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English/"/>
    </mc:Choice>
  </mc:AlternateContent>
  <xr:revisionPtr revIDLastSave="0" documentId="13_ncr:1_{23C87A6A-A063-D94E-A0D7-2973B061F865}" xr6:coauthVersionLast="47" xr6:coauthVersionMax="47" xr10:uidLastSave="{00000000-0000-0000-0000-000000000000}"/>
  <bookViews>
    <workbookView xWindow="600" yWindow="500" windowWidth="35620" windowHeight="19640" xr2:uid="{911AC43C-9A1E-454D-AF1A-43085DB441D5}"/>
  </bookViews>
  <sheets>
    <sheet name="1gram.r6e" sheetId="6" r:id="rId1"/>
    <sheet name="1gram.r6e.check" sheetId="5" r:id="rId2"/>
    <sheet name="1gram.r6e.pairs" sheetId="8" r:id="rId3"/>
  </sheets>
  <definedNames>
    <definedName name="freq.sum.r6e" localSheetId="0">'1gram.r6e'!$F$2457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65" i="6" l="1"/>
  <c r="L2464" i="6"/>
  <c r="L2463" i="6"/>
  <c r="L2462" i="6"/>
  <c r="L2461" i="6"/>
  <c r="L2460" i="6"/>
  <c r="L2459" i="6"/>
  <c r="L2458" i="6"/>
  <c r="L2466" i="6" s="1"/>
  <c r="K2458" i="6"/>
  <c r="K2466" i="6" s="1"/>
  <c r="K2465" i="6"/>
  <c r="K2464" i="6"/>
  <c r="K2463" i="6"/>
  <c r="K2462" i="6"/>
  <c r="K2460" i="6"/>
  <c r="K2459" i="6"/>
  <c r="K2461" i="6"/>
  <c r="L2457" i="6"/>
  <c r="K2457" i="6"/>
  <c r="E2466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67" i="6"/>
  <c r="F2463" i="6"/>
  <c r="F2462" i="6"/>
  <c r="F2461" i="6"/>
  <c r="F2460" i="6"/>
  <c r="F2459" i="6"/>
  <c r="E2463" i="6"/>
  <c r="E2462" i="6"/>
  <c r="E2461" i="6"/>
  <c r="E2460" i="6"/>
  <c r="E2459" i="6"/>
  <c r="F2457" i="6"/>
  <c r="H2" i="6" s="1" a="1"/>
  <c r="H2" i="6" s="1"/>
  <c r="H8" i="6" a="1"/>
  <c r="H8" i="6" s="1"/>
  <c r="H14" i="6" a="1"/>
  <c r="H14" i="6" s="1"/>
  <c r="H21" i="6" a="1"/>
  <c r="H21" i="6" s="1"/>
  <c r="H28" i="6" a="1"/>
  <c r="H28" i="6" s="1"/>
  <c r="H35" i="6" a="1"/>
  <c r="H35" i="6" s="1"/>
  <c r="H42" i="6" a="1"/>
  <c r="H42" i="6" s="1"/>
  <c r="H47" i="6" a="1"/>
  <c r="H47" i="6" s="1"/>
  <c r="H49" i="6" a="1"/>
  <c r="H49" i="6"/>
  <c r="H52" i="6" a="1"/>
  <c r="H52" i="6" s="1"/>
  <c r="H53" i="6" a="1"/>
  <c r="H53" i="6" s="1"/>
  <c r="H55" i="6" a="1"/>
  <c r="H55" i="6" s="1"/>
  <c r="H56" i="6" a="1"/>
  <c r="H56" i="6" s="1"/>
  <c r="H60" i="6" a="1"/>
  <c r="H60" i="6" s="1"/>
  <c r="H61" i="6" a="1"/>
  <c r="H61" i="6" s="1"/>
  <c r="H63" i="6" a="1"/>
  <c r="H63" i="6" s="1"/>
  <c r="H64" i="6" a="1"/>
  <c r="H64" i="6" s="1"/>
  <c r="H68" i="6" a="1"/>
  <c r="H68" i="6" s="1"/>
  <c r="H69" i="6" a="1"/>
  <c r="H69" i="6" s="1"/>
  <c r="H71" i="6" a="1"/>
  <c r="H71" i="6" s="1"/>
  <c r="H72" i="6" a="1"/>
  <c r="H72" i="6" s="1"/>
  <c r="H76" i="6" a="1"/>
  <c r="H76" i="6" s="1"/>
  <c r="H77" i="6" a="1"/>
  <c r="H77" i="6" s="1"/>
  <c r="H79" i="6" a="1"/>
  <c r="H79" i="6" s="1"/>
  <c r="H80" i="6" a="1"/>
  <c r="H80" i="6" s="1"/>
  <c r="H82" i="6" a="1"/>
  <c r="H82" i="6" s="1"/>
  <c r="H83" i="6" a="1"/>
  <c r="H83" i="6" s="1"/>
  <c r="H85" i="6" a="1"/>
  <c r="H85" i="6" s="1"/>
  <c r="H86" i="6" a="1"/>
  <c r="H86" i="6" s="1"/>
  <c r="H89" i="6" a="1"/>
  <c r="H89" i="6" s="1"/>
  <c r="H90" i="6" a="1"/>
  <c r="H90" i="6" s="1"/>
  <c r="H92" i="6" a="1"/>
  <c r="H92" i="6" s="1"/>
  <c r="H93" i="6" a="1"/>
  <c r="H93" i="6" s="1"/>
  <c r="H97" i="6" a="1"/>
  <c r="H97" i="6" s="1"/>
  <c r="H98" i="6" a="1"/>
  <c r="H98" i="6" s="1"/>
  <c r="H100" i="6" a="1"/>
  <c r="H100" i="6" s="1"/>
  <c r="H101" i="6" a="1"/>
  <c r="H101" i="6" s="1"/>
  <c r="H105" i="6" a="1"/>
  <c r="H105" i="6" s="1"/>
  <c r="H106" i="6" a="1"/>
  <c r="H106" i="6" s="1"/>
  <c r="H108" i="6" a="1"/>
  <c r="H108" i="6" s="1"/>
  <c r="H109" i="6" a="1"/>
  <c r="H109" i="6" s="1"/>
  <c r="H112" i="6" a="1"/>
  <c r="H112" i="6" s="1"/>
  <c r="H113" i="6" a="1"/>
  <c r="H113" i="6" s="1"/>
  <c r="H115" i="6" a="1"/>
  <c r="H115" i="6" s="1"/>
  <c r="H116" i="6" a="1"/>
  <c r="H116" i="6" s="1"/>
  <c r="H120" i="6" a="1"/>
  <c r="H120" i="6" s="1"/>
  <c r="H122" i="6" a="1"/>
  <c r="H122" i="6" s="1"/>
  <c r="H123" i="6" a="1"/>
  <c r="H123" i="6" s="1"/>
  <c r="H127" i="6" a="1"/>
  <c r="H127" i="6" s="1"/>
  <c r="H128" i="6" a="1"/>
  <c r="H128" i="6" s="1"/>
  <c r="H130" i="6" a="1"/>
  <c r="H130" i="6" s="1"/>
  <c r="H134" i="6" a="1"/>
  <c r="H134" i="6" s="1"/>
  <c r="H135" i="6" a="1"/>
  <c r="H135" i="6" s="1"/>
  <c r="H137" i="6" a="1"/>
  <c r="H137" i="6" s="1"/>
  <c r="H138" i="6" a="1"/>
  <c r="H138" i="6" s="1"/>
  <c r="H142" i="6" a="1"/>
  <c r="H142" i="6" s="1"/>
  <c r="H143" i="6" a="1"/>
  <c r="H143" i="6" s="1"/>
  <c r="H145" i="6" a="1"/>
  <c r="H145" i="6" s="1"/>
  <c r="H146" i="6" a="1"/>
  <c r="H146" i="6" s="1"/>
  <c r="H150" i="6" a="1"/>
  <c r="H150" i="6" s="1"/>
  <c r="H151" i="6" a="1"/>
  <c r="H151" i="6" s="1"/>
  <c r="H152" i="6" a="1"/>
  <c r="H152" i="6" s="1"/>
  <c r="H153" i="6" a="1"/>
  <c r="H153" i="6" s="1"/>
  <c r="H157" i="6" a="1"/>
  <c r="H157" i="6" s="1"/>
  <c r="H158" i="6" a="1"/>
  <c r="H158" i="6" s="1"/>
  <c r="H160" i="6" a="1"/>
  <c r="H160" i="6" s="1"/>
  <c r="H164" i="6" a="1"/>
  <c r="H164" i="6" s="1"/>
  <c r="H165" i="6" a="1"/>
  <c r="H165" i="6" s="1"/>
  <c r="H167" i="6" a="1"/>
  <c r="H167" i="6" s="1"/>
  <c r="H168" i="6" a="1"/>
  <c r="H168" i="6" s="1"/>
  <c r="H171" i="6" a="1"/>
  <c r="H171" i="6" s="1"/>
  <c r="H172" i="6" a="1"/>
  <c r="H172" i="6" s="1"/>
  <c r="H174" i="6" a="1"/>
  <c r="H174" i="6" s="1"/>
  <c r="H175" i="6" a="1"/>
  <c r="H175" i="6" s="1"/>
  <c r="H178" i="6" a="1"/>
  <c r="H178" i="6" s="1"/>
  <c r="H179" i="6" a="1"/>
  <c r="H179" i="6" s="1"/>
  <c r="H181" i="6" a="1"/>
  <c r="H181" i="6" s="1"/>
  <c r="H182" i="6" a="1"/>
  <c r="H182" i="6" s="1"/>
  <c r="H186" i="6" a="1"/>
  <c r="H186" i="6" s="1"/>
  <c r="H187" i="6" a="1"/>
  <c r="H187" i="6" s="1"/>
  <c r="H189" i="6" a="1"/>
  <c r="H189" i="6" s="1"/>
  <c r="H190" i="6" a="1"/>
  <c r="H190" i="6" s="1"/>
  <c r="H194" i="6" a="1"/>
  <c r="H194" i="6" s="1"/>
  <c r="H195" i="6" a="1"/>
  <c r="H195" i="6" s="1"/>
  <c r="H197" i="6" a="1"/>
  <c r="H197" i="6" s="1"/>
  <c r="H198" i="6" a="1"/>
  <c r="H198" i="6" s="1"/>
  <c r="H201" i="6" a="1"/>
  <c r="H201" i="6" s="1"/>
  <c r="H202" i="6" a="1"/>
  <c r="H202" i="6" s="1"/>
  <c r="H204" i="6" a="1"/>
  <c r="H204" i="6" s="1"/>
  <c r="H205" i="6" a="1"/>
  <c r="H205" i="6" s="1"/>
  <c r="H209" i="6" a="1"/>
  <c r="H209" i="6" s="1"/>
  <c r="H210" i="6" a="1"/>
  <c r="H210" i="6" s="1"/>
  <c r="H212" i="6" a="1"/>
  <c r="H212" i="6" s="1"/>
  <c r="H213" i="6" a="1"/>
  <c r="H213" i="6" s="1"/>
  <c r="H216" i="6" a="1"/>
  <c r="H216" i="6" s="1"/>
  <c r="H217" i="6" a="1"/>
  <c r="H217" i="6" s="1"/>
  <c r="H219" i="6" a="1"/>
  <c r="H219" i="6" s="1"/>
  <c r="H220" i="6" a="1"/>
  <c r="H220" i="6" s="1"/>
  <c r="H224" i="6" a="1"/>
  <c r="H224" i="6" s="1"/>
  <c r="H226" i="6" a="1"/>
  <c r="H226" i="6" s="1"/>
  <c r="H227" i="6" a="1"/>
  <c r="H227" i="6" s="1"/>
  <c r="H230" i="6" a="1"/>
  <c r="H230" i="6" s="1"/>
  <c r="H231" i="6" a="1"/>
  <c r="H231" i="6" s="1"/>
  <c r="H233" i="6" a="1"/>
  <c r="H233" i="6"/>
  <c r="H237" i="6" a="1"/>
  <c r="H237" i="6" s="1"/>
  <c r="H238" i="6" a="1"/>
  <c r="H238" i="6" s="1"/>
  <c r="H240" i="6" a="1"/>
  <c r="H240" i="6" s="1"/>
  <c r="H241" i="6" a="1"/>
  <c r="H241" i="6" s="1"/>
  <c r="H245" i="6" a="1"/>
  <c r="H245" i="6" s="1"/>
  <c r="H246" i="6" a="1"/>
  <c r="H246" i="6" s="1"/>
  <c r="H248" i="6" a="1"/>
  <c r="H248" i="6" s="1"/>
  <c r="H249" i="6" a="1"/>
  <c r="H249" i="6" s="1"/>
  <c r="H252" i="6" a="1"/>
  <c r="H252" i="6" s="1"/>
  <c r="H254" i="6" a="1"/>
  <c r="H254" i="6" s="1"/>
  <c r="H255" i="6" a="1"/>
  <c r="H255" i="6" s="1"/>
  <c r="H258" i="6" a="1"/>
  <c r="H258" i="6" s="1"/>
  <c r="H260" i="6" a="1"/>
  <c r="H260" i="6" s="1"/>
  <c r="H261" i="6" a="1"/>
  <c r="H261" i="6" s="1"/>
  <c r="H265" i="6" a="1"/>
  <c r="H265" i="6" s="1"/>
  <c r="H267" i="6" a="1"/>
  <c r="H267" i="6" s="1"/>
  <c r="H268" i="6" a="1"/>
  <c r="H268" i="6" s="1"/>
  <c r="H272" i="6" a="1"/>
  <c r="H272" i="6" s="1"/>
  <c r="H274" i="6" a="1"/>
  <c r="H274" i="6" s="1"/>
  <c r="H275" i="6" a="1"/>
  <c r="H275" i="6" s="1"/>
  <c r="H279" i="6" a="1"/>
  <c r="H279" i="6" s="1"/>
  <c r="H280" i="6" a="1"/>
  <c r="H280" i="6" s="1"/>
  <c r="H281" i="6" a="1"/>
  <c r="H281" i="6" s="1"/>
  <c r="H282" i="6" a="1"/>
  <c r="H282" i="6" s="1"/>
  <c r="H285" i="6" a="1"/>
  <c r="H285" i="6" s="1"/>
  <c r="H286" i="6" a="1"/>
  <c r="H286" i="6" s="1"/>
  <c r="H288" i="6" a="1"/>
  <c r="H288" i="6" s="1"/>
  <c r="H289" i="6" a="1"/>
  <c r="H289" i="6" s="1"/>
  <c r="H292" i="6" a="1"/>
  <c r="H292" i="6" s="1"/>
  <c r="H293" i="6" a="1"/>
  <c r="H293" i="6" s="1"/>
  <c r="H295" i="6" a="1"/>
  <c r="H295" i="6" s="1"/>
  <c r="H296" i="6" a="1"/>
  <c r="H296" i="6" s="1"/>
  <c r="H299" i="6" a="1"/>
  <c r="H299" i="6" s="1"/>
  <c r="H300" i="6" a="1"/>
  <c r="H300" i="6" s="1"/>
  <c r="H302" i="6" a="1"/>
  <c r="H302" i="6" s="1"/>
  <c r="H303" i="6" a="1"/>
  <c r="H303" i="6" s="1"/>
  <c r="H306" i="6" a="1"/>
  <c r="H306" i="6" s="1"/>
  <c r="H307" i="6" a="1"/>
  <c r="H307" i="6" s="1"/>
  <c r="H309" i="6" a="1"/>
  <c r="H309" i="6" s="1"/>
  <c r="H310" i="6" a="1"/>
  <c r="H310" i="6" s="1"/>
  <c r="H313" i="6" a="1"/>
  <c r="H313" i="6" s="1"/>
  <c r="H314" i="6" a="1"/>
  <c r="H314" i="6" s="1"/>
  <c r="H316" i="6" a="1"/>
  <c r="H316" i="6" s="1"/>
  <c r="H320" i="6" a="1"/>
  <c r="H320" i="6"/>
  <c r="H322" i="6" a="1"/>
  <c r="H322" i="6" s="1"/>
  <c r="H323" i="6" a="1"/>
  <c r="H323" i="6" s="1"/>
  <c r="H327" i="6" a="1"/>
  <c r="H327" i="6" s="1"/>
  <c r="H328" i="6" a="1"/>
  <c r="H328" i="6" s="1"/>
  <c r="H330" i="6" a="1"/>
  <c r="H330" i="6" s="1"/>
  <c r="H331" i="6" a="1"/>
  <c r="H331" i="6" s="1"/>
  <c r="H335" i="6" a="1"/>
  <c r="H335" i="6" s="1"/>
  <c r="H337" i="6" a="1"/>
  <c r="H337" i="6" s="1"/>
  <c r="H338" i="6" a="1"/>
  <c r="H338" i="6" s="1"/>
  <c r="H342" i="6" a="1"/>
  <c r="H342" i="6" s="1"/>
  <c r="H343" i="6" a="1"/>
  <c r="H343" i="6" s="1"/>
  <c r="H345" i="6" a="1"/>
  <c r="H345" i="6" s="1"/>
  <c r="H346" i="6" a="1"/>
  <c r="H346" i="6" s="1"/>
  <c r="H349" i="6" a="1"/>
  <c r="H349" i="6" s="1"/>
  <c r="H350" i="6" a="1"/>
  <c r="H350" i="6" s="1"/>
  <c r="H352" i="6" a="1"/>
  <c r="H352" i="6" s="1"/>
  <c r="H353" i="6" a="1"/>
  <c r="H353" i="6" s="1"/>
  <c r="H356" i="6" a="1"/>
  <c r="H356" i="6" s="1"/>
  <c r="H357" i="6" a="1"/>
  <c r="H357" i="6" s="1"/>
  <c r="H359" i="6" a="1"/>
  <c r="H359" i="6" s="1"/>
  <c r="H360" i="6" a="1"/>
  <c r="H360" i="6" s="1"/>
  <c r="H364" i="6" a="1"/>
  <c r="H364" i="6" s="1"/>
  <c r="H365" i="6" a="1"/>
  <c r="H365" i="6" s="1"/>
  <c r="H367" i="6" a="1"/>
  <c r="H367" i="6" s="1"/>
  <c r="H368" i="6" a="1"/>
  <c r="H368" i="6" s="1"/>
  <c r="H372" i="6" a="1"/>
  <c r="H372" i="6" s="1"/>
  <c r="H373" i="6" a="1"/>
  <c r="H373" i="6" s="1"/>
  <c r="H375" i="6" a="1"/>
  <c r="H375" i="6" s="1"/>
  <c r="H376" i="6" a="1"/>
  <c r="H376" i="6" s="1"/>
  <c r="H380" i="6" a="1"/>
  <c r="H380" i="6" s="1"/>
  <c r="H381" i="6" a="1"/>
  <c r="H381" i="6" s="1"/>
  <c r="H383" i="6" a="1"/>
  <c r="H383" i="6" s="1"/>
  <c r="H384" i="6" a="1"/>
  <c r="H384" i="6" s="1"/>
  <c r="H387" i="6" a="1"/>
  <c r="H387" i="6" s="1"/>
  <c r="H388" i="6" a="1"/>
  <c r="H388" i="6" s="1"/>
  <c r="H390" i="6" a="1"/>
  <c r="H390" i="6" s="1"/>
  <c r="H391" i="6" a="1"/>
  <c r="H391" i="6" s="1"/>
  <c r="H395" i="6" a="1"/>
  <c r="H395" i="6" s="1"/>
  <c r="H396" i="6" a="1"/>
  <c r="H396" i="6" s="1"/>
  <c r="H398" i="6" a="1"/>
  <c r="H398" i="6" s="1"/>
  <c r="H399" i="6" a="1"/>
  <c r="H399" i="6" s="1"/>
  <c r="H403" i="6" a="1"/>
  <c r="H403" i="6" s="1"/>
  <c r="H404" i="6" a="1"/>
  <c r="H404" i="6" s="1"/>
  <c r="H406" i="6" a="1"/>
  <c r="H406" i="6" s="1"/>
  <c r="H407" i="6" a="1"/>
  <c r="H407" i="6" s="1"/>
  <c r="H411" i="6" a="1"/>
  <c r="H411" i="6" s="1"/>
  <c r="H413" i="6" a="1"/>
  <c r="H413" i="6" s="1"/>
  <c r="H414" i="6" a="1"/>
  <c r="H414" i="6" s="1"/>
  <c r="H417" i="6" a="1"/>
  <c r="H417" i="6" s="1"/>
  <c r="H418" i="6" a="1"/>
  <c r="H418" i="6" s="1"/>
  <c r="H420" i="6" a="1"/>
  <c r="H420" i="6" s="1"/>
  <c r="H421" i="6" a="1"/>
  <c r="H421" i="6" s="1"/>
  <c r="H425" i="6" a="1"/>
  <c r="H425" i="6" s="1"/>
  <c r="H426" i="6" a="1"/>
  <c r="H426" i="6" s="1"/>
  <c r="H427" i="6" a="1"/>
  <c r="H427" i="6" s="1"/>
  <c r="H428" i="6" a="1"/>
  <c r="H428" i="6" s="1"/>
  <c r="H432" i="6" a="1"/>
  <c r="H432" i="6" s="1"/>
  <c r="H433" i="6" a="1"/>
  <c r="H433" i="6" s="1"/>
  <c r="H435" i="6" a="1"/>
  <c r="H435" i="6" s="1"/>
  <c r="H436" i="6" a="1"/>
  <c r="H436" i="6" s="1"/>
  <c r="H440" i="6" a="1"/>
  <c r="H440" i="6" s="1"/>
  <c r="H441" i="6" a="1"/>
  <c r="H441" i="6" s="1"/>
  <c r="H443" i="6" a="1"/>
  <c r="H443" i="6" s="1"/>
  <c r="H447" i="6" a="1"/>
  <c r="H447" i="6" s="1"/>
  <c r="H448" i="6" a="1"/>
  <c r="H448" i="6" s="1"/>
  <c r="H450" i="6" a="1"/>
  <c r="H450" i="6" s="1"/>
  <c r="H451" i="6" a="1"/>
  <c r="H451" i="6" s="1"/>
  <c r="H455" i="6" a="1"/>
  <c r="H455" i="6" s="1"/>
  <c r="H456" i="6" a="1"/>
  <c r="H456" i="6" s="1"/>
  <c r="H458" i="6" a="1"/>
  <c r="H458" i="6"/>
  <c r="H462" i="6" a="1"/>
  <c r="H462" i="6" s="1"/>
  <c r="H463" i="6" a="1"/>
  <c r="H463" i="6" s="1"/>
  <c r="H465" i="6" a="1"/>
  <c r="H465" i="6" s="1"/>
  <c r="H466" i="6" a="1"/>
  <c r="H466" i="6" s="1"/>
  <c r="H469" i="6" a="1"/>
  <c r="H469" i="6" s="1"/>
  <c r="H470" i="6" a="1"/>
  <c r="H470" i="6" s="1"/>
  <c r="H472" i="6" a="1"/>
  <c r="H472" i="6" s="1"/>
  <c r="H473" i="6" a="1"/>
  <c r="H473" i="6" s="1"/>
  <c r="H477" i="6" a="1"/>
  <c r="H477" i="6" s="1"/>
  <c r="H478" i="6" a="1"/>
  <c r="H478" i="6" s="1"/>
  <c r="H480" i="6" a="1"/>
  <c r="H480" i="6" s="1"/>
  <c r="H481" i="6" a="1"/>
  <c r="H481" i="6" s="1"/>
  <c r="H485" i="6" a="1"/>
  <c r="H485" i="6" s="1"/>
  <c r="H486" i="6" a="1"/>
  <c r="H486" i="6" s="1"/>
  <c r="H488" i="6" a="1"/>
  <c r="H488" i="6" s="1"/>
  <c r="H489" i="6" a="1"/>
  <c r="H489" i="6" s="1"/>
  <c r="H492" i="6" a="1"/>
  <c r="H492" i="6" s="1"/>
  <c r="H493" i="6" a="1"/>
  <c r="H493" i="6" s="1"/>
  <c r="H495" i="6" a="1"/>
  <c r="H495" i="6" s="1"/>
  <c r="H496" i="6" a="1"/>
  <c r="H496" i="6" s="1"/>
  <c r="H500" i="6" a="1"/>
  <c r="H500" i="6" s="1"/>
  <c r="H501" i="6" a="1"/>
  <c r="H501" i="6" s="1"/>
  <c r="H502" i="6" a="1"/>
  <c r="H502" i="6" s="1"/>
  <c r="H506" i="6" a="1"/>
  <c r="H506" i="6" s="1"/>
  <c r="H507" i="6" a="1"/>
  <c r="H507" i="6" s="1"/>
  <c r="H508" i="6" a="1"/>
  <c r="H508" i="6" s="1"/>
  <c r="H511" i="6" a="1"/>
  <c r="H511" i="6" s="1"/>
  <c r="H512" i="6" a="1"/>
  <c r="H512" i="6" s="1"/>
  <c r="H514" i="6" a="1"/>
  <c r="H514" i="6"/>
  <c r="H517" i="6" a="1"/>
  <c r="H517" i="6" s="1"/>
  <c r="H518" i="6" a="1"/>
  <c r="H518" i="6" s="1"/>
  <c r="H520" i="6" a="1"/>
  <c r="H520" i="6" s="1"/>
  <c r="H521" i="6" a="1"/>
  <c r="H521" i="6" s="1"/>
  <c r="H524" i="6" a="1"/>
  <c r="H524" i="6" s="1"/>
  <c r="H525" i="6" a="1"/>
  <c r="H525" i="6" s="1"/>
  <c r="H527" i="6" a="1"/>
  <c r="H527" i="6"/>
  <c r="H531" i="6" a="1"/>
  <c r="H531" i="6" s="1"/>
  <c r="H532" i="6" a="1"/>
  <c r="H532" i="6" s="1"/>
  <c r="H534" i="6" a="1"/>
  <c r="H534" i="6" s="1"/>
  <c r="H535" i="6" a="1"/>
  <c r="H535" i="6" s="1"/>
  <c r="H538" i="6" a="1"/>
  <c r="H538" i="6" s="1"/>
  <c r="H540" i="6" a="1"/>
  <c r="H540" i="6" s="1"/>
  <c r="H541" i="6" a="1"/>
  <c r="H541" i="6" s="1"/>
  <c r="H544" i="6" a="1"/>
  <c r="H544" i="6" s="1"/>
  <c r="H545" i="6" a="1"/>
  <c r="H545" i="6" s="1"/>
  <c r="H547" i="6" a="1"/>
  <c r="H547" i="6" s="1"/>
  <c r="H548" i="6" a="1"/>
  <c r="H548" i="6" s="1"/>
  <c r="H552" i="6" a="1"/>
  <c r="H552" i="6" s="1"/>
  <c r="H553" i="6" a="1"/>
  <c r="H553" i="6" s="1"/>
  <c r="H554" i="6" a="1"/>
  <c r="H554" i="6" s="1"/>
  <c r="H557" i="6" a="1"/>
  <c r="H557" i="6" s="1"/>
  <c r="H558" i="6" a="1"/>
  <c r="H558" i="6" s="1"/>
  <c r="H560" i="6" a="1"/>
  <c r="H560" i="6"/>
  <c r="H564" i="6" a="1"/>
  <c r="H564" i="6" s="1"/>
  <c r="H565" i="6" a="1"/>
  <c r="H565" i="6" s="1"/>
  <c r="H567" i="6" a="1"/>
  <c r="H567" i="6" s="1"/>
  <c r="H568" i="6" a="1"/>
  <c r="H568" i="6" s="1"/>
  <c r="H572" i="6" a="1"/>
  <c r="H572" i="6" s="1"/>
  <c r="H573" i="6" a="1"/>
  <c r="H573" i="6" s="1"/>
  <c r="H575" i="6" a="1"/>
  <c r="H575" i="6" s="1"/>
  <c r="H578" i="6" a="1"/>
  <c r="H578" i="6" s="1"/>
  <c r="H579" i="6" a="1"/>
  <c r="H579" i="6" s="1"/>
  <c r="H581" i="6" a="1"/>
  <c r="H581" i="6" s="1"/>
  <c r="H582" i="6" a="1"/>
  <c r="H582" i="6" s="1"/>
  <c r="H585" i="6" a="1"/>
  <c r="H585" i="6" s="1"/>
  <c r="H586" i="6" a="1"/>
  <c r="H586" i="6" s="1"/>
  <c r="H587" i="6" a="1"/>
  <c r="H587" i="6" s="1"/>
  <c r="H588" i="6" a="1"/>
  <c r="H588" i="6" s="1"/>
  <c r="H591" i="6" a="1"/>
  <c r="H591" i="6" s="1"/>
  <c r="H592" i="6" a="1"/>
  <c r="H592" i="6" s="1"/>
  <c r="H594" i="6" a="1"/>
  <c r="H594" i="6"/>
  <c r="H598" i="6" a="1"/>
  <c r="H598" i="6" s="1"/>
  <c r="H599" i="6" a="1"/>
  <c r="H599" i="6" s="1"/>
  <c r="H601" i="6" a="1"/>
  <c r="H601" i="6" s="1"/>
  <c r="H605" i="6" a="1"/>
  <c r="H605" i="6" s="1"/>
  <c r="H607" i="6" a="1"/>
  <c r="H607" i="6" s="1"/>
  <c r="H608" i="6" a="1"/>
  <c r="H608" i="6" s="1"/>
  <c r="H609" i="6" a="1"/>
  <c r="H609" i="6"/>
  <c r="H610" i="6" a="1"/>
  <c r="H610" i="6" s="1"/>
  <c r="H611" i="6" a="1"/>
  <c r="H611" i="6" s="1"/>
  <c r="H612" i="6" a="1"/>
  <c r="H612" i="6" s="1"/>
  <c r="H613" i="6" a="1"/>
  <c r="H613" i="6" s="1"/>
  <c r="H614" i="6" a="1"/>
  <c r="H614" i="6" s="1"/>
  <c r="H615" i="6" a="1"/>
  <c r="H615" i="6" s="1"/>
  <c r="H616" i="6" a="1"/>
  <c r="H616" i="6" s="1"/>
  <c r="H617" i="6" a="1"/>
  <c r="H617" i="6" s="1"/>
  <c r="H618" i="6" a="1"/>
  <c r="H618" i="6" s="1"/>
  <c r="H619" i="6" a="1"/>
  <c r="H619" i="6" s="1"/>
  <c r="H620" i="6" a="1"/>
  <c r="H620" i="6" s="1"/>
  <c r="H621" i="6" a="1"/>
  <c r="H621" i="6" s="1"/>
  <c r="H622" i="6" a="1"/>
  <c r="H622" i="6" s="1"/>
  <c r="H623" i="6" a="1"/>
  <c r="H623" i="6" s="1"/>
  <c r="H624" i="6" a="1"/>
  <c r="H624" i="6" s="1"/>
  <c r="H625" i="6" a="1"/>
  <c r="H625" i="6" s="1"/>
  <c r="H626" i="6" a="1"/>
  <c r="H626" i="6" s="1"/>
  <c r="H627" i="6" a="1"/>
  <c r="H627" i="6" s="1"/>
  <c r="H628" i="6" a="1"/>
  <c r="H628" i="6"/>
  <c r="H629" i="6" a="1"/>
  <c r="H629" i="6" s="1"/>
  <c r="H630" i="6" a="1"/>
  <c r="H630" i="6" s="1"/>
  <c r="H631" i="6" a="1"/>
  <c r="H631" i="6" s="1"/>
  <c r="H632" i="6" a="1"/>
  <c r="H632" i="6" s="1"/>
  <c r="H633" i="6" a="1"/>
  <c r="H633" i="6" s="1"/>
  <c r="H634" i="6" a="1"/>
  <c r="H634" i="6" s="1"/>
  <c r="H635" i="6" a="1"/>
  <c r="H635" i="6" s="1"/>
  <c r="H636" i="6" a="1"/>
  <c r="H636" i="6"/>
  <c r="H637" i="6" a="1"/>
  <c r="H637" i="6" s="1"/>
  <c r="H638" i="6" a="1"/>
  <c r="H638" i="6" s="1"/>
  <c r="H639" i="6" a="1"/>
  <c r="H639" i="6" s="1"/>
  <c r="H640" i="6" a="1"/>
  <c r="H640" i="6" s="1"/>
  <c r="H641" i="6" a="1"/>
  <c r="H641" i="6"/>
  <c r="H642" i="6" a="1"/>
  <c r="H642" i="6" s="1"/>
  <c r="H643" i="6" a="1"/>
  <c r="H643" i="6" s="1"/>
  <c r="H644" i="6" a="1"/>
  <c r="H644" i="6" s="1"/>
  <c r="H645" i="6" a="1"/>
  <c r="H645" i="6" s="1"/>
  <c r="H646" i="6" a="1"/>
  <c r="H646" i="6" s="1"/>
  <c r="H647" i="6" a="1"/>
  <c r="H647" i="6" s="1"/>
  <c r="H648" i="6" a="1"/>
  <c r="H648" i="6" s="1"/>
  <c r="H649" i="6" a="1"/>
  <c r="H649" i="6" s="1"/>
  <c r="H650" i="6" a="1"/>
  <c r="H650" i="6" s="1"/>
  <c r="H651" i="6" a="1"/>
  <c r="H651" i="6" s="1"/>
  <c r="H652" i="6" a="1"/>
  <c r="H652" i="6"/>
  <c r="H653" i="6" a="1"/>
  <c r="H653" i="6" s="1"/>
  <c r="H654" i="6" a="1"/>
  <c r="H654" i="6" s="1"/>
  <c r="H655" i="6" a="1"/>
  <c r="H655" i="6" s="1"/>
  <c r="H656" i="6" a="1"/>
  <c r="H656" i="6" s="1"/>
  <c r="H657" i="6" a="1"/>
  <c r="H657" i="6"/>
  <c r="H658" i="6" a="1"/>
  <c r="H658" i="6" s="1"/>
  <c r="H659" i="6" a="1"/>
  <c r="H659" i="6" s="1"/>
  <c r="H660" i="6" a="1"/>
  <c r="H660" i="6" s="1"/>
  <c r="H661" i="6" a="1"/>
  <c r="H661" i="6" s="1"/>
  <c r="H662" i="6" a="1"/>
  <c r="H662" i="6" s="1"/>
  <c r="H663" i="6" a="1"/>
  <c r="H663" i="6" s="1"/>
  <c r="H664" i="6" a="1"/>
  <c r="H664" i="6" s="1"/>
  <c r="H665" i="6" a="1"/>
  <c r="H665" i="6" s="1"/>
  <c r="H666" i="6" a="1"/>
  <c r="H666" i="6"/>
  <c r="H667" i="6" a="1"/>
  <c r="H667" i="6" s="1"/>
  <c r="H668" i="6" a="1"/>
  <c r="H668" i="6" s="1"/>
  <c r="H669" i="6" a="1"/>
  <c r="H669" i="6" s="1"/>
  <c r="H670" i="6" a="1"/>
  <c r="H670" i="6" s="1"/>
  <c r="H671" i="6" a="1"/>
  <c r="H671" i="6" s="1"/>
  <c r="H672" i="6" a="1"/>
  <c r="H672" i="6" s="1"/>
  <c r="H673" i="6" a="1"/>
  <c r="H673" i="6" s="1"/>
  <c r="H674" i="6" a="1"/>
  <c r="H674" i="6" s="1"/>
  <c r="H675" i="6" a="1"/>
  <c r="H675" i="6" s="1"/>
  <c r="H676" i="6" a="1"/>
  <c r="H676" i="6" s="1"/>
  <c r="H677" i="6" a="1"/>
  <c r="H677" i="6" s="1"/>
  <c r="H678" i="6" a="1"/>
  <c r="H678" i="6" s="1"/>
  <c r="H679" i="6" a="1"/>
  <c r="H679" i="6" s="1"/>
  <c r="H680" i="6" a="1"/>
  <c r="H680" i="6" s="1"/>
  <c r="H681" i="6" a="1"/>
  <c r="H681" i="6" s="1"/>
  <c r="H682" i="6" a="1"/>
  <c r="H682" i="6" s="1"/>
  <c r="H683" i="6" a="1"/>
  <c r="H683" i="6" s="1"/>
  <c r="H684" i="6" a="1"/>
  <c r="H684" i="6" s="1"/>
  <c r="H685" i="6" a="1"/>
  <c r="H685" i="6" s="1"/>
  <c r="H686" i="6" a="1"/>
  <c r="H686" i="6" s="1"/>
  <c r="H687" i="6" a="1"/>
  <c r="H687" i="6" s="1"/>
  <c r="H688" i="6" a="1"/>
  <c r="H688" i="6" s="1"/>
  <c r="H689" i="6" a="1"/>
  <c r="H689" i="6" s="1"/>
  <c r="H690" i="6" a="1"/>
  <c r="H690" i="6" s="1"/>
  <c r="H691" i="6" a="1"/>
  <c r="H691" i="6" s="1"/>
  <c r="H692" i="6" a="1"/>
  <c r="H692" i="6" s="1"/>
  <c r="H693" i="6" a="1"/>
  <c r="H693" i="6" s="1"/>
  <c r="H694" i="6" a="1"/>
  <c r="H694" i="6" s="1"/>
  <c r="H695" i="6" a="1"/>
  <c r="H695" i="6" s="1"/>
  <c r="H696" i="6" a="1"/>
  <c r="H696" i="6" s="1"/>
  <c r="H697" i="6" a="1"/>
  <c r="H697" i="6" s="1"/>
  <c r="H698" i="6" a="1"/>
  <c r="H698" i="6" s="1"/>
  <c r="H699" i="6" a="1"/>
  <c r="H699" i="6" s="1"/>
  <c r="H700" i="6" a="1"/>
  <c r="H700" i="6" s="1"/>
  <c r="H701" i="6" a="1"/>
  <c r="H701" i="6" s="1"/>
  <c r="H702" i="6" a="1"/>
  <c r="H702" i="6"/>
  <c r="H703" i="6" a="1"/>
  <c r="H703" i="6" s="1"/>
  <c r="H704" i="6" a="1"/>
  <c r="H704" i="6" s="1"/>
  <c r="H705" i="6" a="1"/>
  <c r="H705" i="6" s="1"/>
  <c r="H706" i="6" a="1"/>
  <c r="H706" i="6" s="1"/>
  <c r="H707" i="6" a="1"/>
  <c r="H707" i="6" s="1"/>
  <c r="H708" i="6" a="1"/>
  <c r="H708" i="6" s="1"/>
  <c r="H709" i="6" a="1"/>
  <c r="H709" i="6" s="1"/>
  <c r="H710" i="6" a="1"/>
  <c r="H710" i="6" s="1"/>
  <c r="H711" i="6" a="1"/>
  <c r="H711" i="6" s="1"/>
  <c r="H712" i="6" a="1"/>
  <c r="H712" i="6" s="1"/>
  <c r="H713" i="6" a="1"/>
  <c r="H713" i="6" s="1"/>
  <c r="H714" i="6" a="1"/>
  <c r="H714" i="6"/>
  <c r="H715" i="6" a="1"/>
  <c r="H715" i="6" s="1"/>
  <c r="H716" i="6" a="1"/>
  <c r="H716" i="6" s="1"/>
  <c r="H717" i="6" a="1"/>
  <c r="H717" i="6" s="1"/>
  <c r="H718" i="6" a="1"/>
  <c r="H718" i="6" s="1"/>
  <c r="H719" i="6" a="1"/>
  <c r="H719" i="6" s="1"/>
  <c r="H720" i="6" a="1"/>
  <c r="H720" i="6" s="1"/>
  <c r="H721" i="6" a="1"/>
  <c r="H721" i="6" s="1"/>
  <c r="H722" i="6" a="1"/>
  <c r="H722" i="6" s="1"/>
  <c r="H723" i="6" a="1"/>
  <c r="H723" i="6" s="1"/>
  <c r="H724" i="6" a="1"/>
  <c r="H724" i="6" s="1"/>
  <c r="H725" i="6" a="1"/>
  <c r="H725" i="6" s="1"/>
  <c r="H726" i="6" a="1"/>
  <c r="H726" i="6" s="1"/>
  <c r="H727" i="6" a="1"/>
  <c r="H727" i="6" s="1"/>
  <c r="H728" i="6" a="1"/>
  <c r="H728" i="6"/>
  <c r="H729" i="6" a="1"/>
  <c r="H729" i="6" s="1"/>
  <c r="H730" i="6" a="1"/>
  <c r="H730" i="6" s="1"/>
  <c r="H731" i="6" a="1"/>
  <c r="H731" i="6" s="1"/>
  <c r="H732" i="6" a="1"/>
  <c r="H732" i="6" s="1"/>
  <c r="H733" i="6" a="1"/>
  <c r="H733" i="6" s="1"/>
  <c r="H734" i="6" a="1"/>
  <c r="H734" i="6" s="1"/>
  <c r="H735" i="6" a="1"/>
  <c r="H735" i="6" s="1"/>
  <c r="H736" i="6" a="1"/>
  <c r="H736" i="6" s="1"/>
  <c r="H737" i="6" a="1"/>
  <c r="H737" i="6" s="1"/>
  <c r="H738" i="6" a="1"/>
  <c r="H738" i="6" s="1"/>
  <c r="H739" i="6" a="1"/>
  <c r="H739" i="6" s="1"/>
  <c r="H740" i="6" a="1"/>
  <c r="H740" i="6" s="1"/>
  <c r="H741" i="6" a="1"/>
  <c r="H741" i="6" s="1"/>
  <c r="H742" i="6" a="1"/>
  <c r="H742" i="6" s="1"/>
  <c r="H743" i="6" a="1"/>
  <c r="H743" i="6" s="1"/>
  <c r="H744" i="6" a="1"/>
  <c r="H744" i="6" s="1"/>
  <c r="H745" i="6" a="1"/>
  <c r="H745" i="6" s="1"/>
  <c r="H746" i="6" a="1"/>
  <c r="H746" i="6" s="1"/>
  <c r="H747" i="6" a="1"/>
  <c r="H747" i="6" s="1"/>
  <c r="H748" i="6" a="1"/>
  <c r="H748" i="6" s="1"/>
  <c r="H749" i="6" a="1"/>
  <c r="H749" i="6" s="1"/>
  <c r="H750" i="6" a="1"/>
  <c r="H750" i="6" s="1"/>
  <c r="H751" i="6" a="1"/>
  <c r="H751" i="6" s="1"/>
  <c r="H752" i="6" a="1"/>
  <c r="H752" i="6" s="1"/>
  <c r="H753" i="6" a="1"/>
  <c r="H753" i="6" s="1"/>
  <c r="H754" i="6" a="1"/>
  <c r="H754" i="6"/>
  <c r="H755" i="6" a="1"/>
  <c r="H755" i="6" s="1"/>
  <c r="H756" i="6" a="1"/>
  <c r="H756" i="6" s="1"/>
  <c r="H757" i="6" a="1"/>
  <c r="H757" i="6"/>
  <c r="H758" i="6" a="1"/>
  <c r="H758" i="6" s="1"/>
  <c r="H759" i="6" a="1"/>
  <c r="H759" i="6" s="1"/>
  <c r="H760" i="6" a="1"/>
  <c r="H760" i="6" s="1"/>
  <c r="H761" i="6" a="1"/>
  <c r="H761" i="6" s="1"/>
  <c r="H762" i="6" a="1"/>
  <c r="H762" i="6" s="1"/>
  <c r="H763" i="6" a="1"/>
  <c r="H763" i="6" s="1"/>
  <c r="H764" i="6" a="1"/>
  <c r="H764" i="6"/>
  <c r="H765" i="6" a="1"/>
  <c r="H765" i="6" s="1"/>
  <c r="H766" i="6" a="1"/>
  <c r="H766" i="6" s="1"/>
  <c r="H767" i="6" a="1"/>
  <c r="H767" i="6" s="1"/>
  <c r="H768" i="6" a="1"/>
  <c r="H768" i="6" s="1"/>
  <c r="H769" i="6" a="1"/>
  <c r="H769" i="6" s="1"/>
  <c r="H770" i="6" a="1"/>
  <c r="H770" i="6" s="1"/>
  <c r="H771" i="6" a="1"/>
  <c r="H771" i="6" s="1"/>
  <c r="H772" i="6" a="1"/>
  <c r="H772" i="6" s="1"/>
  <c r="H773" i="6" a="1"/>
  <c r="H773" i="6" s="1"/>
  <c r="H774" i="6" a="1"/>
  <c r="H774" i="6" s="1"/>
  <c r="H775" i="6" a="1"/>
  <c r="H775" i="6" s="1"/>
  <c r="H776" i="6" a="1"/>
  <c r="H776" i="6" s="1"/>
  <c r="H777" i="6" a="1"/>
  <c r="H777" i="6" s="1"/>
  <c r="H778" i="6" a="1"/>
  <c r="H778" i="6" s="1"/>
  <c r="H779" i="6" a="1"/>
  <c r="H779" i="6" s="1"/>
  <c r="H780" i="6" a="1"/>
  <c r="H780" i="6"/>
  <c r="H781" i="6" a="1"/>
  <c r="H781" i="6" s="1"/>
  <c r="H782" i="6" a="1"/>
  <c r="H782" i="6" s="1"/>
  <c r="H783" i="6" a="1"/>
  <c r="H783" i="6" s="1"/>
  <c r="H784" i="6" a="1"/>
  <c r="H784" i="6" s="1"/>
  <c r="H785" i="6" a="1"/>
  <c r="H785" i="6" s="1"/>
  <c r="H786" i="6" a="1"/>
  <c r="H786" i="6" s="1"/>
  <c r="H787" i="6" a="1"/>
  <c r="H787" i="6" s="1"/>
  <c r="H788" i="6" a="1"/>
  <c r="H788" i="6" s="1"/>
  <c r="H789" i="6" a="1"/>
  <c r="H789" i="6" s="1"/>
  <c r="H790" i="6" a="1"/>
  <c r="H790" i="6" s="1"/>
  <c r="H791" i="6" a="1"/>
  <c r="H791" i="6" s="1"/>
  <c r="H792" i="6" a="1"/>
  <c r="H792" i="6" s="1"/>
  <c r="H793" i="6" a="1"/>
  <c r="H793" i="6" s="1"/>
  <c r="H794" i="6" a="1"/>
  <c r="H794" i="6" s="1"/>
  <c r="H795" i="6" a="1"/>
  <c r="H795" i="6" s="1"/>
  <c r="H796" i="6" a="1"/>
  <c r="H796" i="6" s="1"/>
  <c r="H797" i="6" a="1"/>
  <c r="H797" i="6" s="1"/>
  <c r="H798" i="6" a="1"/>
  <c r="H798" i="6" s="1"/>
  <c r="H799" i="6" a="1"/>
  <c r="H799" i="6" s="1"/>
  <c r="H800" i="6" a="1"/>
  <c r="H800" i="6" s="1"/>
  <c r="H801" i="6" a="1"/>
  <c r="H801" i="6" s="1"/>
  <c r="H802" i="6" a="1"/>
  <c r="H802" i="6" s="1"/>
  <c r="H803" i="6" a="1"/>
  <c r="H803" i="6" s="1"/>
  <c r="H804" i="6" a="1"/>
  <c r="H804" i="6" s="1"/>
  <c r="H805" i="6" a="1"/>
  <c r="H805" i="6" s="1"/>
  <c r="H806" i="6" a="1"/>
  <c r="H806" i="6" s="1"/>
  <c r="H807" i="6" a="1"/>
  <c r="H807" i="6" s="1"/>
  <c r="H808" i="6" a="1"/>
  <c r="H808" i="6" s="1"/>
  <c r="H809" i="6" a="1"/>
  <c r="H809" i="6" s="1"/>
  <c r="H810" i="6" a="1"/>
  <c r="H810" i="6" s="1"/>
  <c r="H811" i="6" a="1"/>
  <c r="H811" i="6" s="1"/>
  <c r="H812" i="6" a="1"/>
  <c r="H812" i="6" s="1"/>
  <c r="H813" i="6" a="1"/>
  <c r="H813" i="6" s="1"/>
  <c r="H814" i="6" a="1"/>
  <c r="H814" i="6" s="1"/>
  <c r="H815" i="6" a="1"/>
  <c r="H815" i="6" s="1"/>
  <c r="H816" i="6" a="1"/>
  <c r="H816" i="6" s="1"/>
  <c r="H817" i="6" a="1"/>
  <c r="H817" i="6" s="1"/>
  <c r="H818" i="6" a="1"/>
  <c r="H818" i="6"/>
  <c r="H819" i="6" a="1"/>
  <c r="H819" i="6" s="1"/>
  <c r="H820" i="6" a="1"/>
  <c r="H820" i="6" s="1"/>
  <c r="H821" i="6" a="1"/>
  <c r="H821" i="6" s="1"/>
  <c r="H822" i="6" a="1"/>
  <c r="H822" i="6" s="1"/>
  <c r="H823" i="6" a="1"/>
  <c r="H823" i="6" s="1"/>
  <c r="H824" i="6" a="1"/>
  <c r="H824" i="6" s="1"/>
  <c r="H825" i="6" a="1"/>
  <c r="H825" i="6" s="1"/>
  <c r="H826" i="6" a="1"/>
  <c r="H826" i="6" s="1"/>
  <c r="H827" i="6" a="1"/>
  <c r="H827" i="6" s="1"/>
  <c r="H828" i="6" a="1"/>
  <c r="H828" i="6" s="1"/>
  <c r="H829" i="6" a="1"/>
  <c r="H829" i="6" s="1"/>
  <c r="H830" i="6" a="1"/>
  <c r="H830" i="6"/>
  <c r="H831" i="6" a="1"/>
  <c r="H831" i="6" s="1"/>
  <c r="H832" i="6" a="1"/>
  <c r="H832" i="6" s="1"/>
  <c r="H833" i="6" a="1"/>
  <c r="H833" i="6" s="1"/>
  <c r="H834" i="6" a="1"/>
  <c r="H834" i="6" s="1"/>
  <c r="H835" i="6" a="1"/>
  <c r="H835" i="6" s="1"/>
  <c r="H836" i="6" a="1"/>
  <c r="H836" i="6" s="1"/>
  <c r="H837" i="6" a="1"/>
  <c r="H837" i="6" s="1"/>
  <c r="H838" i="6" a="1"/>
  <c r="H838" i="6" s="1"/>
  <c r="H839" i="6" a="1"/>
  <c r="H839" i="6" s="1"/>
  <c r="H840" i="6" a="1"/>
  <c r="H840" i="6" s="1"/>
  <c r="H841" i="6" a="1"/>
  <c r="H841" i="6" s="1"/>
  <c r="H842" i="6" a="1"/>
  <c r="H842" i="6" s="1"/>
  <c r="H843" i="6" a="1"/>
  <c r="H843" i="6" s="1"/>
  <c r="H844" i="6" a="1"/>
  <c r="H844" i="6" s="1"/>
  <c r="H845" i="6" a="1"/>
  <c r="H845" i="6" s="1"/>
  <c r="H846" i="6" a="1"/>
  <c r="H846" i="6" s="1"/>
  <c r="H847" i="6" a="1"/>
  <c r="H847" i="6" s="1"/>
  <c r="H848" i="6" a="1"/>
  <c r="H848" i="6" s="1"/>
  <c r="H849" i="6" a="1"/>
  <c r="H849" i="6" s="1"/>
  <c r="H850" i="6" a="1"/>
  <c r="H850" i="6" s="1"/>
  <c r="H851" i="6" a="1"/>
  <c r="H851" i="6" s="1"/>
  <c r="H852" i="6" a="1"/>
  <c r="H852" i="6" s="1"/>
  <c r="H853" i="6" a="1"/>
  <c r="H853" i="6" s="1"/>
  <c r="H854" i="6" a="1"/>
  <c r="H854" i="6"/>
  <c r="H855" i="6" a="1"/>
  <c r="H855" i="6"/>
  <c r="H856" i="6" a="1"/>
  <c r="H856" i="6" s="1"/>
  <c r="H857" i="6" a="1"/>
  <c r="H857" i="6" s="1"/>
  <c r="H858" i="6" a="1"/>
  <c r="H858" i="6" s="1"/>
  <c r="H859" i="6" a="1"/>
  <c r="H859" i="6" s="1"/>
  <c r="H860" i="6" a="1"/>
  <c r="H860" i="6" s="1"/>
  <c r="H861" i="6" a="1"/>
  <c r="H861" i="6" s="1"/>
  <c r="H862" i="6" a="1"/>
  <c r="H862" i="6"/>
  <c r="H863" i="6" a="1"/>
  <c r="H863" i="6" s="1"/>
  <c r="H864" i="6" a="1"/>
  <c r="H864" i="6" s="1"/>
  <c r="H865" i="6" a="1"/>
  <c r="H865" i="6" s="1"/>
  <c r="H866" i="6" a="1"/>
  <c r="H866" i="6" s="1"/>
  <c r="H867" i="6" a="1"/>
  <c r="H867" i="6" s="1"/>
  <c r="H868" i="6" a="1"/>
  <c r="H868" i="6" s="1"/>
  <c r="H869" i="6" a="1"/>
  <c r="H869" i="6" s="1"/>
  <c r="H870" i="6" a="1"/>
  <c r="H870" i="6" s="1"/>
  <c r="H871" i="6" a="1"/>
  <c r="H871" i="6" s="1"/>
  <c r="H872" i="6" a="1"/>
  <c r="H872" i="6" s="1"/>
  <c r="H873" i="6" a="1"/>
  <c r="H873" i="6" s="1"/>
  <c r="H874" i="6" a="1"/>
  <c r="H874" i="6" s="1"/>
  <c r="H875" i="6" a="1"/>
  <c r="H875" i="6" s="1"/>
  <c r="H876" i="6" a="1"/>
  <c r="H876" i="6" s="1"/>
  <c r="H877" i="6" a="1"/>
  <c r="H877" i="6" s="1"/>
  <c r="H878" i="6" a="1"/>
  <c r="H878" i="6" s="1"/>
  <c r="H879" i="6" a="1"/>
  <c r="H879" i="6" s="1"/>
  <c r="H880" i="6" a="1"/>
  <c r="H880" i="6" s="1"/>
  <c r="H881" i="6" a="1"/>
  <c r="H881" i="6" s="1"/>
  <c r="H882" i="6" a="1"/>
  <c r="H882" i="6" s="1"/>
  <c r="H883" i="6" a="1"/>
  <c r="H883" i="6" s="1"/>
  <c r="H884" i="6" a="1"/>
  <c r="H884" i="6" s="1"/>
  <c r="H885" i="6" a="1"/>
  <c r="H885" i="6" s="1"/>
  <c r="H886" i="6" a="1"/>
  <c r="H886" i="6" s="1"/>
  <c r="H887" i="6" a="1"/>
  <c r="H887" i="6" s="1"/>
  <c r="H888" i="6" a="1"/>
  <c r="H888" i="6" s="1"/>
  <c r="H889" i="6" a="1"/>
  <c r="H889" i="6" s="1"/>
  <c r="H890" i="6" a="1"/>
  <c r="H890" i="6" s="1"/>
  <c r="H891" i="6" a="1"/>
  <c r="H891" i="6" s="1"/>
  <c r="H892" i="6" a="1"/>
  <c r="H892" i="6" s="1"/>
  <c r="H893" i="6" a="1"/>
  <c r="H893" i="6" s="1"/>
  <c r="H894" i="6" a="1"/>
  <c r="H894" i="6" s="1"/>
  <c r="H895" i="6" a="1"/>
  <c r="H895" i="6" s="1"/>
  <c r="H896" i="6" a="1"/>
  <c r="H896" i="6" s="1"/>
  <c r="H897" i="6" a="1"/>
  <c r="H897" i="6" s="1"/>
  <c r="H898" i="6" a="1"/>
  <c r="H898" i="6" s="1"/>
  <c r="H899" i="6" a="1"/>
  <c r="H899" i="6"/>
  <c r="H900" i="6" a="1"/>
  <c r="H900" i="6" s="1"/>
  <c r="H901" i="6" a="1"/>
  <c r="H901" i="6" s="1"/>
  <c r="H902" i="6" a="1"/>
  <c r="H902" i="6" s="1"/>
  <c r="H903" i="6" a="1"/>
  <c r="H903" i="6" s="1"/>
  <c r="H904" i="6" a="1"/>
  <c r="H904" i="6" s="1"/>
  <c r="H905" i="6" a="1"/>
  <c r="H905" i="6" s="1"/>
  <c r="H906" i="6" a="1"/>
  <c r="H906" i="6" s="1"/>
  <c r="H907" i="6" a="1"/>
  <c r="H907" i="6" s="1"/>
  <c r="H908" i="6" a="1"/>
  <c r="H908" i="6" s="1"/>
  <c r="H909" i="6" a="1"/>
  <c r="H909" i="6" s="1"/>
  <c r="H910" i="6" a="1"/>
  <c r="H910" i="6" s="1"/>
  <c r="H911" i="6" a="1"/>
  <c r="H911" i="6" s="1"/>
  <c r="H912" i="6" a="1"/>
  <c r="H912" i="6" s="1"/>
  <c r="H913" i="6" a="1"/>
  <c r="H913" i="6" s="1"/>
  <c r="H914" i="6" a="1"/>
  <c r="H914" i="6" s="1"/>
  <c r="H915" i="6" a="1"/>
  <c r="H915" i="6" s="1"/>
  <c r="H916" i="6" a="1"/>
  <c r="H916" i="6" s="1"/>
  <c r="H917" i="6" a="1"/>
  <c r="H917" i="6" s="1"/>
  <c r="H918" i="6" a="1"/>
  <c r="H918" i="6" s="1"/>
  <c r="H919" i="6" a="1"/>
  <c r="H919" i="6"/>
  <c r="H920" i="6" a="1"/>
  <c r="H920" i="6" s="1"/>
  <c r="H921" i="6" a="1"/>
  <c r="H921" i="6" s="1"/>
  <c r="H922" i="6" a="1"/>
  <c r="H922" i="6" s="1"/>
  <c r="H923" i="6" a="1"/>
  <c r="H923" i="6" s="1"/>
  <c r="H924" i="6" a="1"/>
  <c r="H924" i="6" s="1"/>
  <c r="H925" i="6" a="1"/>
  <c r="H925" i="6" s="1"/>
  <c r="H926" i="6" a="1"/>
  <c r="H926" i="6"/>
  <c r="H927" i="6" a="1"/>
  <c r="H927" i="6" s="1"/>
  <c r="H928" i="6" a="1"/>
  <c r="H928" i="6" s="1"/>
  <c r="H929" i="6" a="1"/>
  <c r="H929" i="6" s="1"/>
  <c r="H930" i="6" a="1"/>
  <c r="H930" i="6" s="1"/>
  <c r="H931" i="6" a="1"/>
  <c r="H931" i="6" s="1"/>
  <c r="H932" i="6" a="1"/>
  <c r="H932" i="6" s="1"/>
  <c r="H933" i="6" a="1"/>
  <c r="H933" i="6"/>
  <c r="H934" i="6" a="1"/>
  <c r="H934" i="6"/>
  <c r="H935" i="6" a="1"/>
  <c r="H935" i="6" s="1"/>
  <c r="H936" i="6" a="1"/>
  <c r="H936" i="6" s="1"/>
  <c r="H937" i="6" a="1"/>
  <c r="H937" i="6" s="1"/>
  <c r="H938" i="6" a="1"/>
  <c r="H938" i="6" s="1"/>
  <c r="H939" i="6" a="1"/>
  <c r="H939" i="6" s="1"/>
  <c r="H940" i="6" a="1"/>
  <c r="H940" i="6" s="1"/>
  <c r="H941" i="6" a="1"/>
  <c r="H941" i="6" s="1"/>
  <c r="H942" i="6" a="1"/>
  <c r="H942" i="6" s="1"/>
  <c r="H943" i="6" a="1"/>
  <c r="H943" i="6" s="1"/>
  <c r="H944" i="6" a="1"/>
  <c r="H944" i="6" s="1"/>
  <c r="H945" i="6" a="1"/>
  <c r="H945" i="6" s="1"/>
  <c r="H946" i="6" a="1"/>
  <c r="H946" i="6" s="1"/>
  <c r="H947" i="6" a="1"/>
  <c r="H947" i="6" s="1"/>
  <c r="H948" i="6" a="1"/>
  <c r="H948" i="6" s="1"/>
  <c r="H949" i="6" a="1"/>
  <c r="H949" i="6" s="1"/>
  <c r="H950" i="6" a="1"/>
  <c r="H950" i="6" s="1"/>
  <c r="H951" i="6" a="1"/>
  <c r="H951" i="6" s="1"/>
  <c r="H952" i="6" a="1"/>
  <c r="H952" i="6" s="1"/>
  <c r="H953" i="6" a="1"/>
  <c r="H953" i="6" s="1"/>
  <c r="H954" i="6" a="1"/>
  <c r="H954" i="6" s="1"/>
  <c r="H955" i="6" a="1"/>
  <c r="H955" i="6" s="1"/>
  <c r="H956" i="6" a="1"/>
  <c r="H956" i="6" s="1"/>
  <c r="H957" i="6" a="1"/>
  <c r="H957" i="6" s="1"/>
  <c r="H958" i="6" a="1"/>
  <c r="H958" i="6" s="1"/>
  <c r="H959" i="6" a="1"/>
  <c r="H959" i="6" s="1"/>
  <c r="H960" i="6" a="1"/>
  <c r="H960" i="6" s="1"/>
  <c r="H961" i="6" a="1"/>
  <c r="H961" i="6" s="1"/>
  <c r="H962" i="6" a="1"/>
  <c r="H962" i="6" s="1"/>
  <c r="H963" i="6" a="1"/>
  <c r="H963" i="6" s="1"/>
  <c r="H964" i="6" a="1"/>
  <c r="H964" i="6" s="1"/>
  <c r="H965" i="6" a="1"/>
  <c r="H965" i="6"/>
  <c r="H966" i="6" a="1"/>
  <c r="H966" i="6" s="1"/>
  <c r="H967" i="6" a="1"/>
  <c r="H967" i="6" s="1"/>
  <c r="H968" i="6" a="1"/>
  <c r="H968" i="6" s="1"/>
  <c r="H969" i="6" a="1"/>
  <c r="H969" i="6" s="1"/>
  <c r="H970" i="6" a="1"/>
  <c r="H970" i="6" s="1"/>
  <c r="H971" i="6" a="1"/>
  <c r="H971" i="6" s="1"/>
  <c r="H972" i="6" a="1"/>
  <c r="H972" i="6" s="1"/>
  <c r="H973" i="6" a="1"/>
  <c r="H973" i="6" s="1"/>
  <c r="H974" i="6" a="1"/>
  <c r="H974" i="6" s="1"/>
  <c r="H975" i="6" a="1"/>
  <c r="H975" i="6" s="1"/>
  <c r="H976" i="6" a="1"/>
  <c r="H976" i="6" s="1"/>
  <c r="H977" i="6" a="1"/>
  <c r="H977" i="6" s="1"/>
  <c r="H978" i="6" a="1"/>
  <c r="H978" i="6" s="1"/>
  <c r="H979" i="6" a="1"/>
  <c r="H979" i="6" s="1"/>
  <c r="H980" i="6" a="1"/>
  <c r="H980" i="6" s="1"/>
  <c r="H981" i="6" a="1"/>
  <c r="H981" i="6" s="1"/>
  <c r="H982" i="6" a="1"/>
  <c r="H982" i="6" s="1"/>
  <c r="H983" i="6" a="1"/>
  <c r="H983" i="6"/>
  <c r="H984" i="6" a="1"/>
  <c r="H984" i="6" s="1"/>
  <c r="H985" i="6" a="1"/>
  <c r="H985" i="6" s="1"/>
  <c r="H986" i="6" a="1"/>
  <c r="H986" i="6"/>
  <c r="H987" i="6" a="1"/>
  <c r="H987" i="6" s="1"/>
  <c r="H988" i="6" a="1"/>
  <c r="H988" i="6" s="1"/>
  <c r="H989" i="6" a="1"/>
  <c r="H989" i="6" s="1"/>
  <c r="H990" i="6" a="1"/>
  <c r="H990" i="6" s="1"/>
  <c r="H991" i="6" a="1"/>
  <c r="H991" i="6" s="1"/>
  <c r="H992" i="6" a="1"/>
  <c r="H992" i="6" s="1"/>
  <c r="H993" i="6" a="1"/>
  <c r="H993" i="6" s="1"/>
  <c r="H994" i="6" a="1"/>
  <c r="H994" i="6" s="1"/>
  <c r="H995" i="6" a="1"/>
  <c r="H995" i="6" s="1"/>
  <c r="H996" i="6" a="1"/>
  <c r="H996" i="6" s="1"/>
  <c r="H997" i="6" a="1"/>
  <c r="H997" i="6" s="1"/>
  <c r="H998" i="6" a="1"/>
  <c r="H998" i="6" s="1"/>
  <c r="H999" i="6" a="1"/>
  <c r="H999" i="6"/>
  <c r="H1000" i="6" a="1"/>
  <c r="H1000" i="6" s="1"/>
  <c r="H1001" i="6" a="1"/>
  <c r="H1001" i="6" s="1"/>
  <c r="H1002" i="6" a="1"/>
  <c r="H1002" i="6" s="1"/>
  <c r="H1003" i="6" a="1"/>
  <c r="H1003" i="6" s="1"/>
  <c r="H1004" i="6" a="1"/>
  <c r="H1004" i="6" s="1"/>
  <c r="H1005" i="6" a="1"/>
  <c r="H1005" i="6" s="1"/>
  <c r="H1006" i="6" a="1"/>
  <c r="H1006" i="6" s="1"/>
  <c r="H1007" i="6" a="1"/>
  <c r="H1007" i="6" s="1"/>
  <c r="H1008" i="6" a="1"/>
  <c r="H1008" i="6" s="1"/>
  <c r="H1009" i="6" a="1"/>
  <c r="H1009" i="6" s="1"/>
  <c r="H1010" i="6" a="1"/>
  <c r="H1010" i="6" s="1"/>
  <c r="H1011" i="6" a="1"/>
  <c r="H1011" i="6" s="1"/>
  <c r="H1012" i="6" a="1"/>
  <c r="H1012" i="6" s="1"/>
  <c r="H1013" i="6" a="1"/>
  <c r="H1013" i="6" s="1"/>
  <c r="H1014" i="6" a="1"/>
  <c r="H1014" i="6" s="1"/>
  <c r="H1015" i="6" a="1"/>
  <c r="H1015" i="6" s="1"/>
  <c r="H1016" i="6" a="1"/>
  <c r="H1016" i="6" s="1"/>
  <c r="H1017" i="6" a="1"/>
  <c r="H1017" i="6" s="1"/>
  <c r="H1018" i="6" a="1"/>
  <c r="H1018" i="6" s="1"/>
  <c r="H1019" i="6" a="1"/>
  <c r="H1019" i="6" s="1"/>
  <c r="H1020" i="6" a="1"/>
  <c r="H1020" i="6" s="1"/>
  <c r="H1021" i="6" a="1"/>
  <c r="H1021" i="6" s="1"/>
  <c r="H1022" i="6" a="1"/>
  <c r="H1022" i="6"/>
  <c r="H1023" i="6" a="1"/>
  <c r="H1023" i="6"/>
  <c r="H1024" i="6" a="1"/>
  <c r="H1024" i="6" s="1"/>
  <c r="H1025" i="6" a="1"/>
  <c r="H1025" i="6" s="1"/>
  <c r="H1026" i="6" a="1"/>
  <c r="H1026" i="6" s="1"/>
  <c r="H1027" i="6" a="1"/>
  <c r="H1027" i="6" s="1"/>
  <c r="H1028" i="6" a="1"/>
  <c r="H1028" i="6" s="1"/>
  <c r="H1029" i="6" a="1"/>
  <c r="H1029" i="6" s="1"/>
  <c r="H1030" i="6" a="1"/>
  <c r="H1030" i="6" s="1"/>
  <c r="H1031" i="6" a="1"/>
  <c r="H1031" i="6" s="1"/>
  <c r="H1032" i="6" a="1"/>
  <c r="H1032" i="6" s="1"/>
  <c r="H1033" i="6" a="1"/>
  <c r="H1033" i="6" s="1"/>
  <c r="H1034" i="6" a="1"/>
  <c r="H1034" i="6" s="1"/>
  <c r="H1035" i="6" a="1"/>
  <c r="H1035" i="6" s="1"/>
  <c r="H1036" i="6" a="1"/>
  <c r="H1036" i="6" s="1"/>
  <c r="H1037" i="6" a="1"/>
  <c r="H1037" i="6" s="1"/>
  <c r="H1038" i="6" a="1"/>
  <c r="H1038" i="6" s="1"/>
  <c r="H1039" i="6" a="1"/>
  <c r="H1039" i="6" s="1"/>
  <c r="H1040" i="6" a="1"/>
  <c r="H1040" i="6" s="1"/>
  <c r="H1041" i="6" a="1"/>
  <c r="H1041" i="6" s="1"/>
  <c r="H1042" i="6" a="1"/>
  <c r="H1042" i="6" s="1"/>
  <c r="H1043" i="6" a="1"/>
  <c r="H1043" i="6" s="1"/>
  <c r="H1044" i="6" a="1"/>
  <c r="H1044" i="6" s="1"/>
  <c r="H1045" i="6" a="1"/>
  <c r="H1045" i="6" s="1"/>
  <c r="H1046" i="6" a="1"/>
  <c r="H1046" i="6" s="1"/>
  <c r="H1047" i="6" a="1"/>
  <c r="H1047" i="6" s="1"/>
  <c r="H1048" i="6" a="1"/>
  <c r="H1048" i="6" s="1"/>
  <c r="H1049" i="6" a="1"/>
  <c r="H1049" i="6" s="1"/>
  <c r="H1050" i="6" a="1"/>
  <c r="H1050" i="6" s="1"/>
  <c r="H1051" i="6" a="1"/>
  <c r="H1051" i="6" s="1"/>
  <c r="H1052" i="6" a="1"/>
  <c r="H1052" i="6" s="1"/>
  <c r="H1053" i="6" a="1"/>
  <c r="H1053" i="6"/>
  <c r="H1054" i="6" a="1"/>
  <c r="H1054" i="6" s="1"/>
  <c r="H1055" i="6" a="1"/>
  <c r="H1055" i="6" s="1"/>
  <c r="H1056" i="6" a="1"/>
  <c r="H1056" i="6" s="1"/>
  <c r="H1057" i="6" a="1"/>
  <c r="H1057" i="6" s="1"/>
  <c r="H1058" i="6" a="1"/>
  <c r="H1058" i="6" s="1"/>
  <c r="H1059" i="6" a="1"/>
  <c r="H1059" i="6"/>
  <c r="H1060" i="6" a="1"/>
  <c r="H1060" i="6" s="1"/>
  <c r="H1061" i="6" a="1"/>
  <c r="H1061" i="6" s="1"/>
  <c r="H1062" i="6" a="1"/>
  <c r="H1062" i="6"/>
  <c r="H1063" i="6" a="1"/>
  <c r="H1063" i="6" s="1"/>
  <c r="H1064" i="6" a="1"/>
  <c r="H1064" i="6" s="1"/>
  <c r="H1065" i="6" a="1"/>
  <c r="H1065" i="6" s="1"/>
  <c r="H1066" i="6" a="1"/>
  <c r="H1066" i="6" s="1"/>
  <c r="H1067" i="6" a="1"/>
  <c r="H1067" i="6" s="1"/>
  <c r="H1068" i="6" a="1"/>
  <c r="H1068" i="6" s="1"/>
  <c r="H1069" i="6" a="1"/>
  <c r="H1069" i="6" s="1"/>
  <c r="H1070" i="6" a="1"/>
  <c r="H1070" i="6" s="1"/>
  <c r="H1071" i="6" a="1"/>
  <c r="H1071" i="6" s="1"/>
  <c r="H1072" i="6" a="1"/>
  <c r="H1072" i="6" s="1"/>
  <c r="H1073" i="6" a="1"/>
  <c r="H1073" i="6" s="1"/>
  <c r="H1074" i="6" a="1"/>
  <c r="H1074" i="6" s="1"/>
  <c r="H1075" i="6" a="1"/>
  <c r="H1075" i="6" s="1"/>
  <c r="H1076" i="6" a="1"/>
  <c r="H1076" i="6" s="1"/>
  <c r="H1077" i="6" a="1"/>
  <c r="H1077" i="6" s="1"/>
  <c r="H1078" i="6" a="1"/>
  <c r="H1078" i="6" s="1"/>
  <c r="H1079" i="6" a="1"/>
  <c r="H1079" i="6" s="1"/>
  <c r="H1080" i="6" a="1"/>
  <c r="H1080" i="6" s="1"/>
  <c r="H1081" i="6" a="1"/>
  <c r="H1081" i="6" s="1"/>
  <c r="H1082" i="6" a="1"/>
  <c r="H1082" i="6" s="1"/>
  <c r="H1083" i="6" a="1"/>
  <c r="H1083" i="6" s="1"/>
  <c r="H1084" i="6" a="1"/>
  <c r="H1084" i="6" s="1"/>
  <c r="H1085" i="6" a="1"/>
  <c r="H1085" i="6" s="1"/>
  <c r="H1086" i="6" a="1"/>
  <c r="H1086" i="6" s="1"/>
  <c r="H1087" i="6" a="1"/>
  <c r="H1087" i="6" s="1"/>
  <c r="H1088" i="6" a="1"/>
  <c r="H1088" i="6" s="1"/>
  <c r="H1089" i="6" a="1"/>
  <c r="H1089" i="6" s="1"/>
  <c r="H1090" i="6" a="1"/>
  <c r="H1090" i="6" s="1"/>
  <c r="H1091" i="6" a="1"/>
  <c r="H1091" i="6" s="1"/>
  <c r="H1092" i="6" a="1"/>
  <c r="H1092" i="6" s="1"/>
  <c r="H1093" i="6" a="1"/>
  <c r="H1093" i="6"/>
  <c r="H1094" i="6" a="1"/>
  <c r="H1094" i="6" s="1"/>
  <c r="H1095" i="6" a="1"/>
  <c r="H1095" i="6" s="1"/>
  <c r="H1096" i="6" a="1"/>
  <c r="H1096" i="6" s="1"/>
  <c r="H1097" i="6" a="1"/>
  <c r="H1097" i="6" s="1"/>
  <c r="H1098" i="6" a="1"/>
  <c r="H1098" i="6" s="1"/>
  <c r="H1099" i="6" a="1"/>
  <c r="H1099" i="6" s="1"/>
  <c r="H1100" i="6" a="1"/>
  <c r="H1100" i="6" s="1"/>
  <c r="H1101" i="6" a="1"/>
  <c r="H1101" i="6" s="1"/>
  <c r="H1102" i="6" a="1"/>
  <c r="H1102" i="6" s="1"/>
  <c r="H1103" i="6" a="1"/>
  <c r="H1103" i="6" s="1"/>
  <c r="H1104" i="6" a="1"/>
  <c r="H1104" i="6" s="1"/>
  <c r="H1105" i="6" a="1"/>
  <c r="H1105" i="6" s="1"/>
  <c r="H1106" i="6" a="1"/>
  <c r="H1106" i="6" s="1"/>
  <c r="H1107" i="6" a="1"/>
  <c r="H1107" i="6" s="1"/>
  <c r="H1108" i="6" a="1"/>
  <c r="H1108" i="6" s="1"/>
  <c r="H1109" i="6" a="1"/>
  <c r="H1109" i="6"/>
  <c r="H1110" i="6" a="1"/>
  <c r="H1110" i="6"/>
  <c r="H1111" i="6" a="1"/>
  <c r="H1111" i="6" s="1"/>
  <c r="H1112" i="6" a="1"/>
  <c r="H1112" i="6" s="1"/>
  <c r="H1113" i="6" a="1"/>
  <c r="H1113" i="6" s="1"/>
  <c r="H1114" i="6" a="1"/>
  <c r="H1114" i="6" s="1"/>
  <c r="H1115" i="6" a="1"/>
  <c r="H1115" i="6" s="1"/>
  <c r="H1116" i="6" a="1"/>
  <c r="H1116" i="6" s="1"/>
  <c r="H1117" i="6" a="1"/>
  <c r="H1117" i="6"/>
  <c r="H1118" i="6" a="1"/>
  <c r="H1118" i="6" s="1"/>
  <c r="H1119" i="6" a="1"/>
  <c r="H1119" i="6" s="1"/>
  <c r="H1120" i="6" a="1"/>
  <c r="H1120" i="6" s="1"/>
  <c r="H1121" i="6" a="1"/>
  <c r="H1121" i="6" s="1"/>
  <c r="H1122" i="6" a="1"/>
  <c r="H1122" i="6" s="1"/>
  <c r="H1123" i="6" a="1"/>
  <c r="H1123" i="6" s="1"/>
  <c r="H1124" i="6" a="1"/>
  <c r="H1124" i="6" s="1"/>
  <c r="H1125" i="6" a="1"/>
  <c r="H1125" i="6" s="1"/>
  <c r="H1126" i="6" a="1"/>
  <c r="H1126" i="6" s="1"/>
  <c r="H1127" i="6" a="1"/>
  <c r="H1127" i="6" s="1"/>
  <c r="H1128" i="6" a="1"/>
  <c r="H1128" i="6" s="1"/>
  <c r="H1129" i="6" a="1"/>
  <c r="H1129" i="6" s="1"/>
  <c r="H1130" i="6" a="1"/>
  <c r="H1130" i="6" s="1"/>
  <c r="H1131" i="6" a="1"/>
  <c r="H1131" i="6" s="1"/>
  <c r="H1132" i="6" a="1"/>
  <c r="H1132" i="6" s="1"/>
  <c r="H1133" i="6" a="1"/>
  <c r="H1133" i="6" s="1"/>
  <c r="H1134" i="6" a="1"/>
  <c r="H1134" i="6" s="1"/>
  <c r="H1135" i="6" a="1"/>
  <c r="H1135" i="6" s="1"/>
  <c r="H1136" i="6" a="1"/>
  <c r="H1136" i="6" s="1"/>
  <c r="H1137" i="6" a="1"/>
  <c r="H1137" i="6" s="1"/>
  <c r="H1138" i="6" a="1"/>
  <c r="H1138" i="6" s="1"/>
  <c r="H1139" i="6" a="1"/>
  <c r="H1139" i="6" s="1"/>
  <c r="H1140" i="6" a="1"/>
  <c r="H1140" i="6" s="1"/>
  <c r="H1141" i="6" a="1"/>
  <c r="H1141" i="6" s="1"/>
  <c r="H1142" i="6" a="1"/>
  <c r="H1142" i="6" s="1"/>
  <c r="H1143" i="6" a="1"/>
  <c r="H1143" i="6" s="1"/>
  <c r="H1144" i="6" a="1"/>
  <c r="H1144" i="6" s="1"/>
  <c r="H1145" i="6" a="1"/>
  <c r="H1145" i="6" s="1"/>
  <c r="H1146" i="6" a="1"/>
  <c r="H1146" i="6" s="1"/>
  <c r="H1147" i="6" a="1"/>
  <c r="H1147" i="6" s="1"/>
  <c r="H1148" i="6" a="1"/>
  <c r="H1148" i="6" s="1"/>
  <c r="H1149" i="6" a="1"/>
  <c r="H1149" i="6" s="1"/>
  <c r="H1150" i="6" a="1"/>
  <c r="H1150" i="6" s="1"/>
  <c r="H1151" i="6" a="1"/>
  <c r="H1151" i="6" s="1"/>
  <c r="H1152" i="6" a="1"/>
  <c r="H1152" i="6" s="1"/>
  <c r="H1153" i="6" a="1"/>
  <c r="H1153" i="6" s="1"/>
  <c r="H1154" i="6" a="1"/>
  <c r="H1154" i="6" s="1"/>
  <c r="H1155" i="6" a="1"/>
  <c r="H1155" i="6" s="1"/>
  <c r="H1156" i="6" a="1"/>
  <c r="H1156" i="6" s="1"/>
  <c r="H1157" i="6" a="1"/>
  <c r="H1157" i="6" s="1"/>
  <c r="H1158" i="6" a="1"/>
  <c r="H1158" i="6" s="1"/>
  <c r="H1159" i="6" a="1"/>
  <c r="H1159" i="6" s="1"/>
  <c r="H1160" i="6" a="1"/>
  <c r="H1160" i="6" s="1"/>
  <c r="H1161" i="6" a="1"/>
  <c r="H1161" i="6" s="1"/>
  <c r="H1162" i="6" a="1"/>
  <c r="H1162" i="6" s="1"/>
  <c r="H1163" i="6" a="1"/>
  <c r="H1163" i="6" s="1"/>
  <c r="H1164" i="6" a="1"/>
  <c r="H1164" i="6" s="1"/>
  <c r="H1165" i="6" a="1"/>
  <c r="H1165" i="6" s="1"/>
  <c r="H1166" i="6" a="1"/>
  <c r="H1166" i="6" s="1"/>
  <c r="H1167" i="6" a="1"/>
  <c r="H1167" i="6" s="1"/>
  <c r="H1168" i="6" a="1"/>
  <c r="H1168" i="6" s="1"/>
  <c r="H1169" i="6" a="1"/>
  <c r="H1169" i="6" s="1"/>
  <c r="H1170" i="6" a="1"/>
  <c r="H1170" i="6" s="1"/>
  <c r="H1171" i="6" a="1"/>
  <c r="H1171" i="6" s="1"/>
  <c r="H1172" i="6" a="1"/>
  <c r="H1172" i="6" s="1"/>
  <c r="H1173" i="6" a="1"/>
  <c r="H1173" i="6" s="1"/>
  <c r="H1174" i="6" a="1"/>
  <c r="H1174" i="6" s="1"/>
  <c r="H1175" i="6" a="1"/>
  <c r="H1175" i="6" s="1"/>
  <c r="H1176" i="6" a="1"/>
  <c r="H1176" i="6" s="1"/>
  <c r="H1177" i="6" a="1"/>
  <c r="H1177" i="6" s="1"/>
  <c r="H1178" i="6" a="1"/>
  <c r="H1178" i="6" s="1"/>
  <c r="H1179" i="6" a="1"/>
  <c r="H1179" i="6" s="1"/>
  <c r="H1180" i="6" a="1"/>
  <c r="H1180" i="6" s="1"/>
  <c r="H1181" i="6" a="1"/>
  <c r="H1181" i="6" s="1"/>
  <c r="H1182" i="6" a="1"/>
  <c r="H1182" i="6" s="1"/>
  <c r="H1183" i="6" a="1"/>
  <c r="H1183" i="6" s="1"/>
  <c r="H1184" i="6" a="1"/>
  <c r="H1184" i="6" s="1"/>
  <c r="H1185" i="6" a="1"/>
  <c r="H1185" i="6" s="1"/>
  <c r="H1186" i="6" a="1"/>
  <c r="H1186" i="6" s="1"/>
  <c r="H1187" i="6" a="1"/>
  <c r="H1187" i="6" s="1"/>
  <c r="H1188" i="6" a="1"/>
  <c r="H1188" i="6" s="1"/>
  <c r="H1189" i="6" a="1"/>
  <c r="H1189" i="6" s="1"/>
  <c r="H1190" i="6" a="1"/>
  <c r="H1190" i="6" s="1"/>
  <c r="H1191" i="6" a="1"/>
  <c r="H1191" i="6" s="1"/>
  <c r="H1192" i="6" a="1"/>
  <c r="H1192" i="6" s="1"/>
  <c r="H1193" i="6" a="1"/>
  <c r="H1193" i="6" s="1"/>
  <c r="H1194" i="6" a="1"/>
  <c r="H1194" i="6" s="1"/>
  <c r="H1195" i="6" a="1"/>
  <c r="H1195" i="6" s="1"/>
  <c r="H1196" i="6" a="1"/>
  <c r="H1196" i="6" s="1"/>
  <c r="H1197" i="6" a="1"/>
  <c r="H1197" i="6" s="1"/>
  <c r="H1198" i="6" a="1"/>
  <c r="H1198" i="6" s="1"/>
  <c r="H1199" i="6" a="1"/>
  <c r="H1199" i="6" s="1"/>
  <c r="H1200" i="6" a="1"/>
  <c r="H1200" i="6" s="1"/>
  <c r="H1201" i="6" a="1"/>
  <c r="H1201" i="6" s="1"/>
  <c r="H1202" i="6" a="1"/>
  <c r="H1202" i="6" s="1"/>
  <c r="H1203" i="6" a="1"/>
  <c r="H1203" i="6" s="1"/>
  <c r="H1204" i="6" a="1"/>
  <c r="H1204" i="6" s="1"/>
  <c r="H1205" i="6" a="1"/>
  <c r="H1205" i="6" s="1"/>
  <c r="H1206" i="6" a="1"/>
  <c r="H1206" i="6" s="1"/>
  <c r="H1207" i="6" a="1"/>
  <c r="H1207" i="6" s="1"/>
  <c r="H1208" i="6" a="1"/>
  <c r="H1208" i="6" s="1"/>
  <c r="H1209" i="6" a="1"/>
  <c r="H1209" i="6" s="1"/>
  <c r="H1210" i="6" a="1"/>
  <c r="H1210" i="6" s="1"/>
  <c r="H1211" i="6" a="1"/>
  <c r="H1211" i="6" s="1"/>
  <c r="H1212" i="6" a="1"/>
  <c r="H1212" i="6" s="1"/>
  <c r="H1213" i="6" a="1"/>
  <c r="H1213" i="6"/>
  <c r="H1214" i="6" a="1"/>
  <c r="H1214" i="6"/>
  <c r="H1215" i="6" a="1"/>
  <c r="H1215" i="6" s="1"/>
  <c r="H1216" i="6" a="1"/>
  <c r="H1216" i="6" s="1"/>
  <c r="H1217" i="6" a="1"/>
  <c r="H1217" i="6" s="1"/>
  <c r="H1218" i="6" a="1"/>
  <c r="H1218" i="6" s="1"/>
  <c r="H1219" i="6" a="1"/>
  <c r="H1219" i="6" s="1"/>
  <c r="H1220" i="6" a="1"/>
  <c r="H1220" i="6" s="1"/>
  <c r="H1221" i="6" a="1"/>
  <c r="H1221" i="6" s="1"/>
  <c r="H1222" i="6" a="1"/>
  <c r="H1222" i="6" s="1"/>
  <c r="H1223" i="6" a="1"/>
  <c r="H1223" i="6" s="1"/>
  <c r="H1224" i="6" a="1"/>
  <c r="H1224" i="6" s="1"/>
  <c r="H1225" i="6" a="1"/>
  <c r="H1225" i="6" s="1"/>
  <c r="H1226" i="6" a="1"/>
  <c r="H1226" i="6" s="1"/>
  <c r="H1227" i="6" a="1"/>
  <c r="H1227" i="6" s="1"/>
  <c r="H1228" i="6" a="1"/>
  <c r="H1228" i="6" s="1"/>
  <c r="H1229" i="6" a="1"/>
  <c r="H1229" i="6"/>
  <c r="H1230" i="6" a="1"/>
  <c r="H1230" i="6" s="1"/>
  <c r="H1231" i="6" a="1"/>
  <c r="H1231" i="6" s="1"/>
  <c r="H1232" i="6" a="1"/>
  <c r="H1232" i="6" s="1"/>
  <c r="H1233" i="6" a="1"/>
  <c r="H1233" i="6" s="1"/>
  <c r="H1234" i="6" a="1"/>
  <c r="H1234" i="6" s="1"/>
  <c r="H1235" i="6" a="1"/>
  <c r="H1235" i="6" s="1"/>
  <c r="H1236" i="6" a="1"/>
  <c r="H1236" i="6" s="1"/>
  <c r="H1237" i="6" a="1"/>
  <c r="H1237" i="6" s="1"/>
  <c r="H1238" i="6" a="1"/>
  <c r="H1238" i="6" s="1"/>
  <c r="H1239" i="6" a="1"/>
  <c r="H1239" i="6" s="1"/>
  <c r="H1240" i="6" a="1"/>
  <c r="H1240" i="6" s="1"/>
  <c r="H1241" i="6" a="1"/>
  <c r="H1241" i="6" s="1"/>
  <c r="H1242" i="6" a="1"/>
  <c r="H1242" i="6" s="1"/>
  <c r="H1243" i="6" a="1"/>
  <c r="H1243" i="6" s="1"/>
  <c r="H1244" i="6" a="1"/>
  <c r="H1244" i="6" s="1"/>
  <c r="H1245" i="6" a="1"/>
  <c r="H1245" i="6" s="1"/>
  <c r="H1246" i="6" a="1"/>
  <c r="H1246" i="6" s="1"/>
  <c r="H1247" i="6" a="1"/>
  <c r="H1247" i="6" s="1"/>
  <c r="H1248" i="6" a="1"/>
  <c r="H1248" i="6" s="1"/>
  <c r="H1249" i="6" a="1"/>
  <c r="H1249" i="6" s="1"/>
  <c r="H1250" i="6" a="1"/>
  <c r="H1250" i="6" s="1"/>
  <c r="H1251" i="6" a="1"/>
  <c r="H1251" i="6" s="1"/>
  <c r="H1252" i="6" a="1"/>
  <c r="H1252" i="6" s="1"/>
  <c r="H1253" i="6" a="1"/>
  <c r="H1253" i="6" s="1"/>
  <c r="H1254" i="6" a="1"/>
  <c r="H1254" i="6"/>
  <c r="H1255" i="6" a="1"/>
  <c r="H1255" i="6" s="1"/>
  <c r="H1256" i="6" a="1"/>
  <c r="H1256" i="6" s="1"/>
  <c r="H1257" i="6" a="1"/>
  <c r="H1257" i="6" s="1"/>
  <c r="H1258" i="6" a="1"/>
  <c r="H1258" i="6" s="1"/>
  <c r="H1259" i="6" a="1"/>
  <c r="H1259" i="6" s="1"/>
  <c r="H1260" i="6" a="1"/>
  <c r="H1260" i="6" s="1"/>
  <c r="H1261" i="6" a="1"/>
  <c r="H1261" i="6" s="1"/>
  <c r="H1262" i="6" a="1"/>
  <c r="H1262" i="6" s="1"/>
  <c r="H1263" i="6" a="1"/>
  <c r="H1263" i="6" s="1"/>
  <c r="H1264" i="6" a="1"/>
  <c r="H1264" i="6" s="1"/>
  <c r="H1265" i="6" a="1"/>
  <c r="H1265" i="6" s="1"/>
  <c r="H1266" i="6" a="1"/>
  <c r="H1266" i="6" s="1"/>
  <c r="H1267" i="6" a="1"/>
  <c r="H1267" i="6" s="1"/>
  <c r="H1268" i="6" a="1"/>
  <c r="H1268" i="6" s="1"/>
  <c r="H1269" i="6" a="1"/>
  <c r="H1269" i="6" s="1"/>
  <c r="H1270" i="6" a="1"/>
  <c r="H1270" i="6" s="1"/>
  <c r="H1271" i="6" a="1"/>
  <c r="H1271" i="6" s="1"/>
  <c r="H1272" i="6" a="1"/>
  <c r="H1272" i="6" s="1"/>
  <c r="H1273" i="6" a="1"/>
  <c r="H1273" i="6" s="1"/>
  <c r="H1274" i="6" a="1"/>
  <c r="H1274" i="6" s="1"/>
  <c r="H1275" i="6" a="1"/>
  <c r="H1275" i="6" s="1"/>
  <c r="H1276" i="6" a="1"/>
  <c r="H1276" i="6" s="1"/>
  <c r="H1277" i="6" a="1"/>
  <c r="H1277" i="6" s="1"/>
  <c r="H1278" i="6" a="1"/>
  <c r="H1278" i="6" s="1"/>
  <c r="H1279" i="6" a="1"/>
  <c r="H1279" i="6" s="1"/>
  <c r="H1280" i="6" a="1"/>
  <c r="H1280" i="6" s="1"/>
  <c r="H1281" i="6" a="1"/>
  <c r="H1281" i="6" s="1"/>
  <c r="H1282" i="6" a="1"/>
  <c r="H1282" i="6" s="1"/>
  <c r="H1283" i="6" a="1"/>
  <c r="H1283" i="6" s="1"/>
  <c r="H1284" i="6" a="1"/>
  <c r="H1284" i="6" s="1"/>
  <c r="H1285" i="6" a="1"/>
  <c r="H1285" i="6"/>
  <c r="H1286" i="6" a="1"/>
  <c r="H1286" i="6" s="1"/>
  <c r="H1287" i="6" a="1"/>
  <c r="H1287" i="6"/>
  <c r="H1288" i="6" a="1"/>
  <c r="H1288" i="6" s="1"/>
  <c r="H1289" i="6" a="1"/>
  <c r="H1289" i="6" s="1"/>
  <c r="H1290" i="6" a="1"/>
  <c r="H1290" i="6" s="1"/>
  <c r="H1291" i="6" a="1"/>
  <c r="H1291" i="6" s="1"/>
  <c r="H1292" i="6" a="1"/>
  <c r="H1292" i="6" s="1"/>
  <c r="H1293" i="6" a="1"/>
  <c r="H1293" i="6" s="1"/>
  <c r="H1294" i="6" a="1"/>
  <c r="H1294" i="6"/>
  <c r="H1295" i="6" a="1"/>
  <c r="H1295" i="6" s="1"/>
  <c r="H1296" i="6" a="1"/>
  <c r="H1296" i="6" s="1"/>
  <c r="H1297" i="6" a="1"/>
  <c r="H1297" i="6" s="1"/>
  <c r="H1298" i="6" a="1"/>
  <c r="H1298" i="6" s="1"/>
  <c r="H1299" i="6" a="1"/>
  <c r="H1299" i="6" s="1"/>
  <c r="H1300" i="6" a="1"/>
  <c r="H1300" i="6" s="1"/>
  <c r="H1301" i="6" a="1"/>
  <c r="H1301" i="6" s="1"/>
  <c r="H1302" i="6" a="1"/>
  <c r="H1302" i="6" s="1"/>
  <c r="H1303" i="6" a="1"/>
  <c r="H1303" i="6" s="1"/>
  <c r="H1304" i="6" a="1"/>
  <c r="H1304" i="6" s="1"/>
  <c r="H1305" i="6" a="1"/>
  <c r="H1305" i="6" s="1"/>
  <c r="H1306" i="6" a="1"/>
  <c r="H1306" i="6" s="1"/>
  <c r="H1307" i="6" a="1"/>
  <c r="H1307" i="6" s="1"/>
  <c r="H1308" i="6" a="1"/>
  <c r="H1308" i="6" s="1"/>
  <c r="H1309" i="6" a="1"/>
  <c r="H1309" i="6" s="1"/>
  <c r="H1310" i="6" a="1"/>
  <c r="H1310" i="6" s="1"/>
  <c r="H1311" i="6" a="1"/>
  <c r="H1311" i="6" s="1"/>
  <c r="H1312" i="6" a="1"/>
  <c r="H1312" i="6" s="1"/>
  <c r="H1313" i="6" a="1"/>
  <c r="H1313" i="6" s="1"/>
  <c r="H1314" i="6" a="1"/>
  <c r="H1314" i="6" s="1"/>
  <c r="H1315" i="6" a="1"/>
  <c r="H1315" i="6" s="1"/>
  <c r="H1316" i="6" a="1"/>
  <c r="H1316" i="6" s="1"/>
  <c r="H1317" i="6" a="1"/>
  <c r="H1317" i="6" s="1"/>
  <c r="H1318" i="6" a="1"/>
  <c r="H1318" i="6" s="1"/>
  <c r="H1319" i="6" a="1"/>
  <c r="H1319" i="6" s="1"/>
  <c r="H1320" i="6" a="1"/>
  <c r="H1320" i="6" s="1"/>
  <c r="H1321" i="6" a="1"/>
  <c r="H1321" i="6" s="1"/>
  <c r="H1322" i="6" a="1"/>
  <c r="H1322" i="6" s="1"/>
  <c r="H1323" i="6" a="1"/>
  <c r="H1323" i="6" s="1"/>
  <c r="H1324" i="6" a="1"/>
  <c r="H1324" i="6" s="1"/>
  <c r="H1325" i="6" a="1"/>
  <c r="H1325" i="6" s="1"/>
  <c r="H1326" i="6" a="1"/>
  <c r="H1326" i="6" s="1"/>
  <c r="H1327" i="6" a="1"/>
  <c r="H1327" i="6" s="1"/>
  <c r="H1328" i="6" a="1"/>
  <c r="H1328" i="6" s="1"/>
  <c r="H1329" i="6" a="1"/>
  <c r="H1329" i="6" s="1"/>
  <c r="H1330" i="6" a="1"/>
  <c r="H1330" i="6" s="1"/>
  <c r="H1331" i="6" a="1"/>
  <c r="H1331" i="6" s="1"/>
  <c r="H1332" i="6" a="1"/>
  <c r="H1332" i="6" s="1"/>
  <c r="H1333" i="6" a="1"/>
  <c r="H1333" i="6" s="1"/>
  <c r="H1334" i="6" a="1"/>
  <c r="H1334" i="6"/>
  <c r="H1335" i="6" a="1"/>
  <c r="H1335" i="6" s="1"/>
  <c r="H1336" i="6" a="1"/>
  <c r="H1336" i="6" s="1"/>
  <c r="H1337" i="6" a="1"/>
  <c r="H1337" i="6" s="1"/>
  <c r="H1338" i="6" a="1"/>
  <c r="H1338" i="6" s="1"/>
  <c r="H1339" i="6" a="1"/>
  <c r="H1339" i="6" s="1"/>
  <c r="H1340" i="6" a="1"/>
  <c r="H1340" i="6" s="1"/>
  <c r="H1341" i="6" a="1"/>
  <c r="H1341" i="6" s="1"/>
  <c r="H1342" i="6" a="1"/>
  <c r="H1342" i="6" s="1"/>
  <c r="H1343" i="6" a="1"/>
  <c r="H1343" i="6" s="1"/>
  <c r="H1344" i="6" a="1"/>
  <c r="H1344" i="6" s="1"/>
  <c r="H1345" i="6" a="1"/>
  <c r="H1345" i="6" s="1"/>
  <c r="H1346" i="6" a="1"/>
  <c r="H1346" i="6" s="1"/>
  <c r="H1347" i="6" a="1"/>
  <c r="H1347" i="6" s="1"/>
  <c r="H1348" i="6" a="1"/>
  <c r="H1348" i="6" s="1"/>
  <c r="H1349" i="6" a="1"/>
  <c r="H1349" i="6" s="1"/>
  <c r="H1350" i="6" a="1"/>
  <c r="H1350" i="6" s="1"/>
  <c r="H1351" i="6" a="1"/>
  <c r="H1351" i="6" s="1"/>
  <c r="H1352" i="6" a="1"/>
  <c r="H1352" i="6" s="1"/>
  <c r="H1353" i="6" a="1"/>
  <c r="H1353" i="6" s="1"/>
  <c r="H1354" i="6" a="1"/>
  <c r="H1354" i="6" s="1"/>
  <c r="H1355" i="6" a="1"/>
  <c r="H1355" i="6" s="1"/>
  <c r="H1356" i="6" a="1"/>
  <c r="H1356" i="6" s="1"/>
  <c r="H1357" i="6" a="1"/>
  <c r="H1357" i="6" s="1"/>
  <c r="H1358" i="6" a="1"/>
  <c r="H1358" i="6" s="1"/>
  <c r="H1359" i="6" a="1"/>
  <c r="H1359" i="6" s="1"/>
  <c r="H1360" i="6" a="1"/>
  <c r="H1360" i="6" s="1"/>
  <c r="H1361" i="6" a="1"/>
  <c r="H1361" i="6" s="1"/>
  <c r="H1362" i="6" a="1"/>
  <c r="H1362" i="6" s="1"/>
  <c r="H1363" i="6" a="1"/>
  <c r="H1363" i="6" s="1"/>
  <c r="H1364" i="6" a="1"/>
  <c r="H1364" i="6" s="1"/>
  <c r="H1365" i="6" a="1"/>
  <c r="H1365" i="6" s="1"/>
  <c r="H1366" i="6" a="1"/>
  <c r="H1366" i="6" s="1"/>
  <c r="H1367" i="6" a="1"/>
  <c r="H1367" i="6" s="1"/>
  <c r="H1368" i="6" a="1"/>
  <c r="H1368" i="6" s="1"/>
  <c r="H1369" i="6" a="1"/>
  <c r="H1369" i="6" s="1"/>
  <c r="H1370" i="6" a="1"/>
  <c r="H1370" i="6" s="1"/>
  <c r="H1371" i="6" a="1"/>
  <c r="H1371" i="6" s="1"/>
  <c r="H1372" i="6" a="1"/>
  <c r="H1372" i="6" s="1"/>
  <c r="H1373" i="6" a="1"/>
  <c r="H1373" i="6" s="1"/>
  <c r="H1374" i="6" a="1"/>
  <c r="H1374" i="6" s="1"/>
  <c r="H1375" i="6" a="1"/>
  <c r="H1375" i="6" s="1"/>
  <c r="H1376" i="6" a="1"/>
  <c r="H1376" i="6" s="1"/>
  <c r="H1377" i="6" a="1"/>
  <c r="H1377" i="6" s="1"/>
  <c r="H1378" i="6" a="1"/>
  <c r="H1378" i="6" s="1"/>
  <c r="H1379" i="6" a="1"/>
  <c r="H1379" i="6" s="1"/>
  <c r="H1380" i="6" a="1"/>
  <c r="H1380" i="6" s="1"/>
  <c r="H1381" i="6" a="1"/>
  <c r="H1381" i="6" s="1"/>
  <c r="H1382" i="6" a="1"/>
  <c r="H1382" i="6" s="1"/>
  <c r="H1383" i="6" a="1"/>
  <c r="H1383" i="6" s="1"/>
  <c r="H1384" i="6" a="1"/>
  <c r="H1384" i="6" s="1"/>
  <c r="H1385" i="6" a="1"/>
  <c r="H1385" i="6" s="1"/>
  <c r="H1386" i="6" a="1"/>
  <c r="H1386" i="6" s="1"/>
  <c r="H1387" i="6" a="1"/>
  <c r="H1387" i="6" s="1"/>
  <c r="H1388" i="6" a="1"/>
  <c r="H1388" i="6" s="1"/>
  <c r="H1389" i="6" a="1"/>
  <c r="H1389" i="6" s="1"/>
  <c r="H1390" i="6" a="1"/>
  <c r="H1390" i="6" s="1"/>
  <c r="H1391" i="6" a="1"/>
  <c r="H1391" i="6" s="1"/>
  <c r="H1392" i="6" a="1"/>
  <c r="H1392" i="6" s="1"/>
  <c r="H1393" i="6" a="1"/>
  <c r="H1393" i="6" s="1"/>
  <c r="H1394" i="6" a="1"/>
  <c r="H1394" i="6" s="1"/>
  <c r="H1395" i="6" a="1"/>
  <c r="H1395" i="6" s="1"/>
  <c r="H1396" i="6" a="1"/>
  <c r="H1396" i="6" s="1"/>
  <c r="H1397" i="6" a="1"/>
  <c r="H1397" i="6" s="1"/>
  <c r="H1398" i="6" a="1"/>
  <c r="H1398" i="6" s="1"/>
  <c r="H1399" i="6" a="1"/>
  <c r="H1399" i="6" s="1"/>
  <c r="H1400" i="6" a="1"/>
  <c r="H1400" i="6" s="1"/>
  <c r="H1401" i="6" a="1"/>
  <c r="H1401" i="6" s="1"/>
  <c r="H1402" i="6" a="1"/>
  <c r="H1402" i="6" s="1"/>
  <c r="H1403" i="6" a="1"/>
  <c r="H1403" i="6" s="1"/>
  <c r="H1404" i="6" a="1"/>
  <c r="H1404" i="6" s="1"/>
  <c r="H1405" i="6" a="1"/>
  <c r="H1405" i="6" s="1"/>
  <c r="H1406" i="6" a="1"/>
  <c r="H1406" i="6" s="1"/>
  <c r="H1407" i="6" a="1"/>
  <c r="H1407" i="6" s="1"/>
  <c r="H1408" i="6" a="1"/>
  <c r="H1408" i="6" s="1"/>
  <c r="H1409" i="6" a="1"/>
  <c r="H1409" i="6" s="1"/>
  <c r="H1410" i="6" a="1"/>
  <c r="H1410" i="6" s="1"/>
  <c r="H1411" i="6" a="1"/>
  <c r="H1411" i="6" s="1"/>
  <c r="H1412" i="6" a="1"/>
  <c r="H1412" i="6" s="1"/>
  <c r="H1413" i="6" a="1"/>
  <c r="H1413" i="6" s="1"/>
  <c r="H1414" i="6" a="1"/>
  <c r="H1414" i="6" s="1"/>
  <c r="H1415" i="6" a="1"/>
  <c r="H1415" i="6" s="1"/>
  <c r="H1416" i="6" a="1"/>
  <c r="H1416" i="6"/>
  <c r="H1417" i="6" a="1"/>
  <c r="H1417" i="6" s="1"/>
  <c r="H1418" i="6" a="1"/>
  <c r="H1418" i="6" s="1"/>
  <c r="H1419" i="6" a="1"/>
  <c r="H1419" i="6" s="1"/>
  <c r="H1420" i="6" a="1"/>
  <c r="H1420" i="6" s="1"/>
  <c r="H1421" i="6" a="1"/>
  <c r="H1421" i="6" s="1"/>
  <c r="H1422" i="6" a="1"/>
  <c r="H1422" i="6"/>
  <c r="H1423" i="6" a="1"/>
  <c r="H1423" i="6" s="1"/>
  <c r="H1424" i="6" a="1"/>
  <c r="H1424" i="6" s="1"/>
  <c r="H1425" i="6" a="1"/>
  <c r="H1425" i="6" s="1"/>
  <c r="H1426" i="6" a="1"/>
  <c r="H1426" i="6" s="1"/>
  <c r="H1427" i="6" a="1"/>
  <c r="H1427" i="6" s="1"/>
  <c r="H1428" i="6" a="1"/>
  <c r="H1428" i="6"/>
  <c r="H1429" i="6" a="1"/>
  <c r="H1429" i="6" s="1"/>
  <c r="H1430" i="6" a="1"/>
  <c r="H1430" i="6" s="1"/>
  <c r="H1431" i="6" a="1"/>
  <c r="H1431" i="6" s="1"/>
  <c r="H1432" i="6" a="1"/>
  <c r="H1432" i="6" s="1"/>
  <c r="H1433" i="6" a="1"/>
  <c r="H1433" i="6" s="1"/>
  <c r="H1434" i="6" a="1"/>
  <c r="H1434" i="6" s="1"/>
  <c r="H1435" i="6" a="1"/>
  <c r="H1435" i="6" s="1"/>
  <c r="H1436" i="6" a="1"/>
  <c r="H1436" i="6" s="1"/>
  <c r="H1437" i="6" a="1"/>
  <c r="H1437" i="6" s="1"/>
  <c r="H1438" i="6" a="1"/>
  <c r="H1438" i="6" s="1"/>
  <c r="H1439" i="6" a="1"/>
  <c r="H1439" i="6" s="1"/>
  <c r="H1440" i="6" a="1"/>
  <c r="H1440" i="6"/>
  <c r="H1441" i="6" a="1"/>
  <c r="H1441" i="6" s="1"/>
  <c r="H1442" i="6" a="1"/>
  <c r="H1442" i="6" s="1"/>
  <c r="H1443" i="6" a="1"/>
  <c r="H1443" i="6" s="1"/>
  <c r="H1444" i="6" a="1"/>
  <c r="H1444" i="6" s="1"/>
  <c r="H1445" i="6" a="1"/>
  <c r="H1445" i="6" s="1"/>
  <c r="H1446" i="6" a="1"/>
  <c r="H1446" i="6" s="1"/>
  <c r="H1447" i="6" a="1"/>
  <c r="H1447" i="6" s="1"/>
  <c r="H1448" i="6" a="1"/>
  <c r="H1448" i="6" s="1"/>
  <c r="H1449" i="6" a="1"/>
  <c r="H1449" i="6" s="1"/>
  <c r="H1450" i="6" a="1"/>
  <c r="H1450" i="6" s="1"/>
  <c r="H1451" i="6" a="1"/>
  <c r="H1451" i="6" s="1"/>
  <c r="H1452" i="6" a="1"/>
  <c r="H1452" i="6" s="1"/>
  <c r="H1453" i="6" a="1"/>
  <c r="H1453" i="6" s="1"/>
  <c r="H1454" i="6" a="1"/>
  <c r="H1454" i="6" s="1"/>
  <c r="H1455" i="6" a="1"/>
  <c r="H1455" i="6" s="1"/>
  <c r="H1456" i="6" a="1"/>
  <c r="H1456" i="6"/>
  <c r="H1457" i="6" a="1"/>
  <c r="H1457" i="6" s="1"/>
  <c r="H1458" i="6" a="1"/>
  <c r="H1458" i="6" s="1"/>
  <c r="H1459" i="6" a="1"/>
  <c r="H1459" i="6" s="1"/>
  <c r="H1460" i="6" a="1"/>
  <c r="H1460" i="6" s="1"/>
  <c r="H1461" i="6" a="1"/>
  <c r="H1461" i="6" s="1"/>
  <c r="H1462" i="6" a="1"/>
  <c r="H1462" i="6"/>
  <c r="H1463" i="6" a="1"/>
  <c r="H1463" i="6"/>
  <c r="H1464" i="6" a="1"/>
  <c r="H1464" i="6" s="1"/>
  <c r="H1465" i="6" a="1"/>
  <c r="H1465" i="6" s="1"/>
  <c r="H1466" i="6" a="1"/>
  <c r="H1466" i="6" s="1"/>
  <c r="H1467" i="6" a="1"/>
  <c r="H1467" i="6" s="1"/>
  <c r="H1468" i="6" a="1"/>
  <c r="H1468" i="6"/>
  <c r="H1469" i="6" a="1"/>
  <c r="H1469" i="6" s="1"/>
  <c r="H1470" i="6" a="1"/>
  <c r="H1470" i="6" s="1"/>
  <c r="H1471" i="6" a="1"/>
  <c r="H1471" i="6"/>
  <c r="H1472" i="6" a="1"/>
  <c r="H1472" i="6" s="1"/>
  <c r="H1473" i="6" a="1"/>
  <c r="H1473" i="6" s="1"/>
  <c r="H1474" i="6" a="1"/>
  <c r="H1474" i="6"/>
  <c r="H1475" i="6" a="1"/>
  <c r="H1475" i="6" s="1"/>
  <c r="H1476" i="6" a="1"/>
  <c r="H1476" i="6" s="1"/>
  <c r="H1477" i="6" a="1"/>
  <c r="H1477" i="6" s="1"/>
  <c r="H1478" i="6" a="1"/>
  <c r="H1478" i="6" s="1"/>
  <c r="H1479" i="6" a="1"/>
  <c r="H1479" i="6" s="1"/>
  <c r="H1480" i="6" a="1"/>
  <c r="H1480" i="6"/>
  <c r="H1481" i="6" a="1"/>
  <c r="H1481" i="6" s="1"/>
  <c r="H1482" i="6" a="1"/>
  <c r="H1482" i="6" s="1"/>
  <c r="H1483" i="6" a="1"/>
  <c r="H1483" i="6" s="1"/>
  <c r="H1484" i="6" a="1"/>
  <c r="H1484" i="6" s="1"/>
  <c r="H1485" i="6" a="1"/>
  <c r="H1485" i="6" s="1"/>
  <c r="H1486" i="6" a="1"/>
  <c r="H1486" i="6"/>
  <c r="H1487" i="6" a="1"/>
  <c r="H1487" i="6" s="1"/>
  <c r="H1488" i="6" a="1"/>
  <c r="H1488" i="6" s="1"/>
  <c r="H1489" i="6" a="1"/>
  <c r="H1489" i="6" s="1"/>
  <c r="H1490" i="6" a="1"/>
  <c r="H1490" i="6" s="1"/>
  <c r="H1491" i="6" a="1"/>
  <c r="H1491" i="6" s="1"/>
  <c r="H1492" i="6" a="1"/>
  <c r="H1492" i="6" s="1"/>
  <c r="H1493" i="6" a="1"/>
  <c r="H1493" i="6" s="1"/>
  <c r="H1494" i="6" a="1"/>
  <c r="H1494" i="6" s="1"/>
  <c r="H1495" i="6" a="1"/>
  <c r="H1495" i="6" s="1"/>
  <c r="H1496" i="6" a="1"/>
  <c r="H1496" i="6" s="1"/>
  <c r="H1497" i="6" a="1"/>
  <c r="H1497" i="6" s="1"/>
  <c r="H1498" i="6" a="1"/>
  <c r="H1498" i="6" s="1"/>
  <c r="H1499" i="6" a="1"/>
  <c r="H1499" i="6" s="1"/>
  <c r="H1500" i="6" a="1"/>
  <c r="H1500" i="6" s="1"/>
  <c r="H1501" i="6" a="1"/>
  <c r="H1501" i="6" s="1"/>
  <c r="H1502" i="6" a="1"/>
  <c r="H1502" i="6" s="1"/>
  <c r="H1503" i="6" a="1"/>
  <c r="H1503" i="6" s="1"/>
  <c r="H1504" i="6" a="1"/>
  <c r="H1504" i="6" s="1"/>
  <c r="H1505" i="6" a="1"/>
  <c r="H1505" i="6" s="1"/>
  <c r="H1506" i="6" a="1"/>
  <c r="H1506" i="6" s="1"/>
  <c r="H1507" i="6" a="1"/>
  <c r="H1507" i="6" s="1"/>
  <c r="H1508" i="6" a="1"/>
  <c r="H1508" i="6" s="1"/>
  <c r="H1509" i="6" a="1"/>
  <c r="H1509" i="6" s="1"/>
  <c r="H1510" i="6" a="1"/>
  <c r="H1510" i="6" s="1"/>
  <c r="H1511" i="6" a="1"/>
  <c r="H1511" i="6" s="1"/>
  <c r="H1512" i="6" a="1"/>
  <c r="H1512" i="6" s="1"/>
  <c r="H1513" i="6" a="1"/>
  <c r="H1513" i="6" s="1"/>
  <c r="H1514" i="6" a="1"/>
  <c r="H1514" i="6" s="1"/>
  <c r="H1515" i="6" a="1"/>
  <c r="H1515" i="6" s="1"/>
  <c r="H1516" i="6" a="1"/>
  <c r="H1516" i="6" s="1"/>
  <c r="H1517" i="6" a="1"/>
  <c r="H1517" i="6" s="1"/>
  <c r="H1518" i="6" a="1"/>
  <c r="H1518" i="6" s="1"/>
  <c r="H1519" i="6" a="1"/>
  <c r="H1519" i="6" s="1"/>
  <c r="H1520" i="6" a="1"/>
  <c r="H1520" i="6" s="1"/>
  <c r="H1521" i="6" a="1"/>
  <c r="H1521" i="6" s="1"/>
  <c r="H1522" i="6" a="1"/>
  <c r="H1522" i="6"/>
  <c r="H1523" i="6" a="1"/>
  <c r="H1523" i="6" s="1"/>
  <c r="H1524" i="6" a="1"/>
  <c r="H1524" i="6" s="1"/>
  <c r="H1525" i="6" a="1"/>
  <c r="H1525" i="6" s="1"/>
  <c r="H1526" i="6" a="1"/>
  <c r="H1526" i="6" s="1"/>
  <c r="H1527" i="6" a="1"/>
  <c r="H1527" i="6" s="1"/>
  <c r="H1528" i="6" a="1"/>
  <c r="H1528" i="6" s="1"/>
  <c r="H1529" i="6" a="1"/>
  <c r="H1529" i="6" s="1"/>
  <c r="H1530" i="6" a="1"/>
  <c r="H1530" i="6"/>
  <c r="H1531" i="6" a="1"/>
  <c r="H1531" i="6" s="1"/>
  <c r="H1532" i="6" a="1"/>
  <c r="H1532" i="6" s="1"/>
  <c r="H1533" i="6" a="1"/>
  <c r="H1533" i="6" s="1"/>
  <c r="H1534" i="6" a="1"/>
  <c r="H1534" i="6" s="1"/>
  <c r="H1535" i="6" a="1"/>
  <c r="H1535" i="6"/>
  <c r="H1536" i="6" a="1"/>
  <c r="H1536" i="6" s="1"/>
  <c r="H1537" i="6" a="1"/>
  <c r="H1537" i="6" s="1"/>
  <c r="H1538" i="6" a="1"/>
  <c r="H1538" i="6" s="1"/>
  <c r="H1539" i="6" a="1"/>
  <c r="H1539" i="6" s="1"/>
  <c r="H1540" i="6" a="1"/>
  <c r="H1540" i="6" s="1"/>
  <c r="H1541" i="6" a="1"/>
  <c r="H1541" i="6" s="1"/>
  <c r="H1542" i="6" a="1"/>
  <c r="H1542" i="6" s="1"/>
  <c r="H1543" i="6" a="1"/>
  <c r="H1543" i="6" s="1"/>
  <c r="H1544" i="6" a="1"/>
  <c r="H1544" i="6" s="1"/>
  <c r="H1545" i="6" a="1"/>
  <c r="H1545" i="6" s="1"/>
  <c r="H1546" i="6" a="1"/>
  <c r="H1546" i="6" s="1"/>
  <c r="H1547" i="6" a="1"/>
  <c r="H1547" i="6" s="1"/>
  <c r="H1548" i="6" a="1"/>
  <c r="H1548" i="6" s="1"/>
  <c r="H1549" i="6" a="1"/>
  <c r="H1549" i="6" s="1"/>
  <c r="H1550" i="6" a="1"/>
  <c r="H1550" i="6" s="1"/>
  <c r="H1551" i="6" a="1"/>
  <c r="H1551" i="6"/>
  <c r="H1552" i="6" a="1"/>
  <c r="H1552" i="6" s="1"/>
  <c r="H1553" i="6" a="1"/>
  <c r="H1553" i="6" s="1"/>
  <c r="H1554" i="6" a="1"/>
  <c r="H1554" i="6" s="1"/>
  <c r="H1555" i="6" a="1"/>
  <c r="H1555" i="6" s="1"/>
  <c r="H1556" i="6" a="1"/>
  <c r="H1556" i="6" s="1"/>
  <c r="H1557" i="6" a="1"/>
  <c r="H1557" i="6" s="1"/>
  <c r="H1558" i="6" a="1"/>
  <c r="H1558" i="6" s="1"/>
  <c r="H1559" i="6" a="1"/>
  <c r="H1559" i="6" s="1"/>
  <c r="H1560" i="6" a="1"/>
  <c r="H1560" i="6" s="1"/>
  <c r="H1561" i="6" a="1"/>
  <c r="H1561" i="6" s="1"/>
  <c r="H1562" i="6" a="1"/>
  <c r="H1562" i="6" s="1"/>
  <c r="H1563" i="6" a="1"/>
  <c r="H1563" i="6" s="1"/>
  <c r="H1564" i="6" a="1"/>
  <c r="H1564" i="6" s="1"/>
  <c r="H1565" i="6" a="1"/>
  <c r="H1565" i="6" s="1"/>
  <c r="H1566" i="6" a="1"/>
  <c r="H1566" i="6" s="1"/>
  <c r="H1567" i="6" a="1"/>
  <c r="H1567" i="6" s="1"/>
  <c r="H1568" i="6" a="1"/>
  <c r="H1568" i="6" s="1"/>
  <c r="H1569" i="6" a="1"/>
  <c r="H1569" i="6" s="1"/>
  <c r="H1570" i="6" a="1"/>
  <c r="H1570" i="6" s="1"/>
  <c r="H1571" i="6" a="1"/>
  <c r="H1571" i="6" s="1"/>
  <c r="H1572" i="6" a="1"/>
  <c r="H1572" i="6" s="1"/>
  <c r="H1573" i="6" a="1"/>
  <c r="H1573" i="6" s="1"/>
  <c r="H1574" i="6" a="1"/>
  <c r="H1574" i="6" s="1"/>
  <c r="H1575" i="6" a="1"/>
  <c r="H1575" i="6" s="1"/>
  <c r="H1576" i="6" a="1"/>
  <c r="H1576" i="6" s="1"/>
  <c r="H1577" i="6" a="1"/>
  <c r="H1577" i="6" s="1"/>
  <c r="H1578" i="6" a="1"/>
  <c r="H1578" i="6" s="1"/>
  <c r="H1579" i="6" a="1"/>
  <c r="H1579" i="6" s="1"/>
  <c r="H1580" i="6" a="1"/>
  <c r="H1580" i="6" s="1"/>
  <c r="H1581" i="6" a="1"/>
  <c r="H1581" i="6" s="1"/>
  <c r="H1582" i="6" a="1"/>
  <c r="H1582" i="6" s="1"/>
  <c r="H1583" i="6" a="1"/>
  <c r="H1583" i="6" s="1"/>
  <c r="H1584" i="6" a="1"/>
  <c r="H1584" i="6" s="1"/>
  <c r="H1585" i="6" a="1"/>
  <c r="H1585" i="6" s="1"/>
  <c r="H1586" i="6" a="1"/>
  <c r="H1586" i="6" s="1"/>
  <c r="H1587" i="6" a="1"/>
  <c r="H1587" i="6" s="1"/>
  <c r="H1588" i="6" a="1"/>
  <c r="H1588" i="6" s="1"/>
  <c r="H1589" i="6" a="1"/>
  <c r="H1589" i="6" s="1"/>
  <c r="H1590" i="6" a="1"/>
  <c r="H1590" i="6"/>
  <c r="H1591" i="6" a="1"/>
  <c r="H1591" i="6" s="1"/>
  <c r="H1592" i="6" a="1"/>
  <c r="H1592" i="6" s="1"/>
  <c r="H1593" i="6" a="1"/>
  <c r="H1593" i="6" s="1"/>
  <c r="H1594" i="6" a="1"/>
  <c r="H1594" i="6" s="1"/>
  <c r="H1595" i="6" a="1"/>
  <c r="H1595" i="6" s="1"/>
  <c r="H1596" i="6" a="1"/>
  <c r="H1596" i="6" s="1"/>
  <c r="H1597" i="6" a="1"/>
  <c r="H1597" i="6"/>
  <c r="H1598" i="6" a="1"/>
  <c r="H1598" i="6" s="1"/>
  <c r="H1599" i="6" a="1"/>
  <c r="H1599" i="6" s="1"/>
  <c r="H1600" i="6" a="1"/>
  <c r="H1600" i="6" s="1"/>
  <c r="H1601" i="6" a="1"/>
  <c r="H1601" i="6" s="1"/>
  <c r="H1602" i="6" a="1"/>
  <c r="H1602" i="6"/>
  <c r="H1603" i="6" a="1"/>
  <c r="H1603" i="6" s="1"/>
  <c r="H1604" i="6" a="1"/>
  <c r="H1604" i="6" s="1"/>
  <c r="H1605" i="6" a="1"/>
  <c r="H1605" i="6" s="1"/>
  <c r="H1606" i="6" a="1"/>
  <c r="H1606" i="6" s="1"/>
  <c r="H1607" i="6" a="1"/>
  <c r="H1607" i="6" s="1"/>
  <c r="H1608" i="6" a="1"/>
  <c r="H1608" i="6" s="1"/>
  <c r="H1609" i="6" a="1"/>
  <c r="H1609" i="6" s="1"/>
  <c r="H1610" i="6" a="1"/>
  <c r="H1610" i="6" s="1"/>
  <c r="H1611" i="6" a="1"/>
  <c r="H1611" i="6" s="1"/>
  <c r="H1612" i="6" a="1"/>
  <c r="H1612" i="6" s="1"/>
  <c r="H1613" i="6" a="1"/>
  <c r="H1613" i="6" s="1"/>
  <c r="H1614" i="6" a="1"/>
  <c r="H1614" i="6" s="1"/>
  <c r="H1615" i="6" a="1"/>
  <c r="H1615" i="6" s="1"/>
  <c r="H1616" i="6" a="1"/>
  <c r="H1616" i="6" s="1"/>
  <c r="H1617" i="6" a="1"/>
  <c r="H1617" i="6" s="1"/>
  <c r="H1618" i="6" a="1"/>
  <c r="H1618" i="6" s="1"/>
  <c r="H1619" i="6" a="1"/>
  <c r="H1619" i="6" s="1"/>
  <c r="H1620" i="6" a="1"/>
  <c r="H1620" i="6" s="1"/>
  <c r="H1621" i="6" a="1"/>
  <c r="H1621" i="6" s="1"/>
  <c r="H1622" i="6" a="1"/>
  <c r="H1622" i="6" s="1"/>
  <c r="H1623" i="6" a="1"/>
  <c r="H1623" i="6" s="1"/>
  <c r="H1624" i="6" a="1"/>
  <c r="H1624" i="6" s="1"/>
  <c r="H1625" i="6" a="1"/>
  <c r="H1625" i="6"/>
  <c r="H1626" i="6" a="1"/>
  <c r="H1626" i="6" s="1"/>
  <c r="H1627" i="6" a="1"/>
  <c r="H1627" i="6" s="1"/>
  <c r="H1628" i="6" a="1"/>
  <c r="H1628" i="6" s="1"/>
  <c r="H1629" i="6" a="1"/>
  <c r="H1629" i="6" s="1"/>
  <c r="H1630" i="6" a="1"/>
  <c r="H1630" i="6" s="1"/>
  <c r="H1631" i="6" a="1"/>
  <c r="H1631" i="6" s="1"/>
  <c r="H1632" i="6" a="1"/>
  <c r="H1632" i="6" s="1"/>
  <c r="H1633" i="6" a="1"/>
  <c r="H1633" i="6" s="1"/>
  <c r="H1634" i="6" a="1"/>
  <c r="H1634" i="6" s="1"/>
  <c r="H1635" i="6" a="1"/>
  <c r="H1635" i="6" s="1"/>
  <c r="H1636" i="6" a="1"/>
  <c r="H1636" i="6" s="1"/>
  <c r="H1637" i="6" a="1"/>
  <c r="H1637" i="6" s="1"/>
  <c r="H1638" i="6" a="1"/>
  <c r="H1638" i="6" s="1"/>
  <c r="H1639" i="6" a="1"/>
  <c r="H1639" i="6" s="1"/>
  <c r="H1640" i="6" a="1"/>
  <c r="H1640" i="6" s="1"/>
  <c r="H1641" i="6" a="1"/>
  <c r="H1641" i="6" s="1"/>
  <c r="H1642" i="6" a="1"/>
  <c r="H1642" i="6" s="1"/>
  <c r="H1643" i="6" a="1"/>
  <c r="H1643" i="6" s="1"/>
  <c r="H1644" i="6" a="1"/>
  <c r="H1644" i="6" s="1"/>
  <c r="H1645" i="6" a="1"/>
  <c r="H1645" i="6" s="1"/>
  <c r="H1646" i="6" a="1"/>
  <c r="H1646" i="6" s="1"/>
  <c r="H1647" i="6" a="1"/>
  <c r="H1647" i="6" s="1"/>
  <c r="H1648" i="6" a="1"/>
  <c r="H1648" i="6" s="1"/>
  <c r="H1649" i="6" a="1"/>
  <c r="H1649" i="6" s="1"/>
  <c r="H1650" i="6" a="1"/>
  <c r="H1650" i="6" s="1"/>
  <c r="H1651" i="6" a="1"/>
  <c r="H1651" i="6" s="1"/>
  <c r="H1652" i="6" a="1"/>
  <c r="H1652" i="6" s="1"/>
  <c r="H1653" i="6" a="1"/>
  <c r="H1653" i="6" s="1"/>
  <c r="H1654" i="6" a="1"/>
  <c r="H1654" i="6"/>
  <c r="H1655" i="6" a="1"/>
  <c r="H1655" i="6" s="1"/>
  <c r="H1656" i="6" a="1"/>
  <c r="H1656" i="6" s="1"/>
  <c r="H1657" i="6" a="1"/>
  <c r="H1657" i="6" s="1"/>
  <c r="H1658" i="6" a="1"/>
  <c r="H1658" i="6" s="1"/>
  <c r="H1659" i="6" a="1"/>
  <c r="H1659" i="6" s="1"/>
  <c r="H1660" i="6" a="1"/>
  <c r="H1660" i="6" s="1"/>
  <c r="H1661" i="6" a="1"/>
  <c r="H1661" i="6" s="1"/>
  <c r="H1662" i="6" a="1"/>
  <c r="H1662" i="6" s="1"/>
  <c r="H1663" i="6" a="1"/>
  <c r="H1663" i="6" s="1"/>
  <c r="H1664" i="6" a="1"/>
  <c r="H1664" i="6" s="1"/>
  <c r="H1665" i="6" a="1"/>
  <c r="H1665" i="6" s="1"/>
  <c r="H1666" i="6" a="1"/>
  <c r="H1666" i="6"/>
  <c r="H1667" i="6" a="1"/>
  <c r="H1667" i="6" s="1"/>
  <c r="H1668" i="6" a="1"/>
  <c r="H1668" i="6" s="1"/>
  <c r="H1669" i="6" a="1"/>
  <c r="H1669" i="6" s="1"/>
  <c r="H1670" i="6" a="1"/>
  <c r="H1670" i="6"/>
  <c r="H1671" i="6" a="1"/>
  <c r="H1671" i="6" s="1"/>
  <c r="H1672" i="6" a="1"/>
  <c r="H1672" i="6" s="1"/>
  <c r="H1673" i="6" a="1"/>
  <c r="H1673" i="6" s="1"/>
  <c r="H1674" i="6" a="1"/>
  <c r="H1674" i="6" s="1"/>
  <c r="H1675" i="6" a="1"/>
  <c r="H1675" i="6" s="1"/>
  <c r="H1676" i="6" a="1"/>
  <c r="H1676" i="6" s="1"/>
  <c r="H1677" i="6" a="1"/>
  <c r="H1677" i="6"/>
  <c r="H1678" i="6" a="1"/>
  <c r="H1678" i="6" s="1"/>
  <c r="H1679" i="6" a="1"/>
  <c r="H1679" i="6" s="1"/>
  <c r="H1680" i="6" a="1"/>
  <c r="H1680" i="6" s="1"/>
  <c r="H1681" i="6" a="1"/>
  <c r="H1681" i="6" s="1"/>
  <c r="H1682" i="6" a="1"/>
  <c r="H1682" i="6" s="1"/>
  <c r="H1683" i="6" a="1"/>
  <c r="H1683" i="6" s="1"/>
  <c r="H1684" i="6" a="1"/>
  <c r="H1684" i="6" s="1"/>
  <c r="H1685" i="6" a="1"/>
  <c r="H1685" i="6" s="1"/>
  <c r="H1686" i="6" a="1"/>
  <c r="H1686" i="6" s="1"/>
  <c r="H1687" i="6" a="1"/>
  <c r="H1687" i="6" s="1"/>
  <c r="H1688" i="6" a="1"/>
  <c r="H1688" i="6" s="1"/>
  <c r="H1689" i="6" a="1"/>
  <c r="H1689" i="6" s="1"/>
  <c r="H1690" i="6" a="1"/>
  <c r="H1690" i="6" s="1"/>
  <c r="H1691" i="6" a="1"/>
  <c r="H1691" i="6" s="1"/>
  <c r="H1692" i="6" a="1"/>
  <c r="H1692" i="6" s="1"/>
  <c r="H1693" i="6" a="1"/>
  <c r="H1693" i="6"/>
  <c r="H1694" i="6" a="1"/>
  <c r="H1694" i="6" s="1"/>
  <c r="H1695" i="6" a="1"/>
  <c r="H1695" i="6" s="1"/>
  <c r="H1696" i="6" a="1"/>
  <c r="H1696" i="6" s="1"/>
  <c r="H1697" i="6" a="1"/>
  <c r="H1697" i="6" s="1"/>
  <c r="H1698" i="6" a="1"/>
  <c r="H1698" i="6" s="1"/>
  <c r="H1699" i="6" a="1"/>
  <c r="H1699" i="6" s="1"/>
  <c r="H1700" i="6" a="1"/>
  <c r="H1700" i="6"/>
  <c r="H1701" i="6" a="1"/>
  <c r="H1701" i="6" s="1"/>
  <c r="H1702" i="6" a="1"/>
  <c r="H1702" i="6" s="1"/>
  <c r="H1703" i="6" a="1"/>
  <c r="H1703" i="6" s="1"/>
  <c r="H1704" i="6" a="1"/>
  <c r="H1704" i="6" s="1"/>
  <c r="H1705" i="6" a="1"/>
  <c r="H1705" i="6" s="1"/>
  <c r="H1706" i="6" a="1"/>
  <c r="H1706" i="6" s="1"/>
  <c r="H1707" i="6" a="1"/>
  <c r="H1707" i="6" s="1"/>
  <c r="H1708" i="6" a="1"/>
  <c r="H1708" i="6" s="1"/>
  <c r="H1709" i="6" a="1"/>
  <c r="H1709" i="6" s="1"/>
  <c r="H1710" i="6" a="1"/>
  <c r="H1710" i="6" s="1"/>
  <c r="H1711" i="6" a="1"/>
  <c r="H1711" i="6" s="1"/>
  <c r="H1712" i="6" a="1"/>
  <c r="H1712" i="6" s="1"/>
  <c r="H1713" i="6" a="1"/>
  <c r="H1713" i="6" s="1"/>
  <c r="H1714" i="6" a="1"/>
  <c r="H1714" i="6" s="1"/>
  <c r="H1715" i="6" a="1"/>
  <c r="H1715" i="6" s="1"/>
  <c r="H1716" i="6" a="1"/>
  <c r="H1716" i="6" s="1"/>
  <c r="H1717" i="6" a="1"/>
  <c r="H1717" i="6" s="1"/>
  <c r="H1718" i="6" a="1"/>
  <c r="H1718" i="6" s="1"/>
  <c r="H1719" i="6" a="1"/>
  <c r="H1719" i="6" s="1"/>
  <c r="H1720" i="6" a="1"/>
  <c r="H1720" i="6" s="1"/>
  <c r="H1721" i="6" a="1"/>
  <c r="H1721" i="6" s="1"/>
  <c r="H1722" i="6" a="1"/>
  <c r="H1722" i="6"/>
  <c r="H1723" i="6" a="1"/>
  <c r="H1723" i="6" s="1"/>
  <c r="H1724" i="6" a="1"/>
  <c r="H1724" i="6" s="1"/>
  <c r="H1725" i="6" a="1"/>
  <c r="H1725" i="6" s="1"/>
  <c r="H1726" i="6" a="1"/>
  <c r="H1726" i="6" s="1"/>
  <c r="H1727" i="6" a="1"/>
  <c r="H1727" i="6" s="1"/>
  <c r="H1728" i="6" a="1"/>
  <c r="H1728" i="6" s="1"/>
  <c r="H1729" i="6" a="1"/>
  <c r="H1729" i="6" s="1"/>
  <c r="H1730" i="6" a="1"/>
  <c r="H1730" i="6"/>
  <c r="H1731" i="6" a="1"/>
  <c r="H1731" i="6" s="1"/>
  <c r="H1732" i="6" a="1"/>
  <c r="H1732" i="6" s="1"/>
  <c r="H1733" i="6" a="1"/>
  <c r="H1733" i="6" s="1"/>
  <c r="H1734" i="6" a="1"/>
  <c r="H1734" i="6"/>
  <c r="H1735" i="6" a="1"/>
  <c r="H1735" i="6" s="1"/>
  <c r="H1736" i="6" a="1"/>
  <c r="H1736" i="6" s="1"/>
  <c r="H1737" i="6" a="1"/>
  <c r="H1737" i="6" s="1"/>
  <c r="H1738" i="6" a="1"/>
  <c r="H1738" i="6" s="1"/>
  <c r="H1739" i="6" a="1"/>
  <c r="H1739" i="6" s="1"/>
  <c r="H1740" i="6" a="1"/>
  <c r="H1740" i="6" s="1"/>
  <c r="H1741" i="6" a="1"/>
  <c r="H1741" i="6"/>
  <c r="H1742" i="6" a="1"/>
  <c r="H1742" i="6" s="1"/>
  <c r="H1743" i="6" a="1"/>
  <c r="H1743" i="6" s="1"/>
  <c r="H1744" i="6" a="1"/>
  <c r="H1744" i="6" s="1"/>
  <c r="H1745" i="6" a="1"/>
  <c r="H1745" i="6" s="1"/>
  <c r="H1746" i="6" a="1"/>
  <c r="H1746" i="6" s="1"/>
  <c r="H1747" i="6" a="1"/>
  <c r="H1747" i="6" s="1"/>
  <c r="H1748" i="6" a="1"/>
  <c r="H1748" i="6" s="1"/>
  <c r="H1749" i="6" a="1"/>
  <c r="H1749" i="6" s="1"/>
  <c r="H1750" i="6" a="1"/>
  <c r="H1750" i="6" s="1"/>
  <c r="H1751" i="6" a="1"/>
  <c r="H1751" i="6" s="1"/>
  <c r="H1752" i="6" a="1"/>
  <c r="H1752" i="6" s="1"/>
  <c r="H1753" i="6" a="1"/>
  <c r="H1753" i="6" s="1"/>
  <c r="H1754" i="6" a="1"/>
  <c r="H1754" i="6"/>
  <c r="H1755" i="6" a="1"/>
  <c r="H1755" i="6" s="1"/>
  <c r="H1756" i="6" a="1"/>
  <c r="H1756" i="6" s="1"/>
  <c r="H1757" i="6" a="1"/>
  <c r="H1757" i="6"/>
  <c r="H1758" i="6" a="1"/>
  <c r="H1758" i="6" s="1"/>
  <c r="H1759" i="6" a="1"/>
  <c r="H1759" i="6" s="1"/>
  <c r="H1760" i="6" a="1"/>
  <c r="H1760" i="6" s="1"/>
  <c r="H1761" i="6" a="1"/>
  <c r="H1761" i="6" s="1"/>
  <c r="H1762" i="6" a="1"/>
  <c r="H1762" i="6" s="1"/>
  <c r="H1763" i="6" a="1"/>
  <c r="H1763" i="6" s="1"/>
  <c r="H1764" i="6" a="1"/>
  <c r="H1764" i="6"/>
  <c r="H1765" i="6" a="1"/>
  <c r="H1765" i="6" s="1"/>
  <c r="H1766" i="6" a="1"/>
  <c r="H1766" i="6"/>
  <c r="H1767" i="6" a="1"/>
  <c r="H1767" i="6" s="1"/>
  <c r="H1768" i="6" a="1"/>
  <c r="H1768" i="6" s="1"/>
  <c r="H1769" i="6" a="1"/>
  <c r="H1769" i="6" s="1"/>
  <c r="H1770" i="6" a="1"/>
  <c r="H1770" i="6" s="1"/>
  <c r="H1771" i="6" a="1"/>
  <c r="H1771" i="6" s="1"/>
  <c r="H1772" i="6" a="1"/>
  <c r="H1772" i="6" s="1"/>
  <c r="H1773" i="6" a="1"/>
  <c r="H1773" i="6" s="1"/>
  <c r="H1774" i="6" a="1"/>
  <c r="H1774" i="6" s="1"/>
  <c r="H1775" i="6" a="1"/>
  <c r="H1775" i="6" s="1"/>
  <c r="H1776" i="6" a="1"/>
  <c r="H1776" i="6" s="1"/>
  <c r="H1777" i="6" a="1"/>
  <c r="H1777" i="6" s="1"/>
  <c r="H1778" i="6" a="1"/>
  <c r="H1778" i="6" s="1"/>
  <c r="H1779" i="6" a="1"/>
  <c r="H1779" i="6" s="1"/>
  <c r="H1780" i="6" a="1"/>
  <c r="H1780" i="6" s="1"/>
  <c r="H1781" i="6" a="1"/>
  <c r="H1781" i="6" s="1"/>
  <c r="H1782" i="6" a="1"/>
  <c r="H1782" i="6"/>
  <c r="H1783" i="6" a="1"/>
  <c r="H1783" i="6" s="1"/>
  <c r="H1784" i="6" a="1"/>
  <c r="H1784" i="6" s="1"/>
  <c r="H1785" i="6" a="1"/>
  <c r="H1785" i="6" s="1"/>
  <c r="H1786" i="6" a="1"/>
  <c r="H1786" i="6" s="1"/>
  <c r="H1787" i="6" a="1"/>
  <c r="H1787" i="6" s="1"/>
  <c r="H1788" i="6" a="1"/>
  <c r="H1788" i="6" s="1"/>
  <c r="H1789" i="6" a="1"/>
  <c r="H1789" i="6"/>
  <c r="H1790" i="6" a="1"/>
  <c r="H1790" i="6" s="1"/>
  <c r="H1791" i="6" a="1"/>
  <c r="H1791" i="6" s="1"/>
  <c r="H1792" i="6" a="1"/>
  <c r="H1792" i="6" s="1"/>
  <c r="H1793" i="6" a="1"/>
  <c r="H1793" i="6" s="1"/>
  <c r="H1794" i="6" a="1"/>
  <c r="H1794" i="6" s="1"/>
  <c r="H1795" i="6" a="1"/>
  <c r="H1795" i="6" s="1"/>
  <c r="H1796" i="6" a="1"/>
  <c r="H1796" i="6" s="1"/>
  <c r="H1797" i="6" a="1"/>
  <c r="H1797" i="6" s="1"/>
  <c r="H1798" i="6" a="1"/>
  <c r="H1798" i="6" s="1"/>
  <c r="H1799" i="6" a="1"/>
  <c r="H1799" i="6" s="1"/>
  <c r="H1800" i="6" a="1"/>
  <c r="H1800" i="6" s="1"/>
  <c r="H1801" i="6" a="1"/>
  <c r="H1801" i="6" s="1"/>
  <c r="H1802" i="6" a="1"/>
  <c r="H1802" i="6" s="1"/>
  <c r="H1803" i="6" a="1"/>
  <c r="H1803" i="6" s="1"/>
  <c r="H1804" i="6" a="1"/>
  <c r="H1804" i="6" s="1"/>
  <c r="H1805" i="6" a="1"/>
  <c r="H1805" i="6" s="1"/>
  <c r="H1806" i="6" a="1"/>
  <c r="H1806" i="6" s="1"/>
  <c r="H1807" i="6" a="1"/>
  <c r="H1807" i="6" s="1"/>
  <c r="H1808" i="6" a="1"/>
  <c r="H1808" i="6" s="1"/>
  <c r="H1809" i="6" a="1"/>
  <c r="H1809" i="6" s="1"/>
  <c r="H1810" i="6" a="1"/>
  <c r="H1810" i="6" s="1"/>
  <c r="H1811" i="6" a="1"/>
  <c r="H1811" i="6" s="1"/>
  <c r="H1812" i="6" a="1"/>
  <c r="H1812" i="6" s="1"/>
  <c r="H1813" i="6" a="1"/>
  <c r="H1813" i="6" s="1"/>
  <c r="H1814" i="6" a="1"/>
  <c r="H1814" i="6" s="1"/>
  <c r="H1815" i="6" a="1"/>
  <c r="H1815" i="6" s="1"/>
  <c r="H1816" i="6" a="1"/>
  <c r="H1816" i="6" s="1"/>
  <c r="H1817" i="6" a="1"/>
  <c r="H1817" i="6"/>
  <c r="H1818" i="6" a="1"/>
  <c r="H1818" i="6" s="1"/>
  <c r="H1819" i="6" a="1"/>
  <c r="H1819" i="6" s="1"/>
  <c r="H1820" i="6" a="1"/>
  <c r="H1820" i="6" s="1"/>
  <c r="H1821" i="6" a="1"/>
  <c r="H1821" i="6" s="1"/>
  <c r="H1822" i="6" a="1"/>
  <c r="H1822" i="6" s="1"/>
  <c r="H1823" i="6" a="1"/>
  <c r="H1823" i="6" s="1"/>
  <c r="H1824" i="6" a="1"/>
  <c r="H1824" i="6" s="1"/>
  <c r="H1825" i="6" a="1"/>
  <c r="H1825" i="6" s="1"/>
  <c r="H1826" i="6" a="1"/>
  <c r="H1826" i="6" s="1"/>
  <c r="H1827" i="6" a="1"/>
  <c r="H1827" i="6" s="1"/>
  <c r="H1828" i="6" a="1"/>
  <c r="H1828" i="6" s="1"/>
  <c r="H1829" i="6" a="1"/>
  <c r="H1829" i="6" s="1"/>
  <c r="H1830" i="6" a="1"/>
  <c r="H1830" i="6"/>
  <c r="H1831" i="6" a="1"/>
  <c r="H1831" i="6" s="1"/>
  <c r="H1832" i="6" a="1"/>
  <c r="H1832" i="6" s="1"/>
  <c r="H1833" i="6" a="1"/>
  <c r="H1833" i="6" s="1"/>
  <c r="H1834" i="6" a="1"/>
  <c r="H1834" i="6" s="1"/>
  <c r="H1835" i="6" a="1"/>
  <c r="H1835" i="6" s="1"/>
  <c r="H1836" i="6" a="1"/>
  <c r="H1836" i="6" s="1"/>
  <c r="H1837" i="6" a="1"/>
  <c r="H1837" i="6" s="1"/>
  <c r="H1838" i="6" a="1"/>
  <c r="H1838" i="6" s="1"/>
  <c r="H1839" i="6" a="1"/>
  <c r="H1839" i="6" s="1"/>
  <c r="H1840" i="6" a="1"/>
  <c r="H1840" i="6" s="1"/>
  <c r="H1841" i="6" a="1"/>
  <c r="H1841" i="6" s="1"/>
  <c r="H1842" i="6" a="1"/>
  <c r="H1842" i="6" s="1"/>
  <c r="H1843" i="6" a="1"/>
  <c r="H1843" i="6" s="1"/>
  <c r="H1844" i="6" a="1"/>
  <c r="H1844" i="6" s="1"/>
  <c r="H1845" i="6" a="1"/>
  <c r="H1845" i="6" s="1"/>
  <c r="H1846" i="6" a="1"/>
  <c r="H1846" i="6" s="1"/>
  <c r="H1847" i="6" a="1"/>
  <c r="H1847" i="6" s="1"/>
  <c r="H1848" i="6" a="1"/>
  <c r="H1848" i="6" s="1"/>
  <c r="H1849" i="6" a="1"/>
  <c r="H1849" i="6" s="1"/>
  <c r="H1850" i="6" a="1"/>
  <c r="H1850" i="6"/>
  <c r="H1851" i="6" a="1"/>
  <c r="H1851" i="6" s="1"/>
  <c r="H1852" i="6" a="1"/>
  <c r="H1852" i="6" s="1"/>
  <c r="H1853" i="6" a="1"/>
  <c r="H1853" i="6"/>
  <c r="H1854" i="6" a="1"/>
  <c r="H1854" i="6" s="1"/>
  <c r="H1855" i="6" a="1"/>
  <c r="H1855" i="6" s="1"/>
  <c r="H1856" i="6" a="1"/>
  <c r="H1856" i="6" s="1"/>
  <c r="H1857" i="6" a="1"/>
  <c r="H1857" i="6" s="1"/>
  <c r="H1858" i="6" a="1"/>
  <c r="H1858" i="6" s="1"/>
  <c r="H1859" i="6" a="1"/>
  <c r="H1859" i="6" s="1"/>
  <c r="H1860" i="6" a="1"/>
  <c r="H1860" i="6" s="1"/>
  <c r="H1861" i="6" a="1"/>
  <c r="H1861" i="6" s="1"/>
  <c r="H1862" i="6" a="1"/>
  <c r="H1862" i="6" s="1"/>
  <c r="H1863" i="6" a="1"/>
  <c r="H1863" i="6" s="1"/>
  <c r="H1864" i="6" a="1"/>
  <c r="H1864" i="6" s="1"/>
  <c r="H1865" i="6" a="1"/>
  <c r="H1865" i="6" s="1"/>
  <c r="H1866" i="6" a="1"/>
  <c r="H1866" i="6" s="1"/>
  <c r="H1867" i="6" a="1"/>
  <c r="H1867" i="6" s="1"/>
  <c r="H1868" i="6" a="1"/>
  <c r="H1868" i="6" s="1"/>
  <c r="H1869" i="6" a="1"/>
  <c r="H1869" i="6" s="1"/>
  <c r="H1870" i="6" a="1"/>
  <c r="H1870" i="6" s="1"/>
  <c r="H1871" i="6" a="1"/>
  <c r="H1871" i="6" s="1"/>
  <c r="H1872" i="6" a="1"/>
  <c r="H1872" i="6" s="1"/>
  <c r="H1873" i="6" a="1"/>
  <c r="H1873" i="6" s="1"/>
  <c r="H1874" i="6" a="1"/>
  <c r="H1874" i="6" s="1"/>
  <c r="H1875" i="6" a="1"/>
  <c r="H1875" i="6" s="1"/>
  <c r="H1876" i="6" a="1"/>
  <c r="H1876" i="6" s="1"/>
  <c r="H1877" i="6" a="1"/>
  <c r="H1877" i="6" s="1"/>
  <c r="H1878" i="6" a="1"/>
  <c r="H1878" i="6" s="1"/>
  <c r="H1879" i="6" a="1"/>
  <c r="H1879" i="6" s="1"/>
  <c r="H1880" i="6" a="1"/>
  <c r="H1880" i="6" s="1"/>
  <c r="H1881" i="6" a="1"/>
  <c r="H1881" i="6" s="1"/>
  <c r="H1882" i="6" a="1"/>
  <c r="H1882" i="6"/>
  <c r="H1883" i="6" a="1"/>
  <c r="H1883" i="6" s="1"/>
  <c r="H1884" i="6" a="1"/>
  <c r="H1884" i="6" s="1"/>
  <c r="H1885" i="6" a="1"/>
  <c r="H1885" i="6"/>
  <c r="H1886" i="6" a="1"/>
  <c r="H1886" i="6" s="1"/>
  <c r="H1887" i="6" a="1"/>
  <c r="H1887" i="6" s="1"/>
  <c r="H1888" i="6" a="1"/>
  <c r="H1888" i="6" s="1"/>
  <c r="H1889" i="6" a="1"/>
  <c r="H1889" i="6" s="1"/>
  <c r="H1890" i="6" a="1"/>
  <c r="H1890" i="6" s="1"/>
  <c r="H1891" i="6" a="1"/>
  <c r="H1891" i="6" s="1"/>
  <c r="H1892" i="6" a="1"/>
  <c r="H1892" i="6"/>
  <c r="H1893" i="6" a="1"/>
  <c r="H1893" i="6" s="1"/>
  <c r="H1894" i="6" a="1"/>
  <c r="H1894" i="6" s="1"/>
  <c r="H1895" i="6" a="1"/>
  <c r="H1895" i="6" s="1"/>
  <c r="H1896" i="6" a="1"/>
  <c r="H1896" i="6" s="1"/>
  <c r="H1897" i="6" a="1"/>
  <c r="H1897" i="6" s="1"/>
  <c r="H1898" i="6" a="1"/>
  <c r="H1898" i="6" s="1"/>
  <c r="H1899" i="6" a="1"/>
  <c r="H1899" i="6" s="1"/>
  <c r="H1900" i="6" a="1"/>
  <c r="H1900" i="6" s="1"/>
  <c r="H1901" i="6" a="1"/>
  <c r="H1901" i="6" s="1"/>
  <c r="H1902" i="6" a="1"/>
  <c r="H1902" i="6" s="1"/>
  <c r="H1903" i="6" a="1"/>
  <c r="H1903" i="6" s="1"/>
  <c r="H1904" i="6" a="1"/>
  <c r="H1904" i="6"/>
  <c r="H1905" i="6" a="1"/>
  <c r="H1905" i="6" s="1"/>
  <c r="H1906" i="6" a="1"/>
  <c r="H1906" i="6" s="1"/>
  <c r="H1907" i="6" a="1"/>
  <c r="H1907" i="6" s="1"/>
  <c r="H1908" i="6" a="1"/>
  <c r="H1908" i="6" s="1"/>
  <c r="H1909" i="6" a="1"/>
  <c r="H1909" i="6" s="1"/>
  <c r="H1910" i="6" a="1"/>
  <c r="H1910" i="6"/>
  <c r="H1911" i="6" a="1"/>
  <c r="H1911" i="6" s="1"/>
  <c r="H1912" i="6" a="1"/>
  <c r="H1912" i="6" s="1"/>
  <c r="H1913" i="6" a="1"/>
  <c r="H1913" i="6" s="1"/>
  <c r="H1914" i="6" a="1"/>
  <c r="H1914" i="6"/>
  <c r="H1915" i="6" a="1"/>
  <c r="H1915" i="6" s="1"/>
  <c r="H1916" i="6" a="1"/>
  <c r="H1916" i="6" s="1"/>
  <c r="H1917" i="6" a="1"/>
  <c r="H1917" i="6" s="1"/>
  <c r="H1918" i="6" a="1"/>
  <c r="H1918" i="6" s="1"/>
  <c r="H1919" i="6" a="1"/>
  <c r="H1919" i="6" s="1"/>
  <c r="H1920" i="6" a="1"/>
  <c r="H1920" i="6" s="1"/>
  <c r="H1921" i="6" a="1"/>
  <c r="H1921" i="6" s="1"/>
  <c r="H1922" i="6" a="1"/>
  <c r="H1922" i="6" s="1"/>
  <c r="H1923" i="6" a="1"/>
  <c r="H1923" i="6" s="1"/>
  <c r="H1924" i="6" a="1"/>
  <c r="H1924" i="6"/>
  <c r="H1925" i="6" a="1"/>
  <c r="H1925" i="6" s="1"/>
  <c r="H1926" i="6" a="1"/>
  <c r="H1926" i="6" s="1"/>
  <c r="H1927" i="6" a="1"/>
  <c r="H1927" i="6" s="1"/>
  <c r="H1928" i="6" a="1"/>
  <c r="H1928" i="6" s="1"/>
  <c r="H1929" i="6" a="1"/>
  <c r="H1929" i="6" s="1"/>
  <c r="H1930" i="6" a="1"/>
  <c r="H1930" i="6" s="1"/>
  <c r="H1931" i="6" a="1"/>
  <c r="H1931" i="6" s="1"/>
  <c r="H1932" i="6" a="1"/>
  <c r="H1932" i="6" s="1"/>
  <c r="H1933" i="6" a="1"/>
  <c r="H1933" i="6"/>
  <c r="H1934" i="6" a="1"/>
  <c r="H1934" i="6" s="1"/>
  <c r="H1935" i="6" a="1"/>
  <c r="H1935" i="6" s="1"/>
  <c r="H1936" i="6" a="1"/>
  <c r="H1936" i="6"/>
  <c r="H1937" i="6" a="1"/>
  <c r="H1937" i="6"/>
  <c r="H1938" i="6" a="1"/>
  <c r="H1938" i="6" s="1"/>
  <c r="H1939" i="6" a="1"/>
  <c r="H1939" i="6" s="1"/>
  <c r="H1940" i="6" a="1"/>
  <c r="H1940" i="6" s="1"/>
  <c r="H1941" i="6" a="1"/>
  <c r="H1941" i="6" s="1"/>
  <c r="H1942" i="6" a="1"/>
  <c r="H1942" i="6"/>
  <c r="H1943" i="6" a="1"/>
  <c r="H1943" i="6" s="1"/>
  <c r="H1944" i="6" a="1"/>
  <c r="H1944" i="6" s="1"/>
  <c r="H1945" i="6" a="1"/>
  <c r="H1945" i="6" s="1"/>
  <c r="H1946" i="6" a="1"/>
  <c r="H1946" i="6" s="1"/>
  <c r="H1947" i="6" a="1"/>
  <c r="H1947" i="6" s="1"/>
  <c r="H1948" i="6" a="1"/>
  <c r="H1948" i="6" s="1"/>
  <c r="H1949" i="6" a="1"/>
  <c r="H1949" i="6" s="1"/>
  <c r="H1950" i="6" a="1"/>
  <c r="H1950" i="6" s="1"/>
  <c r="H1951" i="6" a="1"/>
  <c r="H1951" i="6" s="1"/>
  <c r="H1952" i="6" a="1"/>
  <c r="H1952" i="6" s="1"/>
  <c r="H1953" i="6" a="1"/>
  <c r="H1953" i="6" s="1"/>
  <c r="H1954" i="6" a="1"/>
  <c r="H1954" i="6" s="1"/>
  <c r="H1955" i="6" a="1"/>
  <c r="H1955" i="6" s="1"/>
  <c r="H1956" i="6" a="1"/>
  <c r="H1956" i="6" s="1"/>
  <c r="H1957" i="6" a="1"/>
  <c r="H1957" i="6" s="1"/>
  <c r="H1958" i="6" a="1"/>
  <c r="H1958" i="6"/>
  <c r="H1959" i="6" a="1"/>
  <c r="H1959" i="6" s="1"/>
  <c r="H1960" i="6" a="1"/>
  <c r="H1960" i="6" s="1"/>
  <c r="H1961" i="6" a="1"/>
  <c r="H1961" i="6" s="1"/>
  <c r="H1962" i="6" a="1"/>
  <c r="H1962" i="6" s="1"/>
  <c r="H1963" i="6" a="1"/>
  <c r="H1963" i="6" s="1"/>
  <c r="H1964" i="6" a="1"/>
  <c r="H1964" i="6" s="1"/>
  <c r="H1965" i="6" a="1"/>
  <c r="H1965" i="6"/>
  <c r="H1966" i="6" a="1"/>
  <c r="H1966" i="6" s="1"/>
  <c r="H1967" i="6" a="1"/>
  <c r="H1967" i="6" s="1"/>
  <c r="H1968" i="6" a="1"/>
  <c r="H1968" i="6" s="1"/>
  <c r="H1969" i="6" a="1"/>
  <c r="H1969" i="6" s="1"/>
  <c r="H1970" i="6" a="1"/>
  <c r="H1970" i="6" s="1"/>
  <c r="H1971" i="6" a="1"/>
  <c r="H1971" i="6" s="1"/>
  <c r="H1972" i="6" a="1"/>
  <c r="H1972" i="6"/>
  <c r="H1973" i="6" a="1"/>
  <c r="H1973" i="6" s="1"/>
  <c r="H1974" i="6" a="1"/>
  <c r="H1974" i="6" s="1"/>
  <c r="H1975" i="6" a="1"/>
  <c r="H1975" i="6" s="1"/>
  <c r="H1976" i="6" a="1"/>
  <c r="H1976" i="6" s="1"/>
  <c r="H1977" i="6" a="1"/>
  <c r="H1977" i="6" s="1"/>
  <c r="H1978" i="6" a="1"/>
  <c r="H1978" i="6" s="1"/>
  <c r="H1979" i="6" a="1"/>
  <c r="H1979" i="6" s="1"/>
  <c r="H1980" i="6" a="1"/>
  <c r="H1980" i="6" s="1"/>
  <c r="H1981" i="6" a="1"/>
  <c r="H1981" i="6" s="1"/>
  <c r="H1982" i="6" a="1"/>
  <c r="H1982" i="6" s="1"/>
  <c r="H1983" i="6" a="1"/>
  <c r="H1983" i="6" s="1"/>
  <c r="H1984" i="6" a="1"/>
  <c r="H1984" i="6" s="1"/>
  <c r="H1985" i="6" a="1"/>
  <c r="H1985" i="6" s="1"/>
  <c r="H1986" i="6" a="1"/>
  <c r="H1986" i="6"/>
  <c r="H1987" i="6" a="1"/>
  <c r="H1987" i="6" s="1"/>
  <c r="H1988" i="6" a="1"/>
  <c r="H1988" i="6" s="1"/>
  <c r="H1989" i="6" a="1"/>
  <c r="H1989" i="6" s="1"/>
  <c r="H1990" i="6" a="1"/>
  <c r="H1990" i="6" s="1"/>
  <c r="H1991" i="6" a="1"/>
  <c r="H1991" i="6" s="1"/>
  <c r="H1992" i="6" a="1"/>
  <c r="H1992" i="6" s="1"/>
  <c r="H1993" i="6" a="1"/>
  <c r="H1993" i="6" s="1"/>
  <c r="H1994" i="6" a="1"/>
  <c r="H1994" i="6" s="1"/>
  <c r="H1995" i="6" a="1"/>
  <c r="H1995" i="6" s="1"/>
  <c r="H1996" i="6" a="1"/>
  <c r="H1996" i="6" s="1"/>
  <c r="H1997" i="6" a="1"/>
  <c r="H1997" i="6" s="1"/>
  <c r="H1998" i="6" a="1"/>
  <c r="H1998" i="6" s="1"/>
  <c r="H1999" i="6" a="1"/>
  <c r="H1999" i="6" s="1"/>
  <c r="H2000" i="6" a="1"/>
  <c r="H2000" i="6"/>
  <c r="H2001" i="6" a="1"/>
  <c r="H2001" i="6" s="1"/>
  <c r="H2002" i="6" a="1"/>
  <c r="H2002" i="6" s="1"/>
  <c r="H2003" i="6" a="1"/>
  <c r="H2003" i="6" s="1"/>
  <c r="H2004" i="6" a="1"/>
  <c r="H2004" i="6"/>
  <c r="H2005" i="6" a="1"/>
  <c r="H2005" i="6" s="1"/>
  <c r="H2006" i="6" a="1"/>
  <c r="H2006" i="6" s="1"/>
  <c r="H2007" i="6" a="1"/>
  <c r="H2007" i="6" s="1"/>
  <c r="H2008" i="6" a="1"/>
  <c r="H2008" i="6" s="1"/>
  <c r="H2009" i="6" a="1"/>
  <c r="H2009" i="6" s="1"/>
  <c r="H2010" i="6" a="1"/>
  <c r="H2010" i="6" s="1"/>
  <c r="H2011" i="6" a="1"/>
  <c r="H2011" i="6" s="1"/>
  <c r="H2012" i="6" a="1"/>
  <c r="H2012" i="6" s="1"/>
  <c r="H2013" i="6" a="1"/>
  <c r="H2013" i="6" s="1"/>
  <c r="H2014" i="6" a="1"/>
  <c r="H2014" i="6" s="1"/>
  <c r="H2015" i="6" a="1"/>
  <c r="H2015" i="6" s="1"/>
  <c r="H2016" i="6" a="1"/>
  <c r="H2016" i="6" s="1"/>
  <c r="H2017" i="6" a="1"/>
  <c r="H2017" i="6" s="1"/>
  <c r="H2018" i="6" a="1"/>
  <c r="H2018" i="6" s="1"/>
  <c r="H2019" i="6" a="1"/>
  <c r="H2019" i="6" s="1"/>
  <c r="H2020" i="6" a="1"/>
  <c r="H2020" i="6" s="1"/>
  <c r="H2021" i="6" a="1"/>
  <c r="H2021" i="6" s="1"/>
  <c r="H2022" i="6" a="1"/>
  <c r="H2022" i="6"/>
  <c r="H2023" i="6" a="1"/>
  <c r="H2023" i="6" s="1"/>
  <c r="H2024" i="6" a="1"/>
  <c r="H2024" i="6" s="1"/>
  <c r="H2025" i="6" a="1"/>
  <c r="H2025" i="6" s="1"/>
  <c r="H2026" i="6" a="1"/>
  <c r="H2026" i="6" s="1"/>
  <c r="H2027" i="6" a="1"/>
  <c r="H2027" i="6" s="1"/>
  <c r="H2028" i="6" a="1"/>
  <c r="H2028" i="6" s="1"/>
  <c r="H2029" i="6" a="1"/>
  <c r="H2029" i="6" s="1"/>
  <c r="H2030" i="6" a="1"/>
  <c r="H2030" i="6" s="1"/>
  <c r="H2031" i="6" a="1"/>
  <c r="H2031" i="6" s="1"/>
  <c r="H2032" i="6" a="1"/>
  <c r="H2032" i="6" s="1"/>
  <c r="H2033" i="6" a="1"/>
  <c r="H2033" i="6" s="1"/>
  <c r="H2034" i="6" a="1"/>
  <c r="H2034" i="6" s="1"/>
  <c r="H2035" i="6" a="1"/>
  <c r="H2035" i="6" s="1"/>
  <c r="H2036" i="6" a="1"/>
  <c r="H2036" i="6" s="1"/>
  <c r="H2037" i="6" a="1"/>
  <c r="H2037" i="6" s="1"/>
  <c r="H2038" i="6" a="1"/>
  <c r="H2038" i="6" s="1"/>
  <c r="H2039" i="6" a="1"/>
  <c r="H2039" i="6" s="1"/>
  <c r="H2040" i="6" a="1"/>
  <c r="H2040" i="6" s="1"/>
  <c r="H2041" i="6" a="1"/>
  <c r="H2041" i="6" s="1"/>
  <c r="H2042" i="6" a="1"/>
  <c r="H2042" i="6" s="1"/>
  <c r="H2043" i="6" a="1"/>
  <c r="H2043" i="6" s="1"/>
  <c r="H2044" i="6" a="1"/>
  <c r="H2044" i="6" s="1"/>
  <c r="H2045" i="6" a="1"/>
  <c r="H2045" i="6" s="1"/>
  <c r="H2046" i="6" a="1"/>
  <c r="H2046" i="6" s="1"/>
  <c r="H2047" i="6" a="1"/>
  <c r="H2047" i="6" s="1"/>
  <c r="H2048" i="6" a="1"/>
  <c r="H2048" i="6" s="1"/>
  <c r="H2049" i="6" a="1"/>
  <c r="H2049" i="6" s="1"/>
  <c r="H2050" i="6" a="1"/>
  <c r="H2050" i="6" s="1"/>
  <c r="H2051" i="6" a="1"/>
  <c r="H2051" i="6" s="1"/>
  <c r="H2052" i="6" a="1"/>
  <c r="H2052" i="6" s="1"/>
  <c r="H2053" i="6" a="1"/>
  <c r="H2053" i="6" s="1"/>
  <c r="H2054" i="6" a="1"/>
  <c r="H2054" i="6"/>
  <c r="H2055" i="6" a="1"/>
  <c r="H2055" i="6" s="1"/>
  <c r="H2056" i="6" a="1"/>
  <c r="H2056" i="6" s="1"/>
  <c r="H2057" i="6" a="1"/>
  <c r="H2057" i="6" s="1"/>
  <c r="H2058" i="6" a="1"/>
  <c r="H2058" i="6" s="1"/>
  <c r="H2059" i="6" a="1"/>
  <c r="H2059" i="6" s="1"/>
  <c r="H2060" i="6" a="1"/>
  <c r="H2060" i="6" s="1"/>
  <c r="H2061" i="6" a="1"/>
  <c r="H2061" i="6" s="1"/>
  <c r="H2062" i="6" a="1"/>
  <c r="H2062" i="6" s="1"/>
  <c r="H2063" i="6" a="1"/>
  <c r="H2063" i="6" s="1"/>
  <c r="H2064" i="6" a="1"/>
  <c r="H2064" i="6" s="1"/>
  <c r="H2065" i="6" a="1"/>
  <c r="H2065" i="6" s="1"/>
  <c r="H2066" i="6" a="1"/>
  <c r="H2066" i="6" s="1"/>
  <c r="H2067" i="6" a="1"/>
  <c r="H2067" i="6" s="1"/>
  <c r="H2068" i="6" a="1"/>
  <c r="H2068" i="6" s="1"/>
  <c r="H2069" i="6" a="1"/>
  <c r="H2069" i="6" s="1"/>
  <c r="H2070" i="6" a="1"/>
  <c r="H2070" i="6" s="1"/>
  <c r="H2071" i="6" a="1"/>
  <c r="H2071" i="6" s="1"/>
  <c r="H2072" i="6" a="1"/>
  <c r="H2072" i="6" s="1"/>
  <c r="H2073" i="6" a="1"/>
  <c r="H2073" i="6" s="1"/>
  <c r="H2074" i="6" a="1"/>
  <c r="H2074" i="6" s="1"/>
  <c r="H2075" i="6" a="1"/>
  <c r="H2075" i="6" s="1"/>
  <c r="H2076" i="6" a="1"/>
  <c r="H2076" i="6" s="1"/>
  <c r="H2077" i="6" a="1"/>
  <c r="H2077" i="6" s="1"/>
  <c r="H2078" i="6" a="1"/>
  <c r="H2078" i="6" s="1"/>
  <c r="H2079" i="6" a="1"/>
  <c r="H2079" i="6" s="1"/>
  <c r="H2080" i="6" a="1"/>
  <c r="H2080" i="6" s="1"/>
  <c r="H2081" i="6" a="1"/>
  <c r="H2081" i="6" s="1"/>
  <c r="H2082" i="6" a="1"/>
  <c r="H2082" i="6" s="1"/>
  <c r="H2083" i="6" a="1"/>
  <c r="H2083" i="6" s="1"/>
  <c r="H2084" i="6" a="1"/>
  <c r="H2084" i="6" s="1"/>
  <c r="H2085" i="6" a="1"/>
  <c r="H2085" i="6" s="1"/>
  <c r="H2086" i="6" a="1"/>
  <c r="H2086" i="6" s="1"/>
  <c r="H2087" i="6" a="1"/>
  <c r="H2087" i="6" s="1"/>
  <c r="H2088" i="6" a="1"/>
  <c r="H2088" i="6" s="1"/>
  <c r="H2089" i="6" a="1"/>
  <c r="H2089" i="6" s="1"/>
  <c r="H2090" i="6" a="1"/>
  <c r="H2090" i="6" s="1"/>
  <c r="H2091" i="6" a="1"/>
  <c r="H2091" i="6" s="1"/>
  <c r="H2092" i="6" a="1"/>
  <c r="H2092" i="6" s="1"/>
  <c r="H2093" i="6" a="1"/>
  <c r="H2093" i="6" s="1"/>
  <c r="H2094" i="6" a="1"/>
  <c r="H2094" i="6" s="1"/>
  <c r="H2095" i="6" a="1"/>
  <c r="H2095" i="6" s="1"/>
  <c r="H2096" i="6" a="1"/>
  <c r="H2096" i="6"/>
  <c r="H2097" i="6" a="1"/>
  <c r="H2097" i="6" s="1"/>
  <c r="H2098" i="6" a="1"/>
  <c r="H2098" i="6" s="1"/>
  <c r="H2099" i="6" a="1"/>
  <c r="H2099" i="6" s="1"/>
  <c r="H2100" i="6" a="1"/>
  <c r="H2100" i="6" s="1"/>
  <c r="H2101" i="6" a="1"/>
  <c r="H2101" i="6" s="1"/>
  <c r="H2102" i="6" a="1"/>
  <c r="H2102" i="6" s="1"/>
  <c r="H2103" i="6" a="1"/>
  <c r="H2103" i="6" s="1"/>
  <c r="H2104" i="6" a="1"/>
  <c r="H2104" i="6" s="1"/>
  <c r="H2105" i="6" a="1"/>
  <c r="H2105" i="6" s="1"/>
  <c r="H2106" i="6" a="1"/>
  <c r="H2106" i="6" s="1"/>
  <c r="H2107" i="6" a="1"/>
  <c r="H2107" i="6" s="1"/>
  <c r="H2108" i="6" a="1"/>
  <c r="H2108" i="6" s="1"/>
  <c r="H2109" i="6" a="1"/>
  <c r="H2109" i="6" s="1"/>
  <c r="H2110" i="6" a="1"/>
  <c r="H2110" i="6" s="1"/>
  <c r="H2111" i="6" a="1"/>
  <c r="H2111" i="6" s="1"/>
  <c r="H2112" i="6" a="1"/>
  <c r="H2112" i="6" s="1"/>
  <c r="H2113" i="6" a="1"/>
  <c r="H2113" i="6" s="1"/>
  <c r="H2114" i="6" a="1"/>
  <c r="H2114" i="6" s="1"/>
  <c r="H2115" i="6" a="1"/>
  <c r="H2115" i="6" s="1"/>
  <c r="H2116" i="6" a="1"/>
  <c r="H2116" i="6"/>
  <c r="H2117" i="6" a="1"/>
  <c r="H2117" i="6" s="1"/>
  <c r="H2118" i="6" a="1"/>
  <c r="H2118" i="6" s="1"/>
  <c r="H2119" i="6" a="1"/>
  <c r="H2119" i="6" s="1"/>
  <c r="H2120" i="6" a="1"/>
  <c r="H2120" i="6"/>
  <c r="H2121" i="6" a="1"/>
  <c r="H2121" i="6" s="1"/>
  <c r="H2122" i="6" a="1"/>
  <c r="H2122" i="6" s="1"/>
  <c r="H2123" i="6" a="1"/>
  <c r="H2123" i="6" s="1"/>
  <c r="H2124" i="6" a="1"/>
  <c r="H2124" i="6" s="1"/>
  <c r="H2125" i="6" a="1"/>
  <c r="H2125" i="6" s="1"/>
  <c r="H2126" i="6" a="1"/>
  <c r="H2126" i="6" s="1"/>
  <c r="H2127" i="6" a="1"/>
  <c r="H2127" i="6" s="1"/>
  <c r="H2128" i="6" a="1"/>
  <c r="H2128" i="6" s="1"/>
  <c r="H2129" i="6" a="1"/>
  <c r="H2129" i="6" s="1"/>
  <c r="H2130" i="6" a="1"/>
  <c r="H2130" i="6" s="1"/>
  <c r="H2131" i="6" a="1"/>
  <c r="H2131" i="6" s="1"/>
  <c r="H2132" i="6" a="1"/>
  <c r="H2132" i="6" s="1"/>
  <c r="H2133" i="6" a="1"/>
  <c r="H2133" i="6" s="1"/>
  <c r="H2134" i="6" a="1"/>
  <c r="H2134" i="6"/>
  <c r="H2135" i="6" a="1"/>
  <c r="H2135" i="6" s="1"/>
  <c r="H2136" i="6" a="1"/>
  <c r="H2136" i="6" s="1"/>
  <c r="H2137" i="6" a="1"/>
  <c r="H2137" i="6"/>
  <c r="H2138" i="6" a="1"/>
  <c r="H2138" i="6" s="1"/>
  <c r="H2139" i="6" a="1"/>
  <c r="H2139" i="6" s="1"/>
  <c r="H2140" i="6" a="1"/>
  <c r="H2140" i="6" s="1"/>
  <c r="H2141" i="6" a="1"/>
  <c r="H2141" i="6" s="1"/>
  <c r="H2142" i="6" a="1"/>
  <c r="H2142" i="6" s="1"/>
  <c r="H2143" i="6" a="1"/>
  <c r="H2143" i="6" s="1"/>
  <c r="H2144" i="6" a="1"/>
  <c r="H2144" i="6" s="1"/>
  <c r="H2145" i="6" a="1"/>
  <c r="H2145" i="6" s="1"/>
  <c r="H2146" i="6" a="1"/>
  <c r="H2146" i="6"/>
  <c r="H2147" i="6" a="1"/>
  <c r="H2147" i="6" s="1"/>
  <c r="H2148" i="6" a="1"/>
  <c r="H2148" i="6" s="1"/>
  <c r="H2149" i="6" a="1"/>
  <c r="H2149" i="6" s="1"/>
  <c r="H2150" i="6" a="1"/>
  <c r="H2150" i="6"/>
  <c r="H2151" i="6" a="1"/>
  <c r="H2151" i="6" s="1"/>
  <c r="H2152" i="6" a="1"/>
  <c r="H2152" i="6" s="1"/>
  <c r="H2153" i="6" a="1"/>
  <c r="H2153" i="6" s="1"/>
  <c r="H2154" i="6" a="1"/>
  <c r="H2154" i="6" s="1"/>
  <c r="H2155" i="6" a="1"/>
  <c r="H2155" i="6" s="1"/>
  <c r="H2156" i="6" a="1"/>
  <c r="H2156" i="6" s="1"/>
  <c r="H2157" i="6" a="1"/>
  <c r="H2157" i="6"/>
  <c r="H2158" i="6" a="1"/>
  <c r="H2158" i="6" s="1"/>
  <c r="H2159" i="6" a="1"/>
  <c r="H2159" i="6" s="1"/>
  <c r="H2160" i="6" a="1"/>
  <c r="H2160" i="6"/>
  <c r="H2161" i="6" a="1"/>
  <c r="H2161" i="6"/>
  <c r="H2162" i="6" a="1"/>
  <c r="H2162" i="6"/>
  <c r="H2163" i="6" a="1"/>
  <c r="H2163" i="6" s="1"/>
  <c r="H2164" i="6" a="1"/>
  <c r="H2164" i="6" s="1"/>
  <c r="H2165" i="6" a="1"/>
  <c r="H2165" i="6" s="1"/>
  <c r="H2166" i="6" a="1"/>
  <c r="H2166" i="6" s="1"/>
  <c r="H2167" i="6" a="1"/>
  <c r="H2167" i="6" s="1"/>
  <c r="H2168" i="6" a="1"/>
  <c r="H2168" i="6" s="1"/>
  <c r="H2169" i="6" a="1"/>
  <c r="H2169" i="6" s="1"/>
  <c r="H2170" i="6" a="1"/>
  <c r="H2170" i="6" s="1"/>
  <c r="H2171" i="6" a="1"/>
  <c r="H2171" i="6" s="1"/>
  <c r="H2172" i="6" a="1"/>
  <c r="H2172" i="6" s="1"/>
  <c r="H2173" i="6" a="1"/>
  <c r="H2173" i="6"/>
  <c r="H2174" i="6" a="1"/>
  <c r="H2174" i="6" s="1"/>
  <c r="H2175" i="6" a="1"/>
  <c r="H2175" i="6" s="1"/>
  <c r="H2176" i="6" a="1"/>
  <c r="H2176" i="6" s="1"/>
  <c r="H2177" i="6" a="1"/>
  <c r="H2177" i="6" s="1"/>
  <c r="H2178" i="6" a="1"/>
  <c r="H2178" i="6" s="1"/>
  <c r="H2179" i="6" a="1"/>
  <c r="H2179" i="6" s="1"/>
  <c r="H2180" i="6" a="1"/>
  <c r="H2180" i="6" s="1"/>
  <c r="H2181" i="6" a="1"/>
  <c r="H2181" i="6" s="1"/>
  <c r="H2182" i="6" a="1"/>
  <c r="H2182" i="6"/>
  <c r="H2183" i="6" a="1"/>
  <c r="H2183" i="6" s="1"/>
  <c r="H2184" i="6" a="1"/>
  <c r="H2184" i="6"/>
  <c r="H2185" i="6" a="1"/>
  <c r="H2185" i="6" s="1"/>
  <c r="H2186" i="6" a="1"/>
  <c r="H2186" i="6" s="1"/>
  <c r="H2187" i="6" a="1"/>
  <c r="H2187" i="6" s="1"/>
  <c r="H2188" i="6" a="1"/>
  <c r="H2188" i="6" s="1"/>
  <c r="H2189" i="6" a="1"/>
  <c r="H2189" i="6" s="1"/>
  <c r="H2190" i="6" a="1"/>
  <c r="H2190" i="6" s="1"/>
  <c r="H2191" i="6" a="1"/>
  <c r="H2191" i="6" s="1"/>
  <c r="H2192" i="6" a="1"/>
  <c r="H2192" i="6" s="1"/>
  <c r="H2193" i="6" a="1"/>
  <c r="H2193" i="6" s="1"/>
  <c r="H2194" i="6" a="1"/>
  <c r="H2194" i="6" s="1"/>
  <c r="H2195" i="6" a="1"/>
  <c r="H2195" i="6" s="1"/>
  <c r="H2196" i="6" a="1"/>
  <c r="H2196" i="6" s="1"/>
  <c r="H2197" i="6" a="1"/>
  <c r="H2197" i="6" s="1"/>
  <c r="H2198" i="6" a="1"/>
  <c r="H2198" i="6" s="1"/>
  <c r="H2199" i="6" a="1"/>
  <c r="H2199" i="6" s="1"/>
  <c r="H2200" i="6" a="1"/>
  <c r="H2200" i="6" s="1"/>
  <c r="H2201" i="6" a="1"/>
  <c r="H2201" i="6" s="1"/>
  <c r="H2202" i="6" a="1"/>
  <c r="H2202" i="6" s="1"/>
  <c r="H2203" i="6" a="1"/>
  <c r="H2203" i="6" s="1"/>
  <c r="H2204" i="6" a="1"/>
  <c r="H2204" i="6" s="1"/>
  <c r="H2205" i="6" a="1"/>
  <c r="H2205" i="6" s="1"/>
  <c r="H2206" i="6" a="1"/>
  <c r="H2206" i="6" s="1"/>
  <c r="H2207" i="6" a="1"/>
  <c r="H2207" i="6" s="1"/>
  <c r="H2208" i="6" a="1"/>
  <c r="H2208" i="6" s="1"/>
  <c r="H2209" i="6" a="1"/>
  <c r="H2209" i="6" s="1"/>
  <c r="H2210" i="6" a="1"/>
  <c r="H2210" i="6"/>
  <c r="H2211" i="6" a="1"/>
  <c r="H2211" i="6" s="1"/>
  <c r="H2212" i="6" a="1"/>
  <c r="H2212" i="6" s="1"/>
  <c r="H2213" i="6" a="1"/>
  <c r="H2213" i="6" s="1"/>
  <c r="H2214" i="6" a="1"/>
  <c r="H2214" i="6" s="1"/>
  <c r="H2215" i="6" a="1"/>
  <c r="H2215" i="6" s="1"/>
  <c r="H2216" i="6" a="1"/>
  <c r="H2216" i="6" s="1"/>
  <c r="H2217" i="6" a="1"/>
  <c r="H2217" i="6" s="1"/>
  <c r="H2218" i="6" a="1"/>
  <c r="H2218" i="6" s="1"/>
  <c r="H2219" i="6" a="1"/>
  <c r="H2219" i="6" s="1"/>
  <c r="H2220" i="6" a="1"/>
  <c r="H2220" i="6" s="1"/>
  <c r="H2221" i="6" a="1"/>
  <c r="H2221" i="6" s="1"/>
  <c r="H2222" i="6" a="1"/>
  <c r="H2222" i="6" s="1"/>
  <c r="H2223" i="6" a="1"/>
  <c r="H2223" i="6" s="1"/>
  <c r="H2224" i="6" a="1"/>
  <c r="H2224" i="6" s="1"/>
  <c r="H2225" i="6" a="1"/>
  <c r="H2225" i="6" s="1"/>
  <c r="H2226" i="6" a="1"/>
  <c r="H2226" i="6" s="1"/>
  <c r="H2227" i="6" a="1"/>
  <c r="H2227" i="6" s="1"/>
  <c r="H2228" i="6" a="1"/>
  <c r="H2228" i="6" s="1"/>
  <c r="H2229" i="6" a="1"/>
  <c r="H2229" i="6" s="1"/>
  <c r="H2230" i="6" a="1"/>
  <c r="H2230" i="6" s="1"/>
  <c r="H2231" i="6" a="1"/>
  <c r="H2231" i="6" s="1"/>
  <c r="H2232" i="6" a="1"/>
  <c r="H2232" i="6" s="1"/>
  <c r="H2233" i="6" a="1"/>
  <c r="H2233" i="6" s="1"/>
  <c r="H2234" i="6" a="1"/>
  <c r="H2234" i="6"/>
  <c r="H2235" i="6" a="1"/>
  <c r="H2235" i="6" s="1"/>
  <c r="H2236" i="6" a="1"/>
  <c r="H2236" i="6" s="1"/>
  <c r="H2237" i="6" a="1"/>
  <c r="H2237" i="6"/>
  <c r="H2238" i="6" a="1"/>
  <c r="H2238" i="6" s="1"/>
  <c r="H2239" i="6" a="1"/>
  <c r="H2239" i="6" s="1"/>
  <c r="H2240" i="6" a="1"/>
  <c r="H2240" i="6" s="1"/>
  <c r="H2241" i="6" a="1"/>
  <c r="H2241" i="6" s="1"/>
  <c r="H2242" i="6" a="1"/>
  <c r="H2242" i="6" s="1"/>
  <c r="H2243" i="6" a="1"/>
  <c r="H2243" i="6" s="1"/>
  <c r="H2244" i="6" a="1"/>
  <c r="H2244" i="6"/>
  <c r="H2245" i="6" a="1"/>
  <c r="H2245" i="6" s="1"/>
  <c r="H2246" i="6" a="1"/>
  <c r="H2246" i="6" s="1"/>
  <c r="H2247" i="6" a="1"/>
  <c r="H2247" i="6" s="1"/>
  <c r="H2248" i="6" a="1"/>
  <c r="H2248" i="6" s="1"/>
  <c r="H2249" i="6" a="1"/>
  <c r="H2249" i="6"/>
  <c r="H2250" i="6" a="1"/>
  <c r="H2250" i="6" s="1"/>
  <c r="H2251" i="6" a="1"/>
  <c r="H2251" i="6" s="1"/>
  <c r="H2252" i="6" a="1"/>
  <c r="H2252" i="6" s="1"/>
  <c r="H2253" i="6" a="1"/>
  <c r="H2253" i="6" s="1"/>
  <c r="H2254" i="6" a="1"/>
  <c r="H2254" i="6" s="1"/>
  <c r="H2255" i="6" a="1"/>
  <c r="H2255" i="6" s="1"/>
  <c r="H2256" i="6" a="1"/>
  <c r="H2256" i="6"/>
  <c r="H2257" i="6" a="1"/>
  <c r="H2257" i="6" s="1"/>
  <c r="H2258" i="6" a="1"/>
  <c r="H2258" i="6" s="1"/>
  <c r="H2259" i="6" a="1"/>
  <c r="H2259" i="6" s="1"/>
  <c r="H2260" i="6" a="1"/>
  <c r="H2260" i="6" s="1"/>
  <c r="H2261" i="6" a="1"/>
  <c r="H2261" i="6" s="1"/>
  <c r="H2262" i="6" a="1"/>
  <c r="H2262" i="6" s="1"/>
  <c r="H2263" i="6" a="1"/>
  <c r="H2263" i="6" s="1"/>
  <c r="H2264" i="6" a="1"/>
  <c r="H2264" i="6" s="1"/>
  <c r="H2265" i="6" a="1"/>
  <c r="H2265" i="6" s="1"/>
  <c r="H2266" i="6" a="1"/>
  <c r="H2266" i="6" s="1"/>
  <c r="H2267" i="6" a="1"/>
  <c r="H2267" i="6" s="1"/>
  <c r="H2268" i="6" a="1"/>
  <c r="H2268" i="6" s="1"/>
  <c r="H2269" i="6" a="1"/>
  <c r="H2269" i="6" s="1"/>
  <c r="H2270" i="6" a="1"/>
  <c r="H2270" i="6" s="1"/>
  <c r="H2271" i="6" a="1"/>
  <c r="H2271" i="6" s="1"/>
  <c r="H2272" i="6" a="1"/>
  <c r="H2272" i="6" s="1"/>
  <c r="H2273" i="6" a="1"/>
  <c r="H2273" i="6" s="1"/>
  <c r="H2274" i="6" a="1"/>
  <c r="H2274" i="6" s="1"/>
  <c r="H2275" i="6" a="1"/>
  <c r="H2275" i="6" s="1"/>
  <c r="H2276" i="6" a="1"/>
  <c r="H2276" i="6"/>
  <c r="H2277" i="6" a="1"/>
  <c r="H2277" i="6" s="1"/>
  <c r="H2278" i="6" a="1"/>
  <c r="H2278" i="6" s="1"/>
  <c r="H2279" i="6" a="1"/>
  <c r="H2279" i="6" s="1"/>
  <c r="H2280" i="6" a="1"/>
  <c r="H2280" i="6" s="1"/>
  <c r="H2281" i="6" a="1"/>
  <c r="H2281" i="6" s="1"/>
  <c r="H2282" i="6" a="1"/>
  <c r="H2282" i="6" s="1"/>
  <c r="H2283" i="6" a="1"/>
  <c r="H2283" i="6" s="1"/>
  <c r="H2284" i="6" a="1"/>
  <c r="H2284" i="6" s="1"/>
  <c r="H2285" i="6" a="1"/>
  <c r="H2285" i="6" s="1"/>
  <c r="H2286" i="6" a="1"/>
  <c r="H2286" i="6" s="1"/>
  <c r="H2287" i="6" a="1"/>
  <c r="H2287" i="6" s="1"/>
  <c r="H2288" i="6" a="1"/>
  <c r="H2288" i="6" s="1"/>
  <c r="H2289" i="6" a="1"/>
  <c r="H2289" i="6"/>
  <c r="H2290" i="6" a="1"/>
  <c r="H2290" i="6"/>
  <c r="H2291" i="6" a="1"/>
  <c r="H2291" i="6" s="1"/>
  <c r="H2292" i="6" a="1"/>
  <c r="H2292" i="6" s="1"/>
  <c r="H2293" i="6" a="1"/>
  <c r="H2293" i="6" s="1"/>
  <c r="H2294" i="6" a="1"/>
  <c r="H2294" i="6" s="1"/>
  <c r="H2295" i="6" a="1"/>
  <c r="H2295" i="6" s="1"/>
  <c r="H2296" i="6" a="1"/>
  <c r="H2296" i="6" s="1"/>
  <c r="H2297" i="6" a="1"/>
  <c r="H2297" i="6"/>
  <c r="H2298" i="6" a="1"/>
  <c r="H2298" i="6" s="1"/>
  <c r="H2299" i="6" a="1"/>
  <c r="H2299" i="6" s="1"/>
  <c r="H2300" i="6" a="1"/>
  <c r="H2300" i="6" s="1"/>
  <c r="H2301" i="6" a="1"/>
  <c r="H2301" i="6" s="1"/>
  <c r="H2302" i="6" a="1"/>
  <c r="H2302" i="6" s="1"/>
  <c r="H2303" i="6" a="1"/>
  <c r="H2303" i="6" s="1"/>
  <c r="H2304" i="6" a="1"/>
  <c r="H2304" i="6" s="1"/>
  <c r="H2305" i="6" a="1"/>
  <c r="H2305" i="6" s="1"/>
  <c r="H2306" i="6" a="1"/>
  <c r="H2306" i="6" s="1"/>
  <c r="H2307" i="6" a="1"/>
  <c r="H2307" i="6" s="1"/>
  <c r="H2308" i="6" a="1"/>
  <c r="H2308" i="6" s="1"/>
  <c r="H2309" i="6" a="1"/>
  <c r="H2309" i="6" s="1"/>
  <c r="H2310" i="6" a="1"/>
  <c r="H2310" i="6" s="1"/>
  <c r="H2311" i="6" a="1"/>
  <c r="H2311" i="6" s="1"/>
  <c r="H2312" i="6" a="1"/>
  <c r="H2312" i="6" s="1"/>
  <c r="H2313" i="6" a="1"/>
  <c r="H2313" i="6" s="1"/>
  <c r="H2314" i="6" a="1"/>
  <c r="H2314" i="6" s="1"/>
  <c r="H2315" i="6" a="1"/>
  <c r="H2315" i="6" s="1"/>
  <c r="H2316" i="6" a="1"/>
  <c r="H2316" i="6" s="1"/>
  <c r="H2317" i="6" a="1"/>
  <c r="H2317" i="6" s="1"/>
  <c r="H2318" i="6" a="1"/>
  <c r="H2318" i="6" s="1"/>
  <c r="H2319" i="6" a="1"/>
  <c r="H2319" i="6" s="1"/>
  <c r="H2320" i="6" a="1"/>
  <c r="H2320" i="6" s="1"/>
  <c r="H2321" i="6" a="1"/>
  <c r="H2321" i="6"/>
  <c r="H2322" i="6" a="1"/>
  <c r="H2322" i="6" s="1"/>
  <c r="H2323" i="6" a="1"/>
  <c r="H2323" i="6" s="1"/>
  <c r="H2324" i="6" a="1"/>
  <c r="H2324" i="6" s="1"/>
  <c r="H2325" i="6" a="1"/>
  <c r="H2325" i="6" s="1"/>
  <c r="H2326" i="6" a="1"/>
  <c r="H2326" i="6" s="1"/>
  <c r="H2327" i="6" a="1"/>
  <c r="H2327" i="6" s="1"/>
  <c r="H2328" i="6" a="1"/>
  <c r="H2328" i="6" s="1"/>
  <c r="H2329" i="6" a="1"/>
  <c r="H2329" i="6" s="1"/>
  <c r="H2330" i="6" a="1"/>
  <c r="H2330" i="6"/>
  <c r="H2331" i="6" a="1"/>
  <c r="H2331" i="6" s="1"/>
  <c r="H2332" i="6" a="1"/>
  <c r="H2332" i="6" s="1"/>
  <c r="H2333" i="6" a="1"/>
  <c r="H2333" i="6" s="1"/>
  <c r="H2334" i="6" a="1"/>
  <c r="H2334" i="6" s="1"/>
  <c r="H2335" i="6" a="1"/>
  <c r="H2335" i="6" s="1"/>
  <c r="H2336" i="6" a="1"/>
  <c r="H2336" i="6" s="1"/>
  <c r="H2337" i="6" a="1"/>
  <c r="H2337" i="6" s="1"/>
  <c r="H2338" i="6" a="1"/>
  <c r="H2338" i="6" s="1"/>
  <c r="H2339" i="6" a="1"/>
  <c r="H2339" i="6" s="1"/>
  <c r="H2340" i="6" a="1"/>
  <c r="H2340" i="6" s="1"/>
  <c r="H2341" i="6" a="1"/>
  <c r="H2341" i="6" s="1"/>
  <c r="H2342" i="6" a="1"/>
  <c r="H2342" i="6" s="1"/>
  <c r="H2343" i="6" a="1"/>
  <c r="H2343" i="6" s="1"/>
  <c r="H2344" i="6" a="1"/>
  <c r="H2344" i="6" s="1"/>
  <c r="H2345" i="6" a="1"/>
  <c r="H2345" i="6" s="1"/>
  <c r="H2346" i="6" a="1"/>
  <c r="H2346" i="6" s="1"/>
  <c r="H2347" i="6" a="1"/>
  <c r="H2347" i="6" s="1"/>
  <c r="H2348" i="6" a="1"/>
  <c r="H2348" i="6" s="1"/>
  <c r="H2349" i="6" a="1"/>
  <c r="H2349" i="6" s="1"/>
  <c r="H2350" i="6" a="1"/>
  <c r="H2350" i="6" s="1"/>
  <c r="H2351" i="6" a="1"/>
  <c r="H2351" i="6" s="1"/>
  <c r="H2352" i="6" a="1"/>
  <c r="H2352" i="6"/>
  <c r="H2353" i="6" a="1"/>
  <c r="H2353" i="6" s="1"/>
  <c r="H2354" i="6" a="1"/>
  <c r="H2354" i="6"/>
  <c r="H2355" i="6" a="1"/>
  <c r="H2355" i="6" s="1"/>
  <c r="H2356" i="6" a="1"/>
  <c r="H2356" i="6" s="1"/>
  <c r="H2357" i="6" a="1"/>
  <c r="H2357" i="6" s="1"/>
  <c r="H2358" i="6" a="1"/>
  <c r="H2358" i="6" s="1"/>
  <c r="H2359" i="6" a="1"/>
  <c r="H2359" i="6" s="1"/>
  <c r="H2360" i="6" a="1"/>
  <c r="H2360" i="6" s="1"/>
  <c r="H2361" i="6" a="1"/>
  <c r="H2361" i="6" s="1"/>
  <c r="H2362" i="6" a="1"/>
  <c r="H2362" i="6" s="1"/>
  <c r="H2363" i="6" a="1"/>
  <c r="H2363" i="6" s="1"/>
  <c r="H2364" i="6" a="1"/>
  <c r="H2364" i="6" s="1"/>
  <c r="H2365" i="6" a="1"/>
  <c r="H2365" i="6" s="1"/>
  <c r="H2366" i="6" a="1"/>
  <c r="H2366" i="6" s="1"/>
  <c r="H2367" i="6" a="1"/>
  <c r="H2367" i="6" s="1"/>
  <c r="H2368" i="6" a="1"/>
  <c r="H2368" i="6" s="1"/>
  <c r="H2369" i="6" a="1"/>
  <c r="H2369" i="6" s="1"/>
  <c r="H2370" i="6" a="1"/>
  <c r="H2370" i="6" s="1"/>
  <c r="H2371" i="6" a="1"/>
  <c r="H2371" i="6" s="1"/>
  <c r="H2372" i="6" a="1"/>
  <c r="H2372" i="6" s="1"/>
  <c r="H2373" i="6" a="1"/>
  <c r="H2373" i="6"/>
  <c r="H2374" i="6" a="1"/>
  <c r="H2374" i="6"/>
  <c r="H2375" i="6" a="1"/>
  <c r="H2375" i="6" s="1"/>
  <c r="H2376" i="6" a="1"/>
  <c r="H2376" i="6" s="1"/>
  <c r="H2377" i="6" a="1"/>
  <c r="H2377" i="6" s="1"/>
  <c r="H2378" i="6" a="1"/>
  <c r="H2378" i="6" s="1"/>
  <c r="H2379" i="6" a="1"/>
  <c r="H2379" i="6" s="1"/>
  <c r="H2380" i="6" a="1"/>
  <c r="H2380" i="6" s="1"/>
  <c r="H2381" i="6" a="1"/>
  <c r="H2381" i="6" s="1"/>
  <c r="H2382" i="6" a="1"/>
  <c r="H2382" i="6" s="1"/>
  <c r="H2383" i="6" a="1"/>
  <c r="H2383" i="6" s="1"/>
  <c r="H2384" i="6" a="1"/>
  <c r="H2384" i="6"/>
  <c r="H2385" i="6" a="1"/>
  <c r="H2385" i="6"/>
  <c r="H2386" i="6" a="1"/>
  <c r="H2386" i="6" s="1"/>
  <c r="H2387" i="6" a="1"/>
  <c r="H2387" i="6" s="1"/>
  <c r="H2388" i="6" a="1"/>
  <c r="H2388" i="6" s="1"/>
  <c r="H2389" i="6" a="1"/>
  <c r="H2389" i="6" s="1"/>
  <c r="H2390" i="6" a="1"/>
  <c r="H2390" i="6" s="1"/>
  <c r="H2391" i="6" a="1"/>
  <c r="H2391" i="6" s="1"/>
  <c r="H2392" i="6" a="1"/>
  <c r="H2392" i="6"/>
  <c r="H2393" i="6" a="1"/>
  <c r="H2393" i="6" s="1"/>
  <c r="H2394" i="6" a="1"/>
  <c r="H2394" i="6" s="1"/>
  <c r="H2395" i="6" a="1"/>
  <c r="H2395" i="6" s="1"/>
  <c r="H2396" i="6" a="1"/>
  <c r="H2396" i="6" s="1"/>
  <c r="H2397" i="6" a="1"/>
  <c r="H2397" i="6" s="1"/>
  <c r="H2398" i="6" a="1"/>
  <c r="H2398" i="6" s="1"/>
  <c r="H2399" i="6" a="1"/>
  <c r="H2399" i="6" s="1"/>
  <c r="H2400" i="6" a="1"/>
  <c r="H2400" i="6" s="1"/>
  <c r="H2401" i="6" a="1"/>
  <c r="H2401" i="6" s="1"/>
  <c r="H2402" i="6" a="1"/>
  <c r="H2402" i="6" s="1"/>
  <c r="H2403" i="6" a="1"/>
  <c r="H2403" i="6" s="1"/>
  <c r="H2404" i="6" a="1"/>
  <c r="H2404" i="6" s="1"/>
  <c r="H2405" i="6" a="1"/>
  <c r="H2405" i="6" s="1"/>
  <c r="H2406" i="6" a="1"/>
  <c r="H2406" i="6"/>
  <c r="H2407" i="6" a="1"/>
  <c r="H2407" i="6" s="1"/>
  <c r="H2408" i="6" a="1"/>
  <c r="H2408" i="6" s="1"/>
  <c r="H2409" i="6" a="1"/>
  <c r="H2409" i="6" s="1"/>
  <c r="H2410" i="6" a="1"/>
  <c r="H2410" i="6" s="1"/>
  <c r="H2411" i="6" a="1"/>
  <c r="H2411" i="6" s="1"/>
  <c r="H2412" i="6" a="1"/>
  <c r="H2412" i="6" s="1"/>
  <c r="H2413" i="6" a="1"/>
  <c r="H2413" i="6" s="1"/>
  <c r="H2414" i="6" a="1"/>
  <c r="H2414" i="6" s="1"/>
  <c r="H2415" i="6" a="1"/>
  <c r="H2415" i="6" s="1"/>
  <c r="H2416" i="6" a="1"/>
  <c r="H2416" i="6" s="1"/>
  <c r="H2417" i="6" a="1"/>
  <c r="H2417" i="6" s="1"/>
  <c r="H2418" i="6" a="1"/>
  <c r="H2418" i="6"/>
  <c r="H2419" i="6" a="1"/>
  <c r="H2419" i="6" s="1"/>
  <c r="H2420" i="6" a="1"/>
  <c r="H2420" i="6" s="1"/>
  <c r="H2421" i="6" a="1"/>
  <c r="H2421" i="6" s="1"/>
  <c r="H2422" i="6" a="1"/>
  <c r="H2422" i="6" s="1"/>
  <c r="H2423" i="6" a="1"/>
  <c r="H2423" i="6" s="1"/>
  <c r="H2424" i="6" a="1"/>
  <c r="H2424" i="6" s="1"/>
  <c r="H2425" i="6" a="1"/>
  <c r="H2425" i="6"/>
  <c r="H2426" i="6" a="1"/>
  <c r="H2426" i="6"/>
  <c r="H2427" i="6" a="1"/>
  <c r="H2427" i="6" s="1"/>
  <c r="H2428" i="6" a="1"/>
  <c r="H2428" i="6" s="1"/>
  <c r="H2429" i="6" a="1"/>
  <c r="H2429" i="6" s="1"/>
  <c r="H2430" i="6" a="1"/>
  <c r="H2430" i="6" s="1"/>
  <c r="H2431" i="6" a="1"/>
  <c r="H2431" i="6" s="1"/>
  <c r="H2432" i="6" a="1"/>
  <c r="H2432" i="6"/>
  <c r="H2433" i="6" a="1"/>
  <c r="H2433" i="6" s="1"/>
  <c r="H2434" i="6" a="1"/>
  <c r="H2434" i="6" s="1"/>
  <c r="H2435" i="6" a="1"/>
  <c r="H2435" i="6" s="1"/>
  <c r="H2436" i="6" a="1"/>
  <c r="H2436" i="6" s="1"/>
  <c r="H2437" i="6" a="1"/>
  <c r="H2437" i="6" s="1"/>
  <c r="H2438" i="6" a="1"/>
  <c r="H2438" i="6" s="1"/>
  <c r="H2439" i="6" a="1"/>
  <c r="H2439" i="6" s="1"/>
  <c r="H2440" i="6" a="1"/>
  <c r="H2440" i="6" s="1"/>
  <c r="H2441" i="6" a="1"/>
  <c r="H2441" i="6"/>
  <c r="H2442" i="6" a="1"/>
  <c r="H2442" i="6" s="1"/>
  <c r="H2443" i="6" a="1"/>
  <c r="H2443" i="6" s="1"/>
  <c r="H2444" i="6" a="1"/>
  <c r="H2444" i="6" s="1"/>
  <c r="H2445" i="6" a="1"/>
  <c r="H2445" i="6" s="1"/>
  <c r="H2446" i="6" a="1"/>
  <c r="H2446" i="6" s="1"/>
  <c r="H2447" i="6" a="1"/>
  <c r="H2447" i="6" s="1"/>
  <c r="H2448" i="6" a="1"/>
  <c r="H2448" i="6" s="1"/>
  <c r="H2449" i="6" a="1"/>
  <c r="H2449" i="6" s="1"/>
  <c r="H2450" i="6" a="1"/>
  <c r="H2450" i="6"/>
  <c r="H2451" i="6" a="1"/>
  <c r="H2451" i="6" s="1"/>
  <c r="H2452" i="6" a="1"/>
  <c r="H2452" i="6" s="1"/>
  <c r="H2453" i="6" a="1"/>
  <c r="H2453" i="6" s="1"/>
  <c r="H2454" i="6" a="1"/>
  <c r="H2454" i="6" s="1"/>
  <c r="E2457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X4" i="6" a="1"/>
  <c r="X4" i="6" s="1"/>
  <c r="N4" i="6"/>
  <c r="I4" i="6"/>
  <c r="K4" i="6" s="1"/>
  <c r="X72" i="6" a="1"/>
  <c r="X72" i="6" s="1"/>
  <c r="X29" i="6" a="1"/>
  <c r="X29" i="6" s="1"/>
  <c r="Y29" i="6" s="1"/>
  <c r="X76" i="6" a="1"/>
  <c r="X76" i="6" s="1"/>
  <c r="H606" i="6" l="1" a="1"/>
  <c r="H606" i="6" s="1"/>
  <c r="H600" i="6" a="1"/>
  <c r="H600" i="6" s="1"/>
  <c r="H593" i="6" a="1"/>
  <c r="H593" i="6" s="1"/>
  <c r="H580" i="6" a="1"/>
  <c r="H580" i="6" s="1"/>
  <c r="H574" i="6" a="1"/>
  <c r="H574" i="6" s="1"/>
  <c r="H566" i="6" a="1"/>
  <c r="H566" i="6" s="1"/>
  <c r="H559" i="6" a="1"/>
  <c r="H559" i="6" s="1"/>
  <c r="H546" i="6" a="1"/>
  <c r="H546" i="6" s="1"/>
  <c r="H539" i="6" a="1"/>
  <c r="H539" i="6" s="1"/>
  <c r="H533" i="6" a="1"/>
  <c r="H533" i="6" s="1"/>
  <c r="H526" i="6" a="1"/>
  <c r="H526" i="6" s="1"/>
  <c r="H519" i="6" a="1"/>
  <c r="H519" i="6" s="1"/>
  <c r="H513" i="6" a="1"/>
  <c r="H513" i="6" s="1"/>
  <c r="H494" i="6" a="1"/>
  <c r="H494" i="6" s="1"/>
  <c r="H487" i="6" a="1"/>
  <c r="H487" i="6" s="1"/>
  <c r="H479" i="6" a="1"/>
  <c r="H479" i="6" s="1"/>
  <c r="H471" i="6" a="1"/>
  <c r="H471" i="6" s="1"/>
  <c r="H464" i="6" a="1"/>
  <c r="H464" i="6" s="1"/>
  <c r="H457" i="6" a="1"/>
  <c r="H457" i="6" s="1"/>
  <c r="H449" i="6" a="1"/>
  <c r="H449" i="6" s="1"/>
  <c r="H442" i="6" a="1"/>
  <c r="H442" i="6" s="1"/>
  <c r="H434" i="6" a="1"/>
  <c r="H434" i="6" s="1"/>
  <c r="H419" i="6" a="1"/>
  <c r="H419" i="6" s="1"/>
  <c r="H412" i="6" a="1"/>
  <c r="H412" i="6" s="1"/>
  <c r="H405" i="6" a="1"/>
  <c r="H405" i="6" s="1"/>
  <c r="H397" i="6" a="1"/>
  <c r="H397" i="6" s="1"/>
  <c r="H389" i="6" a="1"/>
  <c r="H389" i="6" s="1"/>
  <c r="H382" i="6" a="1"/>
  <c r="H382" i="6" s="1"/>
  <c r="H374" i="6" a="1"/>
  <c r="H374" i="6" s="1"/>
  <c r="H366" i="6" a="1"/>
  <c r="H366" i="6" s="1"/>
  <c r="H358" i="6" a="1"/>
  <c r="H358" i="6" s="1"/>
  <c r="H351" i="6" a="1"/>
  <c r="H351" i="6" s="1"/>
  <c r="H344" i="6" a="1"/>
  <c r="H344" i="6" s="1"/>
  <c r="H336" i="6" a="1"/>
  <c r="H336" i="6" s="1"/>
  <c r="H329" i="6" a="1"/>
  <c r="H329" i="6" s="1"/>
  <c r="H321" i="6" a="1"/>
  <c r="H321" i="6" s="1"/>
  <c r="H315" i="6" a="1"/>
  <c r="H315" i="6" s="1"/>
  <c r="H308" i="6" a="1"/>
  <c r="H308" i="6" s="1"/>
  <c r="H301" i="6" a="1"/>
  <c r="H301" i="6" s="1"/>
  <c r="H294" i="6" a="1"/>
  <c r="H294" i="6" s="1"/>
  <c r="H287" i="6" a="1"/>
  <c r="H287" i="6" s="1"/>
  <c r="H273" i="6" a="1"/>
  <c r="H273" i="6" s="1"/>
  <c r="H266" i="6" a="1"/>
  <c r="H266" i="6" s="1"/>
  <c r="H259" i="6" a="1"/>
  <c r="H259" i="6" s="1"/>
  <c r="H253" i="6" a="1"/>
  <c r="H253" i="6" s="1"/>
  <c r="H247" i="6" a="1"/>
  <c r="H247" i="6" s="1"/>
  <c r="H239" i="6" a="1"/>
  <c r="H239" i="6" s="1"/>
  <c r="H232" i="6" a="1"/>
  <c r="H232" i="6" s="1"/>
  <c r="H225" i="6" a="1"/>
  <c r="H225" i="6" s="1"/>
  <c r="H218" i="6" a="1"/>
  <c r="H218" i="6" s="1"/>
  <c r="H211" i="6" a="1"/>
  <c r="H211" i="6" s="1"/>
  <c r="H203" i="6" a="1"/>
  <c r="H203" i="6" s="1"/>
  <c r="H196" i="6" a="1"/>
  <c r="H196" i="6" s="1"/>
  <c r="H188" i="6" a="1"/>
  <c r="H188" i="6" s="1"/>
  <c r="H180" i="6" a="1"/>
  <c r="H180" i="6" s="1"/>
  <c r="H173" i="6" a="1"/>
  <c r="H173" i="6" s="1"/>
  <c r="H166" i="6" a="1"/>
  <c r="H166" i="6" s="1"/>
  <c r="H159" i="6" a="1"/>
  <c r="H159" i="6" s="1"/>
  <c r="H144" i="6" a="1"/>
  <c r="H144" i="6" s="1"/>
  <c r="H136" i="6" a="1"/>
  <c r="H136" i="6" s="1"/>
  <c r="H129" i="6" a="1"/>
  <c r="H129" i="6" s="1"/>
  <c r="H121" i="6" a="1"/>
  <c r="H121" i="6" s="1"/>
  <c r="H114" i="6" a="1"/>
  <c r="H114" i="6" s="1"/>
  <c r="H107" i="6" a="1"/>
  <c r="H107" i="6" s="1"/>
  <c r="H99" i="6" a="1"/>
  <c r="H99" i="6" s="1"/>
  <c r="H91" i="6" a="1"/>
  <c r="H91" i="6" s="1"/>
  <c r="H84" i="6" a="1"/>
  <c r="H84" i="6" s="1"/>
  <c r="H78" i="6" a="1"/>
  <c r="H78" i="6" s="1"/>
  <c r="H70" i="6" a="1"/>
  <c r="H70" i="6" s="1"/>
  <c r="H62" i="6" a="1"/>
  <c r="H62" i="6" s="1"/>
  <c r="H54" i="6" a="1"/>
  <c r="H54" i="6" s="1"/>
  <c r="H48" i="6" a="1"/>
  <c r="H48" i="6" s="1"/>
  <c r="H41" i="6" a="1"/>
  <c r="H41" i="6" s="1"/>
  <c r="H34" i="6" a="1"/>
  <c r="H34" i="6" s="1"/>
  <c r="H27" i="6" a="1"/>
  <c r="H27" i="6" s="1"/>
  <c r="H20" i="6" a="1"/>
  <c r="H20" i="6" s="1"/>
  <c r="H7" i="6" a="1"/>
  <c r="H7" i="6" s="1"/>
  <c r="H40" i="6" a="1"/>
  <c r="H40" i="6" s="1"/>
  <c r="H26" i="6" a="1"/>
  <c r="H26" i="6" s="1"/>
  <c r="H19" i="6" a="1"/>
  <c r="H19" i="6" s="1"/>
  <c r="H13" i="6" a="1"/>
  <c r="H13" i="6" s="1"/>
  <c r="H6" i="6" a="1"/>
  <c r="H6" i="6" s="1"/>
  <c r="H46" i="6" a="1"/>
  <c r="H46" i="6" s="1"/>
  <c r="H39" i="6" a="1"/>
  <c r="H39" i="6" s="1"/>
  <c r="H33" i="6" a="1"/>
  <c r="H33" i="6" s="1"/>
  <c r="H25" i="6" a="1"/>
  <c r="H25" i="6" s="1"/>
  <c r="H18" i="6" a="1"/>
  <c r="H18" i="6" s="1"/>
  <c r="H12" i="6" a="1"/>
  <c r="H12" i="6" s="1"/>
  <c r="H604" i="6" a="1"/>
  <c r="H604" i="6" s="1"/>
  <c r="H597" i="6" a="1"/>
  <c r="H597" i="6" s="1"/>
  <c r="H590" i="6" a="1"/>
  <c r="H590" i="6" s="1"/>
  <c r="H584" i="6" a="1"/>
  <c r="H584" i="6" s="1"/>
  <c r="H577" i="6" a="1"/>
  <c r="H577" i="6" s="1"/>
  <c r="H571" i="6" a="1"/>
  <c r="H571" i="6" s="1"/>
  <c r="H563" i="6" a="1"/>
  <c r="H563" i="6" s="1"/>
  <c r="H556" i="6" a="1"/>
  <c r="H556" i="6" s="1"/>
  <c r="H551" i="6" a="1"/>
  <c r="H551" i="6" s="1"/>
  <c r="H537" i="6" a="1"/>
  <c r="H537" i="6" s="1"/>
  <c r="H530" i="6" a="1"/>
  <c r="H530" i="6" s="1"/>
  <c r="H523" i="6" a="1"/>
  <c r="H523" i="6" s="1"/>
  <c r="H505" i="6" a="1"/>
  <c r="H505" i="6" s="1"/>
  <c r="H499" i="6" a="1"/>
  <c r="H499" i="6" s="1"/>
  <c r="H491" i="6" a="1"/>
  <c r="H491" i="6" s="1"/>
  <c r="H484" i="6" a="1"/>
  <c r="H484" i="6" s="1"/>
  <c r="H476" i="6" a="1"/>
  <c r="H476" i="6" s="1"/>
  <c r="H468" i="6" a="1"/>
  <c r="H468" i="6" s="1"/>
  <c r="H461" i="6" a="1"/>
  <c r="H461" i="6" s="1"/>
  <c r="H454" i="6" a="1"/>
  <c r="H454" i="6" s="1"/>
  <c r="H446" i="6" a="1"/>
  <c r="H446" i="6" s="1"/>
  <c r="H439" i="6" a="1"/>
  <c r="H439" i="6" s="1"/>
  <c r="H431" i="6" a="1"/>
  <c r="H431" i="6" s="1"/>
  <c r="H424" i="6" a="1"/>
  <c r="H424" i="6" s="1"/>
  <c r="H416" i="6" a="1"/>
  <c r="H416" i="6" s="1"/>
  <c r="H410" i="6" a="1"/>
  <c r="H410" i="6" s="1"/>
  <c r="H402" i="6" a="1"/>
  <c r="H402" i="6" s="1"/>
  <c r="H394" i="6" a="1"/>
  <c r="H394" i="6" s="1"/>
  <c r="H379" i="6" a="1"/>
  <c r="H379" i="6" s="1"/>
  <c r="H371" i="6" a="1"/>
  <c r="H371" i="6" s="1"/>
  <c r="H363" i="6" a="1"/>
  <c r="H363" i="6" s="1"/>
  <c r="H355" i="6" a="1"/>
  <c r="H355" i="6" s="1"/>
  <c r="H348" i="6" a="1"/>
  <c r="H348" i="6" s="1"/>
  <c r="H341" i="6" a="1"/>
  <c r="H341" i="6" s="1"/>
  <c r="H334" i="6" a="1"/>
  <c r="H334" i="6" s="1"/>
  <c r="H326" i="6" a="1"/>
  <c r="H326" i="6" s="1"/>
  <c r="H319" i="6" a="1"/>
  <c r="H319" i="6" s="1"/>
  <c r="H305" i="6" a="1"/>
  <c r="H305" i="6" s="1"/>
  <c r="H298" i="6" a="1"/>
  <c r="H298" i="6" s="1"/>
  <c r="H291" i="6" a="1"/>
  <c r="H291" i="6" s="1"/>
  <c r="H284" i="6" a="1"/>
  <c r="H284" i="6" s="1"/>
  <c r="H278" i="6" a="1"/>
  <c r="H278" i="6" s="1"/>
  <c r="H271" i="6" a="1"/>
  <c r="H271" i="6" s="1"/>
  <c r="H264" i="6" a="1"/>
  <c r="H264" i="6" s="1"/>
  <c r="H257" i="6" a="1"/>
  <c r="H257" i="6" s="1"/>
  <c r="H251" i="6" a="1"/>
  <c r="H251" i="6" s="1"/>
  <c r="H244" i="6" a="1"/>
  <c r="H244" i="6" s="1"/>
  <c r="H236" i="6" a="1"/>
  <c r="H236" i="6" s="1"/>
  <c r="H229" i="6" a="1"/>
  <c r="H229" i="6" s="1"/>
  <c r="H223" i="6" a="1"/>
  <c r="H223" i="6" s="1"/>
  <c r="H208" i="6" a="1"/>
  <c r="H208" i="6" s="1"/>
  <c r="H193" i="6" a="1"/>
  <c r="H193" i="6" s="1"/>
  <c r="H185" i="6" a="1"/>
  <c r="H185" i="6" s="1"/>
  <c r="H177" i="6" a="1"/>
  <c r="H177" i="6" s="1"/>
  <c r="H170" i="6" a="1"/>
  <c r="H170" i="6" s="1"/>
  <c r="H163" i="6" a="1"/>
  <c r="H163" i="6" s="1"/>
  <c r="H156" i="6" a="1"/>
  <c r="H156" i="6" s="1"/>
  <c r="H149" i="6" a="1"/>
  <c r="H149" i="6" s="1"/>
  <c r="H141" i="6" a="1"/>
  <c r="H141" i="6" s="1"/>
  <c r="H133" i="6" a="1"/>
  <c r="H133" i="6" s="1"/>
  <c r="H126" i="6" a="1"/>
  <c r="H126" i="6" s="1"/>
  <c r="H119" i="6" a="1"/>
  <c r="H119" i="6" s="1"/>
  <c r="H104" i="6" a="1"/>
  <c r="H104" i="6" s="1"/>
  <c r="H96" i="6" a="1"/>
  <c r="H96" i="6" s="1"/>
  <c r="H75" i="6" a="1"/>
  <c r="H75" i="6" s="1"/>
  <c r="H67" i="6" a="1"/>
  <c r="H67" i="6" s="1"/>
  <c r="H59" i="6" a="1"/>
  <c r="H59" i="6" s="1"/>
  <c r="H45" i="6" a="1"/>
  <c r="H45" i="6" s="1"/>
  <c r="H38" i="6" a="1"/>
  <c r="H38" i="6" s="1"/>
  <c r="H32" i="6" a="1"/>
  <c r="H32" i="6" s="1"/>
  <c r="H24" i="6" a="1"/>
  <c r="H24" i="6" s="1"/>
  <c r="H17" i="6" a="1"/>
  <c r="H17" i="6" s="1"/>
  <c r="H11" i="6" a="1"/>
  <c r="H11" i="6" s="1"/>
  <c r="H5" i="6" a="1"/>
  <c r="H5" i="6" s="1"/>
  <c r="H603" i="6" a="1"/>
  <c r="H603" i="6" s="1"/>
  <c r="H596" i="6" a="1"/>
  <c r="H596" i="6" s="1"/>
  <c r="H589" i="6" a="1"/>
  <c r="H589" i="6" s="1"/>
  <c r="H583" i="6" a="1"/>
  <c r="H583" i="6" s="1"/>
  <c r="H570" i="6" a="1"/>
  <c r="H570" i="6" s="1"/>
  <c r="H562" i="6" a="1"/>
  <c r="H562" i="6" s="1"/>
  <c r="H555" i="6" a="1"/>
  <c r="H555" i="6" s="1"/>
  <c r="H550" i="6" a="1"/>
  <c r="H550" i="6" s="1"/>
  <c r="H543" i="6" a="1"/>
  <c r="H543" i="6" s="1"/>
  <c r="H529" i="6" a="1"/>
  <c r="H529" i="6" s="1"/>
  <c r="H516" i="6" a="1"/>
  <c r="H516" i="6" s="1"/>
  <c r="H510" i="6" a="1"/>
  <c r="H510" i="6" s="1"/>
  <c r="H504" i="6" a="1"/>
  <c r="H504" i="6" s="1"/>
  <c r="H498" i="6" a="1"/>
  <c r="H498" i="6" s="1"/>
  <c r="H483" i="6" a="1"/>
  <c r="H483" i="6" s="1"/>
  <c r="H475" i="6" a="1"/>
  <c r="H475" i="6" s="1"/>
  <c r="H467" i="6" a="1"/>
  <c r="H467" i="6" s="1"/>
  <c r="H460" i="6" a="1"/>
  <c r="H460" i="6" s="1"/>
  <c r="H453" i="6" a="1"/>
  <c r="H453" i="6" s="1"/>
  <c r="H445" i="6" a="1"/>
  <c r="H445" i="6" s="1"/>
  <c r="H438" i="6" a="1"/>
  <c r="H438" i="6" s="1"/>
  <c r="H430" i="6" a="1"/>
  <c r="H430" i="6" s="1"/>
  <c r="H423" i="6" a="1"/>
  <c r="H423" i="6" s="1"/>
  <c r="H415" i="6" a="1"/>
  <c r="H415" i="6" s="1"/>
  <c r="H409" i="6" a="1"/>
  <c r="H409" i="6" s="1"/>
  <c r="H401" i="6" a="1"/>
  <c r="H401" i="6" s="1"/>
  <c r="H393" i="6" a="1"/>
  <c r="H393" i="6" s="1"/>
  <c r="H386" i="6" a="1"/>
  <c r="H386" i="6" s="1"/>
  <c r="H378" i="6" a="1"/>
  <c r="H378" i="6" s="1"/>
  <c r="H370" i="6" a="1"/>
  <c r="H370" i="6" s="1"/>
  <c r="H362" i="6" a="1"/>
  <c r="H362" i="6" s="1"/>
  <c r="H347" i="6" a="1"/>
  <c r="H347" i="6" s="1"/>
  <c r="H340" i="6" a="1"/>
  <c r="H340" i="6" s="1"/>
  <c r="H333" i="6" a="1"/>
  <c r="H333" i="6" s="1"/>
  <c r="H325" i="6" a="1"/>
  <c r="H325" i="6" s="1"/>
  <c r="H318" i="6" a="1"/>
  <c r="H318" i="6" s="1"/>
  <c r="H312" i="6" a="1"/>
  <c r="H312" i="6" s="1"/>
  <c r="H304" i="6" a="1"/>
  <c r="H304" i="6" s="1"/>
  <c r="H297" i="6" a="1"/>
  <c r="H297" i="6" s="1"/>
  <c r="H290" i="6" a="1"/>
  <c r="H290" i="6" s="1"/>
  <c r="H277" i="6" a="1"/>
  <c r="H277" i="6" s="1"/>
  <c r="H270" i="6" a="1"/>
  <c r="H270" i="6" s="1"/>
  <c r="H263" i="6" a="1"/>
  <c r="H263" i="6" s="1"/>
  <c r="H256" i="6" a="1"/>
  <c r="H256" i="6" s="1"/>
  <c r="H250" i="6" a="1"/>
  <c r="H250" i="6" s="1"/>
  <c r="H243" i="6" a="1"/>
  <c r="H243" i="6" s="1"/>
  <c r="H235" i="6" a="1"/>
  <c r="H235" i="6" s="1"/>
  <c r="H222" i="6" a="1"/>
  <c r="H222" i="6" s="1"/>
  <c r="H215" i="6" a="1"/>
  <c r="H215" i="6" s="1"/>
  <c r="H207" i="6" a="1"/>
  <c r="H207" i="6" s="1"/>
  <c r="H200" i="6" a="1"/>
  <c r="H200" i="6" s="1"/>
  <c r="H192" i="6" a="1"/>
  <c r="H192" i="6" s="1"/>
  <c r="H184" i="6" a="1"/>
  <c r="H184" i="6" s="1"/>
  <c r="H176" i="6" a="1"/>
  <c r="H176" i="6" s="1"/>
  <c r="H169" i="6" a="1"/>
  <c r="H169" i="6" s="1"/>
  <c r="H162" i="6" a="1"/>
  <c r="H162" i="6" s="1"/>
  <c r="H155" i="6" a="1"/>
  <c r="H155" i="6" s="1"/>
  <c r="H148" i="6" a="1"/>
  <c r="H148" i="6" s="1"/>
  <c r="H140" i="6" a="1"/>
  <c r="H140" i="6" s="1"/>
  <c r="H132" i="6" a="1"/>
  <c r="H132" i="6" s="1"/>
  <c r="H125" i="6" a="1"/>
  <c r="H125" i="6" s="1"/>
  <c r="H118" i="6" a="1"/>
  <c r="H118" i="6" s="1"/>
  <c r="H111" i="6" a="1"/>
  <c r="H111" i="6" s="1"/>
  <c r="H103" i="6" a="1"/>
  <c r="H103" i="6" s="1"/>
  <c r="H95" i="6" a="1"/>
  <c r="H95" i="6" s="1"/>
  <c r="H88" i="6" a="1"/>
  <c r="H88" i="6" s="1"/>
  <c r="H81" i="6" a="1"/>
  <c r="H81" i="6" s="1"/>
  <c r="H74" i="6" a="1"/>
  <c r="H74" i="6" s="1"/>
  <c r="H66" i="6" a="1"/>
  <c r="H66" i="6" s="1"/>
  <c r="H58" i="6" a="1"/>
  <c r="H58" i="6" s="1"/>
  <c r="H51" i="6" a="1"/>
  <c r="H51" i="6" s="1"/>
  <c r="H44" i="6" a="1"/>
  <c r="H44" i="6" s="1"/>
  <c r="H37" i="6" a="1"/>
  <c r="H37" i="6" s="1"/>
  <c r="H31" i="6" a="1"/>
  <c r="H31" i="6" s="1"/>
  <c r="H16" i="6" a="1"/>
  <c r="H16" i="6" s="1"/>
  <c r="H10" i="6" a="1"/>
  <c r="H10" i="6" s="1"/>
  <c r="H4" i="6" a="1"/>
  <c r="H4" i="6" s="1"/>
  <c r="H602" i="6" a="1"/>
  <c r="H602" i="6" s="1"/>
  <c r="H595" i="6" a="1"/>
  <c r="H595" i="6" s="1"/>
  <c r="H576" i="6" a="1"/>
  <c r="H576" i="6" s="1"/>
  <c r="H569" i="6" a="1"/>
  <c r="H569" i="6" s="1"/>
  <c r="H561" i="6" a="1"/>
  <c r="H561" i="6" s="1"/>
  <c r="H549" i="6" a="1"/>
  <c r="H549" i="6" s="1"/>
  <c r="H542" i="6" a="1"/>
  <c r="H542" i="6" s="1"/>
  <c r="H536" i="6" a="1"/>
  <c r="H536" i="6" s="1"/>
  <c r="H528" i="6" a="1"/>
  <c r="H528" i="6" s="1"/>
  <c r="H522" i="6" a="1"/>
  <c r="H522" i="6" s="1"/>
  <c r="H515" i="6" a="1"/>
  <c r="H515" i="6" s="1"/>
  <c r="H509" i="6" a="1"/>
  <c r="H509" i="6" s="1"/>
  <c r="H503" i="6" a="1"/>
  <c r="H503" i="6" s="1"/>
  <c r="H497" i="6" a="1"/>
  <c r="H497" i="6" s="1"/>
  <c r="H490" i="6" a="1"/>
  <c r="H490" i="6" s="1"/>
  <c r="H482" i="6" a="1"/>
  <c r="H482" i="6" s="1"/>
  <c r="H474" i="6" a="1"/>
  <c r="H474" i="6" s="1"/>
  <c r="H459" i="6" a="1"/>
  <c r="H459" i="6" s="1"/>
  <c r="H452" i="6" a="1"/>
  <c r="H452" i="6" s="1"/>
  <c r="H444" i="6" a="1"/>
  <c r="H444" i="6" s="1"/>
  <c r="H437" i="6" a="1"/>
  <c r="H437" i="6" s="1"/>
  <c r="H429" i="6" a="1"/>
  <c r="H429" i="6" s="1"/>
  <c r="H422" i="6" a="1"/>
  <c r="H422" i="6" s="1"/>
  <c r="H408" i="6" a="1"/>
  <c r="H408" i="6" s="1"/>
  <c r="H400" i="6" a="1"/>
  <c r="H400" i="6" s="1"/>
  <c r="H392" i="6" a="1"/>
  <c r="H392" i="6" s="1"/>
  <c r="H385" i="6" a="1"/>
  <c r="H385" i="6" s="1"/>
  <c r="H377" i="6" a="1"/>
  <c r="H377" i="6" s="1"/>
  <c r="H369" i="6" a="1"/>
  <c r="H369" i="6" s="1"/>
  <c r="H361" i="6" a="1"/>
  <c r="H361" i="6" s="1"/>
  <c r="H354" i="6" a="1"/>
  <c r="H354" i="6" s="1"/>
  <c r="H339" i="6" a="1"/>
  <c r="H339" i="6" s="1"/>
  <c r="H332" i="6" a="1"/>
  <c r="H332" i="6" s="1"/>
  <c r="H324" i="6" a="1"/>
  <c r="H324" i="6" s="1"/>
  <c r="H317" i="6" a="1"/>
  <c r="H317" i="6" s="1"/>
  <c r="H311" i="6" a="1"/>
  <c r="H311" i="6" s="1"/>
  <c r="H283" i="6" a="1"/>
  <c r="H283" i="6" s="1"/>
  <c r="H276" i="6" a="1"/>
  <c r="H276" i="6" s="1"/>
  <c r="H269" i="6" a="1"/>
  <c r="H269" i="6" s="1"/>
  <c r="H262" i="6" a="1"/>
  <c r="H262" i="6" s="1"/>
  <c r="H242" i="6" a="1"/>
  <c r="H242" i="6" s="1"/>
  <c r="H234" i="6" a="1"/>
  <c r="H234" i="6" s="1"/>
  <c r="H228" i="6" a="1"/>
  <c r="H228" i="6" s="1"/>
  <c r="H221" i="6" a="1"/>
  <c r="H221" i="6" s="1"/>
  <c r="H214" i="6" a="1"/>
  <c r="H214" i="6" s="1"/>
  <c r="H206" i="6" a="1"/>
  <c r="H206" i="6" s="1"/>
  <c r="H199" i="6" a="1"/>
  <c r="H199" i="6" s="1"/>
  <c r="H191" i="6" a="1"/>
  <c r="H191" i="6" s="1"/>
  <c r="H183" i="6" a="1"/>
  <c r="H183" i="6" s="1"/>
  <c r="H161" i="6" a="1"/>
  <c r="H161" i="6" s="1"/>
  <c r="H154" i="6" a="1"/>
  <c r="H154" i="6" s="1"/>
  <c r="H147" i="6" a="1"/>
  <c r="H147" i="6" s="1"/>
  <c r="H139" i="6" a="1"/>
  <c r="H139" i="6" s="1"/>
  <c r="H131" i="6" a="1"/>
  <c r="H131" i="6" s="1"/>
  <c r="H124" i="6" a="1"/>
  <c r="H124" i="6" s="1"/>
  <c r="H117" i="6" a="1"/>
  <c r="H117" i="6" s="1"/>
  <c r="H110" i="6" a="1"/>
  <c r="H110" i="6" s="1"/>
  <c r="H102" i="6" a="1"/>
  <c r="H102" i="6" s="1"/>
  <c r="H94" i="6" a="1"/>
  <c r="H94" i="6" s="1"/>
  <c r="H87" i="6" a="1"/>
  <c r="H87" i="6" s="1"/>
  <c r="H73" i="6" a="1"/>
  <c r="H73" i="6" s="1"/>
  <c r="H65" i="6" a="1"/>
  <c r="H65" i="6" s="1"/>
  <c r="H57" i="6" a="1"/>
  <c r="H57" i="6" s="1"/>
  <c r="H50" i="6" a="1"/>
  <c r="H50" i="6" s="1"/>
  <c r="H43" i="6" a="1"/>
  <c r="H43" i="6" s="1"/>
  <c r="H36" i="6" a="1"/>
  <c r="H36" i="6" s="1"/>
  <c r="H30" i="6" a="1"/>
  <c r="H30" i="6" s="1"/>
  <c r="H23" i="6" a="1"/>
  <c r="H23" i="6" s="1"/>
  <c r="H9" i="6" a="1"/>
  <c r="H9" i="6" s="1"/>
  <c r="H3" i="6" a="1"/>
  <c r="H3" i="6" s="1"/>
  <c r="H29" i="6" a="1"/>
  <c r="H29" i="6" s="1"/>
  <c r="H22" i="6" a="1"/>
  <c r="H22" i="6" s="1"/>
  <c r="H15" i="6" a="1"/>
  <c r="H15" i="6" s="1"/>
  <c r="Y76" i="6"/>
  <c r="AA49" i="6" a="1"/>
  <c r="AA49" i="6" s="1"/>
  <c r="AB49" i="6" s="1"/>
  <c r="X49" i="6" a="1"/>
  <c r="X49" i="6" s="1"/>
  <c r="Y49" i="6" s="1"/>
  <c r="AC49" i="6" s="1"/>
  <c r="N5" i="6"/>
  <c r="N73" i="6"/>
  <c r="N74" i="6"/>
  <c r="N75" i="6"/>
  <c r="N76" i="6"/>
  <c r="N77" i="6"/>
  <c r="N6" i="6"/>
  <c r="N7" i="6"/>
  <c r="N78" i="6"/>
  <c r="N699" i="6"/>
  <c r="N79" i="6"/>
  <c r="N80" i="6"/>
  <c r="N701" i="6"/>
  <c r="N700" i="6"/>
  <c r="N81" i="6"/>
  <c r="N82" i="6"/>
  <c r="N702" i="6"/>
  <c r="N83" i="6"/>
  <c r="N704" i="6"/>
  <c r="N703" i="6"/>
  <c r="N8" i="6"/>
  <c r="N705" i="6"/>
  <c r="N84" i="6"/>
  <c r="N85" i="6"/>
  <c r="N86" i="6"/>
  <c r="N87" i="6"/>
  <c r="N88" i="6"/>
  <c r="N90" i="6"/>
  <c r="N89" i="6"/>
  <c r="N91" i="6"/>
  <c r="N94" i="6"/>
  <c r="N93" i="6"/>
  <c r="N92" i="6"/>
  <c r="N95" i="6"/>
  <c r="N96" i="6"/>
  <c r="N9" i="6"/>
  <c r="N706" i="6"/>
  <c r="N97" i="6"/>
  <c r="N98" i="6"/>
  <c r="N99" i="6"/>
  <c r="N100" i="6"/>
  <c r="N707" i="6"/>
  <c r="N708" i="6"/>
  <c r="N101" i="6"/>
  <c r="N709" i="6"/>
  <c r="N102" i="6"/>
  <c r="N103" i="6"/>
  <c r="N10" i="6"/>
  <c r="N105" i="6"/>
  <c r="N710" i="6"/>
  <c r="N711" i="6"/>
  <c r="N712" i="6"/>
  <c r="N104" i="6"/>
  <c r="N11" i="6"/>
  <c r="N714" i="6"/>
  <c r="N713" i="6"/>
  <c r="N106" i="6"/>
  <c r="N107" i="6"/>
  <c r="N108" i="6"/>
  <c r="N12" i="6"/>
  <c r="N109" i="6"/>
  <c r="N13" i="6"/>
  <c r="N14" i="6"/>
  <c r="N15" i="6"/>
  <c r="N110" i="6"/>
  <c r="N111" i="6"/>
  <c r="N16" i="6"/>
  <c r="N112" i="6"/>
  <c r="N113" i="6"/>
  <c r="N715" i="6"/>
  <c r="N716" i="6"/>
  <c r="N114" i="6"/>
  <c r="N17" i="6"/>
  <c r="N718" i="6"/>
  <c r="N717" i="6"/>
  <c r="N115" i="6"/>
  <c r="N719" i="6"/>
  <c r="N18" i="6"/>
  <c r="N722" i="6"/>
  <c r="N721" i="6"/>
  <c r="N723" i="6"/>
  <c r="N724" i="6"/>
  <c r="N720" i="6"/>
  <c r="N116" i="6"/>
  <c r="N117" i="6"/>
  <c r="N118" i="6"/>
  <c r="N119" i="6"/>
  <c r="N120" i="6"/>
  <c r="N19" i="6"/>
  <c r="N725" i="6"/>
  <c r="N122" i="6"/>
  <c r="N121" i="6"/>
  <c r="N123" i="6"/>
  <c r="N20" i="6"/>
  <c r="N729" i="6"/>
  <c r="N727" i="6"/>
  <c r="N726" i="6"/>
  <c r="N728" i="6"/>
  <c r="N731" i="6"/>
  <c r="N730" i="6"/>
  <c r="N732" i="6"/>
  <c r="N733" i="6"/>
  <c r="N734" i="6"/>
  <c r="N124" i="6"/>
  <c r="N126" i="6"/>
  <c r="N125" i="6"/>
  <c r="N21" i="6"/>
  <c r="N127" i="6"/>
  <c r="N128" i="6"/>
  <c r="N735" i="6"/>
  <c r="N129" i="6"/>
  <c r="N130" i="6"/>
  <c r="N132" i="6"/>
  <c r="N131" i="6"/>
  <c r="N133" i="6"/>
  <c r="N737" i="6"/>
  <c r="N736" i="6"/>
  <c r="N738" i="6"/>
  <c r="N739" i="6"/>
  <c r="N135" i="6"/>
  <c r="N137" i="6"/>
  <c r="N134" i="6"/>
  <c r="N136" i="6"/>
  <c r="N1885" i="6"/>
  <c r="N740" i="6"/>
  <c r="N741" i="6"/>
  <c r="N22" i="6"/>
  <c r="N138" i="6"/>
  <c r="N139" i="6"/>
  <c r="N140" i="6"/>
  <c r="N141" i="6"/>
  <c r="N142" i="6"/>
  <c r="N143" i="6"/>
  <c r="N23" i="6"/>
  <c r="N742" i="6"/>
  <c r="N745" i="6"/>
  <c r="N746" i="6"/>
  <c r="N747" i="6"/>
  <c r="N146" i="6"/>
  <c r="N148" i="6"/>
  <c r="N147" i="6"/>
  <c r="N744" i="6"/>
  <c r="N743" i="6"/>
  <c r="N1886" i="6"/>
  <c r="N144" i="6"/>
  <c r="N145" i="6"/>
  <c r="N149" i="6"/>
  <c r="N150" i="6"/>
  <c r="N151" i="6"/>
  <c r="N748" i="6"/>
  <c r="N152" i="6"/>
  <c r="N24" i="6"/>
  <c r="N155" i="6"/>
  <c r="N154" i="6"/>
  <c r="N153" i="6"/>
  <c r="N157" i="6"/>
  <c r="N159" i="6"/>
  <c r="N158" i="6"/>
  <c r="N156" i="6"/>
  <c r="N160" i="6"/>
  <c r="N161" i="6"/>
  <c r="N162" i="6"/>
  <c r="N164" i="6"/>
  <c r="N163" i="6"/>
  <c r="N752" i="6"/>
  <c r="N755" i="6"/>
  <c r="N753" i="6"/>
  <c r="N751" i="6"/>
  <c r="N757" i="6"/>
  <c r="N758" i="6"/>
  <c r="N749" i="6"/>
  <c r="N165" i="6"/>
  <c r="N756" i="6"/>
  <c r="N1887" i="6"/>
  <c r="N750" i="6"/>
  <c r="N25" i="6"/>
  <c r="N754" i="6"/>
  <c r="N759" i="6"/>
  <c r="N166" i="6"/>
  <c r="N167" i="6"/>
  <c r="N168" i="6"/>
  <c r="N169" i="6"/>
  <c r="N170" i="6"/>
  <c r="N760" i="6"/>
  <c r="N171" i="6"/>
  <c r="N763" i="6"/>
  <c r="N762" i="6"/>
  <c r="N26" i="6"/>
  <c r="N761" i="6"/>
  <c r="N764" i="6"/>
  <c r="N172" i="6"/>
  <c r="N767" i="6"/>
  <c r="N766" i="6"/>
  <c r="N768" i="6"/>
  <c r="N769" i="6"/>
  <c r="N765" i="6"/>
  <c r="N173" i="6"/>
  <c r="N174" i="6"/>
  <c r="N175" i="6"/>
  <c r="N177" i="6"/>
  <c r="N176" i="6"/>
  <c r="N178" i="6"/>
  <c r="N179" i="6"/>
  <c r="N180" i="6"/>
  <c r="N181" i="6"/>
  <c r="N182" i="6"/>
  <c r="N779" i="6"/>
  <c r="N775" i="6"/>
  <c r="N777" i="6"/>
  <c r="N184" i="6"/>
  <c r="N183" i="6"/>
  <c r="N772" i="6"/>
  <c r="N1888" i="6"/>
  <c r="N778" i="6"/>
  <c r="N774" i="6"/>
  <c r="N770" i="6"/>
  <c r="N771" i="6"/>
  <c r="N776" i="6"/>
  <c r="N773" i="6"/>
  <c r="N781" i="6"/>
  <c r="N186" i="6"/>
  <c r="N782" i="6"/>
  <c r="N780" i="6"/>
  <c r="N187" i="6"/>
  <c r="N185" i="6"/>
  <c r="N783" i="6"/>
  <c r="N188" i="6"/>
  <c r="N189" i="6"/>
  <c r="N190" i="6"/>
  <c r="N191" i="6"/>
  <c r="N192" i="6"/>
  <c r="N193" i="6"/>
  <c r="N194" i="6"/>
  <c r="N195" i="6"/>
  <c r="N196" i="6"/>
  <c r="N197" i="6"/>
  <c r="N784" i="6"/>
  <c r="N198" i="6"/>
  <c r="N199" i="6"/>
  <c r="N200" i="6"/>
  <c r="N201" i="6"/>
  <c r="N794" i="6"/>
  <c r="N795" i="6"/>
  <c r="N793" i="6"/>
  <c r="N202" i="6"/>
  <c r="N788" i="6"/>
  <c r="N787" i="6"/>
  <c r="N789" i="6"/>
  <c r="N786" i="6"/>
  <c r="N790" i="6"/>
  <c r="N785" i="6"/>
  <c r="N791" i="6"/>
  <c r="N792" i="6"/>
  <c r="N796" i="6"/>
  <c r="N203" i="6"/>
  <c r="N204" i="6"/>
  <c r="N797" i="6"/>
  <c r="N205" i="6"/>
  <c r="N206" i="6"/>
  <c r="N27" i="6"/>
  <c r="N798" i="6"/>
  <c r="N207" i="6"/>
  <c r="N208" i="6"/>
  <c r="N800" i="6"/>
  <c r="N799" i="6"/>
  <c r="N209" i="6"/>
  <c r="N210" i="6"/>
  <c r="N211" i="6"/>
  <c r="N213" i="6"/>
  <c r="N212" i="6"/>
  <c r="N214" i="6"/>
  <c r="N215" i="6"/>
  <c r="N216" i="6"/>
  <c r="N217" i="6"/>
  <c r="N219" i="6"/>
  <c r="N218" i="6"/>
  <c r="N813" i="6"/>
  <c r="N1889" i="6"/>
  <c r="N220" i="6"/>
  <c r="N814" i="6"/>
  <c r="N801" i="6"/>
  <c r="N805" i="6"/>
  <c r="N806" i="6"/>
  <c r="N802" i="6"/>
  <c r="N815" i="6"/>
  <c r="N807" i="6"/>
  <c r="N809" i="6"/>
  <c r="N1890" i="6"/>
  <c r="N1891" i="6"/>
  <c r="N2383" i="6"/>
  <c r="N811" i="6"/>
  <c r="N804" i="6"/>
  <c r="N803" i="6"/>
  <c r="N808" i="6"/>
  <c r="N810" i="6"/>
  <c r="N812" i="6"/>
  <c r="N221" i="6"/>
  <c r="N222" i="6"/>
  <c r="N223" i="6"/>
  <c r="N816" i="6"/>
  <c r="N224" i="6"/>
  <c r="N227" i="6"/>
  <c r="N226" i="6"/>
  <c r="N225" i="6"/>
  <c r="N229" i="6"/>
  <c r="N230" i="6"/>
  <c r="N228" i="6"/>
  <c r="N231" i="6"/>
  <c r="N234" i="6"/>
  <c r="N232" i="6"/>
  <c r="N233" i="6"/>
  <c r="N235" i="6"/>
  <c r="N236" i="6"/>
  <c r="N817" i="6"/>
  <c r="N237" i="6"/>
  <c r="N818" i="6"/>
  <c r="N238" i="6"/>
  <c r="N820" i="6"/>
  <c r="N821" i="6"/>
  <c r="N819" i="6"/>
  <c r="N239" i="6"/>
  <c r="N240" i="6"/>
  <c r="N241" i="6"/>
  <c r="N28" i="6"/>
  <c r="N242" i="6"/>
  <c r="N29" i="6"/>
  <c r="N822" i="6"/>
  <c r="N825" i="6"/>
  <c r="N824" i="6"/>
  <c r="N243" i="6"/>
  <c r="N244" i="6"/>
  <c r="N823" i="6"/>
  <c r="N245" i="6"/>
  <c r="N246" i="6"/>
  <c r="N247" i="6"/>
  <c r="N826" i="6"/>
  <c r="N827" i="6"/>
  <c r="N248" i="6"/>
  <c r="N249" i="6"/>
  <c r="N30" i="6"/>
  <c r="N250" i="6"/>
  <c r="N252" i="6"/>
  <c r="N828" i="6"/>
  <c r="N251" i="6"/>
  <c r="N253" i="6"/>
  <c r="N829" i="6"/>
  <c r="N254" i="6"/>
  <c r="N255" i="6"/>
  <c r="N256" i="6"/>
  <c r="N257" i="6"/>
  <c r="N258" i="6"/>
  <c r="N259" i="6"/>
  <c r="N260" i="6"/>
  <c r="N31" i="6"/>
  <c r="N261" i="6"/>
  <c r="N262" i="6"/>
  <c r="N263" i="6"/>
  <c r="N264" i="6"/>
  <c r="N265" i="6"/>
  <c r="N266" i="6"/>
  <c r="N836" i="6"/>
  <c r="N835" i="6"/>
  <c r="N830" i="6"/>
  <c r="N268" i="6"/>
  <c r="N856" i="6"/>
  <c r="N267" i="6"/>
  <c r="N848" i="6"/>
  <c r="N850" i="6"/>
  <c r="N269" i="6"/>
  <c r="N852" i="6"/>
  <c r="N853" i="6"/>
  <c r="N840" i="6"/>
  <c r="N834" i="6"/>
  <c r="N843" i="6"/>
  <c r="N841" i="6"/>
  <c r="N831" i="6"/>
  <c r="N1896" i="6"/>
  <c r="N1899" i="6"/>
  <c r="N844" i="6"/>
  <c r="N851" i="6"/>
  <c r="N833" i="6"/>
  <c r="N854" i="6"/>
  <c r="N842" i="6"/>
  <c r="N832" i="6"/>
  <c r="N1895" i="6"/>
  <c r="N846" i="6"/>
  <c r="N849" i="6"/>
  <c r="N2384" i="6"/>
  <c r="N1892" i="6"/>
  <c r="N1893" i="6"/>
  <c r="N1894" i="6"/>
  <c r="N837" i="6"/>
  <c r="N839" i="6"/>
  <c r="N845" i="6"/>
  <c r="N1897" i="6"/>
  <c r="N1900" i="6"/>
  <c r="N1902" i="6"/>
  <c r="N1901" i="6"/>
  <c r="N838" i="6"/>
  <c r="N855" i="6"/>
  <c r="N847" i="6"/>
  <c r="N1898" i="6"/>
  <c r="N270" i="6"/>
  <c r="N271" i="6"/>
  <c r="N272" i="6"/>
  <c r="N858" i="6"/>
  <c r="N857" i="6"/>
  <c r="N859" i="6"/>
  <c r="N274" i="6"/>
  <c r="N273" i="6"/>
  <c r="N275" i="6"/>
  <c r="N276" i="6"/>
  <c r="N277" i="6"/>
  <c r="N278" i="6"/>
  <c r="N279" i="6"/>
  <c r="N860" i="6"/>
  <c r="N280" i="6"/>
  <c r="N281" i="6"/>
  <c r="N282" i="6"/>
  <c r="N283" i="6"/>
  <c r="N1903" i="6"/>
  <c r="N862" i="6"/>
  <c r="N861" i="6"/>
  <c r="N284" i="6"/>
  <c r="N285" i="6"/>
  <c r="N32" i="6"/>
  <c r="N33" i="6"/>
  <c r="N286" i="6"/>
  <c r="N287" i="6"/>
  <c r="N288" i="6"/>
  <c r="N289" i="6"/>
  <c r="N290" i="6"/>
  <c r="N291" i="6"/>
  <c r="N868" i="6"/>
  <c r="N869" i="6"/>
  <c r="N863" i="6"/>
  <c r="N864" i="6"/>
  <c r="N1904" i="6"/>
  <c r="N293" i="6"/>
  <c r="N294" i="6"/>
  <c r="N1905" i="6"/>
  <c r="N866" i="6"/>
  <c r="N867" i="6"/>
  <c r="N865" i="6"/>
  <c r="N292" i="6"/>
  <c r="N295" i="6"/>
  <c r="N297" i="6"/>
  <c r="N296" i="6"/>
  <c r="N298" i="6"/>
  <c r="N870" i="6"/>
  <c r="N299" i="6"/>
  <c r="N300" i="6"/>
  <c r="N871" i="6"/>
  <c r="N872" i="6"/>
  <c r="N301" i="6"/>
  <c r="N302" i="6"/>
  <c r="N873" i="6"/>
  <c r="N303" i="6"/>
  <c r="N304" i="6"/>
  <c r="N34" i="6"/>
  <c r="N874" i="6"/>
  <c r="N875" i="6"/>
  <c r="N35" i="6"/>
  <c r="N36" i="6"/>
  <c r="N878" i="6"/>
  <c r="N880" i="6"/>
  <c r="N881" i="6"/>
  <c r="N305" i="6"/>
  <c r="N306" i="6"/>
  <c r="N882" i="6"/>
  <c r="N879" i="6"/>
  <c r="N1906" i="6"/>
  <c r="N1909" i="6"/>
  <c r="N889" i="6"/>
  <c r="N877" i="6"/>
  <c r="N884" i="6"/>
  <c r="N883" i="6"/>
  <c r="N885" i="6"/>
  <c r="N1907" i="6"/>
  <c r="N876" i="6"/>
  <c r="N1908" i="6"/>
  <c r="N888" i="6"/>
  <c r="N307" i="6"/>
  <c r="N308" i="6"/>
  <c r="N310" i="6"/>
  <c r="N309" i="6"/>
  <c r="N886" i="6"/>
  <c r="N887" i="6"/>
  <c r="N311" i="6"/>
  <c r="N312" i="6"/>
  <c r="N313" i="6"/>
  <c r="N890" i="6"/>
  <c r="N314" i="6"/>
  <c r="N315" i="6"/>
  <c r="N891" i="6"/>
  <c r="N316" i="6"/>
  <c r="N317" i="6"/>
  <c r="N318" i="6"/>
  <c r="N319" i="6"/>
  <c r="N320" i="6"/>
  <c r="N892" i="6"/>
  <c r="N893" i="6"/>
  <c r="N894" i="6"/>
  <c r="N321" i="6"/>
  <c r="N897" i="6"/>
  <c r="N1910" i="6"/>
  <c r="N895" i="6"/>
  <c r="N896" i="6"/>
  <c r="N37" i="6"/>
  <c r="N322" i="6"/>
  <c r="N38" i="6"/>
  <c r="N323" i="6"/>
  <c r="N324" i="6"/>
  <c r="N325" i="6"/>
  <c r="N898" i="6"/>
  <c r="N899" i="6"/>
  <c r="N326" i="6"/>
  <c r="N327" i="6"/>
  <c r="N328" i="6"/>
  <c r="N900" i="6"/>
  <c r="N329" i="6"/>
  <c r="N904" i="6"/>
  <c r="N330" i="6"/>
  <c r="N331" i="6"/>
  <c r="N901" i="6"/>
  <c r="N903" i="6"/>
  <c r="N902" i="6"/>
  <c r="N332" i="6"/>
  <c r="N334" i="6"/>
  <c r="N333" i="6"/>
  <c r="N335" i="6"/>
  <c r="N905" i="6"/>
  <c r="N336" i="6"/>
  <c r="N337" i="6"/>
  <c r="N906" i="6"/>
  <c r="N338" i="6"/>
  <c r="N339" i="6"/>
  <c r="N340" i="6"/>
  <c r="N341" i="6"/>
  <c r="N342" i="6"/>
  <c r="N907" i="6"/>
  <c r="N343" i="6"/>
  <c r="N346" i="6"/>
  <c r="N344" i="6"/>
  <c r="N345" i="6"/>
  <c r="N348" i="6"/>
  <c r="N347" i="6"/>
  <c r="N349" i="6"/>
  <c r="N350" i="6"/>
  <c r="N351" i="6"/>
  <c r="N352" i="6"/>
  <c r="N953" i="6"/>
  <c r="N1911" i="6"/>
  <c r="N911" i="6"/>
  <c r="N954" i="6"/>
  <c r="N958" i="6"/>
  <c r="N359" i="6"/>
  <c r="N908" i="6"/>
  <c r="N950" i="6"/>
  <c r="N930" i="6"/>
  <c r="N965" i="6"/>
  <c r="N956" i="6"/>
  <c r="N959" i="6"/>
  <c r="N963" i="6"/>
  <c r="N921" i="6"/>
  <c r="N951" i="6"/>
  <c r="N912" i="6"/>
  <c r="N936" i="6"/>
  <c r="N947" i="6"/>
  <c r="N946" i="6"/>
  <c r="N937" i="6"/>
  <c r="N931" i="6"/>
  <c r="N1925" i="6"/>
  <c r="N962" i="6"/>
  <c r="N927" i="6"/>
  <c r="N356" i="6"/>
  <c r="N922" i="6"/>
  <c r="N924" i="6"/>
  <c r="N943" i="6"/>
  <c r="N944" i="6"/>
  <c r="N1918" i="6"/>
  <c r="N1921" i="6"/>
  <c r="N1927" i="6"/>
  <c r="N1928" i="6"/>
  <c r="N960" i="6"/>
  <c r="N938" i="6"/>
  <c r="N923" i="6"/>
  <c r="N925" i="6"/>
  <c r="N2386" i="6"/>
  <c r="N2385" i="6"/>
  <c r="N949" i="6"/>
  <c r="N1912" i="6"/>
  <c r="N939" i="6"/>
  <c r="N1919" i="6"/>
  <c r="N945" i="6"/>
  <c r="N357" i="6"/>
  <c r="N926" i="6"/>
  <c r="N928" i="6"/>
  <c r="N940" i="6"/>
  <c r="N1916" i="6"/>
  <c r="N1922" i="6"/>
  <c r="N913" i="6"/>
  <c r="N918" i="6"/>
  <c r="N1917" i="6"/>
  <c r="N1913" i="6"/>
  <c r="N1915" i="6"/>
  <c r="N929" i="6"/>
  <c r="N1920" i="6"/>
  <c r="N1923" i="6"/>
  <c r="N932" i="6"/>
  <c r="N1926" i="6"/>
  <c r="N914" i="6"/>
  <c r="N919" i="6"/>
  <c r="N933" i="6"/>
  <c r="N915" i="6"/>
  <c r="N916" i="6"/>
  <c r="N941" i="6"/>
  <c r="N934" i="6"/>
  <c r="N358" i="6"/>
  <c r="N917" i="6"/>
  <c r="N948" i="6"/>
  <c r="N1914" i="6"/>
  <c r="N1924" i="6"/>
  <c r="N955" i="6"/>
  <c r="N961" i="6"/>
  <c r="N964" i="6"/>
  <c r="N935" i="6"/>
  <c r="N942" i="6"/>
  <c r="N957" i="6"/>
  <c r="N354" i="6"/>
  <c r="N353" i="6"/>
  <c r="N920" i="6"/>
  <c r="N952" i="6"/>
  <c r="N360" i="6"/>
  <c r="N355" i="6"/>
  <c r="N909" i="6"/>
  <c r="N910" i="6"/>
  <c r="N39" i="6"/>
  <c r="N361" i="6"/>
  <c r="N362" i="6"/>
  <c r="N40" i="6"/>
  <c r="N363" i="6"/>
  <c r="N364" i="6"/>
  <c r="N365" i="6"/>
  <c r="N367" i="6"/>
  <c r="N366" i="6"/>
  <c r="N368" i="6"/>
  <c r="N369" i="6"/>
  <c r="N370" i="6"/>
  <c r="N1929" i="6"/>
  <c r="N966" i="6"/>
  <c r="N371" i="6"/>
  <c r="N372" i="6"/>
  <c r="N968" i="6"/>
  <c r="N967" i="6"/>
  <c r="N373" i="6"/>
  <c r="N970" i="6"/>
  <c r="N971" i="6"/>
  <c r="N969" i="6"/>
  <c r="N973" i="6"/>
  <c r="N972" i="6"/>
  <c r="N975" i="6"/>
  <c r="N974" i="6"/>
  <c r="N374" i="6"/>
  <c r="N976" i="6"/>
  <c r="N375" i="6"/>
  <c r="N979" i="6"/>
  <c r="N977" i="6"/>
  <c r="N978" i="6"/>
  <c r="N376" i="6"/>
  <c r="N980" i="6"/>
  <c r="N377" i="6"/>
  <c r="N379" i="6"/>
  <c r="N378" i="6"/>
  <c r="N380" i="6"/>
  <c r="N381" i="6"/>
  <c r="N382" i="6"/>
  <c r="N981" i="6"/>
  <c r="N983" i="6"/>
  <c r="N989" i="6"/>
  <c r="N384" i="6"/>
  <c r="N383" i="6"/>
  <c r="N985" i="6"/>
  <c r="N982" i="6"/>
  <c r="N984" i="6"/>
  <c r="N986" i="6"/>
  <c r="N990" i="6"/>
  <c r="N987" i="6"/>
  <c r="N386" i="6"/>
  <c r="N385" i="6"/>
  <c r="N1930" i="6"/>
  <c r="N988" i="6"/>
  <c r="N996" i="6"/>
  <c r="N1931" i="6"/>
  <c r="N993" i="6"/>
  <c r="N992" i="6"/>
  <c r="N991" i="6"/>
  <c r="N994" i="6"/>
  <c r="N995" i="6"/>
  <c r="N41" i="6"/>
  <c r="N387" i="6"/>
  <c r="N388" i="6"/>
  <c r="N389" i="6"/>
  <c r="N390" i="6"/>
  <c r="N391" i="6"/>
  <c r="N392" i="6"/>
  <c r="N393" i="6"/>
  <c r="N395" i="6"/>
  <c r="N397" i="6"/>
  <c r="N1933" i="6"/>
  <c r="N1932" i="6"/>
  <c r="N394" i="6"/>
  <c r="N398" i="6"/>
  <c r="N396" i="6"/>
  <c r="N399" i="6"/>
  <c r="N400" i="6"/>
  <c r="N997" i="6"/>
  <c r="N998" i="6"/>
  <c r="N401" i="6"/>
  <c r="N402" i="6"/>
  <c r="N403" i="6"/>
  <c r="N404" i="6"/>
  <c r="N405" i="6"/>
  <c r="N406" i="6"/>
  <c r="N408" i="6"/>
  <c r="N1005" i="6"/>
  <c r="N1004" i="6"/>
  <c r="N1011" i="6"/>
  <c r="N1000" i="6"/>
  <c r="N1023" i="6"/>
  <c r="N1021" i="6"/>
  <c r="N1006" i="6"/>
  <c r="N1003" i="6"/>
  <c r="N1001" i="6"/>
  <c r="N999" i="6"/>
  <c r="N1937" i="6"/>
  <c r="N1022" i="6"/>
  <c r="N1936" i="6"/>
  <c r="N1012" i="6"/>
  <c r="N1010" i="6"/>
  <c r="N1015" i="6"/>
  <c r="N407" i="6"/>
  <c r="N410" i="6"/>
  <c r="N1018" i="6"/>
  <c r="N1020" i="6"/>
  <c r="N1019" i="6"/>
  <c r="N1009" i="6"/>
  <c r="N1013" i="6"/>
  <c r="N1935" i="6"/>
  <c r="N1014" i="6"/>
  <c r="N1934" i="6"/>
  <c r="N1007" i="6"/>
  <c r="N1002" i="6"/>
  <c r="N1016" i="6"/>
  <c r="N1008" i="6"/>
  <c r="N1017" i="6"/>
  <c r="N409" i="6"/>
  <c r="N411" i="6"/>
  <c r="N1024" i="6"/>
  <c r="N412" i="6"/>
  <c r="N413" i="6"/>
  <c r="N414" i="6"/>
  <c r="N1026" i="6"/>
  <c r="N1025" i="6"/>
  <c r="N415" i="6"/>
  <c r="N416" i="6"/>
  <c r="N1029" i="6"/>
  <c r="N1028" i="6"/>
  <c r="N1027" i="6"/>
  <c r="N417" i="6"/>
  <c r="N418" i="6"/>
  <c r="N419" i="6"/>
  <c r="N420" i="6"/>
  <c r="N1030" i="6"/>
  <c r="N1031" i="6"/>
  <c r="N1032" i="6"/>
  <c r="N421" i="6"/>
  <c r="N422" i="6"/>
  <c r="N1039" i="6"/>
  <c r="N1938" i="6"/>
  <c r="N1939" i="6"/>
  <c r="N1035" i="6"/>
  <c r="N1038" i="6"/>
  <c r="N1037" i="6"/>
  <c r="N1034" i="6"/>
  <c r="N1036" i="6"/>
  <c r="N1940" i="6"/>
  <c r="N1044" i="6"/>
  <c r="N1033" i="6"/>
  <c r="N1049" i="6"/>
  <c r="N1041" i="6"/>
  <c r="N1040" i="6"/>
  <c r="N1941" i="6"/>
  <c r="N1045" i="6"/>
  <c r="N2387" i="6"/>
  <c r="N1046" i="6"/>
  <c r="N1042" i="6"/>
  <c r="N1048" i="6"/>
  <c r="N1047" i="6"/>
  <c r="N1043" i="6"/>
  <c r="N423" i="6"/>
  <c r="N424" i="6"/>
  <c r="N1050" i="6"/>
  <c r="N425" i="6"/>
  <c r="N1053" i="6"/>
  <c r="N1052" i="6"/>
  <c r="N1051" i="6"/>
  <c r="N1054" i="6"/>
  <c r="N426" i="6"/>
  <c r="N1059" i="6"/>
  <c r="N1057" i="6"/>
  <c r="N1942" i="6"/>
  <c r="N1055" i="6"/>
  <c r="N1056" i="6"/>
  <c r="N1060" i="6"/>
  <c r="N1058" i="6"/>
  <c r="N427" i="6"/>
  <c r="N1061" i="6"/>
  <c r="N1062" i="6"/>
  <c r="N428" i="6"/>
  <c r="N1063" i="6"/>
  <c r="N1064" i="6"/>
  <c r="N1943" i="6"/>
  <c r="N1066" i="6"/>
  <c r="N1065" i="6"/>
  <c r="N1070" i="6"/>
  <c r="N1068" i="6"/>
  <c r="N1067" i="6"/>
  <c r="N1069" i="6"/>
  <c r="N429" i="6"/>
  <c r="N430" i="6"/>
  <c r="N431" i="6"/>
  <c r="N432" i="6"/>
  <c r="N1073" i="6"/>
  <c r="N1072" i="6"/>
  <c r="N433" i="6"/>
  <c r="N1071" i="6"/>
  <c r="N434" i="6"/>
  <c r="N1074" i="6"/>
  <c r="N436" i="6"/>
  <c r="N42" i="6"/>
  <c r="N435" i="6"/>
  <c r="N437" i="6"/>
  <c r="N43" i="6"/>
  <c r="N438" i="6"/>
  <c r="N439" i="6"/>
  <c r="N1075" i="6"/>
  <c r="N1076" i="6"/>
  <c r="N1077" i="6"/>
  <c r="N440" i="6"/>
  <c r="N441" i="6"/>
  <c r="N442" i="6"/>
  <c r="N443" i="6"/>
  <c r="N1078" i="6"/>
  <c r="N1079" i="6"/>
  <c r="N1944" i="6"/>
  <c r="N444" i="6"/>
  <c r="N445" i="6"/>
  <c r="N446" i="6"/>
  <c r="N447" i="6"/>
  <c r="N1081" i="6"/>
  <c r="N1080" i="6"/>
  <c r="N448" i="6"/>
  <c r="N449" i="6"/>
  <c r="N1945" i="6"/>
  <c r="N450" i="6"/>
  <c r="N451" i="6"/>
  <c r="N1082" i="6"/>
  <c r="N1083" i="6"/>
  <c r="N452" i="6"/>
  <c r="N1084" i="6"/>
  <c r="N453" i="6"/>
  <c r="N454" i="6"/>
  <c r="N455" i="6"/>
  <c r="N456" i="6"/>
  <c r="N458" i="6"/>
  <c r="N457" i="6"/>
  <c r="N44" i="6"/>
  <c r="N459" i="6"/>
  <c r="N45" i="6"/>
  <c r="N460" i="6"/>
  <c r="N1085" i="6"/>
  <c r="N461" i="6"/>
  <c r="N1222" i="6"/>
  <c r="N1113" i="6"/>
  <c r="N1139" i="6"/>
  <c r="N2081" i="6"/>
  <c r="N2090" i="6"/>
  <c r="N2096" i="6"/>
  <c r="N1101" i="6"/>
  <c r="N2030" i="6"/>
  <c r="N2087" i="6"/>
  <c r="N2097" i="6"/>
  <c r="N1121" i="6"/>
  <c r="N1964" i="6"/>
  <c r="N1129" i="6"/>
  <c r="N2034" i="6"/>
  <c r="N1177" i="6"/>
  <c r="N2035" i="6"/>
  <c r="N2006" i="6"/>
  <c r="N2061" i="6"/>
  <c r="N2075" i="6"/>
  <c r="N2047" i="6"/>
  <c r="N1953" i="6"/>
  <c r="N1106" i="6"/>
  <c r="N2032" i="6"/>
  <c r="N2083" i="6"/>
  <c r="N1186" i="6"/>
  <c r="N2042" i="6"/>
  <c r="N1160" i="6"/>
  <c r="N2063" i="6"/>
  <c r="N1163" i="6"/>
  <c r="N2117" i="6"/>
  <c r="N1954" i="6"/>
  <c r="N1140" i="6"/>
  <c r="N2091" i="6"/>
  <c r="N1194" i="6"/>
  <c r="N2126" i="6"/>
  <c r="N1095" i="6"/>
  <c r="N1969" i="6"/>
  <c r="N2033" i="6"/>
  <c r="N1122" i="6"/>
  <c r="N1141" i="6"/>
  <c r="N2088" i="6"/>
  <c r="N1187" i="6"/>
  <c r="N1200" i="6"/>
  <c r="N1087" i="6"/>
  <c r="N1123" i="6"/>
  <c r="N1107" i="6"/>
  <c r="N2127" i="6"/>
  <c r="N1138" i="6"/>
  <c r="N2077" i="6"/>
  <c r="N2082" i="6"/>
  <c r="N2098" i="6"/>
  <c r="N1164" i="6"/>
  <c r="N1159" i="6"/>
  <c r="N2116" i="6"/>
  <c r="N2036" i="6"/>
  <c r="N1201" i="6"/>
  <c r="N1114" i="6"/>
  <c r="N1973" i="6"/>
  <c r="N1974" i="6"/>
  <c r="N2007" i="6"/>
  <c r="N1975" i="6"/>
  <c r="N2128" i="6"/>
  <c r="N2411" i="6"/>
  <c r="N1195" i="6"/>
  <c r="N2037" i="6"/>
  <c r="N1152" i="6"/>
  <c r="N1167" i="6"/>
  <c r="N1188" i="6"/>
  <c r="N467" i="6"/>
  <c r="N2050" i="6"/>
  <c r="N1165" i="6"/>
  <c r="N1096" i="6"/>
  <c r="N2092" i="6"/>
  <c r="N1145" i="6"/>
  <c r="N468" i="6"/>
  <c r="N2388" i="6"/>
  <c r="N1949" i="6"/>
  <c r="N1130" i="6"/>
  <c r="N2056" i="6"/>
  <c r="N1990" i="6"/>
  <c r="N1202" i="6"/>
  <c r="N1115" i="6"/>
  <c r="N2395" i="6"/>
  <c r="N2398" i="6"/>
  <c r="N1131" i="6"/>
  <c r="N469" i="6"/>
  <c r="N1153" i="6"/>
  <c r="N2418" i="6"/>
  <c r="N2067" i="6"/>
  <c r="N1154" i="6"/>
  <c r="N1170" i="6"/>
  <c r="N470" i="6"/>
  <c r="N1976" i="6"/>
  <c r="N2101" i="6"/>
  <c r="N1955" i="6"/>
  <c r="N2102" i="6"/>
  <c r="N2031" i="6"/>
  <c r="N2073" i="6"/>
  <c r="N1196" i="6"/>
  <c r="N1116" i="6"/>
  <c r="N1092" i="6"/>
  <c r="N1203" i="6"/>
  <c r="N2118" i="6"/>
  <c r="N1204" i="6"/>
  <c r="N1172" i="6"/>
  <c r="N2008" i="6"/>
  <c r="N2009" i="6"/>
  <c r="N2129" i="6"/>
  <c r="N1970" i="6"/>
  <c r="N462" i="6"/>
  <c r="N1088" i="6"/>
  <c r="N1967" i="6"/>
  <c r="N2010" i="6"/>
  <c r="N2399" i="6"/>
  <c r="N2099" i="6"/>
  <c r="N1950" i="6"/>
  <c r="N1991" i="6"/>
  <c r="N1189" i="6"/>
  <c r="N1117" i="6"/>
  <c r="N2001" i="6"/>
  <c r="N1972" i="6"/>
  <c r="N1146" i="6"/>
  <c r="N2410" i="6"/>
  <c r="N1197" i="6"/>
  <c r="N2045" i="6"/>
  <c r="N1965" i="6"/>
  <c r="N1992" i="6"/>
  <c r="N2396" i="6"/>
  <c r="N1124" i="6"/>
  <c r="N2389" i="6"/>
  <c r="N2400" i="6"/>
  <c r="N2084" i="6"/>
  <c r="N2072" i="6"/>
  <c r="N1205" i="6"/>
  <c r="N1178" i="6"/>
  <c r="N1102" i="6"/>
  <c r="N1142" i="6"/>
  <c r="N1108" i="6"/>
  <c r="N483" i="6"/>
  <c r="N1103" i="6"/>
  <c r="N1206" i="6"/>
  <c r="N2066" i="6"/>
  <c r="N2412" i="6"/>
  <c r="N2391" i="6"/>
  <c r="N2068" i="6"/>
  <c r="N2104" i="6"/>
  <c r="N2086" i="6"/>
  <c r="N1993" i="6"/>
  <c r="N2406" i="6"/>
  <c r="N2416" i="6"/>
  <c r="N2105" i="6"/>
  <c r="N1966" i="6"/>
  <c r="N2038" i="6"/>
  <c r="N2011" i="6"/>
  <c r="N2119" i="6"/>
  <c r="N2089" i="6"/>
  <c r="N1956" i="6"/>
  <c r="N1994" i="6"/>
  <c r="N2413" i="6"/>
  <c r="N2051" i="6"/>
  <c r="N2106" i="6"/>
  <c r="N1179" i="6"/>
  <c r="N2064" i="6"/>
  <c r="N2012" i="6"/>
  <c r="N2069" i="6"/>
  <c r="N2013" i="6"/>
  <c r="N2401" i="6"/>
  <c r="N1148" i="6"/>
  <c r="N1946" i="6"/>
  <c r="N2120" i="6"/>
  <c r="N2130" i="6"/>
  <c r="N2397" i="6"/>
  <c r="N2451" i="6"/>
  <c r="N2065" i="6"/>
  <c r="N1180" i="6"/>
  <c r="N2110" i="6"/>
  <c r="N2115" i="6"/>
  <c r="N2100" i="6"/>
  <c r="N2014" i="6"/>
  <c r="N2402" i="6"/>
  <c r="N1109" i="6"/>
  <c r="N1125" i="6"/>
  <c r="N1198" i="6"/>
  <c r="N2114" i="6"/>
  <c r="N1093" i="6"/>
  <c r="N1999" i="6"/>
  <c r="N2052" i="6"/>
  <c r="N1963" i="6"/>
  <c r="N1207" i="6"/>
  <c r="N2403" i="6"/>
  <c r="N2392" i="6"/>
  <c r="N1208" i="6"/>
  <c r="N1977" i="6"/>
  <c r="N2131" i="6"/>
  <c r="N2058" i="6"/>
  <c r="N2015" i="6"/>
  <c r="N2121" i="6"/>
  <c r="N1957" i="6"/>
  <c r="N1143" i="6"/>
  <c r="N1097" i="6"/>
  <c r="N1126" i="6"/>
  <c r="N1149" i="6"/>
  <c r="N463" i="6"/>
  <c r="N1132" i="6"/>
  <c r="N1094" i="6"/>
  <c r="N1978" i="6"/>
  <c r="N1118" i="6"/>
  <c r="N2016" i="6"/>
  <c r="N1155" i="6"/>
  <c r="N1183" i="6"/>
  <c r="N1104" i="6"/>
  <c r="N1166" i="6"/>
  <c r="N2393" i="6"/>
  <c r="N2053" i="6"/>
  <c r="N1968" i="6"/>
  <c r="N1971" i="6"/>
  <c r="N2085" i="6"/>
  <c r="N1173" i="6"/>
  <c r="N471" i="6"/>
  <c r="N1098" i="6"/>
  <c r="N1209" i="6"/>
  <c r="N1133" i="6"/>
  <c r="N2059" i="6"/>
  <c r="N1210" i="6"/>
  <c r="N1174" i="6"/>
  <c r="N2113" i="6"/>
  <c r="N472" i="6"/>
  <c r="N1134" i="6"/>
  <c r="N2017" i="6"/>
  <c r="N1211" i="6"/>
  <c r="N2414" i="6"/>
  <c r="N1150" i="6"/>
  <c r="N1184" i="6"/>
  <c r="N2419" i="6"/>
  <c r="N2018" i="6"/>
  <c r="N1979" i="6"/>
  <c r="N2122" i="6"/>
  <c r="N1980" i="6"/>
  <c r="N1212" i="6"/>
  <c r="N473" i="6"/>
  <c r="N2019" i="6"/>
  <c r="N1128" i="6"/>
  <c r="N1958" i="6"/>
  <c r="N1175" i="6"/>
  <c r="N2111" i="6"/>
  <c r="N1089" i="6"/>
  <c r="N2080" i="6"/>
  <c r="N2020" i="6"/>
  <c r="N2021" i="6"/>
  <c r="N1135" i="6"/>
  <c r="N1213" i="6"/>
  <c r="N474" i="6"/>
  <c r="N1090" i="6"/>
  <c r="N1214" i="6"/>
  <c r="N1215" i="6"/>
  <c r="N475" i="6"/>
  <c r="N2103" i="6"/>
  <c r="N1981" i="6"/>
  <c r="N1216" i="6"/>
  <c r="N476" i="6"/>
  <c r="N2022" i="6"/>
  <c r="N1217" i="6"/>
  <c r="N477" i="6"/>
  <c r="N2023" i="6"/>
  <c r="N2024" i="6"/>
  <c r="N2048" i="6"/>
  <c r="N1982" i="6"/>
  <c r="N2049" i="6"/>
  <c r="N2060" i="6"/>
  <c r="N2054" i="6"/>
  <c r="N1151" i="6"/>
  <c r="N1218" i="6"/>
  <c r="N1947" i="6"/>
  <c r="N2417" i="6"/>
  <c r="N2123" i="6"/>
  <c r="N2109" i="6"/>
  <c r="N478" i="6"/>
  <c r="N2025" i="6"/>
  <c r="N1219" i="6"/>
  <c r="N2062" i="6"/>
  <c r="N2421" i="6"/>
  <c r="N2452" i="6"/>
  <c r="N2124" i="6"/>
  <c r="N1983" i="6"/>
  <c r="N1984" i="6"/>
  <c r="N1158" i="6"/>
  <c r="N1959" i="6"/>
  <c r="N1220" i="6"/>
  <c r="N2415" i="6"/>
  <c r="N1099" i="6"/>
  <c r="N1100" i="6"/>
  <c r="N2420" i="6"/>
  <c r="N2407" i="6"/>
  <c r="N2409" i="6"/>
  <c r="N2112" i="6"/>
  <c r="N1147" i="6"/>
  <c r="N1119" i="6"/>
  <c r="N1985" i="6"/>
  <c r="N1091" i="6"/>
  <c r="N1192" i="6"/>
  <c r="N1190" i="6"/>
  <c r="N479" i="6"/>
  <c r="N2026" i="6"/>
  <c r="N1986" i="6"/>
  <c r="N1225" i="6"/>
  <c r="N2093" i="6"/>
  <c r="N1185" i="6"/>
  <c r="N480" i="6"/>
  <c r="N2027" i="6"/>
  <c r="N1193" i="6"/>
  <c r="N2039" i="6"/>
  <c r="N2043" i="6"/>
  <c r="N2046" i="6"/>
  <c r="N1144" i="6"/>
  <c r="N1156" i="6"/>
  <c r="N2094" i="6"/>
  <c r="N481" i="6"/>
  <c r="N1110" i="6"/>
  <c r="N1136" i="6"/>
  <c r="N1157" i="6"/>
  <c r="N2078" i="6"/>
  <c r="N2132" i="6"/>
  <c r="N2095" i="6"/>
  <c r="N1161" i="6"/>
  <c r="N2002" i="6"/>
  <c r="N2394" i="6"/>
  <c r="N1995" i="6"/>
  <c r="N2055" i="6"/>
  <c r="N2076" i="6"/>
  <c r="N2079" i="6"/>
  <c r="N2404" i="6"/>
  <c r="N1181" i="6"/>
  <c r="N1960" i="6"/>
  <c r="N1987" i="6"/>
  <c r="N1951" i="6"/>
  <c r="N1996" i="6"/>
  <c r="N2070" i="6"/>
  <c r="N2422" i="6"/>
  <c r="N2108" i="6"/>
  <c r="N2040" i="6"/>
  <c r="N1137" i="6"/>
  <c r="N1997" i="6"/>
  <c r="N1948" i="6"/>
  <c r="N2028" i="6"/>
  <c r="N2044" i="6"/>
  <c r="N2405" i="6"/>
  <c r="N2408" i="6"/>
  <c r="N1221" i="6"/>
  <c r="N1191" i="6"/>
  <c r="N1105" i="6"/>
  <c r="N1168" i="6"/>
  <c r="N1171" i="6"/>
  <c r="N1223" i="6"/>
  <c r="N1111" i="6"/>
  <c r="N2003" i="6"/>
  <c r="N1988" i="6"/>
  <c r="N1120" i="6"/>
  <c r="N2004" i="6"/>
  <c r="N1989" i="6"/>
  <c r="N2005" i="6"/>
  <c r="N2057" i="6"/>
  <c r="N1162" i="6"/>
  <c r="N1169" i="6"/>
  <c r="N464" i="6"/>
  <c r="N2074" i="6"/>
  <c r="N1952" i="6"/>
  <c r="N1127" i="6"/>
  <c r="N2107" i="6"/>
  <c r="N1182" i="6"/>
  <c r="N1961" i="6"/>
  <c r="N2390" i="6"/>
  <c r="N2071" i="6"/>
  <c r="N1998" i="6"/>
  <c r="N482" i="6"/>
  <c r="N1112" i="6"/>
  <c r="N2041" i="6"/>
  <c r="N1962" i="6"/>
  <c r="N2000" i="6"/>
  <c r="N1176" i="6"/>
  <c r="N466" i="6"/>
  <c r="N2125" i="6"/>
  <c r="N1199" i="6"/>
  <c r="N2029" i="6"/>
  <c r="N465" i="6"/>
  <c r="N1226" i="6"/>
  <c r="N1227" i="6"/>
  <c r="N1086" i="6"/>
  <c r="N1224" i="6"/>
  <c r="N46" i="6"/>
  <c r="N47" i="6"/>
  <c r="N484" i="6"/>
  <c r="N485" i="6"/>
  <c r="N486" i="6"/>
  <c r="N487" i="6"/>
  <c r="N488" i="6"/>
  <c r="N2133" i="6"/>
  <c r="N489" i="6"/>
  <c r="N490" i="6"/>
  <c r="N491" i="6"/>
  <c r="N492" i="6"/>
  <c r="N1228" i="6"/>
  <c r="N48" i="6"/>
  <c r="N495" i="6"/>
  <c r="N494" i="6"/>
  <c r="N493" i="6"/>
  <c r="N496" i="6"/>
  <c r="N1229" i="6"/>
  <c r="N498" i="6"/>
  <c r="N1230" i="6"/>
  <c r="N497" i="6"/>
  <c r="N499" i="6"/>
  <c r="N1231" i="6"/>
  <c r="N500" i="6"/>
  <c r="N501" i="6"/>
  <c r="N502" i="6"/>
  <c r="N1232" i="6"/>
  <c r="N1233" i="6"/>
  <c r="N503" i="6"/>
  <c r="N504" i="6"/>
  <c r="N507" i="6"/>
  <c r="N505" i="6"/>
  <c r="N506" i="6"/>
  <c r="N1234" i="6"/>
  <c r="N508" i="6"/>
  <c r="N1235" i="6"/>
  <c r="N49" i="6"/>
  <c r="N509" i="6"/>
  <c r="N1236" i="6"/>
  <c r="N510" i="6"/>
  <c r="N1237" i="6"/>
  <c r="N511" i="6"/>
  <c r="N512" i="6"/>
  <c r="N513" i="6"/>
  <c r="N1240" i="6"/>
  <c r="N1238" i="6"/>
  <c r="N1239" i="6"/>
  <c r="N514" i="6"/>
  <c r="N50" i="6"/>
  <c r="N2134" i="6"/>
  <c r="N1241" i="6"/>
  <c r="N515" i="6"/>
  <c r="N516" i="6"/>
  <c r="N517" i="6"/>
  <c r="N1245" i="6"/>
  <c r="N1243" i="6"/>
  <c r="N1250" i="6"/>
  <c r="N1244" i="6"/>
  <c r="N1242" i="6"/>
  <c r="N1246" i="6"/>
  <c r="N1248" i="6"/>
  <c r="N1249" i="6"/>
  <c r="N1247" i="6"/>
  <c r="N518" i="6"/>
  <c r="N519" i="6"/>
  <c r="N1251" i="6"/>
  <c r="N520" i="6"/>
  <c r="N1252" i="6"/>
  <c r="N1258" i="6"/>
  <c r="N1253" i="6"/>
  <c r="N1259" i="6"/>
  <c r="N1254" i="6"/>
  <c r="N524" i="6"/>
  <c r="N1256" i="6"/>
  <c r="N1257" i="6"/>
  <c r="N1261" i="6"/>
  <c r="N1255" i="6"/>
  <c r="N1260" i="6"/>
  <c r="N522" i="6"/>
  <c r="N523" i="6"/>
  <c r="N521" i="6"/>
  <c r="N51" i="6"/>
  <c r="N52" i="6"/>
  <c r="N525" i="6"/>
  <c r="N1262" i="6"/>
  <c r="N1263" i="6"/>
  <c r="N1264" i="6"/>
  <c r="N53" i="6"/>
  <c r="N1265" i="6"/>
  <c r="N1266" i="6"/>
  <c r="N526" i="6"/>
  <c r="N528" i="6"/>
  <c r="N527" i="6"/>
  <c r="N54" i="6"/>
  <c r="N1267" i="6"/>
  <c r="N529" i="6"/>
  <c r="N55" i="6"/>
  <c r="N530" i="6"/>
  <c r="N2136" i="6"/>
  <c r="N1270" i="6"/>
  <c r="N2138" i="6"/>
  <c r="N1269" i="6"/>
  <c r="N2424" i="6"/>
  <c r="N1271" i="6"/>
  <c r="N1272" i="6"/>
  <c r="N1273" i="6"/>
  <c r="N2137" i="6"/>
  <c r="N2423" i="6"/>
  <c r="N2135" i="6"/>
  <c r="N1268" i="6"/>
  <c r="N1274" i="6"/>
  <c r="N2140" i="6"/>
  <c r="N1275" i="6"/>
  <c r="N1276" i="6"/>
  <c r="N2139" i="6"/>
  <c r="N531" i="6"/>
  <c r="N1277" i="6"/>
  <c r="N56" i="6"/>
  <c r="N1278" i="6"/>
  <c r="N532" i="6"/>
  <c r="N533" i="6"/>
  <c r="N534" i="6"/>
  <c r="N1281" i="6"/>
  <c r="N536" i="6"/>
  <c r="N1280" i="6"/>
  <c r="N535" i="6"/>
  <c r="N1279" i="6"/>
  <c r="N537" i="6"/>
  <c r="N538" i="6"/>
  <c r="N1283" i="6"/>
  <c r="N539" i="6"/>
  <c r="N1282" i="6"/>
  <c r="N57" i="6"/>
  <c r="N540" i="6"/>
  <c r="N1284" i="6"/>
  <c r="N541" i="6"/>
  <c r="N542" i="6"/>
  <c r="N1291" i="6"/>
  <c r="N1295" i="6"/>
  <c r="N2149" i="6"/>
  <c r="N1296" i="6"/>
  <c r="N544" i="6"/>
  <c r="N2150" i="6"/>
  <c r="N2153" i="6"/>
  <c r="N2144" i="6"/>
  <c r="N2155" i="6"/>
  <c r="N2146" i="6"/>
  <c r="N1287" i="6"/>
  <c r="N1289" i="6"/>
  <c r="N1290" i="6"/>
  <c r="N545" i="6"/>
  <c r="N1292" i="6"/>
  <c r="N2156" i="6"/>
  <c r="N2141" i="6"/>
  <c r="N2157" i="6"/>
  <c r="N1293" i="6"/>
  <c r="N1294" i="6"/>
  <c r="N2142" i="6"/>
  <c r="N543" i="6"/>
  <c r="N1297" i="6"/>
  <c r="N1298" i="6"/>
  <c r="N2143" i="6"/>
  <c r="N2154" i="6"/>
  <c r="N2159" i="6"/>
  <c r="N2151" i="6"/>
  <c r="N2160" i="6"/>
  <c r="N2147" i="6"/>
  <c r="N2145" i="6"/>
  <c r="N2152" i="6"/>
  <c r="N1288" i="6"/>
  <c r="N2148" i="6"/>
  <c r="N2158" i="6"/>
  <c r="N1300" i="6"/>
  <c r="N1286" i="6"/>
  <c r="N1285" i="6"/>
  <c r="N1299" i="6"/>
  <c r="N1301" i="6"/>
  <c r="N547" i="6"/>
  <c r="N546" i="6"/>
  <c r="N548" i="6"/>
  <c r="N549" i="6"/>
  <c r="N550" i="6"/>
  <c r="N551" i="6"/>
  <c r="N1302" i="6"/>
  <c r="N552" i="6"/>
  <c r="N1303" i="6"/>
  <c r="N1304" i="6"/>
  <c r="N553" i="6"/>
  <c r="N554" i="6"/>
  <c r="N1305" i="6"/>
  <c r="N555" i="6"/>
  <c r="N1306" i="6"/>
  <c r="N1307" i="6"/>
  <c r="N1308" i="6"/>
  <c r="N1310" i="6"/>
  <c r="N556" i="6"/>
  <c r="N1309" i="6"/>
  <c r="N58" i="6"/>
  <c r="N59" i="6"/>
  <c r="N1311" i="6"/>
  <c r="N1312" i="6"/>
  <c r="N557" i="6"/>
  <c r="N1316" i="6"/>
  <c r="N2164" i="6"/>
  <c r="N1313" i="6"/>
  <c r="N2163" i="6"/>
  <c r="N2161" i="6"/>
  <c r="N2162" i="6"/>
  <c r="N1315" i="6"/>
  <c r="N1314" i="6"/>
  <c r="N1317" i="6"/>
  <c r="N1320" i="6"/>
  <c r="N558" i="6"/>
  <c r="N2165" i="6"/>
  <c r="N2166" i="6"/>
  <c r="N1321" i="6"/>
  <c r="N1319" i="6"/>
  <c r="N1318" i="6"/>
  <c r="N559" i="6"/>
  <c r="N1322" i="6"/>
  <c r="N60" i="6"/>
  <c r="N1323" i="6"/>
  <c r="N560" i="6"/>
  <c r="N1326" i="6"/>
  <c r="N1328" i="6"/>
  <c r="N1325" i="6"/>
  <c r="N1327" i="6"/>
  <c r="N1324" i="6"/>
  <c r="N1329" i="6"/>
  <c r="N2167" i="6"/>
  <c r="N1331" i="6"/>
  <c r="N1332" i="6"/>
  <c r="N1330" i="6"/>
  <c r="N561" i="6"/>
  <c r="N61" i="6"/>
  <c r="N562" i="6"/>
  <c r="N1334" i="6"/>
  <c r="N1333" i="6"/>
  <c r="N1335" i="6"/>
  <c r="N2168" i="6"/>
  <c r="N2169" i="6"/>
  <c r="N1336" i="6"/>
  <c r="N563" i="6"/>
  <c r="N564" i="6"/>
  <c r="N1337" i="6"/>
  <c r="N1338" i="6"/>
  <c r="N565" i="6"/>
  <c r="N1339" i="6"/>
  <c r="N1340" i="6"/>
  <c r="N566" i="6"/>
  <c r="N1341" i="6"/>
  <c r="N567" i="6"/>
  <c r="N568" i="6"/>
  <c r="N569" i="6"/>
  <c r="N570" i="6"/>
  <c r="N1382" i="6"/>
  <c r="N1365" i="6"/>
  <c r="N1366" i="6"/>
  <c r="N1368" i="6"/>
  <c r="N2196" i="6"/>
  <c r="N1364" i="6"/>
  <c r="N1361" i="6"/>
  <c r="N1370" i="6"/>
  <c r="N2180" i="6"/>
  <c r="N2207" i="6"/>
  <c r="N2174" i="6"/>
  <c r="N2179" i="6"/>
  <c r="N2193" i="6"/>
  <c r="N2181" i="6"/>
  <c r="N2211" i="6"/>
  <c r="N1355" i="6"/>
  <c r="N2182" i="6"/>
  <c r="N2183" i="6"/>
  <c r="N2186" i="6"/>
  <c r="N2427" i="6"/>
  <c r="N1356" i="6"/>
  <c r="N1374" i="6"/>
  <c r="N2203" i="6"/>
  <c r="N1377" i="6"/>
  <c r="N2187" i="6"/>
  <c r="N2428" i="6"/>
  <c r="N2188" i="6"/>
  <c r="N1371" i="6"/>
  <c r="N2213" i="6"/>
  <c r="N1363" i="6"/>
  <c r="N1373" i="6"/>
  <c r="N2210" i="6"/>
  <c r="N1352" i="6"/>
  <c r="N1348" i="6"/>
  <c r="N1369" i="6"/>
  <c r="N1359" i="6"/>
  <c r="N2205" i="6"/>
  <c r="N1349" i="6"/>
  <c r="N1378" i="6"/>
  <c r="N1372" i="6"/>
  <c r="N1346" i="6"/>
  <c r="N2172" i="6"/>
  <c r="N2200" i="6"/>
  <c r="N2218" i="6"/>
  <c r="N1347" i="6"/>
  <c r="N2219" i="6"/>
  <c r="N1345" i="6"/>
  <c r="N1357" i="6"/>
  <c r="N2432" i="6"/>
  <c r="N2201" i="6"/>
  <c r="N2220" i="6"/>
  <c r="N1381" i="6"/>
  <c r="N1379" i="6"/>
  <c r="N2189" i="6"/>
  <c r="N2208" i="6"/>
  <c r="N2209" i="6"/>
  <c r="N1375" i="6"/>
  <c r="N1367" i="6"/>
  <c r="N2429" i="6"/>
  <c r="N2217" i="6"/>
  <c r="N2206" i="6"/>
  <c r="N2175" i="6"/>
  <c r="N2176" i="6"/>
  <c r="N1353" i="6"/>
  <c r="N2202" i="6"/>
  <c r="N1342" i="6"/>
  <c r="N2177" i="6"/>
  <c r="N1350" i="6"/>
  <c r="N1362" i="6"/>
  <c r="N1343" i="6"/>
  <c r="N2214" i="6"/>
  <c r="N1380" i="6"/>
  <c r="N2453" i="6"/>
  <c r="N2190" i="6"/>
  <c r="N2199" i="6"/>
  <c r="N2173" i="6"/>
  <c r="N2194" i="6"/>
  <c r="N2178" i="6"/>
  <c r="N2195" i="6"/>
  <c r="N2212" i="6"/>
  <c r="N2215" i="6"/>
  <c r="N2222" i="6"/>
  <c r="N2191" i="6"/>
  <c r="N2425" i="6"/>
  <c r="N2426" i="6"/>
  <c r="N2430" i="6"/>
  <c r="N2431" i="6"/>
  <c r="N2184" i="6"/>
  <c r="N2185" i="6"/>
  <c r="N2434" i="6"/>
  <c r="N2435" i="6"/>
  <c r="N2433" i="6"/>
  <c r="N1351" i="6"/>
  <c r="N1344" i="6"/>
  <c r="N2197" i="6"/>
  <c r="N2216" i="6"/>
  <c r="N2192" i="6"/>
  <c r="N2198" i="6"/>
  <c r="N1360" i="6"/>
  <c r="N1376" i="6"/>
  <c r="N1358" i="6"/>
  <c r="N2204" i="6"/>
  <c r="N1354" i="6"/>
  <c r="N1384" i="6"/>
  <c r="N1383" i="6"/>
  <c r="N2221" i="6"/>
  <c r="N2170" i="6"/>
  <c r="N2171" i="6"/>
  <c r="N571" i="6"/>
  <c r="N1385" i="6"/>
  <c r="N572" i="6"/>
  <c r="N1386" i="6"/>
  <c r="N2223" i="6"/>
  <c r="N1387" i="6"/>
  <c r="N1388" i="6"/>
  <c r="N1389" i="6"/>
  <c r="N1390" i="6"/>
  <c r="N573" i="6"/>
  <c r="N2436" i="6"/>
  <c r="N1391" i="6"/>
  <c r="N1392" i="6"/>
  <c r="N1393" i="6"/>
  <c r="N62" i="6"/>
  <c r="N1394" i="6"/>
  <c r="N574" i="6"/>
  <c r="N1395" i="6"/>
  <c r="N575" i="6"/>
  <c r="N2225" i="6"/>
  <c r="N1400" i="6"/>
  <c r="N2224" i="6"/>
  <c r="N1404" i="6"/>
  <c r="N1398" i="6"/>
  <c r="N1402" i="6"/>
  <c r="N1401" i="6"/>
  <c r="N1403" i="6"/>
  <c r="N1397" i="6"/>
  <c r="N1399" i="6"/>
  <c r="N1396" i="6"/>
  <c r="N1405" i="6"/>
  <c r="N1406" i="6"/>
  <c r="N576" i="6"/>
  <c r="N1409" i="6"/>
  <c r="N1410" i="6"/>
  <c r="N2226" i="6"/>
  <c r="N1407" i="6"/>
  <c r="N1408" i="6"/>
  <c r="N577" i="6"/>
  <c r="N1411" i="6"/>
  <c r="N1414" i="6"/>
  <c r="N1413" i="6"/>
  <c r="N1412" i="6"/>
  <c r="N1415" i="6"/>
  <c r="N1418" i="6"/>
  <c r="N1417" i="6"/>
  <c r="N1416" i="6"/>
  <c r="N578" i="6"/>
  <c r="N63" i="6"/>
  <c r="N1419" i="6"/>
  <c r="N579" i="6"/>
  <c r="N1425" i="6"/>
  <c r="N1424" i="6"/>
  <c r="N1426" i="6"/>
  <c r="N1431" i="6"/>
  <c r="N1423" i="6"/>
  <c r="N1430" i="6"/>
  <c r="N2228" i="6"/>
  <c r="N1429" i="6"/>
  <c r="N1420" i="6"/>
  <c r="N1427" i="6"/>
  <c r="N580" i="6"/>
  <c r="N1421" i="6"/>
  <c r="N2227" i="6"/>
  <c r="N1428" i="6"/>
  <c r="N1432" i="6"/>
  <c r="N581" i="6"/>
  <c r="N1422" i="6"/>
  <c r="N1433" i="6"/>
  <c r="N582" i="6"/>
  <c r="N583" i="6"/>
  <c r="N584" i="6"/>
  <c r="N1434" i="6"/>
  <c r="N1435" i="6"/>
  <c r="N585" i="6"/>
  <c r="N1436" i="6"/>
  <c r="N1437" i="6"/>
  <c r="N2229" i="6"/>
  <c r="N1439" i="6"/>
  <c r="N587" i="6"/>
  <c r="N586" i="6"/>
  <c r="N1441" i="6"/>
  <c r="N1438" i="6"/>
  <c r="N1440" i="6"/>
  <c r="N588" i="6"/>
  <c r="N1442" i="6"/>
  <c r="N589" i="6"/>
  <c r="N590" i="6"/>
  <c r="N591" i="6"/>
  <c r="N1443" i="6"/>
  <c r="N1444" i="6"/>
  <c r="N1446" i="6"/>
  <c r="N1447" i="6"/>
  <c r="N1448" i="6"/>
  <c r="N1445" i="6"/>
  <c r="N1449" i="6"/>
  <c r="N64" i="6"/>
  <c r="N1450" i="6"/>
  <c r="N2230" i="6"/>
  <c r="N2231" i="6"/>
  <c r="N1452" i="6"/>
  <c r="N1451" i="6"/>
  <c r="N1453" i="6"/>
  <c r="N592" i="6"/>
  <c r="N593" i="6"/>
  <c r="N594" i="6"/>
  <c r="N1454" i="6"/>
  <c r="N1456" i="6"/>
  <c r="N1455" i="6"/>
  <c r="N595" i="6"/>
  <c r="N1457" i="6"/>
  <c r="N2249" i="6"/>
  <c r="N2244" i="6"/>
  <c r="N1466" i="6"/>
  <c r="N2235" i="6"/>
  <c r="N2238" i="6"/>
  <c r="N2246" i="6"/>
  <c r="N2236" i="6"/>
  <c r="N2241" i="6"/>
  <c r="N2234" i="6"/>
  <c r="N1471" i="6"/>
  <c r="N1464" i="6"/>
  <c r="N597" i="6"/>
  <c r="N1467" i="6"/>
  <c r="N2239" i="6"/>
  <c r="N2245" i="6"/>
  <c r="N1474" i="6"/>
  <c r="N1461" i="6"/>
  <c r="N1459" i="6"/>
  <c r="N1484" i="6"/>
  <c r="N596" i="6"/>
  <c r="N2437" i="6"/>
  <c r="N2233" i="6"/>
  <c r="N1485" i="6"/>
  <c r="N1473" i="6"/>
  <c r="N2440" i="6"/>
  <c r="N2441" i="6"/>
  <c r="N2237" i="6"/>
  <c r="N2242" i="6"/>
  <c r="N1462" i="6"/>
  <c r="N1460" i="6"/>
  <c r="N1475" i="6"/>
  <c r="N1463" i="6"/>
  <c r="N2240" i="6"/>
  <c r="N1470" i="6"/>
  <c r="N2438" i="6"/>
  <c r="N1469" i="6"/>
  <c r="N1477" i="6"/>
  <c r="N2248" i="6"/>
  <c r="N2439" i="6"/>
  <c r="N1476" i="6"/>
  <c r="N1465" i="6"/>
  <c r="N1478" i="6"/>
  <c r="N2243" i="6"/>
  <c r="N1479" i="6"/>
  <c r="N1468" i="6"/>
  <c r="N1472" i="6"/>
  <c r="N1486" i="6"/>
  <c r="N1481" i="6"/>
  <c r="N1482" i="6"/>
  <c r="N1483" i="6"/>
  <c r="N2232" i="6"/>
  <c r="N2247" i="6"/>
  <c r="N1458" i="6"/>
  <c r="N1480" i="6"/>
  <c r="N598" i="6"/>
  <c r="N599" i="6"/>
  <c r="N1487" i="6"/>
  <c r="N2250" i="6"/>
  <c r="N1488" i="6"/>
  <c r="N600" i="6"/>
  <c r="N601" i="6"/>
  <c r="N1489" i="6"/>
  <c r="N1490" i="6"/>
  <c r="N1491" i="6"/>
  <c r="N602" i="6"/>
  <c r="N2251" i="6"/>
  <c r="N1494" i="6"/>
  <c r="N1493" i="6"/>
  <c r="N1492" i="6"/>
  <c r="N2252" i="6"/>
  <c r="N1495" i="6"/>
  <c r="N1498" i="6"/>
  <c r="N1496" i="6"/>
  <c r="N2254" i="6"/>
  <c r="N1497" i="6"/>
  <c r="N2253" i="6"/>
  <c r="N603" i="6"/>
  <c r="N1499" i="6"/>
  <c r="N604" i="6"/>
  <c r="N1507" i="6"/>
  <c r="N1500" i="6"/>
  <c r="N2255" i="6"/>
  <c r="N1508" i="6"/>
  <c r="N1505" i="6"/>
  <c r="N1506" i="6"/>
  <c r="N1501" i="6"/>
  <c r="N1502" i="6"/>
  <c r="N1503" i="6"/>
  <c r="N1504" i="6"/>
  <c r="N605" i="6"/>
  <c r="N606" i="6"/>
  <c r="N1509" i="6"/>
  <c r="N1512" i="6"/>
  <c r="N1511" i="6"/>
  <c r="N607" i="6"/>
  <c r="N1513" i="6"/>
  <c r="N2256" i="6"/>
  <c r="N1510" i="6"/>
  <c r="N1515" i="6"/>
  <c r="N1514" i="6"/>
  <c r="N65" i="6"/>
  <c r="N1517" i="6"/>
  <c r="N1516" i="6"/>
  <c r="N66" i="6"/>
  <c r="N608" i="6"/>
  <c r="N1518" i="6"/>
  <c r="N1521" i="6"/>
  <c r="N1529" i="6"/>
  <c r="N2443" i="6"/>
  <c r="N1520" i="6"/>
  <c r="N2263" i="6"/>
  <c r="N609" i="6"/>
  <c r="N2258" i="6"/>
  <c r="N1524" i="6"/>
  <c r="N1534" i="6"/>
  <c r="N1535" i="6"/>
  <c r="N2262" i="6"/>
  <c r="N1533" i="6"/>
  <c r="N2259" i="6"/>
  <c r="N1519" i="6"/>
  <c r="N610" i="6"/>
  <c r="N1530" i="6"/>
  <c r="N1531" i="6"/>
  <c r="N1525" i="6"/>
  <c r="N2266" i="6"/>
  <c r="N2257" i="6"/>
  <c r="N2264" i="6"/>
  <c r="N2265" i="6"/>
  <c r="N1522" i="6"/>
  <c r="N1526" i="6"/>
  <c r="N2260" i="6"/>
  <c r="N2261" i="6"/>
  <c r="N2442" i="6"/>
  <c r="N1528" i="6"/>
  <c r="N1527" i="6"/>
  <c r="N1523" i="6"/>
  <c r="N1532" i="6"/>
  <c r="N611" i="6"/>
  <c r="N1537" i="6"/>
  <c r="N1536" i="6"/>
  <c r="N1539" i="6"/>
  <c r="N612" i="6"/>
  <c r="N1538" i="6"/>
  <c r="N613" i="6"/>
  <c r="N614" i="6"/>
  <c r="N1541" i="6"/>
  <c r="N615" i="6"/>
  <c r="N1540" i="6"/>
  <c r="N1542" i="6"/>
  <c r="N1543" i="6"/>
  <c r="N1544" i="6"/>
  <c r="N616" i="6"/>
  <c r="N2267" i="6"/>
  <c r="N1545" i="6"/>
  <c r="N617" i="6"/>
  <c r="N1546" i="6"/>
  <c r="N618" i="6"/>
  <c r="N619" i="6"/>
  <c r="N1547" i="6"/>
  <c r="N1548" i="6"/>
  <c r="N1549" i="6"/>
  <c r="N1550" i="6"/>
  <c r="N2268" i="6"/>
  <c r="N1551" i="6"/>
  <c r="N1553" i="6"/>
  <c r="N1552" i="6"/>
  <c r="N1557" i="6"/>
  <c r="N1558" i="6"/>
  <c r="N1554" i="6"/>
  <c r="N1556" i="6"/>
  <c r="N1555" i="6"/>
  <c r="N620" i="6"/>
  <c r="N621" i="6"/>
  <c r="N1559" i="6"/>
  <c r="N622" i="6"/>
  <c r="N1560" i="6"/>
  <c r="N1561" i="6"/>
  <c r="N1562" i="6"/>
  <c r="N1570" i="6"/>
  <c r="N2269" i="6"/>
  <c r="N2281" i="6"/>
  <c r="N2273" i="6"/>
  <c r="N1578" i="6"/>
  <c r="N624" i="6"/>
  <c r="N1579" i="6"/>
  <c r="N1572" i="6"/>
  <c r="N2274" i="6"/>
  <c r="N2282" i="6"/>
  <c r="N1577" i="6"/>
  <c r="N1573" i="6"/>
  <c r="N1574" i="6"/>
  <c r="N1571" i="6"/>
  <c r="N1566" i="6"/>
  <c r="N2277" i="6"/>
  <c r="N1580" i="6"/>
  <c r="N1563" i="6"/>
  <c r="N2279" i="6"/>
  <c r="N2270" i="6"/>
  <c r="N1568" i="6"/>
  <c r="N2444" i="6"/>
  <c r="N2271" i="6"/>
  <c r="N623" i="6"/>
  <c r="N2280" i="6"/>
  <c r="N1564" i="6"/>
  <c r="N1567" i="6"/>
  <c r="N1569" i="6"/>
  <c r="N2272" i="6"/>
  <c r="N2278" i="6"/>
  <c r="N2275" i="6"/>
  <c r="N2276" i="6"/>
  <c r="N1576" i="6"/>
  <c r="N1565" i="6"/>
  <c r="N1575" i="6"/>
  <c r="N1581" i="6"/>
  <c r="N67" i="6"/>
  <c r="N1582" i="6"/>
  <c r="N1583" i="6"/>
  <c r="N1584" i="6"/>
  <c r="N1586" i="6"/>
  <c r="N2283" i="6"/>
  <c r="N1585" i="6"/>
  <c r="N1588" i="6"/>
  <c r="N1587" i="6"/>
  <c r="N625" i="6"/>
  <c r="N626" i="6"/>
  <c r="N1589" i="6"/>
  <c r="N627" i="6"/>
  <c r="N1591" i="6"/>
  <c r="N1590" i="6"/>
  <c r="N628" i="6"/>
  <c r="N1592" i="6"/>
  <c r="N1593" i="6"/>
  <c r="N1594" i="6"/>
  <c r="N1598" i="6"/>
  <c r="N1597" i="6"/>
  <c r="N629" i="6"/>
  <c r="N1595" i="6"/>
  <c r="N1596" i="6"/>
  <c r="N1599" i="6"/>
  <c r="N1601" i="6"/>
  <c r="N1600" i="6"/>
  <c r="N1602" i="6"/>
  <c r="N2286" i="6"/>
  <c r="N1618" i="6"/>
  <c r="N2284" i="6"/>
  <c r="N1603" i="6"/>
  <c r="N1615" i="6"/>
  <c r="N2287" i="6"/>
  <c r="N1616" i="6"/>
  <c r="N1605" i="6"/>
  <c r="N1607" i="6"/>
  <c r="N1608" i="6"/>
  <c r="N2291" i="6"/>
  <c r="N1606" i="6"/>
  <c r="N630" i="6"/>
  <c r="N2294" i="6"/>
  <c r="N1612" i="6"/>
  <c r="N1617" i="6"/>
  <c r="N1610" i="6"/>
  <c r="N2288" i="6"/>
  <c r="N2295" i="6"/>
  <c r="N1611" i="6"/>
  <c r="N1613" i="6"/>
  <c r="N1614" i="6"/>
  <c r="N2293" i="6"/>
  <c r="N1604" i="6"/>
  <c r="N2289" i="6"/>
  <c r="N2285" i="6"/>
  <c r="N2296" i="6"/>
  <c r="N2292" i="6"/>
  <c r="N2290" i="6"/>
  <c r="N631" i="6"/>
  <c r="N1609" i="6"/>
  <c r="N632" i="6"/>
  <c r="N1619" i="6"/>
  <c r="N1621" i="6"/>
  <c r="N1622" i="6"/>
  <c r="N1620" i="6"/>
  <c r="N634" i="6"/>
  <c r="N633" i="6"/>
  <c r="N68" i="6"/>
  <c r="N69" i="6"/>
  <c r="N1623" i="6"/>
  <c r="N635" i="6"/>
  <c r="N1624" i="6"/>
  <c r="N1625" i="6"/>
  <c r="N637" i="6"/>
  <c r="N1628" i="6"/>
  <c r="N1626" i="6"/>
  <c r="N636" i="6"/>
  <c r="N2299" i="6"/>
  <c r="N1627" i="6"/>
  <c r="N2297" i="6"/>
  <c r="N2298" i="6"/>
  <c r="N638" i="6"/>
  <c r="N639" i="6"/>
  <c r="N1629" i="6"/>
  <c r="N2301" i="6"/>
  <c r="N1630" i="6"/>
  <c r="N1632" i="6"/>
  <c r="N2302" i="6"/>
  <c r="N1631" i="6"/>
  <c r="N640" i="6"/>
  <c r="N2300" i="6"/>
  <c r="N1633" i="6"/>
  <c r="N1634" i="6"/>
  <c r="N1635" i="6"/>
  <c r="N1636" i="6"/>
  <c r="N1637" i="6"/>
  <c r="N641" i="6"/>
  <c r="N1638" i="6"/>
  <c r="N1639" i="6"/>
  <c r="N1640" i="6"/>
  <c r="N1641" i="6"/>
  <c r="N1642" i="6"/>
  <c r="N1643" i="6"/>
  <c r="N1645" i="6"/>
  <c r="N1644" i="6"/>
  <c r="N1649" i="6"/>
  <c r="N1653" i="6"/>
  <c r="N2305" i="6"/>
  <c r="N1648" i="6"/>
  <c r="N1651" i="6"/>
  <c r="N2307" i="6"/>
  <c r="N1650" i="6"/>
  <c r="N2304" i="6"/>
  <c r="N2306" i="6"/>
  <c r="N1647" i="6"/>
  <c r="N1652" i="6"/>
  <c r="N2303" i="6"/>
  <c r="N642" i="6"/>
  <c r="N1646" i="6"/>
  <c r="N1654" i="6"/>
  <c r="N1655" i="6"/>
  <c r="N2308" i="6"/>
  <c r="N1656" i="6"/>
  <c r="N2309" i="6"/>
  <c r="N1657" i="6"/>
  <c r="N2310" i="6"/>
  <c r="N1658" i="6"/>
  <c r="N1659" i="6"/>
  <c r="N1660" i="6"/>
  <c r="N1663" i="6"/>
  <c r="N1661" i="6"/>
  <c r="N643" i="6"/>
  <c r="N1662" i="6"/>
  <c r="N1664" i="6"/>
  <c r="N644" i="6"/>
  <c r="N1666" i="6"/>
  <c r="N1667" i="6"/>
  <c r="N1665" i="6"/>
  <c r="N1668" i="6"/>
  <c r="N2315" i="6"/>
  <c r="N1678" i="6"/>
  <c r="N2316" i="6"/>
  <c r="N2317" i="6"/>
  <c r="N2311" i="6"/>
  <c r="N2313" i="6"/>
  <c r="N2314" i="6"/>
  <c r="N2312" i="6"/>
  <c r="N1676" i="6"/>
  <c r="N1677" i="6"/>
  <c r="N1674" i="6"/>
  <c r="N1670" i="6"/>
  <c r="N1671" i="6"/>
  <c r="N1675" i="6"/>
  <c r="N1673" i="6"/>
  <c r="N1672" i="6"/>
  <c r="N1669" i="6"/>
  <c r="N1679" i="6"/>
  <c r="N645" i="6"/>
  <c r="N1680" i="6"/>
  <c r="N1682" i="6"/>
  <c r="N1683" i="6"/>
  <c r="N1684" i="6"/>
  <c r="N1685" i="6"/>
  <c r="N646" i="6"/>
  <c r="N1686" i="6"/>
  <c r="N1681" i="6"/>
  <c r="N1687" i="6"/>
  <c r="N1688" i="6"/>
  <c r="N1689" i="6"/>
  <c r="N1690" i="6"/>
  <c r="N647" i="6"/>
  <c r="N648" i="6"/>
  <c r="N1699" i="6"/>
  <c r="N1701" i="6"/>
  <c r="N1696" i="6"/>
  <c r="N1693" i="6"/>
  <c r="N1698" i="6"/>
  <c r="N1694" i="6"/>
  <c r="N2319" i="6"/>
  <c r="N1691" i="6"/>
  <c r="N1697" i="6"/>
  <c r="N1692" i="6"/>
  <c r="N2318" i="6"/>
  <c r="N1695" i="6"/>
  <c r="N1700" i="6"/>
  <c r="N1702" i="6"/>
  <c r="N649" i="6"/>
  <c r="N1703" i="6"/>
  <c r="N1704" i="6"/>
  <c r="N1705" i="6"/>
  <c r="N650" i="6"/>
  <c r="N1707" i="6"/>
  <c r="N1706" i="6"/>
  <c r="N1708" i="6"/>
  <c r="N1710" i="6"/>
  <c r="N1709" i="6"/>
  <c r="N1711" i="6"/>
  <c r="N1712" i="6"/>
  <c r="N2322" i="6"/>
  <c r="N1715" i="6"/>
  <c r="N2320" i="6"/>
  <c r="N2321" i="6"/>
  <c r="N1717" i="6"/>
  <c r="N1716" i="6"/>
  <c r="N1713" i="6"/>
  <c r="N1714" i="6"/>
  <c r="N651" i="6"/>
  <c r="N1718" i="6"/>
  <c r="N1719" i="6"/>
  <c r="N652" i="6"/>
  <c r="N1720" i="6"/>
  <c r="N653" i="6"/>
  <c r="N1722" i="6"/>
  <c r="N1723" i="6"/>
  <c r="N1721" i="6"/>
  <c r="N1724" i="6"/>
  <c r="N2323" i="6"/>
  <c r="N1725" i="6"/>
  <c r="N1731" i="6"/>
  <c r="N2327" i="6"/>
  <c r="N1730" i="6"/>
  <c r="N1727" i="6"/>
  <c r="N2325" i="6"/>
  <c r="N1733" i="6"/>
  <c r="N2326" i="6"/>
  <c r="N1732" i="6"/>
  <c r="N1728" i="6"/>
  <c r="N1729" i="6"/>
  <c r="N2324" i="6"/>
  <c r="N1726" i="6"/>
  <c r="N1734" i="6"/>
  <c r="N1735" i="6"/>
  <c r="N1736" i="6"/>
  <c r="N1737" i="6"/>
  <c r="N1738" i="6"/>
  <c r="N654" i="6"/>
  <c r="N1739" i="6"/>
  <c r="N1740" i="6"/>
  <c r="N2328" i="6"/>
  <c r="N655" i="6"/>
  <c r="N1741" i="6"/>
  <c r="N1743" i="6"/>
  <c r="N657" i="6"/>
  <c r="N1747" i="6"/>
  <c r="N1745" i="6"/>
  <c r="N656" i="6"/>
  <c r="N1742" i="6"/>
  <c r="N658" i="6"/>
  <c r="N1744" i="6"/>
  <c r="N1746" i="6"/>
  <c r="N2329" i="6"/>
  <c r="N2330" i="6"/>
  <c r="N1748" i="6"/>
  <c r="N1750" i="6"/>
  <c r="N1751" i="6"/>
  <c r="N1749" i="6"/>
  <c r="N70" i="6"/>
  <c r="N1752" i="6"/>
  <c r="N2331" i="6"/>
  <c r="N2445" i="6"/>
  <c r="N2454" i="6"/>
  <c r="N2332" i="6"/>
  <c r="N2333" i="6"/>
  <c r="N659" i="6"/>
  <c r="N1753" i="6"/>
  <c r="N660" i="6"/>
  <c r="N1754" i="6"/>
  <c r="N1757" i="6"/>
  <c r="N1758" i="6"/>
  <c r="N1759" i="6"/>
  <c r="N1755" i="6"/>
  <c r="N1756" i="6"/>
  <c r="N2334" i="6"/>
  <c r="N2335" i="6"/>
  <c r="N1760" i="6"/>
  <c r="N1761" i="6"/>
  <c r="N661" i="6"/>
  <c r="N1762" i="6"/>
  <c r="N1764" i="6"/>
  <c r="N662" i="6"/>
  <c r="N663" i="6"/>
  <c r="N1763" i="6"/>
  <c r="N1765" i="6"/>
  <c r="N1766" i="6"/>
  <c r="N1767" i="6"/>
  <c r="N664" i="6"/>
  <c r="N665" i="6"/>
  <c r="N666" i="6"/>
  <c r="N1768" i="6"/>
  <c r="N1776" i="6"/>
  <c r="N667" i="6"/>
  <c r="N1775" i="6"/>
  <c r="N1772" i="6"/>
  <c r="N1769" i="6"/>
  <c r="N1770" i="6"/>
  <c r="N1771" i="6"/>
  <c r="N1773" i="6"/>
  <c r="N1774" i="6"/>
  <c r="N2336" i="6"/>
  <c r="N1777" i="6"/>
  <c r="N1778" i="6"/>
  <c r="N2339" i="6"/>
  <c r="N1781" i="6"/>
  <c r="N1779" i="6"/>
  <c r="N2337" i="6"/>
  <c r="N1780" i="6"/>
  <c r="N2338" i="6"/>
  <c r="N1782" i="6"/>
  <c r="N1784" i="6"/>
  <c r="N1783" i="6"/>
  <c r="N1785" i="6"/>
  <c r="N1786" i="6"/>
  <c r="N1788" i="6"/>
  <c r="N1787" i="6"/>
  <c r="N1789" i="6"/>
  <c r="N1790" i="6"/>
  <c r="N668" i="6"/>
  <c r="N1791" i="6"/>
  <c r="N1792" i="6"/>
  <c r="N2340" i="6"/>
  <c r="N1793" i="6"/>
  <c r="N2341" i="6"/>
  <c r="N1794" i="6"/>
  <c r="N1795" i="6"/>
  <c r="N1796" i="6"/>
  <c r="N1797" i="6"/>
  <c r="N2342" i="6"/>
  <c r="N2446" i="6"/>
  <c r="N2343" i="6"/>
  <c r="N669" i="6"/>
  <c r="N1798" i="6"/>
  <c r="N1799" i="6"/>
  <c r="N1800" i="6"/>
  <c r="N1801" i="6"/>
  <c r="N1802" i="6"/>
  <c r="N2344" i="6"/>
  <c r="N1803" i="6"/>
  <c r="N1806" i="6"/>
  <c r="N1804" i="6"/>
  <c r="N1805" i="6"/>
  <c r="N670" i="6"/>
  <c r="N2447" i="6"/>
  <c r="N2346" i="6"/>
  <c r="N2345" i="6"/>
  <c r="N671" i="6"/>
  <c r="N1807" i="6"/>
  <c r="N1808" i="6"/>
  <c r="N1809" i="6"/>
  <c r="N2347" i="6"/>
  <c r="N672" i="6"/>
  <c r="N1810" i="6"/>
  <c r="N1811" i="6"/>
  <c r="N2348" i="6"/>
  <c r="N1814" i="6"/>
  <c r="N1813" i="6"/>
  <c r="N673" i="6"/>
  <c r="N1815" i="6"/>
  <c r="N2349" i="6"/>
  <c r="N2448" i="6"/>
  <c r="N1812" i="6"/>
  <c r="N2350" i="6"/>
  <c r="N2449" i="6"/>
  <c r="N1816" i="6"/>
  <c r="N1817" i="6"/>
  <c r="N1818" i="6"/>
  <c r="N2351" i="6"/>
  <c r="N1819" i="6"/>
  <c r="N1820" i="6"/>
  <c r="N674" i="6"/>
  <c r="N1821" i="6"/>
  <c r="N1822" i="6"/>
  <c r="N1823" i="6"/>
  <c r="N676" i="6"/>
  <c r="N675" i="6"/>
  <c r="N1824" i="6"/>
  <c r="N1826" i="6"/>
  <c r="N1825" i="6"/>
  <c r="N1827" i="6"/>
  <c r="N2352" i="6"/>
  <c r="N1828" i="6"/>
  <c r="N2353" i="6"/>
  <c r="N1830" i="6"/>
  <c r="N2355" i="6"/>
  <c r="N1832" i="6"/>
  <c r="N1831" i="6"/>
  <c r="N1829" i="6"/>
  <c r="N2354" i="6"/>
  <c r="N1834" i="6"/>
  <c r="N1833" i="6"/>
  <c r="N1835" i="6"/>
  <c r="N2357" i="6"/>
  <c r="N2356" i="6"/>
  <c r="N677" i="6"/>
  <c r="N1836" i="6"/>
  <c r="N1837" i="6"/>
  <c r="N678" i="6"/>
  <c r="N679" i="6"/>
  <c r="N1838" i="6"/>
  <c r="N1839" i="6"/>
  <c r="N1840" i="6"/>
  <c r="N2358" i="6"/>
  <c r="N680" i="6"/>
  <c r="N2359" i="6"/>
  <c r="N1841" i="6"/>
  <c r="N1842" i="6"/>
  <c r="N2360" i="6"/>
  <c r="N1843" i="6"/>
  <c r="N2363" i="6"/>
  <c r="N2361" i="6"/>
  <c r="N2362" i="6"/>
  <c r="N1845" i="6"/>
  <c r="N1844" i="6"/>
  <c r="N681" i="6"/>
  <c r="N2364" i="6"/>
  <c r="N1846" i="6"/>
  <c r="N2365" i="6"/>
  <c r="N1847" i="6"/>
  <c r="N1848" i="6"/>
  <c r="N683" i="6"/>
  <c r="N684" i="6"/>
  <c r="N682" i="6"/>
  <c r="N1849" i="6"/>
  <c r="N1850" i="6"/>
  <c r="N1851" i="6"/>
  <c r="N2366" i="6"/>
  <c r="N2367" i="6"/>
  <c r="N1852" i="6"/>
  <c r="N2368" i="6"/>
  <c r="N1853" i="6"/>
  <c r="N1854" i="6"/>
  <c r="N71" i="6"/>
  <c r="N1855" i="6"/>
  <c r="N1856" i="6"/>
  <c r="N2369" i="6"/>
  <c r="N1857" i="6"/>
  <c r="N1858" i="6"/>
  <c r="N1859" i="6"/>
  <c r="N685" i="6"/>
  <c r="N1860" i="6"/>
  <c r="N1861" i="6"/>
  <c r="N1862" i="6"/>
  <c r="N686" i="6"/>
  <c r="N688" i="6"/>
  <c r="N687" i="6"/>
  <c r="N1863" i="6"/>
  <c r="N2370" i="6"/>
  <c r="N1864" i="6"/>
  <c r="N1865" i="6"/>
  <c r="N2371" i="6"/>
  <c r="N2" i="6"/>
  <c r="N689" i="6"/>
  <c r="N1866" i="6"/>
  <c r="N1867" i="6"/>
  <c r="N2373" i="6"/>
  <c r="N1868" i="6"/>
  <c r="N2372" i="6"/>
  <c r="N1869" i="6"/>
  <c r="N3" i="6"/>
  <c r="N2374" i="6"/>
  <c r="N1870" i="6"/>
  <c r="N1871" i="6"/>
  <c r="N2375" i="6"/>
  <c r="N690" i="6"/>
  <c r="N1872" i="6"/>
  <c r="N691" i="6"/>
  <c r="N692" i="6"/>
  <c r="N693" i="6"/>
  <c r="N2376" i="6"/>
  <c r="N1873" i="6"/>
  <c r="N2377" i="6"/>
  <c r="N2379" i="6"/>
  <c r="N1874" i="6"/>
  <c r="N2378" i="6"/>
  <c r="N1875" i="6"/>
  <c r="N1876" i="6"/>
  <c r="N1877" i="6"/>
  <c r="N1878" i="6"/>
  <c r="N1879" i="6"/>
  <c r="N2380" i="6"/>
  <c r="N694" i="6"/>
  <c r="N72" i="6"/>
  <c r="N2381" i="6"/>
  <c r="N1880" i="6"/>
  <c r="N695" i="6"/>
  <c r="N696" i="6"/>
  <c r="N1881" i="6"/>
  <c r="N697" i="6"/>
  <c r="N1882" i="6"/>
  <c r="N2450" i="6"/>
  <c r="N2382" i="6"/>
  <c r="N1883" i="6"/>
  <c r="N1884" i="6"/>
  <c r="N698" i="6"/>
  <c r="O698" i="6"/>
  <c r="J698" i="6"/>
  <c r="L698" i="6" s="1"/>
  <c r="I698" i="6"/>
  <c r="K698" i="6" s="1"/>
  <c r="D698" i="6"/>
  <c r="C698" i="6"/>
  <c r="B698" i="6"/>
  <c r="O1884" i="6"/>
  <c r="J1884" i="6"/>
  <c r="L1884" i="6" s="1"/>
  <c r="I1884" i="6"/>
  <c r="K1884" i="6" s="1"/>
  <c r="D1884" i="6"/>
  <c r="C1884" i="6"/>
  <c r="B1884" i="6"/>
  <c r="O1883" i="6"/>
  <c r="J1883" i="6"/>
  <c r="L1883" i="6" s="1"/>
  <c r="I1883" i="6"/>
  <c r="K1883" i="6" s="1"/>
  <c r="D1883" i="6"/>
  <c r="C1883" i="6"/>
  <c r="B1883" i="6"/>
  <c r="O2382" i="6"/>
  <c r="J2382" i="6"/>
  <c r="L2382" i="6" s="1"/>
  <c r="I2382" i="6"/>
  <c r="K2382" i="6" s="1"/>
  <c r="D2382" i="6"/>
  <c r="C2382" i="6"/>
  <c r="B2382" i="6"/>
  <c r="O2450" i="6"/>
  <c r="J2450" i="6"/>
  <c r="L2450" i="6" s="1"/>
  <c r="I2450" i="6"/>
  <c r="K2450" i="6" s="1"/>
  <c r="D2450" i="6"/>
  <c r="C2450" i="6"/>
  <c r="B2450" i="6"/>
  <c r="O1882" i="6"/>
  <c r="J1882" i="6"/>
  <c r="L1882" i="6" s="1"/>
  <c r="I1882" i="6"/>
  <c r="K1882" i="6" s="1"/>
  <c r="D1882" i="6"/>
  <c r="C1882" i="6"/>
  <c r="B1882" i="6"/>
  <c r="O697" i="6"/>
  <c r="J697" i="6"/>
  <c r="L697" i="6" s="1"/>
  <c r="I697" i="6"/>
  <c r="K697" i="6" s="1"/>
  <c r="D697" i="6"/>
  <c r="C697" i="6"/>
  <c r="B697" i="6"/>
  <c r="O1881" i="6"/>
  <c r="J1881" i="6"/>
  <c r="L1881" i="6" s="1"/>
  <c r="I1881" i="6"/>
  <c r="K1881" i="6" s="1"/>
  <c r="D1881" i="6"/>
  <c r="C1881" i="6"/>
  <c r="B1881" i="6"/>
  <c r="O696" i="6"/>
  <c r="J696" i="6"/>
  <c r="L696" i="6" s="1"/>
  <c r="I696" i="6"/>
  <c r="K696" i="6" s="1"/>
  <c r="D696" i="6"/>
  <c r="C696" i="6"/>
  <c r="B696" i="6"/>
  <c r="O695" i="6"/>
  <c r="J695" i="6"/>
  <c r="L695" i="6" s="1"/>
  <c r="I695" i="6"/>
  <c r="K695" i="6" s="1"/>
  <c r="D695" i="6"/>
  <c r="C695" i="6"/>
  <c r="B695" i="6"/>
  <c r="O1880" i="6"/>
  <c r="A1880" i="6" s="1"/>
  <c r="J1880" i="6"/>
  <c r="L1880" i="6" s="1"/>
  <c r="I1880" i="6"/>
  <c r="K1880" i="6" s="1"/>
  <c r="D1880" i="6"/>
  <c r="C1880" i="6"/>
  <c r="B1880" i="6"/>
  <c r="O2381" i="6"/>
  <c r="J2381" i="6"/>
  <c r="L2381" i="6" s="1"/>
  <c r="I2381" i="6"/>
  <c r="K2381" i="6" s="1"/>
  <c r="D2381" i="6"/>
  <c r="C2381" i="6"/>
  <c r="B2381" i="6"/>
  <c r="O72" i="6"/>
  <c r="J72" i="6"/>
  <c r="L72" i="6" s="1"/>
  <c r="I72" i="6"/>
  <c r="K72" i="6" s="1"/>
  <c r="D72" i="6"/>
  <c r="C72" i="6"/>
  <c r="B72" i="6"/>
  <c r="O694" i="6"/>
  <c r="J694" i="6"/>
  <c r="L694" i="6" s="1"/>
  <c r="I694" i="6"/>
  <c r="K694" i="6" s="1"/>
  <c r="D694" i="6"/>
  <c r="C694" i="6"/>
  <c r="B694" i="6"/>
  <c r="O2380" i="6"/>
  <c r="J2380" i="6"/>
  <c r="L2380" i="6" s="1"/>
  <c r="I2380" i="6"/>
  <c r="K2380" i="6" s="1"/>
  <c r="D2380" i="6"/>
  <c r="C2380" i="6"/>
  <c r="B2380" i="6"/>
  <c r="O1879" i="6"/>
  <c r="J1879" i="6"/>
  <c r="L1879" i="6" s="1"/>
  <c r="I1879" i="6"/>
  <c r="K1879" i="6" s="1"/>
  <c r="D1879" i="6"/>
  <c r="C1879" i="6"/>
  <c r="B1879" i="6"/>
  <c r="O1878" i="6"/>
  <c r="J1878" i="6"/>
  <c r="L1878" i="6" s="1"/>
  <c r="I1878" i="6"/>
  <c r="K1878" i="6" s="1"/>
  <c r="D1878" i="6"/>
  <c r="C1878" i="6"/>
  <c r="B1878" i="6"/>
  <c r="O1877" i="6"/>
  <c r="J1877" i="6"/>
  <c r="L1877" i="6" s="1"/>
  <c r="I1877" i="6"/>
  <c r="K1877" i="6" s="1"/>
  <c r="D1877" i="6"/>
  <c r="C1877" i="6"/>
  <c r="B1877" i="6"/>
  <c r="O1876" i="6"/>
  <c r="J1876" i="6"/>
  <c r="L1876" i="6" s="1"/>
  <c r="I1876" i="6"/>
  <c r="K1876" i="6" s="1"/>
  <c r="D1876" i="6"/>
  <c r="C1876" i="6"/>
  <c r="B1876" i="6"/>
  <c r="O1875" i="6"/>
  <c r="J1875" i="6"/>
  <c r="L1875" i="6" s="1"/>
  <c r="I1875" i="6"/>
  <c r="K1875" i="6" s="1"/>
  <c r="D1875" i="6"/>
  <c r="C1875" i="6"/>
  <c r="B1875" i="6"/>
  <c r="O2378" i="6"/>
  <c r="J2378" i="6"/>
  <c r="L2378" i="6" s="1"/>
  <c r="I2378" i="6"/>
  <c r="K2378" i="6" s="1"/>
  <c r="D2378" i="6"/>
  <c r="C2378" i="6"/>
  <c r="B2378" i="6"/>
  <c r="O1874" i="6"/>
  <c r="J1874" i="6"/>
  <c r="L1874" i="6" s="1"/>
  <c r="I1874" i="6"/>
  <c r="K1874" i="6" s="1"/>
  <c r="D1874" i="6"/>
  <c r="C1874" i="6"/>
  <c r="B1874" i="6"/>
  <c r="O2379" i="6"/>
  <c r="J2379" i="6"/>
  <c r="L2379" i="6" s="1"/>
  <c r="I2379" i="6"/>
  <c r="K2379" i="6" s="1"/>
  <c r="D2379" i="6"/>
  <c r="C2379" i="6"/>
  <c r="B2379" i="6"/>
  <c r="O2377" i="6"/>
  <c r="J2377" i="6"/>
  <c r="L2377" i="6" s="1"/>
  <c r="I2377" i="6"/>
  <c r="K2377" i="6" s="1"/>
  <c r="D2377" i="6"/>
  <c r="C2377" i="6"/>
  <c r="B2377" i="6"/>
  <c r="O1873" i="6"/>
  <c r="J1873" i="6"/>
  <c r="L1873" i="6" s="1"/>
  <c r="I1873" i="6"/>
  <c r="K1873" i="6" s="1"/>
  <c r="D1873" i="6"/>
  <c r="C1873" i="6"/>
  <c r="B1873" i="6"/>
  <c r="O2376" i="6"/>
  <c r="J2376" i="6"/>
  <c r="L2376" i="6" s="1"/>
  <c r="I2376" i="6"/>
  <c r="K2376" i="6" s="1"/>
  <c r="D2376" i="6"/>
  <c r="C2376" i="6"/>
  <c r="B2376" i="6"/>
  <c r="O693" i="6"/>
  <c r="J693" i="6"/>
  <c r="L693" i="6" s="1"/>
  <c r="I693" i="6"/>
  <c r="K693" i="6" s="1"/>
  <c r="D693" i="6"/>
  <c r="C693" i="6"/>
  <c r="B693" i="6"/>
  <c r="O692" i="6"/>
  <c r="J692" i="6"/>
  <c r="L692" i="6" s="1"/>
  <c r="I692" i="6"/>
  <c r="K692" i="6" s="1"/>
  <c r="D692" i="6"/>
  <c r="C692" i="6"/>
  <c r="B692" i="6"/>
  <c r="O691" i="6"/>
  <c r="J691" i="6"/>
  <c r="L691" i="6" s="1"/>
  <c r="I691" i="6"/>
  <c r="K691" i="6" s="1"/>
  <c r="D691" i="6"/>
  <c r="C691" i="6"/>
  <c r="B691" i="6"/>
  <c r="O1872" i="6"/>
  <c r="J1872" i="6"/>
  <c r="L1872" i="6" s="1"/>
  <c r="I1872" i="6"/>
  <c r="K1872" i="6" s="1"/>
  <c r="D1872" i="6"/>
  <c r="C1872" i="6"/>
  <c r="B1872" i="6"/>
  <c r="O690" i="6"/>
  <c r="J690" i="6"/>
  <c r="L690" i="6" s="1"/>
  <c r="I690" i="6"/>
  <c r="K690" i="6" s="1"/>
  <c r="D690" i="6"/>
  <c r="C690" i="6"/>
  <c r="B690" i="6"/>
  <c r="O2375" i="6"/>
  <c r="J2375" i="6"/>
  <c r="L2375" i="6" s="1"/>
  <c r="I2375" i="6"/>
  <c r="K2375" i="6" s="1"/>
  <c r="D2375" i="6"/>
  <c r="C2375" i="6"/>
  <c r="B2375" i="6"/>
  <c r="O1871" i="6"/>
  <c r="J1871" i="6"/>
  <c r="L1871" i="6" s="1"/>
  <c r="I1871" i="6"/>
  <c r="K1871" i="6" s="1"/>
  <c r="D1871" i="6"/>
  <c r="C1871" i="6"/>
  <c r="B1871" i="6"/>
  <c r="O1870" i="6"/>
  <c r="J1870" i="6"/>
  <c r="L1870" i="6" s="1"/>
  <c r="I1870" i="6"/>
  <c r="K1870" i="6" s="1"/>
  <c r="D1870" i="6"/>
  <c r="C1870" i="6"/>
  <c r="B1870" i="6"/>
  <c r="O2374" i="6"/>
  <c r="J2374" i="6"/>
  <c r="L2374" i="6" s="1"/>
  <c r="I2374" i="6"/>
  <c r="K2374" i="6" s="1"/>
  <c r="D2374" i="6"/>
  <c r="C2374" i="6"/>
  <c r="B2374" i="6"/>
  <c r="O3" i="6"/>
  <c r="A3" i="6" s="1"/>
  <c r="J3" i="6"/>
  <c r="L3" i="6" s="1"/>
  <c r="I3" i="6"/>
  <c r="K3" i="6" s="1"/>
  <c r="D3" i="6"/>
  <c r="C3" i="6"/>
  <c r="B3" i="6"/>
  <c r="O1869" i="6"/>
  <c r="J1869" i="6"/>
  <c r="L1869" i="6" s="1"/>
  <c r="I1869" i="6"/>
  <c r="K1869" i="6" s="1"/>
  <c r="D1869" i="6"/>
  <c r="C1869" i="6"/>
  <c r="B1869" i="6"/>
  <c r="O2372" i="6"/>
  <c r="J2372" i="6"/>
  <c r="L2372" i="6" s="1"/>
  <c r="I2372" i="6"/>
  <c r="K2372" i="6" s="1"/>
  <c r="D2372" i="6"/>
  <c r="C2372" i="6"/>
  <c r="B2372" i="6"/>
  <c r="O1868" i="6"/>
  <c r="J1868" i="6"/>
  <c r="L1868" i="6" s="1"/>
  <c r="I1868" i="6"/>
  <c r="K1868" i="6" s="1"/>
  <c r="D1868" i="6"/>
  <c r="C1868" i="6"/>
  <c r="B1868" i="6"/>
  <c r="O2373" i="6"/>
  <c r="J2373" i="6"/>
  <c r="L2373" i="6" s="1"/>
  <c r="I2373" i="6"/>
  <c r="K2373" i="6" s="1"/>
  <c r="D2373" i="6"/>
  <c r="C2373" i="6"/>
  <c r="B2373" i="6"/>
  <c r="O1867" i="6"/>
  <c r="J1867" i="6"/>
  <c r="L1867" i="6" s="1"/>
  <c r="I1867" i="6"/>
  <c r="K1867" i="6" s="1"/>
  <c r="D1867" i="6"/>
  <c r="C1867" i="6"/>
  <c r="B1867" i="6"/>
  <c r="O1866" i="6"/>
  <c r="J1866" i="6"/>
  <c r="L1866" i="6" s="1"/>
  <c r="I1866" i="6"/>
  <c r="K1866" i="6" s="1"/>
  <c r="D1866" i="6"/>
  <c r="C1866" i="6"/>
  <c r="B1866" i="6"/>
  <c r="O689" i="6"/>
  <c r="J689" i="6"/>
  <c r="L689" i="6" s="1"/>
  <c r="I689" i="6"/>
  <c r="K689" i="6" s="1"/>
  <c r="D689" i="6"/>
  <c r="C689" i="6"/>
  <c r="B689" i="6"/>
  <c r="O2" i="6"/>
  <c r="J2" i="6"/>
  <c r="L2" i="6" s="1"/>
  <c r="I2" i="6"/>
  <c r="K2" i="6" s="1"/>
  <c r="D2" i="6"/>
  <c r="C2" i="6"/>
  <c r="B2" i="6"/>
  <c r="O2371" i="6"/>
  <c r="J2371" i="6"/>
  <c r="L2371" i="6" s="1"/>
  <c r="I2371" i="6"/>
  <c r="K2371" i="6" s="1"/>
  <c r="D2371" i="6"/>
  <c r="C2371" i="6"/>
  <c r="B2371" i="6"/>
  <c r="O1865" i="6"/>
  <c r="J1865" i="6"/>
  <c r="L1865" i="6" s="1"/>
  <c r="I1865" i="6"/>
  <c r="K1865" i="6" s="1"/>
  <c r="D1865" i="6"/>
  <c r="C1865" i="6"/>
  <c r="B1865" i="6"/>
  <c r="O1864" i="6"/>
  <c r="J1864" i="6"/>
  <c r="L1864" i="6" s="1"/>
  <c r="I1864" i="6"/>
  <c r="K1864" i="6" s="1"/>
  <c r="D1864" i="6"/>
  <c r="C1864" i="6"/>
  <c r="B1864" i="6"/>
  <c r="O2370" i="6"/>
  <c r="J2370" i="6"/>
  <c r="L2370" i="6" s="1"/>
  <c r="I2370" i="6"/>
  <c r="K2370" i="6" s="1"/>
  <c r="D2370" i="6"/>
  <c r="C2370" i="6"/>
  <c r="B2370" i="6"/>
  <c r="O1863" i="6"/>
  <c r="J1863" i="6"/>
  <c r="L1863" i="6" s="1"/>
  <c r="I1863" i="6"/>
  <c r="K1863" i="6" s="1"/>
  <c r="D1863" i="6"/>
  <c r="C1863" i="6"/>
  <c r="B1863" i="6"/>
  <c r="O687" i="6"/>
  <c r="J687" i="6"/>
  <c r="L687" i="6" s="1"/>
  <c r="I687" i="6"/>
  <c r="K687" i="6" s="1"/>
  <c r="D687" i="6"/>
  <c r="C687" i="6"/>
  <c r="B687" i="6"/>
  <c r="O688" i="6"/>
  <c r="J688" i="6"/>
  <c r="L688" i="6" s="1"/>
  <c r="I688" i="6"/>
  <c r="K688" i="6" s="1"/>
  <c r="D688" i="6"/>
  <c r="C688" i="6"/>
  <c r="B688" i="6"/>
  <c r="O686" i="6"/>
  <c r="J686" i="6"/>
  <c r="L686" i="6" s="1"/>
  <c r="I686" i="6"/>
  <c r="K686" i="6" s="1"/>
  <c r="D686" i="6"/>
  <c r="C686" i="6"/>
  <c r="B686" i="6"/>
  <c r="O1862" i="6"/>
  <c r="J1862" i="6"/>
  <c r="L1862" i="6" s="1"/>
  <c r="I1862" i="6"/>
  <c r="K1862" i="6" s="1"/>
  <c r="D1862" i="6"/>
  <c r="C1862" i="6"/>
  <c r="B1862" i="6"/>
  <c r="O1861" i="6"/>
  <c r="J1861" i="6"/>
  <c r="L1861" i="6" s="1"/>
  <c r="I1861" i="6"/>
  <c r="K1861" i="6" s="1"/>
  <c r="D1861" i="6"/>
  <c r="C1861" i="6"/>
  <c r="B1861" i="6"/>
  <c r="O1860" i="6"/>
  <c r="J1860" i="6"/>
  <c r="L1860" i="6" s="1"/>
  <c r="I1860" i="6"/>
  <c r="K1860" i="6" s="1"/>
  <c r="D1860" i="6"/>
  <c r="C1860" i="6"/>
  <c r="B1860" i="6"/>
  <c r="O685" i="6"/>
  <c r="J685" i="6"/>
  <c r="L685" i="6" s="1"/>
  <c r="I685" i="6"/>
  <c r="K685" i="6" s="1"/>
  <c r="D685" i="6"/>
  <c r="C685" i="6"/>
  <c r="B685" i="6"/>
  <c r="O1859" i="6"/>
  <c r="J1859" i="6"/>
  <c r="L1859" i="6" s="1"/>
  <c r="I1859" i="6"/>
  <c r="K1859" i="6" s="1"/>
  <c r="D1859" i="6"/>
  <c r="C1859" i="6"/>
  <c r="B1859" i="6"/>
  <c r="O1858" i="6"/>
  <c r="J1858" i="6"/>
  <c r="L1858" i="6" s="1"/>
  <c r="I1858" i="6"/>
  <c r="K1858" i="6" s="1"/>
  <c r="D1858" i="6"/>
  <c r="C1858" i="6"/>
  <c r="B1858" i="6"/>
  <c r="O1857" i="6"/>
  <c r="J1857" i="6"/>
  <c r="L1857" i="6" s="1"/>
  <c r="I1857" i="6"/>
  <c r="K1857" i="6" s="1"/>
  <c r="D1857" i="6"/>
  <c r="C1857" i="6"/>
  <c r="B1857" i="6"/>
  <c r="O2369" i="6"/>
  <c r="J2369" i="6"/>
  <c r="L2369" i="6" s="1"/>
  <c r="I2369" i="6"/>
  <c r="K2369" i="6" s="1"/>
  <c r="D2369" i="6"/>
  <c r="C2369" i="6"/>
  <c r="B2369" i="6"/>
  <c r="O1856" i="6"/>
  <c r="J1856" i="6"/>
  <c r="L1856" i="6" s="1"/>
  <c r="I1856" i="6"/>
  <c r="K1856" i="6" s="1"/>
  <c r="D1856" i="6"/>
  <c r="C1856" i="6"/>
  <c r="B1856" i="6"/>
  <c r="O1855" i="6"/>
  <c r="J1855" i="6"/>
  <c r="L1855" i="6" s="1"/>
  <c r="I1855" i="6"/>
  <c r="K1855" i="6" s="1"/>
  <c r="D1855" i="6"/>
  <c r="C1855" i="6"/>
  <c r="B1855" i="6"/>
  <c r="O71" i="6"/>
  <c r="J71" i="6"/>
  <c r="L71" i="6" s="1"/>
  <c r="I71" i="6"/>
  <c r="K71" i="6" s="1"/>
  <c r="D71" i="6"/>
  <c r="C71" i="6"/>
  <c r="B71" i="6"/>
  <c r="O1854" i="6"/>
  <c r="J1854" i="6"/>
  <c r="L1854" i="6" s="1"/>
  <c r="I1854" i="6"/>
  <c r="K1854" i="6" s="1"/>
  <c r="D1854" i="6"/>
  <c r="C1854" i="6"/>
  <c r="B1854" i="6"/>
  <c r="O1853" i="6"/>
  <c r="J1853" i="6"/>
  <c r="L1853" i="6" s="1"/>
  <c r="I1853" i="6"/>
  <c r="K1853" i="6" s="1"/>
  <c r="D1853" i="6"/>
  <c r="C1853" i="6"/>
  <c r="B1853" i="6"/>
  <c r="O2368" i="6"/>
  <c r="J2368" i="6"/>
  <c r="L2368" i="6" s="1"/>
  <c r="I2368" i="6"/>
  <c r="K2368" i="6" s="1"/>
  <c r="D2368" i="6"/>
  <c r="C2368" i="6"/>
  <c r="B2368" i="6"/>
  <c r="O1852" i="6"/>
  <c r="J1852" i="6"/>
  <c r="L1852" i="6" s="1"/>
  <c r="I1852" i="6"/>
  <c r="K1852" i="6" s="1"/>
  <c r="D1852" i="6"/>
  <c r="C1852" i="6"/>
  <c r="B1852" i="6"/>
  <c r="O2367" i="6"/>
  <c r="J2367" i="6"/>
  <c r="L2367" i="6" s="1"/>
  <c r="I2367" i="6"/>
  <c r="K2367" i="6" s="1"/>
  <c r="D2367" i="6"/>
  <c r="C2367" i="6"/>
  <c r="B2367" i="6"/>
  <c r="O2366" i="6"/>
  <c r="J2366" i="6"/>
  <c r="L2366" i="6" s="1"/>
  <c r="I2366" i="6"/>
  <c r="K2366" i="6" s="1"/>
  <c r="D2366" i="6"/>
  <c r="C2366" i="6"/>
  <c r="B2366" i="6"/>
  <c r="O1851" i="6"/>
  <c r="J1851" i="6"/>
  <c r="L1851" i="6" s="1"/>
  <c r="I1851" i="6"/>
  <c r="K1851" i="6" s="1"/>
  <c r="D1851" i="6"/>
  <c r="C1851" i="6"/>
  <c r="B1851" i="6"/>
  <c r="O1850" i="6"/>
  <c r="J1850" i="6"/>
  <c r="L1850" i="6" s="1"/>
  <c r="I1850" i="6"/>
  <c r="K1850" i="6" s="1"/>
  <c r="D1850" i="6"/>
  <c r="C1850" i="6"/>
  <c r="B1850" i="6"/>
  <c r="O1849" i="6"/>
  <c r="J1849" i="6"/>
  <c r="L1849" i="6" s="1"/>
  <c r="I1849" i="6"/>
  <c r="K1849" i="6" s="1"/>
  <c r="D1849" i="6"/>
  <c r="C1849" i="6"/>
  <c r="B1849" i="6"/>
  <c r="O682" i="6"/>
  <c r="J682" i="6"/>
  <c r="L682" i="6" s="1"/>
  <c r="I682" i="6"/>
  <c r="K682" i="6" s="1"/>
  <c r="D682" i="6"/>
  <c r="C682" i="6"/>
  <c r="B682" i="6"/>
  <c r="O684" i="6"/>
  <c r="J684" i="6"/>
  <c r="L684" i="6" s="1"/>
  <c r="I684" i="6"/>
  <c r="K684" i="6" s="1"/>
  <c r="D684" i="6"/>
  <c r="C684" i="6"/>
  <c r="B684" i="6"/>
  <c r="O683" i="6"/>
  <c r="J683" i="6"/>
  <c r="L683" i="6" s="1"/>
  <c r="I683" i="6"/>
  <c r="K683" i="6" s="1"/>
  <c r="D683" i="6"/>
  <c r="C683" i="6"/>
  <c r="B683" i="6"/>
  <c r="O1848" i="6"/>
  <c r="J1848" i="6"/>
  <c r="L1848" i="6" s="1"/>
  <c r="I1848" i="6"/>
  <c r="K1848" i="6" s="1"/>
  <c r="D1848" i="6"/>
  <c r="C1848" i="6"/>
  <c r="B1848" i="6"/>
  <c r="O1847" i="6"/>
  <c r="J1847" i="6"/>
  <c r="L1847" i="6" s="1"/>
  <c r="I1847" i="6"/>
  <c r="K1847" i="6" s="1"/>
  <c r="D1847" i="6"/>
  <c r="C1847" i="6"/>
  <c r="B1847" i="6"/>
  <c r="O2365" i="6"/>
  <c r="J2365" i="6"/>
  <c r="L2365" i="6" s="1"/>
  <c r="I2365" i="6"/>
  <c r="K2365" i="6" s="1"/>
  <c r="D2365" i="6"/>
  <c r="C2365" i="6"/>
  <c r="B2365" i="6"/>
  <c r="O1846" i="6"/>
  <c r="J1846" i="6"/>
  <c r="L1846" i="6" s="1"/>
  <c r="I1846" i="6"/>
  <c r="K1846" i="6" s="1"/>
  <c r="D1846" i="6"/>
  <c r="C1846" i="6"/>
  <c r="B1846" i="6"/>
  <c r="O2364" i="6"/>
  <c r="J2364" i="6"/>
  <c r="L2364" i="6" s="1"/>
  <c r="I2364" i="6"/>
  <c r="K2364" i="6" s="1"/>
  <c r="D2364" i="6"/>
  <c r="C2364" i="6"/>
  <c r="B2364" i="6"/>
  <c r="O681" i="6"/>
  <c r="J681" i="6"/>
  <c r="L681" i="6" s="1"/>
  <c r="I681" i="6"/>
  <c r="K681" i="6" s="1"/>
  <c r="D681" i="6"/>
  <c r="C681" i="6"/>
  <c r="B681" i="6"/>
  <c r="O1844" i="6"/>
  <c r="J1844" i="6"/>
  <c r="L1844" i="6" s="1"/>
  <c r="I1844" i="6"/>
  <c r="K1844" i="6" s="1"/>
  <c r="D1844" i="6"/>
  <c r="C1844" i="6"/>
  <c r="B1844" i="6"/>
  <c r="O1845" i="6"/>
  <c r="J1845" i="6"/>
  <c r="L1845" i="6" s="1"/>
  <c r="I1845" i="6"/>
  <c r="K1845" i="6" s="1"/>
  <c r="D1845" i="6"/>
  <c r="C1845" i="6"/>
  <c r="B1845" i="6"/>
  <c r="O2362" i="6"/>
  <c r="J2362" i="6"/>
  <c r="L2362" i="6" s="1"/>
  <c r="I2362" i="6"/>
  <c r="K2362" i="6" s="1"/>
  <c r="D2362" i="6"/>
  <c r="C2362" i="6"/>
  <c r="B2362" i="6"/>
  <c r="O2361" i="6"/>
  <c r="A2361" i="6" s="1"/>
  <c r="J2361" i="6"/>
  <c r="L2361" i="6" s="1"/>
  <c r="I2361" i="6"/>
  <c r="K2361" i="6" s="1"/>
  <c r="D2361" i="6"/>
  <c r="C2361" i="6"/>
  <c r="B2361" i="6"/>
  <c r="O2363" i="6"/>
  <c r="J2363" i="6"/>
  <c r="L2363" i="6" s="1"/>
  <c r="I2363" i="6"/>
  <c r="K2363" i="6" s="1"/>
  <c r="D2363" i="6"/>
  <c r="C2363" i="6"/>
  <c r="B2363" i="6"/>
  <c r="O1843" i="6"/>
  <c r="J1843" i="6"/>
  <c r="L1843" i="6" s="1"/>
  <c r="I1843" i="6"/>
  <c r="K1843" i="6" s="1"/>
  <c r="D1843" i="6"/>
  <c r="C1843" i="6"/>
  <c r="B1843" i="6"/>
  <c r="O2360" i="6"/>
  <c r="J2360" i="6"/>
  <c r="L2360" i="6" s="1"/>
  <c r="I2360" i="6"/>
  <c r="K2360" i="6" s="1"/>
  <c r="D2360" i="6"/>
  <c r="C2360" i="6"/>
  <c r="B2360" i="6"/>
  <c r="O1842" i="6"/>
  <c r="J1842" i="6"/>
  <c r="L1842" i="6" s="1"/>
  <c r="I1842" i="6"/>
  <c r="K1842" i="6" s="1"/>
  <c r="D1842" i="6"/>
  <c r="C1842" i="6"/>
  <c r="B1842" i="6"/>
  <c r="O1841" i="6"/>
  <c r="J1841" i="6"/>
  <c r="L1841" i="6" s="1"/>
  <c r="I1841" i="6"/>
  <c r="K1841" i="6" s="1"/>
  <c r="D1841" i="6"/>
  <c r="C1841" i="6"/>
  <c r="B1841" i="6"/>
  <c r="O2359" i="6"/>
  <c r="J2359" i="6"/>
  <c r="L2359" i="6" s="1"/>
  <c r="I2359" i="6"/>
  <c r="K2359" i="6" s="1"/>
  <c r="D2359" i="6"/>
  <c r="C2359" i="6"/>
  <c r="B2359" i="6"/>
  <c r="O680" i="6"/>
  <c r="J680" i="6"/>
  <c r="L680" i="6" s="1"/>
  <c r="I680" i="6"/>
  <c r="K680" i="6" s="1"/>
  <c r="D680" i="6"/>
  <c r="C680" i="6"/>
  <c r="B680" i="6"/>
  <c r="O2358" i="6"/>
  <c r="A2358" i="6" s="1"/>
  <c r="J2358" i="6"/>
  <c r="L2358" i="6" s="1"/>
  <c r="I2358" i="6"/>
  <c r="K2358" i="6" s="1"/>
  <c r="D2358" i="6"/>
  <c r="C2358" i="6"/>
  <c r="B2358" i="6"/>
  <c r="O1840" i="6"/>
  <c r="J1840" i="6"/>
  <c r="L1840" i="6" s="1"/>
  <c r="I1840" i="6"/>
  <c r="K1840" i="6" s="1"/>
  <c r="D1840" i="6"/>
  <c r="C1840" i="6"/>
  <c r="B1840" i="6"/>
  <c r="O1839" i="6"/>
  <c r="J1839" i="6"/>
  <c r="L1839" i="6" s="1"/>
  <c r="I1839" i="6"/>
  <c r="K1839" i="6" s="1"/>
  <c r="D1839" i="6"/>
  <c r="C1839" i="6"/>
  <c r="B1839" i="6"/>
  <c r="O1838" i="6"/>
  <c r="J1838" i="6"/>
  <c r="L1838" i="6" s="1"/>
  <c r="I1838" i="6"/>
  <c r="K1838" i="6" s="1"/>
  <c r="D1838" i="6"/>
  <c r="C1838" i="6"/>
  <c r="B1838" i="6"/>
  <c r="O679" i="6"/>
  <c r="J679" i="6"/>
  <c r="L679" i="6" s="1"/>
  <c r="I679" i="6"/>
  <c r="K679" i="6" s="1"/>
  <c r="D679" i="6"/>
  <c r="C679" i="6"/>
  <c r="B679" i="6"/>
  <c r="O678" i="6"/>
  <c r="J678" i="6"/>
  <c r="L678" i="6" s="1"/>
  <c r="I678" i="6"/>
  <c r="K678" i="6" s="1"/>
  <c r="D678" i="6"/>
  <c r="C678" i="6"/>
  <c r="B678" i="6"/>
  <c r="O1837" i="6"/>
  <c r="J1837" i="6"/>
  <c r="L1837" i="6" s="1"/>
  <c r="I1837" i="6"/>
  <c r="K1837" i="6" s="1"/>
  <c r="D1837" i="6"/>
  <c r="C1837" i="6"/>
  <c r="B1837" i="6"/>
  <c r="O1836" i="6"/>
  <c r="J1836" i="6"/>
  <c r="L1836" i="6" s="1"/>
  <c r="I1836" i="6"/>
  <c r="K1836" i="6" s="1"/>
  <c r="D1836" i="6"/>
  <c r="C1836" i="6"/>
  <c r="B1836" i="6"/>
  <c r="O677" i="6"/>
  <c r="A677" i="6" s="1"/>
  <c r="J677" i="6"/>
  <c r="L677" i="6" s="1"/>
  <c r="I677" i="6"/>
  <c r="K677" i="6" s="1"/>
  <c r="D677" i="6"/>
  <c r="C677" i="6"/>
  <c r="B677" i="6"/>
  <c r="O2356" i="6"/>
  <c r="J2356" i="6"/>
  <c r="L2356" i="6" s="1"/>
  <c r="I2356" i="6"/>
  <c r="K2356" i="6" s="1"/>
  <c r="D2356" i="6"/>
  <c r="C2356" i="6"/>
  <c r="B2356" i="6"/>
  <c r="O2357" i="6"/>
  <c r="J2357" i="6"/>
  <c r="L2357" i="6" s="1"/>
  <c r="I2357" i="6"/>
  <c r="K2357" i="6" s="1"/>
  <c r="D2357" i="6"/>
  <c r="C2357" i="6"/>
  <c r="B2357" i="6"/>
  <c r="O1835" i="6"/>
  <c r="J1835" i="6"/>
  <c r="L1835" i="6" s="1"/>
  <c r="I1835" i="6"/>
  <c r="K1835" i="6" s="1"/>
  <c r="D1835" i="6"/>
  <c r="C1835" i="6"/>
  <c r="B1835" i="6"/>
  <c r="O1833" i="6"/>
  <c r="J1833" i="6"/>
  <c r="L1833" i="6" s="1"/>
  <c r="I1833" i="6"/>
  <c r="K1833" i="6" s="1"/>
  <c r="D1833" i="6"/>
  <c r="C1833" i="6"/>
  <c r="B1833" i="6"/>
  <c r="O1834" i="6"/>
  <c r="J1834" i="6"/>
  <c r="L1834" i="6" s="1"/>
  <c r="I1834" i="6"/>
  <c r="K1834" i="6" s="1"/>
  <c r="D1834" i="6"/>
  <c r="C1834" i="6"/>
  <c r="B1834" i="6"/>
  <c r="O2354" i="6"/>
  <c r="J2354" i="6"/>
  <c r="L2354" i="6" s="1"/>
  <c r="I2354" i="6"/>
  <c r="K2354" i="6" s="1"/>
  <c r="D2354" i="6"/>
  <c r="C2354" i="6"/>
  <c r="B2354" i="6"/>
  <c r="O1829" i="6"/>
  <c r="J1829" i="6"/>
  <c r="L1829" i="6" s="1"/>
  <c r="I1829" i="6"/>
  <c r="K1829" i="6" s="1"/>
  <c r="D1829" i="6"/>
  <c r="C1829" i="6"/>
  <c r="B1829" i="6"/>
  <c r="O1831" i="6"/>
  <c r="J1831" i="6"/>
  <c r="L1831" i="6" s="1"/>
  <c r="I1831" i="6"/>
  <c r="K1831" i="6" s="1"/>
  <c r="D1831" i="6"/>
  <c r="C1831" i="6"/>
  <c r="B1831" i="6"/>
  <c r="O1832" i="6"/>
  <c r="J1832" i="6"/>
  <c r="L1832" i="6" s="1"/>
  <c r="I1832" i="6"/>
  <c r="K1832" i="6" s="1"/>
  <c r="D1832" i="6"/>
  <c r="C1832" i="6"/>
  <c r="B1832" i="6"/>
  <c r="O2355" i="6"/>
  <c r="J2355" i="6"/>
  <c r="L2355" i="6" s="1"/>
  <c r="I2355" i="6"/>
  <c r="K2355" i="6" s="1"/>
  <c r="D2355" i="6"/>
  <c r="C2355" i="6"/>
  <c r="B2355" i="6"/>
  <c r="O1830" i="6"/>
  <c r="J1830" i="6"/>
  <c r="L1830" i="6" s="1"/>
  <c r="I1830" i="6"/>
  <c r="K1830" i="6" s="1"/>
  <c r="D1830" i="6"/>
  <c r="C1830" i="6"/>
  <c r="B1830" i="6"/>
  <c r="O2353" i="6"/>
  <c r="J2353" i="6"/>
  <c r="L2353" i="6" s="1"/>
  <c r="I2353" i="6"/>
  <c r="K2353" i="6" s="1"/>
  <c r="D2353" i="6"/>
  <c r="C2353" i="6"/>
  <c r="B2353" i="6"/>
  <c r="O1828" i="6"/>
  <c r="J1828" i="6"/>
  <c r="L1828" i="6" s="1"/>
  <c r="I1828" i="6"/>
  <c r="K1828" i="6" s="1"/>
  <c r="D1828" i="6"/>
  <c r="C1828" i="6"/>
  <c r="B1828" i="6"/>
  <c r="O2352" i="6"/>
  <c r="J2352" i="6"/>
  <c r="L2352" i="6" s="1"/>
  <c r="I2352" i="6"/>
  <c r="K2352" i="6" s="1"/>
  <c r="D2352" i="6"/>
  <c r="C2352" i="6"/>
  <c r="B2352" i="6"/>
  <c r="O1827" i="6"/>
  <c r="J1827" i="6"/>
  <c r="L1827" i="6" s="1"/>
  <c r="I1827" i="6"/>
  <c r="K1827" i="6" s="1"/>
  <c r="D1827" i="6"/>
  <c r="C1827" i="6"/>
  <c r="B1827" i="6"/>
  <c r="O1825" i="6"/>
  <c r="J1825" i="6"/>
  <c r="L1825" i="6" s="1"/>
  <c r="I1825" i="6"/>
  <c r="K1825" i="6" s="1"/>
  <c r="D1825" i="6"/>
  <c r="C1825" i="6"/>
  <c r="B1825" i="6"/>
  <c r="O1826" i="6"/>
  <c r="J1826" i="6"/>
  <c r="L1826" i="6" s="1"/>
  <c r="I1826" i="6"/>
  <c r="K1826" i="6" s="1"/>
  <c r="D1826" i="6"/>
  <c r="C1826" i="6"/>
  <c r="B1826" i="6"/>
  <c r="O1824" i="6"/>
  <c r="J1824" i="6"/>
  <c r="L1824" i="6" s="1"/>
  <c r="I1824" i="6"/>
  <c r="K1824" i="6" s="1"/>
  <c r="D1824" i="6"/>
  <c r="C1824" i="6"/>
  <c r="B1824" i="6"/>
  <c r="O675" i="6"/>
  <c r="J675" i="6"/>
  <c r="L675" i="6" s="1"/>
  <c r="I675" i="6"/>
  <c r="K675" i="6" s="1"/>
  <c r="D675" i="6"/>
  <c r="C675" i="6"/>
  <c r="B675" i="6"/>
  <c r="O676" i="6"/>
  <c r="J676" i="6"/>
  <c r="L676" i="6" s="1"/>
  <c r="I676" i="6"/>
  <c r="K676" i="6" s="1"/>
  <c r="D676" i="6"/>
  <c r="C676" i="6"/>
  <c r="B676" i="6"/>
  <c r="O1823" i="6"/>
  <c r="J1823" i="6"/>
  <c r="L1823" i="6" s="1"/>
  <c r="I1823" i="6"/>
  <c r="K1823" i="6" s="1"/>
  <c r="D1823" i="6"/>
  <c r="C1823" i="6"/>
  <c r="B1823" i="6"/>
  <c r="O1822" i="6"/>
  <c r="J1822" i="6"/>
  <c r="L1822" i="6" s="1"/>
  <c r="I1822" i="6"/>
  <c r="K1822" i="6" s="1"/>
  <c r="D1822" i="6"/>
  <c r="C1822" i="6"/>
  <c r="B1822" i="6"/>
  <c r="O1821" i="6"/>
  <c r="J1821" i="6"/>
  <c r="L1821" i="6" s="1"/>
  <c r="I1821" i="6"/>
  <c r="K1821" i="6" s="1"/>
  <c r="D1821" i="6"/>
  <c r="C1821" i="6"/>
  <c r="B1821" i="6"/>
  <c r="O674" i="6"/>
  <c r="J674" i="6"/>
  <c r="L674" i="6" s="1"/>
  <c r="I674" i="6"/>
  <c r="K674" i="6" s="1"/>
  <c r="D674" i="6"/>
  <c r="C674" i="6"/>
  <c r="B674" i="6"/>
  <c r="O1820" i="6"/>
  <c r="J1820" i="6"/>
  <c r="L1820" i="6" s="1"/>
  <c r="I1820" i="6"/>
  <c r="K1820" i="6" s="1"/>
  <c r="D1820" i="6"/>
  <c r="C1820" i="6"/>
  <c r="B1820" i="6"/>
  <c r="O1819" i="6"/>
  <c r="J1819" i="6"/>
  <c r="L1819" i="6" s="1"/>
  <c r="I1819" i="6"/>
  <c r="K1819" i="6" s="1"/>
  <c r="D1819" i="6"/>
  <c r="C1819" i="6"/>
  <c r="B1819" i="6"/>
  <c r="O2351" i="6"/>
  <c r="J2351" i="6"/>
  <c r="L2351" i="6" s="1"/>
  <c r="I2351" i="6"/>
  <c r="K2351" i="6" s="1"/>
  <c r="D2351" i="6"/>
  <c r="C2351" i="6"/>
  <c r="B2351" i="6"/>
  <c r="O1818" i="6"/>
  <c r="J1818" i="6"/>
  <c r="L1818" i="6" s="1"/>
  <c r="I1818" i="6"/>
  <c r="K1818" i="6" s="1"/>
  <c r="D1818" i="6"/>
  <c r="C1818" i="6"/>
  <c r="B1818" i="6"/>
  <c r="O1817" i="6"/>
  <c r="J1817" i="6"/>
  <c r="L1817" i="6" s="1"/>
  <c r="I1817" i="6"/>
  <c r="K1817" i="6" s="1"/>
  <c r="D1817" i="6"/>
  <c r="C1817" i="6"/>
  <c r="B1817" i="6"/>
  <c r="O1816" i="6"/>
  <c r="J1816" i="6"/>
  <c r="L1816" i="6" s="1"/>
  <c r="I1816" i="6"/>
  <c r="K1816" i="6" s="1"/>
  <c r="D1816" i="6"/>
  <c r="C1816" i="6"/>
  <c r="B1816" i="6"/>
  <c r="O2449" i="6"/>
  <c r="J2449" i="6"/>
  <c r="L2449" i="6" s="1"/>
  <c r="I2449" i="6"/>
  <c r="K2449" i="6" s="1"/>
  <c r="D2449" i="6"/>
  <c r="C2449" i="6"/>
  <c r="B2449" i="6"/>
  <c r="O2350" i="6"/>
  <c r="J2350" i="6"/>
  <c r="L2350" i="6" s="1"/>
  <c r="I2350" i="6"/>
  <c r="K2350" i="6" s="1"/>
  <c r="D2350" i="6"/>
  <c r="C2350" i="6"/>
  <c r="B2350" i="6"/>
  <c r="O1812" i="6"/>
  <c r="J1812" i="6"/>
  <c r="L1812" i="6" s="1"/>
  <c r="I1812" i="6"/>
  <c r="K1812" i="6" s="1"/>
  <c r="D1812" i="6"/>
  <c r="C1812" i="6"/>
  <c r="B1812" i="6"/>
  <c r="O2448" i="6"/>
  <c r="J2448" i="6"/>
  <c r="L2448" i="6" s="1"/>
  <c r="I2448" i="6"/>
  <c r="K2448" i="6" s="1"/>
  <c r="D2448" i="6"/>
  <c r="C2448" i="6"/>
  <c r="B2448" i="6"/>
  <c r="O2349" i="6"/>
  <c r="J2349" i="6"/>
  <c r="L2349" i="6" s="1"/>
  <c r="I2349" i="6"/>
  <c r="K2349" i="6" s="1"/>
  <c r="D2349" i="6"/>
  <c r="C2349" i="6"/>
  <c r="B2349" i="6"/>
  <c r="O1815" i="6"/>
  <c r="J1815" i="6"/>
  <c r="L1815" i="6" s="1"/>
  <c r="I1815" i="6"/>
  <c r="K1815" i="6" s="1"/>
  <c r="D1815" i="6"/>
  <c r="C1815" i="6"/>
  <c r="B1815" i="6"/>
  <c r="O673" i="6"/>
  <c r="J673" i="6"/>
  <c r="L673" i="6" s="1"/>
  <c r="I673" i="6"/>
  <c r="K673" i="6" s="1"/>
  <c r="D673" i="6"/>
  <c r="C673" i="6"/>
  <c r="B673" i="6"/>
  <c r="O1813" i="6"/>
  <c r="J1813" i="6"/>
  <c r="L1813" i="6" s="1"/>
  <c r="I1813" i="6"/>
  <c r="K1813" i="6" s="1"/>
  <c r="D1813" i="6"/>
  <c r="C1813" i="6"/>
  <c r="B1813" i="6"/>
  <c r="O1814" i="6"/>
  <c r="J1814" i="6"/>
  <c r="L1814" i="6" s="1"/>
  <c r="I1814" i="6"/>
  <c r="K1814" i="6" s="1"/>
  <c r="D1814" i="6"/>
  <c r="C1814" i="6"/>
  <c r="B1814" i="6"/>
  <c r="O2348" i="6"/>
  <c r="J2348" i="6"/>
  <c r="L2348" i="6" s="1"/>
  <c r="I2348" i="6"/>
  <c r="K2348" i="6" s="1"/>
  <c r="D2348" i="6"/>
  <c r="C2348" i="6"/>
  <c r="B2348" i="6"/>
  <c r="O1811" i="6"/>
  <c r="J1811" i="6"/>
  <c r="L1811" i="6" s="1"/>
  <c r="I1811" i="6"/>
  <c r="K1811" i="6" s="1"/>
  <c r="D1811" i="6"/>
  <c r="C1811" i="6"/>
  <c r="B1811" i="6"/>
  <c r="O1810" i="6"/>
  <c r="J1810" i="6"/>
  <c r="L1810" i="6" s="1"/>
  <c r="I1810" i="6"/>
  <c r="K1810" i="6" s="1"/>
  <c r="D1810" i="6"/>
  <c r="C1810" i="6"/>
  <c r="B1810" i="6"/>
  <c r="O672" i="6"/>
  <c r="J672" i="6"/>
  <c r="L672" i="6" s="1"/>
  <c r="I672" i="6"/>
  <c r="K672" i="6" s="1"/>
  <c r="D672" i="6"/>
  <c r="C672" i="6"/>
  <c r="B672" i="6"/>
  <c r="O2347" i="6"/>
  <c r="J2347" i="6"/>
  <c r="L2347" i="6" s="1"/>
  <c r="I2347" i="6"/>
  <c r="K2347" i="6" s="1"/>
  <c r="D2347" i="6"/>
  <c r="C2347" i="6"/>
  <c r="B2347" i="6"/>
  <c r="O1809" i="6"/>
  <c r="J1809" i="6"/>
  <c r="L1809" i="6" s="1"/>
  <c r="I1809" i="6"/>
  <c r="K1809" i="6" s="1"/>
  <c r="D1809" i="6"/>
  <c r="C1809" i="6"/>
  <c r="B1809" i="6"/>
  <c r="O1808" i="6"/>
  <c r="J1808" i="6"/>
  <c r="L1808" i="6" s="1"/>
  <c r="I1808" i="6"/>
  <c r="K1808" i="6" s="1"/>
  <c r="D1808" i="6"/>
  <c r="C1808" i="6"/>
  <c r="B1808" i="6"/>
  <c r="O1807" i="6"/>
  <c r="J1807" i="6"/>
  <c r="L1807" i="6" s="1"/>
  <c r="I1807" i="6"/>
  <c r="K1807" i="6" s="1"/>
  <c r="D1807" i="6"/>
  <c r="C1807" i="6"/>
  <c r="B1807" i="6"/>
  <c r="O671" i="6"/>
  <c r="J671" i="6"/>
  <c r="L671" i="6" s="1"/>
  <c r="I671" i="6"/>
  <c r="K671" i="6" s="1"/>
  <c r="D671" i="6"/>
  <c r="C671" i="6"/>
  <c r="B671" i="6"/>
  <c r="O2345" i="6"/>
  <c r="J2345" i="6"/>
  <c r="L2345" i="6" s="1"/>
  <c r="I2345" i="6"/>
  <c r="K2345" i="6" s="1"/>
  <c r="D2345" i="6"/>
  <c r="C2345" i="6"/>
  <c r="B2345" i="6"/>
  <c r="O2346" i="6"/>
  <c r="J2346" i="6"/>
  <c r="L2346" i="6" s="1"/>
  <c r="I2346" i="6"/>
  <c r="K2346" i="6" s="1"/>
  <c r="D2346" i="6"/>
  <c r="C2346" i="6"/>
  <c r="B2346" i="6"/>
  <c r="O2447" i="6"/>
  <c r="J2447" i="6"/>
  <c r="L2447" i="6" s="1"/>
  <c r="I2447" i="6"/>
  <c r="K2447" i="6" s="1"/>
  <c r="D2447" i="6"/>
  <c r="C2447" i="6"/>
  <c r="B2447" i="6"/>
  <c r="O670" i="6"/>
  <c r="J670" i="6"/>
  <c r="L670" i="6" s="1"/>
  <c r="I670" i="6"/>
  <c r="K670" i="6" s="1"/>
  <c r="D670" i="6"/>
  <c r="C670" i="6"/>
  <c r="B670" i="6"/>
  <c r="O1805" i="6"/>
  <c r="J1805" i="6"/>
  <c r="L1805" i="6" s="1"/>
  <c r="I1805" i="6"/>
  <c r="K1805" i="6" s="1"/>
  <c r="D1805" i="6"/>
  <c r="C1805" i="6"/>
  <c r="B1805" i="6"/>
  <c r="O1804" i="6"/>
  <c r="J1804" i="6"/>
  <c r="L1804" i="6" s="1"/>
  <c r="I1804" i="6"/>
  <c r="K1804" i="6" s="1"/>
  <c r="D1804" i="6"/>
  <c r="C1804" i="6"/>
  <c r="B1804" i="6"/>
  <c r="O1806" i="6"/>
  <c r="J1806" i="6"/>
  <c r="L1806" i="6" s="1"/>
  <c r="I1806" i="6"/>
  <c r="K1806" i="6" s="1"/>
  <c r="D1806" i="6"/>
  <c r="C1806" i="6"/>
  <c r="B1806" i="6"/>
  <c r="O1803" i="6"/>
  <c r="J1803" i="6"/>
  <c r="L1803" i="6" s="1"/>
  <c r="I1803" i="6"/>
  <c r="K1803" i="6" s="1"/>
  <c r="D1803" i="6"/>
  <c r="C1803" i="6"/>
  <c r="B1803" i="6"/>
  <c r="O2344" i="6"/>
  <c r="J2344" i="6"/>
  <c r="L2344" i="6" s="1"/>
  <c r="I2344" i="6"/>
  <c r="K2344" i="6" s="1"/>
  <c r="D2344" i="6"/>
  <c r="C2344" i="6"/>
  <c r="B2344" i="6"/>
  <c r="O1802" i="6"/>
  <c r="J1802" i="6"/>
  <c r="L1802" i="6" s="1"/>
  <c r="I1802" i="6"/>
  <c r="K1802" i="6" s="1"/>
  <c r="D1802" i="6"/>
  <c r="C1802" i="6"/>
  <c r="B1802" i="6"/>
  <c r="O1801" i="6"/>
  <c r="J1801" i="6"/>
  <c r="L1801" i="6" s="1"/>
  <c r="I1801" i="6"/>
  <c r="K1801" i="6" s="1"/>
  <c r="D1801" i="6"/>
  <c r="C1801" i="6"/>
  <c r="B1801" i="6"/>
  <c r="O1800" i="6"/>
  <c r="J1800" i="6"/>
  <c r="L1800" i="6" s="1"/>
  <c r="I1800" i="6"/>
  <c r="K1800" i="6" s="1"/>
  <c r="D1800" i="6"/>
  <c r="C1800" i="6"/>
  <c r="B1800" i="6"/>
  <c r="O1799" i="6"/>
  <c r="J1799" i="6"/>
  <c r="L1799" i="6" s="1"/>
  <c r="I1799" i="6"/>
  <c r="K1799" i="6" s="1"/>
  <c r="D1799" i="6"/>
  <c r="C1799" i="6"/>
  <c r="B1799" i="6"/>
  <c r="O1798" i="6"/>
  <c r="J1798" i="6"/>
  <c r="L1798" i="6" s="1"/>
  <c r="I1798" i="6"/>
  <c r="K1798" i="6" s="1"/>
  <c r="D1798" i="6"/>
  <c r="C1798" i="6"/>
  <c r="B1798" i="6"/>
  <c r="O669" i="6"/>
  <c r="J669" i="6"/>
  <c r="L669" i="6" s="1"/>
  <c r="I669" i="6"/>
  <c r="K669" i="6" s="1"/>
  <c r="D669" i="6"/>
  <c r="C669" i="6"/>
  <c r="B669" i="6"/>
  <c r="O2343" i="6"/>
  <c r="J2343" i="6"/>
  <c r="L2343" i="6" s="1"/>
  <c r="I2343" i="6"/>
  <c r="K2343" i="6" s="1"/>
  <c r="D2343" i="6"/>
  <c r="C2343" i="6"/>
  <c r="B2343" i="6"/>
  <c r="O2446" i="6"/>
  <c r="J2446" i="6"/>
  <c r="L2446" i="6" s="1"/>
  <c r="I2446" i="6"/>
  <c r="K2446" i="6" s="1"/>
  <c r="D2446" i="6"/>
  <c r="C2446" i="6"/>
  <c r="B2446" i="6"/>
  <c r="O2342" i="6"/>
  <c r="J2342" i="6"/>
  <c r="L2342" i="6" s="1"/>
  <c r="I2342" i="6"/>
  <c r="K2342" i="6" s="1"/>
  <c r="D2342" i="6"/>
  <c r="C2342" i="6"/>
  <c r="B2342" i="6"/>
  <c r="O1797" i="6"/>
  <c r="J1797" i="6"/>
  <c r="L1797" i="6" s="1"/>
  <c r="I1797" i="6"/>
  <c r="K1797" i="6" s="1"/>
  <c r="D1797" i="6"/>
  <c r="C1797" i="6"/>
  <c r="B1797" i="6"/>
  <c r="O1796" i="6"/>
  <c r="J1796" i="6"/>
  <c r="L1796" i="6" s="1"/>
  <c r="I1796" i="6"/>
  <c r="K1796" i="6" s="1"/>
  <c r="D1796" i="6"/>
  <c r="C1796" i="6"/>
  <c r="B1796" i="6"/>
  <c r="O1795" i="6"/>
  <c r="J1795" i="6"/>
  <c r="L1795" i="6" s="1"/>
  <c r="I1795" i="6"/>
  <c r="K1795" i="6" s="1"/>
  <c r="D1795" i="6"/>
  <c r="C1795" i="6"/>
  <c r="B1795" i="6"/>
  <c r="O1794" i="6"/>
  <c r="J1794" i="6"/>
  <c r="L1794" i="6" s="1"/>
  <c r="I1794" i="6"/>
  <c r="K1794" i="6" s="1"/>
  <c r="D1794" i="6"/>
  <c r="C1794" i="6"/>
  <c r="B1794" i="6"/>
  <c r="O2341" i="6"/>
  <c r="J2341" i="6"/>
  <c r="L2341" i="6" s="1"/>
  <c r="I2341" i="6"/>
  <c r="K2341" i="6" s="1"/>
  <c r="D2341" i="6"/>
  <c r="C2341" i="6"/>
  <c r="B2341" i="6"/>
  <c r="O1793" i="6"/>
  <c r="J1793" i="6"/>
  <c r="L1793" i="6" s="1"/>
  <c r="I1793" i="6"/>
  <c r="K1793" i="6" s="1"/>
  <c r="D1793" i="6"/>
  <c r="C1793" i="6"/>
  <c r="B1793" i="6"/>
  <c r="O2340" i="6"/>
  <c r="J2340" i="6"/>
  <c r="L2340" i="6" s="1"/>
  <c r="I2340" i="6"/>
  <c r="K2340" i="6" s="1"/>
  <c r="D2340" i="6"/>
  <c r="C2340" i="6"/>
  <c r="B2340" i="6"/>
  <c r="O1792" i="6"/>
  <c r="J1792" i="6"/>
  <c r="L1792" i="6" s="1"/>
  <c r="I1792" i="6"/>
  <c r="K1792" i="6" s="1"/>
  <c r="D1792" i="6"/>
  <c r="C1792" i="6"/>
  <c r="B1792" i="6"/>
  <c r="O1791" i="6"/>
  <c r="J1791" i="6"/>
  <c r="L1791" i="6" s="1"/>
  <c r="I1791" i="6"/>
  <c r="K1791" i="6" s="1"/>
  <c r="D1791" i="6"/>
  <c r="C1791" i="6"/>
  <c r="B1791" i="6"/>
  <c r="O668" i="6"/>
  <c r="J668" i="6"/>
  <c r="L668" i="6" s="1"/>
  <c r="I668" i="6"/>
  <c r="K668" i="6" s="1"/>
  <c r="D668" i="6"/>
  <c r="C668" i="6"/>
  <c r="B668" i="6"/>
  <c r="O1790" i="6"/>
  <c r="J1790" i="6"/>
  <c r="L1790" i="6" s="1"/>
  <c r="I1790" i="6"/>
  <c r="K1790" i="6" s="1"/>
  <c r="D1790" i="6"/>
  <c r="C1790" i="6"/>
  <c r="B1790" i="6"/>
  <c r="O1789" i="6"/>
  <c r="J1789" i="6"/>
  <c r="L1789" i="6" s="1"/>
  <c r="I1789" i="6"/>
  <c r="K1789" i="6" s="1"/>
  <c r="D1789" i="6"/>
  <c r="C1789" i="6"/>
  <c r="B1789" i="6"/>
  <c r="O1787" i="6"/>
  <c r="J1787" i="6"/>
  <c r="L1787" i="6" s="1"/>
  <c r="I1787" i="6"/>
  <c r="K1787" i="6" s="1"/>
  <c r="D1787" i="6"/>
  <c r="C1787" i="6"/>
  <c r="B1787" i="6"/>
  <c r="O1788" i="6"/>
  <c r="J1788" i="6"/>
  <c r="L1788" i="6" s="1"/>
  <c r="I1788" i="6"/>
  <c r="K1788" i="6" s="1"/>
  <c r="D1788" i="6"/>
  <c r="C1788" i="6"/>
  <c r="B1788" i="6"/>
  <c r="O1786" i="6"/>
  <c r="J1786" i="6"/>
  <c r="L1786" i="6" s="1"/>
  <c r="I1786" i="6"/>
  <c r="K1786" i="6" s="1"/>
  <c r="D1786" i="6"/>
  <c r="C1786" i="6"/>
  <c r="B1786" i="6"/>
  <c r="O1785" i="6"/>
  <c r="J1785" i="6"/>
  <c r="L1785" i="6" s="1"/>
  <c r="I1785" i="6"/>
  <c r="K1785" i="6" s="1"/>
  <c r="D1785" i="6"/>
  <c r="C1785" i="6"/>
  <c r="B1785" i="6"/>
  <c r="O1783" i="6"/>
  <c r="J1783" i="6"/>
  <c r="L1783" i="6" s="1"/>
  <c r="I1783" i="6"/>
  <c r="K1783" i="6" s="1"/>
  <c r="D1783" i="6"/>
  <c r="C1783" i="6"/>
  <c r="B1783" i="6"/>
  <c r="O1784" i="6"/>
  <c r="J1784" i="6"/>
  <c r="L1784" i="6" s="1"/>
  <c r="I1784" i="6"/>
  <c r="K1784" i="6" s="1"/>
  <c r="D1784" i="6"/>
  <c r="C1784" i="6"/>
  <c r="B1784" i="6"/>
  <c r="O1782" i="6"/>
  <c r="J1782" i="6"/>
  <c r="L1782" i="6" s="1"/>
  <c r="I1782" i="6"/>
  <c r="K1782" i="6" s="1"/>
  <c r="D1782" i="6"/>
  <c r="C1782" i="6"/>
  <c r="B1782" i="6"/>
  <c r="O2338" i="6"/>
  <c r="J2338" i="6"/>
  <c r="L2338" i="6" s="1"/>
  <c r="I2338" i="6"/>
  <c r="K2338" i="6" s="1"/>
  <c r="D2338" i="6"/>
  <c r="C2338" i="6"/>
  <c r="B2338" i="6"/>
  <c r="O1780" i="6"/>
  <c r="J1780" i="6"/>
  <c r="L1780" i="6" s="1"/>
  <c r="I1780" i="6"/>
  <c r="K1780" i="6" s="1"/>
  <c r="D1780" i="6"/>
  <c r="C1780" i="6"/>
  <c r="B1780" i="6"/>
  <c r="O2337" i="6"/>
  <c r="J2337" i="6"/>
  <c r="L2337" i="6" s="1"/>
  <c r="I2337" i="6"/>
  <c r="K2337" i="6" s="1"/>
  <c r="D2337" i="6"/>
  <c r="C2337" i="6"/>
  <c r="B2337" i="6"/>
  <c r="O1779" i="6"/>
  <c r="J1779" i="6"/>
  <c r="L1779" i="6" s="1"/>
  <c r="I1779" i="6"/>
  <c r="K1779" i="6" s="1"/>
  <c r="D1779" i="6"/>
  <c r="C1779" i="6"/>
  <c r="B1779" i="6"/>
  <c r="O1781" i="6"/>
  <c r="J1781" i="6"/>
  <c r="L1781" i="6" s="1"/>
  <c r="I1781" i="6"/>
  <c r="K1781" i="6" s="1"/>
  <c r="D1781" i="6"/>
  <c r="C1781" i="6"/>
  <c r="B1781" i="6"/>
  <c r="O2339" i="6"/>
  <c r="J2339" i="6"/>
  <c r="L2339" i="6" s="1"/>
  <c r="I2339" i="6"/>
  <c r="K2339" i="6" s="1"/>
  <c r="D2339" i="6"/>
  <c r="C2339" i="6"/>
  <c r="B2339" i="6"/>
  <c r="O1778" i="6"/>
  <c r="J1778" i="6"/>
  <c r="L1778" i="6" s="1"/>
  <c r="I1778" i="6"/>
  <c r="K1778" i="6" s="1"/>
  <c r="D1778" i="6"/>
  <c r="C1778" i="6"/>
  <c r="B1778" i="6"/>
  <c r="O1777" i="6"/>
  <c r="J1777" i="6"/>
  <c r="L1777" i="6" s="1"/>
  <c r="I1777" i="6"/>
  <c r="K1777" i="6" s="1"/>
  <c r="D1777" i="6"/>
  <c r="C1777" i="6"/>
  <c r="B1777" i="6"/>
  <c r="O2336" i="6"/>
  <c r="J2336" i="6"/>
  <c r="L2336" i="6" s="1"/>
  <c r="I2336" i="6"/>
  <c r="K2336" i="6" s="1"/>
  <c r="D2336" i="6"/>
  <c r="C2336" i="6"/>
  <c r="B2336" i="6"/>
  <c r="O1774" i="6"/>
  <c r="J1774" i="6"/>
  <c r="L1774" i="6" s="1"/>
  <c r="I1774" i="6"/>
  <c r="K1774" i="6" s="1"/>
  <c r="D1774" i="6"/>
  <c r="C1774" i="6"/>
  <c r="B1774" i="6"/>
  <c r="O1773" i="6"/>
  <c r="J1773" i="6"/>
  <c r="L1773" i="6" s="1"/>
  <c r="I1773" i="6"/>
  <c r="K1773" i="6" s="1"/>
  <c r="D1773" i="6"/>
  <c r="C1773" i="6"/>
  <c r="B1773" i="6"/>
  <c r="O1771" i="6"/>
  <c r="J1771" i="6"/>
  <c r="L1771" i="6" s="1"/>
  <c r="I1771" i="6"/>
  <c r="K1771" i="6" s="1"/>
  <c r="D1771" i="6"/>
  <c r="C1771" i="6"/>
  <c r="B1771" i="6"/>
  <c r="O1770" i="6"/>
  <c r="J1770" i="6"/>
  <c r="L1770" i="6" s="1"/>
  <c r="I1770" i="6"/>
  <c r="K1770" i="6" s="1"/>
  <c r="D1770" i="6"/>
  <c r="C1770" i="6"/>
  <c r="B1770" i="6"/>
  <c r="O1769" i="6"/>
  <c r="J1769" i="6"/>
  <c r="L1769" i="6" s="1"/>
  <c r="I1769" i="6"/>
  <c r="K1769" i="6" s="1"/>
  <c r="D1769" i="6"/>
  <c r="C1769" i="6"/>
  <c r="B1769" i="6"/>
  <c r="O1772" i="6"/>
  <c r="J1772" i="6"/>
  <c r="L1772" i="6" s="1"/>
  <c r="I1772" i="6"/>
  <c r="K1772" i="6" s="1"/>
  <c r="D1772" i="6"/>
  <c r="C1772" i="6"/>
  <c r="B1772" i="6"/>
  <c r="O1775" i="6"/>
  <c r="J1775" i="6"/>
  <c r="L1775" i="6" s="1"/>
  <c r="I1775" i="6"/>
  <c r="K1775" i="6" s="1"/>
  <c r="D1775" i="6"/>
  <c r="C1775" i="6"/>
  <c r="B1775" i="6"/>
  <c r="O667" i="6"/>
  <c r="J667" i="6"/>
  <c r="L667" i="6" s="1"/>
  <c r="I667" i="6"/>
  <c r="K667" i="6" s="1"/>
  <c r="D667" i="6"/>
  <c r="C667" i="6"/>
  <c r="B667" i="6"/>
  <c r="O1776" i="6"/>
  <c r="J1776" i="6"/>
  <c r="L1776" i="6" s="1"/>
  <c r="I1776" i="6"/>
  <c r="K1776" i="6" s="1"/>
  <c r="D1776" i="6"/>
  <c r="C1776" i="6"/>
  <c r="B1776" i="6"/>
  <c r="O1768" i="6"/>
  <c r="A1768" i="6" s="1"/>
  <c r="J1768" i="6"/>
  <c r="L1768" i="6" s="1"/>
  <c r="I1768" i="6"/>
  <c r="K1768" i="6" s="1"/>
  <c r="D1768" i="6"/>
  <c r="C1768" i="6"/>
  <c r="B1768" i="6"/>
  <c r="O666" i="6"/>
  <c r="J666" i="6"/>
  <c r="L666" i="6" s="1"/>
  <c r="I666" i="6"/>
  <c r="K666" i="6" s="1"/>
  <c r="D666" i="6"/>
  <c r="C666" i="6"/>
  <c r="B666" i="6"/>
  <c r="O665" i="6"/>
  <c r="J665" i="6"/>
  <c r="L665" i="6" s="1"/>
  <c r="I665" i="6"/>
  <c r="K665" i="6" s="1"/>
  <c r="D665" i="6"/>
  <c r="C665" i="6"/>
  <c r="B665" i="6"/>
  <c r="O664" i="6"/>
  <c r="J664" i="6"/>
  <c r="L664" i="6" s="1"/>
  <c r="I664" i="6"/>
  <c r="K664" i="6" s="1"/>
  <c r="D664" i="6"/>
  <c r="C664" i="6"/>
  <c r="B664" i="6"/>
  <c r="O1767" i="6"/>
  <c r="J1767" i="6"/>
  <c r="L1767" i="6" s="1"/>
  <c r="I1767" i="6"/>
  <c r="K1767" i="6" s="1"/>
  <c r="D1767" i="6"/>
  <c r="C1767" i="6"/>
  <c r="B1767" i="6"/>
  <c r="O1766" i="6"/>
  <c r="J1766" i="6"/>
  <c r="L1766" i="6" s="1"/>
  <c r="I1766" i="6"/>
  <c r="K1766" i="6" s="1"/>
  <c r="D1766" i="6"/>
  <c r="C1766" i="6"/>
  <c r="B1766" i="6"/>
  <c r="O1765" i="6"/>
  <c r="J1765" i="6"/>
  <c r="L1765" i="6" s="1"/>
  <c r="I1765" i="6"/>
  <c r="K1765" i="6" s="1"/>
  <c r="D1765" i="6"/>
  <c r="C1765" i="6"/>
  <c r="B1765" i="6"/>
  <c r="O1763" i="6"/>
  <c r="J1763" i="6"/>
  <c r="L1763" i="6" s="1"/>
  <c r="I1763" i="6"/>
  <c r="K1763" i="6" s="1"/>
  <c r="D1763" i="6"/>
  <c r="C1763" i="6"/>
  <c r="B1763" i="6"/>
  <c r="O663" i="6"/>
  <c r="A663" i="6" s="1"/>
  <c r="J663" i="6"/>
  <c r="L663" i="6" s="1"/>
  <c r="I663" i="6"/>
  <c r="K663" i="6" s="1"/>
  <c r="D663" i="6"/>
  <c r="C663" i="6"/>
  <c r="B663" i="6"/>
  <c r="O662" i="6"/>
  <c r="J662" i="6"/>
  <c r="L662" i="6" s="1"/>
  <c r="I662" i="6"/>
  <c r="K662" i="6" s="1"/>
  <c r="D662" i="6"/>
  <c r="C662" i="6"/>
  <c r="B662" i="6"/>
  <c r="O1764" i="6"/>
  <c r="J1764" i="6"/>
  <c r="L1764" i="6" s="1"/>
  <c r="I1764" i="6"/>
  <c r="K1764" i="6" s="1"/>
  <c r="D1764" i="6"/>
  <c r="C1764" i="6"/>
  <c r="B1764" i="6"/>
  <c r="O1762" i="6"/>
  <c r="J1762" i="6"/>
  <c r="L1762" i="6" s="1"/>
  <c r="I1762" i="6"/>
  <c r="K1762" i="6" s="1"/>
  <c r="D1762" i="6"/>
  <c r="C1762" i="6"/>
  <c r="B1762" i="6"/>
  <c r="O661" i="6"/>
  <c r="J661" i="6"/>
  <c r="L661" i="6" s="1"/>
  <c r="I661" i="6"/>
  <c r="K661" i="6" s="1"/>
  <c r="D661" i="6"/>
  <c r="C661" i="6"/>
  <c r="B661" i="6"/>
  <c r="O1761" i="6"/>
  <c r="J1761" i="6"/>
  <c r="L1761" i="6" s="1"/>
  <c r="I1761" i="6"/>
  <c r="K1761" i="6" s="1"/>
  <c r="D1761" i="6"/>
  <c r="C1761" i="6"/>
  <c r="B1761" i="6"/>
  <c r="O1760" i="6"/>
  <c r="J1760" i="6"/>
  <c r="L1760" i="6" s="1"/>
  <c r="I1760" i="6"/>
  <c r="K1760" i="6" s="1"/>
  <c r="D1760" i="6"/>
  <c r="C1760" i="6"/>
  <c r="B1760" i="6"/>
  <c r="O2335" i="6"/>
  <c r="J2335" i="6"/>
  <c r="L2335" i="6" s="1"/>
  <c r="I2335" i="6"/>
  <c r="K2335" i="6" s="1"/>
  <c r="D2335" i="6"/>
  <c r="C2335" i="6"/>
  <c r="B2335" i="6"/>
  <c r="O2334" i="6"/>
  <c r="J2334" i="6"/>
  <c r="L2334" i="6" s="1"/>
  <c r="I2334" i="6"/>
  <c r="K2334" i="6" s="1"/>
  <c r="D2334" i="6"/>
  <c r="C2334" i="6"/>
  <c r="B2334" i="6"/>
  <c r="O1756" i="6"/>
  <c r="J1756" i="6"/>
  <c r="L1756" i="6" s="1"/>
  <c r="I1756" i="6"/>
  <c r="K1756" i="6" s="1"/>
  <c r="D1756" i="6"/>
  <c r="C1756" i="6"/>
  <c r="B1756" i="6"/>
  <c r="O1755" i="6"/>
  <c r="J1755" i="6"/>
  <c r="L1755" i="6" s="1"/>
  <c r="I1755" i="6"/>
  <c r="K1755" i="6" s="1"/>
  <c r="D1755" i="6"/>
  <c r="C1755" i="6"/>
  <c r="B1755" i="6"/>
  <c r="O1759" i="6"/>
  <c r="J1759" i="6"/>
  <c r="L1759" i="6" s="1"/>
  <c r="I1759" i="6"/>
  <c r="K1759" i="6" s="1"/>
  <c r="D1759" i="6"/>
  <c r="C1759" i="6"/>
  <c r="B1759" i="6"/>
  <c r="O1758" i="6"/>
  <c r="J1758" i="6"/>
  <c r="L1758" i="6" s="1"/>
  <c r="I1758" i="6"/>
  <c r="K1758" i="6" s="1"/>
  <c r="D1758" i="6"/>
  <c r="C1758" i="6"/>
  <c r="B1758" i="6"/>
  <c r="O1757" i="6"/>
  <c r="J1757" i="6"/>
  <c r="L1757" i="6" s="1"/>
  <c r="I1757" i="6"/>
  <c r="K1757" i="6" s="1"/>
  <c r="D1757" i="6"/>
  <c r="C1757" i="6"/>
  <c r="B1757" i="6"/>
  <c r="O1754" i="6"/>
  <c r="J1754" i="6"/>
  <c r="L1754" i="6" s="1"/>
  <c r="I1754" i="6"/>
  <c r="K1754" i="6" s="1"/>
  <c r="D1754" i="6"/>
  <c r="C1754" i="6"/>
  <c r="B1754" i="6"/>
  <c r="O660" i="6"/>
  <c r="J660" i="6"/>
  <c r="L660" i="6" s="1"/>
  <c r="I660" i="6"/>
  <c r="K660" i="6" s="1"/>
  <c r="D660" i="6"/>
  <c r="C660" i="6"/>
  <c r="B660" i="6"/>
  <c r="O1753" i="6"/>
  <c r="J1753" i="6"/>
  <c r="L1753" i="6" s="1"/>
  <c r="I1753" i="6"/>
  <c r="K1753" i="6" s="1"/>
  <c r="D1753" i="6"/>
  <c r="C1753" i="6"/>
  <c r="B1753" i="6"/>
  <c r="O659" i="6"/>
  <c r="J659" i="6"/>
  <c r="L659" i="6" s="1"/>
  <c r="I659" i="6"/>
  <c r="K659" i="6" s="1"/>
  <c r="D659" i="6"/>
  <c r="C659" i="6"/>
  <c r="B659" i="6"/>
  <c r="O2333" i="6"/>
  <c r="J2333" i="6"/>
  <c r="L2333" i="6" s="1"/>
  <c r="I2333" i="6"/>
  <c r="K2333" i="6" s="1"/>
  <c r="D2333" i="6"/>
  <c r="C2333" i="6"/>
  <c r="B2333" i="6"/>
  <c r="O2332" i="6"/>
  <c r="J2332" i="6"/>
  <c r="L2332" i="6" s="1"/>
  <c r="I2332" i="6"/>
  <c r="K2332" i="6" s="1"/>
  <c r="D2332" i="6"/>
  <c r="C2332" i="6"/>
  <c r="B2332" i="6"/>
  <c r="O2454" i="6"/>
  <c r="J2454" i="6"/>
  <c r="L2454" i="6" s="1"/>
  <c r="I2454" i="6"/>
  <c r="K2454" i="6" s="1"/>
  <c r="D2454" i="6"/>
  <c r="C2454" i="6"/>
  <c r="B2454" i="6"/>
  <c r="O2445" i="6"/>
  <c r="J2445" i="6"/>
  <c r="L2445" i="6" s="1"/>
  <c r="I2445" i="6"/>
  <c r="K2445" i="6" s="1"/>
  <c r="D2445" i="6"/>
  <c r="C2445" i="6"/>
  <c r="B2445" i="6"/>
  <c r="O2331" i="6"/>
  <c r="J2331" i="6"/>
  <c r="L2331" i="6" s="1"/>
  <c r="I2331" i="6"/>
  <c r="K2331" i="6" s="1"/>
  <c r="D2331" i="6"/>
  <c r="C2331" i="6"/>
  <c r="B2331" i="6"/>
  <c r="O1752" i="6"/>
  <c r="J1752" i="6"/>
  <c r="L1752" i="6" s="1"/>
  <c r="I1752" i="6"/>
  <c r="K1752" i="6" s="1"/>
  <c r="D1752" i="6"/>
  <c r="C1752" i="6"/>
  <c r="B1752" i="6"/>
  <c r="O70" i="6"/>
  <c r="J70" i="6"/>
  <c r="L70" i="6" s="1"/>
  <c r="I70" i="6"/>
  <c r="K70" i="6" s="1"/>
  <c r="D70" i="6"/>
  <c r="C70" i="6"/>
  <c r="B70" i="6"/>
  <c r="O1749" i="6"/>
  <c r="J1749" i="6"/>
  <c r="L1749" i="6" s="1"/>
  <c r="I1749" i="6"/>
  <c r="K1749" i="6" s="1"/>
  <c r="D1749" i="6"/>
  <c r="C1749" i="6"/>
  <c r="B1749" i="6"/>
  <c r="O1751" i="6"/>
  <c r="J1751" i="6"/>
  <c r="L1751" i="6" s="1"/>
  <c r="I1751" i="6"/>
  <c r="K1751" i="6" s="1"/>
  <c r="D1751" i="6"/>
  <c r="C1751" i="6"/>
  <c r="B1751" i="6"/>
  <c r="O1750" i="6"/>
  <c r="J1750" i="6"/>
  <c r="L1750" i="6" s="1"/>
  <c r="I1750" i="6"/>
  <c r="K1750" i="6" s="1"/>
  <c r="D1750" i="6"/>
  <c r="C1750" i="6"/>
  <c r="B1750" i="6"/>
  <c r="O1748" i="6"/>
  <c r="J1748" i="6"/>
  <c r="L1748" i="6" s="1"/>
  <c r="I1748" i="6"/>
  <c r="K1748" i="6" s="1"/>
  <c r="D1748" i="6"/>
  <c r="C1748" i="6"/>
  <c r="B1748" i="6"/>
  <c r="O2330" i="6"/>
  <c r="J2330" i="6"/>
  <c r="L2330" i="6" s="1"/>
  <c r="I2330" i="6"/>
  <c r="K2330" i="6" s="1"/>
  <c r="D2330" i="6"/>
  <c r="C2330" i="6"/>
  <c r="B2330" i="6"/>
  <c r="O2329" i="6"/>
  <c r="J2329" i="6"/>
  <c r="L2329" i="6" s="1"/>
  <c r="I2329" i="6"/>
  <c r="K2329" i="6" s="1"/>
  <c r="D2329" i="6"/>
  <c r="C2329" i="6"/>
  <c r="B2329" i="6"/>
  <c r="O1746" i="6"/>
  <c r="J1746" i="6"/>
  <c r="L1746" i="6" s="1"/>
  <c r="I1746" i="6"/>
  <c r="K1746" i="6" s="1"/>
  <c r="D1746" i="6"/>
  <c r="C1746" i="6"/>
  <c r="B1746" i="6"/>
  <c r="O1744" i="6"/>
  <c r="J1744" i="6"/>
  <c r="L1744" i="6" s="1"/>
  <c r="I1744" i="6"/>
  <c r="K1744" i="6" s="1"/>
  <c r="D1744" i="6"/>
  <c r="C1744" i="6"/>
  <c r="B1744" i="6"/>
  <c r="O658" i="6"/>
  <c r="J658" i="6"/>
  <c r="L658" i="6" s="1"/>
  <c r="I658" i="6"/>
  <c r="K658" i="6" s="1"/>
  <c r="D658" i="6"/>
  <c r="C658" i="6"/>
  <c r="B658" i="6"/>
  <c r="O1742" i="6"/>
  <c r="J1742" i="6"/>
  <c r="L1742" i="6" s="1"/>
  <c r="I1742" i="6"/>
  <c r="K1742" i="6" s="1"/>
  <c r="D1742" i="6"/>
  <c r="C1742" i="6"/>
  <c r="B1742" i="6"/>
  <c r="O656" i="6"/>
  <c r="J656" i="6"/>
  <c r="L656" i="6" s="1"/>
  <c r="I656" i="6"/>
  <c r="K656" i="6" s="1"/>
  <c r="D656" i="6"/>
  <c r="C656" i="6"/>
  <c r="B656" i="6"/>
  <c r="O1745" i="6"/>
  <c r="J1745" i="6"/>
  <c r="L1745" i="6" s="1"/>
  <c r="I1745" i="6"/>
  <c r="K1745" i="6" s="1"/>
  <c r="D1745" i="6"/>
  <c r="C1745" i="6"/>
  <c r="B1745" i="6"/>
  <c r="O1747" i="6"/>
  <c r="J1747" i="6"/>
  <c r="L1747" i="6" s="1"/>
  <c r="I1747" i="6"/>
  <c r="K1747" i="6" s="1"/>
  <c r="D1747" i="6"/>
  <c r="C1747" i="6"/>
  <c r="B1747" i="6"/>
  <c r="O657" i="6"/>
  <c r="J657" i="6"/>
  <c r="L657" i="6" s="1"/>
  <c r="I657" i="6"/>
  <c r="K657" i="6" s="1"/>
  <c r="D657" i="6"/>
  <c r="C657" i="6"/>
  <c r="B657" i="6"/>
  <c r="O1743" i="6"/>
  <c r="J1743" i="6"/>
  <c r="L1743" i="6" s="1"/>
  <c r="I1743" i="6"/>
  <c r="K1743" i="6" s="1"/>
  <c r="D1743" i="6"/>
  <c r="C1743" i="6"/>
  <c r="B1743" i="6"/>
  <c r="O1741" i="6"/>
  <c r="J1741" i="6"/>
  <c r="L1741" i="6" s="1"/>
  <c r="I1741" i="6"/>
  <c r="K1741" i="6" s="1"/>
  <c r="D1741" i="6"/>
  <c r="C1741" i="6"/>
  <c r="B1741" i="6"/>
  <c r="O655" i="6"/>
  <c r="J655" i="6"/>
  <c r="L655" i="6" s="1"/>
  <c r="I655" i="6"/>
  <c r="K655" i="6" s="1"/>
  <c r="D655" i="6"/>
  <c r="C655" i="6"/>
  <c r="B655" i="6"/>
  <c r="O2328" i="6"/>
  <c r="J2328" i="6"/>
  <c r="L2328" i="6" s="1"/>
  <c r="I2328" i="6"/>
  <c r="K2328" i="6" s="1"/>
  <c r="D2328" i="6"/>
  <c r="C2328" i="6"/>
  <c r="B2328" i="6"/>
  <c r="O1740" i="6"/>
  <c r="J1740" i="6"/>
  <c r="L1740" i="6" s="1"/>
  <c r="I1740" i="6"/>
  <c r="K1740" i="6" s="1"/>
  <c r="D1740" i="6"/>
  <c r="C1740" i="6"/>
  <c r="B1740" i="6"/>
  <c r="O1739" i="6"/>
  <c r="J1739" i="6"/>
  <c r="L1739" i="6" s="1"/>
  <c r="I1739" i="6"/>
  <c r="K1739" i="6" s="1"/>
  <c r="D1739" i="6"/>
  <c r="C1739" i="6"/>
  <c r="B1739" i="6"/>
  <c r="O654" i="6"/>
  <c r="J654" i="6"/>
  <c r="L654" i="6" s="1"/>
  <c r="I654" i="6"/>
  <c r="K654" i="6" s="1"/>
  <c r="D654" i="6"/>
  <c r="C654" i="6"/>
  <c r="B654" i="6"/>
  <c r="O1738" i="6"/>
  <c r="J1738" i="6"/>
  <c r="L1738" i="6" s="1"/>
  <c r="I1738" i="6"/>
  <c r="K1738" i="6" s="1"/>
  <c r="D1738" i="6"/>
  <c r="C1738" i="6"/>
  <c r="B1738" i="6"/>
  <c r="O1737" i="6"/>
  <c r="J1737" i="6"/>
  <c r="L1737" i="6" s="1"/>
  <c r="I1737" i="6"/>
  <c r="K1737" i="6" s="1"/>
  <c r="D1737" i="6"/>
  <c r="C1737" i="6"/>
  <c r="B1737" i="6"/>
  <c r="O1736" i="6"/>
  <c r="J1736" i="6"/>
  <c r="L1736" i="6" s="1"/>
  <c r="I1736" i="6"/>
  <c r="K1736" i="6" s="1"/>
  <c r="D1736" i="6"/>
  <c r="C1736" i="6"/>
  <c r="B1736" i="6"/>
  <c r="O1735" i="6"/>
  <c r="J1735" i="6"/>
  <c r="L1735" i="6" s="1"/>
  <c r="I1735" i="6"/>
  <c r="K1735" i="6" s="1"/>
  <c r="D1735" i="6"/>
  <c r="C1735" i="6"/>
  <c r="B1735" i="6"/>
  <c r="O1734" i="6"/>
  <c r="A1734" i="6" s="1"/>
  <c r="J1734" i="6"/>
  <c r="L1734" i="6" s="1"/>
  <c r="I1734" i="6"/>
  <c r="K1734" i="6" s="1"/>
  <c r="D1734" i="6"/>
  <c r="C1734" i="6"/>
  <c r="B1734" i="6"/>
  <c r="O1726" i="6"/>
  <c r="J1726" i="6"/>
  <c r="L1726" i="6" s="1"/>
  <c r="I1726" i="6"/>
  <c r="K1726" i="6" s="1"/>
  <c r="D1726" i="6"/>
  <c r="C1726" i="6"/>
  <c r="B1726" i="6"/>
  <c r="O2324" i="6"/>
  <c r="J2324" i="6"/>
  <c r="L2324" i="6" s="1"/>
  <c r="I2324" i="6"/>
  <c r="K2324" i="6" s="1"/>
  <c r="D2324" i="6"/>
  <c r="C2324" i="6"/>
  <c r="B2324" i="6"/>
  <c r="O1729" i="6"/>
  <c r="J1729" i="6"/>
  <c r="L1729" i="6" s="1"/>
  <c r="I1729" i="6"/>
  <c r="K1729" i="6" s="1"/>
  <c r="D1729" i="6"/>
  <c r="C1729" i="6"/>
  <c r="B1729" i="6"/>
  <c r="O1728" i="6"/>
  <c r="J1728" i="6"/>
  <c r="L1728" i="6" s="1"/>
  <c r="I1728" i="6"/>
  <c r="K1728" i="6" s="1"/>
  <c r="D1728" i="6"/>
  <c r="C1728" i="6"/>
  <c r="B1728" i="6"/>
  <c r="O1732" i="6"/>
  <c r="J1732" i="6"/>
  <c r="L1732" i="6" s="1"/>
  <c r="I1732" i="6"/>
  <c r="K1732" i="6" s="1"/>
  <c r="D1732" i="6"/>
  <c r="C1732" i="6"/>
  <c r="B1732" i="6"/>
  <c r="O2326" i="6"/>
  <c r="J2326" i="6"/>
  <c r="L2326" i="6" s="1"/>
  <c r="I2326" i="6"/>
  <c r="K2326" i="6" s="1"/>
  <c r="D2326" i="6"/>
  <c r="C2326" i="6"/>
  <c r="B2326" i="6"/>
  <c r="O1733" i="6"/>
  <c r="J1733" i="6"/>
  <c r="L1733" i="6" s="1"/>
  <c r="I1733" i="6"/>
  <c r="K1733" i="6" s="1"/>
  <c r="D1733" i="6"/>
  <c r="C1733" i="6"/>
  <c r="B1733" i="6"/>
  <c r="O2325" i="6"/>
  <c r="A2325" i="6" s="1"/>
  <c r="J2325" i="6"/>
  <c r="L2325" i="6" s="1"/>
  <c r="I2325" i="6"/>
  <c r="K2325" i="6" s="1"/>
  <c r="D2325" i="6"/>
  <c r="C2325" i="6"/>
  <c r="B2325" i="6"/>
  <c r="O1727" i="6"/>
  <c r="J1727" i="6"/>
  <c r="L1727" i="6" s="1"/>
  <c r="I1727" i="6"/>
  <c r="K1727" i="6" s="1"/>
  <c r="D1727" i="6"/>
  <c r="C1727" i="6"/>
  <c r="B1727" i="6"/>
  <c r="O1730" i="6"/>
  <c r="J1730" i="6"/>
  <c r="L1730" i="6" s="1"/>
  <c r="I1730" i="6"/>
  <c r="K1730" i="6" s="1"/>
  <c r="D1730" i="6"/>
  <c r="C1730" i="6"/>
  <c r="B1730" i="6"/>
  <c r="O2327" i="6"/>
  <c r="J2327" i="6"/>
  <c r="L2327" i="6" s="1"/>
  <c r="I2327" i="6"/>
  <c r="K2327" i="6" s="1"/>
  <c r="D2327" i="6"/>
  <c r="C2327" i="6"/>
  <c r="B2327" i="6"/>
  <c r="O1731" i="6"/>
  <c r="J1731" i="6"/>
  <c r="L1731" i="6" s="1"/>
  <c r="I1731" i="6"/>
  <c r="K1731" i="6" s="1"/>
  <c r="D1731" i="6"/>
  <c r="C1731" i="6"/>
  <c r="B1731" i="6"/>
  <c r="O1725" i="6"/>
  <c r="J1725" i="6"/>
  <c r="L1725" i="6" s="1"/>
  <c r="I1725" i="6"/>
  <c r="K1725" i="6" s="1"/>
  <c r="D1725" i="6"/>
  <c r="C1725" i="6"/>
  <c r="B1725" i="6"/>
  <c r="O2323" i="6"/>
  <c r="J2323" i="6"/>
  <c r="L2323" i="6" s="1"/>
  <c r="I2323" i="6"/>
  <c r="K2323" i="6" s="1"/>
  <c r="D2323" i="6"/>
  <c r="C2323" i="6"/>
  <c r="B2323" i="6"/>
  <c r="O1724" i="6"/>
  <c r="J1724" i="6"/>
  <c r="L1724" i="6" s="1"/>
  <c r="I1724" i="6"/>
  <c r="K1724" i="6" s="1"/>
  <c r="D1724" i="6"/>
  <c r="C1724" i="6"/>
  <c r="B1724" i="6"/>
  <c r="O1721" i="6"/>
  <c r="J1721" i="6"/>
  <c r="L1721" i="6" s="1"/>
  <c r="I1721" i="6"/>
  <c r="K1721" i="6" s="1"/>
  <c r="D1721" i="6"/>
  <c r="C1721" i="6"/>
  <c r="B1721" i="6"/>
  <c r="O1723" i="6"/>
  <c r="J1723" i="6"/>
  <c r="L1723" i="6" s="1"/>
  <c r="I1723" i="6"/>
  <c r="K1723" i="6" s="1"/>
  <c r="D1723" i="6"/>
  <c r="C1723" i="6"/>
  <c r="B1723" i="6"/>
  <c r="O1722" i="6"/>
  <c r="J1722" i="6"/>
  <c r="L1722" i="6" s="1"/>
  <c r="I1722" i="6"/>
  <c r="K1722" i="6" s="1"/>
  <c r="D1722" i="6"/>
  <c r="C1722" i="6"/>
  <c r="B1722" i="6"/>
  <c r="O653" i="6"/>
  <c r="J653" i="6"/>
  <c r="L653" i="6" s="1"/>
  <c r="I653" i="6"/>
  <c r="K653" i="6" s="1"/>
  <c r="D653" i="6"/>
  <c r="C653" i="6"/>
  <c r="B653" i="6"/>
  <c r="O1720" i="6"/>
  <c r="J1720" i="6"/>
  <c r="L1720" i="6" s="1"/>
  <c r="I1720" i="6"/>
  <c r="K1720" i="6" s="1"/>
  <c r="D1720" i="6"/>
  <c r="C1720" i="6"/>
  <c r="B1720" i="6"/>
  <c r="O652" i="6"/>
  <c r="J652" i="6"/>
  <c r="L652" i="6" s="1"/>
  <c r="I652" i="6"/>
  <c r="K652" i="6" s="1"/>
  <c r="D652" i="6"/>
  <c r="C652" i="6"/>
  <c r="B652" i="6"/>
  <c r="O1719" i="6"/>
  <c r="J1719" i="6"/>
  <c r="L1719" i="6" s="1"/>
  <c r="I1719" i="6"/>
  <c r="K1719" i="6" s="1"/>
  <c r="D1719" i="6"/>
  <c r="C1719" i="6"/>
  <c r="B1719" i="6"/>
  <c r="O1718" i="6"/>
  <c r="J1718" i="6"/>
  <c r="L1718" i="6" s="1"/>
  <c r="I1718" i="6"/>
  <c r="K1718" i="6" s="1"/>
  <c r="D1718" i="6"/>
  <c r="C1718" i="6"/>
  <c r="B1718" i="6"/>
  <c r="O651" i="6"/>
  <c r="J651" i="6"/>
  <c r="L651" i="6" s="1"/>
  <c r="I651" i="6"/>
  <c r="K651" i="6" s="1"/>
  <c r="D651" i="6"/>
  <c r="C651" i="6"/>
  <c r="B651" i="6"/>
  <c r="O1714" i="6"/>
  <c r="J1714" i="6"/>
  <c r="L1714" i="6" s="1"/>
  <c r="I1714" i="6"/>
  <c r="K1714" i="6" s="1"/>
  <c r="D1714" i="6"/>
  <c r="C1714" i="6"/>
  <c r="B1714" i="6"/>
  <c r="O1713" i="6"/>
  <c r="J1713" i="6"/>
  <c r="L1713" i="6" s="1"/>
  <c r="I1713" i="6"/>
  <c r="K1713" i="6" s="1"/>
  <c r="D1713" i="6"/>
  <c r="C1713" i="6"/>
  <c r="B1713" i="6"/>
  <c r="O1716" i="6"/>
  <c r="J1716" i="6"/>
  <c r="L1716" i="6" s="1"/>
  <c r="I1716" i="6"/>
  <c r="K1716" i="6" s="1"/>
  <c r="D1716" i="6"/>
  <c r="C1716" i="6"/>
  <c r="B1716" i="6"/>
  <c r="O1717" i="6"/>
  <c r="J1717" i="6"/>
  <c r="L1717" i="6" s="1"/>
  <c r="I1717" i="6"/>
  <c r="K1717" i="6" s="1"/>
  <c r="D1717" i="6"/>
  <c r="C1717" i="6"/>
  <c r="B1717" i="6"/>
  <c r="O2321" i="6"/>
  <c r="A2321" i="6" s="1"/>
  <c r="J2321" i="6"/>
  <c r="L2321" i="6" s="1"/>
  <c r="I2321" i="6"/>
  <c r="K2321" i="6" s="1"/>
  <c r="D2321" i="6"/>
  <c r="C2321" i="6"/>
  <c r="B2321" i="6"/>
  <c r="O2320" i="6"/>
  <c r="J2320" i="6"/>
  <c r="L2320" i="6" s="1"/>
  <c r="I2320" i="6"/>
  <c r="K2320" i="6" s="1"/>
  <c r="D2320" i="6"/>
  <c r="C2320" i="6"/>
  <c r="B2320" i="6"/>
  <c r="O1715" i="6"/>
  <c r="J1715" i="6"/>
  <c r="L1715" i="6" s="1"/>
  <c r="I1715" i="6"/>
  <c r="K1715" i="6" s="1"/>
  <c r="D1715" i="6"/>
  <c r="C1715" i="6"/>
  <c r="B1715" i="6"/>
  <c r="O2322" i="6"/>
  <c r="J2322" i="6"/>
  <c r="L2322" i="6" s="1"/>
  <c r="I2322" i="6"/>
  <c r="K2322" i="6" s="1"/>
  <c r="D2322" i="6"/>
  <c r="C2322" i="6"/>
  <c r="B2322" i="6"/>
  <c r="O1712" i="6"/>
  <c r="J1712" i="6"/>
  <c r="L1712" i="6" s="1"/>
  <c r="I1712" i="6"/>
  <c r="K1712" i="6" s="1"/>
  <c r="D1712" i="6"/>
  <c r="C1712" i="6"/>
  <c r="B1712" i="6"/>
  <c r="O1711" i="6"/>
  <c r="J1711" i="6"/>
  <c r="L1711" i="6" s="1"/>
  <c r="I1711" i="6"/>
  <c r="K1711" i="6" s="1"/>
  <c r="D1711" i="6"/>
  <c r="C1711" i="6"/>
  <c r="B1711" i="6"/>
  <c r="O1709" i="6"/>
  <c r="J1709" i="6"/>
  <c r="L1709" i="6" s="1"/>
  <c r="I1709" i="6"/>
  <c r="K1709" i="6" s="1"/>
  <c r="D1709" i="6"/>
  <c r="C1709" i="6"/>
  <c r="B1709" i="6"/>
  <c r="O1710" i="6"/>
  <c r="J1710" i="6"/>
  <c r="L1710" i="6" s="1"/>
  <c r="I1710" i="6"/>
  <c r="K1710" i="6" s="1"/>
  <c r="D1710" i="6"/>
  <c r="C1710" i="6"/>
  <c r="B1710" i="6"/>
  <c r="O1708" i="6"/>
  <c r="J1708" i="6"/>
  <c r="L1708" i="6" s="1"/>
  <c r="I1708" i="6"/>
  <c r="K1708" i="6" s="1"/>
  <c r="D1708" i="6"/>
  <c r="C1708" i="6"/>
  <c r="B1708" i="6"/>
  <c r="O1706" i="6"/>
  <c r="J1706" i="6"/>
  <c r="L1706" i="6" s="1"/>
  <c r="I1706" i="6"/>
  <c r="K1706" i="6" s="1"/>
  <c r="D1706" i="6"/>
  <c r="C1706" i="6"/>
  <c r="B1706" i="6"/>
  <c r="O1707" i="6"/>
  <c r="J1707" i="6"/>
  <c r="L1707" i="6" s="1"/>
  <c r="I1707" i="6"/>
  <c r="K1707" i="6" s="1"/>
  <c r="D1707" i="6"/>
  <c r="C1707" i="6"/>
  <c r="B1707" i="6"/>
  <c r="O650" i="6"/>
  <c r="J650" i="6"/>
  <c r="L650" i="6" s="1"/>
  <c r="I650" i="6"/>
  <c r="K650" i="6" s="1"/>
  <c r="D650" i="6"/>
  <c r="C650" i="6"/>
  <c r="B650" i="6"/>
  <c r="O1705" i="6"/>
  <c r="J1705" i="6"/>
  <c r="L1705" i="6" s="1"/>
  <c r="I1705" i="6"/>
  <c r="K1705" i="6" s="1"/>
  <c r="D1705" i="6"/>
  <c r="C1705" i="6"/>
  <c r="B1705" i="6"/>
  <c r="O1704" i="6"/>
  <c r="J1704" i="6"/>
  <c r="L1704" i="6" s="1"/>
  <c r="I1704" i="6"/>
  <c r="K1704" i="6" s="1"/>
  <c r="D1704" i="6"/>
  <c r="C1704" i="6"/>
  <c r="B1704" i="6"/>
  <c r="O1703" i="6"/>
  <c r="J1703" i="6"/>
  <c r="L1703" i="6" s="1"/>
  <c r="I1703" i="6"/>
  <c r="K1703" i="6" s="1"/>
  <c r="D1703" i="6"/>
  <c r="C1703" i="6"/>
  <c r="B1703" i="6"/>
  <c r="O649" i="6"/>
  <c r="J649" i="6"/>
  <c r="L649" i="6" s="1"/>
  <c r="I649" i="6"/>
  <c r="K649" i="6" s="1"/>
  <c r="D649" i="6"/>
  <c r="C649" i="6"/>
  <c r="B649" i="6"/>
  <c r="O1702" i="6"/>
  <c r="J1702" i="6"/>
  <c r="L1702" i="6" s="1"/>
  <c r="I1702" i="6"/>
  <c r="K1702" i="6" s="1"/>
  <c r="D1702" i="6"/>
  <c r="C1702" i="6"/>
  <c r="B1702" i="6"/>
  <c r="O1700" i="6"/>
  <c r="J1700" i="6"/>
  <c r="L1700" i="6" s="1"/>
  <c r="I1700" i="6"/>
  <c r="K1700" i="6" s="1"/>
  <c r="D1700" i="6"/>
  <c r="C1700" i="6"/>
  <c r="B1700" i="6"/>
  <c r="O1695" i="6"/>
  <c r="J1695" i="6"/>
  <c r="L1695" i="6" s="1"/>
  <c r="I1695" i="6"/>
  <c r="K1695" i="6" s="1"/>
  <c r="D1695" i="6"/>
  <c r="C1695" i="6"/>
  <c r="B1695" i="6"/>
  <c r="O2318" i="6"/>
  <c r="J2318" i="6"/>
  <c r="L2318" i="6" s="1"/>
  <c r="I2318" i="6"/>
  <c r="K2318" i="6" s="1"/>
  <c r="D2318" i="6"/>
  <c r="C2318" i="6"/>
  <c r="B2318" i="6"/>
  <c r="O1692" i="6"/>
  <c r="J1692" i="6"/>
  <c r="L1692" i="6" s="1"/>
  <c r="I1692" i="6"/>
  <c r="K1692" i="6" s="1"/>
  <c r="D1692" i="6"/>
  <c r="C1692" i="6"/>
  <c r="B1692" i="6"/>
  <c r="O1697" i="6"/>
  <c r="J1697" i="6"/>
  <c r="L1697" i="6" s="1"/>
  <c r="I1697" i="6"/>
  <c r="K1697" i="6" s="1"/>
  <c r="D1697" i="6"/>
  <c r="C1697" i="6"/>
  <c r="B1697" i="6"/>
  <c r="O1691" i="6"/>
  <c r="J1691" i="6"/>
  <c r="L1691" i="6" s="1"/>
  <c r="I1691" i="6"/>
  <c r="K1691" i="6" s="1"/>
  <c r="D1691" i="6"/>
  <c r="C1691" i="6"/>
  <c r="B1691" i="6"/>
  <c r="O2319" i="6"/>
  <c r="J2319" i="6"/>
  <c r="L2319" i="6" s="1"/>
  <c r="I2319" i="6"/>
  <c r="K2319" i="6" s="1"/>
  <c r="D2319" i="6"/>
  <c r="C2319" i="6"/>
  <c r="B2319" i="6"/>
  <c r="O1694" i="6"/>
  <c r="J1694" i="6"/>
  <c r="L1694" i="6" s="1"/>
  <c r="I1694" i="6"/>
  <c r="K1694" i="6" s="1"/>
  <c r="D1694" i="6"/>
  <c r="C1694" i="6"/>
  <c r="B1694" i="6"/>
  <c r="O1698" i="6"/>
  <c r="J1698" i="6"/>
  <c r="L1698" i="6" s="1"/>
  <c r="I1698" i="6"/>
  <c r="K1698" i="6" s="1"/>
  <c r="D1698" i="6"/>
  <c r="C1698" i="6"/>
  <c r="B1698" i="6"/>
  <c r="O1693" i="6"/>
  <c r="A1693" i="6" s="1"/>
  <c r="J1693" i="6"/>
  <c r="L1693" i="6" s="1"/>
  <c r="I1693" i="6"/>
  <c r="K1693" i="6" s="1"/>
  <c r="D1693" i="6"/>
  <c r="C1693" i="6"/>
  <c r="B1693" i="6"/>
  <c r="O1696" i="6"/>
  <c r="J1696" i="6"/>
  <c r="L1696" i="6" s="1"/>
  <c r="I1696" i="6"/>
  <c r="K1696" i="6" s="1"/>
  <c r="D1696" i="6"/>
  <c r="C1696" i="6"/>
  <c r="B1696" i="6"/>
  <c r="O1701" i="6"/>
  <c r="J1701" i="6"/>
  <c r="L1701" i="6" s="1"/>
  <c r="I1701" i="6"/>
  <c r="K1701" i="6" s="1"/>
  <c r="D1701" i="6"/>
  <c r="C1701" i="6"/>
  <c r="B1701" i="6"/>
  <c r="O1699" i="6"/>
  <c r="J1699" i="6"/>
  <c r="L1699" i="6" s="1"/>
  <c r="I1699" i="6"/>
  <c r="K1699" i="6" s="1"/>
  <c r="D1699" i="6"/>
  <c r="C1699" i="6"/>
  <c r="B1699" i="6"/>
  <c r="O648" i="6"/>
  <c r="J648" i="6"/>
  <c r="L648" i="6" s="1"/>
  <c r="I648" i="6"/>
  <c r="K648" i="6" s="1"/>
  <c r="D648" i="6"/>
  <c r="C648" i="6"/>
  <c r="B648" i="6"/>
  <c r="O647" i="6"/>
  <c r="J647" i="6"/>
  <c r="L647" i="6" s="1"/>
  <c r="I647" i="6"/>
  <c r="K647" i="6" s="1"/>
  <c r="D647" i="6"/>
  <c r="C647" i="6"/>
  <c r="B647" i="6"/>
  <c r="O1690" i="6"/>
  <c r="J1690" i="6"/>
  <c r="L1690" i="6" s="1"/>
  <c r="I1690" i="6"/>
  <c r="K1690" i="6" s="1"/>
  <c r="D1690" i="6"/>
  <c r="C1690" i="6"/>
  <c r="B1690" i="6"/>
  <c r="O1689" i="6"/>
  <c r="J1689" i="6"/>
  <c r="L1689" i="6" s="1"/>
  <c r="I1689" i="6"/>
  <c r="K1689" i="6" s="1"/>
  <c r="D1689" i="6"/>
  <c r="C1689" i="6"/>
  <c r="B1689" i="6"/>
  <c r="O1688" i="6"/>
  <c r="J1688" i="6"/>
  <c r="L1688" i="6" s="1"/>
  <c r="I1688" i="6"/>
  <c r="K1688" i="6" s="1"/>
  <c r="D1688" i="6"/>
  <c r="C1688" i="6"/>
  <c r="B1688" i="6"/>
  <c r="O1687" i="6"/>
  <c r="J1687" i="6"/>
  <c r="L1687" i="6" s="1"/>
  <c r="I1687" i="6"/>
  <c r="K1687" i="6" s="1"/>
  <c r="D1687" i="6"/>
  <c r="C1687" i="6"/>
  <c r="B1687" i="6"/>
  <c r="O1681" i="6"/>
  <c r="J1681" i="6"/>
  <c r="L1681" i="6" s="1"/>
  <c r="I1681" i="6"/>
  <c r="K1681" i="6" s="1"/>
  <c r="D1681" i="6"/>
  <c r="C1681" i="6"/>
  <c r="B1681" i="6"/>
  <c r="O1686" i="6"/>
  <c r="J1686" i="6"/>
  <c r="L1686" i="6" s="1"/>
  <c r="I1686" i="6"/>
  <c r="K1686" i="6" s="1"/>
  <c r="D1686" i="6"/>
  <c r="C1686" i="6"/>
  <c r="B1686" i="6"/>
  <c r="O646" i="6"/>
  <c r="J646" i="6"/>
  <c r="L646" i="6" s="1"/>
  <c r="I646" i="6"/>
  <c r="K646" i="6" s="1"/>
  <c r="D646" i="6"/>
  <c r="C646" i="6"/>
  <c r="B646" i="6"/>
  <c r="O1685" i="6"/>
  <c r="J1685" i="6"/>
  <c r="L1685" i="6" s="1"/>
  <c r="I1685" i="6"/>
  <c r="K1685" i="6" s="1"/>
  <c r="D1685" i="6"/>
  <c r="C1685" i="6"/>
  <c r="B1685" i="6"/>
  <c r="O1684" i="6"/>
  <c r="J1684" i="6"/>
  <c r="L1684" i="6" s="1"/>
  <c r="I1684" i="6"/>
  <c r="K1684" i="6" s="1"/>
  <c r="D1684" i="6"/>
  <c r="C1684" i="6"/>
  <c r="B1684" i="6"/>
  <c r="O1683" i="6"/>
  <c r="J1683" i="6"/>
  <c r="L1683" i="6" s="1"/>
  <c r="I1683" i="6"/>
  <c r="K1683" i="6" s="1"/>
  <c r="D1683" i="6"/>
  <c r="C1683" i="6"/>
  <c r="B1683" i="6"/>
  <c r="O1682" i="6"/>
  <c r="A1682" i="6" s="1"/>
  <c r="J1682" i="6"/>
  <c r="L1682" i="6" s="1"/>
  <c r="I1682" i="6"/>
  <c r="K1682" i="6" s="1"/>
  <c r="D1682" i="6"/>
  <c r="C1682" i="6"/>
  <c r="B1682" i="6"/>
  <c r="O1680" i="6"/>
  <c r="J1680" i="6"/>
  <c r="L1680" i="6" s="1"/>
  <c r="I1680" i="6"/>
  <c r="K1680" i="6" s="1"/>
  <c r="D1680" i="6"/>
  <c r="C1680" i="6"/>
  <c r="B1680" i="6"/>
  <c r="O645" i="6"/>
  <c r="J645" i="6"/>
  <c r="L645" i="6" s="1"/>
  <c r="I645" i="6"/>
  <c r="K645" i="6" s="1"/>
  <c r="D645" i="6"/>
  <c r="C645" i="6"/>
  <c r="B645" i="6"/>
  <c r="O1679" i="6"/>
  <c r="J1679" i="6"/>
  <c r="L1679" i="6" s="1"/>
  <c r="I1679" i="6"/>
  <c r="K1679" i="6" s="1"/>
  <c r="D1679" i="6"/>
  <c r="C1679" i="6"/>
  <c r="B1679" i="6"/>
  <c r="O1669" i="6"/>
  <c r="J1669" i="6"/>
  <c r="L1669" i="6" s="1"/>
  <c r="I1669" i="6"/>
  <c r="K1669" i="6" s="1"/>
  <c r="D1669" i="6"/>
  <c r="C1669" i="6"/>
  <c r="B1669" i="6"/>
  <c r="O1672" i="6"/>
  <c r="J1672" i="6"/>
  <c r="L1672" i="6" s="1"/>
  <c r="I1672" i="6"/>
  <c r="K1672" i="6" s="1"/>
  <c r="D1672" i="6"/>
  <c r="C1672" i="6"/>
  <c r="B1672" i="6"/>
  <c r="O1673" i="6"/>
  <c r="J1673" i="6"/>
  <c r="L1673" i="6" s="1"/>
  <c r="I1673" i="6"/>
  <c r="K1673" i="6" s="1"/>
  <c r="D1673" i="6"/>
  <c r="C1673" i="6"/>
  <c r="B1673" i="6"/>
  <c r="O1675" i="6"/>
  <c r="J1675" i="6"/>
  <c r="L1675" i="6" s="1"/>
  <c r="I1675" i="6"/>
  <c r="K1675" i="6" s="1"/>
  <c r="D1675" i="6"/>
  <c r="C1675" i="6"/>
  <c r="B1675" i="6"/>
  <c r="O1671" i="6"/>
  <c r="J1671" i="6"/>
  <c r="L1671" i="6" s="1"/>
  <c r="I1671" i="6"/>
  <c r="K1671" i="6" s="1"/>
  <c r="D1671" i="6"/>
  <c r="C1671" i="6"/>
  <c r="B1671" i="6"/>
  <c r="O1670" i="6"/>
  <c r="J1670" i="6"/>
  <c r="L1670" i="6" s="1"/>
  <c r="I1670" i="6"/>
  <c r="K1670" i="6" s="1"/>
  <c r="D1670" i="6"/>
  <c r="C1670" i="6"/>
  <c r="B1670" i="6"/>
  <c r="O1674" i="6"/>
  <c r="J1674" i="6"/>
  <c r="L1674" i="6" s="1"/>
  <c r="I1674" i="6"/>
  <c r="K1674" i="6" s="1"/>
  <c r="D1674" i="6"/>
  <c r="C1674" i="6"/>
  <c r="B1674" i="6"/>
  <c r="O1677" i="6"/>
  <c r="J1677" i="6"/>
  <c r="L1677" i="6" s="1"/>
  <c r="I1677" i="6"/>
  <c r="K1677" i="6" s="1"/>
  <c r="D1677" i="6"/>
  <c r="C1677" i="6"/>
  <c r="B1677" i="6"/>
  <c r="O1676" i="6"/>
  <c r="J1676" i="6"/>
  <c r="L1676" i="6" s="1"/>
  <c r="I1676" i="6"/>
  <c r="K1676" i="6" s="1"/>
  <c r="D1676" i="6"/>
  <c r="C1676" i="6"/>
  <c r="B1676" i="6"/>
  <c r="O2312" i="6"/>
  <c r="J2312" i="6"/>
  <c r="L2312" i="6" s="1"/>
  <c r="I2312" i="6"/>
  <c r="K2312" i="6" s="1"/>
  <c r="D2312" i="6"/>
  <c r="C2312" i="6"/>
  <c r="B2312" i="6"/>
  <c r="O2314" i="6"/>
  <c r="J2314" i="6"/>
  <c r="L2314" i="6" s="1"/>
  <c r="I2314" i="6"/>
  <c r="K2314" i="6" s="1"/>
  <c r="D2314" i="6"/>
  <c r="C2314" i="6"/>
  <c r="B2314" i="6"/>
  <c r="O2313" i="6"/>
  <c r="J2313" i="6"/>
  <c r="L2313" i="6" s="1"/>
  <c r="I2313" i="6"/>
  <c r="K2313" i="6" s="1"/>
  <c r="D2313" i="6"/>
  <c r="C2313" i="6"/>
  <c r="B2313" i="6"/>
  <c r="O2311" i="6"/>
  <c r="J2311" i="6"/>
  <c r="L2311" i="6" s="1"/>
  <c r="I2311" i="6"/>
  <c r="K2311" i="6" s="1"/>
  <c r="D2311" i="6"/>
  <c r="C2311" i="6"/>
  <c r="B2311" i="6"/>
  <c r="O2317" i="6"/>
  <c r="J2317" i="6"/>
  <c r="L2317" i="6" s="1"/>
  <c r="I2317" i="6"/>
  <c r="K2317" i="6" s="1"/>
  <c r="D2317" i="6"/>
  <c r="C2317" i="6"/>
  <c r="B2317" i="6"/>
  <c r="O2316" i="6"/>
  <c r="J2316" i="6"/>
  <c r="L2316" i="6" s="1"/>
  <c r="I2316" i="6"/>
  <c r="K2316" i="6" s="1"/>
  <c r="D2316" i="6"/>
  <c r="C2316" i="6"/>
  <c r="B2316" i="6"/>
  <c r="O1678" i="6"/>
  <c r="J1678" i="6"/>
  <c r="L1678" i="6" s="1"/>
  <c r="I1678" i="6"/>
  <c r="K1678" i="6" s="1"/>
  <c r="D1678" i="6"/>
  <c r="C1678" i="6"/>
  <c r="B1678" i="6"/>
  <c r="O2315" i="6"/>
  <c r="J2315" i="6"/>
  <c r="L2315" i="6" s="1"/>
  <c r="I2315" i="6"/>
  <c r="K2315" i="6" s="1"/>
  <c r="D2315" i="6"/>
  <c r="C2315" i="6"/>
  <c r="B2315" i="6"/>
  <c r="O1668" i="6"/>
  <c r="J1668" i="6"/>
  <c r="L1668" i="6" s="1"/>
  <c r="I1668" i="6"/>
  <c r="K1668" i="6" s="1"/>
  <c r="D1668" i="6"/>
  <c r="C1668" i="6"/>
  <c r="B1668" i="6"/>
  <c r="O1665" i="6"/>
  <c r="J1665" i="6"/>
  <c r="L1665" i="6" s="1"/>
  <c r="I1665" i="6"/>
  <c r="K1665" i="6" s="1"/>
  <c r="D1665" i="6"/>
  <c r="C1665" i="6"/>
  <c r="B1665" i="6"/>
  <c r="O1667" i="6"/>
  <c r="J1667" i="6"/>
  <c r="L1667" i="6" s="1"/>
  <c r="I1667" i="6"/>
  <c r="K1667" i="6" s="1"/>
  <c r="D1667" i="6"/>
  <c r="C1667" i="6"/>
  <c r="B1667" i="6"/>
  <c r="O1666" i="6"/>
  <c r="J1666" i="6"/>
  <c r="L1666" i="6" s="1"/>
  <c r="I1666" i="6"/>
  <c r="K1666" i="6" s="1"/>
  <c r="D1666" i="6"/>
  <c r="C1666" i="6"/>
  <c r="B1666" i="6"/>
  <c r="O644" i="6"/>
  <c r="J644" i="6"/>
  <c r="L644" i="6" s="1"/>
  <c r="I644" i="6"/>
  <c r="K644" i="6" s="1"/>
  <c r="D644" i="6"/>
  <c r="C644" i="6"/>
  <c r="B644" i="6"/>
  <c r="O1664" i="6"/>
  <c r="J1664" i="6"/>
  <c r="L1664" i="6" s="1"/>
  <c r="I1664" i="6"/>
  <c r="K1664" i="6" s="1"/>
  <c r="D1664" i="6"/>
  <c r="C1664" i="6"/>
  <c r="B1664" i="6"/>
  <c r="O1662" i="6"/>
  <c r="A1662" i="6" s="1"/>
  <c r="J1662" i="6"/>
  <c r="L1662" i="6" s="1"/>
  <c r="I1662" i="6"/>
  <c r="K1662" i="6" s="1"/>
  <c r="D1662" i="6"/>
  <c r="C1662" i="6"/>
  <c r="B1662" i="6"/>
  <c r="O643" i="6"/>
  <c r="J643" i="6"/>
  <c r="L643" i="6" s="1"/>
  <c r="I643" i="6"/>
  <c r="K643" i="6" s="1"/>
  <c r="D643" i="6"/>
  <c r="C643" i="6"/>
  <c r="B643" i="6"/>
  <c r="O1661" i="6"/>
  <c r="J1661" i="6"/>
  <c r="L1661" i="6" s="1"/>
  <c r="I1661" i="6"/>
  <c r="K1661" i="6" s="1"/>
  <c r="D1661" i="6"/>
  <c r="C1661" i="6"/>
  <c r="B1661" i="6"/>
  <c r="O1663" i="6"/>
  <c r="J1663" i="6"/>
  <c r="L1663" i="6" s="1"/>
  <c r="I1663" i="6"/>
  <c r="K1663" i="6" s="1"/>
  <c r="D1663" i="6"/>
  <c r="C1663" i="6"/>
  <c r="B1663" i="6"/>
  <c r="O1660" i="6"/>
  <c r="J1660" i="6"/>
  <c r="L1660" i="6" s="1"/>
  <c r="I1660" i="6"/>
  <c r="K1660" i="6" s="1"/>
  <c r="D1660" i="6"/>
  <c r="C1660" i="6"/>
  <c r="B1660" i="6"/>
  <c r="O1659" i="6"/>
  <c r="J1659" i="6"/>
  <c r="L1659" i="6" s="1"/>
  <c r="I1659" i="6"/>
  <c r="K1659" i="6" s="1"/>
  <c r="D1659" i="6"/>
  <c r="C1659" i="6"/>
  <c r="B1659" i="6"/>
  <c r="O1658" i="6"/>
  <c r="J1658" i="6"/>
  <c r="L1658" i="6" s="1"/>
  <c r="I1658" i="6"/>
  <c r="K1658" i="6" s="1"/>
  <c r="D1658" i="6"/>
  <c r="C1658" i="6"/>
  <c r="B1658" i="6"/>
  <c r="O2310" i="6"/>
  <c r="J2310" i="6"/>
  <c r="L2310" i="6" s="1"/>
  <c r="I2310" i="6"/>
  <c r="K2310" i="6" s="1"/>
  <c r="D2310" i="6"/>
  <c r="C2310" i="6"/>
  <c r="B2310" i="6"/>
  <c r="O1657" i="6"/>
  <c r="J1657" i="6"/>
  <c r="L1657" i="6" s="1"/>
  <c r="I1657" i="6"/>
  <c r="K1657" i="6" s="1"/>
  <c r="D1657" i="6"/>
  <c r="C1657" i="6"/>
  <c r="B1657" i="6"/>
  <c r="O2309" i="6"/>
  <c r="J2309" i="6"/>
  <c r="L2309" i="6" s="1"/>
  <c r="I2309" i="6"/>
  <c r="K2309" i="6" s="1"/>
  <c r="D2309" i="6"/>
  <c r="C2309" i="6"/>
  <c r="B2309" i="6"/>
  <c r="O1656" i="6"/>
  <c r="J1656" i="6"/>
  <c r="L1656" i="6" s="1"/>
  <c r="I1656" i="6"/>
  <c r="K1656" i="6" s="1"/>
  <c r="D1656" i="6"/>
  <c r="C1656" i="6"/>
  <c r="B1656" i="6"/>
  <c r="O2308" i="6"/>
  <c r="J2308" i="6"/>
  <c r="L2308" i="6" s="1"/>
  <c r="I2308" i="6"/>
  <c r="K2308" i="6" s="1"/>
  <c r="D2308" i="6"/>
  <c r="C2308" i="6"/>
  <c r="B2308" i="6"/>
  <c r="O1655" i="6"/>
  <c r="J1655" i="6"/>
  <c r="L1655" i="6" s="1"/>
  <c r="I1655" i="6"/>
  <c r="K1655" i="6" s="1"/>
  <c r="D1655" i="6"/>
  <c r="C1655" i="6"/>
  <c r="B1655" i="6"/>
  <c r="O1654" i="6"/>
  <c r="J1654" i="6"/>
  <c r="L1654" i="6" s="1"/>
  <c r="I1654" i="6"/>
  <c r="K1654" i="6" s="1"/>
  <c r="D1654" i="6"/>
  <c r="C1654" i="6"/>
  <c r="B1654" i="6"/>
  <c r="O1646" i="6"/>
  <c r="J1646" i="6"/>
  <c r="L1646" i="6" s="1"/>
  <c r="I1646" i="6"/>
  <c r="K1646" i="6" s="1"/>
  <c r="D1646" i="6"/>
  <c r="C1646" i="6"/>
  <c r="B1646" i="6"/>
  <c r="O642" i="6"/>
  <c r="J642" i="6"/>
  <c r="L642" i="6" s="1"/>
  <c r="I642" i="6"/>
  <c r="K642" i="6" s="1"/>
  <c r="D642" i="6"/>
  <c r="C642" i="6"/>
  <c r="B642" i="6"/>
  <c r="O2303" i="6"/>
  <c r="J2303" i="6"/>
  <c r="L2303" i="6" s="1"/>
  <c r="I2303" i="6"/>
  <c r="K2303" i="6" s="1"/>
  <c r="D2303" i="6"/>
  <c r="C2303" i="6"/>
  <c r="B2303" i="6"/>
  <c r="O1652" i="6"/>
  <c r="J1652" i="6"/>
  <c r="L1652" i="6" s="1"/>
  <c r="I1652" i="6"/>
  <c r="K1652" i="6" s="1"/>
  <c r="D1652" i="6"/>
  <c r="C1652" i="6"/>
  <c r="B1652" i="6"/>
  <c r="O1647" i="6"/>
  <c r="J1647" i="6"/>
  <c r="L1647" i="6" s="1"/>
  <c r="I1647" i="6"/>
  <c r="K1647" i="6" s="1"/>
  <c r="D1647" i="6"/>
  <c r="C1647" i="6"/>
  <c r="B1647" i="6"/>
  <c r="O2306" i="6"/>
  <c r="J2306" i="6"/>
  <c r="L2306" i="6" s="1"/>
  <c r="I2306" i="6"/>
  <c r="K2306" i="6" s="1"/>
  <c r="D2306" i="6"/>
  <c r="C2306" i="6"/>
  <c r="B2306" i="6"/>
  <c r="O2304" i="6"/>
  <c r="J2304" i="6"/>
  <c r="L2304" i="6" s="1"/>
  <c r="I2304" i="6"/>
  <c r="K2304" i="6" s="1"/>
  <c r="D2304" i="6"/>
  <c r="C2304" i="6"/>
  <c r="B2304" i="6"/>
  <c r="O1650" i="6"/>
  <c r="J1650" i="6"/>
  <c r="L1650" i="6" s="1"/>
  <c r="I1650" i="6"/>
  <c r="K1650" i="6" s="1"/>
  <c r="D1650" i="6"/>
  <c r="C1650" i="6"/>
  <c r="B1650" i="6"/>
  <c r="O2307" i="6"/>
  <c r="J2307" i="6"/>
  <c r="L2307" i="6" s="1"/>
  <c r="I2307" i="6"/>
  <c r="K2307" i="6" s="1"/>
  <c r="D2307" i="6"/>
  <c r="C2307" i="6"/>
  <c r="B2307" i="6"/>
  <c r="O1651" i="6"/>
  <c r="J1651" i="6"/>
  <c r="L1651" i="6" s="1"/>
  <c r="I1651" i="6"/>
  <c r="K1651" i="6" s="1"/>
  <c r="D1651" i="6"/>
  <c r="C1651" i="6"/>
  <c r="B1651" i="6"/>
  <c r="O1648" i="6"/>
  <c r="J1648" i="6"/>
  <c r="L1648" i="6" s="1"/>
  <c r="I1648" i="6"/>
  <c r="K1648" i="6" s="1"/>
  <c r="D1648" i="6"/>
  <c r="C1648" i="6"/>
  <c r="B1648" i="6"/>
  <c r="O2305" i="6"/>
  <c r="J2305" i="6"/>
  <c r="L2305" i="6" s="1"/>
  <c r="I2305" i="6"/>
  <c r="K2305" i="6" s="1"/>
  <c r="D2305" i="6"/>
  <c r="C2305" i="6"/>
  <c r="B2305" i="6"/>
  <c r="O1653" i="6"/>
  <c r="J1653" i="6"/>
  <c r="L1653" i="6" s="1"/>
  <c r="I1653" i="6"/>
  <c r="K1653" i="6" s="1"/>
  <c r="D1653" i="6"/>
  <c r="C1653" i="6"/>
  <c r="B1653" i="6"/>
  <c r="O1649" i="6"/>
  <c r="J1649" i="6"/>
  <c r="L1649" i="6" s="1"/>
  <c r="I1649" i="6"/>
  <c r="K1649" i="6" s="1"/>
  <c r="D1649" i="6"/>
  <c r="C1649" i="6"/>
  <c r="B1649" i="6"/>
  <c r="O1644" i="6"/>
  <c r="J1644" i="6"/>
  <c r="L1644" i="6" s="1"/>
  <c r="I1644" i="6"/>
  <c r="K1644" i="6" s="1"/>
  <c r="D1644" i="6"/>
  <c r="C1644" i="6"/>
  <c r="B1644" i="6"/>
  <c r="O1645" i="6"/>
  <c r="J1645" i="6"/>
  <c r="L1645" i="6" s="1"/>
  <c r="I1645" i="6"/>
  <c r="K1645" i="6" s="1"/>
  <c r="D1645" i="6"/>
  <c r="C1645" i="6"/>
  <c r="B1645" i="6"/>
  <c r="O1643" i="6"/>
  <c r="J1643" i="6"/>
  <c r="L1643" i="6" s="1"/>
  <c r="I1643" i="6"/>
  <c r="K1643" i="6" s="1"/>
  <c r="D1643" i="6"/>
  <c r="C1643" i="6"/>
  <c r="B1643" i="6"/>
  <c r="O1642" i="6"/>
  <c r="J1642" i="6"/>
  <c r="L1642" i="6" s="1"/>
  <c r="I1642" i="6"/>
  <c r="K1642" i="6" s="1"/>
  <c r="D1642" i="6"/>
  <c r="C1642" i="6"/>
  <c r="B1642" i="6"/>
  <c r="O1641" i="6"/>
  <c r="J1641" i="6"/>
  <c r="L1641" i="6" s="1"/>
  <c r="I1641" i="6"/>
  <c r="K1641" i="6" s="1"/>
  <c r="D1641" i="6"/>
  <c r="C1641" i="6"/>
  <c r="B1641" i="6"/>
  <c r="O1640" i="6"/>
  <c r="J1640" i="6"/>
  <c r="L1640" i="6" s="1"/>
  <c r="I1640" i="6"/>
  <c r="K1640" i="6" s="1"/>
  <c r="D1640" i="6"/>
  <c r="C1640" i="6"/>
  <c r="B1640" i="6"/>
  <c r="O1639" i="6"/>
  <c r="J1639" i="6"/>
  <c r="L1639" i="6" s="1"/>
  <c r="I1639" i="6"/>
  <c r="K1639" i="6" s="1"/>
  <c r="D1639" i="6"/>
  <c r="C1639" i="6"/>
  <c r="B1639" i="6"/>
  <c r="O1638" i="6"/>
  <c r="J1638" i="6"/>
  <c r="L1638" i="6" s="1"/>
  <c r="I1638" i="6"/>
  <c r="K1638" i="6" s="1"/>
  <c r="D1638" i="6"/>
  <c r="C1638" i="6"/>
  <c r="B1638" i="6"/>
  <c r="O641" i="6"/>
  <c r="J641" i="6"/>
  <c r="L641" i="6" s="1"/>
  <c r="I641" i="6"/>
  <c r="K641" i="6" s="1"/>
  <c r="D641" i="6"/>
  <c r="C641" i="6"/>
  <c r="B641" i="6"/>
  <c r="O1637" i="6"/>
  <c r="J1637" i="6"/>
  <c r="L1637" i="6" s="1"/>
  <c r="I1637" i="6"/>
  <c r="K1637" i="6" s="1"/>
  <c r="D1637" i="6"/>
  <c r="C1637" i="6"/>
  <c r="B1637" i="6"/>
  <c r="O1636" i="6"/>
  <c r="J1636" i="6"/>
  <c r="L1636" i="6" s="1"/>
  <c r="I1636" i="6"/>
  <c r="K1636" i="6" s="1"/>
  <c r="D1636" i="6"/>
  <c r="C1636" i="6"/>
  <c r="B1636" i="6"/>
  <c r="O1635" i="6"/>
  <c r="J1635" i="6"/>
  <c r="L1635" i="6" s="1"/>
  <c r="I1635" i="6"/>
  <c r="K1635" i="6" s="1"/>
  <c r="D1635" i="6"/>
  <c r="C1635" i="6"/>
  <c r="B1635" i="6"/>
  <c r="O1634" i="6"/>
  <c r="J1634" i="6"/>
  <c r="L1634" i="6" s="1"/>
  <c r="I1634" i="6"/>
  <c r="K1634" i="6" s="1"/>
  <c r="D1634" i="6"/>
  <c r="C1634" i="6"/>
  <c r="B1634" i="6"/>
  <c r="O1633" i="6"/>
  <c r="J1633" i="6"/>
  <c r="L1633" i="6" s="1"/>
  <c r="I1633" i="6"/>
  <c r="K1633" i="6" s="1"/>
  <c r="D1633" i="6"/>
  <c r="C1633" i="6"/>
  <c r="B1633" i="6"/>
  <c r="O2300" i="6"/>
  <c r="J2300" i="6"/>
  <c r="L2300" i="6" s="1"/>
  <c r="I2300" i="6"/>
  <c r="K2300" i="6" s="1"/>
  <c r="D2300" i="6"/>
  <c r="C2300" i="6"/>
  <c r="B2300" i="6"/>
  <c r="O640" i="6"/>
  <c r="J640" i="6"/>
  <c r="L640" i="6" s="1"/>
  <c r="I640" i="6"/>
  <c r="K640" i="6" s="1"/>
  <c r="D640" i="6"/>
  <c r="C640" i="6"/>
  <c r="B640" i="6"/>
  <c r="O1631" i="6"/>
  <c r="J1631" i="6"/>
  <c r="L1631" i="6" s="1"/>
  <c r="I1631" i="6"/>
  <c r="K1631" i="6" s="1"/>
  <c r="D1631" i="6"/>
  <c r="C1631" i="6"/>
  <c r="B1631" i="6"/>
  <c r="O2302" i="6"/>
  <c r="J2302" i="6"/>
  <c r="L2302" i="6" s="1"/>
  <c r="I2302" i="6"/>
  <c r="K2302" i="6" s="1"/>
  <c r="D2302" i="6"/>
  <c r="C2302" i="6"/>
  <c r="B2302" i="6"/>
  <c r="O1632" i="6"/>
  <c r="J1632" i="6"/>
  <c r="L1632" i="6" s="1"/>
  <c r="I1632" i="6"/>
  <c r="K1632" i="6" s="1"/>
  <c r="D1632" i="6"/>
  <c r="C1632" i="6"/>
  <c r="B1632" i="6"/>
  <c r="O1630" i="6"/>
  <c r="J1630" i="6"/>
  <c r="L1630" i="6" s="1"/>
  <c r="I1630" i="6"/>
  <c r="K1630" i="6" s="1"/>
  <c r="D1630" i="6"/>
  <c r="C1630" i="6"/>
  <c r="B1630" i="6"/>
  <c r="O2301" i="6"/>
  <c r="J2301" i="6"/>
  <c r="L2301" i="6" s="1"/>
  <c r="I2301" i="6"/>
  <c r="K2301" i="6" s="1"/>
  <c r="D2301" i="6"/>
  <c r="C2301" i="6"/>
  <c r="B2301" i="6"/>
  <c r="O1629" i="6"/>
  <c r="J1629" i="6"/>
  <c r="L1629" i="6" s="1"/>
  <c r="I1629" i="6"/>
  <c r="K1629" i="6" s="1"/>
  <c r="D1629" i="6"/>
  <c r="C1629" i="6"/>
  <c r="B1629" i="6"/>
  <c r="O639" i="6"/>
  <c r="J639" i="6"/>
  <c r="L639" i="6" s="1"/>
  <c r="I639" i="6"/>
  <c r="K639" i="6" s="1"/>
  <c r="D639" i="6"/>
  <c r="C639" i="6"/>
  <c r="B639" i="6"/>
  <c r="O638" i="6"/>
  <c r="J638" i="6"/>
  <c r="L638" i="6" s="1"/>
  <c r="I638" i="6"/>
  <c r="K638" i="6" s="1"/>
  <c r="D638" i="6"/>
  <c r="C638" i="6"/>
  <c r="B638" i="6"/>
  <c r="O2298" i="6"/>
  <c r="A2298" i="6" s="1"/>
  <c r="J2298" i="6"/>
  <c r="L2298" i="6" s="1"/>
  <c r="I2298" i="6"/>
  <c r="K2298" i="6" s="1"/>
  <c r="D2298" i="6"/>
  <c r="C2298" i="6"/>
  <c r="B2298" i="6"/>
  <c r="O2297" i="6"/>
  <c r="J2297" i="6"/>
  <c r="L2297" i="6" s="1"/>
  <c r="I2297" i="6"/>
  <c r="K2297" i="6" s="1"/>
  <c r="D2297" i="6"/>
  <c r="C2297" i="6"/>
  <c r="B2297" i="6"/>
  <c r="O1627" i="6"/>
  <c r="J1627" i="6"/>
  <c r="L1627" i="6" s="1"/>
  <c r="I1627" i="6"/>
  <c r="K1627" i="6" s="1"/>
  <c r="D1627" i="6"/>
  <c r="C1627" i="6"/>
  <c r="B1627" i="6"/>
  <c r="O2299" i="6"/>
  <c r="J2299" i="6"/>
  <c r="L2299" i="6" s="1"/>
  <c r="I2299" i="6"/>
  <c r="K2299" i="6" s="1"/>
  <c r="D2299" i="6"/>
  <c r="C2299" i="6"/>
  <c r="B2299" i="6"/>
  <c r="O636" i="6"/>
  <c r="J636" i="6"/>
  <c r="L636" i="6" s="1"/>
  <c r="I636" i="6"/>
  <c r="K636" i="6" s="1"/>
  <c r="D636" i="6"/>
  <c r="C636" i="6"/>
  <c r="B636" i="6"/>
  <c r="O1626" i="6"/>
  <c r="J1626" i="6"/>
  <c r="L1626" i="6" s="1"/>
  <c r="I1626" i="6"/>
  <c r="K1626" i="6" s="1"/>
  <c r="D1626" i="6"/>
  <c r="C1626" i="6"/>
  <c r="B1626" i="6"/>
  <c r="O1628" i="6"/>
  <c r="J1628" i="6"/>
  <c r="L1628" i="6" s="1"/>
  <c r="I1628" i="6"/>
  <c r="K1628" i="6" s="1"/>
  <c r="D1628" i="6"/>
  <c r="C1628" i="6"/>
  <c r="B1628" i="6"/>
  <c r="O637" i="6"/>
  <c r="J637" i="6"/>
  <c r="L637" i="6" s="1"/>
  <c r="I637" i="6"/>
  <c r="K637" i="6" s="1"/>
  <c r="D637" i="6"/>
  <c r="C637" i="6"/>
  <c r="B637" i="6"/>
  <c r="O1625" i="6"/>
  <c r="J1625" i="6"/>
  <c r="L1625" i="6" s="1"/>
  <c r="I1625" i="6"/>
  <c r="K1625" i="6" s="1"/>
  <c r="D1625" i="6"/>
  <c r="C1625" i="6"/>
  <c r="B1625" i="6"/>
  <c r="O1624" i="6"/>
  <c r="J1624" i="6"/>
  <c r="L1624" i="6" s="1"/>
  <c r="I1624" i="6"/>
  <c r="K1624" i="6" s="1"/>
  <c r="D1624" i="6"/>
  <c r="C1624" i="6"/>
  <c r="B1624" i="6"/>
  <c r="O635" i="6"/>
  <c r="J635" i="6"/>
  <c r="L635" i="6" s="1"/>
  <c r="I635" i="6"/>
  <c r="K635" i="6" s="1"/>
  <c r="D635" i="6"/>
  <c r="C635" i="6"/>
  <c r="B635" i="6"/>
  <c r="O1623" i="6"/>
  <c r="J1623" i="6"/>
  <c r="L1623" i="6" s="1"/>
  <c r="I1623" i="6"/>
  <c r="K1623" i="6" s="1"/>
  <c r="D1623" i="6"/>
  <c r="C1623" i="6"/>
  <c r="B1623" i="6"/>
  <c r="O69" i="6"/>
  <c r="J69" i="6"/>
  <c r="L69" i="6" s="1"/>
  <c r="I69" i="6"/>
  <c r="K69" i="6" s="1"/>
  <c r="D69" i="6"/>
  <c r="C69" i="6"/>
  <c r="B69" i="6"/>
  <c r="O68" i="6"/>
  <c r="J68" i="6"/>
  <c r="L68" i="6" s="1"/>
  <c r="I68" i="6"/>
  <c r="K68" i="6" s="1"/>
  <c r="D68" i="6"/>
  <c r="C68" i="6"/>
  <c r="B68" i="6"/>
  <c r="O633" i="6"/>
  <c r="J633" i="6"/>
  <c r="L633" i="6" s="1"/>
  <c r="I633" i="6"/>
  <c r="K633" i="6" s="1"/>
  <c r="D633" i="6"/>
  <c r="C633" i="6"/>
  <c r="B633" i="6"/>
  <c r="O634" i="6"/>
  <c r="J634" i="6"/>
  <c r="L634" i="6" s="1"/>
  <c r="I634" i="6"/>
  <c r="K634" i="6" s="1"/>
  <c r="D634" i="6"/>
  <c r="C634" i="6"/>
  <c r="B634" i="6"/>
  <c r="O1620" i="6"/>
  <c r="J1620" i="6"/>
  <c r="L1620" i="6" s="1"/>
  <c r="I1620" i="6"/>
  <c r="K1620" i="6" s="1"/>
  <c r="D1620" i="6"/>
  <c r="C1620" i="6"/>
  <c r="B1620" i="6"/>
  <c r="O1622" i="6"/>
  <c r="J1622" i="6"/>
  <c r="L1622" i="6" s="1"/>
  <c r="I1622" i="6"/>
  <c r="K1622" i="6" s="1"/>
  <c r="D1622" i="6"/>
  <c r="C1622" i="6"/>
  <c r="B1622" i="6"/>
  <c r="O1621" i="6"/>
  <c r="J1621" i="6"/>
  <c r="L1621" i="6" s="1"/>
  <c r="I1621" i="6"/>
  <c r="K1621" i="6" s="1"/>
  <c r="D1621" i="6"/>
  <c r="C1621" i="6"/>
  <c r="B1621" i="6"/>
  <c r="O1619" i="6"/>
  <c r="J1619" i="6"/>
  <c r="L1619" i="6" s="1"/>
  <c r="I1619" i="6"/>
  <c r="K1619" i="6" s="1"/>
  <c r="D1619" i="6"/>
  <c r="C1619" i="6"/>
  <c r="B1619" i="6"/>
  <c r="O632" i="6"/>
  <c r="J632" i="6"/>
  <c r="L632" i="6" s="1"/>
  <c r="I632" i="6"/>
  <c r="K632" i="6" s="1"/>
  <c r="D632" i="6"/>
  <c r="C632" i="6"/>
  <c r="B632" i="6"/>
  <c r="O1609" i="6"/>
  <c r="J1609" i="6"/>
  <c r="L1609" i="6" s="1"/>
  <c r="I1609" i="6"/>
  <c r="K1609" i="6" s="1"/>
  <c r="D1609" i="6"/>
  <c r="C1609" i="6"/>
  <c r="B1609" i="6"/>
  <c r="O631" i="6"/>
  <c r="J631" i="6"/>
  <c r="L631" i="6" s="1"/>
  <c r="I631" i="6"/>
  <c r="K631" i="6" s="1"/>
  <c r="D631" i="6"/>
  <c r="C631" i="6"/>
  <c r="B631" i="6"/>
  <c r="O2290" i="6"/>
  <c r="J2290" i="6"/>
  <c r="L2290" i="6" s="1"/>
  <c r="I2290" i="6"/>
  <c r="K2290" i="6" s="1"/>
  <c r="D2290" i="6"/>
  <c r="C2290" i="6"/>
  <c r="B2290" i="6"/>
  <c r="O2292" i="6"/>
  <c r="J2292" i="6"/>
  <c r="L2292" i="6" s="1"/>
  <c r="I2292" i="6"/>
  <c r="K2292" i="6" s="1"/>
  <c r="D2292" i="6"/>
  <c r="C2292" i="6"/>
  <c r="B2292" i="6"/>
  <c r="O2296" i="6"/>
  <c r="A2296" i="6" s="1"/>
  <c r="J2296" i="6"/>
  <c r="L2296" i="6" s="1"/>
  <c r="I2296" i="6"/>
  <c r="K2296" i="6" s="1"/>
  <c r="D2296" i="6"/>
  <c r="C2296" i="6"/>
  <c r="B2296" i="6"/>
  <c r="O2285" i="6"/>
  <c r="J2285" i="6"/>
  <c r="L2285" i="6" s="1"/>
  <c r="I2285" i="6"/>
  <c r="K2285" i="6" s="1"/>
  <c r="D2285" i="6"/>
  <c r="C2285" i="6"/>
  <c r="B2285" i="6"/>
  <c r="O2289" i="6"/>
  <c r="J2289" i="6"/>
  <c r="L2289" i="6" s="1"/>
  <c r="I2289" i="6"/>
  <c r="K2289" i="6" s="1"/>
  <c r="D2289" i="6"/>
  <c r="C2289" i="6"/>
  <c r="B2289" i="6"/>
  <c r="O1604" i="6"/>
  <c r="J1604" i="6"/>
  <c r="L1604" i="6" s="1"/>
  <c r="I1604" i="6"/>
  <c r="K1604" i="6" s="1"/>
  <c r="D1604" i="6"/>
  <c r="C1604" i="6"/>
  <c r="B1604" i="6"/>
  <c r="O2293" i="6"/>
  <c r="J2293" i="6"/>
  <c r="L2293" i="6" s="1"/>
  <c r="I2293" i="6"/>
  <c r="K2293" i="6" s="1"/>
  <c r="D2293" i="6"/>
  <c r="C2293" i="6"/>
  <c r="B2293" i="6"/>
  <c r="O1614" i="6"/>
  <c r="J1614" i="6"/>
  <c r="L1614" i="6" s="1"/>
  <c r="I1614" i="6"/>
  <c r="K1614" i="6" s="1"/>
  <c r="D1614" i="6"/>
  <c r="C1614" i="6"/>
  <c r="B1614" i="6"/>
  <c r="O1613" i="6"/>
  <c r="J1613" i="6"/>
  <c r="L1613" i="6" s="1"/>
  <c r="I1613" i="6"/>
  <c r="K1613" i="6" s="1"/>
  <c r="D1613" i="6"/>
  <c r="C1613" i="6"/>
  <c r="B1613" i="6"/>
  <c r="O1611" i="6"/>
  <c r="J1611" i="6"/>
  <c r="L1611" i="6" s="1"/>
  <c r="I1611" i="6"/>
  <c r="K1611" i="6" s="1"/>
  <c r="D1611" i="6"/>
  <c r="C1611" i="6"/>
  <c r="B1611" i="6"/>
  <c r="O2295" i="6"/>
  <c r="J2295" i="6"/>
  <c r="L2295" i="6" s="1"/>
  <c r="I2295" i="6"/>
  <c r="K2295" i="6" s="1"/>
  <c r="D2295" i="6"/>
  <c r="C2295" i="6"/>
  <c r="B2295" i="6"/>
  <c r="O2288" i="6"/>
  <c r="J2288" i="6"/>
  <c r="L2288" i="6" s="1"/>
  <c r="I2288" i="6"/>
  <c r="K2288" i="6" s="1"/>
  <c r="D2288" i="6"/>
  <c r="C2288" i="6"/>
  <c r="B2288" i="6"/>
  <c r="O1610" i="6"/>
  <c r="J1610" i="6"/>
  <c r="L1610" i="6" s="1"/>
  <c r="I1610" i="6"/>
  <c r="K1610" i="6" s="1"/>
  <c r="D1610" i="6"/>
  <c r="C1610" i="6"/>
  <c r="B1610" i="6"/>
  <c r="O1617" i="6"/>
  <c r="J1617" i="6"/>
  <c r="L1617" i="6" s="1"/>
  <c r="I1617" i="6"/>
  <c r="K1617" i="6" s="1"/>
  <c r="D1617" i="6"/>
  <c r="C1617" i="6"/>
  <c r="B1617" i="6"/>
  <c r="O1612" i="6"/>
  <c r="J1612" i="6"/>
  <c r="L1612" i="6" s="1"/>
  <c r="I1612" i="6"/>
  <c r="K1612" i="6" s="1"/>
  <c r="D1612" i="6"/>
  <c r="C1612" i="6"/>
  <c r="B1612" i="6"/>
  <c r="O2294" i="6"/>
  <c r="J2294" i="6"/>
  <c r="L2294" i="6" s="1"/>
  <c r="I2294" i="6"/>
  <c r="K2294" i="6" s="1"/>
  <c r="D2294" i="6"/>
  <c r="C2294" i="6"/>
  <c r="B2294" i="6"/>
  <c r="O630" i="6"/>
  <c r="J630" i="6"/>
  <c r="L630" i="6" s="1"/>
  <c r="I630" i="6"/>
  <c r="K630" i="6" s="1"/>
  <c r="D630" i="6"/>
  <c r="C630" i="6"/>
  <c r="B630" i="6"/>
  <c r="O1606" i="6"/>
  <c r="J1606" i="6"/>
  <c r="L1606" i="6" s="1"/>
  <c r="I1606" i="6"/>
  <c r="K1606" i="6" s="1"/>
  <c r="D1606" i="6"/>
  <c r="C1606" i="6"/>
  <c r="B1606" i="6"/>
  <c r="O2291" i="6"/>
  <c r="J2291" i="6"/>
  <c r="L2291" i="6" s="1"/>
  <c r="I2291" i="6"/>
  <c r="K2291" i="6" s="1"/>
  <c r="D2291" i="6"/>
  <c r="C2291" i="6"/>
  <c r="B2291" i="6"/>
  <c r="O1608" i="6"/>
  <c r="J1608" i="6"/>
  <c r="L1608" i="6" s="1"/>
  <c r="I1608" i="6"/>
  <c r="K1608" i="6" s="1"/>
  <c r="D1608" i="6"/>
  <c r="C1608" i="6"/>
  <c r="B1608" i="6"/>
  <c r="O1607" i="6"/>
  <c r="J1607" i="6"/>
  <c r="L1607" i="6" s="1"/>
  <c r="I1607" i="6"/>
  <c r="K1607" i="6" s="1"/>
  <c r="D1607" i="6"/>
  <c r="C1607" i="6"/>
  <c r="B1607" i="6"/>
  <c r="O1605" i="6"/>
  <c r="A1605" i="6" s="1"/>
  <c r="J1605" i="6"/>
  <c r="L1605" i="6" s="1"/>
  <c r="I1605" i="6"/>
  <c r="K1605" i="6" s="1"/>
  <c r="D1605" i="6"/>
  <c r="C1605" i="6"/>
  <c r="B1605" i="6"/>
  <c r="O1616" i="6"/>
  <c r="J1616" i="6"/>
  <c r="L1616" i="6" s="1"/>
  <c r="I1616" i="6"/>
  <c r="K1616" i="6" s="1"/>
  <c r="D1616" i="6"/>
  <c r="C1616" i="6"/>
  <c r="B1616" i="6"/>
  <c r="O2287" i="6"/>
  <c r="J2287" i="6"/>
  <c r="L2287" i="6" s="1"/>
  <c r="I2287" i="6"/>
  <c r="K2287" i="6" s="1"/>
  <c r="D2287" i="6"/>
  <c r="C2287" i="6"/>
  <c r="B2287" i="6"/>
  <c r="O1615" i="6"/>
  <c r="J1615" i="6"/>
  <c r="L1615" i="6" s="1"/>
  <c r="I1615" i="6"/>
  <c r="K1615" i="6" s="1"/>
  <c r="D1615" i="6"/>
  <c r="C1615" i="6"/>
  <c r="B1615" i="6"/>
  <c r="O1603" i="6"/>
  <c r="J1603" i="6"/>
  <c r="L1603" i="6" s="1"/>
  <c r="I1603" i="6"/>
  <c r="K1603" i="6" s="1"/>
  <c r="D1603" i="6"/>
  <c r="C1603" i="6"/>
  <c r="B1603" i="6"/>
  <c r="O2284" i="6"/>
  <c r="J2284" i="6"/>
  <c r="L2284" i="6" s="1"/>
  <c r="I2284" i="6"/>
  <c r="K2284" i="6" s="1"/>
  <c r="D2284" i="6"/>
  <c r="C2284" i="6"/>
  <c r="B2284" i="6"/>
  <c r="O1618" i="6"/>
  <c r="J1618" i="6"/>
  <c r="L1618" i="6" s="1"/>
  <c r="I1618" i="6"/>
  <c r="K1618" i="6" s="1"/>
  <c r="D1618" i="6"/>
  <c r="C1618" i="6"/>
  <c r="B1618" i="6"/>
  <c r="O2286" i="6"/>
  <c r="J2286" i="6"/>
  <c r="L2286" i="6" s="1"/>
  <c r="I2286" i="6"/>
  <c r="K2286" i="6" s="1"/>
  <c r="D2286" i="6"/>
  <c r="C2286" i="6"/>
  <c r="B2286" i="6"/>
  <c r="O1602" i="6"/>
  <c r="J1602" i="6"/>
  <c r="L1602" i="6" s="1"/>
  <c r="I1602" i="6"/>
  <c r="K1602" i="6" s="1"/>
  <c r="D1602" i="6"/>
  <c r="C1602" i="6"/>
  <c r="B1602" i="6"/>
  <c r="O1600" i="6"/>
  <c r="J1600" i="6"/>
  <c r="L1600" i="6" s="1"/>
  <c r="I1600" i="6"/>
  <c r="K1600" i="6" s="1"/>
  <c r="D1600" i="6"/>
  <c r="C1600" i="6"/>
  <c r="B1600" i="6"/>
  <c r="O1601" i="6"/>
  <c r="J1601" i="6"/>
  <c r="L1601" i="6" s="1"/>
  <c r="I1601" i="6"/>
  <c r="K1601" i="6" s="1"/>
  <c r="D1601" i="6"/>
  <c r="C1601" i="6"/>
  <c r="B1601" i="6"/>
  <c r="O1599" i="6"/>
  <c r="J1599" i="6"/>
  <c r="L1599" i="6" s="1"/>
  <c r="I1599" i="6"/>
  <c r="K1599" i="6" s="1"/>
  <c r="D1599" i="6"/>
  <c r="C1599" i="6"/>
  <c r="B1599" i="6"/>
  <c r="O1596" i="6"/>
  <c r="J1596" i="6"/>
  <c r="L1596" i="6" s="1"/>
  <c r="I1596" i="6"/>
  <c r="K1596" i="6" s="1"/>
  <c r="D1596" i="6"/>
  <c r="C1596" i="6"/>
  <c r="B1596" i="6"/>
  <c r="O1595" i="6"/>
  <c r="A1595" i="6" s="1"/>
  <c r="J1595" i="6"/>
  <c r="L1595" i="6" s="1"/>
  <c r="I1595" i="6"/>
  <c r="K1595" i="6" s="1"/>
  <c r="D1595" i="6"/>
  <c r="C1595" i="6"/>
  <c r="B1595" i="6"/>
  <c r="O629" i="6"/>
  <c r="J629" i="6"/>
  <c r="L629" i="6" s="1"/>
  <c r="I629" i="6"/>
  <c r="K629" i="6" s="1"/>
  <c r="D629" i="6"/>
  <c r="C629" i="6"/>
  <c r="B629" i="6"/>
  <c r="O1597" i="6"/>
  <c r="J1597" i="6"/>
  <c r="L1597" i="6" s="1"/>
  <c r="I1597" i="6"/>
  <c r="K1597" i="6" s="1"/>
  <c r="D1597" i="6"/>
  <c r="C1597" i="6"/>
  <c r="B1597" i="6"/>
  <c r="O1598" i="6"/>
  <c r="A1598" i="6" s="1"/>
  <c r="J1598" i="6"/>
  <c r="L1598" i="6" s="1"/>
  <c r="I1598" i="6"/>
  <c r="K1598" i="6" s="1"/>
  <c r="D1598" i="6"/>
  <c r="C1598" i="6"/>
  <c r="B1598" i="6"/>
  <c r="O1594" i="6"/>
  <c r="A1594" i="6" s="1"/>
  <c r="J1594" i="6"/>
  <c r="L1594" i="6" s="1"/>
  <c r="I1594" i="6"/>
  <c r="K1594" i="6" s="1"/>
  <c r="D1594" i="6"/>
  <c r="C1594" i="6"/>
  <c r="B1594" i="6"/>
  <c r="O1593" i="6"/>
  <c r="J1593" i="6"/>
  <c r="L1593" i="6" s="1"/>
  <c r="I1593" i="6"/>
  <c r="K1593" i="6" s="1"/>
  <c r="D1593" i="6"/>
  <c r="C1593" i="6"/>
  <c r="B1593" i="6"/>
  <c r="O1592" i="6"/>
  <c r="J1592" i="6"/>
  <c r="L1592" i="6" s="1"/>
  <c r="I1592" i="6"/>
  <c r="K1592" i="6" s="1"/>
  <c r="D1592" i="6"/>
  <c r="C1592" i="6"/>
  <c r="B1592" i="6"/>
  <c r="O628" i="6"/>
  <c r="J628" i="6"/>
  <c r="L628" i="6" s="1"/>
  <c r="I628" i="6"/>
  <c r="K628" i="6" s="1"/>
  <c r="D628" i="6"/>
  <c r="C628" i="6"/>
  <c r="B628" i="6"/>
  <c r="O1590" i="6"/>
  <c r="A1590" i="6" s="1"/>
  <c r="J1590" i="6"/>
  <c r="L1590" i="6" s="1"/>
  <c r="I1590" i="6"/>
  <c r="K1590" i="6" s="1"/>
  <c r="D1590" i="6"/>
  <c r="C1590" i="6"/>
  <c r="B1590" i="6"/>
  <c r="O1591" i="6"/>
  <c r="J1591" i="6"/>
  <c r="L1591" i="6" s="1"/>
  <c r="I1591" i="6"/>
  <c r="K1591" i="6" s="1"/>
  <c r="D1591" i="6"/>
  <c r="C1591" i="6"/>
  <c r="B1591" i="6"/>
  <c r="O627" i="6"/>
  <c r="J627" i="6"/>
  <c r="L627" i="6" s="1"/>
  <c r="I627" i="6"/>
  <c r="K627" i="6" s="1"/>
  <c r="D627" i="6"/>
  <c r="C627" i="6"/>
  <c r="B627" i="6"/>
  <c r="O1589" i="6"/>
  <c r="J1589" i="6"/>
  <c r="L1589" i="6" s="1"/>
  <c r="I1589" i="6"/>
  <c r="K1589" i="6" s="1"/>
  <c r="D1589" i="6"/>
  <c r="C1589" i="6"/>
  <c r="B1589" i="6"/>
  <c r="O626" i="6"/>
  <c r="J626" i="6"/>
  <c r="L626" i="6" s="1"/>
  <c r="I626" i="6"/>
  <c r="K626" i="6" s="1"/>
  <c r="D626" i="6"/>
  <c r="C626" i="6"/>
  <c r="B626" i="6"/>
  <c r="O625" i="6"/>
  <c r="J625" i="6"/>
  <c r="L625" i="6" s="1"/>
  <c r="I625" i="6"/>
  <c r="K625" i="6" s="1"/>
  <c r="D625" i="6"/>
  <c r="C625" i="6"/>
  <c r="B625" i="6"/>
  <c r="O1587" i="6"/>
  <c r="J1587" i="6"/>
  <c r="L1587" i="6" s="1"/>
  <c r="I1587" i="6"/>
  <c r="K1587" i="6" s="1"/>
  <c r="D1587" i="6"/>
  <c r="C1587" i="6"/>
  <c r="B1587" i="6"/>
  <c r="O1588" i="6"/>
  <c r="A1588" i="6" s="1"/>
  <c r="J1588" i="6"/>
  <c r="L1588" i="6" s="1"/>
  <c r="I1588" i="6"/>
  <c r="K1588" i="6" s="1"/>
  <c r="D1588" i="6"/>
  <c r="C1588" i="6"/>
  <c r="B1588" i="6"/>
  <c r="O1585" i="6"/>
  <c r="J1585" i="6"/>
  <c r="L1585" i="6" s="1"/>
  <c r="I1585" i="6"/>
  <c r="K1585" i="6" s="1"/>
  <c r="D1585" i="6"/>
  <c r="C1585" i="6"/>
  <c r="B1585" i="6"/>
  <c r="O2283" i="6"/>
  <c r="J2283" i="6"/>
  <c r="L2283" i="6" s="1"/>
  <c r="I2283" i="6"/>
  <c r="K2283" i="6" s="1"/>
  <c r="D2283" i="6"/>
  <c r="C2283" i="6"/>
  <c r="B2283" i="6"/>
  <c r="O1586" i="6"/>
  <c r="A1586" i="6" s="1"/>
  <c r="J1586" i="6"/>
  <c r="L1586" i="6" s="1"/>
  <c r="I1586" i="6"/>
  <c r="K1586" i="6" s="1"/>
  <c r="D1586" i="6"/>
  <c r="C1586" i="6"/>
  <c r="B1586" i="6"/>
  <c r="O1584" i="6"/>
  <c r="A1584" i="6" s="1"/>
  <c r="J1584" i="6"/>
  <c r="L1584" i="6" s="1"/>
  <c r="I1584" i="6"/>
  <c r="K1584" i="6" s="1"/>
  <c r="D1584" i="6"/>
  <c r="C1584" i="6"/>
  <c r="B1584" i="6"/>
  <c r="O1583" i="6"/>
  <c r="J1583" i="6"/>
  <c r="L1583" i="6" s="1"/>
  <c r="I1583" i="6"/>
  <c r="K1583" i="6" s="1"/>
  <c r="D1583" i="6"/>
  <c r="C1583" i="6"/>
  <c r="B1583" i="6"/>
  <c r="O1582" i="6"/>
  <c r="J1582" i="6"/>
  <c r="L1582" i="6" s="1"/>
  <c r="I1582" i="6"/>
  <c r="K1582" i="6" s="1"/>
  <c r="D1582" i="6"/>
  <c r="C1582" i="6"/>
  <c r="B1582" i="6"/>
  <c r="O67" i="6"/>
  <c r="J67" i="6"/>
  <c r="L67" i="6" s="1"/>
  <c r="I67" i="6"/>
  <c r="K67" i="6" s="1"/>
  <c r="D67" i="6"/>
  <c r="C67" i="6"/>
  <c r="B67" i="6"/>
  <c r="O1581" i="6"/>
  <c r="A1581" i="6" s="1"/>
  <c r="J1581" i="6"/>
  <c r="L1581" i="6" s="1"/>
  <c r="I1581" i="6"/>
  <c r="K1581" i="6" s="1"/>
  <c r="D1581" i="6"/>
  <c r="C1581" i="6"/>
  <c r="B1581" i="6"/>
  <c r="O1575" i="6"/>
  <c r="J1575" i="6"/>
  <c r="L1575" i="6" s="1"/>
  <c r="I1575" i="6"/>
  <c r="K1575" i="6" s="1"/>
  <c r="D1575" i="6"/>
  <c r="C1575" i="6"/>
  <c r="B1575" i="6"/>
  <c r="O1565" i="6"/>
  <c r="J1565" i="6"/>
  <c r="L1565" i="6" s="1"/>
  <c r="I1565" i="6"/>
  <c r="K1565" i="6" s="1"/>
  <c r="D1565" i="6"/>
  <c r="C1565" i="6"/>
  <c r="B1565" i="6"/>
  <c r="O1576" i="6"/>
  <c r="J1576" i="6"/>
  <c r="L1576" i="6" s="1"/>
  <c r="I1576" i="6"/>
  <c r="K1576" i="6" s="1"/>
  <c r="D1576" i="6"/>
  <c r="C1576" i="6"/>
  <c r="B1576" i="6"/>
  <c r="O2276" i="6"/>
  <c r="A2276" i="6" s="1"/>
  <c r="J2276" i="6"/>
  <c r="L2276" i="6" s="1"/>
  <c r="I2276" i="6"/>
  <c r="K2276" i="6" s="1"/>
  <c r="D2276" i="6"/>
  <c r="C2276" i="6"/>
  <c r="B2276" i="6"/>
  <c r="O2275" i="6"/>
  <c r="J2275" i="6"/>
  <c r="L2275" i="6" s="1"/>
  <c r="I2275" i="6"/>
  <c r="K2275" i="6" s="1"/>
  <c r="D2275" i="6"/>
  <c r="C2275" i="6"/>
  <c r="B2275" i="6"/>
  <c r="O2278" i="6"/>
  <c r="J2278" i="6"/>
  <c r="L2278" i="6" s="1"/>
  <c r="I2278" i="6"/>
  <c r="K2278" i="6" s="1"/>
  <c r="D2278" i="6"/>
  <c r="C2278" i="6"/>
  <c r="B2278" i="6"/>
  <c r="O2272" i="6"/>
  <c r="J2272" i="6"/>
  <c r="L2272" i="6" s="1"/>
  <c r="I2272" i="6"/>
  <c r="K2272" i="6" s="1"/>
  <c r="D2272" i="6"/>
  <c r="C2272" i="6"/>
  <c r="B2272" i="6"/>
  <c r="O1569" i="6"/>
  <c r="J1569" i="6"/>
  <c r="L1569" i="6" s="1"/>
  <c r="I1569" i="6"/>
  <c r="K1569" i="6" s="1"/>
  <c r="D1569" i="6"/>
  <c r="C1569" i="6"/>
  <c r="B1569" i="6"/>
  <c r="O1567" i="6"/>
  <c r="A1567" i="6" s="1"/>
  <c r="J1567" i="6"/>
  <c r="L1567" i="6" s="1"/>
  <c r="I1567" i="6"/>
  <c r="K1567" i="6" s="1"/>
  <c r="D1567" i="6"/>
  <c r="C1567" i="6"/>
  <c r="B1567" i="6"/>
  <c r="O1564" i="6"/>
  <c r="J1564" i="6"/>
  <c r="L1564" i="6" s="1"/>
  <c r="I1564" i="6"/>
  <c r="K1564" i="6" s="1"/>
  <c r="D1564" i="6"/>
  <c r="C1564" i="6"/>
  <c r="B1564" i="6"/>
  <c r="O2280" i="6"/>
  <c r="J2280" i="6"/>
  <c r="L2280" i="6" s="1"/>
  <c r="I2280" i="6"/>
  <c r="K2280" i="6" s="1"/>
  <c r="D2280" i="6"/>
  <c r="C2280" i="6"/>
  <c r="B2280" i="6"/>
  <c r="O623" i="6"/>
  <c r="J623" i="6"/>
  <c r="L623" i="6" s="1"/>
  <c r="I623" i="6"/>
  <c r="K623" i="6" s="1"/>
  <c r="D623" i="6"/>
  <c r="C623" i="6"/>
  <c r="B623" i="6"/>
  <c r="O2271" i="6"/>
  <c r="J2271" i="6"/>
  <c r="L2271" i="6" s="1"/>
  <c r="I2271" i="6"/>
  <c r="K2271" i="6" s="1"/>
  <c r="D2271" i="6"/>
  <c r="C2271" i="6"/>
  <c r="B2271" i="6"/>
  <c r="O2444" i="6"/>
  <c r="J2444" i="6"/>
  <c r="L2444" i="6" s="1"/>
  <c r="I2444" i="6"/>
  <c r="K2444" i="6" s="1"/>
  <c r="D2444" i="6"/>
  <c r="C2444" i="6"/>
  <c r="B2444" i="6"/>
  <c r="O1568" i="6"/>
  <c r="J1568" i="6"/>
  <c r="L1568" i="6" s="1"/>
  <c r="I1568" i="6"/>
  <c r="K1568" i="6" s="1"/>
  <c r="D1568" i="6"/>
  <c r="C1568" i="6"/>
  <c r="B1568" i="6"/>
  <c r="O2270" i="6"/>
  <c r="J2270" i="6"/>
  <c r="L2270" i="6" s="1"/>
  <c r="I2270" i="6"/>
  <c r="K2270" i="6" s="1"/>
  <c r="D2270" i="6"/>
  <c r="C2270" i="6"/>
  <c r="B2270" i="6"/>
  <c r="O2279" i="6"/>
  <c r="J2279" i="6"/>
  <c r="L2279" i="6" s="1"/>
  <c r="I2279" i="6"/>
  <c r="K2279" i="6" s="1"/>
  <c r="D2279" i="6"/>
  <c r="C2279" i="6"/>
  <c r="B2279" i="6"/>
  <c r="O1563" i="6"/>
  <c r="J1563" i="6"/>
  <c r="L1563" i="6" s="1"/>
  <c r="I1563" i="6"/>
  <c r="K1563" i="6" s="1"/>
  <c r="D1563" i="6"/>
  <c r="C1563" i="6"/>
  <c r="B1563" i="6"/>
  <c r="O1580" i="6"/>
  <c r="J1580" i="6"/>
  <c r="L1580" i="6" s="1"/>
  <c r="I1580" i="6"/>
  <c r="K1580" i="6" s="1"/>
  <c r="D1580" i="6"/>
  <c r="C1580" i="6"/>
  <c r="B1580" i="6"/>
  <c r="O2277" i="6"/>
  <c r="J2277" i="6"/>
  <c r="L2277" i="6" s="1"/>
  <c r="I2277" i="6"/>
  <c r="K2277" i="6" s="1"/>
  <c r="D2277" i="6"/>
  <c r="C2277" i="6"/>
  <c r="B2277" i="6"/>
  <c r="O1566" i="6"/>
  <c r="J1566" i="6"/>
  <c r="L1566" i="6" s="1"/>
  <c r="I1566" i="6"/>
  <c r="K1566" i="6" s="1"/>
  <c r="D1566" i="6"/>
  <c r="C1566" i="6"/>
  <c r="B1566" i="6"/>
  <c r="O1571" i="6"/>
  <c r="J1571" i="6"/>
  <c r="L1571" i="6" s="1"/>
  <c r="I1571" i="6"/>
  <c r="K1571" i="6" s="1"/>
  <c r="D1571" i="6"/>
  <c r="C1571" i="6"/>
  <c r="B1571" i="6"/>
  <c r="O1574" i="6"/>
  <c r="J1574" i="6"/>
  <c r="L1574" i="6" s="1"/>
  <c r="I1574" i="6"/>
  <c r="K1574" i="6" s="1"/>
  <c r="D1574" i="6"/>
  <c r="C1574" i="6"/>
  <c r="B1574" i="6"/>
  <c r="O1573" i="6"/>
  <c r="J1573" i="6"/>
  <c r="L1573" i="6" s="1"/>
  <c r="I1573" i="6"/>
  <c r="K1573" i="6" s="1"/>
  <c r="D1573" i="6"/>
  <c r="C1573" i="6"/>
  <c r="B1573" i="6"/>
  <c r="O1577" i="6"/>
  <c r="J1577" i="6"/>
  <c r="L1577" i="6" s="1"/>
  <c r="I1577" i="6"/>
  <c r="K1577" i="6" s="1"/>
  <c r="D1577" i="6"/>
  <c r="C1577" i="6"/>
  <c r="B1577" i="6"/>
  <c r="O2282" i="6"/>
  <c r="A2282" i="6" s="1"/>
  <c r="J2282" i="6"/>
  <c r="L2282" i="6" s="1"/>
  <c r="I2282" i="6"/>
  <c r="K2282" i="6" s="1"/>
  <c r="D2282" i="6"/>
  <c r="C2282" i="6"/>
  <c r="B2282" i="6"/>
  <c r="O2274" i="6"/>
  <c r="J2274" i="6"/>
  <c r="L2274" i="6" s="1"/>
  <c r="I2274" i="6"/>
  <c r="K2274" i="6" s="1"/>
  <c r="D2274" i="6"/>
  <c r="C2274" i="6"/>
  <c r="B2274" i="6"/>
  <c r="O1572" i="6"/>
  <c r="J1572" i="6"/>
  <c r="L1572" i="6" s="1"/>
  <c r="I1572" i="6"/>
  <c r="K1572" i="6" s="1"/>
  <c r="D1572" i="6"/>
  <c r="C1572" i="6"/>
  <c r="B1572" i="6"/>
  <c r="O1579" i="6"/>
  <c r="J1579" i="6"/>
  <c r="L1579" i="6" s="1"/>
  <c r="I1579" i="6"/>
  <c r="K1579" i="6" s="1"/>
  <c r="D1579" i="6"/>
  <c r="C1579" i="6"/>
  <c r="B1579" i="6"/>
  <c r="O624" i="6"/>
  <c r="J624" i="6"/>
  <c r="L624" i="6" s="1"/>
  <c r="I624" i="6"/>
  <c r="K624" i="6" s="1"/>
  <c r="D624" i="6"/>
  <c r="C624" i="6"/>
  <c r="B624" i="6"/>
  <c r="O1578" i="6"/>
  <c r="J1578" i="6"/>
  <c r="L1578" i="6" s="1"/>
  <c r="I1578" i="6"/>
  <c r="K1578" i="6" s="1"/>
  <c r="D1578" i="6"/>
  <c r="C1578" i="6"/>
  <c r="B1578" i="6"/>
  <c r="O2273" i="6"/>
  <c r="J2273" i="6"/>
  <c r="L2273" i="6" s="1"/>
  <c r="I2273" i="6"/>
  <c r="K2273" i="6" s="1"/>
  <c r="D2273" i="6"/>
  <c r="C2273" i="6"/>
  <c r="B2273" i="6"/>
  <c r="O2281" i="6"/>
  <c r="A2281" i="6" s="1"/>
  <c r="J2281" i="6"/>
  <c r="L2281" i="6" s="1"/>
  <c r="I2281" i="6"/>
  <c r="K2281" i="6" s="1"/>
  <c r="D2281" i="6"/>
  <c r="C2281" i="6"/>
  <c r="B2281" i="6"/>
  <c r="O2269" i="6"/>
  <c r="J2269" i="6"/>
  <c r="L2269" i="6" s="1"/>
  <c r="I2269" i="6"/>
  <c r="K2269" i="6" s="1"/>
  <c r="D2269" i="6"/>
  <c r="C2269" i="6"/>
  <c r="B2269" i="6"/>
  <c r="O1570" i="6"/>
  <c r="J1570" i="6"/>
  <c r="L1570" i="6" s="1"/>
  <c r="I1570" i="6"/>
  <c r="K1570" i="6" s="1"/>
  <c r="D1570" i="6"/>
  <c r="C1570" i="6"/>
  <c r="B1570" i="6"/>
  <c r="O1562" i="6"/>
  <c r="J1562" i="6"/>
  <c r="L1562" i="6" s="1"/>
  <c r="I1562" i="6"/>
  <c r="K1562" i="6" s="1"/>
  <c r="D1562" i="6"/>
  <c r="C1562" i="6"/>
  <c r="B1562" i="6"/>
  <c r="O1561" i="6"/>
  <c r="J1561" i="6"/>
  <c r="L1561" i="6" s="1"/>
  <c r="I1561" i="6"/>
  <c r="K1561" i="6" s="1"/>
  <c r="D1561" i="6"/>
  <c r="C1561" i="6"/>
  <c r="B1561" i="6"/>
  <c r="O1560" i="6"/>
  <c r="J1560" i="6"/>
  <c r="L1560" i="6" s="1"/>
  <c r="I1560" i="6"/>
  <c r="K1560" i="6" s="1"/>
  <c r="D1560" i="6"/>
  <c r="C1560" i="6"/>
  <c r="B1560" i="6"/>
  <c r="O622" i="6"/>
  <c r="J622" i="6"/>
  <c r="L622" i="6" s="1"/>
  <c r="I622" i="6"/>
  <c r="K622" i="6" s="1"/>
  <c r="D622" i="6"/>
  <c r="C622" i="6"/>
  <c r="B622" i="6"/>
  <c r="O1559" i="6"/>
  <c r="J1559" i="6"/>
  <c r="L1559" i="6" s="1"/>
  <c r="I1559" i="6"/>
  <c r="K1559" i="6" s="1"/>
  <c r="D1559" i="6"/>
  <c r="C1559" i="6"/>
  <c r="B1559" i="6"/>
  <c r="O621" i="6"/>
  <c r="J621" i="6"/>
  <c r="L621" i="6" s="1"/>
  <c r="I621" i="6"/>
  <c r="K621" i="6" s="1"/>
  <c r="D621" i="6"/>
  <c r="C621" i="6"/>
  <c r="B621" i="6"/>
  <c r="O620" i="6"/>
  <c r="J620" i="6"/>
  <c r="L620" i="6" s="1"/>
  <c r="I620" i="6"/>
  <c r="K620" i="6" s="1"/>
  <c r="D620" i="6"/>
  <c r="C620" i="6"/>
  <c r="B620" i="6"/>
  <c r="O1555" i="6"/>
  <c r="J1555" i="6"/>
  <c r="L1555" i="6" s="1"/>
  <c r="I1555" i="6"/>
  <c r="K1555" i="6" s="1"/>
  <c r="D1555" i="6"/>
  <c r="C1555" i="6"/>
  <c r="B1555" i="6"/>
  <c r="O1556" i="6"/>
  <c r="J1556" i="6"/>
  <c r="L1556" i="6" s="1"/>
  <c r="I1556" i="6"/>
  <c r="K1556" i="6" s="1"/>
  <c r="D1556" i="6"/>
  <c r="C1556" i="6"/>
  <c r="B1556" i="6"/>
  <c r="O1554" i="6"/>
  <c r="J1554" i="6"/>
  <c r="L1554" i="6" s="1"/>
  <c r="I1554" i="6"/>
  <c r="K1554" i="6" s="1"/>
  <c r="D1554" i="6"/>
  <c r="C1554" i="6"/>
  <c r="B1554" i="6"/>
  <c r="O1558" i="6"/>
  <c r="J1558" i="6"/>
  <c r="L1558" i="6" s="1"/>
  <c r="I1558" i="6"/>
  <c r="K1558" i="6" s="1"/>
  <c r="D1558" i="6"/>
  <c r="C1558" i="6"/>
  <c r="B1558" i="6"/>
  <c r="O1557" i="6"/>
  <c r="J1557" i="6"/>
  <c r="L1557" i="6" s="1"/>
  <c r="I1557" i="6"/>
  <c r="K1557" i="6" s="1"/>
  <c r="D1557" i="6"/>
  <c r="C1557" i="6"/>
  <c r="B1557" i="6"/>
  <c r="O1552" i="6"/>
  <c r="J1552" i="6"/>
  <c r="L1552" i="6" s="1"/>
  <c r="I1552" i="6"/>
  <c r="K1552" i="6" s="1"/>
  <c r="D1552" i="6"/>
  <c r="C1552" i="6"/>
  <c r="B1552" i="6"/>
  <c r="O1553" i="6"/>
  <c r="J1553" i="6"/>
  <c r="L1553" i="6" s="1"/>
  <c r="I1553" i="6"/>
  <c r="K1553" i="6" s="1"/>
  <c r="D1553" i="6"/>
  <c r="C1553" i="6"/>
  <c r="B1553" i="6"/>
  <c r="O1551" i="6"/>
  <c r="J1551" i="6"/>
  <c r="L1551" i="6" s="1"/>
  <c r="I1551" i="6"/>
  <c r="K1551" i="6" s="1"/>
  <c r="D1551" i="6"/>
  <c r="C1551" i="6"/>
  <c r="B1551" i="6"/>
  <c r="O2268" i="6"/>
  <c r="J2268" i="6"/>
  <c r="L2268" i="6" s="1"/>
  <c r="I2268" i="6"/>
  <c r="K2268" i="6" s="1"/>
  <c r="D2268" i="6"/>
  <c r="C2268" i="6"/>
  <c r="B2268" i="6"/>
  <c r="O1550" i="6"/>
  <c r="J1550" i="6"/>
  <c r="L1550" i="6" s="1"/>
  <c r="I1550" i="6"/>
  <c r="K1550" i="6" s="1"/>
  <c r="D1550" i="6"/>
  <c r="C1550" i="6"/>
  <c r="B1550" i="6"/>
  <c r="O1549" i="6"/>
  <c r="J1549" i="6"/>
  <c r="L1549" i="6" s="1"/>
  <c r="I1549" i="6"/>
  <c r="K1549" i="6" s="1"/>
  <c r="D1549" i="6"/>
  <c r="C1549" i="6"/>
  <c r="B1549" i="6"/>
  <c r="O1548" i="6"/>
  <c r="J1548" i="6"/>
  <c r="L1548" i="6" s="1"/>
  <c r="I1548" i="6"/>
  <c r="K1548" i="6" s="1"/>
  <c r="D1548" i="6"/>
  <c r="C1548" i="6"/>
  <c r="B1548" i="6"/>
  <c r="O1547" i="6"/>
  <c r="J1547" i="6"/>
  <c r="L1547" i="6" s="1"/>
  <c r="I1547" i="6"/>
  <c r="K1547" i="6" s="1"/>
  <c r="D1547" i="6"/>
  <c r="C1547" i="6"/>
  <c r="B1547" i="6"/>
  <c r="O619" i="6"/>
  <c r="J619" i="6"/>
  <c r="L619" i="6" s="1"/>
  <c r="I619" i="6"/>
  <c r="K619" i="6" s="1"/>
  <c r="D619" i="6"/>
  <c r="C619" i="6"/>
  <c r="B619" i="6"/>
  <c r="O618" i="6"/>
  <c r="J618" i="6"/>
  <c r="L618" i="6" s="1"/>
  <c r="I618" i="6"/>
  <c r="K618" i="6" s="1"/>
  <c r="D618" i="6"/>
  <c r="C618" i="6"/>
  <c r="B618" i="6"/>
  <c r="O1546" i="6"/>
  <c r="J1546" i="6"/>
  <c r="L1546" i="6" s="1"/>
  <c r="I1546" i="6"/>
  <c r="K1546" i="6" s="1"/>
  <c r="D1546" i="6"/>
  <c r="C1546" i="6"/>
  <c r="B1546" i="6"/>
  <c r="O617" i="6"/>
  <c r="J617" i="6"/>
  <c r="L617" i="6" s="1"/>
  <c r="I617" i="6"/>
  <c r="K617" i="6" s="1"/>
  <c r="D617" i="6"/>
  <c r="C617" i="6"/>
  <c r="B617" i="6"/>
  <c r="O1545" i="6"/>
  <c r="J1545" i="6"/>
  <c r="L1545" i="6" s="1"/>
  <c r="I1545" i="6"/>
  <c r="K1545" i="6" s="1"/>
  <c r="D1545" i="6"/>
  <c r="C1545" i="6"/>
  <c r="B1545" i="6"/>
  <c r="O2267" i="6"/>
  <c r="J2267" i="6"/>
  <c r="L2267" i="6" s="1"/>
  <c r="I2267" i="6"/>
  <c r="K2267" i="6" s="1"/>
  <c r="D2267" i="6"/>
  <c r="C2267" i="6"/>
  <c r="B2267" i="6"/>
  <c r="O616" i="6"/>
  <c r="J616" i="6"/>
  <c r="L616" i="6" s="1"/>
  <c r="I616" i="6"/>
  <c r="K616" i="6" s="1"/>
  <c r="D616" i="6"/>
  <c r="C616" i="6"/>
  <c r="B616" i="6"/>
  <c r="O1544" i="6"/>
  <c r="J1544" i="6"/>
  <c r="L1544" i="6" s="1"/>
  <c r="I1544" i="6"/>
  <c r="K1544" i="6" s="1"/>
  <c r="D1544" i="6"/>
  <c r="C1544" i="6"/>
  <c r="B1544" i="6"/>
  <c r="O1543" i="6"/>
  <c r="J1543" i="6"/>
  <c r="L1543" i="6" s="1"/>
  <c r="I1543" i="6"/>
  <c r="K1543" i="6" s="1"/>
  <c r="D1543" i="6"/>
  <c r="C1543" i="6"/>
  <c r="B1543" i="6"/>
  <c r="O1542" i="6"/>
  <c r="A1542" i="6" s="1"/>
  <c r="J1542" i="6"/>
  <c r="L1542" i="6" s="1"/>
  <c r="I1542" i="6"/>
  <c r="K1542" i="6" s="1"/>
  <c r="D1542" i="6"/>
  <c r="C1542" i="6"/>
  <c r="B1542" i="6"/>
  <c r="O1540" i="6"/>
  <c r="J1540" i="6"/>
  <c r="L1540" i="6" s="1"/>
  <c r="I1540" i="6"/>
  <c r="K1540" i="6" s="1"/>
  <c r="D1540" i="6"/>
  <c r="C1540" i="6"/>
  <c r="B1540" i="6"/>
  <c r="O615" i="6"/>
  <c r="J615" i="6"/>
  <c r="L615" i="6" s="1"/>
  <c r="I615" i="6"/>
  <c r="K615" i="6" s="1"/>
  <c r="D615" i="6"/>
  <c r="C615" i="6"/>
  <c r="B615" i="6"/>
  <c r="O1541" i="6"/>
  <c r="J1541" i="6"/>
  <c r="L1541" i="6" s="1"/>
  <c r="I1541" i="6"/>
  <c r="K1541" i="6" s="1"/>
  <c r="D1541" i="6"/>
  <c r="C1541" i="6"/>
  <c r="B1541" i="6"/>
  <c r="O614" i="6"/>
  <c r="J614" i="6"/>
  <c r="L614" i="6" s="1"/>
  <c r="I614" i="6"/>
  <c r="K614" i="6" s="1"/>
  <c r="D614" i="6"/>
  <c r="C614" i="6"/>
  <c r="B614" i="6"/>
  <c r="O613" i="6"/>
  <c r="J613" i="6"/>
  <c r="L613" i="6" s="1"/>
  <c r="I613" i="6"/>
  <c r="K613" i="6" s="1"/>
  <c r="D613" i="6"/>
  <c r="C613" i="6"/>
  <c r="B613" i="6"/>
  <c r="O1538" i="6"/>
  <c r="A1538" i="6" s="1"/>
  <c r="J1538" i="6"/>
  <c r="L1538" i="6" s="1"/>
  <c r="I1538" i="6"/>
  <c r="K1538" i="6" s="1"/>
  <c r="D1538" i="6"/>
  <c r="C1538" i="6"/>
  <c r="B1538" i="6"/>
  <c r="O612" i="6"/>
  <c r="J612" i="6"/>
  <c r="L612" i="6" s="1"/>
  <c r="I612" i="6"/>
  <c r="K612" i="6" s="1"/>
  <c r="D612" i="6"/>
  <c r="C612" i="6"/>
  <c r="B612" i="6"/>
  <c r="O1539" i="6"/>
  <c r="A1539" i="6" s="1"/>
  <c r="J1539" i="6"/>
  <c r="L1539" i="6" s="1"/>
  <c r="I1539" i="6"/>
  <c r="K1539" i="6" s="1"/>
  <c r="D1539" i="6"/>
  <c r="C1539" i="6"/>
  <c r="B1539" i="6"/>
  <c r="O1536" i="6"/>
  <c r="A1536" i="6" s="1"/>
  <c r="J1536" i="6"/>
  <c r="L1536" i="6" s="1"/>
  <c r="I1536" i="6"/>
  <c r="K1536" i="6" s="1"/>
  <c r="D1536" i="6"/>
  <c r="C1536" i="6"/>
  <c r="B1536" i="6"/>
  <c r="O1537" i="6"/>
  <c r="J1537" i="6"/>
  <c r="L1537" i="6" s="1"/>
  <c r="I1537" i="6"/>
  <c r="K1537" i="6" s="1"/>
  <c r="D1537" i="6"/>
  <c r="C1537" i="6"/>
  <c r="B1537" i="6"/>
  <c r="O611" i="6"/>
  <c r="J611" i="6"/>
  <c r="L611" i="6" s="1"/>
  <c r="I611" i="6"/>
  <c r="K611" i="6" s="1"/>
  <c r="D611" i="6"/>
  <c r="C611" i="6"/>
  <c r="B611" i="6"/>
  <c r="O1532" i="6"/>
  <c r="J1532" i="6"/>
  <c r="L1532" i="6" s="1"/>
  <c r="I1532" i="6"/>
  <c r="K1532" i="6" s="1"/>
  <c r="D1532" i="6"/>
  <c r="C1532" i="6"/>
  <c r="B1532" i="6"/>
  <c r="O1523" i="6"/>
  <c r="J1523" i="6"/>
  <c r="L1523" i="6" s="1"/>
  <c r="I1523" i="6"/>
  <c r="K1523" i="6" s="1"/>
  <c r="D1523" i="6"/>
  <c r="C1523" i="6"/>
  <c r="B1523" i="6"/>
  <c r="O1527" i="6"/>
  <c r="A1527" i="6" s="1"/>
  <c r="J1527" i="6"/>
  <c r="L1527" i="6" s="1"/>
  <c r="I1527" i="6"/>
  <c r="K1527" i="6" s="1"/>
  <c r="D1527" i="6"/>
  <c r="C1527" i="6"/>
  <c r="B1527" i="6"/>
  <c r="O1528" i="6"/>
  <c r="J1528" i="6"/>
  <c r="L1528" i="6" s="1"/>
  <c r="I1528" i="6"/>
  <c r="K1528" i="6" s="1"/>
  <c r="D1528" i="6"/>
  <c r="C1528" i="6"/>
  <c r="B1528" i="6"/>
  <c r="O2442" i="6"/>
  <c r="A2442" i="6" s="1"/>
  <c r="J2442" i="6"/>
  <c r="L2442" i="6" s="1"/>
  <c r="I2442" i="6"/>
  <c r="K2442" i="6" s="1"/>
  <c r="D2442" i="6"/>
  <c r="C2442" i="6"/>
  <c r="B2442" i="6"/>
  <c r="O2261" i="6"/>
  <c r="A2261" i="6" s="1"/>
  <c r="J2261" i="6"/>
  <c r="L2261" i="6" s="1"/>
  <c r="I2261" i="6"/>
  <c r="K2261" i="6" s="1"/>
  <c r="D2261" i="6"/>
  <c r="C2261" i="6"/>
  <c r="B2261" i="6"/>
  <c r="O2260" i="6"/>
  <c r="J2260" i="6"/>
  <c r="L2260" i="6" s="1"/>
  <c r="I2260" i="6"/>
  <c r="K2260" i="6" s="1"/>
  <c r="D2260" i="6"/>
  <c r="C2260" i="6"/>
  <c r="B2260" i="6"/>
  <c r="O1526" i="6"/>
  <c r="J1526" i="6"/>
  <c r="L1526" i="6" s="1"/>
  <c r="I1526" i="6"/>
  <c r="K1526" i="6" s="1"/>
  <c r="D1526" i="6"/>
  <c r="C1526" i="6"/>
  <c r="B1526" i="6"/>
  <c r="O1522" i="6"/>
  <c r="J1522" i="6"/>
  <c r="L1522" i="6" s="1"/>
  <c r="I1522" i="6"/>
  <c r="K1522" i="6" s="1"/>
  <c r="D1522" i="6"/>
  <c r="C1522" i="6"/>
  <c r="B1522" i="6"/>
  <c r="O2265" i="6"/>
  <c r="J2265" i="6"/>
  <c r="L2265" i="6" s="1"/>
  <c r="I2265" i="6"/>
  <c r="K2265" i="6" s="1"/>
  <c r="D2265" i="6"/>
  <c r="C2265" i="6"/>
  <c r="B2265" i="6"/>
  <c r="O2264" i="6"/>
  <c r="A2264" i="6" s="1"/>
  <c r="J2264" i="6"/>
  <c r="L2264" i="6" s="1"/>
  <c r="I2264" i="6"/>
  <c r="K2264" i="6" s="1"/>
  <c r="D2264" i="6"/>
  <c r="C2264" i="6"/>
  <c r="B2264" i="6"/>
  <c r="O2257" i="6"/>
  <c r="J2257" i="6"/>
  <c r="L2257" i="6" s="1"/>
  <c r="I2257" i="6"/>
  <c r="K2257" i="6" s="1"/>
  <c r="D2257" i="6"/>
  <c r="C2257" i="6"/>
  <c r="B2257" i="6"/>
  <c r="O2266" i="6"/>
  <c r="A2266" i="6" s="1"/>
  <c r="J2266" i="6"/>
  <c r="L2266" i="6" s="1"/>
  <c r="I2266" i="6"/>
  <c r="K2266" i="6" s="1"/>
  <c r="D2266" i="6"/>
  <c r="C2266" i="6"/>
  <c r="B2266" i="6"/>
  <c r="O1525" i="6"/>
  <c r="J1525" i="6"/>
  <c r="L1525" i="6" s="1"/>
  <c r="I1525" i="6"/>
  <c r="K1525" i="6" s="1"/>
  <c r="D1525" i="6"/>
  <c r="C1525" i="6"/>
  <c r="B1525" i="6"/>
  <c r="O1531" i="6"/>
  <c r="J1531" i="6"/>
  <c r="L1531" i="6" s="1"/>
  <c r="I1531" i="6"/>
  <c r="K1531" i="6" s="1"/>
  <c r="D1531" i="6"/>
  <c r="C1531" i="6"/>
  <c r="B1531" i="6"/>
  <c r="O1530" i="6"/>
  <c r="J1530" i="6"/>
  <c r="L1530" i="6" s="1"/>
  <c r="I1530" i="6"/>
  <c r="K1530" i="6" s="1"/>
  <c r="D1530" i="6"/>
  <c r="C1530" i="6"/>
  <c r="B1530" i="6"/>
  <c r="O610" i="6"/>
  <c r="J610" i="6"/>
  <c r="L610" i="6" s="1"/>
  <c r="I610" i="6"/>
  <c r="K610" i="6" s="1"/>
  <c r="D610" i="6"/>
  <c r="C610" i="6"/>
  <c r="B610" i="6"/>
  <c r="O1519" i="6"/>
  <c r="J1519" i="6"/>
  <c r="L1519" i="6" s="1"/>
  <c r="I1519" i="6"/>
  <c r="K1519" i="6" s="1"/>
  <c r="D1519" i="6"/>
  <c r="C1519" i="6"/>
  <c r="B1519" i="6"/>
  <c r="O2259" i="6"/>
  <c r="A2259" i="6" s="1"/>
  <c r="J2259" i="6"/>
  <c r="L2259" i="6" s="1"/>
  <c r="I2259" i="6"/>
  <c r="K2259" i="6" s="1"/>
  <c r="D2259" i="6"/>
  <c r="C2259" i="6"/>
  <c r="B2259" i="6"/>
  <c r="O1533" i="6"/>
  <c r="J1533" i="6"/>
  <c r="L1533" i="6" s="1"/>
  <c r="I1533" i="6"/>
  <c r="K1533" i="6" s="1"/>
  <c r="D1533" i="6"/>
  <c r="C1533" i="6"/>
  <c r="B1533" i="6"/>
  <c r="O2262" i="6"/>
  <c r="A2262" i="6" s="1"/>
  <c r="J2262" i="6"/>
  <c r="L2262" i="6" s="1"/>
  <c r="I2262" i="6"/>
  <c r="K2262" i="6" s="1"/>
  <c r="D2262" i="6"/>
  <c r="C2262" i="6"/>
  <c r="B2262" i="6"/>
  <c r="O1535" i="6"/>
  <c r="A1535" i="6" s="1"/>
  <c r="J1535" i="6"/>
  <c r="L1535" i="6" s="1"/>
  <c r="I1535" i="6"/>
  <c r="K1535" i="6" s="1"/>
  <c r="D1535" i="6"/>
  <c r="C1535" i="6"/>
  <c r="B1535" i="6"/>
  <c r="O1534" i="6"/>
  <c r="J1534" i="6"/>
  <c r="L1534" i="6" s="1"/>
  <c r="I1534" i="6"/>
  <c r="K1534" i="6" s="1"/>
  <c r="D1534" i="6"/>
  <c r="C1534" i="6"/>
  <c r="B1534" i="6"/>
  <c r="O1524" i="6"/>
  <c r="J1524" i="6"/>
  <c r="L1524" i="6" s="1"/>
  <c r="I1524" i="6"/>
  <c r="K1524" i="6" s="1"/>
  <c r="D1524" i="6"/>
  <c r="C1524" i="6"/>
  <c r="B1524" i="6"/>
  <c r="O2258" i="6"/>
  <c r="J2258" i="6"/>
  <c r="L2258" i="6" s="1"/>
  <c r="I2258" i="6"/>
  <c r="K2258" i="6" s="1"/>
  <c r="D2258" i="6"/>
  <c r="C2258" i="6"/>
  <c r="B2258" i="6"/>
  <c r="O609" i="6"/>
  <c r="J609" i="6"/>
  <c r="L609" i="6" s="1"/>
  <c r="I609" i="6"/>
  <c r="K609" i="6" s="1"/>
  <c r="D609" i="6"/>
  <c r="C609" i="6"/>
  <c r="B609" i="6"/>
  <c r="O2263" i="6"/>
  <c r="A2263" i="6" s="1"/>
  <c r="J2263" i="6"/>
  <c r="L2263" i="6" s="1"/>
  <c r="I2263" i="6"/>
  <c r="K2263" i="6" s="1"/>
  <c r="D2263" i="6"/>
  <c r="C2263" i="6"/>
  <c r="B2263" i="6"/>
  <c r="O1520" i="6"/>
  <c r="A1520" i="6" s="1"/>
  <c r="J1520" i="6"/>
  <c r="L1520" i="6" s="1"/>
  <c r="I1520" i="6"/>
  <c r="K1520" i="6" s="1"/>
  <c r="D1520" i="6"/>
  <c r="C1520" i="6"/>
  <c r="B1520" i="6"/>
  <c r="O2443" i="6"/>
  <c r="A2443" i="6" s="1"/>
  <c r="J2443" i="6"/>
  <c r="L2443" i="6" s="1"/>
  <c r="I2443" i="6"/>
  <c r="K2443" i="6" s="1"/>
  <c r="D2443" i="6"/>
  <c r="C2443" i="6"/>
  <c r="B2443" i="6"/>
  <c r="O1529" i="6"/>
  <c r="A1529" i="6" s="1"/>
  <c r="J1529" i="6"/>
  <c r="L1529" i="6" s="1"/>
  <c r="I1529" i="6"/>
  <c r="K1529" i="6" s="1"/>
  <c r="D1529" i="6"/>
  <c r="C1529" i="6"/>
  <c r="B1529" i="6"/>
  <c r="O1521" i="6"/>
  <c r="J1521" i="6"/>
  <c r="L1521" i="6" s="1"/>
  <c r="I1521" i="6"/>
  <c r="K1521" i="6" s="1"/>
  <c r="D1521" i="6"/>
  <c r="C1521" i="6"/>
  <c r="B1521" i="6"/>
  <c r="O1518" i="6"/>
  <c r="J1518" i="6"/>
  <c r="L1518" i="6" s="1"/>
  <c r="I1518" i="6"/>
  <c r="K1518" i="6" s="1"/>
  <c r="D1518" i="6"/>
  <c r="C1518" i="6"/>
  <c r="B1518" i="6"/>
  <c r="O608" i="6"/>
  <c r="J608" i="6"/>
  <c r="L608" i="6" s="1"/>
  <c r="I608" i="6"/>
  <c r="K608" i="6" s="1"/>
  <c r="D608" i="6"/>
  <c r="C608" i="6"/>
  <c r="B608" i="6"/>
  <c r="O66" i="6"/>
  <c r="J66" i="6"/>
  <c r="L66" i="6" s="1"/>
  <c r="I66" i="6"/>
  <c r="K66" i="6" s="1"/>
  <c r="D66" i="6"/>
  <c r="C66" i="6"/>
  <c r="B66" i="6"/>
  <c r="O1516" i="6"/>
  <c r="A1516" i="6" s="1"/>
  <c r="J1516" i="6"/>
  <c r="L1516" i="6" s="1"/>
  <c r="I1516" i="6"/>
  <c r="K1516" i="6" s="1"/>
  <c r="D1516" i="6"/>
  <c r="C1516" i="6"/>
  <c r="B1516" i="6"/>
  <c r="O1517" i="6"/>
  <c r="A1517" i="6" s="1"/>
  <c r="J1517" i="6"/>
  <c r="L1517" i="6" s="1"/>
  <c r="I1517" i="6"/>
  <c r="K1517" i="6" s="1"/>
  <c r="D1517" i="6"/>
  <c r="C1517" i="6"/>
  <c r="B1517" i="6"/>
  <c r="O65" i="6"/>
  <c r="J65" i="6"/>
  <c r="L65" i="6" s="1"/>
  <c r="I65" i="6"/>
  <c r="K65" i="6" s="1"/>
  <c r="D65" i="6"/>
  <c r="C65" i="6"/>
  <c r="B65" i="6"/>
  <c r="O1514" i="6"/>
  <c r="A1514" i="6" s="1"/>
  <c r="J1514" i="6"/>
  <c r="L1514" i="6" s="1"/>
  <c r="I1514" i="6"/>
  <c r="K1514" i="6" s="1"/>
  <c r="D1514" i="6"/>
  <c r="C1514" i="6"/>
  <c r="B1514" i="6"/>
  <c r="O1515" i="6"/>
  <c r="J1515" i="6"/>
  <c r="L1515" i="6" s="1"/>
  <c r="I1515" i="6"/>
  <c r="K1515" i="6" s="1"/>
  <c r="D1515" i="6"/>
  <c r="C1515" i="6"/>
  <c r="B1515" i="6"/>
  <c r="O1510" i="6"/>
  <c r="J1510" i="6"/>
  <c r="L1510" i="6" s="1"/>
  <c r="I1510" i="6"/>
  <c r="K1510" i="6" s="1"/>
  <c r="D1510" i="6"/>
  <c r="C1510" i="6"/>
  <c r="B1510" i="6"/>
  <c r="O2256" i="6"/>
  <c r="J2256" i="6"/>
  <c r="L2256" i="6" s="1"/>
  <c r="I2256" i="6"/>
  <c r="K2256" i="6" s="1"/>
  <c r="D2256" i="6"/>
  <c r="C2256" i="6"/>
  <c r="B2256" i="6"/>
  <c r="O1513" i="6"/>
  <c r="J1513" i="6"/>
  <c r="L1513" i="6" s="1"/>
  <c r="I1513" i="6"/>
  <c r="K1513" i="6" s="1"/>
  <c r="D1513" i="6"/>
  <c r="C1513" i="6"/>
  <c r="B1513" i="6"/>
  <c r="O607" i="6"/>
  <c r="A607" i="6" s="1"/>
  <c r="J607" i="6"/>
  <c r="L607" i="6" s="1"/>
  <c r="I607" i="6"/>
  <c r="K607" i="6" s="1"/>
  <c r="D607" i="6"/>
  <c r="C607" i="6"/>
  <c r="B607" i="6"/>
  <c r="O1511" i="6"/>
  <c r="A1511" i="6" s="1"/>
  <c r="J1511" i="6"/>
  <c r="L1511" i="6" s="1"/>
  <c r="I1511" i="6"/>
  <c r="K1511" i="6" s="1"/>
  <c r="D1511" i="6"/>
  <c r="C1511" i="6"/>
  <c r="B1511" i="6"/>
  <c r="O1512" i="6"/>
  <c r="J1512" i="6"/>
  <c r="L1512" i="6" s="1"/>
  <c r="I1512" i="6"/>
  <c r="K1512" i="6" s="1"/>
  <c r="D1512" i="6"/>
  <c r="C1512" i="6"/>
  <c r="B1512" i="6"/>
  <c r="O1509" i="6"/>
  <c r="A1509" i="6" s="1"/>
  <c r="J1509" i="6"/>
  <c r="L1509" i="6" s="1"/>
  <c r="I1509" i="6"/>
  <c r="K1509" i="6" s="1"/>
  <c r="D1509" i="6"/>
  <c r="C1509" i="6"/>
  <c r="B1509" i="6"/>
  <c r="O606" i="6"/>
  <c r="J606" i="6"/>
  <c r="L606" i="6" s="1"/>
  <c r="I606" i="6"/>
  <c r="K606" i="6" s="1"/>
  <c r="D606" i="6"/>
  <c r="C606" i="6"/>
  <c r="B606" i="6"/>
  <c r="O605" i="6"/>
  <c r="J605" i="6"/>
  <c r="L605" i="6" s="1"/>
  <c r="I605" i="6"/>
  <c r="K605" i="6" s="1"/>
  <c r="D605" i="6"/>
  <c r="C605" i="6"/>
  <c r="B605" i="6"/>
  <c r="O1504" i="6"/>
  <c r="J1504" i="6"/>
  <c r="L1504" i="6" s="1"/>
  <c r="I1504" i="6"/>
  <c r="K1504" i="6" s="1"/>
  <c r="D1504" i="6"/>
  <c r="C1504" i="6"/>
  <c r="B1504" i="6"/>
  <c r="O1503" i="6"/>
  <c r="J1503" i="6"/>
  <c r="L1503" i="6" s="1"/>
  <c r="I1503" i="6"/>
  <c r="K1503" i="6" s="1"/>
  <c r="D1503" i="6"/>
  <c r="C1503" i="6"/>
  <c r="B1503" i="6"/>
  <c r="O1502" i="6"/>
  <c r="A1502" i="6" s="1"/>
  <c r="J1502" i="6"/>
  <c r="L1502" i="6" s="1"/>
  <c r="I1502" i="6"/>
  <c r="K1502" i="6" s="1"/>
  <c r="D1502" i="6"/>
  <c r="C1502" i="6"/>
  <c r="B1502" i="6"/>
  <c r="O1501" i="6"/>
  <c r="A1501" i="6" s="1"/>
  <c r="J1501" i="6"/>
  <c r="L1501" i="6" s="1"/>
  <c r="I1501" i="6"/>
  <c r="K1501" i="6" s="1"/>
  <c r="D1501" i="6"/>
  <c r="C1501" i="6"/>
  <c r="B1501" i="6"/>
  <c r="O1506" i="6"/>
  <c r="J1506" i="6"/>
  <c r="L1506" i="6" s="1"/>
  <c r="I1506" i="6"/>
  <c r="K1506" i="6" s="1"/>
  <c r="D1506" i="6"/>
  <c r="C1506" i="6"/>
  <c r="B1506" i="6"/>
  <c r="O1505" i="6"/>
  <c r="A1505" i="6" s="1"/>
  <c r="J1505" i="6"/>
  <c r="L1505" i="6" s="1"/>
  <c r="I1505" i="6"/>
  <c r="K1505" i="6" s="1"/>
  <c r="D1505" i="6"/>
  <c r="C1505" i="6"/>
  <c r="B1505" i="6"/>
  <c r="O1508" i="6"/>
  <c r="J1508" i="6"/>
  <c r="L1508" i="6" s="1"/>
  <c r="I1508" i="6"/>
  <c r="K1508" i="6" s="1"/>
  <c r="D1508" i="6"/>
  <c r="C1508" i="6"/>
  <c r="B1508" i="6"/>
  <c r="O2255" i="6"/>
  <c r="A2255" i="6" s="1"/>
  <c r="J2255" i="6"/>
  <c r="L2255" i="6" s="1"/>
  <c r="I2255" i="6"/>
  <c r="K2255" i="6" s="1"/>
  <c r="D2255" i="6"/>
  <c r="C2255" i="6"/>
  <c r="B2255" i="6"/>
  <c r="O1500" i="6"/>
  <c r="J1500" i="6"/>
  <c r="L1500" i="6" s="1"/>
  <c r="I1500" i="6"/>
  <c r="K1500" i="6" s="1"/>
  <c r="D1500" i="6"/>
  <c r="C1500" i="6"/>
  <c r="B1500" i="6"/>
  <c r="O1507" i="6"/>
  <c r="J1507" i="6"/>
  <c r="L1507" i="6" s="1"/>
  <c r="I1507" i="6"/>
  <c r="K1507" i="6" s="1"/>
  <c r="D1507" i="6"/>
  <c r="C1507" i="6"/>
  <c r="B1507" i="6"/>
  <c r="O604" i="6"/>
  <c r="A604" i="6" s="1"/>
  <c r="J604" i="6"/>
  <c r="L604" i="6" s="1"/>
  <c r="I604" i="6"/>
  <c r="K604" i="6" s="1"/>
  <c r="D604" i="6"/>
  <c r="C604" i="6"/>
  <c r="B604" i="6"/>
  <c r="O1499" i="6"/>
  <c r="A1499" i="6" s="1"/>
  <c r="J1499" i="6"/>
  <c r="L1499" i="6" s="1"/>
  <c r="I1499" i="6"/>
  <c r="K1499" i="6" s="1"/>
  <c r="D1499" i="6"/>
  <c r="C1499" i="6"/>
  <c r="B1499" i="6"/>
  <c r="O603" i="6"/>
  <c r="J603" i="6"/>
  <c r="L603" i="6" s="1"/>
  <c r="I603" i="6"/>
  <c r="K603" i="6" s="1"/>
  <c r="D603" i="6"/>
  <c r="C603" i="6"/>
  <c r="B603" i="6"/>
  <c r="O2253" i="6"/>
  <c r="A2253" i="6" s="1"/>
  <c r="J2253" i="6"/>
  <c r="L2253" i="6" s="1"/>
  <c r="I2253" i="6"/>
  <c r="K2253" i="6" s="1"/>
  <c r="D2253" i="6"/>
  <c r="C2253" i="6"/>
  <c r="B2253" i="6"/>
  <c r="O1497" i="6"/>
  <c r="J1497" i="6"/>
  <c r="L1497" i="6" s="1"/>
  <c r="I1497" i="6"/>
  <c r="K1497" i="6" s="1"/>
  <c r="D1497" i="6"/>
  <c r="C1497" i="6"/>
  <c r="B1497" i="6"/>
  <c r="O2254" i="6"/>
  <c r="A2254" i="6" s="1"/>
  <c r="J2254" i="6"/>
  <c r="L2254" i="6" s="1"/>
  <c r="I2254" i="6"/>
  <c r="K2254" i="6" s="1"/>
  <c r="D2254" i="6"/>
  <c r="C2254" i="6"/>
  <c r="B2254" i="6"/>
  <c r="O1496" i="6"/>
  <c r="J1496" i="6"/>
  <c r="L1496" i="6" s="1"/>
  <c r="I1496" i="6"/>
  <c r="K1496" i="6" s="1"/>
  <c r="D1496" i="6"/>
  <c r="C1496" i="6"/>
  <c r="B1496" i="6"/>
  <c r="O1498" i="6"/>
  <c r="J1498" i="6"/>
  <c r="L1498" i="6" s="1"/>
  <c r="I1498" i="6"/>
  <c r="K1498" i="6" s="1"/>
  <c r="D1498" i="6"/>
  <c r="C1498" i="6"/>
  <c r="B1498" i="6"/>
  <c r="O1495" i="6"/>
  <c r="A1495" i="6" s="1"/>
  <c r="J1495" i="6"/>
  <c r="L1495" i="6" s="1"/>
  <c r="I1495" i="6"/>
  <c r="K1495" i="6" s="1"/>
  <c r="D1495" i="6"/>
  <c r="C1495" i="6"/>
  <c r="B1495" i="6"/>
  <c r="O2252" i="6"/>
  <c r="A2252" i="6" s="1"/>
  <c r="J2252" i="6"/>
  <c r="L2252" i="6" s="1"/>
  <c r="I2252" i="6"/>
  <c r="K2252" i="6" s="1"/>
  <c r="D2252" i="6"/>
  <c r="C2252" i="6"/>
  <c r="B2252" i="6"/>
  <c r="O1492" i="6"/>
  <c r="J1492" i="6"/>
  <c r="L1492" i="6" s="1"/>
  <c r="I1492" i="6"/>
  <c r="K1492" i="6" s="1"/>
  <c r="D1492" i="6"/>
  <c r="C1492" i="6"/>
  <c r="B1492" i="6"/>
  <c r="O1493" i="6"/>
  <c r="A1493" i="6" s="1"/>
  <c r="J1493" i="6"/>
  <c r="L1493" i="6" s="1"/>
  <c r="I1493" i="6"/>
  <c r="K1493" i="6" s="1"/>
  <c r="D1493" i="6"/>
  <c r="C1493" i="6"/>
  <c r="B1493" i="6"/>
  <c r="O1494" i="6"/>
  <c r="J1494" i="6"/>
  <c r="L1494" i="6" s="1"/>
  <c r="I1494" i="6"/>
  <c r="K1494" i="6" s="1"/>
  <c r="D1494" i="6"/>
  <c r="C1494" i="6"/>
  <c r="B1494" i="6"/>
  <c r="O2251" i="6"/>
  <c r="J2251" i="6"/>
  <c r="L2251" i="6" s="1"/>
  <c r="I2251" i="6"/>
  <c r="K2251" i="6" s="1"/>
  <c r="D2251" i="6"/>
  <c r="C2251" i="6"/>
  <c r="B2251" i="6"/>
  <c r="O602" i="6"/>
  <c r="J602" i="6"/>
  <c r="L602" i="6" s="1"/>
  <c r="I602" i="6"/>
  <c r="K602" i="6" s="1"/>
  <c r="D602" i="6"/>
  <c r="C602" i="6"/>
  <c r="B602" i="6"/>
  <c r="O1491" i="6"/>
  <c r="J1491" i="6"/>
  <c r="L1491" i="6" s="1"/>
  <c r="I1491" i="6"/>
  <c r="K1491" i="6" s="1"/>
  <c r="D1491" i="6"/>
  <c r="C1491" i="6"/>
  <c r="B1491" i="6"/>
  <c r="O1490" i="6"/>
  <c r="A1490" i="6" s="1"/>
  <c r="J1490" i="6"/>
  <c r="L1490" i="6" s="1"/>
  <c r="I1490" i="6"/>
  <c r="K1490" i="6" s="1"/>
  <c r="D1490" i="6"/>
  <c r="C1490" i="6"/>
  <c r="B1490" i="6"/>
  <c r="O1489" i="6"/>
  <c r="A1489" i="6" s="1"/>
  <c r="J1489" i="6"/>
  <c r="L1489" i="6" s="1"/>
  <c r="I1489" i="6"/>
  <c r="K1489" i="6" s="1"/>
  <c r="D1489" i="6"/>
  <c r="C1489" i="6"/>
  <c r="B1489" i="6"/>
  <c r="O601" i="6"/>
  <c r="J601" i="6"/>
  <c r="L601" i="6" s="1"/>
  <c r="I601" i="6"/>
  <c r="K601" i="6" s="1"/>
  <c r="D601" i="6"/>
  <c r="C601" i="6"/>
  <c r="B601" i="6"/>
  <c r="O600" i="6"/>
  <c r="A600" i="6" s="1"/>
  <c r="J600" i="6"/>
  <c r="L600" i="6" s="1"/>
  <c r="I600" i="6"/>
  <c r="K600" i="6" s="1"/>
  <c r="D600" i="6"/>
  <c r="C600" i="6"/>
  <c r="B600" i="6"/>
  <c r="O1488" i="6"/>
  <c r="J1488" i="6"/>
  <c r="L1488" i="6" s="1"/>
  <c r="I1488" i="6"/>
  <c r="K1488" i="6" s="1"/>
  <c r="D1488" i="6"/>
  <c r="C1488" i="6"/>
  <c r="B1488" i="6"/>
  <c r="O2250" i="6"/>
  <c r="J2250" i="6"/>
  <c r="L2250" i="6" s="1"/>
  <c r="I2250" i="6"/>
  <c r="K2250" i="6" s="1"/>
  <c r="D2250" i="6"/>
  <c r="C2250" i="6"/>
  <c r="B2250" i="6"/>
  <c r="O1487" i="6"/>
  <c r="J1487" i="6"/>
  <c r="L1487" i="6" s="1"/>
  <c r="I1487" i="6"/>
  <c r="K1487" i="6" s="1"/>
  <c r="D1487" i="6"/>
  <c r="C1487" i="6"/>
  <c r="B1487" i="6"/>
  <c r="O599" i="6"/>
  <c r="J599" i="6"/>
  <c r="L599" i="6" s="1"/>
  <c r="I599" i="6"/>
  <c r="K599" i="6" s="1"/>
  <c r="D599" i="6"/>
  <c r="C599" i="6"/>
  <c r="B599" i="6"/>
  <c r="O598" i="6"/>
  <c r="A598" i="6" s="1"/>
  <c r="J598" i="6"/>
  <c r="L598" i="6" s="1"/>
  <c r="I598" i="6"/>
  <c r="K598" i="6" s="1"/>
  <c r="D598" i="6"/>
  <c r="C598" i="6"/>
  <c r="B598" i="6"/>
  <c r="O1480" i="6"/>
  <c r="A1480" i="6" s="1"/>
  <c r="J1480" i="6"/>
  <c r="L1480" i="6" s="1"/>
  <c r="I1480" i="6"/>
  <c r="K1480" i="6" s="1"/>
  <c r="D1480" i="6"/>
  <c r="C1480" i="6"/>
  <c r="B1480" i="6"/>
  <c r="O1458" i="6"/>
  <c r="A1458" i="6" s="1"/>
  <c r="J1458" i="6"/>
  <c r="L1458" i="6" s="1"/>
  <c r="I1458" i="6"/>
  <c r="K1458" i="6" s="1"/>
  <c r="D1458" i="6"/>
  <c r="C1458" i="6"/>
  <c r="B1458" i="6"/>
  <c r="O2247" i="6"/>
  <c r="A2247" i="6" s="1"/>
  <c r="J2247" i="6"/>
  <c r="L2247" i="6" s="1"/>
  <c r="I2247" i="6"/>
  <c r="K2247" i="6" s="1"/>
  <c r="D2247" i="6"/>
  <c r="C2247" i="6"/>
  <c r="B2247" i="6"/>
  <c r="O2232" i="6"/>
  <c r="J2232" i="6"/>
  <c r="L2232" i="6" s="1"/>
  <c r="I2232" i="6"/>
  <c r="K2232" i="6" s="1"/>
  <c r="D2232" i="6"/>
  <c r="C2232" i="6"/>
  <c r="B2232" i="6"/>
  <c r="O1483" i="6"/>
  <c r="J1483" i="6"/>
  <c r="L1483" i="6" s="1"/>
  <c r="I1483" i="6"/>
  <c r="K1483" i="6" s="1"/>
  <c r="D1483" i="6"/>
  <c r="C1483" i="6"/>
  <c r="B1483" i="6"/>
  <c r="O1482" i="6"/>
  <c r="J1482" i="6"/>
  <c r="L1482" i="6" s="1"/>
  <c r="I1482" i="6"/>
  <c r="K1482" i="6" s="1"/>
  <c r="D1482" i="6"/>
  <c r="C1482" i="6"/>
  <c r="B1482" i="6"/>
  <c r="O1481" i="6"/>
  <c r="J1481" i="6"/>
  <c r="L1481" i="6" s="1"/>
  <c r="I1481" i="6"/>
  <c r="K1481" i="6" s="1"/>
  <c r="D1481" i="6"/>
  <c r="C1481" i="6"/>
  <c r="B1481" i="6"/>
  <c r="O1486" i="6"/>
  <c r="A1486" i="6" s="1"/>
  <c r="J1486" i="6"/>
  <c r="L1486" i="6" s="1"/>
  <c r="I1486" i="6"/>
  <c r="K1486" i="6" s="1"/>
  <c r="D1486" i="6"/>
  <c r="C1486" i="6"/>
  <c r="B1486" i="6"/>
  <c r="O1472" i="6"/>
  <c r="A1472" i="6" s="1"/>
  <c r="J1472" i="6"/>
  <c r="L1472" i="6" s="1"/>
  <c r="I1472" i="6"/>
  <c r="K1472" i="6" s="1"/>
  <c r="D1472" i="6"/>
  <c r="C1472" i="6"/>
  <c r="B1472" i="6"/>
  <c r="O1468" i="6"/>
  <c r="A1468" i="6" s="1"/>
  <c r="J1468" i="6"/>
  <c r="L1468" i="6" s="1"/>
  <c r="I1468" i="6"/>
  <c r="K1468" i="6" s="1"/>
  <c r="D1468" i="6"/>
  <c r="C1468" i="6"/>
  <c r="B1468" i="6"/>
  <c r="O1479" i="6"/>
  <c r="A1479" i="6" s="1"/>
  <c r="J1479" i="6"/>
  <c r="L1479" i="6" s="1"/>
  <c r="I1479" i="6"/>
  <c r="K1479" i="6" s="1"/>
  <c r="D1479" i="6"/>
  <c r="C1479" i="6"/>
  <c r="B1479" i="6"/>
  <c r="O2243" i="6"/>
  <c r="J2243" i="6"/>
  <c r="L2243" i="6" s="1"/>
  <c r="I2243" i="6"/>
  <c r="K2243" i="6" s="1"/>
  <c r="D2243" i="6"/>
  <c r="C2243" i="6"/>
  <c r="B2243" i="6"/>
  <c r="O1478" i="6"/>
  <c r="A1478" i="6" s="1"/>
  <c r="J1478" i="6"/>
  <c r="L1478" i="6" s="1"/>
  <c r="I1478" i="6"/>
  <c r="K1478" i="6" s="1"/>
  <c r="D1478" i="6"/>
  <c r="C1478" i="6"/>
  <c r="B1478" i="6"/>
  <c r="O1465" i="6"/>
  <c r="J1465" i="6"/>
  <c r="L1465" i="6" s="1"/>
  <c r="I1465" i="6"/>
  <c r="K1465" i="6" s="1"/>
  <c r="D1465" i="6"/>
  <c r="C1465" i="6"/>
  <c r="B1465" i="6"/>
  <c r="O1476" i="6"/>
  <c r="J1476" i="6"/>
  <c r="L1476" i="6" s="1"/>
  <c r="I1476" i="6"/>
  <c r="K1476" i="6" s="1"/>
  <c r="D1476" i="6"/>
  <c r="C1476" i="6"/>
  <c r="B1476" i="6"/>
  <c r="O2439" i="6"/>
  <c r="A2439" i="6" s="1"/>
  <c r="J2439" i="6"/>
  <c r="L2439" i="6" s="1"/>
  <c r="I2439" i="6"/>
  <c r="K2439" i="6" s="1"/>
  <c r="D2439" i="6"/>
  <c r="C2439" i="6"/>
  <c r="B2439" i="6"/>
  <c r="O2248" i="6"/>
  <c r="A2248" i="6" s="1"/>
  <c r="J2248" i="6"/>
  <c r="L2248" i="6" s="1"/>
  <c r="I2248" i="6"/>
  <c r="K2248" i="6" s="1"/>
  <c r="D2248" i="6"/>
  <c r="C2248" i="6"/>
  <c r="B2248" i="6"/>
  <c r="O1477" i="6"/>
  <c r="J1477" i="6"/>
  <c r="L1477" i="6" s="1"/>
  <c r="I1477" i="6"/>
  <c r="K1477" i="6" s="1"/>
  <c r="D1477" i="6"/>
  <c r="C1477" i="6"/>
  <c r="B1477" i="6"/>
  <c r="O1469" i="6"/>
  <c r="A1469" i="6" s="1"/>
  <c r="J1469" i="6"/>
  <c r="L1469" i="6" s="1"/>
  <c r="I1469" i="6"/>
  <c r="K1469" i="6" s="1"/>
  <c r="D1469" i="6"/>
  <c r="C1469" i="6"/>
  <c r="B1469" i="6"/>
  <c r="O2438" i="6"/>
  <c r="J2438" i="6"/>
  <c r="L2438" i="6" s="1"/>
  <c r="I2438" i="6"/>
  <c r="K2438" i="6" s="1"/>
  <c r="D2438" i="6"/>
  <c r="C2438" i="6"/>
  <c r="B2438" i="6"/>
  <c r="O1470" i="6"/>
  <c r="J1470" i="6"/>
  <c r="L1470" i="6" s="1"/>
  <c r="I1470" i="6"/>
  <c r="K1470" i="6" s="1"/>
  <c r="D1470" i="6"/>
  <c r="C1470" i="6"/>
  <c r="B1470" i="6"/>
  <c r="O2240" i="6"/>
  <c r="J2240" i="6"/>
  <c r="L2240" i="6" s="1"/>
  <c r="I2240" i="6"/>
  <c r="K2240" i="6" s="1"/>
  <c r="D2240" i="6"/>
  <c r="C2240" i="6"/>
  <c r="B2240" i="6"/>
  <c r="O1463" i="6"/>
  <c r="J1463" i="6"/>
  <c r="L1463" i="6" s="1"/>
  <c r="I1463" i="6"/>
  <c r="K1463" i="6" s="1"/>
  <c r="D1463" i="6"/>
  <c r="C1463" i="6"/>
  <c r="B1463" i="6"/>
  <c r="O1475" i="6"/>
  <c r="J1475" i="6"/>
  <c r="L1475" i="6" s="1"/>
  <c r="I1475" i="6"/>
  <c r="K1475" i="6" s="1"/>
  <c r="D1475" i="6"/>
  <c r="C1475" i="6"/>
  <c r="B1475" i="6"/>
  <c r="O1460" i="6"/>
  <c r="A1460" i="6" s="1"/>
  <c r="J1460" i="6"/>
  <c r="L1460" i="6" s="1"/>
  <c r="I1460" i="6"/>
  <c r="K1460" i="6" s="1"/>
  <c r="D1460" i="6"/>
  <c r="C1460" i="6"/>
  <c r="B1460" i="6"/>
  <c r="O1462" i="6"/>
  <c r="J1462" i="6"/>
  <c r="L1462" i="6" s="1"/>
  <c r="I1462" i="6"/>
  <c r="K1462" i="6" s="1"/>
  <c r="D1462" i="6"/>
  <c r="C1462" i="6"/>
  <c r="B1462" i="6"/>
  <c r="O2242" i="6"/>
  <c r="A2242" i="6" s="1"/>
  <c r="J2242" i="6"/>
  <c r="L2242" i="6" s="1"/>
  <c r="I2242" i="6"/>
  <c r="K2242" i="6" s="1"/>
  <c r="D2242" i="6"/>
  <c r="C2242" i="6"/>
  <c r="B2242" i="6"/>
  <c r="O2237" i="6"/>
  <c r="J2237" i="6"/>
  <c r="L2237" i="6" s="1"/>
  <c r="I2237" i="6"/>
  <c r="K2237" i="6" s="1"/>
  <c r="D2237" i="6"/>
  <c r="C2237" i="6"/>
  <c r="B2237" i="6"/>
  <c r="O2441" i="6"/>
  <c r="J2441" i="6"/>
  <c r="L2441" i="6" s="1"/>
  <c r="I2441" i="6"/>
  <c r="K2441" i="6" s="1"/>
  <c r="D2441" i="6"/>
  <c r="C2441" i="6"/>
  <c r="B2441" i="6"/>
  <c r="O2440" i="6"/>
  <c r="J2440" i="6"/>
  <c r="L2440" i="6" s="1"/>
  <c r="I2440" i="6"/>
  <c r="K2440" i="6" s="1"/>
  <c r="D2440" i="6"/>
  <c r="C2440" i="6"/>
  <c r="B2440" i="6"/>
  <c r="O1473" i="6"/>
  <c r="J1473" i="6"/>
  <c r="L1473" i="6" s="1"/>
  <c r="I1473" i="6"/>
  <c r="K1473" i="6" s="1"/>
  <c r="D1473" i="6"/>
  <c r="C1473" i="6"/>
  <c r="B1473" i="6"/>
  <c r="O1485" i="6"/>
  <c r="J1485" i="6"/>
  <c r="L1485" i="6" s="1"/>
  <c r="I1485" i="6"/>
  <c r="K1485" i="6" s="1"/>
  <c r="D1485" i="6"/>
  <c r="C1485" i="6"/>
  <c r="B1485" i="6"/>
  <c r="O2233" i="6"/>
  <c r="A2233" i="6" s="1"/>
  <c r="J2233" i="6"/>
  <c r="L2233" i="6" s="1"/>
  <c r="I2233" i="6"/>
  <c r="K2233" i="6" s="1"/>
  <c r="D2233" i="6"/>
  <c r="C2233" i="6"/>
  <c r="B2233" i="6"/>
  <c r="O2437" i="6"/>
  <c r="J2437" i="6"/>
  <c r="L2437" i="6" s="1"/>
  <c r="I2437" i="6"/>
  <c r="K2437" i="6" s="1"/>
  <c r="D2437" i="6"/>
  <c r="C2437" i="6"/>
  <c r="B2437" i="6"/>
  <c r="O596" i="6"/>
  <c r="A596" i="6" s="1"/>
  <c r="J596" i="6"/>
  <c r="L596" i="6" s="1"/>
  <c r="I596" i="6"/>
  <c r="K596" i="6" s="1"/>
  <c r="D596" i="6"/>
  <c r="C596" i="6"/>
  <c r="B596" i="6"/>
  <c r="O1484" i="6"/>
  <c r="J1484" i="6"/>
  <c r="L1484" i="6" s="1"/>
  <c r="I1484" i="6"/>
  <c r="K1484" i="6" s="1"/>
  <c r="D1484" i="6"/>
  <c r="C1484" i="6"/>
  <c r="B1484" i="6"/>
  <c r="O1459" i="6"/>
  <c r="J1459" i="6"/>
  <c r="L1459" i="6" s="1"/>
  <c r="I1459" i="6"/>
  <c r="K1459" i="6" s="1"/>
  <c r="D1459" i="6"/>
  <c r="C1459" i="6"/>
  <c r="B1459" i="6"/>
  <c r="O1461" i="6"/>
  <c r="J1461" i="6"/>
  <c r="L1461" i="6" s="1"/>
  <c r="I1461" i="6"/>
  <c r="K1461" i="6" s="1"/>
  <c r="D1461" i="6"/>
  <c r="C1461" i="6"/>
  <c r="B1461" i="6"/>
  <c r="O1474" i="6"/>
  <c r="J1474" i="6"/>
  <c r="L1474" i="6" s="1"/>
  <c r="I1474" i="6"/>
  <c r="K1474" i="6" s="1"/>
  <c r="D1474" i="6"/>
  <c r="C1474" i="6"/>
  <c r="B1474" i="6"/>
  <c r="O2245" i="6"/>
  <c r="A2245" i="6" s="1"/>
  <c r="J2245" i="6"/>
  <c r="L2245" i="6" s="1"/>
  <c r="I2245" i="6"/>
  <c r="K2245" i="6" s="1"/>
  <c r="D2245" i="6"/>
  <c r="C2245" i="6"/>
  <c r="B2245" i="6"/>
  <c r="O2239" i="6"/>
  <c r="A2239" i="6" s="1"/>
  <c r="J2239" i="6"/>
  <c r="L2239" i="6" s="1"/>
  <c r="I2239" i="6"/>
  <c r="K2239" i="6" s="1"/>
  <c r="D2239" i="6"/>
  <c r="C2239" i="6"/>
  <c r="B2239" i="6"/>
  <c r="O1467" i="6"/>
  <c r="J1467" i="6"/>
  <c r="L1467" i="6" s="1"/>
  <c r="I1467" i="6"/>
  <c r="K1467" i="6" s="1"/>
  <c r="D1467" i="6"/>
  <c r="C1467" i="6"/>
  <c r="B1467" i="6"/>
  <c r="O597" i="6"/>
  <c r="J597" i="6"/>
  <c r="L597" i="6" s="1"/>
  <c r="I597" i="6"/>
  <c r="K597" i="6" s="1"/>
  <c r="D597" i="6"/>
  <c r="C597" i="6"/>
  <c r="B597" i="6"/>
  <c r="O1464" i="6"/>
  <c r="J1464" i="6"/>
  <c r="L1464" i="6" s="1"/>
  <c r="I1464" i="6"/>
  <c r="K1464" i="6" s="1"/>
  <c r="D1464" i="6"/>
  <c r="C1464" i="6"/>
  <c r="B1464" i="6"/>
  <c r="O1471" i="6"/>
  <c r="J1471" i="6"/>
  <c r="L1471" i="6" s="1"/>
  <c r="I1471" i="6"/>
  <c r="K1471" i="6" s="1"/>
  <c r="D1471" i="6"/>
  <c r="C1471" i="6"/>
  <c r="B1471" i="6"/>
  <c r="O2234" i="6"/>
  <c r="J2234" i="6"/>
  <c r="L2234" i="6" s="1"/>
  <c r="I2234" i="6"/>
  <c r="K2234" i="6" s="1"/>
  <c r="D2234" i="6"/>
  <c r="C2234" i="6"/>
  <c r="B2234" i="6"/>
  <c r="O2241" i="6"/>
  <c r="J2241" i="6"/>
  <c r="L2241" i="6" s="1"/>
  <c r="I2241" i="6"/>
  <c r="K2241" i="6" s="1"/>
  <c r="D2241" i="6"/>
  <c r="C2241" i="6"/>
  <c r="B2241" i="6"/>
  <c r="O2236" i="6"/>
  <c r="J2236" i="6"/>
  <c r="L2236" i="6" s="1"/>
  <c r="I2236" i="6"/>
  <c r="K2236" i="6" s="1"/>
  <c r="D2236" i="6"/>
  <c r="C2236" i="6"/>
  <c r="B2236" i="6"/>
  <c r="O2246" i="6"/>
  <c r="A2246" i="6" s="1"/>
  <c r="J2246" i="6"/>
  <c r="L2246" i="6" s="1"/>
  <c r="I2246" i="6"/>
  <c r="K2246" i="6" s="1"/>
  <c r="D2246" i="6"/>
  <c r="C2246" i="6"/>
  <c r="B2246" i="6"/>
  <c r="O2238" i="6"/>
  <c r="A2238" i="6" s="1"/>
  <c r="J2238" i="6"/>
  <c r="L2238" i="6" s="1"/>
  <c r="I2238" i="6"/>
  <c r="K2238" i="6" s="1"/>
  <c r="D2238" i="6"/>
  <c r="C2238" i="6"/>
  <c r="B2238" i="6"/>
  <c r="O2235" i="6"/>
  <c r="J2235" i="6"/>
  <c r="L2235" i="6" s="1"/>
  <c r="I2235" i="6"/>
  <c r="K2235" i="6" s="1"/>
  <c r="D2235" i="6"/>
  <c r="C2235" i="6"/>
  <c r="B2235" i="6"/>
  <c r="O1466" i="6"/>
  <c r="J1466" i="6"/>
  <c r="L1466" i="6" s="1"/>
  <c r="I1466" i="6"/>
  <c r="K1466" i="6" s="1"/>
  <c r="D1466" i="6"/>
  <c r="C1466" i="6"/>
  <c r="B1466" i="6"/>
  <c r="O2244" i="6"/>
  <c r="J2244" i="6"/>
  <c r="L2244" i="6" s="1"/>
  <c r="I2244" i="6"/>
  <c r="K2244" i="6" s="1"/>
  <c r="D2244" i="6"/>
  <c r="C2244" i="6"/>
  <c r="B2244" i="6"/>
  <c r="O2249" i="6"/>
  <c r="J2249" i="6"/>
  <c r="L2249" i="6" s="1"/>
  <c r="I2249" i="6"/>
  <c r="K2249" i="6" s="1"/>
  <c r="D2249" i="6"/>
  <c r="C2249" i="6"/>
  <c r="B2249" i="6"/>
  <c r="O1457" i="6"/>
  <c r="J1457" i="6"/>
  <c r="L1457" i="6" s="1"/>
  <c r="I1457" i="6"/>
  <c r="K1457" i="6" s="1"/>
  <c r="D1457" i="6"/>
  <c r="C1457" i="6"/>
  <c r="B1457" i="6"/>
  <c r="O595" i="6"/>
  <c r="A595" i="6" s="1"/>
  <c r="J595" i="6"/>
  <c r="L595" i="6" s="1"/>
  <c r="I595" i="6"/>
  <c r="K595" i="6" s="1"/>
  <c r="D595" i="6"/>
  <c r="C595" i="6"/>
  <c r="B595" i="6"/>
  <c r="O1455" i="6"/>
  <c r="A1455" i="6" s="1"/>
  <c r="J1455" i="6"/>
  <c r="L1455" i="6" s="1"/>
  <c r="I1455" i="6"/>
  <c r="K1455" i="6" s="1"/>
  <c r="D1455" i="6"/>
  <c r="C1455" i="6"/>
  <c r="B1455" i="6"/>
  <c r="O1456" i="6"/>
  <c r="A1456" i="6" s="1"/>
  <c r="J1456" i="6"/>
  <c r="L1456" i="6" s="1"/>
  <c r="I1456" i="6"/>
  <c r="K1456" i="6" s="1"/>
  <c r="D1456" i="6"/>
  <c r="C1456" i="6"/>
  <c r="B1456" i="6"/>
  <c r="O1454" i="6"/>
  <c r="J1454" i="6"/>
  <c r="L1454" i="6" s="1"/>
  <c r="I1454" i="6"/>
  <c r="K1454" i="6" s="1"/>
  <c r="D1454" i="6"/>
  <c r="C1454" i="6"/>
  <c r="B1454" i="6"/>
  <c r="O594" i="6"/>
  <c r="J594" i="6"/>
  <c r="L594" i="6" s="1"/>
  <c r="I594" i="6"/>
  <c r="K594" i="6" s="1"/>
  <c r="D594" i="6"/>
  <c r="C594" i="6"/>
  <c r="B594" i="6"/>
  <c r="O593" i="6"/>
  <c r="A593" i="6" s="1"/>
  <c r="J593" i="6"/>
  <c r="L593" i="6" s="1"/>
  <c r="I593" i="6"/>
  <c r="K593" i="6" s="1"/>
  <c r="D593" i="6"/>
  <c r="C593" i="6"/>
  <c r="B593" i="6"/>
  <c r="O592" i="6"/>
  <c r="J592" i="6"/>
  <c r="L592" i="6" s="1"/>
  <c r="I592" i="6"/>
  <c r="K592" i="6" s="1"/>
  <c r="D592" i="6"/>
  <c r="C592" i="6"/>
  <c r="B592" i="6"/>
  <c r="O1453" i="6"/>
  <c r="J1453" i="6"/>
  <c r="L1453" i="6" s="1"/>
  <c r="I1453" i="6"/>
  <c r="K1453" i="6" s="1"/>
  <c r="D1453" i="6"/>
  <c r="C1453" i="6"/>
  <c r="B1453" i="6"/>
  <c r="O1451" i="6"/>
  <c r="A1451" i="6" s="1"/>
  <c r="J1451" i="6"/>
  <c r="L1451" i="6" s="1"/>
  <c r="I1451" i="6"/>
  <c r="K1451" i="6" s="1"/>
  <c r="D1451" i="6"/>
  <c r="C1451" i="6"/>
  <c r="B1451" i="6"/>
  <c r="O1452" i="6"/>
  <c r="A1452" i="6" s="1"/>
  <c r="J1452" i="6"/>
  <c r="L1452" i="6" s="1"/>
  <c r="I1452" i="6"/>
  <c r="K1452" i="6" s="1"/>
  <c r="D1452" i="6"/>
  <c r="C1452" i="6"/>
  <c r="B1452" i="6"/>
  <c r="O2231" i="6"/>
  <c r="A2231" i="6" s="1"/>
  <c r="J2231" i="6"/>
  <c r="L2231" i="6" s="1"/>
  <c r="I2231" i="6"/>
  <c r="K2231" i="6" s="1"/>
  <c r="D2231" i="6"/>
  <c r="C2231" i="6"/>
  <c r="B2231" i="6"/>
  <c r="O2230" i="6"/>
  <c r="J2230" i="6"/>
  <c r="L2230" i="6" s="1"/>
  <c r="I2230" i="6"/>
  <c r="K2230" i="6" s="1"/>
  <c r="D2230" i="6"/>
  <c r="C2230" i="6"/>
  <c r="B2230" i="6"/>
  <c r="O1450" i="6"/>
  <c r="J1450" i="6"/>
  <c r="L1450" i="6" s="1"/>
  <c r="I1450" i="6"/>
  <c r="K1450" i="6" s="1"/>
  <c r="D1450" i="6"/>
  <c r="C1450" i="6"/>
  <c r="B1450" i="6"/>
  <c r="O64" i="6"/>
  <c r="J64" i="6"/>
  <c r="L64" i="6" s="1"/>
  <c r="I64" i="6"/>
  <c r="K64" i="6" s="1"/>
  <c r="D64" i="6"/>
  <c r="C64" i="6"/>
  <c r="B64" i="6"/>
  <c r="O1449" i="6"/>
  <c r="J1449" i="6"/>
  <c r="L1449" i="6" s="1"/>
  <c r="I1449" i="6"/>
  <c r="K1449" i="6" s="1"/>
  <c r="D1449" i="6"/>
  <c r="C1449" i="6"/>
  <c r="B1449" i="6"/>
  <c r="O1445" i="6"/>
  <c r="J1445" i="6"/>
  <c r="L1445" i="6" s="1"/>
  <c r="I1445" i="6"/>
  <c r="K1445" i="6" s="1"/>
  <c r="D1445" i="6"/>
  <c r="C1445" i="6"/>
  <c r="B1445" i="6"/>
  <c r="O1448" i="6"/>
  <c r="A1448" i="6" s="1"/>
  <c r="J1448" i="6"/>
  <c r="L1448" i="6" s="1"/>
  <c r="I1448" i="6"/>
  <c r="K1448" i="6" s="1"/>
  <c r="D1448" i="6"/>
  <c r="C1448" i="6"/>
  <c r="B1448" i="6"/>
  <c r="O1447" i="6"/>
  <c r="A1447" i="6" s="1"/>
  <c r="J1447" i="6"/>
  <c r="L1447" i="6" s="1"/>
  <c r="I1447" i="6"/>
  <c r="K1447" i="6" s="1"/>
  <c r="D1447" i="6"/>
  <c r="C1447" i="6"/>
  <c r="B1447" i="6"/>
  <c r="O1446" i="6"/>
  <c r="A1446" i="6" s="1"/>
  <c r="J1446" i="6"/>
  <c r="L1446" i="6" s="1"/>
  <c r="I1446" i="6"/>
  <c r="K1446" i="6" s="1"/>
  <c r="D1446" i="6"/>
  <c r="C1446" i="6"/>
  <c r="B1446" i="6"/>
  <c r="O1444" i="6"/>
  <c r="J1444" i="6"/>
  <c r="L1444" i="6" s="1"/>
  <c r="I1444" i="6"/>
  <c r="K1444" i="6" s="1"/>
  <c r="D1444" i="6"/>
  <c r="C1444" i="6"/>
  <c r="B1444" i="6"/>
  <c r="O1443" i="6"/>
  <c r="J1443" i="6"/>
  <c r="L1443" i="6" s="1"/>
  <c r="I1443" i="6"/>
  <c r="K1443" i="6" s="1"/>
  <c r="D1443" i="6"/>
  <c r="C1443" i="6"/>
  <c r="B1443" i="6"/>
  <c r="O591" i="6"/>
  <c r="J591" i="6"/>
  <c r="L591" i="6" s="1"/>
  <c r="I591" i="6"/>
  <c r="K591" i="6" s="1"/>
  <c r="D591" i="6"/>
  <c r="C591" i="6"/>
  <c r="B591" i="6"/>
  <c r="O590" i="6"/>
  <c r="J590" i="6"/>
  <c r="L590" i="6" s="1"/>
  <c r="I590" i="6"/>
  <c r="K590" i="6" s="1"/>
  <c r="D590" i="6"/>
  <c r="C590" i="6"/>
  <c r="B590" i="6"/>
  <c r="O589" i="6"/>
  <c r="J589" i="6"/>
  <c r="L589" i="6" s="1"/>
  <c r="I589" i="6"/>
  <c r="K589" i="6" s="1"/>
  <c r="D589" i="6"/>
  <c r="C589" i="6"/>
  <c r="B589" i="6"/>
  <c r="O1442" i="6"/>
  <c r="A1442" i="6" s="1"/>
  <c r="J1442" i="6"/>
  <c r="L1442" i="6" s="1"/>
  <c r="I1442" i="6"/>
  <c r="K1442" i="6" s="1"/>
  <c r="D1442" i="6"/>
  <c r="C1442" i="6"/>
  <c r="B1442" i="6"/>
  <c r="O588" i="6"/>
  <c r="A588" i="6" s="1"/>
  <c r="J588" i="6"/>
  <c r="L588" i="6" s="1"/>
  <c r="I588" i="6"/>
  <c r="K588" i="6" s="1"/>
  <c r="D588" i="6"/>
  <c r="C588" i="6"/>
  <c r="B588" i="6"/>
  <c r="O1440" i="6"/>
  <c r="J1440" i="6"/>
  <c r="L1440" i="6" s="1"/>
  <c r="I1440" i="6"/>
  <c r="K1440" i="6" s="1"/>
  <c r="D1440" i="6"/>
  <c r="C1440" i="6"/>
  <c r="B1440" i="6"/>
  <c r="O1438" i="6"/>
  <c r="J1438" i="6"/>
  <c r="L1438" i="6" s="1"/>
  <c r="I1438" i="6"/>
  <c r="K1438" i="6" s="1"/>
  <c r="D1438" i="6"/>
  <c r="C1438" i="6"/>
  <c r="B1438" i="6"/>
  <c r="O1441" i="6"/>
  <c r="J1441" i="6"/>
  <c r="L1441" i="6" s="1"/>
  <c r="I1441" i="6"/>
  <c r="K1441" i="6" s="1"/>
  <c r="D1441" i="6"/>
  <c r="C1441" i="6"/>
  <c r="B1441" i="6"/>
  <c r="O586" i="6"/>
  <c r="J586" i="6"/>
  <c r="L586" i="6" s="1"/>
  <c r="I586" i="6"/>
  <c r="K586" i="6" s="1"/>
  <c r="D586" i="6"/>
  <c r="C586" i="6"/>
  <c r="B586" i="6"/>
  <c r="O587" i="6"/>
  <c r="J587" i="6"/>
  <c r="L587" i="6" s="1"/>
  <c r="I587" i="6"/>
  <c r="K587" i="6" s="1"/>
  <c r="D587" i="6"/>
  <c r="C587" i="6"/>
  <c r="B587" i="6"/>
  <c r="O1439" i="6"/>
  <c r="J1439" i="6"/>
  <c r="L1439" i="6" s="1"/>
  <c r="I1439" i="6"/>
  <c r="K1439" i="6" s="1"/>
  <c r="D1439" i="6"/>
  <c r="C1439" i="6"/>
  <c r="B1439" i="6"/>
  <c r="O2229" i="6"/>
  <c r="J2229" i="6"/>
  <c r="L2229" i="6" s="1"/>
  <c r="I2229" i="6"/>
  <c r="K2229" i="6" s="1"/>
  <c r="D2229" i="6"/>
  <c r="C2229" i="6"/>
  <c r="B2229" i="6"/>
  <c r="O1437" i="6"/>
  <c r="A1437" i="6" s="1"/>
  <c r="J1437" i="6"/>
  <c r="L1437" i="6" s="1"/>
  <c r="I1437" i="6"/>
  <c r="K1437" i="6" s="1"/>
  <c r="D1437" i="6"/>
  <c r="C1437" i="6"/>
  <c r="B1437" i="6"/>
  <c r="O1436" i="6"/>
  <c r="J1436" i="6"/>
  <c r="L1436" i="6" s="1"/>
  <c r="I1436" i="6"/>
  <c r="K1436" i="6" s="1"/>
  <c r="D1436" i="6"/>
  <c r="C1436" i="6"/>
  <c r="B1436" i="6"/>
  <c r="O585" i="6"/>
  <c r="J585" i="6"/>
  <c r="L585" i="6" s="1"/>
  <c r="I585" i="6"/>
  <c r="K585" i="6" s="1"/>
  <c r="D585" i="6"/>
  <c r="C585" i="6"/>
  <c r="B585" i="6"/>
  <c r="O1435" i="6"/>
  <c r="J1435" i="6"/>
  <c r="L1435" i="6" s="1"/>
  <c r="I1435" i="6"/>
  <c r="K1435" i="6" s="1"/>
  <c r="D1435" i="6"/>
  <c r="C1435" i="6"/>
  <c r="B1435" i="6"/>
  <c r="O1434" i="6"/>
  <c r="A1434" i="6" s="1"/>
  <c r="J1434" i="6"/>
  <c r="L1434" i="6" s="1"/>
  <c r="I1434" i="6"/>
  <c r="K1434" i="6" s="1"/>
  <c r="D1434" i="6"/>
  <c r="C1434" i="6"/>
  <c r="B1434" i="6"/>
  <c r="O584" i="6"/>
  <c r="A584" i="6" s="1"/>
  <c r="J584" i="6"/>
  <c r="L584" i="6" s="1"/>
  <c r="I584" i="6"/>
  <c r="K584" i="6" s="1"/>
  <c r="D584" i="6"/>
  <c r="C584" i="6"/>
  <c r="B584" i="6"/>
  <c r="O583" i="6"/>
  <c r="J583" i="6"/>
  <c r="L583" i="6" s="1"/>
  <c r="I583" i="6"/>
  <c r="K583" i="6" s="1"/>
  <c r="D583" i="6"/>
  <c r="C583" i="6"/>
  <c r="B583" i="6"/>
  <c r="O582" i="6"/>
  <c r="J582" i="6"/>
  <c r="L582" i="6" s="1"/>
  <c r="I582" i="6"/>
  <c r="K582" i="6" s="1"/>
  <c r="D582" i="6"/>
  <c r="C582" i="6"/>
  <c r="B582" i="6"/>
  <c r="O1433" i="6"/>
  <c r="A1433" i="6" s="1"/>
  <c r="J1433" i="6"/>
  <c r="L1433" i="6" s="1"/>
  <c r="I1433" i="6"/>
  <c r="K1433" i="6" s="1"/>
  <c r="D1433" i="6"/>
  <c r="C1433" i="6"/>
  <c r="B1433" i="6"/>
  <c r="O1422" i="6"/>
  <c r="J1422" i="6"/>
  <c r="L1422" i="6" s="1"/>
  <c r="I1422" i="6"/>
  <c r="K1422" i="6" s="1"/>
  <c r="D1422" i="6"/>
  <c r="C1422" i="6"/>
  <c r="B1422" i="6"/>
  <c r="O581" i="6"/>
  <c r="J581" i="6"/>
  <c r="L581" i="6" s="1"/>
  <c r="I581" i="6"/>
  <c r="K581" i="6" s="1"/>
  <c r="D581" i="6"/>
  <c r="C581" i="6"/>
  <c r="B581" i="6"/>
  <c r="O1432" i="6"/>
  <c r="J1432" i="6"/>
  <c r="L1432" i="6" s="1"/>
  <c r="I1432" i="6"/>
  <c r="K1432" i="6" s="1"/>
  <c r="D1432" i="6"/>
  <c r="C1432" i="6"/>
  <c r="B1432" i="6"/>
  <c r="O1428" i="6"/>
  <c r="A1428" i="6" s="1"/>
  <c r="J1428" i="6"/>
  <c r="L1428" i="6" s="1"/>
  <c r="I1428" i="6"/>
  <c r="K1428" i="6" s="1"/>
  <c r="D1428" i="6"/>
  <c r="C1428" i="6"/>
  <c r="B1428" i="6"/>
  <c r="O2227" i="6"/>
  <c r="A2227" i="6" s="1"/>
  <c r="J2227" i="6"/>
  <c r="L2227" i="6" s="1"/>
  <c r="I2227" i="6"/>
  <c r="K2227" i="6" s="1"/>
  <c r="D2227" i="6"/>
  <c r="C2227" i="6"/>
  <c r="B2227" i="6"/>
  <c r="O1421" i="6"/>
  <c r="J1421" i="6"/>
  <c r="L1421" i="6" s="1"/>
  <c r="I1421" i="6"/>
  <c r="K1421" i="6" s="1"/>
  <c r="D1421" i="6"/>
  <c r="C1421" i="6"/>
  <c r="B1421" i="6"/>
  <c r="O580" i="6"/>
  <c r="J580" i="6"/>
  <c r="L580" i="6" s="1"/>
  <c r="I580" i="6"/>
  <c r="K580" i="6" s="1"/>
  <c r="D580" i="6"/>
  <c r="C580" i="6"/>
  <c r="B580" i="6"/>
  <c r="O1427" i="6"/>
  <c r="A1427" i="6" s="1"/>
  <c r="J1427" i="6"/>
  <c r="L1427" i="6" s="1"/>
  <c r="I1427" i="6"/>
  <c r="K1427" i="6" s="1"/>
  <c r="D1427" i="6"/>
  <c r="C1427" i="6"/>
  <c r="B1427" i="6"/>
  <c r="O1420" i="6"/>
  <c r="A1420" i="6" s="1"/>
  <c r="J1420" i="6"/>
  <c r="L1420" i="6" s="1"/>
  <c r="I1420" i="6"/>
  <c r="K1420" i="6" s="1"/>
  <c r="D1420" i="6"/>
  <c r="C1420" i="6"/>
  <c r="B1420" i="6"/>
  <c r="O1429" i="6"/>
  <c r="J1429" i="6"/>
  <c r="L1429" i="6" s="1"/>
  <c r="I1429" i="6"/>
  <c r="K1429" i="6" s="1"/>
  <c r="D1429" i="6"/>
  <c r="C1429" i="6"/>
  <c r="B1429" i="6"/>
  <c r="O2228" i="6"/>
  <c r="J2228" i="6"/>
  <c r="L2228" i="6" s="1"/>
  <c r="I2228" i="6"/>
  <c r="K2228" i="6" s="1"/>
  <c r="D2228" i="6"/>
  <c r="C2228" i="6"/>
  <c r="B2228" i="6"/>
  <c r="O1430" i="6"/>
  <c r="J1430" i="6"/>
  <c r="L1430" i="6" s="1"/>
  <c r="I1430" i="6"/>
  <c r="K1430" i="6" s="1"/>
  <c r="D1430" i="6"/>
  <c r="C1430" i="6"/>
  <c r="B1430" i="6"/>
  <c r="O1423" i="6"/>
  <c r="J1423" i="6"/>
  <c r="L1423" i="6" s="1"/>
  <c r="I1423" i="6"/>
  <c r="K1423" i="6" s="1"/>
  <c r="D1423" i="6"/>
  <c r="C1423" i="6"/>
  <c r="B1423" i="6"/>
  <c r="O1431" i="6"/>
  <c r="J1431" i="6"/>
  <c r="L1431" i="6" s="1"/>
  <c r="I1431" i="6"/>
  <c r="K1431" i="6" s="1"/>
  <c r="D1431" i="6"/>
  <c r="C1431" i="6"/>
  <c r="B1431" i="6"/>
  <c r="O1426" i="6"/>
  <c r="A1426" i="6" s="1"/>
  <c r="J1426" i="6"/>
  <c r="L1426" i="6" s="1"/>
  <c r="I1426" i="6"/>
  <c r="K1426" i="6" s="1"/>
  <c r="D1426" i="6"/>
  <c r="C1426" i="6"/>
  <c r="B1426" i="6"/>
  <c r="O1424" i="6"/>
  <c r="A1424" i="6" s="1"/>
  <c r="J1424" i="6"/>
  <c r="L1424" i="6" s="1"/>
  <c r="I1424" i="6"/>
  <c r="K1424" i="6" s="1"/>
  <c r="D1424" i="6"/>
  <c r="C1424" i="6"/>
  <c r="B1424" i="6"/>
  <c r="O1425" i="6"/>
  <c r="J1425" i="6"/>
  <c r="L1425" i="6" s="1"/>
  <c r="I1425" i="6"/>
  <c r="K1425" i="6" s="1"/>
  <c r="D1425" i="6"/>
  <c r="C1425" i="6"/>
  <c r="B1425" i="6"/>
  <c r="O579" i="6"/>
  <c r="J579" i="6"/>
  <c r="L579" i="6" s="1"/>
  <c r="I579" i="6"/>
  <c r="K579" i="6" s="1"/>
  <c r="D579" i="6"/>
  <c r="C579" i="6"/>
  <c r="B579" i="6"/>
  <c r="O1419" i="6"/>
  <c r="J1419" i="6"/>
  <c r="L1419" i="6" s="1"/>
  <c r="I1419" i="6"/>
  <c r="K1419" i="6" s="1"/>
  <c r="D1419" i="6"/>
  <c r="C1419" i="6"/>
  <c r="B1419" i="6"/>
  <c r="O63" i="6"/>
  <c r="J63" i="6"/>
  <c r="L63" i="6" s="1"/>
  <c r="I63" i="6"/>
  <c r="K63" i="6" s="1"/>
  <c r="D63" i="6"/>
  <c r="C63" i="6"/>
  <c r="B63" i="6"/>
  <c r="O578" i="6"/>
  <c r="J578" i="6"/>
  <c r="L578" i="6" s="1"/>
  <c r="I578" i="6"/>
  <c r="K578" i="6" s="1"/>
  <c r="D578" i="6"/>
  <c r="C578" i="6"/>
  <c r="B578" i="6"/>
  <c r="O1416" i="6"/>
  <c r="J1416" i="6"/>
  <c r="L1416" i="6" s="1"/>
  <c r="I1416" i="6"/>
  <c r="K1416" i="6" s="1"/>
  <c r="D1416" i="6"/>
  <c r="C1416" i="6"/>
  <c r="B1416" i="6"/>
  <c r="O1417" i="6"/>
  <c r="J1417" i="6"/>
  <c r="L1417" i="6" s="1"/>
  <c r="I1417" i="6"/>
  <c r="K1417" i="6" s="1"/>
  <c r="D1417" i="6"/>
  <c r="C1417" i="6"/>
  <c r="B1417" i="6"/>
  <c r="O1418" i="6"/>
  <c r="A1418" i="6" s="1"/>
  <c r="J1418" i="6"/>
  <c r="L1418" i="6" s="1"/>
  <c r="I1418" i="6"/>
  <c r="K1418" i="6" s="1"/>
  <c r="D1418" i="6"/>
  <c r="C1418" i="6"/>
  <c r="B1418" i="6"/>
  <c r="O1415" i="6"/>
  <c r="A1415" i="6" s="1"/>
  <c r="J1415" i="6"/>
  <c r="L1415" i="6" s="1"/>
  <c r="I1415" i="6"/>
  <c r="K1415" i="6" s="1"/>
  <c r="D1415" i="6"/>
  <c r="C1415" i="6"/>
  <c r="B1415" i="6"/>
  <c r="O1412" i="6"/>
  <c r="J1412" i="6"/>
  <c r="L1412" i="6" s="1"/>
  <c r="I1412" i="6"/>
  <c r="K1412" i="6" s="1"/>
  <c r="D1412" i="6"/>
  <c r="C1412" i="6"/>
  <c r="B1412" i="6"/>
  <c r="O1413" i="6"/>
  <c r="J1413" i="6"/>
  <c r="L1413" i="6" s="1"/>
  <c r="I1413" i="6"/>
  <c r="K1413" i="6" s="1"/>
  <c r="D1413" i="6"/>
  <c r="C1413" i="6"/>
  <c r="B1413" i="6"/>
  <c r="O1414" i="6"/>
  <c r="J1414" i="6"/>
  <c r="L1414" i="6" s="1"/>
  <c r="I1414" i="6"/>
  <c r="K1414" i="6" s="1"/>
  <c r="D1414" i="6"/>
  <c r="C1414" i="6"/>
  <c r="B1414" i="6"/>
  <c r="O1411" i="6"/>
  <c r="A1411" i="6" s="1"/>
  <c r="J1411" i="6"/>
  <c r="L1411" i="6" s="1"/>
  <c r="I1411" i="6"/>
  <c r="K1411" i="6" s="1"/>
  <c r="D1411" i="6"/>
  <c r="C1411" i="6"/>
  <c r="B1411" i="6"/>
  <c r="O577" i="6"/>
  <c r="J577" i="6"/>
  <c r="L577" i="6" s="1"/>
  <c r="I577" i="6"/>
  <c r="K577" i="6" s="1"/>
  <c r="D577" i="6"/>
  <c r="C577" i="6"/>
  <c r="B577" i="6"/>
  <c r="O1408" i="6"/>
  <c r="A1408" i="6" s="1"/>
  <c r="J1408" i="6"/>
  <c r="L1408" i="6" s="1"/>
  <c r="I1408" i="6"/>
  <c r="K1408" i="6" s="1"/>
  <c r="D1408" i="6"/>
  <c r="C1408" i="6"/>
  <c r="B1408" i="6"/>
  <c r="O1407" i="6"/>
  <c r="A1407" i="6" s="1"/>
  <c r="J1407" i="6"/>
  <c r="L1407" i="6" s="1"/>
  <c r="I1407" i="6"/>
  <c r="K1407" i="6" s="1"/>
  <c r="D1407" i="6"/>
  <c r="C1407" i="6"/>
  <c r="B1407" i="6"/>
  <c r="O2226" i="6"/>
  <c r="A2226" i="6" s="1"/>
  <c r="J2226" i="6"/>
  <c r="L2226" i="6" s="1"/>
  <c r="I2226" i="6"/>
  <c r="K2226" i="6" s="1"/>
  <c r="D2226" i="6"/>
  <c r="C2226" i="6"/>
  <c r="B2226" i="6"/>
  <c r="O1410" i="6"/>
  <c r="J1410" i="6"/>
  <c r="L1410" i="6" s="1"/>
  <c r="I1410" i="6"/>
  <c r="K1410" i="6" s="1"/>
  <c r="D1410" i="6"/>
  <c r="C1410" i="6"/>
  <c r="B1410" i="6"/>
  <c r="O1409" i="6"/>
  <c r="J1409" i="6"/>
  <c r="L1409" i="6" s="1"/>
  <c r="I1409" i="6"/>
  <c r="K1409" i="6" s="1"/>
  <c r="D1409" i="6"/>
  <c r="C1409" i="6"/>
  <c r="B1409" i="6"/>
  <c r="O576" i="6"/>
  <c r="J576" i="6"/>
  <c r="L576" i="6" s="1"/>
  <c r="I576" i="6"/>
  <c r="K576" i="6" s="1"/>
  <c r="D576" i="6"/>
  <c r="C576" i="6"/>
  <c r="B576" i="6"/>
  <c r="O1406" i="6"/>
  <c r="J1406" i="6"/>
  <c r="L1406" i="6" s="1"/>
  <c r="I1406" i="6"/>
  <c r="K1406" i="6" s="1"/>
  <c r="D1406" i="6"/>
  <c r="C1406" i="6"/>
  <c r="B1406" i="6"/>
  <c r="O1405" i="6"/>
  <c r="J1405" i="6"/>
  <c r="L1405" i="6" s="1"/>
  <c r="I1405" i="6"/>
  <c r="K1405" i="6" s="1"/>
  <c r="D1405" i="6"/>
  <c r="C1405" i="6"/>
  <c r="B1405" i="6"/>
  <c r="O1396" i="6"/>
  <c r="A1396" i="6" s="1"/>
  <c r="J1396" i="6"/>
  <c r="L1396" i="6" s="1"/>
  <c r="I1396" i="6"/>
  <c r="K1396" i="6" s="1"/>
  <c r="D1396" i="6"/>
  <c r="C1396" i="6"/>
  <c r="B1396" i="6"/>
  <c r="O1399" i="6"/>
  <c r="A1399" i="6" s="1"/>
  <c r="J1399" i="6"/>
  <c r="L1399" i="6" s="1"/>
  <c r="I1399" i="6"/>
  <c r="K1399" i="6" s="1"/>
  <c r="D1399" i="6"/>
  <c r="C1399" i="6"/>
  <c r="B1399" i="6"/>
  <c r="O1397" i="6"/>
  <c r="A1397" i="6" s="1"/>
  <c r="J1397" i="6"/>
  <c r="L1397" i="6" s="1"/>
  <c r="I1397" i="6"/>
  <c r="K1397" i="6" s="1"/>
  <c r="D1397" i="6"/>
  <c r="C1397" i="6"/>
  <c r="B1397" i="6"/>
  <c r="O1403" i="6"/>
  <c r="J1403" i="6"/>
  <c r="L1403" i="6" s="1"/>
  <c r="I1403" i="6"/>
  <c r="K1403" i="6" s="1"/>
  <c r="D1403" i="6"/>
  <c r="C1403" i="6"/>
  <c r="B1403" i="6"/>
  <c r="O1401" i="6"/>
  <c r="J1401" i="6"/>
  <c r="L1401" i="6" s="1"/>
  <c r="I1401" i="6"/>
  <c r="K1401" i="6" s="1"/>
  <c r="D1401" i="6"/>
  <c r="C1401" i="6"/>
  <c r="B1401" i="6"/>
  <c r="O1402" i="6"/>
  <c r="J1402" i="6"/>
  <c r="L1402" i="6" s="1"/>
  <c r="I1402" i="6"/>
  <c r="K1402" i="6" s="1"/>
  <c r="D1402" i="6"/>
  <c r="C1402" i="6"/>
  <c r="B1402" i="6"/>
  <c r="O1398" i="6"/>
  <c r="J1398" i="6"/>
  <c r="L1398" i="6" s="1"/>
  <c r="I1398" i="6"/>
  <c r="K1398" i="6" s="1"/>
  <c r="D1398" i="6"/>
  <c r="C1398" i="6"/>
  <c r="B1398" i="6"/>
  <c r="O1404" i="6"/>
  <c r="J1404" i="6"/>
  <c r="L1404" i="6" s="1"/>
  <c r="I1404" i="6"/>
  <c r="K1404" i="6" s="1"/>
  <c r="D1404" i="6"/>
  <c r="C1404" i="6"/>
  <c r="B1404" i="6"/>
  <c r="O2224" i="6"/>
  <c r="A2224" i="6" s="1"/>
  <c r="J2224" i="6"/>
  <c r="L2224" i="6" s="1"/>
  <c r="I2224" i="6"/>
  <c r="K2224" i="6" s="1"/>
  <c r="D2224" i="6"/>
  <c r="C2224" i="6"/>
  <c r="B2224" i="6"/>
  <c r="O1400" i="6"/>
  <c r="A1400" i="6" s="1"/>
  <c r="J1400" i="6"/>
  <c r="L1400" i="6" s="1"/>
  <c r="I1400" i="6"/>
  <c r="K1400" i="6" s="1"/>
  <c r="D1400" i="6"/>
  <c r="C1400" i="6"/>
  <c r="B1400" i="6"/>
  <c r="O2225" i="6"/>
  <c r="J2225" i="6"/>
  <c r="L2225" i="6" s="1"/>
  <c r="I2225" i="6"/>
  <c r="K2225" i="6" s="1"/>
  <c r="D2225" i="6"/>
  <c r="C2225" i="6"/>
  <c r="B2225" i="6"/>
  <c r="O575" i="6"/>
  <c r="J575" i="6"/>
  <c r="L575" i="6" s="1"/>
  <c r="I575" i="6"/>
  <c r="K575" i="6" s="1"/>
  <c r="D575" i="6"/>
  <c r="C575" i="6"/>
  <c r="B575" i="6"/>
  <c r="O1395" i="6"/>
  <c r="J1395" i="6"/>
  <c r="L1395" i="6" s="1"/>
  <c r="I1395" i="6"/>
  <c r="K1395" i="6" s="1"/>
  <c r="D1395" i="6"/>
  <c r="C1395" i="6"/>
  <c r="B1395" i="6"/>
  <c r="O574" i="6"/>
  <c r="J574" i="6"/>
  <c r="L574" i="6" s="1"/>
  <c r="I574" i="6"/>
  <c r="K574" i="6" s="1"/>
  <c r="D574" i="6"/>
  <c r="C574" i="6"/>
  <c r="B574" i="6"/>
  <c r="O1394" i="6"/>
  <c r="J1394" i="6"/>
  <c r="L1394" i="6" s="1"/>
  <c r="I1394" i="6"/>
  <c r="K1394" i="6" s="1"/>
  <c r="D1394" i="6"/>
  <c r="C1394" i="6"/>
  <c r="B1394" i="6"/>
  <c r="O62" i="6"/>
  <c r="J62" i="6"/>
  <c r="L62" i="6" s="1"/>
  <c r="I62" i="6"/>
  <c r="K62" i="6" s="1"/>
  <c r="D62" i="6"/>
  <c r="C62" i="6"/>
  <c r="B62" i="6"/>
  <c r="O1393" i="6"/>
  <c r="J1393" i="6"/>
  <c r="L1393" i="6" s="1"/>
  <c r="I1393" i="6"/>
  <c r="K1393" i="6" s="1"/>
  <c r="D1393" i="6"/>
  <c r="C1393" i="6"/>
  <c r="B1393" i="6"/>
  <c r="O1392" i="6"/>
  <c r="A1392" i="6" s="1"/>
  <c r="J1392" i="6"/>
  <c r="L1392" i="6" s="1"/>
  <c r="I1392" i="6"/>
  <c r="K1392" i="6" s="1"/>
  <c r="D1392" i="6"/>
  <c r="C1392" i="6"/>
  <c r="B1392" i="6"/>
  <c r="O1391" i="6"/>
  <c r="A1391" i="6" s="1"/>
  <c r="J1391" i="6"/>
  <c r="L1391" i="6" s="1"/>
  <c r="I1391" i="6"/>
  <c r="K1391" i="6" s="1"/>
  <c r="D1391" i="6"/>
  <c r="C1391" i="6"/>
  <c r="B1391" i="6"/>
  <c r="O2436" i="6"/>
  <c r="J2436" i="6"/>
  <c r="L2436" i="6" s="1"/>
  <c r="I2436" i="6"/>
  <c r="K2436" i="6" s="1"/>
  <c r="D2436" i="6"/>
  <c r="C2436" i="6"/>
  <c r="B2436" i="6"/>
  <c r="O573" i="6"/>
  <c r="J573" i="6"/>
  <c r="L573" i="6" s="1"/>
  <c r="I573" i="6"/>
  <c r="K573" i="6" s="1"/>
  <c r="D573" i="6"/>
  <c r="C573" i="6"/>
  <c r="B573" i="6"/>
  <c r="O1390" i="6"/>
  <c r="J1390" i="6"/>
  <c r="L1390" i="6" s="1"/>
  <c r="I1390" i="6"/>
  <c r="K1390" i="6" s="1"/>
  <c r="D1390" i="6"/>
  <c r="C1390" i="6"/>
  <c r="B1390" i="6"/>
  <c r="O1389" i="6"/>
  <c r="A1389" i="6" s="1"/>
  <c r="J1389" i="6"/>
  <c r="L1389" i="6" s="1"/>
  <c r="I1389" i="6"/>
  <c r="K1389" i="6" s="1"/>
  <c r="D1389" i="6"/>
  <c r="C1389" i="6"/>
  <c r="B1389" i="6"/>
  <c r="O1388" i="6"/>
  <c r="J1388" i="6"/>
  <c r="L1388" i="6" s="1"/>
  <c r="I1388" i="6"/>
  <c r="K1388" i="6" s="1"/>
  <c r="D1388" i="6"/>
  <c r="C1388" i="6"/>
  <c r="B1388" i="6"/>
  <c r="O1387" i="6"/>
  <c r="J1387" i="6"/>
  <c r="L1387" i="6" s="1"/>
  <c r="I1387" i="6"/>
  <c r="K1387" i="6" s="1"/>
  <c r="D1387" i="6"/>
  <c r="C1387" i="6"/>
  <c r="B1387" i="6"/>
  <c r="O2223" i="6"/>
  <c r="A2223" i="6" s="1"/>
  <c r="J2223" i="6"/>
  <c r="L2223" i="6" s="1"/>
  <c r="I2223" i="6"/>
  <c r="K2223" i="6" s="1"/>
  <c r="D2223" i="6"/>
  <c r="C2223" i="6"/>
  <c r="B2223" i="6"/>
  <c r="O1386" i="6"/>
  <c r="A1386" i="6" s="1"/>
  <c r="J1386" i="6"/>
  <c r="L1386" i="6" s="1"/>
  <c r="I1386" i="6"/>
  <c r="K1386" i="6" s="1"/>
  <c r="D1386" i="6"/>
  <c r="C1386" i="6"/>
  <c r="B1386" i="6"/>
  <c r="O572" i="6"/>
  <c r="J572" i="6"/>
  <c r="L572" i="6" s="1"/>
  <c r="I572" i="6"/>
  <c r="K572" i="6" s="1"/>
  <c r="D572" i="6"/>
  <c r="C572" i="6"/>
  <c r="B572" i="6"/>
  <c r="O1385" i="6"/>
  <c r="J1385" i="6"/>
  <c r="L1385" i="6" s="1"/>
  <c r="I1385" i="6"/>
  <c r="K1385" i="6" s="1"/>
  <c r="D1385" i="6"/>
  <c r="C1385" i="6"/>
  <c r="B1385" i="6"/>
  <c r="O571" i="6"/>
  <c r="J571" i="6"/>
  <c r="L571" i="6" s="1"/>
  <c r="I571" i="6"/>
  <c r="K571" i="6" s="1"/>
  <c r="D571" i="6"/>
  <c r="C571" i="6"/>
  <c r="B571" i="6"/>
  <c r="O2171" i="6"/>
  <c r="J2171" i="6"/>
  <c r="L2171" i="6" s="1"/>
  <c r="I2171" i="6"/>
  <c r="K2171" i="6" s="1"/>
  <c r="D2171" i="6"/>
  <c r="C2171" i="6"/>
  <c r="B2171" i="6"/>
  <c r="O2170" i="6"/>
  <c r="J2170" i="6"/>
  <c r="L2170" i="6" s="1"/>
  <c r="I2170" i="6"/>
  <c r="K2170" i="6" s="1"/>
  <c r="D2170" i="6"/>
  <c r="C2170" i="6"/>
  <c r="B2170" i="6"/>
  <c r="O2221" i="6"/>
  <c r="A2221" i="6" s="1"/>
  <c r="J2221" i="6"/>
  <c r="L2221" i="6" s="1"/>
  <c r="I2221" i="6"/>
  <c r="K2221" i="6" s="1"/>
  <c r="D2221" i="6"/>
  <c r="C2221" i="6"/>
  <c r="B2221" i="6"/>
  <c r="O1383" i="6"/>
  <c r="J1383" i="6"/>
  <c r="L1383" i="6" s="1"/>
  <c r="I1383" i="6"/>
  <c r="K1383" i="6" s="1"/>
  <c r="D1383" i="6"/>
  <c r="C1383" i="6"/>
  <c r="B1383" i="6"/>
  <c r="O1384" i="6"/>
  <c r="A1384" i="6" s="1"/>
  <c r="J1384" i="6"/>
  <c r="L1384" i="6" s="1"/>
  <c r="I1384" i="6"/>
  <c r="K1384" i="6" s="1"/>
  <c r="D1384" i="6"/>
  <c r="C1384" i="6"/>
  <c r="B1384" i="6"/>
  <c r="O1354" i="6"/>
  <c r="J1354" i="6"/>
  <c r="L1354" i="6" s="1"/>
  <c r="I1354" i="6"/>
  <c r="K1354" i="6" s="1"/>
  <c r="D1354" i="6"/>
  <c r="C1354" i="6"/>
  <c r="B1354" i="6"/>
  <c r="O2204" i="6"/>
  <c r="J2204" i="6"/>
  <c r="L2204" i="6" s="1"/>
  <c r="I2204" i="6"/>
  <c r="K2204" i="6" s="1"/>
  <c r="D2204" i="6"/>
  <c r="C2204" i="6"/>
  <c r="B2204" i="6"/>
  <c r="O1358" i="6"/>
  <c r="J1358" i="6"/>
  <c r="L1358" i="6" s="1"/>
  <c r="I1358" i="6"/>
  <c r="K1358" i="6" s="1"/>
  <c r="D1358" i="6"/>
  <c r="C1358" i="6"/>
  <c r="B1358" i="6"/>
  <c r="O1376" i="6"/>
  <c r="J1376" i="6"/>
  <c r="L1376" i="6" s="1"/>
  <c r="I1376" i="6"/>
  <c r="K1376" i="6" s="1"/>
  <c r="D1376" i="6"/>
  <c r="C1376" i="6"/>
  <c r="B1376" i="6"/>
  <c r="O1360" i="6"/>
  <c r="J1360" i="6"/>
  <c r="L1360" i="6" s="1"/>
  <c r="I1360" i="6"/>
  <c r="K1360" i="6" s="1"/>
  <c r="D1360" i="6"/>
  <c r="C1360" i="6"/>
  <c r="B1360" i="6"/>
  <c r="O2198" i="6"/>
  <c r="A2198" i="6" s="1"/>
  <c r="J2198" i="6"/>
  <c r="L2198" i="6" s="1"/>
  <c r="I2198" i="6"/>
  <c r="K2198" i="6" s="1"/>
  <c r="D2198" i="6"/>
  <c r="C2198" i="6"/>
  <c r="B2198" i="6"/>
  <c r="O2192" i="6"/>
  <c r="A2192" i="6" s="1"/>
  <c r="J2192" i="6"/>
  <c r="L2192" i="6" s="1"/>
  <c r="I2192" i="6"/>
  <c r="K2192" i="6" s="1"/>
  <c r="D2192" i="6"/>
  <c r="C2192" i="6"/>
  <c r="B2192" i="6"/>
  <c r="O2216" i="6"/>
  <c r="A2216" i="6" s="1"/>
  <c r="J2216" i="6"/>
  <c r="L2216" i="6" s="1"/>
  <c r="I2216" i="6"/>
  <c r="K2216" i="6" s="1"/>
  <c r="D2216" i="6"/>
  <c r="C2216" i="6"/>
  <c r="B2216" i="6"/>
  <c r="O2197" i="6"/>
  <c r="A2197" i="6" s="1"/>
  <c r="J2197" i="6"/>
  <c r="L2197" i="6" s="1"/>
  <c r="I2197" i="6"/>
  <c r="K2197" i="6" s="1"/>
  <c r="D2197" i="6"/>
  <c r="C2197" i="6"/>
  <c r="B2197" i="6"/>
  <c r="O1344" i="6"/>
  <c r="J1344" i="6"/>
  <c r="L1344" i="6" s="1"/>
  <c r="I1344" i="6"/>
  <c r="K1344" i="6" s="1"/>
  <c r="D1344" i="6"/>
  <c r="C1344" i="6"/>
  <c r="B1344" i="6"/>
  <c r="O1351" i="6"/>
  <c r="J1351" i="6"/>
  <c r="L1351" i="6" s="1"/>
  <c r="I1351" i="6"/>
  <c r="K1351" i="6" s="1"/>
  <c r="D1351" i="6"/>
  <c r="C1351" i="6"/>
  <c r="B1351" i="6"/>
  <c r="O2433" i="6"/>
  <c r="J2433" i="6"/>
  <c r="L2433" i="6" s="1"/>
  <c r="I2433" i="6"/>
  <c r="K2433" i="6" s="1"/>
  <c r="D2433" i="6"/>
  <c r="C2433" i="6"/>
  <c r="B2433" i="6"/>
  <c r="O2435" i="6"/>
  <c r="J2435" i="6"/>
  <c r="L2435" i="6" s="1"/>
  <c r="I2435" i="6"/>
  <c r="K2435" i="6" s="1"/>
  <c r="D2435" i="6"/>
  <c r="C2435" i="6"/>
  <c r="B2435" i="6"/>
  <c r="O2434" i="6"/>
  <c r="A2434" i="6" s="1"/>
  <c r="J2434" i="6"/>
  <c r="L2434" i="6" s="1"/>
  <c r="I2434" i="6"/>
  <c r="K2434" i="6" s="1"/>
  <c r="D2434" i="6"/>
  <c r="C2434" i="6"/>
  <c r="B2434" i="6"/>
  <c r="O2185" i="6"/>
  <c r="A2185" i="6" s="1"/>
  <c r="J2185" i="6"/>
  <c r="L2185" i="6" s="1"/>
  <c r="I2185" i="6"/>
  <c r="K2185" i="6" s="1"/>
  <c r="D2185" i="6"/>
  <c r="C2185" i="6"/>
  <c r="B2185" i="6"/>
  <c r="O2184" i="6"/>
  <c r="A2184" i="6" s="1"/>
  <c r="J2184" i="6"/>
  <c r="L2184" i="6" s="1"/>
  <c r="I2184" i="6"/>
  <c r="K2184" i="6" s="1"/>
  <c r="D2184" i="6"/>
  <c r="C2184" i="6"/>
  <c r="B2184" i="6"/>
  <c r="O2431" i="6"/>
  <c r="A2431" i="6" s="1"/>
  <c r="J2431" i="6"/>
  <c r="L2431" i="6" s="1"/>
  <c r="I2431" i="6"/>
  <c r="K2431" i="6" s="1"/>
  <c r="D2431" i="6"/>
  <c r="C2431" i="6"/>
  <c r="B2431" i="6"/>
  <c r="O2430" i="6"/>
  <c r="J2430" i="6"/>
  <c r="L2430" i="6" s="1"/>
  <c r="I2430" i="6"/>
  <c r="K2430" i="6" s="1"/>
  <c r="D2430" i="6"/>
  <c r="C2430" i="6"/>
  <c r="B2430" i="6"/>
  <c r="O2426" i="6"/>
  <c r="A2426" i="6" s="1"/>
  <c r="J2426" i="6"/>
  <c r="L2426" i="6" s="1"/>
  <c r="I2426" i="6"/>
  <c r="K2426" i="6" s="1"/>
  <c r="D2426" i="6"/>
  <c r="C2426" i="6"/>
  <c r="B2426" i="6"/>
  <c r="O2425" i="6"/>
  <c r="J2425" i="6"/>
  <c r="L2425" i="6" s="1"/>
  <c r="I2425" i="6"/>
  <c r="K2425" i="6" s="1"/>
  <c r="D2425" i="6"/>
  <c r="C2425" i="6"/>
  <c r="B2425" i="6"/>
  <c r="O2191" i="6"/>
  <c r="J2191" i="6"/>
  <c r="L2191" i="6" s="1"/>
  <c r="I2191" i="6"/>
  <c r="K2191" i="6" s="1"/>
  <c r="D2191" i="6"/>
  <c r="C2191" i="6"/>
  <c r="B2191" i="6"/>
  <c r="O2222" i="6"/>
  <c r="A2222" i="6" s="1"/>
  <c r="J2222" i="6"/>
  <c r="L2222" i="6" s="1"/>
  <c r="I2222" i="6"/>
  <c r="K2222" i="6" s="1"/>
  <c r="D2222" i="6"/>
  <c r="C2222" i="6"/>
  <c r="B2222" i="6"/>
  <c r="O2215" i="6"/>
  <c r="A2215" i="6" s="1"/>
  <c r="J2215" i="6"/>
  <c r="L2215" i="6" s="1"/>
  <c r="I2215" i="6"/>
  <c r="K2215" i="6" s="1"/>
  <c r="D2215" i="6"/>
  <c r="C2215" i="6"/>
  <c r="B2215" i="6"/>
  <c r="O2212" i="6"/>
  <c r="A2212" i="6" s="1"/>
  <c r="J2212" i="6"/>
  <c r="L2212" i="6" s="1"/>
  <c r="I2212" i="6"/>
  <c r="K2212" i="6" s="1"/>
  <c r="D2212" i="6"/>
  <c r="C2212" i="6"/>
  <c r="B2212" i="6"/>
  <c r="O2195" i="6"/>
  <c r="A2195" i="6" s="1"/>
  <c r="J2195" i="6"/>
  <c r="L2195" i="6" s="1"/>
  <c r="I2195" i="6"/>
  <c r="K2195" i="6" s="1"/>
  <c r="D2195" i="6"/>
  <c r="C2195" i="6"/>
  <c r="B2195" i="6"/>
  <c r="O2178" i="6"/>
  <c r="J2178" i="6"/>
  <c r="L2178" i="6" s="1"/>
  <c r="I2178" i="6"/>
  <c r="K2178" i="6" s="1"/>
  <c r="D2178" i="6"/>
  <c r="C2178" i="6"/>
  <c r="B2178" i="6"/>
  <c r="O2194" i="6"/>
  <c r="A2194" i="6" s="1"/>
  <c r="J2194" i="6"/>
  <c r="L2194" i="6" s="1"/>
  <c r="I2194" i="6"/>
  <c r="K2194" i="6" s="1"/>
  <c r="D2194" i="6"/>
  <c r="C2194" i="6"/>
  <c r="B2194" i="6"/>
  <c r="O2173" i="6"/>
  <c r="J2173" i="6"/>
  <c r="L2173" i="6" s="1"/>
  <c r="I2173" i="6"/>
  <c r="K2173" i="6" s="1"/>
  <c r="D2173" i="6"/>
  <c r="C2173" i="6"/>
  <c r="B2173" i="6"/>
  <c r="O2199" i="6"/>
  <c r="J2199" i="6"/>
  <c r="L2199" i="6" s="1"/>
  <c r="I2199" i="6"/>
  <c r="K2199" i="6" s="1"/>
  <c r="D2199" i="6"/>
  <c r="C2199" i="6"/>
  <c r="B2199" i="6"/>
  <c r="O2190" i="6"/>
  <c r="A2190" i="6" s="1"/>
  <c r="J2190" i="6"/>
  <c r="L2190" i="6" s="1"/>
  <c r="I2190" i="6"/>
  <c r="K2190" i="6" s="1"/>
  <c r="D2190" i="6"/>
  <c r="C2190" i="6"/>
  <c r="B2190" i="6"/>
  <c r="O2453" i="6"/>
  <c r="A2453" i="6" s="1"/>
  <c r="J2453" i="6"/>
  <c r="L2453" i="6" s="1"/>
  <c r="I2453" i="6"/>
  <c r="K2453" i="6" s="1"/>
  <c r="D2453" i="6"/>
  <c r="C2453" i="6"/>
  <c r="B2453" i="6"/>
  <c r="O1380" i="6"/>
  <c r="J1380" i="6"/>
  <c r="L1380" i="6" s="1"/>
  <c r="I1380" i="6"/>
  <c r="K1380" i="6" s="1"/>
  <c r="D1380" i="6"/>
  <c r="C1380" i="6"/>
  <c r="B1380" i="6"/>
  <c r="O2214" i="6"/>
  <c r="A2214" i="6" s="1"/>
  <c r="J2214" i="6"/>
  <c r="L2214" i="6" s="1"/>
  <c r="I2214" i="6"/>
  <c r="K2214" i="6" s="1"/>
  <c r="D2214" i="6"/>
  <c r="C2214" i="6"/>
  <c r="B2214" i="6"/>
  <c r="O1343" i="6"/>
  <c r="J1343" i="6"/>
  <c r="L1343" i="6" s="1"/>
  <c r="I1343" i="6"/>
  <c r="K1343" i="6" s="1"/>
  <c r="D1343" i="6"/>
  <c r="C1343" i="6"/>
  <c r="B1343" i="6"/>
  <c r="O1362" i="6"/>
  <c r="A1362" i="6" s="1"/>
  <c r="J1362" i="6"/>
  <c r="L1362" i="6" s="1"/>
  <c r="I1362" i="6"/>
  <c r="K1362" i="6" s="1"/>
  <c r="D1362" i="6"/>
  <c r="C1362" i="6"/>
  <c r="B1362" i="6"/>
  <c r="O1350" i="6"/>
  <c r="J1350" i="6"/>
  <c r="L1350" i="6" s="1"/>
  <c r="I1350" i="6"/>
  <c r="K1350" i="6" s="1"/>
  <c r="D1350" i="6"/>
  <c r="C1350" i="6"/>
  <c r="B1350" i="6"/>
  <c r="O2177" i="6"/>
  <c r="J2177" i="6"/>
  <c r="L2177" i="6" s="1"/>
  <c r="I2177" i="6"/>
  <c r="K2177" i="6" s="1"/>
  <c r="D2177" i="6"/>
  <c r="C2177" i="6"/>
  <c r="B2177" i="6"/>
  <c r="O1342" i="6"/>
  <c r="A1342" i="6" s="1"/>
  <c r="J1342" i="6"/>
  <c r="L1342" i="6" s="1"/>
  <c r="I1342" i="6"/>
  <c r="K1342" i="6" s="1"/>
  <c r="D1342" i="6"/>
  <c r="C1342" i="6"/>
  <c r="B1342" i="6"/>
  <c r="O2202" i="6"/>
  <c r="A2202" i="6" s="1"/>
  <c r="J2202" i="6"/>
  <c r="L2202" i="6" s="1"/>
  <c r="I2202" i="6"/>
  <c r="K2202" i="6" s="1"/>
  <c r="D2202" i="6"/>
  <c r="C2202" i="6"/>
  <c r="B2202" i="6"/>
  <c r="O1353" i="6"/>
  <c r="J1353" i="6"/>
  <c r="L1353" i="6" s="1"/>
  <c r="I1353" i="6"/>
  <c r="K1353" i="6" s="1"/>
  <c r="D1353" i="6"/>
  <c r="C1353" i="6"/>
  <c r="B1353" i="6"/>
  <c r="O2176" i="6"/>
  <c r="A2176" i="6" s="1"/>
  <c r="J2176" i="6"/>
  <c r="L2176" i="6" s="1"/>
  <c r="I2176" i="6"/>
  <c r="K2176" i="6" s="1"/>
  <c r="D2176" i="6"/>
  <c r="C2176" i="6"/>
  <c r="B2176" i="6"/>
  <c r="O2175" i="6"/>
  <c r="J2175" i="6"/>
  <c r="L2175" i="6" s="1"/>
  <c r="I2175" i="6"/>
  <c r="K2175" i="6" s="1"/>
  <c r="D2175" i="6"/>
  <c r="C2175" i="6"/>
  <c r="B2175" i="6"/>
  <c r="O2206" i="6"/>
  <c r="A2206" i="6" s="1"/>
  <c r="J2206" i="6"/>
  <c r="L2206" i="6" s="1"/>
  <c r="I2206" i="6"/>
  <c r="K2206" i="6" s="1"/>
  <c r="D2206" i="6"/>
  <c r="C2206" i="6"/>
  <c r="B2206" i="6"/>
  <c r="O2217" i="6"/>
  <c r="J2217" i="6"/>
  <c r="L2217" i="6" s="1"/>
  <c r="I2217" i="6"/>
  <c r="K2217" i="6" s="1"/>
  <c r="D2217" i="6"/>
  <c r="C2217" i="6"/>
  <c r="B2217" i="6"/>
  <c r="O2429" i="6"/>
  <c r="J2429" i="6"/>
  <c r="L2429" i="6" s="1"/>
  <c r="I2429" i="6"/>
  <c r="K2429" i="6" s="1"/>
  <c r="D2429" i="6"/>
  <c r="C2429" i="6"/>
  <c r="B2429" i="6"/>
  <c r="O1367" i="6"/>
  <c r="A1367" i="6" s="1"/>
  <c r="J1367" i="6"/>
  <c r="L1367" i="6" s="1"/>
  <c r="I1367" i="6"/>
  <c r="K1367" i="6" s="1"/>
  <c r="D1367" i="6"/>
  <c r="C1367" i="6"/>
  <c r="B1367" i="6"/>
  <c r="O1375" i="6"/>
  <c r="A1375" i="6" s="1"/>
  <c r="J1375" i="6"/>
  <c r="L1375" i="6" s="1"/>
  <c r="I1375" i="6"/>
  <c r="K1375" i="6" s="1"/>
  <c r="D1375" i="6"/>
  <c r="C1375" i="6"/>
  <c r="B1375" i="6"/>
  <c r="O2209" i="6"/>
  <c r="J2209" i="6"/>
  <c r="L2209" i="6" s="1"/>
  <c r="I2209" i="6"/>
  <c r="K2209" i="6" s="1"/>
  <c r="D2209" i="6"/>
  <c r="C2209" i="6"/>
  <c r="B2209" i="6"/>
  <c r="O2208" i="6"/>
  <c r="A2208" i="6" s="1"/>
  <c r="J2208" i="6"/>
  <c r="L2208" i="6" s="1"/>
  <c r="I2208" i="6"/>
  <c r="K2208" i="6" s="1"/>
  <c r="D2208" i="6"/>
  <c r="C2208" i="6"/>
  <c r="B2208" i="6"/>
  <c r="O2189" i="6"/>
  <c r="J2189" i="6"/>
  <c r="L2189" i="6" s="1"/>
  <c r="I2189" i="6"/>
  <c r="K2189" i="6" s="1"/>
  <c r="D2189" i="6"/>
  <c r="C2189" i="6"/>
  <c r="B2189" i="6"/>
  <c r="O1379" i="6"/>
  <c r="A1379" i="6" s="1"/>
  <c r="J1379" i="6"/>
  <c r="L1379" i="6" s="1"/>
  <c r="I1379" i="6"/>
  <c r="K1379" i="6" s="1"/>
  <c r="D1379" i="6"/>
  <c r="C1379" i="6"/>
  <c r="B1379" i="6"/>
  <c r="O1381" i="6"/>
  <c r="J1381" i="6"/>
  <c r="L1381" i="6" s="1"/>
  <c r="I1381" i="6"/>
  <c r="K1381" i="6" s="1"/>
  <c r="D1381" i="6"/>
  <c r="C1381" i="6"/>
  <c r="B1381" i="6"/>
  <c r="O2220" i="6"/>
  <c r="J2220" i="6"/>
  <c r="L2220" i="6" s="1"/>
  <c r="I2220" i="6"/>
  <c r="K2220" i="6" s="1"/>
  <c r="D2220" i="6"/>
  <c r="C2220" i="6"/>
  <c r="B2220" i="6"/>
  <c r="O2201" i="6"/>
  <c r="A2201" i="6" s="1"/>
  <c r="J2201" i="6"/>
  <c r="L2201" i="6" s="1"/>
  <c r="I2201" i="6"/>
  <c r="K2201" i="6" s="1"/>
  <c r="D2201" i="6"/>
  <c r="C2201" i="6"/>
  <c r="B2201" i="6"/>
  <c r="O2432" i="6"/>
  <c r="A2432" i="6" s="1"/>
  <c r="J2432" i="6"/>
  <c r="L2432" i="6" s="1"/>
  <c r="I2432" i="6"/>
  <c r="K2432" i="6" s="1"/>
  <c r="D2432" i="6"/>
  <c r="C2432" i="6"/>
  <c r="B2432" i="6"/>
  <c r="O1357" i="6"/>
  <c r="A1357" i="6" s="1"/>
  <c r="J1357" i="6"/>
  <c r="L1357" i="6" s="1"/>
  <c r="I1357" i="6"/>
  <c r="K1357" i="6" s="1"/>
  <c r="D1357" i="6"/>
  <c r="C1357" i="6"/>
  <c r="B1357" i="6"/>
  <c r="O1345" i="6"/>
  <c r="A1345" i="6" s="1"/>
  <c r="J1345" i="6"/>
  <c r="L1345" i="6" s="1"/>
  <c r="I1345" i="6"/>
  <c r="K1345" i="6" s="1"/>
  <c r="D1345" i="6"/>
  <c r="C1345" i="6"/>
  <c r="B1345" i="6"/>
  <c r="O2219" i="6"/>
  <c r="J2219" i="6"/>
  <c r="L2219" i="6" s="1"/>
  <c r="I2219" i="6"/>
  <c r="K2219" i="6" s="1"/>
  <c r="D2219" i="6"/>
  <c r="C2219" i="6"/>
  <c r="B2219" i="6"/>
  <c r="O1347" i="6"/>
  <c r="A1347" i="6" s="1"/>
  <c r="J1347" i="6"/>
  <c r="L1347" i="6" s="1"/>
  <c r="I1347" i="6"/>
  <c r="K1347" i="6" s="1"/>
  <c r="D1347" i="6"/>
  <c r="C1347" i="6"/>
  <c r="B1347" i="6"/>
  <c r="O2218" i="6"/>
  <c r="J2218" i="6"/>
  <c r="L2218" i="6" s="1"/>
  <c r="I2218" i="6"/>
  <c r="K2218" i="6" s="1"/>
  <c r="D2218" i="6"/>
  <c r="C2218" i="6"/>
  <c r="B2218" i="6"/>
  <c r="O2200" i="6"/>
  <c r="J2200" i="6"/>
  <c r="L2200" i="6" s="1"/>
  <c r="I2200" i="6"/>
  <c r="K2200" i="6" s="1"/>
  <c r="D2200" i="6"/>
  <c r="C2200" i="6"/>
  <c r="B2200" i="6"/>
  <c r="O2172" i="6"/>
  <c r="A2172" i="6" s="1"/>
  <c r="J2172" i="6"/>
  <c r="L2172" i="6" s="1"/>
  <c r="I2172" i="6"/>
  <c r="K2172" i="6" s="1"/>
  <c r="D2172" i="6"/>
  <c r="C2172" i="6"/>
  <c r="B2172" i="6"/>
  <c r="O1346" i="6"/>
  <c r="A1346" i="6" s="1"/>
  <c r="J1346" i="6"/>
  <c r="L1346" i="6" s="1"/>
  <c r="I1346" i="6"/>
  <c r="K1346" i="6" s="1"/>
  <c r="D1346" i="6"/>
  <c r="C1346" i="6"/>
  <c r="B1346" i="6"/>
  <c r="O1372" i="6"/>
  <c r="J1372" i="6"/>
  <c r="L1372" i="6" s="1"/>
  <c r="I1372" i="6"/>
  <c r="K1372" i="6" s="1"/>
  <c r="D1372" i="6"/>
  <c r="C1372" i="6"/>
  <c r="B1372" i="6"/>
  <c r="O1378" i="6"/>
  <c r="A1378" i="6" s="1"/>
  <c r="J1378" i="6"/>
  <c r="L1378" i="6" s="1"/>
  <c r="I1378" i="6"/>
  <c r="K1378" i="6" s="1"/>
  <c r="D1378" i="6"/>
  <c r="C1378" i="6"/>
  <c r="B1378" i="6"/>
  <c r="O1349" i="6"/>
  <c r="J1349" i="6"/>
  <c r="L1349" i="6" s="1"/>
  <c r="I1349" i="6"/>
  <c r="K1349" i="6" s="1"/>
  <c r="D1349" i="6"/>
  <c r="C1349" i="6"/>
  <c r="B1349" i="6"/>
  <c r="O2205" i="6"/>
  <c r="A2205" i="6" s="1"/>
  <c r="J2205" i="6"/>
  <c r="L2205" i="6" s="1"/>
  <c r="I2205" i="6"/>
  <c r="K2205" i="6" s="1"/>
  <c r="D2205" i="6"/>
  <c r="C2205" i="6"/>
  <c r="B2205" i="6"/>
  <c r="O1359" i="6"/>
  <c r="A1359" i="6" s="1"/>
  <c r="J1359" i="6"/>
  <c r="L1359" i="6" s="1"/>
  <c r="I1359" i="6"/>
  <c r="K1359" i="6" s="1"/>
  <c r="D1359" i="6"/>
  <c r="C1359" i="6"/>
  <c r="B1359" i="6"/>
  <c r="O1369" i="6"/>
  <c r="J1369" i="6"/>
  <c r="L1369" i="6" s="1"/>
  <c r="I1369" i="6"/>
  <c r="K1369" i="6" s="1"/>
  <c r="D1369" i="6"/>
  <c r="C1369" i="6"/>
  <c r="B1369" i="6"/>
  <c r="O1348" i="6"/>
  <c r="A1348" i="6" s="1"/>
  <c r="J1348" i="6"/>
  <c r="L1348" i="6" s="1"/>
  <c r="I1348" i="6"/>
  <c r="K1348" i="6" s="1"/>
  <c r="D1348" i="6"/>
  <c r="C1348" i="6"/>
  <c r="B1348" i="6"/>
  <c r="O1352" i="6"/>
  <c r="A1352" i="6" s="1"/>
  <c r="J1352" i="6"/>
  <c r="L1352" i="6" s="1"/>
  <c r="I1352" i="6"/>
  <c r="K1352" i="6" s="1"/>
  <c r="D1352" i="6"/>
  <c r="C1352" i="6"/>
  <c r="B1352" i="6"/>
  <c r="O2210" i="6"/>
  <c r="J2210" i="6"/>
  <c r="L2210" i="6" s="1"/>
  <c r="I2210" i="6"/>
  <c r="K2210" i="6" s="1"/>
  <c r="D2210" i="6"/>
  <c r="C2210" i="6"/>
  <c r="B2210" i="6"/>
  <c r="O1373" i="6"/>
  <c r="A1373" i="6" s="1"/>
  <c r="J1373" i="6"/>
  <c r="L1373" i="6" s="1"/>
  <c r="I1373" i="6"/>
  <c r="K1373" i="6" s="1"/>
  <c r="D1373" i="6"/>
  <c r="C1373" i="6"/>
  <c r="B1373" i="6"/>
  <c r="O1363" i="6"/>
  <c r="J1363" i="6"/>
  <c r="L1363" i="6" s="1"/>
  <c r="I1363" i="6"/>
  <c r="K1363" i="6" s="1"/>
  <c r="D1363" i="6"/>
  <c r="C1363" i="6"/>
  <c r="B1363" i="6"/>
  <c r="O2213" i="6"/>
  <c r="J2213" i="6"/>
  <c r="L2213" i="6" s="1"/>
  <c r="I2213" i="6"/>
  <c r="K2213" i="6" s="1"/>
  <c r="D2213" i="6"/>
  <c r="C2213" i="6"/>
  <c r="B2213" i="6"/>
  <c r="O1371" i="6"/>
  <c r="A1371" i="6" s="1"/>
  <c r="J1371" i="6"/>
  <c r="L1371" i="6" s="1"/>
  <c r="I1371" i="6"/>
  <c r="K1371" i="6" s="1"/>
  <c r="D1371" i="6"/>
  <c r="C1371" i="6"/>
  <c r="B1371" i="6"/>
  <c r="O2188" i="6"/>
  <c r="A2188" i="6" s="1"/>
  <c r="J2188" i="6"/>
  <c r="L2188" i="6" s="1"/>
  <c r="I2188" i="6"/>
  <c r="K2188" i="6" s="1"/>
  <c r="D2188" i="6"/>
  <c r="C2188" i="6"/>
  <c r="B2188" i="6"/>
  <c r="O2428" i="6"/>
  <c r="A2428" i="6" s="1"/>
  <c r="J2428" i="6"/>
  <c r="L2428" i="6" s="1"/>
  <c r="I2428" i="6"/>
  <c r="K2428" i="6" s="1"/>
  <c r="D2428" i="6"/>
  <c r="C2428" i="6"/>
  <c r="B2428" i="6"/>
  <c r="O2187" i="6"/>
  <c r="A2187" i="6" s="1"/>
  <c r="J2187" i="6"/>
  <c r="L2187" i="6" s="1"/>
  <c r="I2187" i="6"/>
  <c r="K2187" i="6" s="1"/>
  <c r="D2187" i="6"/>
  <c r="C2187" i="6"/>
  <c r="B2187" i="6"/>
  <c r="O1377" i="6"/>
  <c r="A1377" i="6" s="1"/>
  <c r="J1377" i="6"/>
  <c r="L1377" i="6" s="1"/>
  <c r="I1377" i="6"/>
  <c r="K1377" i="6" s="1"/>
  <c r="D1377" i="6"/>
  <c r="C1377" i="6"/>
  <c r="B1377" i="6"/>
  <c r="O2203" i="6"/>
  <c r="A2203" i="6" s="1"/>
  <c r="J2203" i="6"/>
  <c r="L2203" i="6" s="1"/>
  <c r="I2203" i="6"/>
  <c r="K2203" i="6" s="1"/>
  <c r="D2203" i="6"/>
  <c r="C2203" i="6"/>
  <c r="B2203" i="6"/>
  <c r="O1374" i="6"/>
  <c r="J1374" i="6"/>
  <c r="L1374" i="6" s="1"/>
  <c r="I1374" i="6"/>
  <c r="K1374" i="6" s="1"/>
  <c r="D1374" i="6"/>
  <c r="C1374" i="6"/>
  <c r="B1374" i="6"/>
  <c r="O1356" i="6"/>
  <c r="A1356" i="6" s="1"/>
  <c r="J1356" i="6"/>
  <c r="L1356" i="6" s="1"/>
  <c r="I1356" i="6"/>
  <c r="K1356" i="6" s="1"/>
  <c r="D1356" i="6"/>
  <c r="C1356" i="6"/>
  <c r="B1356" i="6"/>
  <c r="O2427" i="6"/>
  <c r="J2427" i="6"/>
  <c r="L2427" i="6" s="1"/>
  <c r="I2427" i="6"/>
  <c r="K2427" i="6" s="1"/>
  <c r="D2427" i="6"/>
  <c r="C2427" i="6"/>
  <c r="B2427" i="6"/>
  <c r="O2186" i="6"/>
  <c r="A2186" i="6" s="1"/>
  <c r="J2186" i="6"/>
  <c r="L2186" i="6" s="1"/>
  <c r="I2186" i="6"/>
  <c r="K2186" i="6" s="1"/>
  <c r="D2186" i="6"/>
  <c r="C2186" i="6"/>
  <c r="B2186" i="6"/>
  <c r="O2183" i="6"/>
  <c r="A2183" i="6" s="1"/>
  <c r="J2183" i="6"/>
  <c r="L2183" i="6" s="1"/>
  <c r="I2183" i="6"/>
  <c r="K2183" i="6" s="1"/>
  <c r="D2183" i="6"/>
  <c r="C2183" i="6"/>
  <c r="B2183" i="6"/>
  <c r="O2182" i="6"/>
  <c r="A2182" i="6" s="1"/>
  <c r="J2182" i="6"/>
  <c r="L2182" i="6" s="1"/>
  <c r="I2182" i="6"/>
  <c r="K2182" i="6" s="1"/>
  <c r="D2182" i="6"/>
  <c r="C2182" i="6"/>
  <c r="B2182" i="6"/>
  <c r="O1355" i="6"/>
  <c r="A1355" i="6" s="1"/>
  <c r="J1355" i="6"/>
  <c r="L1355" i="6" s="1"/>
  <c r="I1355" i="6"/>
  <c r="K1355" i="6" s="1"/>
  <c r="D1355" i="6"/>
  <c r="C1355" i="6"/>
  <c r="B1355" i="6"/>
  <c r="O2211" i="6"/>
  <c r="A2211" i="6" s="1"/>
  <c r="J2211" i="6"/>
  <c r="L2211" i="6" s="1"/>
  <c r="I2211" i="6"/>
  <c r="K2211" i="6" s="1"/>
  <c r="D2211" i="6"/>
  <c r="C2211" i="6"/>
  <c r="B2211" i="6"/>
  <c r="O2181" i="6"/>
  <c r="J2181" i="6"/>
  <c r="L2181" i="6" s="1"/>
  <c r="I2181" i="6"/>
  <c r="K2181" i="6" s="1"/>
  <c r="D2181" i="6"/>
  <c r="C2181" i="6"/>
  <c r="B2181" i="6"/>
  <c r="O2193" i="6"/>
  <c r="A2193" i="6" s="1"/>
  <c r="J2193" i="6"/>
  <c r="L2193" i="6" s="1"/>
  <c r="I2193" i="6"/>
  <c r="K2193" i="6" s="1"/>
  <c r="D2193" i="6"/>
  <c r="C2193" i="6"/>
  <c r="B2193" i="6"/>
  <c r="O2179" i="6"/>
  <c r="A2179" i="6" s="1"/>
  <c r="J2179" i="6"/>
  <c r="L2179" i="6" s="1"/>
  <c r="I2179" i="6"/>
  <c r="K2179" i="6" s="1"/>
  <c r="D2179" i="6"/>
  <c r="C2179" i="6"/>
  <c r="B2179" i="6"/>
  <c r="O2174" i="6"/>
  <c r="A2174" i="6" s="1"/>
  <c r="J2174" i="6"/>
  <c r="L2174" i="6" s="1"/>
  <c r="I2174" i="6"/>
  <c r="K2174" i="6" s="1"/>
  <c r="D2174" i="6"/>
  <c r="C2174" i="6"/>
  <c r="B2174" i="6"/>
  <c r="O2207" i="6"/>
  <c r="A2207" i="6" s="1"/>
  <c r="J2207" i="6"/>
  <c r="L2207" i="6" s="1"/>
  <c r="I2207" i="6"/>
  <c r="K2207" i="6" s="1"/>
  <c r="D2207" i="6"/>
  <c r="C2207" i="6"/>
  <c r="B2207" i="6"/>
  <c r="O2180" i="6"/>
  <c r="J2180" i="6"/>
  <c r="L2180" i="6" s="1"/>
  <c r="I2180" i="6"/>
  <c r="K2180" i="6" s="1"/>
  <c r="D2180" i="6"/>
  <c r="C2180" i="6"/>
  <c r="B2180" i="6"/>
  <c r="O1370" i="6"/>
  <c r="J1370" i="6"/>
  <c r="L1370" i="6" s="1"/>
  <c r="I1370" i="6"/>
  <c r="K1370" i="6" s="1"/>
  <c r="D1370" i="6"/>
  <c r="C1370" i="6"/>
  <c r="B1370" i="6"/>
  <c r="O1361" i="6"/>
  <c r="A1361" i="6" s="1"/>
  <c r="J1361" i="6"/>
  <c r="L1361" i="6" s="1"/>
  <c r="I1361" i="6"/>
  <c r="K1361" i="6" s="1"/>
  <c r="D1361" i="6"/>
  <c r="C1361" i="6"/>
  <c r="B1361" i="6"/>
  <c r="O1364" i="6"/>
  <c r="J1364" i="6"/>
  <c r="L1364" i="6" s="1"/>
  <c r="I1364" i="6"/>
  <c r="K1364" i="6" s="1"/>
  <c r="D1364" i="6"/>
  <c r="C1364" i="6"/>
  <c r="B1364" i="6"/>
  <c r="O2196" i="6"/>
  <c r="A2196" i="6" s="1"/>
  <c r="J2196" i="6"/>
  <c r="L2196" i="6" s="1"/>
  <c r="I2196" i="6"/>
  <c r="K2196" i="6" s="1"/>
  <c r="D2196" i="6"/>
  <c r="C2196" i="6"/>
  <c r="B2196" i="6"/>
  <c r="O1368" i="6"/>
  <c r="A1368" i="6" s="1"/>
  <c r="J1368" i="6"/>
  <c r="L1368" i="6" s="1"/>
  <c r="I1368" i="6"/>
  <c r="K1368" i="6" s="1"/>
  <c r="D1368" i="6"/>
  <c r="C1368" i="6"/>
  <c r="B1368" i="6"/>
  <c r="O1366" i="6"/>
  <c r="A1366" i="6" s="1"/>
  <c r="J1366" i="6"/>
  <c r="L1366" i="6" s="1"/>
  <c r="I1366" i="6"/>
  <c r="K1366" i="6" s="1"/>
  <c r="D1366" i="6"/>
  <c r="C1366" i="6"/>
  <c r="B1366" i="6"/>
  <c r="O1365" i="6"/>
  <c r="A1365" i="6" s="1"/>
  <c r="J1365" i="6"/>
  <c r="L1365" i="6" s="1"/>
  <c r="I1365" i="6"/>
  <c r="K1365" i="6" s="1"/>
  <c r="D1365" i="6"/>
  <c r="C1365" i="6"/>
  <c r="B1365" i="6"/>
  <c r="O1382" i="6"/>
  <c r="A1382" i="6" s="1"/>
  <c r="J1382" i="6"/>
  <c r="L1382" i="6" s="1"/>
  <c r="I1382" i="6"/>
  <c r="K1382" i="6" s="1"/>
  <c r="D1382" i="6"/>
  <c r="C1382" i="6"/>
  <c r="B1382" i="6"/>
  <c r="O570" i="6"/>
  <c r="A570" i="6" s="1"/>
  <c r="J570" i="6"/>
  <c r="L570" i="6" s="1"/>
  <c r="I570" i="6"/>
  <c r="K570" i="6" s="1"/>
  <c r="D570" i="6"/>
  <c r="C570" i="6"/>
  <c r="B570" i="6"/>
  <c r="O569" i="6"/>
  <c r="A569" i="6" s="1"/>
  <c r="J569" i="6"/>
  <c r="L569" i="6" s="1"/>
  <c r="I569" i="6"/>
  <c r="K569" i="6" s="1"/>
  <c r="D569" i="6"/>
  <c r="C569" i="6"/>
  <c r="B569" i="6"/>
  <c r="O568" i="6"/>
  <c r="J568" i="6"/>
  <c r="L568" i="6" s="1"/>
  <c r="I568" i="6"/>
  <c r="K568" i="6" s="1"/>
  <c r="D568" i="6"/>
  <c r="C568" i="6"/>
  <c r="B568" i="6"/>
  <c r="O567" i="6"/>
  <c r="A567" i="6" s="1"/>
  <c r="J567" i="6"/>
  <c r="L567" i="6" s="1"/>
  <c r="I567" i="6"/>
  <c r="K567" i="6" s="1"/>
  <c r="D567" i="6"/>
  <c r="C567" i="6"/>
  <c r="B567" i="6"/>
  <c r="O1341" i="6"/>
  <c r="A1341" i="6" s="1"/>
  <c r="J1341" i="6"/>
  <c r="L1341" i="6" s="1"/>
  <c r="I1341" i="6"/>
  <c r="K1341" i="6" s="1"/>
  <c r="D1341" i="6"/>
  <c r="C1341" i="6"/>
  <c r="B1341" i="6"/>
  <c r="O566" i="6"/>
  <c r="A566" i="6" s="1"/>
  <c r="J566" i="6"/>
  <c r="L566" i="6" s="1"/>
  <c r="I566" i="6"/>
  <c r="K566" i="6" s="1"/>
  <c r="D566" i="6"/>
  <c r="C566" i="6"/>
  <c r="B566" i="6"/>
  <c r="O1340" i="6"/>
  <c r="A1340" i="6" s="1"/>
  <c r="J1340" i="6"/>
  <c r="L1340" i="6" s="1"/>
  <c r="I1340" i="6"/>
  <c r="K1340" i="6" s="1"/>
  <c r="D1340" i="6"/>
  <c r="C1340" i="6"/>
  <c r="B1340" i="6"/>
  <c r="O1339" i="6"/>
  <c r="A1339" i="6" s="1"/>
  <c r="J1339" i="6"/>
  <c r="L1339" i="6" s="1"/>
  <c r="I1339" i="6"/>
  <c r="K1339" i="6" s="1"/>
  <c r="D1339" i="6"/>
  <c r="C1339" i="6"/>
  <c r="B1339" i="6"/>
  <c r="O565" i="6"/>
  <c r="A565" i="6" s="1"/>
  <c r="J565" i="6"/>
  <c r="L565" i="6" s="1"/>
  <c r="I565" i="6"/>
  <c r="K565" i="6" s="1"/>
  <c r="D565" i="6"/>
  <c r="C565" i="6"/>
  <c r="B565" i="6"/>
  <c r="O1338" i="6"/>
  <c r="A1338" i="6" s="1"/>
  <c r="J1338" i="6"/>
  <c r="L1338" i="6" s="1"/>
  <c r="I1338" i="6"/>
  <c r="K1338" i="6" s="1"/>
  <c r="D1338" i="6"/>
  <c r="C1338" i="6"/>
  <c r="B1338" i="6"/>
  <c r="O1337" i="6"/>
  <c r="J1337" i="6"/>
  <c r="L1337" i="6" s="1"/>
  <c r="I1337" i="6"/>
  <c r="K1337" i="6" s="1"/>
  <c r="D1337" i="6"/>
  <c r="C1337" i="6"/>
  <c r="B1337" i="6"/>
  <c r="O564" i="6"/>
  <c r="J564" i="6"/>
  <c r="L564" i="6" s="1"/>
  <c r="I564" i="6"/>
  <c r="K564" i="6" s="1"/>
  <c r="D564" i="6"/>
  <c r="C564" i="6"/>
  <c r="B564" i="6"/>
  <c r="O563" i="6"/>
  <c r="A563" i="6" s="1"/>
  <c r="J563" i="6"/>
  <c r="L563" i="6" s="1"/>
  <c r="I563" i="6"/>
  <c r="K563" i="6" s="1"/>
  <c r="D563" i="6"/>
  <c r="C563" i="6"/>
  <c r="B563" i="6"/>
  <c r="O1336" i="6"/>
  <c r="A1336" i="6" s="1"/>
  <c r="J1336" i="6"/>
  <c r="L1336" i="6" s="1"/>
  <c r="I1336" i="6"/>
  <c r="K1336" i="6" s="1"/>
  <c r="D1336" i="6"/>
  <c r="C1336" i="6"/>
  <c r="B1336" i="6"/>
  <c r="O2169" i="6"/>
  <c r="J2169" i="6"/>
  <c r="L2169" i="6" s="1"/>
  <c r="I2169" i="6"/>
  <c r="K2169" i="6" s="1"/>
  <c r="D2169" i="6"/>
  <c r="C2169" i="6"/>
  <c r="B2169" i="6"/>
  <c r="O2168" i="6"/>
  <c r="A2168" i="6" s="1"/>
  <c r="J2168" i="6"/>
  <c r="L2168" i="6" s="1"/>
  <c r="I2168" i="6"/>
  <c r="K2168" i="6" s="1"/>
  <c r="D2168" i="6"/>
  <c r="C2168" i="6"/>
  <c r="B2168" i="6"/>
  <c r="O1335" i="6"/>
  <c r="A1335" i="6" s="1"/>
  <c r="J1335" i="6"/>
  <c r="L1335" i="6" s="1"/>
  <c r="I1335" i="6"/>
  <c r="K1335" i="6" s="1"/>
  <c r="D1335" i="6"/>
  <c r="C1335" i="6"/>
  <c r="B1335" i="6"/>
  <c r="O1333" i="6"/>
  <c r="J1333" i="6"/>
  <c r="L1333" i="6" s="1"/>
  <c r="I1333" i="6"/>
  <c r="K1333" i="6" s="1"/>
  <c r="D1333" i="6"/>
  <c r="C1333" i="6"/>
  <c r="B1333" i="6"/>
  <c r="O1334" i="6"/>
  <c r="J1334" i="6"/>
  <c r="L1334" i="6" s="1"/>
  <c r="I1334" i="6"/>
  <c r="K1334" i="6" s="1"/>
  <c r="D1334" i="6"/>
  <c r="C1334" i="6"/>
  <c r="B1334" i="6"/>
  <c r="O562" i="6"/>
  <c r="J562" i="6"/>
  <c r="L562" i="6" s="1"/>
  <c r="I562" i="6"/>
  <c r="K562" i="6" s="1"/>
  <c r="D562" i="6"/>
  <c r="C562" i="6"/>
  <c r="B562" i="6"/>
  <c r="O61" i="6"/>
  <c r="A61" i="6" s="1"/>
  <c r="J61" i="6"/>
  <c r="L61" i="6" s="1"/>
  <c r="I61" i="6"/>
  <c r="K61" i="6" s="1"/>
  <c r="D61" i="6"/>
  <c r="C61" i="6"/>
  <c r="B61" i="6"/>
  <c r="O561" i="6"/>
  <c r="A561" i="6" s="1"/>
  <c r="J561" i="6"/>
  <c r="L561" i="6" s="1"/>
  <c r="I561" i="6"/>
  <c r="K561" i="6" s="1"/>
  <c r="D561" i="6"/>
  <c r="C561" i="6"/>
  <c r="B561" i="6"/>
  <c r="O1330" i="6"/>
  <c r="A1330" i="6" s="1"/>
  <c r="J1330" i="6"/>
  <c r="L1330" i="6" s="1"/>
  <c r="I1330" i="6"/>
  <c r="K1330" i="6" s="1"/>
  <c r="D1330" i="6"/>
  <c r="C1330" i="6"/>
  <c r="B1330" i="6"/>
  <c r="O1332" i="6"/>
  <c r="A1332" i="6" s="1"/>
  <c r="J1332" i="6"/>
  <c r="L1332" i="6" s="1"/>
  <c r="I1332" i="6"/>
  <c r="K1332" i="6" s="1"/>
  <c r="D1332" i="6"/>
  <c r="C1332" i="6"/>
  <c r="B1332" i="6"/>
  <c r="O1331" i="6"/>
  <c r="A1331" i="6" s="1"/>
  <c r="J1331" i="6"/>
  <c r="L1331" i="6" s="1"/>
  <c r="I1331" i="6"/>
  <c r="K1331" i="6" s="1"/>
  <c r="D1331" i="6"/>
  <c r="C1331" i="6"/>
  <c r="B1331" i="6"/>
  <c r="O2167" i="6"/>
  <c r="J2167" i="6"/>
  <c r="L2167" i="6" s="1"/>
  <c r="I2167" i="6"/>
  <c r="K2167" i="6" s="1"/>
  <c r="D2167" i="6"/>
  <c r="C2167" i="6"/>
  <c r="B2167" i="6"/>
  <c r="O1329" i="6"/>
  <c r="J1329" i="6"/>
  <c r="L1329" i="6" s="1"/>
  <c r="I1329" i="6"/>
  <c r="K1329" i="6" s="1"/>
  <c r="D1329" i="6"/>
  <c r="C1329" i="6"/>
  <c r="B1329" i="6"/>
  <c r="O1324" i="6"/>
  <c r="J1324" i="6"/>
  <c r="L1324" i="6" s="1"/>
  <c r="I1324" i="6"/>
  <c r="K1324" i="6" s="1"/>
  <c r="D1324" i="6"/>
  <c r="C1324" i="6"/>
  <c r="B1324" i="6"/>
  <c r="O1327" i="6"/>
  <c r="A1327" i="6" s="1"/>
  <c r="J1327" i="6"/>
  <c r="L1327" i="6" s="1"/>
  <c r="I1327" i="6"/>
  <c r="K1327" i="6" s="1"/>
  <c r="D1327" i="6"/>
  <c r="C1327" i="6"/>
  <c r="B1327" i="6"/>
  <c r="O1325" i="6"/>
  <c r="A1325" i="6" s="1"/>
  <c r="J1325" i="6"/>
  <c r="L1325" i="6" s="1"/>
  <c r="I1325" i="6"/>
  <c r="K1325" i="6" s="1"/>
  <c r="D1325" i="6"/>
  <c r="C1325" i="6"/>
  <c r="B1325" i="6"/>
  <c r="O1328" i="6"/>
  <c r="A1328" i="6" s="1"/>
  <c r="J1328" i="6"/>
  <c r="L1328" i="6" s="1"/>
  <c r="I1328" i="6"/>
  <c r="K1328" i="6" s="1"/>
  <c r="D1328" i="6"/>
  <c r="C1328" i="6"/>
  <c r="B1328" i="6"/>
  <c r="O1326" i="6"/>
  <c r="A1326" i="6" s="1"/>
  <c r="J1326" i="6"/>
  <c r="L1326" i="6" s="1"/>
  <c r="I1326" i="6"/>
  <c r="K1326" i="6" s="1"/>
  <c r="D1326" i="6"/>
  <c r="C1326" i="6"/>
  <c r="B1326" i="6"/>
  <c r="O560" i="6"/>
  <c r="A560" i="6" s="1"/>
  <c r="J560" i="6"/>
  <c r="L560" i="6" s="1"/>
  <c r="I560" i="6"/>
  <c r="K560" i="6" s="1"/>
  <c r="D560" i="6"/>
  <c r="C560" i="6"/>
  <c r="B560" i="6"/>
  <c r="O1323" i="6"/>
  <c r="J1323" i="6"/>
  <c r="L1323" i="6" s="1"/>
  <c r="I1323" i="6"/>
  <c r="K1323" i="6" s="1"/>
  <c r="D1323" i="6"/>
  <c r="C1323" i="6"/>
  <c r="B1323" i="6"/>
  <c r="O60" i="6"/>
  <c r="J60" i="6"/>
  <c r="L60" i="6" s="1"/>
  <c r="I60" i="6"/>
  <c r="K60" i="6" s="1"/>
  <c r="D60" i="6"/>
  <c r="C60" i="6"/>
  <c r="B60" i="6"/>
  <c r="O1322" i="6"/>
  <c r="A1322" i="6" s="1"/>
  <c r="J1322" i="6"/>
  <c r="L1322" i="6" s="1"/>
  <c r="I1322" i="6"/>
  <c r="K1322" i="6" s="1"/>
  <c r="D1322" i="6"/>
  <c r="C1322" i="6"/>
  <c r="B1322" i="6"/>
  <c r="O559" i="6"/>
  <c r="A559" i="6" s="1"/>
  <c r="J559" i="6"/>
  <c r="L559" i="6" s="1"/>
  <c r="I559" i="6"/>
  <c r="K559" i="6" s="1"/>
  <c r="D559" i="6"/>
  <c r="C559" i="6"/>
  <c r="B559" i="6"/>
  <c r="O1318" i="6"/>
  <c r="A1318" i="6" s="1"/>
  <c r="J1318" i="6"/>
  <c r="L1318" i="6" s="1"/>
  <c r="I1318" i="6"/>
  <c r="K1318" i="6" s="1"/>
  <c r="D1318" i="6"/>
  <c r="C1318" i="6"/>
  <c r="B1318" i="6"/>
  <c r="O1319" i="6"/>
  <c r="A1319" i="6" s="1"/>
  <c r="J1319" i="6"/>
  <c r="L1319" i="6" s="1"/>
  <c r="I1319" i="6"/>
  <c r="K1319" i="6" s="1"/>
  <c r="D1319" i="6"/>
  <c r="C1319" i="6"/>
  <c r="B1319" i="6"/>
  <c r="O1321" i="6"/>
  <c r="A1321" i="6" s="1"/>
  <c r="J1321" i="6"/>
  <c r="L1321" i="6" s="1"/>
  <c r="I1321" i="6"/>
  <c r="K1321" i="6" s="1"/>
  <c r="D1321" i="6"/>
  <c r="C1321" i="6"/>
  <c r="B1321" i="6"/>
  <c r="O2166" i="6"/>
  <c r="A2166" i="6" s="1"/>
  <c r="J2166" i="6"/>
  <c r="L2166" i="6" s="1"/>
  <c r="I2166" i="6"/>
  <c r="K2166" i="6" s="1"/>
  <c r="D2166" i="6"/>
  <c r="C2166" i="6"/>
  <c r="B2166" i="6"/>
  <c r="O2165" i="6"/>
  <c r="A2165" i="6" s="1"/>
  <c r="J2165" i="6"/>
  <c r="L2165" i="6" s="1"/>
  <c r="I2165" i="6"/>
  <c r="K2165" i="6" s="1"/>
  <c r="D2165" i="6"/>
  <c r="C2165" i="6"/>
  <c r="B2165" i="6"/>
  <c r="O558" i="6"/>
  <c r="J558" i="6"/>
  <c r="L558" i="6" s="1"/>
  <c r="I558" i="6"/>
  <c r="K558" i="6" s="1"/>
  <c r="D558" i="6"/>
  <c r="C558" i="6"/>
  <c r="B558" i="6"/>
  <c r="O1320" i="6"/>
  <c r="J1320" i="6"/>
  <c r="L1320" i="6" s="1"/>
  <c r="I1320" i="6"/>
  <c r="K1320" i="6" s="1"/>
  <c r="D1320" i="6"/>
  <c r="C1320" i="6"/>
  <c r="B1320" i="6"/>
  <c r="O1317" i="6"/>
  <c r="A1317" i="6" s="1"/>
  <c r="J1317" i="6"/>
  <c r="L1317" i="6" s="1"/>
  <c r="I1317" i="6"/>
  <c r="K1317" i="6" s="1"/>
  <c r="D1317" i="6"/>
  <c r="C1317" i="6"/>
  <c r="B1317" i="6"/>
  <c r="O1314" i="6"/>
  <c r="A1314" i="6" s="1"/>
  <c r="J1314" i="6"/>
  <c r="L1314" i="6" s="1"/>
  <c r="I1314" i="6"/>
  <c r="K1314" i="6" s="1"/>
  <c r="D1314" i="6"/>
  <c r="C1314" i="6"/>
  <c r="B1314" i="6"/>
  <c r="O1315" i="6"/>
  <c r="J1315" i="6"/>
  <c r="L1315" i="6" s="1"/>
  <c r="I1315" i="6"/>
  <c r="K1315" i="6" s="1"/>
  <c r="D1315" i="6"/>
  <c r="C1315" i="6"/>
  <c r="B1315" i="6"/>
  <c r="O2162" i="6"/>
  <c r="A2162" i="6" s="1"/>
  <c r="J2162" i="6"/>
  <c r="L2162" i="6" s="1"/>
  <c r="I2162" i="6"/>
  <c r="K2162" i="6" s="1"/>
  <c r="D2162" i="6"/>
  <c r="C2162" i="6"/>
  <c r="B2162" i="6"/>
  <c r="O2161" i="6"/>
  <c r="A2161" i="6" s="1"/>
  <c r="J2161" i="6"/>
  <c r="L2161" i="6" s="1"/>
  <c r="I2161" i="6"/>
  <c r="K2161" i="6" s="1"/>
  <c r="D2161" i="6"/>
  <c r="C2161" i="6"/>
  <c r="B2161" i="6"/>
  <c r="O2163" i="6"/>
  <c r="J2163" i="6"/>
  <c r="L2163" i="6" s="1"/>
  <c r="I2163" i="6"/>
  <c r="K2163" i="6" s="1"/>
  <c r="D2163" i="6"/>
  <c r="C2163" i="6"/>
  <c r="B2163" i="6"/>
  <c r="O1313" i="6"/>
  <c r="J1313" i="6"/>
  <c r="L1313" i="6" s="1"/>
  <c r="I1313" i="6"/>
  <c r="K1313" i="6" s="1"/>
  <c r="D1313" i="6"/>
  <c r="C1313" i="6"/>
  <c r="B1313" i="6"/>
  <c r="O2164" i="6"/>
  <c r="A2164" i="6" s="1"/>
  <c r="J2164" i="6"/>
  <c r="L2164" i="6" s="1"/>
  <c r="I2164" i="6"/>
  <c r="K2164" i="6" s="1"/>
  <c r="D2164" i="6"/>
  <c r="C2164" i="6"/>
  <c r="B2164" i="6"/>
  <c r="O1316" i="6"/>
  <c r="A1316" i="6" s="1"/>
  <c r="J1316" i="6"/>
  <c r="L1316" i="6" s="1"/>
  <c r="I1316" i="6"/>
  <c r="K1316" i="6" s="1"/>
  <c r="D1316" i="6"/>
  <c r="C1316" i="6"/>
  <c r="B1316" i="6"/>
  <c r="O557" i="6"/>
  <c r="J557" i="6"/>
  <c r="L557" i="6" s="1"/>
  <c r="I557" i="6"/>
  <c r="K557" i="6" s="1"/>
  <c r="D557" i="6"/>
  <c r="C557" i="6"/>
  <c r="B557" i="6"/>
  <c r="O1312" i="6"/>
  <c r="J1312" i="6"/>
  <c r="L1312" i="6" s="1"/>
  <c r="I1312" i="6"/>
  <c r="K1312" i="6" s="1"/>
  <c r="D1312" i="6"/>
  <c r="C1312" i="6"/>
  <c r="B1312" i="6"/>
  <c r="O1311" i="6"/>
  <c r="A1311" i="6" s="1"/>
  <c r="J1311" i="6"/>
  <c r="L1311" i="6" s="1"/>
  <c r="I1311" i="6"/>
  <c r="K1311" i="6" s="1"/>
  <c r="D1311" i="6"/>
  <c r="C1311" i="6"/>
  <c r="B1311" i="6"/>
  <c r="O59" i="6"/>
  <c r="A59" i="6" s="1"/>
  <c r="J59" i="6"/>
  <c r="L59" i="6" s="1"/>
  <c r="I59" i="6"/>
  <c r="K59" i="6" s="1"/>
  <c r="D59" i="6"/>
  <c r="C59" i="6"/>
  <c r="B59" i="6"/>
  <c r="O58" i="6"/>
  <c r="A58" i="6" s="1"/>
  <c r="J58" i="6"/>
  <c r="L58" i="6" s="1"/>
  <c r="I58" i="6"/>
  <c r="K58" i="6" s="1"/>
  <c r="D58" i="6"/>
  <c r="C58" i="6"/>
  <c r="B58" i="6"/>
  <c r="O1309" i="6"/>
  <c r="A1309" i="6" s="1"/>
  <c r="J1309" i="6"/>
  <c r="L1309" i="6" s="1"/>
  <c r="I1309" i="6"/>
  <c r="K1309" i="6" s="1"/>
  <c r="D1309" i="6"/>
  <c r="C1309" i="6"/>
  <c r="B1309" i="6"/>
  <c r="O556" i="6"/>
  <c r="A556" i="6" s="1"/>
  <c r="J556" i="6"/>
  <c r="L556" i="6" s="1"/>
  <c r="I556" i="6"/>
  <c r="K556" i="6" s="1"/>
  <c r="D556" i="6"/>
  <c r="C556" i="6"/>
  <c r="B556" i="6"/>
  <c r="O1310" i="6"/>
  <c r="A1310" i="6" s="1"/>
  <c r="J1310" i="6"/>
  <c r="L1310" i="6" s="1"/>
  <c r="I1310" i="6"/>
  <c r="K1310" i="6" s="1"/>
  <c r="D1310" i="6"/>
  <c r="C1310" i="6"/>
  <c r="B1310" i="6"/>
  <c r="O1308" i="6"/>
  <c r="A1308" i="6" s="1"/>
  <c r="J1308" i="6"/>
  <c r="L1308" i="6" s="1"/>
  <c r="I1308" i="6"/>
  <c r="K1308" i="6" s="1"/>
  <c r="D1308" i="6"/>
  <c r="C1308" i="6"/>
  <c r="B1308" i="6"/>
  <c r="O1307" i="6"/>
  <c r="J1307" i="6"/>
  <c r="L1307" i="6" s="1"/>
  <c r="I1307" i="6"/>
  <c r="K1307" i="6" s="1"/>
  <c r="D1307" i="6"/>
  <c r="C1307" i="6"/>
  <c r="B1307" i="6"/>
  <c r="O1306" i="6"/>
  <c r="A1306" i="6" s="1"/>
  <c r="J1306" i="6"/>
  <c r="L1306" i="6" s="1"/>
  <c r="I1306" i="6"/>
  <c r="K1306" i="6" s="1"/>
  <c r="D1306" i="6"/>
  <c r="C1306" i="6"/>
  <c r="B1306" i="6"/>
  <c r="O555" i="6"/>
  <c r="A555" i="6" s="1"/>
  <c r="J555" i="6"/>
  <c r="L555" i="6" s="1"/>
  <c r="I555" i="6"/>
  <c r="K555" i="6" s="1"/>
  <c r="D555" i="6"/>
  <c r="C555" i="6"/>
  <c r="B555" i="6"/>
  <c r="O1305" i="6"/>
  <c r="A1305" i="6" s="1"/>
  <c r="J1305" i="6"/>
  <c r="L1305" i="6" s="1"/>
  <c r="I1305" i="6"/>
  <c r="K1305" i="6" s="1"/>
  <c r="D1305" i="6"/>
  <c r="C1305" i="6"/>
  <c r="B1305" i="6"/>
  <c r="O554" i="6"/>
  <c r="A554" i="6" s="1"/>
  <c r="J554" i="6"/>
  <c r="L554" i="6" s="1"/>
  <c r="I554" i="6"/>
  <c r="K554" i="6" s="1"/>
  <c r="D554" i="6"/>
  <c r="C554" i="6"/>
  <c r="B554" i="6"/>
  <c r="O553" i="6"/>
  <c r="A553" i="6" s="1"/>
  <c r="J553" i="6"/>
  <c r="L553" i="6" s="1"/>
  <c r="I553" i="6"/>
  <c r="K553" i="6" s="1"/>
  <c r="D553" i="6"/>
  <c r="C553" i="6"/>
  <c r="B553" i="6"/>
  <c r="O1304" i="6"/>
  <c r="A1304" i="6" s="1"/>
  <c r="J1304" i="6"/>
  <c r="L1304" i="6" s="1"/>
  <c r="I1304" i="6"/>
  <c r="K1304" i="6" s="1"/>
  <c r="D1304" i="6"/>
  <c r="C1304" i="6"/>
  <c r="B1304" i="6"/>
  <c r="O1303" i="6"/>
  <c r="A1303" i="6" s="1"/>
  <c r="J1303" i="6"/>
  <c r="L1303" i="6" s="1"/>
  <c r="I1303" i="6"/>
  <c r="K1303" i="6" s="1"/>
  <c r="D1303" i="6"/>
  <c r="C1303" i="6"/>
  <c r="B1303" i="6"/>
  <c r="O552" i="6"/>
  <c r="A552" i="6" s="1"/>
  <c r="J552" i="6"/>
  <c r="L552" i="6" s="1"/>
  <c r="I552" i="6"/>
  <c r="K552" i="6" s="1"/>
  <c r="D552" i="6"/>
  <c r="C552" i="6"/>
  <c r="B552" i="6"/>
  <c r="O1302" i="6"/>
  <c r="A1302" i="6" s="1"/>
  <c r="J1302" i="6"/>
  <c r="L1302" i="6" s="1"/>
  <c r="I1302" i="6"/>
  <c r="K1302" i="6" s="1"/>
  <c r="D1302" i="6"/>
  <c r="C1302" i="6"/>
  <c r="B1302" i="6"/>
  <c r="O551" i="6"/>
  <c r="A551" i="6" s="1"/>
  <c r="J551" i="6"/>
  <c r="L551" i="6" s="1"/>
  <c r="I551" i="6"/>
  <c r="K551" i="6" s="1"/>
  <c r="D551" i="6"/>
  <c r="C551" i="6"/>
  <c r="B551" i="6"/>
  <c r="O550" i="6"/>
  <c r="A550" i="6" s="1"/>
  <c r="J550" i="6"/>
  <c r="L550" i="6" s="1"/>
  <c r="I550" i="6"/>
  <c r="K550" i="6" s="1"/>
  <c r="D550" i="6"/>
  <c r="C550" i="6"/>
  <c r="B550" i="6"/>
  <c r="O549" i="6"/>
  <c r="A549" i="6" s="1"/>
  <c r="J549" i="6"/>
  <c r="L549" i="6" s="1"/>
  <c r="I549" i="6"/>
  <c r="K549" i="6" s="1"/>
  <c r="D549" i="6"/>
  <c r="C549" i="6"/>
  <c r="B549" i="6"/>
  <c r="O548" i="6"/>
  <c r="J548" i="6"/>
  <c r="L548" i="6" s="1"/>
  <c r="I548" i="6"/>
  <c r="K548" i="6" s="1"/>
  <c r="D548" i="6"/>
  <c r="C548" i="6"/>
  <c r="B548" i="6"/>
  <c r="O546" i="6"/>
  <c r="J546" i="6"/>
  <c r="L546" i="6" s="1"/>
  <c r="I546" i="6"/>
  <c r="K546" i="6" s="1"/>
  <c r="D546" i="6"/>
  <c r="C546" i="6"/>
  <c r="B546" i="6"/>
  <c r="O547" i="6"/>
  <c r="A547" i="6" s="1"/>
  <c r="J547" i="6"/>
  <c r="L547" i="6" s="1"/>
  <c r="I547" i="6"/>
  <c r="K547" i="6" s="1"/>
  <c r="D547" i="6"/>
  <c r="C547" i="6"/>
  <c r="B547" i="6"/>
  <c r="O1301" i="6"/>
  <c r="J1301" i="6"/>
  <c r="L1301" i="6" s="1"/>
  <c r="I1301" i="6"/>
  <c r="K1301" i="6" s="1"/>
  <c r="D1301" i="6"/>
  <c r="C1301" i="6"/>
  <c r="B1301" i="6"/>
  <c r="O1299" i="6"/>
  <c r="A1299" i="6" s="1"/>
  <c r="J1299" i="6"/>
  <c r="L1299" i="6" s="1"/>
  <c r="I1299" i="6"/>
  <c r="K1299" i="6" s="1"/>
  <c r="D1299" i="6"/>
  <c r="C1299" i="6"/>
  <c r="B1299" i="6"/>
  <c r="O1285" i="6"/>
  <c r="A1285" i="6" s="1"/>
  <c r="J1285" i="6"/>
  <c r="L1285" i="6" s="1"/>
  <c r="I1285" i="6"/>
  <c r="K1285" i="6" s="1"/>
  <c r="D1285" i="6"/>
  <c r="C1285" i="6"/>
  <c r="B1285" i="6"/>
  <c r="O1286" i="6"/>
  <c r="J1286" i="6"/>
  <c r="L1286" i="6" s="1"/>
  <c r="I1286" i="6"/>
  <c r="K1286" i="6" s="1"/>
  <c r="D1286" i="6"/>
  <c r="C1286" i="6"/>
  <c r="B1286" i="6"/>
  <c r="O1300" i="6"/>
  <c r="A1300" i="6" s="1"/>
  <c r="J1300" i="6"/>
  <c r="L1300" i="6" s="1"/>
  <c r="I1300" i="6"/>
  <c r="K1300" i="6" s="1"/>
  <c r="D1300" i="6"/>
  <c r="C1300" i="6"/>
  <c r="B1300" i="6"/>
  <c r="O2158" i="6"/>
  <c r="J2158" i="6"/>
  <c r="L2158" i="6" s="1"/>
  <c r="I2158" i="6"/>
  <c r="K2158" i="6" s="1"/>
  <c r="D2158" i="6"/>
  <c r="C2158" i="6"/>
  <c r="B2158" i="6"/>
  <c r="O2148" i="6"/>
  <c r="A2148" i="6" s="1"/>
  <c r="J2148" i="6"/>
  <c r="L2148" i="6" s="1"/>
  <c r="I2148" i="6"/>
  <c r="K2148" i="6" s="1"/>
  <c r="D2148" i="6"/>
  <c r="C2148" i="6"/>
  <c r="B2148" i="6"/>
  <c r="O1288" i="6"/>
  <c r="A1288" i="6" s="1"/>
  <c r="J1288" i="6"/>
  <c r="L1288" i="6" s="1"/>
  <c r="I1288" i="6"/>
  <c r="K1288" i="6" s="1"/>
  <c r="D1288" i="6"/>
  <c r="C1288" i="6"/>
  <c r="B1288" i="6"/>
  <c r="O2152" i="6"/>
  <c r="A2152" i="6" s="1"/>
  <c r="J2152" i="6"/>
  <c r="L2152" i="6" s="1"/>
  <c r="I2152" i="6"/>
  <c r="K2152" i="6" s="1"/>
  <c r="D2152" i="6"/>
  <c r="C2152" i="6"/>
  <c r="B2152" i="6"/>
  <c r="O2145" i="6"/>
  <c r="A2145" i="6" s="1"/>
  <c r="J2145" i="6"/>
  <c r="L2145" i="6" s="1"/>
  <c r="I2145" i="6"/>
  <c r="K2145" i="6" s="1"/>
  <c r="D2145" i="6"/>
  <c r="C2145" i="6"/>
  <c r="B2145" i="6"/>
  <c r="O2147" i="6"/>
  <c r="A2147" i="6" s="1"/>
  <c r="J2147" i="6"/>
  <c r="L2147" i="6" s="1"/>
  <c r="I2147" i="6"/>
  <c r="K2147" i="6" s="1"/>
  <c r="D2147" i="6"/>
  <c r="C2147" i="6"/>
  <c r="B2147" i="6"/>
  <c r="O2160" i="6"/>
  <c r="J2160" i="6"/>
  <c r="L2160" i="6" s="1"/>
  <c r="I2160" i="6"/>
  <c r="K2160" i="6" s="1"/>
  <c r="D2160" i="6"/>
  <c r="C2160" i="6"/>
  <c r="B2160" i="6"/>
  <c r="O2151" i="6"/>
  <c r="A2151" i="6" s="1"/>
  <c r="J2151" i="6"/>
  <c r="L2151" i="6" s="1"/>
  <c r="I2151" i="6"/>
  <c r="K2151" i="6" s="1"/>
  <c r="D2151" i="6"/>
  <c r="C2151" i="6"/>
  <c r="B2151" i="6"/>
  <c r="O2159" i="6"/>
  <c r="J2159" i="6"/>
  <c r="L2159" i="6" s="1"/>
  <c r="I2159" i="6"/>
  <c r="K2159" i="6" s="1"/>
  <c r="D2159" i="6"/>
  <c r="C2159" i="6"/>
  <c r="B2159" i="6"/>
  <c r="O2154" i="6"/>
  <c r="J2154" i="6"/>
  <c r="L2154" i="6" s="1"/>
  <c r="I2154" i="6"/>
  <c r="K2154" i="6" s="1"/>
  <c r="D2154" i="6"/>
  <c r="C2154" i="6"/>
  <c r="B2154" i="6"/>
  <c r="O2143" i="6"/>
  <c r="A2143" i="6" s="1"/>
  <c r="J2143" i="6"/>
  <c r="L2143" i="6" s="1"/>
  <c r="I2143" i="6"/>
  <c r="K2143" i="6" s="1"/>
  <c r="D2143" i="6"/>
  <c r="C2143" i="6"/>
  <c r="B2143" i="6"/>
  <c r="O1298" i="6"/>
  <c r="A1298" i="6" s="1"/>
  <c r="J1298" i="6"/>
  <c r="L1298" i="6" s="1"/>
  <c r="I1298" i="6"/>
  <c r="K1298" i="6" s="1"/>
  <c r="D1298" i="6"/>
  <c r="C1298" i="6"/>
  <c r="B1298" i="6"/>
  <c r="O1297" i="6"/>
  <c r="A1297" i="6" s="1"/>
  <c r="J1297" i="6"/>
  <c r="L1297" i="6" s="1"/>
  <c r="I1297" i="6"/>
  <c r="K1297" i="6" s="1"/>
  <c r="D1297" i="6"/>
  <c r="C1297" i="6"/>
  <c r="B1297" i="6"/>
  <c r="O543" i="6"/>
  <c r="A543" i="6" s="1"/>
  <c r="J543" i="6"/>
  <c r="L543" i="6" s="1"/>
  <c r="I543" i="6"/>
  <c r="K543" i="6" s="1"/>
  <c r="D543" i="6"/>
  <c r="C543" i="6"/>
  <c r="B543" i="6"/>
  <c r="O2142" i="6"/>
  <c r="A2142" i="6" s="1"/>
  <c r="J2142" i="6"/>
  <c r="L2142" i="6" s="1"/>
  <c r="I2142" i="6"/>
  <c r="K2142" i="6" s="1"/>
  <c r="D2142" i="6"/>
  <c r="C2142" i="6"/>
  <c r="B2142" i="6"/>
  <c r="O1294" i="6"/>
  <c r="A1294" i="6" s="1"/>
  <c r="J1294" i="6"/>
  <c r="L1294" i="6" s="1"/>
  <c r="I1294" i="6"/>
  <c r="K1294" i="6" s="1"/>
  <c r="D1294" i="6"/>
  <c r="C1294" i="6"/>
  <c r="B1294" i="6"/>
  <c r="O1293" i="6"/>
  <c r="A1293" i="6" s="1"/>
  <c r="J1293" i="6"/>
  <c r="L1293" i="6" s="1"/>
  <c r="I1293" i="6"/>
  <c r="K1293" i="6" s="1"/>
  <c r="D1293" i="6"/>
  <c r="C1293" i="6"/>
  <c r="B1293" i="6"/>
  <c r="O2157" i="6"/>
  <c r="A2157" i="6" s="1"/>
  <c r="J2157" i="6"/>
  <c r="L2157" i="6" s="1"/>
  <c r="I2157" i="6"/>
  <c r="K2157" i="6" s="1"/>
  <c r="D2157" i="6"/>
  <c r="C2157" i="6"/>
  <c r="B2157" i="6"/>
  <c r="O2141" i="6"/>
  <c r="A2141" i="6" s="1"/>
  <c r="J2141" i="6"/>
  <c r="L2141" i="6" s="1"/>
  <c r="I2141" i="6"/>
  <c r="K2141" i="6" s="1"/>
  <c r="D2141" i="6"/>
  <c r="C2141" i="6"/>
  <c r="B2141" i="6"/>
  <c r="O2156" i="6"/>
  <c r="A2156" i="6" s="1"/>
  <c r="J2156" i="6"/>
  <c r="L2156" i="6" s="1"/>
  <c r="I2156" i="6"/>
  <c r="K2156" i="6" s="1"/>
  <c r="D2156" i="6"/>
  <c r="C2156" i="6"/>
  <c r="B2156" i="6"/>
  <c r="O1292" i="6"/>
  <c r="A1292" i="6" s="1"/>
  <c r="J1292" i="6"/>
  <c r="L1292" i="6" s="1"/>
  <c r="I1292" i="6"/>
  <c r="K1292" i="6" s="1"/>
  <c r="D1292" i="6"/>
  <c r="C1292" i="6"/>
  <c r="B1292" i="6"/>
  <c r="O545" i="6"/>
  <c r="A545" i="6" s="1"/>
  <c r="J545" i="6"/>
  <c r="L545" i="6" s="1"/>
  <c r="I545" i="6"/>
  <c r="K545" i="6" s="1"/>
  <c r="D545" i="6"/>
  <c r="C545" i="6"/>
  <c r="B545" i="6"/>
  <c r="O1290" i="6"/>
  <c r="J1290" i="6"/>
  <c r="L1290" i="6" s="1"/>
  <c r="I1290" i="6"/>
  <c r="K1290" i="6" s="1"/>
  <c r="D1290" i="6"/>
  <c r="C1290" i="6"/>
  <c r="B1290" i="6"/>
  <c r="O1289" i="6"/>
  <c r="A1289" i="6" s="1"/>
  <c r="J1289" i="6"/>
  <c r="L1289" i="6" s="1"/>
  <c r="I1289" i="6"/>
  <c r="K1289" i="6" s="1"/>
  <c r="D1289" i="6"/>
  <c r="C1289" i="6"/>
  <c r="B1289" i="6"/>
  <c r="O1287" i="6"/>
  <c r="A1287" i="6" s="1"/>
  <c r="J1287" i="6"/>
  <c r="L1287" i="6" s="1"/>
  <c r="I1287" i="6"/>
  <c r="K1287" i="6" s="1"/>
  <c r="D1287" i="6"/>
  <c r="C1287" i="6"/>
  <c r="B1287" i="6"/>
  <c r="O2146" i="6"/>
  <c r="A2146" i="6" s="1"/>
  <c r="J2146" i="6"/>
  <c r="L2146" i="6" s="1"/>
  <c r="I2146" i="6"/>
  <c r="K2146" i="6" s="1"/>
  <c r="D2146" i="6"/>
  <c r="C2146" i="6"/>
  <c r="B2146" i="6"/>
  <c r="O2155" i="6"/>
  <c r="A2155" i="6" s="1"/>
  <c r="J2155" i="6"/>
  <c r="L2155" i="6" s="1"/>
  <c r="I2155" i="6"/>
  <c r="K2155" i="6" s="1"/>
  <c r="D2155" i="6"/>
  <c r="C2155" i="6"/>
  <c r="B2155" i="6"/>
  <c r="O2144" i="6"/>
  <c r="J2144" i="6"/>
  <c r="L2144" i="6" s="1"/>
  <c r="I2144" i="6"/>
  <c r="K2144" i="6" s="1"/>
  <c r="D2144" i="6"/>
  <c r="C2144" i="6"/>
  <c r="B2144" i="6"/>
  <c r="O2153" i="6"/>
  <c r="A2153" i="6" s="1"/>
  <c r="J2153" i="6"/>
  <c r="L2153" i="6" s="1"/>
  <c r="I2153" i="6"/>
  <c r="K2153" i="6" s="1"/>
  <c r="D2153" i="6"/>
  <c r="C2153" i="6"/>
  <c r="B2153" i="6"/>
  <c r="O2150" i="6"/>
  <c r="A2150" i="6" s="1"/>
  <c r="J2150" i="6"/>
  <c r="L2150" i="6" s="1"/>
  <c r="I2150" i="6"/>
  <c r="K2150" i="6" s="1"/>
  <c r="D2150" i="6"/>
  <c r="C2150" i="6"/>
  <c r="B2150" i="6"/>
  <c r="O544" i="6"/>
  <c r="J544" i="6"/>
  <c r="L544" i="6" s="1"/>
  <c r="I544" i="6"/>
  <c r="K544" i="6" s="1"/>
  <c r="D544" i="6"/>
  <c r="C544" i="6"/>
  <c r="B544" i="6"/>
  <c r="O1296" i="6"/>
  <c r="A1296" i="6" s="1"/>
  <c r="J1296" i="6"/>
  <c r="L1296" i="6" s="1"/>
  <c r="I1296" i="6"/>
  <c r="K1296" i="6" s="1"/>
  <c r="D1296" i="6"/>
  <c r="C1296" i="6"/>
  <c r="B1296" i="6"/>
  <c r="O2149" i="6"/>
  <c r="A2149" i="6" s="1"/>
  <c r="J2149" i="6"/>
  <c r="L2149" i="6" s="1"/>
  <c r="I2149" i="6"/>
  <c r="K2149" i="6" s="1"/>
  <c r="D2149" i="6"/>
  <c r="C2149" i="6"/>
  <c r="B2149" i="6"/>
  <c r="O1295" i="6"/>
  <c r="J1295" i="6"/>
  <c r="L1295" i="6" s="1"/>
  <c r="I1295" i="6"/>
  <c r="K1295" i="6" s="1"/>
  <c r="D1295" i="6"/>
  <c r="C1295" i="6"/>
  <c r="B1295" i="6"/>
  <c r="O1291" i="6"/>
  <c r="A1291" i="6" s="1"/>
  <c r="J1291" i="6"/>
  <c r="L1291" i="6" s="1"/>
  <c r="I1291" i="6"/>
  <c r="K1291" i="6" s="1"/>
  <c r="D1291" i="6"/>
  <c r="C1291" i="6"/>
  <c r="B1291" i="6"/>
  <c r="O542" i="6"/>
  <c r="J542" i="6"/>
  <c r="L542" i="6" s="1"/>
  <c r="I542" i="6"/>
  <c r="K542" i="6" s="1"/>
  <c r="D542" i="6"/>
  <c r="C542" i="6"/>
  <c r="B542" i="6"/>
  <c r="O541" i="6"/>
  <c r="A541" i="6" s="1"/>
  <c r="J541" i="6"/>
  <c r="L541" i="6" s="1"/>
  <c r="I541" i="6"/>
  <c r="K541" i="6" s="1"/>
  <c r="D541" i="6"/>
  <c r="C541" i="6"/>
  <c r="B541" i="6"/>
  <c r="O1284" i="6"/>
  <c r="A1284" i="6" s="1"/>
  <c r="J1284" i="6"/>
  <c r="L1284" i="6" s="1"/>
  <c r="I1284" i="6"/>
  <c r="K1284" i="6" s="1"/>
  <c r="D1284" i="6"/>
  <c r="C1284" i="6"/>
  <c r="B1284" i="6"/>
  <c r="O540" i="6"/>
  <c r="A540" i="6" s="1"/>
  <c r="J540" i="6"/>
  <c r="L540" i="6" s="1"/>
  <c r="I540" i="6"/>
  <c r="K540" i="6" s="1"/>
  <c r="D540" i="6"/>
  <c r="C540" i="6"/>
  <c r="B540" i="6"/>
  <c r="O57" i="6"/>
  <c r="A57" i="6" s="1"/>
  <c r="J57" i="6"/>
  <c r="L57" i="6" s="1"/>
  <c r="I57" i="6"/>
  <c r="K57" i="6" s="1"/>
  <c r="D57" i="6"/>
  <c r="C57" i="6"/>
  <c r="B57" i="6"/>
  <c r="O1282" i="6"/>
  <c r="J1282" i="6"/>
  <c r="L1282" i="6" s="1"/>
  <c r="I1282" i="6"/>
  <c r="K1282" i="6" s="1"/>
  <c r="D1282" i="6"/>
  <c r="C1282" i="6"/>
  <c r="B1282" i="6"/>
  <c r="O539" i="6"/>
  <c r="A539" i="6" s="1"/>
  <c r="J539" i="6"/>
  <c r="L539" i="6" s="1"/>
  <c r="I539" i="6"/>
  <c r="K539" i="6" s="1"/>
  <c r="D539" i="6"/>
  <c r="C539" i="6"/>
  <c r="B539" i="6"/>
  <c r="O1283" i="6"/>
  <c r="A1283" i="6" s="1"/>
  <c r="J1283" i="6"/>
  <c r="L1283" i="6" s="1"/>
  <c r="I1283" i="6"/>
  <c r="K1283" i="6" s="1"/>
  <c r="D1283" i="6"/>
  <c r="C1283" i="6"/>
  <c r="B1283" i="6"/>
  <c r="O538" i="6"/>
  <c r="J538" i="6"/>
  <c r="L538" i="6" s="1"/>
  <c r="I538" i="6"/>
  <c r="K538" i="6" s="1"/>
  <c r="D538" i="6"/>
  <c r="C538" i="6"/>
  <c r="B538" i="6"/>
  <c r="O537" i="6"/>
  <c r="A537" i="6" s="1"/>
  <c r="J537" i="6"/>
  <c r="L537" i="6" s="1"/>
  <c r="I537" i="6"/>
  <c r="K537" i="6" s="1"/>
  <c r="D537" i="6"/>
  <c r="C537" i="6"/>
  <c r="B537" i="6"/>
  <c r="O1279" i="6"/>
  <c r="J1279" i="6"/>
  <c r="L1279" i="6" s="1"/>
  <c r="I1279" i="6"/>
  <c r="K1279" i="6" s="1"/>
  <c r="D1279" i="6"/>
  <c r="C1279" i="6"/>
  <c r="B1279" i="6"/>
  <c r="O535" i="6"/>
  <c r="A535" i="6" s="1"/>
  <c r="J535" i="6"/>
  <c r="L535" i="6" s="1"/>
  <c r="I535" i="6"/>
  <c r="K535" i="6" s="1"/>
  <c r="D535" i="6"/>
  <c r="C535" i="6"/>
  <c r="B535" i="6"/>
  <c r="O1280" i="6"/>
  <c r="A1280" i="6" s="1"/>
  <c r="J1280" i="6"/>
  <c r="L1280" i="6" s="1"/>
  <c r="I1280" i="6"/>
  <c r="K1280" i="6" s="1"/>
  <c r="D1280" i="6"/>
  <c r="C1280" i="6"/>
  <c r="B1280" i="6"/>
  <c r="O536" i="6"/>
  <c r="A536" i="6" s="1"/>
  <c r="J536" i="6"/>
  <c r="L536" i="6" s="1"/>
  <c r="I536" i="6"/>
  <c r="K536" i="6" s="1"/>
  <c r="D536" i="6"/>
  <c r="C536" i="6"/>
  <c r="B536" i="6"/>
  <c r="O1281" i="6"/>
  <c r="A1281" i="6" s="1"/>
  <c r="J1281" i="6"/>
  <c r="L1281" i="6" s="1"/>
  <c r="I1281" i="6"/>
  <c r="K1281" i="6" s="1"/>
  <c r="D1281" i="6"/>
  <c r="C1281" i="6"/>
  <c r="B1281" i="6"/>
  <c r="O534" i="6"/>
  <c r="A534" i="6" s="1"/>
  <c r="J534" i="6"/>
  <c r="L534" i="6" s="1"/>
  <c r="I534" i="6"/>
  <c r="K534" i="6" s="1"/>
  <c r="D534" i="6"/>
  <c r="C534" i="6"/>
  <c r="B534" i="6"/>
  <c r="O533" i="6"/>
  <c r="J533" i="6"/>
  <c r="L533" i="6" s="1"/>
  <c r="I533" i="6"/>
  <c r="K533" i="6" s="1"/>
  <c r="D533" i="6"/>
  <c r="C533" i="6"/>
  <c r="B533" i="6"/>
  <c r="O532" i="6"/>
  <c r="A532" i="6" s="1"/>
  <c r="J532" i="6"/>
  <c r="L532" i="6" s="1"/>
  <c r="I532" i="6"/>
  <c r="K532" i="6" s="1"/>
  <c r="D532" i="6"/>
  <c r="C532" i="6"/>
  <c r="B532" i="6"/>
  <c r="O1278" i="6"/>
  <c r="J1278" i="6"/>
  <c r="L1278" i="6" s="1"/>
  <c r="I1278" i="6"/>
  <c r="K1278" i="6" s="1"/>
  <c r="D1278" i="6"/>
  <c r="C1278" i="6"/>
  <c r="B1278" i="6"/>
  <c r="O56" i="6"/>
  <c r="A56" i="6" s="1"/>
  <c r="J56" i="6"/>
  <c r="L56" i="6" s="1"/>
  <c r="I56" i="6"/>
  <c r="K56" i="6" s="1"/>
  <c r="D56" i="6"/>
  <c r="C56" i="6"/>
  <c r="B56" i="6"/>
  <c r="O1277" i="6"/>
  <c r="A1277" i="6" s="1"/>
  <c r="J1277" i="6"/>
  <c r="L1277" i="6" s="1"/>
  <c r="I1277" i="6"/>
  <c r="K1277" i="6" s="1"/>
  <c r="D1277" i="6"/>
  <c r="C1277" i="6"/>
  <c r="B1277" i="6"/>
  <c r="O531" i="6"/>
  <c r="A531" i="6" s="1"/>
  <c r="J531" i="6"/>
  <c r="L531" i="6" s="1"/>
  <c r="I531" i="6"/>
  <c r="K531" i="6" s="1"/>
  <c r="D531" i="6"/>
  <c r="C531" i="6"/>
  <c r="B531" i="6"/>
  <c r="O2139" i="6"/>
  <c r="J2139" i="6"/>
  <c r="L2139" i="6" s="1"/>
  <c r="I2139" i="6"/>
  <c r="K2139" i="6" s="1"/>
  <c r="D2139" i="6"/>
  <c r="C2139" i="6"/>
  <c r="B2139" i="6"/>
  <c r="O1276" i="6"/>
  <c r="A1276" i="6" s="1"/>
  <c r="J1276" i="6"/>
  <c r="L1276" i="6" s="1"/>
  <c r="I1276" i="6"/>
  <c r="K1276" i="6" s="1"/>
  <c r="D1276" i="6"/>
  <c r="C1276" i="6"/>
  <c r="B1276" i="6"/>
  <c r="O1275" i="6"/>
  <c r="J1275" i="6"/>
  <c r="L1275" i="6" s="1"/>
  <c r="I1275" i="6"/>
  <c r="K1275" i="6" s="1"/>
  <c r="D1275" i="6"/>
  <c r="C1275" i="6"/>
  <c r="B1275" i="6"/>
  <c r="O2140" i="6"/>
  <c r="A2140" i="6" s="1"/>
  <c r="J2140" i="6"/>
  <c r="L2140" i="6" s="1"/>
  <c r="I2140" i="6"/>
  <c r="K2140" i="6" s="1"/>
  <c r="D2140" i="6"/>
  <c r="C2140" i="6"/>
  <c r="B2140" i="6"/>
  <c r="O1274" i="6"/>
  <c r="A1274" i="6" s="1"/>
  <c r="J1274" i="6"/>
  <c r="L1274" i="6" s="1"/>
  <c r="I1274" i="6"/>
  <c r="K1274" i="6" s="1"/>
  <c r="D1274" i="6"/>
  <c r="C1274" i="6"/>
  <c r="B1274" i="6"/>
  <c r="O1268" i="6"/>
  <c r="A1268" i="6" s="1"/>
  <c r="J1268" i="6"/>
  <c r="L1268" i="6" s="1"/>
  <c r="I1268" i="6"/>
  <c r="K1268" i="6" s="1"/>
  <c r="D1268" i="6"/>
  <c r="C1268" i="6"/>
  <c r="B1268" i="6"/>
  <c r="O2135" i="6"/>
  <c r="A2135" i="6" s="1"/>
  <c r="J2135" i="6"/>
  <c r="L2135" i="6" s="1"/>
  <c r="I2135" i="6"/>
  <c r="K2135" i="6" s="1"/>
  <c r="D2135" i="6"/>
  <c r="C2135" i="6"/>
  <c r="B2135" i="6"/>
  <c r="O2423" i="6"/>
  <c r="A2423" i="6" s="1"/>
  <c r="J2423" i="6"/>
  <c r="L2423" i="6" s="1"/>
  <c r="I2423" i="6"/>
  <c r="K2423" i="6" s="1"/>
  <c r="D2423" i="6"/>
  <c r="C2423" i="6"/>
  <c r="B2423" i="6"/>
  <c r="O2137" i="6"/>
  <c r="A2137" i="6" s="1"/>
  <c r="J2137" i="6"/>
  <c r="L2137" i="6" s="1"/>
  <c r="I2137" i="6"/>
  <c r="K2137" i="6" s="1"/>
  <c r="D2137" i="6"/>
  <c r="C2137" i="6"/>
  <c r="B2137" i="6"/>
  <c r="O1273" i="6"/>
  <c r="A1273" i="6" s="1"/>
  <c r="J1273" i="6"/>
  <c r="L1273" i="6" s="1"/>
  <c r="I1273" i="6"/>
  <c r="K1273" i="6" s="1"/>
  <c r="D1273" i="6"/>
  <c r="C1273" i="6"/>
  <c r="B1273" i="6"/>
  <c r="O1272" i="6"/>
  <c r="A1272" i="6" s="1"/>
  <c r="J1272" i="6"/>
  <c r="L1272" i="6" s="1"/>
  <c r="I1272" i="6"/>
  <c r="K1272" i="6" s="1"/>
  <c r="D1272" i="6"/>
  <c r="C1272" i="6"/>
  <c r="B1272" i="6"/>
  <c r="O1271" i="6"/>
  <c r="A1271" i="6" s="1"/>
  <c r="J1271" i="6"/>
  <c r="L1271" i="6" s="1"/>
  <c r="I1271" i="6"/>
  <c r="K1271" i="6" s="1"/>
  <c r="D1271" i="6"/>
  <c r="C1271" i="6"/>
  <c r="B1271" i="6"/>
  <c r="O2424" i="6"/>
  <c r="J2424" i="6"/>
  <c r="L2424" i="6" s="1"/>
  <c r="I2424" i="6"/>
  <c r="K2424" i="6" s="1"/>
  <c r="D2424" i="6"/>
  <c r="C2424" i="6"/>
  <c r="B2424" i="6"/>
  <c r="O1269" i="6"/>
  <c r="A1269" i="6" s="1"/>
  <c r="J1269" i="6"/>
  <c r="L1269" i="6" s="1"/>
  <c r="I1269" i="6"/>
  <c r="K1269" i="6" s="1"/>
  <c r="D1269" i="6"/>
  <c r="C1269" i="6"/>
  <c r="B1269" i="6"/>
  <c r="O2138" i="6"/>
  <c r="J2138" i="6"/>
  <c r="L2138" i="6" s="1"/>
  <c r="I2138" i="6"/>
  <c r="K2138" i="6" s="1"/>
  <c r="D2138" i="6"/>
  <c r="C2138" i="6"/>
  <c r="B2138" i="6"/>
  <c r="O1270" i="6"/>
  <c r="J1270" i="6"/>
  <c r="L1270" i="6" s="1"/>
  <c r="I1270" i="6"/>
  <c r="K1270" i="6" s="1"/>
  <c r="D1270" i="6"/>
  <c r="C1270" i="6"/>
  <c r="B1270" i="6"/>
  <c r="O2136" i="6"/>
  <c r="A2136" i="6" s="1"/>
  <c r="J2136" i="6"/>
  <c r="L2136" i="6" s="1"/>
  <c r="I2136" i="6"/>
  <c r="K2136" i="6" s="1"/>
  <c r="D2136" i="6"/>
  <c r="C2136" i="6"/>
  <c r="B2136" i="6"/>
  <c r="O530" i="6"/>
  <c r="A530" i="6" s="1"/>
  <c r="J530" i="6"/>
  <c r="L530" i="6" s="1"/>
  <c r="I530" i="6"/>
  <c r="K530" i="6" s="1"/>
  <c r="D530" i="6"/>
  <c r="C530" i="6"/>
  <c r="B530" i="6"/>
  <c r="O55" i="6"/>
  <c r="J55" i="6"/>
  <c r="L55" i="6" s="1"/>
  <c r="I55" i="6"/>
  <c r="K55" i="6" s="1"/>
  <c r="D55" i="6"/>
  <c r="C55" i="6"/>
  <c r="B55" i="6"/>
  <c r="O529" i="6"/>
  <c r="A529" i="6" s="1"/>
  <c r="J529" i="6"/>
  <c r="L529" i="6" s="1"/>
  <c r="I529" i="6"/>
  <c r="K529" i="6" s="1"/>
  <c r="D529" i="6"/>
  <c r="C529" i="6"/>
  <c r="B529" i="6"/>
  <c r="O1267" i="6"/>
  <c r="A1267" i="6" s="1"/>
  <c r="J1267" i="6"/>
  <c r="L1267" i="6" s="1"/>
  <c r="I1267" i="6"/>
  <c r="K1267" i="6" s="1"/>
  <c r="D1267" i="6"/>
  <c r="C1267" i="6"/>
  <c r="B1267" i="6"/>
  <c r="O54" i="6"/>
  <c r="A54" i="6" s="1"/>
  <c r="J54" i="6"/>
  <c r="L54" i="6" s="1"/>
  <c r="I54" i="6"/>
  <c r="K54" i="6" s="1"/>
  <c r="D54" i="6"/>
  <c r="C54" i="6"/>
  <c r="B54" i="6"/>
  <c r="O527" i="6"/>
  <c r="A527" i="6" s="1"/>
  <c r="J527" i="6"/>
  <c r="L527" i="6" s="1"/>
  <c r="I527" i="6"/>
  <c r="K527" i="6" s="1"/>
  <c r="D527" i="6"/>
  <c r="C527" i="6"/>
  <c r="B527" i="6"/>
  <c r="O528" i="6"/>
  <c r="J528" i="6"/>
  <c r="L528" i="6" s="1"/>
  <c r="I528" i="6"/>
  <c r="K528" i="6" s="1"/>
  <c r="D528" i="6"/>
  <c r="C528" i="6"/>
  <c r="B528" i="6"/>
  <c r="O526" i="6"/>
  <c r="A526" i="6" s="1"/>
  <c r="J526" i="6"/>
  <c r="L526" i="6" s="1"/>
  <c r="I526" i="6"/>
  <c r="K526" i="6" s="1"/>
  <c r="D526" i="6"/>
  <c r="C526" i="6"/>
  <c r="B526" i="6"/>
  <c r="O1266" i="6"/>
  <c r="A1266" i="6" s="1"/>
  <c r="J1266" i="6"/>
  <c r="L1266" i="6" s="1"/>
  <c r="I1266" i="6"/>
  <c r="K1266" i="6" s="1"/>
  <c r="D1266" i="6"/>
  <c r="C1266" i="6"/>
  <c r="B1266" i="6"/>
  <c r="O1265" i="6"/>
  <c r="A1265" i="6" s="1"/>
  <c r="J1265" i="6"/>
  <c r="L1265" i="6" s="1"/>
  <c r="I1265" i="6"/>
  <c r="K1265" i="6" s="1"/>
  <c r="D1265" i="6"/>
  <c r="C1265" i="6"/>
  <c r="B1265" i="6"/>
  <c r="O53" i="6"/>
  <c r="A53" i="6" s="1"/>
  <c r="J53" i="6"/>
  <c r="L53" i="6" s="1"/>
  <c r="I53" i="6"/>
  <c r="K53" i="6" s="1"/>
  <c r="D53" i="6"/>
  <c r="C53" i="6"/>
  <c r="B53" i="6"/>
  <c r="O1264" i="6"/>
  <c r="A1264" i="6" s="1"/>
  <c r="J1264" i="6"/>
  <c r="L1264" i="6" s="1"/>
  <c r="I1264" i="6"/>
  <c r="K1264" i="6" s="1"/>
  <c r="D1264" i="6"/>
  <c r="C1264" i="6"/>
  <c r="B1264" i="6"/>
  <c r="O1263" i="6"/>
  <c r="A1263" i="6" s="1"/>
  <c r="J1263" i="6"/>
  <c r="L1263" i="6" s="1"/>
  <c r="I1263" i="6"/>
  <c r="K1263" i="6" s="1"/>
  <c r="D1263" i="6"/>
  <c r="C1263" i="6"/>
  <c r="B1263" i="6"/>
  <c r="O1262" i="6"/>
  <c r="A1262" i="6" s="1"/>
  <c r="J1262" i="6"/>
  <c r="L1262" i="6" s="1"/>
  <c r="I1262" i="6"/>
  <c r="K1262" i="6" s="1"/>
  <c r="D1262" i="6"/>
  <c r="C1262" i="6"/>
  <c r="B1262" i="6"/>
  <c r="O525" i="6"/>
  <c r="J525" i="6"/>
  <c r="L525" i="6" s="1"/>
  <c r="I525" i="6"/>
  <c r="K525" i="6" s="1"/>
  <c r="D525" i="6"/>
  <c r="C525" i="6"/>
  <c r="B525" i="6"/>
  <c r="O52" i="6"/>
  <c r="A52" i="6" s="1"/>
  <c r="J52" i="6"/>
  <c r="L52" i="6" s="1"/>
  <c r="I52" i="6"/>
  <c r="K52" i="6" s="1"/>
  <c r="D52" i="6"/>
  <c r="C52" i="6"/>
  <c r="B52" i="6"/>
  <c r="O51" i="6"/>
  <c r="A51" i="6" s="1"/>
  <c r="J51" i="6"/>
  <c r="L51" i="6" s="1"/>
  <c r="I51" i="6"/>
  <c r="K51" i="6" s="1"/>
  <c r="D51" i="6"/>
  <c r="C51" i="6"/>
  <c r="B51" i="6"/>
  <c r="O521" i="6"/>
  <c r="A521" i="6" s="1"/>
  <c r="J521" i="6"/>
  <c r="L521" i="6" s="1"/>
  <c r="I521" i="6"/>
  <c r="K521" i="6" s="1"/>
  <c r="D521" i="6"/>
  <c r="C521" i="6"/>
  <c r="B521" i="6"/>
  <c r="O523" i="6"/>
  <c r="A523" i="6" s="1"/>
  <c r="J523" i="6"/>
  <c r="L523" i="6" s="1"/>
  <c r="I523" i="6"/>
  <c r="K523" i="6" s="1"/>
  <c r="D523" i="6"/>
  <c r="C523" i="6"/>
  <c r="B523" i="6"/>
  <c r="O522" i="6"/>
  <c r="A522" i="6" s="1"/>
  <c r="J522" i="6"/>
  <c r="L522" i="6" s="1"/>
  <c r="I522" i="6"/>
  <c r="K522" i="6" s="1"/>
  <c r="D522" i="6"/>
  <c r="C522" i="6"/>
  <c r="B522" i="6"/>
  <c r="O1260" i="6"/>
  <c r="A1260" i="6" s="1"/>
  <c r="J1260" i="6"/>
  <c r="L1260" i="6" s="1"/>
  <c r="I1260" i="6"/>
  <c r="K1260" i="6" s="1"/>
  <c r="D1260" i="6"/>
  <c r="C1260" i="6"/>
  <c r="B1260" i="6"/>
  <c r="O1255" i="6"/>
  <c r="A1255" i="6" s="1"/>
  <c r="J1255" i="6"/>
  <c r="L1255" i="6" s="1"/>
  <c r="I1255" i="6"/>
  <c r="K1255" i="6" s="1"/>
  <c r="D1255" i="6"/>
  <c r="C1255" i="6"/>
  <c r="B1255" i="6"/>
  <c r="O1261" i="6"/>
  <c r="J1261" i="6"/>
  <c r="L1261" i="6" s="1"/>
  <c r="I1261" i="6"/>
  <c r="K1261" i="6" s="1"/>
  <c r="D1261" i="6"/>
  <c r="C1261" i="6"/>
  <c r="B1261" i="6"/>
  <c r="O1257" i="6"/>
  <c r="A1257" i="6" s="1"/>
  <c r="J1257" i="6"/>
  <c r="L1257" i="6" s="1"/>
  <c r="I1257" i="6"/>
  <c r="K1257" i="6" s="1"/>
  <c r="D1257" i="6"/>
  <c r="C1257" i="6"/>
  <c r="B1257" i="6"/>
  <c r="O1256" i="6"/>
  <c r="A1256" i="6" s="1"/>
  <c r="J1256" i="6"/>
  <c r="L1256" i="6" s="1"/>
  <c r="I1256" i="6"/>
  <c r="K1256" i="6" s="1"/>
  <c r="D1256" i="6"/>
  <c r="C1256" i="6"/>
  <c r="B1256" i="6"/>
  <c r="O524" i="6"/>
  <c r="A524" i="6" s="1"/>
  <c r="J524" i="6"/>
  <c r="L524" i="6" s="1"/>
  <c r="I524" i="6"/>
  <c r="K524" i="6" s="1"/>
  <c r="D524" i="6"/>
  <c r="C524" i="6"/>
  <c r="B524" i="6"/>
  <c r="O1254" i="6"/>
  <c r="A1254" i="6" s="1"/>
  <c r="J1254" i="6"/>
  <c r="L1254" i="6" s="1"/>
  <c r="I1254" i="6"/>
  <c r="K1254" i="6" s="1"/>
  <c r="D1254" i="6"/>
  <c r="C1254" i="6"/>
  <c r="B1254" i="6"/>
  <c r="O1259" i="6"/>
  <c r="J1259" i="6"/>
  <c r="L1259" i="6" s="1"/>
  <c r="I1259" i="6"/>
  <c r="K1259" i="6" s="1"/>
  <c r="D1259" i="6"/>
  <c r="C1259" i="6"/>
  <c r="B1259" i="6"/>
  <c r="O1253" i="6"/>
  <c r="A1253" i="6" s="1"/>
  <c r="J1253" i="6"/>
  <c r="L1253" i="6" s="1"/>
  <c r="I1253" i="6"/>
  <c r="K1253" i="6" s="1"/>
  <c r="D1253" i="6"/>
  <c r="C1253" i="6"/>
  <c r="B1253" i="6"/>
  <c r="O1258" i="6"/>
  <c r="A1258" i="6" s="1"/>
  <c r="J1258" i="6"/>
  <c r="L1258" i="6" s="1"/>
  <c r="I1258" i="6"/>
  <c r="K1258" i="6" s="1"/>
  <c r="D1258" i="6"/>
  <c r="C1258" i="6"/>
  <c r="B1258" i="6"/>
  <c r="O1252" i="6"/>
  <c r="J1252" i="6"/>
  <c r="L1252" i="6" s="1"/>
  <c r="I1252" i="6"/>
  <c r="K1252" i="6" s="1"/>
  <c r="D1252" i="6"/>
  <c r="C1252" i="6"/>
  <c r="B1252" i="6"/>
  <c r="O520" i="6"/>
  <c r="A520" i="6" s="1"/>
  <c r="J520" i="6"/>
  <c r="L520" i="6" s="1"/>
  <c r="I520" i="6"/>
  <c r="K520" i="6" s="1"/>
  <c r="D520" i="6"/>
  <c r="C520" i="6"/>
  <c r="B520" i="6"/>
  <c r="O1251" i="6"/>
  <c r="A1251" i="6" s="1"/>
  <c r="J1251" i="6"/>
  <c r="L1251" i="6" s="1"/>
  <c r="I1251" i="6"/>
  <c r="K1251" i="6" s="1"/>
  <c r="D1251" i="6"/>
  <c r="C1251" i="6"/>
  <c r="B1251" i="6"/>
  <c r="O519" i="6"/>
  <c r="J519" i="6"/>
  <c r="L519" i="6" s="1"/>
  <c r="I519" i="6"/>
  <c r="K519" i="6" s="1"/>
  <c r="D519" i="6"/>
  <c r="C519" i="6"/>
  <c r="B519" i="6"/>
  <c r="O518" i="6"/>
  <c r="A518" i="6" s="1"/>
  <c r="J518" i="6"/>
  <c r="L518" i="6" s="1"/>
  <c r="I518" i="6"/>
  <c r="K518" i="6" s="1"/>
  <c r="D518" i="6"/>
  <c r="C518" i="6"/>
  <c r="B518" i="6"/>
  <c r="O1247" i="6"/>
  <c r="J1247" i="6"/>
  <c r="L1247" i="6" s="1"/>
  <c r="I1247" i="6"/>
  <c r="K1247" i="6" s="1"/>
  <c r="D1247" i="6"/>
  <c r="C1247" i="6"/>
  <c r="B1247" i="6"/>
  <c r="O1249" i="6"/>
  <c r="A1249" i="6" s="1"/>
  <c r="J1249" i="6"/>
  <c r="L1249" i="6" s="1"/>
  <c r="I1249" i="6"/>
  <c r="K1249" i="6" s="1"/>
  <c r="D1249" i="6"/>
  <c r="C1249" i="6"/>
  <c r="B1249" i="6"/>
  <c r="O1248" i="6"/>
  <c r="A1248" i="6" s="1"/>
  <c r="J1248" i="6"/>
  <c r="L1248" i="6" s="1"/>
  <c r="I1248" i="6"/>
  <c r="K1248" i="6" s="1"/>
  <c r="D1248" i="6"/>
  <c r="C1248" i="6"/>
  <c r="B1248" i="6"/>
  <c r="O1246" i="6"/>
  <c r="A1246" i="6" s="1"/>
  <c r="J1246" i="6"/>
  <c r="L1246" i="6" s="1"/>
  <c r="I1246" i="6"/>
  <c r="K1246" i="6" s="1"/>
  <c r="D1246" i="6"/>
  <c r="C1246" i="6"/>
  <c r="B1246" i="6"/>
  <c r="O1242" i="6"/>
  <c r="A1242" i="6" s="1"/>
  <c r="J1242" i="6"/>
  <c r="L1242" i="6" s="1"/>
  <c r="I1242" i="6"/>
  <c r="K1242" i="6" s="1"/>
  <c r="D1242" i="6"/>
  <c r="C1242" i="6"/>
  <c r="B1242" i="6"/>
  <c r="O1244" i="6"/>
  <c r="A1244" i="6" s="1"/>
  <c r="J1244" i="6"/>
  <c r="L1244" i="6" s="1"/>
  <c r="I1244" i="6"/>
  <c r="K1244" i="6" s="1"/>
  <c r="D1244" i="6"/>
  <c r="C1244" i="6"/>
  <c r="B1244" i="6"/>
  <c r="O1250" i="6"/>
  <c r="J1250" i="6"/>
  <c r="L1250" i="6" s="1"/>
  <c r="I1250" i="6"/>
  <c r="K1250" i="6" s="1"/>
  <c r="D1250" i="6"/>
  <c r="C1250" i="6"/>
  <c r="B1250" i="6"/>
  <c r="O1243" i="6"/>
  <c r="A1243" i="6" s="1"/>
  <c r="J1243" i="6"/>
  <c r="L1243" i="6" s="1"/>
  <c r="I1243" i="6"/>
  <c r="K1243" i="6" s="1"/>
  <c r="D1243" i="6"/>
  <c r="C1243" i="6"/>
  <c r="B1243" i="6"/>
  <c r="O1245" i="6"/>
  <c r="J1245" i="6"/>
  <c r="L1245" i="6" s="1"/>
  <c r="I1245" i="6"/>
  <c r="K1245" i="6" s="1"/>
  <c r="D1245" i="6"/>
  <c r="C1245" i="6"/>
  <c r="B1245" i="6"/>
  <c r="O517" i="6"/>
  <c r="A517" i="6" s="1"/>
  <c r="J517" i="6"/>
  <c r="L517" i="6" s="1"/>
  <c r="I517" i="6"/>
  <c r="K517" i="6" s="1"/>
  <c r="D517" i="6"/>
  <c r="C517" i="6"/>
  <c r="B517" i="6"/>
  <c r="O516" i="6"/>
  <c r="A516" i="6" s="1"/>
  <c r="J516" i="6"/>
  <c r="L516" i="6" s="1"/>
  <c r="I516" i="6"/>
  <c r="K516" i="6" s="1"/>
  <c r="D516" i="6"/>
  <c r="C516" i="6"/>
  <c r="B516" i="6"/>
  <c r="O515" i="6"/>
  <c r="A515" i="6" s="1"/>
  <c r="J515" i="6"/>
  <c r="L515" i="6" s="1"/>
  <c r="I515" i="6"/>
  <c r="K515" i="6" s="1"/>
  <c r="D515" i="6"/>
  <c r="C515" i="6"/>
  <c r="B515" i="6"/>
  <c r="O1241" i="6"/>
  <c r="A1241" i="6" s="1"/>
  <c r="J1241" i="6"/>
  <c r="L1241" i="6" s="1"/>
  <c r="I1241" i="6"/>
  <c r="K1241" i="6" s="1"/>
  <c r="D1241" i="6"/>
  <c r="C1241" i="6"/>
  <c r="B1241" i="6"/>
  <c r="O2134" i="6"/>
  <c r="A2134" i="6" s="1"/>
  <c r="J2134" i="6"/>
  <c r="L2134" i="6" s="1"/>
  <c r="I2134" i="6"/>
  <c r="K2134" i="6" s="1"/>
  <c r="D2134" i="6"/>
  <c r="C2134" i="6"/>
  <c r="B2134" i="6"/>
  <c r="O50" i="6"/>
  <c r="J50" i="6"/>
  <c r="L50" i="6" s="1"/>
  <c r="I50" i="6"/>
  <c r="K50" i="6" s="1"/>
  <c r="D50" i="6"/>
  <c r="C50" i="6"/>
  <c r="B50" i="6"/>
  <c r="O514" i="6"/>
  <c r="A514" i="6" s="1"/>
  <c r="J514" i="6"/>
  <c r="L514" i="6" s="1"/>
  <c r="I514" i="6"/>
  <c r="K514" i="6" s="1"/>
  <c r="D514" i="6"/>
  <c r="C514" i="6"/>
  <c r="B514" i="6"/>
  <c r="O1239" i="6"/>
  <c r="A1239" i="6" s="1"/>
  <c r="J1239" i="6"/>
  <c r="L1239" i="6" s="1"/>
  <c r="I1239" i="6"/>
  <c r="K1239" i="6" s="1"/>
  <c r="D1239" i="6"/>
  <c r="C1239" i="6"/>
  <c r="B1239" i="6"/>
  <c r="O1238" i="6"/>
  <c r="A1238" i="6" s="1"/>
  <c r="J1238" i="6"/>
  <c r="L1238" i="6" s="1"/>
  <c r="I1238" i="6"/>
  <c r="K1238" i="6" s="1"/>
  <c r="D1238" i="6"/>
  <c r="C1238" i="6"/>
  <c r="B1238" i="6"/>
  <c r="O1240" i="6"/>
  <c r="A1240" i="6" s="1"/>
  <c r="J1240" i="6"/>
  <c r="L1240" i="6" s="1"/>
  <c r="I1240" i="6"/>
  <c r="K1240" i="6" s="1"/>
  <c r="D1240" i="6"/>
  <c r="C1240" i="6"/>
  <c r="B1240" i="6"/>
  <c r="O513" i="6"/>
  <c r="A513" i="6" s="1"/>
  <c r="J513" i="6"/>
  <c r="L513" i="6" s="1"/>
  <c r="I513" i="6"/>
  <c r="K513" i="6" s="1"/>
  <c r="D513" i="6"/>
  <c r="C513" i="6"/>
  <c r="B513" i="6"/>
  <c r="O512" i="6"/>
  <c r="A512" i="6" s="1"/>
  <c r="J512" i="6"/>
  <c r="L512" i="6" s="1"/>
  <c r="I512" i="6"/>
  <c r="K512" i="6" s="1"/>
  <c r="D512" i="6"/>
  <c r="C512" i="6"/>
  <c r="B512" i="6"/>
  <c r="O511" i="6"/>
  <c r="A511" i="6" s="1"/>
  <c r="J511" i="6"/>
  <c r="L511" i="6" s="1"/>
  <c r="I511" i="6"/>
  <c r="K511" i="6" s="1"/>
  <c r="D511" i="6"/>
  <c r="C511" i="6"/>
  <c r="B511" i="6"/>
  <c r="O1237" i="6"/>
  <c r="A1237" i="6" s="1"/>
  <c r="J1237" i="6"/>
  <c r="L1237" i="6" s="1"/>
  <c r="I1237" i="6"/>
  <c r="K1237" i="6" s="1"/>
  <c r="D1237" i="6"/>
  <c r="C1237" i="6"/>
  <c r="B1237" i="6"/>
  <c r="O510" i="6"/>
  <c r="A510" i="6" s="1"/>
  <c r="J510" i="6"/>
  <c r="L510" i="6" s="1"/>
  <c r="I510" i="6"/>
  <c r="K510" i="6" s="1"/>
  <c r="D510" i="6"/>
  <c r="C510" i="6"/>
  <c r="B510" i="6"/>
  <c r="O1236" i="6"/>
  <c r="J1236" i="6"/>
  <c r="L1236" i="6" s="1"/>
  <c r="I1236" i="6"/>
  <c r="K1236" i="6" s="1"/>
  <c r="D1236" i="6"/>
  <c r="C1236" i="6"/>
  <c r="B1236" i="6"/>
  <c r="O509" i="6"/>
  <c r="A509" i="6" s="1"/>
  <c r="J509" i="6"/>
  <c r="L509" i="6" s="1"/>
  <c r="I509" i="6"/>
  <c r="K509" i="6" s="1"/>
  <c r="D509" i="6"/>
  <c r="C509" i="6"/>
  <c r="B509" i="6"/>
  <c r="O49" i="6"/>
  <c r="A49" i="6" s="1"/>
  <c r="J49" i="6"/>
  <c r="L49" i="6" s="1"/>
  <c r="I49" i="6"/>
  <c r="K49" i="6" s="1"/>
  <c r="D49" i="6"/>
  <c r="C49" i="6"/>
  <c r="B49" i="6"/>
  <c r="O1235" i="6"/>
  <c r="J1235" i="6"/>
  <c r="L1235" i="6" s="1"/>
  <c r="I1235" i="6"/>
  <c r="K1235" i="6" s="1"/>
  <c r="D1235" i="6"/>
  <c r="C1235" i="6"/>
  <c r="B1235" i="6"/>
  <c r="O508" i="6"/>
  <c r="A508" i="6" s="1"/>
  <c r="J508" i="6"/>
  <c r="L508" i="6" s="1"/>
  <c r="I508" i="6"/>
  <c r="K508" i="6" s="1"/>
  <c r="D508" i="6"/>
  <c r="C508" i="6"/>
  <c r="B508" i="6"/>
  <c r="O1234" i="6"/>
  <c r="A1234" i="6" s="1"/>
  <c r="J1234" i="6"/>
  <c r="L1234" i="6" s="1"/>
  <c r="I1234" i="6"/>
  <c r="K1234" i="6" s="1"/>
  <c r="D1234" i="6"/>
  <c r="C1234" i="6"/>
  <c r="B1234" i="6"/>
  <c r="O506" i="6"/>
  <c r="J506" i="6"/>
  <c r="L506" i="6" s="1"/>
  <c r="I506" i="6"/>
  <c r="K506" i="6" s="1"/>
  <c r="D506" i="6"/>
  <c r="C506" i="6"/>
  <c r="B506" i="6"/>
  <c r="O505" i="6"/>
  <c r="A505" i="6" s="1"/>
  <c r="J505" i="6"/>
  <c r="L505" i="6" s="1"/>
  <c r="I505" i="6"/>
  <c r="K505" i="6" s="1"/>
  <c r="D505" i="6"/>
  <c r="C505" i="6"/>
  <c r="B505" i="6"/>
  <c r="O507" i="6"/>
  <c r="A507" i="6" s="1"/>
  <c r="J507" i="6"/>
  <c r="L507" i="6" s="1"/>
  <c r="I507" i="6"/>
  <c r="K507" i="6" s="1"/>
  <c r="D507" i="6"/>
  <c r="C507" i="6"/>
  <c r="B507" i="6"/>
  <c r="O504" i="6"/>
  <c r="A504" i="6" s="1"/>
  <c r="J504" i="6"/>
  <c r="L504" i="6" s="1"/>
  <c r="I504" i="6"/>
  <c r="K504" i="6" s="1"/>
  <c r="D504" i="6"/>
  <c r="C504" i="6"/>
  <c r="B504" i="6"/>
  <c r="O503" i="6"/>
  <c r="A503" i="6" s="1"/>
  <c r="J503" i="6"/>
  <c r="L503" i="6" s="1"/>
  <c r="I503" i="6"/>
  <c r="K503" i="6" s="1"/>
  <c r="D503" i="6"/>
  <c r="C503" i="6"/>
  <c r="B503" i="6"/>
  <c r="O1233" i="6"/>
  <c r="A1233" i="6" s="1"/>
  <c r="J1233" i="6"/>
  <c r="L1233" i="6" s="1"/>
  <c r="I1233" i="6"/>
  <c r="K1233" i="6" s="1"/>
  <c r="D1233" i="6"/>
  <c r="C1233" i="6"/>
  <c r="B1233" i="6"/>
  <c r="O1232" i="6"/>
  <c r="A1232" i="6" s="1"/>
  <c r="J1232" i="6"/>
  <c r="L1232" i="6" s="1"/>
  <c r="I1232" i="6"/>
  <c r="K1232" i="6" s="1"/>
  <c r="D1232" i="6"/>
  <c r="C1232" i="6"/>
  <c r="B1232" i="6"/>
  <c r="O502" i="6"/>
  <c r="A502" i="6" s="1"/>
  <c r="J502" i="6"/>
  <c r="L502" i="6" s="1"/>
  <c r="I502" i="6"/>
  <c r="K502" i="6" s="1"/>
  <c r="D502" i="6"/>
  <c r="C502" i="6"/>
  <c r="B502" i="6"/>
  <c r="O501" i="6"/>
  <c r="A501" i="6" s="1"/>
  <c r="J501" i="6"/>
  <c r="L501" i="6" s="1"/>
  <c r="I501" i="6"/>
  <c r="K501" i="6" s="1"/>
  <c r="D501" i="6"/>
  <c r="C501" i="6"/>
  <c r="B501" i="6"/>
  <c r="O500" i="6"/>
  <c r="A500" i="6" s="1"/>
  <c r="J500" i="6"/>
  <c r="L500" i="6" s="1"/>
  <c r="I500" i="6"/>
  <c r="K500" i="6" s="1"/>
  <c r="D500" i="6"/>
  <c r="C500" i="6"/>
  <c r="B500" i="6"/>
  <c r="O1231" i="6"/>
  <c r="A1231" i="6" s="1"/>
  <c r="J1231" i="6"/>
  <c r="L1231" i="6" s="1"/>
  <c r="I1231" i="6"/>
  <c r="K1231" i="6" s="1"/>
  <c r="D1231" i="6"/>
  <c r="C1231" i="6"/>
  <c r="B1231" i="6"/>
  <c r="O499" i="6"/>
  <c r="A499" i="6" s="1"/>
  <c r="J499" i="6"/>
  <c r="L499" i="6" s="1"/>
  <c r="I499" i="6"/>
  <c r="K499" i="6" s="1"/>
  <c r="D499" i="6"/>
  <c r="C499" i="6"/>
  <c r="B499" i="6"/>
  <c r="O497" i="6"/>
  <c r="A497" i="6" s="1"/>
  <c r="J497" i="6"/>
  <c r="L497" i="6" s="1"/>
  <c r="I497" i="6"/>
  <c r="K497" i="6" s="1"/>
  <c r="D497" i="6"/>
  <c r="C497" i="6"/>
  <c r="B497" i="6"/>
  <c r="O1230" i="6"/>
  <c r="A1230" i="6" s="1"/>
  <c r="J1230" i="6"/>
  <c r="L1230" i="6" s="1"/>
  <c r="I1230" i="6"/>
  <c r="K1230" i="6" s="1"/>
  <c r="D1230" i="6"/>
  <c r="C1230" i="6"/>
  <c r="B1230" i="6"/>
  <c r="O498" i="6"/>
  <c r="A498" i="6" s="1"/>
  <c r="J498" i="6"/>
  <c r="L498" i="6" s="1"/>
  <c r="I498" i="6"/>
  <c r="K498" i="6" s="1"/>
  <c r="D498" i="6"/>
  <c r="C498" i="6"/>
  <c r="B498" i="6"/>
  <c r="O1229" i="6"/>
  <c r="A1229" i="6" s="1"/>
  <c r="J1229" i="6"/>
  <c r="L1229" i="6" s="1"/>
  <c r="I1229" i="6"/>
  <c r="K1229" i="6" s="1"/>
  <c r="D1229" i="6"/>
  <c r="C1229" i="6"/>
  <c r="B1229" i="6"/>
  <c r="O496" i="6"/>
  <c r="A496" i="6" s="1"/>
  <c r="J496" i="6"/>
  <c r="L496" i="6" s="1"/>
  <c r="I496" i="6"/>
  <c r="K496" i="6" s="1"/>
  <c r="D496" i="6"/>
  <c r="C496" i="6"/>
  <c r="B496" i="6"/>
  <c r="O493" i="6"/>
  <c r="A493" i="6" s="1"/>
  <c r="J493" i="6"/>
  <c r="L493" i="6" s="1"/>
  <c r="I493" i="6"/>
  <c r="K493" i="6" s="1"/>
  <c r="D493" i="6"/>
  <c r="C493" i="6"/>
  <c r="B493" i="6"/>
  <c r="O494" i="6"/>
  <c r="J494" i="6"/>
  <c r="L494" i="6" s="1"/>
  <c r="I494" i="6"/>
  <c r="K494" i="6" s="1"/>
  <c r="D494" i="6"/>
  <c r="C494" i="6"/>
  <c r="B494" i="6"/>
  <c r="O495" i="6"/>
  <c r="A495" i="6" s="1"/>
  <c r="J495" i="6"/>
  <c r="L495" i="6" s="1"/>
  <c r="I495" i="6"/>
  <c r="K495" i="6" s="1"/>
  <c r="D495" i="6"/>
  <c r="C495" i="6"/>
  <c r="B495" i="6"/>
  <c r="O48" i="6"/>
  <c r="A48" i="6" s="1"/>
  <c r="J48" i="6"/>
  <c r="L48" i="6" s="1"/>
  <c r="I48" i="6"/>
  <c r="K48" i="6" s="1"/>
  <c r="D48" i="6"/>
  <c r="C48" i="6"/>
  <c r="B48" i="6"/>
  <c r="O1228" i="6"/>
  <c r="J1228" i="6"/>
  <c r="L1228" i="6" s="1"/>
  <c r="I1228" i="6"/>
  <c r="K1228" i="6" s="1"/>
  <c r="D1228" i="6"/>
  <c r="C1228" i="6"/>
  <c r="B1228" i="6"/>
  <c r="O492" i="6"/>
  <c r="A492" i="6" s="1"/>
  <c r="J492" i="6"/>
  <c r="L492" i="6" s="1"/>
  <c r="I492" i="6"/>
  <c r="K492" i="6" s="1"/>
  <c r="D492" i="6"/>
  <c r="C492" i="6"/>
  <c r="B492" i="6"/>
  <c r="O491" i="6"/>
  <c r="A491" i="6" s="1"/>
  <c r="J491" i="6"/>
  <c r="L491" i="6" s="1"/>
  <c r="I491" i="6"/>
  <c r="K491" i="6" s="1"/>
  <c r="D491" i="6"/>
  <c r="C491" i="6"/>
  <c r="B491" i="6"/>
  <c r="O490" i="6"/>
  <c r="A490" i="6" s="1"/>
  <c r="J490" i="6"/>
  <c r="L490" i="6" s="1"/>
  <c r="I490" i="6"/>
  <c r="K490" i="6" s="1"/>
  <c r="D490" i="6"/>
  <c r="C490" i="6"/>
  <c r="B490" i="6"/>
  <c r="O489" i="6"/>
  <c r="A489" i="6" s="1"/>
  <c r="J489" i="6"/>
  <c r="L489" i="6" s="1"/>
  <c r="I489" i="6"/>
  <c r="K489" i="6" s="1"/>
  <c r="D489" i="6"/>
  <c r="C489" i="6"/>
  <c r="B489" i="6"/>
  <c r="O2133" i="6"/>
  <c r="A2133" i="6" s="1"/>
  <c r="J2133" i="6"/>
  <c r="L2133" i="6" s="1"/>
  <c r="I2133" i="6"/>
  <c r="K2133" i="6" s="1"/>
  <c r="D2133" i="6"/>
  <c r="C2133" i="6"/>
  <c r="B2133" i="6"/>
  <c r="O488" i="6"/>
  <c r="A488" i="6" s="1"/>
  <c r="J488" i="6"/>
  <c r="L488" i="6" s="1"/>
  <c r="I488" i="6"/>
  <c r="K488" i="6" s="1"/>
  <c r="D488" i="6"/>
  <c r="C488" i="6"/>
  <c r="B488" i="6"/>
  <c r="O487" i="6"/>
  <c r="A487" i="6" s="1"/>
  <c r="J487" i="6"/>
  <c r="L487" i="6" s="1"/>
  <c r="I487" i="6"/>
  <c r="K487" i="6" s="1"/>
  <c r="D487" i="6"/>
  <c r="C487" i="6"/>
  <c r="B487" i="6"/>
  <c r="O486" i="6"/>
  <c r="A486" i="6" s="1"/>
  <c r="J486" i="6"/>
  <c r="L486" i="6" s="1"/>
  <c r="I486" i="6"/>
  <c r="K486" i="6" s="1"/>
  <c r="D486" i="6"/>
  <c r="C486" i="6"/>
  <c r="B486" i="6"/>
  <c r="O485" i="6"/>
  <c r="A485" i="6" s="1"/>
  <c r="J485" i="6"/>
  <c r="L485" i="6" s="1"/>
  <c r="I485" i="6"/>
  <c r="K485" i="6" s="1"/>
  <c r="D485" i="6"/>
  <c r="C485" i="6"/>
  <c r="B485" i="6"/>
  <c r="O484" i="6"/>
  <c r="A484" i="6" s="1"/>
  <c r="J484" i="6"/>
  <c r="L484" i="6" s="1"/>
  <c r="I484" i="6"/>
  <c r="K484" i="6" s="1"/>
  <c r="D484" i="6"/>
  <c r="C484" i="6"/>
  <c r="B484" i="6"/>
  <c r="O47" i="6"/>
  <c r="A47" i="6" s="1"/>
  <c r="J47" i="6"/>
  <c r="L47" i="6" s="1"/>
  <c r="I47" i="6"/>
  <c r="K47" i="6" s="1"/>
  <c r="D47" i="6"/>
  <c r="C47" i="6"/>
  <c r="B47" i="6"/>
  <c r="O46" i="6"/>
  <c r="A46" i="6" s="1"/>
  <c r="J46" i="6"/>
  <c r="L46" i="6" s="1"/>
  <c r="I46" i="6"/>
  <c r="K46" i="6" s="1"/>
  <c r="D46" i="6"/>
  <c r="C46" i="6"/>
  <c r="B46" i="6"/>
  <c r="O1224" i="6"/>
  <c r="A1224" i="6" s="1"/>
  <c r="J1224" i="6"/>
  <c r="L1224" i="6" s="1"/>
  <c r="I1224" i="6"/>
  <c r="K1224" i="6" s="1"/>
  <c r="D1224" i="6"/>
  <c r="C1224" i="6"/>
  <c r="B1224" i="6"/>
  <c r="O1086" i="6"/>
  <c r="A1086" i="6" s="1"/>
  <c r="J1086" i="6"/>
  <c r="L1086" i="6" s="1"/>
  <c r="I1086" i="6"/>
  <c r="K1086" i="6" s="1"/>
  <c r="D1086" i="6"/>
  <c r="C1086" i="6"/>
  <c r="B1086" i="6"/>
  <c r="O1227" i="6"/>
  <c r="A1227" i="6" s="1"/>
  <c r="J1227" i="6"/>
  <c r="L1227" i="6" s="1"/>
  <c r="I1227" i="6"/>
  <c r="K1227" i="6" s="1"/>
  <c r="D1227" i="6"/>
  <c r="C1227" i="6"/>
  <c r="B1227" i="6"/>
  <c r="O1226" i="6"/>
  <c r="A1226" i="6" s="1"/>
  <c r="J1226" i="6"/>
  <c r="L1226" i="6" s="1"/>
  <c r="I1226" i="6"/>
  <c r="K1226" i="6" s="1"/>
  <c r="D1226" i="6"/>
  <c r="C1226" i="6"/>
  <c r="B1226" i="6"/>
  <c r="O465" i="6"/>
  <c r="A465" i="6" s="1"/>
  <c r="J465" i="6"/>
  <c r="L465" i="6" s="1"/>
  <c r="I465" i="6"/>
  <c r="K465" i="6" s="1"/>
  <c r="D465" i="6"/>
  <c r="C465" i="6"/>
  <c r="B465" i="6"/>
  <c r="O2029" i="6"/>
  <c r="J2029" i="6"/>
  <c r="L2029" i="6" s="1"/>
  <c r="I2029" i="6"/>
  <c r="K2029" i="6" s="1"/>
  <c r="D2029" i="6"/>
  <c r="C2029" i="6"/>
  <c r="B2029" i="6"/>
  <c r="O1199" i="6"/>
  <c r="A1199" i="6" s="1"/>
  <c r="J1199" i="6"/>
  <c r="L1199" i="6" s="1"/>
  <c r="I1199" i="6"/>
  <c r="K1199" i="6" s="1"/>
  <c r="D1199" i="6"/>
  <c r="C1199" i="6"/>
  <c r="B1199" i="6"/>
  <c r="O2125" i="6"/>
  <c r="A2125" i="6" s="1"/>
  <c r="J2125" i="6"/>
  <c r="L2125" i="6" s="1"/>
  <c r="I2125" i="6"/>
  <c r="K2125" i="6" s="1"/>
  <c r="D2125" i="6"/>
  <c r="C2125" i="6"/>
  <c r="B2125" i="6"/>
  <c r="O466" i="6"/>
  <c r="A466" i="6" s="1"/>
  <c r="J466" i="6"/>
  <c r="L466" i="6" s="1"/>
  <c r="I466" i="6"/>
  <c r="K466" i="6" s="1"/>
  <c r="D466" i="6"/>
  <c r="C466" i="6"/>
  <c r="B466" i="6"/>
  <c r="O1176" i="6"/>
  <c r="A1176" i="6" s="1"/>
  <c r="J1176" i="6"/>
  <c r="L1176" i="6" s="1"/>
  <c r="I1176" i="6"/>
  <c r="K1176" i="6" s="1"/>
  <c r="D1176" i="6"/>
  <c r="C1176" i="6"/>
  <c r="B1176" i="6"/>
  <c r="O2000" i="6"/>
  <c r="J2000" i="6"/>
  <c r="L2000" i="6" s="1"/>
  <c r="I2000" i="6"/>
  <c r="K2000" i="6" s="1"/>
  <c r="D2000" i="6"/>
  <c r="C2000" i="6"/>
  <c r="B2000" i="6"/>
  <c r="O1962" i="6"/>
  <c r="A1962" i="6" s="1"/>
  <c r="J1962" i="6"/>
  <c r="L1962" i="6" s="1"/>
  <c r="I1962" i="6"/>
  <c r="K1962" i="6" s="1"/>
  <c r="D1962" i="6"/>
  <c r="C1962" i="6"/>
  <c r="B1962" i="6"/>
  <c r="O2041" i="6"/>
  <c r="A2041" i="6" s="1"/>
  <c r="J2041" i="6"/>
  <c r="L2041" i="6" s="1"/>
  <c r="I2041" i="6"/>
  <c r="K2041" i="6" s="1"/>
  <c r="D2041" i="6"/>
  <c r="C2041" i="6"/>
  <c r="B2041" i="6"/>
  <c r="O1112" i="6"/>
  <c r="A1112" i="6" s="1"/>
  <c r="J1112" i="6"/>
  <c r="L1112" i="6" s="1"/>
  <c r="I1112" i="6"/>
  <c r="K1112" i="6" s="1"/>
  <c r="D1112" i="6"/>
  <c r="C1112" i="6"/>
  <c r="B1112" i="6"/>
  <c r="O482" i="6"/>
  <c r="A482" i="6" s="1"/>
  <c r="J482" i="6"/>
  <c r="L482" i="6" s="1"/>
  <c r="I482" i="6"/>
  <c r="K482" i="6" s="1"/>
  <c r="D482" i="6"/>
  <c r="C482" i="6"/>
  <c r="B482" i="6"/>
  <c r="O1998" i="6"/>
  <c r="A1998" i="6" s="1"/>
  <c r="J1998" i="6"/>
  <c r="L1998" i="6" s="1"/>
  <c r="I1998" i="6"/>
  <c r="K1998" i="6" s="1"/>
  <c r="D1998" i="6"/>
  <c r="C1998" i="6"/>
  <c r="B1998" i="6"/>
  <c r="O2071" i="6"/>
  <c r="A2071" i="6" s="1"/>
  <c r="J2071" i="6"/>
  <c r="L2071" i="6" s="1"/>
  <c r="I2071" i="6"/>
  <c r="K2071" i="6" s="1"/>
  <c r="D2071" i="6"/>
  <c r="C2071" i="6"/>
  <c r="B2071" i="6"/>
  <c r="O2390" i="6"/>
  <c r="A2390" i="6" s="1"/>
  <c r="J2390" i="6"/>
  <c r="L2390" i="6" s="1"/>
  <c r="I2390" i="6"/>
  <c r="K2390" i="6" s="1"/>
  <c r="D2390" i="6"/>
  <c r="C2390" i="6"/>
  <c r="B2390" i="6"/>
  <c r="O1961" i="6"/>
  <c r="J1961" i="6"/>
  <c r="L1961" i="6" s="1"/>
  <c r="I1961" i="6"/>
  <c r="K1961" i="6" s="1"/>
  <c r="D1961" i="6"/>
  <c r="C1961" i="6"/>
  <c r="B1961" i="6"/>
  <c r="O1182" i="6"/>
  <c r="A1182" i="6" s="1"/>
  <c r="J1182" i="6"/>
  <c r="L1182" i="6" s="1"/>
  <c r="I1182" i="6"/>
  <c r="K1182" i="6" s="1"/>
  <c r="D1182" i="6"/>
  <c r="C1182" i="6"/>
  <c r="B1182" i="6"/>
  <c r="O2107" i="6"/>
  <c r="J2107" i="6"/>
  <c r="L2107" i="6" s="1"/>
  <c r="I2107" i="6"/>
  <c r="K2107" i="6" s="1"/>
  <c r="D2107" i="6"/>
  <c r="C2107" i="6"/>
  <c r="B2107" i="6"/>
  <c r="O1127" i="6"/>
  <c r="A1127" i="6" s="1"/>
  <c r="J1127" i="6"/>
  <c r="L1127" i="6" s="1"/>
  <c r="I1127" i="6"/>
  <c r="K1127" i="6" s="1"/>
  <c r="D1127" i="6"/>
  <c r="C1127" i="6"/>
  <c r="B1127" i="6"/>
  <c r="O1952" i="6"/>
  <c r="A1952" i="6" s="1"/>
  <c r="J1952" i="6"/>
  <c r="L1952" i="6" s="1"/>
  <c r="I1952" i="6"/>
  <c r="K1952" i="6" s="1"/>
  <c r="D1952" i="6"/>
  <c r="C1952" i="6"/>
  <c r="B1952" i="6"/>
  <c r="O2074" i="6"/>
  <c r="A2074" i="6" s="1"/>
  <c r="J2074" i="6"/>
  <c r="L2074" i="6" s="1"/>
  <c r="I2074" i="6"/>
  <c r="K2074" i="6" s="1"/>
  <c r="D2074" i="6"/>
  <c r="C2074" i="6"/>
  <c r="B2074" i="6"/>
  <c r="O464" i="6"/>
  <c r="A464" i="6" s="1"/>
  <c r="J464" i="6"/>
  <c r="L464" i="6" s="1"/>
  <c r="I464" i="6"/>
  <c r="K464" i="6" s="1"/>
  <c r="D464" i="6"/>
  <c r="C464" i="6"/>
  <c r="B464" i="6"/>
  <c r="O1169" i="6"/>
  <c r="A1169" i="6" s="1"/>
  <c r="J1169" i="6"/>
  <c r="L1169" i="6" s="1"/>
  <c r="I1169" i="6"/>
  <c r="K1169" i="6" s="1"/>
  <c r="D1169" i="6"/>
  <c r="C1169" i="6"/>
  <c r="B1169" i="6"/>
  <c r="O1162" i="6"/>
  <c r="A1162" i="6" s="1"/>
  <c r="J1162" i="6"/>
  <c r="L1162" i="6" s="1"/>
  <c r="I1162" i="6"/>
  <c r="K1162" i="6" s="1"/>
  <c r="D1162" i="6"/>
  <c r="C1162" i="6"/>
  <c r="B1162" i="6"/>
  <c r="O2057" i="6"/>
  <c r="A2057" i="6" s="1"/>
  <c r="J2057" i="6"/>
  <c r="L2057" i="6" s="1"/>
  <c r="I2057" i="6"/>
  <c r="K2057" i="6" s="1"/>
  <c r="D2057" i="6"/>
  <c r="C2057" i="6"/>
  <c r="B2057" i="6"/>
  <c r="O2005" i="6"/>
  <c r="A2005" i="6" s="1"/>
  <c r="J2005" i="6"/>
  <c r="L2005" i="6" s="1"/>
  <c r="I2005" i="6"/>
  <c r="K2005" i="6" s="1"/>
  <c r="D2005" i="6"/>
  <c r="C2005" i="6"/>
  <c r="B2005" i="6"/>
  <c r="O1989" i="6"/>
  <c r="A1989" i="6" s="1"/>
  <c r="J1989" i="6"/>
  <c r="L1989" i="6" s="1"/>
  <c r="I1989" i="6"/>
  <c r="K1989" i="6" s="1"/>
  <c r="D1989" i="6"/>
  <c r="C1989" i="6"/>
  <c r="B1989" i="6"/>
  <c r="O2004" i="6"/>
  <c r="A2004" i="6" s="1"/>
  <c r="J2004" i="6"/>
  <c r="L2004" i="6" s="1"/>
  <c r="I2004" i="6"/>
  <c r="K2004" i="6" s="1"/>
  <c r="D2004" i="6"/>
  <c r="C2004" i="6"/>
  <c r="B2004" i="6"/>
  <c r="O1120" i="6"/>
  <c r="A1120" i="6" s="1"/>
  <c r="J1120" i="6"/>
  <c r="L1120" i="6" s="1"/>
  <c r="I1120" i="6"/>
  <c r="K1120" i="6" s="1"/>
  <c r="D1120" i="6"/>
  <c r="C1120" i="6"/>
  <c r="B1120" i="6"/>
  <c r="O1988" i="6"/>
  <c r="A1988" i="6" s="1"/>
  <c r="J1988" i="6"/>
  <c r="L1988" i="6" s="1"/>
  <c r="I1988" i="6"/>
  <c r="K1988" i="6" s="1"/>
  <c r="D1988" i="6"/>
  <c r="C1988" i="6"/>
  <c r="B1988" i="6"/>
  <c r="O2003" i="6"/>
  <c r="A2003" i="6" s="1"/>
  <c r="J2003" i="6"/>
  <c r="L2003" i="6" s="1"/>
  <c r="I2003" i="6"/>
  <c r="K2003" i="6" s="1"/>
  <c r="D2003" i="6"/>
  <c r="C2003" i="6"/>
  <c r="B2003" i="6"/>
  <c r="O1111" i="6"/>
  <c r="J1111" i="6"/>
  <c r="L1111" i="6" s="1"/>
  <c r="I1111" i="6"/>
  <c r="K1111" i="6" s="1"/>
  <c r="D1111" i="6"/>
  <c r="C1111" i="6"/>
  <c r="B1111" i="6"/>
  <c r="O1223" i="6"/>
  <c r="A1223" i="6" s="1"/>
  <c r="J1223" i="6"/>
  <c r="L1223" i="6" s="1"/>
  <c r="I1223" i="6"/>
  <c r="K1223" i="6" s="1"/>
  <c r="D1223" i="6"/>
  <c r="C1223" i="6"/>
  <c r="B1223" i="6"/>
  <c r="O1171" i="6"/>
  <c r="A1171" i="6" s="1"/>
  <c r="J1171" i="6"/>
  <c r="L1171" i="6" s="1"/>
  <c r="I1171" i="6"/>
  <c r="K1171" i="6" s="1"/>
  <c r="D1171" i="6"/>
  <c r="C1171" i="6"/>
  <c r="B1171" i="6"/>
  <c r="O1168" i="6"/>
  <c r="A1168" i="6" s="1"/>
  <c r="J1168" i="6"/>
  <c r="L1168" i="6" s="1"/>
  <c r="I1168" i="6"/>
  <c r="K1168" i="6" s="1"/>
  <c r="D1168" i="6"/>
  <c r="C1168" i="6"/>
  <c r="B1168" i="6"/>
  <c r="O1105" i="6"/>
  <c r="A1105" i="6" s="1"/>
  <c r="J1105" i="6"/>
  <c r="L1105" i="6" s="1"/>
  <c r="I1105" i="6"/>
  <c r="K1105" i="6" s="1"/>
  <c r="D1105" i="6"/>
  <c r="C1105" i="6"/>
  <c r="B1105" i="6"/>
  <c r="O1191" i="6"/>
  <c r="J1191" i="6"/>
  <c r="L1191" i="6" s="1"/>
  <c r="I1191" i="6"/>
  <c r="K1191" i="6" s="1"/>
  <c r="D1191" i="6"/>
  <c r="C1191" i="6"/>
  <c r="B1191" i="6"/>
  <c r="O1221" i="6"/>
  <c r="A1221" i="6" s="1"/>
  <c r="J1221" i="6"/>
  <c r="L1221" i="6" s="1"/>
  <c r="I1221" i="6"/>
  <c r="K1221" i="6" s="1"/>
  <c r="D1221" i="6"/>
  <c r="C1221" i="6"/>
  <c r="B1221" i="6"/>
  <c r="O2408" i="6"/>
  <c r="A2408" i="6" s="1"/>
  <c r="J2408" i="6"/>
  <c r="L2408" i="6" s="1"/>
  <c r="I2408" i="6"/>
  <c r="K2408" i="6" s="1"/>
  <c r="D2408" i="6"/>
  <c r="C2408" i="6"/>
  <c r="B2408" i="6"/>
  <c r="O2405" i="6"/>
  <c r="A2405" i="6" s="1"/>
  <c r="J2405" i="6"/>
  <c r="L2405" i="6" s="1"/>
  <c r="I2405" i="6"/>
  <c r="K2405" i="6" s="1"/>
  <c r="D2405" i="6"/>
  <c r="C2405" i="6"/>
  <c r="B2405" i="6"/>
  <c r="O2044" i="6"/>
  <c r="A2044" i="6" s="1"/>
  <c r="J2044" i="6"/>
  <c r="L2044" i="6" s="1"/>
  <c r="I2044" i="6"/>
  <c r="K2044" i="6" s="1"/>
  <c r="D2044" i="6"/>
  <c r="C2044" i="6"/>
  <c r="B2044" i="6"/>
  <c r="O2028" i="6"/>
  <c r="A2028" i="6" s="1"/>
  <c r="J2028" i="6"/>
  <c r="L2028" i="6" s="1"/>
  <c r="I2028" i="6"/>
  <c r="K2028" i="6" s="1"/>
  <c r="D2028" i="6"/>
  <c r="C2028" i="6"/>
  <c r="B2028" i="6"/>
  <c r="O1948" i="6"/>
  <c r="J1948" i="6"/>
  <c r="L1948" i="6" s="1"/>
  <c r="I1948" i="6"/>
  <c r="K1948" i="6" s="1"/>
  <c r="D1948" i="6"/>
  <c r="C1948" i="6"/>
  <c r="B1948" i="6"/>
  <c r="O1997" i="6"/>
  <c r="A1997" i="6" s="1"/>
  <c r="J1997" i="6"/>
  <c r="L1997" i="6" s="1"/>
  <c r="I1997" i="6"/>
  <c r="K1997" i="6" s="1"/>
  <c r="D1997" i="6"/>
  <c r="C1997" i="6"/>
  <c r="B1997" i="6"/>
  <c r="O1137" i="6"/>
  <c r="J1137" i="6"/>
  <c r="L1137" i="6" s="1"/>
  <c r="I1137" i="6"/>
  <c r="K1137" i="6" s="1"/>
  <c r="D1137" i="6"/>
  <c r="C1137" i="6"/>
  <c r="B1137" i="6"/>
  <c r="O2040" i="6"/>
  <c r="A2040" i="6" s="1"/>
  <c r="J2040" i="6"/>
  <c r="L2040" i="6" s="1"/>
  <c r="I2040" i="6"/>
  <c r="K2040" i="6" s="1"/>
  <c r="D2040" i="6"/>
  <c r="C2040" i="6"/>
  <c r="B2040" i="6"/>
  <c r="O2108" i="6"/>
  <c r="A2108" i="6" s="1"/>
  <c r="J2108" i="6"/>
  <c r="L2108" i="6" s="1"/>
  <c r="I2108" i="6"/>
  <c r="K2108" i="6" s="1"/>
  <c r="D2108" i="6"/>
  <c r="C2108" i="6"/>
  <c r="B2108" i="6"/>
  <c r="O2422" i="6"/>
  <c r="A2422" i="6" s="1"/>
  <c r="J2422" i="6"/>
  <c r="L2422" i="6" s="1"/>
  <c r="I2422" i="6"/>
  <c r="K2422" i="6" s="1"/>
  <c r="D2422" i="6"/>
  <c r="C2422" i="6"/>
  <c r="B2422" i="6"/>
  <c r="O2070" i="6"/>
  <c r="A2070" i="6" s="1"/>
  <c r="J2070" i="6"/>
  <c r="L2070" i="6" s="1"/>
  <c r="I2070" i="6"/>
  <c r="K2070" i="6" s="1"/>
  <c r="D2070" i="6"/>
  <c r="C2070" i="6"/>
  <c r="B2070" i="6"/>
  <c r="O1996" i="6"/>
  <c r="A1996" i="6" s="1"/>
  <c r="J1996" i="6"/>
  <c r="L1996" i="6" s="1"/>
  <c r="I1996" i="6"/>
  <c r="K1996" i="6" s="1"/>
  <c r="D1996" i="6"/>
  <c r="C1996" i="6"/>
  <c r="B1996" i="6"/>
  <c r="O1951" i="6"/>
  <c r="J1951" i="6"/>
  <c r="L1951" i="6" s="1"/>
  <c r="I1951" i="6"/>
  <c r="K1951" i="6" s="1"/>
  <c r="D1951" i="6"/>
  <c r="C1951" i="6"/>
  <c r="B1951" i="6"/>
  <c r="O1987" i="6"/>
  <c r="A1987" i="6" s="1"/>
  <c r="J1987" i="6"/>
  <c r="L1987" i="6" s="1"/>
  <c r="I1987" i="6"/>
  <c r="K1987" i="6" s="1"/>
  <c r="D1987" i="6"/>
  <c r="C1987" i="6"/>
  <c r="B1987" i="6"/>
  <c r="O1960" i="6"/>
  <c r="A1960" i="6" s="1"/>
  <c r="J1960" i="6"/>
  <c r="L1960" i="6" s="1"/>
  <c r="I1960" i="6"/>
  <c r="K1960" i="6" s="1"/>
  <c r="D1960" i="6"/>
  <c r="C1960" i="6"/>
  <c r="B1960" i="6"/>
  <c r="O1181" i="6"/>
  <c r="J1181" i="6"/>
  <c r="L1181" i="6" s="1"/>
  <c r="I1181" i="6"/>
  <c r="K1181" i="6" s="1"/>
  <c r="D1181" i="6"/>
  <c r="C1181" i="6"/>
  <c r="B1181" i="6"/>
  <c r="O2404" i="6"/>
  <c r="A2404" i="6" s="1"/>
  <c r="J2404" i="6"/>
  <c r="L2404" i="6" s="1"/>
  <c r="I2404" i="6"/>
  <c r="K2404" i="6" s="1"/>
  <c r="D2404" i="6"/>
  <c r="C2404" i="6"/>
  <c r="B2404" i="6"/>
  <c r="O2079" i="6"/>
  <c r="A2079" i="6" s="1"/>
  <c r="J2079" i="6"/>
  <c r="L2079" i="6" s="1"/>
  <c r="I2079" i="6"/>
  <c r="K2079" i="6" s="1"/>
  <c r="D2079" i="6"/>
  <c r="C2079" i="6"/>
  <c r="B2079" i="6"/>
  <c r="O2076" i="6"/>
  <c r="A2076" i="6" s="1"/>
  <c r="J2076" i="6"/>
  <c r="L2076" i="6" s="1"/>
  <c r="I2076" i="6"/>
  <c r="K2076" i="6" s="1"/>
  <c r="D2076" i="6"/>
  <c r="C2076" i="6"/>
  <c r="B2076" i="6"/>
  <c r="O2055" i="6"/>
  <c r="A2055" i="6" s="1"/>
  <c r="J2055" i="6"/>
  <c r="L2055" i="6" s="1"/>
  <c r="I2055" i="6"/>
  <c r="K2055" i="6" s="1"/>
  <c r="D2055" i="6"/>
  <c r="C2055" i="6"/>
  <c r="B2055" i="6"/>
  <c r="O1995" i="6"/>
  <c r="A1995" i="6" s="1"/>
  <c r="J1995" i="6"/>
  <c r="L1995" i="6" s="1"/>
  <c r="I1995" i="6"/>
  <c r="K1995" i="6" s="1"/>
  <c r="D1995" i="6"/>
  <c r="C1995" i="6"/>
  <c r="B1995" i="6"/>
  <c r="O2394" i="6"/>
  <c r="A2394" i="6" s="1"/>
  <c r="J2394" i="6"/>
  <c r="L2394" i="6" s="1"/>
  <c r="I2394" i="6"/>
  <c r="K2394" i="6" s="1"/>
  <c r="D2394" i="6"/>
  <c r="C2394" i="6"/>
  <c r="B2394" i="6"/>
  <c r="O2002" i="6"/>
  <c r="J2002" i="6"/>
  <c r="L2002" i="6" s="1"/>
  <c r="I2002" i="6"/>
  <c r="K2002" i="6" s="1"/>
  <c r="D2002" i="6"/>
  <c r="C2002" i="6"/>
  <c r="B2002" i="6"/>
  <c r="O1161" i="6"/>
  <c r="A1161" i="6" s="1"/>
  <c r="J1161" i="6"/>
  <c r="L1161" i="6" s="1"/>
  <c r="I1161" i="6"/>
  <c r="K1161" i="6" s="1"/>
  <c r="D1161" i="6"/>
  <c r="C1161" i="6"/>
  <c r="B1161" i="6"/>
  <c r="O2095" i="6"/>
  <c r="J2095" i="6"/>
  <c r="L2095" i="6" s="1"/>
  <c r="I2095" i="6"/>
  <c r="K2095" i="6" s="1"/>
  <c r="D2095" i="6"/>
  <c r="C2095" i="6"/>
  <c r="B2095" i="6"/>
  <c r="O2132" i="6"/>
  <c r="A2132" i="6" s="1"/>
  <c r="J2132" i="6"/>
  <c r="L2132" i="6" s="1"/>
  <c r="I2132" i="6"/>
  <c r="K2132" i="6" s="1"/>
  <c r="D2132" i="6"/>
  <c r="C2132" i="6"/>
  <c r="B2132" i="6"/>
  <c r="O2078" i="6"/>
  <c r="A2078" i="6" s="1"/>
  <c r="J2078" i="6"/>
  <c r="L2078" i="6" s="1"/>
  <c r="I2078" i="6"/>
  <c r="K2078" i="6" s="1"/>
  <c r="D2078" i="6"/>
  <c r="C2078" i="6"/>
  <c r="B2078" i="6"/>
  <c r="O1157" i="6"/>
  <c r="A1157" i="6" s="1"/>
  <c r="J1157" i="6"/>
  <c r="L1157" i="6" s="1"/>
  <c r="I1157" i="6"/>
  <c r="K1157" i="6" s="1"/>
  <c r="D1157" i="6"/>
  <c r="C1157" i="6"/>
  <c r="B1157" i="6"/>
  <c r="O1136" i="6"/>
  <c r="J1136" i="6"/>
  <c r="L1136" i="6" s="1"/>
  <c r="I1136" i="6"/>
  <c r="K1136" i="6" s="1"/>
  <c r="D1136" i="6"/>
  <c r="C1136" i="6"/>
  <c r="B1136" i="6"/>
  <c r="O1110" i="6"/>
  <c r="A1110" i="6" s="1"/>
  <c r="J1110" i="6"/>
  <c r="L1110" i="6" s="1"/>
  <c r="I1110" i="6"/>
  <c r="K1110" i="6" s="1"/>
  <c r="D1110" i="6"/>
  <c r="C1110" i="6"/>
  <c r="B1110" i="6"/>
  <c r="O481" i="6"/>
  <c r="A481" i="6" s="1"/>
  <c r="J481" i="6"/>
  <c r="L481" i="6" s="1"/>
  <c r="I481" i="6"/>
  <c r="K481" i="6" s="1"/>
  <c r="D481" i="6"/>
  <c r="C481" i="6"/>
  <c r="B481" i="6"/>
  <c r="O2094" i="6"/>
  <c r="A2094" i="6" s="1"/>
  <c r="J2094" i="6"/>
  <c r="L2094" i="6" s="1"/>
  <c r="I2094" i="6"/>
  <c r="K2094" i="6" s="1"/>
  <c r="D2094" i="6"/>
  <c r="C2094" i="6"/>
  <c r="B2094" i="6"/>
  <c r="O1156" i="6"/>
  <c r="A1156" i="6" s="1"/>
  <c r="J1156" i="6"/>
  <c r="L1156" i="6" s="1"/>
  <c r="I1156" i="6"/>
  <c r="K1156" i="6" s="1"/>
  <c r="D1156" i="6"/>
  <c r="C1156" i="6"/>
  <c r="B1156" i="6"/>
  <c r="O1144" i="6"/>
  <c r="J1144" i="6"/>
  <c r="L1144" i="6" s="1"/>
  <c r="I1144" i="6"/>
  <c r="K1144" i="6" s="1"/>
  <c r="D1144" i="6"/>
  <c r="C1144" i="6"/>
  <c r="B1144" i="6"/>
  <c r="O2046" i="6"/>
  <c r="A2046" i="6" s="1"/>
  <c r="J2046" i="6"/>
  <c r="L2046" i="6" s="1"/>
  <c r="I2046" i="6"/>
  <c r="K2046" i="6" s="1"/>
  <c r="D2046" i="6"/>
  <c r="C2046" i="6"/>
  <c r="B2046" i="6"/>
  <c r="O2043" i="6"/>
  <c r="A2043" i="6" s="1"/>
  <c r="J2043" i="6"/>
  <c r="L2043" i="6" s="1"/>
  <c r="I2043" i="6"/>
  <c r="K2043" i="6" s="1"/>
  <c r="D2043" i="6"/>
  <c r="C2043" i="6"/>
  <c r="B2043" i="6"/>
  <c r="O2039" i="6"/>
  <c r="A2039" i="6" s="1"/>
  <c r="J2039" i="6"/>
  <c r="L2039" i="6" s="1"/>
  <c r="I2039" i="6"/>
  <c r="K2039" i="6" s="1"/>
  <c r="D2039" i="6"/>
  <c r="C2039" i="6"/>
  <c r="B2039" i="6"/>
  <c r="O1193" i="6"/>
  <c r="A1193" i="6" s="1"/>
  <c r="J1193" i="6"/>
  <c r="L1193" i="6" s="1"/>
  <c r="I1193" i="6"/>
  <c r="K1193" i="6" s="1"/>
  <c r="D1193" i="6"/>
  <c r="C1193" i="6"/>
  <c r="B1193" i="6"/>
  <c r="O2027" i="6"/>
  <c r="A2027" i="6" s="1"/>
  <c r="J2027" i="6"/>
  <c r="L2027" i="6" s="1"/>
  <c r="I2027" i="6"/>
  <c r="K2027" i="6" s="1"/>
  <c r="D2027" i="6"/>
  <c r="C2027" i="6"/>
  <c r="B2027" i="6"/>
  <c r="O480" i="6"/>
  <c r="J480" i="6"/>
  <c r="L480" i="6" s="1"/>
  <c r="I480" i="6"/>
  <c r="K480" i="6" s="1"/>
  <c r="D480" i="6"/>
  <c r="C480" i="6"/>
  <c r="B480" i="6"/>
  <c r="O1185" i="6"/>
  <c r="A1185" i="6" s="1"/>
  <c r="J1185" i="6"/>
  <c r="L1185" i="6" s="1"/>
  <c r="I1185" i="6"/>
  <c r="K1185" i="6" s="1"/>
  <c r="D1185" i="6"/>
  <c r="C1185" i="6"/>
  <c r="B1185" i="6"/>
  <c r="O2093" i="6"/>
  <c r="J2093" i="6"/>
  <c r="L2093" i="6" s="1"/>
  <c r="I2093" i="6"/>
  <c r="K2093" i="6" s="1"/>
  <c r="D2093" i="6"/>
  <c r="C2093" i="6"/>
  <c r="B2093" i="6"/>
  <c r="O1225" i="6"/>
  <c r="A1225" i="6" s="1"/>
  <c r="J1225" i="6"/>
  <c r="L1225" i="6" s="1"/>
  <c r="I1225" i="6"/>
  <c r="K1225" i="6" s="1"/>
  <c r="D1225" i="6"/>
  <c r="C1225" i="6"/>
  <c r="B1225" i="6"/>
  <c r="O1986" i="6"/>
  <c r="A1986" i="6" s="1"/>
  <c r="J1986" i="6"/>
  <c r="L1986" i="6" s="1"/>
  <c r="I1986" i="6"/>
  <c r="K1986" i="6" s="1"/>
  <c r="D1986" i="6"/>
  <c r="C1986" i="6"/>
  <c r="B1986" i="6"/>
  <c r="O2026" i="6"/>
  <c r="A2026" i="6" s="1"/>
  <c r="J2026" i="6"/>
  <c r="L2026" i="6" s="1"/>
  <c r="I2026" i="6"/>
  <c r="K2026" i="6" s="1"/>
  <c r="D2026" i="6"/>
  <c r="C2026" i="6"/>
  <c r="B2026" i="6"/>
  <c r="O479" i="6"/>
  <c r="A479" i="6" s="1"/>
  <c r="J479" i="6"/>
  <c r="L479" i="6" s="1"/>
  <c r="I479" i="6"/>
  <c r="K479" i="6" s="1"/>
  <c r="D479" i="6"/>
  <c r="C479" i="6"/>
  <c r="B479" i="6"/>
  <c r="O1190" i="6"/>
  <c r="A1190" i="6" s="1"/>
  <c r="J1190" i="6"/>
  <c r="L1190" i="6" s="1"/>
  <c r="I1190" i="6"/>
  <c r="K1190" i="6" s="1"/>
  <c r="D1190" i="6"/>
  <c r="C1190" i="6"/>
  <c r="B1190" i="6"/>
  <c r="O1192" i="6"/>
  <c r="A1192" i="6" s="1"/>
  <c r="J1192" i="6"/>
  <c r="L1192" i="6" s="1"/>
  <c r="I1192" i="6"/>
  <c r="K1192" i="6" s="1"/>
  <c r="D1192" i="6"/>
  <c r="C1192" i="6"/>
  <c r="B1192" i="6"/>
  <c r="O1091" i="6"/>
  <c r="A1091" i="6" s="1"/>
  <c r="J1091" i="6"/>
  <c r="L1091" i="6" s="1"/>
  <c r="I1091" i="6"/>
  <c r="K1091" i="6" s="1"/>
  <c r="D1091" i="6"/>
  <c r="C1091" i="6"/>
  <c r="B1091" i="6"/>
  <c r="O1985" i="6"/>
  <c r="A1985" i="6" s="1"/>
  <c r="J1985" i="6"/>
  <c r="L1985" i="6" s="1"/>
  <c r="I1985" i="6"/>
  <c r="K1985" i="6" s="1"/>
  <c r="D1985" i="6"/>
  <c r="C1985" i="6"/>
  <c r="B1985" i="6"/>
  <c r="O1119" i="6"/>
  <c r="A1119" i="6" s="1"/>
  <c r="J1119" i="6"/>
  <c r="L1119" i="6" s="1"/>
  <c r="I1119" i="6"/>
  <c r="K1119" i="6" s="1"/>
  <c r="D1119" i="6"/>
  <c r="C1119" i="6"/>
  <c r="B1119" i="6"/>
  <c r="O1147" i="6"/>
  <c r="A1147" i="6" s="1"/>
  <c r="J1147" i="6"/>
  <c r="L1147" i="6" s="1"/>
  <c r="I1147" i="6"/>
  <c r="K1147" i="6" s="1"/>
  <c r="D1147" i="6"/>
  <c r="C1147" i="6"/>
  <c r="B1147" i="6"/>
  <c r="O2112" i="6"/>
  <c r="A2112" i="6" s="1"/>
  <c r="J2112" i="6"/>
  <c r="L2112" i="6" s="1"/>
  <c r="I2112" i="6"/>
  <c r="K2112" i="6" s="1"/>
  <c r="D2112" i="6"/>
  <c r="C2112" i="6"/>
  <c r="B2112" i="6"/>
  <c r="O2409" i="6"/>
  <c r="A2409" i="6" s="1"/>
  <c r="J2409" i="6"/>
  <c r="L2409" i="6" s="1"/>
  <c r="I2409" i="6"/>
  <c r="K2409" i="6" s="1"/>
  <c r="D2409" i="6"/>
  <c r="C2409" i="6"/>
  <c r="B2409" i="6"/>
  <c r="O2407" i="6"/>
  <c r="A2407" i="6" s="1"/>
  <c r="J2407" i="6"/>
  <c r="L2407" i="6" s="1"/>
  <c r="I2407" i="6"/>
  <c r="K2407" i="6" s="1"/>
  <c r="D2407" i="6"/>
  <c r="C2407" i="6"/>
  <c r="B2407" i="6"/>
  <c r="O2420" i="6"/>
  <c r="J2420" i="6"/>
  <c r="L2420" i="6" s="1"/>
  <c r="I2420" i="6"/>
  <c r="K2420" i="6" s="1"/>
  <c r="D2420" i="6"/>
  <c r="C2420" i="6"/>
  <c r="B2420" i="6"/>
  <c r="O1100" i="6"/>
  <c r="A1100" i="6" s="1"/>
  <c r="J1100" i="6"/>
  <c r="L1100" i="6" s="1"/>
  <c r="I1100" i="6"/>
  <c r="K1100" i="6" s="1"/>
  <c r="D1100" i="6"/>
  <c r="C1100" i="6"/>
  <c r="B1100" i="6"/>
  <c r="O1099" i="6"/>
  <c r="J1099" i="6"/>
  <c r="L1099" i="6" s="1"/>
  <c r="I1099" i="6"/>
  <c r="K1099" i="6" s="1"/>
  <c r="D1099" i="6"/>
  <c r="C1099" i="6"/>
  <c r="B1099" i="6"/>
  <c r="O2415" i="6"/>
  <c r="A2415" i="6" s="1"/>
  <c r="J2415" i="6"/>
  <c r="L2415" i="6" s="1"/>
  <c r="I2415" i="6"/>
  <c r="K2415" i="6" s="1"/>
  <c r="D2415" i="6"/>
  <c r="C2415" i="6"/>
  <c r="B2415" i="6"/>
  <c r="O1220" i="6"/>
  <c r="A1220" i="6" s="1"/>
  <c r="J1220" i="6"/>
  <c r="L1220" i="6" s="1"/>
  <c r="I1220" i="6"/>
  <c r="K1220" i="6" s="1"/>
  <c r="D1220" i="6"/>
  <c r="C1220" i="6"/>
  <c r="B1220" i="6"/>
  <c r="O1959" i="6"/>
  <c r="A1959" i="6" s="1"/>
  <c r="J1959" i="6"/>
  <c r="L1959" i="6" s="1"/>
  <c r="I1959" i="6"/>
  <c r="K1959" i="6" s="1"/>
  <c r="D1959" i="6"/>
  <c r="C1959" i="6"/>
  <c r="B1959" i="6"/>
  <c r="O1158" i="6"/>
  <c r="A1158" i="6" s="1"/>
  <c r="J1158" i="6"/>
  <c r="L1158" i="6" s="1"/>
  <c r="I1158" i="6"/>
  <c r="K1158" i="6" s="1"/>
  <c r="D1158" i="6"/>
  <c r="C1158" i="6"/>
  <c r="B1158" i="6"/>
  <c r="O1984" i="6"/>
  <c r="J1984" i="6"/>
  <c r="L1984" i="6" s="1"/>
  <c r="I1984" i="6"/>
  <c r="K1984" i="6" s="1"/>
  <c r="D1984" i="6"/>
  <c r="C1984" i="6"/>
  <c r="B1984" i="6"/>
  <c r="O1983" i="6"/>
  <c r="A1983" i="6" s="1"/>
  <c r="J1983" i="6"/>
  <c r="L1983" i="6" s="1"/>
  <c r="I1983" i="6"/>
  <c r="K1983" i="6" s="1"/>
  <c r="D1983" i="6"/>
  <c r="C1983" i="6"/>
  <c r="B1983" i="6"/>
  <c r="O2124" i="6"/>
  <c r="A2124" i="6" s="1"/>
  <c r="J2124" i="6"/>
  <c r="L2124" i="6" s="1"/>
  <c r="I2124" i="6"/>
  <c r="K2124" i="6" s="1"/>
  <c r="D2124" i="6"/>
  <c r="C2124" i="6"/>
  <c r="B2124" i="6"/>
  <c r="O2452" i="6"/>
  <c r="J2452" i="6"/>
  <c r="L2452" i="6" s="1"/>
  <c r="I2452" i="6"/>
  <c r="K2452" i="6" s="1"/>
  <c r="D2452" i="6"/>
  <c r="C2452" i="6"/>
  <c r="B2452" i="6"/>
  <c r="O2421" i="6"/>
  <c r="A2421" i="6" s="1"/>
  <c r="J2421" i="6"/>
  <c r="L2421" i="6" s="1"/>
  <c r="I2421" i="6"/>
  <c r="K2421" i="6" s="1"/>
  <c r="D2421" i="6"/>
  <c r="C2421" i="6"/>
  <c r="B2421" i="6"/>
  <c r="O2062" i="6"/>
  <c r="A2062" i="6" s="1"/>
  <c r="J2062" i="6"/>
  <c r="L2062" i="6" s="1"/>
  <c r="I2062" i="6"/>
  <c r="K2062" i="6" s="1"/>
  <c r="D2062" i="6"/>
  <c r="C2062" i="6"/>
  <c r="B2062" i="6"/>
  <c r="O1219" i="6"/>
  <c r="J1219" i="6"/>
  <c r="L1219" i="6" s="1"/>
  <c r="I1219" i="6"/>
  <c r="K1219" i="6" s="1"/>
  <c r="D1219" i="6"/>
  <c r="C1219" i="6"/>
  <c r="B1219" i="6"/>
  <c r="O2025" i="6"/>
  <c r="A2025" i="6" s="1"/>
  <c r="J2025" i="6"/>
  <c r="L2025" i="6" s="1"/>
  <c r="I2025" i="6"/>
  <c r="K2025" i="6" s="1"/>
  <c r="D2025" i="6"/>
  <c r="C2025" i="6"/>
  <c r="B2025" i="6"/>
  <c r="O478" i="6"/>
  <c r="J478" i="6"/>
  <c r="L478" i="6" s="1"/>
  <c r="I478" i="6"/>
  <c r="K478" i="6" s="1"/>
  <c r="D478" i="6"/>
  <c r="C478" i="6"/>
  <c r="B478" i="6"/>
  <c r="O2109" i="6"/>
  <c r="A2109" i="6" s="1"/>
  <c r="J2109" i="6"/>
  <c r="L2109" i="6" s="1"/>
  <c r="I2109" i="6"/>
  <c r="K2109" i="6" s="1"/>
  <c r="D2109" i="6"/>
  <c r="C2109" i="6"/>
  <c r="B2109" i="6"/>
  <c r="O2123" i="6"/>
  <c r="A2123" i="6" s="1"/>
  <c r="J2123" i="6"/>
  <c r="L2123" i="6" s="1"/>
  <c r="I2123" i="6"/>
  <c r="K2123" i="6" s="1"/>
  <c r="D2123" i="6"/>
  <c r="C2123" i="6"/>
  <c r="B2123" i="6"/>
  <c r="O2417" i="6"/>
  <c r="A2417" i="6" s="1"/>
  <c r="J2417" i="6"/>
  <c r="L2417" i="6" s="1"/>
  <c r="I2417" i="6"/>
  <c r="K2417" i="6" s="1"/>
  <c r="D2417" i="6"/>
  <c r="C2417" i="6"/>
  <c r="B2417" i="6"/>
  <c r="O1947" i="6"/>
  <c r="A1947" i="6" s="1"/>
  <c r="J1947" i="6"/>
  <c r="L1947" i="6" s="1"/>
  <c r="I1947" i="6"/>
  <c r="K1947" i="6" s="1"/>
  <c r="D1947" i="6"/>
  <c r="C1947" i="6"/>
  <c r="B1947" i="6"/>
  <c r="O1218" i="6"/>
  <c r="A1218" i="6" s="1"/>
  <c r="J1218" i="6"/>
  <c r="L1218" i="6" s="1"/>
  <c r="I1218" i="6"/>
  <c r="K1218" i="6" s="1"/>
  <c r="D1218" i="6"/>
  <c r="C1218" i="6"/>
  <c r="B1218" i="6"/>
  <c r="O1151" i="6"/>
  <c r="J1151" i="6"/>
  <c r="L1151" i="6" s="1"/>
  <c r="I1151" i="6"/>
  <c r="K1151" i="6" s="1"/>
  <c r="D1151" i="6"/>
  <c r="C1151" i="6"/>
  <c r="B1151" i="6"/>
  <c r="O2054" i="6"/>
  <c r="A2054" i="6" s="1"/>
  <c r="J2054" i="6"/>
  <c r="L2054" i="6" s="1"/>
  <c r="I2054" i="6"/>
  <c r="K2054" i="6" s="1"/>
  <c r="D2054" i="6"/>
  <c r="C2054" i="6"/>
  <c r="B2054" i="6"/>
  <c r="O2060" i="6"/>
  <c r="J2060" i="6"/>
  <c r="L2060" i="6" s="1"/>
  <c r="I2060" i="6"/>
  <c r="K2060" i="6" s="1"/>
  <c r="D2060" i="6"/>
  <c r="C2060" i="6"/>
  <c r="B2060" i="6"/>
  <c r="O2049" i="6"/>
  <c r="A2049" i="6" s="1"/>
  <c r="J2049" i="6"/>
  <c r="L2049" i="6" s="1"/>
  <c r="I2049" i="6"/>
  <c r="K2049" i="6" s="1"/>
  <c r="D2049" i="6"/>
  <c r="C2049" i="6"/>
  <c r="B2049" i="6"/>
  <c r="O1982" i="6"/>
  <c r="A1982" i="6" s="1"/>
  <c r="J1982" i="6"/>
  <c r="L1982" i="6" s="1"/>
  <c r="I1982" i="6"/>
  <c r="K1982" i="6" s="1"/>
  <c r="D1982" i="6"/>
  <c r="C1982" i="6"/>
  <c r="B1982" i="6"/>
  <c r="O2048" i="6"/>
  <c r="A2048" i="6" s="1"/>
  <c r="J2048" i="6"/>
  <c r="L2048" i="6" s="1"/>
  <c r="I2048" i="6"/>
  <c r="K2048" i="6" s="1"/>
  <c r="D2048" i="6"/>
  <c r="C2048" i="6"/>
  <c r="B2048" i="6"/>
  <c r="O2024" i="6"/>
  <c r="A2024" i="6" s="1"/>
  <c r="J2024" i="6"/>
  <c r="L2024" i="6" s="1"/>
  <c r="I2024" i="6"/>
  <c r="K2024" i="6" s="1"/>
  <c r="D2024" i="6"/>
  <c r="C2024" i="6"/>
  <c r="B2024" i="6"/>
  <c r="O2023" i="6"/>
  <c r="A2023" i="6" s="1"/>
  <c r="J2023" i="6"/>
  <c r="L2023" i="6" s="1"/>
  <c r="I2023" i="6"/>
  <c r="K2023" i="6" s="1"/>
  <c r="D2023" i="6"/>
  <c r="C2023" i="6"/>
  <c r="B2023" i="6"/>
  <c r="O477" i="6"/>
  <c r="J477" i="6"/>
  <c r="L477" i="6" s="1"/>
  <c r="I477" i="6"/>
  <c r="K477" i="6" s="1"/>
  <c r="D477" i="6"/>
  <c r="C477" i="6"/>
  <c r="B477" i="6"/>
  <c r="O1217" i="6"/>
  <c r="A1217" i="6" s="1"/>
  <c r="J1217" i="6"/>
  <c r="L1217" i="6" s="1"/>
  <c r="I1217" i="6"/>
  <c r="K1217" i="6" s="1"/>
  <c r="D1217" i="6"/>
  <c r="C1217" i="6"/>
  <c r="B1217" i="6"/>
  <c r="O2022" i="6"/>
  <c r="J2022" i="6"/>
  <c r="L2022" i="6" s="1"/>
  <c r="I2022" i="6"/>
  <c r="K2022" i="6" s="1"/>
  <c r="D2022" i="6"/>
  <c r="C2022" i="6"/>
  <c r="B2022" i="6"/>
  <c r="O476" i="6"/>
  <c r="A476" i="6" s="1"/>
  <c r="J476" i="6"/>
  <c r="L476" i="6" s="1"/>
  <c r="I476" i="6"/>
  <c r="K476" i="6" s="1"/>
  <c r="D476" i="6"/>
  <c r="C476" i="6"/>
  <c r="B476" i="6"/>
  <c r="O1216" i="6"/>
  <c r="A1216" i="6" s="1"/>
  <c r="J1216" i="6"/>
  <c r="L1216" i="6" s="1"/>
  <c r="I1216" i="6"/>
  <c r="K1216" i="6" s="1"/>
  <c r="D1216" i="6"/>
  <c r="C1216" i="6"/>
  <c r="B1216" i="6"/>
  <c r="O1981" i="6"/>
  <c r="A1981" i="6" s="1"/>
  <c r="J1981" i="6"/>
  <c r="L1981" i="6" s="1"/>
  <c r="I1981" i="6"/>
  <c r="K1981" i="6" s="1"/>
  <c r="D1981" i="6"/>
  <c r="C1981" i="6"/>
  <c r="B1981" i="6"/>
  <c r="O2103" i="6"/>
  <c r="A2103" i="6" s="1"/>
  <c r="J2103" i="6"/>
  <c r="L2103" i="6" s="1"/>
  <c r="I2103" i="6"/>
  <c r="K2103" i="6" s="1"/>
  <c r="D2103" i="6"/>
  <c r="C2103" i="6"/>
  <c r="B2103" i="6"/>
  <c r="O475" i="6"/>
  <c r="A475" i="6" s="1"/>
  <c r="J475" i="6"/>
  <c r="L475" i="6" s="1"/>
  <c r="I475" i="6"/>
  <c r="K475" i="6" s="1"/>
  <c r="D475" i="6"/>
  <c r="C475" i="6"/>
  <c r="B475" i="6"/>
  <c r="O1215" i="6"/>
  <c r="J1215" i="6"/>
  <c r="L1215" i="6" s="1"/>
  <c r="I1215" i="6"/>
  <c r="K1215" i="6" s="1"/>
  <c r="D1215" i="6"/>
  <c r="C1215" i="6"/>
  <c r="B1215" i="6"/>
  <c r="O1214" i="6"/>
  <c r="A1214" i="6" s="1"/>
  <c r="J1214" i="6"/>
  <c r="L1214" i="6" s="1"/>
  <c r="I1214" i="6"/>
  <c r="K1214" i="6" s="1"/>
  <c r="D1214" i="6"/>
  <c r="C1214" i="6"/>
  <c r="B1214" i="6"/>
  <c r="O1090" i="6"/>
  <c r="A1090" i="6" s="1"/>
  <c r="J1090" i="6"/>
  <c r="L1090" i="6" s="1"/>
  <c r="I1090" i="6"/>
  <c r="K1090" i="6" s="1"/>
  <c r="D1090" i="6"/>
  <c r="C1090" i="6"/>
  <c r="B1090" i="6"/>
  <c r="O474" i="6"/>
  <c r="A474" i="6" s="1"/>
  <c r="J474" i="6"/>
  <c r="L474" i="6" s="1"/>
  <c r="I474" i="6"/>
  <c r="K474" i="6" s="1"/>
  <c r="D474" i="6"/>
  <c r="C474" i="6"/>
  <c r="B474" i="6"/>
  <c r="O1213" i="6"/>
  <c r="A1213" i="6" s="1"/>
  <c r="J1213" i="6"/>
  <c r="L1213" i="6" s="1"/>
  <c r="I1213" i="6"/>
  <c r="K1213" i="6" s="1"/>
  <c r="D1213" i="6"/>
  <c r="C1213" i="6"/>
  <c r="B1213" i="6"/>
  <c r="O1135" i="6"/>
  <c r="J1135" i="6"/>
  <c r="L1135" i="6" s="1"/>
  <c r="I1135" i="6"/>
  <c r="K1135" i="6" s="1"/>
  <c r="D1135" i="6"/>
  <c r="C1135" i="6"/>
  <c r="B1135" i="6"/>
  <c r="O2021" i="6"/>
  <c r="A2021" i="6" s="1"/>
  <c r="J2021" i="6"/>
  <c r="L2021" i="6" s="1"/>
  <c r="I2021" i="6"/>
  <c r="K2021" i="6" s="1"/>
  <c r="D2021" i="6"/>
  <c r="C2021" i="6"/>
  <c r="B2021" i="6"/>
  <c r="O2020" i="6"/>
  <c r="A2020" i="6" s="1"/>
  <c r="J2020" i="6"/>
  <c r="L2020" i="6" s="1"/>
  <c r="I2020" i="6"/>
  <c r="K2020" i="6" s="1"/>
  <c r="D2020" i="6"/>
  <c r="C2020" i="6"/>
  <c r="B2020" i="6"/>
  <c r="O2080" i="6"/>
  <c r="J2080" i="6"/>
  <c r="L2080" i="6" s="1"/>
  <c r="I2080" i="6"/>
  <c r="K2080" i="6" s="1"/>
  <c r="D2080" i="6"/>
  <c r="C2080" i="6"/>
  <c r="B2080" i="6"/>
  <c r="O1089" i="6"/>
  <c r="A1089" i="6" s="1"/>
  <c r="J1089" i="6"/>
  <c r="L1089" i="6" s="1"/>
  <c r="I1089" i="6"/>
  <c r="K1089" i="6" s="1"/>
  <c r="D1089" i="6"/>
  <c r="C1089" i="6"/>
  <c r="B1089" i="6"/>
  <c r="O2111" i="6"/>
  <c r="A2111" i="6" s="1"/>
  <c r="J2111" i="6"/>
  <c r="L2111" i="6" s="1"/>
  <c r="I2111" i="6"/>
  <c r="K2111" i="6" s="1"/>
  <c r="D2111" i="6"/>
  <c r="C2111" i="6"/>
  <c r="B2111" i="6"/>
  <c r="O1175" i="6"/>
  <c r="J1175" i="6"/>
  <c r="L1175" i="6" s="1"/>
  <c r="I1175" i="6"/>
  <c r="K1175" i="6" s="1"/>
  <c r="D1175" i="6"/>
  <c r="C1175" i="6"/>
  <c r="B1175" i="6"/>
  <c r="O1958" i="6"/>
  <c r="A1958" i="6" s="1"/>
  <c r="J1958" i="6"/>
  <c r="L1958" i="6" s="1"/>
  <c r="I1958" i="6"/>
  <c r="K1958" i="6" s="1"/>
  <c r="D1958" i="6"/>
  <c r="C1958" i="6"/>
  <c r="B1958" i="6"/>
  <c r="O1128" i="6"/>
  <c r="J1128" i="6"/>
  <c r="L1128" i="6" s="1"/>
  <c r="I1128" i="6"/>
  <c r="K1128" i="6" s="1"/>
  <c r="D1128" i="6"/>
  <c r="C1128" i="6"/>
  <c r="B1128" i="6"/>
  <c r="O2019" i="6"/>
  <c r="A2019" i="6" s="1"/>
  <c r="J2019" i="6"/>
  <c r="L2019" i="6" s="1"/>
  <c r="I2019" i="6"/>
  <c r="K2019" i="6" s="1"/>
  <c r="D2019" i="6"/>
  <c r="C2019" i="6"/>
  <c r="B2019" i="6"/>
  <c r="O473" i="6"/>
  <c r="A473" i="6" s="1"/>
  <c r="J473" i="6"/>
  <c r="L473" i="6" s="1"/>
  <c r="I473" i="6"/>
  <c r="K473" i="6" s="1"/>
  <c r="D473" i="6"/>
  <c r="C473" i="6"/>
  <c r="B473" i="6"/>
  <c r="O1212" i="6"/>
  <c r="A1212" i="6" s="1"/>
  <c r="J1212" i="6"/>
  <c r="L1212" i="6" s="1"/>
  <c r="I1212" i="6"/>
  <c r="K1212" i="6" s="1"/>
  <c r="D1212" i="6"/>
  <c r="C1212" i="6"/>
  <c r="B1212" i="6"/>
  <c r="O1980" i="6"/>
  <c r="A1980" i="6" s="1"/>
  <c r="J1980" i="6"/>
  <c r="L1980" i="6" s="1"/>
  <c r="I1980" i="6"/>
  <c r="K1980" i="6" s="1"/>
  <c r="D1980" i="6"/>
  <c r="C1980" i="6"/>
  <c r="B1980" i="6"/>
  <c r="O2122" i="6"/>
  <c r="A2122" i="6" s="1"/>
  <c r="J2122" i="6"/>
  <c r="L2122" i="6" s="1"/>
  <c r="I2122" i="6"/>
  <c r="K2122" i="6" s="1"/>
  <c r="D2122" i="6"/>
  <c r="C2122" i="6"/>
  <c r="B2122" i="6"/>
  <c r="O1979" i="6"/>
  <c r="J1979" i="6"/>
  <c r="L1979" i="6" s="1"/>
  <c r="I1979" i="6"/>
  <c r="K1979" i="6" s="1"/>
  <c r="D1979" i="6"/>
  <c r="C1979" i="6"/>
  <c r="B1979" i="6"/>
  <c r="O2018" i="6"/>
  <c r="A2018" i="6" s="1"/>
  <c r="J2018" i="6"/>
  <c r="L2018" i="6" s="1"/>
  <c r="I2018" i="6"/>
  <c r="K2018" i="6" s="1"/>
  <c r="D2018" i="6"/>
  <c r="C2018" i="6"/>
  <c r="B2018" i="6"/>
  <c r="O2419" i="6"/>
  <c r="A2419" i="6" s="1"/>
  <c r="J2419" i="6"/>
  <c r="L2419" i="6" s="1"/>
  <c r="I2419" i="6"/>
  <c r="K2419" i="6" s="1"/>
  <c r="D2419" i="6"/>
  <c r="C2419" i="6"/>
  <c r="B2419" i="6"/>
  <c r="O1184" i="6"/>
  <c r="J1184" i="6"/>
  <c r="L1184" i="6" s="1"/>
  <c r="I1184" i="6"/>
  <c r="K1184" i="6" s="1"/>
  <c r="D1184" i="6"/>
  <c r="C1184" i="6"/>
  <c r="B1184" i="6"/>
  <c r="O1150" i="6"/>
  <c r="A1150" i="6" s="1"/>
  <c r="J1150" i="6"/>
  <c r="L1150" i="6" s="1"/>
  <c r="I1150" i="6"/>
  <c r="K1150" i="6" s="1"/>
  <c r="D1150" i="6"/>
  <c r="C1150" i="6"/>
  <c r="B1150" i="6"/>
  <c r="O2414" i="6"/>
  <c r="A2414" i="6" s="1"/>
  <c r="J2414" i="6"/>
  <c r="L2414" i="6" s="1"/>
  <c r="I2414" i="6"/>
  <c r="K2414" i="6" s="1"/>
  <c r="D2414" i="6"/>
  <c r="C2414" i="6"/>
  <c r="B2414" i="6"/>
  <c r="O1211" i="6"/>
  <c r="J1211" i="6"/>
  <c r="L1211" i="6" s="1"/>
  <c r="I1211" i="6"/>
  <c r="K1211" i="6" s="1"/>
  <c r="D1211" i="6"/>
  <c r="C1211" i="6"/>
  <c r="B1211" i="6"/>
  <c r="O2017" i="6"/>
  <c r="A2017" i="6" s="1"/>
  <c r="J2017" i="6"/>
  <c r="L2017" i="6" s="1"/>
  <c r="I2017" i="6"/>
  <c r="K2017" i="6" s="1"/>
  <c r="D2017" i="6"/>
  <c r="C2017" i="6"/>
  <c r="B2017" i="6"/>
  <c r="O1134" i="6"/>
  <c r="A1134" i="6" s="1"/>
  <c r="J1134" i="6"/>
  <c r="L1134" i="6" s="1"/>
  <c r="I1134" i="6"/>
  <c r="K1134" i="6" s="1"/>
  <c r="D1134" i="6"/>
  <c r="C1134" i="6"/>
  <c r="B1134" i="6"/>
  <c r="O472" i="6"/>
  <c r="A472" i="6" s="1"/>
  <c r="J472" i="6"/>
  <c r="L472" i="6" s="1"/>
  <c r="I472" i="6"/>
  <c r="K472" i="6" s="1"/>
  <c r="D472" i="6"/>
  <c r="C472" i="6"/>
  <c r="B472" i="6"/>
  <c r="O2113" i="6"/>
  <c r="A2113" i="6" s="1"/>
  <c r="J2113" i="6"/>
  <c r="L2113" i="6" s="1"/>
  <c r="I2113" i="6"/>
  <c r="K2113" i="6" s="1"/>
  <c r="D2113" i="6"/>
  <c r="C2113" i="6"/>
  <c r="B2113" i="6"/>
  <c r="O1174" i="6"/>
  <c r="A1174" i="6" s="1"/>
  <c r="J1174" i="6"/>
  <c r="L1174" i="6" s="1"/>
  <c r="I1174" i="6"/>
  <c r="K1174" i="6" s="1"/>
  <c r="D1174" i="6"/>
  <c r="C1174" i="6"/>
  <c r="B1174" i="6"/>
  <c r="O1210" i="6"/>
  <c r="A1210" i="6" s="1"/>
  <c r="J1210" i="6"/>
  <c r="L1210" i="6" s="1"/>
  <c r="I1210" i="6"/>
  <c r="K1210" i="6" s="1"/>
  <c r="D1210" i="6"/>
  <c r="C1210" i="6"/>
  <c r="B1210" i="6"/>
  <c r="O2059" i="6"/>
  <c r="A2059" i="6" s="1"/>
  <c r="J2059" i="6"/>
  <c r="L2059" i="6" s="1"/>
  <c r="I2059" i="6"/>
  <c r="K2059" i="6" s="1"/>
  <c r="D2059" i="6"/>
  <c r="C2059" i="6"/>
  <c r="B2059" i="6"/>
  <c r="O1133" i="6"/>
  <c r="A1133" i="6" s="1"/>
  <c r="J1133" i="6"/>
  <c r="L1133" i="6" s="1"/>
  <c r="I1133" i="6"/>
  <c r="K1133" i="6" s="1"/>
  <c r="D1133" i="6"/>
  <c r="C1133" i="6"/>
  <c r="B1133" i="6"/>
  <c r="O1209" i="6"/>
  <c r="A1209" i="6" s="1"/>
  <c r="J1209" i="6"/>
  <c r="L1209" i="6" s="1"/>
  <c r="I1209" i="6"/>
  <c r="K1209" i="6" s="1"/>
  <c r="D1209" i="6"/>
  <c r="C1209" i="6"/>
  <c r="B1209" i="6"/>
  <c r="O1098" i="6"/>
  <c r="J1098" i="6"/>
  <c r="L1098" i="6" s="1"/>
  <c r="I1098" i="6"/>
  <c r="K1098" i="6" s="1"/>
  <c r="D1098" i="6"/>
  <c r="C1098" i="6"/>
  <c r="B1098" i="6"/>
  <c r="O471" i="6"/>
  <c r="A471" i="6" s="1"/>
  <c r="J471" i="6"/>
  <c r="L471" i="6" s="1"/>
  <c r="I471" i="6"/>
  <c r="K471" i="6" s="1"/>
  <c r="D471" i="6"/>
  <c r="C471" i="6"/>
  <c r="B471" i="6"/>
  <c r="O1173" i="6"/>
  <c r="J1173" i="6"/>
  <c r="L1173" i="6" s="1"/>
  <c r="I1173" i="6"/>
  <c r="K1173" i="6" s="1"/>
  <c r="D1173" i="6"/>
  <c r="C1173" i="6"/>
  <c r="B1173" i="6"/>
  <c r="O2085" i="6"/>
  <c r="A2085" i="6" s="1"/>
  <c r="J2085" i="6"/>
  <c r="L2085" i="6" s="1"/>
  <c r="I2085" i="6"/>
  <c r="K2085" i="6" s="1"/>
  <c r="D2085" i="6"/>
  <c r="C2085" i="6"/>
  <c r="B2085" i="6"/>
  <c r="O1971" i="6"/>
  <c r="A1971" i="6" s="1"/>
  <c r="J1971" i="6"/>
  <c r="L1971" i="6" s="1"/>
  <c r="I1971" i="6"/>
  <c r="K1971" i="6" s="1"/>
  <c r="D1971" i="6"/>
  <c r="C1971" i="6"/>
  <c r="B1971" i="6"/>
  <c r="O1968" i="6"/>
  <c r="J1968" i="6"/>
  <c r="L1968" i="6" s="1"/>
  <c r="I1968" i="6"/>
  <c r="K1968" i="6" s="1"/>
  <c r="D1968" i="6"/>
  <c r="C1968" i="6"/>
  <c r="B1968" i="6"/>
  <c r="O2053" i="6"/>
  <c r="J2053" i="6"/>
  <c r="L2053" i="6" s="1"/>
  <c r="I2053" i="6"/>
  <c r="K2053" i="6" s="1"/>
  <c r="D2053" i="6"/>
  <c r="C2053" i="6"/>
  <c r="B2053" i="6"/>
  <c r="O2393" i="6"/>
  <c r="J2393" i="6"/>
  <c r="L2393" i="6" s="1"/>
  <c r="I2393" i="6"/>
  <c r="K2393" i="6" s="1"/>
  <c r="D2393" i="6"/>
  <c r="C2393" i="6"/>
  <c r="B2393" i="6"/>
  <c r="O1166" i="6"/>
  <c r="A1166" i="6" s="1"/>
  <c r="J1166" i="6"/>
  <c r="L1166" i="6" s="1"/>
  <c r="I1166" i="6"/>
  <c r="K1166" i="6" s="1"/>
  <c r="D1166" i="6"/>
  <c r="C1166" i="6"/>
  <c r="B1166" i="6"/>
  <c r="O1104" i="6"/>
  <c r="A1104" i="6" s="1"/>
  <c r="J1104" i="6"/>
  <c r="L1104" i="6" s="1"/>
  <c r="I1104" i="6"/>
  <c r="K1104" i="6" s="1"/>
  <c r="D1104" i="6"/>
  <c r="C1104" i="6"/>
  <c r="B1104" i="6"/>
  <c r="O1183" i="6"/>
  <c r="J1183" i="6"/>
  <c r="L1183" i="6" s="1"/>
  <c r="I1183" i="6"/>
  <c r="K1183" i="6" s="1"/>
  <c r="D1183" i="6"/>
  <c r="C1183" i="6"/>
  <c r="B1183" i="6"/>
  <c r="O1155" i="6"/>
  <c r="A1155" i="6" s="1"/>
  <c r="J1155" i="6"/>
  <c r="L1155" i="6" s="1"/>
  <c r="I1155" i="6"/>
  <c r="K1155" i="6" s="1"/>
  <c r="D1155" i="6"/>
  <c r="C1155" i="6"/>
  <c r="B1155" i="6"/>
  <c r="O2016" i="6"/>
  <c r="A2016" i="6" s="1"/>
  <c r="J2016" i="6"/>
  <c r="L2016" i="6" s="1"/>
  <c r="I2016" i="6"/>
  <c r="K2016" i="6" s="1"/>
  <c r="D2016" i="6"/>
  <c r="C2016" i="6"/>
  <c r="B2016" i="6"/>
  <c r="O1118" i="6"/>
  <c r="A1118" i="6" s="1"/>
  <c r="J1118" i="6"/>
  <c r="L1118" i="6" s="1"/>
  <c r="I1118" i="6"/>
  <c r="K1118" i="6" s="1"/>
  <c r="D1118" i="6"/>
  <c r="C1118" i="6"/>
  <c r="B1118" i="6"/>
  <c r="O1978" i="6"/>
  <c r="A1978" i="6" s="1"/>
  <c r="J1978" i="6"/>
  <c r="L1978" i="6" s="1"/>
  <c r="I1978" i="6"/>
  <c r="K1978" i="6" s="1"/>
  <c r="D1978" i="6"/>
  <c r="C1978" i="6"/>
  <c r="B1978" i="6"/>
  <c r="O1094" i="6"/>
  <c r="A1094" i="6" s="1"/>
  <c r="J1094" i="6"/>
  <c r="L1094" i="6" s="1"/>
  <c r="I1094" i="6"/>
  <c r="K1094" i="6" s="1"/>
  <c r="D1094" i="6"/>
  <c r="C1094" i="6"/>
  <c r="B1094" i="6"/>
  <c r="O1132" i="6"/>
  <c r="A1132" i="6" s="1"/>
  <c r="J1132" i="6"/>
  <c r="L1132" i="6" s="1"/>
  <c r="I1132" i="6"/>
  <c r="K1132" i="6" s="1"/>
  <c r="D1132" i="6"/>
  <c r="C1132" i="6"/>
  <c r="B1132" i="6"/>
  <c r="O463" i="6"/>
  <c r="A463" i="6" s="1"/>
  <c r="J463" i="6"/>
  <c r="L463" i="6" s="1"/>
  <c r="I463" i="6"/>
  <c r="K463" i="6" s="1"/>
  <c r="D463" i="6"/>
  <c r="C463" i="6"/>
  <c r="B463" i="6"/>
  <c r="O1149" i="6"/>
  <c r="A1149" i="6" s="1"/>
  <c r="J1149" i="6"/>
  <c r="L1149" i="6" s="1"/>
  <c r="I1149" i="6"/>
  <c r="K1149" i="6" s="1"/>
  <c r="D1149" i="6"/>
  <c r="C1149" i="6"/>
  <c r="B1149" i="6"/>
  <c r="O1126" i="6"/>
  <c r="J1126" i="6"/>
  <c r="L1126" i="6" s="1"/>
  <c r="I1126" i="6"/>
  <c r="K1126" i="6" s="1"/>
  <c r="D1126" i="6"/>
  <c r="C1126" i="6"/>
  <c r="B1126" i="6"/>
  <c r="O1097" i="6"/>
  <c r="A1097" i="6" s="1"/>
  <c r="J1097" i="6"/>
  <c r="L1097" i="6" s="1"/>
  <c r="I1097" i="6"/>
  <c r="K1097" i="6" s="1"/>
  <c r="D1097" i="6"/>
  <c r="C1097" i="6"/>
  <c r="B1097" i="6"/>
  <c r="O1143" i="6"/>
  <c r="A1143" i="6" s="1"/>
  <c r="J1143" i="6"/>
  <c r="L1143" i="6" s="1"/>
  <c r="I1143" i="6"/>
  <c r="K1143" i="6" s="1"/>
  <c r="D1143" i="6"/>
  <c r="C1143" i="6"/>
  <c r="B1143" i="6"/>
  <c r="O1957" i="6"/>
  <c r="A1957" i="6" s="1"/>
  <c r="J1957" i="6"/>
  <c r="L1957" i="6" s="1"/>
  <c r="I1957" i="6"/>
  <c r="K1957" i="6" s="1"/>
  <c r="D1957" i="6"/>
  <c r="C1957" i="6"/>
  <c r="B1957" i="6"/>
  <c r="O2121" i="6"/>
  <c r="A2121" i="6" s="1"/>
  <c r="J2121" i="6"/>
  <c r="L2121" i="6" s="1"/>
  <c r="I2121" i="6"/>
  <c r="K2121" i="6" s="1"/>
  <c r="D2121" i="6"/>
  <c r="C2121" i="6"/>
  <c r="B2121" i="6"/>
  <c r="O2015" i="6"/>
  <c r="A2015" i="6" s="1"/>
  <c r="J2015" i="6"/>
  <c r="L2015" i="6" s="1"/>
  <c r="I2015" i="6"/>
  <c r="K2015" i="6" s="1"/>
  <c r="D2015" i="6"/>
  <c r="C2015" i="6"/>
  <c r="B2015" i="6"/>
  <c r="O2058" i="6"/>
  <c r="A2058" i="6" s="1"/>
  <c r="J2058" i="6"/>
  <c r="L2058" i="6" s="1"/>
  <c r="I2058" i="6"/>
  <c r="K2058" i="6" s="1"/>
  <c r="D2058" i="6"/>
  <c r="C2058" i="6"/>
  <c r="B2058" i="6"/>
  <c r="O2131" i="6"/>
  <c r="A2131" i="6" s="1"/>
  <c r="J2131" i="6"/>
  <c r="L2131" i="6" s="1"/>
  <c r="I2131" i="6"/>
  <c r="K2131" i="6" s="1"/>
  <c r="D2131" i="6"/>
  <c r="C2131" i="6"/>
  <c r="B2131" i="6"/>
  <c r="O1977" i="6"/>
  <c r="A1977" i="6" s="1"/>
  <c r="J1977" i="6"/>
  <c r="L1977" i="6" s="1"/>
  <c r="I1977" i="6"/>
  <c r="K1977" i="6" s="1"/>
  <c r="D1977" i="6"/>
  <c r="C1977" i="6"/>
  <c r="B1977" i="6"/>
  <c r="O1208" i="6"/>
  <c r="A1208" i="6" s="1"/>
  <c r="J1208" i="6"/>
  <c r="L1208" i="6" s="1"/>
  <c r="I1208" i="6"/>
  <c r="K1208" i="6" s="1"/>
  <c r="D1208" i="6"/>
  <c r="C1208" i="6"/>
  <c r="B1208" i="6"/>
  <c r="O2392" i="6"/>
  <c r="A2392" i="6" s="1"/>
  <c r="J2392" i="6"/>
  <c r="L2392" i="6" s="1"/>
  <c r="I2392" i="6"/>
  <c r="K2392" i="6" s="1"/>
  <c r="D2392" i="6"/>
  <c r="C2392" i="6"/>
  <c r="B2392" i="6"/>
  <c r="O2403" i="6"/>
  <c r="A2403" i="6" s="1"/>
  <c r="J2403" i="6"/>
  <c r="L2403" i="6" s="1"/>
  <c r="I2403" i="6"/>
  <c r="K2403" i="6" s="1"/>
  <c r="D2403" i="6"/>
  <c r="C2403" i="6"/>
  <c r="B2403" i="6"/>
  <c r="O1207" i="6"/>
  <c r="A1207" i="6" s="1"/>
  <c r="J1207" i="6"/>
  <c r="L1207" i="6" s="1"/>
  <c r="I1207" i="6"/>
  <c r="K1207" i="6" s="1"/>
  <c r="D1207" i="6"/>
  <c r="C1207" i="6"/>
  <c r="B1207" i="6"/>
  <c r="O1963" i="6"/>
  <c r="A1963" i="6" s="1"/>
  <c r="J1963" i="6"/>
  <c r="L1963" i="6" s="1"/>
  <c r="I1963" i="6"/>
  <c r="K1963" i="6" s="1"/>
  <c r="D1963" i="6"/>
  <c r="C1963" i="6"/>
  <c r="B1963" i="6"/>
  <c r="O2052" i="6"/>
  <c r="J2052" i="6"/>
  <c r="L2052" i="6" s="1"/>
  <c r="I2052" i="6"/>
  <c r="K2052" i="6" s="1"/>
  <c r="D2052" i="6"/>
  <c r="C2052" i="6"/>
  <c r="B2052" i="6"/>
  <c r="O1999" i="6"/>
  <c r="A1999" i="6" s="1"/>
  <c r="J1999" i="6"/>
  <c r="L1999" i="6" s="1"/>
  <c r="I1999" i="6"/>
  <c r="K1999" i="6" s="1"/>
  <c r="D1999" i="6"/>
  <c r="C1999" i="6"/>
  <c r="B1999" i="6"/>
  <c r="O1093" i="6"/>
  <c r="J1093" i="6"/>
  <c r="L1093" i="6" s="1"/>
  <c r="I1093" i="6"/>
  <c r="K1093" i="6" s="1"/>
  <c r="D1093" i="6"/>
  <c r="C1093" i="6"/>
  <c r="B1093" i="6"/>
  <c r="O2114" i="6"/>
  <c r="A2114" i="6" s="1"/>
  <c r="J2114" i="6"/>
  <c r="L2114" i="6" s="1"/>
  <c r="I2114" i="6"/>
  <c r="K2114" i="6" s="1"/>
  <c r="D2114" i="6"/>
  <c r="C2114" i="6"/>
  <c r="B2114" i="6"/>
  <c r="O1198" i="6"/>
  <c r="A1198" i="6" s="1"/>
  <c r="J1198" i="6"/>
  <c r="L1198" i="6" s="1"/>
  <c r="I1198" i="6"/>
  <c r="K1198" i="6" s="1"/>
  <c r="D1198" i="6"/>
  <c r="C1198" i="6"/>
  <c r="B1198" i="6"/>
  <c r="O1125" i="6"/>
  <c r="A1125" i="6" s="1"/>
  <c r="J1125" i="6"/>
  <c r="L1125" i="6" s="1"/>
  <c r="I1125" i="6"/>
  <c r="K1125" i="6" s="1"/>
  <c r="D1125" i="6"/>
  <c r="C1125" i="6"/>
  <c r="B1125" i="6"/>
  <c r="O1109" i="6"/>
  <c r="A1109" i="6" s="1"/>
  <c r="J1109" i="6"/>
  <c r="L1109" i="6" s="1"/>
  <c r="I1109" i="6"/>
  <c r="K1109" i="6" s="1"/>
  <c r="D1109" i="6"/>
  <c r="C1109" i="6"/>
  <c r="B1109" i="6"/>
  <c r="O2402" i="6"/>
  <c r="A2402" i="6" s="1"/>
  <c r="J2402" i="6"/>
  <c r="L2402" i="6" s="1"/>
  <c r="I2402" i="6"/>
  <c r="K2402" i="6" s="1"/>
  <c r="D2402" i="6"/>
  <c r="C2402" i="6"/>
  <c r="B2402" i="6"/>
  <c r="O2014" i="6"/>
  <c r="J2014" i="6"/>
  <c r="L2014" i="6" s="1"/>
  <c r="I2014" i="6"/>
  <c r="K2014" i="6" s="1"/>
  <c r="D2014" i="6"/>
  <c r="C2014" i="6"/>
  <c r="B2014" i="6"/>
  <c r="O2100" i="6"/>
  <c r="A2100" i="6" s="1"/>
  <c r="J2100" i="6"/>
  <c r="L2100" i="6" s="1"/>
  <c r="I2100" i="6"/>
  <c r="K2100" i="6" s="1"/>
  <c r="D2100" i="6"/>
  <c r="C2100" i="6"/>
  <c r="B2100" i="6"/>
  <c r="O2115" i="6"/>
  <c r="A2115" i="6" s="1"/>
  <c r="J2115" i="6"/>
  <c r="L2115" i="6" s="1"/>
  <c r="I2115" i="6"/>
  <c r="K2115" i="6" s="1"/>
  <c r="D2115" i="6"/>
  <c r="C2115" i="6"/>
  <c r="B2115" i="6"/>
  <c r="O2110" i="6"/>
  <c r="A2110" i="6" s="1"/>
  <c r="J2110" i="6"/>
  <c r="L2110" i="6" s="1"/>
  <c r="I2110" i="6"/>
  <c r="K2110" i="6" s="1"/>
  <c r="D2110" i="6"/>
  <c r="C2110" i="6"/>
  <c r="B2110" i="6"/>
  <c r="O1180" i="6"/>
  <c r="A1180" i="6" s="1"/>
  <c r="J1180" i="6"/>
  <c r="L1180" i="6" s="1"/>
  <c r="I1180" i="6"/>
  <c r="K1180" i="6" s="1"/>
  <c r="D1180" i="6"/>
  <c r="C1180" i="6"/>
  <c r="B1180" i="6"/>
  <c r="O2065" i="6"/>
  <c r="A2065" i="6" s="1"/>
  <c r="J2065" i="6"/>
  <c r="L2065" i="6" s="1"/>
  <c r="I2065" i="6"/>
  <c r="K2065" i="6" s="1"/>
  <c r="D2065" i="6"/>
  <c r="C2065" i="6"/>
  <c r="B2065" i="6"/>
  <c r="O2451" i="6"/>
  <c r="A2451" i="6" s="1"/>
  <c r="J2451" i="6"/>
  <c r="L2451" i="6" s="1"/>
  <c r="I2451" i="6"/>
  <c r="K2451" i="6" s="1"/>
  <c r="D2451" i="6"/>
  <c r="C2451" i="6"/>
  <c r="B2451" i="6"/>
  <c r="O2397" i="6"/>
  <c r="J2397" i="6"/>
  <c r="L2397" i="6" s="1"/>
  <c r="I2397" i="6"/>
  <c r="K2397" i="6" s="1"/>
  <c r="D2397" i="6"/>
  <c r="C2397" i="6"/>
  <c r="B2397" i="6"/>
  <c r="O2130" i="6"/>
  <c r="A2130" i="6" s="1"/>
  <c r="J2130" i="6"/>
  <c r="L2130" i="6" s="1"/>
  <c r="I2130" i="6"/>
  <c r="K2130" i="6" s="1"/>
  <c r="D2130" i="6"/>
  <c r="C2130" i="6"/>
  <c r="B2130" i="6"/>
  <c r="O2120" i="6"/>
  <c r="A2120" i="6" s="1"/>
  <c r="J2120" i="6"/>
  <c r="L2120" i="6" s="1"/>
  <c r="I2120" i="6"/>
  <c r="K2120" i="6" s="1"/>
  <c r="D2120" i="6"/>
  <c r="C2120" i="6"/>
  <c r="B2120" i="6"/>
  <c r="O1946" i="6"/>
  <c r="A1946" i="6" s="1"/>
  <c r="J1946" i="6"/>
  <c r="L1946" i="6" s="1"/>
  <c r="I1946" i="6"/>
  <c r="K1946" i="6" s="1"/>
  <c r="D1946" i="6"/>
  <c r="C1946" i="6"/>
  <c r="B1946" i="6"/>
  <c r="O1148" i="6"/>
  <c r="A1148" i="6" s="1"/>
  <c r="J1148" i="6"/>
  <c r="L1148" i="6" s="1"/>
  <c r="I1148" i="6"/>
  <c r="K1148" i="6" s="1"/>
  <c r="D1148" i="6"/>
  <c r="C1148" i="6"/>
  <c r="B1148" i="6"/>
  <c r="O2401" i="6"/>
  <c r="A2401" i="6" s="1"/>
  <c r="J2401" i="6"/>
  <c r="L2401" i="6" s="1"/>
  <c r="I2401" i="6"/>
  <c r="K2401" i="6" s="1"/>
  <c r="D2401" i="6"/>
  <c r="C2401" i="6"/>
  <c r="B2401" i="6"/>
  <c r="O2013" i="6"/>
  <c r="J2013" i="6"/>
  <c r="L2013" i="6" s="1"/>
  <c r="I2013" i="6"/>
  <c r="K2013" i="6" s="1"/>
  <c r="D2013" i="6"/>
  <c r="C2013" i="6"/>
  <c r="B2013" i="6"/>
  <c r="O2069" i="6"/>
  <c r="A2069" i="6" s="1"/>
  <c r="J2069" i="6"/>
  <c r="L2069" i="6" s="1"/>
  <c r="I2069" i="6"/>
  <c r="K2069" i="6" s="1"/>
  <c r="D2069" i="6"/>
  <c r="C2069" i="6"/>
  <c r="B2069" i="6"/>
  <c r="O2012" i="6"/>
  <c r="A2012" i="6" s="1"/>
  <c r="J2012" i="6"/>
  <c r="L2012" i="6" s="1"/>
  <c r="I2012" i="6"/>
  <c r="K2012" i="6" s="1"/>
  <c r="D2012" i="6"/>
  <c r="C2012" i="6"/>
  <c r="B2012" i="6"/>
  <c r="O2064" i="6"/>
  <c r="A2064" i="6" s="1"/>
  <c r="J2064" i="6"/>
  <c r="L2064" i="6" s="1"/>
  <c r="I2064" i="6"/>
  <c r="K2064" i="6" s="1"/>
  <c r="D2064" i="6"/>
  <c r="C2064" i="6"/>
  <c r="B2064" i="6"/>
  <c r="O1179" i="6"/>
  <c r="A1179" i="6" s="1"/>
  <c r="J1179" i="6"/>
  <c r="L1179" i="6" s="1"/>
  <c r="I1179" i="6"/>
  <c r="K1179" i="6" s="1"/>
  <c r="D1179" i="6"/>
  <c r="C1179" i="6"/>
  <c r="B1179" i="6"/>
  <c r="O2106" i="6"/>
  <c r="J2106" i="6"/>
  <c r="L2106" i="6" s="1"/>
  <c r="I2106" i="6"/>
  <c r="K2106" i="6" s="1"/>
  <c r="D2106" i="6"/>
  <c r="C2106" i="6"/>
  <c r="B2106" i="6"/>
  <c r="O2051" i="6"/>
  <c r="A2051" i="6" s="1"/>
  <c r="J2051" i="6"/>
  <c r="L2051" i="6" s="1"/>
  <c r="I2051" i="6"/>
  <c r="K2051" i="6" s="1"/>
  <c r="D2051" i="6"/>
  <c r="C2051" i="6"/>
  <c r="B2051" i="6"/>
  <c r="O2413" i="6"/>
  <c r="A2413" i="6" s="1"/>
  <c r="J2413" i="6"/>
  <c r="L2413" i="6" s="1"/>
  <c r="I2413" i="6"/>
  <c r="K2413" i="6" s="1"/>
  <c r="D2413" i="6"/>
  <c r="C2413" i="6"/>
  <c r="B2413" i="6"/>
  <c r="O1994" i="6"/>
  <c r="A1994" i="6" s="1"/>
  <c r="J1994" i="6"/>
  <c r="L1994" i="6" s="1"/>
  <c r="I1994" i="6"/>
  <c r="K1994" i="6" s="1"/>
  <c r="D1994" i="6"/>
  <c r="C1994" i="6"/>
  <c r="B1994" i="6"/>
  <c r="O1956" i="6"/>
  <c r="A1956" i="6" s="1"/>
  <c r="J1956" i="6"/>
  <c r="L1956" i="6" s="1"/>
  <c r="I1956" i="6"/>
  <c r="K1956" i="6" s="1"/>
  <c r="D1956" i="6"/>
  <c r="C1956" i="6"/>
  <c r="B1956" i="6"/>
  <c r="O2089" i="6"/>
  <c r="J2089" i="6"/>
  <c r="L2089" i="6" s="1"/>
  <c r="I2089" i="6"/>
  <c r="K2089" i="6" s="1"/>
  <c r="D2089" i="6"/>
  <c r="C2089" i="6"/>
  <c r="B2089" i="6"/>
  <c r="O2119" i="6"/>
  <c r="A2119" i="6" s="1"/>
  <c r="J2119" i="6"/>
  <c r="L2119" i="6" s="1"/>
  <c r="I2119" i="6"/>
  <c r="K2119" i="6" s="1"/>
  <c r="D2119" i="6"/>
  <c r="C2119" i="6"/>
  <c r="B2119" i="6"/>
  <c r="O2011" i="6"/>
  <c r="A2011" i="6" s="1"/>
  <c r="J2011" i="6"/>
  <c r="L2011" i="6" s="1"/>
  <c r="I2011" i="6"/>
  <c r="K2011" i="6" s="1"/>
  <c r="D2011" i="6"/>
  <c r="C2011" i="6"/>
  <c r="B2011" i="6"/>
  <c r="O2038" i="6"/>
  <c r="A2038" i="6" s="1"/>
  <c r="J2038" i="6"/>
  <c r="L2038" i="6" s="1"/>
  <c r="I2038" i="6"/>
  <c r="K2038" i="6" s="1"/>
  <c r="D2038" i="6"/>
  <c r="C2038" i="6"/>
  <c r="B2038" i="6"/>
  <c r="O1966" i="6"/>
  <c r="A1966" i="6" s="1"/>
  <c r="J1966" i="6"/>
  <c r="L1966" i="6" s="1"/>
  <c r="I1966" i="6"/>
  <c r="K1966" i="6" s="1"/>
  <c r="D1966" i="6"/>
  <c r="C1966" i="6"/>
  <c r="B1966" i="6"/>
  <c r="O2105" i="6"/>
  <c r="J2105" i="6"/>
  <c r="L2105" i="6" s="1"/>
  <c r="I2105" i="6"/>
  <c r="K2105" i="6" s="1"/>
  <c r="D2105" i="6"/>
  <c r="C2105" i="6"/>
  <c r="B2105" i="6"/>
  <c r="O2416" i="6"/>
  <c r="J2416" i="6"/>
  <c r="L2416" i="6" s="1"/>
  <c r="I2416" i="6"/>
  <c r="K2416" i="6" s="1"/>
  <c r="D2416" i="6"/>
  <c r="C2416" i="6"/>
  <c r="B2416" i="6"/>
  <c r="O2406" i="6"/>
  <c r="A2406" i="6" s="1"/>
  <c r="J2406" i="6"/>
  <c r="L2406" i="6" s="1"/>
  <c r="I2406" i="6"/>
  <c r="K2406" i="6" s="1"/>
  <c r="D2406" i="6"/>
  <c r="C2406" i="6"/>
  <c r="B2406" i="6"/>
  <c r="O1993" i="6"/>
  <c r="A1993" i="6" s="1"/>
  <c r="J1993" i="6"/>
  <c r="L1993" i="6" s="1"/>
  <c r="I1993" i="6"/>
  <c r="K1993" i="6" s="1"/>
  <c r="D1993" i="6"/>
  <c r="C1993" i="6"/>
  <c r="B1993" i="6"/>
  <c r="O2086" i="6"/>
  <c r="A2086" i="6" s="1"/>
  <c r="J2086" i="6"/>
  <c r="L2086" i="6" s="1"/>
  <c r="I2086" i="6"/>
  <c r="K2086" i="6" s="1"/>
  <c r="D2086" i="6"/>
  <c r="C2086" i="6"/>
  <c r="B2086" i="6"/>
  <c r="O2104" i="6"/>
  <c r="A2104" i="6" s="1"/>
  <c r="J2104" i="6"/>
  <c r="L2104" i="6" s="1"/>
  <c r="I2104" i="6"/>
  <c r="K2104" i="6" s="1"/>
  <c r="D2104" i="6"/>
  <c r="C2104" i="6"/>
  <c r="B2104" i="6"/>
  <c r="O2068" i="6"/>
  <c r="A2068" i="6" s="1"/>
  <c r="J2068" i="6"/>
  <c r="L2068" i="6" s="1"/>
  <c r="I2068" i="6"/>
  <c r="K2068" i="6" s="1"/>
  <c r="D2068" i="6"/>
  <c r="C2068" i="6"/>
  <c r="B2068" i="6"/>
  <c r="O2391" i="6"/>
  <c r="A2391" i="6" s="1"/>
  <c r="J2391" i="6"/>
  <c r="L2391" i="6" s="1"/>
  <c r="I2391" i="6"/>
  <c r="K2391" i="6" s="1"/>
  <c r="D2391" i="6"/>
  <c r="C2391" i="6"/>
  <c r="B2391" i="6"/>
  <c r="O2412" i="6"/>
  <c r="A2412" i="6" s="1"/>
  <c r="J2412" i="6"/>
  <c r="L2412" i="6" s="1"/>
  <c r="I2412" i="6"/>
  <c r="K2412" i="6" s="1"/>
  <c r="D2412" i="6"/>
  <c r="C2412" i="6"/>
  <c r="B2412" i="6"/>
  <c r="O2066" i="6"/>
  <c r="J2066" i="6"/>
  <c r="L2066" i="6" s="1"/>
  <c r="I2066" i="6"/>
  <c r="K2066" i="6" s="1"/>
  <c r="D2066" i="6"/>
  <c r="C2066" i="6"/>
  <c r="B2066" i="6"/>
  <c r="O1206" i="6"/>
  <c r="A1206" i="6" s="1"/>
  <c r="J1206" i="6"/>
  <c r="L1206" i="6" s="1"/>
  <c r="I1206" i="6"/>
  <c r="K1206" i="6" s="1"/>
  <c r="D1206" i="6"/>
  <c r="C1206" i="6"/>
  <c r="B1206" i="6"/>
  <c r="O1103" i="6"/>
  <c r="A1103" i="6" s="1"/>
  <c r="J1103" i="6"/>
  <c r="L1103" i="6" s="1"/>
  <c r="I1103" i="6"/>
  <c r="K1103" i="6" s="1"/>
  <c r="D1103" i="6"/>
  <c r="C1103" i="6"/>
  <c r="B1103" i="6"/>
  <c r="O483" i="6"/>
  <c r="A483" i="6" s="1"/>
  <c r="J483" i="6"/>
  <c r="L483" i="6" s="1"/>
  <c r="I483" i="6"/>
  <c r="K483" i="6" s="1"/>
  <c r="D483" i="6"/>
  <c r="C483" i="6"/>
  <c r="B483" i="6"/>
  <c r="O1108" i="6"/>
  <c r="A1108" i="6" s="1"/>
  <c r="J1108" i="6"/>
  <c r="L1108" i="6" s="1"/>
  <c r="I1108" i="6"/>
  <c r="K1108" i="6" s="1"/>
  <c r="D1108" i="6"/>
  <c r="C1108" i="6"/>
  <c r="B1108" i="6"/>
  <c r="O1142" i="6"/>
  <c r="J1142" i="6"/>
  <c r="L1142" i="6" s="1"/>
  <c r="I1142" i="6"/>
  <c r="K1142" i="6" s="1"/>
  <c r="D1142" i="6"/>
  <c r="C1142" i="6"/>
  <c r="B1142" i="6"/>
  <c r="O1102" i="6"/>
  <c r="A1102" i="6" s="1"/>
  <c r="J1102" i="6"/>
  <c r="L1102" i="6" s="1"/>
  <c r="I1102" i="6"/>
  <c r="K1102" i="6" s="1"/>
  <c r="D1102" i="6"/>
  <c r="C1102" i="6"/>
  <c r="B1102" i="6"/>
  <c r="O1178" i="6"/>
  <c r="A1178" i="6" s="1"/>
  <c r="J1178" i="6"/>
  <c r="L1178" i="6" s="1"/>
  <c r="I1178" i="6"/>
  <c r="K1178" i="6" s="1"/>
  <c r="D1178" i="6"/>
  <c r="C1178" i="6"/>
  <c r="B1178" i="6"/>
  <c r="O1205" i="6"/>
  <c r="A1205" i="6" s="1"/>
  <c r="J1205" i="6"/>
  <c r="L1205" i="6" s="1"/>
  <c r="I1205" i="6"/>
  <c r="K1205" i="6" s="1"/>
  <c r="D1205" i="6"/>
  <c r="C1205" i="6"/>
  <c r="B1205" i="6"/>
  <c r="O2072" i="6"/>
  <c r="A2072" i="6" s="1"/>
  <c r="J2072" i="6"/>
  <c r="L2072" i="6" s="1"/>
  <c r="I2072" i="6"/>
  <c r="K2072" i="6" s="1"/>
  <c r="D2072" i="6"/>
  <c r="C2072" i="6"/>
  <c r="B2072" i="6"/>
  <c r="O2084" i="6"/>
  <c r="A2084" i="6" s="1"/>
  <c r="J2084" i="6"/>
  <c r="L2084" i="6" s="1"/>
  <c r="I2084" i="6"/>
  <c r="K2084" i="6" s="1"/>
  <c r="D2084" i="6"/>
  <c r="C2084" i="6"/>
  <c r="B2084" i="6"/>
  <c r="O2400" i="6"/>
  <c r="A2400" i="6" s="1"/>
  <c r="J2400" i="6"/>
  <c r="L2400" i="6" s="1"/>
  <c r="I2400" i="6"/>
  <c r="K2400" i="6" s="1"/>
  <c r="D2400" i="6"/>
  <c r="C2400" i="6"/>
  <c r="B2400" i="6"/>
  <c r="O2389" i="6"/>
  <c r="A2389" i="6" s="1"/>
  <c r="J2389" i="6"/>
  <c r="L2389" i="6" s="1"/>
  <c r="I2389" i="6"/>
  <c r="K2389" i="6" s="1"/>
  <c r="D2389" i="6"/>
  <c r="C2389" i="6"/>
  <c r="B2389" i="6"/>
  <c r="O1124" i="6"/>
  <c r="A1124" i="6" s="1"/>
  <c r="J1124" i="6"/>
  <c r="L1124" i="6" s="1"/>
  <c r="I1124" i="6"/>
  <c r="K1124" i="6" s="1"/>
  <c r="D1124" i="6"/>
  <c r="C1124" i="6"/>
  <c r="B1124" i="6"/>
  <c r="O2396" i="6"/>
  <c r="A2396" i="6" s="1"/>
  <c r="J2396" i="6"/>
  <c r="L2396" i="6" s="1"/>
  <c r="I2396" i="6"/>
  <c r="K2396" i="6" s="1"/>
  <c r="D2396" i="6"/>
  <c r="C2396" i="6"/>
  <c r="B2396" i="6"/>
  <c r="O1992" i="6"/>
  <c r="A1992" i="6" s="1"/>
  <c r="J1992" i="6"/>
  <c r="L1992" i="6" s="1"/>
  <c r="I1992" i="6"/>
  <c r="K1992" i="6" s="1"/>
  <c r="D1992" i="6"/>
  <c r="C1992" i="6"/>
  <c r="B1992" i="6"/>
  <c r="O1965" i="6"/>
  <c r="J1965" i="6"/>
  <c r="L1965" i="6" s="1"/>
  <c r="I1965" i="6"/>
  <c r="K1965" i="6" s="1"/>
  <c r="D1965" i="6"/>
  <c r="C1965" i="6"/>
  <c r="B1965" i="6"/>
  <c r="O2045" i="6"/>
  <c r="A2045" i="6" s="1"/>
  <c r="J2045" i="6"/>
  <c r="L2045" i="6" s="1"/>
  <c r="I2045" i="6"/>
  <c r="K2045" i="6" s="1"/>
  <c r="D2045" i="6"/>
  <c r="C2045" i="6"/>
  <c r="B2045" i="6"/>
  <c r="O1197" i="6"/>
  <c r="A1197" i="6" s="1"/>
  <c r="J1197" i="6"/>
  <c r="L1197" i="6" s="1"/>
  <c r="I1197" i="6"/>
  <c r="K1197" i="6" s="1"/>
  <c r="D1197" i="6"/>
  <c r="C1197" i="6"/>
  <c r="B1197" i="6"/>
  <c r="O2410" i="6"/>
  <c r="A2410" i="6" s="1"/>
  <c r="J2410" i="6"/>
  <c r="L2410" i="6" s="1"/>
  <c r="I2410" i="6"/>
  <c r="K2410" i="6" s="1"/>
  <c r="D2410" i="6"/>
  <c r="C2410" i="6"/>
  <c r="B2410" i="6"/>
  <c r="O1146" i="6"/>
  <c r="A1146" i="6" s="1"/>
  <c r="J1146" i="6"/>
  <c r="L1146" i="6" s="1"/>
  <c r="I1146" i="6"/>
  <c r="K1146" i="6" s="1"/>
  <c r="D1146" i="6"/>
  <c r="C1146" i="6"/>
  <c r="B1146" i="6"/>
  <c r="O1972" i="6"/>
  <c r="J1972" i="6"/>
  <c r="L1972" i="6" s="1"/>
  <c r="I1972" i="6"/>
  <c r="K1972" i="6" s="1"/>
  <c r="D1972" i="6"/>
  <c r="C1972" i="6"/>
  <c r="B1972" i="6"/>
  <c r="O2001" i="6"/>
  <c r="A2001" i="6" s="1"/>
  <c r="J2001" i="6"/>
  <c r="L2001" i="6" s="1"/>
  <c r="I2001" i="6"/>
  <c r="K2001" i="6" s="1"/>
  <c r="D2001" i="6"/>
  <c r="C2001" i="6"/>
  <c r="B2001" i="6"/>
  <c r="O1117" i="6"/>
  <c r="A1117" i="6" s="1"/>
  <c r="J1117" i="6"/>
  <c r="L1117" i="6" s="1"/>
  <c r="I1117" i="6"/>
  <c r="K1117" i="6" s="1"/>
  <c r="D1117" i="6"/>
  <c r="C1117" i="6"/>
  <c r="B1117" i="6"/>
  <c r="O1189" i="6"/>
  <c r="J1189" i="6"/>
  <c r="L1189" i="6" s="1"/>
  <c r="I1189" i="6"/>
  <c r="K1189" i="6" s="1"/>
  <c r="D1189" i="6"/>
  <c r="C1189" i="6"/>
  <c r="B1189" i="6"/>
  <c r="O1991" i="6"/>
  <c r="A1991" i="6" s="1"/>
  <c r="J1991" i="6"/>
  <c r="L1991" i="6" s="1"/>
  <c r="I1991" i="6"/>
  <c r="K1991" i="6" s="1"/>
  <c r="D1991" i="6"/>
  <c r="C1991" i="6"/>
  <c r="B1991" i="6"/>
  <c r="O1950" i="6"/>
  <c r="A1950" i="6" s="1"/>
  <c r="J1950" i="6"/>
  <c r="L1950" i="6" s="1"/>
  <c r="I1950" i="6"/>
  <c r="K1950" i="6" s="1"/>
  <c r="D1950" i="6"/>
  <c r="C1950" i="6"/>
  <c r="B1950" i="6"/>
  <c r="O2099" i="6"/>
  <c r="J2099" i="6"/>
  <c r="L2099" i="6" s="1"/>
  <c r="I2099" i="6"/>
  <c r="K2099" i="6" s="1"/>
  <c r="D2099" i="6"/>
  <c r="C2099" i="6"/>
  <c r="B2099" i="6"/>
  <c r="O2399" i="6"/>
  <c r="A2399" i="6" s="1"/>
  <c r="J2399" i="6"/>
  <c r="L2399" i="6" s="1"/>
  <c r="I2399" i="6"/>
  <c r="K2399" i="6" s="1"/>
  <c r="D2399" i="6"/>
  <c r="C2399" i="6"/>
  <c r="B2399" i="6"/>
  <c r="O2010" i="6"/>
  <c r="A2010" i="6" s="1"/>
  <c r="J2010" i="6"/>
  <c r="L2010" i="6" s="1"/>
  <c r="I2010" i="6"/>
  <c r="K2010" i="6" s="1"/>
  <c r="D2010" i="6"/>
  <c r="C2010" i="6"/>
  <c r="B2010" i="6"/>
  <c r="O1967" i="6"/>
  <c r="J1967" i="6"/>
  <c r="L1967" i="6" s="1"/>
  <c r="I1967" i="6"/>
  <c r="K1967" i="6" s="1"/>
  <c r="D1967" i="6"/>
  <c r="C1967" i="6"/>
  <c r="B1967" i="6"/>
  <c r="O1088" i="6"/>
  <c r="A1088" i="6" s="1"/>
  <c r="J1088" i="6"/>
  <c r="L1088" i="6" s="1"/>
  <c r="I1088" i="6"/>
  <c r="K1088" i="6" s="1"/>
  <c r="D1088" i="6"/>
  <c r="C1088" i="6"/>
  <c r="B1088" i="6"/>
  <c r="O462" i="6"/>
  <c r="A462" i="6" s="1"/>
  <c r="J462" i="6"/>
  <c r="L462" i="6" s="1"/>
  <c r="I462" i="6"/>
  <c r="K462" i="6" s="1"/>
  <c r="D462" i="6"/>
  <c r="C462" i="6"/>
  <c r="B462" i="6"/>
  <c r="O1970" i="6"/>
  <c r="A1970" i="6" s="1"/>
  <c r="J1970" i="6"/>
  <c r="L1970" i="6" s="1"/>
  <c r="I1970" i="6"/>
  <c r="K1970" i="6" s="1"/>
  <c r="D1970" i="6"/>
  <c r="C1970" i="6"/>
  <c r="B1970" i="6"/>
  <c r="O2129" i="6"/>
  <c r="A2129" i="6" s="1"/>
  <c r="J2129" i="6"/>
  <c r="L2129" i="6" s="1"/>
  <c r="I2129" i="6"/>
  <c r="K2129" i="6" s="1"/>
  <c r="D2129" i="6"/>
  <c r="C2129" i="6"/>
  <c r="B2129" i="6"/>
  <c r="O2009" i="6"/>
  <c r="A2009" i="6" s="1"/>
  <c r="J2009" i="6"/>
  <c r="L2009" i="6" s="1"/>
  <c r="I2009" i="6"/>
  <c r="K2009" i="6" s="1"/>
  <c r="D2009" i="6"/>
  <c r="C2009" i="6"/>
  <c r="B2009" i="6"/>
  <c r="O2008" i="6"/>
  <c r="A2008" i="6" s="1"/>
  <c r="J2008" i="6"/>
  <c r="L2008" i="6" s="1"/>
  <c r="I2008" i="6"/>
  <c r="K2008" i="6" s="1"/>
  <c r="D2008" i="6"/>
  <c r="C2008" i="6"/>
  <c r="B2008" i="6"/>
  <c r="O1172" i="6"/>
  <c r="J1172" i="6"/>
  <c r="L1172" i="6" s="1"/>
  <c r="I1172" i="6"/>
  <c r="K1172" i="6" s="1"/>
  <c r="D1172" i="6"/>
  <c r="C1172" i="6"/>
  <c r="B1172" i="6"/>
  <c r="O1204" i="6"/>
  <c r="A1204" i="6" s="1"/>
  <c r="J1204" i="6"/>
  <c r="L1204" i="6" s="1"/>
  <c r="I1204" i="6"/>
  <c r="K1204" i="6" s="1"/>
  <c r="D1204" i="6"/>
  <c r="C1204" i="6"/>
  <c r="B1204" i="6"/>
  <c r="O2118" i="6"/>
  <c r="A2118" i="6" s="1"/>
  <c r="J2118" i="6"/>
  <c r="L2118" i="6" s="1"/>
  <c r="I2118" i="6"/>
  <c r="K2118" i="6" s="1"/>
  <c r="D2118" i="6"/>
  <c r="C2118" i="6"/>
  <c r="B2118" i="6"/>
  <c r="O1203" i="6"/>
  <c r="J1203" i="6"/>
  <c r="L1203" i="6" s="1"/>
  <c r="I1203" i="6"/>
  <c r="K1203" i="6" s="1"/>
  <c r="D1203" i="6"/>
  <c r="C1203" i="6"/>
  <c r="B1203" i="6"/>
  <c r="O1092" i="6"/>
  <c r="A1092" i="6" s="1"/>
  <c r="J1092" i="6"/>
  <c r="L1092" i="6" s="1"/>
  <c r="I1092" i="6"/>
  <c r="K1092" i="6" s="1"/>
  <c r="D1092" i="6"/>
  <c r="C1092" i="6"/>
  <c r="B1092" i="6"/>
  <c r="O1116" i="6"/>
  <c r="A1116" i="6" s="1"/>
  <c r="J1116" i="6"/>
  <c r="L1116" i="6" s="1"/>
  <c r="I1116" i="6"/>
  <c r="K1116" i="6" s="1"/>
  <c r="D1116" i="6"/>
  <c r="C1116" i="6"/>
  <c r="B1116" i="6"/>
  <c r="O1196" i="6"/>
  <c r="A1196" i="6" s="1"/>
  <c r="J1196" i="6"/>
  <c r="L1196" i="6" s="1"/>
  <c r="I1196" i="6"/>
  <c r="K1196" i="6" s="1"/>
  <c r="D1196" i="6"/>
  <c r="C1196" i="6"/>
  <c r="B1196" i="6"/>
  <c r="O2073" i="6"/>
  <c r="A2073" i="6" s="1"/>
  <c r="J2073" i="6"/>
  <c r="L2073" i="6" s="1"/>
  <c r="I2073" i="6"/>
  <c r="K2073" i="6" s="1"/>
  <c r="D2073" i="6"/>
  <c r="C2073" i="6"/>
  <c r="B2073" i="6"/>
  <c r="O2031" i="6"/>
  <c r="A2031" i="6" s="1"/>
  <c r="J2031" i="6"/>
  <c r="L2031" i="6" s="1"/>
  <c r="I2031" i="6"/>
  <c r="K2031" i="6" s="1"/>
  <c r="D2031" i="6"/>
  <c r="C2031" i="6"/>
  <c r="B2031" i="6"/>
  <c r="O2102" i="6"/>
  <c r="A2102" i="6" s="1"/>
  <c r="J2102" i="6"/>
  <c r="L2102" i="6" s="1"/>
  <c r="I2102" i="6"/>
  <c r="K2102" i="6" s="1"/>
  <c r="D2102" i="6"/>
  <c r="C2102" i="6"/>
  <c r="B2102" i="6"/>
  <c r="O1955" i="6"/>
  <c r="A1955" i="6" s="1"/>
  <c r="J1955" i="6"/>
  <c r="L1955" i="6" s="1"/>
  <c r="I1955" i="6"/>
  <c r="K1955" i="6" s="1"/>
  <c r="D1955" i="6"/>
  <c r="C1955" i="6"/>
  <c r="B1955" i="6"/>
  <c r="O2101" i="6"/>
  <c r="J2101" i="6"/>
  <c r="L2101" i="6" s="1"/>
  <c r="I2101" i="6"/>
  <c r="K2101" i="6" s="1"/>
  <c r="D2101" i="6"/>
  <c r="C2101" i="6"/>
  <c r="B2101" i="6"/>
  <c r="O1976" i="6"/>
  <c r="A1976" i="6" s="1"/>
  <c r="J1976" i="6"/>
  <c r="L1976" i="6" s="1"/>
  <c r="I1976" i="6"/>
  <c r="K1976" i="6" s="1"/>
  <c r="D1976" i="6"/>
  <c r="C1976" i="6"/>
  <c r="B1976" i="6"/>
  <c r="O470" i="6"/>
  <c r="A470" i="6" s="1"/>
  <c r="J470" i="6"/>
  <c r="L470" i="6" s="1"/>
  <c r="I470" i="6"/>
  <c r="K470" i="6" s="1"/>
  <c r="D470" i="6"/>
  <c r="C470" i="6"/>
  <c r="B470" i="6"/>
  <c r="O1170" i="6"/>
  <c r="A1170" i="6" s="1"/>
  <c r="J1170" i="6"/>
  <c r="L1170" i="6" s="1"/>
  <c r="I1170" i="6"/>
  <c r="K1170" i="6" s="1"/>
  <c r="D1170" i="6"/>
  <c r="C1170" i="6"/>
  <c r="B1170" i="6"/>
  <c r="O1154" i="6"/>
  <c r="A1154" i="6" s="1"/>
  <c r="J1154" i="6"/>
  <c r="L1154" i="6" s="1"/>
  <c r="I1154" i="6"/>
  <c r="K1154" i="6" s="1"/>
  <c r="D1154" i="6"/>
  <c r="C1154" i="6"/>
  <c r="B1154" i="6"/>
  <c r="O2067" i="6"/>
  <c r="A2067" i="6" s="1"/>
  <c r="J2067" i="6"/>
  <c r="L2067" i="6" s="1"/>
  <c r="I2067" i="6"/>
  <c r="K2067" i="6" s="1"/>
  <c r="D2067" i="6"/>
  <c r="C2067" i="6"/>
  <c r="B2067" i="6"/>
  <c r="O2418" i="6"/>
  <c r="A2418" i="6" s="1"/>
  <c r="J2418" i="6"/>
  <c r="L2418" i="6" s="1"/>
  <c r="I2418" i="6"/>
  <c r="K2418" i="6" s="1"/>
  <c r="D2418" i="6"/>
  <c r="C2418" i="6"/>
  <c r="B2418" i="6"/>
  <c r="O1153" i="6"/>
  <c r="A1153" i="6" s="1"/>
  <c r="J1153" i="6"/>
  <c r="L1153" i="6" s="1"/>
  <c r="I1153" i="6"/>
  <c r="K1153" i="6" s="1"/>
  <c r="D1153" i="6"/>
  <c r="C1153" i="6"/>
  <c r="B1153" i="6"/>
  <c r="O469" i="6"/>
  <c r="A469" i="6" s="1"/>
  <c r="J469" i="6"/>
  <c r="L469" i="6" s="1"/>
  <c r="I469" i="6"/>
  <c r="K469" i="6" s="1"/>
  <c r="D469" i="6"/>
  <c r="C469" i="6"/>
  <c r="B469" i="6"/>
  <c r="O1131" i="6"/>
  <c r="A1131" i="6" s="1"/>
  <c r="J1131" i="6"/>
  <c r="L1131" i="6" s="1"/>
  <c r="I1131" i="6"/>
  <c r="K1131" i="6" s="1"/>
  <c r="D1131" i="6"/>
  <c r="C1131" i="6"/>
  <c r="B1131" i="6"/>
  <c r="O2398" i="6"/>
  <c r="A2398" i="6" s="1"/>
  <c r="J2398" i="6"/>
  <c r="L2398" i="6" s="1"/>
  <c r="I2398" i="6"/>
  <c r="K2398" i="6" s="1"/>
  <c r="D2398" i="6"/>
  <c r="C2398" i="6"/>
  <c r="B2398" i="6"/>
  <c r="O2395" i="6"/>
  <c r="A2395" i="6" s="1"/>
  <c r="J2395" i="6"/>
  <c r="L2395" i="6" s="1"/>
  <c r="I2395" i="6"/>
  <c r="K2395" i="6" s="1"/>
  <c r="D2395" i="6"/>
  <c r="C2395" i="6"/>
  <c r="B2395" i="6"/>
  <c r="O1115" i="6"/>
  <c r="A1115" i="6" s="1"/>
  <c r="J1115" i="6"/>
  <c r="L1115" i="6" s="1"/>
  <c r="I1115" i="6"/>
  <c r="K1115" i="6" s="1"/>
  <c r="D1115" i="6"/>
  <c r="C1115" i="6"/>
  <c r="B1115" i="6"/>
  <c r="O1202" i="6"/>
  <c r="A1202" i="6" s="1"/>
  <c r="J1202" i="6"/>
  <c r="L1202" i="6" s="1"/>
  <c r="I1202" i="6"/>
  <c r="K1202" i="6" s="1"/>
  <c r="D1202" i="6"/>
  <c r="C1202" i="6"/>
  <c r="B1202" i="6"/>
  <c r="O1990" i="6"/>
  <c r="A1990" i="6" s="1"/>
  <c r="J1990" i="6"/>
  <c r="L1990" i="6" s="1"/>
  <c r="I1990" i="6"/>
  <c r="K1990" i="6" s="1"/>
  <c r="D1990" i="6"/>
  <c r="C1990" i="6"/>
  <c r="B1990" i="6"/>
  <c r="O2056" i="6"/>
  <c r="J2056" i="6"/>
  <c r="L2056" i="6" s="1"/>
  <c r="I2056" i="6"/>
  <c r="K2056" i="6" s="1"/>
  <c r="D2056" i="6"/>
  <c r="C2056" i="6"/>
  <c r="B2056" i="6"/>
  <c r="O1130" i="6"/>
  <c r="A1130" i="6" s="1"/>
  <c r="J1130" i="6"/>
  <c r="L1130" i="6" s="1"/>
  <c r="I1130" i="6"/>
  <c r="K1130" i="6" s="1"/>
  <c r="D1130" i="6"/>
  <c r="C1130" i="6"/>
  <c r="B1130" i="6"/>
  <c r="O1949" i="6"/>
  <c r="A1949" i="6" s="1"/>
  <c r="J1949" i="6"/>
  <c r="L1949" i="6" s="1"/>
  <c r="I1949" i="6"/>
  <c r="K1949" i="6" s="1"/>
  <c r="D1949" i="6"/>
  <c r="C1949" i="6"/>
  <c r="B1949" i="6"/>
  <c r="O2388" i="6"/>
  <c r="A2388" i="6" s="1"/>
  <c r="J2388" i="6"/>
  <c r="L2388" i="6" s="1"/>
  <c r="I2388" i="6"/>
  <c r="K2388" i="6" s="1"/>
  <c r="D2388" i="6"/>
  <c r="C2388" i="6"/>
  <c r="B2388" i="6"/>
  <c r="O468" i="6"/>
  <c r="A468" i="6" s="1"/>
  <c r="J468" i="6"/>
  <c r="L468" i="6" s="1"/>
  <c r="I468" i="6"/>
  <c r="K468" i="6" s="1"/>
  <c r="D468" i="6"/>
  <c r="C468" i="6"/>
  <c r="B468" i="6"/>
  <c r="O1145" i="6"/>
  <c r="J1145" i="6"/>
  <c r="L1145" i="6" s="1"/>
  <c r="I1145" i="6"/>
  <c r="K1145" i="6" s="1"/>
  <c r="D1145" i="6"/>
  <c r="C1145" i="6"/>
  <c r="B1145" i="6"/>
  <c r="O2092" i="6"/>
  <c r="A2092" i="6" s="1"/>
  <c r="J2092" i="6"/>
  <c r="L2092" i="6" s="1"/>
  <c r="I2092" i="6"/>
  <c r="K2092" i="6" s="1"/>
  <c r="D2092" i="6"/>
  <c r="C2092" i="6"/>
  <c r="B2092" i="6"/>
  <c r="O1096" i="6"/>
  <c r="A1096" i="6" s="1"/>
  <c r="J1096" i="6"/>
  <c r="L1096" i="6" s="1"/>
  <c r="I1096" i="6"/>
  <c r="K1096" i="6" s="1"/>
  <c r="D1096" i="6"/>
  <c r="C1096" i="6"/>
  <c r="B1096" i="6"/>
  <c r="O1165" i="6"/>
  <c r="A1165" i="6" s="1"/>
  <c r="J1165" i="6"/>
  <c r="L1165" i="6" s="1"/>
  <c r="I1165" i="6"/>
  <c r="K1165" i="6" s="1"/>
  <c r="D1165" i="6"/>
  <c r="C1165" i="6"/>
  <c r="B1165" i="6"/>
  <c r="O2050" i="6"/>
  <c r="A2050" i="6" s="1"/>
  <c r="J2050" i="6"/>
  <c r="L2050" i="6" s="1"/>
  <c r="I2050" i="6"/>
  <c r="K2050" i="6" s="1"/>
  <c r="D2050" i="6"/>
  <c r="C2050" i="6"/>
  <c r="B2050" i="6"/>
  <c r="O467" i="6"/>
  <c r="A467" i="6" s="1"/>
  <c r="J467" i="6"/>
  <c r="L467" i="6" s="1"/>
  <c r="I467" i="6"/>
  <c r="K467" i="6" s="1"/>
  <c r="D467" i="6"/>
  <c r="C467" i="6"/>
  <c r="B467" i="6"/>
  <c r="O1188" i="6"/>
  <c r="J1188" i="6"/>
  <c r="L1188" i="6" s="1"/>
  <c r="I1188" i="6"/>
  <c r="K1188" i="6" s="1"/>
  <c r="D1188" i="6"/>
  <c r="C1188" i="6"/>
  <c r="B1188" i="6"/>
  <c r="O1167" i="6"/>
  <c r="A1167" i="6" s="1"/>
  <c r="J1167" i="6"/>
  <c r="L1167" i="6" s="1"/>
  <c r="I1167" i="6"/>
  <c r="K1167" i="6" s="1"/>
  <c r="D1167" i="6"/>
  <c r="C1167" i="6"/>
  <c r="B1167" i="6"/>
  <c r="O1152" i="6"/>
  <c r="A1152" i="6" s="1"/>
  <c r="J1152" i="6"/>
  <c r="L1152" i="6" s="1"/>
  <c r="I1152" i="6"/>
  <c r="K1152" i="6" s="1"/>
  <c r="D1152" i="6"/>
  <c r="C1152" i="6"/>
  <c r="B1152" i="6"/>
  <c r="O2037" i="6"/>
  <c r="A2037" i="6" s="1"/>
  <c r="J2037" i="6"/>
  <c r="L2037" i="6" s="1"/>
  <c r="I2037" i="6"/>
  <c r="K2037" i="6" s="1"/>
  <c r="D2037" i="6"/>
  <c r="C2037" i="6"/>
  <c r="B2037" i="6"/>
  <c r="O1195" i="6"/>
  <c r="A1195" i="6" s="1"/>
  <c r="J1195" i="6"/>
  <c r="L1195" i="6" s="1"/>
  <c r="I1195" i="6"/>
  <c r="K1195" i="6" s="1"/>
  <c r="D1195" i="6"/>
  <c r="C1195" i="6"/>
  <c r="B1195" i="6"/>
  <c r="O2411" i="6"/>
  <c r="J2411" i="6"/>
  <c r="L2411" i="6" s="1"/>
  <c r="I2411" i="6"/>
  <c r="K2411" i="6" s="1"/>
  <c r="D2411" i="6"/>
  <c r="C2411" i="6"/>
  <c r="B2411" i="6"/>
  <c r="O2128" i="6"/>
  <c r="A2128" i="6" s="1"/>
  <c r="J2128" i="6"/>
  <c r="L2128" i="6" s="1"/>
  <c r="I2128" i="6"/>
  <c r="K2128" i="6" s="1"/>
  <c r="D2128" i="6"/>
  <c r="C2128" i="6"/>
  <c r="B2128" i="6"/>
  <c r="O1975" i="6"/>
  <c r="A1975" i="6" s="1"/>
  <c r="J1975" i="6"/>
  <c r="L1975" i="6" s="1"/>
  <c r="I1975" i="6"/>
  <c r="K1975" i="6" s="1"/>
  <c r="D1975" i="6"/>
  <c r="C1975" i="6"/>
  <c r="B1975" i="6"/>
  <c r="O2007" i="6"/>
  <c r="A2007" i="6" s="1"/>
  <c r="J2007" i="6"/>
  <c r="L2007" i="6" s="1"/>
  <c r="I2007" i="6"/>
  <c r="K2007" i="6" s="1"/>
  <c r="D2007" i="6"/>
  <c r="C2007" i="6"/>
  <c r="B2007" i="6"/>
  <c r="O1974" i="6"/>
  <c r="A1974" i="6" s="1"/>
  <c r="J1974" i="6"/>
  <c r="L1974" i="6" s="1"/>
  <c r="I1974" i="6"/>
  <c r="K1974" i="6" s="1"/>
  <c r="D1974" i="6"/>
  <c r="C1974" i="6"/>
  <c r="B1974" i="6"/>
  <c r="O1973" i="6"/>
  <c r="A1973" i="6" s="1"/>
  <c r="J1973" i="6"/>
  <c r="L1973" i="6" s="1"/>
  <c r="I1973" i="6"/>
  <c r="K1973" i="6" s="1"/>
  <c r="D1973" i="6"/>
  <c r="C1973" i="6"/>
  <c r="B1973" i="6"/>
  <c r="O1114" i="6"/>
  <c r="A1114" i="6" s="1"/>
  <c r="J1114" i="6"/>
  <c r="L1114" i="6" s="1"/>
  <c r="I1114" i="6"/>
  <c r="K1114" i="6" s="1"/>
  <c r="D1114" i="6"/>
  <c r="C1114" i="6"/>
  <c r="B1114" i="6"/>
  <c r="O1201" i="6"/>
  <c r="A1201" i="6" s="1"/>
  <c r="J1201" i="6"/>
  <c r="L1201" i="6" s="1"/>
  <c r="I1201" i="6"/>
  <c r="K1201" i="6" s="1"/>
  <c r="D1201" i="6"/>
  <c r="C1201" i="6"/>
  <c r="B1201" i="6"/>
  <c r="O2036" i="6"/>
  <c r="J2036" i="6"/>
  <c r="L2036" i="6" s="1"/>
  <c r="I2036" i="6"/>
  <c r="K2036" i="6" s="1"/>
  <c r="D2036" i="6"/>
  <c r="C2036" i="6"/>
  <c r="B2036" i="6"/>
  <c r="O2116" i="6"/>
  <c r="A2116" i="6" s="1"/>
  <c r="J2116" i="6"/>
  <c r="L2116" i="6" s="1"/>
  <c r="I2116" i="6"/>
  <c r="K2116" i="6" s="1"/>
  <c r="D2116" i="6"/>
  <c r="C2116" i="6"/>
  <c r="B2116" i="6"/>
  <c r="O1159" i="6"/>
  <c r="A1159" i="6" s="1"/>
  <c r="J1159" i="6"/>
  <c r="L1159" i="6" s="1"/>
  <c r="I1159" i="6"/>
  <c r="K1159" i="6" s="1"/>
  <c r="D1159" i="6"/>
  <c r="C1159" i="6"/>
  <c r="B1159" i="6"/>
  <c r="O1164" i="6"/>
  <c r="A1164" i="6" s="1"/>
  <c r="J1164" i="6"/>
  <c r="L1164" i="6" s="1"/>
  <c r="I1164" i="6"/>
  <c r="K1164" i="6" s="1"/>
  <c r="D1164" i="6"/>
  <c r="C1164" i="6"/>
  <c r="B1164" i="6"/>
  <c r="O2098" i="6"/>
  <c r="A2098" i="6" s="1"/>
  <c r="J2098" i="6"/>
  <c r="L2098" i="6" s="1"/>
  <c r="I2098" i="6"/>
  <c r="K2098" i="6" s="1"/>
  <c r="D2098" i="6"/>
  <c r="C2098" i="6"/>
  <c r="B2098" i="6"/>
  <c r="O2082" i="6"/>
  <c r="A2082" i="6" s="1"/>
  <c r="J2082" i="6"/>
  <c r="L2082" i="6" s="1"/>
  <c r="I2082" i="6"/>
  <c r="K2082" i="6" s="1"/>
  <c r="D2082" i="6"/>
  <c r="C2082" i="6"/>
  <c r="B2082" i="6"/>
  <c r="O2077" i="6"/>
  <c r="A2077" i="6" s="1"/>
  <c r="J2077" i="6"/>
  <c r="L2077" i="6" s="1"/>
  <c r="I2077" i="6"/>
  <c r="K2077" i="6" s="1"/>
  <c r="D2077" i="6"/>
  <c r="C2077" i="6"/>
  <c r="B2077" i="6"/>
  <c r="O1138" i="6"/>
  <c r="A1138" i="6" s="1"/>
  <c r="J1138" i="6"/>
  <c r="L1138" i="6" s="1"/>
  <c r="I1138" i="6"/>
  <c r="K1138" i="6" s="1"/>
  <c r="D1138" i="6"/>
  <c r="C1138" i="6"/>
  <c r="B1138" i="6"/>
  <c r="O2127" i="6"/>
  <c r="A2127" i="6" s="1"/>
  <c r="J2127" i="6"/>
  <c r="L2127" i="6" s="1"/>
  <c r="I2127" i="6"/>
  <c r="K2127" i="6" s="1"/>
  <c r="D2127" i="6"/>
  <c r="C2127" i="6"/>
  <c r="B2127" i="6"/>
  <c r="O1107" i="6"/>
  <c r="A1107" i="6" s="1"/>
  <c r="J1107" i="6"/>
  <c r="L1107" i="6" s="1"/>
  <c r="I1107" i="6"/>
  <c r="K1107" i="6" s="1"/>
  <c r="D1107" i="6"/>
  <c r="C1107" i="6"/>
  <c r="B1107" i="6"/>
  <c r="O1123" i="6"/>
  <c r="A1123" i="6" s="1"/>
  <c r="J1123" i="6"/>
  <c r="L1123" i="6" s="1"/>
  <c r="I1123" i="6"/>
  <c r="K1123" i="6" s="1"/>
  <c r="D1123" i="6"/>
  <c r="C1123" i="6"/>
  <c r="B1123" i="6"/>
  <c r="O1087" i="6"/>
  <c r="A1087" i="6" s="1"/>
  <c r="J1087" i="6"/>
  <c r="L1087" i="6" s="1"/>
  <c r="I1087" i="6"/>
  <c r="K1087" i="6" s="1"/>
  <c r="D1087" i="6"/>
  <c r="C1087" i="6"/>
  <c r="B1087" i="6"/>
  <c r="O1200" i="6"/>
  <c r="A1200" i="6" s="1"/>
  <c r="J1200" i="6"/>
  <c r="L1200" i="6" s="1"/>
  <c r="I1200" i="6"/>
  <c r="K1200" i="6" s="1"/>
  <c r="D1200" i="6"/>
  <c r="C1200" i="6"/>
  <c r="B1200" i="6"/>
  <c r="O1187" i="6"/>
  <c r="A1187" i="6" s="1"/>
  <c r="J1187" i="6"/>
  <c r="L1187" i="6" s="1"/>
  <c r="I1187" i="6"/>
  <c r="K1187" i="6" s="1"/>
  <c r="D1187" i="6"/>
  <c r="C1187" i="6"/>
  <c r="B1187" i="6"/>
  <c r="O2088" i="6"/>
  <c r="A2088" i="6" s="1"/>
  <c r="J2088" i="6"/>
  <c r="L2088" i="6" s="1"/>
  <c r="I2088" i="6"/>
  <c r="K2088" i="6" s="1"/>
  <c r="D2088" i="6"/>
  <c r="C2088" i="6"/>
  <c r="B2088" i="6"/>
  <c r="O1141" i="6"/>
  <c r="A1141" i="6" s="1"/>
  <c r="J1141" i="6"/>
  <c r="L1141" i="6" s="1"/>
  <c r="I1141" i="6"/>
  <c r="K1141" i="6" s="1"/>
  <c r="D1141" i="6"/>
  <c r="C1141" i="6"/>
  <c r="B1141" i="6"/>
  <c r="O1122" i="6"/>
  <c r="A1122" i="6" s="1"/>
  <c r="J1122" i="6"/>
  <c r="L1122" i="6" s="1"/>
  <c r="I1122" i="6"/>
  <c r="K1122" i="6" s="1"/>
  <c r="D1122" i="6"/>
  <c r="C1122" i="6"/>
  <c r="B1122" i="6"/>
  <c r="O2033" i="6"/>
  <c r="A2033" i="6" s="1"/>
  <c r="J2033" i="6"/>
  <c r="L2033" i="6" s="1"/>
  <c r="I2033" i="6"/>
  <c r="K2033" i="6" s="1"/>
  <c r="D2033" i="6"/>
  <c r="C2033" i="6"/>
  <c r="B2033" i="6"/>
  <c r="O1969" i="6"/>
  <c r="A1969" i="6" s="1"/>
  <c r="J1969" i="6"/>
  <c r="L1969" i="6" s="1"/>
  <c r="I1969" i="6"/>
  <c r="K1969" i="6" s="1"/>
  <c r="D1969" i="6"/>
  <c r="C1969" i="6"/>
  <c r="B1969" i="6"/>
  <c r="O1095" i="6"/>
  <c r="A1095" i="6" s="1"/>
  <c r="J1095" i="6"/>
  <c r="L1095" i="6" s="1"/>
  <c r="I1095" i="6"/>
  <c r="K1095" i="6" s="1"/>
  <c r="D1095" i="6"/>
  <c r="C1095" i="6"/>
  <c r="B1095" i="6"/>
  <c r="O2126" i="6"/>
  <c r="A2126" i="6" s="1"/>
  <c r="J2126" i="6"/>
  <c r="L2126" i="6" s="1"/>
  <c r="I2126" i="6"/>
  <c r="K2126" i="6" s="1"/>
  <c r="D2126" i="6"/>
  <c r="C2126" i="6"/>
  <c r="B2126" i="6"/>
  <c r="O1194" i="6"/>
  <c r="A1194" i="6" s="1"/>
  <c r="J1194" i="6"/>
  <c r="L1194" i="6" s="1"/>
  <c r="I1194" i="6"/>
  <c r="K1194" i="6" s="1"/>
  <c r="D1194" i="6"/>
  <c r="C1194" i="6"/>
  <c r="B1194" i="6"/>
  <c r="O2091" i="6"/>
  <c r="A2091" i="6" s="1"/>
  <c r="J2091" i="6"/>
  <c r="L2091" i="6" s="1"/>
  <c r="I2091" i="6"/>
  <c r="K2091" i="6" s="1"/>
  <c r="D2091" i="6"/>
  <c r="C2091" i="6"/>
  <c r="B2091" i="6"/>
  <c r="O1140" i="6"/>
  <c r="A1140" i="6" s="1"/>
  <c r="J1140" i="6"/>
  <c r="L1140" i="6" s="1"/>
  <c r="I1140" i="6"/>
  <c r="K1140" i="6" s="1"/>
  <c r="D1140" i="6"/>
  <c r="C1140" i="6"/>
  <c r="B1140" i="6"/>
  <c r="O1954" i="6"/>
  <c r="A1954" i="6" s="1"/>
  <c r="J1954" i="6"/>
  <c r="L1954" i="6" s="1"/>
  <c r="I1954" i="6"/>
  <c r="K1954" i="6" s="1"/>
  <c r="D1954" i="6"/>
  <c r="C1954" i="6"/>
  <c r="B1954" i="6"/>
  <c r="O2117" i="6"/>
  <c r="A2117" i="6" s="1"/>
  <c r="J2117" i="6"/>
  <c r="L2117" i="6" s="1"/>
  <c r="I2117" i="6"/>
  <c r="K2117" i="6" s="1"/>
  <c r="D2117" i="6"/>
  <c r="C2117" i="6"/>
  <c r="B2117" i="6"/>
  <c r="O1163" i="6"/>
  <c r="A1163" i="6" s="1"/>
  <c r="J1163" i="6"/>
  <c r="L1163" i="6" s="1"/>
  <c r="I1163" i="6"/>
  <c r="K1163" i="6" s="1"/>
  <c r="D1163" i="6"/>
  <c r="C1163" i="6"/>
  <c r="B1163" i="6"/>
  <c r="O2063" i="6"/>
  <c r="A2063" i="6" s="1"/>
  <c r="J2063" i="6"/>
  <c r="L2063" i="6" s="1"/>
  <c r="I2063" i="6"/>
  <c r="K2063" i="6" s="1"/>
  <c r="D2063" i="6"/>
  <c r="C2063" i="6"/>
  <c r="B2063" i="6"/>
  <c r="O1160" i="6"/>
  <c r="A1160" i="6" s="1"/>
  <c r="J1160" i="6"/>
  <c r="L1160" i="6" s="1"/>
  <c r="I1160" i="6"/>
  <c r="K1160" i="6" s="1"/>
  <c r="D1160" i="6"/>
  <c r="C1160" i="6"/>
  <c r="B1160" i="6"/>
  <c r="O2042" i="6"/>
  <c r="A2042" i="6" s="1"/>
  <c r="J2042" i="6"/>
  <c r="L2042" i="6" s="1"/>
  <c r="I2042" i="6"/>
  <c r="K2042" i="6" s="1"/>
  <c r="D2042" i="6"/>
  <c r="C2042" i="6"/>
  <c r="B2042" i="6"/>
  <c r="O1186" i="6"/>
  <c r="A1186" i="6" s="1"/>
  <c r="J1186" i="6"/>
  <c r="L1186" i="6" s="1"/>
  <c r="I1186" i="6"/>
  <c r="K1186" i="6" s="1"/>
  <c r="D1186" i="6"/>
  <c r="C1186" i="6"/>
  <c r="B1186" i="6"/>
  <c r="O2083" i="6"/>
  <c r="A2083" i="6" s="1"/>
  <c r="J2083" i="6"/>
  <c r="L2083" i="6" s="1"/>
  <c r="I2083" i="6"/>
  <c r="K2083" i="6" s="1"/>
  <c r="D2083" i="6"/>
  <c r="C2083" i="6"/>
  <c r="B2083" i="6"/>
  <c r="O2032" i="6"/>
  <c r="A2032" i="6" s="1"/>
  <c r="J2032" i="6"/>
  <c r="L2032" i="6" s="1"/>
  <c r="I2032" i="6"/>
  <c r="K2032" i="6" s="1"/>
  <c r="D2032" i="6"/>
  <c r="C2032" i="6"/>
  <c r="B2032" i="6"/>
  <c r="O1106" i="6"/>
  <c r="A1106" i="6" s="1"/>
  <c r="J1106" i="6"/>
  <c r="L1106" i="6" s="1"/>
  <c r="I1106" i="6"/>
  <c r="K1106" i="6" s="1"/>
  <c r="D1106" i="6"/>
  <c r="C1106" i="6"/>
  <c r="B1106" i="6"/>
  <c r="O1953" i="6"/>
  <c r="A1953" i="6" s="1"/>
  <c r="J1953" i="6"/>
  <c r="L1953" i="6" s="1"/>
  <c r="I1953" i="6"/>
  <c r="K1953" i="6" s="1"/>
  <c r="D1953" i="6"/>
  <c r="C1953" i="6"/>
  <c r="B1953" i="6"/>
  <c r="O2047" i="6"/>
  <c r="A2047" i="6" s="1"/>
  <c r="J2047" i="6"/>
  <c r="L2047" i="6" s="1"/>
  <c r="I2047" i="6"/>
  <c r="K2047" i="6" s="1"/>
  <c r="D2047" i="6"/>
  <c r="C2047" i="6"/>
  <c r="B2047" i="6"/>
  <c r="O2075" i="6"/>
  <c r="A2075" i="6" s="1"/>
  <c r="J2075" i="6"/>
  <c r="L2075" i="6" s="1"/>
  <c r="I2075" i="6"/>
  <c r="K2075" i="6" s="1"/>
  <c r="D2075" i="6"/>
  <c r="C2075" i="6"/>
  <c r="B2075" i="6"/>
  <c r="O2061" i="6"/>
  <c r="A2061" i="6" s="1"/>
  <c r="J2061" i="6"/>
  <c r="L2061" i="6" s="1"/>
  <c r="I2061" i="6"/>
  <c r="K2061" i="6" s="1"/>
  <c r="D2061" i="6"/>
  <c r="C2061" i="6"/>
  <c r="B2061" i="6"/>
  <c r="O2006" i="6"/>
  <c r="J2006" i="6"/>
  <c r="L2006" i="6" s="1"/>
  <c r="I2006" i="6"/>
  <c r="K2006" i="6" s="1"/>
  <c r="D2006" i="6"/>
  <c r="C2006" i="6"/>
  <c r="B2006" i="6"/>
  <c r="O2035" i="6"/>
  <c r="A2035" i="6" s="1"/>
  <c r="J2035" i="6"/>
  <c r="L2035" i="6" s="1"/>
  <c r="I2035" i="6"/>
  <c r="K2035" i="6" s="1"/>
  <c r="D2035" i="6"/>
  <c r="C2035" i="6"/>
  <c r="B2035" i="6"/>
  <c r="O1177" i="6"/>
  <c r="A1177" i="6" s="1"/>
  <c r="J1177" i="6"/>
  <c r="L1177" i="6" s="1"/>
  <c r="I1177" i="6"/>
  <c r="K1177" i="6" s="1"/>
  <c r="D1177" i="6"/>
  <c r="C1177" i="6"/>
  <c r="B1177" i="6"/>
  <c r="O2034" i="6"/>
  <c r="A2034" i="6" s="1"/>
  <c r="J2034" i="6"/>
  <c r="L2034" i="6" s="1"/>
  <c r="I2034" i="6"/>
  <c r="K2034" i="6" s="1"/>
  <c r="D2034" i="6"/>
  <c r="C2034" i="6"/>
  <c r="B2034" i="6"/>
  <c r="O1129" i="6"/>
  <c r="A1129" i="6" s="1"/>
  <c r="J1129" i="6"/>
  <c r="L1129" i="6" s="1"/>
  <c r="I1129" i="6"/>
  <c r="K1129" i="6" s="1"/>
  <c r="D1129" i="6"/>
  <c r="C1129" i="6"/>
  <c r="B1129" i="6"/>
  <c r="O1964" i="6"/>
  <c r="A1964" i="6" s="1"/>
  <c r="J1964" i="6"/>
  <c r="L1964" i="6" s="1"/>
  <c r="I1964" i="6"/>
  <c r="K1964" i="6" s="1"/>
  <c r="D1964" i="6"/>
  <c r="C1964" i="6"/>
  <c r="B1964" i="6"/>
  <c r="O1121" i="6"/>
  <c r="A1121" i="6" s="1"/>
  <c r="J1121" i="6"/>
  <c r="L1121" i="6" s="1"/>
  <c r="I1121" i="6"/>
  <c r="K1121" i="6" s="1"/>
  <c r="D1121" i="6"/>
  <c r="C1121" i="6"/>
  <c r="B1121" i="6"/>
  <c r="O2097" i="6"/>
  <c r="A2097" i="6" s="1"/>
  <c r="J2097" i="6"/>
  <c r="L2097" i="6" s="1"/>
  <c r="I2097" i="6"/>
  <c r="K2097" i="6" s="1"/>
  <c r="D2097" i="6"/>
  <c r="C2097" i="6"/>
  <c r="B2097" i="6"/>
  <c r="O2087" i="6"/>
  <c r="J2087" i="6"/>
  <c r="L2087" i="6" s="1"/>
  <c r="I2087" i="6"/>
  <c r="K2087" i="6" s="1"/>
  <c r="D2087" i="6"/>
  <c r="C2087" i="6"/>
  <c r="B2087" i="6"/>
  <c r="O2030" i="6"/>
  <c r="A2030" i="6" s="1"/>
  <c r="J2030" i="6"/>
  <c r="L2030" i="6" s="1"/>
  <c r="I2030" i="6"/>
  <c r="K2030" i="6" s="1"/>
  <c r="D2030" i="6"/>
  <c r="C2030" i="6"/>
  <c r="B2030" i="6"/>
  <c r="O1101" i="6"/>
  <c r="A1101" i="6" s="1"/>
  <c r="J1101" i="6"/>
  <c r="L1101" i="6" s="1"/>
  <c r="I1101" i="6"/>
  <c r="K1101" i="6" s="1"/>
  <c r="D1101" i="6"/>
  <c r="C1101" i="6"/>
  <c r="B1101" i="6"/>
  <c r="O2096" i="6"/>
  <c r="A2096" i="6" s="1"/>
  <c r="J2096" i="6"/>
  <c r="L2096" i="6" s="1"/>
  <c r="I2096" i="6"/>
  <c r="K2096" i="6" s="1"/>
  <c r="D2096" i="6"/>
  <c r="C2096" i="6"/>
  <c r="B2096" i="6"/>
  <c r="O2090" i="6"/>
  <c r="A2090" i="6" s="1"/>
  <c r="J2090" i="6"/>
  <c r="L2090" i="6" s="1"/>
  <c r="I2090" i="6"/>
  <c r="K2090" i="6" s="1"/>
  <c r="D2090" i="6"/>
  <c r="C2090" i="6"/>
  <c r="B2090" i="6"/>
  <c r="O2081" i="6"/>
  <c r="J2081" i="6"/>
  <c r="L2081" i="6" s="1"/>
  <c r="I2081" i="6"/>
  <c r="K2081" i="6" s="1"/>
  <c r="D2081" i="6"/>
  <c r="C2081" i="6"/>
  <c r="B2081" i="6"/>
  <c r="O1139" i="6"/>
  <c r="A1139" i="6" s="1"/>
  <c r="J1139" i="6"/>
  <c r="L1139" i="6" s="1"/>
  <c r="I1139" i="6"/>
  <c r="K1139" i="6" s="1"/>
  <c r="D1139" i="6"/>
  <c r="C1139" i="6"/>
  <c r="B1139" i="6"/>
  <c r="O1113" i="6"/>
  <c r="A1113" i="6" s="1"/>
  <c r="J1113" i="6"/>
  <c r="L1113" i="6" s="1"/>
  <c r="I1113" i="6"/>
  <c r="K1113" i="6" s="1"/>
  <c r="D1113" i="6"/>
  <c r="C1113" i="6"/>
  <c r="B1113" i="6"/>
  <c r="O1222" i="6"/>
  <c r="A1222" i="6" s="1"/>
  <c r="J1222" i="6"/>
  <c r="L1222" i="6" s="1"/>
  <c r="I1222" i="6"/>
  <c r="K1222" i="6" s="1"/>
  <c r="D1222" i="6"/>
  <c r="C1222" i="6"/>
  <c r="B1222" i="6"/>
  <c r="O461" i="6"/>
  <c r="A461" i="6" s="1"/>
  <c r="J461" i="6"/>
  <c r="L461" i="6" s="1"/>
  <c r="I461" i="6"/>
  <c r="K461" i="6" s="1"/>
  <c r="D461" i="6"/>
  <c r="C461" i="6"/>
  <c r="B461" i="6"/>
  <c r="O1085" i="6"/>
  <c r="A1085" i="6" s="1"/>
  <c r="J1085" i="6"/>
  <c r="L1085" i="6" s="1"/>
  <c r="I1085" i="6"/>
  <c r="K1085" i="6" s="1"/>
  <c r="D1085" i="6"/>
  <c r="C1085" i="6"/>
  <c r="B1085" i="6"/>
  <c r="O460" i="6"/>
  <c r="A460" i="6" s="1"/>
  <c r="J460" i="6"/>
  <c r="L460" i="6" s="1"/>
  <c r="I460" i="6"/>
  <c r="K460" i="6" s="1"/>
  <c r="D460" i="6"/>
  <c r="C460" i="6"/>
  <c r="B460" i="6"/>
  <c r="O45" i="6"/>
  <c r="A45" i="6" s="1"/>
  <c r="J45" i="6"/>
  <c r="L45" i="6" s="1"/>
  <c r="I45" i="6"/>
  <c r="K45" i="6" s="1"/>
  <c r="D45" i="6"/>
  <c r="C45" i="6"/>
  <c r="B45" i="6"/>
  <c r="O459" i="6"/>
  <c r="A459" i="6" s="1"/>
  <c r="J459" i="6"/>
  <c r="L459" i="6" s="1"/>
  <c r="I459" i="6"/>
  <c r="K459" i="6" s="1"/>
  <c r="D459" i="6"/>
  <c r="C459" i="6"/>
  <c r="B459" i="6"/>
  <c r="O44" i="6"/>
  <c r="A44" i="6" s="1"/>
  <c r="J44" i="6"/>
  <c r="L44" i="6" s="1"/>
  <c r="I44" i="6"/>
  <c r="K44" i="6" s="1"/>
  <c r="D44" i="6"/>
  <c r="C44" i="6"/>
  <c r="B44" i="6"/>
  <c r="O457" i="6"/>
  <c r="A457" i="6" s="1"/>
  <c r="J457" i="6"/>
  <c r="L457" i="6" s="1"/>
  <c r="I457" i="6"/>
  <c r="K457" i="6" s="1"/>
  <c r="D457" i="6"/>
  <c r="C457" i="6"/>
  <c r="B457" i="6"/>
  <c r="O458" i="6"/>
  <c r="A458" i="6" s="1"/>
  <c r="J458" i="6"/>
  <c r="L458" i="6" s="1"/>
  <c r="I458" i="6"/>
  <c r="K458" i="6" s="1"/>
  <c r="D458" i="6"/>
  <c r="C458" i="6"/>
  <c r="B458" i="6"/>
  <c r="O456" i="6"/>
  <c r="A456" i="6" s="1"/>
  <c r="J456" i="6"/>
  <c r="L456" i="6" s="1"/>
  <c r="I456" i="6"/>
  <c r="K456" i="6" s="1"/>
  <c r="D456" i="6"/>
  <c r="C456" i="6"/>
  <c r="B456" i="6"/>
  <c r="O455" i="6"/>
  <c r="A455" i="6" s="1"/>
  <c r="J455" i="6"/>
  <c r="L455" i="6" s="1"/>
  <c r="I455" i="6"/>
  <c r="K455" i="6" s="1"/>
  <c r="D455" i="6"/>
  <c r="C455" i="6"/>
  <c r="B455" i="6"/>
  <c r="O454" i="6"/>
  <c r="A454" i="6" s="1"/>
  <c r="J454" i="6"/>
  <c r="L454" i="6" s="1"/>
  <c r="I454" i="6"/>
  <c r="K454" i="6" s="1"/>
  <c r="D454" i="6"/>
  <c r="C454" i="6"/>
  <c r="B454" i="6"/>
  <c r="O453" i="6"/>
  <c r="A453" i="6" s="1"/>
  <c r="J453" i="6"/>
  <c r="L453" i="6" s="1"/>
  <c r="I453" i="6"/>
  <c r="K453" i="6" s="1"/>
  <c r="D453" i="6"/>
  <c r="C453" i="6"/>
  <c r="B453" i="6"/>
  <c r="O1084" i="6"/>
  <c r="A1084" i="6" s="1"/>
  <c r="J1084" i="6"/>
  <c r="L1084" i="6" s="1"/>
  <c r="I1084" i="6"/>
  <c r="K1084" i="6" s="1"/>
  <c r="D1084" i="6"/>
  <c r="C1084" i="6"/>
  <c r="B1084" i="6"/>
  <c r="O452" i="6"/>
  <c r="A452" i="6" s="1"/>
  <c r="J452" i="6"/>
  <c r="L452" i="6" s="1"/>
  <c r="I452" i="6"/>
  <c r="K452" i="6" s="1"/>
  <c r="D452" i="6"/>
  <c r="C452" i="6"/>
  <c r="B452" i="6"/>
  <c r="O1083" i="6"/>
  <c r="J1083" i="6"/>
  <c r="L1083" i="6" s="1"/>
  <c r="I1083" i="6"/>
  <c r="K1083" i="6" s="1"/>
  <c r="D1083" i="6"/>
  <c r="C1083" i="6"/>
  <c r="B1083" i="6"/>
  <c r="O1082" i="6"/>
  <c r="A1082" i="6" s="1"/>
  <c r="J1082" i="6"/>
  <c r="L1082" i="6" s="1"/>
  <c r="I1082" i="6"/>
  <c r="K1082" i="6" s="1"/>
  <c r="D1082" i="6"/>
  <c r="C1082" i="6"/>
  <c r="B1082" i="6"/>
  <c r="O451" i="6"/>
  <c r="A451" i="6" s="1"/>
  <c r="J451" i="6"/>
  <c r="L451" i="6" s="1"/>
  <c r="I451" i="6"/>
  <c r="K451" i="6" s="1"/>
  <c r="D451" i="6"/>
  <c r="C451" i="6"/>
  <c r="B451" i="6"/>
  <c r="O450" i="6"/>
  <c r="J450" i="6"/>
  <c r="L450" i="6" s="1"/>
  <c r="I450" i="6"/>
  <c r="K450" i="6" s="1"/>
  <c r="D450" i="6"/>
  <c r="C450" i="6"/>
  <c r="B450" i="6"/>
  <c r="O1945" i="6"/>
  <c r="A1945" i="6" s="1"/>
  <c r="J1945" i="6"/>
  <c r="L1945" i="6" s="1"/>
  <c r="I1945" i="6"/>
  <c r="K1945" i="6" s="1"/>
  <c r="D1945" i="6"/>
  <c r="C1945" i="6"/>
  <c r="B1945" i="6"/>
  <c r="O449" i="6"/>
  <c r="A449" i="6" s="1"/>
  <c r="J449" i="6"/>
  <c r="L449" i="6" s="1"/>
  <c r="I449" i="6"/>
  <c r="K449" i="6" s="1"/>
  <c r="D449" i="6"/>
  <c r="C449" i="6"/>
  <c r="B449" i="6"/>
  <c r="O448" i="6"/>
  <c r="J448" i="6"/>
  <c r="L448" i="6" s="1"/>
  <c r="I448" i="6"/>
  <c r="K448" i="6" s="1"/>
  <c r="D448" i="6"/>
  <c r="C448" i="6"/>
  <c r="B448" i="6"/>
  <c r="O1080" i="6"/>
  <c r="A1080" i="6" s="1"/>
  <c r="J1080" i="6"/>
  <c r="L1080" i="6" s="1"/>
  <c r="I1080" i="6"/>
  <c r="K1080" i="6" s="1"/>
  <c r="D1080" i="6"/>
  <c r="C1080" i="6"/>
  <c r="B1080" i="6"/>
  <c r="O1081" i="6"/>
  <c r="A1081" i="6" s="1"/>
  <c r="J1081" i="6"/>
  <c r="L1081" i="6" s="1"/>
  <c r="I1081" i="6"/>
  <c r="K1081" i="6" s="1"/>
  <c r="D1081" i="6"/>
  <c r="C1081" i="6"/>
  <c r="B1081" i="6"/>
  <c r="O447" i="6"/>
  <c r="A447" i="6" s="1"/>
  <c r="J447" i="6"/>
  <c r="L447" i="6" s="1"/>
  <c r="I447" i="6"/>
  <c r="K447" i="6" s="1"/>
  <c r="D447" i="6"/>
  <c r="C447" i="6"/>
  <c r="B447" i="6"/>
  <c r="O446" i="6"/>
  <c r="A446" i="6" s="1"/>
  <c r="J446" i="6"/>
  <c r="L446" i="6" s="1"/>
  <c r="I446" i="6"/>
  <c r="K446" i="6" s="1"/>
  <c r="D446" i="6"/>
  <c r="C446" i="6"/>
  <c r="B446" i="6"/>
  <c r="O445" i="6"/>
  <c r="J445" i="6"/>
  <c r="L445" i="6" s="1"/>
  <c r="I445" i="6"/>
  <c r="K445" i="6" s="1"/>
  <c r="D445" i="6"/>
  <c r="C445" i="6"/>
  <c r="B445" i="6"/>
  <c r="O444" i="6"/>
  <c r="A444" i="6" s="1"/>
  <c r="J444" i="6"/>
  <c r="L444" i="6" s="1"/>
  <c r="I444" i="6"/>
  <c r="K444" i="6" s="1"/>
  <c r="D444" i="6"/>
  <c r="C444" i="6"/>
  <c r="B444" i="6"/>
  <c r="O1944" i="6"/>
  <c r="A1944" i="6" s="1"/>
  <c r="J1944" i="6"/>
  <c r="L1944" i="6" s="1"/>
  <c r="I1944" i="6"/>
  <c r="K1944" i="6" s="1"/>
  <c r="D1944" i="6"/>
  <c r="C1944" i="6"/>
  <c r="B1944" i="6"/>
  <c r="O1079" i="6"/>
  <c r="A1079" i="6" s="1"/>
  <c r="J1079" i="6"/>
  <c r="L1079" i="6" s="1"/>
  <c r="I1079" i="6"/>
  <c r="K1079" i="6" s="1"/>
  <c r="D1079" i="6"/>
  <c r="C1079" i="6"/>
  <c r="B1079" i="6"/>
  <c r="O1078" i="6"/>
  <c r="A1078" i="6" s="1"/>
  <c r="J1078" i="6"/>
  <c r="L1078" i="6" s="1"/>
  <c r="I1078" i="6"/>
  <c r="K1078" i="6" s="1"/>
  <c r="D1078" i="6"/>
  <c r="C1078" i="6"/>
  <c r="B1078" i="6"/>
  <c r="O443" i="6"/>
  <c r="A443" i="6" s="1"/>
  <c r="J443" i="6"/>
  <c r="L443" i="6" s="1"/>
  <c r="I443" i="6"/>
  <c r="K443" i="6" s="1"/>
  <c r="D443" i="6"/>
  <c r="C443" i="6"/>
  <c r="B443" i="6"/>
  <c r="O442" i="6"/>
  <c r="A442" i="6" s="1"/>
  <c r="J442" i="6"/>
  <c r="L442" i="6" s="1"/>
  <c r="I442" i="6"/>
  <c r="K442" i="6" s="1"/>
  <c r="D442" i="6"/>
  <c r="C442" i="6"/>
  <c r="B442" i="6"/>
  <c r="O441" i="6"/>
  <c r="A441" i="6" s="1"/>
  <c r="J441" i="6"/>
  <c r="L441" i="6" s="1"/>
  <c r="I441" i="6"/>
  <c r="K441" i="6" s="1"/>
  <c r="D441" i="6"/>
  <c r="C441" i="6"/>
  <c r="B441" i="6"/>
  <c r="O440" i="6"/>
  <c r="A440" i="6" s="1"/>
  <c r="J440" i="6"/>
  <c r="L440" i="6" s="1"/>
  <c r="I440" i="6"/>
  <c r="K440" i="6" s="1"/>
  <c r="D440" i="6"/>
  <c r="C440" i="6"/>
  <c r="B440" i="6"/>
  <c r="O1077" i="6"/>
  <c r="A1077" i="6" s="1"/>
  <c r="J1077" i="6"/>
  <c r="L1077" i="6" s="1"/>
  <c r="I1077" i="6"/>
  <c r="K1077" i="6" s="1"/>
  <c r="D1077" i="6"/>
  <c r="C1077" i="6"/>
  <c r="B1077" i="6"/>
  <c r="O1076" i="6"/>
  <c r="A1076" i="6" s="1"/>
  <c r="J1076" i="6"/>
  <c r="L1076" i="6" s="1"/>
  <c r="I1076" i="6"/>
  <c r="K1076" i="6" s="1"/>
  <c r="D1076" i="6"/>
  <c r="C1076" i="6"/>
  <c r="B1076" i="6"/>
  <c r="O1075" i="6"/>
  <c r="A1075" i="6" s="1"/>
  <c r="J1075" i="6"/>
  <c r="L1075" i="6" s="1"/>
  <c r="I1075" i="6"/>
  <c r="K1075" i="6" s="1"/>
  <c r="D1075" i="6"/>
  <c r="C1075" i="6"/>
  <c r="B1075" i="6"/>
  <c r="O439" i="6"/>
  <c r="A439" i="6" s="1"/>
  <c r="J439" i="6"/>
  <c r="L439" i="6" s="1"/>
  <c r="I439" i="6"/>
  <c r="K439" i="6" s="1"/>
  <c r="D439" i="6"/>
  <c r="C439" i="6"/>
  <c r="B439" i="6"/>
  <c r="O438" i="6"/>
  <c r="A438" i="6" s="1"/>
  <c r="J438" i="6"/>
  <c r="L438" i="6" s="1"/>
  <c r="I438" i="6"/>
  <c r="K438" i="6" s="1"/>
  <c r="D438" i="6"/>
  <c r="C438" i="6"/>
  <c r="B438" i="6"/>
  <c r="O43" i="6"/>
  <c r="A43" i="6" s="1"/>
  <c r="J43" i="6"/>
  <c r="L43" i="6" s="1"/>
  <c r="I43" i="6"/>
  <c r="K43" i="6" s="1"/>
  <c r="D43" i="6"/>
  <c r="C43" i="6"/>
  <c r="B43" i="6"/>
  <c r="O437" i="6"/>
  <c r="A437" i="6" s="1"/>
  <c r="J437" i="6"/>
  <c r="L437" i="6" s="1"/>
  <c r="I437" i="6"/>
  <c r="K437" i="6" s="1"/>
  <c r="D437" i="6"/>
  <c r="C437" i="6"/>
  <c r="B437" i="6"/>
  <c r="O435" i="6"/>
  <c r="A435" i="6" s="1"/>
  <c r="J435" i="6"/>
  <c r="L435" i="6" s="1"/>
  <c r="I435" i="6"/>
  <c r="K435" i="6" s="1"/>
  <c r="D435" i="6"/>
  <c r="C435" i="6"/>
  <c r="B435" i="6"/>
  <c r="O42" i="6"/>
  <c r="A42" i="6" s="1"/>
  <c r="J42" i="6"/>
  <c r="L42" i="6" s="1"/>
  <c r="I42" i="6"/>
  <c r="K42" i="6" s="1"/>
  <c r="D42" i="6"/>
  <c r="C42" i="6"/>
  <c r="B42" i="6"/>
  <c r="O436" i="6"/>
  <c r="A436" i="6" s="1"/>
  <c r="J436" i="6"/>
  <c r="L436" i="6" s="1"/>
  <c r="I436" i="6"/>
  <c r="K436" i="6" s="1"/>
  <c r="D436" i="6"/>
  <c r="C436" i="6"/>
  <c r="B436" i="6"/>
  <c r="O1074" i="6"/>
  <c r="A1074" i="6" s="1"/>
  <c r="J1074" i="6"/>
  <c r="L1074" i="6" s="1"/>
  <c r="I1074" i="6"/>
  <c r="K1074" i="6" s="1"/>
  <c r="D1074" i="6"/>
  <c r="C1074" i="6"/>
  <c r="B1074" i="6"/>
  <c r="O434" i="6"/>
  <c r="A434" i="6" s="1"/>
  <c r="J434" i="6"/>
  <c r="L434" i="6" s="1"/>
  <c r="I434" i="6"/>
  <c r="K434" i="6" s="1"/>
  <c r="D434" i="6"/>
  <c r="C434" i="6"/>
  <c r="B434" i="6"/>
  <c r="O1071" i="6"/>
  <c r="J1071" i="6"/>
  <c r="L1071" i="6" s="1"/>
  <c r="I1071" i="6"/>
  <c r="K1071" i="6" s="1"/>
  <c r="D1071" i="6"/>
  <c r="C1071" i="6"/>
  <c r="B1071" i="6"/>
  <c r="O433" i="6"/>
  <c r="A433" i="6" s="1"/>
  <c r="J433" i="6"/>
  <c r="L433" i="6" s="1"/>
  <c r="I433" i="6"/>
  <c r="K433" i="6" s="1"/>
  <c r="D433" i="6"/>
  <c r="C433" i="6"/>
  <c r="B433" i="6"/>
  <c r="O1072" i="6"/>
  <c r="A1072" i="6" s="1"/>
  <c r="J1072" i="6"/>
  <c r="L1072" i="6" s="1"/>
  <c r="I1072" i="6"/>
  <c r="K1072" i="6" s="1"/>
  <c r="D1072" i="6"/>
  <c r="C1072" i="6"/>
  <c r="B1072" i="6"/>
  <c r="O1073" i="6"/>
  <c r="J1073" i="6"/>
  <c r="L1073" i="6" s="1"/>
  <c r="I1073" i="6"/>
  <c r="K1073" i="6" s="1"/>
  <c r="D1073" i="6"/>
  <c r="C1073" i="6"/>
  <c r="B1073" i="6"/>
  <c r="O432" i="6"/>
  <c r="A432" i="6" s="1"/>
  <c r="J432" i="6"/>
  <c r="L432" i="6" s="1"/>
  <c r="I432" i="6"/>
  <c r="K432" i="6" s="1"/>
  <c r="D432" i="6"/>
  <c r="C432" i="6"/>
  <c r="B432" i="6"/>
  <c r="O431" i="6"/>
  <c r="A431" i="6" s="1"/>
  <c r="J431" i="6"/>
  <c r="L431" i="6" s="1"/>
  <c r="I431" i="6"/>
  <c r="K431" i="6" s="1"/>
  <c r="D431" i="6"/>
  <c r="C431" i="6"/>
  <c r="B431" i="6"/>
  <c r="O430" i="6"/>
  <c r="J430" i="6"/>
  <c r="L430" i="6" s="1"/>
  <c r="I430" i="6"/>
  <c r="K430" i="6" s="1"/>
  <c r="D430" i="6"/>
  <c r="C430" i="6"/>
  <c r="B430" i="6"/>
  <c r="O429" i="6"/>
  <c r="A429" i="6" s="1"/>
  <c r="J429" i="6"/>
  <c r="L429" i="6" s="1"/>
  <c r="I429" i="6"/>
  <c r="K429" i="6" s="1"/>
  <c r="D429" i="6"/>
  <c r="C429" i="6"/>
  <c r="B429" i="6"/>
  <c r="O1069" i="6"/>
  <c r="J1069" i="6"/>
  <c r="L1069" i="6" s="1"/>
  <c r="I1069" i="6"/>
  <c r="K1069" i="6" s="1"/>
  <c r="D1069" i="6"/>
  <c r="C1069" i="6"/>
  <c r="B1069" i="6"/>
  <c r="O1067" i="6"/>
  <c r="A1067" i="6" s="1"/>
  <c r="J1067" i="6"/>
  <c r="L1067" i="6" s="1"/>
  <c r="I1067" i="6"/>
  <c r="K1067" i="6" s="1"/>
  <c r="D1067" i="6"/>
  <c r="C1067" i="6"/>
  <c r="B1067" i="6"/>
  <c r="O1068" i="6"/>
  <c r="A1068" i="6" s="1"/>
  <c r="J1068" i="6"/>
  <c r="L1068" i="6" s="1"/>
  <c r="I1068" i="6"/>
  <c r="K1068" i="6" s="1"/>
  <c r="D1068" i="6"/>
  <c r="C1068" i="6"/>
  <c r="B1068" i="6"/>
  <c r="O1070" i="6"/>
  <c r="A1070" i="6" s="1"/>
  <c r="J1070" i="6"/>
  <c r="L1070" i="6" s="1"/>
  <c r="I1070" i="6"/>
  <c r="K1070" i="6" s="1"/>
  <c r="D1070" i="6"/>
  <c r="C1070" i="6"/>
  <c r="B1070" i="6"/>
  <c r="O1065" i="6"/>
  <c r="A1065" i="6" s="1"/>
  <c r="J1065" i="6"/>
  <c r="L1065" i="6" s="1"/>
  <c r="I1065" i="6"/>
  <c r="K1065" i="6" s="1"/>
  <c r="D1065" i="6"/>
  <c r="C1065" i="6"/>
  <c r="B1065" i="6"/>
  <c r="O1066" i="6"/>
  <c r="A1066" i="6" s="1"/>
  <c r="J1066" i="6"/>
  <c r="L1066" i="6" s="1"/>
  <c r="I1066" i="6"/>
  <c r="K1066" i="6" s="1"/>
  <c r="D1066" i="6"/>
  <c r="C1066" i="6"/>
  <c r="B1066" i="6"/>
  <c r="O1943" i="6"/>
  <c r="J1943" i="6"/>
  <c r="L1943" i="6" s="1"/>
  <c r="I1943" i="6"/>
  <c r="K1943" i="6" s="1"/>
  <c r="D1943" i="6"/>
  <c r="C1943" i="6"/>
  <c r="B1943" i="6"/>
  <c r="O1064" i="6"/>
  <c r="A1064" i="6" s="1"/>
  <c r="J1064" i="6"/>
  <c r="L1064" i="6" s="1"/>
  <c r="I1064" i="6"/>
  <c r="K1064" i="6" s="1"/>
  <c r="D1064" i="6"/>
  <c r="C1064" i="6"/>
  <c r="B1064" i="6"/>
  <c r="O1063" i="6"/>
  <c r="A1063" i="6" s="1"/>
  <c r="J1063" i="6"/>
  <c r="L1063" i="6" s="1"/>
  <c r="I1063" i="6"/>
  <c r="K1063" i="6" s="1"/>
  <c r="D1063" i="6"/>
  <c r="C1063" i="6"/>
  <c r="B1063" i="6"/>
  <c r="O428" i="6"/>
  <c r="A428" i="6" s="1"/>
  <c r="J428" i="6"/>
  <c r="L428" i="6" s="1"/>
  <c r="I428" i="6"/>
  <c r="K428" i="6" s="1"/>
  <c r="D428" i="6"/>
  <c r="C428" i="6"/>
  <c r="B428" i="6"/>
  <c r="O1062" i="6"/>
  <c r="A1062" i="6" s="1"/>
  <c r="J1062" i="6"/>
  <c r="L1062" i="6" s="1"/>
  <c r="I1062" i="6"/>
  <c r="K1062" i="6" s="1"/>
  <c r="D1062" i="6"/>
  <c r="C1062" i="6"/>
  <c r="B1062" i="6"/>
  <c r="O1061" i="6"/>
  <c r="A1061" i="6" s="1"/>
  <c r="J1061" i="6"/>
  <c r="L1061" i="6" s="1"/>
  <c r="I1061" i="6"/>
  <c r="K1061" i="6" s="1"/>
  <c r="D1061" i="6"/>
  <c r="C1061" i="6"/>
  <c r="B1061" i="6"/>
  <c r="O427" i="6"/>
  <c r="A427" i="6" s="1"/>
  <c r="J427" i="6"/>
  <c r="L427" i="6" s="1"/>
  <c r="I427" i="6"/>
  <c r="K427" i="6" s="1"/>
  <c r="D427" i="6"/>
  <c r="C427" i="6"/>
  <c r="B427" i="6"/>
  <c r="O1058" i="6"/>
  <c r="A1058" i="6" s="1"/>
  <c r="J1058" i="6"/>
  <c r="L1058" i="6" s="1"/>
  <c r="I1058" i="6"/>
  <c r="K1058" i="6" s="1"/>
  <c r="D1058" i="6"/>
  <c r="C1058" i="6"/>
  <c r="B1058" i="6"/>
  <c r="O1060" i="6"/>
  <c r="A1060" i="6" s="1"/>
  <c r="J1060" i="6"/>
  <c r="L1060" i="6" s="1"/>
  <c r="I1060" i="6"/>
  <c r="K1060" i="6" s="1"/>
  <c r="D1060" i="6"/>
  <c r="C1060" i="6"/>
  <c r="B1060" i="6"/>
  <c r="O1056" i="6"/>
  <c r="A1056" i="6" s="1"/>
  <c r="J1056" i="6"/>
  <c r="L1056" i="6" s="1"/>
  <c r="I1056" i="6"/>
  <c r="K1056" i="6" s="1"/>
  <c r="D1056" i="6"/>
  <c r="C1056" i="6"/>
  <c r="B1056" i="6"/>
  <c r="O1055" i="6"/>
  <c r="A1055" i="6" s="1"/>
  <c r="J1055" i="6"/>
  <c r="L1055" i="6" s="1"/>
  <c r="I1055" i="6"/>
  <c r="K1055" i="6" s="1"/>
  <c r="D1055" i="6"/>
  <c r="C1055" i="6"/>
  <c r="B1055" i="6"/>
  <c r="O1942" i="6"/>
  <c r="A1942" i="6" s="1"/>
  <c r="J1942" i="6"/>
  <c r="L1942" i="6" s="1"/>
  <c r="I1942" i="6"/>
  <c r="K1942" i="6" s="1"/>
  <c r="D1942" i="6"/>
  <c r="C1942" i="6"/>
  <c r="B1942" i="6"/>
  <c r="O1057" i="6"/>
  <c r="A1057" i="6" s="1"/>
  <c r="J1057" i="6"/>
  <c r="L1057" i="6" s="1"/>
  <c r="I1057" i="6"/>
  <c r="K1057" i="6" s="1"/>
  <c r="D1057" i="6"/>
  <c r="C1057" i="6"/>
  <c r="B1057" i="6"/>
  <c r="O1059" i="6"/>
  <c r="A1059" i="6" s="1"/>
  <c r="J1059" i="6"/>
  <c r="L1059" i="6" s="1"/>
  <c r="I1059" i="6"/>
  <c r="K1059" i="6" s="1"/>
  <c r="D1059" i="6"/>
  <c r="C1059" i="6"/>
  <c r="B1059" i="6"/>
  <c r="O426" i="6"/>
  <c r="A426" i="6" s="1"/>
  <c r="J426" i="6"/>
  <c r="L426" i="6" s="1"/>
  <c r="I426" i="6"/>
  <c r="K426" i="6" s="1"/>
  <c r="D426" i="6"/>
  <c r="C426" i="6"/>
  <c r="B426" i="6"/>
  <c r="O1054" i="6"/>
  <c r="A1054" i="6" s="1"/>
  <c r="J1054" i="6"/>
  <c r="L1054" i="6" s="1"/>
  <c r="I1054" i="6"/>
  <c r="K1054" i="6" s="1"/>
  <c r="D1054" i="6"/>
  <c r="C1054" i="6"/>
  <c r="B1054" i="6"/>
  <c r="O1051" i="6"/>
  <c r="A1051" i="6" s="1"/>
  <c r="J1051" i="6"/>
  <c r="L1051" i="6" s="1"/>
  <c r="I1051" i="6"/>
  <c r="K1051" i="6" s="1"/>
  <c r="D1051" i="6"/>
  <c r="C1051" i="6"/>
  <c r="B1051" i="6"/>
  <c r="O1052" i="6"/>
  <c r="A1052" i="6" s="1"/>
  <c r="J1052" i="6"/>
  <c r="L1052" i="6" s="1"/>
  <c r="I1052" i="6"/>
  <c r="K1052" i="6" s="1"/>
  <c r="D1052" i="6"/>
  <c r="C1052" i="6"/>
  <c r="B1052" i="6"/>
  <c r="O1053" i="6"/>
  <c r="J1053" i="6"/>
  <c r="L1053" i="6" s="1"/>
  <c r="I1053" i="6"/>
  <c r="K1053" i="6" s="1"/>
  <c r="D1053" i="6"/>
  <c r="C1053" i="6"/>
  <c r="B1053" i="6"/>
  <c r="O425" i="6"/>
  <c r="A425" i="6" s="1"/>
  <c r="J425" i="6"/>
  <c r="L425" i="6" s="1"/>
  <c r="I425" i="6"/>
  <c r="K425" i="6" s="1"/>
  <c r="D425" i="6"/>
  <c r="C425" i="6"/>
  <c r="B425" i="6"/>
  <c r="O1050" i="6"/>
  <c r="A1050" i="6" s="1"/>
  <c r="J1050" i="6"/>
  <c r="L1050" i="6" s="1"/>
  <c r="I1050" i="6"/>
  <c r="K1050" i="6" s="1"/>
  <c r="D1050" i="6"/>
  <c r="C1050" i="6"/>
  <c r="B1050" i="6"/>
  <c r="O424" i="6"/>
  <c r="J424" i="6"/>
  <c r="L424" i="6" s="1"/>
  <c r="I424" i="6"/>
  <c r="K424" i="6" s="1"/>
  <c r="D424" i="6"/>
  <c r="C424" i="6"/>
  <c r="B424" i="6"/>
  <c r="O423" i="6"/>
  <c r="A423" i="6" s="1"/>
  <c r="J423" i="6"/>
  <c r="L423" i="6" s="1"/>
  <c r="I423" i="6"/>
  <c r="K423" i="6" s="1"/>
  <c r="D423" i="6"/>
  <c r="C423" i="6"/>
  <c r="B423" i="6"/>
  <c r="O1043" i="6"/>
  <c r="A1043" i="6" s="1"/>
  <c r="J1043" i="6"/>
  <c r="L1043" i="6" s="1"/>
  <c r="I1043" i="6"/>
  <c r="K1043" i="6" s="1"/>
  <c r="D1043" i="6"/>
  <c r="C1043" i="6"/>
  <c r="B1043" i="6"/>
  <c r="O1047" i="6"/>
  <c r="J1047" i="6"/>
  <c r="L1047" i="6" s="1"/>
  <c r="I1047" i="6"/>
  <c r="K1047" i="6" s="1"/>
  <c r="D1047" i="6"/>
  <c r="C1047" i="6"/>
  <c r="B1047" i="6"/>
  <c r="O1048" i="6"/>
  <c r="A1048" i="6" s="1"/>
  <c r="J1048" i="6"/>
  <c r="L1048" i="6" s="1"/>
  <c r="I1048" i="6"/>
  <c r="K1048" i="6" s="1"/>
  <c r="D1048" i="6"/>
  <c r="C1048" i="6"/>
  <c r="B1048" i="6"/>
  <c r="O1042" i="6"/>
  <c r="A1042" i="6" s="1"/>
  <c r="J1042" i="6"/>
  <c r="L1042" i="6" s="1"/>
  <c r="I1042" i="6"/>
  <c r="K1042" i="6" s="1"/>
  <c r="D1042" i="6"/>
  <c r="C1042" i="6"/>
  <c r="B1042" i="6"/>
  <c r="O1046" i="6"/>
  <c r="A1046" i="6" s="1"/>
  <c r="J1046" i="6"/>
  <c r="L1046" i="6" s="1"/>
  <c r="I1046" i="6"/>
  <c r="K1046" i="6" s="1"/>
  <c r="D1046" i="6"/>
  <c r="C1046" i="6"/>
  <c r="B1046" i="6"/>
  <c r="O2387" i="6"/>
  <c r="A2387" i="6" s="1"/>
  <c r="J2387" i="6"/>
  <c r="L2387" i="6" s="1"/>
  <c r="I2387" i="6"/>
  <c r="K2387" i="6" s="1"/>
  <c r="D2387" i="6"/>
  <c r="C2387" i="6"/>
  <c r="B2387" i="6"/>
  <c r="O1045" i="6"/>
  <c r="J1045" i="6"/>
  <c r="L1045" i="6" s="1"/>
  <c r="I1045" i="6"/>
  <c r="K1045" i="6" s="1"/>
  <c r="D1045" i="6"/>
  <c r="C1045" i="6"/>
  <c r="B1045" i="6"/>
  <c r="O1941" i="6"/>
  <c r="A1941" i="6" s="1"/>
  <c r="J1941" i="6"/>
  <c r="L1941" i="6" s="1"/>
  <c r="I1941" i="6"/>
  <c r="K1941" i="6" s="1"/>
  <c r="D1941" i="6"/>
  <c r="C1941" i="6"/>
  <c r="B1941" i="6"/>
  <c r="O1040" i="6"/>
  <c r="A1040" i="6" s="1"/>
  <c r="J1040" i="6"/>
  <c r="L1040" i="6" s="1"/>
  <c r="I1040" i="6"/>
  <c r="K1040" i="6" s="1"/>
  <c r="D1040" i="6"/>
  <c r="C1040" i="6"/>
  <c r="B1040" i="6"/>
  <c r="O1041" i="6"/>
  <c r="A1041" i="6" s="1"/>
  <c r="J1041" i="6"/>
  <c r="L1041" i="6" s="1"/>
  <c r="I1041" i="6"/>
  <c r="K1041" i="6" s="1"/>
  <c r="D1041" i="6"/>
  <c r="C1041" i="6"/>
  <c r="B1041" i="6"/>
  <c r="O1049" i="6"/>
  <c r="A1049" i="6" s="1"/>
  <c r="J1049" i="6"/>
  <c r="L1049" i="6" s="1"/>
  <c r="I1049" i="6"/>
  <c r="K1049" i="6" s="1"/>
  <c r="D1049" i="6"/>
  <c r="C1049" i="6"/>
  <c r="B1049" i="6"/>
  <c r="O1033" i="6"/>
  <c r="A1033" i="6" s="1"/>
  <c r="J1033" i="6"/>
  <c r="L1033" i="6" s="1"/>
  <c r="I1033" i="6"/>
  <c r="K1033" i="6" s="1"/>
  <c r="D1033" i="6"/>
  <c r="C1033" i="6"/>
  <c r="B1033" i="6"/>
  <c r="O1044" i="6"/>
  <c r="A1044" i="6" s="1"/>
  <c r="J1044" i="6"/>
  <c r="L1044" i="6" s="1"/>
  <c r="I1044" i="6"/>
  <c r="K1044" i="6" s="1"/>
  <c r="D1044" i="6"/>
  <c r="C1044" i="6"/>
  <c r="B1044" i="6"/>
  <c r="O1940" i="6"/>
  <c r="A1940" i="6" s="1"/>
  <c r="J1940" i="6"/>
  <c r="L1940" i="6" s="1"/>
  <c r="I1940" i="6"/>
  <c r="K1940" i="6" s="1"/>
  <c r="D1940" i="6"/>
  <c r="C1940" i="6"/>
  <c r="B1940" i="6"/>
  <c r="O1036" i="6"/>
  <c r="A1036" i="6" s="1"/>
  <c r="J1036" i="6"/>
  <c r="L1036" i="6" s="1"/>
  <c r="I1036" i="6"/>
  <c r="K1036" i="6" s="1"/>
  <c r="D1036" i="6"/>
  <c r="C1036" i="6"/>
  <c r="B1036" i="6"/>
  <c r="O1034" i="6"/>
  <c r="A1034" i="6" s="1"/>
  <c r="J1034" i="6"/>
  <c r="L1034" i="6" s="1"/>
  <c r="I1034" i="6"/>
  <c r="K1034" i="6" s="1"/>
  <c r="D1034" i="6"/>
  <c r="C1034" i="6"/>
  <c r="B1034" i="6"/>
  <c r="O1037" i="6"/>
  <c r="A1037" i="6" s="1"/>
  <c r="J1037" i="6"/>
  <c r="L1037" i="6" s="1"/>
  <c r="I1037" i="6"/>
  <c r="K1037" i="6" s="1"/>
  <c r="D1037" i="6"/>
  <c r="C1037" i="6"/>
  <c r="B1037" i="6"/>
  <c r="O1038" i="6"/>
  <c r="A1038" i="6" s="1"/>
  <c r="J1038" i="6"/>
  <c r="L1038" i="6" s="1"/>
  <c r="I1038" i="6"/>
  <c r="K1038" i="6" s="1"/>
  <c r="D1038" i="6"/>
  <c r="C1038" i="6"/>
  <c r="B1038" i="6"/>
  <c r="O1035" i="6"/>
  <c r="A1035" i="6" s="1"/>
  <c r="J1035" i="6"/>
  <c r="L1035" i="6" s="1"/>
  <c r="I1035" i="6"/>
  <c r="K1035" i="6" s="1"/>
  <c r="D1035" i="6"/>
  <c r="C1035" i="6"/>
  <c r="B1035" i="6"/>
  <c r="O1939" i="6"/>
  <c r="A1939" i="6" s="1"/>
  <c r="J1939" i="6"/>
  <c r="L1939" i="6" s="1"/>
  <c r="I1939" i="6"/>
  <c r="K1939" i="6" s="1"/>
  <c r="D1939" i="6"/>
  <c r="C1939" i="6"/>
  <c r="B1939" i="6"/>
  <c r="O1938" i="6"/>
  <c r="A1938" i="6" s="1"/>
  <c r="J1938" i="6"/>
  <c r="L1938" i="6" s="1"/>
  <c r="I1938" i="6"/>
  <c r="K1938" i="6" s="1"/>
  <c r="D1938" i="6"/>
  <c r="C1938" i="6"/>
  <c r="B1938" i="6"/>
  <c r="O1039" i="6"/>
  <c r="A1039" i="6" s="1"/>
  <c r="J1039" i="6"/>
  <c r="L1039" i="6" s="1"/>
  <c r="I1039" i="6"/>
  <c r="K1039" i="6" s="1"/>
  <c r="D1039" i="6"/>
  <c r="C1039" i="6"/>
  <c r="B1039" i="6"/>
  <c r="O422" i="6"/>
  <c r="A422" i="6" s="1"/>
  <c r="J422" i="6"/>
  <c r="L422" i="6" s="1"/>
  <c r="I422" i="6"/>
  <c r="K422" i="6" s="1"/>
  <c r="D422" i="6"/>
  <c r="C422" i="6"/>
  <c r="B422" i="6"/>
  <c r="O421" i="6"/>
  <c r="A421" i="6" s="1"/>
  <c r="J421" i="6"/>
  <c r="L421" i="6" s="1"/>
  <c r="I421" i="6"/>
  <c r="K421" i="6" s="1"/>
  <c r="D421" i="6"/>
  <c r="C421" i="6"/>
  <c r="B421" i="6"/>
  <c r="O1032" i="6"/>
  <c r="A1032" i="6" s="1"/>
  <c r="J1032" i="6"/>
  <c r="L1032" i="6" s="1"/>
  <c r="I1032" i="6"/>
  <c r="K1032" i="6" s="1"/>
  <c r="D1032" i="6"/>
  <c r="C1032" i="6"/>
  <c r="B1032" i="6"/>
  <c r="O1031" i="6"/>
  <c r="A1031" i="6" s="1"/>
  <c r="J1031" i="6"/>
  <c r="L1031" i="6" s="1"/>
  <c r="I1031" i="6"/>
  <c r="K1031" i="6" s="1"/>
  <c r="D1031" i="6"/>
  <c r="C1031" i="6"/>
  <c r="B1031" i="6"/>
  <c r="O1030" i="6"/>
  <c r="A1030" i="6" s="1"/>
  <c r="J1030" i="6"/>
  <c r="L1030" i="6" s="1"/>
  <c r="I1030" i="6"/>
  <c r="K1030" i="6" s="1"/>
  <c r="D1030" i="6"/>
  <c r="C1030" i="6"/>
  <c r="B1030" i="6"/>
  <c r="O420" i="6"/>
  <c r="J420" i="6"/>
  <c r="L420" i="6" s="1"/>
  <c r="I420" i="6"/>
  <c r="K420" i="6" s="1"/>
  <c r="D420" i="6"/>
  <c r="C420" i="6"/>
  <c r="B420" i="6"/>
  <c r="O419" i="6"/>
  <c r="A419" i="6" s="1"/>
  <c r="J419" i="6"/>
  <c r="L419" i="6" s="1"/>
  <c r="I419" i="6"/>
  <c r="K419" i="6" s="1"/>
  <c r="D419" i="6"/>
  <c r="C419" i="6"/>
  <c r="B419" i="6"/>
  <c r="O418" i="6"/>
  <c r="A418" i="6" s="1"/>
  <c r="J418" i="6"/>
  <c r="L418" i="6" s="1"/>
  <c r="I418" i="6"/>
  <c r="K418" i="6" s="1"/>
  <c r="D418" i="6"/>
  <c r="C418" i="6"/>
  <c r="B418" i="6"/>
  <c r="O417" i="6"/>
  <c r="J417" i="6"/>
  <c r="L417" i="6" s="1"/>
  <c r="I417" i="6"/>
  <c r="K417" i="6" s="1"/>
  <c r="D417" i="6"/>
  <c r="C417" i="6"/>
  <c r="B417" i="6"/>
  <c r="O1027" i="6"/>
  <c r="A1027" i="6" s="1"/>
  <c r="J1027" i="6"/>
  <c r="L1027" i="6" s="1"/>
  <c r="I1027" i="6"/>
  <c r="K1027" i="6" s="1"/>
  <c r="D1027" i="6"/>
  <c r="C1027" i="6"/>
  <c r="B1027" i="6"/>
  <c r="O1028" i="6"/>
  <c r="A1028" i="6" s="1"/>
  <c r="J1028" i="6"/>
  <c r="L1028" i="6" s="1"/>
  <c r="I1028" i="6"/>
  <c r="K1028" i="6" s="1"/>
  <c r="D1028" i="6"/>
  <c r="C1028" i="6"/>
  <c r="B1028" i="6"/>
  <c r="O1029" i="6"/>
  <c r="J1029" i="6"/>
  <c r="L1029" i="6" s="1"/>
  <c r="I1029" i="6"/>
  <c r="K1029" i="6" s="1"/>
  <c r="D1029" i="6"/>
  <c r="C1029" i="6"/>
  <c r="B1029" i="6"/>
  <c r="O416" i="6"/>
  <c r="A416" i="6" s="1"/>
  <c r="J416" i="6"/>
  <c r="L416" i="6" s="1"/>
  <c r="I416" i="6"/>
  <c r="K416" i="6" s="1"/>
  <c r="D416" i="6"/>
  <c r="C416" i="6"/>
  <c r="B416" i="6"/>
  <c r="O415" i="6"/>
  <c r="J415" i="6"/>
  <c r="L415" i="6" s="1"/>
  <c r="I415" i="6"/>
  <c r="K415" i="6" s="1"/>
  <c r="D415" i="6"/>
  <c r="C415" i="6"/>
  <c r="B415" i="6"/>
  <c r="O1025" i="6"/>
  <c r="A1025" i="6" s="1"/>
  <c r="J1025" i="6"/>
  <c r="L1025" i="6" s="1"/>
  <c r="I1025" i="6"/>
  <c r="K1025" i="6" s="1"/>
  <c r="D1025" i="6"/>
  <c r="C1025" i="6"/>
  <c r="B1025" i="6"/>
  <c r="O1026" i="6"/>
  <c r="A1026" i="6" s="1"/>
  <c r="J1026" i="6"/>
  <c r="L1026" i="6" s="1"/>
  <c r="I1026" i="6"/>
  <c r="K1026" i="6" s="1"/>
  <c r="D1026" i="6"/>
  <c r="C1026" i="6"/>
  <c r="B1026" i="6"/>
  <c r="O414" i="6"/>
  <c r="A414" i="6" s="1"/>
  <c r="J414" i="6"/>
  <c r="L414" i="6" s="1"/>
  <c r="I414" i="6"/>
  <c r="K414" i="6" s="1"/>
  <c r="D414" i="6"/>
  <c r="C414" i="6"/>
  <c r="B414" i="6"/>
  <c r="O413" i="6"/>
  <c r="A413" i="6" s="1"/>
  <c r="J413" i="6"/>
  <c r="L413" i="6" s="1"/>
  <c r="I413" i="6"/>
  <c r="K413" i="6" s="1"/>
  <c r="D413" i="6"/>
  <c r="C413" i="6"/>
  <c r="B413" i="6"/>
  <c r="O412" i="6"/>
  <c r="A412" i="6" s="1"/>
  <c r="J412" i="6"/>
  <c r="L412" i="6" s="1"/>
  <c r="I412" i="6"/>
  <c r="K412" i="6" s="1"/>
  <c r="D412" i="6"/>
  <c r="C412" i="6"/>
  <c r="B412" i="6"/>
  <c r="O1024" i="6"/>
  <c r="J1024" i="6"/>
  <c r="L1024" i="6" s="1"/>
  <c r="I1024" i="6"/>
  <c r="K1024" i="6" s="1"/>
  <c r="D1024" i="6"/>
  <c r="C1024" i="6"/>
  <c r="B1024" i="6"/>
  <c r="O411" i="6"/>
  <c r="A411" i="6" s="1"/>
  <c r="J411" i="6"/>
  <c r="L411" i="6" s="1"/>
  <c r="I411" i="6"/>
  <c r="K411" i="6" s="1"/>
  <c r="D411" i="6"/>
  <c r="C411" i="6"/>
  <c r="B411" i="6"/>
  <c r="O409" i="6"/>
  <c r="A409" i="6" s="1"/>
  <c r="J409" i="6"/>
  <c r="L409" i="6" s="1"/>
  <c r="I409" i="6"/>
  <c r="K409" i="6" s="1"/>
  <c r="D409" i="6"/>
  <c r="C409" i="6"/>
  <c r="B409" i="6"/>
  <c r="O1017" i="6"/>
  <c r="A1017" i="6" s="1"/>
  <c r="J1017" i="6"/>
  <c r="L1017" i="6" s="1"/>
  <c r="I1017" i="6"/>
  <c r="K1017" i="6" s="1"/>
  <c r="D1017" i="6"/>
  <c r="C1017" i="6"/>
  <c r="B1017" i="6"/>
  <c r="O1008" i="6"/>
  <c r="A1008" i="6" s="1"/>
  <c r="J1008" i="6"/>
  <c r="L1008" i="6" s="1"/>
  <c r="I1008" i="6"/>
  <c r="K1008" i="6" s="1"/>
  <c r="D1008" i="6"/>
  <c r="C1008" i="6"/>
  <c r="B1008" i="6"/>
  <c r="O1016" i="6"/>
  <c r="A1016" i="6" s="1"/>
  <c r="J1016" i="6"/>
  <c r="L1016" i="6" s="1"/>
  <c r="I1016" i="6"/>
  <c r="K1016" i="6" s="1"/>
  <c r="D1016" i="6"/>
  <c r="C1016" i="6"/>
  <c r="B1016" i="6"/>
  <c r="O1002" i="6"/>
  <c r="A1002" i="6" s="1"/>
  <c r="J1002" i="6"/>
  <c r="L1002" i="6" s="1"/>
  <c r="I1002" i="6"/>
  <c r="K1002" i="6" s="1"/>
  <c r="D1002" i="6"/>
  <c r="C1002" i="6"/>
  <c r="B1002" i="6"/>
  <c r="O1007" i="6"/>
  <c r="A1007" i="6" s="1"/>
  <c r="J1007" i="6"/>
  <c r="L1007" i="6" s="1"/>
  <c r="I1007" i="6"/>
  <c r="K1007" i="6" s="1"/>
  <c r="D1007" i="6"/>
  <c r="C1007" i="6"/>
  <c r="B1007" i="6"/>
  <c r="O1934" i="6"/>
  <c r="A1934" i="6" s="1"/>
  <c r="J1934" i="6"/>
  <c r="L1934" i="6" s="1"/>
  <c r="I1934" i="6"/>
  <c r="K1934" i="6" s="1"/>
  <c r="D1934" i="6"/>
  <c r="C1934" i="6"/>
  <c r="B1934" i="6"/>
  <c r="O1014" i="6"/>
  <c r="A1014" i="6" s="1"/>
  <c r="J1014" i="6"/>
  <c r="L1014" i="6" s="1"/>
  <c r="I1014" i="6"/>
  <c r="K1014" i="6" s="1"/>
  <c r="D1014" i="6"/>
  <c r="C1014" i="6"/>
  <c r="B1014" i="6"/>
  <c r="O1935" i="6"/>
  <c r="A1935" i="6" s="1"/>
  <c r="J1935" i="6"/>
  <c r="L1935" i="6" s="1"/>
  <c r="I1935" i="6"/>
  <c r="K1935" i="6" s="1"/>
  <c r="D1935" i="6"/>
  <c r="C1935" i="6"/>
  <c r="B1935" i="6"/>
  <c r="O1013" i="6"/>
  <c r="A1013" i="6" s="1"/>
  <c r="J1013" i="6"/>
  <c r="L1013" i="6" s="1"/>
  <c r="I1013" i="6"/>
  <c r="K1013" i="6" s="1"/>
  <c r="D1013" i="6"/>
  <c r="C1013" i="6"/>
  <c r="B1013" i="6"/>
  <c r="O1009" i="6"/>
  <c r="A1009" i="6" s="1"/>
  <c r="J1009" i="6"/>
  <c r="L1009" i="6" s="1"/>
  <c r="I1009" i="6"/>
  <c r="K1009" i="6" s="1"/>
  <c r="D1009" i="6"/>
  <c r="C1009" i="6"/>
  <c r="B1009" i="6"/>
  <c r="O1019" i="6"/>
  <c r="A1019" i="6" s="1"/>
  <c r="J1019" i="6"/>
  <c r="L1019" i="6" s="1"/>
  <c r="I1019" i="6"/>
  <c r="K1019" i="6" s="1"/>
  <c r="D1019" i="6"/>
  <c r="C1019" i="6"/>
  <c r="B1019" i="6"/>
  <c r="O1020" i="6"/>
  <c r="A1020" i="6" s="1"/>
  <c r="J1020" i="6"/>
  <c r="L1020" i="6" s="1"/>
  <c r="I1020" i="6"/>
  <c r="K1020" i="6" s="1"/>
  <c r="D1020" i="6"/>
  <c r="C1020" i="6"/>
  <c r="B1020" i="6"/>
  <c r="O1018" i="6"/>
  <c r="A1018" i="6" s="1"/>
  <c r="J1018" i="6"/>
  <c r="L1018" i="6" s="1"/>
  <c r="I1018" i="6"/>
  <c r="K1018" i="6" s="1"/>
  <c r="D1018" i="6"/>
  <c r="C1018" i="6"/>
  <c r="B1018" i="6"/>
  <c r="O410" i="6"/>
  <c r="A410" i="6" s="1"/>
  <c r="J410" i="6"/>
  <c r="L410" i="6" s="1"/>
  <c r="I410" i="6"/>
  <c r="K410" i="6" s="1"/>
  <c r="D410" i="6"/>
  <c r="C410" i="6"/>
  <c r="B410" i="6"/>
  <c r="O407" i="6"/>
  <c r="A407" i="6" s="1"/>
  <c r="J407" i="6"/>
  <c r="L407" i="6" s="1"/>
  <c r="I407" i="6"/>
  <c r="K407" i="6" s="1"/>
  <c r="D407" i="6"/>
  <c r="C407" i="6"/>
  <c r="B407" i="6"/>
  <c r="O1015" i="6"/>
  <c r="J1015" i="6"/>
  <c r="L1015" i="6" s="1"/>
  <c r="I1015" i="6"/>
  <c r="K1015" i="6" s="1"/>
  <c r="D1015" i="6"/>
  <c r="C1015" i="6"/>
  <c r="B1015" i="6"/>
  <c r="O1010" i="6"/>
  <c r="A1010" i="6" s="1"/>
  <c r="J1010" i="6"/>
  <c r="L1010" i="6" s="1"/>
  <c r="I1010" i="6"/>
  <c r="K1010" i="6" s="1"/>
  <c r="D1010" i="6"/>
  <c r="C1010" i="6"/>
  <c r="B1010" i="6"/>
  <c r="O1012" i="6"/>
  <c r="A1012" i="6" s="1"/>
  <c r="J1012" i="6"/>
  <c r="L1012" i="6" s="1"/>
  <c r="I1012" i="6"/>
  <c r="K1012" i="6" s="1"/>
  <c r="D1012" i="6"/>
  <c r="C1012" i="6"/>
  <c r="B1012" i="6"/>
  <c r="O1936" i="6"/>
  <c r="J1936" i="6"/>
  <c r="L1936" i="6" s="1"/>
  <c r="I1936" i="6"/>
  <c r="K1936" i="6" s="1"/>
  <c r="D1936" i="6"/>
  <c r="C1936" i="6"/>
  <c r="B1936" i="6"/>
  <c r="O1022" i="6"/>
  <c r="A1022" i="6" s="1"/>
  <c r="J1022" i="6"/>
  <c r="L1022" i="6" s="1"/>
  <c r="I1022" i="6"/>
  <c r="K1022" i="6" s="1"/>
  <c r="D1022" i="6"/>
  <c r="C1022" i="6"/>
  <c r="B1022" i="6"/>
  <c r="O1937" i="6"/>
  <c r="A1937" i="6" s="1"/>
  <c r="J1937" i="6"/>
  <c r="L1937" i="6" s="1"/>
  <c r="I1937" i="6"/>
  <c r="K1937" i="6" s="1"/>
  <c r="D1937" i="6"/>
  <c r="C1937" i="6"/>
  <c r="B1937" i="6"/>
  <c r="O999" i="6"/>
  <c r="J999" i="6"/>
  <c r="L999" i="6" s="1"/>
  <c r="I999" i="6"/>
  <c r="K999" i="6" s="1"/>
  <c r="D999" i="6"/>
  <c r="C999" i="6"/>
  <c r="B999" i="6"/>
  <c r="O1001" i="6"/>
  <c r="A1001" i="6" s="1"/>
  <c r="J1001" i="6"/>
  <c r="L1001" i="6" s="1"/>
  <c r="I1001" i="6"/>
  <c r="K1001" i="6" s="1"/>
  <c r="D1001" i="6"/>
  <c r="C1001" i="6"/>
  <c r="B1001" i="6"/>
  <c r="O1003" i="6"/>
  <c r="A1003" i="6" s="1"/>
  <c r="J1003" i="6"/>
  <c r="L1003" i="6" s="1"/>
  <c r="I1003" i="6"/>
  <c r="K1003" i="6" s="1"/>
  <c r="D1003" i="6"/>
  <c r="C1003" i="6"/>
  <c r="B1003" i="6"/>
  <c r="O1006" i="6"/>
  <c r="A1006" i="6" s="1"/>
  <c r="J1006" i="6"/>
  <c r="L1006" i="6" s="1"/>
  <c r="I1006" i="6"/>
  <c r="K1006" i="6" s="1"/>
  <c r="D1006" i="6"/>
  <c r="C1006" i="6"/>
  <c r="B1006" i="6"/>
  <c r="O1021" i="6"/>
  <c r="J1021" i="6"/>
  <c r="L1021" i="6" s="1"/>
  <c r="I1021" i="6"/>
  <c r="K1021" i="6" s="1"/>
  <c r="D1021" i="6"/>
  <c r="C1021" i="6"/>
  <c r="B1021" i="6"/>
  <c r="O1023" i="6"/>
  <c r="J1023" i="6"/>
  <c r="L1023" i="6" s="1"/>
  <c r="I1023" i="6"/>
  <c r="K1023" i="6" s="1"/>
  <c r="D1023" i="6"/>
  <c r="C1023" i="6"/>
  <c r="B1023" i="6"/>
  <c r="O1000" i="6"/>
  <c r="A1000" i="6" s="1"/>
  <c r="J1000" i="6"/>
  <c r="L1000" i="6" s="1"/>
  <c r="I1000" i="6"/>
  <c r="K1000" i="6" s="1"/>
  <c r="D1000" i="6"/>
  <c r="C1000" i="6"/>
  <c r="B1000" i="6"/>
  <c r="O1011" i="6"/>
  <c r="A1011" i="6" s="1"/>
  <c r="J1011" i="6"/>
  <c r="L1011" i="6" s="1"/>
  <c r="I1011" i="6"/>
  <c r="K1011" i="6" s="1"/>
  <c r="D1011" i="6"/>
  <c r="C1011" i="6"/>
  <c r="B1011" i="6"/>
  <c r="O1004" i="6"/>
  <c r="A1004" i="6" s="1"/>
  <c r="J1004" i="6"/>
  <c r="L1004" i="6" s="1"/>
  <c r="I1004" i="6"/>
  <c r="K1004" i="6" s="1"/>
  <c r="D1004" i="6"/>
  <c r="C1004" i="6"/>
  <c r="B1004" i="6"/>
  <c r="O1005" i="6"/>
  <c r="A1005" i="6" s="1"/>
  <c r="J1005" i="6"/>
  <c r="L1005" i="6" s="1"/>
  <c r="I1005" i="6"/>
  <c r="K1005" i="6" s="1"/>
  <c r="D1005" i="6"/>
  <c r="C1005" i="6"/>
  <c r="B1005" i="6"/>
  <c r="O408" i="6"/>
  <c r="A408" i="6" s="1"/>
  <c r="J408" i="6"/>
  <c r="L408" i="6" s="1"/>
  <c r="I408" i="6"/>
  <c r="K408" i="6" s="1"/>
  <c r="D408" i="6"/>
  <c r="C408" i="6"/>
  <c r="B408" i="6"/>
  <c r="O406" i="6"/>
  <c r="A406" i="6" s="1"/>
  <c r="J406" i="6"/>
  <c r="L406" i="6" s="1"/>
  <c r="I406" i="6"/>
  <c r="K406" i="6" s="1"/>
  <c r="D406" i="6"/>
  <c r="C406" i="6"/>
  <c r="B406" i="6"/>
  <c r="O405" i="6"/>
  <c r="A405" i="6" s="1"/>
  <c r="J405" i="6"/>
  <c r="L405" i="6" s="1"/>
  <c r="I405" i="6"/>
  <c r="K405" i="6" s="1"/>
  <c r="D405" i="6"/>
  <c r="C405" i="6"/>
  <c r="B405" i="6"/>
  <c r="O404" i="6"/>
  <c r="J404" i="6"/>
  <c r="L404" i="6" s="1"/>
  <c r="I404" i="6"/>
  <c r="K404" i="6" s="1"/>
  <c r="D404" i="6"/>
  <c r="C404" i="6"/>
  <c r="B404" i="6"/>
  <c r="O403" i="6"/>
  <c r="A403" i="6" s="1"/>
  <c r="J403" i="6"/>
  <c r="L403" i="6" s="1"/>
  <c r="I403" i="6"/>
  <c r="K403" i="6" s="1"/>
  <c r="D403" i="6"/>
  <c r="C403" i="6"/>
  <c r="B403" i="6"/>
  <c r="O402" i="6"/>
  <c r="A402" i="6" s="1"/>
  <c r="J402" i="6"/>
  <c r="L402" i="6" s="1"/>
  <c r="I402" i="6"/>
  <c r="K402" i="6" s="1"/>
  <c r="D402" i="6"/>
  <c r="C402" i="6"/>
  <c r="B402" i="6"/>
  <c r="O401" i="6"/>
  <c r="J401" i="6"/>
  <c r="L401" i="6" s="1"/>
  <c r="I401" i="6"/>
  <c r="K401" i="6" s="1"/>
  <c r="D401" i="6"/>
  <c r="C401" i="6"/>
  <c r="B401" i="6"/>
  <c r="O998" i="6"/>
  <c r="A998" i="6" s="1"/>
  <c r="J998" i="6"/>
  <c r="L998" i="6" s="1"/>
  <c r="I998" i="6"/>
  <c r="K998" i="6" s="1"/>
  <c r="D998" i="6"/>
  <c r="C998" i="6"/>
  <c r="B998" i="6"/>
  <c r="O997" i="6"/>
  <c r="A997" i="6" s="1"/>
  <c r="J997" i="6"/>
  <c r="L997" i="6" s="1"/>
  <c r="I997" i="6"/>
  <c r="K997" i="6" s="1"/>
  <c r="D997" i="6"/>
  <c r="C997" i="6"/>
  <c r="B997" i="6"/>
  <c r="O400" i="6"/>
  <c r="A400" i="6" s="1"/>
  <c r="J400" i="6"/>
  <c r="L400" i="6" s="1"/>
  <c r="I400" i="6"/>
  <c r="K400" i="6" s="1"/>
  <c r="D400" i="6"/>
  <c r="C400" i="6"/>
  <c r="B400" i="6"/>
  <c r="O399" i="6"/>
  <c r="A399" i="6" s="1"/>
  <c r="J399" i="6"/>
  <c r="L399" i="6" s="1"/>
  <c r="I399" i="6"/>
  <c r="K399" i="6" s="1"/>
  <c r="D399" i="6"/>
  <c r="C399" i="6"/>
  <c r="B399" i="6"/>
  <c r="O396" i="6"/>
  <c r="A396" i="6" s="1"/>
  <c r="J396" i="6"/>
  <c r="L396" i="6" s="1"/>
  <c r="I396" i="6"/>
  <c r="K396" i="6" s="1"/>
  <c r="D396" i="6"/>
  <c r="C396" i="6"/>
  <c r="B396" i="6"/>
  <c r="O398" i="6"/>
  <c r="A398" i="6" s="1"/>
  <c r="J398" i="6"/>
  <c r="L398" i="6" s="1"/>
  <c r="I398" i="6"/>
  <c r="K398" i="6" s="1"/>
  <c r="D398" i="6"/>
  <c r="C398" i="6"/>
  <c r="B398" i="6"/>
  <c r="O394" i="6"/>
  <c r="A394" i="6" s="1"/>
  <c r="J394" i="6"/>
  <c r="L394" i="6" s="1"/>
  <c r="I394" i="6"/>
  <c r="K394" i="6" s="1"/>
  <c r="D394" i="6"/>
  <c r="C394" i="6"/>
  <c r="B394" i="6"/>
  <c r="O1932" i="6"/>
  <c r="A1932" i="6" s="1"/>
  <c r="J1932" i="6"/>
  <c r="L1932" i="6" s="1"/>
  <c r="I1932" i="6"/>
  <c r="K1932" i="6" s="1"/>
  <c r="D1932" i="6"/>
  <c r="C1932" i="6"/>
  <c r="B1932" i="6"/>
  <c r="O1933" i="6"/>
  <c r="J1933" i="6"/>
  <c r="L1933" i="6" s="1"/>
  <c r="I1933" i="6"/>
  <c r="K1933" i="6" s="1"/>
  <c r="D1933" i="6"/>
  <c r="C1933" i="6"/>
  <c r="B1933" i="6"/>
  <c r="O397" i="6"/>
  <c r="A397" i="6" s="1"/>
  <c r="J397" i="6"/>
  <c r="L397" i="6" s="1"/>
  <c r="I397" i="6"/>
  <c r="K397" i="6" s="1"/>
  <c r="D397" i="6"/>
  <c r="C397" i="6"/>
  <c r="B397" i="6"/>
  <c r="O395" i="6"/>
  <c r="J395" i="6"/>
  <c r="L395" i="6" s="1"/>
  <c r="I395" i="6"/>
  <c r="K395" i="6" s="1"/>
  <c r="D395" i="6"/>
  <c r="C395" i="6"/>
  <c r="B395" i="6"/>
  <c r="O393" i="6"/>
  <c r="A393" i="6" s="1"/>
  <c r="J393" i="6"/>
  <c r="L393" i="6" s="1"/>
  <c r="I393" i="6"/>
  <c r="K393" i="6" s="1"/>
  <c r="D393" i="6"/>
  <c r="C393" i="6"/>
  <c r="B393" i="6"/>
  <c r="O392" i="6"/>
  <c r="A392" i="6" s="1"/>
  <c r="J392" i="6"/>
  <c r="L392" i="6" s="1"/>
  <c r="I392" i="6"/>
  <c r="K392" i="6" s="1"/>
  <c r="D392" i="6"/>
  <c r="C392" i="6"/>
  <c r="B392" i="6"/>
  <c r="O391" i="6"/>
  <c r="A391" i="6" s="1"/>
  <c r="J391" i="6"/>
  <c r="L391" i="6" s="1"/>
  <c r="I391" i="6"/>
  <c r="K391" i="6" s="1"/>
  <c r="D391" i="6"/>
  <c r="C391" i="6"/>
  <c r="B391" i="6"/>
  <c r="O390" i="6"/>
  <c r="A390" i="6" s="1"/>
  <c r="J390" i="6"/>
  <c r="L390" i="6" s="1"/>
  <c r="I390" i="6"/>
  <c r="K390" i="6" s="1"/>
  <c r="D390" i="6"/>
  <c r="C390" i="6"/>
  <c r="B390" i="6"/>
  <c r="O389" i="6"/>
  <c r="A389" i="6" s="1"/>
  <c r="J389" i="6"/>
  <c r="L389" i="6" s="1"/>
  <c r="I389" i="6"/>
  <c r="K389" i="6" s="1"/>
  <c r="D389" i="6"/>
  <c r="C389" i="6"/>
  <c r="B389" i="6"/>
  <c r="O388" i="6"/>
  <c r="A388" i="6" s="1"/>
  <c r="J388" i="6"/>
  <c r="L388" i="6" s="1"/>
  <c r="I388" i="6"/>
  <c r="K388" i="6" s="1"/>
  <c r="D388" i="6"/>
  <c r="C388" i="6"/>
  <c r="B388" i="6"/>
  <c r="O387" i="6"/>
  <c r="A387" i="6" s="1"/>
  <c r="J387" i="6"/>
  <c r="L387" i="6" s="1"/>
  <c r="I387" i="6"/>
  <c r="K387" i="6" s="1"/>
  <c r="D387" i="6"/>
  <c r="C387" i="6"/>
  <c r="B387" i="6"/>
  <c r="O41" i="6"/>
  <c r="A41" i="6" s="1"/>
  <c r="J41" i="6"/>
  <c r="L41" i="6" s="1"/>
  <c r="I41" i="6"/>
  <c r="K41" i="6" s="1"/>
  <c r="D41" i="6"/>
  <c r="C41" i="6"/>
  <c r="B41" i="6"/>
  <c r="O995" i="6"/>
  <c r="A995" i="6" s="1"/>
  <c r="J995" i="6"/>
  <c r="L995" i="6" s="1"/>
  <c r="I995" i="6"/>
  <c r="K995" i="6" s="1"/>
  <c r="D995" i="6"/>
  <c r="C995" i="6"/>
  <c r="B995" i="6"/>
  <c r="O994" i="6"/>
  <c r="A994" i="6" s="1"/>
  <c r="J994" i="6"/>
  <c r="L994" i="6" s="1"/>
  <c r="I994" i="6"/>
  <c r="K994" i="6" s="1"/>
  <c r="D994" i="6"/>
  <c r="C994" i="6"/>
  <c r="B994" i="6"/>
  <c r="O991" i="6"/>
  <c r="A991" i="6" s="1"/>
  <c r="J991" i="6"/>
  <c r="L991" i="6" s="1"/>
  <c r="I991" i="6"/>
  <c r="K991" i="6" s="1"/>
  <c r="D991" i="6"/>
  <c r="C991" i="6"/>
  <c r="B991" i="6"/>
  <c r="O992" i="6"/>
  <c r="A992" i="6" s="1"/>
  <c r="J992" i="6"/>
  <c r="L992" i="6" s="1"/>
  <c r="I992" i="6"/>
  <c r="K992" i="6" s="1"/>
  <c r="D992" i="6"/>
  <c r="C992" i="6"/>
  <c r="B992" i="6"/>
  <c r="O993" i="6"/>
  <c r="J993" i="6"/>
  <c r="L993" i="6" s="1"/>
  <c r="I993" i="6"/>
  <c r="K993" i="6" s="1"/>
  <c r="D993" i="6"/>
  <c r="C993" i="6"/>
  <c r="B993" i="6"/>
  <c r="O1931" i="6"/>
  <c r="A1931" i="6" s="1"/>
  <c r="J1931" i="6"/>
  <c r="L1931" i="6" s="1"/>
  <c r="I1931" i="6"/>
  <c r="K1931" i="6" s="1"/>
  <c r="D1931" i="6"/>
  <c r="C1931" i="6"/>
  <c r="B1931" i="6"/>
  <c r="O996" i="6"/>
  <c r="A996" i="6" s="1"/>
  <c r="J996" i="6"/>
  <c r="L996" i="6" s="1"/>
  <c r="I996" i="6"/>
  <c r="K996" i="6" s="1"/>
  <c r="D996" i="6"/>
  <c r="C996" i="6"/>
  <c r="B996" i="6"/>
  <c r="O988" i="6"/>
  <c r="A988" i="6" s="1"/>
  <c r="J988" i="6"/>
  <c r="L988" i="6" s="1"/>
  <c r="I988" i="6"/>
  <c r="K988" i="6" s="1"/>
  <c r="D988" i="6"/>
  <c r="C988" i="6"/>
  <c r="B988" i="6"/>
  <c r="O1930" i="6"/>
  <c r="A1930" i="6" s="1"/>
  <c r="J1930" i="6"/>
  <c r="L1930" i="6" s="1"/>
  <c r="I1930" i="6"/>
  <c r="K1930" i="6" s="1"/>
  <c r="D1930" i="6"/>
  <c r="C1930" i="6"/>
  <c r="B1930" i="6"/>
  <c r="O385" i="6"/>
  <c r="J385" i="6"/>
  <c r="L385" i="6" s="1"/>
  <c r="I385" i="6"/>
  <c r="K385" i="6" s="1"/>
  <c r="D385" i="6"/>
  <c r="C385" i="6"/>
  <c r="B385" i="6"/>
  <c r="O386" i="6"/>
  <c r="A386" i="6" s="1"/>
  <c r="J386" i="6"/>
  <c r="L386" i="6" s="1"/>
  <c r="I386" i="6"/>
  <c r="K386" i="6" s="1"/>
  <c r="D386" i="6"/>
  <c r="C386" i="6"/>
  <c r="B386" i="6"/>
  <c r="O987" i="6"/>
  <c r="A987" i="6" s="1"/>
  <c r="J987" i="6"/>
  <c r="L987" i="6" s="1"/>
  <c r="I987" i="6"/>
  <c r="K987" i="6" s="1"/>
  <c r="D987" i="6"/>
  <c r="C987" i="6"/>
  <c r="B987" i="6"/>
  <c r="O990" i="6"/>
  <c r="A990" i="6" s="1"/>
  <c r="J990" i="6"/>
  <c r="L990" i="6" s="1"/>
  <c r="I990" i="6"/>
  <c r="K990" i="6" s="1"/>
  <c r="D990" i="6"/>
  <c r="C990" i="6"/>
  <c r="B990" i="6"/>
  <c r="O986" i="6"/>
  <c r="A986" i="6" s="1"/>
  <c r="J986" i="6"/>
  <c r="L986" i="6" s="1"/>
  <c r="I986" i="6"/>
  <c r="K986" i="6" s="1"/>
  <c r="D986" i="6"/>
  <c r="C986" i="6"/>
  <c r="B986" i="6"/>
  <c r="O984" i="6"/>
  <c r="A984" i="6" s="1"/>
  <c r="J984" i="6"/>
  <c r="L984" i="6" s="1"/>
  <c r="I984" i="6"/>
  <c r="K984" i="6" s="1"/>
  <c r="D984" i="6"/>
  <c r="C984" i="6"/>
  <c r="B984" i="6"/>
  <c r="O982" i="6"/>
  <c r="A982" i="6" s="1"/>
  <c r="J982" i="6"/>
  <c r="L982" i="6" s="1"/>
  <c r="I982" i="6"/>
  <c r="K982" i="6" s="1"/>
  <c r="D982" i="6"/>
  <c r="C982" i="6"/>
  <c r="B982" i="6"/>
  <c r="O985" i="6"/>
  <c r="A985" i="6" s="1"/>
  <c r="J985" i="6"/>
  <c r="L985" i="6" s="1"/>
  <c r="I985" i="6"/>
  <c r="K985" i="6" s="1"/>
  <c r="D985" i="6"/>
  <c r="C985" i="6"/>
  <c r="B985" i="6"/>
  <c r="O383" i="6"/>
  <c r="J383" i="6"/>
  <c r="L383" i="6" s="1"/>
  <c r="I383" i="6"/>
  <c r="K383" i="6" s="1"/>
  <c r="D383" i="6"/>
  <c r="C383" i="6"/>
  <c r="B383" i="6"/>
  <c r="O384" i="6"/>
  <c r="A384" i="6" s="1"/>
  <c r="J384" i="6"/>
  <c r="L384" i="6" s="1"/>
  <c r="I384" i="6"/>
  <c r="K384" i="6" s="1"/>
  <c r="D384" i="6"/>
  <c r="C384" i="6"/>
  <c r="B384" i="6"/>
  <c r="O989" i="6"/>
  <c r="A989" i="6" s="1"/>
  <c r="J989" i="6"/>
  <c r="L989" i="6" s="1"/>
  <c r="I989" i="6"/>
  <c r="K989" i="6" s="1"/>
  <c r="D989" i="6"/>
  <c r="C989" i="6"/>
  <c r="B989" i="6"/>
  <c r="O983" i="6"/>
  <c r="A983" i="6" s="1"/>
  <c r="J983" i="6"/>
  <c r="L983" i="6" s="1"/>
  <c r="I983" i="6"/>
  <c r="K983" i="6" s="1"/>
  <c r="D983" i="6"/>
  <c r="C983" i="6"/>
  <c r="B983" i="6"/>
  <c r="O981" i="6"/>
  <c r="A981" i="6" s="1"/>
  <c r="J981" i="6"/>
  <c r="L981" i="6" s="1"/>
  <c r="I981" i="6"/>
  <c r="K981" i="6" s="1"/>
  <c r="D981" i="6"/>
  <c r="C981" i="6"/>
  <c r="B981" i="6"/>
  <c r="O382" i="6"/>
  <c r="A382" i="6" s="1"/>
  <c r="J382" i="6"/>
  <c r="L382" i="6" s="1"/>
  <c r="I382" i="6"/>
  <c r="K382" i="6" s="1"/>
  <c r="D382" i="6"/>
  <c r="C382" i="6"/>
  <c r="B382" i="6"/>
  <c r="O381" i="6"/>
  <c r="A381" i="6" s="1"/>
  <c r="J381" i="6"/>
  <c r="L381" i="6" s="1"/>
  <c r="I381" i="6"/>
  <c r="K381" i="6" s="1"/>
  <c r="D381" i="6"/>
  <c r="C381" i="6"/>
  <c r="B381" i="6"/>
  <c r="O380" i="6"/>
  <c r="A380" i="6" s="1"/>
  <c r="J380" i="6"/>
  <c r="L380" i="6" s="1"/>
  <c r="I380" i="6"/>
  <c r="K380" i="6" s="1"/>
  <c r="D380" i="6"/>
  <c r="C380" i="6"/>
  <c r="B380" i="6"/>
  <c r="O378" i="6"/>
  <c r="A378" i="6" s="1"/>
  <c r="J378" i="6"/>
  <c r="L378" i="6" s="1"/>
  <c r="I378" i="6"/>
  <c r="K378" i="6" s="1"/>
  <c r="D378" i="6"/>
  <c r="C378" i="6"/>
  <c r="B378" i="6"/>
  <c r="O379" i="6"/>
  <c r="A379" i="6" s="1"/>
  <c r="J379" i="6"/>
  <c r="L379" i="6" s="1"/>
  <c r="I379" i="6"/>
  <c r="K379" i="6" s="1"/>
  <c r="D379" i="6"/>
  <c r="C379" i="6"/>
  <c r="B379" i="6"/>
  <c r="O377" i="6"/>
  <c r="A377" i="6" s="1"/>
  <c r="J377" i="6"/>
  <c r="L377" i="6" s="1"/>
  <c r="I377" i="6"/>
  <c r="K377" i="6" s="1"/>
  <c r="D377" i="6"/>
  <c r="C377" i="6"/>
  <c r="B377" i="6"/>
  <c r="O980" i="6"/>
  <c r="A980" i="6" s="1"/>
  <c r="J980" i="6"/>
  <c r="L980" i="6" s="1"/>
  <c r="I980" i="6"/>
  <c r="K980" i="6" s="1"/>
  <c r="D980" i="6"/>
  <c r="C980" i="6"/>
  <c r="B980" i="6"/>
  <c r="O376" i="6"/>
  <c r="A376" i="6" s="1"/>
  <c r="J376" i="6"/>
  <c r="L376" i="6" s="1"/>
  <c r="I376" i="6"/>
  <c r="K376" i="6" s="1"/>
  <c r="D376" i="6"/>
  <c r="C376" i="6"/>
  <c r="B376" i="6"/>
  <c r="O978" i="6"/>
  <c r="A978" i="6" s="1"/>
  <c r="J978" i="6"/>
  <c r="L978" i="6" s="1"/>
  <c r="I978" i="6"/>
  <c r="K978" i="6" s="1"/>
  <c r="D978" i="6"/>
  <c r="C978" i="6"/>
  <c r="B978" i="6"/>
  <c r="O977" i="6"/>
  <c r="A977" i="6" s="1"/>
  <c r="J977" i="6"/>
  <c r="L977" i="6" s="1"/>
  <c r="I977" i="6"/>
  <c r="K977" i="6" s="1"/>
  <c r="D977" i="6"/>
  <c r="C977" i="6"/>
  <c r="B977" i="6"/>
  <c r="O979" i="6"/>
  <c r="A979" i="6" s="1"/>
  <c r="J979" i="6"/>
  <c r="L979" i="6" s="1"/>
  <c r="I979" i="6"/>
  <c r="K979" i="6" s="1"/>
  <c r="D979" i="6"/>
  <c r="C979" i="6"/>
  <c r="B979" i="6"/>
  <c r="O375" i="6"/>
  <c r="J375" i="6"/>
  <c r="L375" i="6" s="1"/>
  <c r="I375" i="6"/>
  <c r="K375" i="6" s="1"/>
  <c r="D375" i="6"/>
  <c r="C375" i="6"/>
  <c r="B375" i="6"/>
  <c r="O976" i="6"/>
  <c r="A976" i="6" s="1"/>
  <c r="J976" i="6"/>
  <c r="L976" i="6" s="1"/>
  <c r="I976" i="6"/>
  <c r="K976" i="6" s="1"/>
  <c r="D976" i="6"/>
  <c r="C976" i="6"/>
  <c r="B976" i="6"/>
  <c r="O374" i="6"/>
  <c r="A374" i="6" s="1"/>
  <c r="J374" i="6"/>
  <c r="L374" i="6" s="1"/>
  <c r="I374" i="6"/>
  <c r="K374" i="6" s="1"/>
  <c r="D374" i="6"/>
  <c r="C374" i="6"/>
  <c r="B374" i="6"/>
  <c r="O974" i="6"/>
  <c r="A974" i="6" s="1"/>
  <c r="J974" i="6"/>
  <c r="L974" i="6" s="1"/>
  <c r="I974" i="6"/>
  <c r="K974" i="6" s="1"/>
  <c r="D974" i="6"/>
  <c r="C974" i="6"/>
  <c r="B974" i="6"/>
  <c r="O975" i="6"/>
  <c r="A975" i="6" s="1"/>
  <c r="J975" i="6"/>
  <c r="L975" i="6" s="1"/>
  <c r="I975" i="6"/>
  <c r="K975" i="6" s="1"/>
  <c r="D975" i="6"/>
  <c r="C975" i="6"/>
  <c r="B975" i="6"/>
  <c r="O972" i="6"/>
  <c r="A972" i="6" s="1"/>
  <c r="J972" i="6"/>
  <c r="L972" i="6" s="1"/>
  <c r="I972" i="6"/>
  <c r="K972" i="6" s="1"/>
  <c r="D972" i="6"/>
  <c r="C972" i="6"/>
  <c r="B972" i="6"/>
  <c r="O973" i="6"/>
  <c r="A973" i="6" s="1"/>
  <c r="J973" i="6"/>
  <c r="L973" i="6" s="1"/>
  <c r="I973" i="6"/>
  <c r="K973" i="6" s="1"/>
  <c r="D973" i="6"/>
  <c r="C973" i="6"/>
  <c r="B973" i="6"/>
  <c r="O969" i="6"/>
  <c r="A969" i="6" s="1"/>
  <c r="J969" i="6"/>
  <c r="L969" i="6" s="1"/>
  <c r="I969" i="6"/>
  <c r="K969" i="6" s="1"/>
  <c r="D969" i="6"/>
  <c r="C969" i="6"/>
  <c r="B969" i="6"/>
  <c r="O971" i="6"/>
  <c r="A971" i="6" s="1"/>
  <c r="J971" i="6"/>
  <c r="L971" i="6" s="1"/>
  <c r="I971" i="6"/>
  <c r="K971" i="6" s="1"/>
  <c r="D971" i="6"/>
  <c r="C971" i="6"/>
  <c r="B971" i="6"/>
  <c r="O970" i="6"/>
  <c r="A970" i="6" s="1"/>
  <c r="J970" i="6"/>
  <c r="L970" i="6" s="1"/>
  <c r="I970" i="6"/>
  <c r="K970" i="6" s="1"/>
  <c r="D970" i="6"/>
  <c r="C970" i="6"/>
  <c r="B970" i="6"/>
  <c r="O373" i="6"/>
  <c r="A373" i="6" s="1"/>
  <c r="J373" i="6"/>
  <c r="L373" i="6" s="1"/>
  <c r="I373" i="6"/>
  <c r="K373" i="6" s="1"/>
  <c r="D373" i="6"/>
  <c r="C373" i="6"/>
  <c r="B373" i="6"/>
  <c r="O967" i="6"/>
  <c r="J967" i="6"/>
  <c r="L967" i="6" s="1"/>
  <c r="I967" i="6"/>
  <c r="K967" i="6" s="1"/>
  <c r="D967" i="6"/>
  <c r="C967" i="6"/>
  <c r="B967" i="6"/>
  <c r="O968" i="6"/>
  <c r="A968" i="6" s="1"/>
  <c r="J968" i="6"/>
  <c r="L968" i="6" s="1"/>
  <c r="I968" i="6"/>
  <c r="K968" i="6" s="1"/>
  <c r="D968" i="6"/>
  <c r="C968" i="6"/>
  <c r="B968" i="6"/>
  <c r="O372" i="6"/>
  <c r="A372" i="6" s="1"/>
  <c r="J372" i="6"/>
  <c r="L372" i="6" s="1"/>
  <c r="I372" i="6"/>
  <c r="K372" i="6" s="1"/>
  <c r="D372" i="6"/>
  <c r="C372" i="6"/>
  <c r="B372" i="6"/>
  <c r="O371" i="6"/>
  <c r="A371" i="6" s="1"/>
  <c r="J371" i="6"/>
  <c r="L371" i="6" s="1"/>
  <c r="I371" i="6"/>
  <c r="K371" i="6" s="1"/>
  <c r="D371" i="6"/>
  <c r="C371" i="6"/>
  <c r="B371" i="6"/>
  <c r="O966" i="6"/>
  <c r="A966" i="6" s="1"/>
  <c r="J966" i="6"/>
  <c r="L966" i="6" s="1"/>
  <c r="I966" i="6"/>
  <c r="K966" i="6" s="1"/>
  <c r="D966" i="6"/>
  <c r="C966" i="6"/>
  <c r="B966" i="6"/>
  <c r="O1929" i="6"/>
  <c r="J1929" i="6"/>
  <c r="L1929" i="6" s="1"/>
  <c r="I1929" i="6"/>
  <c r="K1929" i="6" s="1"/>
  <c r="D1929" i="6"/>
  <c r="C1929" i="6"/>
  <c r="B1929" i="6"/>
  <c r="O370" i="6"/>
  <c r="A370" i="6" s="1"/>
  <c r="J370" i="6"/>
  <c r="L370" i="6" s="1"/>
  <c r="I370" i="6"/>
  <c r="K370" i="6" s="1"/>
  <c r="D370" i="6"/>
  <c r="C370" i="6"/>
  <c r="B370" i="6"/>
  <c r="O369" i="6"/>
  <c r="A369" i="6" s="1"/>
  <c r="J369" i="6"/>
  <c r="L369" i="6" s="1"/>
  <c r="I369" i="6"/>
  <c r="K369" i="6" s="1"/>
  <c r="D369" i="6"/>
  <c r="C369" i="6"/>
  <c r="B369" i="6"/>
  <c r="O368" i="6"/>
  <c r="A368" i="6" s="1"/>
  <c r="J368" i="6"/>
  <c r="L368" i="6" s="1"/>
  <c r="I368" i="6"/>
  <c r="K368" i="6" s="1"/>
  <c r="D368" i="6"/>
  <c r="C368" i="6"/>
  <c r="B368" i="6"/>
  <c r="O366" i="6"/>
  <c r="A366" i="6" s="1"/>
  <c r="J366" i="6"/>
  <c r="L366" i="6" s="1"/>
  <c r="I366" i="6"/>
  <c r="K366" i="6" s="1"/>
  <c r="D366" i="6"/>
  <c r="C366" i="6"/>
  <c r="B366" i="6"/>
  <c r="O367" i="6"/>
  <c r="A367" i="6" s="1"/>
  <c r="J367" i="6"/>
  <c r="L367" i="6" s="1"/>
  <c r="I367" i="6"/>
  <c r="K367" i="6" s="1"/>
  <c r="D367" i="6"/>
  <c r="C367" i="6"/>
  <c r="B367" i="6"/>
  <c r="O365" i="6"/>
  <c r="J365" i="6"/>
  <c r="L365" i="6" s="1"/>
  <c r="I365" i="6"/>
  <c r="K365" i="6" s="1"/>
  <c r="D365" i="6"/>
  <c r="C365" i="6"/>
  <c r="B365" i="6"/>
  <c r="O364" i="6"/>
  <c r="A364" i="6" s="1"/>
  <c r="J364" i="6"/>
  <c r="L364" i="6" s="1"/>
  <c r="I364" i="6"/>
  <c r="K364" i="6" s="1"/>
  <c r="D364" i="6"/>
  <c r="C364" i="6"/>
  <c r="B364" i="6"/>
  <c r="O363" i="6"/>
  <c r="J363" i="6"/>
  <c r="L363" i="6" s="1"/>
  <c r="I363" i="6"/>
  <c r="K363" i="6" s="1"/>
  <c r="D363" i="6"/>
  <c r="C363" i="6"/>
  <c r="B363" i="6"/>
  <c r="O40" i="6"/>
  <c r="A40" i="6" s="1"/>
  <c r="J40" i="6"/>
  <c r="L40" i="6" s="1"/>
  <c r="I40" i="6"/>
  <c r="K40" i="6" s="1"/>
  <c r="D40" i="6"/>
  <c r="C40" i="6"/>
  <c r="B40" i="6"/>
  <c r="O362" i="6"/>
  <c r="A362" i="6" s="1"/>
  <c r="J362" i="6"/>
  <c r="L362" i="6" s="1"/>
  <c r="I362" i="6"/>
  <c r="K362" i="6" s="1"/>
  <c r="D362" i="6"/>
  <c r="C362" i="6"/>
  <c r="B362" i="6"/>
  <c r="O361" i="6"/>
  <c r="A361" i="6" s="1"/>
  <c r="J361" i="6"/>
  <c r="L361" i="6" s="1"/>
  <c r="I361" i="6"/>
  <c r="K361" i="6" s="1"/>
  <c r="D361" i="6"/>
  <c r="C361" i="6"/>
  <c r="B361" i="6"/>
  <c r="O39" i="6"/>
  <c r="A39" i="6" s="1"/>
  <c r="J39" i="6"/>
  <c r="L39" i="6" s="1"/>
  <c r="I39" i="6"/>
  <c r="K39" i="6" s="1"/>
  <c r="D39" i="6"/>
  <c r="C39" i="6"/>
  <c r="B39" i="6"/>
  <c r="O910" i="6"/>
  <c r="A910" i="6" s="1"/>
  <c r="J910" i="6"/>
  <c r="L910" i="6" s="1"/>
  <c r="I910" i="6"/>
  <c r="K910" i="6" s="1"/>
  <c r="D910" i="6"/>
  <c r="C910" i="6"/>
  <c r="B910" i="6"/>
  <c r="O909" i="6"/>
  <c r="A909" i="6" s="1"/>
  <c r="J909" i="6"/>
  <c r="L909" i="6" s="1"/>
  <c r="I909" i="6"/>
  <c r="K909" i="6" s="1"/>
  <c r="D909" i="6"/>
  <c r="C909" i="6"/>
  <c r="B909" i="6"/>
  <c r="O355" i="6"/>
  <c r="A355" i="6" s="1"/>
  <c r="J355" i="6"/>
  <c r="L355" i="6" s="1"/>
  <c r="I355" i="6"/>
  <c r="K355" i="6" s="1"/>
  <c r="D355" i="6"/>
  <c r="C355" i="6"/>
  <c r="B355" i="6"/>
  <c r="O360" i="6"/>
  <c r="A360" i="6" s="1"/>
  <c r="J360" i="6"/>
  <c r="L360" i="6" s="1"/>
  <c r="I360" i="6"/>
  <c r="K360" i="6" s="1"/>
  <c r="D360" i="6"/>
  <c r="C360" i="6"/>
  <c r="B360" i="6"/>
  <c r="O952" i="6"/>
  <c r="J952" i="6"/>
  <c r="L952" i="6" s="1"/>
  <c r="I952" i="6"/>
  <c r="K952" i="6" s="1"/>
  <c r="D952" i="6"/>
  <c r="C952" i="6"/>
  <c r="B952" i="6"/>
  <c r="O920" i="6"/>
  <c r="A920" i="6" s="1"/>
  <c r="J920" i="6"/>
  <c r="L920" i="6" s="1"/>
  <c r="I920" i="6"/>
  <c r="K920" i="6" s="1"/>
  <c r="D920" i="6"/>
  <c r="C920" i="6"/>
  <c r="B920" i="6"/>
  <c r="O353" i="6"/>
  <c r="J353" i="6"/>
  <c r="L353" i="6" s="1"/>
  <c r="I353" i="6"/>
  <c r="K353" i="6" s="1"/>
  <c r="D353" i="6"/>
  <c r="C353" i="6"/>
  <c r="B353" i="6"/>
  <c r="O354" i="6"/>
  <c r="J354" i="6"/>
  <c r="L354" i="6" s="1"/>
  <c r="I354" i="6"/>
  <c r="K354" i="6" s="1"/>
  <c r="D354" i="6"/>
  <c r="C354" i="6"/>
  <c r="B354" i="6"/>
  <c r="O957" i="6"/>
  <c r="A957" i="6" s="1"/>
  <c r="J957" i="6"/>
  <c r="L957" i="6" s="1"/>
  <c r="I957" i="6"/>
  <c r="K957" i="6" s="1"/>
  <c r="D957" i="6"/>
  <c r="C957" i="6"/>
  <c r="B957" i="6"/>
  <c r="O942" i="6"/>
  <c r="A942" i="6" s="1"/>
  <c r="J942" i="6"/>
  <c r="L942" i="6" s="1"/>
  <c r="I942" i="6"/>
  <c r="K942" i="6" s="1"/>
  <c r="D942" i="6"/>
  <c r="C942" i="6"/>
  <c r="B942" i="6"/>
  <c r="O935" i="6"/>
  <c r="A935" i="6" s="1"/>
  <c r="J935" i="6"/>
  <c r="L935" i="6" s="1"/>
  <c r="I935" i="6"/>
  <c r="K935" i="6" s="1"/>
  <c r="D935" i="6"/>
  <c r="C935" i="6"/>
  <c r="B935" i="6"/>
  <c r="O964" i="6"/>
  <c r="J964" i="6"/>
  <c r="L964" i="6" s="1"/>
  <c r="I964" i="6"/>
  <c r="K964" i="6" s="1"/>
  <c r="D964" i="6"/>
  <c r="C964" i="6"/>
  <c r="B964" i="6"/>
  <c r="O961" i="6"/>
  <c r="A961" i="6" s="1"/>
  <c r="J961" i="6"/>
  <c r="L961" i="6" s="1"/>
  <c r="I961" i="6"/>
  <c r="K961" i="6" s="1"/>
  <c r="D961" i="6"/>
  <c r="C961" i="6"/>
  <c r="B961" i="6"/>
  <c r="O955" i="6"/>
  <c r="A955" i="6" s="1"/>
  <c r="J955" i="6"/>
  <c r="L955" i="6" s="1"/>
  <c r="I955" i="6"/>
  <c r="K955" i="6" s="1"/>
  <c r="D955" i="6"/>
  <c r="C955" i="6"/>
  <c r="B955" i="6"/>
  <c r="O1924" i="6"/>
  <c r="J1924" i="6"/>
  <c r="L1924" i="6" s="1"/>
  <c r="I1924" i="6"/>
  <c r="K1924" i="6" s="1"/>
  <c r="D1924" i="6"/>
  <c r="C1924" i="6"/>
  <c r="B1924" i="6"/>
  <c r="O1914" i="6"/>
  <c r="A1914" i="6" s="1"/>
  <c r="J1914" i="6"/>
  <c r="L1914" i="6" s="1"/>
  <c r="I1914" i="6"/>
  <c r="K1914" i="6" s="1"/>
  <c r="D1914" i="6"/>
  <c r="C1914" i="6"/>
  <c r="B1914" i="6"/>
  <c r="O948" i="6"/>
  <c r="A948" i="6" s="1"/>
  <c r="J948" i="6"/>
  <c r="L948" i="6" s="1"/>
  <c r="I948" i="6"/>
  <c r="K948" i="6" s="1"/>
  <c r="D948" i="6"/>
  <c r="C948" i="6"/>
  <c r="B948" i="6"/>
  <c r="O917" i="6"/>
  <c r="A917" i="6" s="1"/>
  <c r="J917" i="6"/>
  <c r="L917" i="6" s="1"/>
  <c r="I917" i="6"/>
  <c r="K917" i="6" s="1"/>
  <c r="D917" i="6"/>
  <c r="C917" i="6"/>
  <c r="B917" i="6"/>
  <c r="O358" i="6"/>
  <c r="A358" i="6" s="1"/>
  <c r="J358" i="6"/>
  <c r="L358" i="6" s="1"/>
  <c r="I358" i="6"/>
  <c r="K358" i="6" s="1"/>
  <c r="D358" i="6"/>
  <c r="C358" i="6"/>
  <c r="B358" i="6"/>
  <c r="O934" i="6"/>
  <c r="A934" i="6" s="1"/>
  <c r="J934" i="6"/>
  <c r="L934" i="6" s="1"/>
  <c r="I934" i="6"/>
  <c r="K934" i="6" s="1"/>
  <c r="D934" i="6"/>
  <c r="C934" i="6"/>
  <c r="B934" i="6"/>
  <c r="O941" i="6"/>
  <c r="A941" i="6" s="1"/>
  <c r="J941" i="6"/>
  <c r="L941" i="6" s="1"/>
  <c r="I941" i="6"/>
  <c r="K941" i="6" s="1"/>
  <c r="D941" i="6"/>
  <c r="C941" i="6"/>
  <c r="B941" i="6"/>
  <c r="O916" i="6"/>
  <c r="A916" i="6" s="1"/>
  <c r="J916" i="6"/>
  <c r="L916" i="6" s="1"/>
  <c r="I916" i="6"/>
  <c r="K916" i="6" s="1"/>
  <c r="D916" i="6"/>
  <c r="C916" i="6"/>
  <c r="B916" i="6"/>
  <c r="O915" i="6"/>
  <c r="J915" i="6"/>
  <c r="L915" i="6" s="1"/>
  <c r="I915" i="6"/>
  <c r="K915" i="6" s="1"/>
  <c r="D915" i="6"/>
  <c r="C915" i="6"/>
  <c r="B915" i="6"/>
  <c r="O933" i="6"/>
  <c r="A933" i="6" s="1"/>
  <c r="J933" i="6"/>
  <c r="L933" i="6" s="1"/>
  <c r="I933" i="6"/>
  <c r="K933" i="6" s="1"/>
  <c r="D933" i="6"/>
  <c r="C933" i="6"/>
  <c r="B933" i="6"/>
  <c r="O919" i="6"/>
  <c r="A919" i="6" s="1"/>
  <c r="J919" i="6"/>
  <c r="L919" i="6" s="1"/>
  <c r="I919" i="6"/>
  <c r="K919" i="6" s="1"/>
  <c r="D919" i="6"/>
  <c r="C919" i="6"/>
  <c r="B919" i="6"/>
  <c r="O914" i="6"/>
  <c r="A914" i="6" s="1"/>
  <c r="J914" i="6"/>
  <c r="L914" i="6" s="1"/>
  <c r="I914" i="6"/>
  <c r="K914" i="6" s="1"/>
  <c r="D914" i="6"/>
  <c r="C914" i="6"/>
  <c r="B914" i="6"/>
  <c r="O1926" i="6"/>
  <c r="A1926" i="6" s="1"/>
  <c r="J1926" i="6"/>
  <c r="L1926" i="6" s="1"/>
  <c r="I1926" i="6"/>
  <c r="K1926" i="6" s="1"/>
  <c r="D1926" i="6"/>
  <c r="C1926" i="6"/>
  <c r="B1926" i="6"/>
  <c r="O932" i="6"/>
  <c r="A932" i="6" s="1"/>
  <c r="J932" i="6"/>
  <c r="L932" i="6" s="1"/>
  <c r="I932" i="6"/>
  <c r="K932" i="6" s="1"/>
  <c r="D932" i="6"/>
  <c r="C932" i="6"/>
  <c r="B932" i="6"/>
  <c r="O1923" i="6"/>
  <c r="A1923" i="6" s="1"/>
  <c r="J1923" i="6"/>
  <c r="L1923" i="6" s="1"/>
  <c r="I1923" i="6"/>
  <c r="K1923" i="6" s="1"/>
  <c r="D1923" i="6"/>
  <c r="C1923" i="6"/>
  <c r="B1923" i="6"/>
  <c r="O1920" i="6"/>
  <c r="A1920" i="6" s="1"/>
  <c r="J1920" i="6"/>
  <c r="L1920" i="6" s="1"/>
  <c r="I1920" i="6"/>
  <c r="K1920" i="6" s="1"/>
  <c r="D1920" i="6"/>
  <c r="C1920" i="6"/>
  <c r="B1920" i="6"/>
  <c r="O929" i="6"/>
  <c r="J929" i="6"/>
  <c r="L929" i="6" s="1"/>
  <c r="I929" i="6"/>
  <c r="K929" i="6" s="1"/>
  <c r="D929" i="6"/>
  <c r="C929" i="6"/>
  <c r="B929" i="6"/>
  <c r="O1915" i="6"/>
  <c r="A1915" i="6" s="1"/>
  <c r="J1915" i="6"/>
  <c r="L1915" i="6" s="1"/>
  <c r="I1915" i="6"/>
  <c r="K1915" i="6" s="1"/>
  <c r="D1915" i="6"/>
  <c r="C1915" i="6"/>
  <c r="B1915" i="6"/>
  <c r="O1913" i="6"/>
  <c r="A1913" i="6" s="1"/>
  <c r="J1913" i="6"/>
  <c r="L1913" i="6" s="1"/>
  <c r="I1913" i="6"/>
  <c r="K1913" i="6" s="1"/>
  <c r="D1913" i="6"/>
  <c r="C1913" i="6"/>
  <c r="B1913" i="6"/>
  <c r="O1917" i="6"/>
  <c r="A1917" i="6" s="1"/>
  <c r="J1917" i="6"/>
  <c r="L1917" i="6" s="1"/>
  <c r="I1917" i="6"/>
  <c r="K1917" i="6" s="1"/>
  <c r="D1917" i="6"/>
  <c r="C1917" i="6"/>
  <c r="B1917" i="6"/>
  <c r="O918" i="6"/>
  <c r="A918" i="6" s="1"/>
  <c r="J918" i="6"/>
  <c r="L918" i="6" s="1"/>
  <c r="I918" i="6"/>
  <c r="K918" i="6" s="1"/>
  <c r="D918" i="6"/>
  <c r="C918" i="6"/>
  <c r="B918" i="6"/>
  <c r="O913" i="6"/>
  <c r="A913" i="6" s="1"/>
  <c r="J913" i="6"/>
  <c r="L913" i="6" s="1"/>
  <c r="I913" i="6"/>
  <c r="K913" i="6" s="1"/>
  <c r="D913" i="6"/>
  <c r="C913" i="6"/>
  <c r="B913" i="6"/>
  <c r="O1922" i="6"/>
  <c r="A1922" i="6" s="1"/>
  <c r="J1922" i="6"/>
  <c r="L1922" i="6" s="1"/>
  <c r="I1922" i="6"/>
  <c r="K1922" i="6" s="1"/>
  <c r="D1922" i="6"/>
  <c r="C1922" i="6"/>
  <c r="B1922" i="6"/>
  <c r="O1916" i="6"/>
  <c r="A1916" i="6" s="1"/>
  <c r="J1916" i="6"/>
  <c r="L1916" i="6" s="1"/>
  <c r="I1916" i="6"/>
  <c r="K1916" i="6" s="1"/>
  <c r="D1916" i="6"/>
  <c r="C1916" i="6"/>
  <c r="B1916" i="6"/>
  <c r="O940" i="6"/>
  <c r="A940" i="6" s="1"/>
  <c r="J940" i="6"/>
  <c r="L940" i="6" s="1"/>
  <c r="I940" i="6"/>
  <c r="K940" i="6" s="1"/>
  <c r="D940" i="6"/>
  <c r="C940" i="6"/>
  <c r="B940" i="6"/>
  <c r="O928" i="6"/>
  <c r="A928" i="6" s="1"/>
  <c r="J928" i="6"/>
  <c r="L928" i="6" s="1"/>
  <c r="I928" i="6"/>
  <c r="K928" i="6" s="1"/>
  <c r="D928" i="6"/>
  <c r="C928" i="6"/>
  <c r="B928" i="6"/>
  <c r="O926" i="6"/>
  <c r="A926" i="6" s="1"/>
  <c r="J926" i="6"/>
  <c r="L926" i="6" s="1"/>
  <c r="I926" i="6"/>
  <c r="K926" i="6" s="1"/>
  <c r="D926" i="6"/>
  <c r="C926" i="6"/>
  <c r="B926" i="6"/>
  <c r="O357" i="6"/>
  <c r="A357" i="6" s="1"/>
  <c r="J357" i="6"/>
  <c r="L357" i="6" s="1"/>
  <c r="I357" i="6"/>
  <c r="K357" i="6" s="1"/>
  <c r="D357" i="6"/>
  <c r="C357" i="6"/>
  <c r="B357" i="6"/>
  <c r="O945" i="6"/>
  <c r="A945" i="6" s="1"/>
  <c r="J945" i="6"/>
  <c r="L945" i="6" s="1"/>
  <c r="I945" i="6"/>
  <c r="K945" i="6" s="1"/>
  <c r="D945" i="6"/>
  <c r="C945" i="6"/>
  <c r="B945" i="6"/>
  <c r="O1919" i="6"/>
  <c r="J1919" i="6"/>
  <c r="L1919" i="6" s="1"/>
  <c r="I1919" i="6"/>
  <c r="K1919" i="6" s="1"/>
  <c r="D1919" i="6"/>
  <c r="C1919" i="6"/>
  <c r="B1919" i="6"/>
  <c r="O939" i="6"/>
  <c r="A939" i="6" s="1"/>
  <c r="J939" i="6"/>
  <c r="L939" i="6" s="1"/>
  <c r="I939" i="6"/>
  <c r="K939" i="6" s="1"/>
  <c r="D939" i="6"/>
  <c r="C939" i="6"/>
  <c r="B939" i="6"/>
  <c r="O1912" i="6"/>
  <c r="J1912" i="6"/>
  <c r="L1912" i="6" s="1"/>
  <c r="I1912" i="6"/>
  <c r="K1912" i="6" s="1"/>
  <c r="D1912" i="6"/>
  <c r="C1912" i="6"/>
  <c r="B1912" i="6"/>
  <c r="O949" i="6"/>
  <c r="A949" i="6" s="1"/>
  <c r="J949" i="6"/>
  <c r="L949" i="6" s="1"/>
  <c r="I949" i="6"/>
  <c r="K949" i="6" s="1"/>
  <c r="D949" i="6"/>
  <c r="C949" i="6"/>
  <c r="B949" i="6"/>
  <c r="O2385" i="6"/>
  <c r="A2385" i="6" s="1"/>
  <c r="J2385" i="6"/>
  <c r="L2385" i="6" s="1"/>
  <c r="I2385" i="6"/>
  <c r="K2385" i="6" s="1"/>
  <c r="D2385" i="6"/>
  <c r="C2385" i="6"/>
  <c r="B2385" i="6"/>
  <c r="O2386" i="6"/>
  <c r="A2386" i="6" s="1"/>
  <c r="J2386" i="6"/>
  <c r="L2386" i="6" s="1"/>
  <c r="I2386" i="6"/>
  <c r="K2386" i="6" s="1"/>
  <c r="D2386" i="6"/>
  <c r="C2386" i="6"/>
  <c r="B2386" i="6"/>
  <c r="O925" i="6"/>
  <c r="A925" i="6" s="1"/>
  <c r="J925" i="6"/>
  <c r="L925" i="6" s="1"/>
  <c r="I925" i="6"/>
  <c r="K925" i="6" s="1"/>
  <c r="D925" i="6"/>
  <c r="C925" i="6"/>
  <c r="B925" i="6"/>
  <c r="O923" i="6"/>
  <c r="A923" i="6" s="1"/>
  <c r="J923" i="6"/>
  <c r="L923" i="6" s="1"/>
  <c r="I923" i="6"/>
  <c r="K923" i="6" s="1"/>
  <c r="D923" i="6"/>
  <c r="C923" i="6"/>
  <c r="B923" i="6"/>
  <c r="O938" i="6"/>
  <c r="J938" i="6"/>
  <c r="L938" i="6" s="1"/>
  <c r="I938" i="6"/>
  <c r="K938" i="6" s="1"/>
  <c r="D938" i="6"/>
  <c r="C938" i="6"/>
  <c r="B938" i="6"/>
  <c r="O960" i="6"/>
  <c r="A960" i="6" s="1"/>
  <c r="J960" i="6"/>
  <c r="L960" i="6" s="1"/>
  <c r="I960" i="6"/>
  <c r="K960" i="6" s="1"/>
  <c r="D960" i="6"/>
  <c r="C960" i="6"/>
  <c r="B960" i="6"/>
  <c r="O1928" i="6"/>
  <c r="A1928" i="6" s="1"/>
  <c r="J1928" i="6"/>
  <c r="L1928" i="6" s="1"/>
  <c r="I1928" i="6"/>
  <c r="K1928" i="6" s="1"/>
  <c r="D1928" i="6"/>
  <c r="C1928" i="6"/>
  <c r="B1928" i="6"/>
  <c r="O1927" i="6"/>
  <c r="A1927" i="6" s="1"/>
  <c r="J1927" i="6"/>
  <c r="L1927" i="6" s="1"/>
  <c r="I1927" i="6"/>
  <c r="K1927" i="6" s="1"/>
  <c r="D1927" i="6"/>
  <c r="C1927" i="6"/>
  <c r="B1927" i="6"/>
  <c r="O1921" i="6"/>
  <c r="A1921" i="6" s="1"/>
  <c r="J1921" i="6"/>
  <c r="L1921" i="6" s="1"/>
  <c r="I1921" i="6"/>
  <c r="K1921" i="6" s="1"/>
  <c r="D1921" i="6"/>
  <c r="C1921" i="6"/>
  <c r="B1921" i="6"/>
  <c r="O1918" i="6"/>
  <c r="A1918" i="6" s="1"/>
  <c r="J1918" i="6"/>
  <c r="L1918" i="6" s="1"/>
  <c r="I1918" i="6"/>
  <c r="K1918" i="6" s="1"/>
  <c r="D1918" i="6"/>
  <c r="C1918" i="6"/>
  <c r="B1918" i="6"/>
  <c r="O944" i="6"/>
  <c r="A944" i="6" s="1"/>
  <c r="J944" i="6"/>
  <c r="L944" i="6" s="1"/>
  <c r="I944" i="6"/>
  <c r="K944" i="6" s="1"/>
  <c r="D944" i="6"/>
  <c r="C944" i="6"/>
  <c r="B944" i="6"/>
  <c r="O943" i="6"/>
  <c r="A943" i="6" s="1"/>
  <c r="J943" i="6"/>
  <c r="L943" i="6" s="1"/>
  <c r="I943" i="6"/>
  <c r="K943" i="6" s="1"/>
  <c r="D943" i="6"/>
  <c r="C943" i="6"/>
  <c r="B943" i="6"/>
  <c r="O924" i="6"/>
  <c r="A924" i="6" s="1"/>
  <c r="J924" i="6"/>
  <c r="L924" i="6" s="1"/>
  <c r="I924" i="6"/>
  <c r="K924" i="6" s="1"/>
  <c r="D924" i="6"/>
  <c r="C924" i="6"/>
  <c r="B924" i="6"/>
  <c r="O922" i="6"/>
  <c r="A922" i="6" s="1"/>
  <c r="J922" i="6"/>
  <c r="L922" i="6" s="1"/>
  <c r="I922" i="6"/>
  <c r="K922" i="6" s="1"/>
  <c r="D922" i="6"/>
  <c r="C922" i="6"/>
  <c r="B922" i="6"/>
  <c r="O356" i="6"/>
  <c r="J356" i="6"/>
  <c r="L356" i="6" s="1"/>
  <c r="I356" i="6"/>
  <c r="K356" i="6" s="1"/>
  <c r="D356" i="6"/>
  <c r="C356" i="6"/>
  <c r="B356" i="6"/>
  <c r="O927" i="6"/>
  <c r="A927" i="6" s="1"/>
  <c r="J927" i="6"/>
  <c r="L927" i="6" s="1"/>
  <c r="I927" i="6"/>
  <c r="K927" i="6" s="1"/>
  <c r="D927" i="6"/>
  <c r="C927" i="6"/>
  <c r="B927" i="6"/>
  <c r="O962" i="6"/>
  <c r="A962" i="6" s="1"/>
  <c r="J962" i="6"/>
  <c r="L962" i="6" s="1"/>
  <c r="I962" i="6"/>
  <c r="K962" i="6" s="1"/>
  <c r="D962" i="6"/>
  <c r="C962" i="6"/>
  <c r="B962" i="6"/>
  <c r="O1925" i="6"/>
  <c r="J1925" i="6"/>
  <c r="L1925" i="6" s="1"/>
  <c r="I1925" i="6"/>
  <c r="K1925" i="6" s="1"/>
  <c r="D1925" i="6"/>
  <c r="C1925" i="6"/>
  <c r="B1925" i="6"/>
  <c r="O931" i="6"/>
  <c r="A931" i="6" s="1"/>
  <c r="J931" i="6"/>
  <c r="L931" i="6" s="1"/>
  <c r="I931" i="6"/>
  <c r="K931" i="6" s="1"/>
  <c r="D931" i="6"/>
  <c r="C931" i="6"/>
  <c r="B931" i="6"/>
  <c r="O937" i="6"/>
  <c r="A937" i="6" s="1"/>
  <c r="J937" i="6"/>
  <c r="L937" i="6" s="1"/>
  <c r="I937" i="6"/>
  <c r="K937" i="6" s="1"/>
  <c r="D937" i="6"/>
  <c r="C937" i="6"/>
  <c r="B937" i="6"/>
  <c r="O946" i="6"/>
  <c r="J946" i="6"/>
  <c r="L946" i="6" s="1"/>
  <c r="I946" i="6"/>
  <c r="K946" i="6" s="1"/>
  <c r="D946" i="6"/>
  <c r="C946" i="6"/>
  <c r="B946" i="6"/>
  <c r="O947" i="6"/>
  <c r="A947" i="6" s="1"/>
  <c r="J947" i="6"/>
  <c r="L947" i="6" s="1"/>
  <c r="I947" i="6"/>
  <c r="K947" i="6" s="1"/>
  <c r="D947" i="6"/>
  <c r="C947" i="6"/>
  <c r="B947" i="6"/>
  <c r="O936" i="6"/>
  <c r="A936" i="6" s="1"/>
  <c r="J936" i="6"/>
  <c r="L936" i="6" s="1"/>
  <c r="I936" i="6"/>
  <c r="K936" i="6" s="1"/>
  <c r="D936" i="6"/>
  <c r="C936" i="6"/>
  <c r="B936" i="6"/>
  <c r="O912" i="6"/>
  <c r="A912" i="6" s="1"/>
  <c r="J912" i="6"/>
  <c r="L912" i="6" s="1"/>
  <c r="I912" i="6"/>
  <c r="K912" i="6" s="1"/>
  <c r="D912" i="6"/>
  <c r="C912" i="6"/>
  <c r="B912" i="6"/>
  <c r="O951" i="6"/>
  <c r="A951" i="6" s="1"/>
  <c r="J951" i="6"/>
  <c r="L951" i="6" s="1"/>
  <c r="I951" i="6"/>
  <c r="K951" i="6" s="1"/>
  <c r="D951" i="6"/>
  <c r="C951" i="6"/>
  <c r="B951" i="6"/>
  <c r="O921" i="6"/>
  <c r="J921" i="6"/>
  <c r="L921" i="6" s="1"/>
  <c r="I921" i="6"/>
  <c r="K921" i="6" s="1"/>
  <c r="D921" i="6"/>
  <c r="C921" i="6"/>
  <c r="B921" i="6"/>
  <c r="O963" i="6"/>
  <c r="J963" i="6"/>
  <c r="L963" i="6" s="1"/>
  <c r="I963" i="6"/>
  <c r="K963" i="6" s="1"/>
  <c r="D963" i="6"/>
  <c r="C963" i="6"/>
  <c r="B963" i="6"/>
  <c r="O959" i="6"/>
  <c r="A959" i="6" s="1"/>
  <c r="J959" i="6"/>
  <c r="L959" i="6" s="1"/>
  <c r="I959" i="6"/>
  <c r="K959" i="6" s="1"/>
  <c r="D959" i="6"/>
  <c r="C959" i="6"/>
  <c r="B959" i="6"/>
  <c r="O956" i="6"/>
  <c r="A956" i="6" s="1"/>
  <c r="J956" i="6"/>
  <c r="L956" i="6" s="1"/>
  <c r="I956" i="6"/>
  <c r="K956" i="6" s="1"/>
  <c r="D956" i="6"/>
  <c r="C956" i="6"/>
  <c r="B956" i="6"/>
  <c r="O965" i="6"/>
  <c r="A965" i="6" s="1"/>
  <c r="J965" i="6"/>
  <c r="L965" i="6" s="1"/>
  <c r="I965" i="6"/>
  <c r="K965" i="6" s="1"/>
  <c r="D965" i="6"/>
  <c r="C965" i="6"/>
  <c r="B965" i="6"/>
  <c r="O930" i="6"/>
  <c r="A930" i="6" s="1"/>
  <c r="J930" i="6"/>
  <c r="L930" i="6" s="1"/>
  <c r="I930" i="6"/>
  <c r="K930" i="6" s="1"/>
  <c r="D930" i="6"/>
  <c r="C930" i="6"/>
  <c r="B930" i="6"/>
  <c r="O950" i="6"/>
  <c r="A950" i="6" s="1"/>
  <c r="J950" i="6"/>
  <c r="L950" i="6" s="1"/>
  <c r="I950" i="6"/>
  <c r="K950" i="6" s="1"/>
  <c r="D950" i="6"/>
  <c r="C950" i="6"/>
  <c r="B950" i="6"/>
  <c r="O908" i="6"/>
  <c r="A908" i="6" s="1"/>
  <c r="J908" i="6"/>
  <c r="L908" i="6" s="1"/>
  <c r="I908" i="6"/>
  <c r="K908" i="6" s="1"/>
  <c r="D908" i="6"/>
  <c r="C908" i="6"/>
  <c r="B908" i="6"/>
  <c r="O359" i="6"/>
  <c r="J359" i="6"/>
  <c r="L359" i="6" s="1"/>
  <c r="I359" i="6"/>
  <c r="K359" i="6" s="1"/>
  <c r="D359" i="6"/>
  <c r="C359" i="6"/>
  <c r="B359" i="6"/>
  <c r="O958" i="6"/>
  <c r="A958" i="6" s="1"/>
  <c r="J958" i="6"/>
  <c r="L958" i="6" s="1"/>
  <c r="I958" i="6"/>
  <c r="K958" i="6" s="1"/>
  <c r="D958" i="6"/>
  <c r="C958" i="6"/>
  <c r="B958" i="6"/>
  <c r="O954" i="6"/>
  <c r="A954" i="6" s="1"/>
  <c r="J954" i="6"/>
  <c r="L954" i="6" s="1"/>
  <c r="I954" i="6"/>
  <c r="K954" i="6" s="1"/>
  <c r="D954" i="6"/>
  <c r="C954" i="6"/>
  <c r="B954" i="6"/>
  <c r="O911" i="6"/>
  <c r="A911" i="6" s="1"/>
  <c r="J911" i="6"/>
  <c r="L911" i="6" s="1"/>
  <c r="I911" i="6"/>
  <c r="K911" i="6" s="1"/>
  <c r="D911" i="6"/>
  <c r="C911" i="6"/>
  <c r="B911" i="6"/>
  <c r="O1911" i="6"/>
  <c r="A1911" i="6" s="1"/>
  <c r="J1911" i="6"/>
  <c r="L1911" i="6" s="1"/>
  <c r="I1911" i="6"/>
  <c r="K1911" i="6" s="1"/>
  <c r="D1911" i="6"/>
  <c r="C1911" i="6"/>
  <c r="B1911" i="6"/>
  <c r="O953" i="6"/>
  <c r="A953" i="6" s="1"/>
  <c r="J953" i="6"/>
  <c r="L953" i="6" s="1"/>
  <c r="I953" i="6"/>
  <c r="K953" i="6" s="1"/>
  <c r="D953" i="6"/>
  <c r="C953" i="6"/>
  <c r="B953" i="6"/>
  <c r="O352" i="6"/>
  <c r="A352" i="6" s="1"/>
  <c r="J352" i="6"/>
  <c r="L352" i="6" s="1"/>
  <c r="I352" i="6"/>
  <c r="K352" i="6" s="1"/>
  <c r="D352" i="6"/>
  <c r="C352" i="6"/>
  <c r="B352" i="6"/>
  <c r="O351" i="6"/>
  <c r="A351" i="6" s="1"/>
  <c r="J351" i="6"/>
  <c r="L351" i="6" s="1"/>
  <c r="I351" i="6"/>
  <c r="K351" i="6" s="1"/>
  <c r="D351" i="6"/>
  <c r="C351" i="6"/>
  <c r="B351" i="6"/>
  <c r="O350" i="6"/>
  <c r="A350" i="6" s="1"/>
  <c r="J350" i="6"/>
  <c r="L350" i="6" s="1"/>
  <c r="I350" i="6"/>
  <c r="K350" i="6" s="1"/>
  <c r="D350" i="6"/>
  <c r="C350" i="6"/>
  <c r="B350" i="6"/>
  <c r="O349" i="6"/>
  <c r="A349" i="6" s="1"/>
  <c r="J349" i="6"/>
  <c r="L349" i="6" s="1"/>
  <c r="I349" i="6"/>
  <c r="K349" i="6" s="1"/>
  <c r="D349" i="6"/>
  <c r="C349" i="6"/>
  <c r="B349" i="6"/>
  <c r="O347" i="6"/>
  <c r="A347" i="6" s="1"/>
  <c r="J347" i="6"/>
  <c r="L347" i="6" s="1"/>
  <c r="I347" i="6"/>
  <c r="K347" i="6" s="1"/>
  <c r="D347" i="6"/>
  <c r="C347" i="6"/>
  <c r="B347" i="6"/>
  <c r="O348" i="6"/>
  <c r="A348" i="6" s="1"/>
  <c r="J348" i="6"/>
  <c r="L348" i="6" s="1"/>
  <c r="I348" i="6"/>
  <c r="K348" i="6" s="1"/>
  <c r="D348" i="6"/>
  <c r="C348" i="6"/>
  <c r="B348" i="6"/>
  <c r="O345" i="6"/>
  <c r="A345" i="6" s="1"/>
  <c r="J345" i="6"/>
  <c r="L345" i="6" s="1"/>
  <c r="I345" i="6"/>
  <c r="K345" i="6" s="1"/>
  <c r="D345" i="6"/>
  <c r="C345" i="6"/>
  <c r="B345" i="6"/>
  <c r="O344" i="6"/>
  <c r="J344" i="6"/>
  <c r="L344" i="6" s="1"/>
  <c r="I344" i="6"/>
  <c r="K344" i="6" s="1"/>
  <c r="D344" i="6"/>
  <c r="C344" i="6"/>
  <c r="B344" i="6"/>
  <c r="O346" i="6"/>
  <c r="A346" i="6" s="1"/>
  <c r="J346" i="6"/>
  <c r="L346" i="6" s="1"/>
  <c r="I346" i="6"/>
  <c r="K346" i="6" s="1"/>
  <c r="D346" i="6"/>
  <c r="C346" i="6"/>
  <c r="B346" i="6"/>
  <c r="O343" i="6"/>
  <c r="A343" i="6" s="1"/>
  <c r="J343" i="6"/>
  <c r="L343" i="6" s="1"/>
  <c r="I343" i="6"/>
  <c r="K343" i="6" s="1"/>
  <c r="D343" i="6"/>
  <c r="C343" i="6"/>
  <c r="B343" i="6"/>
  <c r="O907" i="6"/>
  <c r="J907" i="6"/>
  <c r="L907" i="6" s="1"/>
  <c r="I907" i="6"/>
  <c r="K907" i="6" s="1"/>
  <c r="D907" i="6"/>
  <c r="C907" i="6"/>
  <c r="B907" i="6"/>
  <c r="O342" i="6"/>
  <c r="A342" i="6" s="1"/>
  <c r="J342" i="6"/>
  <c r="L342" i="6" s="1"/>
  <c r="I342" i="6"/>
  <c r="K342" i="6" s="1"/>
  <c r="D342" i="6"/>
  <c r="C342" i="6"/>
  <c r="B342" i="6"/>
  <c r="O341" i="6"/>
  <c r="A341" i="6" s="1"/>
  <c r="J341" i="6"/>
  <c r="L341" i="6" s="1"/>
  <c r="I341" i="6"/>
  <c r="K341" i="6" s="1"/>
  <c r="D341" i="6"/>
  <c r="C341" i="6"/>
  <c r="B341" i="6"/>
  <c r="O340" i="6"/>
  <c r="J340" i="6"/>
  <c r="L340" i="6" s="1"/>
  <c r="I340" i="6"/>
  <c r="K340" i="6" s="1"/>
  <c r="D340" i="6"/>
  <c r="C340" i="6"/>
  <c r="B340" i="6"/>
  <c r="O339" i="6"/>
  <c r="A339" i="6" s="1"/>
  <c r="J339" i="6"/>
  <c r="L339" i="6" s="1"/>
  <c r="I339" i="6"/>
  <c r="K339" i="6" s="1"/>
  <c r="D339" i="6"/>
  <c r="C339" i="6"/>
  <c r="B339" i="6"/>
  <c r="O338" i="6"/>
  <c r="J338" i="6"/>
  <c r="L338" i="6" s="1"/>
  <c r="I338" i="6"/>
  <c r="K338" i="6" s="1"/>
  <c r="D338" i="6"/>
  <c r="C338" i="6"/>
  <c r="B338" i="6"/>
  <c r="O906" i="6"/>
  <c r="A906" i="6" s="1"/>
  <c r="J906" i="6"/>
  <c r="L906" i="6" s="1"/>
  <c r="I906" i="6"/>
  <c r="K906" i="6" s="1"/>
  <c r="D906" i="6"/>
  <c r="C906" i="6"/>
  <c r="B906" i="6"/>
  <c r="O337" i="6"/>
  <c r="A337" i="6" s="1"/>
  <c r="J337" i="6"/>
  <c r="L337" i="6" s="1"/>
  <c r="I337" i="6"/>
  <c r="K337" i="6" s="1"/>
  <c r="D337" i="6"/>
  <c r="C337" i="6"/>
  <c r="B337" i="6"/>
  <c r="O336" i="6"/>
  <c r="A336" i="6" s="1"/>
  <c r="J336" i="6"/>
  <c r="L336" i="6" s="1"/>
  <c r="I336" i="6"/>
  <c r="K336" i="6" s="1"/>
  <c r="D336" i="6"/>
  <c r="C336" i="6"/>
  <c r="B336" i="6"/>
  <c r="O905" i="6"/>
  <c r="A905" i="6" s="1"/>
  <c r="J905" i="6"/>
  <c r="L905" i="6" s="1"/>
  <c r="I905" i="6"/>
  <c r="K905" i="6" s="1"/>
  <c r="D905" i="6"/>
  <c r="C905" i="6"/>
  <c r="B905" i="6"/>
  <c r="O335" i="6"/>
  <c r="A335" i="6" s="1"/>
  <c r="J335" i="6"/>
  <c r="L335" i="6" s="1"/>
  <c r="I335" i="6"/>
  <c r="K335" i="6" s="1"/>
  <c r="D335" i="6"/>
  <c r="C335" i="6"/>
  <c r="B335" i="6"/>
  <c r="O333" i="6"/>
  <c r="J333" i="6"/>
  <c r="L333" i="6" s="1"/>
  <c r="I333" i="6"/>
  <c r="K333" i="6" s="1"/>
  <c r="D333" i="6"/>
  <c r="C333" i="6"/>
  <c r="B333" i="6"/>
  <c r="O334" i="6"/>
  <c r="A334" i="6" s="1"/>
  <c r="J334" i="6"/>
  <c r="L334" i="6" s="1"/>
  <c r="I334" i="6"/>
  <c r="K334" i="6" s="1"/>
  <c r="D334" i="6"/>
  <c r="C334" i="6"/>
  <c r="B334" i="6"/>
  <c r="O332" i="6"/>
  <c r="J332" i="6"/>
  <c r="L332" i="6" s="1"/>
  <c r="I332" i="6"/>
  <c r="K332" i="6" s="1"/>
  <c r="D332" i="6"/>
  <c r="C332" i="6"/>
  <c r="B332" i="6"/>
  <c r="O902" i="6"/>
  <c r="A902" i="6" s="1"/>
  <c r="J902" i="6"/>
  <c r="L902" i="6" s="1"/>
  <c r="I902" i="6"/>
  <c r="K902" i="6" s="1"/>
  <c r="D902" i="6"/>
  <c r="C902" i="6"/>
  <c r="B902" i="6"/>
  <c r="O903" i="6"/>
  <c r="A903" i="6" s="1"/>
  <c r="J903" i="6"/>
  <c r="L903" i="6" s="1"/>
  <c r="I903" i="6"/>
  <c r="K903" i="6" s="1"/>
  <c r="D903" i="6"/>
  <c r="C903" i="6"/>
  <c r="B903" i="6"/>
  <c r="O901" i="6"/>
  <c r="A901" i="6" s="1"/>
  <c r="J901" i="6"/>
  <c r="L901" i="6" s="1"/>
  <c r="I901" i="6"/>
  <c r="K901" i="6" s="1"/>
  <c r="D901" i="6"/>
  <c r="C901" i="6"/>
  <c r="B901" i="6"/>
  <c r="O331" i="6"/>
  <c r="A331" i="6" s="1"/>
  <c r="J331" i="6"/>
  <c r="L331" i="6" s="1"/>
  <c r="I331" i="6"/>
  <c r="K331" i="6" s="1"/>
  <c r="D331" i="6"/>
  <c r="C331" i="6"/>
  <c r="B331" i="6"/>
  <c r="O330" i="6"/>
  <c r="A330" i="6" s="1"/>
  <c r="J330" i="6"/>
  <c r="L330" i="6" s="1"/>
  <c r="I330" i="6"/>
  <c r="K330" i="6" s="1"/>
  <c r="D330" i="6"/>
  <c r="C330" i="6"/>
  <c r="B330" i="6"/>
  <c r="O904" i="6"/>
  <c r="J904" i="6"/>
  <c r="L904" i="6" s="1"/>
  <c r="I904" i="6"/>
  <c r="K904" i="6" s="1"/>
  <c r="D904" i="6"/>
  <c r="C904" i="6"/>
  <c r="B904" i="6"/>
  <c r="O329" i="6"/>
  <c r="A329" i="6" s="1"/>
  <c r="J329" i="6"/>
  <c r="L329" i="6" s="1"/>
  <c r="I329" i="6"/>
  <c r="K329" i="6" s="1"/>
  <c r="D329" i="6"/>
  <c r="C329" i="6"/>
  <c r="B329" i="6"/>
  <c r="O900" i="6"/>
  <c r="A900" i="6" s="1"/>
  <c r="J900" i="6"/>
  <c r="L900" i="6" s="1"/>
  <c r="I900" i="6"/>
  <c r="K900" i="6" s="1"/>
  <c r="D900" i="6"/>
  <c r="C900" i="6"/>
  <c r="B900" i="6"/>
  <c r="O328" i="6"/>
  <c r="A328" i="6" s="1"/>
  <c r="J328" i="6"/>
  <c r="L328" i="6" s="1"/>
  <c r="I328" i="6"/>
  <c r="K328" i="6" s="1"/>
  <c r="D328" i="6"/>
  <c r="C328" i="6"/>
  <c r="B328" i="6"/>
  <c r="O327" i="6"/>
  <c r="A327" i="6" s="1"/>
  <c r="J327" i="6"/>
  <c r="L327" i="6" s="1"/>
  <c r="I327" i="6"/>
  <c r="K327" i="6" s="1"/>
  <c r="D327" i="6"/>
  <c r="C327" i="6"/>
  <c r="B327" i="6"/>
  <c r="O326" i="6"/>
  <c r="A326" i="6" s="1"/>
  <c r="J326" i="6"/>
  <c r="L326" i="6" s="1"/>
  <c r="I326" i="6"/>
  <c r="K326" i="6" s="1"/>
  <c r="D326" i="6"/>
  <c r="C326" i="6"/>
  <c r="B326" i="6"/>
  <c r="O899" i="6"/>
  <c r="A899" i="6" s="1"/>
  <c r="J899" i="6"/>
  <c r="L899" i="6" s="1"/>
  <c r="I899" i="6"/>
  <c r="K899" i="6" s="1"/>
  <c r="D899" i="6"/>
  <c r="C899" i="6"/>
  <c r="B899" i="6"/>
  <c r="O898" i="6"/>
  <c r="A898" i="6" s="1"/>
  <c r="J898" i="6"/>
  <c r="L898" i="6" s="1"/>
  <c r="I898" i="6"/>
  <c r="K898" i="6" s="1"/>
  <c r="D898" i="6"/>
  <c r="C898" i="6"/>
  <c r="B898" i="6"/>
  <c r="O325" i="6"/>
  <c r="A325" i="6" s="1"/>
  <c r="J325" i="6"/>
  <c r="L325" i="6" s="1"/>
  <c r="I325" i="6"/>
  <c r="K325" i="6" s="1"/>
  <c r="D325" i="6"/>
  <c r="C325" i="6"/>
  <c r="B325" i="6"/>
  <c r="O324" i="6"/>
  <c r="A324" i="6" s="1"/>
  <c r="J324" i="6"/>
  <c r="L324" i="6" s="1"/>
  <c r="I324" i="6"/>
  <c r="K324" i="6" s="1"/>
  <c r="D324" i="6"/>
  <c r="C324" i="6"/>
  <c r="B324" i="6"/>
  <c r="O323" i="6"/>
  <c r="J323" i="6"/>
  <c r="L323" i="6" s="1"/>
  <c r="I323" i="6"/>
  <c r="K323" i="6" s="1"/>
  <c r="D323" i="6"/>
  <c r="C323" i="6"/>
  <c r="B323" i="6"/>
  <c r="O38" i="6"/>
  <c r="A38" i="6" s="1"/>
  <c r="J38" i="6"/>
  <c r="L38" i="6" s="1"/>
  <c r="I38" i="6"/>
  <c r="K38" i="6" s="1"/>
  <c r="D38" i="6"/>
  <c r="C38" i="6"/>
  <c r="B38" i="6"/>
  <c r="O322" i="6"/>
  <c r="A322" i="6" s="1"/>
  <c r="J322" i="6"/>
  <c r="L322" i="6" s="1"/>
  <c r="I322" i="6"/>
  <c r="K322" i="6" s="1"/>
  <c r="D322" i="6"/>
  <c r="C322" i="6"/>
  <c r="B322" i="6"/>
  <c r="O37" i="6"/>
  <c r="J37" i="6"/>
  <c r="L37" i="6" s="1"/>
  <c r="I37" i="6"/>
  <c r="K37" i="6" s="1"/>
  <c r="D37" i="6"/>
  <c r="C37" i="6"/>
  <c r="B37" i="6"/>
  <c r="O896" i="6"/>
  <c r="A896" i="6" s="1"/>
  <c r="J896" i="6"/>
  <c r="L896" i="6" s="1"/>
  <c r="I896" i="6"/>
  <c r="K896" i="6" s="1"/>
  <c r="D896" i="6"/>
  <c r="C896" i="6"/>
  <c r="B896" i="6"/>
  <c r="O895" i="6"/>
  <c r="A895" i="6" s="1"/>
  <c r="J895" i="6"/>
  <c r="L895" i="6" s="1"/>
  <c r="I895" i="6"/>
  <c r="K895" i="6" s="1"/>
  <c r="D895" i="6"/>
  <c r="C895" i="6"/>
  <c r="B895" i="6"/>
  <c r="O1910" i="6"/>
  <c r="J1910" i="6"/>
  <c r="L1910" i="6" s="1"/>
  <c r="I1910" i="6"/>
  <c r="K1910" i="6" s="1"/>
  <c r="D1910" i="6"/>
  <c r="C1910" i="6"/>
  <c r="B1910" i="6"/>
  <c r="O897" i="6"/>
  <c r="A897" i="6" s="1"/>
  <c r="J897" i="6"/>
  <c r="L897" i="6" s="1"/>
  <c r="I897" i="6"/>
  <c r="K897" i="6" s="1"/>
  <c r="D897" i="6"/>
  <c r="C897" i="6"/>
  <c r="B897" i="6"/>
  <c r="O321" i="6"/>
  <c r="A321" i="6" s="1"/>
  <c r="J321" i="6"/>
  <c r="L321" i="6" s="1"/>
  <c r="I321" i="6"/>
  <c r="K321" i="6" s="1"/>
  <c r="D321" i="6"/>
  <c r="C321" i="6"/>
  <c r="B321" i="6"/>
  <c r="O894" i="6"/>
  <c r="A894" i="6" s="1"/>
  <c r="J894" i="6"/>
  <c r="L894" i="6" s="1"/>
  <c r="I894" i="6"/>
  <c r="K894" i="6" s="1"/>
  <c r="D894" i="6"/>
  <c r="C894" i="6"/>
  <c r="B894" i="6"/>
  <c r="O893" i="6"/>
  <c r="A893" i="6" s="1"/>
  <c r="J893" i="6"/>
  <c r="L893" i="6" s="1"/>
  <c r="I893" i="6"/>
  <c r="K893" i="6" s="1"/>
  <c r="D893" i="6"/>
  <c r="C893" i="6"/>
  <c r="B893" i="6"/>
  <c r="O892" i="6"/>
  <c r="J892" i="6"/>
  <c r="L892" i="6" s="1"/>
  <c r="I892" i="6"/>
  <c r="K892" i="6" s="1"/>
  <c r="D892" i="6"/>
  <c r="C892" i="6"/>
  <c r="B892" i="6"/>
  <c r="O320" i="6"/>
  <c r="A320" i="6" s="1"/>
  <c r="J320" i="6"/>
  <c r="L320" i="6" s="1"/>
  <c r="I320" i="6"/>
  <c r="K320" i="6" s="1"/>
  <c r="D320" i="6"/>
  <c r="C320" i="6"/>
  <c r="B320" i="6"/>
  <c r="O319" i="6"/>
  <c r="A319" i="6" s="1"/>
  <c r="J319" i="6"/>
  <c r="L319" i="6" s="1"/>
  <c r="I319" i="6"/>
  <c r="K319" i="6" s="1"/>
  <c r="D319" i="6"/>
  <c r="C319" i="6"/>
  <c r="B319" i="6"/>
  <c r="O318" i="6"/>
  <c r="A318" i="6" s="1"/>
  <c r="J318" i="6"/>
  <c r="L318" i="6" s="1"/>
  <c r="I318" i="6"/>
  <c r="K318" i="6" s="1"/>
  <c r="D318" i="6"/>
  <c r="C318" i="6"/>
  <c r="B318" i="6"/>
  <c r="O317" i="6"/>
  <c r="A317" i="6" s="1"/>
  <c r="J317" i="6"/>
  <c r="L317" i="6" s="1"/>
  <c r="I317" i="6"/>
  <c r="K317" i="6" s="1"/>
  <c r="D317" i="6"/>
  <c r="C317" i="6"/>
  <c r="B317" i="6"/>
  <c r="O316" i="6"/>
  <c r="A316" i="6" s="1"/>
  <c r="J316" i="6"/>
  <c r="L316" i="6" s="1"/>
  <c r="I316" i="6"/>
  <c r="K316" i="6" s="1"/>
  <c r="D316" i="6"/>
  <c r="C316" i="6"/>
  <c r="B316" i="6"/>
  <c r="O891" i="6"/>
  <c r="A891" i="6" s="1"/>
  <c r="J891" i="6"/>
  <c r="L891" i="6" s="1"/>
  <c r="I891" i="6"/>
  <c r="K891" i="6" s="1"/>
  <c r="D891" i="6"/>
  <c r="C891" i="6"/>
  <c r="B891" i="6"/>
  <c r="O315" i="6"/>
  <c r="A315" i="6" s="1"/>
  <c r="J315" i="6"/>
  <c r="L315" i="6" s="1"/>
  <c r="I315" i="6"/>
  <c r="K315" i="6" s="1"/>
  <c r="D315" i="6"/>
  <c r="C315" i="6"/>
  <c r="B315" i="6"/>
  <c r="O314" i="6"/>
  <c r="J314" i="6"/>
  <c r="L314" i="6" s="1"/>
  <c r="I314" i="6"/>
  <c r="K314" i="6" s="1"/>
  <c r="D314" i="6"/>
  <c r="C314" i="6"/>
  <c r="B314" i="6"/>
  <c r="O890" i="6"/>
  <c r="A890" i="6" s="1"/>
  <c r="J890" i="6"/>
  <c r="L890" i="6" s="1"/>
  <c r="I890" i="6"/>
  <c r="K890" i="6" s="1"/>
  <c r="D890" i="6"/>
  <c r="C890" i="6"/>
  <c r="B890" i="6"/>
  <c r="O313" i="6"/>
  <c r="A313" i="6" s="1"/>
  <c r="J313" i="6"/>
  <c r="L313" i="6" s="1"/>
  <c r="I313" i="6"/>
  <c r="K313" i="6" s="1"/>
  <c r="D313" i="6"/>
  <c r="C313" i="6"/>
  <c r="B313" i="6"/>
  <c r="O312" i="6"/>
  <c r="A312" i="6" s="1"/>
  <c r="J312" i="6"/>
  <c r="L312" i="6" s="1"/>
  <c r="I312" i="6"/>
  <c r="K312" i="6" s="1"/>
  <c r="D312" i="6"/>
  <c r="C312" i="6"/>
  <c r="B312" i="6"/>
  <c r="O311" i="6"/>
  <c r="A311" i="6" s="1"/>
  <c r="J311" i="6"/>
  <c r="L311" i="6" s="1"/>
  <c r="I311" i="6"/>
  <c r="K311" i="6" s="1"/>
  <c r="D311" i="6"/>
  <c r="C311" i="6"/>
  <c r="B311" i="6"/>
  <c r="O887" i="6"/>
  <c r="A887" i="6" s="1"/>
  <c r="J887" i="6"/>
  <c r="L887" i="6" s="1"/>
  <c r="I887" i="6"/>
  <c r="K887" i="6" s="1"/>
  <c r="D887" i="6"/>
  <c r="C887" i="6"/>
  <c r="B887" i="6"/>
  <c r="O886" i="6"/>
  <c r="A886" i="6" s="1"/>
  <c r="J886" i="6"/>
  <c r="L886" i="6" s="1"/>
  <c r="I886" i="6"/>
  <c r="K886" i="6" s="1"/>
  <c r="D886" i="6"/>
  <c r="C886" i="6"/>
  <c r="B886" i="6"/>
  <c r="O309" i="6"/>
  <c r="A309" i="6" s="1"/>
  <c r="J309" i="6"/>
  <c r="L309" i="6" s="1"/>
  <c r="I309" i="6"/>
  <c r="K309" i="6" s="1"/>
  <c r="D309" i="6"/>
  <c r="C309" i="6"/>
  <c r="B309" i="6"/>
  <c r="O310" i="6"/>
  <c r="A310" i="6" s="1"/>
  <c r="J310" i="6"/>
  <c r="L310" i="6" s="1"/>
  <c r="I310" i="6"/>
  <c r="K310" i="6" s="1"/>
  <c r="D310" i="6"/>
  <c r="C310" i="6"/>
  <c r="B310" i="6"/>
  <c r="O308" i="6"/>
  <c r="A308" i="6" s="1"/>
  <c r="J308" i="6"/>
  <c r="L308" i="6" s="1"/>
  <c r="I308" i="6"/>
  <c r="K308" i="6" s="1"/>
  <c r="D308" i="6"/>
  <c r="C308" i="6"/>
  <c r="B308" i="6"/>
  <c r="O307" i="6"/>
  <c r="A307" i="6" s="1"/>
  <c r="J307" i="6"/>
  <c r="L307" i="6" s="1"/>
  <c r="I307" i="6"/>
  <c r="K307" i="6" s="1"/>
  <c r="D307" i="6"/>
  <c r="C307" i="6"/>
  <c r="B307" i="6"/>
  <c r="O888" i="6"/>
  <c r="A888" i="6" s="1"/>
  <c r="J888" i="6"/>
  <c r="L888" i="6" s="1"/>
  <c r="I888" i="6"/>
  <c r="K888" i="6" s="1"/>
  <c r="D888" i="6"/>
  <c r="C888" i="6"/>
  <c r="B888" i="6"/>
  <c r="O1908" i="6"/>
  <c r="A1908" i="6" s="1"/>
  <c r="J1908" i="6"/>
  <c r="L1908" i="6" s="1"/>
  <c r="I1908" i="6"/>
  <c r="K1908" i="6" s="1"/>
  <c r="D1908" i="6"/>
  <c r="C1908" i="6"/>
  <c r="B1908" i="6"/>
  <c r="O876" i="6"/>
  <c r="J876" i="6"/>
  <c r="L876" i="6" s="1"/>
  <c r="I876" i="6"/>
  <c r="K876" i="6" s="1"/>
  <c r="D876" i="6"/>
  <c r="C876" i="6"/>
  <c r="B876" i="6"/>
  <c r="O1907" i="6"/>
  <c r="A1907" i="6" s="1"/>
  <c r="J1907" i="6"/>
  <c r="L1907" i="6" s="1"/>
  <c r="I1907" i="6"/>
  <c r="K1907" i="6" s="1"/>
  <c r="D1907" i="6"/>
  <c r="C1907" i="6"/>
  <c r="B1907" i="6"/>
  <c r="O885" i="6"/>
  <c r="A885" i="6" s="1"/>
  <c r="J885" i="6"/>
  <c r="L885" i="6" s="1"/>
  <c r="I885" i="6"/>
  <c r="K885" i="6" s="1"/>
  <c r="D885" i="6"/>
  <c r="C885" i="6"/>
  <c r="B885" i="6"/>
  <c r="O883" i="6"/>
  <c r="J883" i="6"/>
  <c r="L883" i="6" s="1"/>
  <c r="I883" i="6"/>
  <c r="K883" i="6" s="1"/>
  <c r="D883" i="6"/>
  <c r="C883" i="6"/>
  <c r="B883" i="6"/>
  <c r="O884" i="6"/>
  <c r="J884" i="6"/>
  <c r="L884" i="6" s="1"/>
  <c r="I884" i="6"/>
  <c r="K884" i="6" s="1"/>
  <c r="D884" i="6"/>
  <c r="C884" i="6"/>
  <c r="B884" i="6"/>
  <c r="O877" i="6"/>
  <c r="A877" i="6" s="1"/>
  <c r="J877" i="6"/>
  <c r="L877" i="6" s="1"/>
  <c r="I877" i="6"/>
  <c r="K877" i="6" s="1"/>
  <c r="D877" i="6"/>
  <c r="C877" i="6"/>
  <c r="B877" i="6"/>
  <c r="O889" i="6"/>
  <c r="J889" i="6"/>
  <c r="L889" i="6" s="1"/>
  <c r="I889" i="6"/>
  <c r="K889" i="6" s="1"/>
  <c r="D889" i="6"/>
  <c r="C889" i="6"/>
  <c r="B889" i="6"/>
  <c r="O1909" i="6"/>
  <c r="A1909" i="6" s="1"/>
  <c r="J1909" i="6"/>
  <c r="L1909" i="6" s="1"/>
  <c r="I1909" i="6"/>
  <c r="K1909" i="6" s="1"/>
  <c r="D1909" i="6"/>
  <c r="C1909" i="6"/>
  <c r="B1909" i="6"/>
  <c r="O1906" i="6"/>
  <c r="J1906" i="6"/>
  <c r="L1906" i="6" s="1"/>
  <c r="I1906" i="6"/>
  <c r="K1906" i="6" s="1"/>
  <c r="D1906" i="6"/>
  <c r="C1906" i="6"/>
  <c r="B1906" i="6"/>
  <c r="O879" i="6"/>
  <c r="A879" i="6" s="1"/>
  <c r="J879" i="6"/>
  <c r="L879" i="6" s="1"/>
  <c r="I879" i="6"/>
  <c r="K879" i="6" s="1"/>
  <c r="D879" i="6"/>
  <c r="C879" i="6"/>
  <c r="B879" i="6"/>
  <c r="O882" i="6"/>
  <c r="A882" i="6" s="1"/>
  <c r="J882" i="6"/>
  <c r="L882" i="6" s="1"/>
  <c r="I882" i="6"/>
  <c r="K882" i="6" s="1"/>
  <c r="D882" i="6"/>
  <c r="C882" i="6"/>
  <c r="B882" i="6"/>
  <c r="O306" i="6"/>
  <c r="A306" i="6" s="1"/>
  <c r="J306" i="6"/>
  <c r="L306" i="6" s="1"/>
  <c r="I306" i="6"/>
  <c r="K306" i="6" s="1"/>
  <c r="D306" i="6"/>
  <c r="C306" i="6"/>
  <c r="B306" i="6"/>
  <c r="O305" i="6"/>
  <c r="A305" i="6" s="1"/>
  <c r="J305" i="6"/>
  <c r="L305" i="6" s="1"/>
  <c r="I305" i="6"/>
  <c r="K305" i="6" s="1"/>
  <c r="D305" i="6"/>
  <c r="C305" i="6"/>
  <c r="B305" i="6"/>
  <c r="O881" i="6"/>
  <c r="A881" i="6" s="1"/>
  <c r="J881" i="6"/>
  <c r="L881" i="6" s="1"/>
  <c r="I881" i="6"/>
  <c r="K881" i="6" s="1"/>
  <c r="D881" i="6"/>
  <c r="C881" i="6"/>
  <c r="B881" i="6"/>
  <c r="O880" i="6"/>
  <c r="J880" i="6"/>
  <c r="L880" i="6" s="1"/>
  <c r="I880" i="6"/>
  <c r="K880" i="6" s="1"/>
  <c r="D880" i="6"/>
  <c r="C880" i="6"/>
  <c r="B880" i="6"/>
  <c r="O878" i="6"/>
  <c r="A878" i="6" s="1"/>
  <c r="J878" i="6"/>
  <c r="L878" i="6" s="1"/>
  <c r="I878" i="6"/>
  <c r="K878" i="6" s="1"/>
  <c r="D878" i="6"/>
  <c r="C878" i="6"/>
  <c r="B878" i="6"/>
  <c r="O36" i="6"/>
  <c r="J36" i="6"/>
  <c r="L36" i="6" s="1"/>
  <c r="I36" i="6"/>
  <c r="K36" i="6" s="1"/>
  <c r="D36" i="6"/>
  <c r="C36" i="6"/>
  <c r="B36" i="6"/>
  <c r="O35" i="6"/>
  <c r="A35" i="6" s="1"/>
  <c r="J35" i="6"/>
  <c r="L35" i="6" s="1"/>
  <c r="I35" i="6"/>
  <c r="K35" i="6" s="1"/>
  <c r="D35" i="6"/>
  <c r="C35" i="6"/>
  <c r="B35" i="6"/>
  <c r="O875" i="6"/>
  <c r="A875" i="6" s="1"/>
  <c r="J875" i="6"/>
  <c r="L875" i="6" s="1"/>
  <c r="I875" i="6"/>
  <c r="K875" i="6" s="1"/>
  <c r="D875" i="6"/>
  <c r="C875" i="6"/>
  <c r="B875" i="6"/>
  <c r="O874" i="6"/>
  <c r="A874" i="6" s="1"/>
  <c r="J874" i="6"/>
  <c r="L874" i="6" s="1"/>
  <c r="I874" i="6"/>
  <c r="K874" i="6" s="1"/>
  <c r="D874" i="6"/>
  <c r="C874" i="6"/>
  <c r="B874" i="6"/>
  <c r="O34" i="6"/>
  <c r="A34" i="6" s="1"/>
  <c r="J34" i="6"/>
  <c r="L34" i="6" s="1"/>
  <c r="I34" i="6"/>
  <c r="K34" i="6" s="1"/>
  <c r="D34" i="6"/>
  <c r="C34" i="6"/>
  <c r="B34" i="6"/>
  <c r="O304" i="6"/>
  <c r="A304" i="6" s="1"/>
  <c r="J304" i="6"/>
  <c r="L304" i="6" s="1"/>
  <c r="I304" i="6"/>
  <c r="K304" i="6" s="1"/>
  <c r="D304" i="6"/>
  <c r="C304" i="6"/>
  <c r="B304" i="6"/>
  <c r="O303" i="6"/>
  <c r="A303" i="6" s="1"/>
  <c r="J303" i="6"/>
  <c r="L303" i="6" s="1"/>
  <c r="I303" i="6"/>
  <c r="K303" i="6" s="1"/>
  <c r="D303" i="6"/>
  <c r="C303" i="6"/>
  <c r="B303" i="6"/>
  <c r="O873" i="6"/>
  <c r="A873" i="6" s="1"/>
  <c r="J873" i="6"/>
  <c r="L873" i="6" s="1"/>
  <c r="I873" i="6"/>
  <c r="K873" i="6" s="1"/>
  <c r="D873" i="6"/>
  <c r="C873" i="6"/>
  <c r="B873" i="6"/>
  <c r="O302" i="6"/>
  <c r="J302" i="6"/>
  <c r="L302" i="6" s="1"/>
  <c r="I302" i="6"/>
  <c r="K302" i="6" s="1"/>
  <c r="D302" i="6"/>
  <c r="C302" i="6"/>
  <c r="B302" i="6"/>
  <c r="O301" i="6"/>
  <c r="A301" i="6" s="1"/>
  <c r="J301" i="6"/>
  <c r="L301" i="6" s="1"/>
  <c r="I301" i="6"/>
  <c r="K301" i="6" s="1"/>
  <c r="D301" i="6"/>
  <c r="C301" i="6"/>
  <c r="B301" i="6"/>
  <c r="O872" i="6"/>
  <c r="A872" i="6" s="1"/>
  <c r="J872" i="6"/>
  <c r="L872" i="6" s="1"/>
  <c r="I872" i="6"/>
  <c r="K872" i="6" s="1"/>
  <c r="D872" i="6"/>
  <c r="C872" i="6"/>
  <c r="B872" i="6"/>
  <c r="O871" i="6"/>
  <c r="A871" i="6" s="1"/>
  <c r="J871" i="6"/>
  <c r="L871" i="6" s="1"/>
  <c r="I871" i="6"/>
  <c r="K871" i="6" s="1"/>
  <c r="D871" i="6"/>
  <c r="C871" i="6"/>
  <c r="B871" i="6"/>
  <c r="O300" i="6"/>
  <c r="A300" i="6" s="1"/>
  <c r="J300" i="6"/>
  <c r="L300" i="6" s="1"/>
  <c r="I300" i="6"/>
  <c r="K300" i="6" s="1"/>
  <c r="D300" i="6"/>
  <c r="C300" i="6"/>
  <c r="B300" i="6"/>
  <c r="O299" i="6"/>
  <c r="A299" i="6" s="1"/>
  <c r="J299" i="6"/>
  <c r="L299" i="6" s="1"/>
  <c r="I299" i="6"/>
  <c r="K299" i="6" s="1"/>
  <c r="D299" i="6"/>
  <c r="C299" i="6"/>
  <c r="B299" i="6"/>
  <c r="O870" i="6"/>
  <c r="J870" i="6"/>
  <c r="L870" i="6" s="1"/>
  <c r="I870" i="6"/>
  <c r="K870" i="6" s="1"/>
  <c r="D870" i="6"/>
  <c r="C870" i="6"/>
  <c r="B870" i="6"/>
  <c r="O298" i="6"/>
  <c r="A298" i="6" s="1"/>
  <c r="J298" i="6"/>
  <c r="L298" i="6" s="1"/>
  <c r="I298" i="6"/>
  <c r="K298" i="6" s="1"/>
  <c r="D298" i="6"/>
  <c r="C298" i="6"/>
  <c r="B298" i="6"/>
  <c r="O296" i="6"/>
  <c r="J296" i="6"/>
  <c r="L296" i="6" s="1"/>
  <c r="I296" i="6"/>
  <c r="K296" i="6" s="1"/>
  <c r="D296" i="6"/>
  <c r="C296" i="6"/>
  <c r="B296" i="6"/>
  <c r="O297" i="6"/>
  <c r="A297" i="6" s="1"/>
  <c r="J297" i="6"/>
  <c r="L297" i="6" s="1"/>
  <c r="I297" i="6"/>
  <c r="K297" i="6" s="1"/>
  <c r="D297" i="6"/>
  <c r="C297" i="6"/>
  <c r="B297" i="6"/>
  <c r="O295" i="6"/>
  <c r="A295" i="6" s="1"/>
  <c r="J295" i="6"/>
  <c r="L295" i="6" s="1"/>
  <c r="I295" i="6"/>
  <c r="K295" i="6" s="1"/>
  <c r="D295" i="6"/>
  <c r="C295" i="6"/>
  <c r="B295" i="6"/>
  <c r="O292" i="6"/>
  <c r="J292" i="6"/>
  <c r="L292" i="6" s="1"/>
  <c r="I292" i="6"/>
  <c r="K292" i="6" s="1"/>
  <c r="D292" i="6"/>
  <c r="C292" i="6"/>
  <c r="B292" i="6"/>
  <c r="O865" i="6"/>
  <c r="A865" i="6" s="1"/>
  <c r="J865" i="6"/>
  <c r="L865" i="6" s="1"/>
  <c r="I865" i="6"/>
  <c r="K865" i="6" s="1"/>
  <c r="D865" i="6"/>
  <c r="C865" i="6"/>
  <c r="B865" i="6"/>
  <c r="O867" i="6"/>
  <c r="A867" i="6" s="1"/>
  <c r="J867" i="6"/>
  <c r="L867" i="6" s="1"/>
  <c r="I867" i="6"/>
  <c r="K867" i="6" s="1"/>
  <c r="D867" i="6"/>
  <c r="C867" i="6"/>
  <c r="B867" i="6"/>
  <c r="O866" i="6"/>
  <c r="A866" i="6" s="1"/>
  <c r="J866" i="6"/>
  <c r="L866" i="6" s="1"/>
  <c r="I866" i="6"/>
  <c r="K866" i="6" s="1"/>
  <c r="D866" i="6"/>
  <c r="C866" i="6"/>
  <c r="B866" i="6"/>
  <c r="O1905" i="6"/>
  <c r="A1905" i="6" s="1"/>
  <c r="J1905" i="6"/>
  <c r="L1905" i="6" s="1"/>
  <c r="I1905" i="6"/>
  <c r="K1905" i="6" s="1"/>
  <c r="D1905" i="6"/>
  <c r="C1905" i="6"/>
  <c r="B1905" i="6"/>
  <c r="O294" i="6"/>
  <c r="A294" i="6" s="1"/>
  <c r="J294" i="6"/>
  <c r="L294" i="6" s="1"/>
  <c r="I294" i="6"/>
  <c r="K294" i="6" s="1"/>
  <c r="D294" i="6"/>
  <c r="C294" i="6"/>
  <c r="B294" i="6"/>
  <c r="O293" i="6"/>
  <c r="J293" i="6"/>
  <c r="L293" i="6" s="1"/>
  <c r="I293" i="6"/>
  <c r="K293" i="6" s="1"/>
  <c r="D293" i="6"/>
  <c r="C293" i="6"/>
  <c r="B293" i="6"/>
  <c r="O1904" i="6"/>
  <c r="A1904" i="6" s="1"/>
  <c r="J1904" i="6"/>
  <c r="L1904" i="6" s="1"/>
  <c r="I1904" i="6"/>
  <c r="K1904" i="6" s="1"/>
  <c r="D1904" i="6"/>
  <c r="C1904" i="6"/>
  <c r="B1904" i="6"/>
  <c r="O864" i="6"/>
  <c r="J864" i="6"/>
  <c r="L864" i="6" s="1"/>
  <c r="I864" i="6"/>
  <c r="K864" i="6" s="1"/>
  <c r="D864" i="6"/>
  <c r="C864" i="6"/>
  <c r="B864" i="6"/>
  <c r="O863" i="6"/>
  <c r="A863" i="6" s="1"/>
  <c r="J863" i="6"/>
  <c r="L863" i="6" s="1"/>
  <c r="I863" i="6"/>
  <c r="K863" i="6" s="1"/>
  <c r="D863" i="6"/>
  <c r="C863" i="6"/>
  <c r="B863" i="6"/>
  <c r="O869" i="6"/>
  <c r="A869" i="6" s="1"/>
  <c r="J869" i="6"/>
  <c r="L869" i="6" s="1"/>
  <c r="I869" i="6"/>
  <c r="K869" i="6" s="1"/>
  <c r="D869" i="6"/>
  <c r="C869" i="6"/>
  <c r="B869" i="6"/>
  <c r="O868" i="6"/>
  <c r="A868" i="6" s="1"/>
  <c r="J868" i="6"/>
  <c r="L868" i="6" s="1"/>
  <c r="I868" i="6"/>
  <c r="K868" i="6" s="1"/>
  <c r="D868" i="6"/>
  <c r="C868" i="6"/>
  <c r="B868" i="6"/>
  <c r="O291" i="6"/>
  <c r="A291" i="6" s="1"/>
  <c r="J291" i="6"/>
  <c r="L291" i="6" s="1"/>
  <c r="I291" i="6"/>
  <c r="K291" i="6" s="1"/>
  <c r="D291" i="6"/>
  <c r="C291" i="6"/>
  <c r="B291" i="6"/>
  <c r="O290" i="6"/>
  <c r="A290" i="6" s="1"/>
  <c r="J290" i="6"/>
  <c r="L290" i="6" s="1"/>
  <c r="I290" i="6"/>
  <c r="K290" i="6" s="1"/>
  <c r="D290" i="6"/>
  <c r="C290" i="6"/>
  <c r="B290" i="6"/>
  <c r="O289" i="6"/>
  <c r="J289" i="6"/>
  <c r="L289" i="6" s="1"/>
  <c r="I289" i="6"/>
  <c r="K289" i="6" s="1"/>
  <c r="D289" i="6"/>
  <c r="C289" i="6"/>
  <c r="B289" i="6"/>
  <c r="O288" i="6"/>
  <c r="A288" i="6" s="1"/>
  <c r="J288" i="6"/>
  <c r="L288" i="6" s="1"/>
  <c r="I288" i="6"/>
  <c r="K288" i="6" s="1"/>
  <c r="D288" i="6"/>
  <c r="C288" i="6"/>
  <c r="B288" i="6"/>
  <c r="O287" i="6"/>
  <c r="A287" i="6" s="1"/>
  <c r="J287" i="6"/>
  <c r="L287" i="6" s="1"/>
  <c r="I287" i="6"/>
  <c r="K287" i="6" s="1"/>
  <c r="D287" i="6"/>
  <c r="C287" i="6"/>
  <c r="B287" i="6"/>
  <c r="O286" i="6"/>
  <c r="A286" i="6" s="1"/>
  <c r="J286" i="6"/>
  <c r="L286" i="6" s="1"/>
  <c r="I286" i="6"/>
  <c r="K286" i="6" s="1"/>
  <c r="D286" i="6"/>
  <c r="C286" i="6"/>
  <c r="B286" i="6"/>
  <c r="O33" i="6"/>
  <c r="A33" i="6" s="1"/>
  <c r="J33" i="6"/>
  <c r="L33" i="6" s="1"/>
  <c r="I33" i="6"/>
  <c r="K33" i="6" s="1"/>
  <c r="D33" i="6"/>
  <c r="C33" i="6"/>
  <c r="B33" i="6"/>
  <c r="O32" i="6"/>
  <c r="A32" i="6" s="1"/>
  <c r="J32" i="6"/>
  <c r="L32" i="6" s="1"/>
  <c r="I32" i="6"/>
  <c r="K32" i="6" s="1"/>
  <c r="D32" i="6"/>
  <c r="C32" i="6"/>
  <c r="B32" i="6"/>
  <c r="O285" i="6"/>
  <c r="A285" i="6" s="1"/>
  <c r="J285" i="6"/>
  <c r="L285" i="6" s="1"/>
  <c r="I285" i="6"/>
  <c r="K285" i="6" s="1"/>
  <c r="D285" i="6"/>
  <c r="C285" i="6"/>
  <c r="B285" i="6"/>
  <c r="O284" i="6"/>
  <c r="A284" i="6" s="1"/>
  <c r="J284" i="6"/>
  <c r="L284" i="6" s="1"/>
  <c r="I284" i="6"/>
  <c r="K284" i="6" s="1"/>
  <c r="D284" i="6"/>
  <c r="C284" i="6"/>
  <c r="B284" i="6"/>
  <c r="O861" i="6"/>
  <c r="A861" i="6" s="1"/>
  <c r="J861" i="6"/>
  <c r="L861" i="6" s="1"/>
  <c r="I861" i="6"/>
  <c r="K861" i="6" s="1"/>
  <c r="D861" i="6"/>
  <c r="C861" i="6"/>
  <c r="B861" i="6"/>
  <c r="O862" i="6"/>
  <c r="A862" i="6" s="1"/>
  <c r="J862" i="6"/>
  <c r="L862" i="6" s="1"/>
  <c r="I862" i="6"/>
  <c r="K862" i="6" s="1"/>
  <c r="D862" i="6"/>
  <c r="C862" i="6"/>
  <c r="B862" i="6"/>
  <c r="O1903" i="6"/>
  <c r="A1903" i="6" s="1"/>
  <c r="J1903" i="6"/>
  <c r="L1903" i="6" s="1"/>
  <c r="I1903" i="6"/>
  <c r="K1903" i="6" s="1"/>
  <c r="D1903" i="6"/>
  <c r="C1903" i="6"/>
  <c r="B1903" i="6"/>
  <c r="O283" i="6"/>
  <c r="A283" i="6" s="1"/>
  <c r="J283" i="6"/>
  <c r="L283" i="6" s="1"/>
  <c r="I283" i="6"/>
  <c r="K283" i="6" s="1"/>
  <c r="D283" i="6"/>
  <c r="C283" i="6"/>
  <c r="B283" i="6"/>
  <c r="O282" i="6"/>
  <c r="A282" i="6" s="1"/>
  <c r="J282" i="6"/>
  <c r="L282" i="6" s="1"/>
  <c r="I282" i="6"/>
  <c r="K282" i="6" s="1"/>
  <c r="D282" i="6"/>
  <c r="C282" i="6"/>
  <c r="B282" i="6"/>
  <c r="O281" i="6"/>
  <c r="A281" i="6" s="1"/>
  <c r="J281" i="6"/>
  <c r="L281" i="6" s="1"/>
  <c r="I281" i="6"/>
  <c r="K281" i="6" s="1"/>
  <c r="D281" i="6"/>
  <c r="C281" i="6"/>
  <c r="B281" i="6"/>
  <c r="O280" i="6"/>
  <c r="A280" i="6" s="1"/>
  <c r="J280" i="6"/>
  <c r="L280" i="6" s="1"/>
  <c r="I280" i="6"/>
  <c r="K280" i="6" s="1"/>
  <c r="D280" i="6"/>
  <c r="C280" i="6"/>
  <c r="B280" i="6"/>
  <c r="O860" i="6"/>
  <c r="J860" i="6"/>
  <c r="L860" i="6" s="1"/>
  <c r="I860" i="6"/>
  <c r="K860" i="6" s="1"/>
  <c r="D860" i="6"/>
  <c r="C860" i="6"/>
  <c r="B860" i="6"/>
  <c r="O279" i="6"/>
  <c r="A279" i="6" s="1"/>
  <c r="J279" i="6"/>
  <c r="L279" i="6" s="1"/>
  <c r="I279" i="6"/>
  <c r="K279" i="6" s="1"/>
  <c r="D279" i="6"/>
  <c r="C279" i="6"/>
  <c r="B279" i="6"/>
  <c r="O278" i="6"/>
  <c r="A278" i="6" s="1"/>
  <c r="J278" i="6"/>
  <c r="L278" i="6" s="1"/>
  <c r="I278" i="6"/>
  <c r="K278" i="6" s="1"/>
  <c r="D278" i="6"/>
  <c r="C278" i="6"/>
  <c r="B278" i="6"/>
  <c r="O277" i="6"/>
  <c r="J277" i="6"/>
  <c r="L277" i="6" s="1"/>
  <c r="I277" i="6"/>
  <c r="K277" i="6" s="1"/>
  <c r="D277" i="6"/>
  <c r="C277" i="6"/>
  <c r="B277" i="6"/>
  <c r="O276" i="6"/>
  <c r="A276" i="6" s="1"/>
  <c r="J276" i="6"/>
  <c r="L276" i="6" s="1"/>
  <c r="I276" i="6"/>
  <c r="K276" i="6" s="1"/>
  <c r="D276" i="6"/>
  <c r="C276" i="6"/>
  <c r="B276" i="6"/>
  <c r="O275" i="6"/>
  <c r="A275" i="6" s="1"/>
  <c r="J275" i="6"/>
  <c r="L275" i="6" s="1"/>
  <c r="I275" i="6"/>
  <c r="K275" i="6" s="1"/>
  <c r="D275" i="6"/>
  <c r="C275" i="6"/>
  <c r="B275" i="6"/>
  <c r="O273" i="6"/>
  <c r="J273" i="6"/>
  <c r="L273" i="6" s="1"/>
  <c r="I273" i="6"/>
  <c r="K273" i="6" s="1"/>
  <c r="D273" i="6"/>
  <c r="C273" i="6"/>
  <c r="B273" i="6"/>
  <c r="O274" i="6"/>
  <c r="A274" i="6" s="1"/>
  <c r="J274" i="6"/>
  <c r="L274" i="6" s="1"/>
  <c r="I274" i="6"/>
  <c r="K274" i="6" s="1"/>
  <c r="D274" i="6"/>
  <c r="C274" i="6"/>
  <c r="B274" i="6"/>
  <c r="O859" i="6"/>
  <c r="A859" i="6" s="1"/>
  <c r="J859" i="6"/>
  <c r="L859" i="6" s="1"/>
  <c r="I859" i="6"/>
  <c r="K859" i="6" s="1"/>
  <c r="D859" i="6"/>
  <c r="C859" i="6"/>
  <c r="B859" i="6"/>
  <c r="O857" i="6"/>
  <c r="A857" i="6" s="1"/>
  <c r="J857" i="6"/>
  <c r="L857" i="6" s="1"/>
  <c r="I857" i="6"/>
  <c r="K857" i="6" s="1"/>
  <c r="D857" i="6"/>
  <c r="C857" i="6"/>
  <c r="B857" i="6"/>
  <c r="O858" i="6"/>
  <c r="A858" i="6" s="1"/>
  <c r="J858" i="6"/>
  <c r="L858" i="6" s="1"/>
  <c r="I858" i="6"/>
  <c r="K858" i="6" s="1"/>
  <c r="D858" i="6"/>
  <c r="C858" i="6"/>
  <c r="B858" i="6"/>
  <c r="O272" i="6"/>
  <c r="A272" i="6" s="1"/>
  <c r="J272" i="6"/>
  <c r="L272" i="6" s="1"/>
  <c r="I272" i="6"/>
  <c r="K272" i="6" s="1"/>
  <c r="D272" i="6"/>
  <c r="C272" i="6"/>
  <c r="B272" i="6"/>
  <c r="O271" i="6"/>
  <c r="A271" i="6" s="1"/>
  <c r="J271" i="6"/>
  <c r="L271" i="6" s="1"/>
  <c r="I271" i="6"/>
  <c r="K271" i="6" s="1"/>
  <c r="D271" i="6"/>
  <c r="C271" i="6"/>
  <c r="B271" i="6"/>
  <c r="O270" i="6"/>
  <c r="A270" i="6" s="1"/>
  <c r="J270" i="6"/>
  <c r="L270" i="6" s="1"/>
  <c r="I270" i="6"/>
  <c r="K270" i="6" s="1"/>
  <c r="D270" i="6"/>
  <c r="C270" i="6"/>
  <c r="B270" i="6"/>
  <c r="O1898" i="6"/>
  <c r="A1898" i="6" s="1"/>
  <c r="J1898" i="6"/>
  <c r="L1898" i="6" s="1"/>
  <c r="I1898" i="6"/>
  <c r="K1898" i="6" s="1"/>
  <c r="D1898" i="6"/>
  <c r="C1898" i="6"/>
  <c r="B1898" i="6"/>
  <c r="O847" i="6"/>
  <c r="A847" i="6" s="1"/>
  <c r="J847" i="6"/>
  <c r="L847" i="6" s="1"/>
  <c r="I847" i="6"/>
  <c r="K847" i="6" s="1"/>
  <c r="D847" i="6"/>
  <c r="C847" i="6"/>
  <c r="B847" i="6"/>
  <c r="O855" i="6"/>
  <c r="A855" i="6" s="1"/>
  <c r="J855" i="6"/>
  <c r="L855" i="6" s="1"/>
  <c r="I855" i="6"/>
  <c r="K855" i="6" s="1"/>
  <c r="D855" i="6"/>
  <c r="C855" i="6"/>
  <c r="B855" i="6"/>
  <c r="O838" i="6"/>
  <c r="A838" i="6" s="1"/>
  <c r="J838" i="6"/>
  <c r="L838" i="6" s="1"/>
  <c r="I838" i="6"/>
  <c r="K838" i="6" s="1"/>
  <c r="D838" i="6"/>
  <c r="C838" i="6"/>
  <c r="B838" i="6"/>
  <c r="O1901" i="6"/>
  <c r="A1901" i="6" s="1"/>
  <c r="J1901" i="6"/>
  <c r="L1901" i="6" s="1"/>
  <c r="I1901" i="6"/>
  <c r="K1901" i="6" s="1"/>
  <c r="D1901" i="6"/>
  <c r="C1901" i="6"/>
  <c r="B1901" i="6"/>
  <c r="O1902" i="6"/>
  <c r="A1902" i="6" s="1"/>
  <c r="J1902" i="6"/>
  <c r="L1902" i="6" s="1"/>
  <c r="I1902" i="6"/>
  <c r="K1902" i="6" s="1"/>
  <c r="D1902" i="6"/>
  <c r="C1902" i="6"/>
  <c r="B1902" i="6"/>
  <c r="O1900" i="6"/>
  <c r="A1900" i="6" s="1"/>
  <c r="J1900" i="6"/>
  <c r="L1900" i="6" s="1"/>
  <c r="I1900" i="6"/>
  <c r="K1900" i="6" s="1"/>
  <c r="D1900" i="6"/>
  <c r="C1900" i="6"/>
  <c r="B1900" i="6"/>
  <c r="O1897" i="6"/>
  <c r="A1897" i="6" s="1"/>
  <c r="J1897" i="6"/>
  <c r="L1897" i="6" s="1"/>
  <c r="I1897" i="6"/>
  <c r="K1897" i="6" s="1"/>
  <c r="D1897" i="6"/>
  <c r="C1897" i="6"/>
  <c r="B1897" i="6"/>
  <c r="O845" i="6"/>
  <c r="A845" i="6" s="1"/>
  <c r="J845" i="6"/>
  <c r="L845" i="6" s="1"/>
  <c r="I845" i="6"/>
  <c r="K845" i="6" s="1"/>
  <c r="D845" i="6"/>
  <c r="C845" i="6"/>
  <c r="B845" i="6"/>
  <c r="O839" i="6"/>
  <c r="A839" i="6" s="1"/>
  <c r="J839" i="6"/>
  <c r="L839" i="6" s="1"/>
  <c r="I839" i="6"/>
  <c r="K839" i="6" s="1"/>
  <c r="D839" i="6"/>
  <c r="C839" i="6"/>
  <c r="B839" i="6"/>
  <c r="O837" i="6"/>
  <c r="A837" i="6" s="1"/>
  <c r="J837" i="6"/>
  <c r="L837" i="6" s="1"/>
  <c r="I837" i="6"/>
  <c r="K837" i="6" s="1"/>
  <c r="D837" i="6"/>
  <c r="C837" i="6"/>
  <c r="B837" i="6"/>
  <c r="O1894" i="6"/>
  <c r="A1894" i="6" s="1"/>
  <c r="J1894" i="6"/>
  <c r="L1894" i="6" s="1"/>
  <c r="I1894" i="6"/>
  <c r="K1894" i="6" s="1"/>
  <c r="D1894" i="6"/>
  <c r="C1894" i="6"/>
  <c r="B1894" i="6"/>
  <c r="O1893" i="6"/>
  <c r="A1893" i="6" s="1"/>
  <c r="J1893" i="6"/>
  <c r="L1893" i="6" s="1"/>
  <c r="I1893" i="6"/>
  <c r="K1893" i="6" s="1"/>
  <c r="D1893" i="6"/>
  <c r="C1893" i="6"/>
  <c r="B1893" i="6"/>
  <c r="O1892" i="6"/>
  <c r="A1892" i="6" s="1"/>
  <c r="J1892" i="6"/>
  <c r="L1892" i="6" s="1"/>
  <c r="I1892" i="6"/>
  <c r="K1892" i="6" s="1"/>
  <c r="D1892" i="6"/>
  <c r="C1892" i="6"/>
  <c r="B1892" i="6"/>
  <c r="O2384" i="6"/>
  <c r="A2384" i="6" s="1"/>
  <c r="J2384" i="6"/>
  <c r="L2384" i="6" s="1"/>
  <c r="I2384" i="6"/>
  <c r="K2384" i="6" s="1"/>
  <c r="D2384" i="6"/>
  <c r="C2384" i="6"/>
  <c r="B2384" i="6"/>
  <c r="O849" i="6"/>
  <c r="A849" i="6" s="1"/>
  <c r="J849" i="6"/>
  <c r="L849" i="6" s="1"/>
  <c r="I849" i="6"/>
  <c r="K849" i="6" s="1"/>
  <c r="D849" i="6"/>
  <c r="C849" i="6"/>
  <c r="B849" i="6"/>
  <c r="O846" i="6"/>
  <c r="A846" i="6" s="1"/>
  <c r="J846" i="6"/>
  <c r="L846" i="6" s="1"/>
  <c r="I846" i="6"/>
  <c r="K846" i="6" s="1"/>
  <c r="D846" i="6"/>
  <c r="C846" i="6"/>
  <c r="B846" i="6"/>
  <c r="O1895" i="6"/>
  <c r="A1895" i="6" s="1"/>
  <c r="J1895" i="6"/>
  <c r="L1895" i="6" s="1"/>
  <c r="I1895" i="6"/>
  <c r="K1895" i="6" s="1"/>
  <c r="D1895" i="6"/>
  <c r="C1895" i="6"/>
  <c r="B1895" i="6"/>
  <c r="O832" i="6"/>
  <c r="A832" i="6" s="1"/>
  <c r="J832" i="6"/>
  <c r="L832" i="6" s="1"/>
  <c r="I832" i="6"/>
  <c r="K832" i="6" s="1"/>
  <c r="D832" i="6"/>
  <c r="C832" i="6"/>
  <c r="B832" i="6"/>
  <c r="O842" i="6"/>
  <c r="A842" i="6" s="1"/>
  <c r="J842" i="6"/>
  <c r="L842" i="6" s="1"/>
  <c r="I842" i="6"/>
  <c r="K842" i="6" s="1"/>
  <c r="D842" i="6"/>
  <c r="C842" i="6"/>
  <c r="B842" i="6"/>
  <c r="O854" i="6"/>
  <c r="A854" i="6" s="1"/>
  <c r="J854" i="6"/>
  <c r="L854" i="6" s="1"/>
  <c r="I854" i="6"/>
  <c r="K854" i="6" s="1"/>
  <c r="D854" i="6"/>
  <c r="C854" i="6"/>
  <c r="B854" i="6"/>
  <c r="O833" i="6"/>
  <c r="J833" i="6"/>
  <c r="L833" i="6" s="1"/>
  <c r="I833" i="6"/>
  <c r="K833" i="6" s="1"/>
  <c r="D833" i="6"/>
  <c r="C833" i="6"/>
  <c r="B833" i="6"/>
  <c r="O851" i="6"/>
  <c r="A851" i="6" s="1"/>
  <c r="J851" i="6"/>
  <c r="L851" i="6" s="1"/>
  <c r="I851" i="6"/>
  <c r="K851" i="6" s="1"/>
  <c r="D851" i="6"/>
  <c r="C851" i="6"/>
  <c r="B851" i="6"/>
  <c r="O844" i="6"/>
  <c r="A844" i="6" s="1"/>
  <c r="J844" i="6"/>
  <c r="L844" i="6" s="1"/>
  <c r="I844" i="6"/>
  <c r="K844" i="6" s="1"/>
  <c r="D844" i="6"/>
  <c r="C844" i="6"/>
  <c r="B844" i="6"/>
  <c r="O1899" i="6"/>
  <c r="A1899" i="6" s="1"/>
  <c r="J1899" i="6"/>
  <c r="L1899" i="6" s="1"/>
  <c r="I1899" i="6"/>
  <c r="K1899" i="6" s="1"/>
  <c r="D1899" i="6"/>
  <c r="C1899" i="6"/>
  <c r="B1899" i="6"/>
  <c r="O1896" i="6"/>
  <c r="J1896" i="6"/>
  <c r="L1896" i="6" s="1"/>
  <c r="I1896" i="6"/>
  <c r="K1896" i="6" s="1"/>
  <c r="D1896" i="6"/>
  <c r="C1896" i="6"/>
  <c r="B1896" i="6"/>
  <c r="O831" i="6"/>
  <c r="A831" i="6" s="1"/>
  <c r="J831" i="6"/>
  <c r="L831" i="6" s="1"/>
  <c r="I831" i="6"/>
  <c r="K831" i="6" s="1"/>
  <c r="D831" i="6"/>
  <c r="C831" i="6"/>
  <c r="B831" i="6"/>
  <c r="O841" i="6"/>
  <c r="A841" i="6" s="1"/>
  <c r="J841" i="6"/>
  <c r="L841" i="6" s="1"/>
  <c r="I841" i="6"/>
  <c r="K841" i="6" s="1"/>
  <c r="D841" i="6"/>
  <c r="C841" i="6"/>
  <c r="B841" i="6"/>
  <c r="O843" i="6"/>
  <c r="J843" i="6"/>
  <c r="L843" i="6" s="1"/>
  <c r="I843" i="6"/>
  <c r="K843" i="6" s="1"/>
  <c r="D843" i="6"/>
  <c r="C843" i="6"/>
  <c r="B843" i="6"/>
  <c r="O834" i="6"/>
  <c r="A834" i="6" s="1"/>
  <c r="J834" i="6"/>
  <c r="L834" i="6" s="1"/>
  <c r="I834" i="6"/>
  <c r="K834" i="6" s="1"/>
  <c r="D834" i="6"/>
  <c r="C834" i="6"/>
  <c r="B834" i="6"/>
  <c r="O840" i="6"/>
  <c r="A840" i="6" s="1"/>
  <c r="J840" i="6"/>
  <c r="L840" i="6" s="1"/>
  <c r="I840" i="6"/>
  <c r="K840" i="6" s="1"/>
  <c r="D840" i="6"/>
  <c r="C840" i="6"/>
  <c r="B840" i="6"/>
  <c r="O853" i="6"/>
  <c r="A853" i="6" s="1"/>
  <c r="J853" i="6"/>
  <c r="L853" i="6" s="1"/>
  <c r="I853" i="6"/>
  <c r="K853" i="6" s="1"/>
  <c r="D853" i="6"/>
  <c r="C853" i="6"/>
  <c r="B853" i="6"/>
  <c r="O852" i="6"/>
  <c r="A852" i="6" s="1"/>
  <c r="J852" i="6"/>
  <c r="L852" i="6" s="1"/>
  <c r="I852" i="6"/>
  <c r="K852" i="6" s="1"/>
  <c r="D852" i="6"/>
  <c r="C852" i="6"/>
  <c r="B852" i="6"/>
  <c r="O269" i="6"/>
  <c r="A269" i="6" s="1"/>
  <c r="J269" i="6"/>
  <c r="L269" i="6" s="1"/>
  <c r="I269" i="6"/>
  <c r="K269" i="6" s="1"/>
  <c r="D269" i="6"/>
  <c r="C269" i="6"/>
  <c r="B269" i="6"/>
  <c r="O850" i="6"/>
  <c r="A850" i="6" s="1"/>
  <c r="J850" i="6"/>
  <c r="L850" i="6" s="1"/>
  <c r="I850" i="6"/>
  <c r="K850" i="6" s="1"/>
  <c r="D850" i="6"/>
  <c r="C850" i="6"/>
  <c r="B850" i="6"/>
  <c r="O848" i="6"/>
  <c r="A848" i="6" s="1"/>
  <c r="J848" i="6"/>
  <c r="L848" i="6" s="1"/>
  <c r="I848" i="6"/>
  <c r="K848" i="6" s="1"/>
  <c r="D848" i="6"/>
  <c r="C848" i="6"/>
  <c r="B848" i="6"/>
  <c r="O267" i="6"/>
  <c r="A267" i="6" s="1"/>
  <c r="J267" i="6"/>
  <c r="L267" i="6" s="1"/>
  <c r="I267" i="6"/>
  <c r="K267" i="6" s="1"/>
  <c r="D267" i="6"/>
  <c r="C267" i="6"/>
  <c r="B267" i="6"/>
  <c r="O856" i="6"/>
  <c r="A856" i="6" s="1"/>
  <c r="J856" i="6"/>
  <c r="L856" i="6" s="1"/>
  <c r="I856" i="6"/>
  <c r="K856" i="6" s="1"/>
  <c r="D856" i="6"/>
  <c r="C856" i="6"/>
  <c r="B856" i="6"/>
  <c r="O268" i="6"/>
  <c r="J268" i="6"/>
  <c r="L268" i="6" s="1"/>
  <c r="I268" i="6"/>
  <c r="K268" i="6" s="1"/>
  <c r="D268" i="6"/>
  <c r="C268" i="6"/>
  <c r="B268" i="6"/>
  <c r="O830" i="6"/>
  <c r="A830" i="6" s="1"/>
  <c r="J830" i="6"/>
  <c r="L830" i="6" s="1"/>
  <c r="I830" i="6"/>
  <c r="K830" i="6" s="1"/>
  <c r="D830" i="6"/>
  <c r="C830" i="6"/>
  <c r="B830" i="6"/>
  <c r="O835" i="6"/>
  <c r="A835" i="6" s="1"/>
  <c r="J835" i="6"/>
  <c r="L835" i="6" s="1"/>
  <c r="I835" i="6"/>
  <c r="K835" i="6" s="1"/>
  <c r="D835" i="6"/>
  <c r="C835" i="6"/>
  <c r="B835" i="6"/>
  <c r="O836" i="6"/>
  <c r="J836" i="6"/>
  <c r="L836" i="6" s="1"/>
  <c r="I836" i="6"/>
  <c r="K836" i="6" s="1"/>
  <c r="D836" i="6"/>
  <c r="C836" i="6"/>
  <c r="B836" i="6"/>
  <c r="O266" i="6"/>
  <c r="A266" i="6" s="1"/>
  <c r="J266" i="6"/>
  <c r="L266" i="6" s="1"/>
  <c r="I266" i="6"/>
  <c r="K266" i="6" s="1"/>
  <c r="D266" i="6"/>
  <c r="C266" i="6"/>
  <c r="B266" i="6"/>
  <c r="O265" i="6"/>
  <c r="A265" i="6" s="1"/>
  <c r="J265" i="6"/>
  <c r="L265" i="6" s="1"/>
  <c r="I265" i="6"/>
  <c r="K265" i="6" s="1"/>
  <c r="D265" i="6"/>
  <c r="C265" i="6"/>
  <c r="B265" i="6"/>
  <c r="O264" i="6"/>
  <c r="J264" i="6"/>
  <c r="L264" i="6" s="1"/>
  <c r="I264" i="6"/>
  <c r="K264" i="6" s="1"/>
  <c r="D264" i="6"/>
  <c r="C264" i="6"/>
  <c r="B264" i="6"/>
  <c r="O263" i="6"/>
  <c r="A263" i="6" s="1"/>
  <c r="J263" i="6"/>
  <c r="L263" i="6" s="1"/>
  <c r="I263" i="6"/>
  <c r="K263" i="6" s="1"/>
  <c r="D263" i="6"/>
  <c r="C263" i="6"/>
  <c r="B263" i="6"/>
  <c r="O262" i="6"/>
  <c r="A262" i="6" s="1"/>
  <c r="J262" i="6"/>
  <c r="L262" i="6" s="1"/>
  <c r="I262" i="6"/>
  <c r="K262" i="6" s="1"/>
  <c r="D262" i="6"/>
  <c r="C262" i="6"/>
  <c r="B262" i="6"/>
  <c r="O261" i="6"/>
  <c r="A261" i="6" s="1"/>
  <c r="J261" i="6"/>
  <c r="L261" i="6" s="1"/>
  <c r="I261" i="6"/>
  <c r="K261" i="6" s="1"/>
  <c r="D261" i="6"/>
  <c r="C261" i="6"/>
  <c r="B261" i="6"/>
  <c r="O31" i="6"/>
  <c r="A31" i="6" s="1"/>
  <c r="J31" i="6"/>
  <c r="L31" i="6" s="1"/>
  <c r="I31" i="6"/>
  <c r="K31" i="6" s="1"/>
  <c r="D31" i="6"/>
  <c r="C31" i="6"/>
  <c r="B31" i="6"/>
  <c r="O260" i="6"/>
  <c r="A260" i="6" s="1"/>
  <c r="J260" i="6"/>
  <c r="L260" i="6" s="1"/>
  <c r="I260" i="6"/>
  <c r="K260" i="6" s="1"/>
  <c r="D260" i="6"/>
  <c r="C260" i="6"/>
  <c r="B260" i="6"/>
  <c r="O259" i="6"/>
  <c r="A259" i="6" s="1"/>
  <c r="J259" i="6"/>
  <c r="L259" i="6" s="1"/>
  <c r="I259" i="6"/>
  <c r="K259" i="6" s="1"/>
  <c r="D259" i="6"/>
  <c r="C259" i="6"/>
  <c r="B259" i="6"/>
  <c r="O258" i="6"/>
  <c r="A258" i="6" s="1"/>
  <c r="J258" i="6"/>
  <c r="L258" i="6" s="1"/>
  <c r="I258" i="6"/>
  <c r="K258" i="6" s="1"/>
  <c r="D258" i="6"/>
  <c r="C258" i="6"/>
  <c r="B258" i="6"/>
  <c r="O257" i="6"/>
  <c r="A257" i="6" s="1"/>
  <c r="J257" i="6"/>
  <c r="L257" i="6" s="1"/>
  <c r="I257" i="6"/>
  <c r="K257" i="6" s="1"/>
  <c r="D257" i="6"/>
  <c r="C257" i="6"/>
  <c r="B257" i="6"/>
  <c r="O256" i="6"/>
  <c r="A256" i="6" s="1"/>
  <c r="J256" i="6"/>
  <c r="L256" i="6" s="1"/>
  <c r="I256" i="6"/>
  <c r="K256" i="6" s="1"/>
  <c r="D256" i="6"/>
  <c r="C256" i="6"/>
  <c r="B256" i="6"/>
  <c r="O255" i="6"/>
  <c r="J255" i="6"/>
  <c r="L255" i="6" s="1"/>
  <c r="I255" i="6"/>
  <c r="K255" i="6" s="1"/>
  <c r="D255" i="6"/>
  <c r="C255" i="6"/>
  <c r="B255" i="6"/>
  <c r="O254" i="6"/>
  <c r="A254" i="6" s="1"/>
  <c r="J254" i="6"/>
  <c r="L254" i="6" s="1"/>
  <c r="I254" i="6"/>
  <c r="K254" i="6" s="1"/>
  <c r="D254" i="6"/>
  <c r="C254" i="6"/>
  <c r="B254" i="6"/>
  <c r="O829" i="6"/>
  <c r="A829" i="6" s="1"/>
  <c r="J829" i="6"/>
  <c r="L829" i="6" s="1"/>
  <c r="I829" i="6"/>
  <c r="K829" i="6" s="1"/>
  <c r="D829" i="6"/>
  <c r="C829" i="6"/>
  <c r="B829" i="6"/>
  <c r="O253" i="6"/>
  <c r="J253" i="6"/>
  <c r="L253" i="6" s="1"/>
  <c r="I253" i="6"/>
  <c r="K253" i="6" s="1"/>
  <c r="D253" i="6"/>
  <c r="C253" i="6"/>
  <c r="B253" i="6"/>
  <c r="O251" i="6"/>
  <c r="A251" i="6" s="1"/>
  <c r="J251" i="6"/>
  <c r="L251" i="6" s="1"/>
  <c r="I251" i="6"/>
  <c r="K251" i="6" s="1"/>
  <c r="D251" i="6"/>
  <c r="C251" i="6"/>
  <c r="B251" i="6"/>
  <c r="O828" i="6"/>
  <c r="A828" i="6" s="1"/>
  <c r="J828" i="6"/>
  <c r="L828" i="6" s="1"/>
  <c r="I828" i="6"/>
  <c r="K828" i="6" s="1"/>
  <c r="D828" i="6"/>
  <c r="C828" i="6"/>
  <c r="B828" i="6"/>
  <c r="O252" i="6"/>
  <c r="J252" i="6"/>
  <c r="L252" i="6" s="1"/>
  <c r="I252" i="6"/>
  <c r="K252" i="6" s="1"/>
  <c r="D252" i="6"/>
  <c r="C252" i="6"/>
  <c r="B252" i="6"/>
  <c r="O250" i="6"/>
  <c r="A250" i="6" s="1"/>
  <c r="J250" i="6"/>
  <c r="L250" i="6" s="1"/>
  <c r="I250" i="6"/>
  <c r="K250" i="6" s="1"/>
  <c r="D250" i="6"/>
  <c r="C250" i="6"/>
  <c r="B250" i="6"/>
  <c r="O30" i="6"/>
  <c r="J30" i="6"/>
  <c r="L30" i="6" s="1"/>
  <c r="I30" i="6"/>
  <c r="K30" i="6" s="1"/>
  <c r="D30" i="6"/>
  <c r="C30" i="6"/>
  <c r="B30" i="6"/>
  <c r="O249" i="6"/>
  <c r="A249" i="6" s="1"/>
  <c r="J249" i="6"/>
  <c r="L249" i="6" s="1"/>
  <c r="I249" i="6"/>
  <c r="K249" i="6" s="1"/>
  <c r="D249" i="6"/>
  <c r="C249" i="6"/>
  <c r="B249" i="6"/>
  <c r="O248" i="6"/>
  <c r="A248" i="6" s="1"/>
  <c r="J248" i="6"/>
  <c r="L248" i="6" s="1"/>
  <c r="I248" i="6"/>
  <c r="K248" i="6" s="1"/>
  <c r="D248" i="6"/>
  <c r="C248" i="6"/>
  <c r="B248" i="6"/>
  <c r="O827" i="6"/>
  <c r="A827" i="6" s="1"/>
  <c r="J827" i="6"/>
  <c r="L827" i="6" s="1"/>
  <c r="I827" i="6"/>
  <c r="K827" i="6" s="1"/>
  <c r="D827" i="6"/>
  <c r="C827" i="6"/>
  <c r="B827" i="6"/>
  <c r="O826" i="6"/>
  <c r="A826" i="6" s="1"/>
  <c r="J826" i="6"/>
  <c r="L826" i="6" s="1"/>
  <c r="I826" i="6"/>
  <c r="K826" i="6" s="1"/>
  <c r="D826" i="6"/>
  <c r="C826" i="6"/>
  <c r="B826" i="6"/>
  <c r="O247" i="6"/>
  <c r="A247" i="6" s="1"/>
  <c r="J247" i="6"/>
  <c r="L247" i="6" s="1"/>
  <c r="I247" i="6"/>
  <c r="K247" i="6" s="1"/>
  <c r="D247" i="6"/>
  <c r="C247" i="6"/>
  <c r="B247" i="6"/>
  <c r="O246" i="6"/>
  <c r="A246" i="6" s="1"/>
  <c r="J246" i="6"/>
  <c r="L246" i="6" s="1"/>
  <c r="I246" i="6"/>
  <c r="K246" i="6" s="1"/>
  <c r="D246" i="6"/>
  <c r="C246" i="6"/>
  <c r="B246" i="6"/>
  <c r="O245" i="6"/>
  <c r="A245" i="6" s="1"/>
  <c r="J245" i="6"/>
  <c r="L245" i="6" s="1"/>
  <c r="I245" i="6"/>
  <c r="K245" i="6" s="1"/>
  <c r="D245" i="6"/>
  <c r="C245" i="6"/>
  <c r="B245" i="6"/>
  <c r="O823" i="6"/>
  <c r="J823" i="6"/>
  <c r="L823" i="6" s="1"/>
  <c r="I823" i="6"/>
  <c r="K823" i="6" s="1"/>
  <c r="D823" i="6"/>
  <c r="C823" i="6"/>
  <c r="B823" i="6"/>
  <c r="O244" i="6"/>
  <c r="A244" i="6" s="1"/>
  <c r="J244" i="6"/>
  <c r="L244" i="6" s="1"/>
  <c r="I244" i="6"/>
  <c r="K244" i="6" s="1"/>
  <c r="D244" i="6"/>
  <c r="C244" i="6"/>
  <c r="B244" i="6"/>
  <c r="O243" i="6"/>
  <c r="A243" i="6" s="1"/>
  <c r="J243" i="6"/>
  <c r="L243" i="6" s="1"/>
  <c r="I243" i="6"/>
  <c r="K243" i="6" s="1"/>
  <c r="D243" i="6"/>
  <c r="C243" i="6"/>
  <c r="B243" i="6"/>
  <c r="O824" i="6"/>
  <c r="A824" i="6" s="1"/>
  <c r="J824" i="6"/>
  <c r="L824" i="6" s="1"/>
  <c r="I824" i="6"/>
  <c r="K824" i="6" s="1"/>
  <c r="D824" i="6"/>
  <c r="C824" i="6"/>
  <c r="B824" i="6"/>
  <c r="O825" i="6"/>
  <c r="A825" i="6" s="1"/>
  <c r="J825" i="6"/>
  <c r="L825" i="6" s="1"/>
  <c r="I825" i="6"/>
  <c r="K825" i="6" s="1"/>
  <c r="D825" i="6"/>
  <c r="C825" i="6"/>
  <c r="B825" i="6"/>
  <c r="O822" i="6"/>
  <c r="A822" i="6" s="1"/>
  <c r="J822" i="6"/>
  <c r="L822" i="6" s="1"/>
  <c r="I822" i="6"/>
  <c r="K822" i="6" s="1"/>
  <c r="D822" i="6"/>
  <c r="C822" i="6"/>
  <c r="B822" i="6"/>
  <c r="O29" i="6"/>
  <c r="A29" i="6" s="1"/>
  <c r="J29" i="6"/>
  <c r="L29" i="6" s="1"/>
  <c r="I29" i="6"/>
  <c r="K29" i="6" s="1"/>
  <c r="D29" i="6"/>
  <c r="C29" i="6"/>
  <c r="B29" i="6"/>
  <c r="O242" i="6"/>
  <c r="A242" i="6" s="1"/>
  <c r="J242" i="6"/>
  <c r="L242" i="6" s="1"/>
  <c r="I242" i="6"/>
  <c r="K242" i="6" s="1"/>
  <c r="D242" i="6"/>
  <c r="C242" i="6"/>
  <c r="B242" i="6"/>
  <c r="O28" i="6"/>
  <c r="A28" i="6" s="1"/>
  <c r="J28" i="6"/>
  <c r="L28" i="6" s="1"/>
  <c r="I28" i="6"/>
  <c r="K28" i="6" s="1"/>
  <c r="D28" i="6"/>
  <c r="C28" i="6"/>
  <c r="B28" i="6"/>
  <c r="O241" i="6"/>
  <c r="A241" i="6" s="1"/>
  <c r="J241" i="6"/>
  <c r="L241" i="6" s="1"/>
  <c r="I241" i="6"/>
  <c r="K241" i="6" s="1"/>
  <c r="D241" i="6"/>
  <c r="C241" i="6"/>
  <c r="B241" i="6"/>
  <c r="O240" i="6"/>
  <c r="A240" i="6" s="1"/>
  <c r="J240" i="6"/>
  <c r="L240" i="6" s="1"/>
  <c r="I240" i="6"/>
  <c r="K240" i="6" s="1"/>
  <c r="D240" i="6"/>
  <c r="C240" i="6"/>
  <c r="B240" i="6"/>
  <c r="O239" i="6"/>
  <c r="A239" i="6" s="1"/>
  <c r="J239" i="6"/>
  <c r="L239" i="6" s="1"/>
  <c r="I239" i="6"/>
  <c r="K239" i="6" s="1"/>
  <c r="D239" i="6"/>
  <c r="C239" i="6"/>
  <c r="B239" i="6"/>
  <c r="O819" i="6"/>
  <c r="A819" i="6" s="1"/>
  <c r="J819" i="6"/>
  <c r="L819" i="6" s="1"/>
  <c r="I819" i="6"/>
  <c r="K819" i="6" s="1"/>
  <c r="D819" i="6"/>
  <c r="C819" i="6"/>
  <c r="B819" i="6"/>
  <c r="O821" i="6"/>
  <c r="A821" i="6" s="1"/>
  <c r="J821" i="6"/>
  <c r="L821" i="6" s="1"/>
  <c r="I821" i="6"/>
  <c r="K821" i="6" s="1"/>
  <c r="D821" i="6"/>
  <c r="C821" i="6"/>
  <c r="B821" i="6"/>
  <c r="O820" i="6"/>
  <c r="A820" i="6" s="1"/>
  <c r="J820" i="6"/>
  <c r="L820" i="6" s="1"/>
  <c r="I820" i="6"/>
  <c r="K820" i="6" s="1"/>
  <c r="D820" i="6"/>
  <c r="C820" i="6"/>
  <c r="B820" i="6"/>
  <c r="O238" i="6"/>
  <c r="A238" i="6" s="1"/>
  <c r="J238" i="6"/>
  <c r="L238" i="6" s="1"/>
  <c r="I238" i="6"/>
  <c r="K238" i="6" s="1"/>
  <c r="D238" i="6"/>
  <c r="C238" i="6"/>
  <c r="B238" i="6"/>
  <c r="O818" i="6"/>
  <c r="J818" i="6"/>
  <c r="L818" i="6" s="1"/>
  <c r="I818" i="6"/>
  <c r="K818" i="6" s="1"/>
  <c r="D818" i="6"/>
  <c r="C818" i="6"/>
  <c r="B818" i="6"/>
  <c r="O237" i="6"/>
  <c r="A237" i="6" s="1"/>
  <c r="J237" i="6"/>
  <c r="L237" i="6" s="1"/>
  <c r="I237" i="6"/>
  <c r="K237" i="6" s="1"/>
  <c r="D237" i="6"/>
  <c r="C237" i="6"/>
  <c r="B237" i="6"/>
  <c r="O817" i="6"/>
  <c r="A817" i="6" s="1"/>
  <c r="J817" i="6"/>
  <c r="L817" i="6" s="1"/>
  <c r="I817" i="6"/>
  <c r="K817" i="6" s="1"/>
  <c r="D817" i="6"/>
  <c r="C817" i="6"/>
  <c r="B817" i="6"/>
  <c r="O236" i="6"/>
  <c r="J236" i="6"/>
  <c r="L236" i="6" s="1"/>
  <c r="I236" i="6"/>
  <c r="K236" i="6" s="1"/>
  <c r="D236" i="6"/>
  <c r="C236" i="6"/>
  <c r="B236" i="6"/>
  <c r="O235" i="6"/>
  <c r="A235" i="6" s="1"/>
  <c r="J235" i="6"/>
  <c r="L235" i="6" s="1"/>
  <c r="I235" i="6"/>
  <c r="K235" i="6" s="1"/>
  <c r="D235" i="6"/>
  <c r="C235" i="6"/>
  <c r="B235" i="6"/>
  <c r="O233" i="6"/>
  <c r="A233" i="6" s="1"/>
  <c r="J233" i="6"/>
  <c r="L233" i="6" s="1"/>
  <c r="I233" i="6"/>
  <c r="K233" i="6" s="1"/>
  <c r="D233" i="6"/>
  <c r="C233" i="6"/>
  <c r="B233" i="6"/>
  <c r="O232" i="6"/>
  <c r="J232" i="6"/>
  <c r="L232" i="6" s="1"/>
  <c r="I232" i="6"/>
  <c r="K232" i="6" s="1"/>
  <c r="D232" i="6"/>
  <c r="C232" i="6"/>
  <c r="B232" i="6"/>
  <c r="O234" i="6"/>
  <c r="A234" i="6" s="1"/>
  <c r="J234" i="6"/>
  <c r="L234" i="6" s="1"/>
  <c r="I234" i="6"/>
  <c r="K234" i="6" s="1"/>
  <c r="D234" i="6"/>
  <c r="C234" i="6"/>
  <c r="B234" i="6"/>
  <c r="O231" i="6"/>
  <c r="A231" i="6" s="1"/>
  <c r="J231" i="6"/>
  <c r="L231" i="6" s="1"/>
  <c r="I231" i="6"/>
  <c r="K231" i="6" s="1"/>
  <c r="D231" i="6"/>
  <c r="C231" i="6"/>
  <c r="B231" i="6"/>
  <c r="O228" i="6"/>
  <c r="A228" i="6" s="1"/>
  <c r="J228" i="6"/>
  <c r="L228" i="6" s="1"/>
  <c r="I228" i="6"/>
  <c r="K228" i="6" s="1"/>
  <c r="D228" i="6"/>
  <c r="C228" i="6"/>
  <c r="B228" i="6"/>
  <c r="O230" i="6"/>
  <c r="A230" i="6" s="1"/>
  <c r="J230" i="6"/>
  <c r="L230" i="6" s="1"/>
  <c r="I230" i="6"/>
  <c r="K230" i="6" s="1"/>
  <c r="D230" i="6"/>
  <c r="C230" i="6"/>
  <c r="B230" i="6"/>
  <c r="O229" i="6"/>
  <c r="A229" i="6" s="1"/>
  <c r="J229" i="6"/>
  <c r="L229" i="6" s="1"/>
  <c r="I229" i="6"/>
  <c r="K229" i="6" s="1"/>
  <c r="D229" i="6"/>
  <c r="C229" i="6"/>
  <c r="B229" i="6"/>
  <c r="O225" i="6"/>
  <c r="A225" i="6" s="1"/>
  <c r="J225" i="6"/>
  <c r="L225" i="6" s="1"/>
  <c r="I225" i="6"/>
  <c r="K225" i="6" s="1"/>
  <c r="D225" i="6"/>
  <c r="C225" i="6"/>
  <c r="B225" i="6"/>
  <c r="O226" i="6"/>
  <c r="A226" i="6" s="1"/>
  <c r="J226" i="6"/>
  <c r="L226" i="6" s="1"/>
  <c r="I226" i="6"/>
  <c r="K226" i="6" s="1"/>
  <c r="D226" i="6"/>
  <c r="C226" i="6"/>
  <c r="B226" i="6"/>
  <c r="O227" i="6"/>
  <c r="A227" i="6" s="1"/>
  <c r="J227" i="6"/>
  <c r="L227" i="6" s="1"/>
  <c r="I227" i="6"/>
  <c r="K227" i="6" s="1"/>
  <c r="D227" i="6"/>
  <c r="C227" i="6"/>
  <c r="B227" i="6"/>
  <c r="O224" i="6"/>
  <c r="A224" i="6" s="1"/>
  <c r="J224" i="6"/>
  <c r="L224" i="6" s="1"/>
  <c r="I224" i="6"/>
  <c r="K224" i="6" s="1"/>
  <c r="D224" i="6"/>
  <c r="C224" i="6"/>
  <c r="B224" i="6"/>
  <c r="O816" i="6"/>
  <c r="A816" i="6" s="1"/>
  <c r="J816" i="6"/>
  <c r="L816" i="6" s="1"/>
  <c r="I816" i="6"/>
  <c r="K816" i="6" s="1"/>
  <c r="D816" i="6"/>
  <c r="C816" i="6"/>
  <c r="B816" i="6"/>
  <c r="O223" i="6"/>
  <c r="A223" i="6" s="1"/>
  <c r="J223" i="6"/>
  <c r="L223" i="6" s="1"/>
  <c r="I223" i="6"/>
  <c r="K223" i="6" s="1"/>
  <c r="D223" i="6"/>
  <c r="C223" i="6"/>
  <c r="B223" i="6"/>
  <c r="O222" i="6"/>
  <c r="A222" i="6" s="1"/>
  <c r="J222" i="6"/>
  <c r="L222" i="6" s="1"/>
  <c r="I222" i="6"/>
  <c r="K222" i="6" s="1"/>
  <c r="D222" i="6"/>
  <c r="C222" i="6"/>
  <c r="B222" i="6"/>
  <c r="O221" i="6"/>
  <c r="A221" i="6" s="1"/>
  <c r="J221" i="6"/>
  <c r="L221" i="6" s="1"/>
  <c r="I221" i="6"/>
  <c r="K221" i="6" s="1"/>
  <c r="D221" i="6"/>
  <c r="C221" i="6"/>
  <c r="B221" i="6"/>
  <c r="O812" i="6"/>
  <c r="A812" i="6" s="1"/>
  <c r="J812" i="6"/>
  <c r="L812" i="6" s="1"/>
  <c r="I812" i="6"/>
  <c r="K812" i="6" s="1"/>
  <c r="D812" i="6"/>
  <c r="C812" i="6"/>
  <c r="B812" i="6"/>
  <c r="O810" i="6"/>
  <c r="A810" i="6" s="1"/>
  <c r="J810" i="6"/>
  <c r="L810" i="6" s="1"/>
  <c r="I810" i="6"/>
  <c r="K810" i="6" s="1"/>
  <c r="D810" i="6"/>
  <c r="C810" i="6"/>
  <c r="B810" i="6"/>
  <c r="O808" i="6"/>
  <c r="A808" i="6" s="1"/>
  <c r="J808" i="6"/>
  <c r="L808" i="6" s="1"/>
  <c r="I808" i="6"/>
  <c r="K808" i="6" s="1"/>
  <c r="D808" i="6"/>
  <c r="C808" i="6"/>
  <c r="B808" i="6"/>
  <c r="O803" i="6"/>
  <c r="A803" i="6" s="1"/>
  <c r="J803" i="6"/>
  <c r="L803" i="6" s="1"/>
  <c r="I803" i="6"/>
  <c r="K803" i="6" s="1"/>
  <c r="D803" i="6"/>
  <c r="C803" i="6"/>
  <c r="B803" i="6"/>
  <c r="O804" i="6"/>
  <c r="A804" i="6" s="1"/>
  <c r="J804" i="6"/>
  <c r="L804" i="6" s="1"/>
  <c r="I804" i="6"/>
  <c r="K804" i="6" s="1"/>
  <c r="D804" i="6"/>
  <c r="C804" i="6"/>
  <c r="B804" i="6"/>
  <c r="O811" i="6"/>
  <c r="A811" i="6" s="1"/>
  <c r="J811" i="6"/>
  <c r="L811" i="6" s="1"/>
  <c r="I811" i="6"/>
  <c r="K811" i="6" s="1"/>
  <c r="D811" i="6"/>
  <c r="C811" i="6"/>
  <c r="B811" i="6"/>
  <c r="O2383" i="6"/>
  <c r="A2383" i="6" s="1"/>
  <c r="J2383" i="6"/>
  <c r="L2383" i="6" s="1"/>
  <c r="I2383" i="6"/>
  <c r="K2383" i="6" s="1"/>
  <c r="D2383" i="6"/>
  <c r="C2383" i="6"/>
  <c r="B2383" i="6"/>
  <c r="O1891" i="6"/>
  <c r="A1891" i="6" s="1"/>
  <c r="J1891" i="6"/>
  <c r="L1891" i="6" s="1"/>
  <c r="I1891" i="6"/>
  <c r="K1891" i="6" s="1"/>
  <c r="D1891" i="6"/>
  <c r="C1891" i="6"/>
  <c r="B1891" i="6"/>
  <c r="O1890" i="6"/>
  <c r="A1890" i="6" s="1"/>
  <c r="J1890" i="6"/>
  <c r="L1890" i="6" s="1"/>
  <c r="I1890" i="6"/>
  <c r="K1890" i="6" s="1"/>
  <c r="D1890" i="6"/>
  <c r="C1890" i="6"/>
  <c r="B1890" i="6"/>
  <c r="O809" i="6"/>
  <c r="A809" i="6" s="1"/>
  <c r="J809" i="6"/>
  <c r="L809" i="6" s="1"/>
  <c r="I809" i="6"/>
  <c r="K809" i="6" s="1"/>
  <c r="D809" i="6"/>
  <c r="C809" i="6"/>
  <c r="B809" i="6"/>
  <c r="O807" i="6"/>
  <c r="A807" i="6" s="1"/>
  <c r="J807" i="6"/>
  <c r="L807" i="6" s="1"/>
  <c r="I807" i="6"/>
  <c r="K807" i="6" s="1"/>
  <c r="D807" i="6"/>
  <c r="C807" i="6"/>
  <c r="B807" i="6"/>
  <c r="O815" i="6"/>
  <c r="A815" i="6" s="1"/>
  <c r="J815" i="6"/>
  <c r="L815" i="6" s="1"/>
  <c r="I815" i="6"/>
  <c r="K815" i="6" s="1"/>
  <c r="D815" i="6"/>
  <c r="C815" i="6"/>
  <c r="B815" i="6"/>
  <c r="O802" i="6"/>
  <c r="J802" i="6"/>
  <c r="L802" i="6" s="1"/>
  <c r="I802" i="6"/>
  <c r="K802" i="6" s="1"/>
  <c r="D802" i="6"/>
  <c r="C802" i="6"/>
  <c r="B802" i="6"/>
  <c r="O806" i="6"/>
  <c r="A806" i="6" s="1"/>
  <c r="J806" i="6"/>
  <c r="L806" i="6" s="1"/>
  <c r="I806" i="6"/>
  <c r="K806" i="6" s="1"/>
  <c r="D806" i="6"/>
  <c r="C806" i="6"/>
  <c r="B806" i="6"/>
  <c r="O805" i="6"/>
  <c r="A805" i="6" s="1"/>
  <c r="J805" i="6"/>
  <c r="L805" i="6" s="1"/>
  <c r="I805" i="6"/>
  <c r="K805" i="6" s="1"/>
  <c r="D805" i="6"/>
  <c r="C805" i="6"/>
  <c r="B805" i="6"/>
  <c r="O801" i="6"/>
  <c r="J801" i="6"/>
  <c r="L801" i="6" s="1"/>
  <c r="I801" i="6"/>
  <c r="K801" i="6" s="1"/>
  <c r="D801" i="6"/>
  <c r="C801" i="6"/>
  <c r="B801" i="6"/>
  <c r="O814" i="6"/>
  <c r="A814" i="6" s="1"/>
  <c r="J814" i="6"/>
  <c r="L814" i="6" s="1"/>
  <c r="I814" i="6"/>
  <c r="K814" i="6" s="1"/>
  <c r="D814" i="6"/>
  <c r="C814" i="6"/>
  <c r="B814" i="6"/>
  <c r="O220" i="6"/>
  <c r="A220" i="6" s="1"/>
  <c r="J220" i="6"/>
  <c r="L220" i="6" s="1"/>
  <c r="I220" i="6"/>
  <c r="K220" i="6" s="1"/>
  <c r="D220" i="6"/>
  <c r="C220" i="6"/>
  <c r="B220" i="6"/>
  <c r="O1889" i="6"/>
  <c r="J1889" i="6"/>
  <c r="L1889" i="6" s="1"/>
  <c r="I1889" i="6"/>
  <c r="K1889" i="6" s="1"/>
  <c r="D1889" i="6"/>
  <c r="C1889" i="6"/>
  <c r="B1889" i="6"/>
  <c r="O813" i="6"/>
  <c r="A813" i="6" s="1"/>
  <c r="J813" i="6"/>
  <c r="L813" i="6" s="1"/>
  <c r="I813" i="6"/>
  <c r="K813" i="6" s="1"/>
  <c r="D813" i="6"/>
  <c r="C813" i="6"/>
  <c r="B813" i="6"/>
  <c r="O218" i="6"/>
  <c r="A218" i="6" s="1"/>
  <c r="J218" i="6"/>
  <c r="L218" i="6" s="1"/>
  <c r="I218" i="6"/>
  <c r="K218" i="6" s="1"/>
  <c r="D218" i="6"/>
  <c r="C218" i="6"/>
  <c r="B218" i="6"/>
  <c r="O219" i="6"/>
  <c r="A219" i="6" s="1"/>
  <c r="J219" i="6"/>
  <c r="L219" i="6" s="1"/>
  <c r="I219" i="6"/>
  <c r="K219" i="6" s="1"/>
  <c r="D219" i="6"/>
  <c r="C219" i="6"/>
  <c r="B219" i="6"/>
  <c r="O217" i="6"/>
  <c r="A217" i="6" s="1"/>
  <c r="J217" i="6"/>
  <c r="L217" i="6" s="1"/>
  <c r="I217" i="6"/>
  <c r="K217" i="6" s="1"/>
  <c r="D217" i="6"/>
  <c r="C217" i="6"/>
  <c r="B217" i="6"/>
  <c r="O216" i="6"/>
  <c r="A216" i="6" s="1"/>
  <c r="J216" i="6"/>
  <c r="L216" i="6" s="1"/>
  <c r="I216" i="6"/>
  <c r="K216" i="6" s="1"/>
  <c r="D216" i="6"/>
  <c r="C216" i="6"/>
  <c r="B216" i="6"/>
  <c r="O215" i="6"/>
  <c r="A215" i="6" s="1"/>
  <c r="J215" i="6"/>
  <c r="L215" i="6" s="1"/>
  <c r="I215" i="6"/>
  <c r="K215" i="6" s="1"/>
  <c r="D215" i="6"/>
  <c r="C215" i="6"/>
  <c r="B215" i="6"/>
  <c r="O214" i="6"/>
  <c r="A214" i="6" s="1"/>
  <c r="J214" i="6"/>
  <c r="L214" i="6" s="1"/>
  <c r="I214" i="6"/>
  <c r="K214" i="6" s="1"/>
  <c r="D214" i="6"/>
  <c r="C214" i="6"/>
  <c r="B214" i="6"/>
  <c r="O212" i="6"/>
  <c r="A212" i="6" s="1"/>
  <c r="J212" i="6"/>
  <c r="L212" i="6" s="1"/>
  <c r="I212" i="6"/>
  <c r="K212" i="6" s="1"/>
  <c r="D212" i="6"/>
  <c r="C212" i="6"/>
  <c r="B212" i="6"/>
  <c r="O213" i="6"/>
  <c r="A213" i="6" s="1"/>
  <c r="J213" i="6"/>
  <c r="L213" i="6" s="1"/>
  <c r="I213" i="6"/>
  <c r="K213" i="6" s="1"/>
  <c r="D213" i="6"/>
  <c r="C213" i="6"/>
  <c r="B213" i="6"/>
  <c r="O211" i="6"/>
  <c r="A211" i="6" s="1"/>
  <c r="J211" i="6"/>
  <c r="L211" i="6" s="1"/>
  <c r="I211" i="6"/>
  <c r="K211" i="6" s="1"/>
  <c r="D211" i="6"/>
  <c r="C211" i="6"/>
  <c r="B211" i="6"/>
  <c r="O210" i="6"/>
  <c r="A210" i="6" s="1"/>
  <c r="J210" i="6"/>
  <c r="L210" i="6" s="1"/>
  <c r="I210" i="6"/>
  <c r="K210" i="6" s="1"/>
  <c r="D210" i="6"/>
  <c r="C210" i="6"/>
  <c r="B210" i="6"/>
  <c r="O209" i="6"/>
  <c r="A209" i="6" s="1"/>
  <c r="J209" i="6"/>
  <c r="L209" i="6" s="1"/>
  <c r="I209" i="6"/>
  <c r="K209" i="6" s="1"/>
  <c r="D209" i="6"/>
  <c r="C209" i="6"/>
  <c r="B209" i="6"/>
  <c r="O799" i="6"/>
  <c r="A799" i="6" s="1"/>
  <c r="J799" i="6"/>
  <c r="L799" i="6" s="1"/>
  <c r="I799" i="6"/>
  <c r="K799" i="6" s="1"/>
  <c r="D799" i="6"/>
  <c r="C799" i="6"/>
  <c r="B799" i="6"/>
  <c r="O800" i="6"/>
  <c r="A800" i="6" s="1"/>
  <c r="J800" i="6"/>
  <c r="L800" i="6" s="1"/>
  <c r="I800" i="6"/>
  <c r="K800" i="6" s="1"/>
  <c r="D800" i="6"/>
  <c r="C800" i="6"/>
  <c r="B800" i="6"/>
  <c r="O208" i="6"/>
  <c r="A208" i="6" s="1"/>
  <c r="J208" i="6"/>
  <c r="L208" i="6" s="1"/>
  <c r="I208" i="6"/>
  <c r="K208" i="6" s="1"/>
  <c r="D208" i="6"/>
  <c r="C208" i="6"/>
  <c r="B208" i="6"/>
  <c r="O207" i="6"/>
  <c r="A207" i="6" s="1"/>
  <c r="J207" i="6"/>
  <c r="L207" i="6" s="1"/>
  <c r="I207" i="6"/>
  <c r="K207" i="6" s="1"/>
  <c r="D207" i="6"/>
  <c r="C207" i="6"/>
  <c r="B207" i="6"/>
  <c r="O798" i="6"/>
  <c r="A798" i="6" s="1"/>
  <c r="J798" i="6"/>
  <c r="L798" i="6" s="1"/>
  <c r="I798" i="6"/>
  <c r="K798" i="6" s="1"/>
  <c r="D798" i="6"/>
  <c r="C798" i="6"/>
  <c r="B798" i="6"/>
  <c r="O27" i="6"/>
  <c r="A27" i="6" s="1"/>
  <c r="J27" i="6"/>
  <c r="L27" i="6" s="1"/>
  <c r="I27" i="6"/>
  <c r="K27" i="6" s="1"/>
  <c r="D27" i="6"/>
  <c r="C27" i="6"/>
  <c r="B27" i="6"/>
  <c r="O206" i="6"/>
  <c r="A206" i="6" s="1"/>
  <c r="J206" i="6"/>
  <c r="L206" i="6" s="1"/>
  <c r="I206" i="6"/>
  <c r="K206" i="6" s="1"/>
  <c r="D206" i="6"/>
  <c r="C206" i="6"/>
  <c r="B206" i="6"/>
  <c r="O205" i="6"/>
  <c r="A205" i="6" s="1"/>
  <c r="J205" i="6"/>
  <c r="L205" i="6" s="1"/>
  <c r="I205" i="6"/>
  <c r="K205" i="6" s="1"/>
  <c r="D205" i="6"/>
  <c r="C205" i="6"/>
  <c r="B205" i="6"/>
  <c r="O797" i="6"/>
  <c r="A797" i="6" s="1"/>
  <c r="J797" i="6"/>
  <c r="L797" i="6" s="1"/>
  <c r="I797" i="6"/>
  <c r="K797" i="6" s="1"/>
  <c r="D797" i="6"/>
  <c r="C797" i="6"/>
  <c r="B797" i="6"/>
  <c r="O204" i="6"/>
  <c r="A204" i="6" s="1"/>
  <c r="J204" i="6"/>
  <c r="L204" i="6" s="1"/>
  <c r="I204" i="6"/>
  <c r="K204" i="6" s="1"/>
  <c r="D204" i="6"/>
  <c r="C204" i="6"/>
  <c r="B204" i="6"/>
  <c r="O203" i="6"/>
  <c r="A203" i="6" s="1"/>
  <c r="J203" i="6"/>
  <c r="L203" i="6" s="1"/>
  <c r="I203" i="6"/>
  <c r="K203" i="6" s="1"/>
  <c r="D203" i="6"/>
  <c r="C203" i="6"/>
  <c r="B203" i="6"/>
  <c r="O796" i="6"/>
  <c r="A796" i="6" s="1"/>
  <c r="J796" i="6"/>
  <c r="L796" i="6" s="1"/>
  <c r="I796" i="6"/>
  <c r="K796" i="6" s="1"/>
  <c r="D796" i="6"/>
  <c r="C796" i="6"/>
  <c r="B796" i="6"/>
  <c r="O792" i="6"/>
  <c r="A792" i="6" s="1"/>
  <c r="J792" i="6"/>
  <c r="L792" i="6" s="1"/>
  <c r="I792" i="6"/>
  <c r="K792" i="6" s="1"/>
  <c r="D792" i="6"/>
  <c r="C792" i="6"/>
  <c r="B792" i="6"/>
  <c r="O791" i="6"/>
  <c r="J791" i="6"/>
  <c r="L791" i="6" s="1"/>
  <c r="I791" i="6"/>
  <c r="K791" i="6" s="1"/>
  <c r="D791" i="6"/>
  <c r="C791" i="6"/>
  <c r="B791" i="6"/>
  <c r="O785" i="6"/>
  <c r="A785" i="6" s="1"/>
  <c r="J785" i="6"/>
  <c r="L785" i="6" s="1"/>
  <c r="I785" i="6"/>
  <c r="K785" i="6" s="1"/>
  <c r="D785" i="6"/>
  <c r="C785" i="6"/>
  <c r="B785" i="6"/>
  <c r="O790" i="6"/>
  <c r="A790" i="6" s="1"/>
  <c r="J790" i="6"/>
  <c r="L790" i="6" s="1"/>
  <c r="I790" i="6"/>
  <c r="K790" i="6" s="1"/>
  <c r="D790" i="6"/>
  <c r="C790" i="6"/>
  <c r="B790" i="6"/>
  <c r="O786" i="6"/>
  <c r="J786" i="6"/>
  <c r="L786" i="6" s="1"/>
  <c r="I786" i="6"/>
  <c r="K786" i="6" s="1"/>
  <c r="D786" i="6"/>
  <c r="C786" i="6"/>
  <c r="B786" i="6"/>
  <c r="O789" i="6"/>
  <c r="A789" i="6" s="1"/>
  <c r="J789" i="6"/>
  <c r="L789" i="6" s="1"/>
  <c r="I789" i="6"/>
  <c r="K789" i="6" s="1"/>
  <c r="D789" i="6"/>
  <c r="C789" i="6"/>
  <c r="B789" i="6"/>
  <c r="O787" i="6"/>
  <c r="A787" i="6" s="1"/>
  <c r="J787" i="6"/>
  <c r="L787" i="6" s="1"/>
  <c r="I787" i="6"/>
  <c r="K787" i="6" s="1"/>
  <c r="D787" i="6"/>
  <c r="C787" i="6"/>
  <c r="B787" i="6"/>
  <c r="O788" i="6"/>
  <c r="J788" i="6"/>
  <c r="L788" i="6" s="1"/>
  <c r="I788" i="6"/>
  <c r="K788" i="6" s="1"/>
  <c r="D788" i="6"/>
  <c r="C788" i="6"/>
  <c r="B788" i="6"/>
  <c r="O202" i="6"/>
  <c r="A202" i="6" s="1"/>
  <c r="J202" i="6"/>
  <c r="L202" i="6" s="1"/>
  <c r="I202" i="6"/>
  <c r="K202" i="6" s="1"/>
  <c r="D202" i="6"/>
  <c r="C202" i="6"/>
  <c r="B202" i="6"/>
  <c r="O793" i="6"/>
  <c r="A793" i="6" s="1"/>
  <c r="J793" i="6"/>
  <c r="L793" i="6" s="1"/>
  <c r="I793" i="6"/>
  <c r="K793" i="6" s="1"/>
  <c r="D793" i="6"/>
  <c r="C793" i="6"/>
  <c r="B793" i="6"/>
  <c r="O795" i="6"/>
  <c r="J795" i="6"/>
  <c r="L795" i="6" s="1"/>
  <c r="I795" i="6"/>
  <c r="K795" i="6" s="1"/>
  <c r="D795" i="6"/>
  <c r="C795" i="6"/>
  <c r="B795" i="6"/>
  <c r="O794" i="6"/>
  <c r="A794" i="6" s="1"/>
  <c r="J794" i="6"/>
  <c r="L794" i="6" s="1"/>
  <c r="I794" i="6"/>
  <c r="K794" i="6" s="1"/>
  <c r="D794" i="6"/>
  <c r="C794" i="6"/>
  <c r="B794" i="6"/>
  <c r="O201" i="6"/>
  <c r="A201" i="6" s="1"/>
  <c r="J201" i="6"/>
  <c r="L201" i="6" s="1"/>
  <c r="I201" i="6"/>
  <c r="K201" i="6" s="1"/>
  <c r="D201" i="6"/>
  <c r="C201" i="6"/>
  <c r="B201" i="6"/>
  <c r="O200" i="6"/>
  <c r="A200" i="6" s="1"/>
  <c r="J200" i="6"/>
  <c r="L200" i="6" s="1"/>
  <c r="I200" i="6"/>
  <c r="K200" i="6" s="1"/>
  <c r="D200" i="6"/>
  <c r="C200" i="6"/>
  <c r="B200" i="6"/>
  <c r="O199" i="6"/>
  <c r="A199" i="6" s="1"/>
  <c r="J199" i="6"/>
  <c r="L199" i="6" s="1"/>
  <c r="I199" i="6"/>
  <c r="K199" i="6" s="1"/>
  <c r="D199" i="6"/>
  <c r="C199" i="6"/>
  <c r="B199" i="6"/>
  <c r="O198" i="6"/>
  <c r="A198" i="6" s="1"/>
  <c r="J198" i="6"/>
  <c r="L198" i="6" s="1"/>
  <c r="I198" i="6"/>
  <c r="K198" i="6" s="1"/>
  <c r="D198" i="6"/>
  <c r="C198" i="6"/>
  <c r="B198" i="6"/>
  <c r="O784" i="6"/>
  <c r="A784" i="6" s="1"/>
  <c r="J784" i="6"/>
  <c r="L784" i="6" s="1"/>
  <c r="I784" i="6"/>
  <c r="K784" i="6" s="1"/>
  <c r="D784" i="6"/>
  <c r="C784" i="6"/>
  <c r="B784" i="6"/>
  <c r="O197" i="6"/>
  <c r="A197" i="6" s="1"/>
  <c r="J197" i="6"/>
  <c r="L197" i="6" s="1"/>
  <c r="I197" i="6"/>
  <c r="K197" i="6" s="1"/>
  <c r="D197" i="6"/>
  <c r="C197" i="6"/>
  <c r="B197" i="6"/>
  <c r="O196" i="6"/>
  <c r="J196" i="6"/>
  <c r="L196" i="6" s="1"/>
  <c r="I196" i="6"/>
  <c r="K196" i="6" s="1"/>
  <c r="D196" i="6"/>
  <c r="C196" i="6"/>
  <c r="B196" i="6"/>
  <c r="O195" i="6"/>
  <c r="A195" i="6" s="1"/>
  <c r="J195" i="6"/>
  <c r="L195" i="6" s="1"/>
  <c r="I195" i="6"/>
  <c r="K195" i="6" s="1"/>
  <c r="D195" i="6"/>
  <c r="C195" i="6"/>
  <c r="B195" i="6"/>
  <c r="O194" i="6"/>
  <c r="J194" i="6"/>
  <c r="L194" i="6" s="1"/>
  <c r="I194" i="6"/>
  <c r="K194" i="6" s="1"/>
  <c r="D194" i="6"/>
  <c r="C194" i="6"/>
  <c r="B194" i="6"/>
  <c r="O193" i="6"/>
  <c r="A193" i="6" s="1"/>
  <c r="J193" i="6"/>
  <c r="L193" i="6" s="1"/>
  <c r="I193" i="6"/>
  <c r="K193" i="6" s="1"/>
  <c r="D193" i="6"/>
  <c r="C193" i="6"/>
  <c r="B193" i="6"/>
  <c r="O192" i="6"/>
  <c r="A192" i="6" s="1"/>
  <c r="J192" i="6"/>
  <c r="L192" i="6" s="1"/>
  <c r="I192" i="6"/>
  <c r="K192" i="6" s="1"/>
  <c r="D192" i="6"/>
  <c r="C192" i="6"/>
  <c r="B192" i="6"/>
  <c r="O191" i="6"/>
  <c r="A191" i="6" s="1"/>
  <c r="J191" i="6"/>
  <c r="L191" i="6" s="1"/>
  <c r="I191" i="6"/>
  <c r="K191" i="6" s="1"/>
  <c r="D191" i="6"/>
  <c r="C191" i="6"/>
  <c r="B191" i="6"/>
  <c r="O190" i="6"/>
  <c r="A190" i="6" s="1"/>
  <c r="J190" i="6"/>
  <c r="L190" i="6" s="1"/>
  <c r="I190" i="6"/>
  <c r="K190" i="6" s="1"/>
  <c r="D190" i="6"/>
  <c r="C190" i="6"/>
  <c r="B190" i="6"/>
  <c r="O189" i="6"/>
  <c r="A189" i="6" s="1"/>
  <c r="J189" i="6"/>
  <c r="L189" i="6" s="1"/>
  <c r="I189" i="6"/>
  <c r="K189" i="6" s="1"/>
  <c r="D189" i="6"/>
  <c r="C189" i="6"/>
  <c r="B189" i="6"/>
  <c r="O188" i="6"/>
  <c r="A188" i="6" s="1"/>
  <c r="J188" i="6"/>
  <c r="L188" i="6" s="1"/>
  <c r="I188" i="6"/>
  <c r="K188" i="6" s="1"/>
  <c r="D188" i="6"/>
  <c r="C188" i="6"/>
  <c r="B188" i="6"/>
  <c r="O783" i="6"/>
  <c r="A783" i="6" s="1"/>
  <c r="J783" i="6"/>
  <c r="L783" i="6" s="1"/>
  <c r="I783" i="6"/>
  <c r="K783" i="6" s="1"/>
  <c r="D783" i="6"/>
  <c r="C783" i="6"/>
  <c r="B783" i="6"/>
  <c r="O185" i="6"/>
  <c r="A185" i="6" s="1"/>
  <c r="J185" i="6"/>
  <c r="L185" i="6" s="1"/>
  <c r="I185" i="6"/>
  <c r="K185" i="6" s="1"/>
  <c r="D185" i="6"/>
  <c r="C185" i="6"/>
  <c r="B185" i="6"/>
  <c r="O187" i="6"/>
  <c r="A187" i="6" s="1"/>
  <c r="J187" i="6"/>
  <c r="L187" i="6" s="1"/>
  <c r="I187" i="6"/>
  <c r="K187" i="6" s="1"/>
  <c r="D187" i="6"/>
  <c r="C187" i="6"/>
  <c r="B187" i="6"/>
  <c r="O780" i="6"/>
  <c r="A780" i="6" s="1"/>
  <c r="J780" i="6"/>
  <c r="L780" i="6" s="1"/>
  <c r="I780" i="6"/>
  <c r="K780" i="6" s="1"/>
  <c r="D780" i="6"/>
  <c r="C780" i="6"/>
  <c r="B780" i="6"/>
  <c r="O782" i="6"/>
  <c r="A782" i="6" s="1"/>
  <c r="J782" i="6"/>
  <c r="L782" i="6" s="1"/>
  <c r="I782" i="6"/>
  <c r="K782" i="6" s="1"/>
  <c r="D782" i="6"/>
  <c r="C782" i="6"/>
  <c r="B782" i="6"/>
  <c r="O186" i="6"/>
  <c r="A186" i="6" s="1"/>
  <c r="J186" i="6"/>
  <c r="L186" i="6" s="1"/>
  <c r="I186" i="6"/>
  <c r="K186" i="6" s="1"/>
  <c r="D186" i="6"/>
  <c r="C186" i="6"/>
  <c r="B186" i="6"/>
  <c r="O781" i="6"/>
  <c r="J781" i="6"/>
  <c r="L781" i="6" s="1"/>
  <c r="I781" i="6"/>
  <c r="K781" i="6" s="1"/>
  <c r="D781" i="6"/>
  <c r="C781" i="6"/>
  <c r="B781" i="6"/>
  <c r="O773" i="6"/>
  <c r="A773" i="6" s="1"/>
  <c r="J773" i="6"/>
  <c r="L773" i="6" s="1"/>
  <c r="I773" i="6"/>
  <c r="K773" i="6" s="1"/>
  <c r="D773" i="6"/>
  <c r="C773" i="6"/>
  <c r="B773" i="6"/>
  <c r="O776" i="6"/>
  <c r="A776" i="6" s="1"/>
  <c r="J776" i="6"/>
  <c r="L776" i="6" s="1"/>
  <c r="I776" i="6"/>
  <c r="K776" i="6" s="1"/>
  <c r="D776" i="6"/>
  <c r="C776" i="6"/>
  <c r="B776" i="6"/>
  <c r="O771" i="6"/>
  <c r="J771" i="6"/>
  <c r="L771" i="6" s="1"/>
  <c r="I771" i="6"/>
  <c r="K771" i="6" s="1"/>
  <c r="D771" i="6"/>
  <c r="C771" i="6"/>
  <c r="B771" i="6"/>
  <c r="O770" i="6"/>
  <c r="A770" i="6" s="1"/>
  <c r="J770" i="6"/>
  <c r="L770" i="6" s="1"/>
  <c r="I770" i="6"/>
  <c r="K770" i="6" s="1"/>
  <c r="D770" i="6"/>
  <c r="C770" i="6"/>
  <c r="B770" i="6"/>
  <c r="O774" i="6"/>
  <c r="A774" i="6" s="1"/>
  <c r="J774" i="6"/>
  <c r="L774" i="6" s="1"/>
  <c r="I774" i="6"/>
  <c r="K774" i="6" s="1"/>
  <c r="D774" i="6"/>
  <c r="C774" i="6"/>
  <c r="B774" i="6"/>
  <c r="O778" i="6"/>
  <c r="J778" i="6"/>
  <c r="L778" i="6" s="1"/>
  <c r="I778" i="6"/>
  <c r="K778" i="6" s="1"/>
  <c r="D778" i="6"/>
  <c r="C778" i="6"/>
  <c r="B778" i="6"/>
  <c r="O1888" i="6"/>
  <c r="A1888" i="6" s="1"/>
  <c r="J1888" i="6"/>
  <c r="L1888" i="6" s="1"/>
  <c r="I1888" i="6"/>
  <c r="K1888" i="6" s="1"/>
  <c r="D1888" i="6"/>
  <c r="C1888" i="6"/>
  <c r="B1888" i="6"/>
  <c r="O772" i="6"/>
  <c r="J772" i="6"/>
  <c r="L772" i="6" s="1"/>
  <c r="I772" i="6"/>
  <c r="K772" i="6" s="1"/>
  <c r="D772" i="6"/>
  <c r="C772" i="6"/>
  <c r="B772" i="6"/>
  <c r="O183" i="6"/>
  <c r="A183" i="6" s="1"/>
  <c r="J183" i="6"/>
  <c r="L183" i="6" s="1"/>
  <c r="I183" i="6"/>
  <c r="K183" i="6" s="1"/>
  <c r="D183" i="6"/>
  <c r="C183" i="6"/>
  <c r="B183" i="6"/>
  <c r="O184" i="6"/>
  <c r="J184" i="6"/>
  <c r="L184" i="6" s="1"/>
  <c r="I184" i="6"/>
  <c r="K184" i="6" s="1"/>
  <c r="D184" i="6"/>
  <c r="C184" i="6"/>
  <c r="B184" i="6"/>
  <c r="O777" i="6"/>
  <c r="A777" i="6" s="1"/>
  <c r="J777" i="6"/>
  <c r="L777" i="6" s="1"/>
  <c r="I777" i="6"/>
  <c r="K777" i="6" s="1"/>
  <c r="D777" i="6"/>
  <c r="C777" i="6"/>
  <c r="B777" i="6"/>
  <c r="O775" i="6"/>
  <c r="A775" i="6" s="1"/>
  <c r="J775" i="6"/>
  <c r="L775" i="6" s="1"/>
  <c r="I775" i="6"/>
  <c r="K775" i="6" s="1"/>
  <c r="D775" i="6"/>
  <c r="C775" i="6"/>
  <c r="B775" i="6"/>
  <c r="O779" i="6"/>
  <c r="A779" i="6" s="1"/>
  <c r="J779" i="6"/>
  <c r="L779" i="6" s="1"/>
  <c r="I779" i="6"/>
  <c r="K779" i="6" s="1"/>
  <c r="D779" i="6"/>
  <c r="C779" i="6"/>
  <c r="B779" i="6"/>
  <c r="O182" i="6"/>
  <c r="A182" i="6" s="1"/>
  <c r="J182" i="6"/>
  <c r="L182" i="6" s="1"/>
  <c r="I182" i="6"/>
  <c r="K182" i="6" s="1"/>
  <c r="D182" i="6"/>
  <c r="C182" i="6"/>
  <c r="B182" i="6"/>
  <c r="O181" i="6"/>
  <c r="A181" i="6" s="1"/>
  <c r="J181" i="6"/>
  <c r="L181" i="6" s="1"/>
  <c r="I181" i="6"/>
  <c r="K181" i="6" s="1"/>
  <c r="D181" i="6"/>
  <c r="C181" i="6"/>
  <c r="B181" i="6"/>
  <c r="O180" i="6"/>
  <c r="A180" i="6" s="1"/>
  <c r="J180" i="6"/>
  <c r="L180" i="6" s="1"/>
  <c r="I180" i="6"/>
  <c r="K180" i="6" s="1"/>
  <c r="D180" i="6"/>
  <c r="C180" i="6"/>
  <c r="B180" i="6"/>
  <c r="O179" i="6"/>
  <c r="A179" i="6" s="1"/>
  <c r="J179" i="6"/>
  <c r="L179" i="6" s="1"/>
  <c r="I179" i="6"/>
  <c r="K179" i="6" s="1"/>
  <c r="D179" i="6"/>
  <c r="C179" i="6"/>
  <c r="B179" i="6"/>
  <c r="O178" i="6"/>
  <c r="A178" i="6" s="1"/>
  <c r="J178" i="6"/>
  <c r="L178" i="6" s="1"/>
  <c r="I178" i="6"/>
  <c r="K178" i="6" s="1"/>
  <c r="D178" i="6"/>
  <c r="C178" i="6"/>
  <c r="B178" i="6"/>
  <c r="O176" i="6"/>
  <c r="A176" i="6" s="1"/>
  <c r="J176" i="6"/>
  <c r="L176" i="6" s="1"/>
  <c r="I176" i="6"/>
  <c r="K176" i="6" s="1"/>
  <c r="D176" i="6"/>
  <c r="C176" i="6"/>
  <c r="B176" i="6"/>
  <c r="O177" i="6"/>
  <c r="A177" i="6" s="1"/>
  <c r="J177" i="6"/>
  <c r="L177" i="6" s="1"/>
  <c r="I177" i="6"/>
  <c r="K177" i="6" s="1"/>
  <c r="D177" i="6"/>
  <c r="C177" i="6"/>
  <c r="B177" i="6"/>
  <c r="O175" i="6"/>
  <c r="A175" i="6" s="1"/>
  <c r="J175" i="6"/>
  <c r="L175" i="6" s="1"/>
  <c r="I175" i="6"/>
  <c r="K175" i="6" s="1"/>
  <c r="D175" i="6"/>
  <c r="C175" i="6"/>
  <c r="B175" i="6"/>
  <c r="O174" i="6"/>
  <c r="A174" i="6" s="1"/>
  <c r="J174" i="6"/>
  <c r="L174" i="6" s="1"/>
  <c r="I174" i="6"/>
  <c r="K174" i="6" s="1"/>
  <c r="D174" i="6"/>
  <c r="C174" i="6"/>
  <c r="B174" i="6"/>
  <c r="O173" i="6"/>
  <c r="A173" i="6" s="1"/>
  <c r="J173" i="6"/>
  <c r="L173" i="6" s="1"/>
  <c r="I173" i="6"/>
  <c r="K173" i="6" s="1"/>
  <c r="D173" i="6"/>
  <c r="C173" i="6"/>
  <c r="B173" i="6"/>
  <c r="O765" i="6"/>
  <c r="A765" i="6" s="1"/>
  <c r="J765" i="6"/>
  <c r="L765" i="6" s="1"/>
  <c r="I765" i="6"/>
  <c r="K765" i="6" s="1"/>
  <c r="D765" i="6"/>
  <c r="C765" i="6"/>
  <c r="B765" i="6"/>
  <c r="O769" i="6"/>
  <c r="A769" i="6" s="1"/>
  <c r="J769" i="6"/>
  <c r="L769" i="6" s="1"/>
  <c r="I769" i="6"/>
  <c r="K769" i="6" s="1"/>
  <c r="D769" i="6"/>
  <c r="C769" i="6"/>
  <c r="B769" i="6"/>
  <c r="O768" i="6"/>
  <c r="A768" i="6" s="1"/>
  <c r="J768" i="6"/>
  <c r="L768" i="6" s="1"/>
  <c r="I768" i="6"/>
  <c r="K768" i="6" s="1"/>
  <c r="D768" i="6"/>
  <c r="C768" i="6"/>
  <c r="B768" i="6"/>
  <c r="O766" i="6"/>
  <c r="A766" i="6" s="1"/>
  <c r="J766" i="6"/>
  <c r="L766" i="6" s="1"/>
  <c r="I766" i="6"/>
  <c r="K766" i="6" s="1"/>
  <c r="D766" i="6"/>
  <c r="C766" i="6"/>
  <c r="B766" i="6"/>
  <c r="O767" i="6"/>
  <c r="A767" i="6" s="1"/>
  <c r="J767" i="6"/>
  <c r="L767" i="6" s="1"/>
  <c r="I767" i="6"/>
  <c r="K767" i="6" s="1"/>
  <c r="D767" i="6"/>
  <c r="C767" i="6"/>
  <c r="B767" i="6"/>
  <c r="O172" i="6"/>
  <c r="A172" i="6" s="1"/>
  <c r="J172" i="6"/>
  <c r="L172" i="6" s="1"/>
  <c r="I172" i="6"/>
  <c r="K172" i="6" s="1"/>
  <c r="D172" i="6"/>
  <c r="C172" i="6"/>
  <c r="B172" i="6"/>
  <c r="O764" i="6"/>
  <c r="A764" i="6" s="1"/>
  <c r="J764" i="6"/>
  <c r="L764" i="6" s="1"/>
  <c r="I764" i="6"/>
  <c r="K764" i="6" s="1"/>
  <c r="D764" i="6"/>
  <c r="C764" i="6"/>
  <c r="B764" i="6"/>
  <c r="O761" i="6"/>
  <c r="A761" i="6" s="1"/>
  <c r="J761" i="6"/>
  <c r="L761" i="6" s="1"/>
  <c r="I761" i="6"/>
  <c r="K761" i="6" s="1"/>
  <c r="D761" i="6"/>
  <c r="C761" i="6"/>
  <c r="B761" i="6"/>
  <c r="O26" i="6"/>
  <c r="J26" i="6"/>
  <c r="L26" i="6" s="1"/>
  <c r="I26" i="6"/>
  <c r="K26" i="6" s="1"/>
  <c r="D26" i="6"/>
  <c r="C26" i="6"/>
  <c r="B26" i="6"/>
  <c r="O762" i="6"/>
  <c r="A762" i="6" s="1"/>
  <c r="J762" i="6"/>
  <c r="L762" i="6" s="1"/>
  <c r="I762" i="6"/>
  <c r="K762" i="6" s="1"/>
  <c r="D762" i="6"/>
  <c r="C762" i="6"/>
  <c r="B762" i="6"/>
  <c r="O763" i="6"/>
  <c r="A763" i="6" s="1"/>
  <c r="J763" i="6"/>
  <c r="L763" i="6" s="1"/>
  <c r="I763" i="6"/>
  <c r="K763" i="6" s="1"/>
  <c r="D763" i="6"/>
  <c r="C763" i="6"/>
  <c r="B763" i="6"/>
  <c r="O171" i="6"/>
  <c r="J171" i="6"/>
  <c r="L171" i="6" s="1"/>
  <c r="I171" i="6"/>
  <c r="K171" i="6" s="1"/>
  <c r="D171" i="6"/>
  <c r="C171" i="6"/>
  <c r="B171" i="6"/>
  <c r="O760" i="6"/>
  <c r="A760" i="6" s="1"/>
  <c r="J760" i="6"/>
  <c r="L760" i="6" s="1"/>
  <c r="I760" i="6"/>
  <c r="K760" i="6" s="1"/>
  <c r="D760" i="6"/>
  <c r="C760" i="6"/>
  <c r="B760" i="6"/>
  <c r="O170" i="6"/>
  <c r="A170" i="6" s="1"/>
  <c r="J170" i="6"/>
  <c r="L170" i="6" s="1"/>
  <c r="I170" i="6"/>
  <c r="K170" i="6" s="1"/>
  <c r="D170" i="6"/>
  <c r="C170" i="6"/>
  <c r="B170" i="6"/>
  <c r="O169" i="6"/>
  <c r="J169" i="6"/>
  <c r="L169" i="6" s="1"/>
  <c r="I169" i="6"/>
  <c r="K169" i="6" s="1"/>
  <c r="D169" i="6"/>
  <c r="C169" i="6"/>
  <c r="B169" i="6"/>
  <c r="O168" i="6"/>
  <c r="A168" i="6" s="1"/>
  <c r="J168" i="6"/>
  <c r="L168" i="6" s="1"/>
  <c r="I168" i="6"/>
  <c r="K168" i="6" s="1"/>
  <c r="D168" i="6"/>
  <c r="C168" i="6"/>
  <c r="B168" i="6"/>
  <c r="O167" i="6"/>
  <c r="A167" i="6" s="1"/>
  <c r="J167" i="6"/>
  <c r="L167" i="6" s="1"/>
  <c r="I167" i="6"/>
  <c r="K167" i="6" s="1"/>
  <c r="D167" i="6"/>
  <c r="C167" i="6"/>
  <c r="B167" i="6"/>
  <c r="O166" i="6"/>
  <c r="J166" i="6"/>
  <c r="L166" i="6" s="1"/>
  <c r="I166" i="6"/>
  <c r="K166" i="6" s="1"/>
  <c r="D166" i="6"/>
  <c r="C166" i="6"/>
  <c r="B166" i="6"/>
  <c r="O759" i="6"/>
  <c r="A759" i="6" s="1"/>
  <c r="J759" i="6"/>
  <c r="L759" i="6" s="1"/>
  <c r="I759" i="6"/>
  <c r="K759" i="6" s="1"/>
  <c r="D759" i="6"/>
  <c r="C759" i="6"/>
  <c r="B759" i="6"/>
  <c r="O754" i="6"/>
  <c r="A754" i="6" s="1"/>
  <c r="J754" i="6"/>
  <c r="L754" i="6" s="1"/>
  <c r="I754" i="6"/>
  <c r="K754" i="6" s="1"/>
  <c r="D754" i="6"/>
  <c r="C754" i="6"/>
  <c r="B754" i="6"/>
  <c r="O25" i="6"/>
  <c r="A25" i="6" s="1"/>
  <c r="J25" i="6"/>
  <c r="L25" i="6" s="1"/>
  <c r="I25" i="6"/>
  <c r="K25" i="6" s="1"/>
  <c r="D25" i="6"/>
  <c r="C25" i="6"/>
  <c r="B25" i="6"/>
  <c r="O750" i="6"/>
  <c r="A750" i="6" s="1"/>
  <c r="J750" i="6"/>
  <c r="L750" i="6" s="1"/>
  <c r="I750" i="6"/>
  <c r="K750" i="6" s="1"/>
  <c r="D750" i="6"/>
  <c r="C750" i="6"/>
  <c r="B750" i="6"/>
  <c r="O1887" i="6"/>
  <c r="A1887" i="6" s="1"/>
  <c r="J1887" i="6"/>
  <c r="L1887" i="6" s="1"/>
  <c r="I1887" i="6"/>
  <c r="K1887" i="6" s="1"/>
  <c r="D1887" i="6"/>
  <c r="C1887" i="6"/>
  <c r="B1887" i="6"/>
  <c r="O756" i="6"/>
  <c r="A756" i="6" s="1"/>
  <c r="J756" i="6"/>
  <c r="L756" i="6" s="1"/>
  <c r="I756" i="6"/>
  <c r="K756" i="6" s="1"/>
  <c r="D756" i="6"/>
  <c r="C756" i="6"/>
  <c r="B756" i="6"/>
  <c r="O165" i="6"/>
  <c r="A165" i="6" s="1"/>
  <c r="J165" i="6"/>
  <c r="L165" i="6" s="1"/>
  <c r="I165" i="6"/>
  <c r="K165" i="6" s="1"/>
  <c r="D165" i="6"/>
  <c r="C165" i="6"/>
  <c r="B165" i="6"/>
  <c r="O749" i="6"/>
  <c r="A749" i="6" s="1"/>
  <c r="J749" i="6"/>
  <c r="L749" i="6" s="1"/>
  <c r="I749" i="6"/>
  <c r="K749" i="6" s="1"/>
  <c r="D749" i="6"/>
  <c r="C749" i="6"/>
  <c r="B749" i="6"/>
  <c r="O758" i="6"/>
  <c r="A758" i="6" s="1"/>
  <c r="J758" i="6"/>
  <c r="L758" i="6" s="1"/>
  <c r="I758" i="6"/>
  <c r="K758" i="6" s="1"/>
  <c r="D758" i="6"/>
  <c r="C758" i="6"/>
  <c r="B758" i="6"/>
  <c r="O757" i="6"/>
  <c r="J757" i="6"/>
  <c r="L757" i="6" s="1"/>
  <c r="I757" i="6"/>
  <c r="K757" i="6" s="1"/>
  <c r="D757" i="6"/>
  <c r="C757" i="6"/>
  <c r="B757" i="6"/>
  <c r="O751" i="6"/>
  <c r="A751" i="6" s="1"/>
  <c r="J751" i="6"/>
  <c r="L751" i="6" s="1"/>
  <c r="I751" i="6"/>
  <c r="K751" i="6" s="1"/>
  <c r="D751" i="6"/>
  <c r="C751" i="6"/>
  <c r="B751" i="6"/>
  <c r="O753" i="6"/>
  <c r="A753" i="6" s="1"/>
  <c r="J753" i="6"/>
  <c r="L753" i="6" s="1"/>
  <c r="I753" i="6"/>
  <c r="K753" i="6" s="1"/>
  <c r="D753" i="6"/>
  <c r="C753" i="6"/>
  <c r="B753" i="6"/>
  <c r="O755" i="6"/>
  <c r="A755" i="6" s="1"/>
  <c r="J755" i="6"/>
  <c r="L755" i="6" s="1"/>
  <c r="I755" i="6"/>
  <c r="K755" i="6" s="1"/>
  <c r="D755" i="6"/>
  <c r="C755" i="6"/>
  <c r="B755" i="6"/>
  <c r="O752" i="6"/>
  <c r="A752" i="6" s="1"/>
  <c r="J752" i="6"/>
  <c r="L752" i="6" s="1"/>
  <c r="I752" i="6"/>
  <c r="K752" i="6" s="1"/>
  <c r="D752" i="6"/>
  <c r="C752" i="6"/>
  <c r="B752" i="6"/>
  <c r="O163" i="6"/>
  <c r="A163" i="6" s="1"/>
  <c r="J163" i="6"/>
  <c r="L163" i="6" s="1"/>
  <c r="I163" i="6"/>
  <c r="K163" i="6" s="1"/>
  <c r="D163" i="6"/>
  <c r="C163" i="6"/>
  <c r="B163" i="6"/>
  <c r="O164" i="6"/>
  <c r="A164" i="6" s="1"/>
  <c r="J164" i="6"/>
  <c r="L164" i="6" s="1"/>
  <c r="I164" i="6"/>
  <c r="K164" i="6" s="1"/>
  <c r="D164" i="6"/>
  <c r="C164" i="6"/>
  <c r="B164" i="6"/>
  <c r="O162" i="6"/>
  <c r="A162" i="6" s="1"/>
  <c r="J162" i="6"/>
  <c r="L162" i="6" s="1"/>
  <c r="I162" i="6"/>
  <c r="K162" i="6" s="1"/>
  <c r="D162" i="6"/>
  <c r="C162" i="6"/>
  <c r="B162" i="6"/>
  <c r="O161" i="6"/>
  <c r="A161" i="6" s="1"/>
  <c r="J161" i="6"/>
  <c r="L161" i="6" s="1"/>
  <c r="I161" i="6"/>
  <c r="K161" i="6" s="1"/>
  <c r="D161" i="6"/>
  <c r="C161" i="6"/>
  <c r="B161" i="6"/>
  <c r="O160" i="6"/>
  <c r="A160" i="6" s="1"/>
  <c r="J160" i="6"/>
  <c r="L160" i="6" s="1"/>
  <c r="I160" i="6"/>
  <c r="K160" i="6" s="1"/>
  <c r="D160" i="6"/>
  <c r="C160" i="6"/>
  <c r="B160" i="6"/>
  <c r="O156" i="6"/>
  <c r="A156" i="6" s="1"/>
  <c r="J156" i="6"/>
  <c r="L156" i="6" s="1"/>
  <c r="I156" i="6"/>
  <c r="K156" i="6" s="1"/>
  <c r="D156" i="6"/>
  <c r="C156" i="6"/>
  <c r="B156" i="6"/>
  <c r="O158" i="6"/>
  <c r="A158" i="6" s="1"/>
  <c r="J158" i="6"/>
  <c r="L158" i="6" s="1"/>
  <c r="I158" i="6"/>
  <c r="K158" i="6" s="1"/>
  <c r="D158" i="6"/>
  <c r="C158" i="6"/>
  <c r="B158" i="6"/>
  <c r="O159" i="6"/>
  <c r="A159" i="6" s="1"/>
  <c r="J159" i="6"/>
  <c r="L159" i="6" s="1"/>
  <c r="I159" i="6"/>
  <c r="K159" i="6" s="1"/>
  <c r="D159" i="6"/>
  <c r="C159" i="6"/>
  <c r="B159" i="6"/>
  <c r="O157" i="6"/>
  <c r="J157" i="6"/>
  <c r="L157" i="6" s="1"/>
  <c r="I157" i="6"/>
  <c r="K157" i="6" s="1"/>
  <c r="D157" i="6"/>
  <c r="C157" i="6"/>
  <c r="B157" i="6"/>
  <c r="O153" i="6"/>
  <c r="A153" i="6" s="1"/>
  <c r="J153" i="6"/>
  <c r="L153" i="6" s="1"/>
  <c r="I153" i="6"/>
  <c r="K153" i="6" s="1"/>
  <c r="D153" i="6"/>
  <c r="C153" i="6"/>
  <c r="B153" i="6"/>
  <c r="O154" i="6"/>
  <c r="A154" i="6" s="1"/>
  <c r="J154" i="6"/>
  <c r="L154" i="6" s="1"/>
  <c r="I154" i="6"/>
  <c r="K154" i="6" s="1"/>
  <c r="D154" i="6"/>
  <c r="C154" i="6"/>
  <c r="B154" i="6"/>
  <c r="O155" i="6"/>
  <c r="A155" i="6" s="1"/>
  <c r="J155" i="6"/>
  <c r="L155" i="6" s="1"/>
  <c r="I155" i="6"/>
  <c r="K155" i="6" s="1"/>
  <c r="D155" i="6"/>
  <c r="C155" i="6"/>
  <c r="B155" i="6"/>
  <c r="O24" i="6"/>
  <c r="A24" i="6" s="1"/>
  <c r="J24" i="6"/>
  <c r="L24" i="6" s="1"/>
  <c r="I24" i="6"/>
  <c r="K24" i="6" s="1"/>
  <c r="D24" i="6"/>
  <c r="C24" i="6"/>
  <c r="B24" i="6"/>
  <c r="O152" i="6"/>
  <c r="A152" i="6" s="1"/>
  <c r="J152" i="6"/>
  <c r="L152" i="6" s="1"/>
  <c r="I152" i="6"/>
  <c r="K152" i="6" s="1"/>
  <c r="D152" i="6"/>
  <c r="C152" i="6"/>
  <c r="B152" i="6"/>
  <c r="O748" i="6"/>
  <c r="A748" i="6" s="1"/>
  <c r="J748" i="6"/>
  <c r="L748" i="6" s="1"/>
  <c r="I748" i="6"/>
  <c r="K748" i="6" s="1"/>
  <c r="D748" i="6"/>
  <c r="C748" i="6"/>
  <c r="B748" i="6"/>
  <c r="O151" i="6"/>
  <c r="A151" i="6" s="1"/>
  <c r="J151" i="6"/>
  <c r="L151" i="6" s="1"/>
  <c r="I151" i="6"/>
  <c r="K151" i="6" s="1"/>
  <c r="D151" i="6"/>
  <c r="C151" i="6"/>
  <c r="B151" i="6"/>
  <c r="O150" i="6"/>
  <c r="J150" i="6"/>
  <c r="L150" i="6" s="1"/>
  <c r="I150" i="6"/>
  <c r="K150" i="6" s="1"/>
  <c r="D150" i="6"/>
  <c r="C150" i="6"/>
  <c r="B150" i="6"/>
  <c r="O149" i="6"/>
  <c r="A149" i="6" s="1"/>
  <c r="J149" i="6"/>
  <c r="L149" i="6" s="1"/>
  <c r="I149" i="6"/>
  <c r="K149" i="6" s="1"/>
  <c r="D149" i="6"/>
  <c r="C149" i="6"/>
  <c r="B149" i="6"/>
  <c r="O145" i="6"/>
  <c r="A145" i="6" s="1"/>
  <c r="J145" i="6"/>
  <c r="L145" i="6" s="1"/>
  <c r="I145" i="6"/>
  <c r="K145" i="6" s="1"/>
  <c r="D145" i="6"/>
  <c r="C145" i="6"/>
  <c r="B145" i="6"/>
  <c r="O144" i="6"/>
  <c r="J144" i="6"/>
  <c r="L144" i="6" s="1"/>
  <c r="I144" i="6"/>
  <c r="K144" i="6" s="1"/>
  <c r="D144" i="6"/>
  <c r="C144" i="6"/>
  <c r="B144" i="6"/>
  <c r="O1886" i="6"/>
  <c r="A1886" i="6" s="1"/>
  <c r="J1886" i="6"/>
  <c r="L1886" i="6" s="1"/>
  <c r="I1886" i="6"/>
  <c r="K1886" i="6" s="1"/>
  <c r="D1886" i="6"/>
  <c r="C1886" i="6"/>
  <c r="B1886" i="6"/>
  <c r="O743" i="6"/>
  <c r="A743" i="6" s="1"/>
  <c r="J743" i="6"/>
  <c r="L743" i="6" s="1"/>
  <c r="I743" i="6"/>
  <c r="K743" i="6" s="1"/>
  <c r="D743" i="6"/>
  <c r="C743" i="6"/>
  <c r="B743" i="6"/>
  <c r="O744" i="6"/>
  <c r="J744" i="6"/>
  <c r="L744" i="6" s="1"/>
  <c r="I744" i="6"/>
  <c r="K744" i="6" s="1"/>
  <c r="D744" i="6"/>
  <c r="C744" i="6"/>
  <c r="B744" i="6"/>
  <c r="O147" i="6"/>
  <c r="A147" i="6" s="1"/>
  <c r="J147" i="6"/>
  <c r="L147" i="6" s="1"/>
  <c r="I147" i="6"/>
  <c r="K147" i="6" s="1"/>
  <c r="D147" i="6"/>
  <c r="C147" i="6"/>
  <c r="B147" i="6"/>
  <c r="O148" i="6"/>
  <c r="A148" i="6" s="1"/>
  <c r="J148" i="6"/>
  <c r="L148" i="6" s="1"/>
  <c r="I148" i="6"/>
  <c r="K148" i="6" s="1"/>
  <c r="D148" i="6"/>
  <c r="C148" i="6"/>
  <c r="B148" i="6"/>
  <c r="O146" i="6"/>
  <c r="A146" i="6" s="1"/>
  <c r="J146" i="6"/>
  <c r="L146" i="6" s="1"/>
  <c r="I146" i="6"/>
  <c r="K146" i="6" s="1"/>
  <c r="D146" i="6"/>
  <c r="C146" i="6"/>
  <c r="B146" i="6"/>
  <c r="O747" i="6"/>
  <c r="J747" i="6"/>
  <c r="L747" i="6" s="1"/>
  <c r="I747" i="6"/>
  <c r="K747" i="6" s="1"/>
  <c r="D747" i="6"/>
  <c r="C747" i="6"/>
  <c r="B747" i="6"/>
  <c r="O746" i="6"/>
  <c r="A746" i="6" s="1"/>
  <c r="J746" i="6"/>
  <c r="L746" i="6" s="1"/>
  <c r="I746" i="6"/>
  <c r="K746" i="6" s="1"/>
  <c r="D746" i="6"/>
  <c r="C746" i="6"/>
  <c r="B746" i="6"/>
  <c r="O745" i="6"/>
  <c r="A745" i="6" s="1"/>
  <c r="J745" i="6"/>
  <c r="L745" i="6" s="1"/>
  <c r="I745" i="6"/>
  <c r="K745" i="6" s="1"/>
  <c r="D745" i="6"/>
  <c r="C745" i="6"/>
  <c r="B745" i="6"/>
  <c r="O742" i="6"/>
  <c r="A742" i="6" s="1"/>
  <c r="J742" i="6"/>
  <c r="L742" i="6" s="1"/>
  <c r="I742" i="6"/>
  <c r="K742" i="6" s="1"/>
  <c r="D742" i="6"/>
  <c r="C742" i="6"/>
  <c r="B742" i="6"/>
  <c r="O23" i="6"/>
  <c r="A23" i="6" s="1"/>
  <c r="J23" i="6"/>
  <c r="L23" i="6" s="1"/>
  <c r="I23" i="6"/>
  <c r="K23" i="6" s="1"/>
  <c r="D23" i="6"/>
  <c r="C23" i="6"/>
  <c r="B23" i="6"/>
  <c r="O143" i="6"/>
  <c r="A143" i="6" s="1"/>
  <c r="J143" i="6"/>
  <c r="L143" i="6" s="1"/>
  <c r="I143" i="6"/>
  <c r="K143" i="6" s="1"/>
  <c r="D143" i="6"/>
  <c r="C143" i="6"/>
  <c r="B143" i="6"/>
  <c r="O142" i="6"/>
  <c r="A142" i="6" s="1"/>
  <c r="J142" i="6"/>
  <c r="L142" i="6" s="1"/>
  <c r="I142" i="6"/>
  <c r="K142" i="6" s="1"/>
  <c r="D142" i="6"/>
  <c r="C142" i="6"/>
  <c r="B142" i="6"/>
  <c r="O141" i="6"/>
  <c r="A141" i="6" s="1"/>
  <c r="J141" i="6"/>
  <c r="L141" i="6" s="1"/>
  <c r="I141" i="6"/>
  <c r="K141" i="6" s="1"/>
  <c r="D141" i="6"/>
  <c r="C141" i="6"/>
  <c r="B141" i="6"/>
  <c r="O140" i="6"/>
  <c r="A140" i="6" s="1"/>
  <c r="J140" i="6"/>
  <c r="L140" i="6" s="1"/>
  <c r="I140" i="6"/>
  <c r="K140" i="6" s="1"/>
  <c r="D140" i="6"/>
  <c r="C140" i="6"/>
  <c r="B140" i="6"/>
  <c r="O139" i="6"/>
  <c r="A139" i="6" s="1"/>
  <c r="J139" i="6"/>
  <c r="L139" i="6" s="1"/>
  <c r="I139" i="6"/>
  <c r="K139" i="6" s="1"/>
  <c r="D139" i="6"/>
  <c r="C139" i="6"/>
  <c r="B139" i="6"/>
  <c r="O138" i="6"/>
  <c r="J138" i="6"/>
  <c r="L138" i="6" s="1"/>
  <c r="I138" i="6"/>
  <c r="K138" i="6" s="1"/>
  <c r="D138" i="6"/>
  <c r="C138" i="6"/>
  <c r="B138" i="6"/>
  <c r="O22" i="6"/>
  <c r="A22" i="6" s="1"/>
  <c r="J22" i="6"/>
  <c r="L22" i="6" s="1"/>
  <c r="I22" i="6"/>
  <c r="K22" i="6" s="1"/>
  <c r="D22" i="6"/>
  <c r="C22" i="6"/>
  <c r="B22" i="6"/>
  <c r="O741" i="6"/>
  <c r="A741" i="6" s="1"/>
  <c r="J741" i="6"/>
  <c r="L741" i="6" s="1"/>
  <c r="I741" i="6"/>
  <c r="K741" i="6" s="1"/>
  <c r="D741" i="6"/>
  <c r="C741" i="6"/>
  <c r="B741" i="6"/>
  <c r="O740" i="6"/>
  <c r="J740" i="6"/>
  <c r="L740" i="6" s="1"/>
  <c r="I740" i="6"/>
  <c r="K740" i="6" s="1"/>
  <c r="D740" i="6"/>
  <c r="C740" i="6"/>
  <c r="B740" i="6"/>
  <c r="O1885" i="6"/>
  <c r="J1885" i="6"/>
  <c r="L1885" i="6" s="1"/>
  <c r="I1885" i="6"/>
  <c r="K1885" i="6" s="1"/>
  <c r="D1885" i="6"/>
  <c r="C1885" i="6"/>
  <c r="B1885" i="6"/>
  <c r="O136" i="6"/>
  <c r="A136" i="6" s="1"/>
  <c r="J136" i="6"/>
  <c r="L136" i="6" s="1"/>
  <c r="I136" i="6"/>
  <c r="K136" i="6" s="1"/>
  <c r="D136" i="6"/>
  <c r="C136" i="6"/>
  <c r="B136" i="6"/>
  <c r="O134" i="6"/>
  <c r="A134" i="6" s="1"/>
  <c r="J134" i="6"/>
  <c r="L134" i="6" s="1"/>
  <c r="I134" i="6"/>
  <c r="K134" i="6" s="1"/>
  <c r="D134" i="6"/>
  <c r="C134" i="6"/>
  <c r="B134" i="6"/>
  <c r="O137" i="6"/>
  <c r="A137" i="6" s="1"/>
  <c r="J137" i="6"/>
  <c r="L137" i="6" s="1"/>
  <c r="I137" i="6"/>
  <c r="K137" i="6" s="1"/>
  <c r="D137" i="6"/>
  <c r="C137" i="6"/>
  <c r="B137" i="6"/>
  <c r="O135" i="6"/>
  <c r="A135" i="6" s="1"/>
  <c r="J135" i="6"/>
  <c r="L135" i="6" s="1"/>
  <c r="I135" i="6"/>
  <c r="K135" i="6" s="1"/>
  <c r="D135" i="6"/>
  <c r="C135" i="6"/>
  <c r="B135" i="6"/>
  <c r="O739" i="6"/>
  <c r="A739" i="6" s="1"/>
  <c r="J739" i="6"/>
  <c r="L739" i="6" s="1"/>
  <c r="I739" i="6"/>
  <c r="K739" i="6" s="1"/>
  <c r="D739" i="6"/>
  <c r="C739" i="6"/>
  <c r="B739" i="6"/>
  <c r="O738" i="6"/>
  <c r="A738" i="6" s="1"/>
  <c r="J738" i="6"/>
  <c r="L738" i="6" s="1"/>
  <c r="I738" i="6"/>
  <c r="K738" i="6" s="1"/>
  <c r="D738" i="6"/>
  <c r="C738" i="6"/>
  <c r="B738" i="6"/>
  <c r="O736" i="6"/>
  <c r="A736" i="6" s="1"/>
  <c r="J736" i="6"/>
  <c r="L736" i="6" s="1"/>
  <c r="I736" i="6"/>
  <c r="K736" i="6" s="1"/>
  <c r="D736" i="6"/>
  <c r="C736" i="6"/>
  <c r="B736" i="6"/>
  <c r="O737" i="6"/>
  <c r="A737" i="6" s="1"/>
  <c r="J737" i="6"/>
  <c r="L737" i="6" s="1"/>
  <c r="I737" i="6"/>
  <c r="K737" i="6" s="1"/>
  <c r="D737" i="6"/>
  <c r="C737" i="6"/>
  <c r="B737" i="6"/>
  <c r="O133" i="6"/>
  <c r="A133" i="6" s="1"/>
  <c r="J133" i="6"/>
  <c r="L133" i="6" s="1"/>
  <c r="I133" i="6"/>
  <c r="K133" i="6" s="1"/>
  <c r="D133" i="6"/>
  <c r="C133" i="6"/>
  <c r="B133" i="6"/>
  <c r="O131" i="6"/>
  <c r="A131" i="6" s="1"/>
  <c r="J131" i="6"/>
  <c r="L131" i="6" s="1"/>
  <c r="I131" i="6"/>
  <c r="K131" i="6" s="1"/>
  <c r="D131" i="6"/>
  <c r="C131" i="6"/>
  <c r="B131" i="6"/>
  <c r="O132" i="6"/>
  <c r="A132" i="6" s="1"/>
  <c r="J132" i="6"/>
  <c r="L132" i="6" s="1"/>
  <c r="I132" i="6"/>
  <c r="K132" i="6" s="1"/>
  <c r="D132" i="6"/>
  <c r="C132" i="6"/>
  <c r="B132" i="6"/>
  <c r="O130" i="6"/>
  <c r="A130" i="6" s="1"/>
  <c r="J130" i="6"/>
  <c r="L130" i="6" s="1"/>
  <c r="I130" i="6"/>
  <c r="K130" i="6" s="1"/>
  <c r="D130" i="6"/>
  <c r="C130" i="6"/>
  <c r="B130" i="6"/>
  <c r="O129" i="6"/>
  <c r="J129" i="6"/>
  <c r="L129" i="6" s="1"/>
  <c r="I129" i="6"/>
  <c r="K129" i="6" s="1"/>
  <c r="D129" i="6"/>
  <c r="C129" i="6"/>
  <c r="B129" i="6"/>
  <c r="O735" i="6"/>
  <c r="A735" i="6" s="1"/>
  <c r="J735" i="6"/>
  <c r="L735" i="6" s="1"/>
  <c r="I735" i="6"/>
  <c r="K735" i="6" s="1"/>
  <c r="D735" i="6"/>
  <c r="C735" i="6"/>
  <c r="B735" i="6"/>
  <c r="O128" i="6"/>
  <c r="A128" i="6" s="1"/>
  <c r="J128" i="6"/>
  <c r="L128" i="6" s="1"/>
  <c r="I128" i="6"/>
  <c r="K128" i="6" s="1"/>
  <c r="D128" i="6"/>
  <c r="C128" i="6"/>
  <c r="B128" i="6"/>
  <c r="O127" i="6"/>
  <c r="A127" i="6" s="1"/>
  <c r="J127" i="6"/>
  <c r="L127" i="6" s="1"/>
  <c r="I127" i="6"/>
  <c r="K127" i="6" s="1"/>
  <c r="D127" i="6"/>
  <c r="C127" i="6"/>
  <c r="B127" i="6"/>
  <c r="O21" i="6"/>
  <c r="A21" i="6" s="1"/>
  <c r="J21" i="6"/>
  <c r="L21" i="6" s="1"/>
  <c r="I21" i="6"/>
  <c r="K21" i="6" s="1"/>
  <c r="D21" i="6"/>
  <c r="C21" i="6"/>
  <c r="B21" i="6"/>
  <c r="O125" i="6"/>
  <c r="A125" i="6" s="1"/>
  <c r="J125" i="6"/>
  <c r="L125" i="6" s="1"/>
  <c r="I125" i="6"/>
  <c r="K125" i="6" s="1"/>
  <c r="D125" i="6"/>
  <c r="C125" i="6"/>
  <c r="B125" i="6"/>
  <c r="O126" i="6"/>
  <c r="A126" i="6" s="1"/>
  <c r="J126" i="6"/>
  <c r="L126" i="6" s="1"/>
  <c r="I126" i="6"/>
  <c r="K126" i="6" s="1"/>
  <c r="D126" i="6"/>
  <c r="C126" i="6"/>
  <c r="B126" i="6"/>
  <c r="O124" i="6"/>
  <c r="A124" i="6" s="1"/>
  <c r="J124" i="6"/>
  <c r="L124" i="6" s="1"/>
  <c r="I124" i="6"/>
  <c r="K124" i="6" s="1"/>
  <c r="D124" i="6"/>
  <c r="C124" i="6"/>
  <c r="B124" i="6"/>
  <c r="O734" i="6"/>
  <c r="A734" i="6" s="1"/>
  <c r="J734" i="6"/>
  <c r="L734" i="6" s="1"/>
  <c r="I734" i="6"/>
  <c r="K734" i="6" s="1"/>
  <c r="D734" i="6"/>
  <c r="C734" i="6"/>
  <c r="B734" i="6"/>
  <c r="O733" i="6"/>
  <c r="J733" i="6"/>
  <c r="L733" i="6" s="1"/>
  <c r="I733" i="6"/>
  <c r="K733" i="6" s="1"/>
  <c r="D733" i="6"/>
  <c r="C733" i="6"/>
  <c r="B733" i="6"/>
  <c r="O732" i="6"/>
  <c r="A732" i="6" s="1"/>
  <c r="J732" i="6"/>
  <c r="L732" i="6" s="1"/>
  <c r="I732" i="6"/>
  <c r="K732" i="6" s="1"/>
  <c r="D732" i="6"/>
  <c r="C732" i="6"/>
  <c r="B732" i="6"/>
  <c r="O730" i="6"/>
  <c r="A730" i="6" s="1"/>
  <c r="J730" i="6"/>
  <c r="L730" i="6" s="1"/>
  <c r="I730" i="6"/>
  <c r="K730" i="6" s="1"/>
  <c r="D730" i="6"/>
  <c r="C730" i="6"/>
  <c r="B730" i="6"/>
  <c r="O731" i="6"/>
  <c r="A731" i="6" s="1"/>
  <c r="J731" i="6"/>
  <c r="L731" i="6" s="1"/>
  <c r="I731" i="6"/>
  <c r="K731" i="6" s="1"/>
  <c r="D731" i="6"/>
  <c r="C731" i="6"/>
  <c r="B731" i="6"/>
  <c r="O728" i="6"/>
  <c r="A728" i="6" s="1"/>
  <c r="J728" i="6"/>
  <c r="L728" i="6" s="1"/>
  <c r="I728" i="6"/>
  <c r="K728" i="6" s="1"/>
  <c r="D728" i="6"/>
  <c r="C728" i="6"/>
  <c r="B728" i="6"/>
  <c r="O726" i="6"/>
  <c r="A726" i="6" s="1"/>
  <c r="J726" i="6"/>
  <c r="L726" i="6" s="1"/>
  <c r="I726" i="6"/>
  <c r="K726" i="6" s="1"/>
  <c r="D726" i="6"/>
  <c r="C726" i="6"/>
  <c r="B726" i="6"/>
  <c r="O727" i="6"/>
  <c r="A727" i="6" s="1"/>
  <c r="J727" i="6"/>
  <c r="L727" i="6" s="1"/>
  <c r="I727" i="6"/>
  <c r="K727" i="6" s="1"/>
  <c r="D727" i="6"/>
  <c r="C727" i="6"/>
  <c r="B727" i="6"/>
  <c r="O729" i="6"/>
  <c r="A729" i="6" s="1"/>
  <c r="J729" i="6"/>
  <c r="L729" i="6" s="1"/>
  <c r="I729" i="6"/>
  <c r="K729" i="6" s="1"/>
  <c r="D729" i="6"/>
  <c r="C729" i="6"/>
  <c r="B729" i="6"/>
  <c r="O20" i="6"/>
  <c r="A20" i="6" s="1"/>
  <c r="J20" i="6"/>
  <c r="L20" i="6" s="1"/>
  <c r="I20" i="6"/>
  <c r="K20" i="6" s="1"/>
  <c r="D20" i="6"/>
  <c r="C20" i="6"/>
  <c r="B20" i="6"/>
  <c r="O123" i="6"/>
  <c r="A123" i="6" s="1"/>
  <c r="J123" i="6"/>
  <c r="L123" i="6" s="1"/>
  <c r="I123" i="6"/>
  <c r="K123" i="6" s="1"/>
  <c r="D123" i="6"/>
  <c r="C123" i="6"/>
  <c r="B123" i="6"/>
  <c r="O121" i="6"/>
  <c r="A121" i="6" s="1"/>
  <c r="J121" i="6"/>
  <c r="L121" i="6" s="1"/>
  <c r="I121" i="6"/>
  <c r="K121" i="6" s="1"/>
  <c r="D121" i="6"/>
  <c r="C121" i="6"/>
  <c r="B121" i="6"/>
  <c r="O122" i="6"/>
  <c r="A122" i="6" s="1"/>
  <c r="J122" i="6"/>
  <c r="L122" i="6" s="1"/>
  <c r="I122" i="6"/>
  <c r="K122" i="6" s="1"/>
  <c r="D122" i="6"/>
  <c r="C122" i="6"/>
  <c r="B122" i="6"/>
  <c r="O725" i="6"/>
  <c r="A725" i="6" s="1"/>
  <c r="J725" i="6"/>
  <c r="L725" i="6" s="1"/>
  <c r="I725" i="6"/>
  <c r="K725" i="6" s="1"/>
  <c r="D725" i="6"/>
  <c r="C725" i="6"/>
  <c r="B725" i="6"/>
  <c r="O19" i="6"/>
  <c r="A19" i="6" s="1"/>
  <c r="J19" i="6"/>
  <c r="L19" i="6" s="1"/>
  <c r="I19" i="6"/>
  <c r="K19" i="6" s="1"/>
  <c r="D19" i="6"/>
  <c r="C19" i="6"/>
  <c r="B19" i="6"/>
  <c r="O120" i="6"/>
  <c r="A120" i="6" s="1"/>
  <c r="J120" i="6"/>
  <c r="L120" i="6" s="1"/>
  <c r="I120" i="6"/>
  <c r="K120" i="6" s="1"/>
  <c r="D120" i="6"/>
  <c r="C120" i="6"/>
  <c r="B120" i="6"/>
  <c r="O119" i="6"/>
  <c r="J119" i="6"/>
  <c r="L119" i="6" s="1"/>
  <c r="I119" i="6"/>
  <c r="K119" i="6" s="1"/>
  <c r="D119" i="6"/>
  <c r="C119" i="6"/>
  <c r="B119" i="6"/>
  <c r="O118" i="6"/>
  <c r="A118" i="6" s="1"/>
  <c r="J118" i="6"/>
  <c r="L118" i="6" s="1"/>
  <c r="I118" i="6"/>
  <c r="K118" i="6" s="1"/>
  <c r="D118" i="6"/>
  <c r="C118" i="6"/>
  <c r="B118" i="6"/>
  <c r="O117" i="6"/>
  <c r="A117" i="6" s="1"/>
  <c r="J117" i="6"/>
  <c r="L117" i="6" s="1"/>
  <c r="I117" i="6"/>
  <c r="K117" i="6" s="1"/>
  <c r="D117" i="6"/>
  <c r="C117" i="6"/>
  <c r="B117" i="6"/>
  <c r="O116" i="6"/>
  <c r="J116" i="6"/>
  <c r="L116" i="6" s="1"/>
  <c r="I116" i="6"/>
  <c r="K116" i="6" s="1"/>
  <c r="D116" i="6"/>
  <c r="C116" i="6"/>
  <c r="B116" i="6"/>
  <c r="O720" i="6"/>
  <c r="A720" i="6" s="1"/>
  <c r="J720" i="6"/>
  <c r="L720" i="6" s="1"/>
  <c r="I720" i="6"/>
  <c r="K720" i="6" s="1"/>
  <c r="D720" i="6"/>
  <c r="C720" i="6"/>
  <c r="B720" i="6"/>
  <c r="O724" i="6"/>
  <c r="J724" i="6"/>
  <c r="L724" i="6" s="1"/>
  <c r="I724" i="6"/>
  <c r="K724" i="6" s="1"/>
  <c r="D724" i="6"/>
  <c r="C724" i="6"/>
  <c r="B724" i="6"/>
  <c r="O723" i="6"/>
  <c r="A723" i="6" s="1"/>
  <c r="J723" i="6"/>
  <c r="L723" i="6" s="1"/>
  <c r="I723" i="6"/>
  <c r="K723" i="6" s="1"/>
  <c r="D723" i="6"/>
  <c r="C723" i="6"/>
  <c r="B723" i="6"/>
  <c r="O721" i="6"/>
  <c r="J721" i="6"/>
  <c r="L721" i="6" s="1"/>
  <c r="I721" i="6"/>
  <c r="K721" i="6" s="1"/>
  <c r="D721" i="6"/>
  <c r="C721" i="6"/>
  <c r="B721" i="6"/>
  <c r="O722" i="6"/>
  <c r="J722" i="6"/>
  <c r="L722" i="6" s="1"/>
  <c r="I722" i="6"/>
  <c r="K722" i="6" s="1"/>
  <c r="D722" i="6"/>
  <c r="C722" i="6"/>
  <c r="B722" i="6"/>
  <c r="O18" i="6"/>
  <c r="A18" i="6" s="1"/>
  <c r="J18" i="6"/>
  <c r="L18" i="6" s="1"/>
  <c r="I18" i="6"/>
  <c r="K18" i="6" s="1"/>
  <c r="D18" i="6"/>
  <c r="C18" i="6"/>
  <c r="B18" i="6"/>
  <c r="O719" i="6"/>
  <c r="A719" i="6" s="1"/>
  <c r="J719" i="6"/>
  <c r="L719" i="6" s="1"/>
  <c r="I719" i="6"/>
  <c r="K719" i="6" s="1"/>
  <c r="D719" i="6"/>
  <c r="C719" i="6"/>
  <c r="B719" i="6"/>
  <c r="O115" i="6"/>
  <c r="J115" i="6"/>
  <c r="L115" i="6" s="1"/>
  <c r="I115" i="6"/>
  <c r="K115" i="6" s="1"/>
  <c r="D115" i="6"/>
  <c r="C115" i="6"/>
  <c r="B115" i="6"/>
  <c r="O717" i="6"/>
  <c r="A717" i="6" s="1"/>
  <c r="J717" i="6"/>
  <c r="L717" i="6" s="1"/>
  <c r="I717" i="6"/>
  <c r="K717" i="6" s="1"/>
  <c r="D717" i="6"/>
  <c r="C717" i="6"/>
  <c r="B717" i="6"/>
  <c r="O718" i="6"/>
  <c r="A718" i="6" s="1"/>
  <c r="J718" i="6"/>
  <c r="L718" i="6" s="1"/>
  <c r="I718" i="6"/>
  <c r="K718" i="6" s="1"/>
  <c r="D718" i="6"/>
  <c r="C718" i="6"/>
  <c r="B718" i="6"/>
  <c r="O17" i="6"/>
  <c r="A17" i="6" s="1"/>
  <c r="J17" i="6"/>
  <c r="L17" i="6" s="1"/>
  <c r="I17" i="6"/>
  <c r="K17" i="6" s="1"/>
  <c r="D17" i="6"/>
  <c r="C17" i="6"/>
  <c r="B17" i="6"/>
  <c r="O114" i="6"/>
  <c r="A114" i="6" s="1"/>
  <c r="J114" i="6"/>
  <c r="L114" i="6" s="1"/>
  <c r="I114" i="6"/>
  <c r="K114" i="6" s="1"/>
  <c r="D114" i="6"/>
  <c r="C114" i="6"/>
  <c r="B114" i="6"/>
  <c r="O716" i="6"/>
  <c r="A716" i="6" s="1"/>
  <c r="J716" i="6"/>
  <c r="L716" i="6" s="1"/>
  <c r="I716" i="6"/>
  <c r="K716" i="6" s="1"/>
  <c r="D716" i="6"/>
  <c r="C716" i="6"/>
  <c r="B716" i="6"/>
  <c r="O715" i="6"/>
  <c r="A715" i="6" s="1"/>
  <c r="J715" i="6"/>
  <c r="L715" i="6" s="1"/>
  <c r="I715" i="6"/>
  <c r="K715" i="6" s="1"/>
  <c r="D715" i="6"/>
  <c r="C715" i="6"/>
  <c r="B715" i="6"/>
  <c r="O113" i="6"/>
  <c r="A113" i="6" s="1"/>
  <c r="J113" i="6"/>
  <c r="L113" i="6" s="1"/>
  <c r="I113" i="6"/>
  <c r="K113" i="6" s="1"/>
  <c r="D113" i="6"/>
  <c r="C113" i="6"/>
  <c r="B113" i="6"/>
  <c r="O112" i="6"/>
  <c r="A112" i="6" s="1"/>
  <c r="J112" i="6"/>
  <c r="L112" i="6" s="1"/>
  <c r="I112" i="6"/>
  <c r="K112" i="6" s="1"/>
  <c r="D112" i="6"/>
  <c r="C112" i="6"/>
  <c r="B112" i="6"/>
  <c r="O16" i="6"/>
  <c r="A16" i="6" s="1"/>
  <c r="J16" i="6"/>
  <c r="L16" i="6" s="1"/>
  <c r="I16" i="6"/>
  <c r="K16" i="6" s="1"/>
  <c r="D16" i="6"/>
  <c r="C16" i="6"/>
  <c r="B16" i="6"/>
  <c r="O111" i="6"/>
  <c r="A111" i="6" s="1"/>
  <c r="J111" i="6"/>
  <c r="L111" i="6" s="1"/>
  <c r="I111" i="6"/>
  <c r="K111" i="6" s="1"/>
  <c r="D111" i="6"/>
  <c r="C111" i="6"/>
  <c r="B111" i="6"/>
  <c r="O110" i="6"/>
  <c r="A110" i="6" s="1"/>
  <c r="J110" i="6"/>
  <c r="L110" i="6" s="1"/>
  <c r="I110" i="6"/>
  <c r="K110" i="6" s="1"/>
  <c r="D110" i="6"/>
  <c r="C110" i="6"/>
  <c r="B110" i="6"/>
  <c r="O15" i="6"/>
  <c r="A15" i="6" s="1"/>
  <c r="J15" i="6"/>
  <c r="L15" i="6" s="1"/>
  <c r="I15" i="6"/>
  <c r="K15" i="6" s="1"/>
  <c r="D15" i="6"/>
  <c r="C15" i="6"/>
  <c r="B15" i="6"/>
  <c r="O14" i="6"/>
  <c r="A14" i="6" s="1"/>
  <c r="J14" i="6"/>
  <c r="L14" i="6" s="1"/>
  <c r="I14" i="6"/>
  <c r="K14" i="6" s="1"/>
  <c r="D14" i="6"/>
  <c r="C14" i="6"/>
  <c r="B14" i="6"/>
  <c r="O13" i="6"/>
  <c r="A13" i="6" s="1"/>
  <c r="J13" i="6"/>
  <c r="L13" i="6" s="1"/>
  <c r="I13" i="6"/>
  <c r="K13" i="6" s="1"/>
  <c r="D13" i="6"/>
  <c r="C13" i="6"/>
  <c r="B13" i="6"/>
  <c r="O109" i="6"/>
  <c r="A109" i="6" s="1"/>
  <c r="J109" i="6"/>
  <c r="L109" i="6" s="1"/>
  <c r="I109" i="6"/>
  <c r="K109" i="6" s="1"/>
  <c r="D109" i="6"/>
  <c r="C109" i="6"/>
  <c r="B109" i="6"/>
  <c r="O12" i="6"/>
  <c r="J12" i="6"/>
  <c r="L12" i="6" s="1"/>
  <c r="I12" i="6"/>
  <c r="K12" i="6" s="1"/>
  <c r="D12" i="6"/>
  <c r="C12" i="6"/>
  <c r="B12" i="6"/>
  <c r="O108" i="6"/>
  <c r="A108" i="6" s="1"/>
  <c r="J108" i="6"/>
  <c r="L108" i="6" s="1"/>
  <c r="I108" i="6"/>
  <c r="K108" i="6" s="1"/>
  <c r="D108" i="6"/>
  <c r="C108" i="6"/>
  <c r="B108" i="6"/>
  <c r="O107" i="6"/>
  <c r="A107" i="6" s="1"/>
  <c r="J107" i="6"/>
  <c r="L107" i="6" s="1"/>
  <c r="I107" i="6"/>
  <c r="K107" i="6" s="1"/>
  <c r="D107" i="6"/>
  <c r="C107" i="6"/>
  <c r="B107" i="6"/>
  <c r="O106" i="6"/>
  <c r="A106" i="6" s="1"/>
  <c r="J106" i="6"/>
  <c r="L106" i="6" s="1"/>
  <c r="I106" i="6"/>
  <c r="K106" i="6" s="1"/>
  <c r="D106" i="6"/>
  <c r="C106" i="6"/>
  <c r="B106" i="6"/>
  <c r="O713" i="6"/>
  <c r="A713" i="6" s="1"/>
  <c r="J713" i="6"/>
  <c r="L713" i="6" s="1"/>
  <c r="I713" i="6"/>
  <c r="K713" i="6" s="1"/>
  <c r="D713" i="6"/>
  <c r="C713" i="6"/>
  <c r="B713" i="6"/>
  <c r="O714" i="6"/>
  <c r="A714" i="6" s="1"/>
  <c r="J714" i="6"/>
  <c r="L714" i="6" s="1"/>
  <c r="I714" i="6"/>
  <c r="K714" i="6" s="1"/>
  <c r="D714" i="6"/>
  <c r="C714" i="6"/>
  <c r="B714" i="6"/>
  <c r="O11" i="6"/>
  <c r="A11" i="6" s="1"/>
  <c r="J11" i="6"/>
  <c r="L11" i="6" s="1"/>
  <c r="I11" i="6"/>
  <c r="K11" i="6" s="1"/>
  <c r="D11" i="6"/>
  <c r="C11" i="6"/>
  <c r="B11" i="6"/>
  <c r="O104" i="6"/>
  <c r="A104" i="6" s="1"/>
  <c r="J104" i="6"/>
  <c r="L104" i="6" s="1"/>
  <c r="I104" i="6"/>
  <c r="K104" i="6" s="1"/>
  <c r="D104" i="6"/>
  <c r="C104" i="6"/>
  <c r="B104" i="6"/>
  <c r="O712" i="6"/>
  <c r="J712" i="6"/>
  <c r="L712" i="6" s="1"/>
  <c r="I712" i="6"/>
  <c r="K712" i="6" s="1"/>
  <c r="D712" i="6"/>
  <c r="C712" i="6"/>
  <c r="B712" i="6"/>
  <c r="O711" i="6"/>
  <c r="A711" i="6" s="1"/>
  <c r="J711" i="6"/>
  <c r="L711" i="6" s="1"/>
  <c r="I711" i="6"/>
  <c r="K711" i="6" s="1"/>
  <c r="D711" i="6"/>
  <c r="C711" i="6"/>
  <c r="B711" i="6"/>
  <c r="O710" i="6"/>
  <c r="A710" i="6" s="1"/>
  <c r="J710" i="6"/>
  <c r="L710" i="6" s="1"/>
  <c r="I710" i="6"/>
  <c r="K710" i="6" s="1"/>
  <c r="D710" i="6"/>
  <c r="C710" i="6"/>
  <c r="B710" i="6"/>
  <c r="O105" i="6"/>
  <c r="J105" i="6"/>
  <c r="L105" i="6" s="1"/>
  <c r="I105" i="6"/>
  <c r="K105" i="6" s="1"/>
  <c r="D105" i="6"/>
  <c r="C105" i="6"/>
  <c r="B105" i="6"/>
  <c r="O10" i="6"/>
  <c r="A10" i="6" s="1"/>
  <c r="J10" i="6"/>
  <c r="L10" i="6" s="1"/>
  <c r="I10" i="6"/>
  <c r="K10" i="6" s="1"/>
  <c r="D10" i="6"/>
  <c r="C10" i="6"/>
  <c r="B10" i="6"/>
  <c r="O103" i="6"/>
  <c r="A103" i="6" s="1"/>
  <c r="J103" i="6"/>
  <c r="L103" i="6" s="1"/>
  <c r="I103" i="6"/>
  <c r="K103" i="6" s="1"/>
  <c r="D103" i="6"/>
  <c r="C103" i="6"/>
  <c r="B103" i="6"/>
  <c r="O102" i="6"/>
  <c r="A102" i="6" s="1"/>
  <c r="J102" i="6"/>
  <c r="L102" i="6" s="1"/>
  <c r="I102" i="6"/>
  <c r="K102" i="6" s="1"/>
  <c r="D102" i="6"/>
  <c r="C102" i="6"/>
  <c r="B102" i="6"/>
  <c r="O709" i="6"/>
  <c r="A709" i="6" s="1"/>
  <c r="J709" i="6"/>
  <c r="L709" i="6" s="1"/>
  <c r="I709" i="6"/>
  <c r="K709" i="6" s="1"/>
  <c r="D709" i="6"/>
  <c r="C709" i="6"/>
  <c r="B709" i="6"/>
  <c r="O101" i="6"/>
  <c r="A101" i="6" s="1"/>
  <c r="J101" i="6"/>
  <c r="L101" i="6" s="1"/>
  <c r="I101" i="6"/>
  <c r="K101" i="6" s="1"/>
  <c r="D101" i="6"/>
  <c r="C101" i="6"/>
  <c r="B101" i="6"/>
  <c r="O708" i="6"/>
  <c r="A708" i="6" s="1"/>
  <c r="J708" i="6"/>
  <c r="L708" i="6" s="1"/>
  <c r="I708" i="6"/>
  <c r="K708" i="6" s="1"/>
  <c r="D708" i="6"/>
  <c r="C708" i="6"/>
  <c r="B708" i="6"/>
  <c r="O707" i="6"/>
  <c r="A707" i="6" s="1"/>
  <c r="J707" i="6"/>
  <c r="L707" i="6" s="1"/>
  <c r="I707" i="6"/>
  <c r="K707" i="6" s="1"/>
  <c r="D707" i="6"/>
  <c r="C707" i="6"/>
  <c r="B707" i="6"/>
  <c r="O100" i="6"/>
  <c r="A100" i="6" s="1"/>
  <c r="J100" i="6"/>
  <c r="L100" i="6" s="1"/>
  <c r="I100" i="6"/>
  <c r="K100" i="6" s="1"/>
  <c r="D100" i="6"/>
  <c r="C100" i="6"/>
  <c r="B100" i="6"/>
  <c r="O99" i="6"/>
  <c r="A99" i="6" s="1"/>
  <c r="J99" i="6"/>
  <c r="L99" i="6" s="1"/>
  <c r="I99" i="6"/>
  <c r="K99" i="6" s="1"/>
  <c r="D99" i="6"/>
  <c r="C99" i="6"/>
  <c r="B99" i="6"/>
  <c r="O98" i="6"/>
  <c r="A98" i="6" s="1"/>
  <c r="J98" i="6"/>
  <c r="L98" i="6" s="1"/>
  <c r="I98" i="6"/>
  <c r="K98" i="6" s="1"/>
  <c r="D98" i="6"/>
  <c r="C98" i="6"/>
  <c r="B98" i="6"/>
  <c r="O97" i="6"/>
  <c r="A97" i="6" s="1"/>
  <c r="J97" i="6"/>
  <c r="L97" i="6" s="1"/>
  <c r="I97" i="6"/>
  <c r="K97" i="6" s="1"/>
  <c r="D97" i="6"/>
  <c r="C97" i="6"/>
  <c r="B97" i="6"/>
  <c r="O706" i="6"/>
  <c r="A706" i="6" s="1"/>
  <c r="J706" i="6"/>
  <c r="L706" i="6" s="1"/>
  <c r="I706" i="6"/>
  <c r="K706" i="6" s="1"/>
  <c r="D706" i="6"/>
  <c r="C706" i="6"/>
  <c r="B706" i="6"/>
  <c r="O9" i="6"/>
  <c r="A9" i="6" s="1"/>
  <c r="J9" i="6"/>
  <c r="L9" i="6" s="1"/>
  <c r="I9" i="6"/>
  <c r="K9" i="6" s="1"/>
  <c r="D9" i="6"/>
  <c r="C9" i="6"/>
  <c r="B9" i="6"/>
  <c r="O96" i="6"/>
  <c r="A96" i="6" s="1"/>
  <c r="J96" i="6"/>
  <c r="L96" i="6" s="1"/>
  <c r="I96" i="6"/>
  <c r="K96" i="6" s="1"/>
  <c r="D96" i="6"/>
  <c r="C96" i="6"/>
  <c r="B96" i="6"/>
  <c r="O95" i="6"/>
  <c r="A95" i="6" s="1"/>
  <c r="J95" i="6"/>
  <c r="L95" i="6" s="1"/>
  <c r="I95" i="6"/>
  <c r="K95" i="6" s="1"/>
  <c r="D95" i="6"/>
  <c r="C95" i="6"/>
  <c r="B95" i="6"/>
  <c r="O92" i="6"/>
  <c r="A92" i="6" s="1"/>
  <c r="J92" i="6"/>
  <c r="L92" i="6" s="1"/>
  <c r="I92" i="6"/>
  <c r="K92" i="6" s="1"/>
  <c r="D92" i="6"/>
  <c r="C92" i="6"/>
  <c r="B92" i="6"/>
  <c r="O93" i="6"/>
  <c r="A93" i="6" s="1"/>
  <c r="J93" i="6"/>
  <c r="L93" i="6" s="1"/>
  <c r="I93" i="6"/>
  <c r="K93" i="6" s="1"/>
  <c r="D93" i="6"/>
  <c r="C93" i="6"/>
  <c r="B93" i="6"/>
  <c r="O94" i="6"/>
  <c r="J94" i="6"/>
  <c r="L94" i="6" s="1"/>
  <c r="I94" i="6"/>
  <c r="K94" i="6" s="1"/>
  <c r="D94" i="6"/>
  <c r="C94" i="6"/>
  <c r="B94" i="6"/>
  <c r="O91" i="6"/>
  <c r="A91" i="6" s="1"/>
  <c r="J91" i="6"/>
  <c r="L91" i="6" s="1"/>
  <c r="I91" i="6"/>
  <c r="K91" i="6" s="1"/>
  <c r="D91" i="6"/>
  <c r="C91" i="6"/>
  <c r="B91" i="6"/>
  <c r="O89" i="6"/>
  <c r="A89" i="6" s="1"/>
  <c r="J89" i="6"/>
  <c r="L89" i="6" s="1"/>
  <c r="I89" i="6"/>
  <c r="K89" i="6" s="1"/>
  <c r="D89" i="6"/>
  <c r="C89" i="6"/>
  <c r="B89" i="6"/>
  <c r="O90" i="6"/>
  <c r="A90" i="6" s="1"/>
  <c r="J90" i="6"/>
  <c r="L90" i="6" s="1"/>
  <c r="I90" i="6"/>
  <c r="K90" i="6" s="1"/>
  <c r="D90" i="6"/>
  <c r="C90" i="6"/>
  <c r="B90" i="6"/>
  <c r="O88" i="6"/>
  <c r="A88" i="6" s="1"/>
  <c r="J88" i="6"/>
  <c r="L88" i="6" s="1"/>
  <c r="I88" i="6"/>
  <c r="K88" i="6" s="1"/>
  <c r="D88" i="6"/>
  <c r="C88" i="6"/>
  <c r="B88" i="6"/>
  <c r="O87" i="6"/>
  <c r="A87" i="6" s="1"/>
  <c r="J87" i="6"/>
  <c r="L87" i="6" s="1"/>
  <c r="I87" i="6"/>
  <c r="K87" i="6" s="1"/>
  <c r="D87" i="6"/>
  <c r="C87" i="6"/>
  <c r="B87" i="6"/>
  <c r="O86" i="6"/>
  <c r="A86" i="6" s="1"/>
  <c r="J86" i="6"/>
  <c r="L86" i="6" s="1"/>
  <c r="I86" i="6"/>
  <c r="K86" i="6" s="1"/>
  <c r="D86" i="6"/>
  <c r="C86" i="6"/>
  <c r="B86" i="6"/>
  <c r="O85" i="6"/>
  <c r="A85" i="6" s="1"/>
  <c r="J85" i="6"/>
  <c r="L85" i="6" s="1"/>
  <c r="I85" i="6"/>
  <c r="K85" i="6" s="1"/>
  <c r="D85" i="6"/>
  <c r="C85" i="6"/>
  <c r="B85" i="6"/>
  <c r="O84" i="6"/>
  <c r="A84" i="6" s="1"/>
  <c r="J84" i="6"/>
  <c r="L84" i="6" s="1"/>
  <c r="I84" i="6"/>
  <c r="K84" i="6" s="1"/>
  <c r="D84" i="6"/>
  <c r="C84" i="6"/>
  <c r="B84" i="6"/>
  <c r="O705" i="6"/>
  <c r="A705" i="6" s="1"/>
  <c r="J705" i="6"/>
  <c r="L705" i="6" s="1"/>
  <c r="I705" i="6"/>
  <c r="K705" i="6" s="1"/>
  <c r="D705" i="6"/>
  <c r="C705" i="6"/>
  <c r="B705" i="6"/>
  <c r="O8" i="6"/>
  <c r="A8" i="6" s="1"/>
  <c r="J8" i="6"/>
  <c r="L8" i="6" s="1"/>
  <c r="I8" i="6"/>
  <c r="K8" i="6" s="1"/>
  <c r="D8" i="6"/>
  <c r="C8" i="6"/>
  <c r="B8" i="6"/>
  <c r="O703" i="6"/>
  <c r="A703" i="6" s="1"/>
  <c r="J703" i="6"/>
  <c r="L703" i="6" s="1"/>
  <c r="I703" i="6"/>
  <c r="K703" i="6" s="1"/>
  <c r="D703" i="6"/>
  <c r="C703" i="6"/>
  <c r="B703" i="6"/>
  <c r="O704" i="6"/>
  <c r="A704" i="6" s="1"/>
  <c r="J704" i="6"/>
  <c r="L704" i="6" s="1"/>
  <c r="I704" i="6"/>
  <c r="K704" i="6" s="1"/>
  <c r="D704" i="6"/>
  <c r="C704" i="6"/>
  <c r="B704" i="6"/>
  <c r="O83" i="6"/>
  <c r="A83" i="6" s="1"/>
  <c r="J83" i="6"/>
  <c r="L83" i="6" s="1"/>
  <c r="I83" i="6"/>
  <c r="K83" i="6" s="1"/>
  <c r="D83" i="6"/>
  <c r="C83" i="6"/>
  <c r="B83" i="6"/>
  <c r="O702" i="6"/>
  <c r="A702" i="6" s="1"/>
  <c r="J702" i="6"/>
  <c r="L702" i="6" s="1"/>
  <c r="I702" i="6"/>
  <c r="K702" i="6" s="1"/>
  <c r="D702" i="6"/>
  <c r="C702" i="6"/>
  <c r="B702" i="6"/>
  <c r="O82" i="6"/>
  <c r="A82" i="6" s="1"/>
  <c r="J82" i="6"/>
  <c r="L82" i="6" s="1"/>
  <c r="I82" i="6"/>
  <c r="K82" i="6" s="1"/>
  <c r="D82" i="6"/>
  <c r="C82" i="6"/>
  <c r="B82" i="6"/>
  <c r="O81" i="6"/>
  <c r="A81" i="6" s="1"/>
  <c r="J81" i="6"/>
  <c r="L81" i="6" s="1"/>
  <c r="I81" i="6"/>
  <c r="K81" i="6" s="1"/>
  <c r="D81" i="6"/>
  <c r="C81" i="6"/>
  <c r="B81" i="6"/>
  <c r="O700" i="6"/>
  <c r="A700" i="6" s="1"/>
  <c r="J700" i="6"/>
  <c r="L700" i="6" s="1"/>
  <c r="I700" i="6"/>
  <c r="K700" i="6" s="1"/>
  <c r="D700" i="6"/>
  <c r="C700" i="6"/>
  <c r="B700" i="6"/>
  <c r="O701" i="6"/>
  <c r="A701" i="6" s="1"/>
  <c r="J701" i="6"/>
  <c r="L701" i="6" s="1"/>
  <c r="I701" i="6"/>
  <c r="K701" i="6" s="1"/>
  <c r="D701" i="6"/>
  <c r="C701" i="6"/>
  <c r="B701" i="6"/>
  <c r="O80" i="6"/>
  <c r="A80" i="6" s="1"/>
  <c r="J80" i="6"/>
  <c r="L80" i="6" s="1"/>
  <c r="I80" i="6"/>
  <c r="K80" i="6" s="1"/>
  <c r="D80" i="6"/>
  <c r="C80" i="6"/>
  <c r="B80" i="6"/>
  <c r="O79" i="6"/>
  <c r="A79" i="6" s="1"/>
  <c r="J79" i="6"/>
  <c r="L79" i="6" s="1"/>
  <c r="I79" i="6"/>
  <c r="K79" i="6" s="1"/>
  <c r="D79" i="6"/>
  <c r="C79" i="6"/>
  <c r="B79" i="6"/>
  <c r="O699" i="6"/>
  <c r="A699" i="6" s="1"/>
  <c r="J699" i="6"/>
  <c r="L699" i="6" s="1"/>
  <c r="I699" i="6"/>
  <c r="K699" i="6" s="1"/>
  <c r="D699" i="6"/>
  <c r="C699" i="6"/>
  <c r="B699" i="6"/>
  <c r="O78" i="6"/>
  <c r="A78" i="6" s="1"/>
  <c r="J78" i="6"/>
  <c r="L78" i="6" s="1"/>
  <c r="I78" i="6"/>
  <c r="K78" i="6" s="1"/>
  <c r="D78" i="6"/>
  <c r="C78" i="6"/>
  <c r="B78" i="6"/>
  <c r="O7" i="6"/>
  <c r="A7" i="6" s="1"/>
  <c r="J7" i="6"/>
  <c r="L7" i="6" s="1"/>
  <c r="I7" i="6"/>
  <c r="K7" i="6" s="1"/>
  <c r="D7" i="6"/>
  <c r="C7" i="6"/>
  <c r="B7" i="6"/>
  <c r="O6" i="6"/>
  <c r="A6" i="6" s="1"/>
  <c r="J6" i="6"/>
  <c r="L6" i="6" s="1"/>
  <c r="I6" i="6"/>
  <c r="K6" i="6" s="1"/>
  <c r="D6" i="6"/>
  <c r="C6" i="6"/>
  <c r="B6" i="6"/>
  <c r="O77" i="6"/>
  <c r="A77" i="6" s="1"/>
  <c r="J77" i="6"/>
  <c r="L77" i="6" s="1"/>
  <c r="I77" i="6"/>
  <c r="K77" i="6" s="1"/>
  <c r="D77" i="6"/>
  <c r="C77" i="6"/>
  <c r="B77" i="6"/>
  <c r="O76" i="6"/>
  <c r="A76" i="6" s="1"/>
  <c r="J76" i="6"/>
  <c r="L76" i="6" s="1"/>
  <c r="I76" i="6"/>
  <c r="K76" i="6" s="1"/>
  <c r="D76" i="6"/>
  <c r="C76" i="6"/>
  <c r="B76" i="6"/>
  <c r="O75" i="6"/>
  <c r="J75" i="6"/>
  <c r="L75" i="6" s="1"/>
  <c r="I75" i="6"/>
  <c r="K75" i="6" s="1"/>
  <c r="D75" i="6"/>
  <c r="C75" i="6"/>
  <c r="B75" i="6"/>
  <c r="O74" i="6"/>
  <c r="A74" i="6" s="1"/>
  <c r="J74" i="6"/>
  <c r="L74" i="6" s="1"/>
  <c r="I74" i="6"/>
  <c r="K74" i="6" s="1"/>
  <c r="D74" i="6"/>
  <c r="C74" i="6"/>
  <c r="B74" i="6"/>
  <c r="O73" i="6"/>
  <c r="A73" i="6" s="1"/>
  <c r="J73" i="6"/>
  <c r="L73" i="6" s="1"/>
  <c r="I73" i="6"/>
  <c r="K73" i="6" s="1"/>
  <c r="D73" i="6"/>
  <c r="C73" i="6"/>
  <c r="B73" i="6"/>
  <c r="O5" i="6"/>
  <c r="A5" i="6" s="1"/>
  <c r="J5" i="6"/>
  <c r="L5" i="6" s="1"/>
  <c r="I5" i="6"/>
  <c r="K5" i="6" s="1"/>
  <c r="D5" i="6"/>
  <c r="C5" i="6"/>
  <c r="B5" i="6"/>
  <c r="O4" i="6"/>
  <c r="A4" i="6" s="1"/>
  <c r="J4" i="6"/>
  <c r="L4" i="6" s="1"/>
  <c r="D4" i="6"/>
  <c r="C4" i="6"/>
  <c r="B4" i="6"/>
  <c r="M2411" i="5"/>
  <c r="M2419" i="5"/>
  <c r="M1750" i="5"/>
  <c r="M2452" i="5"/>
  <c r="M2424" i="5"/>
  <c r="M2437" i="5"/>
  <c r="M2438" i="5"/>
  <c r="M2035" i="5"/>
  <c r="M2227" i="5"/>
  <c r="M2391" i="5"/>
  <c r="M3" i="5"/>
  <c r="M10" i="5"/>
  <c r="M56" i="5"/>
  <c r="M62" i="5"/>
  <c r="M65" i="5"/>
  <c r="M69" i="5"/>
  <c r="M91" i="5"/>
  <c r="M136" i="5"/>
  <c r="M328" i="5"/>
  <c r="M356" i="5"/>
  <c r="M1287" i="5"/>
  <c r="M1825" i="5"/>
  <c r="M2225" i="5"/>
  <c r="M2408" i="5"/>
  <c r="M2445" i="5"/>
  <c r="M1921" i="5"/>
  <c r="M2028" i="5"/>
  <c r="M2201" i="5"/>
  <c r="M2374" i="5"/>
  <c r="M2358" i="5"/>
  <c r="M1392" i="5"/>
  <c r="M153" i="5"/>
  <c r="M349" i="5"/>
  <c r="M417" i="5"/>
  <c r="M535" i="5"/>
  <c r="M536" i="5"/>
  <c r="M545" i="5"/>
  <c r="M2121" i="5"/>
  <c r="M2196" i="5"/>
  <c r="M2084" i="5"/>
  <c r="M2272" i="5"/>
  <c r="M2309" i="5"/>
  <c r="M8" i="5"/>
  <c r="M229" i="5"/>
  <c r="M230" i="5"/>
  <c r="M265" i="5"/>
  <c r="M340" i="5"/>
  <c r="M461" i="5"/>
  <c r="M495" i="5"/>
  <c r="M848" i="5"/>
  <c r="M1406" i="5"/>
  <c r="M1744" i="5"/>
  <c r="M2023" i="5"/>
  <c r="M1414" i="5"/>
  <c r="M887" i="5"/>
  <c r="M1816" i="5"/>
  <c r="M2215" i="5"/>
  <c r="M1927" i="5"/>
  <c r="M2122" i="5"/>
  <c r="M1751" i="5"/>
  <c r="M2203" i="5"/>
  <c r="M2123" i="5"/>
  <c r="M432" i="5"/>
  <c r="M546" i="5"/>
  <c r="M547" i="5"/>
  <c r="M868" i="5"/>
  <c r="M1640" i="5"/>
  <c r="M167" i="5"/>
  <c r="M823" i="5"/>
  <c r="M467" i="5"/>
  <c r="M688" i="5"/>
  <c r="M19" i="5"/>
  <c r="M119" i="5"/>
  <c r="M857" i="5"/>
  <c r="M1752" i="5"/>
  <c r="M1753" i="5"/>
  <c r="M168" i="5"/>
  <c r="M497" i="5"/>
  <c r="M864" i="5"/>
  <c r="M888" i="5"/>
  <c r="M889" i="5"/>
  <c r="M890" i="5"/>
  <c r="M891" i="5"/>
  <c r="M1415" i="5"/>
  <c r="M1754" i="5"/>
  <c r="M781" i="5"/>
  <c r="M1727" i="5"/>
  <c r="M892" i="5"/>
  <c r="M30" i="5"/>
  <c r="M344" i="5"/>
  <c r="M413" i="5"/>
  <c r="M533" i="5"/>
  <c r="M722" i="5"/>
  <c r="M878" i="5"/>
  <c r="M1531" i="5"/>
  <c r="M1658" i="5"/>
  <c r="M1532" i="5"/>
  <c r="M279" i="5"/>
  <c r="M1343" i="5"/>
  <c r="M1477" i="5"/>
  <c r="M1486" i="5"/>
  <c r="M1795" i="5"/>
  <c r="M1533" i="5"/>
  <c r="M556" i="5"/>
  <c r="M681" i="5"/>
  <c r="M813" i="5"/>
  <c r="M1991" i="5"/>
  <c r="M1928" i="5"/>
  <c r="M1796" i="5"/>
  <c r="M1855" i="5"/>
  <c r="M280" i="5"/>
  <c r="M782" i="5"/>
  <c r="M893" i="5"/>
  <c r="M1534" i="5"/>
  <c r="M2001" i="5"/>
  <c r="M697" i="5"/>
  <c r="M698" i="5"/>
  <c r="M1535" i="5"/>
  <c r="M1478" i="5"/>
  <c r="M1929" i="5"/>
  <c r="M894" i="5"/>
  <c r="M895" i="5"/>
  <c r="M372" i="5"/>
  <c r="M373" i="5"/>
  <c r="M733" i="5"/>
  <c r="M1416" i="5"/>
  <c r="M374" i="5"/>
  <c r="M1385" i="5"/>
  <c r="M896" i="5"/>
  <c r="M1536" i="5"/>
  <c r="M2427" i="5"/>
  <c r="M897" i="5"/>
  <c r="M2414" i="5"/>
  <c r="M2105" i="5"/>
  <c r="M88" i="5"/>
  <c r="M411" i="5"/>
  <c r="M496" i="5"/>
  <c r="M519" i="5"/>
  <c r="M840" i="5"/>
  <c r="M855" i="5"/>
  <c r="M1526" i="5"/>
  <c r="M2273" i="5"/>
  <c r="M2134" i="5"/>
  <c r="M898" i="5"/>
  <c r="M1529" i="5"/>
  <c r="M1709" i="5"/>
  <c r="M2171" i="5"/>
  <c r="M2135" i="5"/>
  <c r="M1849" i="5"/>
  <c r="M1852" i="5"/>
  <c r="M185" i="5"/>
  <c r="M270" i="5"/>
  <c r="M352" i="5"/>
  <c r="M414" i="5"/>
  <c r="M726" i="5"/>
  <c r="M1326" i="5"/>
  <c r="M2397" i="5"/>
  <c r="M1887" i="5"/>
  <c r="M2175" i="5"/>
  <c r="M2349" i="5"/>
  <c r="M2350" i="5"/>
  <c r="M1479" i="5"/>
  <c r="M899" i="5"/>
  <c r="M2067" i="5"/>
  <c r="M1671" i="5"/>
  <c r="M1888" i="5"/>
  <c r="M2176" i="5"/>
  <c r="M2106" i="5"/>
  <c r="M2107" i="5"/>
  <c r="M900" i="5"/>
  <c r="M1329" i="5"/>
  <c r="M1537" i="5"/>
  <c r="M2090" i="5"/>
  <c r="M281" i="5"/>
  <c r="M422" i="5"/>
  <c r="M852" i="5"/>
  <c r="M1284" i="5"/>
  <c r="M1338" i="5"/>
  <c r="M1688" i="5"/>
  <c r="M2359" i="5"/>
  <c r="M2393" i="5"/>
  <c r="M2329" i="5"/>
  <c r="M2313" i="5"/>
  <c r="M1538" i="5"/>
  <c r="M1965" i="5"/>
  <c r="M901" i="5"/>
  <c r="M1341" i="5"/>
  <c r="M2020" i="5"/>
  <c r="M198" i="5"/>
  <c r="M322" i="5"/>
  <c r="M318" i="5"/>
  <c r="M638" i="5"/>
  <c r="M820" i="5"/>
  <c r="M1449" i="5"/>
  <c r="M1979" i="5"/>
  <c r="M1446" i="5"/>
  <c r="M1659" i="5"/>
  <c r="M682" i="5"/>
  <c r="M699" i="5"/>
  <c r="M734" i="5"/>
  <c r="M1330" i="5"/>
  <c r="M1334" i="5"/>
  <c r="M2086" i="5"/>
  <c r="M1755" i="5"/>
  <c r="M902" i="5"/>
  <c r="M1417" i="5"/>
  <c r="M1657" i="5"/>
  <c r="M345" i="5"/>
  <c r="M455" i="5"/>
  <c r="M534" i="5"/>
  <c r="M766" i="5"/>
  <c r="M765" i="5"/>
  <c r="M1687" i="5"/>
  <c r="M1756" i="5"/>
  <c r="M903" i="5"/>
  <c r="M790" i="5"/>
  <c r="M2024" i="5"/>
  <c r="M904" i="5"/>
  <c r="M1539" i="5"/>
  <c r="M905" i="5"/>
  <c r="M1814" i="5"/>
  <c r="M2415" i="5"/>
  <c r="M557" i="5"/>
  <c r="M558" i="5"/>
  <c r="M559" i="5"/>
  <c r="M646" i="5"/>
  <c r="M1278" i="5"/>
  <c r="M1656" i="5"/>
  <c r="M1708" i="5"/>
  <c r="M2214" i="5"/>
  <c r="M1985" i="5"/>
  <c r="M2368" i="5"/>
  <c r="M2439" i="5"/>
  <c r="M2369" i="5"/>
  <c r="M1707" i="5"/>
  <c r="M2314" i="5"/>
  <c r="M2435" i="5"/>
  <c r="M81" i="5"/>
  <c r="M1511" i="5"/>
  <c r="M1810" i="5"/>
  <c r="M2194" i="5"/>
  <c r="M2370" i="5"/>
  <c r="M1757" i="5"/>
  <c r="M2108" i="5"/>
  <c r="M906" i="5"/>
  <c r="M2155" i="5"/>
  <c r="M2315" i="5"/>
  <c r="M1660" i="5"/>
  <c r="M2068" i="5"/>
  <c r="M375" i="5"/>
  <c r="M560" i="5"/>
  <c r="M735" i="5"/>
  <c r="M1540" i="5"/>
  <c r="M1541" i="5"/>
  <c r="M376" i="5"/>
  <c r="M377" i="5"/>
  <c r="M907" i="5"/>
  <c r="M908" i="5"/>
  <c r="M1542" i="5"/>
  <c r="M378" i="5"/>
  <c r="M639" i="5"/>
  <c r="M736" i="5"/>
  <c r="M138" i="5"/>
  <c r="M509" i="5"/>
  <c r="M673" i="5"/>
  <c r="M909" i="5"/>
  <c r="M910" i="5"/>
  <c r="M911" i="5"/>
  <c r="M4" i="5"/>
  <c r="M28" i="5"/>
  <c r="M71" i="5"/>
  <c r="M150" i="5"/>
  <c r="M301" i="5"/>
  <c r="M491" i="5"/>
  <c r="M773" i="5"/>
  <c r="M1828" i="5"/>
  <c r="M2025" i="5"/>
  <c r="M2316" i="5"/>
  <c r="M2216" i="5"/>
  <c r="M912" i="5"/>
  <c r="M913" i="5"/>
  <c r="M1418" i="5"/>
  <c r="M561" i="5"/>
  <c r="M914" i="5"/>
  <c r="M282" i="5"/>
  <c r="M664" i="5"/>
  <c r="M1460" i="5"/>
  <c r="M1723" i="5"/>
  <c r="M1899" i="5"/>
  <c r="M2109" i="5"/>
  <c r="M253" i="5"/>
  <c r="M365" i="5"/>
  <c r="M661" i="5"/>
  <c r="M737" i="5"/>
  <c r="M244" i="5"/>
  <c r="M729" i="5"/>
  <c r="M1404" i="5"/>
  <c r="M1480" i="5"/>
  <c r="M1930" i="5"/>
  <c r="M562" i="5"/>
  <c r="M791" i="5"/>
  <c r="M1469" i="5"/>
  <c r="M120" i="5"/>
  <c r="M121" i="5"/>
  <c r="M437" i="5"/>
  <c r="M563" i="5"/>
  <c r="M792" i="5"/>
  <c r="M738" i="5"/>
  <c r="M1386" i="5"/>
  <c r="M564" i="5"/>
  <c r="M565" i="5"/>
  <c r="M1856" i="5"/>
  <c r="M2317" i="5"/>
  <c r="M1306" i="5"/>
  <c r="M1808" i="5"/>
  <c r="M169" i="5"/>
  <c r="M1674" i="5"/>
  <c r="M1720" i="5"/>
  <c r="M1313" i="5"/>
  <c r="M1281" i="5"/>
  <c r="M2323" i="5"/>
  <c r="M915" i="5"/>
  <c r="M72" i="5"/>
  <c r="M1319" i="5"/>
  <c r="M1857" i="5"/>
  <c r="M1543" i="5"/>
  <c r="M1373" i="5"/>
  <c r="M1544" i="5"/>
  <c r="M850" i="5"/>
  <c r="M1745" i="5"/>
  <c r="M139" i="5"/>
  <c r="M140" i="5"/>
  <c r="M769" i="5"/>
  <c r="M78" i="5"/>
  <c r="M107" i="5"/>
  <c r="M108" i="5"/>
  <c r="M135" i="5"/>
  <c r="M260" i="5"/>
  <c r="M1269" i="5"/>
  <c r="M1741" i="5"/>
  <c r="M1931" i="5"/>
  <c r="M1932" i="5"/>
  <c r="M2197" i="5"/>
  <c r="M916" i="5"/>
  <c r="M428" i="5"/>
  <c r="M1371" i="5"/>
  <c r="M2036" i="5"/>
  <c r="M236" i="5"/>
  <c r="M647" i="5"/>
  <c r="M762" i="5"/>
  <c r="M1300" i="5"/>
  <c r="M1517" i="5"/>
  <c r="M2022" i="5"/>
  <c r="M2274" i="5"/>
  <c r="M2037" i="5"/>
  <c r="M1525" i="5"/>
  <c r="M2148" i="5"/>
  <c r="M2354" i="5"/>
  <c r="M1907" i="5"/>
  <c r="M2056" i="5"/>
  <c r="M2307" i="5"/>
  <c r="M1481" i="5"/>
  <c r="M2384" i="5"/>
  <c r="M1482" i="5"/>
  <c r="M1758" i="5"/>
  <c r="M1419" i="5"/>
  <c r="M20" i="5"/>
  <c r="M63" i="5"/>
  <c r="M110" i="5"/>
  <c r="M206" i="5"/>
  <c r="M355" i="5"/>
  <c r="M1285" i="5"/>
  <c r="M1316" i="5"/>
  <c r="M1545" i="5"/>
  <c r="M1964" i="5"/>
  <c r="M2326" i="5"/>
  <c r="M1501" i="5"/>
  <c r="M2308" i="5"/>
  <c r="M1546" i="5"/>
  <c r="M1689" i="5"/>
  <c r="M1547" i="5"/>
  <c r="M1710" i="5"/>
  <c r="M2444" i="5"/>
  <c r="M2363" i="5"/>
  <c r="M1690" i="5"/>
  <c r="M1925" i="5"/>
  <c r="M2136" i="5"/>
  <c r="M31" i="5"/>
  <c r="M106" i="5"/>
  <c r="M164" i="5"/>
  <c r="M553" i="5"/>
  <c r="M1470" i="5"/>
  <c r="M2251" i="5"/>
  <c r="M1982" i="5"/>
  <c r="M2385" i="5"/>
  <c r="M2284" i="5"/>
  <c r="M1691" i="5"/>
  <c r="M917" i="5"/>
  <c r="M918" i="5"/>
  <c r="M919" i="5"/>
  <c r="M209" i="5"/>
  <c r="M468" i="5"/>
  <c r="M689" i="5"/>
  <c r="M920" i="5"/>
  <c r="M141" i="5"/>
  <c r="M538" i="5"/>
  <c r="M648" i="5"/>
  <c r="M649" i="5"/>
  <c r="M650" i="5"/>
  <c r="M1518" i="5"/>
  <c r="M2059" i="5"/>
  <c r="M1520" i="5"/>
  <c r="M1641" i="5"/>
  <c r="M1270" i="5"/>
  <c r="M1702" i="5"/>
  <c r="M1703" i="5"/>
  <c r="M566" i="5"/>
  <c r="M739" i="5"/>
  <c r="M1271" i="5"/>
  <c r="M283" i="5"/>
  <c r="M284" i="5"/>
  <c r="M921" i="5"/>
  <c r="M922" i="5"/>
  <c r="M1759" i="5"/>
  <c r="M923" i="5"/>
  <c r="M469" i="5"/>
  <c r="M924" i="5"/>
  <c r="M925" i="5"/>
  <c r="M926" i="5"/>
  <c r="M927" i="5"/>
  <c r="M1692" i="5"/>
  <c r="M1647" i="5"/>
  <c r="M928" i="5"/>
  <c r="M32" i="5"/>
  <c r="M67" i="5"/>
  <c r="M499" i="5"/>
  <c r="M675" i="5"/>
  <c r="M676" i="5"/>
  <c r="M819" i="5"/>
  <c r="M1528" i="5"/>
  <c r="M2233" i="5"/>
  <c r="M929" i="5"/>
  <c r="M210" i="5"/>
  <c r="M211" i="5"/>
  <c r="M690" i="5"/>
  <c r="M930" i="5"/>
  <c r="M931" i="5"/>
  <c r="M866" i="5"/>
  <c r="M1366" i="5"/>
  <c r="M2204" i="5"/>
  <c r="M2" i="5"/>
  <c r="M23" i="5"/>
  <c r="M38" i="5"/>
  <c r="M66" i="5"/>
  <c r="M109" i="5"/>
  <c r="M129" i="5"/>
  <c r="M643" i="5"/>
  <c r="M1274" i="5"/>
  <c r="M1495" i="5"/>
  <c r="M710" i="5"/>
  <c r="M1289" i="5"/>
  <c r="M2330" i="5"/>
  <c r="M2252" i="5"/>
  <c r="M1893" i="5"/>
  <c r="M2038" i="5"/>
  <c r="M2044" i="5"/>
  <c r="M2446" i="5"/>
  <c r="M2448" i="5"/>
  <c r="M2263" i="5"/>
  <c r="M1760" i="5"/>
  <c r="M2302" i="5"/>
  <c r="M2091" i="5"/>
  <c r="M1686" i="5"/>
  <c r="M1963" i="5"/>
  <c r="M415" i="5"/>
  <c r="M416" i="5"/>
  <c r="M515" i="5"/>
  <c r="M847" i="5"/>
  <c r="M860" i="5"/>
  <c r="M2275" i="5"/>
  <c r="M1643" i="5"/>
  <c r="M1924" i="5"/>
  <c r="M2276" i="5"/>
  <c r="M433" i="5"/>
  <c r="M487" i="5"/>
  <c r="M862" i="5"/>
  <c r="M881" i="5"/>
  <c r="M1303" i="5"/>
  <c r="M1672" i="5"/>
  <c r="M1983" i="5"/>
  <c r="M1988" i="5"/>
  <c r="M1735" i="5"/>
  <c r="M2343" i="5"/>
  <c r="M1761" i="5"/>
  <c r="M1548" i="5"/>
  <c r="M2002" i="5"/>
  <c r="M1838" i="5"/>
  <c r="M1900" i="5"/>
  <c r="M932" i="5"/>
  <c r="M2340" i="5"/>
  <c r="M870" i="5"/>
  <c r="M1683" i="5"/>
  <c r="M1733" i="5"/>
  <c r="M2069" i="5"/>
  <c r="M2344" i="5"/>
  <c r="M2364" i="5"/>
  <c r="M1829" i="5"/>
  <c r="M1854" i="5"/>
  <c r="M2277" i="5"/>
  <c r="M2282" i="5"/>
  <c r="M1762" i="5"/>
  <c r="M2345" i="5"/>
  <c r="M351" i="5"/>
  <c r="M651" i="5"/>
  <c r="M835" i="5"/>
  <c r="M876" i="5"/>
  <c r="M1834" i="5"/>
  <c r="M1977" i="5"/>
  <c r="M194" i="5"/>
  <c r="M195" i="5"/>
  <c r="M776" i="5"/>
  <c r="M1549" i="5"/>
  <c r="M567" i="5"/>
  <c r="M793" i="5"/>
  <c r="M1550" i="5"/>
  <c r="M933" i="5"/>
  <c r="M1763" i="5"/>
  <c r="M934" i="5"/>
  <c r="M935" i="5"/>
  <c r="M379" i="5"/>
  <c r="M380" i="5"/>
  <c r="M740" i="5"/>
  <c r="M1420" i="5"/>
  <c r="M936" i="5"/>
  <c r="M1551" i="5"/>
  <c r="M208" i="5"/>
  <c r="M426" i="5"/>
  <c r="M869" i="5"/>
  <c r="M877" i="5"/>
  <c r="M505" i="5"/>
  <c r="M937" i="5"/>
  <c r="M568" i="5"/>
  <c r="M2124" i="5"/>
  <c r="M569" i="5"/>
  <c r="M841" i="5"/>
  <c r="M1830" i="5"/>
  <c r="M1397" i="5"/>
  <c r="M1466" i="5"/>
  <c r="M1504" i="5"/>
  <c r="M2046" i="5"/>
  <c r="M570" i="5"/>
  <c r="M829" i="5"/>
  <c r="M1552" i="5"/>
  <c r="M938" i="5"/>
  <c r="M939" i="5"/>
  <c r="M1933" i="5"/>
  <c r="M1314" i="5"/>
  <c r="M1344" i="5"/>
  <c r="M940" i="5"/>
  <c r="M1421" i="5"/>
  <c r="M941" i="5"/>
  <c r="M1553" i="5"/>
  <c r="M51" i="5"/>
  <c r="M226" i="5"/>
  <c r="M261" i="5"/>
  <c r="M311" i="5"/>
  <c r="M512" i="5"/>
  <c r="M1365" i="5"/>
  <c r="M1905" i="5"/>
  <c r="M2296" i="5"/>
  <c r="M1368" i="5"/>
  <c r="M41" i="5"/>
  <c r="M307" i="5"/>
  <c r="M308" i="5"/>
  <c r="M309" i="5"/>
  <c r="M703" i="5"/>
  <c r="M285" i="5"/>
  <c r="M1693" i="5"/>
  <c r="M1728" i="5"/>
  <c r="M1858" i="5"/>
  <c r="M2137" i="5"/>
  <c r="M26" i="5"/>
  <c r="M95" i="5"/>
  <c r="M158" i="5"/>
  <c r="M181" i="5"/>
  <c r="M304" i="5"/>
  <c r="M346" i="5"/>
  <c r="M360" i="5"/>
  <c r="M419" i="5"/>
  <c r="M691" i="5"/>
  <c r="M942" i="5"/>
  <c r="M943" i="5"/>
  <c r="M2287" i="5"/>
  <c r="M2288" i="5"/>
  <c r="M2047" i="5"/>
  <c r="M944" i="5"/>
  <c r="M2152" i="5"/>
  <c r="M2217" i="5"/>
  <c r="M1729" i="5"/>
  <c r="M1894" i="5"/>
  <c r="M1987" i="5"/>
  <c r="M945" i="5"/>
  <c r="M2048" i="5"/>
  <c r="M1554" i="5"/>
  <c r="M1555" i="5"/>
  <c r="M822" i="5"/>
  <c r="M1524" i="5"/>
  <c r="M2440" i="5"/>
  <c r="M2453" i="5"/>
  <c r="M2083" i="5"/>
  <c r="M2174" i="5"/>
  <c r="M2447" i="5"/>
  <c r="M2049" i="5"/>
  <c r="M2429" i="5"/>
  <c r="M2432" i="5"/>
  <c r="M2089" i="5"/>
  <c r="M2303" i="5"/>
  <c r="M946" i="5"/>
  <c r="M2283" i="5"/>
  <c r="M2297" i="5"/>
  <c r="M1648" i="5"/>
  <c r="M947" i="5"/>
  <c r="M948" i="5"/>
  <c r="M2304" i="5"/>
  <c r="M2289" i="5"/>
  <c r="M271" i="5"/>
  <c r="M272" i="5"/>
  <c r="M548" i="5"/>
  <c r="M764" i="5"/>
  <c r="M775" i="5"/>
  <c r="M2285" i="5"/>
  <c r="M2153" i="5"/>
  <c r="M2290" i="5"/>
  <c r="M2161" i="5"/>
  <c r="M286" i="5"/>
  <c r="M794" i="5"/>
  <c r="M741" i="5"/>
  <c r="M742" i="5"/>
  <c r="M1556" i="5"/>
  <c r="M571" i="5"/>
  <c r="M572" i="5"/>
  <c r="M1557" i="5"/>
  <c r="M1558" i="5"/>
  <c r="M949" i="5"/>
  <c r="M2403" i="5"/>
  <c r="M1422" i="5"/>
  <c r="M2421" i="5"/>
  <c r="M2327" i="5"/>
  <c r="M950" i="5"/>
  <c r="M381" i="5"/>
  <c r="M743" i="5"/>
  <c r="M951" i="5"/>
  <c r="M1764" i="5"/>
  <c r="M55" i="5"/>
  <c r="M313" i="5"/>
  <c r="M488" i="5"/>
  <c r="M744" i="5"/>
  <c r="M745" i="5"/>
  <c r="M1387" i="5"/>
  <c r="M1820" i="5"/>
  <c r="M2138" i="5"/>
  <c r="M1559" i="5"/>
  <c r="M1934" i="5"/>
  <c r="M382" i="5"/>
  <c r="M746" i="5"/>
  <c r="M2299" i="5"/>
  <c r="M952" i="5"/>
  <c r="M192" i="5"/>
  <c r="M459" i="5"/>
  <c r="M669" i="5"/>
  <c r="M2162" i="5"/>
  <c r="M2163" i="5"/>
  <c r="M1374" i="5"/>
  <c r="M1845" i="5"/>
  <c r="M1901" i="5"/>
  <c r="M423" i="5"/>
  <c r="M1324" i="5"/>
  <c r="M1935" i="5"/>
  <c r="M573" i="5"/>
  <c r="M574" i="5"/>
  <c r="M2039" i="5"/>
  <c r="M1859" i="5"/>
  <c r="M575" i="5"/>
  <c r="M825" i="5"/>
  <c r="M1375" i="5"/>
  <c r="M953" i="5"/>
  <c r="M1936" i="5"/>
  <c r="M954" i="5"/>
  <c r="M955" i="5"/>
  <c r="M122" i="5"/>
  <c r="M123" i="5"/>
  <c r="M300" i="5"/>
  <c r="M804" i="5"/>
  <c r="M845" i="5"/>
  <c r="M1742" i="5"/>
  <c r="M576" i="5"/>
  <c r="M1937" i="5"/>
  <c r="M1653" i="5"/>
  <c r="M1889" i="5"/>
  <c r="M1388" i="5"/>
  <c r="M1918" i="5"/>
  <c r="M1560" i="5"/>
  <c r="M1398" i="5"/>
  <c r="M1860" i="5"/>
  <c r="M2218" i="5"/>
  <c r="M87" i="5"/>
  <c r="M117" i="5"/>
  <c r="M199" i="5"/>
  <c r="M520" i="5"/>
  <c r="M641" i="5"/>
  <c r="M704" i="5"/>
  <c r="M1826" i="5"/>
  <c r="M2021" i="5"/>
  <c r="M1909" i="5"/>
  <c r="M366" i="5"/>
  <c r="M516" i="5"/>
  <c r="M658" i="5"/>
  <c r="M1487" i="5"/>
  <c r="M424" i="5"/>
  <c r="M524" i="5"/>
  <c r="M1272" i="5"/>
  <c r="M1393" i="5"/>
  <c r="M2139" i="5"/>
  <c r="M1896" i="5"/>
  <c r="M2070" i="5"/>
  <c r="M525" i="5"/>
  <c r="M654" i="5"/>
  <c r="M806" i="5"/>
  <c r="M25" i="5"/>
  <c r="M46" i="5"/>
  <c r="M151" i="5"/>
  <c r="M540" i="5"/>
  <c r="M721" i="5"/>
  <c r="M1411" i="5"/>
  <c r="M1335" i="5"/>
  <c r="M383" i="5"/>
  <c r="M1320" i="5"/>
  <c r="M1739" i="5"/>
  <c r="M1399" i="5"/>
  <c r="M212" i="5"/>
  <c r="M213" i="5"/>
  <c r="M269" i="5"/>
  <c r="M357" i="5"/>
  <c r="M692" i="5"/>
  <c r="M2071" i="5"/>
  <c r="M1984" i="5"/>
  <c r="M64" i="5"/>
  <c r="M154" i="5"/>
  <c r="M1362" i="5"/>
  <c r="M1652" i="5"/>
  <c r="M2346" i="5"/>
  <c r="M2425" i="5"/>
  <c r="M470" i="5"/>
  <c r="M471" i="5"/>
  <c r="M1890" i="5"/>
  <c r="M1765" i="5"/>
  <c r="M1400" i="5"/>
  <c r="M1827" i="5"/>
  <c r="M2088" i="5"/>
  <c r="M2050" i="5"/>
  <c r="M1841" i="5"/>
  <c r="M124" i="5"/>
  <c r="M447" i="5"/>
  <c r="M716" i="5"/>
  <c r="M1712" i="5"/>
  <c r="M1938" i="5"/>
  <c r="M1483" i="5"/>
  <c r="M956" i="5"/>
  <c r="M1694" i="5"/>
  <c r="M159" i="5"/>
  <c r="M705" i="5"/>
  <c r="M834" i="5"/>
  <c r="M2164" i="5"/>
  <c r="M2029" i="5"/>
  <c r="M2248" i="5"/>
  <c r="M2180" i="5"/>
  <c r="M412" i="5"/>
  <c r="M708" i="5"/>
  <c r="M1892" i="5"/>
  <c r="M1903" i="5"/>
  <c r="M2172" i="5"/>
  <c r="M1512" i="5"/>
  <c r="M1861" i="5"/>
  <c r="M1423" i="5"/>
  <c r="M2092" i="5"/>
  <c r="M1797" i="5"/>
  <c r="M2156" i="5"/>
  <c r="M2189" i="5"/>
  <c r="M957" i="5"/>
  <c r="M238" i="5"/>
  <c r="M1396" i="5"/>
  <c r="M1972" i="5"/>
  <c r="M2333" i="5"/>
  <c r="M2347" i="5"/>
  <c r="M2101" i="5"/>
  <c r="M2181" i="5"/>
  <c r="M2253" i="5"/>
  <c r="M1939" i="5"/>
  <c r="M1561" i="5"/>
  <c r="M1736" i="5"/>
  <c r="M2003" i="5"/>
  <c r="M2219" i="5"/>
  <c r="M1562" i="5"/>
  <c r="M1940" i="5"/>
  <c r="M2093" i="5"/>
  <c r="M2110" i="5"/>
  <c r="M1766" i="5"/>
  <c r="M2334" i="5"/>
  <c r="M75" i="5"/>
  <c r="M702" i="5"/>
  <c r="M1407" i="5"/>
  <c r="M2318" i="5"/>
  <c r="M61" i="5"/>
  <c r="M277" i="5"/>
  <c r="M278" i="5"/>
  <c r="M492" i="5"/>
  <c r="M1408" i="5"/>
  <c r="M2324" i="5"/>
  <c r="M1821" i="5"/>
  <c r="M1915" i="5"/>
  <c r="M1675" i="5"/>
  <c r="M1916" i="5"/>
  <c r="M2120" i="5"/>
  <c r="M1563" i="5"/>
  <c r="M958" i="5"/>
  <c r="M1564" i="5"/>
  <c r="M959" i="5"/>
  <c r="M384" i="5"/>
  <c r="M747" i="5"/>
  <c r="M960" i="5"/>
  <c r="M2058" i="5"/>
  <c r="M961" i="5"/>
  <c r="M1376" i="5"/>
  <c r="M962" i="5"/>
  <c r="M963" i="5"/>
  <c r="M964" i="5"/>
  <c r="M1862" i="5"/>
  <c r="M965" i="5"/>
  <c r="M966" i="5"/>
  <c r="M2254" i="5"/>
  <c r="M274" i="5"/>
  <c r="M552" i="5"/>
  <c r="M1318" i="5"/>
  <c r="M1390" i="5"/>
  <c r="M1813" i="5"/>
  <c r="M348" i="5"/>
  <c r="M1369" i="5"/>
  <c r="M1711" i="5"/>
  <c r="M2055" i="5"/>
  <c r="M2154" i="5"/>
  <c r="M2351" i="5"/>
  <c r="M967" i="5"/>
  <c r="M2094" i="5"/>
  <c r="M968" i="5"/>
  <c r="M2433" i="5"/>
  <c r="M861" i="5"/>
  <c r="M1747" i="5"/>
  <c r="M969" i="5"/>
  <c r="M970" i="5"/>
  <c r="M971" i="5"/>
  <c r="M972" i="5"/>
  <c r="M202" i="5"/>
  <c r="M358" i="5"/>
  <c r="M854" i="5"/>
  <c r="M1280" i="5"/>
  <c r="M1565" i="5"/>
  <c r="M1835" i="5"/>
  <c r="M1992" i="5"/>
  <c r="M2280" i="5"/>
  <c r="M1566" i="5"/>
  <c r="M683" i="5"/>
  <c r="M2311" i="5"/>
  <c r="M577" i="5"/>
  <c r="M1424" i="5"/>
  <c r="M2371" i="5"/>
  <c r="M2240" i="5"/>
  <c r="M973" i="5"/>
  <c r="M1978" i="5"/>
  <c r="M2319" i="5"/>
  <c r="M2169" i="5"/>
  <c r="M974" i="5"/>
  <c r="M1812" i="5"/>
  <c r="M2062" i="5"/>
  <c r="M2100" i="5"/>
  <c r="M2294" i="5"/>
  <c r="M2320" i="5"/>
  <c r="M2434" i="5"/>
  <c r="M2085" i="5"/>
  <c r="M2420" i="5"/>
  <c r="M2362" i="5"/>
  <c r="M254" i="5"/>
  <c r="M2202" i="5"/>
  <c r="M2004" i="5"/>
  <c r="M1970" i="5"/>
  <c r="M2339" i="5"/>
  <c r="M652" i="5"/>
  <c r="M867" i="5"/>
  <c r="M2095" i="5"/>
  <c r="M2165" i="5"/>
  <c r="M2034" i="5"/>
  <c r="M578" i="5"/>
  <c r="M2380" i="5"/>
  <c r="M579" i="5"/>
  <c r="M580" i="5"/>
  <c r="M975" i="5"/>
  <c r="M187" i="5"/>
  <c r="M205" i="5"/>
  <c r="M233" i="5"/>
  <c r="M275" i="5"/>
  <c r="M327" i="5"/>
  <c r="M337" i="5"/>
  <c r="M1508" i="5"/>
  <c r="M1863" i="5"/>
  <c r="M748" i="5"/>
  <c r="M1519" i="5"/>
  <c r="M1401" i="5"/>
  <c r="M2286" i="5"/>
  <c r="M287" i="5"/>
  <c r="M1831" i="5"/>
  <c r="M1864" i="5"/>
  <c r="M976" i="5"/>
  <c r="M977" i="5"/>
  <c r="M978" i="5"/>
  <c r="M979" i="5"/>
  <c r="M980" i="5"/>
  <c r="M981" i="5"/>
  <c r="M982" i="5"/>
  <c r="M983" i="5"/>
  <c r="M984" i="5"/>
  <c r="M1455" i="5"/>
  <c r="M985" i="5"/>
  <c r="M581" i="5"/>
  <c r="M582" i="5"/>
  <c r="M1309" i="5"/>
  <c r="M986" i="5"/>
  <c r="M385" i="5"/>
  <c r="M1567" i="5"/>
  <c r="M987" i="5"/>
  <c r="M988" i="5"/>
  <c r="M97" i="5"/>
  <c r="M728" i="5"/>
  <c r="M1302" i="5"/>
  <c r="M2140" i="5"/>
  <c r="M989" i="5"/>
  <c r="M990" i="5"/>
  <c r="M1568" i="5"/>
  <c r="M125" i="5"/>
  <c r="M442" i="5"/>
  <c r="M711" i="5"/>
  <c r="M763" i="5"/>
  <c r="M1290" i="5"/>
  <c r="M2027" i="5"/>
  <c r="M2005" i="5"/>
  <c r="M1569" i="5"/>
  <c r="M1570" i="5"/>
  <c r="M749" i="5"/>
  <c r="M750" i="5"/>
  <c r="M991" i="5"/>
  <c r="M992" i="5"/>
  <c r="M993" i="5"/>
  <c r="M994" i="5"/>
  <c r="M842" i="5"/>
  <c r="M1425" i="5"/>
  <c r="M1923" i="5"/>
  <c r="M1357" i="5"/>
  <c r="M1473" i="5"/>
  <c r="M2205" i="5"/>
  <c r="M231" i="5"/>
  <c r="M232" i="5"/>
  <c r="M541" i="5"/>
  <c r="M674" i="5"/>
  <c r="M995" i="5"/>
  <c r="M170" i="5"/>
  <c r="M1767" i="5"/>
  <c r="M2182" i="5"/>
  <c r="M1941" i="5"/>
  <c r="M2006" i="5"/>
  <c r="M1497" i="5"/>
  <c r="M2238" i="5"/>
  <c r="M996" i="5"/>
  <c r="M997" i="5"/>
  <c r="M1571" i="5"/>
  <c r="M1331" i="5"/>
  <c r="M472" i="5"/>
  <c r="M473" i="5"/>
  <c r="M1678" i="5"/>
  <c r="M998" i="5"/>
  <c r="M999" i="5"/>
  <c r="M1572" i="5"/>
  <c r="M1573" i="5"/>
  <c r="M1000" i="5"/>
  <c r="M1001" i="5"/>
  <c r="M1002" i="5"/>
  <c r="M1003" i="5"/>
  <c r="M1574" i="5"/>
  <c r="M27" i="5"/>
  <c r="M160" i="5"/>
  <c r="M161" i="5"/>
  <c r="M501" i="5"/>
  <c r="M551" i="5"/>
  <c r="M780" i="5"/>
  <c r="M875" i="5"/>
  <c r="M1661" i="5"/>
  <c r="M2026" i="5"/>
  <c r="M1004" i="5"/>
  <c r="M2111" i="5"/>
  <c r="M1005" i="5"/>
  <c r="M1649" i="5"/>
  <c r="M1006" i="5"/>
  <c r="M1007" i="5"/>
  <c r="M1008" i="5"/>
  <c r="M1009" i="5"/>
  <c r="M243" i="5"/>
  <c r="M310" i="5"/>
  <c r="M832" i="5"/>
  <c r="M1358" i="5"/>
  <c r="M2264" i="5"/>
  <c r="M2426" i="5"/>
  <c r="M2150" i="5"/>
  <c r="M2295" i="5"/>
  <c r="M425" i="5"/>
  <c r="M1474" i="5"/>
  <c r="M1912" i="5"/>
  <c r="M2064" i="5"/>
  <c r="M2147" i="5"/>
  <c r="M2386" i="5"/>
  <c r="M2081" i="5"/>
  <c r="M2387" i="5"/>
  <c r="M1426" i="5"/>
  <c r="M2366" i="5"/>
  <c r="M1842" i="5"/>
  <c r="M2381" i="5"/>
  <c r="M1010" i="5"/>
  <c r="M43" i="5"/>
  <c r="M165" i="5"/>
  <c r="M241" i="5"/>
  <c r="M264" i="5"/>
  <c r="M362" i="5"/>
  <c r="M526" i="5"/>
  <c r="M1463" i="5"/>
  <c r="M2206" i="5"/>
  <c r="M1910" i="5"/>
  <c r="M770" i="5"/>
  <c r="M1498" i="5"/>
  <c r="M2195" i="5"/>
  <c r="M1307" i="5"/>
  <c r="M316" i="5"/>
  <c r="M527" i="5"/>
  <c r="M821" i="5"/>
  <c r="M1011" i="5"/>
  <c r="M1012" i="5"/>
  <c r="M329" i="5"/>
  <c r="M503" i="5"/>
  <c r="M1359" i="5"/>
  <c r="M1360" i="5"/>
  <c r="M1013" i="5"/>
  <c r="M1014" i="5"/>
  <c r="M1015" i="5"/>
  <c r="M126" i="5"/>
  <c r="M443" i="5"/>
  <c r="M583" i="5"/>
  <c r="M1016" i="5"/>
  <c r="M584" i="5"/>
  <c r="M795" i="5"/>
  <c r="M1865" i="5"/>
  <c r="M1377" i="5"/>
  <c r="M1575" i="5"/>
  <c r="M171" i="5"/>
  <c r="M172" i="5"/>
  <c r="M386" i="5"/>
  <c r="M1450" i="5"/>
  <c r="M1017" i="5"/>
  <c r="M387" i="5"/>
  <c r="M751" i="5"/>
  <c r="M1018" i="5"/>
  <c r="M1019" i="5"/>
  <c r="M585" i="5"/>
  <c r="M586" i="5"/>
  <c r="M1020" i="5"/>
  <c r="M1021" i="5"/>
  <c r="M1022" i="5"/>
  <c r="M142" i="5"/>
  <c r="M1521" i="5"/>
  <c r="M1023" i="5"/>
  <c r="M33" i="5"/>
  <c r="M162" i="5"/>
  <c r="M420" i="5"/>
  <c r="M514" i="5"/>
  <c r="M1024" i="5"/>
  <c r="M1704" i="5"/>
  <c r="M2125" i="5"/>
  <c r="M462" i="5"/>
  <c r="M1311" i="5"/>
  <c r="M2258" i="5"/>
  <c r="M2388" i="5"/>
  <c r="M131" i="5"/>
  <c r="M201" i="5"/>
  <c r="M343" i="5"/>
  <c r="M539" i="5"/>
  <c r="M1394" i="5"/>
  <c r="M2300" i="5"/>
  <c r="M1025" i="5"/>
  <c r="M1768" i="5"/>
  <c r="M2051" i="5"/>
  <c r="M24" i="5"/>
  <c r="M73" i="5"/>
  <c r="M180" i="5"/>
  <c r="M418" i="5"/>
  <c r="M884" i="5"/>
  <c r="M1026" i="5"/>
  <c r="M1027" i="5"/>
  <c r="M1412" i="5"/>
  <c r="M1805" i="5"/>
  <c r="M2220" i="5"/>
  <c r="M1942" i="5"/>
  <c r="M1028" i="5"/>
  <c r="M1029" i="5"/>
  <c r="M1030" i="5"/>
  <c r="M1031" i="5"/>
  <c r="M388" i="5"/>
  <c r="M389" i="5"/>
  <c r="M1576" i="5"/>
  <c r="M1032" i="5"/>
  <c r="M1033" i="5"/>
  <c r="M1034" i="5"/>
  <c r="M390" i="5"/>
  <c r="M1035" i="5"/>
  <c r="M1036" i="5"/>
  <c r="M1943" i="5"/>
  <c r="M1317" i="5"/>
  <c r="M214" i="5"/>
  <c r="M1819" i="5"/>
  <c r="M1037" i="5"/>
  <c r="M1503" i="5"/>
  <c r="M1038" i="5"/>
  <c r="M810" i="5"/>
  <c r="M1677" i="5"/>
  <c r="M1993" i="5"/>
  <c r="M1039" i="5"/>
  <c r="M1040" i="5"/>
  <c r="M2337" i="5"/>
  <c r="M1041" i="5"/>
  <c r="M1042" i="5"/>
  <c r="M1043" i="5"/>
  <c r="M851" i="5"/>
  <c r="M1986" i="5"/>
  <c r="M1044" i="5"/>
  <c r="M2436" i="5"/>
  <c r="M587" i="5"/>
  <c r="M2082" i="5"/>
  <c r="M29" i="5"/>
  <c r="M166" i="5"/>
  <c r="M353" i="5"/>
  <c r="M706" i="5"/>
  <c r="M872" i="5"/>
  <c r="M1886" i="5"/>
  <c r="M2200" i="5"/>
  <c r="M1908" i="5"/>
  <c r="M2259" i="5"/>
  <c r="M2158" i="5"/>
  <c r="M1706" i="5"/>
  <c r="M2129" i="5"/>
  <c r="M1840" i="5"/>
  <c r="M1914" i="5"/>
  <c r="M2149" i="5"/>
  <c r="M1769" i="5"/>
  <c r="M1770" i="5"/>
  <c r="M752" i="5"/>
  <c r="M1866" i="5"/>
  <c r="M1771" i="5"/>
  <c r="M2298" i="5"/>
  <c r="M98" i="5"/>
  <c r="M730" i="5"/>
  <c r="M807" i="5"/>
  <c r="M1505" i="5"/>
  <c r="M1045" i="5"/>
  <c r="M1046" i="5"/>
  <c r="M796" i="5"/>
  <c r="M1506" i="5"/>
  <c r="M1047" i="5"/>
  <c r="M5" i="5"/>
  <c r="M885" i="5"/>
  <c r="M2072" i="5"/>
  <c r="M1944" i="5"/>
  <c r="M1048" i="5"/>
  <c r="M39" i="5"/>
  <c r="M82" i="5"/>
  <c r="M288" i="5"/>
  <c r="M489" i="5"/>
  <c r="M522" i="5"/>
  <c r="M1049" i="5"/>
  <c r="M289" i="5"/>
  <c r="M588" i="5"/>
  <c r="M1577" i="5"/>
  <c r="M1050" i="5"/>
  <c r="M1051" i="5"/>
  <c r="M1052" i="5"/>
  <c r="M1578" i="5"/>
  <c r="M1579" i="5"/>
  <c r="M1053" i="5"/>
  <c r="M1054" i="5"/>
  <c r="M1055" i="5"/>
  <c r="M1315" i="5"/>
  <c r="M1056" i="5"/>
  <c r="M1057" i="5"/>
  <c r="M1058" i="5"/>
  <c r="M1059" i="5"/>
  <c r="M1060" i="5"/>
  <c r="M1061" i="5"/>
  <c r="M2443" i="5"/>
  <c r="M1062" i="5"/>
  <c r="M305" i="5"/>
  <c r="M324" i="5"/>
  <c r="M1283" i="5"/>
  <c r="M1465" i="5"/>
  <c r="M2102" i="5"/>
  <c r="M1447" i="5"/>
  <c r="M1063" i="5"/>
  <c r="M2073" i="5"/>
  <c r="M1293" i="5"/>
  <c r="M1580" i="5"/>
  <c r="M1994" i="5"/>
  <c r="M1695" i="5"/>
  <c r="M1484" i="5"/>
  <c r="M1064" i="5"/>
  <c r="M1065" i="5"/>
  <c r="M1581" i="5"/>
  <c r="M1066" i="5"/>
  <c r="M1067" i="5"/>
  <c r="M1068" i="5"/>
  <c r="M589" i="5"/>
  <c r="M590" i="5"/>
  <c r="M2454" i="5"/>
  <c r="M2141" i="5"/>
  <c r="M1832" i="5"/>
  <c r="M2151" i="5"/>
  <c r="M2407" i="5"/>
  <c r="M1682" i="5"/>
  <c r="M2130" i="5"/>
  <c r="M2228" i="5"/>
  <c r="M2422" i="5"/>
  <c r="M1945" i="5"/>
  <c r="M1427" i="5"/>
  <c r="M2378" i="5"/>
  <c r="M1798" i="5"/>
  <c r="M1836" i="5"/>
  <c r="M2341" i="5"/>
  <c r="M113" i="5"/>
  <c r="M156" i="5"/>
  <c r="M319" i="5"/>
  <c r="M341" i="5"/>
  <c r="M500" i="5"/>
  <c r="M1804" i="5"/>
  <c r="M1772" i="5"/>
  <c r="M1995" i="5"/>
  <c r="M1345" i="5"/>
  <c r="M1662" i="5"/>
  <c r="M2312" i="5"/>
  <c r="M1696" i="5"/>
  <c r="M290" i="5"/>
  <c r="M291" i="5"/>
  <c r="M1428" i="5"/>
  <c r="M1069" i="5"/>
  <c r="M1402" i="5"/>
  <c r="M2379" i="5"/>
  <c r="M1070" i="5"/>
  <c r="M1996" i="5"/>
  <c r="M2221" i="5"/>
  <c r="M2222" i="5"/>
  <c r="M591" i="5"/>
  <c r="M592" i="5"/>
  <c r="M463" i="5"/>
  <c r="M812" i="5"/>
  <c r="M1917" i="5"/>
  <c r="M1071" i="5"/>
  <c r="M1072" i="5"/>
  <c r="M76" i="5"/>
  <c r="M1297" i="5"/>
  <c r="M1668" i="5"/>
  <c r="M2223" i="5"/>
  <c r="M474" i="5"/>
  <c r="M693" i="5"/>
  <c r="M2183" i="5"/>
  <c r="M1073" i="5"/>
  <c r="M1074" i="5"/>
  <c r="M391" i="5"/>
  <c r="M392" i="5"/>
  <c r="M393" i="5"/>
  <c r="M1075" i="5"/>
  <c r="M292" i="5"/>
  <c r="M797" i="5"/>
  <c r="M127" i="5"/>
  <c r="M798" i="5"/>
  <c r="M1413" i="5"/>
  <c r="M2184" i="5"/>
  <c r="M182" i="5"/>
  <c r="M1276" i="5"/>
  <c r="M2224" i="5"/>
  <c r="M173" i="5"/>
  <c r="M830" i="5"/>
  <c r="M1507" i="5"/>
  <c r="M1748" i="5"/>
  <c r="M753" i="5"/>
  <c r="M1822" i="5"/>
  <c r="M1076" i="5"/>
  <c r="M21" i="5"/>
  <c r="M22" i="5"/>
  <c r="M302" i="5"/>
  <c r="M653" i="5"/>
  <c r="M856" i="5"/>
  <c r="M1713" i="5"/>
  <c r="M1077" i="5"/>
  <c r="M1078" i="5"/>
  <c r="M1079" i="5"/>
  <c r="M47" i="5"/>
  <c r="M189" i="5"/>
  <c r="M1340" i="5"/>
  <c r="M1639" i="5"/>
  <c r="M1885" i="5"/>
  <c r="M1673" i="5"/>
  <c r="M1080" i="5"/>
  <c r="M1737" i="5"/>
  <c r="M1081" i="5"/>
  <c r="M1082" i="5"/>
  <c r="M293" i="5"/>
  <c r="M593" i="5"/>
  <c r="M2097" i="5"/>
  <c r="M594" i="5"/>
  <c r="M1083" i="5"/>
  <c r="M2348" i="5"/>
  <c r="M1773" i="5"/>
  <c r="M215" i="5"/>
  <c r="M475" i="5"/>
  <c r="M814" i="5"/>
  <c r="M1429" i="5"/>
  <c r="M1294" i="5"/>
  <c r="M1485" i="5"/>
  <c r="M1967" i="5"/>
  <c r="M234" i="5"/>
  <c r="M350" i="5"/>
  <c r="M431" i="5"/>
  <c r="M542" i="5"/>
  <c r="M718" i="5"/>
  <c r="M1975" i="5"/>
  <c r="M1837" i="5"/>
  <c r="M1997" i="5"/>
  <c r="M2185" i="5"/>
  <c r="M216" i="5"/>
  <c r="M217" i="5"/>
  <c r="M694" i="5"/>
  <c r="M595" i="5"/>
  <c r="M799" i="5"/>
  <c r="M1084" i="5"/>
  <c r="M1582" i="5"/>
  <c r="M1085" i="5"/>
  <c r="M2396" i="5"/>
  <c r="M1086" i="5"/>
  <c r="M1774" i="5"/>
  <c r="M1288" i="5"/>
  <c r="M1305" i="5"/>
  <c r="M1895" i="5"/>
  <c r="M2399" i="5"/>
  <c r="M1087" i="5"/>
  <c r="M80" i="5"/>
  <c r="M96" i="5"/>
  <c r="M190" i="5"/>
  <c r="M262" i="5"/>
  <c r="M326" i="5"/>
  <c r="M429" i="5"/>
  <c r="M1734" i="5"/>
  <c r="M2207" i="5"/>
  <c r="M2241" i="5"/>
  <c r="M2278" i="5"/>
  <c r="M2335" i="5"/>
  <c r="M1088" i="5"/>
  <c r="M2186" i="5"/>
  <c r="M74" i="5"/>
  <c r="M779" i="5"/>
  <c r="M1476" i="5"/>
  <c r="M2247" i="5"/>
  <c r="M2032" i="5"/>
  <c r="M2336" i="5"/>
  <c r="M1356" i="5"/>
  <c r="M335" i="5"/>
  <c r="M434" i="5"/>
  <c r="M435" i="5"/>
  <c r="M717" i="5"/>
  <c r="M1328" i="5"/>
  <c r="M1684" i="5"/>
  <c r="M1807" i="5"/>
  <c r="M2112" i="5"/>
  <c r="M2113" i="5"/>
  <c r="M1846" i="5"/>
  <c r="M2310" i="5"/>
  <c r="M1089" i="5"/>
  <c r="M1090" i="5"/>
  <c r="M7" i="5"/>
  <c r="M134" i="5"/>
  <c r="M200" i="5"/>
  <c r="M306" i="5"/>
  <c r="M684" i="5"/>
  <c r="M1295" i="5"/>
  <c r="M1322" i="5"/>
  <c r="M1448" i="5"/>
  <c r="M1530" i="5"/>
  <c r="M2007" i="5"/>
  <c r="M1091" i="5"/>
  <c r="M2187" i="5"/>
  <c r="M1946" i="5"/>
  <c r="M1378" i="5"/>
  <c r="M2114" i="5"/>
  <c r="M1947" i="5"/>
  <c r="M2242" i="5"/>
  <c r="M394" i="5"/>
  <c r="M2208" i="5"/>
  <c r="M2040" i="5"/>
  <c r="M2342" i="5"/>
  <c r="M2008" i="5"/>
  <c r="M2166" i="5"/>
  <c r="M2261" i="5"/>
  <c r="M1467" i="5"/>
  <c r="M2063" i="5"/>
  <c r="M2052" i="5"/>
  <c r="M2074" i="5"/>
  <c r="M2098" i="5"/>
  <c r="M174" i="5"/>
  <c r="M1296" i="5"/>
  <c r="M1527" i="5"/>
  <c r="M1633" i="5"/>
  <c r="M1802" i="5"/>
  <c r="M44" i="5"/>
  <c r="M659" i="5"/>
  <c r="M826" i="5"/>
  <c r="M2234" i="5"/>
  <c r="M1642" i="5"/>
  <c r="M438" i="5"/>
  <c r="M1092" i="5"/>
  <c r="M596" i="5"/>
  <c r="M783" i="5"/>
  <c r="M1093" i="5"/>
  <c r="M1583" i="5"/>
  <c r="M784" i="5"/>
  <c r="M1346" i="5"/>
  <c r="M1094" i="5"/>
  <c r="M1584" i="5"/>
  <c r="M1585" i="5"/>
  <c r="M1095" i="5"/>
  <c r="M1586" i="5"/>
  <c r="M1096" i="5"/>
  <c r="M11" i="5"/>
  <c r="M42" i="5"/>
  <c r="M163" i="5"/>
  <c r="M314" i="5"/>
  <c r="M725" i="5"/>
  <c r="M1355" i="5"/>
  <c r="M1468" i="5"/>
  <c r="M1587" i="5"/>
  <c r="M785" i="5"/>
  <c r="M1097" i="5"/>
  <c r="M1663" i="5"/>
  <c r="M1430" i="5"/>
  <c r="M1431" i="5"/>
  <c r="M2404" i="5"/>
  <c r="M2400" i="5"/>
  <c r="M1815" i="5"/>
  <c r="M1989" i="5"/>
  <c r="M2281" i="5"/>
  <c r="M1867" i="5"/>
  <c r="M2131" i="5"/>
  <c r="M1098" i="5"/>
  <c r="M2075" i="5"/>
  <c r="M1588" i="5"/>
  <c r="M1099" i="5"/>
  <c r="M1488" i="5"/>
  <c r="M1589" i="5"/>
  <c r="M1308" i="5"/>
  <c r="M1523" i="5"/>
  <c r="M2099" i="5"/>
  <c r="M1715" i="5"/>
  <c r="M1590" i="5"/>
  <c r="M1948" i="5"/>
  <c r="M2365" i="5"/>
  <c r="M815" i="5"/>
  <c r="M1868" i="5"/>
  <c r="M1591" i="5"/>
  <c r="M1100" i="5"/>
  <c r="M1101" i="5"/>
  <c r="M2041" i="5"/>
  <c r="M92" i="5"/>
  <c r="M537" i="5"/>
  <c r="M761" i="5"/>
  <c r="M1292" i="5"/>
  <c r="M1775" i="5"/>
  <c r="M510" i="5"/>
  <c r="M1391" i="5"/>
  <c r="M1644" i="5"/>
  <c r="M1776" i="5"/>
  <c r="M12" i="5"/>
  <c r="M83" i="5"/>
  <c r="M112" i="5"/>
  <c r="M464" i="5"/>
  <c r="M700" i="5"/>
  <c r="M2009" i="5"/>
  <c r="M1102" i="5"/>
  <c r="M2010" i="5"/>
  <c r="M2011" i="5"/>
  <c r="M1347" i="5"/>
  <c r="M1103" i="5"/>
  <c r="M2177" i="5"/>
  <c r="M1104" i="5"/>
  <c r="M2357" i="5"/>
  <c r="M1105" i="5"/>
  <c r="M1592" i="5"/>
  <c r="M1593" i="5"/>
  <c r="M1106" i="5"/>
  <c r="M1107" i="5"/>
  <c r="M1108" i="5"/>
  <c r="M1109" i="5"/>
  <c r="M1110" i="5"/>
  <c r="M60" i="5"/>
  <c r="M93" i="5"/>
  <c r="M94" i="5"/>
  <c r="M143" i="5"/>
  <c r="M193" i="5"/>
  <c r="M460" i="5"/>
  <c r="M506" i="5"/>
  <c r="M2209" i="5"/>
  <c r="M128" i="5"/>
  <c r="M444" i="5"/>
  <c r="M665" i="5"/>
  <c r="M2352" i="5"/>
  <c r="M439" i="5"/>
  <c r="M445" i="5"/>
  <c r="M1664" i="5"/>
  <c r="M2236" i="5"/>
  <c r="M1111" i="5"/>
  <c r="M528" i="5"/>
  <c r="M656" i="5"/>
  <c r="M50" i="5"/>
  <c r="M880" i="5"/>
  <c r="M1275" i="5"/>
  <c r="M2159" i="5"/>
  <c r="M90" i="5"/>
  <c r="M235" i="5"/>
  <c r="M448" i="5"/>
  <c r="M724" i="5"/>
  <c r="M1304" i="5"/>
  <c r="M1725" i="5"/>
  <c r="M2413" i="5"/>
  <c r="M2033" i="5"/>
  <c r="M2265" i="5"/>
  <c r="M2243" i="5"/>
  <c r="M1112" i="5"/>
  <c r="M395" i="5"/>
  <c r="M754" i="5"/>
  <c r="M1777" i="5"/>
  <c r="M1113" i="5"/>
  <c r="M597" i="5"/>
  <c r="M786" i="5"/>
  <c r="M1869" i="5"/>
  <c r="M476" i="5"/>
  <c r="M695" i="5"/>
  <c r="M1332" i="5"/>
  <c r="M1513" i="5"/>
  <c r="M2190" i="5"/>
  <c r="M1114" i="5"/>
  <c r="M1115" i="5"/>
  <c r="M1432" i="5"/>
  <c r="M1116" i="5"/>
  <c r="M396" i="5"/>
  <c r="M1634" i="5"/>
  <c r="M1594" i="5"/>
  <c r="M1117" i="5"/>
  <c r="M1118" i="5"/>
  <c r="M2012" i="5"/>
  <c r="M1367" i="5"/>
  <c r="M1998" i="5"/>
  <c r="M1119" i="5"/>
  <c r="M670" i="5"/>
  <c r="M1496" i="5"/>
  <c r="M1120" i="5"/>
  <c r="M175" i="5"/>
  <c r="M755" i="5"/>
  <c r="M1595" i="5"/>
  <c r="M1121" i="5"/>
  <c r="M1122" i="5"/>
  <c r="M1123" i="5"/>
  <c r="M2188" i="5"/>
  <c r="M1124" i="5"/>
  <c r="M1870" i="5"/>
  <c r="M133" i="5"/>
  <c r="M237" i="5"/>
  <c r="M430" i="5"/>
  <c r="M853" i="5"/>
  <c r="M1410" i="5"/>
  <c r="M1456" i="5"/>
  <c r="M2389" i="5"/>
  <c r="M1926" i="5"/>
  <c r="M2076" i="5"/>
  <c r="M2031" i="5"/>
  <c r="M2430" i="5"/>
  <c r="M1949" i="5"/>
  <c r="M2450" i="5"/>
  <c r="M2332" i="5"/>
  <c r="M2406" i="5"/>
  <c r="M2229" i="5"/>
  <c r="M2244" i="5"/>
  <c r="M598" i="5"/>
  <c r="M1433" i="5"/>
  <c r="M1778" i="5"/>
  <c r="M599" i="5"/>
  <c r="M600" i="5"/>
  <c r="M1348" i="5"/>
  <c r="M1779" i="5"/>
  <c r="M1125" i="5"/>
  <c r="M218" i="5"/>
  <c r="M219" i="5"/>
  <c r="M816" i="5"/>
  <c r="M1596" i="5"/>
  <c r="M245" i="5"/>
  <c r="M246" i="5"/>
  <c r="M363" i="5"/>
  <c r="M517" i="5"/>
  <c r="M660" i="5"/>
  <c r="M1126" i="5"/>
  <c r="M601" i="5"/>
  <c r="M1127" i="5"/>
  <c r="M1128" i="5"/>
  <c r="M1129" i="5"/>
  <c r="M1130" i="5"/>
  <c r="M1434" i="5"/>
  <c r="M1131" i="5"/>
  <c r="M2230" i="5"/>
  <c r="M1132" i="5"/>
  <c r="M325" i="5"/>
  <c r="M493" i="5"/>
  <c r="M1299" i="5"/>
  <c r="M1722" i="5"/>
  <c r="M2372" i="5"/>
  <c r="M1291" i="5"/>
  <c r="M220" i="5"/>
  <c r="M817" i="5"/>
  <c r="M1811" i="5"/>
  <c r="M1133" i="5"/>
  <c r="M1134" i="5"/>
  <c r="M1135" i="5"/>
  <c r="M1136" i="5"/>
  <c r="M1137" i="5"/>
  <c r="M1138" i="5"/>
  <c r="M1139" i="5"/>
  <c r="M1780" i="5"/>
  <c r="M1730" i="5"/>
  <c r="M1781" i="5"/>
  <c r="M1782" i="5"/>
  <c r="M1140" i="5"/>
  <c r="M1461" i="5"/>
  <c r="M1141" i="5"/>
  <c r="M320" i="5"/>
  <c r="M1516" i="5"/>
  <c r="M1823" i="5"/>
  <c r="M1142" i="5"/>
  <c r="M671" i="5"/>
  <c r="M1740" i="5"/>
  <c r="M1143" i="5"/>
  <c r="M2142" i="5"/>
  <c r="M1144" i="5"/>
  <c r="M1871" i="5"/>
  <c r="M1145" i="5"/>
  <c r="M477" i="5"/>
  <c r="M1333" i="5"/>
  <c r="M144" i="5"/>
  <c r="M145" i="5"/>
  <c r="M334" i="5"/>
  <c r="M839" i="5"/>
  <c r="M1502" i="5"/>
  <c r="M1783" i="5"/>
  <c r="M1146" i="5"/>
  <c r="M2013" i="5"/>
  <c r="M1379" i="5"/>
  <c r="M602" i="5"/>
  <c r="M2367" i="5"/>
  <c r="M2014" i="5"/>
  <c r="M1435" i="5"/>
  <c r="M1147" i="5"/>
  <c r="M155" i="5"/>
  <c r="M317" i="5"/>
  <c r="M523" i="5"/>
  <c r="M655" i="5"/>
  <c r="M1743" i="5"/>
  <c r="M2173" i="5"/>
  <c r="M1349" i="5"/>
  <c r="M1850" i="5"/>
  <c r="M1872" i="5"/>
  <c r="M1731" i="5"/>
  <c r="M367" i="5"/>
  <c r="M800" i="5"/>
  <c r="M863" i="5"/>
  <c r="M1350" i="5"/>
  <c r="M2065" i="5"/>
  <c r="M2231" i="5"/>
  <c r="M1380" i="5"/>
  <c r="M1148" i="5"/>
  <c r="M1597" i="5"/>
  <c r="M1149" i="5"/>
  <c r="M1150" i="5"/>
  <c r="M1598" i="5"/>
  <c r="M1151" i="5"/>
  <c r="M1152" i="5"/>
  <c r="M1705" i="5"/>
  <c r="M1971" i="5"/>
  <c r="M2237" i="5"/>
  <c r="M2266" i="5"/>
  <c r="M1919" i="5"/>
  <c r="M2066" i="5"/>
  <c r="M2279" i="5"/>
  <c r="M2331" i="5"/>
  <c r="M2377" i="5"/>
  <c r="M2451" i="5"/>
  <c r="M1679" i="5"/>
  <c r="M2126" i="5"/>
  <c r="M2301" i="5"/>
  <c r="M2375" i="5"/>
  <c r="M2431" i="5"/>
  <c r="M2376" i="5"/>
  <c r="M1873" i="5"/>
  <c r="M1514" i="5"/>
  <c r="M1749" i="5"/>
  <c r="M2060" i="5"/>
  <c r="M2262" i="5"/>
  <c r="M1395" i="5"/>
  <c r="M2390" i="5"/>
  <c r="M221" i="5"/>
  <c r="M818" i="5"/>
  <c r="M1680" i="5"/>
  <c r="M330" i="5"/>
  <c r="M507" i="5"/>
  <c r="M836" i="5"/>
  <c r="M1361" i="5"/>
  <c r="M603" i="5"/>
  <c r="M1153" i="5"/>
  <c r="M2191" i="5"/>
  <c r="M1154" i="5"/>
  <c r="M1155" i="5"/>
  <c r="M1156" i="5"/>
  <c r="M1599" i="5"/>
  <c r="M1157" i="5"/>
  <c r="M1158" i="5"/>
  <c r="M1159" i="5"/>
  <c r="M1160" i="5"/>
  <c r="M1161" i="5"/>
  <c r="M1162" i="5"/>
  <c r="M2057" i="5"/>
  <c r="M146" i="5"/>
  <c r="M508" i="5"/>
  <c r="M1806" i="5"/>
  <c r="M1732" i="5"/>
  <c r="M1163" i="5"/>
  <c r="M1164" i="5"/>
  <c r="M1436" i="5"/>
  <c r="M1165" i="5"/>
  <c r="M1166" i="5"/>
  <c r="M1167" i="5"/>
  <c r="M1168" i="5"/>
  <c r="M52" i="5"/>
  <c r="M756" i="5"/>
  <c r="M1409" i="5"/>
  <c r="M1169" i="5"/>
  <c r="M1170" i="5"/>
  <c r="M1171" i="5"/>
  <c r="M1172" i="5"/>
  <c r="M1173" i="5"/>
  <c r="M222" i="5"/>
  <c r="M478" i="5"/>
  <c r="M479" i="5"/>
  <c r="M685" i="5"/>
  <c r="M1600" i="5"/>
  <c r="M480" i="5"/>
  <c r="M1601" i="5"/>
  <c r="M677" i="5"/>
  <c r="M811" i="5"/>
  <c r="M1950" i="5"/>
  <c r="M604" i="5"/>
  <c r="M1697" i="5"/>
  <c r="M99" i="5"/>
  <c r="M662" i="5"/>
  <c r="M808" i="5"/>
  <c r="M1698" i="5"/>
  <c r="M1174" i="5"/>
  <c r="M1951" i="5"/>
  <c r="M1175" i="5"/>
  <c r="M760" i="5"/>
  <c r="M1906" i="5"/>
  <c r="M342" i="5"/>
  <c r="M511" i="5"/>
  <c r="M640" i="5"/>
  <c r="M882" i="5"/>
  <c r="M1323" i="5"/>
  <c r="M2441" i="5"/>
  <c r="M247" i="5"/>
  <c r="M368" i="5"/>
  <c r="M449" i="5"/>
  <c r="M450" i="5"/>
  <c r="M1277" i="5"/>
  <c r="M1493" i="5"/>
  <c r="M2143" i="5"/>
  <c r="M1952" i="5"/>
  <c r="M2292" i="5"/>
  <c r="M1981" i="5"/>
  <c r="M2255" i="5"/>
  <c r="M1953" i="5"/>
  <c r="M2293" i="5"/>
  <c r="M1176" i="5"/>
  <c r="M2405" i="5"/>
  <c r="M294" i="5"/>
  <c r="M295" i="5"/>
  <c r="M446" i="5"/>
  <c r="M605" i="5"/>
  <c r="M1848" i="5"/>
  <c r="M2118" i="5"/>
  <c r="M2198" i="5"/>
  <c r="M1874" i="5"/>
  <c r="M2260" i="5"/>
  <c r="M1602" i="5"/>
  <c r="M1177" i="5"/>
  <c r="M1904" i="5"/>
  <c r="M2127" i="5"/>
  <c r="M2167" i="5"/>
  <c r="M606" i="5"/>
  <c r="M1603" i="5"/>
  <c r="M77" i="5"/>
  <c r="M196" i="5"/>
  <c r="M197" i="5"/>
  <c r="M321" i="5"/>
  <c r="M777" i="5"/>
  <c r="M1437" i="5"/>
  <c r="M607" i="5"/>
  <c r="M608" i="5"/>
  <c r="M1178" i="5"/>
  <c r="M1179" i="5"/>
  <c r="M481" i="5"/>
  <c r="M696" i="5"/>
  <c r="M1716" i="5"/>
  <c r="M1180" i="5"/>
  <c r="M1181" i="5"/>
  <c r="M14" i="5"/>
  <c r="M37" i="5"/>
  <c r="M132" i="5"/>
  <c r="M207" i="5"/>
  <c r="M276" i="5"/>
  <c r="M407" i="5"/>
  <c r="M544" i="5"/>
  <c r="M668" i="5"/>
  <c r="M723" i="5"/>
  <c r="M1298" i="5"/>
  <c r="M1370" i="5"/>
  <c r="M609" i="5"/>
  <c r="M1665" i="5"/>
  <c r="M1817" i="5"/>
  <c r="M1182" i="5"/>
  <c r="M2115" i="5"/>
  <c r="M100" i="5"/>
  <c r="M1746" i="5"/>
  <c r="M2321" i="5"/>
  <c r="M1183" i="5"/>
  <c r="M1954" i="5"/>
  <c r="M2267" i="5"/>
  <c r="M2210" i="5"/>
  <c r="M1184" i="5"/>
  <c r="M1185" i="5"/>
  <c r="M1186" i="5"/>
  <c r="M1187" i="5"/>
  <c r="M263" i="5"/>
  <c r="M494" i="5"/>
  <c r="M680" i="5"/>
  <c r="M720" i="5"/>
  <c r="M2015" i="5"/>
  <c r="M731" i="5"/>
  <c r="M809" i="5"/>
  <c r="M2232" i="5"/>
  <c r="M1188" i="5"/>
  <c r="M1799" i="5"/>
  <c r="M53" i="5"/>
  <c r="M54" i="5"/>
  <c r="M1310" i="5"/>
  <c r="M2016" i="5"/>
  <c r="M2322" i="5"/>
  <c r="M1604" i="5"/>
  <c r="M1189" i="5"/>
  <c r="M1605" i="5"/>
  <c r="M657" i="5"/>
  <c r="M1190" i="5"/>
  <c r="M1875" i="5"/>
  <c r="M1876" i="5"/>
  <c r="M397" i="5"/>
  <c r="M1389" i="5"/>
  <c r="M1635" i="5"/>
  <c r="M176" i="5"/>
  <c r="M1191" i="5"/>
  <c r="M801" i="5"/>
  <c r="M1192" i="5"/>
  <c r="M68" i="5"/>
  <c r="M223" i="5"/>
  <c r="M427" i="5"/>
  <c r="M458" i="5"/>
  <c r="M642" i="5"/>
  <c r="M833" i="5"/>
  <c r="M883" i="5"/>
  <c r="M1784" i="5"/>
  <c r="M610" i="5"/>
  <c r="M611" i="5"/>
  <c r="M1464" i="5"/>
  <c r="M1193" i="5"/>
  <c r="M1877" i="5"/>
  <c r="M1194" i="5"/>
  <c r="M504" i="5"/>
  <c r="M837" i="5"/>
  <c r="M2077" i="5"/>
  <c r="M1195" i="5"/>
  <c r="M248" i="5"/>
  <c r="M249" i="5"/>
  <c r="M250" i="5"/>
  <c r="M364" i="5"/>
  <c r="M2170" i="5"/>
  <c r="M787" i="5"/>
  <c r="M2328" i="5"/>
  <c r="M2398" i="5"/>
  <c r="M1196" i="5"/>
  <c r="M1197" i="5"/>
  <c r="M1198" i="5"/>
  <c r="M612" i="5"/>
  <c r="M788" i="5"/>
  <c r="M1199" i="5"/>
  <c r="M1200" i="5"/>
  <c r="M613" i="5"/>
  <c r="M1201" i="5"/>
  <c r="M1785" i="5"/>
  <c r="M1202" i="5"/>
  <c r="M614" i="5"/>
  <c r="M615" i="5"/>
  <c r="M1203" i="5"/>
  <c r="M1606" i="5"/>
  <c r="M616" i="5"/>
  <c r="M1204" i="5"/>
  <c r="M1205" i="5"/>
  <c r="M1206" i="5"/>
  <c r="M1207" i="5"/>
  <c r="M617" i="5"/>
  <c r="M618" i="5"/>
  <c r="M619" i="5"/>
  <c r="M620" i="5"/>
  <c r="M1208" i="5"/>
  <c r="M34" i="5"/>
  <c r="M35" i="5"/>
  <c r="M227" i="5"/>
  <c r="M303" i="5"/>
  <c r="M406" i="5"/>
  <c r="M532" i="5"/>
  <c r="M865" i="5"/>
  <c r="M1453" i="5"/>
  <c r="M2211" i="5"/>
  <c r="M1209" i="5"/>
  <c r="M1999" i="5"/>
  <c r="M84" i="5"/>
  <c r="M482" i="5"/>
  <c r="M686" i="5"/>
  <c r="M1363" i="5"/>
  <c r="M1494" i="5"/>
  <c r="M1669" i="5"/>
  <c r="M1878" i="5"/>
  <c r="M621" i="5"/>
  <c r="M1699" i="5"/>
  <c r="M177" i="5"/>
  <c r="M622" i="5"/>
  <c r="M827" i="5"/>
  <c r="M1700" i="5"/>
  <c r="M2235" i="5"/>
  <c r="M1607" i="5"/>
  <c r="M118" i="5"/>
  <c r="M436" i="5"/>
  <c r="M873" i="5"/>
  <c r="M1438" i="5"/>
  <c r="M1608" i="5"/>
  <c r="M1786" i="5"/>
  <c r="M1210" i="5"/>
  <c r="M251" i="5"/>
  <c r="M849" i="5"/>
  <c r="M1211" i="5"/>
  <c r="M1212" i="5"/>
  <c r="M1213" i="5"/>
  <c r="M623" i="5"/>
  <c r="M1351" i="5"/>
  <c r="M1214" i="5"/>
  <c r="M1215" i="5"/>
  <c r="M1216" i="5"/>
  <c r="M1787" i="5"/>
  <c r="M1439" i="5"/>
  <c r="M1217" i="5"/>
  <c r="M398" i="5"/>
  <c r="M399" i="5"/>
  <c r="M400" i="5"/>
  <c r="M1809" i="5"/>
  <c r="M1738" i="5"/>
  <c r="M2157" i="5"/>
  <c r="M2199" i="5"/>
  <c r="M2226" i="5"/>
  <c r="M490" i="5"/>
  <c r="M1898" i="5"/>
  <c r="M1962" i="5"/>
  <c r="M1990" i="5"/>
  <c r="M2179" i="5"/>
  <c r="M2410" i="5"/>
  <c r="M1879" i="5"/>
  <c r="M1955" i="5"/>
  <c r="M1609" i="5"/>
  <c r="M2045" i="5"/>
  <c r="M2080" i="5"/>
  <c r="M2087" i="5"/>
  <c r="M1364" i="5"/>
  <c r="M1913" i="5"/>
  <c r="M2061" i="5"/>
  <c r="M1956" i="5"/>
  <c r="M2360" i="5"/>
  <c r="M2394" i="5"/>
  <c r="M1610" i="5"/>
  <c r="M2409" i="5"/>
  <c r="M1327" i="5"/>
  <c r="M2017" i="5"/>
  <c r="M408" i="5"/>
  <c r="M409" i="5"/>
  <c r="M410" i="5"/>
  <c r="M871" i="5"/>
  <c r="M1342" i="5"/>
  <c r="M1636" i="5"/>
  <c r="M1824" i="5"/>
  <c r="M2353" i="5"/>
  <c r="M2144" i="5"/>
  <c r="M152" i="5"/>
  <c r="M188" i="5"/>
  <c r="M191" i="5"/>
  <c r="M805" i="5"/>
  <c r="M1286" i="5"/>
  <c r="M1655" i="5"/>
  <c r="M1714" i="5"/>
  <c r="M1637" i="5"/>
  <c r="M1611" i="5"/>
  <c r="M1440" i="5"/>
  <c r="M2042" i="5"/>
  <c r="M1701" i="5"/>
  <c r="M2018" i="5"/>
  <c r="M256" i="5"/>
  <c r="M1325" i="5"/>
  <c r="M1475" i="5"/>
  <c r="M1880" i="5"/>
  <c r="M1381" i="5"/>
  <c r="M1957" i="5"/>
  <c r="M1612" i="5"/>
  <c r="M1218" i="5"/>
  <c r="M1219" i="5"/>
  <c r="M79" i="5"/>
  <c r="M266" i="5"/>
  <c r="M267" i="5"/>
  <c r="M543" i="5"/>
  <c r="M1499" i="5"/>
  <c r="M624" i="5"/>
  <c r="M1220" i="5"/>
  <c r="M1613" i="5"/>
  <c r="M1614" i="5"/>
  <c r="M1221" i="5"/>
  <c r="M1615" i="5"/>
  <c r="M1616" i="5"/>
  <c r="M483" i="5"/>
  <c r="M858" i="5"/>
  <c r="M625" i="5"/>
  <c r="M1222" i="5"/>
  <c r="M1223" i="5"/>
  <c r="M1224" i="5"/>
  <c r="M1800" i="5"/>
  <c r="M1336" i="5"/>
  <c r="M626" i="5"/>
  <c r="M627" i="5"/>
  <c r="M701" i="5"/>
  <c r="M224" i="5"/>
  <c r="M1966" i="5"/>
  <c r="M13" i="5"/>
  <c r="M48" i="5"/>
  <c r="M70" i="5"/>
  <c r="M111" i="5"/>
  <c r="M421" i="5"/>
  <c r="M451" i="5"/>
  <c r="M531" i="5"/>
  <c r="M1452" i="5"/>
  <c r="M1788" i="5"/>
  <c r="M401" i="5"/>
  <c r="M757" i="5"/>
  <c r="M1789" i="5"/>
  <c r="M1441" i="5"/>
  <c r="M1225" i="5"/>
  <c r="M1226" i="5"/>
  <c r="M2256" i="5"/>
  <c r="M1843" i="5"/>
  <c r="M1853" i="5"/>
  <c r="M2132" i="5"/>
  <c r="M1227" i="5"/>
  <c r="M846" i="5"/>
  <c r="M1509" i="5"/>
  <c r="M2192" i="5"/>
  <c r="M89" i="5"/>
  <c r="M149" i="5"/>
  <c r="M203" i="5"/>
  <c r="M666" i="5"/>
  <c r="M1282" i="5"/>
  <c r="M1638" i="5"/>
  <c r="M1670" i="5"/>
  <c r="M1974" i="5"/>
  <c r="M2116" i="5"/>
  <c r="M1847" i="5"/>
  <c r="M2268" i="5"/>
  <c r="M2103" i="5"/>
  <c r="M2104" i="5"/>
  <c r="M1228" i="5"/>
  <c r="M86" i="5"/>
  <c r="M354" i="5"/>
  <c r="M709" i="5"/>
  <c r="M767" i="5"/>
  <c r="M1403" i="5"/>
  <c r="M1522" i="5"/>
  <c r="M2054" i="5"/>
  <c r="M2239" i="5"/>
  <c r="M2416" i="5"/>
  <c r="M1617" i="5"/>
  <c r="M1442" i="5"/>
  <c r="M1618" i="5"/>
  <c r="M1902" i="5"/>
  <c r="M2423" i="5"/>
  <c r="M2355" i="5"/>
  <c r="M1681" i="5"/>
  <c r="M157" i="5"/>
  <c r="M874" i="5"/>
  <c r="M85" i="5"/>
  <c r="M338" i="5"/>
  <c r="M339" i="5"/>
  <c r="M484" i="5"/>
  <c r="M628" i="5"/>
  <c r="M15" i="5"/>
  <c r="M16" i="5"/>
  <c r="M57" i="5"/>
  <c r="M58" i="5"/>
  <c r="M105" i="5"/>
  <c r="M228" i="5"/>
  <c r="M456" i="5"/>
  <c r="M719" i="5"/>
  <c r="M1911" i="5"/>
  <c r="M1229" i="5"/>
  <c r="M1230" i="5"/>
  <c r="M186" i="5"/>
  <c r="M239" i="5"/>
  <c r="M667" i="5"/>
  <c r="M778" i="5"/>
  <c r="M1443" i="5"/>
  <c r="M1958" i="5"/>
  <c r="M101" i="5"/>
  <c r="M369" i="5"/>
  <c r="M370" i="5"/>
  <c r="M518" i="5"/>
  <c r="M663" i="5"/>
  <c r="M1273" i="5"/>
  <c r="M440" i="5"/>
  <c r="M712" i="5"/>
  <c r="M713" i="5"/>
  <c r="M1231" i="5"/>
  <c r="M1232" i="5"/>
  <c r="M1619" i="5"/>
  <c r="M1881" i="5"/>
  <c r="M1382" i="5"/>
  <c r="M1620" i="5"/>
  <c r="M1233" i="5"/>
  <c r="M402" i="5"/>
  <c r="M1234" i="5"/>
  <c r="M2257" i="5"/>
  <c r="M323" i="5"/>
  <c r="M336" i="5"/>
  <c r="M1462" i="5"/>
  <c r="M1510" i="5"/>
  <c r="M1666" i="5"/>
  <c r="M2193" i="5"/>
  <c r="M2250" i="5"/>
  <c r="M1451" i="5"/>
  <c r="M1621" i="5"/>
  <c r="M2395" i="5"/>
  <c r="M296" i="5"/>
  <c r="M1667" i="5"/>
  <c r="M629" i="5"/>
  <c r="M630" i="5"/>
  <c r="M1790" i="5"/>
  <c r="M1622" i="5"/>
  <c r="M1235" i="5"/>
  <c r="M18" i="5"/>
  <c r="M114" i="5"/>
  <c r="M115" i="5"/>
  <c r="M116" i="5"/>
  <c r="M183" i="5"/>
  <c r="M242" i="5"/>
  <c r="M273" i="5"/>
  <c r="M1726" i="5"/>
  <c r="M2053" i="5"/>
  <c r="M687" i="5"/>
  <c r="M1623" i="5"/>
  <c r="M554" i="5"/>
  <c r="M828" i="5"/>
  <c r="M2270" i="5"/>
  <c r="M225" i="5"/>
  <c r="M1236" i="5"/>
  <c r="M1237" i="5"/>
  <c r="M137" i="5"/>
  <c r="M452" i="5"/>
  <c r="M1238" i="5"/>
  <c r="M555" i="5"/>
  <c r="M1383" i="5"/>
  <c r="M2078" i="5"/>
  <c r="M1444" i="5"/>
  <c r="M1976" i="5"/>
  <c r="M789" i="5"/>
  <c r="M1445" i="5"/>
  <c r="M1624" i="5"/>
  <c r="M2178" i="5"/>
  <c r="M529" i="5"/>
  <c r="M886" i="5"/>
  <c r="M1791" i="5"/>
  <c r="M403" i="5"/>
  <c r="M758" i="5"/>
  <c r="M404" i="5"/>
  <c r="M1489" i="5"/>
  <c r="M631" i="5"/>
  <c r="M1352" i="5"/>
  <c r="M1625" i="5"/>
  <c r="M1490" i="5"/>
  <c r="M1844" i="5"/>
  <c r="M1717" i="5"/>
  <c r="M2382" i="5"/>
  <c r="M2428" i="5"/>
  <c r="M1321" i="5"/>
  <c r="M2245" i="5"/>
  <c r="M2271" i="5"/>
  <c r="M1651" i="5"/>
  <c r="M1897" i="5"/>
  <c r="M1922" i="5"/>
  <c r="M2128" i="5"/>
  <c r="M2417" i="5"/>
  <c r="M1818" i="5"/>
  <c r="M2305" i="5"/>
  <c r="M1650" i="5"/>
  <c r="M2246" i="5"/>
  <c r="M1515" i="5"/>
  <c r="M2356" i="5"/>
  <c r="M1968" i="5"/>
  <c r="M2160" i="5"/>
  <c r="M2418" i="5"/>
  <c r="M49" i="5"/>
  <c r="M130" i="5"/>
  <c r="M359" i="5"/>
  <c r="M644" i="5"/>
  <c r="M679" i="5"/>
  <c r="M1839" i="5"/>
  <c r="M1882" i="5"/>
  <c r="M1239" i="5"/>
  <c r="M1626" i="5"/>
  <c r="M1627" i="5"/>
  <c r="M297" i="5"/>
  <c r="M802" i="5"/>
  <c r="M1959" i="5"/>
  <c r="M40" i="5"/>
  <c r="M361" i="5"/>
  <c r="M521" i="5"/>
  <c r="M1685" i="5"/>
  <c r="M2269" i="5"/>
  <c r="M9" i="5"/>
  <c r="M178" i="5"/>
  <c r="M465" i="5"/>
  <c r="M466" i="5"/>
  <c r="M513" i="5"/>
  <c r="M2030" i="5"/>
  <c r="M2306" i="5"/>
  <c r="M2392" i="5"/>
  <c r="M204" i="5"/>
  <c r="M315" i="5"/>
  <c r="M453" i="5"/>
  <c r="M879" i="5"/>
  <c r="M1724" i="5"/>
  <c r="M1960" i="5"/>
  <c r="M6" i="5"/>
  <c r="M59" i="5"/>
  <c r="M184" i="5"/>
  <c r="M257" i="5"/>
  <c r="M530" i="5"/>
  <c r="M549" i="5"/>
  <c r="M2019" i="5"/>
  <c r="M179" i="5"/>
  <c r="M824" i="5"/>
  <c r="M2145" i="5"/>
  <c r="M1240" i="5"/>
  <c r="M1241" i="5"/>
  <c r="M1242" i="5"/>
  <c r="M1243" i="5"/>
  <c r="M2401" i="5"/>
  <c r="M1244" i="5"/>
  <c r="M1245" i="5"/>
  <c r="M1337" i="5"/>
  <c r="M36" i="5"/>
  <c r="M240" i="5"/>
  <c r="M268" i="5"/>
  <c r="M772" i="5"/>
  <c r="M1454" i="5"/>
  <c r="M2338" i="5"/>
  <c r="M1246" i="5"/>
  <c r="M1628" i="5"/>
  <c r="M258" i="5"/>
  <c r="M454" i="5"/>
  <c r="M1973" i="5"/>
  <c r="M298" i="5"/>
  <c r="M1247" i="5"/>
  <c r="M2402" i="5"/>
  <c r="M1248" i="5"/>
  <c r="M1883" i="5"/>
  <c r="M632" i="5"/>
  <c r="M1249" i="5"/>
  <c r="M2249" i="5"/>
  <c r="M17" i="5"/>
  <c r="M347" i="5"/>
  <c r="M502" i="5"/>
  <c r="M633" i="5"/>
  <c r="M645" i="5"/>
  <c r="M707" i="5"/>
  <c r="M727" i="5"/>
  <c r="M1969" i="5"/>
  <c r="M1801" i="5"/>
  <c r="M774" i="5"/>
  <c r="M1339" i="5"/>
  <c r="M1405" i="5"/>
  <c r="M1457" i="5"/>
  <c r="M1459" i="5"/>
  <c r="M2291" i="5"/>
  <c r="M1471" i="5"/>
  <c r="M1833" i="5"/>
  <c r="M1646" i="5"/>
  <c r="M2325" i="5"/>
  <c r="M1891" i="5"/>
  <c r="M1980" i="5"/>
  <c r="M634" i="5"/>
  <c r="M1851" i="5"/>
  <c r="M259" i="5"/>
  <c r="M1645" i="5"/>
  <c r="M2212" i="5"/>
  <c r="M2213" i="5"/>
  <c r="M45" i="5"/>
  <c r="M102" i="5"/>
  <c r="M252" i="5"/>
  <c r="M1301" i="5"/>
  <c r="M1458" i="5"/>
  <c r="M831" i="5"/>
  <c r="M1721" i="5"/>
  <c r="M1629" i="5"/>
  <c r="M2146" i="5"/>
  <c r="M714" i="5"/>
  <c r="M844" i="5"/>
  <c r="M1279" i="5"/>
  <c r="M457" i="5"/>
  <c r="M498" i="5"/>
  <c r="M550" i="5"/>
  <c r="M678" i="5"/>
  <c r="M768" i="5"/>
  <c r="M859" i="5"/>
  <c r="M1250" i="5"/>
  <c r="M1500" i="5"/>
  <c r="M635" i="5"/>
  <c r="M2000" i="5"/>
  <c r="M2117" i="5"/>
  <c r="M2383" i="5"/>
  <c r="M1884" i="5"/>
  <c r="M2361" i="5"/>
  <c r="M1491" i="5"/>
  <c r="M1961" i="5"/>
  <c r="M843" i="5"/>
  <c r="M1472" i="5"/>
  <c r="M838" i="5"/>
  <c r="M1312" i="5"/>
  <c r="M1384" i="5"/>
  <c r="M1492" i="5"/>
  <c r="M1251" i="5"/>
  <c r="M1252" i="5"/>
  <c r="M1253" i="5"/>
  <c r="M1254" i="5"/>
  <c r="M1718" i="5"/>
  <c r="M2096" i="5"/>
  <c r="M371" i="5"/>
  <c r="M636" i="5"/>
  <c r="M1372" i="5"/>
  <c r="M331" i="5"/>
  <c r="M771" i="5"/>
  <c r="M1255" i="5"/>
  <c r="M1256" i="5"/>
  <c r="M1257" i="5"/>
  <c r="M1258" i="5"/>
  <c r="M1259" i="5"/>
  <c r="M1260" i="5"/>
  <c r="M1261" i="5"/>
  <c r="M1630" i="5"/>
  <c r="M1631" i="5"/>
  <c r="M1262" i="5"/>
  <c r="M1263" i="5"/>
  <c r="M1264" i="5"/>
  <c r="M405" i="5"/>
  <c r="M759" i="5"/>
  <c r="M2079" i="5"/>
  <c r="M1265" i="5"/>
  <c r="M1353" i="5"/>
  <c r="M441" i="5"/>
  <c r="M715" i="5"/>
  <c r="M803" i="5"/>
  <c r="M1792" i="5"/>
  <c r="M1266" i="5"/>
  <c r="M2449" i="5"/>
  <c r="M1267" i="5"/>
  <c r="M299" i="5"/>
  <c r="M637" i="5"/>
  <c r="M1354" i="5"/>
  <c r="M2412" i="5"/>
  <c r="M103" i="5"/>
  <c r="M104" i="5"/>
  <c r="M255" i="5"/>
  <c r="M732" i="5"/>
  <c r="M1719" i="5"/>
  <c r="M2442" i="5"/>
  <c r="M147" i="5"/>
  <c r="M148" i="5"/>
  <c r="M332" i="5"/>
  <c r="M333" i="5"/>
  <c r="M2043" i="5"/>
  <c r="M312" i="5"/>
  <c r="M1654" i="5"/>
  <c r="M1803" i="5"/>
  <c r="M2133" i="5"/>
  <c r="M1632" i="5"/>
  <c r="M1793" i="5"/>
  <c r="M672" i="5"/>
  <c r="M1920" i="5"/>
  <c r="M485" i="5"/>
  <c r="M486" i="5"/>
  <c r="M2119" i="5"/>
  <c r="M1794" i="5"/>
  <c r="M1676" i="5"/>
  <c r="M2168" i="5"/>
  <c r="M2373" i="5"/>
  <c r="M1268" i="5"/>
  <c r="N1515" i="5"/>
  <c r="E2457" i="5"/>
  <c r="G1515" i="5" s="1"/>
  <c r="A592" i="6" l="1"/>
  <c r="A2249" i="6"/>
  <c r="A1461" i="6"/>
  <c r="A2240" i="6"/>
  <c r="A1465" i="6"/>
  <c r="A1482" i="6"/>
  <c r="A659" i="6"/>
  <c r="A1611" i="6"/>
  <c r="A1631" i="6"/>
  <c r="A641" i="6"/>
  <c r="A1667" i="6"/>
  <c r="A1689" i="6"/>
  <c r="A2320" i="6"/>
  <c r="A1625" i="6"/>
  <c r="A1644" i="6"/>
  <c r="A1719" i="6"/>
  <c r="A2270" i="6"/>
  <c r="A1603" i="6"/>
  <c r="A1606" i="6"/>
  <c r="A67" i="6"/>
  <c r="A1587" i="6"/>
  <c r="A1592" i="6"/>
  <c r="A1599" i="6"/>
  <c r="A2306" i="6"/>
  <c r="A1666" i="6"/>
  <c r="A646" i="6"/>
  <c r="P1699" i="6" a="1"/>
  <c r="P1699" i="6" s="1"/>
  <c r="P1677" i="6" a="1"/>
  <c r="P1677" i="6" s="1"/>
  <c r="P1662" i="6" a="1"/>
  <c r="P1662" i="6" s="1"/>
  <c r="P2303" i="6" a="1"/>
  <c r="P2303" i="6" s="1"/>
  <c r="P1648" i="6" a="1"/>
  <c r="P1648" i="6" s="1"/>
  <c r="P2301" i="6" a="1"/>
  <c r="P2301" i="6" s="1"/>
  <c r="P632" i="6" a="1"/>
  <c r="P632" i="6" s="1"/>
  <c r="P1617" i="6" a="1"/>
  <c r="P1617" i="6" s="1"/>
  <c r="P1605" i="6" a="1"/>
  <c r="P1605" i="6" s="1"/>
  <c r="P1584" i="6" a="1"/>
  <c r="P1584" i="6" s="1"/>
  <c r="P2276" i="6" a="1"/>
  <c r="P2276" i="6" s="1"/>
  <c r="P623" i="6" a="1"/>
  <c r="P623" i="6" s="1"/>
  <c r="P2277" i="6" a="1"/>
  <c r="P2277" i="6" s="1"/>
  <c r="P1572" i="6" a="1"/>
  <c r="P1572" i="6" s="1"/>
  <c r="P1562" i="6" a="1"/>
  <c r="P1562" i="6" s="1"/>
  <c r="P1556" i="6" a="1"/>
  <c r="P1556" i="6" s="1"/>
  <c r="P1550" i="6" a="1"/>
  <c r="P1550" i="6" s="1"/>
  <c r="P1545" i="6" a="1"/>
  <c r="P1545" i="6" s="1"/>
  <c r="P611" i="6" a="1"/>
  <c r="P611" i="6" s="1"/>
  <c r="P1526" i="6" a="1"/>
  <c r="P1526" i="6" s="1"/>
  <c r="P1530" i="6" a="1"/>
  <c r="P1530" i="6" s="1"/>
  <c r="P1524" i="6" a="1"/>
  <c r="P1524" i="6" s="1"/>
  <c r="P1518" i="6" a="1"/>
  <c r="P1518" i="6" s="1"/>
  <c r="P1510" i="6" a="1"/>
  <c r="P1510" i="6" s="1"/>
  <c r="P605" i="6" a="1"/>
  <c r="P605" i="6" s="1"/>
  <c r="P2255" i="6" a="1"/>
  <c r="P2255" i="6" s="1"/>
  <c r="P2254" i="6" a="1"/>
  <c r="P2254" i="6" s="1"/>
  <c r="P2251" i="6" a="1"/>
  <c r="P2251" i="6" s="1"/>
  <c r="P2250" i="6" a="1"/>
  <c r="P2250" i="6" s="1"/>
  <c r="P1483" i="6" a="1"/>
  <c r="P1483" i="6" s="1"/>
  <c r="P1478" i="6" a="1"/>
  <c r="P1478" i="6" s="1"/>
  <c r="P1470" i="6" a="1"/>
  <c r="P1470" i="6" s="1"/>
  <c r="P2441" i="6" a="1"/>
  <c r="P2441" i="6" s="1"/>
  <c r="P1459" i="6" a="1"/>
  <c r="P1459" i="6" s="1"/>
  <c r="P1471" i="6" a="1"/>
  <c r="P1471" i="6" s="1"/>
  <c r="P2244" i="6" a="1"/>
  <c r="P2244" i="6" s="1"/>
  <c r="P593" i="6" a="1"/>
  <c r="P593" i="6" s="1"/>
  <c r="P64" i="6" a="1"/>
  <c r="P64" i="6" s="1"/>
  <c r="P591" i="6" a="1"/>
  <c r="P591" i="6" s="1"/>
  <c r="P1434" i="6" a="1"/>
  <c r="P1434" i="6" s="1"/>
  <c r="P1428" i="6" a="1"/>
  <c r="P1428" i="6" s="1"/>
  <c r="P1430" i="6" a="1"/>
  <c r="P1430" i="6" s="1"/>
  <c r="P63" i="6" a="1"/>
  <c r="P63" i="6" s="1"/>
  <c r="P1414" i="6" a="1"/>
  <c r="P1414" i="6" s="1"/>
  <c r="P576" i="6" a="1"/>
  <c r="P576" i="6" s="1"/>
  <c r="P574" i="6" a="1"/>
  <c r="P574" i="6" s="1"/>
  <c r="P1390" i="6" a="1"/>
  <c r="P1390" i="6" s="1"/>
  <c r="P571" i="6" a="1"/>
  <c r="P571" i="6" s="1"/>
  <c r="P1358" i="6" a="1"/>
  <c r="P1358" i="6" s="1"/>
  <c r="P1351" i="6" a="1"/>
  <c r="P1351" i="6" s="1"/>
  <c r="P2426" i="6" a="1"/>
  <c r="P2426" i="6" s="1"/>
  <c r="P2194" i="6" a="1"/>
  <c r="P2194" i="6" s="1"/>
  <c r="P1834" i="6" a="1"/>
  <c r="P1834" i="6" s="1"/>
  <c r="P1761" i="6" a="1"/>
  <c r="P1761" i="6" s="1"/>
  <c r="P2330" i="6" a="1"/>
  <c r="P2330" i="6" s="1"/>
  <c r="P1716" i="6" a="1"/>
  <c r="P1716" i="6" s="1"/>
  <c r="P648" i="6" a="1"/>
  <c r="P648" i="6" s="1"/>
  <c r="P1676" i="6" a="1"/>
  <c r="P1676" i="6" s="1"/>
  <c r="P1652" i="6" a="1"/>
  <c r="P1652" i="6" s="1"/>
  <c r="P1629" i="6" a="1"/>
  <c r="P1629" i="6" s="1"/>
  <c r="P1609" i="6" a="1"/>
  <c r="P1609" i="6" s="1"/>
  <c r="P1612" i="6" a="1"/>
  <c r="P1612" i="6" s="1"/>
  <c r="P1616" i="6" a="1"/>
  <c r="P1616" i="6" s="1"/>
  <c r="P1600" i="6" a="1"/>
  <c r="P1600" i="6" s="1"/>
  <c r="P1583" i="6" a="1"/>
  <c r="P1583" i="6" s="1"/>
  <c r="P1566" i="6" a="1"/>
  <c r="P1566" i="6" s="1"/>
  <c r="P1579" i="6" a="1"/>
  <c r="P1579" i="6" s="1"/>
  <c r="P1561" i="6" a="1"/>
  <c r="P1561" i="6" s="1"/>
  <c r="P1554" i="6" a="1"/>
  <c r="P1554" i="6" s="1"/>
  <c r="P1549" i="6" a="1"/>
  <c r="P1549" i="6" s="1"/>
  <c r="P2267" i="6" a="1"/>
  <c r="P2267" i="6" s="1"/>
  <c r="P1532" i="6" a="1"/>
  <c r="P1532" i="6" s="1"/>
  <c r="P1522" i="6" a="1"/>
  <c r="P1522" i="6" s="1"/>
  <c r="P610" i="6" a="1"/>
  <c r="P610" i="6" s="1"/>
  <c r="P2258" i="6" a="1"/>
  <c r="P2258" i="6" s="1"/>
  <c r="P608" i="6" a="1"/>
  <c r="P608" i="6" s="1"/>
  <c r="P2256" i="6" a="1"/>
  <c r="P2256" i="6" s="1"/>
  <c r="P1504" i="6" a="1"/>
  <c r="P1504" i="6" s="1"/>
  <c r="P1500" i="6" a="1"/>
  <c r="P1500" i="6" s="1"/>
  <c r="P1496" i="6" a="1"/>
  <c r="P1496" i="6" s="1"/>
  <c r="P602" i="6" a="1"/>
  <c r="P602" i="6" s="1"/>
  <c r="P1487" i="6" a="1"/>
  <c r="P1487" i="6" s="1"/>
  <c r="P1465" i="6" a="1"/>
  <c r="P1465" i="6" s="1"/>
  <c r="P2240" i="6" a="1"/>
  <c r="P2240" i="6" s="1"/>
  <c r="P2440" i="6" a="1"/>
  <c r="P2440" i="6" s="1"/>
  <c r="P1461" i="6" a="1"/>
  <c r="P1461" i="6" s="1"/>
  <c r="P2234" i="6" a="1"/>
  <c r="P2234" i="6" s="1"/>
  <c r="P2249" i="6" a="1"/>
  <c r="P2249" i="6" s="1"/>
  <c r="P592" i="6" a="1"/>
  <c r="P592" i="6" s="1"/>
  <c r="P1449" i="6" a="1"/>
  <c r="P1449" i="6" s="1"/>
  <c r="P590" i="6" a="1"/>
  <c r="P590" i="6" s="1"/>
  <c r="P587" i="6" a="1"/>
  <c r="P587" i="6" s="1"/>
  <c r="P2227" i="6" a="1"/>
  <c r="P2227" i="6" s="1"/>
  <c r="P1423" i="6" a="1"/>
  <c r="P1423" i="6" s="1"/>
  <c r="P578" i="6" a="1"/>
  <c r="P578" i="6" s="1"/>
  <c r="P1411" i="6" a="1"/>
  <c r="P1411" i="6" s="1"/>
  <c r="P1406" i="6" a="1"/>
  <c r="P1406" i="6" s="1"/>
  <c r="P1398" i="6" a="1"/>
  <c r="P1398" i="6" s="1"/>
  <c r="P1394" i="6" a="1"/>
  <c r="P1394" i="6" s="1"/>
  <c r="P1389" i="6" a="1"/>
  <c r="P1389" i="6" s="1"/>
  <c r="P2171" i="6" a="1"/>
  <c r="P2171" i="6" s="1"/>
  <c r="P2433" i="6" a="1"/>
  <c r="P2433" i="6" s="1"/>
  <c r="P2425" i="6" a="1"/>
  <c r="P2425" i="6" s="1"/>
  <c r="P2173" i="6" a="1"/>
  <c r="P2173" i="6" s="1"/>
  <c r="P1350" i="6" a="1"/>
  <c r="P1350" i="6" s="1"/>
  <c r="P2217" i="6" a="1"/>
  <c r="P2217" i="6" s="1"/>
  <c r="P1381" i="6" a="1"/>
  <c r="P1381" i="6" s="1"/>
  <c r="P2218" i="6" a="1"/>
  <c r="P2218" i="6" s="1"/>
  <c r="P1359" i="6" a="1"/>
  <c r="P1359" i="6" s="1"/>
  <c r="P1371" i="6" a="1"/>
  <c r="P1371" i="6" s="1"/>
  <c r="P2427" i="6" a="1"/>
  <c r="P2427" i="6" s="1"/>
  <c r="P2179" i="6" a="1"/>
  <c r="P2179" i="6" s="1"/>
  <c r="P1368" i="6" a="1"/>
  <c r="P1368" i="6" s="1"/>
  <c r="P1341" i="6" a="1"/>
  <c r="P1341" i="6" s="1"/>
  <c r="P563" i="6" a="1"/>
  <c r="P563" i="6" s="1"/>
  <c r="P1760" i="6" a="1"/>
  <c r="P1760" i="6" s="1"/>
  <c r="P1720" i="6" a="1"/>
  <c r="P1720" i="6" s="1"/>
  <c r="P647" i="6" a="1"/>
  <c r="P647" i="6" s="1"/>
  <c r="P1685" i="6" a="1"/>
  <c r="P1685" i="6" s="1"/>
  <c r="P2312" i="6" a="1"/>
  <c r="P2312" i="6" s="1"/>
  <c r="P1661" i="6" a="1"/>
  <c r="P1661" i="6" s="1"/>
  <c r="P1647" i="6" a="1"/>
  <c r="P1647" i="6" s="1"/>
  <c r="P1653" i="6" a="1"/>
  <c r="P1653" i="6" s="1"/>
  <c r="P1639" i="6" a="1"/>
  <c r="P1639" i="6" s="1"/>
  <c r="P1628" i="6" a="1"/>
  <c r="P1628" i="6" s="1"/>
  <c r="P631" i="6" a="1"/>
  <c r="P631" i="6" s="1"/>
  <c r="P1614" i="6" a="1"/>
  <c r="P1614" i="6" s="1"/>
  <c r="P2287" i="6" a="1"/>
  <c r="P2287" i="6" s="1"/>
  <c r="P1571" i="6" a="1"/>
  <c r="P1571" i="6" s="1"/>
  <c r="P1560" i="6" a="1"/>
  <c r="P1560" i="6" s="1"/>
  <c r="P1558" i="6" a="1"/>
  <c r="P1558" i="6" s="1"/>
  <c r="P616" i="6" a="1"/>
  <c r="P616" i="6" s="1"/>
  <c r="P613" i="6" a="1"/>
  <c r="P613" i="6" s="1"/>
  <c r="P2265" i="6" a="1"/>
  <c r="P2265" i="6" s="1"/>
  <c r="P1519" i="6" a="1"/>
  <c r="P1519" i="6" s="1"/>
  <c r="P609" i="6" a="1"/>
  <c r="P609" i="6" s="1"/>
  <c r="P66" i="6" a="1"/>
  <c r="P66" i="6" s="1"/>
  <c r="P1513" i="6" a="1"/>
  <c r="P1513" i="6" s="1"/>
  <c r="P1503" i="6" a="1"/>
  <c r="P1503" i="6" s="1"/>
  <c r="P1507" i="6" a="1"/>
  <c r="P1507" i="6" s="1"/>
  <c r="P1498" i="6" a="1"/>
  <c r="P1498" i="6" s="1"/>
  <c r="P599" i="6" a="1"/>
  <c r="P599" i="6" s="1"/>
  <c r="P1481" i="6" a="1"/>
  <c r="P1481" i="6" s="1"/>
  <c r="P1476" i="6" a="1"/>
  <c r="P1476" i="6" s="1"/>
  <c r="P1463" i="6" a="1"/>
  <c r="P1463" i="6" s="1"/>
  <c r="P1473" i="6" a="1"/>
  <c r="P1473" i="6" s="1"/>
  <c r="P1474" i="6" a="1"/>
  <c r="P1474" i="6" s="1"/>
  <c r="P2241" i="6" a="1"/>
  <c r="P2241" i="6" s="1"/>
  <c r="P1457" i="6" a="1"/>
  <c r="P1457" i="6" s="1"/>
  <c r="P1453" i="6" a="1"/>
  <c r="P1453" i="6" s="1"/>
  <c r="P1445" i="6" a="1"/>
  <c r="P1445" i="6" s="1"/>
  <c r="P589" i="6" a="1"/>
  <c r="P589" i="6" s="1"/>
  <c r="P1439" i="6" a="1"/>
  <c r="P1439" i="6" s="1"/>
  <c r="P583" i="6" a="1"/>
  <c r="P583" i="6" s="1"/>
  <c r="P1421" i="6" a="1"/>
  <c r="P1421" i="6" s="1"/>
  <c r="P1431" i="6" a="1"/>
  <c r="P1431" i="6" s="1"/>
  <c r="P1416" i="6" a="1"/>
  <c r="P1416" i="6" s="1"/>
  <c r="P1405" i="6" a="1"/>
  <c r="P1405" i="6" s="1"/>
  <c r="P1404" i="6" a="1"/>
  <c r="P1404" i="6" s="1"/>
  <c r="P62" i="6" a="1"/>
  <c r="P62" i="6" s="1"/>
  <c r="P1388" i="6" a="1"/>
  <c r="P1388" i="6" s="1"/>
  <c r="P2170" i="6" a="1"/>
  <c r="P2170" i="6" s="1"/>
  <c r="P2335" i="6" a="1"/>
  <c r="P2335" i="6" s="1"/>
  <c r="P1684" i="6" a="1"/>
  <c r="P1684" i="6" s="1"/>
  <c r="P2314" i="6" a="1"/>
  <c r="P2314" i="6" s="1"/>
  <c r="P1663" i="6" a="1"/>
  <c r="P1663" i="6" s="1"/>
  <c r="P634" i="6" a="1"/>
  <c r="P634" i="6" s="1"/>
  <c r="P2290" i="6" a="1"/>
  <c r="P2290" i="6" s="1"/>
  <c r="P1613" i="6" a="1"/>
  <c r="P1613" i="6" s="1"/>
  <c r="P1615" i="6" a="1"/>
  <c r="P1615" i="6" s="1"/>
  <c r="P1587" i="6" a="1"/>
  <c r="P1587" i="6" s="1"/>
  <c r="P67" i="6" a="1"/>
  <c r="P67" i="6" s="1"/>
  <c r="P1574" i="6" a="1"/>
  <c r="P1574" i="6" s="1"/>
  <c r="P1578" i="6" a="1"/>
  <c r="P1578" i="6" s="1"/>
  <c r="P622" i="6" a="1"/>
  <c r="P622" i="6" s="1"/>
  <c r="P1557" i="6" a="1"/>
  <c r="P1557" i="6" s="1"/>
  <c r="P1544" i="6" a="1"/>
  <c r="P1544" i="6" s="1"/>
  <c r="P1527" i="6" a="1"/>
  <c r="P1527" i="6" s="1"/>
  <c r="P2264" i="6" a="1"/>
  <c r="P2264" i="6" s="1"/>
  <c r="P2259" i="6" a="1"/>
  <c r="P2259" i="6" s="1"/>
  <c r="P2263" i="6" a="1"/>
  <c r="P2263" i="6" s="1"/>
  <c r="P1516" i="6" a="1"/>
  <c r="P1516" i="6" s="1"/>
  <c r="P607" i="6" a="1"/>
  <c r="P607" i="6" s="1"/>
  <c r="P604" i="6" a="1"/>
  <c r="P604" i="6" s="1"/>
  <c r="P1495" i="6" a="1"/>
  <c r="P1495" i="6" s="1"/>
  <c r="P1490" i="6" a="1"/>
  <c r="P1490" i="6" s="1"/>
  <c r="P598" i="6" a="1"/>
  <c r="P598" i="6" s="1"/>
  <c r="P1486" i="6" a="1"/>
  <c r="P1486" i="6" s="1"/>
  <c r="P2439" i="6" a="1"/>
  <c r="P2439" i="6" s="1"/>
  <c r="P1475" i="6" a="1"/>
  <c r="P1475" i="6" s="1"/>
  <c r="P1485" i="6" a="1"/>
  <c r="P1485" i="6" s="1"/>
  <c r="P2245" i="6" a="1"/>
  <c r="P2245" i="6" s="1"/>
  <c r="P2236" i="6" a="1"/>
  <c r="P2236" i="6" s="1"/>
  <c r="P595" i="6" a="1"/>
  <c r="P595" i="6" s="1"/>
  <c r="P1451" i="6" a="1"/>
  <c r="P1451" i="6" s="1"/>
  <c r="P1448" i="6" a="1"/>
  <c r="P1448" i="6" s="1"/>
  <c r="P1442" i="6" a="1"/>
  <c r="P1442" i="6" s="1"/>
  <c r="P2229" i="6" a="1"/>
  <c r="P2229" i="6" s="1"/>
  <c r="P582" i="6" a="1"/>
  <c r="P582" i="6" s="1"/>
  <c r="P580" i="6" a="1"/>
  <c r="P580" i="6" s="1"/>
  <c r="P1426" i="6" a="1"/>
  <c r="P1426" i="6" s="1"/>
  <c r="P1417" i="6" a="1"/>
  <c r="P1417" i="6" s="1"/>
  <c r="P1408" i="6" a="1"/>
  <c r="P1408" i="6" s="1"/>
  <c r="P1396" i="6" a="1"/>
  <c r="P1396" i="6" s="1"/>
  <c r="P2224" i="6" a="1"/>
  <c r="P2224" i="6" s="1"/>
  <c r="P1387" i="6" a="1"/>
  <c r="P1387" i="6" s="1"/>
  <c r="P2221" i="6" a="1"/>
  <c r="P2221" i="6" s="1"/>
  <c r="P2198" i="6" a="1"/>
  <c r="P2198" i="6" s="1"/>
  <c r="P2434" i="6" a="1"/>
  <c r="P2434" i="6" s="1"/>
  <c r="P2222" i="6" a="1"/>
  <c r="P2222" i="6" s="1"/>
  <c r="P2190" i="6" a="1"/>
  <c r="P2190" i="6" s="1"/>
  <c r="P1342" i="6" a="1"/>
  <c r="P1342" i="6" s="1"/>
  <c r="P1367" i="6" a="1"/>
  <c r="P1367" i="6" s="1"/>
  <c r="P2201" i="6" a="1"/>
  <c r="P2201" i="6" s="1"/>
  <c r="P2172" i="6" a="1"/>
  <c r="P2172" i="6" s="1"/>
  <c r="P1348" i="6" a="1"/>
  <c r="P1348" i="6" s="1"/>
  <c r="P2428" i="6" a="1"/>
  <c r="P2428" i="6" s="1"/>
  <c r="P2183" i="6" a="1"/>
  <c r="P2183" i="6" s="1"/>
  <c r="P2207" i="6" a="1"/>
  <c r="P2207" i="6" s="1"/>
  <c r="P1365" i="6" a="1"/>
  <c r="P1365" i="6" s="1"/>
  <c r="P2169" i="6" a="1"/>
  <c r="P2169" i="6" s="1"/>
  <c r="P1330" i="6" a="1"/>
  <c r="P1330" i="6" s="1"/>
  <c r="P1328" i="6" a="1"/>
  <c r="P1328" i="6" s="1"/>
  <c r="P1319" i="6" a="1"/>
  <c r="P1319" i="6" s="1"/>
  <c r="P1875" i="6" a="1"/>
  <c r="P1875" i="6" s="1"/>
  <c r="P2378" i="6" a="1"/>
  <c r="P2378" i="6" s="1"/>
  <c r="P1773" i="6" a="1"/>
  <c r="P1773" i="6" s="1"/>
  <c r="P2320" i="6" a="1"/>
  <c r="P2320" i="6" s="1"/>
  <c r="P1706" i="6" a="1"/>
  <c r="P1706" i="6" s="1"/>
  <c r="P1683" i="6" a="1"/>
  <c r="P1683" i="6" s="1"/>
  <c r="P2313" i="6" a="1"/>
  <c r="P2313" i="6" s="1"/>
  <c r="P1660" i="6" a="1"/>
  <c r="P1660" i="6" s="1"/>
  <c r="P1655" i="6" a="1"/>
  <c r="P1655" i="6" s="1"/>
  <c r="P1625" i="6" a="1"/>
  <c r="P1625" i="6" s="1"/>
  <c r="P1620" i="6" a="1"/>
  <c r="P1620" i="6" s="1"/>
  <c r="P2292" i="6" a="1"/>
  <c r="P2292" i="6" s="1"/>
  <c r="P1611" i="6" a="1"/>
  <c r="P1611" i="6" s="1"/>
  <c r="P1606" i="6" a="1"/>
  <c r="P1606" i="6" s="1"/>
  <c r="P1603" i="6" a="1"/>
  <c r="P1603" i="6" s="1"/>
  <c r="P1573" i="6" a="1"/>
  <c r="P1573" i="6" s="1"/>
  <c r="P2273" i="6" a="1"/>
  <c r="P2273" i="6" s="1"/>
  <c r="P1552" i="6" a="1"/>
  <c r="P1552" i="6" s="1"/>
  <c r="P619" i="6" a="1"/>
  <c r="P619" i="6" s="1"/>
  <c r="P612" i="6" a="1"/>
  <c r="P612" i="6" s="1"/>
  <c r="P1528" i="6" a="1"/>
  <c r="P1528" i="6" s="1"/>
  <c r="P2257" i="6" a="1"/>
  <c r="P2257" i="6" s="1"/>
  <c r="P1533" i="6" a="1"/>
  <c r="P1533" i="6" s="1"/>
  <c r="P1520" i="6" a="1"/>
  <c r="P1520" i="6" s="1"/>
  <c r="P1517" i="6" a="1"/>
  <c r="P1517" i="6" s="1"/>
  <c r="P1511" i="6" a="1"/>
  <c r="P1511" i="6" s="1"/>
  <c r="P1499" i="6" a="1"/>
  <c r="P1499" i="6" s="1"/>
  <c r="P2252" i="6" a="1"/>
  <c r="P2252" i="6" s="1"/>
  <c r="P1480" i="6" a="1"/>
  <c r="P1480" i="6" s="1"/>
  <c r="P1472" i="6" a="1"/>
  <c r="P1472" i="6" s="1"/>
  <c r="P2248" i="6" a="1"/>
  <c r="P2248" i="6" s="1"/>
  <c r="P1460" i="6" a="1"/>
  <c r="P1460" i="6" s="1"/>
  <c r="P2233" i="6" a="1"/>
  <c r="P2233" i="6" s="1"/>
  <c r="P2239" i="6" a="1"/>
  <c r="P2239" i="6" s="1"/>
  <c r="P2246" i="6" a="1"/>
  <c r="P2246" i="6" s="1"/>
  <c r="P1455" i="6" a="1"/>
  <c r="P1455" i="6" s="1"/>
  <c r="P1447" i="6" a="1"/>
  <c r="P1447" i="6" s="1"/>
  <c r="P588" i="6" a="1"/>
  <c r="P588" i="6" s="1"/>
  <c r="P1437" i="6" a="1"/>
  <c r="P1437" i="6" s="1"/>
  <c r="P1427" i="6" a="1"/>
  <c r="P1427" i="6" s="1"/>
  <c r="P1424" i="6" a="1"/>
  <c r="P1424" i="6" s="1"/>
  <c r="P1407" i="6" a="1"/>
  <c r="P1407" i="6" s="1"/>
  <c r="P1400" i="6" a="1"/>
  <c r="P1400" i="6" s="1"/>
  <c r="P2223" i="6" a="1"/>
  <c r="P2223" i="6" s="1"/>
  <c r="P1383" i="6" a="1"/>
  <c r="P1383" i="6" s="1"/>
  <c r="P2192" i="6" a="1"/>
  <c r="P2192" i="6" s="1"/>
  <c r="P2185" i="6" a="1"/>
  <c r="P2185" i="6" s="1"/>
  <c r="P2215" i="6" a="1"/>
  <c r="P2215" i="6" s="1"/>
  <c r="P2453" i="6" a="1"/>
  <c r="P2453" i="6" s="1"/>
  <c r="P2202" i="6" a="1"/>
  <c r="P2202" i="6" s="1"/>
  <c r="P1375" i="6" a="1"/>
  <c r="P1375" i="6" s="1"/>
  <c r="P2432" i="6" a="1"/>
  <c r="P2432" i="6" s="1"/>
  <c r="P1771" i="6" a="1"/>
  <c r="P1771" i="6" s="1"/>
  <c r="P1715" i="6" a="1"/>
  <c r="P1715" i="6" s="1"/>
  <c r="P1654" i="6" a="1"/>
  <c r="P1654" i="6" s="1"/>
  <c r="P1650" i="6" a="1"/>
  <c r="P1650" i="6" s="1"/>
  <c r="P1624" i="6" a="1"/>
  <c r="P1624" i="6" s="1"/>
  <c r="P1622" i="6" a="1"/>
  <c r="P1622" i="6" s="1"/>
  <c r="P2296" i="6" a="1"/>
  <c r="P2296" i="6" s="1"/>
  <c r="P2295" i="6" a="1"/>
  <c r="P2295" i="6" s="1"/>
  <c r="P2291" i="6" a="1"/>
  <c r="P2291" i="6" s="1"/>
  <c r="P2284" i="6" a="1"/>
  <c r="P2284" i="6" s="1"/>
  <c r="P1585" i="6" a="1"/>
  <c r="P1585" i="6" s="1"/>
  <c r="P1575" i="6" a="1"/>
  <c r="P1575" i="6" s="1"/>
  <c r="P1577" i="6" a="1"/>
  <c r="P1577" i="6" s="1"/>
  <c r="P2281" i="6" a="1"/>
  <c r="P2281" i="6" s="1"/>
  <c r="P618" i="6" a="1"/>
  <c r="P618" i="6" s="1"/>
  <c r="P1539" i="6" a="1"/>
  <c r="P1539" i="6" s="1"/>
  <c r="P2442" i="6" a="1"/>
  <c r="P2442" i="6" s="1"/>
  <c r="P2266" i="6" a="1"/>
  <c r="P2266" i="6" s="1"/>
  <c r="P2262" i="6" a="1"/>
  <c r="P2262" i="6" s="1"/>
  <c r="P2443" i="6" a="1"/>
  <c r="P2443" i="6" s="1"/>
  <c r="P65" i="6" a="1"/>
  <c r="P65" i="6" s="1"/>
  <c r="P1512" i="6" a="1"/>
  <c r="P1512" i="6" s="1"/>
  <c r="P1506" i="6" a="1"/>
  <c r="P1506" i="6" s="1"/>
  <c r="P1492" i="6" a="1"/>
  <c r="P1492" i="6" s="1"/>
  <c r="P601" i="6" a="1"/>
  <c r="P601" i="6" s="1"/>
  <c r="P1458" i="6" a="1"/>
  <c r="P1458" i="6" s="1"/>
  <c r="P1468" i="6" a="1"/>
  <c r="P1468" i="6" s="1"/>
  <c r="P1477" i="6" a="1"/>
  <c r="P1477" i="6" s="1"/>
  <c r="P1462" i="6" a="1"/>
  <c r="P1462" i="6" s="1"/>
  <c r="P2437" i="6" a="1"/>
  <c r="P2437" i="6" s="1"/>
  <c r="P1467" i="6" a="1"/>
  <c r="P1467" i="6" s="1"/>
  <c r="P2238" i="6" a="1"/>
  <c r="P2238" i="6" s="1"/>
  <c r="P1456" i="6" a="1"/>
  <c r="P1456" i="6" s="1"/>
  <c r="P2231" i="6" a="1"/>
  <c r="P2231" i="6" s="1"/>
  <c r="P1440" i="6" a="1"/>
  <c r="P1440" i="6" s="1"/>
  <c r="P1436" i="6" a="1"/>
  <c r="P1436" i="6" s="1"/>
  <c r="P1422" i="6" a="1"/>
  <c r="P1422" i="6" s="1"/>
  <c r="P1420" i="6" a="1"/>
  <c r="P1420" i="6" s="1"/>
  <c r="P1425" i="6" a="1"/>
  <c r="P1425" i="6" s="1"/>
  <c r="P1415" i="6" a="1"/>
  <c r="P1415" i="6" s="1"/>
  <c r="P2226" i="6" a="1"/>
  <c r="P2226" i="6" s="1"/>
  <c r="P1397" i="6" a="1"/>
  <c r="P1397" i="6" s="1"/>
  <c r="P2225" i="6" a="1"/>
  <c r="P2225" i="6" s="1"/>
  <c r="P1391" i="6" a="1"/>
  <c r="P1391" i="6" s="1"/>
  <c r="P1386" i="6" a="1"/>
  <c r="P1386" i="6" s="1"/>
  <c r="P1384" i="6" a="1"/>
  <c r="P1384" i="6" s="1"/>
  <c r="P2216" i="6" a="1"/>
  <c r="P2216" i="6" s="1"/>
  <c r="P2184" i="6" a="1"/>
  <c r="P2184" i="6" s="1"/>
  <c r="P2212" i="6" a="1"/>
  <c r="P2212" i="6" s="1"/>
  <c r="P1380" i="6" a="1"/>
  <c r="P1380" i="6" s="1"/>
  <c r="P1353" i="6" a="1"/>
  <c r="P1353" i="6" s="1"/>
  <c r="P2209" i="6" a="1"/>
  <c r="P2209" i="6" s="1"/>
  <c r="P1357" i="6" a="1"/>
  <c r="P1357" i="6" s="1"/>
  <c r="P1372" i="6" a="1"/>
  <c r="P1372" i="6" s="1"/>
  <c r="P2210" i="6" a="1"/>
  <c r="P2210" i="6" s="1"/>
  <c r="P1377" i="6" a="1"/>
  <c r="P1377" i="6" s="1"/>
  <c r="P1370" i="6" a="1"/>
  <c r="P1370" i="6" s="1"/>
  <c r="P565" i="6" a="1"/>
  <c r="P565" i="6" s="1"/>
  <c r="P1335" i="6" a="1"/>
  <c r="P1335" i="6" s="1"/>
  <c r="P1331" i="6" a="1"/>
  <c r="P1331" i="6" s="1"/>
  <c r="P2166" i="6" a="1"/>
  <c r="P2166" i="6" s="1"/>
  <c r="P2161" i="6" a="1"/>
  <c r="P2161" i="6" s="1"/>
  <c r="P59" i="6" a="1"/>
  <c r="P59" i="6" s="1"/>
  <c r="P555" i="6" a="1"/>
  <c r="P555" i="6" s="1"/>
  <c r="P2147" i="6" a="1"/>
  <c r="P2147" i="6" s="1"/>
  <c r="P543" i="6" a="1"/>
  <c r="P543" i="6" s="1"/>
  <c r="P545" i="6" a="1"/>
  <c r="P545" i="6" s="1"/>
  <c r="P2150" i="6" a="1"/>
  <c r="P2150" i="6" s="1"/>
  <c r="P1284" i="6" a="1"/>
  <c r="P1284" i="6" s="1"/>
  <c r="P1278" i="6" a="1"/>
  <c r="P1278" i="6" s="1"/>
  <c r="P1274" i="6" a="1"/>
  <c r="P1274" i="6" s="1"/>
  <c r="P2424" i="6" a="1"/>
  <c r="P2424" i="6" s="1"/>
  <c r="P71" i="6" a="1"/>
  <c r="P71" i="6" s="1"/>
  <c r="P1781" i="6" a="1"/>
  <c r="P1781" i="6" s="1"/>
  <c r="P650" i="6" a="1"/>
  <c r="P650" i="6" s="1"/>
  <c r="P1646" i="6" a="1"/>
  <c r="P1646" i="6" s="1"/>
  <c r="P1632" i="6" a="1"/>
  <c r="P1632" i="6" s="1"/>
  <c r="P635" i="6" a="1"/>
  <c r="P635" i="6" s="1"/>
  <c r="P1621" i="6" a="1"/>
  <c r="P1621" i="6" s="1"/>
  <c r="P2288" i="6" a="1"/>
  <c r="P2288" i="6" s="1"/>
  <c r="P1608" i="6" a="1"/>
  <c r="P1608" i="6" s="1"/>
  <c r="P2283" i="6" a="1"/>
  <c r="P2283" i="6" s="1"/>
  <c r="P1565" i="6" a="1"/>
  <c r="P1565" i="6" s="1"/>
  <c r="P2282" i="6" a="1"/>
  <c r="P2282" i="6" s="1"/>
  <c r="P2269" i="6" a="1"/>
  <c r="P2269" i="6" s="1"/>
  <c r="P620" i="6" a="1"/>
  <c r="P620" i="6" s="1"/>
  <c r="P1540" i="6" a="1"/>
  <c r="P1540" i="6" s="1"/>
  <c r="P2261" i="6" a="1"/>
  <c r="P2261" i="6" s="1"/>
  <c r="P1525" i="6" a="1"/>
  <c r="P1525" i="6" s="1"/>
  <c r="P1535" i="6" a="1"/>
  <c r="P1535" i="6" s="1"/>
  <c r="P1529" i="6" a="1"/>
  <c r="P1529" i="6" s="1"/>
  <c r="P1509" i="6" a="1"/>
  <c r="P1509" i="6" s="1"/>
  <c r="P1505" i="6" a="1"/>
  <c r="P1505" i="6" s="1"/>
  <c r="P2253" i="6" a="1"/>
  <c r="P2253" i="6" s="1"/>
  <c r="P600" i="6" a="1"/>
  <c r="P600" i="6" s="1"/>
  <c r="P2247" i="6" a="1"/>
  <c r="P2247" i="6" s="1"/>
  <c r="P1479" i="6" a="1"/>
  <c r="P1479" i="6" s="1"/>
  <c r="P1469" i="6" a="1"/>
  <c r="P1469" i="6" s="1"/>
  <c r="P2242" i="6" a="1"/>
  <c r="P2242" i="6" s="1"/>
  <c r="P597" i="6" a="1"/>
  <c r="P597" i="6" s="1"/>
  <c r="P2235" i="6" a="1"/>
  <c r="P2235" i="6" s="1"/>
  <c r="P1454" i="6" a="1"/>
  <c r="P1454" i="6" s="1"/>
  <c r="P2230" i="6" a="1"/>
  <c r="P2230" i="6" s="1"/>
  <c r="P1444" i="6" a="1"/>
  <c r="P1444" i="6" s="1"/>
  <c r="P1438" i="6" a="1"/>
  <c r="P1438" i="6" s="1"/>
  <c r="P585" i="6" a="1"/>
  <c r="P585" i="6" s="1"/>
  <c r="P1429" i="6" a="1"/>
  <c r="P1429" i="6" s="1"/>
  <c r="P579" i="6" a="1"/>
  <c r="P579" i="6" s="1"/>
  <c r="P1412" i="6" a="1"/>
  <c r="P1412" i="6" s="1"/>
  <c r="P1403" i="6" a="1"/>
  <c r="P1403" i="6" s="1"/>
  <c r="P575" i="6" a="1"/>
  <c r="P575" i="6" s="1"/>
  <c r="P2436" i="6" a="1"/>
  <c r="P2436" i="6" s="1"/>
  <c r="P572" i="6" a="1"/>
  <c r="P572" i="6" s="1"/>
  <c r="P1354" i="6" a="1"/>
  <c r="P1354" i="6" s="1"/>
  <c r="P2431" i="6" a="1"/>
  <c r="P2431" i="6" s="1"/>
  <c r="P2195" i="6" a="1"/>
  <c r="P2195" i="6" s="1"/>
  <c r="P2214" i="6" a="1"/>
  <c r="P2214" i="6" s="1"/>
  <c r="P2176" i="6" a="1"/>
  <c r="P2176" i="6" s="1"/>
  <c r="P2208" i="6" a="1"/>
  <c r="P2208" i="6" s="1"/>
  <c r="P1345" i="6" a="1"/>
  <c r="P1345" i="6" s="1"/>
  <c r="P1378" i="6" a="1"/>
  <c r="P1378" i="6" s="1"/>
  <c r="P1373" i="6" a="1"/>
  <c r="P1373" i="6" s="1"/>
  <c r="P2203" i="6" a="1"/>
  <c r="P2203" i="6" s="1"/>
  <c r="P2211" i="6" a="1"/>
  <c r="P2211" i="6" s="1"/>
  <c r="P1361" i="6" a="1"/>
  <c r="P1361" i="6" s="1"/>
  <c r="P569" i="6" a="1"/>
  <c r="P569" i="6" s="1"/>
  <c r="P1338" i="6" a="1"/>
  <c r="P1338" i="6" s="1"/>
  <c r="P1333" i="6" a="1"/>
  <c r="P1333" i="6" s="1"/>
  <c r="P2167" i="6" a="1"/>
  <c r="P2167" i="6" s="1"/>
  <c r="P1323" i="6" a="1"/>
  <c r="P1323" i="6" s="1"/>
  <c r="P2165" i="6" a="1"/>
  <c r="P2165" i="6" s="1"/>
  <c r="P2163" i="6" a="1"/>
  <c r="P2163" i="6" s="1"/>
  <c r="P58" i="6" a="1"/>
  <c r="P58" i="6" s="1"/>
  <c r="P1305" i="6" a="1"/>
  <c r="P1305" i="6" s="1"/>
  <c r="P550" i="6" a="1"/>
  <c r="P550" i="6" s="1"/>
  <c r="P1286" i="6" a="1"/>
  <c r="P1286" i="6" s="1"/>
  <c r="P2142" i="6" a="1"/>
  <c r="P2142" i="6" s="1"/>
  <c r="P1290" i="6" a="1"/>
  <c r="P1290" i="6" s="1"/>
  <c r="P544" i="6" a="1"/>
  <c r="P544" i="6" s="1"/>
  <c r="P540" i="6" a="1"/>
  <c r="P540" i="6" s="1"/>
  <c r="P535" i="6" a="1"/>
  <c r="P535" i="6" s="1"/>
  <c r="P56" i="6" a="1"/>
  <c r="P56" i="6" s="1"/>
  <c r="P1268" i="6" a="1"/>
  <c r="P1268" i="6" s="1"/>
  <c r="P1269" i="6" a="1"/>
  <c r="P1269" i="6" s="1"/>
  <c r="P54" i="6" a="1"/>
  <c r="P54" i="6" s="1"/>
  <c r="P1770" i="6" a="1"/>
  <c r="P1770" i="6" s="1"/>
  <c r="P672" i="6" a="1"/>
  <c r="P672" i="6" s="1"/>
  <c r="P2447" i="6" a="1"/>
  <c r="P2447" i="6" s="1"/>
  <c r="P1727" i="6" a="1"/>
  <c r="P1727" i="6" s="1"/>
  <c r="P1705" i="6" a="1"/>
  <c r="P1705" i="6" s="1"/>
  <c r="P1664" i="6" a="1"/>
  <c r="P1664" i="6" s="1"/>
  <c r="P642" i="6" a="1"/>
  <c r="P642" i="6" s="1"/>
  <c r="P1630" i="6" a="1"/>
  <c r="P1630" i="6" s="1"/>
  <c r="P1623" i="6" a="1"/>
  <c r="P1623" i="6" s="1"/>
  <c r="P1619" i="6" a="1"/>
  <c r="P1619" i="6" s="1"/>
  <c r="P1610" i="6" a="1"/>
  <c r="P1610" i="6" s="1"/>
  <c r="P1607" i="6" a="1"/>
  <c r="P1607" i="6" s="1"/>
  <c r="P2286" i="6" a="1"/>
  <c r="P2286" i="6" s="1"/>
  <c r="P1586" i="6" a="1"/>
  <c r="P1586" i="6" s="1"/>
  <c r="P1576" i="6" a="1"/>
  <c r="P1576" i="6" s="1"/>
  <c r="P2280" i="6" a="1"/>
  <c r="P2280" i="6" s="1"/>
  <c r="P1580" i="6" a="1"/>
  <c r="P1580" i="6" s="1"/>
  <c r="P2274" i="6" a="1"/>
  <c r="P2274" i="6" s="1"/>
  <c r="P1570" i="6" a="1"/>
  <c r="P1570" i="6" s="1"/>
  <c r="P2268" i="6" a="1"/>
  <c r="P2268" i="6" s="1"/>
  <c r="P617" i="6" a="1"/>
  <c r="P617" i="6" s="1"/>
  <c r="P615" i="6" a="1"/>
  <c r="P615" i="6" s="1"/>
  <c r="P2260" i="6" a="1"/>
  <c r="P2260" i="6" s="1"/>
  <c r="P1531" i="6" a="1"/>
  <c r="P1531" i="6" s="1"/>
  <c r="P1534" i="6" a="1"/>
  <c r="P1534" i="6" s="1"/>
  <c r="P1521" i="6" a="1"/>
  <c r="P1521" i="6" s="1"/>
  <c r="P1515" i="6" a="1"/>
  <c r="P1515" i="6" s="1"/>
  <c r="P606" i="6" a="1"/>
  <c r="P606" i="6" s="1"/>
  <c r="P1508" i="6" a="1"/>
  <c r="P1508" i="6" s="1"/>
  <c r="P1497" i="6" a="1"/>
  <c r="P1497" i="6" s="1"/>
  <c r="P1494" i="6" a="1"/>
  <c r="P1494" i="6" s="1"/>
  <c r="P1488" i="6" a="1"/>
  <c r="P1488" i="6" s="1"/>
  <c r="P2232" i="6" a="1"/>
  <c r="P2232" i="6" s="1"/>
  <c r="P2243" i="6" a="1"/>
  <c r="P2243" i="6" s="1"/>
  <c r="P2438" i="6" a="1"/>
  <c r="P2438" i="6" s="1"/>
  <c r="P2237" i="6" a="1"/>
  <c r="P2237" i="6" s="1"/>
  <c r="P1484" i="6" a="1"/>
  <c r="P1484" i="6" s="1"/>
  <c r="P1464" i="6" a="1"/>
  <c r="P1464" i="6" s="1"/>
  <c r="P1466" i="6" a="1"/>
  <c r="P1466" i="6" s="1"/>
  <c r="P1450" i="6" a="1"/>
  <c r="P1450" i="6" s="1"/>
  <c r="P1443" i="6" a="1"/>
  <c r="P1443" i="6" s="1"/>
  <c r="P1441" i="6" a="1"/>
  <c r="P1441" i="6" s="1"/>
  <c r="P1432" i="6" a="1"/>
  <c r="P1432" i="6" s="1"/>
  <c r="P2228" i="6" a="1"/>
  <c r="P2228" i="6" s="1"/>
  <c r="P1419" i="6" a="1"/>
  <c r="P1419" i="6" s="1"/>
  <c r="P1362" i="6" a="1"/>
  <c r="P1362" i="6" s="1"/>
  <c r="P2206" i="6" a="1"/>
  <c r="P2206" i="6" s="1"/>
  <c r="P1379" i="6" a="1"/>
  <c r="P1379" i="6" s="1"/>
  <c r="P1347" i="6" a="1"/>
  <c r="P1347" i="6" s="1"/>
  <c r="P2205" i="6" a="1"/>
  <c r="P2205" i="6" s="1"/>
  <c r="P2213" i="6" a="1"/>
  <c r="P2213" i="6" s="1"/>
  <c r="P1356" i="6" a="1"/>
  <c r="P1356" i="6" s="1"/>
  <c r="P2193" i="6" a="1"/>
  <c r="P2193" i="6" s="1"/>
  <c r="P2196" i="6" a="1"/>
  <c r="P2196" i="6" s="1"/>
  <c r="P567" i="6" a="1"/>
  <c r="P567" i="6" s="1"/>
  <c r="P564" i="6" a="1"/>
  <c r="P564" i="6" s="1"/>
  <c r="P562" i="6" a="1"/>
  <c r="P562" i="6" s="1"/>
  <c r="P1324" i="6" a="1"/>
  <c r="P1324" i="6" s="1"/>
  <c r="P1322" i="6" a="1"/>
  <c r="P1322" i="6" s="1"/>
  <c r="P1320" i="6" a="1"/>
  <c r="P1320" i="6" s="1"/>
  <c r="P2164" i="6" a="1"/>
  <c r="P2164" i="6" s="1"/>
  <c r="P556" i="6" a="1"/>
  <c r="P556" i="6" s="1"/>
  <c r="P553" i="6" a="1"/>
  <c r="P553" i="6" s="1"/>
  <c r="P548" i="6" a="1"/>
  <c r="P548" i="6" s="1"/>
  <c r="P2158" i="6" a="1"/>
  <c r="P2158" i="6" s="1"/>
  <c r="P2159" i="6" a="1"/>
  <c r="P2159" i="6" s="1"/>
  <c r="P1293" i="6" a="1"/>
  <c r="P1293" i="6" s="1"/>
  <c r="P1287" i="6" a="1"/>
  <c r="P1287" i="6" s="1"/>
  <c r="P2149" i="6" a="1"/>
  <c r="P2149" i="6" s="1"/>
  <c r="P1282" i="6" a="1"/>
  <c r="P1282" i="6" s="1"/>
  <c r="P536" i="6" a="1"/>
  <c r="P536" i="6" s="1"/>
  <c r="P531" i="6" a="1"/>
  <c r="P531" i="6" s="1"/>
  <c r="P2423" i="6" a="1"/>
  <c r="P2423" i="6" s="1"/>
  <c r="P1270" i="6" a="1"/>
  <c r="P1270" i="6" s="1"/>
  <c r="P525" i="6" a="1"/>
  <c r="P525" i="6" s="1"/>
  <c r="P1252" i="6" a="1"/>
  <c r="P1252" i="6" s="1"/>
  <c r="P515" i="6" a="1"/>
  <c r="P515" i="6" s="1"/>
  <c r="P513" i="6" a="1"/>
  <c r="P513" i="6" s="1"/>
  <c r="P1235" i="6" a="1"/>
  <c r="P1235" i="6" s="1"/>
  <c r="P1233" i="6" a="1"/>
  <c r="P1233" i="6" s="1"/>
  <c r="P1230" i="6" a="1"/>
  <c r="P1230" i="6" s="1"/>
  <c r="P1228" i="6" a="1"/>
  <c r="P1228" i="6" s="1"/>
  <c r="P486" i="6" a="1"/>
  <c r="P486" i="6" s="1"/>
  <c r="P1226" i="6" a="1"/>
  <c r="P1226" i="6" s="1"/>
  <c r="P1962" i="6" a="1"/>
  <c r="P1962" i="6" s="1"/>
  <c r="P1182" i="6" a="1"/>
  <c r="P1182" i="6" s="1"/>
  <c r="P2057" i="6" a="1"/>
  <c r="P2057" i="6" s="1"/>
  <c r="P1223" i="6" a="1"/>
  <c r="P1223" i="6" s="1"/>
  <c r="P2044" i="6" a="1"/>
  <c r="P2044" i="6" s="1"/>
  <c r="P2070" i="6" a="1"/>
  <c r="P2070" i="6" s="1"/>
  <c r="P2076" i="6" a="1"/>
  <c r="P2076" i="6" s="1"/>
  <c r="P2078" i="6" a="1"/>
  <c r="P2078" i="6" s="1"/>
  <c r="P2046" i="6" a="1"/>
  <c r="P2046" i="6" s="1"/>
  <c r="P1225" i="6" a="1"/>
  <c r="P1225" i="6" s="1"/>
  <c r="P2415" i="6" a="1"/>
  <c r="P2415" i="6" s="1"/>
  <c r="P2421" i="6" a="1"/>
  <c r="P2421" i="6" s="1"/>
  <c r="P1947" i="6" a="1"/>
  <c r="P1947" i="6" s="1"/>
  <c r="P2024" i="6" a="1"/>
  <c r="P2024" i="6" s="1"/>
  <c r="P2103" i="6" a="1"/>
  <c r="P2103" i="6" s="1"/>
  <c r="P2021" i="6" a="1"/>
  <c r="P2021" i="6" s="1"/>
  <c r="P2019" i="6" a="1"/>
  <c r="P2019" i="6" s="1"/>
  <c r="P1184" i="6" a="1"/>
  <c r="P1184" i="6" s="1"/>
  <c r="P1174" i="6" a="1"/>
  <c r="P1174" i="6" s="1"/>
  <c r="P2085" i="6" a="1"/>
  <c r="P2085" i="6" s="1"/>
  <c r="P1155" i="6" a="1"/>
  <c r="P1155" i="6" s="1"/>
  <c r="P1126" i="6" a="1"/>
  <c r="P1126" i="6" s="1"/>
  <c r="P1977" i="6" a="1"/>
  <c r="P1977" i="6" s="1"/>
  <c r="P1093" i="6" a="1"/>
  <c r="P1093" i="6" s="1"/>
  <c r="P2115" i="6" a="1"/>
  <c r="P2115" i="6" s="1"/>
  <c r="P1946" i="6" a="1"/>
  <c r="P1946" i="6" s="1"/>
  <c r="P2106" i="6" a="1"/>
  <c r="P2106" i="6" s="1"/>
  <c r="P2038" i="6" a="1"/>
  <c r="P2038" i="6" s="1"/>
  <c r="P2068" i="6" a="1"/>
  <c r="P2068" i="6" s="1"/>
  <c r="P1142" i="6" a="1"/>
  <c r="P1142" i="6" s="1"/>
  <c r="P1124" i="6" a="1"/>
  <c r="P1124" i="6" s="1"/>
  <c r="P1972" i="6" a="1"/>
  <c r="P1972" i="6" s="1"/>
  <c r="P2010" i="6" a="1"/>
  <c r="P2010" i="6" s="1"/>
  <c r="P1172" i="6" a="1"/>
  <c r="P1172" i="6" s="1"/>
  <c r="P2031" i="6" a="1"/>
  <c r="P2031" i="6" s="1"/>
  <c r="P2067" i="6" a="1"/>
  <c r="P2067" i="6" s="1"/>
  <c r="P1202" i="6" a="1"/>
  <c r="P1202" i="6" s="1"/>
  <c r="P2092" i="6" a="1"/>
  <c r="P2092" i="6" s="1"/>
  <c r="P2037" i="6" a="1"/>
  <c r="P2037" i="6" s="1"/>
  <c r="P1114" i="6" a="1"/>
  <c r="P1114" i="6" s="1"/>
  <c r="P2077" i="6" a="1"/>
  <c r="P2077" i="6" s="1"/>
  <c r="P2088" i="6" a="1"/>
  <c r="P2088" i="6" s="1"/>
  <c r="P2091" i="6" a="1"/>
  <c r="P2091" i="6" s="1"/>
  <c r="P1186" i="6" a="1"/>
  <c r="P1186" i="6" s="1"/>
  <c r="P2006" i="6" a="1"/>
  <c r="P2006" i="6" s="1"/>
  <c r="P2087" i="6" a="1"/>
  <c r="P2087" i="6" s="1"/>
  <c r="P1222" i="6" a="1"/>
  <c r="P1222" i="6" s="1"/>
  <c r="P458" i="6" a="1"/>
  <c r="P458" i="6" s="1"/>
  <c r="P1082" i="6" a="1"/>
  <c r="P1082" i="6" s="1"/>
  <c r="P447" i="6" a="1"/>
  <c r="P447" i="6" s="1"/>
  <c r="P442" i="6" a="1"/>
  <c r="P442" i="6" s="1"/>
  <c r="P43" i="6" a="1"/>
  <c r="P43" i="6" s="1"/>
  <c r="P433" i="6" a="1"/>
  <c r="P433" i="6" s="1"/>
  <c r="P1067" i="6" a="1"/>
  <c r="P1067" i="6" s="1"/>
  <c r="P428" i="6" a="1"/>
  <c r="P428" i="6" s="1"/>
  <c r="P1942" i="6" a="1"/>
  <c r="P1942" i="6" s="1"/>
  <c r="P425" i="6" a="1"/>
  <c r="P425" i="6" s="1"/>
  <c r="P1046" i="6" a="1"/>
  <c r="P1046" i="6" s="1"/>
  <c r="P1044" i="6" a="1"/>
  <c r="P1044" i="6" s="1"/>
  <c r="P1938" i="6" a="1"/>
  <c r="P1938" i="6" s="1"/>
  <c r="P1025" i="6" a="1"/>
  <c r="P1025" i="6" s="1"/>
  <c r="P1017" i="6" a="1"/>
  <c r="P1017" i="6" s="1"/>
  <c r="P1013" i="6" a="1"/>
  <c r="P1013" i="6" s="1"/>
  <c r="P1010" i="6" a="1"/>
  <c r="P1010" i="6" s="1"/>
  <c r="P406" i="6" a="1"/>
  <c r="P406" i="6" s="1"/>
  <c r="P395" i="6" a="1"/>
  <c r="P395" i="6" s="1"/>
  <c r="P41" i="6" a="1"/>
  <c r="P41" i="6" s="1"/>
  <c r="P988" i="6" a="1"/>
  <c r="P988" i="6" s="1"/>
  <c r="P982" i="6" a="1"/>
  <c r="P982" i="6" s="1"/>
  <c r="P381" i="6" a="1"/>
  <c r="P381" i="6" s="1"/>
  <c r="P977" i="6" a="1"/>
  <c r="P977" i="6" s="1"/>
  <c r="P973" i="6" a="1"/>
  <c r="P973" i="6" s="1"/>
  <c r="P371" i="6" a="1"/>
  <c r="P371" i="6" s="1"/>
  <c r="P365" i="6" a="1"/>
  <c r="P365" i="6" s="1"/>
  <c r="P942" i="6" a="1"/>
  <c r="P942" i="6" s="1"/>
  <c r="P917" i="6" a="1"/>
  <c r="P917" i="6" s="1"/>
  <c r="P914" i="6" a="1"/>
  <c r="P914" i="6" s="1"/>
  <c r="P1917" i="6" a="1"/>
  <c r="P1917" i="6" s="1"/>
  <c r="P357" i="6" a="1"/>
  <c r="P357" i="6" s="1"/>
  <c r="P925" i="6" a="1"/>
  <c r="P925" i="6" s="1"/>
  <c r="P944" i="6" a="1"/>
  <c r="P944" i="6" s="1"/>
  <c r="P931" i="6" a="1"/>
  <c r="P931" i="6" s="1"/>
  <c r="P963" i="6" a="1"/>
  <c r="P963" i="6" s="1"/>
  <c r="P958" i="6" a="1"/>
  <c r="P958" i="6" s="1"/>
  <c r="P349" i="6" a="1"/>
  <c r="P349" i="6" s="1"/>
  <c r="P905" i="6" a="1"/>
  <c r="P905" i="6" s="1"/>
  <c r="P331" i="6" a="1"/>
  <c r="P331" i="6" s="1"/>
  <c r="P899" i="6" a="1"/>
  <c r="P899" i="6" s="1"/>
  <c r="P896" i="6" a="1"/>
  <c r="P896" i="6" s="1"/>
  <c r="P320" i="6" a="1"/>
  <c r="P320" i="6" s="1"/>
  <c r="P890" i="6" a="1"/>
  <c r="P890" i="6" s="1"/>
  <c r="P884" i="6" a="1"/>
  <c r="P884" i="6" s="1"/>
  <c r="P305" i="6" a="1"/>
  <c r="P305" i="6" s="1"/>
  <c r="P34" i="6" a="1"/>
  <c r="P34" i="6" s="1"/>
  <c r="P865" i="6" a="1"/>
  <c r="P865" i="6" s="1"/>
  <c r="P863" i="6" a="1"/>
  <c r="P863" i="6" s="1"/>
  <c r="P286" i="6" a="1"/>
  <c r="P286" i="6" s="1"/>
  <c r="P283" i="6" a="1"/>
  <c r="P283" i="6" s="1"/>
  <c r="P276" i="6" a="1"/>
  <c r="P276" i="6" s="1"/>
  <c r="P271" i="6" a="1"/>
  <c r="P271" i="6" s="1"/>
  <c r="P1900" i="6" a="1"/>
  <c r="P1900" i="6" s="1"/>
  <c r="P2384" i="6" a="1"/>
  <c r="P2384" i="6" s="1"/>
  <c r="P851" i="6" a="1"/>
  <c r="P851" i="6" s="1"/>
  <c r="P840" i="6" a="1"/>
  <c r="P840" i="6" s="1"/>
  <c r="P268" i="6" a="1"/>
  <c r="P268" i="6" s="1"/>
  <c r="P262" i="6" a="1"/>
  <c r="P262" i="6" s="1"/>
  <c r="P30" i="6" a="1"/>
  <c r="P30" i="6" s="1"/>
  <c r="P823" i="6" a="1"/>
  <c r="P823" i="6" s="1"/>
  <c r="P28" i="6" a="1"/>
  <c r="P28" i="6" s="1"/>
  <c r="P231" i="6" a="1"/>
  <c r="P231" i="6" s="1"/>
  <c r="P816" i="6" a="1"/>
  <c r="P816" i="6" s="1"/>
  <c r="P804" i="6" a="1"/>
  <c r="P804" i="6" s="1"/>
  <c r="P802" i="6" a="1"/>
  <c r="P802" i="6" s="1"/>
  <c r="P218" i="6" a="1"/>
  <c r="P218" i="6" s="1"/>
  <c r="P211" i="6" a="1"/>
  <c r="P211" i="6" s="1"/>
  <c r="P61" i="6" a="1"/>
  <c r="P61" i="6" s="1"/>
  <c r="P559" i="6" a="1"/>
  <c r="P559" i="6" s="1"/>
  <c r="P1317" i="6" a="1"/>
  <c r="P1317" i="6" s="1"/>
  <c r="P1316" i="6" a="1"/>
  <c r="P1316" i="6" s="1"/>
  <c r="P1310" i="6" a="1"/>
  <c r="P1310" i="6" s="1"/>
  <c r="P1304" i="6" a="1"/>
  <c r="P1304" i="6" s="1"/>
  <c r="P546" i="6" a="1"/>
  <c r="P546" i="6" s="1"/>
  <c r="P2148" i="6" a="1"/>
  <c r="P2148" i="6" s="1"/>
  <c r="P2154" i="6" a="1"/>
  <c r="P2154" i="6" s="1"/>
  <c r="P2157" i="6" a="1"/>
  <c r="P2157" i="6" s="1"/>
  <c r="P2146" i="6" a="1"/>
  <c r="P2146" i="6" s="1"/>
  <c r="P1295" i="6" a="1"/>
  <c r="P1295" i="6" s="1"/>
  <c r="P1281" i="6" a="1"/>
  <c r="P1281" i="6" s="1"/>
  <c r="P2139" i="6" a="1"/>
  <c r="P2139" i="6" s="1"/>
  <c r="P2137" i="6" a="1"/>
  <c r="P2137" i="6" s="1"/>
  <c r="P2136" i="6" a="1"/>
  <c r="P2136" i="6" s="1"/>
  <c r="P526" i="6" a="1"/>
  <c r="P526" i="6" s="1"/>
  <c r="P52" i="6" a="1"/>
  <c r="P52" i="6" s="1"/>
  <c r="P1257" i="6" a="1"/>
  <c r="P1257" i="6" s="1"/>
  <c r="P520" i="6" a="1"/>
  <c r="P520" i="6" s="1"/>
  <c r="P1242" i="6" a="1"/>
  <c r="P1242" i="6" s="1"/>
  <c r="P1241" i="6" a="1"/>
  <c r="P1241" i="6" s="1"/>
  <c r="P512" i="6" a="1"/>
  <c r="P512" i="6" s="1"/>
  <c r="P508" i="6" a="1"/>
  <c r="P508" i="6" s="1"/>
  <c r="P1232" i="6" a="1"/>
  <c r="P1232" i="6" s="1"/>
  <c r="P498" i="6" a="1"/>
  <c r="P498" i="6" s="1"/>
  <c r="P492" i="6" a="1"/>
  <c r="P492" i="6" s="1"/>
  <c r="P485" i="6" a="1"/>
  <c r="P485" i="6" s="1"/>
  <c r="P465" i="6" a="1"/>
  <c r="P465" i="6" s="1"/>
  <c r="P2041" i="6" a="1"/>
  <c r="P2041" i="6" s="1"/>
  <c r="P2107" i="6" a="1"/>
  <c r="P2107" i="6" s="1"/>
  <c r="P2005" i="6" a="1"/>
  <c r="P2005" i="6" s="1"/>
  <c r="P1171" i="6" a="1"/>
  <c r="P1171" i="6" s="1"/>
  <c r="P2028" i="6" a="1"/>
  <c r="P2028" i="6" s="1"/>
  <c r="P1996" i="6" a="1"/>
  <c r="P1996" i="6" s="1"/>
  <c r="P2055" i="6" a="1"/>
  <c r="P2055" i="6" s="1"/>
  <c r="P1157" i="6" a="1"/>
  <c r="P1157" i="6" s="1"/>
  <c r="P2043" i="6" a="1"/>
  <c r="P2043" i="6" s="1"/>
  <c r="P1986" i="6" a="1"/>
  <c r="P1986" i="6" s="1"/>
  <c r="P1147" i="6" a="1"/>
  <c r="P1147" i="6" s="1"/>
  <c r="P1220" i="6" a="1"/>
  <c r="P1220" i="6" s="1"/>
  <c r="P2062" i="6" a="1"/>
  <c r="P2062" i="6" s="1"/>
  <c r="P1218" i="6" a="1"/>
  <c r="P1218" i="6" s="1"/>
  <c r="P2023" i="6" a="1"/>
  <c r="P2023" i="6" s="1"/>
  <c r="P475" i="6" a="1"/>
  <c r="P475" i="6" s="1"/>
  <c r="P2020" i="6" a="1"/>
  <c r="P2020" i="6" s="1"/>
  <c r="P473" i="6" a="1"/>
  <c r="P473" i="6" s="1"/>
  <c r="P1150" i="6" a="1"/>
  <c r="P1150" i="6" s="1"/>
  <c r="P1210" i="6" a="1"/>
  <c r="P1210" i="6" s="1"/>
  <c r="P2016" i="6" a="1"/>
  <c r="P2016" i="6" s="1"/>
  <c r="P1097" i="6" a="1"/>
  <c r="P1097" i="6" s="1"/>
  <c r="P1208" i="6" a="1"/>
  <c r="P1208" i="6" s="1"/>
  <c r="P2114" i="6" a="1"/>
  <c r="P2114" i="6" s="1"/>
  <c r="P2110" i="6" a="1"/>
  <c r="P2110" i="6" s="1"/>
  <c r="P1148" i="6" a="1"/>
  <c r="P1148" i="6" s="1"/>
  <c r="P2051" i="6" a="1"/>
  <c r="P2051" i="6" s="1"/>
  <c r="P1966" i="6" a="1"/>
  <c r="P1966" i="6" s="1"/>
  <c r="P2391" i="6" a="1"/>
  <c r="P2391" i="6" s="1"/>
  <c r="P1102" i="6" a="1"/>
  <c r="P1102" i="6" s="1"/>
  <c r="P2396" i="6" a="1"/>
  <c r="P2396" i="6" s="1"/>
  <c r="P2001" i="6" a="1"/>
  <c r="P2001" i="6" s="1"/>
  <c r="P1967" i="6" a="1"/>
  <c r="P1967" i="6" s="1"/>
  <c r="P1204" i="6" a="1"/>
  <c r="P1204" i="6" s="1"/>
  <c r="P2102" i="6" a="1"/>
  <c r="P2102" i="6" s="1"/>
  <c r="P2418" i="6" a="1"/>
  <c r="P2418" i="6" s="1"/>
  <c r="P1990" i="6" a="1"/>
  <c r="P1990" i="6" s="1"/>
  <c r="P1096" i="6" a="1"/>
  <c r="P1096" i="6" s="1"/>
  <c r="P1195" i="6" a="1"/>
  <c r="P1195" i="6" s="1"/>
  <c r="P1201" i="6" a="1"/>
  <c r="P1201" i="6" s="1"/>
  <c r="P1138" i="6" a="1"/>
  <c r="P1138" i="6" s="1"/>
  <c r="P1141" i="6" a="1"/>
  <c r="P1141" i="6" s="1"/>
  <c r="P1140" i="6" a="1"/>
  <c r="P1140" i="6" s="1"/>
  <c r="P2083" i="6" a="1"/>
  <c r="P2083" i="6" s="1"/>
  <c r="P2035" i="6" a="1"/>
  <c r="P2035" i="6" s="1"/>
  <c r="P2030" i="6" a="1"/>
  <c r="P2030" i="6" s="1"/>
  <c r="P461" i="6" a="1"/>
  <c r="P461" i="6" s="1"/>
  <c r="P456" i="6" a="1"/>
  <c r="P456" i="6" s="1"/>
  <c r="P451" i="6" a="1"/>
  <c r="P451" i="6" s="1"/>
  <c r="P446" i="6" a="1"/>
  <c r="P446" i="6" s="1"/>
  <c r="P441" i="6" a="1"/>
  <c r="P441" i="6" s="1"/>
  <c r="P437" i="6" a="1"/>
  <c r="P437" i="6" s="1"/>
  <c r="P1072" i="6" a="1"/>
  <c r="P1072" i="6" s="1"/>
  <c r="P1068" i="6" a="1"/>
  <c r="P1068" i="6" s="1"/>
  <c r="P1062" i="6" a="1"/>
  <c r="P1062" i="6" s="1"/>
  <c r="P1057" i="6" a="1"/>
  <c r="P1057" i="6" s="1"/>
  <c r="P1050" i="6" a="1"/>
  <c r="P1050" i="6" s="1"/>
  <c r="P2387" i="6" a="1"/>
  <c r="P2387" i="6" s="1"/>
  <c r="P1940" i="6" a="1"/>
  <c r="P1940" i="6" s="1"/>
  <c r="P1039" i="6" a="1"/>
  <c r="P1039" i="6" s="1"/>
  <c r="P418" i="6" a="1"/>
  <c r="P418" i="6" s="1"/>
  <c r="P1026" i="6" a="1"/>
  <c r="P1026" i="6" s="1"/>
  <c r="P1008" i="6" a="1"/>
  <c r="P1008" i="6" s="1"/>
  <c r="P1009" i="6" a="1"/>
  <c r="P1009" i="6" s="1"/>
  <c r="P1012" i="6" a="1"/>
  <c r="P1012" i="6" s="1"/>
  <c r="P1021" i="6" a="1"/>
  <c r="P1021" i="6" s="1"/>
  <c r="P405" i="6" a="1"/>
  <c r="P405" i="6" s="1"/>
  <c r="P399" i="6" a="1"/>
  <c r="P399" i="6" s="1"/>
  <c r="P393" i="6" a="1"/>
  <c r="P393" i="6" s="1"/>
  <c r="P995" i="6" a="1"/>
  <c r="P995" i="6" s="1"/>
  <c r="P1930" i="6" a="1"/>
  <c r="P1930" i="6" s="1"/>
  <c r="P985" i="6" a="1"/>
  <c r="P985" i="6" s="1"/>
  <c r="P380" i="6" a="1"/>
  <c r="P380" i="6" s="1"/>
  <c r="P979" i="6" a="1"/>
  <c r="P979" i="6" s="1"/>
  <c r="P969" i="6" a="1"/>
  <c r="P969" i="6" s="1"/>
  <c r="P966" i="6" a="1"/>
  <c r="P966" i="6" s="1"/>
  <c r="P364" i="6" a="1"/>
  <c r="P364" i="6" s="1"/>
  <c r="P935" i="6" a="1"/>
  <c r="P935" i="6" s="1"/>
  <c r="P358" i="6" a="1"/>
  <c r="P358" i="6" s="1"/>
  <c r="P1926" i="6" a="1"/>
  <c r="P1926" i="6" s="1"/>
  <c r="P918" i="6" a="1"/>
  <c r="P918" i="6" s="1"/>
  <c r="P945" i="6" a="1"/>
  <c r="P945" i="6" s="1"/>
  <c r="P923" i="6" a="1"/>
  <c r="P923" i="6" s="1"/>
  <c r="P943" i="6" a="1"/>
  <c r="P943" i="6" s="1"/>
  <c r="P937" i="6" a="1"/>
  <c r="P937" i="6" s="1"/>
  <c r="P959" i="6" a="1"/>
  <c r="P959" i="6" s="1"/>
  <c r="P954" i="6" a="1"/>
  <c r="P954" i="6" s="1"/>
  <c r="P347" i="6" a="1"/>
  <c r="P347" i="6" s="1"/>
  <c r="P341" i="6" a="1"/>
  <c r="P341" i="6" s="1"/>
  <c r="P335" i="6" a="1"/>
  <c r="P335" i="6" s="1"/>
  <c r="P330" i="6" a="1"/>
  <c r="P330" i="6" s="1"/>
  <c r="P898" i="6" a="1"/>
  <c r="P898" i="6" s="1"/>
  <c r="P895" i="6" a="1"/>
  <c r="P895" i="6" s="1"/>
  <c r="P319" i="6" a="1"/>
  <c r="P319" i="6" s="1"/>
  <c r="P313" i="6" a="1"/>
  <c r="P313" i="6" s="1"/>
  <c r="P877" i="6" a="1"/>
  <c r="P877" i="6" s="1"/>
  <c r="P881" i="6" a="1"/>
  <c r="P881" i="6" s="1"/>
  <c r="P304" i="6" a="1"/>
  <c r="P304" i="6" s="1"/>
  <c r="P299" i="6" a="1"/>
  <c r="P299" i="6" s="1"/>
  <c r="P867" i="6" a="1"/>
  <c r="P867" i="6" s="1"/>
  <c r="P869" i="6" a="1"/>
  <c r="P869" i="6" s="1"/>
  <c r="P33" i="6" a="1"/>
  <c r="P33" i="6" s="1"/>
  <c r="P282" i="6" a="1"/>
  <c r="P282" i="6" s="1"/>
  <c r="P275" i="6" a="1"/>
  <c r="P275" i="6" s="1"/>
  <c r="P270" i="6" a="1"/>
  <c r="P270" i="6" s="1"/>
  <c r="P1897" i="6" a="1"/>
  <c r="P1897" i="6" s="1"/>
  <c r="P849" i="6" a="1"/>
  <c r="P849" i="6" s="1"/>
  <c r="P844" i="6" a="1"/>
  <c r="P844" i="6" s="1"/>
  <c r="P853" i="6" a="1"/>
  <c r="P853" i="6" s="1"/>
  <c r="P830" i="6" a="1"/>
  <c r="P830" i="6" s="1"/>
  <c r="P261" i="6" a="1"/>
  <c r="P261" i="6" s="1"/>
  <c r="P254" i="6" a="1"/>
  <c r="P254" i="6" s="1"/>
  <c r="P249" i="6" a="1"/>
  <c r="P249" i="6" s="1"/>
  <c r="P241" i="6" a="1"/>
  <c r="P241" i="6" s="1"/>
  <c r="P228" i="6" a="1"/>
  <c r="P228" i="6" s="1"/>
  <c r="P223" i="6" a="1"/>
  <c r="P223" i="6" s="1"/>
  <c r="P806" i="6" a="1"/>
  <c r="P806" i="6" s="1"/>
  <c r="P219" i="6" a="1"/>
  <c r="P219" i="6" s="1"/>
  <c r="P210" i="6" a="1"/>
  <c r="P210" i="6" s="1"/>
  <c r="P206" i="6" a="1"/>
  <c r="P206" i="6" s="1"/>
  <c r="P785" i="6" a="1"/>
  <c r="P785" i="6" s="1"/>
  <c r="P795" i="6" a="1"/>
  <c r="P795" i="6" s="1"/>
  <c r="P196" i="6" a="1"/>
  <c r="P196" i="6" s="1"/>
  <c r="P188" i="6" a="1"/>
  <c r="P188" i="6" s="1"/>
  <c r="P773" i="6" a="1"/>
  <c r="P773" i="6" s="1"/>
  <c r="P183" i="6" a="1"/>
  <c r="P183" i="6" s="1"/>
  <c r="P179" i="6" a="1"/>
  <c r="P179" i="6" s="1"/>
  <c r="P769" i="6" a="1"/>
  <c r="P769" i="6" s="1"/>
  <c r="P762" i="6" a="1"/>
  <c r="P762" i="6" s="1"/>
  <c r="P166" i="6" a="1"/>
  <c r="P166" i="6" s="1"/>
  <c r="P749" i="6" a="1"/>
  <c r="P749" i="6" s="1"/>
  <c r="P164" i="6" a="1"/>
  <c r="P164" i="6" s="1"/>
  <c r="P153" i="6" a="1"/>
  <c r="P153" i="6" s="1"/>
  <c r="P1360" i="6" a="1"/>
  <c r="P1360" i="6" s="1"/>
  <c r="P2435" i="6" a="1"/>
  <c r="P2435" i="6" s="1"/>
  <c r="P2191" i="6" a="1"/>
  <c r="P2191" i="6" s="1"/>
  <c r="P2199" i="6" a="1"/>
  <c r="P2199" i="6" s="1"/>
  <c r="P2177" i="6" a="1"/>
  <c r="P2177" i="6" s="1"/>
  <c r="P2429" i="6" a="1"/>
  <c r="P2429" i="6" s="1"/>
  <c r="P2220" i="6" a="1"/>
  <c r="P2220" i="6" s="1"/>
  <c r="P2200" i="6" a="1"/>
  <c r="P2200" i="6" s="1"/>
  <c r="P1369" i="6" a="1"/>
  <c r="P1369" i="6" s="1"/>
  <c r="P2188" i="6" a="1"/>
  <c r="P2188" i="6" s="1"/>
  <c r="P2186" i="6" a="1"/>
  <c r="P2186" i="6" s="1"/>
  <c r="P2174" i="6" a="1"/>
  <c r="P2174" i="6" s="1"/>
  <c r="P1366" i="6" a="1"/>
  <c r="P1366" i="6" s="1"/>
  <c r="P566" i="6" a="1"/>
  <c r="P566" i="6" s="1"/>
  <c r="P1336" i="6" a="1"/>
  <c r="P1336" i="6" s="1"/>
  <c r="P561" i="6" a="1"/>
  <c r="P561" i="6" s="1"/>
  <c r="P1325" i="6" a="1"/>
  <c r="P1325" i="6" s="1"/>
  <c r="P1318" i="6" a="1"/>
  <c r="P1318" i="6" s="1"/>
  <c r="P1314" i="6" a="1"/>
  <c r="P1314" i="6" s="1"/>
  <c r="P1308" i="6" a="1"/>
  <c r="P1308" i="6" s="1"/>
  <c r="P1303" i="6" a="1"/>
  <c r="P1303" i="6" s="1"/>
  <c r="P547" i="6" a="1"/>
  <c r="P547" i="6" s="1"/>
  <c r="P2143" i="6" a="1"/>
  <c r="P2143" i="6" s="1"/>
  <c r="P2141" i="6" a="1"/>
  <c r="P2141" i="6" s="1"/>
  <c r="P2155" i="6" a="1"/>
  <c r="P2155" i="6" s="1"/>
  <c r="P1291" i="6" a="1"/>
  <c r="P1291" i="6" s="1"/>
  <c r="P1283" i="6" a="1"/>
  <c r="P1283" i="6" s="1"/>
  <c r="P1276" i="6" a="1"/>
  <c r="P1276" i="6" s="1"/>
  <c r="P1273" i="6" a="1"/>
  <c r="P1273" i="6" s="1"/>
  <c r="P530" i="6" a="1"/>
  <c r="P530" i="6" s="1"/>
  <c r="P51" i="6" a="1"/>
  <c r="P51" i="6" s="1"/>
  <c r="P1256" i="6" a="1"/>
  <c r="P1256" i="6" s="1"/>
  <c r="P1251" i="6" a="1"/>
  <c r="P1251" i="6" s="1"/>
  <c r="P1244" i="6" a="1"/>
  <c r="P1244" i="6" s="1"/>
  <c r="P2134" i="6" a="1"/>
  <c r="P2134" i="6" s="1"/>
  <c r="P511" i="6" a="1"/>
  <c r="P511" i="6" s="1"/>
  <c r="P502" i="6" a="1"/>
  <c r="P502" i="6" s="1"/>
  <c r="P1229" i="6" a="1"/>
  <c r="P1229" i="6" s="1"/>
  <c r="P491" i="6" a="1"/>
  <c r="P491" i="6" s="1"/>
  <c r="P484" i="6" a="1"/>
  <c r="P484" i="6" s="1"/>
  <c r="P2029" i="6" a="1"/>
  <c r="P2029" i="6" s="1"/>
  <c r="P1112" i="6" a="1"/>
  <c r="P1112" i="6" s="1"/>
  <c r="P1127" i="6" a="1"/>
  <c r="P1127" i="6" s="1"/>
  <c r="P1989" i="6" a="1"/>
  <c r="P1989" i="6" s="1"/>
  <c r="P1168" i="6" a="1"/>
  <c r="P1168" i="6" s="1"/>
  <c r="P1948" i="6" a="1"/>
  <c r="P1948" i="6" s="1"/>
  <c r="P1951" i="6" a="1"/>
  <c r="P1951" i="6" s="1"/>
  <c r="P1995" i="6" a="1"/>
  <c r="P1995" i="6" s="1"/>
  <c r="P1136" i="6" a="1"/>
  <c r="P1136" i="6" s="1"/>
  <c r="P2039" i="6" a="1"/>
  <c r="P2039" i="6" s="1"/>
  <c r="P2026" i="6" a="1"/>
  <c r="P2026" i="6" s="1"/>
  <c r="P2112" i="6" a="1"/>
  <c r="P2112" i="6" s="1"/>
  <c r="P1959" i="6" a="1"/>
  <c r="P1959" i="6" s="1"/>
  <c r="P1219" i="6" a="1"/>
  <c r="P1219" i="6" s="1"/>
  <c r="P1151" i="6" a="1"/>
  <c r="P1151" i="6" s="1"/>
  <c r="P477" i="6" a="1"/>
  <c r="P477" i="6" s="1"/>
  <c r="P1215" i="6" a="1"/>
  <c r="P1215" i="6" s="1"/>
  <c r="P2080" i="6" a="1"/>
  <c r="P2080" i="6" s="1"/>
  <c r="P1212" i="6" a="1"/>
  <c r="P1212" i="6" s="1"/>
  <c r="P2414" i="6" a="1"/>
  <c r="P2414" i="6" s="1"/>
  <c r="P2059" i="6" a="1"/>
  <c r="P2059" i="6" s="1"/>
  <c r="P1968" i="6" a="1"/>
  <c r="P1968" i="6" s="1"/>
  <c r="P1118" i="6" a="1"/>
  <c r="P1118" i="6" s="1"/>
  <c r="P1143" i="6" a="1"/>
  <c r="P1143" i="6" s="1"/>
  <c r="P2392" i="6" a="1"/>
  <c r="P2392" i="6" s="1"/>
  <c r="P1198" i="6" a="1"/>
  <c r="P1198" i="6" s="1"/>
  <c r="P1180" i="6" a="1"/>
  <c r="P1180" i="6" s="1"/>
  <c r="P2401" i="6" a="1"/>
  <c r="P2401" i="6" s="1"/>
  <c r="P2413" i="6" a="1"/>
  <c r="P2413" i="6" s="1"/>
  <c r="P2105" i="6" a="1"/>
  <c r="P2105" i="6" s="1"/>
  <c r="P2412" i="6" a="1"/>
  <c r="P2412" i="6" s="1"/>
  <c r="P1178" i="6" a="1"/>
  <c r="P1178" i="6" s="1"/>
  <c r="P1992" i="6" a="1"/>
  <c r="P1992" i="6" s="1"/>
  <c r="P1117" i="6" a="1"/>
  <c r="P1117" i="6" s="1"/>
  <c r="P1088" i="6" a="1"/>
  <c r="P1088" i="6" s="1"/>
  <c r="P2118" i="6" a="1"/>
  <c r="P2118" i="6" s="1"/>
  <c r="P1955" i="6" a="1"/>
  <c r="P1955" i="6" s="1"/>
  <c r="P1153" i="6" a="1"/>
  <c r="P1153" i="6" s="1"/>
  <c r="P2056" i="6" a="1"/>
  <c r="P2056" i="6" s="1"/>
  <c r="P1165" i="6" a="1"/>
  <c r="P1165" i="6" s="1"/>
  <c r="P2411" i="6" a="1"/>
  <c r="P2411" i="6" s="1"/>
  <c r="P2036" i="6" a="1"/>
  <c r="P2036" i="6" s="1"/>
  <c r="P2127" i="6" a="1"/>
  <c r="P2127" i="6" s="1"/>
  <c r="P1122" i="6" a="1"/>
  <c r="P1122" i="6" s="1"/>
  <c r="P1954" i="6" a="1"/>
  <c r="P1954" i="6" s="1"/>
  <c r="P2032" i="6" a="1"/>
  <c r="P2032" i="6" s="1"/>
  <c r="P1177" i="6" a="1"/>
  <c r="P1177" i="6" s="1"/>
  <c r="P1101" i="6" a="1"/>
  <c r="P1101" i="6" s="1"/>
  <c r="P1085" i="6" a="1"/>
  <c r="P1085" i="6" s="1"/>
  <c r="P455" i="6" a="1"/>
  <c r="P455" i="6" s="1"/>
  <c r="P450" i="6" a="1"/>
  <c r="P450" i="6" s="1"/>
  <c r="P445" i="6" a="1"/>
  <c r="P445" i="6" s="1"/>
  <c r="P440" i="6" a="1"/>
  <c r="P440" i="6" s="1"/>
  <c r="P435" i="6" a="1"/>
  <c r="P435" i="6" s="1"/>
  <c r="P1073" i="6" a="1"/>
  <c r="P1073" i="6" s="1"/>
  <c r="P1059" i="6" a="1"/>
  <c r="P1059" i="6" s="1"/>
  <c r="P424" i="6" a="1"/>
  <c r="P424" i="6" s="1"/>
  <c r="P1045" i="6" a="1"/>
  <c r="P1045" i="6" s="1"/>
  <c r="P1036" i="6" a="1"/>
  <c r="P1036" i="6" s="1"/>
  <c r="P422" i="6" a="1"/>
  <c r="P422" i="6" s="1"/>
  <c r="P417" i="6" a="1"/>
  <c r="P417" i="6" s="1"/>
  <c r="P414" i="6" a="1"/>
  <c r="P414" i="6" s="1"/>
  <c r="P1016" i="6" a="1"/>
  <c r="P1016" i="6" s="1"/>
  <c r="P1019" i="6" a="1"/>
  <c r="P1019" i="6" s="1"/>
  <c r="P1936" i="6" a="1"/>
  <c r="P1936" i="6" s="1"/>
  <c r="P1023" i="6" a="1"/>
  <c r="P1023" i="6" s="1"/>
  <c r="P404" i="6" a="1"/>
  <c r="P404" i="6" s="1"/>
  <c r="P396" i="6" a="1"/>
  <c r="P396" i="6" s="1"/>
  <c r="P392" i="6" a="1"/>
  <c r="P392" i="6" s="1"/>
  <c r="P994" i="6" a="1"/>
  <c r="P994" i="6" s="1"/>
  <c r="P385" i="6" a="1"/>
  <c r="P385" i="6" s="1"/>
  <c r="P383" i="6" a="1"/>
  <c r="P383" i="6" s="1"/>
  <c r="P378" i="6" a="1"/>
  <c r="P378" i="6" s="1"/>
  <c r="P375" i="6" a="1"/>
  <c r="P375" i="6" s="1"/>
  <c r="P971" i="6" a="1"/>
  <c r="P971" i="6" s="1"/>
  <c r="P1929" i="6" a="1"/>
  <c r="P1929" i="6" s="1"/>
  <c r="P363" i="6" a="1"/>
  <c r="P363" i="6" s="1"/>
  <c r="P360" i="6" a="1"/>
  <c r="P360" i="6" s="1"/>
  <c r="P964" i="6" a="1"/>
  <c r="P964" i="6" s="1"/>
  <c r="P934" i="6" a="1"/>
  <c r="P934" i="6" s="1"/>
  <c r="P932" i="6" a="1"/>
  <c r="P932" i="6" s="1"/>
  <c r="P913" i="6" a="1"/>
  <c r="P913" i="6" s="1"/>
  <c r="P1919" i="6" a="1"/>
  <c r="P1919" i="6" s="1"/>
  <c r="P938" i="6" a="1"/>
  <c r="P938" i="6" s="1"/>
  <c r="P924" i="6" a="1"/>
  <c r="P924" i="6" s="1"/>
  <c r="P946" i="6" a="1"/>
  <c r="P946" i="6" s="1"/>
  <c r="P956" i="6" a="1"/>
  <c r="P956" i="6" s="1"/>
  <c r="P911" i="6" a="1"/>
  <c r="P911" i="6" s="1"/>
  <c r="P348" i="6" a="1"/>
  <c r="P348" i="6" s="1"/>
  <c r="P340" i="6" a="1"/>
  <c r="P340" i="6" s="1"/>
  <c r="P333" i="6" a="1"/>
  <c r="P333" i="6" s="1"/>
  <c r="P904" i="6" a="1"/>
  <c r="P904" i="6" s="1"/>
  <c r="P325" i="6" a="1"/>
  <c r="P325" i="6" s="1"/>
  <c r="P1910" i="6" a="1"/>
  <c r="P1910" i="6" s="1"/>
  <c r="P318" i="6" a="1"/>
  <c r="P318" i="6" s="1"/>
  <c r="P312" i="6" a="1"/>
  <c r="P312" i="6" s="1"/>
  <c r="P888" i="6" a="1"/>
  <c r="P888" i="6" s="1"/>
  <c r="P889" i="6" a="1"/>
  <c r="P889" i="6" s="1"/>
  <c r="P880" i="6" a="1"/>
  <c r="P880" i="6" s="1"/>
  <c r="P303" i="6" a="1"/>
  <c r="P303" i="6" s="1"/>
  <c r="P870" i="6" a="1"/>
  <c r="P870" i="6" s="1"/>
  <c r="P866" i="6" a="1"/>
  <c r="P866" i="6" s="1"/>
  <c r="P868" i="6" a="1"/>
  <c r="P868" i="6" s="1"/>
  <c r="P32" i="6" a="1"/>
  <c r="P32" i="6" s="1"/>
  <c r="P281" i="6" a="1"/>
  <c r="P281" i="6" s="1"/>
  <c r="P273" i="6" a="1"/>
  <c r="P273" i="6" s="1"/>
  <c r="P1898" i="6" a="1"/>
  <c r="P1898" i="6" s="1"/>
  <c r="P845" i="6" a="1"/>
  <c r="P845" i="6" s="1"/>
  <c r="P846" i="6" a="1"/>
  <c r="P846" i="6" s="1"/>
  <c r="P1899" i="6" a="1"/>
  <c r="P1899" i="6" s="1"/>
  <c r="P852" i="6" a="1"/>
  <c r="P852" i="6" s="1"/>
  <c r="P248" i="6" a="1"/>
  <c r="P248" i="6" s="1"/>
  <c r="P240" i="6" a="1"/>
  <c r="P240" i="6" s="1"/>
  <c r="P817" i="6" a="1"/>
  <c r="P817" i="6" s="1"/>
  <c r="P230" i="6" a="1"/>
  <c r="P230" i="6" s="1"/>
  <c r="P222" i="6" a="1"/>
  <c r="P222" i="6" s="1"/>
  <c r="P2383" i="6" a="1"/>
  <c r="P2383" i="6" s="1"/>
  <c r="P1315" i="6" a="1"/>
  <c r="P1315" i="6" s="1"/>
  <c r="P1312" i="6" a="1"/>
  <c r="P1312" i="6" s="1"/>
  <c r="P1301" i="6" a="1"/>
  <c r="P1301" i="6" s="1"/>
  <c r="P2152" i="6" a="1"/>
  <c r="P2152" i="6" s="1"/>
  <c r="P1298" i="6" a="1"/>
  <c r="P1298" i="6" s="1"/>
  <c r="P2156" i="6" a="1"/>
  <c r="P2156" i="6" s="1"/>
  <c r="P2144" i="6" a="1"/>
  <c r="P2144" i="6" s="1"/>
  <c r="P542" i="6" a="1"/>
  <c r="P542" i="6" s="1"/>
  <c r="P538" i="6" a="1"/>
  <c r="P538" i="6" s="1"/>
  <c r="P533" i="6" a="1"/>
  <c r="P533" i="6" s="1"/>
  <c r="P1275" i="6" a="1"/>
  <c r="P1275" i="6" s="1"/>
  <c r="P1272" i="6" a="1"/>
  <c r="P1272" i="6" s="1"/>
  <c r="P55" i="6" a="1"/>
  <c r="P55" i="6" s="1"/>
  <c r="P1265" i="6" a="1"/>
  <c r="P1265" i="6" s="1"/>
  <c r="P521" i="6" a="1"/>
  <c r="P521" i="6" s="1"/>
  <c r="P524" i="6" a="1"/>
  <c r="P524" i="6" s="1"/>
  <c r="P1250" i="6" a="1"/>
  <c r="P1250" i="6" s="1"/>
  <c r="P50" i="6" a="1"/>
  <c r="P50" i="6" s="1"/>
  <c r="P1237" i="6" a="1"/>
  <c r="P1237" i="6" s="1"/>
  <c r="P506" i="6" a="1"/>
  <c r="P506" i="6" s="1"/>
  <c r="P501" i="6" a="1"/>
  <c r="P501" i="6" s="1"/>
  <c r="P496" i="6" a="1"/>
  <c r="P496" i="6" s="1"/>
  <c r="P490" i="6" a="1"/>
  <c r="P490" i="6" s="1"/>
  <c r="P47" i="6" a="1"/>
  <c r="P47" i="6" s="1"/>
  <c r="P1199" i="6" a="1"/>
  <c r="P1199" i="6" s="1"/>
  <c r="P482" i="6" a="1"/>
  <c r="P482" i="6" s="1"/>
  <c r="P1952" i="6" a="1"/>
  <c r="P1952" i="6" s="1"/>
  <c r="P2004" i="6" a="1"/>
  <c r="P2004" i="6" s="1"/>
  <c r="P1105" i="6" a="1"/>
  <c r="P1105" i="6" s="1"/>
  <c r="P1997" i="6" a="1"/>
  <c r="P1997" i="6" s="1"/>
  <c r="P1987" i="6" a="1"/>
  <c r="P1987" i="6" s="1"/>
  <c r="P2394" i="6" a="1"/>
  <c r="P2394" i="6" s="1"/>
  <c r="P1110" i="6" a="1"/>
  <c r="P1110" i="6" s="1"/>
  <c r="P1193" i="6" a="1"/>
  <c r="P1193" i="6" s="1"/>
  <c r="P479" i="6" a="1"/>
  <c r="P479" i="6" s="1"/>
  <c r="P2409" i="6" a="1"/>
  <c r="P2409" i="6" s="1"/>
  <c r="P1158" i="6" a="1"/>
  <c r="P1158" i="6" s="1"/>
  <c r="P2025" i="6" a="1"/>
  <c r="P2025" i="6" s="1"/>
  <c r="P2054" i="6" a="1"/>
  <c r="P2054" i="6" s="1"/>
  <c r="P1217" i="6" a="1"/>
  <c r="P1217" i="6" s="1"/>
  <c r="P1214" i="6" a="1"/>
  <c r="P1214" i="6" s="1"/>
  <c r="P1089" i="6" a="1"/>
  <c r="P1089" i="6" s="1"/>
  <c r="P1980" i="6" a="1"/>
  <c r="P1980" i="6" s="1"/>
  <c r="P1211" i="6" a="1"/>
  <c r="P1211" i="6" s="1"/>
  <c r="P1133" i="6" a="1"/>
  <c r="P1133" i="6" s="1"/>
  <c r="P2053" i="6" a="1"/>
  <c r="P2053" i="6" s="1"/>
  <c r="P1978" i="6" a="1"/>
  <c r="P1978" i="6" s="1"/>
  <c r="P1957" i="6" a="1"/>
  <c r="P1957" i="6" s="1"/>
  <c r="P2403" i="6" a="1"/>
  <c r="P2403" i="6" s="1"/>
  <c r="P1125" i="6" a="1"/>
  <c r="P1125" i="6" s="1"/>
  <c r="P2065" i="6" a="1"/>
  <c r="P2065" i="6" s="1"/>
  <c r="P2013" i="6" a="1"/>
  <c r="P2013" i="6" s="1"/>
  <c r="P1994" i="6" a="1"/>
  <c r="P1994" i="6" s="1"/>
  <c r="P2416" i="6" a="1"/>
  <c r="P2416" i="6" s="1"/>
  <c r="P2066" i="6" a="1"/>
  <c r="P2066" i="6" s="1"/>
  <c r="P1205" i="6" a="1"/>
  <c r="P1205" i="6" s="1"/>
  <c r="P1965" i="6" a="1"/>
  <c r="P1965" i="6" s="1"/>
  <c r="P1189" i="6" a="1"/>
  <c r="P1189" i="6" s="1"/>
  <c r="P462" i="6" a="1"/>
  <c r="P462" i="6" s="1"/>
  <c r="P1203" i="6" a="1"/>
  <c r="P1203" i="6" s="1"/>
  <c r="P2101" i="6" a="1"/>
  <c r="P2101" i="6" s="1"/>
  <c r="P469" i="6" a="1"/>
  <c r="P469" i="6" s="1"/>
  <c r="P1130" i="6" a="1"/>
  <c r="P1130" i="6" s="1"/>
  <c r="P2050" i="6" a="1"/>
  <c r="P2050" i="6" s="1"/>
  <c r="P2128" i="6" a="1"/>
  <c r="P2128" i="6" s="1"/>
  <c r="P2116" i="6" a="1"/>
  <c r="P2116" i="6" s="1"/>
  <c r="P1107" i="6" a="1"/>
  <c r="P1107" i="6" s="1"/>
  <c r="P2033" i="6" a="1"/>
  <c r="P2033" i="6" s="1"/>
  <c r="P2117" i="6" a="1"/>
  <c r="P2117" i="6" s="1"/>
  <c r="P1106" i="6" a="1"/>
  <c r="P1106" i="6" s="1"/>
  <c r="P2034" i="6" a="1"/>
  <c r="P2034" i="6" s="1"/>
  <c r="P2096" i="6" a="1"/>
  <c r="P2096" i="6" s="1"/>
  <c r="P460" i="6" a="1"/>
  <c r="P460" i="6" s="1"/>
  <c r="P454" i="6" a="1"/>
  <c r="P454" i="6" s="1"/>
  <c r="P1945" i="6" a="1"/>
  <c r="P1945" i="6" s="1"/>
  <c r="P444" i="6" a="1"/>
  <c r="P444" i="6" s="1"/>
  <c r="P42" i="6" a="1"/>
  <c r="P42" i="6" s="1"/>
  <c r="P432" i="6" a="1"/>
  <c r="P432" i="6" s="1"/>
  <c r="P1065" i="6" a="1"/>
  <c r="P1065" i="6" s="1"/>
  <c r="P427" i="6" a="1"/>
  <c r="P427" i="6" s="1"/>
  <c r="P426" i="6" a="1"/>
  <c r="P426" i="6" s="1"/>
  <c r="P423" i="6" a="1"/>
  <c r="P423" i="6" s="1"/>
  <c r="P1941" i="6" a="1"/>
  <c r="P1941" i="6" s="1"/>
  <c r="P1027" i="6" a="1"/>
  <c r="P1027" i="6" s="1"/>
  <c r="P413" i="6" a="1"/>
  <c r="P413" i="6" s="1"/>
  <c r="P1002" i="6" a="1"/>
  <c r="P1002" i="6" s="1"/>
  <c r="P1020" i="6" a="1"/>
  <c r="P1020" i="6" s="1"/>
  <c r="P1022" i="6" a="1"/>
  <c r="P1022" i="6" s="1"/>
  <c r="P403" i="6" a="1"/>
  <c r="P403" i="6" s="1"/>
  <c r="P398" i="6" a="1"/>
  <c r="P398" i="6" s="1"/>
  <c r="P391" i="6" a="1"/>
  <c r="P391" i="6" s="1"/>
  <c r="P386" i="6" a="1"/>
  <c r="P386" i="6" s="1"/>
  <c r="P384" i="6" a="1"/>
  <c r="P384" i="6" s="1"/>
  <c r="P379" i="6" a="1"/>
  <c r="P379" i="6" s="1"/>
  <c r="P976" i="6" a="1"/>
  <c r="P976" i="6" s="1"/>
  <c r="P970" i="6" a="1"/>
  <c r="P970" i="6" s="1"/>
  <c r="P370" i="6" a="1"/>
  <c r="P370" i="6" s="1"/>
  <c r="P952" i="6" a="1"/>
  <c r="P952" i="6" s="1"/>
  <c r="P961" i="6" a="1"/>
  <c r="P961" i="6" s="1"/>
  <c r="P941" i="6" a="1"/>
  <c r="P941" i="6" s="1"/>
  <c r="P1923" i="6" a="1"/>
  <c r="P1923" i="6" s="1"/>
  <c r="P1922" i="6" a="1"/>
  <c r="P1922" i="6" s="1"/>
  <c r="P939" i="6" a="1"/>
  <c r="P939" i="6" s="1"/>
  <c r="P960" i="6" a="1"/>
  <c r="P960" i="6" s="1"/>
  <c r="P922" i="6" a="1"/>
  <c r="P922" i="6" s="1"/>
  <c r="P947" i="6" a="1"/>
  <c r="P947" i="6" s="1"/>
  <c r="P965" i="6" a="1"/>
  <c r="P965" i="6" s="1"/>
  <c r="P1911" i="6" a="1"/>
  <c r="P1911" i="6" s="1"/>
  <c r="P345" i="6" a="1"/>
  <c r="P345" i="6" s="1"/>
  <c r="P339" i="6" a="1"/>
  <c r="P339" i="6" s="1"/>
  <c r="P334" i="6" a="1"/>
  <c r="P334" i="6" s="1"/>
  <c r="P324" i="6" a="1"/>
  <c r="P324" i="6" s="1"/>
  <c r="P897" i="6" a="1"/>
  <c r="P897" i="6" s="1"/>
  <c r="P317" i="6" a="1"/>
  <c r="P317" i="6" s="1"/>
  <c r="P311" i="6" a="1"/>
  <c r="P311" i="6" s="1"/>
  <c r="P1908" i="6" a="1"/>
  <c r="P1908" i="6" s="1"/>
  <c r="P1909" i="6" a="1"/>
  <c r="P1909" i="6" s="1"/>
  <c r="P878" i="6" a="1"/>
  <c r="P878" i="6" s="1"/>
  <c r="P873" i="6" a="1"/>
  <c r="P873" i="6" s="1"/>
  <c r="P298" i="6" a="1"/>
  <c r="P298" i="6" s="1"/>
  <c r="P1905" i="6" a="1"/>
  <c r="P1905" i="6" s="1"/>
  <c r="P291" i="6" a="1"/>
  <c r="P291" i="6" s="1"/>
  <c r="P285" i="6" a="1"/>
  <c r="P285" i="6" s="1"/>
  <c r="P280" i="6" a="1"/>
  <c r="P280" i="6" s="1"/>
  <c r="P274" i="6" a="1"/>
  <c r="P274" i="6" s="1"/>
  <c r="P847" i="6" a="1"/>
  <c r="P847" i="6" s="1"/>
  <c r="P839" i="6" a="1"/>
  <c r="P839" i="6" s="1"/>
  <c r="P1895" i="6" a="1"/>
  <c r="P1895" i="6" s="1"/>
  <c r="P1896" i="6" a="1"/>
  <c r="P1896" i="6" s="1"/>
  <c r="P269" i="6" a="1"/>
  <c r="P269" i="6" s="1"/>
  <c r="P836" i="6" a="1"/>
  <c r="P836" i="6" s="1"/>
  <c r="P260" i="6" a="1"/>
  <c r="P260" i="6" s="1"/>
  <c r="P253" i="6" a="1"/>
  <c r="P253" i="6" s="1"/>
  <c r="P827" i="6" a="1"/>
  <c r="P827" i="6" s="1"/>
  <c r="P824" i="6" a="1"/>
  <c r="P824" i="6" s="1"/>
  <c r="P239" i="6" a="1"/>
  <c r="P239" i="6" s="1"/>
  <c r="P236" i="6" a="1"/>
  <c r="P236" i="6" s="1"/>
  <c r="P229" i="6" a="1"/>
  <c r="P229" i="6" s="1"/>
  <c r="P1891" i="6" a="1"/>
  <c r="P1891" i="6" s="1"/>
  <c r="P801" i="6" a="1"/>
  <c r="P801" i="6" s="1"/>
  <c r="P216" i="6" a="1"/>
  <c r="P216" i="6" s="1"/>
  <c r="P799" i="6" a="1"/>
  <c r="P799" i="6" s="1"/>
  <c r="P797" i="6" a="1"/>
  <c r="P797" i="6" s="1"/>
  <c r="P786" i="6" a="1"/>
  <c r="P786" i="6" s="1"/>
  <c r="P201" i="6" a="1"/>
  <c r="P201" i="6" s="1"/>
  <c r="P194" i="6" a="1"/>
  <c r="P194" i="6" s="1"/>
  <c r="P185" i="6" a="1"/>
  <c r="P185" i="6" s="1"/>
  <c r="P771" i="6" a="1"/>
  <c r="P771" i="6" s="1"/>
  <c r="P777" i="6" a="1"/>
  <c r="P777" i="6" s="1"/>
  <c r="P176" i="6" a="1"/>
  <c r="P176" i="6" s="1"/>
  <c r="P766" i="6" a="1"/>
  <c r="P766" i="6" s="1"/>
  <c r="P171" i="6" a="1"/>
  <c r="P171" i="6" s="1"/>
  <c r="P754" i="6" a="1"/>
  <c r="P754" i="6" s="1"/>
  <c r="P757" i="6" a="1"/>
  <c r="P757" i="6" s="1"/>
  <c r="P161" i="6" a="1"/>
  <c r="P161" i="6" s="1"/>
  <c r="P1346" i="6" a="1"/>
  <c r="P1346" i="6" s="1"/>
  <c r="P1352" i="6" a="1"/>
  <c r="P1352" i="6" s="1"/>
  <c r="P2187" i="6" a="1"/>
  <c r="P2187" i="6" s="1"/>
  <c r="P2182" i="6" a="1"/>
  <c r="P2182" i="6" s="1"/>
  <c r="P2180" i="6" a="1"/>
  <c r="P2180" i="6" s="1"/>
  <c r="P1382" i="6" a="1"/>
  <c r="P1382" i="6" s="1"/>
  <c r="P2168" i="6" a="1"/>
  <c r="P2168" i="6" s="1"/>
  <c r="P1332" i="6" a="1"/>
  <c r="P1332" i="6" s="1"/>
  <c r="P1321" i="6" a="1"/>
  <c r="P1321" i="6" s="1"/>
  <c r="P2162" i="6" a="1"/>
  <c r="P2162" i="6" s="1"/>
  <c r="P1306" i="6" a="1"/>
  <c r="P1306" i="6" s="1"/>
  <c r="P1302" i="6" a="1"/>
  <c r="P1302" i="6" s="1"/>
  <c r="P1299" i="6" a="1"/>
  <c r="P1299" i="6" s="1"/>
  <c r="P2145" i="6" a="1"/>
  <c r="P2145" i="6" s="1"/>
  <c r="P1297" i="6" a="1"/>
  <c r="P1297" i="6" s="1"/>
  <c r="P2153" i="6" a="1"/>
  <c r="P2153" i="6" s="1"/>
  <c r="P541" i="6" a="1"/>
  <c r="P541" i="6" s="1"/>
  <c r="P537" i="6" a="1"/>
  <c r="P537" i="6" s="1"/>
  <c r="P532" i="6" a="1"/>
  <c r="P532" i="6" s="1"/>
  <c r="P2140" i="6" a="1"/>
  <c r="P2140" i="6" s="1"/>
  <c r="P1271" i="6" a="1"/>
  <c r="P1271" i="6" s="1"/>
  <c r="P529" i="6" a="1"/>
  <c r="P529" i="6" s="1"/>
  <c r="P53" i="6" a="1"/>
  <c r="P53" i="6" s="1"/>
  <c r="P1254" i="6" a="1"/>
  <c r="P1254" i="6" s="1"/>
  <c r="P518" i="6" a="1"/>
  <c r="P518" i="6" s="1"/>
  <c r="P514" i="6" a="1"/>
  <c r="P514" i="6" s="1"/>
  <c r="P510" i="6" a="1"/>
  <c r="P510" i="6" s="1"/>
  <c r="P505" i="6" a="1"/>
  <c r="P505" i="6" s="1"/>
  <c r="P500" i="6" a="1"/>
  <c r="P500" i="6" s="1"/>
  <c r="P493" i="6" a="1"/>
  <c r="P493" i="6" s="1"/>
  <c r="P489" i="6" a="1"/>
  <c r="P489" i="6" s="1"/>
  <c r="P2125" i="6" a="1"/>
  <c r="P2125" i="6" s="1"/>
  <c r="P1998" i="6" a="1"/>
  <c r="P1998" i="6" s="1"/>
  <c r="P2074" i="6" a="1"/>
  <c r="P2074" i="6" s="1"/>
  <c r="P1120" i="6" a="1"/>
  <c r="P1120" i="6" s="1"/>
  <c r="P1191" i="6" a="1"/>
  <c r="P1191" i="6" s="1"/>
  <c r="P1137" i="6" a="1"/>
  <c r="P1137" i="6" s="1"/>
  <c r="P1960" i="6" a="1"/>
  <c r="P1960" i="6" s="1"/>
  <c r="P2002" i="6" a="1"/>
  <c r="P2002" i="6" s="1"/>
  <c r="P481" i="6" a="1"/>
  <c r="P481" i="6" s="1"/>
  <c r="P2027" i="6" a="1"/>
  <c r="P2027" i="6" s="1"/>
  <c r="P1190" i="6" a="1"/>
  <c r="P1190" i="6" s="1"/>
  <c r="P2407" i="6" a="1"/>
  <c r="P2407" i="6" s="1"/>
  <c r="P1984" i="6" a="1"/>
  <c r="P1984" i="6" s="1"/>
  <c r="P478" i="6" a="1"/>
  <c r="P478" i="6" s="1"/>
  <c r="P2060" i="6" a="1"/>
  <c r="P2060" i="6" s="1"/>
  <c r="P2022" i="6" a="1"/>
  <c r="P2022" i="6" s="1"/>
  <c r="P1090" i="6" a="1"/>
  <c r="P1090" i="6" s="1"/>
  <c r="P2111" i="6" a="1"/>
  <c r="P2111" i="6" s="1"/>
  <c r="P2122" i="6" a="1"/>
  <c r="P2122" i="6" s="1"/>
  <c r="P2017" i="6" a="1"/>
  <c r="P2017" i="6" s="1"/>
  <c r="P1209" i="6" a="1"/>
  <c r="P1209" i="6" s="1"/>
  <c r="P2393" i="6" a="1"/>
  <c r="P2393" i="6" s="1"/>
  <c r="P1094" i="6" a="1"/>
  <c r="P1094" i="6" s="1"/>
  <c r="P2121" i="6" a="1"/>
  <c r="P2121" i="6" s="1"/>
  <c r="P1207" i="6" a="1"/>
  <c r="P1207" i="6" s="1"/>
  <c r="P1109" i="6" a="1"/>
  <c r="P1109" i="6" s="1"/>
  <c r="P2451" i="6" a="1"/>
  <c r="P2451" i="6" s="1"/>
  <c r="P2069" i="6" a="1"/>
  <c r="P2069" i="6" s="1"/>
  <c r="P1956" i="6" a="1"/>
  <c r="P1956" i="6" s="1"/>
  <c r="P2406" i="6" a="1"/>
  <c r="P2406" i="6" s="1"/>
  <c r="P1206" i="6" a="1"/>
  <c r="P1206" i="6" s="1"/>
  <c r="P2072" i="6" a="1"/>
  <c r="P2072" i="6" s="1"/>
  <c r="P2045" i="6" a="1"/>
  <c r="P2045" i="6" s="1"/>
  <c r="P1991" i="6" a="1"/>
  <c r="P1991" i="6" s="1"/>
  <c r="P1970" i="6" a="1"/>
  <c r="P1970" i="6" s="1"/>
  <c r="P1092" i="6" a="1"/>
  <c r="P1092" i="6" s="1"/>
  <c r="P1976" i="6" a="1"/>
  <c r="P1976" i="6" s="1"/>
  <c r="P1131" i="6" a="1"/>
  <c r="P1131" i="6" s="1"/>
  <c r="P1949" i="6" a="1"/>
  <c r="P1949" i="6" s="1"/>
  <c r="P467" i="6" a="1"/>
  <c r="P467" i="6" s="1"/>
  <c r="P1159" i="6" a="1"/>
  <c r="P1159" i="6" s="1"/>
  <c r="P1123" i="6" a="1"/>
  <c r="P1123" i="6" s="1"/>
  <c r="P1969" i="6" a="1"/>
  <c r="P1969" i="6" s="1"/>
  <c r="P1163" i="6" a="1"/>
  <c r="P1163" i="6" s="1"/>
  <c r="P1953" i="6" a="1"/>
  <c r="P1953" i="6" s="1"/>
  <c r="P1129" i="6" a="1"/>
  <c r="P1129" i="6" s="1"/>
  <c r="P2090" i="6" a="1"/>
  <c r="P2090" i="6" s="1"/>
  <c r="P45" i="6" a="1"/>
  <c r="P45" i="6" s="1"/>
  <c r="P453" i="6" a="1"/>
  <c r="P453" i="6" s="1"/>
  <c r="P1944" i="6" a="1"/>
  <c r="P1944" i="6" s="1"/>
  <c r="P1076" i="6" a="1"/>
  <c r="P1076" i="6" s="1"/>
  <c r="P436" i="6" a="1"/>
  <c r="P436" i="6" s="1"/>
  <c r="P431" i="6" a="1"/>
  <c r="P431" i="6" s="1"/>
  <c r="P1066" i="6" a="1"/>
  <c r="P1066" i="6" s="1"/>
  <c r="P1058" i="6" a="1"/>
  <c r="P1058" i="6" s="1"/>
  <c r="P1054" i="6" a="1"/>
  <c r="P1054" i="6" s="1"/>
  <c r="P1043" i="6" a="1"/>
  <c r="P1043" i="6" s="1"/>
  <c r="P1040" i="6" a="1"/>
  <c r="P1040" i="6" s="1"/>
  <c r="P1037" i="6" a="1"/>
  <c r="P1037" i="6" s="1"/>
  <c r="P1032" i="6" a="1"/>
  <c r="P1032" i="6" s="1"/>
  <c r="P412" i="6" a="1"/>
  <c r="P412" i="6" s="1"/>
  <c r="P1007" i="6" a="1"/>
  <c r="P1007" i="6" s="1"/>
  <c r="P1018" i="6" a="1"/>
  <c r="P1018" i="6" s="1"/>
  <c r="P1937" i="6" a="1"/>
  <c r="P1937" i="6" s="1"/>
  <c r="P1011" i="6" a="1"/>
  <c r="P1011" i="6" s="1"/>
  <c r="P402" i="6" a="1"/>
  <c r="P402" i="6" s="1"/>
  <c r="P394" i="6" a="1"/>
  <c r="P394" i="6" s="1"/>
  <c r="P390" i="6" a="1"/>
  <c r="P390" i="6" s="1"/>
  <c r="P992" i="6" a="1"/>
  <c r="P992" i="6" s="1"/>
  <c r="P987" i="6" a="1"/>
  <c r="P987" i="6" s="1"/>
  <c r="P377" i="6" a="1"/>
  <c r="P377" i="6" s="1"/>
  <c r="P374" i="6" a="1"/>
  <c r="P374" i="6" s="1"/>
  <c r="P373" i="6" a="1"/>
  <c r="P373" i="6" s="1"/>
  <c r="P369" i="6" a="1"/>
  <c r="P369" i="6" s="1"/>
  <c r="P362" i="6" a="1"/>
  <c r="P362" i="6" s="1"/>
  <c r="P920" i="6" a="1"/>
  <c r="P920" i="6" s="1"/>
  <c r="P955" i="6" a="1"/>
  <c r="P955" i="6" s="1"/>
  <c r="P916" i="6" a="1"/>
  <c r="P916" i="6" s="1"/>
  <c r="P1920" i="6" a="1"/>
  <c r="P1920" i="6" s="1"/>
  <c r="P1912" i="6" a="1"/>
  <c r="P1912" i="6" s="1"/>
  <c r="P1928" i="6" a="1"/>
  <c r="P1928" i="6" s="1"/>
  <c r="P936" i="6" a="1"/>
  <c r="P936" i="6" s="1"/>
  <c r="P930" i="6" a="1"/>
  <c r="P930" i="6" s="1"/>
  <c r="P344" i="6" a="1"/>
  <c r="P344" i="6" s="1"/>
  <c r="P338" i="6" a="1"/>
  <c r="P338" i="6" s="1"/>
  <c r="P332" i="6" a="1"/>
  <c r="P332" i="6" s="1"/>
  <c r="P900" i="6" a="1"/>
  <c r="P900" i="6" s="1"/>
  <c r="P323" i="6" a="1"/>
  <c r="P323" i="6" s="1"/>
  <c r="P321" i="6" a="1"/>
  <c r="P321" i="6" s="1"/>
  <c r="P316" i="6" a="1"/>
  <c r="P316" i="6" s="1"/>
  <c r="P876" i="6" a="1"/>
  <c r="P876" i="6" s="1"/>
  <c r="P1906" i="6" a="1"/>
  <c r="P1906" i="6" s="1"/>
  <c r="P302" i="6" a="1"/>
  <c r="P302" i="6" s="1"/>
  <c r="P296" i="6" a="1"/>
  <c r="P296" i="6" s="1"/>
  <c r="P294" i="6" a="1"/>
  <c r="P294" i="6" s="1"/>
  <c r="P290" i="6" a="1"/>
  <c r="P290" i="6" s="1"/>
  <c r="P284" i="6" a="1"/>
  <c r="P284" i="6" s="1"/>
  <c r="P860" i="6" a="1"/>
  <c r="P860" i="6" s="1"/>
  <c r="P859" i="6" a="1"/>
  <c r="P859" i="6" s="1"/>
  <c r="P855" i="6" a="1"/>
  <c r="P855" i="6" s="1"/>
  <c r="P832" i="6" a="1"/>
  <c r="P832" i="6" s="1"/>
  <c r="P831" i="6" a="1"/>
  <c r="P831" i="6" s="1"/>
  <c r="P850" i="6" a="1"/>
  <c r="P850" i="6" s="1"/>
  <c r="P266" i="6" a="1"/>
  <c r="P266" i="6" s="1"/>
  <c r="P259" i="6" a="1"/>
  <c r="P259" i="6" s="1"/>
  <c r="P251" i="6" a="1"/>
  <c r="P251" i="6" s="1"/>
  <c r="P826" i="6" a="1"/>
  <c r="P826" i="6" s="1"/>
  <c r="P825" i="6" a="1"/>
  <c r="P825" i="6" s="1"/>
  <c r="P235" i="6" a="1"/>
  <c r="P235" i="6" s="1"/>
  <c r="P225" i="6" a="1"/>
  <c r="P225" i="6" s="1"/>
  <c r="P812" i="6" a="1"/>
  <c r="P812" i="6" s="1"/>
  <c r="P1890" i="6" a="1"/>
  <c r="P1890" i="6" s="1"/>
  <c r="P814" i="6" a="1"/>
  <c r="P814" i="6" s="1"/>
  <c r="P215" i="6" a="1"/>
  <c r="P215" i="6" s="1"/>
  <c r="P800" i="6" a="1"/>
  <c r="P800" i="6" s="1"/>
  <c r="P1264" i="6" a="1"/>
  <c r="P1264" i="6" s="1"/>
  <c r="P522" i="6" a="1"/>
  <c r="P522" i="6" s="1"/>
  <c r="P1247" i="6" a="1"/>
  <c r="P1247" i="6" s="1"/>
  <c r="P1245" i="6" a="1"/>
  <c r="P1245" i="6" s="1"/>
  <c r="P1236" i="6" a="1"/>
  <c r="P1236" i="6" s="1"/>
  <c r="P507" i="6" a="1"/>
  <c r="P507" i="6" s="1"/>
  <c r="P1231" i="6" a="1"/>
  <c r="P1231" i="6" s="1"/>
  <c r="P494" i="6" a="1"/>
  <c r="P494" i="6" s="1"/>
  <c r="P2133" i="6" a="1"/>
  <c r="P2133" i="6" s="1"/>
  <c r="P1224" i="6" a="1"/>
  <c r="P1224" i="6" s="1"/>
  <c r="P466" i="6" a="1"/>
  <c r="P466" i="6" s="1"/>
  <c r="P2071" i="6" a="1"/>
  <c r="P2071" i="6" s="1"/>
  <c r="P464" i="6" a="1"/>
  <c r="P464" i="6" s="1"/>
  <c r="P1988" i="6" a="1"/>
  <c r="P1988" i="6" s="1"/>
  <c r="P1221" i="6" a="1"/>
  <c r="P1221" i="6" s="1"/>
  <c r="P2040" i="6" a="1"/>
  <c r="P2040" i="6" s="1"/>
  <c r="P1181" i="6" a="1"/>
  <c r="P1181" i="6" s="1"/>
  <c r="P1161" i="6" a="1"/>
  <c r="P1161" i="6" s="1"/>
  <c r="P2094" i="6" a="1"/>
  <c r="P2094" i="6" s="1"/>
  <c r="P480" i="6" a="1"/>
  <c r="P480" i="6" s="1"/>
  <c r="P1192" i="6" a="1"/>
  <c r="P1192" i="6" s="1"/>
  <c r="P2420" i="6" a="1"/>
  <c r="P2420" i="6" s="1"/>
  <c r="P1983" i="6" a="1"/>
  <c r="P1983" i="6" s="1"/>
  <c r="P2109" i="6" a="1"/>
  <c r="P2109" i="6" s="1"/>
  <c r="P2049" i="6" a="1"/>
  <c r="P2049" i="6" s="1"/>
  <c r="P476" i="6" a="1"/>
  <c r="P476" i="6" s="1"/>
  <c r="P474" i="6" a="1"/>
  <c r="P474" i="6" s="1"/>
  <c r="P1175" i="6" a="1"/>
  <c r="P1175" i="6" s="1"/>
  <c r="P1979" i="6" a="1"/>
  <c r="P1979" i="6" s="1"/>
  <c r="P1134" i="6" a="1"/>
  <c r="P1134" i="6" s="1"/>
  <c r="P1098" i="6" a="1"/>
  <c r="P1098" i="6" s="1"/>
  <c r="P1166" i="6" a="1"/>
  <c r="P1166" i="6" s="1"/>
  <c r="P1132" i="6" a="1"/>
  <c r="P1132" i="6" s="1"/>
  <c r="P2015" i="6" a="1"/>
  <c r="P2015" i="6" s="1"/>
  <c r="P1963" i="6" a="1"/>
  <c r="P1963" i="6" s="1"/>
  <c r="P2402" i="6" a="1"/>
  <c r="P2402" i="6" s="1"/>
  <c r="P2397" i="6" a="1"/>
  <c r="P2397" i="6" s="1"/>
  <c r="P2012" i="6" a="1"/>
  <c r="P2012" i="6" s="1"/>
  <c r="P2089" i="6" a="1"/>
  <c r="P2089" i="6" s="1"/>
  <c r="P1993" i="6" a="1"/>
  <c r="P1993" i="6" s="1"/>
  <c r="P1103" i="6" a="1"/>
  <c r="P1103" i="6" s="1"/>
  <c r="P2084" i="6" a="1"/>
  <c r="P2084" i="6" s="1"/>
  <c r="P1197" i="6" a="1"/>
  <c r="P1197" i="6" s="1"/>
  <c r="P1950" i="6" a="1"/>
  <c r="P1950" i="6" s="1"/>
  <c r="P2129" i="6" a="1"/>
  <c r="P2129" i="6" s="1"/>
  <c r="P1116" i="6" a="1"/>
  <c r="P1116" i="6" s="1"/>
  <c r="P470" i="6" a="1"/>
  <c r="P470" i="6" s="1"/>
  <c r="P2398" i="6" a="1"/>
  <c r="P2398" i="6" s="1"/>
  <c r="P2388" i="6" a="1"/>
  <c r="P2388" i="6" s="1"/>
  <c r="P1188" i="6" a="1"/>
  <c r="P1188" i="6" s="1"/>
  <c r="P2007" i="6" a="1"/>
  <c r="P2007" i="6" s="1"/>
  <c r="P1164" i="6" a="1"/>
  <c r="P1164" i="6" s="1"/>
  <c r="P1087" i="6" a="1"/>
  <c r="P1087" i="6" s="1"/>
  <c r="P1095" i="6" a="1"/>
  <c r="P1095" i="6" s="1"/>
  <c r="P2063" i="6" a="1"/>
  <c r="P2063" i="6" s="1"/>
  <c r="P2047" i="6" a="1"/>
  <c r="P2047" i="6" s="1"/>
  <c r="P1964" i="6" a="1"/>
  <c r="P1964" i="6" s="1"/>
  <c r="P2081" i="6" a="1"/>
  <c r="P2081" i="6" s="1"/>
  <c r="P459" i="6" a="1"/>
  <c r="P459" i="6" s="1"/>
  <c r="P1084" i="6" a="1"/>
  <c r="P1084" i="6" s="1"/>
  <c r="P448" i="6" a="1"/>
  <c r="P448" i="6" s="1"/>
  <c r="P1079" i="6" a="1"/>
  <c r="P1079" i="6" s="1"/>
  <c r="P1075" i="6" a="1"/>
  <c r="P1075" i="6" s="1"/>
  <c r="P1074" i="6" a="1"/>
  <c r="P1074" i="6" s="1"/>
  <c r="P430" i="6" a="1"/>
  <c r="P430" i="6" s="1"/>
  <c r="P1943" i="6" a="1"/>
  <c r="P1943" i="6" s="1"/>
  <c r="P1060" i="6" a="1"/>
  <c r="P1060" i="6" s="1"/>
  <c r="P1047" i="6" a="1"/>
  <c r="P1047" i="6" s="1"/>
  <c r="P1041" i="6" a="1"/>
  <c r="P1041" i="6" s="1"/>
  <c r="P1038" i="6" a="1"/>
  <c r="P1038" i="6" s="1"/>
  <c r="P1031" i="6" a="1"/>
  <c r="P1031" i="6" s="1"/>
  <c r="P1029" i="6" a="1"/>
  <c r="P1029" i="6" s="1"/>
  <c r="P1024" i="6" a="1"/>
  <c r="P1024" i="6" s="1"/>
  <c r="P1934" i="6" a="1"/>
  <c r="P1934" i="6" s="1"/>
  <c r="P410" i="6" a="1"/>
  <c r="P410" i="6" s="1"/>
  <c r="P999" i="6" a="1"/>
  <c r="P999" i="6" s="1"/>
  <c r="P1004" i="6" a="1"/>
  <c r="P1004" i="6" s="1"/>
  <c r="P401" i="6" a="1"/>
  <c r="P401" i="6" s="1"/>
  <c r="P1932" i="6" a="1"/>
  <c r="P1932" i="6" s="1"/>
  <c r="P389" i="6" a="1"/>
  <c r="P389" i="6" s="1"/>
  <c r="P993" i="6" a="1"/>
  <c r="P993" i="6" s="1"/>
  <c r="P990" i="6" a="1"/>
  <c r="P990" i="6" s="1"/>
  <c r="P983" i="6" a="1"/>
  <c r="P983" i="6" s="1"/>
  <c r="P980" i="6" a="1"/>
  <c r="P980" i="6" s="1"/>
  <c r="P974" i="6" a="1"/>
  <c r="P974" i="6" s="1"/>
  <c r="P967" i="6" a="1"/>
  <c r="P967" i="6" s="1"/>
  <c r="P368" i="6" a="1"/>
  <c r="P368" i="6" s="1"/>
  <c r="P361" i="6" a="1"/>
  <c r="P361" i="6" s="1"/>
  <c r="P353" i="6" a="1"/>
  <c r="P353" i="6" s="1"/>
  <c r="P1924" i="6" a="1"/>
  <c r="P1924" i="6" s="1"/>
  <c r="P915" i="6" a="1"/>
  <c r="P915" i="6" s="1"/>
  <c r="P929" i="6" a="1"/>
  <c r="P929" i="6" s="1"/>
  <c r="P940" i="6" a="1"/>
  <c r="P940" i="6" s="1"/>
  <c r="P1927" i="6" a="1"/>
  <c r="P1927" i="6" s="1"/>
  <c r="P927" i="6" a="1"/>
  <c r="P927" i="6" s="1"/>
  <c r="P912" i="6" a="1"/>
  <c r="P912" i="6" s="1"/>
  <c r="P950" i="6" a="1"/>
  <c r="P950" i="6" s="1"/>
  <c r="P352" i="6" a="1"/>
  <c r="P352" i="6" s="1"/>
  <c r="P346" i="6" a="1"/>
  <c r="P346" i="6" s="1"/>
  <c r="P906" i="6" a="1"/>
  <c r="P906" i="6" s="1"/>
  <c r="P902" i="6" a="1"/>
  <c r="P902" i="6" s="1"/>
  <c r="P328" i="6" a="1"/>
  <c r="P328" i="6" s="1"/>
  <c r="P894" i="6" a="1"/>
  <c r="P894" i="6" s="1"/>
  <c r="P891" i="6" a="1"/>
  <c r="P891" i="6" s="1"/>
  <c r="P886" i="6" a="1"/>
  <c r="P886" i="6" s="1"/>
  <c r="P1907" i="6" a="1"/>
  <c r="P1907" i="6" s="1"/>
  <c r="P879" i="6" a="1"/>
  <c r="P879" i="6" s="1"/>
  <c r="P301" i="6" a="1"/>
  <c r="P301" i="6" s="1"/>
  <c r="P297" i="6" a="1"/>
  <c r="P297" i="6" s="1"/>
  <c r="P293" i="6" a="1"/>
  <c r="P293" i="6" s="1"/>
  <c r="P289" i="6" a="1"/>
  <c r="P289" i="6" s="1"/>
  <c r="P279" i="6" a="1"/>
  <c r="P279" i="6" s="1"/>
  <c r="P857" i="6" a="1"/>
  <c r="P857" i="6" s="1"/>
  <c r="P838" i="6" a="1"/>
  <c r="P838" i="6" s="1"/>
  <c r="P1894" i="6" a="1"/>
  <c r="P1894" i="6" s="1"/>
  <c r="P842" i="6" a="1"/>
  <c r="P842" i="6" s="1"/>
  <c r="P841" i="6" a="1"/>
  <c r="P841" i="6" s="1"/>
  <c r="P848" i="6" a="1"/>
  <c r="P848" i="6" s="1"/>
  <c r="P265" i="6" a="1"/>
  <c r="P265" i="6" s="1"/>
  <c r="P258" i="6" a="1"/>
  <c r="P258" i="6" s="1"/>
  <c r="P828" i="6" a="1"/>
  <c r="P828" i="6" s="1"/>
  <c r="P247" i="6" a="1"/>
  <c r="P247" i="6" s="1"/>
  <c r="P822" i="6" a="1"/>
  <c r="P822" i="6" s="1"/>
  <c r="P821" i="6" a="1"/>
  <c r="P821" i="6" s="1"/>
  <c r="P233" i="6" a="1"/>
  <c r="P233" i="6" s="1"/>
  <c r="P226" i="6" a="1"/>
  <c r="P226" i="6" s="1"/>
  <c r="P810" i="6" a="1"/>
  <c r="P810" i="6" s="1"/>
  <c r="P809" i="6" a="1"/>
  <c r="P809" i="6" s="1"/>
  <c r="P220" i="6" a="1"/>
  <c r="P220" i="6" s="1"/>
  <c r="P214" i="6" a="1"/>
  <c r="P214" i="6" s="1"/>
  <c r="P208" i="6" a="1"/>
  <c r="P208" i="6" s="1"/>
  <c r="P203" i="6" a="1"/>
  <c r="P203" i="6" s="1"/>
  <c r="P199" i="6" a="1"/>
  <c r="P199" i="6" s="1"/>
  <c r="P192" i="6" a="1"/>
  <c r="P192" i="6" s="1"/>
  <c r="P780" i="6" a="1"/>
  <c r="P780" i="6" s="1"/>
  <c r="P774" i="6" a="1"/>
  <c r="P774" i="6" s="1"/>
  <c r="P779" i="6" a="1"/>
  <c r="P779" i="6" s="1"/>
  <c r="P175" i="6" a="1"/>
  <c r="P175" i="6" s="1"/>
  <c r="P172" i="6" a="1"/>
  <c r="P172" i="6" s="1"/>
  <c r="P170" i="6" a="1"/>
  <c r="P170" i="6" s="1"/>
  <c r="P750" i="6" a="1"/>
  <c r="P750" i="6" s="1"/>
  <c r="P753" i="6" a="1"/>
  <c r="P753" i="6" s="1"/>
  <c r="P156" i="6" a="1"/>
  <c r="P156" i="6" s="1"/>
  <c r="P152" i="6" a="1"/>
  <c r="P152" i="6" s="1"/>
  <c r="P743" i="6" a="1"/>
  <c r="P743" i="6" s="1"/>
  <c r="P742" i="6" a="1"/>
  <c r="P742" i="6" s="1"/>
  <c r="P739" i="6" a="1"/>
  <c r="P739" i="6" s="1"/>
  <c r="P129" i="6" a="1"/>
  <c r="P129" i="6" s="1"/>
  <c r="P734" i="6" a="1"/>
  <c r="P734" i="6" s="1"/>
  <c r="P729" i="6" a="1"/>
  <c r="P729" i="6" s="1"/>
  <c r="P119" i="6" a="1"/>
  <c r="P119" i="6" s="1"/>
  <c r="P716" i="6" a="1"/>
  <c r="P716" i="6" s="1"/>
  <c r="P714" i="6" a="1"/>
  <c r="P714" i="6" s="1"/>
  <c r="P103" i="6" a="1"/>
  <c r="P103" i="6" s="1"/>
  <c r="P98" i="6" a="1"/>
  <c r="P98" i="6" s="1"/>
  <c r="P94" i="6" a="1"/>
  <c r="P94" i="6" s="1"/>
  <c r="P84" i="6" a="1"/>
  <c r="P84" i="6" s="1"/>
  <c r="P81" i="6" a="1"/>
  <c r="P81" i="6" s="1"/>
  <c r="P1263" i="6" a="1"/>
  <c r="P1263" i="6" s="1"/>
  <c r="P1260" i="6" a="1"/>
  <c r="P1260" i="6" s="1"/>
  <c r="P1253" i="6" a="1"/>
  <c r="P1253" i="6" s="1"/>
  <c r="P1249" i="6" a="1"/>
  <c r="P1249" i="6" s="1"/>
  <c r="P517" i="6" a="1"/>
  <c r="P517" i="6" s="1"/>
  <c r="P1238" i="6" a="1"/>
  <c r="P1238" i="6" s="1"/>
  <c r="P509" i="6" a="1"/>
  <c r="P509" i="6" s="1"/>
  <c r="P504" i="6" a="1"/>
  <c r="P504" i="6" s="1"/>
  <c r="P499" i="6" a="1"/>
  <c r="P499" i="6" s="1"/>
  <c r="P495" i="6" a="1"/>
  <c r="P495" i="6" s="1"/>
  <c r="P488" i="6" a="1"/>
  <c r="P488" i="6" s="1"/>
  <c r="P1086" i="6" a="1"/>
  <c r="P1086" i="6" s="1"/>
  <c r="P1176" i="6" a="1"/>
  <c r="P1176" i="6" s="1"/>
  <c r="P2390" i="6" a="1"/>
  <c r="P2390" i="6" s="1"/>
  <c r="P1169" i="6" a="1"/>
  <c r="P1169" i="6" s="1"/>
  <c r="P2003" i="6" a="1"/>
  <c r="P2003" i="6" s="1"/>
  <c r="P2408" i="6" a="1"/>
  <c r="P2408" i="6" s="1"/>
  <c r="P2108" i="6" a="1"/>
  <c r="P2108" i="6" s="1"/>
  <c r="P2404" i="6" a="1"/>
  <c r="P2404" i="6" s="1"/>
  <c r="P2095" i="6" a="1"/>
  <c r="P2095" i="6" s="1"/>
  <c r="P1156" i="6" a="1"/>
  <c r="P1156" i="6" s="1"/>
  <c r="P1185" i="6" a="1"/>
  <c r="P1185" i="6" s="1"/>
  <c r="P1091" i="6" a="1"/>
  <c r="P1091" i="6" s="1"/>
  <c r="P1100" i="6" a="1"/>
  <c r="P1100" i="6" s="1"/>
  <c r="P2124" i="6" a="1"/>
  <c r="P2124" i="6" s="1"/>
  <c r="P2123" i="6" a="1"/>
  <c r="P2123" i="6" s="1"/>
  <c r="P1982" i="6" a="1"/>
  <c r="P1982" i="6" s="1"/>
  <c r="P1216" i="6" a="1"/>
  <c r="P1216" i="6" s="1"/>
  <c r="P1213" i="6" a="1"/>
  <c r="P1213" i="6" s="1"/>
  <c r="P1958" i="6" a="1"/>
  <c r="P1958" i="6" s="1"/>
  <c r="P2018" i="6" a="1"/>
  <c r="P2018" i="6" s="1"/>
  <c r="P472" i="6" a="1"/>
  <c r="P472" i="6" s="1"/>
  <c r="P1104" i="6" a="1"/>
  <c r="P1104" i="6" s="1"/>
  <c r="P463" i="6" a="1"/>
  <c r="P463" i="6" s="1"/>
  <c r="P2058" i="6" a="1"/>
  <c r="P2058" i="6" s="1"/>
  <c r="P2052" i="6" a="1"/>
  <c r="P2052" i="6" s="1"/>
  <c r="P2014" i="6" a="1"/>
  <c r="P2014" i="6" s="1"/>
  <c r="P2130" i="6" a="1"/>
  <c r="P2130" i="6" s="1"/>
  <c r="P2064" i="6" a="1"/>
  <c r="P2064" i="6" s="1"/>
  <c r="P2119" i="6" a="1"/>
  <c r="P2119" i="6" s="1"/>
  <c r="P2086" i="6" a="1"/>
  <c r="P2086" i="6" s="1"/>
  <c r="P483" i="6" a="1"/>
  <c r="P483" i="6" s="1"/>
  <c r="P2400" i="6" a="1"/>
  <c r="P2400" i="6" s="1"/>
  <c r="P2410" i="6" a="1"/>
  <c r="P2410" i="6" s="1"/>
  <c r="P2099" i="6" a="1"/>
  <c r="P2099" i="6" s="1"/>
  <c r="P2009" i="6" a="1"/>
  <c r="P2009" i="6" s="1"/>
  <c r="P1196" i="6" a="1"/>
  <c r="P1196" i="6" s="1"/>
  <c r="P1170" i="6" a="1"/>
  <c r="P1170" i="6" s="1"/>
  <c r="P2395" i="6" a="1"/>
  <c r="P2395" i="6" s="1"/>
  <c r="P1167" i="6" a="1"/>
  <c r="P1167" i="6" s="1"/>
  <c r="P1974" i="6" a="1"/>
  <c r="P1974" i="6" s="1"/>
  <c r="P2098" i="6" a="1"/>
  <c r="P2098" i="6" s="1"/>
  <c r="P1200" i="6" a="1"/>
  <c r="P1200" i="6" s="1"/>
  <c r="P2126" i="6" a="1"/>
  <c r="P2126" i="6" s="1"/>
  <c r="P1160" i="6" a="1"/>
  <c r="P1160" i="6" s="1"/>
  <c r="P2075" i="6" a="1"/>
  <c r="P2075" i="6" s="1"/>
  <c r="P1121" i="6" a="1"/>
  <c r="P1121" i="6" s="1"/>
  <c r="P1139" i="6" a="1"/>
  <c r="P1139" i="6" s="1"/>
  <c r="P44" i="6" a="1"/>
  <c r="P44" i="6" s="1"/>
  <c r="P452" i="6" a="1"/>
  <c r="P452" i="6" s="1"/>
  <c r="P1080" i="6" a="1"/>
  <c r="P1080" i="6" s="1"/>
  <c r="P1078" i="6" a="1"/>
  <c r="P1078" i="6" s="1"/>
  <c r="P439" i="6" a="1"/>
  <c r="P439" i="6" s="1"/>
  <c r="P434" i="6" a="1"/>
  <c r="P434" i="6" s="1"/>
  <c r="P429" i="6" a="1"/>
  <c r="P429" i="6" s="1"/>
  <c r="P1064" i="6" a="1"/>
  <c r="P1064" i="6" s="1"/>
  <c r="P1056" i="6" a="1"/>
  <c r="P1056" i="6" s="1"/>
  <c r="P1052" i="6" a="1"/>
  <c r="P1052" i="6" s="1"/>
  <c r="P1049" i="6" a="1"/>
  <c r="P1049" i="6" s="1"/>
  <c r="P1035" i="6" a="1"/>
  <c r="P1035" i="6" s="1"/>
  <c r="P1030" i="6" a="1"/>
  <c r="P1030" i="6" s="1"/>
  <c r="P416" i="6" a="1"/>
  <c r="P416" i="6" s="1"/>
  <c r="P411" i="6" a="1"/>
  <c r="P411" i="6" s="1"/>
  <c r="P1014" i="6" a="1"/>
  <c r="P1014" i="6" s="1"/>
  <c r="P407" i="6" a="1"/>
  <c r="P407" i="6" s="1"/>
  <c r="P1001" i="6" a="1"/>
  <c r="P1001" i="6" s="1"/>
  <c r="P1005" i="6" a="1"/>
  <c r="P1005" i="6" s="1"/>
  <c r="P998" i="6" a="1"/>
  <c r="P998" i="6" s="1"/>
  <c r="P1933" i="6" a="1"/>
  <c r="P1933" i="6" s="1"/>
  <c r="P388" i="6" a="1"/>
  <c r="P388" i="6" s="1"/>
  <c r="P1931" i="6" a="1"/>
  <c r="P1931" i="6" s="1"/>
  <c r="P986" i="6" a="1"/>
  <c r="P986" i="6" s="1"/>
  <c r="P981" i="6" a="1"/>
  <c r="P981" i="6" s="1"/>
  <c r="P376" i="6" a="1"/>
  <c r="P376" i="6" s="1"/>
  <c r="P975" i="6" a="1"/>
  <c r="P975" i="6" s="1"/>
  <c r="P968" i="6" a="1"/>
  <c r="P968" i="6" s="1"/>
  <c r="P366" i="6" a="1"/>
  <c r="P366" i="6" s="1"/>
  <c r="P39" i="6" a="1"/>
  <c r="P39" i="6" s="1"/>
  <c r="P354" i="6" a="1"/>
  <c r="P354" i="6" s="1"/>
  <c r="P1914" i="6" a="1"/>
  <c r="P1914" i="6" s="1"/>
  <c r="P933" i="6" a="1"/>
  <c r="P933" i="6" s="1"/>
  <c r="P1915" i="6" a="1"/>
  <c r="P1915" i="6" s="1"/>
  <c r="P928" i="6" a="1"/>
  <c r="P928" i="6" s="1"/>
  <c r="P2385" i="6" a="1"/>
  <c r="P2385" i="6" s="1"/>
  <c r="P1921" i="6" a="1"/>
  <c r="P1921" i="6" s="1"/>
  <c r="P962" i="6" a="1"/>
  <c r="P962" i="6" s="1"/>
  <c r="P951" i="6" a="1"/>
  <c r="P951" i="6" s="1"/>
  <c r="P908" i="6" a="1"/>
  <c r="P908" i="6" s="1"/>
  <c r="P351" i="6" a="1"/>
  <c r="P351" i="6" s="1"/>
  <c r="P343" i="6" a="1"/>
  <c r="P343" i="6" s="1"/>
  <c r="P337" i="6" a="1"/>
  <c r="P337" i="6" s="1"/>
  <c r="P903" i="6" a="1"/>
  <c r="P903" i="6" s="1"/>
  <c r="P327" i="6" a="1"/>
  <c r="P327" i="6" s="1"/>
  <c r="P322" i="6" a="1"/>
  <c r="P322" i="6" s="1"/>
  <c r="P893" i="6" a="1"/>
  <c r="P893" i="6" s="1"/>
  <c r="P315" i="6" a="1"/>
  <c r="P315" i="6" s="1"/>
  <c r="P309" i="6" a="1"/>
  <c r="P309" i="6" s="1"/>
  <c r="P885" i="6" a="1"/>
  <c r="P885" i="6" s="1"/>
  <c r="P882" i="6" a="1"/>
  <c r="P882" i="6" s="1"/>
  <c r="P875" i="6" a="1"/>
  <c r="P875" i="6" s="1"/>
  <c r="P872" i="6" a="1"/>
  <c r="P872" i="6" s="1"/>
  <c r="P295" i="6" a="1"/>
  <c r="P295" i="6" s="1"/>
  <c r="P1904" i="6" a="1"/>
  <c r="P1904" i="6" s="1"/>
  <c r="P288" i="6" a="1"/>
  <c r="P288" i="6" s="1"/>
  <c r="P862" i="6" a="1"/>
  <c r="P862" i="6" s="1"/>
  <c r="P278" i="6" a="1"/>
  <c r="P278" i="6" s="1"/>
  <c r="P858" i="6" a="1"/>
  <c r="P858" i="6" s="1"/>
  <c r="P1901" i="6" a="1"/>
  <c r="P1901" i="6" s="1"/>
  <c r="P1893" i="6" a="1"/>
  <c r="P1893" i="6" s="1"/>
  <c r="P854" i="6" a="1"/>
  <c r="P854" i="6" s="1"/>
  <c r="P843" i="6" a="1"/>
  <c r="P843" i="6" s="1"/>
  <c r="P267" i="6" a="1"/>
  <c r="P267" i="6" s="1"/>
  <c r="P264" i="6" a="1"/>
  <c r="P264" i="6" s="1"/>
  <c r="P257" i="6" a="1"/>
  <c r="P257" i="6" s="1"/>
  <c r="P252" i="6" a="1"/>
  <c r="P252" i="6" s="1"/>
  <c r="P246" i="6" a="1"/>
  <c r="P246" i="6" s="1"/>
  <c r="P820" i="6" a="1"/>
  <c r="P820" i="6" s="1"/>
  <c r="P232" i="6" a="1"/>
  <c r="P232" i="6" s="1"/>
  <c r="P227" i="6" a="1"/>
  <c r="P227" i="6" s="1"/>
  <c r="P808" i="6" a="1"/>
  <c r="P808" i="6" s="1"/>
  <c r="P807" i="6" a="1"/>
  <c r="P807" i="6" s="1"/>
  <c r="P1889" i="6" a="1"/>
  <c r="P1889" i="6" s="1"/>
  <c r="P212" i="6" a="1"/>
  <c r="P212" i="6" s="1"/>
  <c r="P207" i="6" a="1"/>
  <c r="P207" i="6" s="1"/>
  <c r="P796" i="6" a="1"/>
  <c r="P796" i="6" s="1"/>
  <c r="P198" i="6" a="1"/>
  <c r="P198" i="6" s="1"/>
  <c r="P191" i="6" a="1"/>
  <c r="P191" i="6" s="1"/>
  <c r="P782" i="6" a="1"/>
  <c r="P782" i="6" s="1"/>
  <c r="P778" i="6" a="1"/>
  <c r="P778" i="6" s="1"/>
  <c r="P182" i="6" a="1"/>
  <c r="P182" i="6" s="1"/>
  <c r="P174" i="6" a="1"/>
  <c r="P174" i="6" s="1"/>
  <c r="P764" i="6" a="1"/>
  <c r="P764" i="6" s="1"/>
  <c r="P169" i="6" a="1"/>
  <c r="P169" i="6" s="1"/>
  <c r="P1887" i="6" a="1"/>
  <c r="P1887" i="6" s="1"/>
  <c r="P755" i="6" a="1"/>
  <c r="P755" i="6" s="1"/>
  <c r="P158" i="6" a="1"/>
  <c r="P158" i="6" s="1"/>
  <c r="P748" i="6" a="1"/>
  <c r="P748" i="6" s="1"/>
  <c r="P744" i="6" a="1"/>
  <c r="P744" i="6" s="1"/>
  <c r="P741" i="6" a="1"/>
  <c r="P741" i="6" s="1"/>
  <c r="P738" i="6" a="1"/>
  <c r="P738" i="6" s="1"/>
  <c r="P735" i="6" a="1"/>
  <c r="P735" i="6" s="1"/>
  <c r="P733" i="6" a="1"/>
  <c r="P733" i="6" s="1"/>
  <c r="P20" i="6" a="1"/>
  <c r="P20" i="6" s="1"/>
  <c r="P118" i="6" a="1"/>
  <c r="P118" i="6" s="1"/>
  <c r="P18" i="6" a="1"/>
  <c r="P18" i="6" s="1"/>
  <c r="P715" i="6" a="1"/>
  <c r="P715" i="6" s="1"/>
  <c r="P13" i="6" a="1"/>
  <c r="P13" i="6" s="1"/>
  <c r="P102" i="6" a="1"/>
  <c r="P102" i="6" s="1"/>
  <c r="P97" i="6" a="1"/>
  <c r="P97" i="6" s="1"/>
  <c r="P91" i="6" a="1"/>
  <c r="P91" i="6" s="1"/>
  <c r="P705" i="6" a="1"/>
  <c r="P705" i="6" s="1"/>
  <c r="P700" i="6" a="1"/>
  <c r="P700" i="6" s="1"/>
  <c r="P77" i="6" a="1"/>
  <c r="P77" i="6" s="1"/>
  <c r="P1401" i="6" a="1"/>
  <c r="P1401" i="6" s="1"/>
  <c r="P1395" i="6" a="1"/>
  <c r="P1395" i="6" s="1"/>
  <c r="P573" i="6" a="1"/>
  <c r="P573" i="6" s="1"/>
  <c r="P1385" i="6" a="1"/>
  <c r="P1385" i="6" s="1"/>
  <c r="P2204" i="6" a="1"/>
  <c r="P2204" i="6" s="1"/>
  <c r="P1344" i="6" a="1"/>
  <c r="P1344" i="6" s="1"/>
  <c r="P2430" i="6" a="1"/>
  <c r="P2430" i="6" s="1"/>
  <c r="P2178" i="6" a="1"/>
  <c r="P2178" i="6" s="1"/>
  <c r="P1343" i="6" a="1"/>
  <c r="P1343" i="6" s="1"/>
  <c r="P2175" i="6" a="1"/>
  <c r="P2175" i="6" s="1"/>
  <c r="P2189" i="6" a="1"/>
  <c r="P2189" i="6" s="1"/>
  <c r="P2219" i="6" a="1"/>
  <c r="P2219" i="6" s="1"/>
  <c r="P1349" i="6" a="1"/>
  <c r="P1349" i="6" s="1"/>
  <c r="P1363" i="6" a="1"/>
  <c r="P1363" i="6" s="1"/>
  <c r="P1374" i="6" a="1"/>
  <c r="P1374" i="6" s="1"/>
  <c r="P2181" i="6" a="1"/>
  <c r="P2181" i="6" s="1"/>
  <c r="P1364" i="6" a="1"/>
  <c r="P1364" i="6" s="1"/>
  <c r="P568" i="6" a="1"/>
  <c r="P568" i="6" s="1"/>
  <c r="P1337" i="6" a="1"/>
  <c r="P1337" i="6" s="1"/>
  <c r="P1329" i="6" a="1"/>
  <c r="P1329" i="6" s="1"/>
  <c r="P558" i="6" a="1"/>
  <c r="P558" i="6" s="1"/>
  <c r="P1313" i="6" a="1"/>
  <c r="P1313" i="6" s="1"/>
  <c r="P1309" i="6" a="1"/>
  <c r="P1309" i="6" s="1"/>
  <c r="P554" i="6" a="1"/>
  <c r="P554" i="6" s="1"/>
  <c r="P549" i="6" a="1"/>
  <c r="P549" i="6" s="1"/>
  <c r="P1300" i="6" a="1"/>
  <c r="P1300" i="6" s="1"/>
  <c r="P2151" i="6" a="1"/>
  <c r="P2151" i="6" s="1"/>
  <c r="P1294" i="6" a="1"/>
  <c r="P1294" i="6" s="1"/>
  <c r="P1289" i="6" a="1"/>
  <c r="P1289" i="6" s="1"/>
  <c r="P1296" i="6" a="1"/>
  <c r="P1296" i="6" s="1"/>
  <c r="P57" i="6" a="1"/>
  <c r="P57" i="6" s="1"/>
  <c r="P1280" i="6" a="1"/>
  <c r="P1280" i="6" s="1"/>
  <c r="P1277" i="6" a="1"/>
  <c r="P1277" i="6" s="1"/>
  <c r="P2135" i="6" a="1"/>
  <c r="P2135" i="6" s="1"/>
  <c r="P2138" i="6" a="1"/>
  <c r="P2138" i="6" s="1"/>
  <c r="P527" i="6" a="1"/>
  <c r="P527" i="6" s="1"/>
  <c r="P1262" i="6" a="1"/>
  <c r="P1262" i="6" s="1"/>
  <c r="P1255" i="6" a="1"/>
  <c r="P1255" i="6" s="1"/>
  <c r="P1258" i="6" a="1"/>
  <c r="P1258" i="6" s="1"/>
  <c r="P1248" i="6" a="1"/>
  <c r="P1248" i="6" s="1"/>
  <c r="P516" i="6" a="1"/>
  <c r="P516" i="6" s="1"/>
  <c r="P1240" i="6" a="1"/>
  <c r="P1240" i="6" s="1"/>
  <c r="P49" i="6" a="1"/>
  <c r="P49" i="6" s="1"/>
  <c r="P503" i="6" a="1"/>
  <c r="P503" i="6" s="1"/>
  <c r="P497" i="6" a="1"/>
  <c r="P497" i="6" s="1"/>
  <c r="P487" i="6" a="1"/>
  <c r="P487" i="6" s="1"/>
  <c r="P1227" i="6" a="1"/>
  <c r="P1227" i="6" s="1"/>
  <c r="P2000" i="6" a="1"/>
  <c r="P2000" i="6" s="1"/>
  <c r="P1961" i="6" a="1"/>
  <c r="P1961" i="6" s="1"/>
  <c r="P1162" i="6" a="1"/>
  <c r="P1162" i="6" s="1"/>
  <c r="P1111" i="6" a="1"/>
  <c r="P1111" i="6" s="1"/>
  <c r="P2405" i="6" a="1"/>
  <c r="P2405" i="6" s="1"/>
  <c r="P2422" i="6" a="1"/>
  <c r="P2422" i="6" s="1"/>
  <c r="P2079" i="6" a="1"/>
  <c r="P2079" i="6" s="1"/>
  <c r="P2132" i="6" a="1"/>
  <c r="P2132" i="6" s="1"/>
  <c r="P1144" i="6" a="1"/>
  <c r="P1144" i="6" s="1"/>
  <c r="P2093" i="6" a="1"/>
  <c r="P2093" i="6" s="1"/>
  <c r="P1985" i="6" a="1"/>
  <c r="P1985" i="6" s="1"/>
  <c r="P1099" i="6" a="1"/>
  <c r="P1099" i="6" s="1"/>
  <c r="P2452" i="6" a="1"/>
  <c r="P2452" i="6" s="1"/>
  <c r="P2417" i="6" a="1"/>
  <c r="P2417" i="6" s="1"/>
  <c r="P2048" i="6" a="1"/>
  <c r="P2048" i="6" s="1"/>
  <c r="P1981" i="6" a="1"/>
  <c r="P1981" i="6" s="1"/>
  <c r="P1135" i="6" a="1"/>
  <c r="P1135" i="6" s="1"/>
  <c r="P1128" i="6" a="1"/>
  <c r="P1128" i="6" s="1"/>
  <c r="P2419" i="6" a="1"/>
  <c r="P2419" i="6" s="1"/>
  <c r="P2113" i="6" a="1"/>
  <c r="P2113" i="6" s="1"/>
  <c r="P1173" i="6" a="1"/>
  <c r="P1173" i="6" s="1"/>
  <c r="P1183" i="6" a="1"/>
  <c r="P1183" i="6" s="1"/>
  <c r="P1149" i="6" a="1"/>
  <c r="P1149" i="6" s="1"/>
  <c r="P2131" i="6" a="1"/>
  <c r="P2131" i="6" s="1"/>
  <c r="P1999" i="6" a="1"/>
  <c r="P1999" i="6" s="1"/>
  <c r="P2100" i="6" a="1"/>
  <c r="P2100" i="6" s="1"/>
  <c r="P2120" i="6" a="1"/>
  <c r="P2120" i="6" s="1"/>
  <c r="P1179" i="6" a="1"/>
  <c r="P1179" i="6" s="1"/>
  <c r="P2011" i="6" a="1"/>
  <c r="P2011" i="6" s="1"/>
  <c r="P2104" i="6" a="1"/>
  <c r="P2104" i="6" s="1"/>
  <c r="P1108" i="6" a="1"/>
  <c r="P1108" i="6" s="1"/>
  <c r="P2389" i="6" a="1"/>
  <c r="P2389" i="6" s="1"/>
  <c r="P1146" i="6" a="1"/>
  <c r="P1146" i="6" s="1"/>
  <c r="P2399" i="6" a="1"/>
  <c r="P2399" i="6" s="1"/>
  <c r="P2008" i="6" a="1"/>
  <c r="P2008" i="6" s="1"/>
  <c r="P2073" i="6" a="1"/>
  <c r="P2073" i="6" s="1"/>
  <c r="P1154" i="6" a="1"/>
  <c r="P1154" i="6" s="1"/>
  <c r="P1115" i="6" a="1"/>
  <c r="P1115" i="6" s="1"/>
  <c r="P1145" i="6" a="1"/>
  <c r="P1145" i="6" s="1"/>
  <c r="P1152" i="6" a="1"/>
  <c r="P1152" i="6" s="1"/>
  <c r="P1973" i="6" a="1"/>
  <c r="P1973" i="6" s="1"/>
  <c r="P2082" i="6" a="1"/>
  <c r="P2082" i="6" s="1"/>
  <c r="P1187" i="6" a="1"/>
  <c r="P1187" i="6" s="1"/>
  <c r="P1194" i="6" a="1"/>
  <c r="P1194" i="6" s="1"/>
  <c r="P2042" i="6" a="1"/>
  <c r="P2042" i="6" s="1"/>
  <c r="P2061" i="6" a="1"/>
  <c r="P2061" i="6" s="1"/>
  <c r="P2097" i="6" a="1"/>
  <c r="P2097" i="6" s="1"/>
  <c r="P1113" i="6" a="1"/>
  <c r="P1113" i="6" s="1"/>
  <c r="P457" i="6" a="1"/>
  <c r="P457" i="6" s="1"/>
  <c r="P1083" i="6" a="1"/>
  <c r="P1083" i="6" s="1"/>
  <c r="P443" i="6" a="1"/>
  <c r="P443" i="6" s="1"/>
  <c r="P438" i="6" a="1"/>
  <c r="P438" i="6" s="1"/>
  <c r="P1071" i="6" a="1"/>
  <c r="P1071" i="6" s="1"/>
  <c r="P1069" i="6" a="1"/>
  <c r="P1069" i="6" s="1"/>
  <c r="P1063" i="6" a="1"/>
  <c r="P1063" i="6" s="1"/>
  <c r="P1055" i="6" a="1"/>
  <c r="P1055" i="6" s="1"/>
  <c r="P1053" i="6" a="1"/>
  <c r="P1053" i="6" s="1"/>
  <c r="P1042" i="6" a="1"/>
  <c r="P1042" i="6" s="1"/>
  <c r="P1033" i="6" a="1"/>
  <c r="P1033" i="6" s="1"/>
  <c r="P1939" i="6" a="1"/>
  <c r="P1939" i="6" s="1"/>
  <c r="P420" i="6" a="1"/>
  <c r="P420" i="6" s="1"/>
  <c r="P415" i="6" a="1"/>
  <c r="P415" i="6" s="1"/>
  <c r="P409" i="6" a="1"/>
  <c r="P409" i="6" s="1"/>
  <c r="P1935" i="6" a="1"/>
  <c r="P1935" i="6" s="1"/>
  <c r="P1015" i="6" a="1"/>
  <c r="P1015" i="6" s="1"/>
  <c r="P1003" i="6" a="1"/>
  <c r="P1003" i="6" s="1"/>
  <c r="P408" i="6" a="1"/>
  <c r="P408" i="6" s="1"/>
  <c r="P997" i="6" a="1"/>
  <c r="P997" i="6" s="1"/>
  <c r="P397" i="6" a="1"/>
  <c r="P397" i="6" s="1"/>
  <c r="P387" i="6" a="1"/>
  <c r="P387" i="6" s="1"/>
  <c r="P996" i="6" a="1"/>
  <c r="P996" i="6" s="1"/>
  <c r="P984" i="6" a="1"/>
  <c r="P984" i="6" s="1"/>
  <c r="P382" i="6" a="1"/>
  <c r="P382" i="6" s="1"/>
  <c r="P978" i="6" a="1"/>
  <c r="P978" i="6" s="1"/>
  <c r="P972" i="6" a="1"/>
  <c r="P972" i="6" s="1"/>
  <c r="P367" i="6" a="1"/>
  <c r="P367" i="6" s="1"/>
  <c r="P910" i="6" a="1"/>
  <c r="P910" i="6" s="1"/>
  <c r="P957" i="6" a="1"/>
  <c r="P957" i="6" s="1"/>
  <c r="P948" i="6" a="1"/>
  <c r="P948" i="6" s="1"/>
  <c r="P919" i="6" a="1"/>
  <c r="P919" i="6" s="1"/>
  <c r="P1913" i="6" a="1"/>
  <c r="P1913" i="6" s="1"/>
  <c r="P926" i="6" a="1"/>
  <c r="P926" i="6" s="1"/>
  <c r="P2386" i="6" a="1"/>
  <c r="P2386" i="6" s="1"/>
  <c r="P1918" i="6" a="1"/>
  <c r="P1918" i="6" s="1"/>
  <c r="P1925" i="6" a="1"/>
  <c r="P1925" i="6" s="1"/>
  <c r="P921" i="6" a="1"/>
  <c r="P921" i="6" s="1"/>
  <c r="P359" i="6" a="1"/>
  <c r="P359" i="6" s="1"/>
  <c r="P350" i="6" a="1"/>
  <c r="P350" i="6" s="1"/>
  <c r="P907" i="6" a="1"/>
  <c r="P907" i="6" s="1"/>
  <c r="P336" i="6" a="1"/>
  <c r="P336" i="6" s="1"/>
  <c r="P901" i="6" a="1"/>
  <c r="P901" i="6" s="1"/>
  <c r="P326" i="6" a="1"/>
  <c r="P326" i="6" s="1"/>
  <c r="P37" i="6" a="1"/>
  <c r="P37" i="6" s="1"/>
  <c r="P892" i="6" a="1"/>
  <c r="P892" i="6" s="1"/>
  <c r="P314" i="6" a="1"/>
  <c r="P314" i="6" s="1"/>
  <c r="P310" i="6" a="1"/>
  <c r="P310" i="6" s="1"/>
  <c r="P883" i="6" a="1"/>
  <c r="P883" i="6" s="1"/>
  <c r="P306" i="6" a="1"/>
  <c r="P306" i="6" s="1"/>
  <c r="P874" i="6" a="1"/>
  <c r="P874" i="6" s="1"/>
  <c r="P871" i="6" a="1"/>
  <c r="P871" i="6" s="1"/>
  <c r="P292" i="6" a="1"/>
  <c r="P292" i="6" s="1"/>
  <c r="P864" i="6" a="1"/>
  <c r="P864" i="6" s="1"/>
  <c r="P1903" i="6" a="1"/>
  <c r="P1903" i="6" s="1"/>
  <c r="P277" i="6" a="1"/>
  <c r="P277" i="6" s="1"/>
  <c r="P272" i="6" a="1"/>
  <c r="P272" i="6" s="1"/>
  <c r="P1902" i="6" a="1"/>
  <c r="P1902" i="6" s="1"/>
  <c r="P1892" i="6" a="1"/>
  <c r="P1892" i="6" s="1"/>
  <c r="P833" i="6" a="1"/>
  <c r="P833" i="6" s="1"/>
  <c r="P834" i="6" a="1"/>
  <c r="P834" i="6" s="1"/>
  <c r="P263" i="6" a="1"/>
  <c r="P263" i="6" s="1"/>
  <c r="P256" i="6" a="1"/>
  <c r="P256" i="6" s="1"/>
  <c r="P250" i="6" a="1"/>
  <c r="P250" i="6" s="1"/>
  <c r="P245" i="6" a="1"/>
  <c r="P245" i="6" s="1"/>
  <c r="P27" i="6" a="1"/>
  <c r="P27" i="6" s="1"/>
  <c r="P793" i="6" a="1"/>
  <c r="P793" i="6" s="1"/>
  <c r="P189" i="6" a="1"/>
  <c r="P189" i="6" s="1"/>
  <c r="P781" i="6" a="1"/>
  <c r="P781" i="6" s="1"/>
  <c r="P772" i="6" a="1"/>
  <c r="P772" i="6" s="1"/>
  <c r="P180" i="6" a="1"/>
  <c r="P180" i="6" s="1"/>
  <c r="P26" i="6" a="1"/>
  <c r="P26" i="6" s="1"/>
  <c r="P167" i="6" a="1"/>
  <c r="P167" i="6" s="1"/>
  <c r="P165" i="6" a="1"/>
  <c r="P165" i="6" s="1"/>
  <c r="P163" i="6" a="1"/>
  <c r="P163" i="6" s="1"/>
  <c r="P157" i="6" a="1"/>
  <c r="P157" i="6" s="1"/>
  <c r="P150" i="6" a="1"/>
  <c r="P150" i="6" s="1"/>
  <c r="P148" i="6" a="1"/>
  <c r="P148" i="6" s="1"/>
  <c r="P142" i="6" a="1"/>
  <c r="P142" i="6" s="1"/>
  <c r="P1885" i="6" a="1"/>
  <c r="P1885" i="6" s="1"/>
  <c r="P737" i="6" a="1"/>
  <c r="P737" i="6" s="1"/>
  <c r="P127" i="6" a="1"/>
  <c r="P127" i="6" s="1"/>
  <c r="P730" i="6" a="1"/>
  <c r="P730" i="6" s="1"/>
  <c r="P121" i="6" a="1"/>
  <c r="P121" i="6" s="1"/>
  <c r="P116" i="6" a="1"/>
  <c r="P116" i="6" s="1"/>
  <c r="P115" i="6" a="1"/>
  <c r="P115" i="6" s="1"/>
  <c r="P112" i="6" a="1"/>
  <c r="P112" i="6" s="1"/>
  <c r="P712" i="6" a="1"/>
  <c r="P712" i="6" s="1"/>
  <c r="P101" i="6" a="1"/>
  <c r="P101" i="6" s="1"/>
  <c r="P9" i="6" a="1"/>
  <c r="P9" i="6" s="1"/>
  <c r="P90" i="6" a="1"/>
  <c r="P90" i="6" s="1"/>
  <c r="P703" i="6" a="1"/>
  <c r="P703" i="6" s="1"/>
  <c r="P80" i="6" a="1"/>
  <c r="P80" i="6" s="1"/>
  <c r="P75" i="6" a="1"/>
  <c r="P75" i="6" s="1"/>
  <c r="P149" i="6" a="1"/>
  <c r="P149" i="6" s="1"/>
  <c r="P146" i="6" a="1"/>
  <c r="P146" i="6" s="1"/>
  <c r="P141" i="6" a="1"/>
  <c r="P141" i="6" s="1"/>
  <c r="P136" i="6" a="1"/>
  <c r="P136" i="6" s="1"/>
  <c r="P133" i="6" a="1"/>
  <c r="P133" i="6" s="1"/>
  <c r="P731" i="6" a="1"/>
  <c r="P731" i="6" s="1"/>
  <c r="P122" i="6" a="1"/>
  <c r="P122" i="6" s="1"/>
  <c r="P720" i="6" a="1"/>
  <c r="P720" i="6" s="1"/>
  <c r="P717" i="6" a="1"/>
  <c r="P717" i="6" s="1"/>
  <c r="P108" i="6" a="1"/>
  <c r="P108" i="6" s="1"/>
  <c r="P711" i="6" a="1"/>
  <c r="P711" i="6" s="1"/>
  <c r="P708" i="6" a="1"/>
  <c r="P708" i="6" s="1"/>
  <c r="P96" i="6" a="1"/>
  <c r="P96" i="6" s="1"/>
  <c r="P88" i="6" a="1"/>
  <c r="P88" i="6" s="1"/>
  <c r="P704" i="6" a="1"/>
  <c r="P704" i="6" s="1"/>
  <c r="P79" i="6" a="1"/>
  <c r="P79" i="6" s="1"/>
  <c r="P74" i="6" a="1"/>
  <c r="P74" i="6" s="1"/>
  <c r="P805" i="6" a="1"/>
  <c r="P805" i="6" s="1"/>
  <c r="P217" i="6" a="1"/>
  <c r="P217" i="6" s="1"/>
  <c r="P209" i="6" a="1"/>
  <c r="P209" i="6" s="1"/>
  <c r="P205" i="6" a="1"/>
  <c r="P205" i="6" s="1"/>
  <c r="P790" i="6" a="1"/>
  <c r="P790" i="6" s="1"/>
  <c r="P794" i="6" a="1"/>
  <c r="P794" i="6" s="1"/>
  <c r="P195" i="6" a="1"/>
  <c r="P195" i="6" s="1"/>
  <c r="P783" i="6" a="1"/>
  <c r="P783" i="6" s="1"/>
  <c r="P776" i="6" a="1"/>
  <c r="P776" i="6" s="1"/>
  <c r="P184" i="6" a="1"/>
  <c r="P184" i="6" s="1"/>
  <c r="P178" i="6" a="1"/>
  <c r="P178" i="6" s="1"/>
  <c r="P768" i="6" a="1"/>
  <c r="P768" i="6" s="1"/>
  <c r="P763" i="6" a="1"/>
  <c r="P763" i="6" s="1"/>
  <c r="P759" i="6" a="1"/>
  <c r="P759" i="6" s="1"/>
  <c r="P758" i="6" a="1"/>
  <c r="P758" i="6" s="1"/>
  <c r="P162" i="6" a="1"/>
  <c r="P162" i="6" s="1"/>
  <c r="P154" i="6" a="1"/>
  <c r="P154" i="6" s="1"/>
  <c r="P747" i="6" a="1"/>
  <c r="P747" i="6" s="1"/>
  <c r="P140" i="6" a="1"/>
  <c r="P140" i="6" s="1"/>
  <c r="P134" i="6" a="1"/>
  <c r="P134" i="6" s="1"/>
  <c r="P131" i="6" a="1"/>
  <c r="P131" i="6" s="1"/>
  <c r="P125" i="6" a="1"/>
  <c r="P125" i="6" s="1"/>
  <c r="P728" i="6" a="1"/>
  <c r="P728" i="6" s="1"/>
  <c r="P725" i="6" a="1"/>
  <c r="P725" i="6" s="1"/>
  <c r="P724" i="6" a="1"/>
  <c r="P724" i="6" s="1"/>
  <c r="P718" i="6" a="1"/>
  <c r="P718" i="6" s="1"/>
  <c r="P111" i="6" a="1"/>
  <c r="P111" i="6" s="1"/>
  <c r="P107" i="6" a="1"/>
  <c r="P107" i="6" s="1"/>
  <c r="P710" i="6" a="1"/>
  <c r="P710" i="6" s="1"/>
  <c r="P707" i="6" a="1"/>
  <c r="P707" i="6" s="1"/>
  <c r="P95" i="6" a="1"/>
  <c r="P95" i="6" s="1"/>
  <c r="P87" i="6" a="1"/>
  <c r="P87" i="6" s="1"/>
  <c r="P83" i="6" a="1"/>
  <c r="P83" i="6" s="1"/>
  <c r="P699" i="6" a="1"/>
  <c r="P699" i="6" s="1"/>
  <c r="P73" i="6" a="1"/>
  <c r="P73" i="6" s="1"/>
  <c r="P746" i="6" a="1"/>
  <c r="P746" i="6" s="1"/>
  <c r="P139" i="6" a="1"/>
  <c r="P139" i="6" s="1"/>
  <c r="P137" i="6" a="1"/>
  <c r="P137" i="6" s="1"/>
  <c r="P132" i="6" a="1"/>
  <c r="P132" i="6" s="1"/>
  <c r="P126" i="6" a="1"/>
  <c r="P126" i="6" s="1"/>
  <c r="P726" i="6" a="1"/>
  <c r="P726" i="6" s="1"/>
  <c r="P723" i="6" a="1"/>
  <c r="P723" i="6" s="1"/>
  <c r="P17" i="6" a="1"/>
  <c r="P17" i="6" s="1"/>
  <c r="P110" i="6" a="1"/>
  <c r="P110" i="6" s="1"/>
  <c r="P106" i="6" a="1"/>
  <c r="P106" i="6" s="1"/>
  <c r="P105" i="6" a="1"/>
  <c r="P105" i="6" s="1"/>
  <c r="P100" i="6" a="1"/>
  <c r="P100" i="6" s="1"/>
  <c r="P92" i="6" a="1"/>
  <c r="P92" i="6" s="1"/>
  <c r="P86" i="6" a="1"/>
  <c r="P86" i="6" s="1"/>
  <c r="P702" i="6" a="1"/>
  <c r="P702" i="6" s="1"/>
  <c r="P78" i="6" a="1"/>
  <c r="P78" i="6" s="1"/>
  <c r="P200" i="6" a="1"/>
  <c r="P200" i="6" s="1"/>
  <c r="P187" i="6" a="1"/>
  <c r="P187" i="6" s="1"/>
  <c r="P770" i="6" a="1"/>
  <c r="P770" i="6" s="1"/>
  <c r="P775" i="6" a="1"/>
  <c r="P775" i="6" s="1"/>
  <c r="P177" i="6" a="1"/>
  <c r="P177" i="6" s="1"/>
  <c r="P767" i="6" a="1"/>
  <c r="P767" i="6" s="1"/>
  <c r="P760" i="6" a="1"/>
  <c r="P760" i="6" s="1"/>
  <c r="P751" i="6" a="1"/>
  <c r="P751" i="6" s="1"/>
  <c r="P160" i="6" a="1"/>
  <c r="P160" i="6" s="1"/>
  <c r="P24" i="6" a="1"/>
  <c r="P24" i="6" s="1"/>
  <c r="P1886" i="6" a="1"/>
  <c r="P1886" i="6" s="1"/>
  <c r="P745" i="6" a="1"/>
  <c r="P745" i="6" s="1"/>
  <c r="P138" i="6" a="1"/>
  <c r="P138" i="6" s="1"/>
  <c r="P135" i="6" a="1"/>
  <c r="P135" i="6" s="1"/>
  <c r="P130" i="6" a="1"/>
  <c r="P130" i="6" s="1"/>
  <c r="P124" i="6" a="1"/>
  <c r="P124" i="6" s="1"/>
  <c r="P727" i="6" a="1"/>
  <c r="P727" i="6" s="1"/>
  <c r="P120" i="6" a="1"/>
  <c r="P120" i="6" s="1"/>
  <c r="P721" i="6" a="1"/>
  <c r="P721" i="6" s="1"/>
  <c r="P15" i="6" a="1"/>
  <c r="P15" i="6" s="1"/>
  <c r="P713" i="6" a="1"/>
  <c r="P713" i="6" s="1"/>
  <c r="P10" i="6" a="1"/>
  <c r="P10" i="6" s="1"/>
  <c r="P99" i="6" a="1"/>
  <c r="P99" i="6" s="1"/>
  <c r="P93" i="6" a="1"/>
  <c r="P93" i="6" s="1"/>
  <c r="P85" i="6" a="1"/>
  <c r="P85" i="6" s="1"/>
  <c r="P82" i="6" a="1"/>
  <c r="P82" i="6" s="1"/>
  <c r="P14" i="6" a="1"/>
  <c r="P14" i="6" s="1"/>
  <c r="P46" i="6" a="1"/>
  <c r="P46" i="6" s="1"/>
  <c r="P242" i="6" a="1"/>
  <c r="P242" i="6" s="1"/>
  <c r="P238" i="6" a="1"/>
  <c r="P238" i="6" s="1"/>
  <c r="P234" i="6" a="1"/>
  <c r="P234" i="6" s="1"/>
  <c r="P224" i="6" a="1"/>
  <c r="P224" i="6" s="1"/>
  <c r="P803" i="6" a="1"/>
  <c r="P803" i="6" s="1"/>
  <c r="P815" i="6" a="1"/>
  <c r="P815" i="6" s="1"/>
  <c r="P813" i="6" a="1"/>
  <c r="P813" i="6" s="1"/>
  <c r="P213" i="6" a="1"/>
  <c r="P213" i="6" s="1"/>
  <c r="P798" i="6" a="1"/>
  <c r="P798" i="6" s="1"/>
  <c r="P792" i="6" a="1"/>
  <c r="P792" i="6" s="1"/>
  <c r="P202" i="6" a="1"/>
  <c r="P202" i="6" s="1"/>
  <c r="P784" i="6" a="1"/>
  <c r="P784" i="6" s="1"/>
  <c r="P190" i="6" a="1"/>
  <c r="P190" i="6" s="1"/>
  <c r="P186" i="6" a="1"/>
  <c r="P186" i="6" s="1"/>
  <c r="P1888" i="6" a="1"/>
  <c r="P1888" i="6" s="1"/>
  <c r="P181" i="6" a="1"/>
  <c r="P181" i="6" s="1"/>
  <c r="P173" i="6" a="1"/>
  <c r="P173" i="6" s="1"/>
  <c r="P761" i="6" a="1"/>
  <c r="P761" i="6" s="1"/>
  <c r="P168" i="6" a="1"/>
  <c r="P168" i="6" s="1"/>
  <c r="P756" i="6" a="1"/>
  <c r="P756" i="6" s="1"/>
  <c r="P752" i="6" a="1"/>
  <c r="P752" i="6" s="1"/>
  <c r="P159" i="6" a="1"/>
  <c r="P159" i="6" s="1"/>
  <c r="P151" i="6" a="1"/>
  <c r="P151" i="6" s="1"/>
  <c r="P147" i="6" a="1"/>
  <c r="P147" i="6" s="1"/>
  <c r="P143" i="6" a="1"/>
  <c r="P143" i="6" s="1"/>
  <c r="P740" i="6" a="1"/>
  <c r="P740" i="6" s="1"/>
  <c r="P736" i="6" a="1"/>
  <c r="P736" i="6" s="1"/>
  <c r="P128" i="6" a="1"/>
  <c r="P128" i="6" s="1"/>
  <c r="P732" i="6" a="1"/>
  <c r="P732" i="6" s="1"/>
  <c r="P123" i="6" a="1"/>
  <c r="P123" i="6" s="1"/>
  <c r="P117" i="6" a="1"/>
  <c r="P117" i="6" s="1"/>
  <c r="P719" i="6" a="1"/>
  <c r="P719" i="6" s="1"/>
  <c r="P113" i="6" a="1"/>
  <c r="P113" i="6" s="1"/>
  <c r="P109" i="6" a="1"/>
  <c r="P109" i="6" s="1"/>
  <c r="P104" i="6" a="1"/>
  <c r="P104" i="6" s="1"/>
  <c r="P709" i="6" a="1"/>
  <c r="P709" i="6" s="1"/>
  <c r="P706" i="6" a="1"/>
  <c r="P706" i="6" s="1"/>
  <c r="P89" i="6" a="1"/>
  <c r="P89" i="6" s="1"/>
  <c r="P8" i="6" a="1"/>
  <c r="P8" i="6" s="1"/>
  <c r="P701" i="6" a="1"/>
  <c r="P701" i="6" s="1"/>
  <c r="P76" i="6" a="1"/>
  <c r="P76" i="6" s="1"/>
  <c r="A1585" i="6"/>
  <c r="A2278" i="6"/>
  <c r="A631" i="6"/>
  <c r="A2220" i="6"/>
  <c r="A2429" i="6"/>
  <c r="A2177" i="6"/>
  <c r="A2199" i="6"/>
  <c r="A2191" i="6"/>
  <c r="A1388" i="6"/>
  <c r="A583" i="6"/>
  <c r="A1453" i="6"/>
  <c r="A1457" i="6"/>
  <c r="A1474" i="6"/>
  <c r="A1473" i="6"/>
  <c r="A1463" i="6"/>
  <c r="A599" i="6"/>
  <c r="A1507" i="6"/>
  <c r="A1503" i="6"/>
  <c r="A1513" i="6"/>
  <c r="A1724" i="6"/>
  <c r="A2291" i="6"/>
  <c r="A1645" i="6"/>
  <c r="A1747" i="6"/>
  <c r="A1700" i="6"/>
  <c r="A1569" i="6"/>
  <c r="A1683" i="6"/>
  <c r="A1706" i="6"/>
  <c r="A628" i="6"/>
  <c r="A1596" i="6"/>
  <c r="A1618" i="6"/>
  <c r="A1608" i="6"/>
  <c r="A2292" i="6"/>
  <c r="A1620" i="6"/>
  <c r="A2304" i="6"/>
  <c r="A1660" i="6"/>
  <c r="A70" i="6"/>
  <c r="A2454" i="6"/>
  <c r="A1753" i="6"/>
  <c r="A2334" i="6"/>
  <c r="A1533" i="6"/>
  <c r="A2257" i="6"/>
  <c r="A1528" i="6"/>
  <c r="A612" i="6"/>
  <c r="A1543" i="6"/>
  <c r="A619" i="6"/>
  <c r="A1552" i="6"/>
  <c r="A1559" i="6"/>
  <c r="A2273" i="6"/>
  <c r="A1573" i="6"/>
  <c r="A69" i="6"/>
  <c r="A1675" i="6"/>
  <c r="A671" i="6"/>
  <c r="A1856" i="6"/>
  <c r="A94" i="6"/>
  <c r="A1021" i="6"/>
  <c r="A1188" i="6"/>
  <c r="A1175" i="6"/>
  <c r="A1181" i="6"/>
  <c r="A2107" i="6"/>
  <c r="A2139" i="6"/>
  <c r="A2154" i="6"/>
  <c r="A724" i="6"/>
  <c r="A733" i="6"/>
  <c r="A747" i="6"/>
  <c r="A184" i="6"/>
  <c r="A354" i="6"/>
  <c r="A1929" i="6"/>
  <c r="A1933" i="6"/>
  <c r="A2105" i="6"/>
  <c r="A1968" i="6"/>
  <c r="A2095" i="6"/>
  <c r="A557" i="6"/>
  <c r="A105" i="6"/>
  <c r="A740" i="6"/>
  <c r="A952" i="6"/>
  <c r="A2101" i="6"/>
  <c r="A1183" i="6"/>
  <c r="A1173" i="6"/>
  <c r="A2138" i="6"/>
  <c r="AA1370" i="6" a="1"/>
  <c r="AA1370" i="6" s="1"/>
  <c r="A115" i="6"/>
  <c r="A884" i="6"/>
  <c r="A963" i="6"/>
  <c r="A2393" i="6"/>
  <c r="A1261" i="6"/>
  <c r="A2180" i="6"/>
  <c r="AA79" i="6" a="1"/>
  <c r="AA79" i="6" s="1"/>
  <c r="AA48" i="6" a="1"/>
  <c r="AA48" i="6" s="1"/>
  <c r="AA1848" i="6" a="1"/>
  <c r="AA1848" i="6" s="1"/>
  <c r="AA361" i="6" a="1"/>
  <c r="AA361" i="6" s="1"/>
  <c r="AA1278" i="6" a="1"/>
  <c r="AA1278" i="6" s="1"/>
  <c r="AA857" i="6" a="1"/>
  <c r="AA857" i="6" s="1"/>
  <c r="AA1336" i="6" a="1"/>
  <c r="AA1336" i="6" s="1"/>
  <c r="AA195" i="6" a="1"/>
  <c r="AA195" i="6" s="1"/>
  <c r="AA353" i="6" a="1"/>
  <c r="AA353" i="6" s="1"/>
  <c r="AA764" i="6" a="1"/>
  <c r="AA764" i="6" s="1"/>
  <c r="AA245" i="6" a="1"/>
  <c r="AA245" i="6" s="1"/>
  <c r="AA765" i="6" a="1"/>
  <c r="AA765" i="6" s="1"/>
  <c r="AA798" i="6" a="1"/>
  <c r="AA798" i="6" s="1"/>
  <c r="AA1074" i="6" a="1"/>
  <c r="AA1074" i="6" s="1"/>
  <c r="AA152" i="6" a="1"/>
  <c r="AA152" i="6" s="1"/>
  <c r="AA1359" i="6" a="1"/>
  <c r="AA1359" i="6" s="1"/>
  <c r="AA1412" i="6" a="1"/>
  <c r="AA1412" i="6" s="1"/>
  <c r="AA1091" i="6" a="1"/>
  <c r="AA1091" i="6" s="1"/>
  <c r="AA917" i="6" a="1"/>
  <c r="AA917" i="6" s="1"/>
  <c r="AA1930" i="6" a="1"/>
  <c r="AA1930" i="6" s="1"/>
  <c r="AA7" i="6" a="1"/>
  <c r="AA7" i="6" s="1"/>
  <c r="AA98" i="6" a="1"/>
  <c r="AA98" i="6" s="1"/>
  <c r="AA1454" i="6" a="1"/>
  <c r="AA1454" i="6" s="1"/>
  <c r="AA1057" i="6" a="1"/>
  <c r="AA1057" i="6" s="1"/>
  <c r="AA305" i="6" a="1"/>
  <c r="AA305" i="6" s="1"/>
  <c r="AA1704" i="6" a="1"/>
  <c r="AA1704" i="6" s="1"/>
  <c r="AA1742" i="6" a="1"/>
  <c r="AA1742" i="6" s="1"/>
  <c r="AA918" i="6" a="1"/>
  <c r="AA918" i="6" s="1"/>
  <c r="AA742" i="6" a="1"/>
  <c r="AA742" i="6" s="1"/>
  <c r="AA878" i="6" a="1"/>
  <c r="AA878" i="6" s="1"/>
  <c r="AA306" i="6" a="1"/>
  <c r="AA306" i="6" s="1"/>
  <c r="AA1946" i="6" a="1"/>
  <c r="AA1946" i="6" s="1"/>
  <c r="AA1939" i="6" a="1"/>
  <c r="AA1939" i="6" s="1"/>
  <c r="AA2147" i="6" a="1"/>
  <c r="AA2147" i="6" s="1"/>
  <c r="AA1906" i="6" a="1"/>
  <c r="AA1906" i="6" s="1"/>
  <c r="AA11" i="6" a="1"/>
  <c r="AA11" i="6" s="1"/>
  <c r="AA668" i="6" a="1"/>
  <c r="AA668" i="6" s="1"/>
  <c r="AA119" i="6" a="1"/>
  <c r="AA119" i="6" s="1"/>
  <c r="AA364" i="6" a="1"/>
  <c r="AA364" i="6" s="1"/>
  <c r="AA834" i="6" a="1"/>
  <c r="AA834" i="6" s="1"/>
  <c r="AA830" i="6" a="1"/>
  <c r="AA830" i="6" s="1"/>
  <c r="AA656" i="6" a="1"/>
  <c r="AA656" i="6" s="1"/>
  <c r="AB656" i="6" s="1"/>
  <c r="AA532" i="6" a="1"/>
  <c r="AA532" i="6" s="1"/>
  <c r="AA462" i="6" a="1"/>
  <c r="AA462" i="6" s="1"/>
  <c r="AA540" i="6" a="1"/>
  <c r="AA540" i="6" s="1"/>
  <c r="AA291" i="6" a="1"/>
  <c r="AA291" i="6" s="1"/>
  <c r="AA23" i="6" a="1"/>
  <c r="AA23" i="6" s="1"/>
  <c r="AA1223" i="6" a="1"/>
  <c r="AA1223" i="6" s="1"/>
  <c r="AA387" i="6" a="1"/>
  <c r="AA387" i="6" s="1"/>
  <c r="AA278" i="6" a="1"/>
  <c r="AA278" i="6" s="1"/>
  <c r="AA494" i="6" a="1"/>
  <c r="AA494" i="6" s="1"/>
  <c r="AA191" i="6" a="1"/>
  <c r="AA191" i="6" s="1"/>
  <c r="AA19" i="6" a="1"/>
  <c r="AA19" i="6" s="1"/>
  <c r="AA1718" i="6" a="1"/>
  <c r="AA1718" i="6" s="1"/>
  <c r="AA589" i="6" a="1"/>
  <c r="AA589" i="6" s="1"/>
  <c r="AA1495" i="6" a="1"/>
  <c r="AA1495" i="6" s="1"/>
  <c r="AA859" i="6" a="1"/>
  <c r="AA859" i="6" s="1"/>
  <c r="AA194" i="6" a="1"/>
  <c r="AA194" i="6" s="1"/>
  <c r="AA299" i="6" a="1"/>
  <c r="AA299" i="6" s="1"/>
  <c r="AA254" i="6" a="1"/>
  <c r="AA254" i="6" s="1"/>
  <c r="AA395" i="6" a="1"/>
  <c r="AA395" i="6" s="1"/>
  <c r="AA391" i="6" a="1"/>
  <c r="AA391" i="6" s="1"/>
  <c r="AA433" i="6" a="1"/>
  <c r="AA433" i="6" s="1"/>
  <c r="AA911" i="6" a="1"/>
  <c r="AA911" i="6" s="1"/>
  <c r="AA904" i="6" a="1"/>
  <c r="AA904" i="6" s="1"/>
  <c r="AA1562" i="6" a="1"/>
  <c r="AA1562" i="6" s="1"/>
  <c r="AA1252" i="6" a="1"/>
  <c r="AA1252" i="6" s="1"/>
  <c r="AA819" i="6" a="1"/>
  <c r="AA819" i="6" s="1"/>
  <c r="AA176" i="6" a="1"/>
  <c r="AA176" i="6" s="1"/>
  <c r="AA912" i="6" a="1"/>
  <c r="AA912" i="6" s="1"/>
  <c r="AA1062" i="6" a="1"/>
  <c r="AA1062" i="6" s="1"/>
  <c r="AA1783" i="6" a="1"/>
  <c r="AA1783" i="6" s="1"/>
  <c r="AA2283" i="6" a="1"/>
  <c r="AA2283" i="6" s="1"/>
  <c r="AA457" i="6" a="1"/>
  <c r="AA457" i="6" s="1"/>
  <c r="AA1087" i="6" a="1"/>
  <c r="AA1087" i="6" s="1"/>
  <c r="AA1548" i="6" a="1"/>
  <c r="AA1548" i="6" s="1"/>
  <c r="AA1517" i="6" a="1"/>
  <c r="AA1517" i="6" s="1"/>
  <c r="AA1637" i="6" a="1"/>
  <c r="AA1637" i="6" s="1"/>
  <c r="AA998" i="6" a="1"/>
  <c r="AA998" i="6" s="1"/>
  <c r="AA2163" i="6" a="1"/>
  <c r="AA2163" i="6" s="1"/>
  <c r="AA2159" i="6" a="1"/>
  <c r="AA2159" i="6" s="1"/>
  <c r="AA1951" i="6" a="1"/>
  <c r="AA1951" i="6" s="1"/>
  <c r="AA211" i="6" a="1"/>
  <c r="AA211" i="6" s="1"/>
  <c r="AA438" i="6" a="1"/>
  <c r="AA438" i="6" s="1"/>
  <c r="AA489" i="6" a="1"/>
  <c r="AA489" i="6" s="1"/>
  <c r="AA1365" i="6" a="1"/>
  <c r="AA1365" i="6" s="1"/>
  <c r="AA1592" i="6" a="1"/>
  <c r="AA1592" i="6" s="1"/>
  <c r="AA1498" i="6" a="1"/>
  <c r="AA1498" i="6" s="1"/>
  <c r="AA749" i="6" a="1"/>
  <c r="AA749" i="6" s="1"/>
  <c r="AA1007" i="6" a="1"/>
  <c r="AA1007" i="6" s="1"/>
  <c r="AA877" i="6" a="1"/>
  <c r="AA877" i="6" s="1"/>
  <c r="AA1397" i="6" a="1"/>
  <c r="AA1397" i="6" s="1"/>
  <c r="AA1709" i="6" a="1"/>
  <c r="AA1709" i="6" s="1"/>
  <c r="AA920" i="6" a="1"/>
  <c r="AA920" i="6" s="1"/>
  <c r="AA2183" i="6" a="1"/>
  <c r="AA2183" i="6" s="1"/>
  <c r="AA1955" i="6" a="1"/>
  <c r="AA1955" i="6" s="1"/>
  <c r="AA1912" i="6" a="1"/>
  <c r="AA1912" i="6" s="1"/>
  <c r="AA2340" i="6" a="1"/>
  <c r="AA2340" i="6" s="1"/>
  <c r="AA1947" i="6" a="1"/>
  <c r="AA1947" i="6" s="1"/>
  <c r="AA870" i="6" a="1"/>
  <c r="AA870" i="6" s="1"/>
  <c r="AA1950" i="6" a="1"/>
  <c r="AA1950" i="6" s="1"/>
  <c r="AA2109" i="6" a="1"/>
  <c r="AA2109" i="6" s="1"/>
  <c r="AA388" i="6" a="1"/>
  <c r="AA388" i="6" s="1"/>
  <c r="AA202" i="6" a="1"/>
  <c r="AA202" i="6" s="1"/>
  <c r="AA571" i="6" a="1"/>
  <c r="AA571" i="6" s="1"/>
  <c r="AA408" i="6" a="1"/>
  <c r="AA408" i="6" s="1"/>
  <c r="AA1619" i="6" a="1"/>
  <c r="AA1619" i="6" s="1"/>
  <c r="AA694" i="6" a="1"/>
  <c r="AA694" i="6" s="1"/>
  <c r="AA2" i="6" a="1"/>
  <c r="AA2" i="6" s="1"/>
  <c r="AA29" i="6" a="1"/>
  <c r="AA29" i="6" s="1"/>
  <c r="AA257" i="6" a="1"/>
  <c r="AA257" i="6" s="1"/>
  <c r="AA312" i="6" a="1"/>
  <c r="AA312" i="6" s="1"/>
  <c r="AA374" i="6" a="1"/>
  <c r="AA374" i="6" s="1"/>
  <c r="AA324" i="6" a="1"/>
  <c r="AA324" i="6" s="1"/>
  <c r="AA399" i="6" a="1"/>
  <c r="AA399" i="6" s="1"/>
  <c r="AA296" i="6" a="1"/>
  <c r="AA296" i="6" s="1"/>
  <c r="AA576" i="6" a="1"/>
  <c r="AA576" i="6" s="1"/>
  <c r="AA267" i="6" a="1"/>
  <c r="AA267" i="6" s="1"/>
  <c r="AA1748" i="6" a="1"/>
  <c r="AA1748" i="6" s="1"/>
  <c r="AA970" i="6" a="1"/>
  <c r="AA970" i="6" s="1"/>
  <c r="AA228" i="6" a="1"/>
  <c r="AA228" i="6" s="1"/>
  <c r="AA190" i="6" a="1"/>
  <c r="AA190" i="6" s="1"/>
  <c r="AA1030" i="6" a="1"/>
  <c r="AA1030" i="6" s="1"/>
  <c r="AA974" i="6" a="1"/>
  <c r="AA974" i="6" s="1"/>
  <c r="AA170" i="6" a="1"/>
  <c r="AA170" i="6" s="1"/>
  <c r="AA412" i="6" a="1"/>
  <c r="AA412" i="6" s="1"/>
  <c r="AA873" i="6" a="1"/>
  <c r="AA873" i="6" s="1"/>
  <c r="AA336" i="6" a="1"/>
  <c r="AA336" i="6" s="1"/>
  <c r="AA229" i="6" a="1"/>
  <c r="AA229" i="6" s="1"/>
  <c r="AA1457" i="6" a="1"/>
  <c r="AA1457" i="6" s="1"/>
  <c r="AA2226" i="6" a="1"/>
  <c r="AA2226" i="6" s="1"/>
  <c r="AA969" i="6" a="1"/>
  <c r="AA969" i="6" s="1"/>
  <c r="AA901" i="6" a="1"/>
  <c r="AA901" i="6" s="1"/>
  <c r="AA1492" i="6" a="1"/>
  <c r="AA1492" i="6" s="1"/>
  <c r="AA367" i="6" a="1"/>
  <c r="AA367" i="6" s="1"/>
  <c r="AA1003" i="6" a="1"/>
  <c r="AA1003" i="6" s="1"/>
  <c r="AA1055" i="6" a="1"/>
  <c r="AA1055" i="6" s="1"/>
  <c r="AA1309" i="6" a="1"/>
  <c r="AA1309" i="6" s="1"/>
  <c r="AA133" i="6" a="1"/>
  <c r="AA133" i="6" s="1"/>
  <c r="AA986" i="6" a="1"/>
  <c r="AA986" i="6" s="1"/>
  <c r="AA1040" i="6" a="1"/>
  <c r="AA1040" i="6" s="1"/>
  <c r="AA1056" i="6" a="1"/>
  <c r="AA1056" i="6" s="1"/>
  <c r="AA1761" i="6" a="1"/>
  <c r="AA1761" i="6" s="1"/>
  <c r="AA1719" i="6" a="1"/>
  <c r="AA1719" i="6" s="1"/>
  <c r="AA983" i="6" a="1"/>
  <c r="AA983" i="6" s="1"/>
  <c r="AA820" i="6" a="1"/>
  <c r="AA820" i="6" s="1"/>
  <c r="AA1914" i="6" a="1"/>
  <c r="AA1914" i="6" s="1"/>
  <c r="AA502" i="6" a="1"/>
  <c r="AA502" i="6" s="1"/>
  <c r="AA665" i="6" a="1"/>
  <c r="AA665" i="6" s="1"/>
  <c r="AA638" i="6" a="1"/>
  <c r="AA638" i="6" s="1"/>
  <c r="AA909" i="6" a="1"/>
  <c r="AA909" i="6" s="1"/>
  <c r="AA1095" i="6" a="1"/>
  <c r="AA1095" i="6" s="1"/>
  <c r="AA1658" i="6" a="1"/>
  <c r="AA1658" i="6" s="1"/>
  <c r="AA1801" i="6" a="1"/>
  <c r="AA1801" i="6" s="1"/>
  <c r="AA1067" i="6" a="1"/>
  <c r="AA1067" i="6" s="1"/>
  <c r="AA1605" i="6" a="1"/>
  <c r="AA1605" i="6" s="1"/>
  <c r="AA1587" i="6" a="1"/>
  <c r="AA1587" i="6" s="1"/>
  <c r="AA787" i="6" a="1"/>
  <c r="AA787" i="6" s="1"/>
  <c r="AA1008" i="6" a="1"/>
  <c r="AA1008" i="6" s="1"/>
  <c r="AA1516" i="6" a="1"/>
  <c r="AA1516" i="6" s="1"/>
  <c r="AA1938" i="6" a="1"/>
  <c r="AA1938" i="6" s="1"/>
  <c r="AA766" i="6" a="1"/>
  <c r="AA766" i="6" s="1"/>
  <c r="AA1957" i="6" a="1"/>
  <c r="AA1957" i="6" s="1"/>
  <c r="AA741" i="6" a="1"/>
  <c r="AA741" i="6" s="1"/>
  <c r="AA789" i="6" a="1"/>
  <c r="AA789" i="6" s="1"/>
  <c r="AA1940" i="6" a="1"/>
  <c r="AA1940" i="6" s="1"/>
  <c r="AA2396" i="6" a="1"/>
  <c r="AA2396" i="6" s="1"/>
  <c r="AA2404" i="6" a="1"/>
  <c r="AA2404" i="6" s="1"/>
  <c r="AA16" i="6" a="1"/>
  <c r="AA16" i="6" s="1"/>
  <c r="AA108" i="6" a="1"/>
  <c r="AA108" i="6" s="1"/>
  <c r="AA178" i="6" a="1"/>
  <c r="AA178" i="6" s="1"/>
  <c r="AA144" i="6" a="1"/>
  <c r="AA144" i="6" s="1"/>
  <c r="AA1833" i="6" a="1"/>
  <c r="AA1833" i="6" s="1"/>
  <c r="AA1061" i="6" a="1"/>
  <c r="AA1061" i="6" s="1"/>
  <c r="AA908" i="6" a="1"/>
  <c r="AA908" i="6" s="1"/>
  <c r="AA466" i="6" a="1"/>
  <c r="AA466" i="6" s="1"/>
  <c r="AA3" i="6" a="1"/>
  <c r="AA3" i="6" s="1"/>
  <c r="AA341" i="6" a="1"/>
  <c r="AA341" i="6" s="1"/>
  <c r="AA276" i="6" a="1"/>
  <c r="AA276" i="6" s="1"/>
  <c r="AA337" i="6" a="1"/>
  <c r="AA337" i="6" s="1"/>
  <c r="AA14" i="6" a="1"/>
  <c r="AA14" i="6" s="1"/>
  <c r="AA218" i="6" a="1"/>
  <c r="AA218" i="6" s="1"/>
  <c r="AA320" i="6" a="1"/>
  <c r="AA320" i="6" s="1"/>
  <c r="AA175" i="6" a="1"/>
  <c r="AA175" i="6" s="1"/>
  <c r="AA279" i="6" a="1"/>
  <c r="AA279" i="6" s="1"/>
  <c r="AA253" i="6" a="1"/>
  <c r="AA253" i="6" s="1"/>
  <c r="AA31" i="6" a="1"/>
  <c r="AA31" i="6" s="1"/>
  <c r="AA277" i="6" a="1"/>
  <c r="AA277" i="6" s="1"/>
  <c r="AA559" i="6" a="1"/>
  <c r="AA559" i="6" s="1"/>
  <c r="AA981" i="6" a="1"/>
  <c r="AA981" i="6" s="1"/>
  <c r="AA120" i="6" a="1"/>
  <c r="AA120" i="6" s="1"/>
  <c r="AA230" i="6" a="1"/>
  <c r="AA230" i="6" s="1"/>
  <c r="AA563" i="6" a="1"/>
  <c r="AA563" i="6" s="1"/>
  <c r="AA590" i="6" a="1"/>
  <c r="AA590" i="6" s="1"/>
  <c r="AA173" i="6" a="1"/>
  <c r="AA173" i="6" s="1"/>
  <c r="AA1066" i="6" a="1"/>
  <c r="AA1066" i="6" s="1"/>
  <c r="AA517" i="6" a="1"/>
  <c r="AA517" i="6" s="1"/>
  <c r="AA1282" i="6" a="1"/>
  <c r="AA1282" i="6" s="1"/>
  <c r="AA866" i="6" a="1"/>
  <c r="AA866" i="6" s="1"/>
  <c r="AA404" i="6" a="1"/>
  <c r="AA404" i="6" s="1"/>
  <c r="AA1286" i="6" a="1"/>
  <c r="AA1286" i="6" s="1"/>
  <c r="AA1339" i="6" a="1"/>
  <c r="AA1339" i="6" s="1"/>
  <c r="AA522" i="6" a="1"/>
  <c r="AA522" i="6" s="1"/>
  <c r="AA1582" i="6" a="1"/>
  <c r="AA1582" i="6" s="1"/>
  <c r="AA829" i="6" a="1"/>
  <c r="AA829" i="6" s="1"/>
  <c r="AA1506" i="6" a="1"/>
  <c r="AA1506" i="6" s="1"/>
  <c r="AA2405" i="6" a="1"/>
  <c r="AA2405" i="6" s="1"/>
  <c r="AA219" i="6" a="1"/>
  <c r="AA219" i="6" s="1"/>
  <c r="AA1507" i="6" a="1"/>
  <c r="AA1507" i="6" s="1"/>
  <c r="AA1242" i="6" a="1"/>
  <c r="AA1242" i="6" s="1"/>
  <c r="AA1099" i="6" a="1"/>
  <c r="AA1099" i="6" s="1"/>
  <c r="AA826" i="6" a="1"/>
  <c r="AA826" i="6" s="1"/>
  <c r="AA2164" i="6" a="1"/>
  <c r="AA2164" i="6" s="1"/>
  <c r="AA865" i="6" a="1"/>
  <c r="AA865" i="6" s="1"/>
  <c r="AA5" i="6" a="1"/>
  <c r="AA5" i="6" s="1"/>
  <c r="AA445" i="6" a="1"/>
  <c r="AA445" i="6" s="1"/>
  <c r="AA139" i="6" a="1"/>
  <c r="AA139" i="6" s="1"/>
  <c r="AA1400" i="6" a="1"/>
  <c r="AA1400" i="6" s="1"/>
  <c r="AA1285" i="6" a="1"/>
  <c r="AA1285" i="6" s="1"/>
  <c r="AA862" i="6" a="1"/>
  <c r="AA862" i="6" s="1"/>
  <c r="AA1435" i="6" a="1"/>
  <c r="AA1435" i="6" s="1"/>
  <c r="AA817" i="6" a="1"/>
  <c r="AA817" i="6" s="1"/>
  <c r="AA1330" i="6" a="1"/>
  <c r="AA1330" i="6" s="1"/>
  <c r="AA803" i="6" a="1"/>
  <c r="AA803" i="6" s="1"/>
  <c r="AA1452" i="6" a="1"/>
  <c r="AA1452" i="6" s="1"/>
  <c r="AA888" i="6" a="1"/>
  <c r="AA888" i="6" s="1"/>
  <c r="AA244" i="6" a="1"/>
  <c r="AA244" i="6" s="1"/>
  <c r="AA2236" i="6" a="1"/>
  <c r="AA2236" i="6" s="1"/>
  <c r="AA2256" i="6" a="1"/>
  <c r="AA2256" i="6" s="1"/>
  <c r="AA772" i="6" a="1"/>
  <c r="AA772" i="6" s="1"/>
  <c r="AA1919" i="6" a="1"/>
  <c r="AA1919" i="6" s="1"/>
  <c r="AA2222" i="6" a="1"/>
  <c r="AA2222" i="6" s="1"/>
  <c r="AA2148" i="6" a="1"/>
  <c r="AA2148" i="6" s="1"/>
  <c r="AA2406" i="6" a="1"/>
  <c r="AA2406" i="6" s="1"/>
  <c r="AA1962" i="6" a="1"/>
  <c r="AA1962" i="6" s="1"/>
  <c r="AA346" i="6" a="1"/>
  <c r="AA346" i="6" s="1"/>
  <c r="AA662" i="6" a="1"/>
  <c r="AA662" i="6" s="1"/>
  <c r="AA297" i="6" a="1"/>
  <c r="AA297" i="6" s="1"/>
  <c r="AA81" i="6" a="1"/>
  <c r="AA81" i="6" s="1"/>
  <c r="AA1355" i="6" a="1"/>
  <c r="AA1355" i="6" s="1"/>
  <c r="AA1749" i="6" a="1"/>
  <c r="AA1749" i="6" s="1"/>
  <c r="AA1577" i="6" a="1"/>
  <c r="AA1577" i="6" s="1"/>
  <c r="AA1635" i="6" a="1"/>
  <c r="AA1635" i="6" s="1"/>
  <c r="AA1088" i="6" a="1"/>
  <c r="AA1088" i="6" s="1"/>
  <c r="AA1097" i="6" a="1"/>
  <c r="AA1097" i="6" s="1"/>
  <c r="AA1460" i="6" a="1"/>
  <c r="AA1460" i="6" s="1"/>
  <c r="AA1089" i="6" a="1"/>
  <c r="AA1089" i="6" s="1"/>
  <c r="AA1422" i="6" a="1"/>
  <c r="AA1422" i="6" s="1"/>
  <c r="AA1692" i="6" a="1"/>
  <c r="AA1692" i="6" s="1"/>
  <c r="AA835" i="6" a="1"/>
  <c r="AA835" i="6" s="1"/>
  <c r="AA915" i="6" a="1"/>
  <c r="AA915" i="6" s="1"/>
  <c r="AA1065" i="6" a="1"/>
  <c r="AA1065" i="6" s="1"/>
  <c r="AA1083" i="6" a="1"/>
  <c r="AA1083" i="6" s="1"/>
  <c r="AA1239" i="6" a="1"/>
  <c r="AA1239" i="6" s="1"/>
  <c r="AA509" i="6" a="1"/>
  <c r="AA509" i="6" s="1"/>
  <c r="AA2235" i="6" a="1"/>
  <c r="AA2235" i="6" s="1"/>
  <c r="AA2153" i="6" a="1"/>
  <c r="AA2153" i="6" s="1"/>
  <c r="AA1974" i="6" a="1"/>
  <c r="AA1974" i="6" s="1"/>
  <c r="AA2378" i="6" a="1"/>
  <c r="AA2378" i="6" s="1"/>
  <c r="AA1092" i="6" a="1"/>
  <c r="AA1092" i="6" s="1"/>
  <c r="AA1956" i="6" a="1"/>
  <c r="AA1956" i="6" s="1"/>
  <c r="AA1963" i="6" a="1"/>
  <c r="AA1963" i="6" s="1"/>
  <c r="AA1894" i="6" a="1"/>
  <c r="AA1894" i="6" s="1"/>
  <c r="AA2324" i="6" a="1"/>
  <c r="AA2324" i="6" s="1"/>
  <c r="AA2240" i="6" a="1"/>
  <c r="AA2240" i="6" s="1"/>
  <c r="AA1959" i="6" a="1"/>
  <c r="AA1959" i="6" s="1"/>
  <c r="AA2194" i="6" a="1"/>
  <c r="AA2194" i="6" s="1"/>
  <c r="AA1901" i="6" a="1"/>
  <c r="AA1901" i="6" s="1"/>
  <c r="AA2261" i="6" a="1"/>
  <c r="AA2261" i="6" s="1"/>
  <c r="AA2388" i="6" a="1"/>
  <c r="AA2388" i="6" s="1"/>
  <c r="AA707" i="6" a="1"/>
  <c r="AA707" i="6" s="1"/>
  <c r="AA2450" i="6" a="1"/>
  <c r="AA2450" i="6" s="1"/>
  <c r="AA2434" i="6" a="1"/>
  <c r="AA2434" i="6" s="1"/>
  <c r="AA560" i="6" a="1"/>
  <c r="AA560" i="6" s="1"/>
  <c r="AA687" i="6" a="1"/>
  <c r="AA687" i="6" s="1"/>
  <c r="AA55" i="6" a="1"/>
  <c r="AA55" i="6" s="1"/>
  <c r="AA468" i="6" a="1"/>
  <c r="AA468" i="6" s="1"/>
  <c r="AA674" i="6" a="1"/>
  <c r="AA674" i="6" s="1"/>
  <c r="AA1720" i="6" a="1"/>
  <c r="AA1720" i="6" s="1"/>
  <c r="AA1820" i="6" a="1"/>
  <c r="AA1820" i="6" s="1"/>
  <c r="AA2309" i="6" a="1"/>
  <c r="AA2309" i="6" s="1"/>
  <c r="AA2027" i="6" a="1"/>
  <c r="AA2027" i="6" s="1"/>
  <c r="AA2006" i="6" a="1"/>
  <c r="AA2006" i="6" s="1"/>
  <c r="AA2362" i="6" a="1"/>
  <c r="AA2362" i="6" s="1"/>
  <c r="AA2370" i="6" a="1"/>
  <c r="AA2370" i="6" s="1"/>
  <c r="AA2020" i="6" a="1"/>
  <c r="AA2020" i="6" s="1"/>
  <c r="AA40" i="6" a="1"/>
  <c r="AA40" i="6" s="1"/>
  <c r="AA611" i="6" a="1"/>
  <c r="AA611" i="6" s="1"/>
  <c r="AA579" i="6" a="1"/>
  <c r="AA579" i="6" s="1"/>
  <c r="AA500" i="6" a="1"/>
  <c r="AA500" i="6" s="1"/>
  <c r="AA60" i="6" a="1"/>
  <c r="AA60" i="6" s="1"/>
  <c r="AA386" i="6" a="1"/>
  <c r="AA386" i="6" s="1"/>
  <c r="AA180" i="6" a="1"/>
  <c r="AA180" i="6" s="1"/>
  <c r="AA459" i="6" a="1"/>
  <c r="AA459" i="6" s="1"/>
  <c r="AA314" i="6" a="1"/>
  <c r="AA314" i="6" s="1"/>
  <c r="AA1329" i="6" a="1"/>
  <c r="AA1329" i="6" s="1"/>
  <c r="AA514" i="6" a="1"/>
  <c r="AA514" i="6" s="1"/>
  <c r="AA906" i="6" a="1"/>
  <c r="AA906" i="6" s="1"/>
  <c r="AA272" i="6" a="1"/>
  <c r="AA272" i="6" s="1"/>
  <c r="AA551" i="6" a="1"/>
  <c r="AA551" i="6" s="1"/>
  <c r="AA1600" i="6" a="1"/>
  <c r="AA1600" i="6" s="1"/>
  <c r="AA106" i="6" a="1"/>
  <c r="AA106" i="6" s="1"/>
  <c r="AA174" i="6" a="1"/>
  <c r="AA174" i="6" s="1"/>
  <c r="AA816" i="6" a="1"/>
  <c r="AA816" i="6" s="1"/>
  <c r="AA1052" i="6" a="1"/>
  <c r="AA1052" i="6" s="1"/>
  <c r="AA156" i="6" a="1"/>
  <c r="AA156" i="6" s="1"/>
  <c r="AA991" i="6" a="1"/>
  <c r="AA991" i="6" s="1"/>
  <c r="AA1011" i="6" a="1"/>
  <c r="AA1011" i="6" s="1"/>
  <c r="AA1051" i="6" a="1"/>
  <c r="AA1051" i="6" s="1"/>
  <c r="AA1838" i="6" a="1"/>
  <c r="AA1838" i="6" s="1"/>
  <c r="AA1622" i="6" a="1"/>
  <c r="AA1622" i="6" s="1"/>
  <c r="AA1818" i="6" a="1"/>
  <c r="AA1818" i="6" s="1"/>
  <c r="AA1597" i="6" a="1"/>
  <c r="AA1597" i="6" s="1"/>
  <c r="AA1884" i="6" a="1"/>
  <c r="AA1884" i="6" s="1"/>
  <c r="AA1096" i="6" a="1"/>
  <c r="AA1096" i="6" s="1"/>
  <c r="AA1612" i="6" a="1"/>
  <c r="AA1612" i="6" s="1"/>
  <c r="AA1347" i="6" a="1"/>
  <c r="AA1347" i="6" s="1"/>
  <c r="AA1774" i="6" a="1"/>
  <c r="AA1774" i="6" s="1"/>
  <c r="AA1860" i="6" a="1"/>
  <c r="AA1860" i="6" s="1"/>
  <c r="AA770" i="6" a="1"/>
  <c r="AA770" i="6" s="1"/>
  <c r="AA1090" i="6" a="1"/>
  <c r="AA1090" i="6" s="1"/>
  <c r="AA1058" i="6" a="1"/>
  <c r="AA1058" i="6" s="1"/>
  <c r="AA929" i="6" a="1"/>
  <c r="AA929" i="6" s="1"/>
  <c r="AA914" i="6" a="1"/>
  <c r="AA914" i="6" s="1"/>
  <c r="AA1746" i="6" a="1"/>
  <c r="AA1746" i="6" s="1"/>
  <c r="AA1421" i="6" a="1"/>
  <c r="AA1421" i="6" s="1"/>
  <c r="AA1762" i="6" a="1"/>
  <c r="AA1762" i="6" s="1"/>
  <c r="AA1766" i="6" a="1"/>
  <c r="AA1766" i="6" s="1"/>
  <c r="AA1479" i="6" a="1"/>
  <c r="AA1479" i="6" s="1"/>
  <c r="AA1889" i="6" a="1"/>
  <c r="AA1889" i="6" s="1"/>
  <c r="AA2193" i="6" a="1"/>
  <c r="AA2193" i="6" s="1"/>
  <c r="AA1954" i="6" a="1"/>
  <c r="AA1954" i="6" s="1"/>
  <c r="AA2033" i="6" a="1"/>
  <c r="AA2033" i="6" s="1"/>
  <c r="AA802" i="6" a="1"/>
  <c r="AA802" i="6" s="1"/>
  <c r="AA2031" i="6" a="1"/>
  <c r="AA2031" i="6" s="1"/>
  <c r="AA2110" i="6" a="1"/>
  <c r="AA2110" i="6" s="1"/>
  <c r="AA2347" i="6" a="1"/>
  <c r="AA2347" i="6" s="1"/>
  <c r="AA2300" i="6" a="1"/>
  <c r="AA2300" i="6" s="1"/>
  <c r="AA2364" i="6" a="1"/>
  <c r="AA2364" i="6" s="1"/>
  <c r="AA1913" i="6" a="1"/>
  <c r="AA1913" i="6" s="1"/>
  <c r="AA916" i="6" a="1"/>
  <c r="AA916" i="6" s="1"/>
  <c r="AA1902" i="6" a="1"/>
  <c r="AA1902" i="6" s="1"/>
  <c r="AA1960" i="6" a="1"/>
  <c r="AA1960" i="6" s="1"/>
  <c r="AA1989" i="6" a="1"/>
  <c r="AA1989" i="6" s="1"/>
  <c r="AA2444" i="6" a="1"/>
  <c r="AA2444" i="6" s="1"/>
  <c r="AA1915" i="6" a="1"/>
  <c r="AA1915" i="6" s="1"/>
  <c r="AA2433" i="6" a="1"/>
  <c r="AA2433" i="6" s="1"/>
  <c r="AA56" i="6" a="1"/>
  <c r="AA56" i="6" s="1"/>
  <c r="AA66" i="6" a="1"/>
  <c r="AA66" i="6" s="1"/>
  <c r="AA512" i="6" a="1"/>
  <c r="AA512" i="6" s="1"/>
  <c r="AA1711" i="6" a="1"/>
  <c r="AA1711" i="6" s="1"/>
  <c r="AA2026" i="6" a="1"/>
  <c r="AA2026" i="6" s="1"/>
  <c r="AA1064" i="6" a="1"/>
  <c r="AA1064" i="6" s="1"/>
  <c r="AA1117" i="6" a="1"/>
  <c r="AA1117" i="6" s="1"/>
  <c r="AA2007" i="6" a="1"/>
  <c r="AA2007" i="6" s="1"/>
  <c r="AA649" i="6" a="1"/>
  <c r="AA649" i="6" s="1"/>
  <c r="AA1610" i="6" a="1"/>
  <c r="AA1610" i="6" s="1"/>
  <c r="AA2008" i="6" a="1"/>
  <c r="AA2008" i="6" s="1"/>
  <c r="AA2016" i="6" a="1"/>
  <c r="AA2016" i="6" s="1"/>
  <c r="AA2365" i="6" a="1"/>
  <c r="AA2365" i="6" s="1"/>
  <c r="AA441" i="6" a="1"/>
  <c r="AA441" i="6" s="1"/>
  <c r="AA538" i="6" a="1"/>
  <c r="AA538" i="6" s="1"/>
  <c r="AA550" i="6" a="1"/>
  <c r="AA550" i="6" s="1"/>
  <c r="AA259" i="6" a="1"/>
  <c r="AA259" i="6" s="1"/>
  <c r="AA454" i="6" a="1"/>
  <c r="AA454" i="6" s="1"/>
  <c r="AA343" i="6" a="1"/>
  <c r="AA343" i="6" s="1"/>
  <c r="AA452" i="6" a="1"/>
  <c r="AA452" i="6" s="1"/>
  <c r="AA260" i="6" a="1"/>
  <c r="AA260" i="6" s="1"/>
  <c r="AA258" i="6" a="1"/>
  <c r="AA258" i="6" s="1"/>
  <c r="AA617" i="6" a="1"/>
  <c r="AA617" i="6" s="1"/>
  <c r="AA141" i="6" a="1"/>
  <c r="AA141" i="6" s="1"/>
  <c r="AA513" i="6" a="1"/>
  <c r="AA513" i="6" s="1"/>
  <c r="AA558" i="6" a="1"/>
  <c r="AA558" i="6" s="1"/>
  <c r="AA1554" i="6" a="1"/>
  <c r="AA1554" i="6" s="1"/>
  <c r="AA648" i="6" a="1"/>
  <c r="AA648" i="6" s="1"/>
  <c r="AA1264" i="6" a="1"/>
  <c r="AA1264" i="6" s="1"/>
  <c r="AA227" i="6" a="1"/>
  <c r="AA227" i="6" s="1"/>
  <c r="AA116" i="6" a="1"/>
  <c r="AA116" i="6" s="1"/>
  <c r="AA1855" i="6" a="1"/>
  <c r="AA1855" i="6" s="1"/>
  <c r="AA999" i="6" a="1"/>
  <c r="AA999" i="6" s="1"/>
  <c r="AA1776" i="6" a="1"/>
  <c r="AA1776" i="6" s="1"/>
  <c r="AA1601" i="6" a="1"/>
  <c r="AA1601" i="6" s="1"/>
  <c r="AA1275" i="6" a="1"/>
  <c r="AA1275" i="6" s="1"/>
  <c r="AA1086" i="6" a="1"/>
  <c r="AA1086" i="6" s="1"/>
  <c r="AA1677" i="6" a="1"/>
  <c r="AA1677" i="6" s="1"/>
  <c r="AA1346" i="6" a="1"/>
  <c r="AA1346" i="6" s="1"/>
  <c r="AA1620" i="6" a="1"/>
  <c r="AA1620" i="6" s="1"/>
  <c r="AA1563" i="6" a="1"/>
  <c r="AA1563" i="6" s="1"/>
  <c r="AA1382" i="6" a="1"/>
  <c r="AA1382" i="6" s="1"/>
  <c r="AA1519" i="6" a="1"/>
  <c r="AA1519" i="6" s="1"/>
  <c r="AA771" i="6" a="1"/>
  <c r="AA771" i="6" s="1"/>
  <c r="AA913" i="6" a="1"/>
  <c r="AA913" i="6" s="1"/>
  <c r="AA1100" i="6" a="1"/>
  <c r="AA1100" i="6" s="1"/>
  <c r="AA890" i="6" a="1"/>
  <c r="AA890" i="6" s="1"/>
  <c r="AA919" i="6" a="1"/>
  <c r="AA919" i="6" s="1"/>
  <c r="AA1740" i="6" a="1"/>
  <c r="AA1740" i="6" s="1"/>
  <c r="AA838" i="6" a="1"/>
  <c r="AA838" i="6" s="1"/>
  <c r="AA720" i="6" a="1"/>
  <c r="AA720" i="6" s="1"/>
  <c r="AA1669" i="6" a="1"/>
  <c r="AA1669" i="6" s="1"/>
  <c r="AA1953" i="6" a="1"/>
  <c r="AA1953" i="6" s="1"/>
  <c r="AA2063" i="6" a="1"/>
  <c r="AA2063" i="6" s="1"/>
  <c r="AA2182" i="6" a="1"/>
  <c r="AA2182" i="6" s="1"/>
  <c r="AA2245" i="6" a="1"/>
  <c r="AA2245" i="6" s="1"/>
  <c r="AA2267" i="6" a="1"/>
  <c r="AA2267" i="6" s="1"/>
  <c r="AA2172" i="6" a="1"/>
  <c r="AA2172" i="6" s="1"/>
  <c r="AA1892" i="6" a="1"/>
  <c r="AA1892" i="6" s="1"/>
  <c r="AA1094" i="6" a="1"/>
  <c r="AA1094" i="6" s="1"/>
  <c r="AA2237" i="6" a="1"/>
  <c r="AA2237" i="6" s="1"/>
  <c r="AA2202" i="6" a="1"/>
  <c r="AA2202" i="6" s="1"/>
  <c r="AA2377" i="6" a="1"/>
  <c r="AA2377" i="6" s="1"/>
  <c r="AA2195" i="6" a="1"/>
  <c r="AA2195" i="6" s="1"/>
  <c r="AA2171" i="6" a="1"/>
  <c r="AA2171" i="6" s="1"/>
  <c r="AA1948" i="6" a="1"/>
  <c r="AA1948" i="6" s="1"/>
  <c r="AA2329" i="6" a="1"/>
  <c r="AA2329" i="6" s="1"/>
  <c r="AA2395" i="6" a="1"/>
  <c r="AA2395" i="6" s="1"/>
  <c r="AA2430" i="6" a="1"/>
  <c r="AA2430" i="6" s="1"/>
  <c r="AA1961" i="6" a="1"/>
  <c r="AA1961" i="6" s="1"/>
  <c r="AA661" i="6" a="1"/>
  <c r="AA661" i="6" s="1"/>
  <c r="AA65" i="6" a="1"/>
  <c r="AA65" i="6" s="1"/>
  <c r="AA596" i="6" a="1"/>
  <c r="AA596" i="6" s="1"/>
  <c r="AA1623" i="6" a="1"/>
  <c r="AA1623" i="6" s="1"/>
  <c r="AA1119" i="6" a="1"/>
  <c r="AA1119" i="6" s="1"/>
  <c r="AA1354" i="6" a="1"/>
  <c r="AA1354" i="6" s="1"/>
  <c r="AA32" i="6" a="1"/>
  <c r="AA32" i="6" s="1"/>
  <c r="AA2022" i="6" a="1"/>
  <c r="AA2022" i="6" s="1"/>
  <c r="AA1113" i="6" a="1"/>
  <c r="AA1113" i="6" s="1"/>
  <c r="AA1214" i="6" a="1"/>
  <c r="AA1214" i="6" s="1"/>
  <c r="AA2361" i="6" a="1"/>
  <c r="AA2361" i="6" s="1"/>
  <c r="AA2019" i="6" a="1"/>
  <c r="AA2019" i="6" s="1"/>
  <c r="AA2371" i="6" a="1"/>
  <c r="AA2371" i="6" s="1"/>
  <c r="AA46" i="6" a="1"/>
  <c r="AA46" i="6" s="1"/>
  <c r="AA332" i="6" a="1"/>
  <c r="AA332" i="6" s="1"/>
  <c r="AA347" i="6" a="1"/>
  <c r="AA347" i="6" s="1"/>
  <c r="AA319" i="6" a="1"/>
  <c r="AA319" i="6" s="1"/>
  <c r="AA511" i="6" a="1"/>
  <c r="AA511" i="6" s="1"/>
  <c r="AA1079" i="6" a="1"/>
  <c r="AA1079" i="6" s="1"/>
  <c r="AA602" i="6" a="1"/>
  <c r="AA602" i="6" s="1"/>
  <c r="AA497" i="6" a="1"/>
  <c r="AA497" i="6" s="1"/>
  <c r="AA422" i="6" a="1"/>
  <c r="AA422" i="6" s="1"/>
  <c r="AA1078" i="6" a="1"/>
  <c r="AA1078" i="6" s="1"/>
  <c r="AA529" i="6" a="1"/>
  <c r="AA529" i="6" s="1"/>
  <c r="AA286" i="6" a="1"/>
  <c r="AA286" i="6" s="1"/>
  <c r="AA1084" i="6" a="1"/>
  <c r="AA1084" i="6" s="1"/>
  <c r="AA1024" i="6" a="1"/>
  <c r="AA1024" i="6" s="1"/>
  <c r="AA1250" i="6" a="1"/>
  <c r="AA1250" i="6" s="1"/>
  <c r="AA1389" i="6" a="1"/>
  <c r="AA1389" i="6" s="1"/>
  <c r="AA900" i="6" a="1"/>
  <c r="AA900" i="6" s="1"/>
  <c r="AA1445" i="6" a="1"/>
  <c r="AA1445" i="6" s="1"/>
  <c r="AA1875" i="6" a="1"/>
  <c r="AA1875" i="6" s="1"/>
  <c r="AA801" i="6" a="1"/>
  <c r="AA801" i="6" s="1"/>
  <c r="AA767" i="6" a="1"/>
  <c r="AA767" i="6" s="1"/>
  <c r="AA962" i="6" a="1"/>
  <c r="AA962" i="6" s="1"/>
  <c r="AA612" i="6" a="1"/>
  <c r="AA612" i="6" s="1"/>
  <c r="AA1459" i="6" a="1"/>
  <c r="AA1459" i="6" s="1"/>
  <c r="AA1745" i="6" a="1"/>
  <c r="AA1745" i="6" s="1"/>
  <c r="AA1691" i="6" a="1"/>
  <c r="AA1691" i="6" s="1"/>
  <c r="AA837" i="6" a="1"/>
  <c r="AA837" i="6" s="1"/>
  <c r="AA1098" i="6" a="1"/>
  <c r="AA1098" i="6" s="1"/>
  <c r="AA1257" i="6" a="1"/>
  <c r="AA1257" i="6" s="1"/>
  <c r="AA1420" i="6" a="1"/>
  <c r="AA1420" i="6" s="1"/>
  <c r="AA804" i="6" a="1"/>
  <c r="AA804" i="6" s="1"/>
  <c r="AA788" i="6" a="1"/>
  <c r="AA788" i="6" s="1"/>
  <c r="AA750" i="6" a="1"/>
  <c r="AA750" i="6" s="1"/>
  <c r="AA1753" i="6" a="1"/>
  <c r="AA1753" i="6" s="1"/>
  <c r="AA1634" i="6" a="1"/>
  <c r="AA1634" i="6" s="1"/>
  <c r="AA964" i="6" a="1"/>
  <c r="AA964" i="6" s="1"/>
  <c r="AA1844" i="6" a="1"/>
  <c r="AA1844" i="6" s="1"/>
  <c r="AA2032" i="6" a="1"/>
  <c r="AA2032" i="6" s="1"/>
  <c r="AA805" i="6" a="1"/>
  <c r="AA805" i="6" s="1"/>
  <c r="AA1949" i="6" a="1"/>
  <c r="AA1949" i="6" s="1"/>
  <c r="AA2073" i="6" a="1"/>
  <c r="AA2073" i="6" s="1"/>
  <c r="AA2331" i="6" a="1"/>
  <c r="AA2331" i="6" s="1"/>
  <c r="AA1093" i="6" a="1"/>
  <c r="AA1093" i="6" s="1"/>
  <c r="AA1893" i="6" a="1"/>
  <c r="AA1893" i="6" s="1"/>
  <c r="AA2353" i="6" a="1"/>
  <c r="AA2353" i="6" s="1"/>
  <c r="AA839" i="6" a="1"/>
  <c r="AA839" i="6" s="1"/>
  <c r="AA1958" i="6" a="1"/>
  <c r="AA1958" i="6" s="1"/>
  <c r="AA773" i="6" a="1"/>
  <c r="AA773" i="6" s="1"/>
  <c r="AA2173" i="6" a="1"/>
  <c r="AA2173" i="6" s="1"/>
  <c r="AA1900" i="6" a="1"/>
  <c r="AA1900" i="6" s="1"/>
  <c r="AA2192" i="6" a="1"/>
  <c r="AA2192" i="6" s="1"/>
  <c r="AA145" i="6" a="1"/>
  <c r="AA145" i="6" s="1"/>
  <c r="AA2403" i="6" a="1"/>
  <c r="AA2403" i="6" s="1"/>
  <c r="AA2419" i="6" a="1"/>
  <c r="AA2419" i="6" s="1"/>
  <c r="AA1952" i="6" a="1"/>
  <c r="AA1952" i="6" s="1"/>
  <c r="AA472" i="6" a="1"/>
  <c r="AA472" i="6" s="1"/>
  <c r="AA640" i="6" a="1"/>
  <c r="AA640" i="6" s="1"/>
  <c r="AA610" i="6" a="1"/>
  <c r="AA610" i="6" s="1"/>
  <c r="AA527" i="6" a="1"/>
  <c r="AA527" i="6" s="1"/>
  <c r="AA1673" i="6" a="1"/>
  <c r="AA1673" i="6" s="1"/>
  <c r="AA677" i="6" a="1"/>
  <c r="AA677" i="6" s="1"/>
  <c r="AA641" i="6" a="1"/>
  <c r="AA641" i="6" s="1"/>
  <c r="AA2351" i="6" a="1"/>
  <c r="AA2351" i="6" s="1"/>
  <c r="AA1114" i="6" a="1"/>
  <c r="AA1114" i="6" s="1"/>
  <c r="AA754" i="6" a="1"/>
  <c r="AA754" i="6" s="1"/>
  <c r="AA2305" i="6" a="1"/>
  <c r="AA2305" i="6" s="1"/>
  <c r="AA2012" i="6" a="1"/>
  <c r="AA2012" i="6" s="1"/>
  <c r="AA2401" i="6" a="1"/>
  <c r="AA2401" i="6" s="1"/>
  <c r="AA492" i="6" a="1"/>
  <c r="AA492" i="6" s="1"/>
  <c r="AA1085" i="6" a="1"/>
  <c r="AA1085" i="6" s="1"/>
  <c r="AA196" i="6" a="1"/>
  <c r="AA196" i="6" s="1"/>
  <c r="AA541" i="6" a="1"/>
  <c r="AA541" i="6" s="1"/>
  <c r="AA351" i="6" a="1"/>
  <c r="AA351" i="6" s="1"/>
  <c r="AA415" i="6" a="1"/>
  <c r="AA415" i="6" s="1"/>
  <c r="AA997" i="6" a="1"/>
  <c r="AA997" i="6" s="1"/>
  <c r="AA439" i="6" a="1"/>
  <c r="AA439" i="6" s="1"/>
  <c r="AA169" i="6" a="1"/>
  <c r="AA169" i="6" s="1"/>
  <c r="AA1228" i="6" a="1"/>
  <c r="AA1228" i="6" s="1"/>
  <c r="AA440" i="6" a="1"/>
  <c r="AA440" i="6" s="1"/>
  <c r="AA1559" i="6" a="1"/>
  <c r="AA1559" i="6" s="1"/>
  <c r="AA225" i="6" a="1"/>
  <c r="AA225" i="6" s="1"/>
  <c r="AA393" i="6" a="1"/>
  <c r="AA393" i="6" s="1"/>
  <c r="AA2134" i="6" a="1"/>
  <c r="AA2134" i="6" s="1"/>
  <c r="AA491" i="6" a="1"/>
  <c r="AA491" i="6" s="1"/>
  <c r="AA1455" i="6" a="1"/>
  <c r="AA1455" i="6" s="1"/>
  <c r="AA860" i="6" a="1"/>
  <c r="AA860" i="6" s="1"/>
  <c r="AA1335" i="6" a="1"/>
  <c r="AA1335" i="6" s="1"/>
  <c r="AA280" i="6" a="1"/>
  <c r="AA280" i="6" s="1"/>
  <c r="AA1561" i="6" a="1"/>
  <c r="AA1561" i="6" s="1"/>
  <c r="AA783" i="6" a="1"/>
  <c r="AA783" i="6" s="1"/>
  <c r="AA1313" i="6" a="1"/>
  <c r="AA1313" i="6" s="1"/>
  <c r="AA1497" i="6" a="1"/>
  <c r="AA1497" i="6" s="1"/>
  <c r="AA15" i="6" a="1"/>
  <c r="AA15" i="6" s="1"/>
  <c r="AA1334" i="6" a="1"/>
  <c r="AA1334" i="6" s="1"/>
  <c r="AA264" i="6" a="1"/>
  <c r="AA264" i="6" s="1"/>
  <c r="AA1845" i="6" a="1"/>
  <c r="AA1845" i="6" s="1"/>
  <c r="AA886" i="6" a="1"/>
  <c r="AA886" i="6" s="1"/>
  <c r="AA21" i="6" a="1"/>
  <c r="AA21" i="6" s="1"/>
  <c r="AA539" i="6" a="1"/>
  <c r="AA539" i="6" s="1"/>
  <c r="AA604" i="6" a="1"/>
  <c r="AA604" i="6" s="1"/>
  <c r="AA1505" i="6" a="1"/>
  <c r="AA1505" i="6" s="1"/>
  <c r="AA1679" i="6" a="1"/>
  <c r="AA1679" i="6" s="1"/>
  <c r="AA1318" i="6" a="1"/>
  <c r="AA1318" i="6" s="1"/>
  <c r="AA1918" i="6" a="1"/>
  <c r="AA1918" i="6" s="1"/>
  <c r="AA310" i="6" a="1"/>
  <c r="AA310" i="6" s="1"/>
  <c r="AA613" i="6" a="1"/>
  <c r="AA613" i="6" s="1"/>
  <c r="AA96" i="6" a="1"/>
  <c r="AA96" i="6" s="1"/>
  <c r="AA1004" i="6" a="1"/>
  <c r="AA1004" i="6" s="1"/>
  <c r="AA1041" i="6" a="1"/>
  <c r="AA1041" i="6" s="1"/>
  <c r="AA1270" i="6" a="1"/>
  <c r="AA1270" i="6" s="1"/>
  <c r="AA874" i="6" a="1"/>
  <c r="AA874" i="6" s="1"/>
  <c r="AA1060" i="6" a="1"/>
  <c r="AA1060" i="6" s="1"/>
  <c r="AA1396" i="6" a="1"/>
  <c r="AA1396" i="6" s="1"/>
  <c r="AA1973" i="6" a="1"/>
  <c r="AA1973" i="6" s="1"/>
  <c r="AA1993" i="6" a="1"/>
  <c r="AA1993" i="6" s="1"/>
  <c r="AA518" i="6" a="1"/>
  <c r="AA518" i="6" s="1"/>
  <c r="AA392" i="6" a="1"/>
  <c r="AA392" i="6" s="1"/>
  <c r="AA181" i="6" a="1"/>
  <c r="AA181" i="6" s="1"/>
  <c r="AA574" i="6" a="1"/>
  <c r="AA574" i="6" s="1"/>
  <c r="AA1738" i="6" a="1"/>
  <c r="AA1738" i="6" s="1"/>
  <c r="AA1243" i="6" a="1"/>
  <c r="AA1243" i="6" s="1"/>
  <c r="AA1489" i="6" a="1"/>
  <c r="AA1489" i="6" s="1"/>
  <c r="AA1807" i="6" a="1"/>
  <c r="AA1807" i="6" s="1"/>
  <c r="AA1426" i="6" a="1"/>
  <c r="AA1426" i="6" s="1"/>
  <c r="AA1590" i="6" a="1"/>
  <c r="AA1590" i="6" s="1"/>
  <c r="AA1541" i="6" a="1"/>
  <c r="AA1541" i="6" s="1"/>
  <c r="AA1706" i="6" a="1"/>
  <c r="AA1706" i="6" s="1"/>
  <c r="AA1013" i="6" a="1"/>
  <c r="AA1013" i="6" s="1"/>
  <c r="AA1053" i="6" a="1"/>
  <c r="AA1053" i="6" s="1"/>
  <c r="AA778" i="6" a="1"/>
  <c r="AA778" i="6" s="1"/>
  <c r="AA1104" i="6" a="1"/>
  <c r="AA1104" i="6" s="1"/>
  <c r="AA1760" i="6" a="1"/>
  <c r="AA1760" i="6" s="1"/>
  <c r="AA825" i="6" a="1"/>
  <c r="AA825" i="6" s="1"/>
  <c r="AA737" i="6" a="1"/>
  <c r="AA737" i="6" s="1"/>
  <c r="AA1542" i="6" a="1"/>
  <c r="AA1542" i="6" s="1"/>
  <c r="AA586" i="6" a="1"/>
  <c r="AA586" i="6" s="1"/>
  <c r="AA2241" i="6" a="1"/>
  <c r="AA2241" i="6" s="1"/>
  <c r="AA1935" i="6" a="1"/>
  <c r="AA1935" i="6" s="1"/>
  <c r="AA2015" i="6" a="1"/>
  <c r="AA2015" i="6" s="1"/>
  <c r="AA2232" i="6" a="1"/>
  <c r="AA2232" i="6" s="1"/>
  <c r="AA1988" i="6" a="1"/>
  <c r="AA1988" i="6" s="1"/>
  <c r="AA2000" i="6" a="1"/>
  <c r="AA2000" i="6" s="1"/>
  <c r="AA4" i="6" a="1"/>
  <c r="AA4" i="6" s="1"/>
  <c r="AA325" i="6" a="1"/>
  <c r="AA325" i="6" s="1"/>
  <c r="AA163" i="6" a="1"/>
  <c r="AA163" i="6" s="1"/>
  <c r="AA419" i="6" a="1"/>
  <c r="AA419" i="6" s="1"/>
  <c r="AA669" i="6" a="1"/>
  <c r="AA669" i="6" s="1"/>
  <c r="AA1877" i="6" a="1"/>
  <c r="AA1877" i="6" s="1"/>
  <c r="AA1481" i="6" a="1"/>
  <c r="AA1481" i="6" s="1"/>
  <c r="AA1701" i="6" a="1"/>
  <c r="AA1701" i="6" s="1"/>
  <c r="AA1006" i="6" a="1"/>
  <c r="AA1006" i="6" s="1"/>
  <c r="AA841" i="6" a="1"/>
  <c r="AA841" i="6" s="1"/>
  <c r="AA794" i="6" a="1"/>
  <c r="AA794" i="6" s="1"/>
  <c r="AA1424" i="6" a="1"/>
  <c r="AA1424" i="6" s="1"/>
  <c r="AA1464" i="6" a="1"/>
  <c r="AA1464" i="6" s="1"/>
  <c r="AA1802" i="6" a="1"/>
  <c r="AA1802" i="6" s="1"/>
  <c r="AA1881" i="6" a="1"/>
  <c r="AA1881" i="6" s="1"/>
  <c r="AA1698" i="6" a="1"/>
  <c r="AA1698" i="6" s="1"/>
  <c r="AA535" i="6" a="1"/>
  <c r="AA535" i="6" s="1"/>
  <c r="AA1348" i="6" a="1"/>
  <c r="AA1348" i="6" s="1"/>
  <c r="AA927" i="6" a="1"/>
  <c r="AA927" i="6" s="1"/>
  <c r="AA922" i="6" a="1"/>
  <c r="AA922" i="6" s="1"/>
  <c r="AA1417" i="6" a="1"/>
  <c r="AA1417" i="6" s="1"/>
  <c r="AA166" i="6" a="1"/>
  <c r="AA166" i="6" s="1"/>
  <c r="AA1449" i="6" a="1"/>
  <c r="AA1449" i="6" s="1"/>
  <c r="AA1705" i="6" a="1"/>
  <c r="AA1705" i="6" s="1"/>
  <c r="AA1644" i="6" a="1"/>
  <c r="AA1644" i="6" s="1"/>
  <c r="AA375" i="6" a="1"/>
  <c r="AA375" i="6" s="1"/>
  <c r="AA1283" i="6" a="1"/>
  <c r="AA1283" i="6" s="1"/>
  <c r="AA1333" i="6" a="1"/>
  <c r="AA1333" i="6" s="1"/>
  <c r="AA1543" i="6" a="1"/>
  <c r="AA1543" i="6" s="1"/>
  <c r="AA2169" i="6" a="1"/>
  <c r="AA2169" i="6" s="1"/>
  <c r="AA189" i="6" a="1"/>
  <c r="AA189" i="6" s="1"/>
  <c r="AA447" i="6" a="1"/>
  <c r="AA447" i="6" s="1"/>
  <c r="AA1502" i="6" a="1"/>
  <c r="AA1502" i="6" s="1"/>
  <c r="AA1643" i="6" a="1"/>
  <c r="AA1643" i="6" s="1"/>
  <c r="AA966" i="6" a="1"/>
  <c r="AA966" i="6" s="1"/>
  <c r="AA1581" i="6" a="1"/>
  <c r="AA1581" i="6" s="1"/>
  <c r="AA1112" i="6" a="1"/>
  <c r="AA1112" i="6" s="1"/>
  <c r="AA8" i="6" a="1"/>
  <c r="AA8" i="6" s="1"/>
  <c r="AA503" i="6" a="1"/>
  <c r="AA503" i="6" s="1"/>
  <c r="AA350" i="6" a="1"/>
  <c r="AA350" i="6" s="1"/>
  <c r="AA1407" i="6" a="1"/>
  <c r="AA1407" i="6" s="1"/>
  <c r="AA1306" i="6" a="1"/>
  <c r="AA1306" i="6" s="1"/>
  <c r="AA1116" i="6" a="1"/>
  <c r="AA1116" i="6" s="1"/>
  <c r="AA1436" i="6" a="1"/>
  <c r="AA1436" i="6" s="1"/>
  <c r="AA1050" i="6" a="1"/>
  <c r="AA1050" i="6" s="1"/>
  <c r="AA797" i="6" a="1"/>
  <c r="AA797" i="6" s="1"/>
  <c r="AA2344" i="6" a="1"/>
  <c r="AA2344" i="6" s="1"/>
  <c r="AA2011" i="6" a="1"/>
  <c r="AA2011" i="6" s="1"/>
  <c r="AA2160" i="6" a="1"/>
  <c r="AA2160" i="6" s="1"/>
  <c r="AA83" i="6" a="1"/>
  <c r="AA83" i="6" s="1"/>
  <c r="AA217" i="6" a="1"/>
  <c r="AA217" i="6" s="1"/>
  <c r="AA598" i="6" a="1"/>
  <c r="AA598" i="6" s="1"/>
  <c r="AA1493" i="6" a="1"/>
  <c r="AA1493" i="6" s="1"/>
  <c r="AA1657" i="6" a="1"/>
  <c r="AA1657" i="6" s="1"/>
  <c r="AA1736" i="6" a="1"/>
  <c r="AA1736" i="6" s="1"/>
  <c r="AA1808" i="6" a="1"/>
  <c r="AA1808" i="6" s="1"/>
  <c r="AA1638" i="6" a="1"/>
  <c r="AA1638" i="6" s="1"/>
  <c r="AA1010" i="6" a="1"/>
  <c r="AA1010" i="6" s="1"/>
  <c r="AA1800" i="6" a="1"/>
  <c r="AA1800" i="6" s="1"/>
  <c r="AA1674" i="6" a="1"/>
  <c r="AA1674" i="6" s="1"/>
  <c r="AA705" i="6" a="1"/>
  <c r="AA705" i="6" s="1"/>
  <c r="AA1627" i="6" a="1"/>
  <c r="AA1627" i="6" s="1"/>
  <c r="AA1494" i="6" a="1"/>
  <c r="AA1494" i="6" s="1"/>
  <c r="AA1873" i="6" a="1"/>
  <c r="AA1873" i="6" s="1"/>
  <c r="AA823" i="6" a="1"/>
  <c r="AA823" i="6" s="1"/>
  <c r="AA1514" i="6" a="1"/>
  <c r="AA1514" i="6" s="1"/>
  <c r="AA1687" i="6" a="1"/>
  <c r="AA1687" i="6" s="1"/>
  <c r="AA2150" i="6" a="1"/>
  <c r="AA2150" i="6" s="1"/>
  <c r="AA2144" i="6" a="1"/>
  <c r="AA2144" i="6" s="1"/>
  <c r="AA2013" i="6" a="1"/>
  <c r="AA2013" i="6" s="1"/>
  <c r="AA2111" i="6" a="1"/>
  <c r="AA2111" i="6" s="1"/>
  <c r="AA2248" i="6" a="1"/>
  <c r="AA2248" i="6" s="1"/>
  <c r="AA2152" i="6" a="1"/>
  <c r="AA2152" i="6" s="1"/>
  <c r="AA824" i="6" a="1"/>
  <c r="AA824" i="6" s="1"/>
  <c r="AA22" i="6" a="1"/>
  <c r="AA22" i="6" s="1"/>
  <c r="AA215" i="6" a="1"/>
  <c r="AA215" i="6" s="1"/>
  <c r="AA142" i="6" a="1"/>
  <c r="AA142" i="6" s="1"/>
  <c r="AA519" i="6" a="1"/>
  <c r="AA519" i="6" s="1"/>
  <c r="AA644" i="6" a="1"/>
  <c r="AA644" i="6" s="1"/>
  <c r="AA1854" i="6" a="1"/>
  <c r="AA1854" i="6" s="1"/>
  <c r="AA752" i="6" a="1"/>
  <c r="AA752" i="6" s="1"/>
  <c r="AA1521" i="6" a="1"/>
  <c r="AA1521" i="6" s="1"/>
  <c r="AA1595" i="6" a="1"/>
  <c r="AA1595" i="6" s="1"/>
  <c r="AA1106" i="6" a="1"/>
  <c r="AA1106" i="6" s="1"/>
  <c r="AA753" i="6" a="1"/>
  <c r="AA753" i="6" s="1"/>
  <c r="AA1851" i="6" a="1"/>
  <c r="AA1851" i="6" s="1"/>
  <c r="AA1756" i="6" a="1"/>
  <c r="AA1756" i="6" s="1"/>
  <c r="AA1107" i="6" a="1"/>
  <c r="AA1107" i="6" s="1"/>
  <c r="AA1446" i="6" a="1"/>
  <c r="AA1446" i="6" s="1"/>
  <c r="AA1795" i="6" a="1"/>
  <c r="AA1795" i="6" s="1"/>
  <c r="AA1694" i="6" a="1"/>
  <c r="AA1694" i="6" s="1"/>
  <c r="AA1631" i="6" a="1"/>
  <c r="AA1631" i="6" s="1"/>
  <c r="AA403" i="6" a="1"/>
  <c r="AA403" i="6" s="1"/>
  <c r="AA1641" i="6" a="1"/>
  <c r="AA1641" i="6" s="1"/>
  <c r="AA988" i="6" a="1"/>
  <c r="AA988" i="6" s="1"/>
  <c r="AA1393" i="6" a="1"/>
  <c r="AA1393" i="6" s="1"/>
  <c r="AA1327" i="6" a="1"/>
  <c r="AA1327" i="6" s="1"/>
  <c r="AA971" i="6" a="1"/>
  <c r="AA971" i="6" s="1"/>
  <c r="AA1437" i="6" a="1"/>
  <c r="AA1437" i="6" s="1"/>
  <c r="AA1027" i="6" a="1"/>
  <c r="AA1027" i="6" s="1"/>
  <c r="AA208" i="6" a="1"/>
  <c r="AA208" i="6" s="1"/>
  <c r="AA390" i="6" a="1"/>
  <c r="AA390" i="6" s="1"/>
  <c r="AA1636" i="6" a="1"/>
  <c r="AA1636" i="6" s="1"/>
  <c r="AA1491" i="6" a="1"/>
  <c r="AA1491" i="6" s="1"/>
  <c r="AA807" i="6" a="1"/>
  <c r="AA807" i="6" s="1"/>
  <c r="AA1229" i="6" a="1"/>
  <c r="AA1229" i="6" s="1"/>
  <c r="AA2167" i="6" a="1"/>
  <c r="AA2167" i="6" s="1"/>
  <c r="AA220" i="6" a="1"/>
  <c r="AA220" i="6" s="1"/>
  <c r="AA289" i="6" a="1"/>
  <c r="AA289" i="6" s="1"/>
  <c r="AA268" i="6" a="1"/>
  <c r="AA268" i="6" s="1"/>
  <c r="AA736" i="6" a="1"/>
  <c r="AA736" i="6" s="1"/>
  <c r="AA987" i="6" a="1"/>
  <c r="AA987" i="6" s="1"/>
  <c r="AA1539" i="6" a="1"/>
  <c r="AA1539" i="6" s="1"/>
  <c r="AA1263" i="6" a="1"/>
  <c r="AA1263" i="6" s="1"/>
  <c r="AA887" i="6" a="1"/>
  <c r="AA887" i="6" s="1"/>
  <c r="AA734" i="6" a="1"/>
  <c r="AA734" i="6" s="1"/>
  <c r="AA2162" i="6" a="1"/>
  <c r="AA2162" i="6" s="1"/>
  <c r="AA2010" i="6" a="1"/>
  <c r="AA2010" i="6" s="1"/>
  <c r="AA1994" i="6" a="1"/>
  <c r="AA1994" i="6" s="1"/>
  <c r="AA1996" i="6" a="1"/>
  <c r="AA1996" i="6" s="1"/>
  <c r="AA85" i="6" a="1"/>
  <c r="AA85" i="6" s="1"/>
  <c r="AA86" i="6" a="1"/>
  <c r="AA86" i="6" s="1"/>
  <c r="AA203" i="6" a="1"/>
  <c r="AA203" i="6" s="1"/>
  <c r="AA1750" i="6" a="1"/>
  <c r="AA1750" i="6" s="1"/>
  <c r="AA1843" i="6" a="1"/>
  <c r="AA1843" i="6" s="1"/>
  <c r="AA1598" i="6" a="1"/>
  <c r="AA1598" i="6" s="1"/>
  <c r="AA1281" i="6" a="1"/>
  <c r="AA1281" i="6" s="1"/>
  <c r="AA1349" i="6" a="1"/>
  <c r="AA1349" i="6" s="1"/>
  <c r="AA822" i="6" a="1"/>
  <c r="AA822" i="6" s="1"/>
  <c r="AA716" i="6" a="1"/>
  <c r="AA716" i="6" s="1"/>
  <c r="AA1678" i="6" a="1"/>
  <c r="AA1678" i="6" s="1"/>
  <c r="AA864" i="6" a="1"/>
  <c r="AA864" i="6" s="1"/>
  <c r="AA926" i="6" a="1"/>
  <c r="AA926" i="6" s="1"/>
  <c r="AA1071" i="6" a="1"/>
  <c r="AA1071" i="6" s="1"/>
  <c r="AA1755" i="6" a="1"/>
  <c r="AA1755" i="6" s="1"/>
  <c r="AA1602" i="6" a="1"/>
  <c r="AA1602" i="6" s="1"/>
  <c r="AA1111" i="6" a="1"/>
  <c r="AA1111" i="6" s="1"/>
  <c r="AA2299" i="6" a="1"/>
  <c r="AA2299" i="6" s="1"/>
  <c r="AA2141" i="6" a="1"/>
  <c r="AA2141" i="6" s="1"/>
  <c r="AA2143" i="6" a="1"/>
  <c r="AA2143" i="6" s="1"/>
  <c r="AA2215" i="6" a="1"/>
  <c r="AA2215" i="6" s="1"/>
  <c r="AA2197" i="6" a="1"/>
  <c r="AA2197" i="6" s="1"/>
  <c r="AA2397" i="6" a="1"/>
  <c r="AA2397" i="6" s="1"/>
  <c r="AA9" i="6" a="1"/>
  <c r="AA9" i="6" s="1"/>
  <c r="AA667" i="6" a="1"/>
  <c r="AA667" i="6" s="1"/>
  <c r="AA383" i="6" a="1"/>
  <c r="AA383" i="6" s="1"/>
  <c r="AA552" i="6" a="1"/>
  <c r="AA552" i="6" s="1"/>
  <c r="AA423" i="6" a="1"/>
  <c r="AA423" i="6" s="1"/>
  <c r="AA77" i="6" a="1"/>
  <c r="AA77" i="6" s="1"/>
  <c r="AA702" i="6" a="1"/>
  <c r="AA702" i="6" s="1"/>
  <c r="AA840" i="6" a="1"/>
  <c r="AA840" i="6" s="1"/>
  <c r="AA1811" i="6" a="1"/>
  <c r="AA1811" i="6" s="1"/>
  <c r="AA722" i="6" a="1"/>
  <c r="AA722" i="6" s="1"/>
  <c r="AA1547" i="6" a="1"/>
  <c r="AA1547" i="6" s="1"/>
  <c r="AA1794" i="6" a="1"/>
  <c r="AA1794" i="6" s="1"/>
  <c r="AA775" i="6" a="1"/>
  <c r="AA775" i="6" s="1"/>
  <c r="AA1082" i="6" a="1"/>
  <c r="AA1082" i="6" s="1"/>
  <c r="AA1599" i="6" a="1"/>
  <c r="AA1599" i="6" s="1"/>
  <c r="AA1012" i="6" a="1"/>
  <c r="AA1012" i="6" s="1"/>
  <c r="AA1872" i="6" a="1"/>
  <c r="AA1872" i="6" s="1"/>
  <c r="AA1829" i="6" a="1"/>
  <c r="AA1829" i="6" s="1"/>
  <c r="AA1290" i="6" a="1"/>
  <c r="AA1290" i="6" s="1"/>
  <c r="AA1118" i="6" a="1"/>
  <c r="AA1118" i="6" s="1"/>
  <c r="AA1433" i="6" a="1"/>
  <c r="AA1433" i="6" s="1"/>
  <c r="AA1323" i="6" a="1"/>
  <c r="AA1323" i="6" s="1"/>
  <c r="AA1390" i="6" a="1"/>
  <c r="AA1390" i="6" s="1"/>
  <c r="AA398" i="6" a="1"/>
  <c r="AA398" i="6" s="1"/>
  <c r="AA1450" i="6" a="1"/>
  <c r="AA1450" i="6" s="1"/>
  <c r="AA1063" i="6" a="1"/>
  <c r="AA1063" i="6" s="1"/>
  <c r="AA188" i="6" a="1"/>
  <c r="AA188" i="6" s="1"/>
  <c r="AA304" i="6" a="1"/>
  <c r="AA304" i="6" s="1"/>
  <c r="AA140" i="6" a="1"/>
  <c r="AA140" i="6" s="1"/>
  <c r="AA1253" i="6" a="1"/>
  <c r="AA1253" i="6" s="1"/>
  <c r="AA1551" i="6" a="1"/>
  <c r="AA1551" i="6" s="1"/>
  <c r="AA1555" i="6" a="1"/>
  <c r="AA1555" i="6" s="1"/>
  <c r="AA1735" i="6" a="1"/>
  <c r="AA1735" i="6" s="1"/>
  <c r="AA2203" i="6" a="1"/>
  <c r="AA2203" i="6" s="1"/>
  <c r="AA109" i="6" a="1"/>
  <c r="AA109" i="6" s="1"/>
  <c r="AA373" i="6" a="1"/>
  <c r="AA373" i="6" s="1"/>
  <c r="AA80" i="6" a="1"/>
  <c r="AA80" i="6" s="1"/>
  <c r="AA1246" i="6" a="1"/>
  <c r="AA1246" i="6" s="1"/>
  <c r="AA1663" i="6" a="1"/>
  <c r="AA1663" i="6" s="1"/>
  <c r="AA123" i="6" a="1"/>
  <c r="AA123" i="6" s="1"/>
  <c r="AA1269" i="6" a="1"/>
  <c r="AA1269" i="6" s="1"/>
  <c r="AA867" i="6" a="1"/>
  <c r="AA867" i="6" s="1"/>
  <c r="AA761" i="6" a="1"/>
  <c r="AA761" i="6" s="1"/>
  <c r="AA1768" i="6" a="1"/>
  <c r="AA1768" i="6" s="1"/>
  <c r="AA1905" i="6" a="1"/>
  <c r="AA1905" i="6" s="1"/>
  <c r="AA2039" i="6" a="1"/>
  <c r="AA2039" i="6" s="1"/>
  <c r="AA2040" i="6" a="1"/>
  <c r="AA2040" i="6" s="1"/>
  <c r="AA273" i="6" a="1"/>
  <c r="AA273" i="6" s="1"/>
  <c r="AA88" i="6" a="1"/>
  <c r="AA88" i="6" s="1"/>
  <c r="AA293" i="6" a="1"/>
  <c r="AA293" i="6" s="1"/>
  <c r="AA1878" i="6" a="1"/>
  <c r="AA1878" i="6" s="1"/>
  <c r="AA1274" i="6" a="1"/>
  <c r="AA1274" i="6" s="1"/>
  <c r="AA1438" i="6" a="1"/>
  <c r="AA1438" i="6" s="1"/>
  <c r="AA1501" i="6" a="1"/>
  <c r="AA1501" i="6" s="1"/>
  <c r="AA251" i="6" a="1"/>
  <c r="AA251" i="6" s="1"/>
  <c r="AA1394" i="6" a="1"/>
  <c r="AA1394" i="6" s="1"/>
  <c r="AA1108" i="6" a="1"/>
  <c r="AA1108" i="6" s="1"/>
  <c r="AA759" i="6" a="1"/>
  <c r="AA759" i="6" s="1"/>
  <c r="AA774" i="6" a="1"/>
  <c r="AA774" i="6" s="1"/>
  <c r="AA1480" i="6" a="1"/>
  <c r="AA1480" i="6" s="1"/>
  <c r="AA928" i="6" a="1"/>
  <c r="AA928" i="6" s="1"/>
  <c r="AA1350" i="6" a="1"/>
  <c r="AA1350" i="6" s="1"/>
  <c r="AA1034" i="6" a="1"/>
  <c r="AA1034" i="6" s="1"/>
  <c r="AA872" i="6" a="1"/>
  <c r="AA872" i="6" s="1"/>
  <c r="AA1268" i="6" a="1"/>
  <c r="AA1268" i="6" s="1"/>
  <c r="AA2225" i="6" a="1"/>
  <c r="AA2225" i="6" s="1"/>
  <c r="AA2315" i="6" a="1"/>
  <c r="AA2315" i="6" s="1"/>
  <c r="AA1984" i="6" a="1"/>
  <c r="AA1984" i="6" s="1"/>
  <c r="AA2191" i="6" a="1"/>
  <c r="AA2191" i="6" s="1"/>
  <c r="AA2243" i="6" a="1"/>
  <c r="AA2243" i="6" s="1"/>
  <c r="AA1998" i="6" a="1"/>
  <c r="AA1998" i="6" s="1"/>
  <c r="AA283" i="6" a="1"/>
  <c r="AA283" i="6" s="1"/>
  <c r="AA157" i="6" a="1"/>
  <c r="AA157" i="6" s="1"/>
  <c r="AA531" i="6" a="1"/>
  <c r="AA531" i="6" s="1"/>
  <c r="AA75" i="6" a="1"/>
  <c r="AA75" i="6" s="1"/>
  <c r="AA232" i="6" a="1"/>
  <c r="AA232" i="6" s="1"/>
  <c r="AA248" i="6" a="1"/>
  <c r="AA248" i="6" s="1"/>
  <c r="AA1101" i="6" a="1"/>
  <c r="AA1101" i="6" s="1"/>
  <c r="AA1867" i="6" a="1"/>
  <c r="AA1867" i="6" s="1"/>
  <c r="AA989" i="6" a="1"/>
  <c r="AA989" i="6" s="1"/>
  <c r="AA843" i="6" a="1"/>
  <c r="AA843" i="6" s="1"/>
  <c r="AA1813" i="6" a="1"/>
  <c r="AA1813" i="6" s="1"/>
  <c r="AA127" i="6" a="1"/>
  <c r="AA127" i="6" s="1"/>
  <c r="AA777" i="6" a="1"/>
  <c r="AA777" i="6" s="1"/>
  <c r="AA921" i="6" a="1"/>
  <c r="AA921" i="6" s="1"/>
  <c r="AA1722" i="6" a="1"/>
  <c r="AA1722" i="6" s="1"/>
  <c r="AA1870" i="6" a="1"/>
  <c r="AA1870" i="6" s="1"/>
  <c r="AA1352" i="6" a="1"/>
  <c r="AA1352" i="6" s="1"/>
  <c r="AA1618" i="6" a="1"/>
  <c r="AA1618" i="6" s="1"/>
  <c r="AA842" i="6" a="1"/>
  <c r="AA842" i="6" s="1"/>
  <c r="AA1781" i="6" a="1"/>
  <c r="AA1781" i="6" s="1"/>
  <c r="AA892" i="6" a="1"/>
  <c r="AA892" i="6" s="1"/>
  <c r="AA1688" i="6" a="1"/>
  <c r="AA1688" i="6" s="1"/>
  <c r="AA1109" i="6" a="1"/>
  <c r="AA1109" i="6" s="1"/>
  <c r="AA704" i="6" a="1"/>
  <c r="AA704" i="6" s="1"/>
  <c r="AA76" i="6" a="1"/>
  <c r="AA76" i="6" s="1"/>
  <c r="AA725" i="6" a="1"/>
  <c r="AA725" i="6" s="1"/>
  <c r="AA889" i="6" a="1"/>
  <c r="AA889" i="6" s="1"/>
  <c r="AA795" i="6" a="1"/>
  <c r="AA795" i="6" s="1"/>
  <c r="AA1463" i="6" a="1"/>
  <c r="AA1463" i="6" s="1"/>
  <c r="AA1791" i="6" a="1"/>
  <c r="AA1791" i="6" s="1"/>
  <c r="AA1073" i="6" a="1"/>
  <c r="AA1073" i="6" s="1"/>
  <c r="AA1000" i="6" a="1"/>
  <c r="AA1000" i="6" s="1"/>
  <c r="AA1110" i="6" a="1"/>
  <c r="AA1110" i="6" s="1"/>
  <c r="AA763" i="6" a="1"/>
  <c r="AA763" i="6" s="1"/>
  <c r="AA1868" i="6" a="1"/>
  <c r="AA1868" i="6" s="1"/>
  <c r="AA714" i="6" a="1"/>
  <c r="AA714" i="6" s="1"/>
  <c r="AA1105" i="6" a="1"/>
  <c r="AA1105" i="6" s="1"/>
  <c r="AA1591" i="6" a="1"/>
  <c r="AA1591" i="6" s="1"/>
  <c r="AA1849" i="6" a="1"/>
  <c r="AA1849" i="6" s="1"/>
  <c r="AA2238" i="6" a="1"/>
  <c r="AA2238" i="6" s="1"/>
  <c r="AA2034" i="6" a="1"/>
  <c r="AA2034" i="6" s="1"/>
  <c r="AA2187" i="6" a="1"/>
  <c r="AA2187" i="6" s="1"/>
  <c r="AA2213" i="6" a="1"/>
  <c r="AA2213" i="6" s="1"/>
  <c r="AA2263" i="6" a="1"/>
  <c r="AA2263" i="6" s="1"/>
  <c r="AA1990" i="6" a="1"/>
  <c r="AA1990" i="6" s="1"/>
  <c r="AA1885" i="6" a="1"/>
  <c r="AA1885" i="6" s="1"/>
  <c r="AA2038" i="6" a="1"/>
  <c r="AA2038" i="6" s="1"/>
  <c r="AA2014" i="6" a="1"/>
  <c r="AA2014" i="6" s="1"/>
  <c r="AA2287" i="6" a="1"/>
  <c r="AA2287" i="6" s="1"/>
  <c r="AA1977" i="6" a="1"/>
  <c r="AA1977" i="6" s="1"/>
  <c r="AA2304" i="6" a="1"/>
  <c r="AA2304" i="6" s="1"/>
  <c r="AA1979" i="6" a="1"/>
  <c r="AA1979" i="6" s="1"/>
  <c r="AA2024" i="6" a="1"/>
  <c r="AA2024" i="6" s="1"/>
  <c r="AA2214" i="6" a="1"/>
  <c r="AA2214" i="6" s="1"/>
  <c r="AA1917" i="6" a="1"/>
  <c r="AA1917" i="6" s="1"/>
  <c r="AA1985" i="6" a="1"/>
  <c r="AA1985" i="6" s="1"/>
  <c r="AA1920" i="6" a="1"/>
  <c r="AA1920" i="6" s="1"/>
  <c r="AA1995" i="6" a="1"/>
  <c r="AA1995" i="6" s="1"/>
  <c r="AA2338" i="6" a="1"/>
  <c r="AA2338" i="6" s="1"/>
  <c r="AA2323" i="6" a="1"/>
  <c r="AA2323" i="6" s="1"/>
  <c r="AA2198" i="6" a="1"/>
  <c r="AA2198" i="6" s="1"/>
  <c r="AA2029" i="6" a="1"/>
  <c r="AA2029" i="6" s="1"/>
  <c r="AA2445" i="6" a="1"/>
  <c r="AA2445" i="6" s="1"/>
  <c r="AA2431" i="6" a="1"/>
  <c r="AA2431" i="6" s="1"/>
  <c r="AA446" i="6" a="1"/>
  <c r="AA446" i="6" s="1"/>
  <c r="AA616" i="6" a="1"/>
  <c r="AA616" i="6" s="1"/>
  <c r="AA461" i="6" a="1"/>
  <c r="AA461" i="6" s="1"/>
  <c r="AA74" i="6" a="1"/>
  <c r="AA74" i="6" s="1"/>
  <c r="AA479" i="6" a="1"/>
  <c r="AA479" i="6" s="1"/>
  <c r="AA1515" i="6" a="1"/>
  <c r="AA1515" i="6" s="1"/>
  <c r="AA1208" i="6" a="1"/>
  <c r="AA1208" i="6" s="1"/>
  <c r="AA153" i="6" a="1"/>
  <c r="AA153" i="6" s="1"/>
  <c r="AA671" i="6" a="1"/>
  <c r="AA671" i="6" s="1"/>
  <c r="AA1201" i="6" a="1"/>
  <c r="AA1201" i="6" s="1"/>
  <c r="AA1573" i="6" a="1"/>
  <c r="AA1573" i="6" s="1"/>
  <c r="AA2129" i="6" a="1"/>
  <c r="AA2129" i="6" s="1"/>
  <c r="AA2125" i="6" a="1"/>
  <c r="AA2125" i="6" s="1"/>
  <c r="AA490" i="6" a="1"/>
  <c r="AA490" i="6" s="1"/>
  <c r="AA417" i="6" a="1"/>
  <c r="AA417" i="6" s="1"/>
  <c r="AA285" i="6" a="1"/>
  <c r="AA285" i="6" s="1"/>
  <c r="AA534" i="6" a="1"/>
  <c r="AA534" i="6" s="1"/>
  <c r="AA572" i="6" a="1"/>
  <c r="AA572" i="6" s="1"/>
  <c r="AA246" i="6" a="1"/>
  <c r="AA246" i="6" s="1"/>
  <c r="AA370" i="6" a="1"/>
  <c r="AA370" i="6" s="1"/>
  <c r="AA371" i="6" a="1"/>
  <c r="AA371" i="6" s="1"/>
  <c r="AA1251" i="6" a="1"/>
  <c r="AA1251" i="6" s="1"/>
  <c r="AA562" i="6" a="1"/>
  <c r="AA562" i="6" s="1"/>
  <c r="AA1405" i="6" a="1"/>
  <c r="AA1405" i="6" s="1"/>
  <c r="AA1741" i="6" a="1"/>
  <c r="AA1741" i="6" s="1"/>
  <c r="AA1805" i="6" a="1"/>
  <c r="AA1805" i="6" s="1"/>
  <c r="AA1302" i="6" a="1"/>
  <c r="AA1302" i="6" s="1"/>
  <c r="AA548" i="6" a="1"/>
  <c r="AA548" i="6" s="1"/>
  <c r="AA1792" i="6" a="1"/>
  <c r="AA1792" i="6" s="1"/>
  <c r="AA1372" i="6" a="1"/>
  <c r="AA1372" i="6" s="1"/>
  <c r="AA861" i="6" a="1"/>
  <c r="AA861" i="6" s="1"/>
  <c r="AA1262" i="6" a="1"/>
  <c r="AA1262" i="6" s="1"/>
  <c r="AA727" i="6" a="1"/>
  <c r="AA727" i="6" s="1"/>
  <c r="AA923" i="6" a="1"/>
  <c r="AA923" i="6" s="1"/>
  <c r="AA1504" i="6" a="1"/>
  <c r="AA1504" i="6" s="1"/>
  <c r="AA1384" i="6" a="1"/>
  <c r="AA1384" i="6" s="1"/>
  <c r="AA1353" i="6" a="1"/>
  <c r="AA1353" i="6" s="1"/>
  <c r="AA996" i="6" a="1"/>
  <c r="AA996" i="6" s="1"/>
  <c r="AA898" i="6" a="1"/>
  <c r="AA898" i="6" s="1"/>
  <c r="AA743" i="6" a="1"/>
  <c r="AA743" i="6" s="1"/>
  <c r="AA1821" i="6" a="1"/>
  <c r="AA1821" i="6" s="1"/>
  <c r="AA973" i="6" a="1"/>
  <c r="AA973" i="6" s="1"/>
  <c r="AA1522" i="6" a="1"/>
  <c r="AA1522" i="6" s="1"/>
  <c r="AA868" i="6" a="1"/>
  <c r="AA868" i="6" s="1"/>
  <c r="AA1395" i="6" a="1"/>
  <c r="AA1395" i="6" s="1"/>
  <c r="AA701" i="6" a="1"/>
  <c r="AA701" i="6" s="1"/>
  <c r="AA1399" i="6" a="1"/>
  <c r="AA1399" i="6" s="1"/>
  <c r="AA1633" i="6" a="1"/>
  <c r="AA1633" i="6" s="1"/>
  <c r="AA1528" i="6" a="1"/>
  <c r="AA1528" i="6" s="1"/>
  <c r="AA1882" i="6" a="1"/>
  <c r="AA1882" i="6" s="1"/>
  <c r="AA2246" i="6" a="1"/>
  <c r="AA2246" i="6" s="1"/>
  <c r="AA2035" i="6" a="1"/>
  <c r="AA2035" i="6" s="1"/>
  <c r="AA2339" i="6" a="1"/>
  <c r="AA2339" i="6" s="1"/>
  <c r="AA2037" i="6" a="1"/>
  <c r="AA2037" i="6" s="1"/>
  <c r="AA2282" i="6" a="1"/>
  <c r="AA2282" i="6" s="1"/>
  <c r="AA924" i="6" a="1"/>
  <c r="AA924" i="6" s="1"/>
  <c r="AA2366" i="6" a="1"/>
  <c r="AA2366" i="6" s="1"/>
  <c r="AA2284" i="6" a="1"/>
  <c r="AA2284" i="6" s="1"/>
  <c r="AA1890" i="6" a="1"/>
  <c r="AA1890" i="6" s="1"/>
  <c r="AA1999" i="6" a="1"/>
  <c r="AA1999" i="6" s="1"/>
  <c r="AA2354" i="6" a="1"/>
  <c r="AA2354" i="6" s="1"/>
  <c r="AA2306" i="6" a="1"/>
  <c r="AA2306" i="6" s="1"/>
  <c r="AA1980" i="6" a="1"/>
  <c r="AA1980" i="6" s="1"/>
  <c r="AA1981" i="6" a="1"/>
  <c r="AA1981" i="6" s="1"/>
  <c r="AA726" i="6" a="1"/>
  <c r="AA726" i="6" s="1"/>
  <c r="AA2190" i="6" a="1"/>
  <c r="AA2190" i="6" s="1"/>
  <c r="AA2285" i="6" a="1"/>
  <c r="AA2285" i="6" s="1"/>
  <c r="AA1923" i="6" a="1"/>
  <c r="AA1923" i="6" s="1"/>
  <c r="AA2298" i="6" a="1"/>
  <c r="AA2298" i="6" s="1"/>
  <c r="AA2185" i="6" a="1"/>
  <c r="AA2185" i="6" s="1"/>
  <c r="AA2216" i="6" a="1"/>
  <c r="AA2216" i="6" s="1"/>
  <c r="AA2330" i="6" a="1"/>
  <c r="AA2330" i="6" s="1"/>
  <c r="AA2440" i="6" a="1"/>
  <c r="AA2440" i="6" s="1"/>
  <c r="AA2408" i="6" a="1"/>
  <c r="AA2408" i="6" s="1"/>
  <c r="AA595" i="6" a="1"/>
  <c r="AA595" i="6" s="1"/>
  <c r="AA54" i="6" a="1"/>
  <c r="AA54" i="6" s="1"/>
  <c r="AA680" i="6" a="1"/>
  <c r="AA680" i="6" s="1"/>
  <c r="AA428" i="6" a="1"/>
  <c r="AA428" i="6" s="1"/>
  <c r="AA566" i="6" a="1"/>
  <c r="AA566" i="6" s="1"/>
  <c r="AA1203" i="6" a="1"/>
  <c r="AA1203" i="6" s="1"/>
  <c r="AA1751" i="6" a="1"/>
  <c r="AA1751" i="6" s="1"/>
  <c r="AA1363" i="6" a="1"/>
  <c r="AA1363" i="6" s="1"/>
  <c r="AA1752" i="6" a="1"/>
  <c r="AA1752" i="6" s="1"/>
  <c r="AA1817" i="6" a="1"/>
  <c r="AA1817" i="6" s="1"/>
  <c r="AA2337" i="6" a="1"/>
  <c r="AA2337" i="6" s="1"/>
  <c r="AA53" i="6" a="1"/>
  <c r="AA53" i="6" s="1"/>
  <c r="AA588" i="6" a="1"/>
  <c r="AA588" i="6" s="1"/>
  <c r="AA499" i="6" a="1"/>
  <c r="AA499" i="6" s="1"/>
  <c r="AA442" i="6" a="1"/>
  <c r="AA442" i="6" s="1"/>
  <c r="AA1241" i="6" a="1"/>
  <c r="AA1241" i="6" s="1"/>
  <c r="AA525" i="6" a="1"/>
  <c r="AA525" i="6" s="1"/>
  <c r="AA394" i="6" a="1"/>
  <c r="AA394" i="6" s="1"/>
  <c r="AA226" i="6" a="1"/>
  <c r="AA226" i="6" s="1"/>
  <c r="AA201" i="6" a="1"/>
  <c r="AA201" i="6" s="1"/>
  <c r="AA348" i="6" a="1"/>
  <c r="AA348" i="6" s="1"/>
  <c r="AA414" i="6" a="1"/>
  <c r="AA414" i="6" s="1"/>
  <c r="AA1272" i="6" a="1"/>
  <c r="AA1272" i="6" s="1"/>
  <c r="AA1222" i="6" a="1"/>
  <c r="AA1222" i="6" s="1"/>
  <c r="AA659" i="6" a="1"/>
  <c r="AA659" i="6" s="1"/>
  <c r="AA288" i="6" a="1"/>
  <c r="AA288" i="6" s="1"/>
  <c r="AA968" i="6" a="1"/>
  <c r="AA968" i="6" s="1"/>
  <c r="AA362" i="6" a="1"/>
  <c r="AA362" i="6" s="1"/>
  <c r="AA1310" i="6" a="1"/>
  <c r="AA1310" i="6" s="1"/>
  <c r="AA1009" i="6" a="1"/>
  <c r="AA1009" i="6" s="1"/>
  <c r="AA1311" i="6" a="1"/>
  <c r="AA1311" i="6" s="1"/>
  <c r="AA1102" i="6" a="1"/>
  <c r="AA1102" i="6" s="1"/>
  <c r="AA706" i="6" a="1"/>
  <c r="AA706" i="6" s="1"/>
  <c r="AA925" i="6" a="1"/>
  <c r="AA925" i="6" s="1"/>
  <c r="AA1616" i="6" a="1"/>
  <c r="AA1616" i="6" s="1"/>
  <c r="AA863" i="6" a="1"/>
  <c r="AA863" i="6" s="1"/>
  <c r="AA1403" i="6" a="1"/>
  <c r="AA1403" i="6" s="1"/>
  <c r="AA1244" i="6" a="1"/>
  <c r="AA1244" i="6" s="1"/>
  <c r="AA776" i="6" a="1"/>
  <c r="AA776" i="6" s="1"/>
  <c r="AA744" i="6" a="1"/>
  <c r="AA744" i="6" s="1"/>
  <c r="AA1739" i="6" a="1"/>
  <c r="AA1739" i="6" s="1"/>
  <c r="AA1819" i="6" a="1"/>
  <c r="AA1819" i="6" s="1"/>
  <c r="AA1725" i="6" a="1"/>
  <c r="AA1725" i="6" s="1"/>
  <c r="AA1465" i="6" a="1"/>
  <c r="AA1465" i="6" s="1"/>
  <c r="AA700" i="6" a="1"/>
  <c r="AA700" i="6" s="1"/>
  <c r="AA808" i="6" a="1"/>
  <c r="AA808" i="6" s="1"/>
  <c r="AA1782" i="6" a="1"/>
  <c r="AA1782" i="6" s="1"/>
  <c r="AA1199" i="6" a="1"/>
  <c r="AA1199" i="6" s="1"/>
  <c r="AA2196" i="6" a="1"/>
  <c r="AA2196" i="6" s="1"/>
  <c r="AA2273" i="6" a="1"/>
  <c r="AA2273" i="6" s="1"/>
  <c r="AA2355" i="6" a="1"/>
  <c r="AA2355" i="6" s="1"/>
  <c r="AA1975" i="6" a="1"/>
  <c r="AA1975" i="6" s="1"/>
  <c r="AA2056" i="6" a="1"/>
  <c r="AA2056" i="6" s="1"/>
  <c r="AA2319" i="6" a="1"/>
  <c r="AA2319" i="6" s="1"/>
  <c r="AA2367" i="6" a="1"/>
  <c r="AA2367" i="6" s="1"/>
  <c r="AA1895" i="6" a="1"/>
  <c r="AA1895" i="6" s="1"/>
  <c r="AA721" i="6" a="1"/>
  <c r="AA721" i="6" s="1"/>
  <c r="AA2325" i="6" a="1"/>
  <c r="AA2325" i="6" s="1"/>
  <c r="AA2270" i="6" a="1"/>
  <c r="AA2270" i="6" s="1"/>
  <c r="AA2242" i="6" a="1"/>
  <c r="AA2242" i="6" s="1"/>
  <c r="AA793" i="6" a="1"/>
  <c r="AA793" i="6" s="1"/>
  <c r="AA1916" i="6" a="1"/>
  <c r="AA1916" i="6" s="1"/>
  <c r="AA1982" i="6" a="1"/>
  <c r="AA1982" i="6" s="1"/>
  <c r="AA2112" i="6" a="1"/>
  <c r="AA2112" i="6" s="1"/>
  <c r="AA1986" i="6" a="1"/>
  <c r="AA1986" i="6" s="1"/>
  <c r="AA1987" i="6" a="1"/>
  <c r="AA1987" i="6" s="1"/>
  <c r="AA2375" i="6" a="1"/>
  <c r="AA2375" i="6" s="1"/>
  <c r="AA2041" i="6" a="1"/>
  <c r="AA2041" i="6" s="1"/>
  <c r="AA2427" i="6" a="1"/>
  <c r="AA2427" i="6" s="1"/>
  <c r="AA2414" i="6" a="1"/>
  <c r="AA2414" i="6" s="1"/>
  <c r="AA605" i="6" a="1"/>
  <c r="AA605" i="6" s="1"/>
  <c r="AA357" i="6" a="1"/>
  <c r="AA357" i="6" s="1"/>
  <c r="AA469" i="6" a="1"/>
  <c r="AA469" i="6" s="1"/>
  <c r="AA453" i="6" a="1"/>
  <c r="AA453" i="6" s="1"/>
  <c r="AA1206" i="6" a="1"/>
  <c r="AA1206" i="6" s="1"/>
  <c r="AA1211" i="6" a="1"/>
  <c r="AA1211" i="6" s="1"/>
  <c r="AA631" i="6" a="1"/>
  <c r="AA631" i="6" s="1"/>
  <c r="AA70" i="6" a="1"/>
  <c r="AA70" i="6" s="1"/>
  <c r="AA1572" i="6" a="1"/>
  <c r="AA1572" i="6" s="1"/>
  <c r="AA1209" i="6" a="1"/>
  <c r="AA1209" i="6" s="1"/>
  <c r="AA2074" i="6" a="1"/>
  <c r="AA2074" i="6" s="1"/>
  <c r="AA556" i="6" a="1"/>
  <c r="AA556" i="6" s="1"/>
  <c r="AA429" i="6" a="1"/>
  <c r="AA429" i="6" s="1"/>
  <c r="AA553" i="6" a="1"/>
  <c r="AA553" i="6" s="1"/>
  <c r="AA24" i="6" a="1"/>
  <c r="AA24" i="6" s="1"/>
  <c r="AA241" i="6" a="1"/>
  <c r="AA241" i="6" s="1"/>
  <c r="AA435" i="6" a="1"/>
  <c r="AA435" i="6" s="1"/>
  <c r="AA1236" i="6" a="1"/>
  <c r="AA1236" i="6" s="1"/>
  <c r="AA555" i="6" a="1"/>
  <c r="AA555" i="6" s="1"/>
  <c r="AA1054" i="6" a="1"/>
  <c r="AA1054" i="6" s="1"/>
  <c r="AA501" i="6" a="1"/>
  <c r="AA501" i="6" s="1"/>
  <c r="AA352" i="6" a="1"/>
  <c r="AA352" i="6" s="1"/>
  <c r="AA1277" i="6" a="1"/>
  <c r="AA1277" i="6" s="1"/>
  <c r="AA486" i="6" a="1"/>
  <c r="AA486" i="6" s="1"/>
  <c r="AA1075" i="6" a="1"/>
  <c r="AA1075" i="6" s="1"/>
  <c r="AA575" i="6" a="1"/>
  <c r="AA575" i="6" s="1"/>
  <c r="AA1016" i="6" a="1"/>
  <c r="AA1016" i="6" s="1"/>
  <c r="AA1944" i="6" a="1"/>
  <c r="AA1944" i="6" s="1"/>
  <c r="AA620" i="6" a="1"/>
  <c r="AA620" i="6" s="1"/>
  <c r="AA420" i="6" a="1"/>
  <c r="AA420" i="6" s="1"/>
  <c r="AA1308" i="6" a="1"/>
  <c r="AA1308" i="6" s="1"/>
  <c r="AA1546" i="6" a="1"/>
  <c r="AA1546" i="6" s="1"/>
  <c r="AA992" i="6" a="1"/>
  <c r="AA992" i="6" s="1"/>
  <c r="AA344" i="6" a="1"/>
  <c r="AA344" i="6" s="1"/>
  <c r="AA1026" i="6" a="1"/>
  <c r="AA1026" i="6" s="1"/>
  <c r="AA1668" i="6" a="1"/>
  <c r="AA1668" i="6" s="1"/>
  <c r="AA158" i="6" a="1"/>
  <c r="AA158" i="6" s="1"/>
  <c r="AA1702" i="6" a="1"/>
  <c r="AA1702" i="6" s="1"/>
  <c r="AA1103" i="6" a="1"/>
  <c r="AA1103" i="6" s="1"/>
  <c r="AA1603" i="6" a="1"/>
  <c r="AA1603" i="6" s="1"/>
  <c r="AA1059" i="6" a="1"/>
  <c r="AA1059" i="6" s="1"/>
  <c r="AA1824" i="6" a="1"/>
  <c r="AA1824" i="6" s="1"/>
  <c r="AA1462" i="6" a="1"/>
  <c r="AA1462" i="6" s="1"/>
  <c r="AA977" i="6" a="1"/>
  <c r="AA977" i="6" s="1"/>
  <c r="AA1490" i="6" a="1"/>
  <c r="AA1490" i="6" s="1"/>
  <c r="AA1324" i="6" a="1"/>
  <c r="AA1324" i="6" s="1"/>
  <c r="AA897" i="6" a="1"/>
  <c r="AA897" i="6" s="1"/>
  <c r="AA728" i="6" a="1"/>
  <c r="AA728" i="6" s="1"/>
  <c r="AA1859" i="6" a="1"/>
  <c r="AA1859" i="6" s="1"/>
  <c r="AA748" i="6" a="1"/>
  <c r="AA748" i="6" s="1"/>
  <c r="AA713" i="6" a="1"/>
  <c r="AA713" i="6" s="1"/>
  <c r="AA1351" i="6" a="1"/>
  <c r="AA1351" i="6" s="1"/>
  <c r="AA1288" i="6" a="1"/>
  <c r="AA1288" i="6" s="1"/>
  <c r="AB1288" i="6" s="1"/>
  <c r="AA1825" i="6" a="1"/>
  <c r="AA1825" i="6" s="1"/>
  <c r="AA2311" i="6" a="1"/>
  <c r="AA2311" i="6" s="1"/>
  <c r="AA2181" i="6" a="1"/>
  <c r="AA2181" i="6" s="1"/>
  <c r="AA2036" i="6" a="1"/>
  <c r="AA2036" i="6" s="1"/>
  <c r="AA2341" i="6" a="1"/>
  <c r="AA2341" i="6" s="1"/>
  <c r="AB2341" i="6" s="1"/>
  <c r="AA1903" i="6" a="1"/>
  <c r="AA1903" i="6" s="1"/>
  <c r="AA1991" i="6" a="1"/>
  <c r="AA1991" i="6" s="1"/>
  <c r="AA1992" i="6" a="1"/>
  <c r="AA1992" i="6" s="1"/>
  <c r="AB1992" i="6" s="1"/>
  <c r="AA2277" i="6" a="1"/>
  <c r="AA2277" i="6" s="1"/>
  <c r="AA2381" i="6" a="1"/>
  <c r="AA2381" i="6" s="1"/>
  <c r="AA1891" i="6" a="1"/>
  <c r="AA1891" i="6" s="1"/>
  <c r="AA703" i="6" a="1"/>
  <c r="AA703" i="6" s="1"/>
  <c r="AB703" i="6" s="1"/>
  <c r="AA2113" i="6" a="1"/>
  <c r="AA2113" i="6" s="1"/>
  <c r="AA836" i="6" a="1"/>
  <c r="AA836" i="6" s="1"/>
  <c r="AA2360" i="6" a="1"/>
  <c r="AA2360" i="6" s="1"/>
  <c r="AA1983" i="6" a="1"/>
  <c r="AA1983" i="6" s="1"/>
  <c r="AB1983" i="6" s="1"/>
  <c r="AA2257" i="6" a="1"/>
  <c r="AA2257" i="6" s="1"/>
  <c r="AB2257" i="6" s="1"/>
  <c r="AA2264" i="6" a="1"/>
  <c r="AA2264" i="6" s="1"/>
  <c r="AA2002" i="6" a="1"/>
  <c r="AA2002" i="6" s="1"/>
  <c r="AA1997" i="6" a="1"/>
  <c r="AA1997" i="6" s="1"/>
  <c r="AB1997" i="6" s="1"/>
  <c r="AA2372" i="6" a="1"/>
  <c r="AA2372" i="6" s="1"/>
  <c r="AB2372" i="6" s="1"/>
  <c r="AA2204" i="6" a="1"/>
  <c r="AA2204" i="6" s="1"/>
  <c r="AA2437" i="6" a="1"/>
  <c r="AA2437" i="6" s="1"/>
  <c r="AB2437" i="6" s="1"/>
  <c r="AA2407" i="6" a="1"/>
  <c r="AA2407" i="6" s="1"/>
  <c r="AB2407" i="6" s="1"/>
  <c r="AA63" i="6" a="1"/>
  <c r="AA63" i="6" s="1"/>
  <c r="AA67" i="6" a="1"/>
  <c r="AA67" i="6" s="1"/>
  <c r="AA543" i="6" a="1"/>
  <c r="AA543" i="6" s="1"/>
  <c r="AB543" i="6" s="1"/>
  <c r="AA650" i="6" a="1"/>
  <c r="AA650" i="6" s="1"/>
  <c r="AB650" i="6" s="1"/>
  <c r="AA473" i="6" a="1"/>
  <c r="AA473" i="6" s="1"/>
  <c r="AA520" i="6" a="1"/>
  <c r="AA520" i="6" s="1"/>
  <c r="AA1219" i="6" a="1"/>
  <c r="AA1219" i="6" s="1"/>
  <c r="AB1219" i="6" s="1"/>
  <c r="AA1200" i="6" a="1"/>
  <c r="AA1200" i="6" s="1"/>
  <c r="AA663" i="6" a="1"/>
  <c r="AA663" i="6" s="1"/>
  <c r="AA675" i="6" a="1"/>
  <c r="AA675" i="6" s="1"/>
  <c r="AA1787" i="6" a="1"/>
  <c r="AA1787" i="6" s="1"/>
  <c r="AA1866" i="6" a="1"/>
  <c r="AA1866" i="6" s="1"/>
  <c r="AB1866" i="6" s="1"/>
  <c r="AA2128" i="6" a="1"/>
  <c r="AA2128" i="6" s="1"/>
  <c r="AB2128" i="6" s="1"/>
  <c r="AA488" i="6" a="1"/>
  <c r="AA488" i="6" s="1"/>
  <c r="AA460" i="6" a="1"/>
  <c r="AA460" i="6" s="1"/>
  <c r="AB460" i="6" s="1"/>
  <c r="AA262" i="6" a="1"/>
  <c r="AA262" i="6" s="1"/>
  <c r="AB262" i="6" s="1"/>
  <c r="AA432" i="6" a="1"/>
  <c r="AA432" i="6" s="1"/>
  <c r="AB432" i="6" s="1"/>
  <c r="AA583" i="6" a="1"/>
  <c r="AA583" i="6" s="1"/>
  <c r="AA302" i="6" a="1"/>
  <c r="AA302" i="6" s="1"/>
  <c r="AB302" i="6" s="1"/>
  <c r="AA1032" i="6" a="1"/>
  <c r="AA1032" i="6" s="1"/>
  <c r="AB1032" i="6" s="1"/>
  <c r="AA162" i="6" a="1"/>
  <c r="AA162" i="6" s="1"/>
  <c r="AB162" i="6" s="1"/>
  <c r="AA1235" i="6" a="1"/>
  <c r="AA1235" i="6" s="1"/>
  <c r="AA209" i="6" a="1"/>
  <c r="AA209" i="6" s="1"/>
  <c r="AB209" i="6" s="1"/>
  <c r="AA425" i="6" a="1"/>
  <c r="AA425" i="6" s="1"/>
  <c r="AB425" i="6" s="1"/>
  <c r="AA1080" i="6" a="1"/>
  <c r="AA1080" i="6" s="1"/>
  <c r="AB1080" i="6" s="1"/>
  <c r="AA1284" i="6" a="1"/>
  <c r="AA1284" i="6" s="1"/>
  <c r="AB1284" i="6" s="1"/>
  <c r="AA1654" i="6" a="1"/>
  <c r="AA1654" i="6" s="1"/>
  <c r="AB1654" i="6" s="1"/>
  <c r="AA1629" i="6" a="1"/>
  <c r="AA1629" i="6" s="1"/>
  <c r="AB1629" i="6" s="1"/>
  <c r="AA455" i="6" a="1"/>
  <c r="AA455" i="6" s="1"/>
  <c r="AB455" i="6" s="1"/>
  <c r="AA111" i="6" a="1"/>
  <c r="AA111" i="6" s="1"/>
  <c r="AA212" i="6" a="1"/>
  <c r="AA212" i="6" s="1"/>
  <c r="AB212" i="6" s="1"/>
  <c r="AA993" i="6" a="1"/>
  <c r="AA993" i="6" s="1"/>
  <c r="AB993" i="6" s="1"/>
  <c r="AA1387" i="6" a="1"/>
  <c r="AA1387" i="6" s="1"/>
  <c r="AB1387" i="6" s="1"/>
  <c r="AA1484" i="6" a="1"/>
  <c r="AA1484" i="6" s="1"/>
  <c r="AB1484" i="6" s="1"/>
  <c r="AA1589" i="6" a="1"/>
  <c r="AA1589" i="6" s="1"/>
  <c r="AB1589" i="6" s="1"/>
  <c r="X685" i="6" a="1"/>
  <c r="X685" i="6" s="1"/>
  <c r="X1769" i="6" a="1"/>
  <c r="X1769" i="6" s="1"/>
  <c r="X2280" i="6" a="1"/>
  <c r="X2280" i="6" s="1"/>
  <c r="X1475" i="6" a="1"/>
  <c r="X1475" i="6" s="1"/>
  <c r="X1441" i="6" a="1"/>
  <c r="X1441" i="6" s="1"/>
  <c r="X1408" i="6" a="1"/>
  <c r="X1408" i="6" s="1"/>
  <c r="X2178" i="6" a="1"/>
  <c r="X2178" i="6" s="1"/>
  <c r="X1328" i="6" a="1"/>
  <c r="X1328" i="6" s="1"/>
  <c r="X1298" i="6" a="1"/>
  <c r="X1298" i="6" s="1"/>
  <c r="X937" i="6" a="1"/>
  <c r="X937" i="6" s="1"/>
  <c r="X1227" i="6" a="1"/>
  <c r="X1227" i="6" s="1"/>
  <c r="X2100" i="6" a="1"/>
  <c r="X2100" i="6" s="1"/>
  <c r="X2097" i="6" a="1"/>
  <c r="X2097" i="6" s="1"/>
  <c r="X42" i="6" a="1"/>
  <c r="X42" i="6" s="1"/>
  <c r="X365" i="6" a="1"/>
  <c r="X365" i="6" s="1"/>
  <c r="X2443" i="6" a="1"/>
  <c r="X2443" i="6" s="1"/>
  <c r="X2044" i="6" a="1"/>
  <c r="X2044" i="6" s="1"/>
  <c r="X2318" i="6" a="1"/>
  <c r="X2318" i="6" s="1"/>
  <c r="X2123" i="6" a="1"/>
  <c r="X2123" i="6" s="1"/>
  <c r="X2297" i="6" a="1"/>
  <c r="X2297" i="6" s="1"/>
  <c r="X2157" i="6" a="1"/>
  <c r="X2157" i="6" s="1"/>
  <c r="X2233" i="6" a="1"/>
  <c r="X2233" i="6" s="1"/>
  <c r="X2001" i="6" a="1"/>
  <c r="X2001" i="6" s="1"/>
  <c r="X2358" i="6" a="1"/>
  <c r="X2358" i="6" s="1"/>
  <c r="X2376" i="6" a="1"/>
  <c r="X2376" i="6" s="1"/>
  <c r="X1431" i="6" a="1"/>
  <c r="X1431" i="6" s="1"/>
  <c r="X1458" i="6" a="1"/>
  <c r="X1458" i="6" s="1"/>
  <c r="X1171" i="6" a="1"/>
  <c r="X1171" i="6" s="1"/>
  <c r="X1865" i="6" a="1"/>
  <c r="X1865" i="6" s="1"/>
  <c r="X1380" i="6" a="1"/>
  <c r="X1380" i="6" s="1"/>
  <c r="X1614" i="6" a="1"/>
  <c r="X1614" i="6" s="1"/>
  <c r="X1510" i="6" a="1"/>
  <c r="X1510" i="6" s="1"/>
  <c r="X1198" i="6" a="1"/>
  <c r="X1198" i="6" s="1"/>
  <c r="X1617" i="6" a="1"/>
  <c r="X1617" i="6" s="1"/>
  <c r="X1625" i="6" a="1"/>
  <c r="X1625" i="6" s="1"/>
  <c r="X1482" i="6" a="1"/>
  <c r="X1482" i="6" s="1"/>
  <c r="X1373" i="6" a="1"/>
  <c r="X1373" i="6" s="1"/>
  <c r="X1832" i="6" a="1"/>
  <c r="X1832" i="6" s="1"/>
  <c r="X624" i="6" a="1"/>
  <c r="X624" i="6" s="1"/>
  <c r="X1368" i="6" a="1"/>
  <c r="X1368" i="6" s="1"/>
  <c r="X651" i="6" a="1"/>
  <c r="X651" i="6" s="1"/>
  <c r="X647" i="6" a="1"/>
  <c r="X647" i="6" s="1"/>
  <c r="X646" i="6" a="1"/>
  <c r="X646" i="6" s="1"/>
  <c r="X657" i="6" a="1"/>
  <c r="X657" i="6" s="1"/>
  <c r="X2057" i="6" a="1"/>
  <c r="X2057" i="6" s="1"/>
  <c r="X1887" i="6" a="1"/>
  <c r="X1887" i="6" s="1"/>
  <c r="X2209" i="6" a="1"/>
  <c r="X2209" i="6" s="1"/>
  <c r="X2210" i="6" a="1"/>
  <c r="X2210" i="6" s="1"/>
  <c r="X2155" i="6" a="1"/>
  <c r="X2155" i="6" s="1"/>
  <c r="X1937" i="6" a="1"/>
  <c r="X1937" i="6" s="1"/>
  <c r="X780" i="6" a="1"/>
  <c r="X780" i="6" s="1"/>
  <c r="X1671" i="6" a="1"/>
  <c r="X1671" i="6" s="1"/>
  <c r="X1167" i="6" a="1"/>
  <c r="X1167" i="6" s="1"/>
  <c r="X679" i="6" a="1"/>
  <c r="X679" i="6" s="1"/>
  <c r="X2107" i="6" a="1"/>
  <c r="X2107" i="6" s="1"/>
  <c r="X2383" i="6" a="1"/>
  <c r="X2383" i="6" s="1"/>
  <c r="X2166" i="6" a="1"/>
  <c r="X2166" i="6" s="1"/>
  <c r="X2184" i="6" a="1"/>
  <c r="X2184" i="6" s="1"/>
  <c r="X1174" i="6" a="1"/>
  <c r="X1174" i="6" s="1"/>
  <c r="X1180" i="6" a="1"/>
  <c r="X1180" i="6" s="1"/>
  <c r="X1172" i="6" a="1"/>
  <c r="X1172" i="6" s="1"/>
  <c r="X747" i="6" a="1"/>
  <c r="X747" i="6" s="1"/>
  <c r="X855" i="6" a="1"/>
  <c r="X855" i="6" s="1"/>
  <c r="X1511" i="6" a="1"/>
  <c r="X1511" i="6" s="1"/>
  <c r="X1165" i="6" a="1"/>
  <c r="X1165" i="6" s="1"/>
  <c r="X187" i="6" a="1"/>
  <c r="X187" i="6" s="1"/>
  <c r="X1370" i="6" a="1"/>
  <c r="X1370" i="6" s="1"/>
  <c r="X354" i="6" a="1"/>
  <c r="X354" i="6" s="1"/>
  <c r="X342" i="6" a="1"/>
  <c r="X342" i="6" s="1"/>
  <c r="X206" i="6" a="1"/>
  <c r="X206" i="6" s="1"/>
  <c r="X567" i="6" a="1"/>
  <c r="X567" i="6" s="1"/>
  <c r="X61" i="6" a="1"/>
  <c r="X61" i="6" s="1"/>
  <c r="X30" i="6" a="1"/>
  <c r="X30" i="6" s="1"/>
  <c r="X2276" i="6" a="1"/>
  <c r="X2276" i="6" s="1"/>
  <c r="X358" i="6" a="1"/>
  <c r="X358" i="6" s="1"/>
  <c r="X2262" i="6" a="1"/>
  <c r="X2262" i="6" s="1"/>
  <c r="X2080" i="6" a="1"/>
  <c r="X2080" i="6" s="1"/>
  <c r="X2069" i="6" a="1"/>
  <c r="X2069" i="6" s="1"/>
  <c r="X739" i="6" a="1"/>
  <c r="X739" i="6" s="1"/>
  <c r="X1837" i="6" a="1"/>
  <c r="X1837" i="6" s="1"/>
  <c r="X1031" i="6" a="1"/>
  <c r="X1031" i="6" s="1"/>
  <c r="X585" i="6" a="1"/>
  <c r="X585" i="6" s="1"/>
  <c r="X316" i="6" a="1"/>
  <c r="X316" i="6" s="1"/>
  <c r="X564" i="6" a="1"/>
  <c r="X564" i="6" s="1"/>
  <c r="X356" i="6" a="1"/>
  <c r="X356" i="6" s="1"/>
  <c r="X934" i="6" a="1"/>
  <c r="X934" i="6" s="1"/>
  <c r="X1356" i="6" a="1"/>
  <c r="X1356" i="6" s="1"/>
  <c r="X1241" i="6" a="1"/>
  <c r="X1241" i="6" s="1"/>
  <c r="X1713" i="6" a="1"/>
  <c r="X1713" i="6" s="1"/>
  <c r="X362" i="6" a="1"/>
  <c r="X362" i="6" s="1"/>
  <c r="X2432" i="6" a="1"/>
  <c r="X2432" i="6" s="1"/>
  <c r="X2005" i="6" a="1"/>
  <c r="X2005" i="6" s="1"/>
  <c r="X2145" i="6" a="1"/>
  <c r="X2145" i="6" s="1"/>
  <c r="X2046" i="6" a="1"/>
  <c r="X2046" i="6" s="1"/>
  <c r="X2293" i="6" a="1"/>
  <c r="X2293" i="6" s="1"/>
  <c r="X1971" i="6" a="1"/>
  <c r="X1971" i="6" s="1"/>
  <c r="X2121" i="6" a="1"/>
  <c r="X2121" i="6" s="1"/>
  <c r="X1928" i="6" a="1"/>
  <c r="X1928" i="6" s="1"/>
  <c r="X2099" i="6" a="1"/>
  <c r="X2099" i="6" s="1"/>
  <c r="X2258" i="6" a="1"/>
  <c r="X2258" i="6" s="1"/>
  <c r="X1579" i="6" a="1"/>
  <c r="X1579" i="6" s="1"/>
  <c r="X2117" i="6" a="1"/>
  <c r="X2117" i="6" s="1"/>
  <c r="X2096" i="6" a="1"/>
  <c r="X2096" i="6" s="1"/>
  <c r="X97" i="6" a="1"/>
  <c r="X97" i="6" s="1"/>
  <c r="X1478" i="6" a="1"/>
  <c r="X1478" i="6" s="1"/>
  <c r="X1477" i="6" a="1"/>
  <c r="X1477" i="6" s="1"/>
  <c r="X1273" i="6" a="1"/>
  <c r="X1273" i="6" s="1"/>
  <c r="X1763" i="6" a="1"/>
  <c r="X1763" i="6" s="1"/>
  <c r="X495" i="6" a="1"/>
  <c r="X495" i="6" s="1"/>
  <c r="X1580" i="6" a="1"/>
  <c r="X1580" i="6" s="1"/>
  <c r="X545" i="6" a="1"/>
  <c r="X545" i="6" s="1"/>
  <c r="X1874" i="6" a="1"/>
  <c r="X1874" i="6" s="1"/>
  <c r="X629" i="6" a="1"/>
  <c r="X629" i="6" s="1"/>
  <c r="X1195" i="6" a="1"/>
  <c r="X1195" i="6" s="1"/>
  <c r="X528" i="6" a="1"/>
  <c r="X528" i="6" s="1"/>
  <c r="X1653" i="6" a="1"/>
  <c r="X1653" i="6" s="1"/>
  <c r="X1039" i="6" a="1"/>
  <c r="X1039" i="6" s="1"/>
  <c r="X666" i="6" a="1"/>
  <c r="X666" i="6" s="1"/>
  <c r="X619" i="6" a="1"/>
  <c r="X619" i="6" s="1"/>
  <c r="X436" i="6" a="1"/>
  <c r="X436" i="6" s="1"/>
  <c r="X654" i="6" a="1"/>
  <c r="X654" i="6" s="1"/>
  <c r="X2435" i="6" a="1"/>
  <c r="X2435" i="6" s="1"/>
  <c r="X2292" i="6" a="1"/>
  <c r="X2292" i="6" s="1"/>
  <c r="X2093" i="6" a="1"/>
  <c r="X2093" i="6" s="1"/>
  <c r="X2089" i="6" a="1"/>
  <c r="X2089" i="6" s="1"/>
  <c r="X2230" i="6" a="1"/>
  <c r="X2230" i="6" s="1"/>
  <c r="X2088" i="6" a="1"/>
  <c r="X2088" i="6" s="1"/>
  <c r="X2087" i="6" a="1"/>
  <c r="X2087" i="6" s="1"/>
  <c r="X1168" i="6" a="1"/>
  <c r="X1168" i="6" s="1"/>
  <c r="X1759" i="6" a="1"/>
  <c r="X1759" i="6" s="1"/>
  <c r="X1485" i="6" a="1"/>
  <c r="X1485" i="6" s="1"/>
  <c r="X1558" i="6" a="1"/>
  <c r="X1558" i="6" s="1"/>
  <c r="X1520" i="6" a="1"/>
  <c r="X1520" i="6" s="1"/>
  <c r="X1486" i="6" a="1"/>
  <c r="X1486" i="6" s="1"/>
  <c r="X71" i="6" a="1"/>
  <c r="X71" i="6" s="1"/>
  <c r="X2423" i="6" a="1"/>
  <c r="X2423" i="6" s="1"/>
  <c r="X2105" i="6" a="1"/>
  <c r="X2105" i="6" s="1"/>
  <c r="X2369" i="6" a="1"/>
  <c r="X2369" i="6" s="1"/>
  <c r="X2108" i="6" a="1"/>
  <c r="X2108" i="6" s="1"/>
  <c r="X2221" i="6" a="1"/>
  <c r="X2221" i="6" s="1"/>
  <c r="X985" i="6" a="1"/>
  <c r="X985" i="6" s="1"/>
  <c r="X2085" i="6" a="1"/>
  <c r="X2085" i="6" s="1"/>
  <c r="X1179" i="6" a="1"/>
  <c r="X1179" i="6" s="1"/>
  <c r="X2101" i="6" a="1"/>
  <c r="X2101" i="6" s="1"/>
  <c r="X2083" i="6" a="1"/>
  <c r="X2083" i="6" s="1"/>
  <c r="X1608" i="6" a="1"/>
  <c r="X1608" i="6" s="1"/>
  <c r="X961" i="6" a="1"/>
  <c r="X961" i="6" s="1"/>
  <c r="X1190" i="6" a="1"/>
  <c r="X1190" i="6" s="1"/>
  <c r="X1173" i="6" a="1"/>
  <c r="X1173" i="6" s="1"/>
  <c r="X1259" i="6" a="1"/>
  <c r="X1259" i="6" s="1"/>
  <c r="X294" i="6" a="1"/>
  <c r="X294" i="6" s="1"/>
  <c r="X110" i="6" a="1"/>
  <c r="X110" i="6" s="1"/>
  <c r="X956" i="6" a="1"/>
  <c r="X956" i="6" s="1"/>
  <c r="X263" i="6" a="1"/>
  <c r="X263" i="6" s="1"/>
  <c r="X321" i="6" a="1"/>
  <c r="X321" i="6" s="1"/>
  <c r="X94" i="6" a="1"/>
  <c r="X94" i="6" s="1"/>
  <c r="X597" i="6" a="1"/>
  <c r="X597" i="6" s="1"/>
  <c r="X633" i="6" a="1"/>
  <c r="X633" i="6" s="1"/>
  <c r="X693" i="6" a="1"/>
  <c r="X693" i="6" s="1"/>
  <c r="X2399" i="6" a="1"/>
  <c r="X2399" i="6" s="1"/>
  <c r="X1212" i="6" a="1"/>
  <c r="X1212" i="6" s="1"/>
  <c r="X1202" i="6" a="1"/>
  <c r="X1202" i="6" s="1"/>
  <c r="X148" i="6" a="1"/>
  <c r="X148" i="6" s="1"/>
  <c r="X1861" i="6" a="1"/>
  <c r="X1861" i="6" s="1"/>
  <c r="X470" i="6" a="1"/>
  <c r="X470" i="6" s="1"/>
  <c r="X719" i="6" a="1"/>
  <c r="X719" i="6" s="1"/>
  <c r="X944" i="6" a="1"/>
  <c r="X944" i="6" s="1"/>
  <c r="X2061" i="6" a="1"/>
  <c r="X2061" i="6" s="1"/>
  <c r="X82" i="6" a="1"/>
  <c r="X82" i="6" s="1"/>
  <c r="X948" i="6" a="1"/>
  <c r="X948" i="6" s="1"/>
  <c r="X1846" i="6" a="1"/>
  <c r="X1846" i="6" s="1"/>
  <c r="X235" i="6" a="1"/>
  <c r="X235" i="6" s="1"/>
  <c r="X1164" i="6" a="1"/>
  <c r="X1164" i="6" s="1"/>
  <c r="X333" i="6" a="1"/>
  <c r="X333" i="6" s="1"/>
  <c r="X498" i="6" a="1"/>
  <c r="X498" i="6" s="1"/>
  <c r="X845" i="6" a="1"/>
  <c r="X845" i="6" s="1"/>
  <c r="X1235" i="6" a="1"/>
  <c r="X1235" i="6" s="1"/>
  <c r="X1473" i="6" a="1"/>
  <c r="X1473" i="6" s="1"/>
  <c r="X1560" i="6" a="1"/>
  <c r="X1560" i="6" s="1"/>
  <c r="X534" i="6" a="1"/>
  <c r="X534" i="6" s="1"/>
  <c r="X2422" i="6" a="1"/>
  <c r="X2422" i="6" s="1"/>
  <c r="X2410" i="6" a="1"/>
  <c r="X2410" i="6" s="1"/>
  <c r="X2003" i="6" a="1"/>
  <c r="X2003" i="6" s="1"/>
  <c r="X2317" i="6" a="1"/>
  <c r="X2317" i="6" s="1"/>
  <c r="X1192" i="6" a="1"/>
  <c r="X1192" i="6" s="1"/>
  <c r="X1297" i="6" a="1"/>
  <c r="X1297" i="6" s="1"/>
  <c r="X2217" i="6" a="1"/>
  <c r="X2217" i="6" s="1"/>
  <c r="X2228" i="6" a="1"/>
  <c r="X2228" i="6" s="1"/>
  <c r="X1927" i="6" a="1"/>
  <c r="X1927" i="6" s="1"/>
  <c r="X2218" i="6" a="1"/>
  <c r="X2218" i="6" s="1"/>
  <c r="X2321" i="6" a="1"/>
  <c r="X2321" i="6" s="1"/>
  <c r="X1374" i="6" a="1"/>
  <c r="X1374" i="6" s="1"/>
  <c r="X1529" i="6" a="1"/>
  <c r="X1529" i="6" s="1"/>
  <c r="X642" i="6" a="1"/>
  <c r="X642" i="6" s="1"/>
  <c r="X328" i="6" a="1"/>
  <c r="X328" i="6" s="1"/>
  <c r="X1771" i="6" a="1"/>
  <c r="X1771" i="6" s="1"/>
  <c r="X1567" i="6" a="1"/>
  <c r="X1567" i="6" s="1"/>
  <c r="X1531" i="6" a="1"/>
  <c r="X1531" i="6" s="1"/>
  <c r="X1724" i="6" a="1"/>
  <c r="X1724" i="6" s="1"/>
  <c r="X1586" i="6" a="1"/>
  <c r="X1586" i="6" s="1"/>
  <c r="X581" i="6" a="1"/>
  <c r="X581" i="6" s="1"/>
  <c r="X1378" i="6" a="1"/>
  <c r="X1378" i="6" s="1"/>
  <c r="X1729" i="6" a="1"/>
  <c r="X1729" i="6" s="1"/>
  <c r="X1549" i="6" a="1"/>
  <c r="X1549" i="6" s="1"/>
  <c r="X1693" i="6" a="1"/>
  <c r="X1693" i="6" s="1"/>
  <c r="X1880" i="6" a="1"/>
  <c r="X1880" i="6" s="1"/>
  <c r="X1834" i="6" a="1"/>
  <c r="X1834" i="6" s="1"/>
  <c r="X1443" i="6" a="1"/>
  <c r="X1443" i="6" s="1"/>
  <c r="X578" i="6" a="1"/>
  <c r="X578" i="6" s="1"/>
  <c r="X658" i="6" a="1"/>
  <c r="X658" i="6" s="1"/>
  <c r="X622" i="6" a="1"/>
  <c r="X622" i="6" s="1"/>
  <c r="X652" i="6" a="1"/>
  <c r="X652" i="6" s="1"/>
  <c r="X2426" i="6" a="1"/>
  <c r="X2426" i="6" s="1"/>
  <c r="X2095" i="6" a="1"/>
  <c r="X2095" i="6" s="1"/>
  <c r="X2249" i="6" a="1"/>
  <c r="X2249" i="6" s="1"/>
  <c r="X1929" i="6" a="1"/>
  <c r="X1929" i="6" s="1"/>
  <c r="X2327" i="6" a="1"/>
  <c r="X2327" i="6" s="1"/>
  <c r="X2091" i="6" a="1"/>
  <c r="X2091" i="6" s="1"/>
  <c r="X2269" i="6" a="1"/>
  <c r="X2269" i="6" s="1"/>
  <c r="X1672" i="6" a="1"/>
  <c r="X1672" i="6" s="1"/>
  <c r="X1294" i="6" a="1"/>
  <c r="X1294" i="6" s="1"/>
  <c r="X1508" i="6" a="1"/>
  <c r="X1508" i="6" s="1"/>
  <c r="X1512" i="6" a="1"/>
  <c r="X1512" i="6" s="1"/>
  <c r="X1022" i="6" a="1"/>
  <c r="X1022" i="6" s="1"/>
  <c r="X1320" i="6" a="1"/>
  <c r="X1320" i="6" s="1"/>
  <c r="X2454" i="6" a="1"/>
  <c r="X2454" i="6" s="1"/>
  <c r="X2393" i="6" a="1"/>
  <c r="X2393" i="6" s="1"/>
  <c r="X2102" i="6" a="1"/>
  <c r="X2102" i="6" s="1"/>
  <c r="X1933" i="6" a="1"/>
  <c r="X1933" i="6" s="1"/>
  <c r="X2212" i="6" a="1"/>
  <c r="X2212" i="6" s="1"/>
  <c r="X2139" i="6" a="1"/>
  <c r="X2139" i="6" s="1"/>
  <c r="X2266" i="6" a="1"/>
  <c r="X2266" i="6" s="1"/>
  <c r="X1978" i="6" a="1"/>
  <c r="X1978" i="6" s="1"/>
  <c r="X2104" i="6" a="1"/>
  <c r="X2104" i="6" s="1"/>
  <c r="X1020" i="6" a="1"/>
  <c r="X1020" i="6" s="1"/>
  <c r="X2313" i="6" a="1"/>
  <c r="X2313" i="6" s="1"/>
  <c r="X1839" i="6" a="1"/>
  <c r="X1839" i="6" s="1"/>
  <c r="X883" i="6" a="1"/>
  <c r="X883" i="6" s="1"/>
  <c r="X1166" i="6" a="1"/>
  <c r="X1166" i="6" s="1"/>
  <c r="X1014" i="6" a="1"/>
  <c r="X1014" i="6" s="1"/>
  <c r="X1716" i="6" a="1"/>
  <c r="X1716" i="6" s="1"/>
  <c r="X135" i="6" a="1"/>
  <c r="X135" i="6" s="1"/>
  <c r="X1187" i="6" a="1"/>
  <c r="X1187" i="6" s="1"/>
  <c r="X1303" i="6" a="1"/>
  <c r="X1303" i="6" s="1"/>
  <c r="X1021" i="6" a="1"/>
  <c r="X1021" i="6" s="1"/>
  <c r="X128" i="6" a="1"/>
  <c r="X128" i="6" s="1"/>
  <c r="X114" i="6" a="1"/>
  <c r="X114" i="6" s="1"/>
  <c r="X397" i="6" a="1"/>
  <c r="X397" i="6" s="1"/>
  <c r="X378" i="6" a="1"/>
  <c r="X378" i="6" s="1"/>
  <c r="X69" i="6" a="1"/>
  <c r="X69" i="6" s="1"/>
  <c r="X516" i="6" a="1"/>
  <c r="X516" i="6" s="1"/>
  <c r="X2428" i="6" a="1"/>
  <c r="X2428" i="6" s="1"/>
  <c r="X2127" i="6" a="1"/>
  <c r="X2127" i="6" s="1"/>
  <c r="X1230" i="6" a="1"/>
  <c r="X1230" i="6" s="1"/>
  <c r="X1628" i="6" a="1"/>
  <c r="X1628" i="6" s="1"/>
  <c r="X467" i="6" a="1"/>
  <c r="X467" i="6" s="1"/>
  <c r="X1806" i="6" a="1"/>
  <c r="X1806" i="6" s="1"/>
  <c r="X1924" i="6" a="1"/>
  <c r="X1924" i="6" s="1"/>
  <c r="X1157" i="6" a="1"/>
  <c r="X1157" i="6" s="1"/>
  <c r="X1153" i="6" a="1"/>
  <c r="X1153" i="6" s="1"/>
  <c r="X1575" i="6" a="1"/>
  <c r="X1575" i="6" s="1"/>
  <c r="X850" i="6" a="1"/>
  <c r="X850" i="6" s="1"/>
  <c r="X92" i="6" a="1"/>
  <c r="X92" i="6" s="1"/>
  <c r="X1697" i="6" a="1"/>
  <c r="X1697" i="6" s="1"/>
  <c r="X1300" i="6" a="1"/>
  <c r="X1300" i="6" s="1"/>
  <c r="X869" i="6" a="1"/>
  <c r="X869" i="6" s="1"/>
  <c r="X18" i="6" a="1"/>
  <c r="X18" i="6" s="1"/>
  <c r="X2021" i="6" a="1"/>
  <c r="X2021" i="6" s="1"/>
  <c r="X2413" i="6" a="1"/>
  <c r="X2413" i="6" s="1"/>
  <c r="X2254" i="6" a="1"/>
  <c r="X2254" i="6" s="1"/>
  <c r="X1523" i="6" a="1"/>
  <c r="X1523" i="6" s="1"/>
  <c r="X1413" i="6" a="1"/>
  <c r="X1413" i="6" s="1"/>
  <c r="X1804" i="6" a="1"/>
  <c r="X1804" i="6" s="1"/>
  <c r="X1001" i="6" a="1"/>
  <c r="X1001" i="6" s="1"/>
  <c r="X1848" i="6" a="1"/>
  <c r="X1848" i="6" s="1"/>
  <c r="X3" i="6" a="1"/>
  <c r="X3" i="6" s="1"/>
  <c r="X31" i="6" a="1"/>
  <c r="X31" i="6" s="1"/>
  <c r="X12" i="6" a="1"/>
  <c r="X12" i="6" s="1"/>
  <c r="X337" i="6" a="1"/>
  <c r="X337" i="6" s="1"/>
  <c r="Y337" i="6" s="1"/>
  <c r="X346" i="6" a="1"/>
  <c r="X346" i="6" s="1"/>
  <c r="X170" i="6" a="1"/>
  <c r="X170" i="6" s="1"/>
  <c r="X367" i="6" a="1"/>
  <c r="X367" i="6" s="1"/>
  <c r="X395" i="6" a="1"/>
  <c r="X395" i="6" s="1"/>
  <c r="X445" i="6" a="1"/>
  <c r="X445" i="6" s="1"/>
  <c r="X98" i="6" a="1"/>
  <c r="X98" i="6" s="1"/>
  <c r="X117" i="6" a="1"/>
  <c r="X117" i="6" s="1"/>
  <c r="X341" i="6" a="1"/>
  <c r="X341" i="6" s="1"/>
  <c r="X532" i="6" a="1"/>
  <c r="X532" i="6" s="1"/>
  <c r="X662" i="6" a="1"/>
  <c r="X662" i="6" s="1"/>
  <c r="X399" i="6" a="1"/>
  <c r="X399" i="6" s="1"/>
  <c r="X504" i="6" a="1"/>
  <c r="X504" i="6" s="1"/>
  <c r="X590" i="6" a="1"/>
  <c r="X590" i="6" s="1"/>
  <c r="X576" i="6" a="1"/>
  <c r="X576" i="6" s="1"/>
  <c r="X119" i="6" a="1"/>
  <c r="X119" i="6" s="1"/>
  <c r="X236" i="6" a="1"/>
  <c r="X236" i="6" s="1"/>
  <c r="X253" i="6" a="1"/>
  <c r="X253" i="6" s="1"/>
  <c r="X364" i="6" a="1"/>
  <c r="X364" i="6" s="1"/>
  <c r="X144" i="6" a="1"/>
  <c r="X144" i="6" s="1"/>
  <c r="X1282" i="6" a="1"/>
  <c r="X1282" i="6" s="1"/>
  <c r="X1365" i="6" a="1"/>
  <c r="X1365" i="6" s="1"/>
  <c r="X1855" i="6" a="1"/>
  <c r="X1855" i="6" s="1"/>
  <c r="X909" i="6" a="1"/>
  <c r="X909" i="6" s="1"/>
  <c r="X1061" i="6" a="1"/>
  <c r="X1061" i="6" s="1"/>
  <c r="X834" i="6" a="1"/>
  <c r="X834" i="6" s="1"/>
  <c r="X1622" i="6" a="1"/>
  <c r="X1622" i="6" s="1"/>
  <c r="X412" i="6" a="1"/>
  <c r="X412" i="6" s="1"/>
  <c r="X1087" i="6" a="1"/>
  <c r="X1087" i="6" s="1"/>
  <c r="X1597" i="6" a="1"/>
  <c r="X1597" i="6" s="1"/>
  <c r="X767" i="6" a="1"/>
  <c r="X767" i="6" s="1"/>
  <c r="X1749" i="6" a="1"/>
  <c r="X1749" i="6" s="1"/>
  <c r="X764" i="6" a="1"/>
  <c r="X764" i="6" s="1"/>
  <c r="X1278" i="6" a="1"/>
  <c r="X1278" i="6" s="1"/>
  <c r="X1086" i="6" a="1"/>
  <c r="X1086" i="6" s="1"/>
  <c r="X1096" i="6" a="1"/>
  <c r="X1096" i="6" s="1"/>
  <c r="X312" i="6" a="1"/>
  <c r="X312" i="6" s="1"/>
  <c r="X1635" i="6" a="1"/>
  <c r="X1635" i="6" s="1"/>
  <c r="X1534" i="6" a="1"/>
  <c r="X1534" i="6" s="1"/>
  <c r="X191" i="6" a="1"/>
  <c r="X191" i="6" s="1"/>
  <c r="X1620" i="6" a="1"/>
  <c r="X1620" i="6" s="1"/>
  <c r="X817" i="6" a="1"/>
  <c r="X817" i="6" s="1"/>
  <c r="X1774" i="6" a="1"/>
  <c r="X1774" i="6" s="1"/>
  <c r="X1457" i="6" a="1"/>
  <c r="X1457" i="6" s="1"/>
  <c r="X1097" i="6" a="1"/>
  <c r="X1097" i="6" s="1"/>
  <c r="X1382" i="6" a="1"/>
  <c r="X1382" i="6" s="1"/>
  <c r="X1860" i="6" a="1"/>
  <c r="X1860" i="6" s="1"/>
  <c r="X1098" i="6" a="1"/>
  <c r="X1098" i="6" s="1"/>
  <c r="X1647" i="6" a="1"/>
  <c r="X1647" i="6" s="1"/>
  <c r="X770" i="6" a="1"/>
  <c r="X770" i="6" s="1"/>
  <c r="X1336" i="6" a="1"/>
  <c r="X1336" i="6" s="1"/>
  <c r="X1517" i="6" a="1"/>
  <c r="X1517" i="6" s="1"/>
  <c r="X1422" i="6" a="1"/>
  <c r="X1422" i="6" s="1"/>
  <c r="X1637" i="6" a="1"/>
  <c r="X1637" i="6" s="1"/>
  <c r="X803" i="6" a="1"/>
  <c r="X803" i="6" s="1"/>
  <c r="X1492" i="6" a="1"/>
  <c r="X1492" i="6" s="1"/>
  <c r="X1091" i="6" a="1"/>
  <c r="X1091" i="6" s="1"/>
  <c r="X998" i="6" a="1"/>
  <c r="X998" i="6" s="1"/>
  <c r="X788" i="6" a="1"/>
  <c r="X788" i="6" s="1"/>
  <c r="X1065" i="6" a="1"/>
  <c r="X1065" i="6" s="1"/>
  <c r="X1709" i="6" a="1"/>
  <c r="X1709" i="6" s="1"/>
  <c r="X858" i="6" a="1"/>
  <c r="X858" i="6" s="1"/>
  <c r="X838" i="6" a="1"/>
  <c r="X838" i="6" s="1"/>
  <c r="X1634" i="6" a="1"/>
  <c r="X1634" i="6" s="1"/>
  <c r="X888" i="6" a="1"/>
  <c r="X888" i="6" s="1"/>
  <c r="X1223" i="6" a="1"/>
  <c r="X1223" i="6" s="1"/>
  <c r="X1766" i="6" a="1"/>
  <c r="X1766" i="6" s="1"/>
  <c r="X1669" i="6" a="1"/>
  <c r="X1669" i="6" s="1"/>
  <c r="X244" i="6" a="1"/>
  <c r="X244" i="6" s="1"/>
  <c r="X2235" i="6" a="1"/>
  <c r="X2235" i="6" s="1"/>
  <c r="X656" i="6" a="1"/>
  <c r="X656" i="6" s="1"/>
  <c r="Y656" i="6" s="1"/>
  <c r="X1853" i="6" a="1"/>
  <c r="X1853" i="6" s="1"/>
  <c r="X48" i="6" a="1"/>
  <c r="X48" i="6" s="1"/>
  <c r="X19" i="6" a="1"/>
  <c r="X19" i="6" s="1"/>
  <c r="X5" i="6" a="1"/>
  <c r="X5" i="6" s="1"/>
  <c r="X254" i="6" a="1"/>
  <c r="X254" i="6" s="1"/>
  <c r="X257" i="6" a="1"/>
  <c r="X257" i="6" s="1"/>
  <c r="X211" i="6" a="1"/>
  <c r="X211" i="6" s="1"/>
  <c r="X502" i="6" a="1"/>
  <c r="X502" i="6" s="1"/>
  <c r="X324" i="6" a="1"/>
  <c r="X324" i="6" s="1"/>
  <c r="X387" i="6" a="1"/>
  <c r="X387" i="6" s="1"/>
  <c r="X361" i="6" a="1"/>
  <c r="X361" i="6" s="1"/>
  <c r="X388" i="6" a="1"/>
  <c r="X388" i="6" s="1"/>
  <c r="X218" i="6" a="1"/>
  <c r="X218" i="6" s="1"/>
  <c r="X462" i="6" a="1"/>
  <c r="X462" i="6" s="1"/>
  <c r="X175" i="6" a="1"/>
  <c r="X175" i="6" s="1"/>
  <c r="X517" i="6" a="1"/>
  <c r="X517" i="6" s="1"/>
  <c r="X120" i="6" a="1"/>
  <c r="X120" i="6" s="1"/>
  <c r="X404" i="6" a="1"/>
  <c r="X404" i="6" s="1"/>
  <c r="X485" i="6" a="1"/>
  <c r="X485" i="6" s="1"/>
  <c r="X149" i="6" a="1"/>
  <c r="X149" i="6" s="1"/>
  <c r="X457" i="6" a="1"/>
  <c r="X457" i="6" s="1"/>
  <c r="X391" i="6" a="1"/>
  <c r="X391" i="6" s="1"/>
  <c r="X408" i="6" a="1"/>
  <c r="X408" i="6" s="1"/>
  <c r="X243" i="6" a="1"/>
  <c r="X243" i="6" s="1"/>
  <c r="X1454" i="6" a="1"/>
  <c r="X1454" i="6" s="1"/>
  <c r="X1400" i="6" a="1"/>
  <c r="X1400" i="6" s="1"/>
  <c r="X276" i="6" a="1"/>
  <c r="X276" i="6" s="1"/>
  <c r="X1285" i="6" a="1"/>
  <c r="X1285" i="6" s="1"/>
  <c r="X1748" i="6" a="1"/>
  <c r="X1748" i="6" s="1"/>
  <c r="X908" i="6" a="1"/>
  <c r="X908" i="6" s="1"/>
  <c r="X969" i="6" a="1"/>
  <c r="X969" i="6" s="1"/>
  <c r="X1582" i="6" a="1"/>
  <c r="X1582" i="6" s="1"/>
  <c r="X1776" i="6" a="1"/>
  <c r="X1776" i="6" s="1"/>
  <c r="X1601" i="6" a="1"/>
  <c r="X1601" i="6" s="1"/>
  <c r="X912" i="6" a="1"/>
  <c r="X912" i="6" s="1"/>
  <c r="X1884" i="6" a="1"/>
  <c r="X1884" i="6" s="1"/>
  <c r="X1498" i="6" a="1"/>
  <c r="X1498" i="6" s="1"/>
  <c r="X962" i="6" a="1"/>
  <c r="X962" i="6" s="1"/>
  <c r="X305" i="6" a="1"/>
  <c r="X305" i="6" s="1"/>
  <c r="X1677" i="6" a="1"/>
  <c r="X1677" i="6" s="1"/>
  <c r="X1267" i="6" a="1"/>
  <c r="X1267" i="6" s="1"/>
  <c r="X1359" i="6" a="1"/>
  <c r="X1359" i="6" s="1"/>
  <c r="X1612" i="6" a="1"/>
  <c r="X1612" i="6" s="1"/>
  <c r="X1088" i="6" a="1"/>
  <c r="X1088" i="6" s="1"/>
  <c r="X1745" i="6" a="1"/>
  <c r="X1745" i="6" s="1"/>
  <c r="X250" i="6" a="1"/>
  <c r="X250" i="6" s="1"/>
  <c r="X749" i="6" a="1"/>
  <c r="X749" i="6" s="1"/>
  <c r="X290" i="6" a="1"/>
  <c r="X290" i="6" s="1"/>
  <c r="X1742" i="6" a="1"/>
  <c r="X1742" i="6" s="1"/>
  <c r="X1055" i="6" a="1"/>
  <c r="X1055" i="6" s="1"/>
  <c r="X974" i="6" a="1"/>
  <c r="X974" i="6" s="1"/>
  <c r="X1007" i="6" a="1"/>
  <c r="X1007" i="6" s="1"/>
  <c r="X771" i="6" a="1"/>
  <c r="X771" i="6" s="1"/>
  <c r="X1242" i="6" a="1"/>
  <c r="X1242" i="6" s="1"/>
  <c r="X1257" i="6" a="1"/>
  <c r="X1257" i="6" s="1"/>
  <c r="X1412" i="6" a="1"/>
  <c r="X1412" i="6" s="1"/>
  <c r="X913" i="6" a="1"/>
  <c r="X913" i="6" s="1"/>
  <c r="X267" i="6" a="1"/>
  <c r="X267" i="6" s="1"/>
  <c r="X1397" i="6" a="1"/>
  <c r="X1397" i="6" s="1"/>
  <c r="X981" i="6" a="1"/>
  <c r="X981" i="6" s="1"/>
  <c r="X890" i="6" a="1"/>
  <c r="X890" i="6" s="1"/>
  <c r="X835" i="6" a="1"/>
  <c r="X835" i="6" s="1"/>
  <c r="X915" i="6" a="1"/>
  <c r="X915" i="6" s="1"/>
  <c r="X1740" i="6" a="1"/>
  <c r="X1740" i="6" s="1"/>
  <c r="X1252" i="6" a="1"/>
  <c r="X1252" i="6" s="1"/>
  <c r="X374" i="6" a="1"/>
  <c r="X374" i="6" s="1"/>
  <c r="X1762" i="6" a="1"/>
  <c r="X1762" i="6" s="1"/>
  <c r="X720" i="6" a="1"/>
  <c r="X720" i="6" s="1"/>
  <c r="X742" i="6" a="1"/>
  <c r="X742" i="6" s="1"/>
  <c r="X299" i="6" a="1"/>
  <c r="X299" i="6" s="1"/>
  <c r="X1506" i="6" a="1"/>
  <c r="X1506" i="6" s="1"/>
  <c r="X433" i="6" a="1"/>
  <c r="X433" i="6" s="1"/>
  <c r="X983" i="6" a="1"/>
  <c r="X983" i="6" s="1"/>
  <c r="X694" i="6" a="1"/>
  <c r="X694" i="6" s="1"/>
  <c r="X2" i="6" a="1"/>
  <c r="X2" i="6" s="1"/>
  <c r="X11" i="6" a="1"/>
  <c r="X11" i="6" s="1"/>
  <c r="X7" i="6" a="1"/>
  <c r="X7" i="6" s="1"/>
  <c r="X336" i="6" a="1"/>
  <c r="X336" i="6" s="1"/>
  <c r="X515" i="6" a="1"/>
  <c r="X515" i="6" s="1"/>
  <c r="X563" i="6" a="1"/>
  <c r="X563" i="6" s="1"/>
  <c r="X632" i="6" a="1"/>
  <c r="X632" i="6" s="1"/>
  <c r="X278" i="6" a="1"/>
  <c r="X278" i="6" s="1"/>
  <c r="X228" i="6" a="1"/>
  <c r="X228" i="6" s="1"/>
  <c r="X327" i="6" a="1"/>
  <c r="X327" i="6" s="1"/>
  <c r="X665" i="6" a="1"/>
  <c r="X665" i="6" s="1"/>
  <c r="X219" i="6" a="1"/>
  <c r="X219" i="6" s="1"/>
  <c r="X190" i="6" a="1"/>
  <c r="X190" i="6" s="1"/>
  <c r="X339" i="6" a="1"/>
  <c r="X339" i="6" s="1"/>
  <c r="X668" i="6" a="1"/>
  <c r="X668" i="6" s="1"/>
  <c r="X194" i="6" a="1"/>
  <c r="X194" i="6" s="1"/>
  <c r="X296" i="6" a="1"/>
  <c r="X296" i="6" s="1"/>
  <c r="X202" i="6" a="1"/>
  <c r="X202" i="6" s="1"/>
  <c r="X176" i="6" a="1"/>
  <c r="X176" i="6" s="1"/>
  <c r="X571" i="6" a="1"/>
  <c r="X571" i="6" s="1"/>
  <c r="X178" i="6" a="1"/>
  <c r="X178" i="6" s="1"/>
  <c r="X522" i="6" a="1"/>
  <c r="X522" i="6" s="1"/>
  <c r="X279" i="6" a="1"/>
  <c r="X279" i="6" s="1"/>
  <c r="X1619" i="6" a="1"/>
  <c r="X1619" i="6" s="1"/>
  <c r="X911" i="6" a="1"/>
  <c r="X911" i="6" s="1"/>
  <c r="X1833" i="6" a="1"/>
  <c r="X1833" i="6" s="1"/>
  <c r="X818" i="6" a="1"/>
  <c r="X818" i="6" s="1"/>
  <c r="X1875" i="6" a="1"/>
  <c r="X1875" i="6" s="1"/>
  <c r="X1507" i="6" a="1"/>
  <c r="X1507" i="6" s="1"/>
  <c r="X830" i="6" a="1"/>
  <c r="X830" i="6" s="1"/>
  <c r="X1355" i="6" a="1"/>
  <c r="X1355" i="6" s="1"/>
  <c r="X1095" i="6" a="1"/>
  <c r="X1095" i="6" s="1"/>
  <c r="X277" i="6" a="1"/>
  <c r="X277" i="6" s="1"/>
  <c r="X230" i="6" a="1"/>
  <c r="X230" i="6" s="1"/>
  <c r="X1040" i="6" a="1"/>
  <c r="X1040" i="6" s="1"/>
  <c r="X1275" i="6" a="1"/>
  <c r="X1275" i="6" s="1"/>
  <c r="X1577" i="6" a="1"/>
  <c r="X1577" i="6" s="1"/>
  <c r="X904" i="6" a="1"/>
  <c r="X904" i="6" s="1"/>
  <c r="X612" i="6" a="1"/>
  <c r="X612" i="6" s="1"/>
  <c r="X829" i="6" a="1"/>
  <c r="X829" i="6" s="1"/>
  <c r="X1718" i="6" a="1"/>
  <c r="X1718" i="6" s="1"/>
  <c r="X1347" i="6" a="1"/>
  <c r="X1347" i="6" s="1"/>
  <c r="X1704" i="6" a="1"/>
  <c r="X1704" i="6" s="1"/>
  <c r="X901" i="6" a="1"/>
  <c r="X901" i="6" s="1"/>
  <c r="X1495" i="6" a="1"/>
  <c r="X1495" i="6" s="1"/>
  <c r="X1563" i="6" a="1"/>
  <c r="X1563" i="6" s="1"/>
  <c r="X1067" i="6" a="1"/>
  <c r="X1067" i="6" s="1"/>
  <c r="X837" i="6" a="1"/>
  <c r="X837" i="6" s="1"/>
  <c r="X1519" i="6" a="1"/>
  <c r="X1519" i="6" s="1"/>
  <c r="X866" i="6" a="1"/>
  <c r="X866" i="6" s="1"/>
  <c r="X1605" i="6" a="1"/>
  <c r="X1605" i="6" s="1"/>
  <c r="X1460" i="6" a="1"/>
  <c r="X1460" i="6" s="1"/>
  <c r="X1089" i="6" a="1"/>
  <c r="X1089" i="6" s="1"/>
  <c r="X1761" i="6" a="1"/>
  <c r="X1761" i="6" s="1"/>
  <c r="X1058" i="6" a="1"/>
  <c r="X1058" i="6" s="1"/>
  <c r="X1420" i="6" a="1"/>
  <c r="X1420" i="6" s="1"/>
  <c r="X1692" i="6" a="1"/>
  <c r="X1692" i="6" s="1"/>
  <c r="X918" i="6" a="1"/>
  <c r="X918" i="6" s="1"/>
  <c r="X798" i="6" a="1"/>
  <c r="X798" i="6" s="1"/>
  <c r="X1719" i="6" a="1"/>
  <c r="X1719" i="6" s="1"/>
  <c r="X914" i="6" a="1"/>
  <c r="X914" i="6" s="1"/>
  <c r="X1746" i="6" a="1"/>
  <c r="X1746" i="6" s="1"/>
  <c r="X1421" i="6" a="1"/>
  <c r="X1421" i="6" s="1"/>
  <c r="X1753" i="6" a="1"/>
  <c r="X1753" i="6" s="1"/>
  <c r="X1083" i="6" a="1"/>
  <c r="X1083" i="6" s="1"/>
  <c r="X826" i="6" a="1"/>
  <c r="X826" i="6" s="1"/>
  <c r="X964" i="6" a="1"/>
  <c r="X964" i="6" s="1"/>
  <c r="X1783" i="6" a="1"/>
  <c r="X1783" i="6" s="1"/>
  <c r="X353" i="6" a="1"/>
  <c r="X353" i="6" s="1"/>
  <c r="X920" i="6" a="1"/>
  <c r="X920" i="6" s="1"/>
  <c r="X509" i="6" a="1"/>
  <c r="X509" i="6" s="1"/>
  <c r="X1844" i="6" a="1"/>
  <c r="X1844" i="6" s="1"/>
  <c r="X466" i="6" a="1"/>
  <c r="X466" i="6" s="1"/>
  <c r="X23" i="6" a="1"/>
  <c r="X23" i="6" s="1"/>
  <c r="X14" i="6" a="1"/>
  <c r="X14" i="6" s="1"/>
  <c r="X16" i="6" a="1"/>
  <c r="X16" i="6" s="1"/>
  <c r="X152" i="6" a="1"/>
  <c r="X152" i="6" s="1"/>
  <c r="X406" i="6" a="1"/>
  <c r="X406" i="6" s="1"/>
  <c r="X195" i="6" a="1"/>
  <c r="X195" i="6" s="1"/>
  <c r="X494" i="6" a="1"/>
  <c r="X494" i="6" s="1"/>
  <c r="X438" i="6" a="1"/>
  <c r="X438" i="6" s="1"/>
  <c r="X229" i="6" a="1"/>
  <c r="X229" i="6" s="1"/>
  <c r="X133" i="6" a="1"/>
  <c r="X133" i="6" s="1"/>
  <c r="X540" i="6" a="1"/>
  <c r="X540" i="6" s="1"/>
  <c r="X108" i="6" a="1"/>
  <c r="X108" i="6" s="1"/>
  <c r="X377" i="6" a="1"/>
  <c r="X377" i="6" s="1"/>
  <c r="X139" i="6" a="1"/>
  <c r="X139" i="6" s="1"/>
  <c r="X291" i="6" a="1"/>
  <c r="X291" i="6" s="1"/>
  <c r="X245" i="6" a="1"/>
  <c r="X245" i="6" s="1"/>
  <c r="X559" i="6" a="1"/>
  <c r="X559" i="6" s="1"/>
  <c r="X297" i="6" a="1"/>
  <c r="X297" i="6" s="1"/>
  <c r="X489" i="6" a="1"/>
  <c r="X489" i="6" s="1"/>
  <c r="X589" i="6" a="1"/>
  <c r="X589" i="6" s="1"/>
  <c r="X320" i="6" a="1"/>
  <c r="X320" i="6" s="1"/>
  <c r="X81" i="6" a="1"/>
  <c r="X81" i="6" s="1"/>
  <c r="X638" i="6" a="1"/>
  <c r="X638" i="6" s="1"/>
  <c r="X986" i="6" a="1"/>
  <c r="X986" i="6" s="1"/>
  <c r="X1057" i="6" a="1"/>
  <c r="X1057" i="6" s="1"/>
  <c r="X1838" i="6" a="1"/>
  <c r="X1838" i="6" s="1"/>
  <c r="X765" i="6" a="1"/>
  <c r="X765" i="6" s="1"/>
  <c r="X1592" i="6" a="1"/>
  <c r="X1592" i="6" s="1"/>
  <c r="X1003" i="6" a="1"/>
  <c r="X1003" i="6" s="1"/>
  <c r="X999" i="6" a="1"/>
  <c r="X999" i="6" s="1"/>
  <c r="X1818" i="6" a="1"/>
  <c r="X1818" i="6" s="1"/>
  <c r="X801" i="6" a="1"/>
  <c r="X801" i="6" s="1"/>
  <c r="X1410" i="6" a="1"/>
  <c r="X1410" i="6" s="1"/>
  <c r="X1030" i="6" a="1"/>
  <c r="X1030" i="6" s="1"/>
  <c r="X1287" i="6" a="1"/>
  <c r="X1287" i="6" s="1"/>
  <c r="X979" i="6" a="1"/>
  <c r="X979" i="6" s="1"/>
  <c r="X173" i="6" a="1"/>
  <c r="X173" i="6" s="1"/>
  <c r="X862" i="6" a="1"/>
  <c r="X862" i="6" s="1"/>
  <c r="X1658" i="6" a="1"/>
  <c r="X1658" i="6" s="1"/>
  <c r="X1459" i="6" a="1"/>
  <c r="X1459" i="6" s="1"/>
  <c r="X1435" i="6" a="1"/>
  <c r="X1435" i="6" s="1"/>
  <c r="X1346" i="6" a="1"/>
  <c r="X1346" i="6" s="1"/>
  <c r="X1398" i="6" a="1"/>
  <c r="X1398" i="6" s="1"/>
  <c r="X1801" i="6" a="1"/>
  <c r="X1801" i="6" s="1"/>
  <c r="X1062" i="6" a="1"/>
  <c r="X1062" i="6" s="1"/>
  <c r="X1548" i="6" a="1"/>
  <c r="X1548" i="6" s="1"/>
  <c r="X1691" i="6" a="1"/>
  <c r="X1691" i="6" s="1"/>
  <c r="X1330" i="6" a="1"/>
  <c r="X1330" i="6" s="1"/>
  <c r="X1286" i="6" a="1"/>
  <c r="X1286" i="6" s="1"/>
  <c r="X970" i="6" a="1"/>
  <c r="X970" i="6" s="1"/>
  <c r="X295" i="6" a="1"/>
  <c r="X295" i="6" s="1"/>
  <c r="X1562" i="6" a="1"/>
  <c r="X1562" i="6" s="1"/>
  <c r="X1056" i="6" a="1"/>
  <c r="X1056" i="6" s="1"/>
  <c r="X1090" i="6" a="1"/>
  <c r="X1090" i="6" s="1"/>
  <c r="X877" i="6" a="1"/>
  <c r="X877" i="6" s="1"/>
  <c r="X1587" i="6" a="1"/>
  <c r="X1587" i="6" s="1"/>
  <c r="X1099" i="6" a="1"/>
  <c r="X1099" i="6" s="1"/>
  <c r="X1100" i="6" a="1"/>
  <c r="X1100" i="6" s="1"/>
  <c r="X804" i="6" a="1"/>
  <c r="X804" i="6" s="1"/>
  <c r="X929" i="6" a="1"/>
  <c r="X929" i="6" s="1"/>
  <c r="X787" i="6" a="1"/>
  <c r="X787" i="6" s="1"/>
  <c r="X919" i="6" a="1"/>
  <c r="X919" i="6" s="1"/>
  <c r="X750" i="6" a="1"/>
  <c r="X750" i="6" s="1"/>
  <c r="X1452" i="6" a="1"/>
  <c r="X1452" i="6" s="1"/>
  <c r="X857" i="6" a="1"/>
  <c r="X857" i="6" s="1"/>
  <c r="X1008" i="6" a="1"/>
  <c r="X1008" i="6" s="1"/>
  <c r="X1339" i="6" a="1"/>
  <c r="X1339" i="6" s="1"/>
  <c r="X827" i="6" a="1"/>
  <c r="X827" i="6" s="1"/>
  <c r="X1239" i="6" a="1"/>
  <c r="X1239" i="6" s="1"/>
  <c r="X1309" i="6" a="1"/>
  <c r="X1309" i="6" s="1"/>
  <c r="X1516" i="6" a="1"/>
  <c r="X1516" i="6" s="1"/>
  <c r="X1479" i="6" a="1"/>
  <c r="X1479" i="6" s="1"/>
  <c r="X878" i="6" a="1"/>
  <c r="X878" i="6" s="1"/>
  <c r="X1938" i="6" a="1"/>
  <c r="X1938" i="6" s="1"/>
  <c r="X2030" i="6" a="1"/>
  <c r="X2030" i="6" s="1"/>
  <c r="X819" i="6" a="1"/>
  <c r="X819" i="6" s="1"/>
  <c r="X2193" i="6" a="1"/>
  <c r="X2193" i="6" s="1"/>
  <c r="X2183" i="6" a="1"/>
  <c r="X2183" i="6" s="1"/>
  <c r="X2245" i="6" a="1"/>
  <c r="X2245" i="6" s="1"/>
  <c r="X306" i="6" a="1"/>
  <c r="X306" i="6" s="1"/>
  <c r="X2031" i="6" a="1"/>
  <c r="X2031" i="6" s="1"/>
  <c r="X2172" i="6" a="1"/>
  <c r="X2172" i="6" s="1"/>
  <c r="X1946" i="6" a="1"/>
  <c r="X1946" i="6" s="1"/>
  <c r="X1963" i="6" a="1"/>
  <c r="X1963" i="6" s="1"/>
  <c r="X2226" i="6" a="1"/>
  <c r="X2226" i="6" s="1"/>
  <c r="X2347" i="6" a="1"/>
  <c r="X2347" i="6" s="1"/>
  <c r="X1066" i="6" a="1"/>
  <c r="X1066" i="6" s="1"/>
  <c r="X2340" i="6" a="1"/>
  <c r="X2340" i="6" s="1"/>
  <c r="X839" i="6" a="1"/>
  <c r="X839" i="6" s="1"/>
  <c r="X820" i="6" a="1"/>
  <c r="X820" i="6" s="1"/>
  <c r="X1947" i="6" a="1"/>
  <c r="X1947" i="6" s="1"/>
  <c r="X916" i="6" a="1"/>
  <c r="X916" i="6" s="1"/>
  <c r="X2195" i="6" a="1"/>
  <c r="X2195" i="6" s="1"/>
  <c r="X1902" i="6" a="1"/>
  <c r="X1902" i="6" s="1"/>
  <c r="X2261" i="6" a="1"/>
  <c r="X2261" i="6" s="1"/>
  <c r="X1940" i="6" a="1"/>
  <c r="X1940" i="6" s="1"/>
  <c r="X1989" i="6" a="1"/>
  <c r="X1989" i="6" s="1"/>
  <c r="X2388" i="6" a="1"/>
  <c r="X2388" i="6" s="1"/>
  <c r="X1906" i="6" a="1"/>
  <c r="X1906" i="6" s="1"/>
  <c r="X2419" i="6" a="1"/>
  <c r="X2419" i="6" s="1"/>
  <c r="X1915" i="6" a="1"/>
  <c r="X1915" i="6" s="1"/>
  <c r="X2430" i="6" a="1"/>
  <c r="X2430" i="6" s="1"/>
  <c r="X1952" i="6" a="1"/>
  <c r="X1952" i="6" s="1"/>
  <c r="X560" i="6" a="1"/>
  <c r="X560" i="6" s="1"/>
  <c r="X640" i="6" a="1"/>
  <c r="X640" i="6" s="1"/>
  <c r="X610" i="6" a="1"/>
  <c r="X610" i="6" s="1"/>
  <c r="X468" i="6" a="1"/>
  <c r="X468" i="6" s="1"/>
  <c r="X1114" i="6" a="1"/>
  <c r="X1114" i="6" s="1"/>
  <c r="X1711" i="6" a="1"/>
  <c r="X1711" i="6" s="1"/>
  <c r="X1119" i="6" a="1"/>
  <c r="X1119" i="6" s="1"/>
  <c r="X2361" i="6" a="1"/>
  <c r="X2361" i="6" s="1"/>
  <c r="X2351" i="6" a="1"/>
  <c r="X2351" i="6" s="1"/>
  <c r="X2008" i="6" a="1"/>
  <c r="X2008" i="6" s="1"/>
  <c r="X2016" i="6" a="1"/>
  <c r="X2016" i="6" s="1"/>
  <c r="X2022" i="6" a="1"/>
  <c r="X2022" i="6" s="1"/>
  <c r="X2371" i="6" a="1"/>
  <c r="X2371" i="6" s="1"/>
  <c r="X46" i="6" a="1"/>
  <c r="X46" i="6" s="1"/>
  <c r="X9" i="6" a="1"/>
  <c r="X9" i="6" s="1"/>
  <c r="X189" i="6" a="1"/>
  <c r="X189" i="6" s="1"/>
  <c r="X220" i="6" a="1"/>
  <c r="X220" i="6" s="1"/>
  <c r="X492" i="6" a="1"/>
  <c r="X492" i="6" s="1"/>
  <c r="X180" i="6" a="1"/>
  <c r="X180" i="6" s="1"/>
  <c r="X21" i="6" a="1"/>
  <c r="X21" i="6" s="1"/>
  <c r="X22" i="6" a="1"/>
  <c r="X22" i="6" s="1"/>
  <c r="X447" i="6" a="1"/>
  <c r="X447" i="6" s="1"/>
  <c r="X503" i="6" a="1"/>
  <c r="X503" i="6" s="1"/>
  <c r="X558" i="6" a="1"/>
  <c r="X558" i="6" s="1"/>
  <c r="X613" i="6" a="1"/>
  <c r="X613" i="6" s="1"/>
  <c r="X531" i="6" a="1"/>
  <c r="X531" i="6" s="1"/>
  <c r="X422" i="6" a="1"/>
  <c r="X422" i="6" s="1"/>
  <c r="X86" i="6" a="1"/>
  <c r="X86" i="6" s="1"/>
  <c r="X258" i="6" a="1"/>
  <c r="X258" i="6" s="1"/>
  <c r="X174" i="6" a="1"/>
  <c r="X174" i="6" s="1"/>
  <c r="X441" i="6" a="1"/>
  <c r="X441" i="6" s="1"/>
  <c r="X541" i="6" a="1"/>
  <c r="X541" i="6" s="1"/>
  <c r="X500" i="6" a="1"/>
  <c r="X500" i="6" s="1"/>
  <c r="X140" i="6" a="1"/>
  <c r="X140" i="6" s="1"/>
  <c r="X217" i="6" a="1"/>
  <c r="X217" i="6" s="1"/>
  <c r="X415" i="6" a="1"/>
  <c r="X415" i="6" s="1"/>
  <c r="X332" i="6" a="1"/>
  <c r="X332" i="6" s="1"/>
  <c r="X551" i="6" a="1"/>
  <c r="X551" i="6" s="1"/>
  <c r="X519" i="6" a="1"/>
  <c r="X519" i="6" s="1"/>
  <c r="X644" i="6" a="1"/>
  <c r="X644" i="6" s="1"/>
  <c r="X423" i="6" a="1"/>
  <c r="X423" i="6" s="1"/>
  <c r="X1889" i="6" a="1"/>
  <c r="X1889" i="6" s="1"/>
  <c r="X2236" i="6" a="1"/>
  <c r="X2236" i="6" s="1"/>
  <c r="X2063" i="6" a="1"/>
  <c r="X2063" i="6" s="1"/>
  <c r="X2163" i="6" a="1"/>
  <c r="X2163" i="6" s="1"/>
  <c r="X805" i="6" a="1"/>
  <c r="X805" i="6" s="1"/>
  <c r="X1074" i="6" a="1"/>
  <c r="X1074" i="6" s="1"/>
  <c r="X873" i="6" a="1"/>
  <c r="X873" i="6" s="1"/>
  <c r="X1949" i="6" a="1"/>
  <c r="X1949" i="6" s="1"/>
  <c r="X2331" i="6" a="1"/>
  <c r="X2331" i="6" s="1"/>
  <c r="X2110" i="6" a="1"/>
  <c r="X2110" i="6" s="1"/>
  <c r="X1892" i="6" a="1"/>
  <c r="X1892" i="6" s="1"/>
  <c r="X1912" i="6" a="1"/>
  <c r="X1912" i="6" s="1"/>
  <c r="X1094" i="6" a="1"/>
  <c r="X1094" i="6" s="1"/>
  <c r="X1919" i="6" a="1"/>
  <c r="X1919" i="6" s="1"/>
  <c r="X2324" i="6" a="1"/>
  <c r="X2324" i="6" s="1"/>
  <c r="X1958" i="6" a="1"/>
  <c r="X1958" i="6" s="1"/>
  <c r="X2364" i="6" a="1"/>
  <c r="X2364" i="6" s="1"/>
  <c r="X1959" i="6" a="1"/>
  <c r="X1959" i="6" s="1"/>
  <c r="X2173" i="6" a="1"/>
  <c r="X2173" i="6" s="1"/>
  <c r="X917" i="6" a="1"/>
  <c r="X917" i="6" s="1"/>
  <c r="X1900" i="6" a="1"/>
  <c r="X1900" i="6" s="1"/>
  <c r="X859" i="6" a="1"/>
  <c r="X859" i="6" s="1"/>
  <c r="X2147" i="6" a="1"/>
  <c r="X2147" i="6" s="1"/>
  <c r="X2148" i="6" a="1"/>
  <c r="X2148" i="6" s="1"/>
  <c r="X2395" i="6" a="1"/>
  <c r="X2395" i="6" s="1"/>
  <c r="X2406" i="6" a="1"/>
  <c r="X2406" i="6" s="1"/>
  <c r="X2403" i="6" a="1"/>
  <c r="X2403" i="6" s="1"/>
  <c r="X2450" i="6" a="1"/>
  <c r="X2450" i="6" s="1"/>
  <c r="X2405" i="6" a="1"/>
  <c r="X2405" i="6" s="1"/>
  <c r="X1961" i="6" a="1"/>
  <c r="X1961" i="6" s="1"/>
  <c r="X56" i="6" a="1"/>
  <c r="X56" i="6" s="1"/>
  <c r="X66" i="6" a="1"/>
  <c r="X66" i="6" s="1"/>
  <c r="X55" i="6" a="1"/>
  <c r="X55" i="6" s="1"/>
  <c r="X649" i="6" a="1"/>
  <c r="X649" i="6" s="1"/>
  <c r="X641" i="6" a="1"/>
  <c r="X641" i="6" s="1"/>
  <c r="X1113" i="6" a="1"/>
  <c r="X1113" i="6" s="1"/>
  <c r="X1720" i="6" a="1"/>
  <c r="X1720" i="6" s="1"/>
  <c r="X1610" i="6" a="1"/>
  <c r="X1610" i="6" s="1"/>
  <c r="X754" i="6" a="1"/>
  <c r="X754" i="6" s="1"/>
  <c r="X2305" i="6" a="1"/>
  <c r="X2305" i="6" s="1"/>
  <c r="X2362" i="6" a="1"/>
  <c r="X2362" i="6" s="1"/>
  <c r="X2012" i="6" a="1"/>
  <c r="X2012" i="6" s="1"/>
  <c r="X2019" i="6" a="1"/>
  <c r="X2019" i="6" s="1"/>
  <c r="X2365" i="6" a="1"/>
  <c r="X2365" i="6" s="1"/>
  <c r="X2401" i="6" a="1"/>
  <c r="X2401" i="6" s="1"/>
  <c r="X60" i="6" a="1"/>
  <c r="X60" i="6" s="1"/>
  <c r="X439" i="6" a="1"/>
  <c r="X439" i="6" s="1"/>
  <c r="X579" i="6" a="1"/>
  <c r="X579" i="6" s="1"/>
  <c r="X518" i="6" a="1"/>
  <c r="X518" i="6" s="1"/>
  <c r="X511" i="6" a="1"/>
  <c r="X511" i="6" s="1"/>
  <c r="X109" i="6" a="1"/>
  <c r="X109" i="6" s="1"/>
  <c r="X8" i="6" a="1"/>
  <c r="X8" i="6" s="1"/>
  <c r="X289" i="6" a="1"/>
  <c r="X289" i="6" s="1"/>
  <c r="X280" i="6" a="1"/>
  <c r="X280" i="6" s="1"/>
  <c r="X325" i="6" a="1"/>
  <c r="X325" i="6" s="1"/>
  <c r="X273" i="6" a="1"/>
  <c r="X273" i="6" s="1"/>
  <c r="X602" i="6" a="1"/>
  <c r="X602" i="6" s="1"/>
  <c r="X156" i="6" a="1"/>
  <c r="X156" i="6" s="1"/>
  <c r="X611" i="6" a="1"/>
  <c r="X611" i="6" s="1"/>
  <c r="X390" i="6" a="1"/>
  <c r="X390" i="6" s="1"/>
  <c r="X497" i="6" a="1"/>
  <c r="X497" i="6" s="1"/>
  <c r="X550" i="6" a="1"/>
  <c r="X550" i="6" s="1"/>
  <c r="X141" i="6" a="1"/>
  <c r="X141" i="6" s="1"/>
  <c r="X343" i="6" a="1"/>
  <c r="X343" i="6" s="1"/>
  <c r="X403" i="6" a="1"/>
  <c r="X403" i="6" s="1"/>
  <c r="X80" i="6" a="1"/>
  <c r="X80" i="6" s="1"/>
  <c r="X538" i="6" a="1"/>
  <c r="X538" i="6" s="1"/>
  <c r="X347" i="6" a="1"/>
  <c r="X347" i="6" s="1"/>
  <c r="X2164" i="6" a="1"/>
  <c r="X2164" i="6" s="1"/>
  <c r="X1953" i="6" a="1"/>
  <c r="X1953" i="6" s="1"/>
  <c r="X2153" i="6" a="1"/>
  <c r="X2153" i="6" s="1"/>
  <c r="X1954" i="6" a="1"/>
  <c r="X1954" i="6" s="1"/>
  <c r="X2033" i="6" a="1"/>
  <c r="X2033" i="6" s="1"/>
  <c r="X1974" i="6" a="1"/>
  <c r="X1974" i="6" s="1"/>
  <c r="X2256" i="6" a="1"/>
  <c r="X2256" i="6" s="1"/>
  <c r="X2378" i="6" a="1"/>
  <c r="X2378" i="6" s="1"/>
  <c r="X2073" i="6" a="1"/>
  <c r="X2073" i="6" s="1"/>
  <c r="X772" i="6" a="1"/>
  <c r="X772" i="6" s="1"/>
  <c r="X1893" i="6" a="1"/>
  <c r="X1893" i="6" s="1"/>
  <c r="X1957" i="6" a="1"/>
  <c r="X1957" i="6" s="1"/>
  <c r="X2353" i="6" a="1"/>
  <c r="X2353" i="6" s="1"/>
  <c r="X2237" i="6" a="1"/>
  <c r="X2237" i="6" s="1"/>
  <c r="X2142" i="6" a="1"/>
  <c r="X2142" i="6" s="1"/>
  <c r="X2240" i="6" a="1"/>
  <c r="X2240" i="6" s="1"/>
  <c r="X2377" i="6" a="1"/>
  <c r="X2377" i="6" s="1"/>
  <c r="X865" i="6" a="1"/>
  <c r="X865" i="6" s="1"/>
  <c r="X789" i="6" a="1"/>
  <c r="X789" i="6" s="1"/>
  <c r="X2159" i="6" a="1"/>
  <c r="X2159" i="6" s="1"/>
  <c r="X2222" i="6" a="1"/>
  <c r="X2222" i="6" s="1"/>
  <c r="X1960" i="6" a="1"/>
  <c r="X1960" i="6" s="1"/>
  <c r="X1948" i="6" a="1"/>
  <c r="X1948" i="6" s="1"/>
  <c r="X2283" i="6" a="1"/>
  <c r="X2283" i="6" s="1"/>
  <c r="X2329" i="6" a="1"/>
  <c r="X2329" i="6" s="1"/>
  <c r="X1950" i="6" a="1"/>
  <c r="X1950" i="6" s="1"/>
  <c r="X1930" i="6" a="1"/>
  <c r="X1930" i="6" s="1"/>
  <c r="X707" i="6" a="1"/>
  <c r="X707" i="6" s="1"/>
  <c r="X2404" i="6" a="1"/>
  <c r="X2404" i="6" s="1"/>
  <c r="X2434" i="6" a="1"/>
  <c r="X2434" i="6" s="1"/>
  <c r="X1962" i="6" a="1"/>
  <c r="X1962" i="6" s="1"/>
  <c r="X661" i="6" a="1"/>
  <c r="X661" i="6" s="1"/>
  <c r="X687" i="6" a="1"/>
  <c r="X687" i="6" s="1"/>
  <c r="X32" i="6" a="1"/>
  <c r="X32" i="6" s="1"/>
  <c r="X674" i="6" a="1"/>
  <c r="X674" i="6" s="1"/>
  <c r="X512" i="6" a="1"/>
  <c r="X512" i="6" s="1"/>
  <c r="X1820" i="6" a="1"/>
  <c r="X1820" i="6" s="1"/>
  <c r="X1623" i="6" a="1"/>
  <c r="X1623" i="6" s="1"/>
  <c r="X1673" i="6" a="1"/>
  <c r="X1673" i="6" s="1"/>
  <c r="X1354" i="6" a="1"/>
  <c r="X1354" i="6" s="1"/>
  <c r="X2007" i="6" a="1"/>
  <c r="X2007" i="6" s="1"/>
  <c r="X2370" i="6" a="1"/>
  <c r="X2370" i="6" s="1"/>
  <c r="X2026" i="6" a="1"/>
  <c r="X2026" i="6" s="1"/>
  <c r="X40" i="6" a="1"/>
  <c r="X40" i="6" s="1"/>
  <c r="X314" i="6" a="1"/>
  <c r="X314" i="6" s="1"/>
  <c r="X208" i="6" a="1"/>
  <c r="X208" i="6" s="1"/>
  <c r="X440" i="6" a="1"/>
  <c r="X440" i="6" s="1"/>
  <c r="X283" i="6" a="1"/>
  <c r="X283" i="6" s="1"/>
  <c r="X83" i="6" a="1"/>
  <c r="X83" i="6" s="1"/>
  <c r="X667" i="6" a="1"/>
  <c r="X667" i="6" s="1"/>
  <c r="X386" i="6" a="1"/>
  <c r="X386" i="6" s="1"/>
  <c r="X85" i="6" a="1"/>
  <c r="X85" i="6" s="1"/>
  <c r="X268" i="6" a="1"/>
  <c r="X268" i="6" s="1"/>
  <c r="X617" i="6" a="1"/>
  <c r="X617" i="6" s="1"/>
  <c r="X392" i="6" a="1"/>
  <c r="X392" i="6" s="1"/>
  <c r="X513" i="6" a="1"/>
  <c r="X513" i="6" s="1"/>
  <c r="X319" i="6" a="1"/>
  <c r="X319" i="6" s="1"/>
  <c r="X452" i="6" a="1"/>
  <c r="X452" i="6" s="1"/>
  <c r="X88" i="6" a="1"/>
  <c r="X88" i="6" s="1"/>
  <c r="X514" i="6" a="1"/>
  <c r="X514" i="6" s="1"/>
  <c r="X142" i="6" a="1"/>
  <c r="X142" i="6" s="1"/>
  <c r="X286" i="6" a="1"/>
  <c r="X286" i="6" s="1"/>
  <c r="X529" i="6" a="1"/>
  <c r="X529" i="6" s="1"/>
  <c r="X375" i="6" a="1"/>
  <c r="X375" i="6" s="1"/>
  <c r="X96" i="6" a="1"/>
  <c r="X96" i="6" s="1"/>
  <c r="X393" i="6" a="1"/>
  <c r="X393" i="6" s="1"/>
  <c r="X169" i="6" a="1"/>
  <c r="X169" i="6" s="1"/>
  <c r="X75" i="6" a="1"/>
  <c r="X75" i="6" s="1"/>
  <c r="X669" i="6" a="1"/>
  <c r="X669" i="6" s="1"/>
  <c r="X2032" i="6" a="1"/>
  <c r="X2032" i="6" s="1"/>
  <c r="X785" i="6" a="1"/>
  <c r="X785" i="6" s="1"/>
  <c r="X2182" i="6" a="1"/>
  <c r="X2182" i="6" s="1"/>
  <c r="X766" i="6" a="1"/>
  <c r="X766" i="6" s="1"/>
  <c r="X802" i="6" a="1"/>
  <c r="X802" i="6" s="1"/>
  <c r="X2267" i="6" a="1"/>
  <c r="X2267" i="6" s="1"/>
  <c r="X1955" i="6" a="1"/>
  <c r="X1955" i="6" s="1"/>
  <c r="X1092" i="6" a="1"/>
  <c r="X1092" i="6" s="1"/>
  <c r="X1956" i="6" a="1"/>
  <c r="X1956" i="6" s="1"/>
  <c r="X1093" i="6" a="1"/>
  <c r="X1093" i="6" s="1"/>
  <c r="X1894" i="6" a="1"/>
  <c r="X1894" i="6" s="1"/>
  <c r="X2300" i="6" a="1"/>
  <c r="X2300" i="6" s="1"/>
  <c r="X1939" i="6" a="1"/>
  <c r="X1939" i="6" s="1"/>
  <c r="X741" i="6" a="1"/>
  <c r="X741" i="6" s="1"/>
  <c r="X2202" i="6" a="1"/>
  <c r="X2202" i="6" s="1"/>
  <c r="X773" i="6" a="1"/>
  <c r="X773" i="6" s="1"/>
  <c r="X1913" i="6" a="1"/>
  <c r="X1913" i="6" s="1"/>
  <c r="X2194" i="6" a="1"/>
  <c r="X2194" i="6" s="1"/>
  <c r="X1901" i="6" a="1"/>
  <c r="X1901" i="6" s="1"/>
  <c r="X2171" i="6" a="1"/>
  <c r="X2171" i="6" s="1"/>
  <c r="X1914" i="6" a="1"/>
  <c r="X1914" i="6" s="1"/>
  <c r="X870" i="6" a="1"/>
  <c r="X870" i="6" s="1"/>
  <c r="X2192" i="6" a="1"/>
  <c r="X2192" i="6" s="1"/>
  <c r="X145" i="6" a="1"/>
  <c r="X145" i="6" s="1"/>
  <c r="X2396" i="6" a="1"/>
  <c r="X2396" i="6" s="1"/>
  <c r="X2444" i="6" a="1"/>
  <c r="X2444" i="6" s="1"/>
  <c r="X2109" i="6" a="1"/>
  <c r="X2109" i="6" s="1"/>
  <c r="X1951" i="6" a="1"/>
  <c r="X1951" i="6" s="1"/>
  <c r="X2433" i="6" a="1"/>
  <c r="X2433" i="6" s="1"/>
  <c r="X472" i="6" a="1"/>
  <c r="X472" i="6" s="1"/>
  <c r="X65" i="6" a="1"/>
  <c r="X65" i="6" s="1"/>
  <c r="X596" i="6" a="1"/>
  <c r="X596" i="6" s="1"/>
  <c r="X677" i="6" a="1"/>
  <c r="X677" i="6" s="1"/>
  <c r="X527" i="6" a="1"/>
  <c r="X527" i="6" s="1"/>
  <c r="X1117" i="6" a="1"/>
  <c r="X1117" i="6" s="1"/>
  <c r="X1214" i="6" a="1"/>
  <c r="X1214" i="6" s="1"/>
  <c r="X1064" i="6" a="1"/>
  <c r="X1064" i="6" s="1"/>
  <c r="X2006" i="6" a="1"/>
  <c r="X2006" i="6" s="1"/>
  <c r="X2309" i="6" a="1"/>
  <c r="X2309" i="6" s="1"/>
  <c r="X2020" i="6" a="1"/>
  <c r="X2020" i="6" s="1"/>
  <c r="X2027" i="6" a="1"/>
  <c r="X2027" i="6" s="1"/>
  <c r="X15" i="6" a="1"/>
  <c r="X15" i="6" s="1"/>
  <c r="X188" i="6" a="1"/>
  <c r="X188" i="6" s="1"/>
  <c r="X304" i="6" a="1"/>
  <c r="X304" i="6" s="1"/>
  <c r="X491" i="6" a="1"/>
  <c r="X491" i="6" s="1"/>
  <c r="X260" i="6" a="1"/>
  <c r="X260" i="6" s="1"/>
  <c r="X459" i="6" a="1"/>
  <c r="X459" i="6" s="1"/>
  <c r="X310" i="6" a="1"/>
  <c r="X310" i="6" s="1"/>
  <c r="X166" i="6" a="1"/>
  <c r="X166" i="6" s="1"/>
  <c r="X157" i="6" a="1"/>
  <c r="X157" i="6" s="1"/>
  <c r="X373" i="6" a="1"/>
  <c r="X373" i="6" s="1"/>
  <c r="X351" i="6" a="1"/>
  <c r="X351" i="6" s="1"/>
  <c r="X215" i="6" a="1"/>
  <c r="X215" i="6" s="1"/>
  <c r="X454" i="6" a="1"/>
  <c r="X454" i="6" s="1"/>
  <c r="X350" i="6" a="1"/>
  <c r="X350" i="6" s="1"/>
  <c r="X163" i="6" a="1"/>
  <c r="X163" i="6" s="1"/>
  <c r="X225" i="6" a="1"/>
  <c r="X225" i="6" s="1"/>
  <c r="X383" i="6" a="1"/>
  <c r="X383" i="6" s="1"/>
  <c r="X196" i="6" a="1"/>
  <c r="X196" i="6" s="1"/>
  <c r="X272" i="6" a="1"/>
  <c r="X272" i="6" s="1"/>
  <c r="X181" i="6" a="1"/>
  <c r="X181" i="6" s="1"/>
  <c r="X259" i="6" a="1"/>
  <c r="X259" i="6" s="1"/>
  <c r="X116" i="6" a="1"/>
  <c r="X116" i="6" s="1"/>
  <c r="X106" i="6" a="1"/>
  <c r="X106" i="6" s="1"/>
  <c r="X419" i="6" a="1"/>
  <c r="X419" i="6" s="1"/>
  <c r="X293" i="6" a="1"/>
  <c r="X293" i="6" s="1"/>
  <c r="X203" i="6" a="1"/>
  <c r="X203" i="6" s="1"/>
  <c r="X598" i="6" a="1"/>
  <c r="X598" i="6" s="1"/>
  <c r="X1877" i="6" a="1"/>
  <c r="X1877" i="6" s="1"/>
  <c r="X1750" i="6" a="1"/>
  <c r="X1750" i="6" s="1"/>
  <c r="X1101" i="6" a="1"/>
  <c r="X1101" i="6" s="1"/>
  <c r="X1701" i="6" a="1"/>
  <c r="X1701" i="6" s="1"/>
  <c r="X991" i="6" a="1"/>
  <c r="X991" i="6" s="1"/>
  <c r="X1657" i="6" a="1"/>
  <c r="X1657" i="6" s="1"/>
  <c r="X1843" i="6" a="1"/>
  <c r="X1843" i="6" s="1"/>
  <c r="X1489" i="6" a="1"/>
  <c r="X1489" i="6" s="1"/>
  <c r="X1813" i="6" a="1"/>
  <c r="X1813" i="6" s="1"/>
  <c r="X794" i="6" a="1"/>
  <c r="X794" i="6" s="1"/>
  <c r="X127" i="6" a="1"/>
  <c r="X127" i="6" s="1"/>
  <c r="X1561" i="6" a="1"/>
  <c r="X1561" i="6" s="1"/>
  <c r="X1851" i="6" a="1"/>
  <c r="X1851" i="6" s="1"/>
  <c r="X1638" i="6" a="1"/>
  <c r="X1638" i="6" s="1"/>
  <c r="X1663" i="6" a="1"/>
  <c r="X1663" i="6" s="1"/>
  <c r="X1449" i="6" a="1"/>
  <c r="X1449" i="6" s="1"/>
  <c r="X1590" i="6" a="1"/>
  <c r="X1590" i="6" s="1"/>
  <c r="X1306" i="6" a="1"/>
  <c r="X1306" i="6" s="1"/>
  <c r="X227" i="6" a="1"/>
  <c r="X227" i="6" s="1"/>
  <c r="X1722" i="6" a="1"/>
  <c r="X1722" i="6" s="1"/>
  <c r="X1010" i="6" a="1"/>
  <c r="X1010" i="6" s="1"/>
  <c r="X1698" i="6" a="1"/>
  <c r="X1698" i="6" s="1"/>
  <c r="X1394" i="6" a="1"/>
  <c r="X1394" i="6" s="1"/>
  <c r="X1829" i="6" a="1"/>
  <c r="X1829" i="6" s="1"/>
  <c r="X1269" i="6" a="1"/>
  <c r="X1269" i="6" s="1"/>
  <c r="X1618" i="6" a="1"/>
  <c r="X1618" i="6" s="1"/>
  <c r="X1290" i="6" a="1"/>
  <c r="X1290" i="6" s="1"/>
  <c r="X1668" i="6" a="1"/>
  <c r="X1668" i="6" s="1"/>
  <c r="X1009" i="6" a="1"/>
  <c r="X1009" i="6" s="1"/>
  <c r="X1674" i="6" a="1"/>
  <c r="X1674" i="6" s="1"/>
  <c r="X1643" i="6" a="1"/>
  <c r="X1643" i="6" s="1"/>
  <c r="X1702" i="6" a="1"/>
  <c r="X1702" i="6" s="1"/>
  <c r="X1103" i="6" a="1"/>
  <c r="X1103" i="6" s="1"/>
  <c r="X705" i="6" a="1"/>
  <c r="X705" i="6" s="1"/>
  <c r="X1329" i="6" a="1"/>
  <c r="X1329" i="6" s="1"/>
  <c r="X1011" i="6" a="1"/>
  <c r="X1011" i="6" s="1"/>
  <c r="X1603" i="6" a="1"/>
  <c r="X1603" i="6" s="1"/>
  <c r="X1705" i="6" a="1"/>
  <c r="X1705" i="6" s="1"/>
  <c r="X874" i="6" a="1"/>
  <c r="X874" i="6" s="1"/>
  <c r="X816" i="6" a="1"/>
  <c r="X816" i="6" s="1"/>
  <c r="X704" i="6" a="1"/>
  <c r="X704" i="6" s="1"/>
  <c r="X1384" i="6" a="1"/>
  <c r="X1384" i="6" s="1"/>
  <c r="X1104" i="6" a="1"/>
  <c r="X1104" i="6" s="1"/>
  <c r="X906" i="6" a="1"/>
  <c r="X906" i="6" s="1"/>
  <c r="X1760" i="6" a="1"/>
  <c r="X1760" i="6" s="1"/>
  <c r="X1335" i="6" a="1"/>
  <c r="X1335" i="6" s="1"/>
  <c r="X1244" i="6" a="1"/>
  <c r="X1244" i="6" s="1"/>
  <c r="X1873" i="6" a="1"/>
  <c r="X1873" i="6" s="1"/>
  <c r="X1463" i="6" a="1"/>
  <c r="X1463" i="6" s="1"/>
  <c r="X1071" i="6" a="1"/>
  <c r="X1071" i="6" s="1"/>
  <c r="X1791" i="6" a="1"/>
  <c r="X1791" i="6" s="1"/>
  <c r="X825" i="6" a="1"/>
  <c r="X825" i="6" s="1"/>
  <c r="X1445" i="6" a="1"/>
  <c r="X1445" i="6" s="1"/>
  <c r="X1679" i="6" a="1"/>
  <c r="X1679" i="6" s="1"/>
  <c r="X1000" i="6" a="1"/>
  <c r="X1000" i="6" s="1"/>
  <c r="X1819" i="6" a="1"/>
  <c r="X1819" i="6" s="1"/>
  <c r="X1084" i="6" a="1"/>
  <c r="X1084" i="6" s="1"/>
  <c r="X1543" i="6" a="1"/>
  <c r="X1543" i="6" s="1"/>
  <c r="X1725" i="6" a="1"/>
  <c r="X1725" i="6" s="1"/>
  <c r="X761" i="6" a="1"/>
  <c r="X761" i="6" s="1"/>
  <c r="X763" i="6" a="1"/>
  <c r="X763" i="6" s="1"/>
  <c r="X1868" i="6" a="1"/>
  <c r="X1868" i="6" s="1"/>
  <c r="X734" i="6" a="1"/>
  <c r="X734" i="6" s="1"/>
  <c r="X1768" i="6" a="1"/>
  <c r="X1768" i="6" s="1"/>
  <c r="X808" i="6" a="1"/>
  <c r="X808" i="6" s="1"/>
  <c r="X1633" i="6" a="1"/>
  <c r="X1633" i="6" s="1"/>
  <c r="X1559" i="6" a="1"/>
  <c r="X1559" i="6" s="1"/>
  <c r="X1782" i="6" a="1"/>
  <c r="X1782" i="6" s="1"/>
  <c r="X1389" i="6" a="1"/>
  <c r="X1389" i="6" s="1"/>
  <c r="X1268" i="6" a="1"/>
  <c r="X1268" i="6" s="1"/>
  <c r="X2246" i="6" a="1"/>
  <c r="X2246" i="6" s="1"/>
  <c r="X2034" i="6" a="1"/>
  <c r="X2034" i="6" s="1"/>
  <c r="X2225" i="6" a="1"/>
  <c r="X2225" i="6" s="1"/>
  <c r="X2162" i="6" a="1"/>
  <c r="X2162" i="6" s="1"/>
  <c r="X2036" i="6" a="1"/>
  <c r="X2036" i="6" s="1"/>
  <c r="X2344" i="6" a="1"/>
  <c r="X2344" i="6" s="1"/>
  <c r="X2213" i="6" a="1"/>
  <c r="X2213" i="6" s="1"/>
  <c r="X2299" i="6" a="1"/>
  <c r="X2299" i="6" s="1"/>
  <c r="X924" i="6" a="1"/>
  <c r="X924" i="6" s="1"/>
  <c r="X1991" i="6" a="1"/>
  <c r="X1991" i="6" s="1"/>
  <c r="X1992" i="6" a="1"/>
  <c r="X1992" i="6" s="1"/>
  <c r="X1935" i="6" a="1"/>
  <c r="X1935" i="6" s="1"/>
  <c r="X2011" i="6" a="1"/>
  <c r="X2011" i="6" s="1"/>
  <c r="X721" i="6" a="1"/>
  <c r="X721" i="6" s="1"/>
  <c r="X2014" i="6" a="1"/>
  <c r="X2014" i="6" s="1"/>
  <c r="X2287" i="6" a="1"/>
  <c r="X2287" i="6" s="1"/>
  <c r="X2354" i="6" a="1"/>
  <c r="X2354" i="6" s="1"/>
  <c r="X2306" i="6" a="1"/>
  <c r="X2306" i="6" s="1"/>
  <c r="X1979" i="6" a="1"/>
  <c r="X1979" i="6" s="1"/>
  <c r="X2111" i="6" a="1"/>
  <c r="X2111" i="6" s="1"/>
  <c r="X2143" i="6" a="1"/>
  <c r="X2143" i="6" s="1"/>
  <c r="X726" i="6" a="1"/>
  <c r="X726" i="6" s="1"/>
  <c r="X2190" i="6" a="1"/>
  <c r="X2190" i="6" s="1"/>
  <c r="X2285" i="6" a="1"/>
  <c r="X2285" i="6" s="1"/>
  <c r="X2248" i="6" a="1"/>
  <c r="X2248" i="6" s="1"/>
  <c r="X2215" i="6" a="1"/>
  <c r="X2215" i="6" s="1"/>
  <c r="X2191" i="6" a="1"/>
  <c r="X2191" i="6" s="1"/>
  <c r="X1997" i="6" a="1"/>
  <c r="X1997" i="6" s="1"/>
  <c r="X2375" i="6" a="1"/>
  <c r="X2375" i="6" s="1"/>
  <c r="X2243" i="6" a="1"/>
  <c r="X2243" i="6" s="1"/>
  <c r="X1027" i="6" a="1"/>
  <c r="X1027" i="6" s="1"/>
  <c r="X2204" i="6" a="1"/>
  <c r="X2204" i="6" s="1"/>
  <c r="X2437" i="6" a="1"/>
  <c r="X2437" i="6" s="1"/>
  <c r="X2414" i="6" a="1"/>
  <c r="X2414" i="6" s="1"/>
  <c r="X2408" i="6" a="1"/>
  <c r="X2408" i="6" s="1"/>
  <c r="X67" i="6" a="1"/>
  <c r="X67" i="6" s="1"/>
  <c r="X446" i="6" a="1"/>
  <c r="X446" i="6" s="1"/>
  <c r="X54" i="6" a="1"/>
  <c r="X54" i="6" s="1"/>
  <c r="X70" i="6" a="1"/>
  <c r="X70" i="6" s="1"/>
  <c r="X566" i="6" a="1"/>
  <c r="X566" i="6" s="1"/>
  <c r="X479" i="6" a="1"/>
  <c r="X479" i="6" s="1"/>
  <c r="X1751" i="6" a="1"/>
  <c r="X1751" i="6" s="1"/>
  <c r="X1201" i="6" a="1"/>
  <c r="X1201" i="6" s="1"/>
  <c r="X1752" i="6" a="1"/>
  <c r="X1752" i="6" s="1"/>
  <c r="X539" i="6" a="1"/>
  <c r="X539" i="6" s="1"/>
  <c r="X232" i="6" a="1"/>
  <c r="X232" i="6" s="1"/>
  <c r="X77" i="6" a="1"/>
  <c r="X77" i="6" s="1"/>
  <c r="X736" i="6" a="1"/>
  <c r="X736" i="6" s="1"/>
  <c r="X1481" i="6" a="1"/>
  <c r="X1481" i="6" s="1"/>
  <c r="X840" i="6" a="1"/>
  <c r="X840" i="6" s="1"/>
  <c r="X1313" i="6" a="1"/>
  <c r="X1313" i="6" s="1"/>
  <c r="X1246" i="6" a="1"/>
  <c r="X1246" i="6" s="1"/>
  <c r="X989" i="6" a="1"/>
  <c r="X989" i="6" s="1"/>
  <c r="X1736" i="6" a="1"/>
  <c r="X1736" i="6" s="1"/>
  <c r="X841" i="6" a="1"/>
  <c r="X841" i="6" s="1"/>
  <c r="X1283" i="6" a="1"/>
  <c r="X1283" i="6" s="1"/>
  <c r="X1407" i="6" a="1"/>
  <c r="X1407" i="6" s="1"/>
  <c r="X1636" i="6" a="1"/>
  <c r="X1636" i="6" s="1"/>
  <c r="X1424" i="6" a="1"/>
  <c r="X1424" i="6" s="1"/>
  <c r="X1794" i="6" a="1"/>
  <c r="X1794" i="6" s="1"/>
  <c r="X1464" i="6" a="1"/>
  <c r="X1464" i="6" s="1"/>
  <c r="X775" i="6" a="1"/>
  <c r="X775" i="6" s="1"/>
  <c r="X1082" i="6" a="1"/>
  <c r="X1082" i="6" s="1"/>
  <c r="X1041" i="6" a="1"/>
  <c r="X1041" i="6" s="1"/>
  <c r="X1281" i="6" a="1"/>
  <c r="X1281" i="6" s="1"/>
  <c r="X264" i="6" a="1"/>
  <c r="X264" i="6" s="1"/>
  <c r="X1541" i="6" a="1"/>
  <c r="X1541" i="6" s="1"/>
  <c r="X1012" i="6" a="1"/>
  <c r="X1012" i="6" s="1"/>
  <c r="X1270" i="6" a="1"/>
  <c r="X1270" i="6" s="1"/>
  <c r="X1694" i="6" a="1"/>
  <c r="X1694" i="6" s="1"/>
  <c r="X535" i="6" a="1"/>
  <c r="X535" i="6" s="1"/>
  <c r="X1706" i="6" a="1"/>
  <c r="X1706" i="6" s="1"/>
  <c r="X1792" i="6" a="1"/>
  <c r="X1792" i="6" s="1"/>
  <c r="X1641" i="6" a="1"/>
  <c r="X1641" i="6" s="1"/>
  <c r="X922" i="6" a="1"/>
  <c r="X922" i="6" s="1"/>
  <c r="X842" i="6" a="1"/>
  <c r="X842" i="6" s="1"/>
  <c r="X1781" i="6" a="1"/>
  <c r="X1781" i="6" s="1"/>
  <c r="X861" i="6" a="1"/>
  <c r="X861" i="6" s="1"/>
  <c r="X1263" i="6" a="1"/>
  <c r="X1263" i="6" s="1"/>
  <c r="X1262" i="6" a="1"/>
  <c r="X1262" i="6" s="1"/>
  <c r="X716" i="6" a="1"/>
  <c r="X716" i="6" s="1"/>
  <c r="X1433" i="6" a="1"/>
  <c r="X1433" i="6" s="1"/>
  <c r="X1053" i="6" a="1"/>
  <c r="X1053" i="6" s="1"/>
  <c r="X807" i="6" a="1"/>
  <c r="X807" i="6" s="1"/>
  <c r="X1109" i="6" a="1"/>
  <c r="X1109" i="6" s="1"/>
  <c r="X1059" i="6" a="1"/>
  <c r="X1059" i="6" s="1"/>
  <c r="X966" i="6" a="1"/>
  <c r="X966" i="6" s="1"/>
  <c r="X1504" i="6" a="1"/>
  <c r="X1504" i="6" s="1"/>
  <c r="X774" i="6" a="1"/>
  <c r="X774" i="6" s="1"/>
  <c r="X1118" i="6" a="1"/>
  <c r="X1118" i="6" s="1"/>
  <c r="X1600" i="6" a="1"/>
  <c r="X1600" i="6" s="1"/>
  <c r="X1024" i="6" a="1"/>
  <c r="X1024" i="6" s="1"/>
  <c r="X1353" i="6" a="1"/>
  <c r="X1353" i="6" s="1"/>
  <c r="X889" i="6" a="1"/>
  <c r="X889" i="6" s="1"/>
  <c r="X1323" i="6" a="1"/>
  <c r="X1323" i="6" s="1"/>
  <c r="X926" i="6" a="1"/>
  <c r="X926" i="6" s="1"/>
  <c r="X795" i="6" a="1"/>
  <c r="X795" i="6" s="1"/>
  <c r="X1845" i="6" a="1"/>
  <c r="X1845" i="6" s="1"/>
  <c r="X776" i="6" a="1"/>
  <c r="X776" i="6" s="1"/>
  <c r="X1497" i="6" a="1"/>
  <c r="X1497" i="6" s="1"/>
  <c r="X743" i="6" a="1"/>
  <c r="X743" i="6" s="1"/>
  <c r="X1350" i="6" a="1"/>
  <c r="X1350" i="6" s="1"/>
  <c r="X897" i="6" a="1"/>
  <c r="X897" i="6" s="1"/>
  <c r="X1052" i="6" a="1"/>
  <c r="X1052" i="6" s="1"/>
  <c r="X1514" i="6" a="1"/>
  <c r="X1514" i="6" s="1"/>
  <c r="X728" i="6" a="1"/>
  <c r="X728" i="6" s="1"/>
  <c r="X1859" i="6" a="1"/>
  <c r="X1859" i="6" s="1"/>
  <c r="X737" i="6" a="1"/>
  <c r="X737" i="6" s="1"/>
  <c r="X1581" i="6" a="1"/>
  <c r="X1581" i="6" s="1"/>
  <c r="X1228" i="6" a="1"/>
  <c r="X1228" i="6" s="1"/>
  <c r="X1395" i="6" a="1"/>
  <c r="X1395" i="6" s="1"/>
  <c r="X997" i="6" a="1"/>
  <c r="X997" i="6" s="1"/>
  <c r="X872" i="6" a="1"/>
  <c r="X872" i="6" s="1"/>
  <c r="X713" i="6" a="1"/>
  <c r="X713" i="6" s="1"/>
  <c r="X1351" i="6" a="1"/>
  <c r="X1351" i="6" s="1"/>
  <c r="X1288" i="6" a="1"/>
  <c r="X1288" i="6" s="1"/>
  <c r="X1393" i="6" a="1"/>
  <c r="X1393" i="6" s="1"/>
  <c r="X1528" i="6" a="1"/>
  <c r="X1528" i="6" s="1"/>
  <c r="X1825" i="6" a="1"/>
  <c r="X1825" i="6" s="1"/>
  <c r="X797" i="6" a="1"/>
  <c r="X797" i="6" s="1"/>
  <c r="X1199" i="6" a="1"/>
  <c r="X1199" i="6" s="1"/>
  <c r="X2196" i="6" a="1"/>
  <c r="X2196" i="6" s="1"/>
  <c r="X2035" i="6" a="1"/>
  <c r="X2035" i="6" s="1"/>
  <c r="X2241" i="6" a="1"/>
  <c r="X2241" i="6" s="1"/>
  <c r="X2355" i="6" a="1"/>
  <c r="X2355" i="6" s="1"/>
  <c r="X1973" i="6" a="1"/>
  <c r="X1973" i="6" s="1"/>
  <c r="X1975" i="6" a="1"/>
  <c r="X1975" i="6" s="1"/>
  <c r="X2037" i="6" a="1"/>
  <c r="X2037" i="6" s="1"/>
  <c r="X2315" i="6" a="1"/>
  <c r="X2315" i="6" s="1"/>
  <c r="X2319" i="6" a="1"/>
  <c r="X2319" i="6" s="1"/>
  <c r="X2366" i="6" a="1"/>
  <c r="X2366" i="6" s="1"/>
  <c r="X1918" i="6" a="1"/>
  <c r="X1918" i="6" s="1"/>
  <c r="X1993" i="6" a="1"/>
  <c r="X1993" i="6" s="1"/>
  <c r="X1994" i="6" a="1"/>
  <c r="X1994" i="6" s="1"/>
  <c r="X2013" i="6" a="1"/>
  <c r="X2013" i="6" s="1"/>
  <c r="X2141" i="6" a="1"/>
  <c r="X2141" i="6" s="1"/>
  <c r="X703" i="6" a="1"/>
  <c r="X703" i="6" s="1"/>
  <c r="X2270" i="6" a="1"/>
  <c r="X2270" i="6" s="1"/>
  <c r="X2242" i="6" a="1"/>
  <c r="X2242" i="6" s="1"/>
  <c r="X1980" i="6" a="1"/>
  <c r="X1980" i="6" s="1"/>
  <c r="X2360" i="6" a="1"/>
  <c r="X2360" i="6" s="1"/>
  <c r="X1983" i="6" a="1"/>
  <c r="X1983" i="6" s="1"/>
  <c r="X2257" i="6" a="1"/>
  <c r="X2257" i="6" s="1"/>
  <c r="X2112" i="6" a="1"/>
  <c r="X2112" i="6" s="1"/>
  <c r="X1920" i="6" a="1"/>
  <c r="X1920" i="6" s="1"/>
  <c r="X2002" i="6" a="1"/>
  <c r="X2002" i="6" s="1"/>
  <c r="X2160" i="6" a="1"/>
  <c r="X2160" i="6" s="1"/>
  <c r="X1987" i="6" a="1"/>
  <c r="X1987" i="6" s="1"/>
  <c r="X2338" i="6" a="1"/>
  <c r="X2338" i="6" s="1"/>
  <c r="X2152" i="6" a="1"/>
  <c r="X2152" i="6" s="1"/>
  <c r="X2216" i="6" a="1"/>
  <c r="X2216" i="6" s="1"/>
  <c r="X2198" i="6" a="1"/>
  <c r="X2198" i="6" s="1"/>
  <c r="X824" i="6" a="1"/>
  <c r="X824" i="6" s="1"/>
  <c r="X2397" i="6" a="1"/>
  <c r="X2397" i="6" s="1"/>
  <c r="X2407" i="6" a="1"/>
  <c r="X2407" i="6" s="1"/>
  <c r="X1998" i="6" a="1"/>
  <c r="X1998" i="6" s="1"/>
  <c r="X605" i="6" a="1"/>
  <c r="X605" i="6" s="1"/>
  <c r="X595" i="6" a="1"/>
  <c r="X595" i="6" s="1"/>
  <c r="X552" i="6" a="1"/>
  <c r="X552" i="6" s="1"/>
  <c r="X648" i="6" a="1"/>
  <c r="X648" i="6" s="1"/>
  <c r="X1854" i="6" a="1"/>
  <c r="X1854" i="6" s="1"/>
  <c r="X248" i="6" a="1"/>
  <c r="X248" i="6" s="1"/>
  <c r="X752" i="6" a="1"/>
  <c r="X752" i="6" s="1"/>
  <c r="X702" i="6" a="1"/>
  <c r="X702" i="6" s="1"/>
  <c r="X1521" i="6" a="1"/>
  <c r="X1521" i="6" s="1"/>
  <c r="X1867" i="6" a="1"/>
  <c r="X1867" i="6" s="1"/>
  <c r="X1243" i="6" a="1"/>
  <c r="X1243" i="6" s="1"/>
  <c r="X1595" i="6" a="1"/>
  <c r="X1595" i="6" s="1"/>
  <c r="X722" i="6" a="1"/>
  <c r="X722" i="6" s="1"/>
  <c r="X1106" i="6" a="1"/>
  <c r="X1106" i="6" s="1"/>
  <c r="X1004" i="6" a="1"/>
  <c r="X1004" i="6" s="1"/>
  <c r="X1438" i="6" a="1"/>
  <c r="X1438" i="6" s="1"/>
  <c r="X1807" i="6" a="1"/>
  <c r="X1807" i="6" s="1"/>
  <c r="X1327" i="6" a="1"/>
  <c r="X1327" i="6" s="1"/>
  <c r="X1426" i="6" a="1"/>
  <c r="X1426" i="6" s="1"/>
  <c r="X1756" i="6" a="1"/>
  <c r="X1756" i="6" s="1"/>
  <c r="X777" i="6" a="1"/>
  <c r="X777" i="6" s="1"/>
  <c r="X1450" i="6" a="1"/>
  <c r="X1450" i="6" s="1"/>
  <c r="X921" i="6" a="1"/>
  <c r="X921" i="6" s="1"/>
  <c r="X1253" i="6" a="1"/>
  <c r="X1253" i="6" s="1"/>
  <c r="X123" i="6" a="1"/>
  <c r="X123" i="6" s="1"/>
  <c r="X1446" i="6" a="1"/>
  <c r="X1446" i="6" s="1"/>
  <c r="X1881" i="6" a="1"/>
  <c r="X1881" i="6" s="1"/>
  <c r="X1539" i="6" a="1"/>
  <c r="X1539" i="6" s="1"/>
  <c r="X1872" i="6" a="1"/>
  <c r="X1872" i="6" s="1"/>
  <c r="X1631" i="6" a="1"/>
  <c r="X1631" i="6" s="1"/>
  <c r="X1352" i="6" a="1"/>
  <c r="X1352" i="6" s="1"/>
  <c r="X927" i="6" a="1"/>
  <c r="X927" i="6" s="1"/>
  <c r="X1491" i="6" a="1"/>
  <c r="X1491" i="6" s="1"/>
  <c r="X1116" i="6" a="1"/>
  <c r="X1116" i="6" s="1"/>
  <c r="X1372" i="6" a="1"/>
  <c r="X1372" i="6" s="1"/>
  <c r="X1250" i="6" a="1"/>
  <c r="X1250" i="6" s="1"/>
  <c r="X1311" i="6" a="1"/>
  <c r="X1311" i="6" s="1"/>
  <c r="X822" i="6" a="1"/>
  <c r="X822" i="6" s="1"/>
  <c r="X1102" i="6" a="1"/>
  <c r="X1102" i="6" s="1"/>
  <c r="X1085" i="6" a="1"/>
  <c r="X1085" i="6" s="1"/>
  <c r="X1688" i="6" a="1"/>
  <c r="X1688" i="6" s="1"/>
  <c r="X727" i="6" a="1"/>
  <c r="X727" i="6" s="1"/>
  <c r="X706" i="6" a="1"/>
  <c r="X706" i="6" s="1"/>
  <c r="X923" i="6" a="1"/>
  <c r="X923" i="6" s="1"/>
  <c r="X1505" i="6" a="1"/>
  <c r="X1505" i="6" s="1"/>
  <c r="X1436" i="6" a="1"/>
  <c r="X1436" i="6" s="1"/>
  <c r="X1616" i="6" a="1"/>
  <c r="X1616" i="6" s="1"/>
  <c r="X778" i="6" a="1"/>
  <c r="X778" i="6" s="1"/>
  <c r="X1627" i="6" a="1"/>
  <c r="X1627" i="6" s="1"/>
  <c r="X1494" i="6" a="1"/>
  <c r="X1494" i="6" s="1"/>
  <c r="X1229" i="6" a="1"/>
  <c r="X1229" i="6" s="1"/>
  <c r="X867" i="6" a="1"/>
  <c r="X867" i="6" s="1"/>
  <c r="X1403" i="6" a="1"/>
  <c r="X1403" i="6" s="1"/>
  <c r="X977" i="6" a="1"/>
  <c r="X977" i="6" s="1"/>
  <c r="X928" i="6" a="1"/>
  <c r="X928" i="6" s="1"/>
  <c r="X823" i="6" a="1"/>
  <c r="X823" i="6" s="1"/>
  <c r="X744" i="6" a="1"/>
  <c r="X744" i="6" s="1"/>
  <c r="X1644" i="6" a="1"/>
  <c r="X1644" i="6" s="1"/>
  <c r="X1821" i="6" a="1"/>
  <c r="X1821" i="6" s="1"/>
  <c r="X973" i="6" a="1"/>
  <c r="X973" i="6" s="1"/>
  <c r="X1739" i="6" a="1"/>
  <c r="X1739" i="6" s="1"/>
  <c r="X1051" i="6" a="1"/>
  <c r="X1051" i="6" s="1"/>
  <c r="X1522" i="6" a="1"/>
  <c r="X1522" i="6" s="1"/>
  <c r="X868" i="6" a="1"/>
  <c r="X868" i="6" s="1"/>
  <c r="X887" i="6" a="1"/>
  <c r="X887" i="6" s="1"/>
  <c r="X1050" i="6" a="1"/>
  <c r="X1050" i="6" s="1"/>
  <c r="X783" i="6" a="1"/>
  <c r="X783" i="6" s="1"/>
  <c r="X701" i="6" a="1"/>
  <c r="X701" i="6" s="1"/>
  <c r="X714" i="6" a="1"/>
  <c r="X714" i="6" s="1"/>
  <c r="X1399" i="6" a="1"/>
  <c r="X1399" i="6" s="1"/>
  <c r="X1591" i="6" a="1"/>
  <c r="X1591" i="6" s="1"/>
  <c r="X1542" i="6" a="1"/>
  <c r="X1542" i="6" s="1"/>
  <c r="X1111" i="6" a="1"/>
  <c r="X1111" i="6" s="1"/>
  <c r="X1849" i="6" a="1"/>
  <c r="X1849" i="6" s="1"/>
  <c r="X586" i="6" a="1"/>
  <c r="X586" i="6" s="1"/>
  <c r="X1063" i="6" a="1"/>
  <c r="X1063" i="6" s="1"/>
  <c r="X2311" i="6" a="1"/>
  <c r="X2311" i="6" s="1"/>
  <c r="X2273" i="6" a="1"/>
  <c r="X2273" i="6" s="1"/>
  <c r="X2144" i="6" a="1"/>
  <c r="X2144" i="6" s="1"/>
  <c r="X2167" i="6" a="1"/>
  <c r="X2167" i="6" s="1"/>
  <c r="X2187" i="6" a="1"/>
  <c r="X2187" i="6" s="1"/>
  <c r="X2134" i="6" a="1"/>
  <c r="X2134" i="6" s="1"/>
  <c r="X2263" i="6" a="1"/>
  <c r="X2263" i="6" s="1"/>
  <c r="X2056" i="6" a="1"/>
  <c r="X2056" i="6" s="1"/>
  <c r="X2010" i="6" a="1"/>
  <c r="X2010" i="6" s="1"/>
  <c r="X1905" i="6" a="1"/>
  <c r="X1905" i="6" s="1"/>
  <c r="X1895" i="6" a="1"/>
  <c r="X1895" i="6" s="1"/>
  <c r="X2038" i="6" a="1"/>
  <c r="X2038" i="6" s="1"/>
  <c r="X886" i="6" a="1"/>
  <c r="X886" i="6" s="1"/>
  <c r="X1890" i="6" a="1"/>
  <c r="X1890" i="6" s="1"/>
  <c r="X1999" i="6" a="1"/>
  <c r="X1999" i="6" s="1"/>
  <c r="X1977" i="6" a="1"/>
  <c r="X1977" i="6" s="1"/>
  <c r="X2304" i="6" a="1"/>
  <c r="X2304" i="6" s="1"/>
  <c r="X793" i="6" a="1"/>
  <c r="X793" i="6" s="1"/>
  <c r="X1981" i="6" a="1"/>
  <c r="X1981" i="6" s="1"/>
  <c r="X2024" i="6" a="1"/>
  <c r="X2024" i="6" s="1"/>
  <c r="X1984" i="6" a="1"/>
  <c r="X1984" i="6" s="1"/>
  <c r="X1985" i="6" a="1"/>
  <c r="X1985" i="6" s="1"/>
  <c r="X1986" i="6" a="1"/>
  <c r="X1986" i="6" s="1"/>
  <c r="X1923" i="6" a="1"/>
  <c r="X1923" i="6" s="1"/>
  <c r="X1995" i="6" a="1"/>
  <c r="X1995" i="6" s="1"/>
  <c r="X1996" i="6" a="1"/>
  <c r="X1996" i="6" s="1"/>
  <c r="X2185" i="6" a="1"/>
  <c r="X2185" i="6" s="1"/>
  <c r="X2197" i="6" a="1"/>
  <c r="X2197" i="6" s="1"/>
  <c r="X2372" i="6" a="1"/>
  <c r="X2372" i="6" s="1"/>
  <c r="X1988" i="6" a="1"/>
  <c r="X1988" i="6" s="1"/>
  <c r="X1112" i="6" a="1"/>
  <c r="X1112" i="6" s="1"/>
  <c r="X2029" i="6" a="1"/>
  <c r="X2029" i="6" s="1"/>
  <c r="X2445" i="6" a="1"/>
  <c r="X2445" i="6" s="1"/>
  <c r="X2000" i="6" a="1"/>
  <c r="X2000" i="6" s="1"/>
  <c r="X616" i="6" a="1"/>
  <c r="X616" i="6" s="1"/>
  <c r="X357" i="6" a="1"/>
  <c r="X357" i="6" s="1"/>
  <c r="X650" i="6" a="1"/>
  <c r="X650" i="6" s="1"/>
  <c r="X74" i="6" a="1"/>
  <c r="X74" i="6" s="1"/>
  <c r="X631" i="6" a="1"/>
  <c r="X631" i="6" s="1"/>
  <c r="X675" i="6" a="1"/>
  <c r="X675" i="6" s="1"/>
  <c r="X153" i="6" a="1"/>
  <c r="X153" i="6" s="1"/>
  <c r="X1572" i="6" a="1"/>
  <c r="X1572" i="6" s="1"/>
  <c r="X1206" i="6" a="1"/>
  <c r="X1206" i="6" s="1"/>
  <c r="X1866" i="6" a="1"/>
  <c r="X1866" i="6" s="1"/>
  <c r="X2129" i="6" a="1"/>
  <c r="X2129" i="6" s="1"/>
  <c r="X53" i="6" a="1"/>
  <c r="X53" i="6" s="1"/>
  <c r="X450" i="6" a="1"/>
  <c r="X450" i="6" s="1"/>
  <c r="X359" i="6" a="1"/>
  <c r="X359" i="6" s="1"/>
  <c r="X89" i="6" a="1"/>
  <c r="X89" i="6" s="1"/>
  <c r="X455" i="6" a="1"/>
  <c r="X455" i="6" s="1"/>
  <c r="X371" i="6" a="1"/>
  <c r="X371" i="6" s="1"/>
  <c r="X442" i="6" a="1"/>
  <c r="X442" i="6" s="1"/>
  <c r="X231" i="6" a="1"/>
  <c r="X231" i="6" s="1"/>
  <c r="X240" i="6" a="1"/>
  <c r="X240" i="6" s="1"/>
  <c r="X588" i="6" a="1"/>
  <c r="X588" i="6" s="1"/>
  <c r="X460" i="6" a="1"/>
  <c r="X460" i="6" s="1"/>
  <c r="X430" i="6" a="1"/>
  <c r="X430" i="6" s="1"/>
  <c r="X239" i="6" a="1"/>
  <c r="X239" i="6" s="1"/>
  <c r="X198" i="6" a="1"/>
  <c r="X198" i="6" s="1"/>
  <c r="X1570" i="6" a="1"/>
  <c r="X1570" i="6" s="1"/>
  <c r="X891" i="6" a="1"/>
  <c r="X891" i="6" s="1"/>
  <c r="X398" i="6" a="1"/>
  <c r="X398" i="6" s="1"/>
  <c r="X574" i="6" a="1"/>
  <c r="X574" i="6" s="1"/>
  <c r="X1878" i="6" a="1"/>
  <c r="X1878" i="6" s="1"/>
  <c r="X1738" i="6" a="1"/>
  <c r="X1738" i="6" s="1"/>
  <c r="X1493" i="6" a="1"/>
  <c r="X1493" i="6" s="1"/>
  <c r="X1079" i="6" a="1"/>
  <c r="X1079" i="6" s="1"/>
  <c r="X1274" i="6" a="1"/>
  <c r="X1274" i="6" s="1"/>
  <c r="X1811" i="6" a="1"/>
  <c r="X1811" i="6" s="1"/>
  <c r="X1006" i="6" a="1"/>
  <c r="X1006" i="6" s="1"/>
  <c r="X1334" i="6" a="1"/>
  <c r="X1334" i="6" s="1"/>
  <c r="X843" i="6" a="1"/>
  <c r="X843" i="6" s="1"/>
  <c r="X753" i="6" a="1"/>
  <c r="X753" i="6" s="1"/>
  <c r="X1547" i="6" a="1"/>
  <c r="X1547" i="6" s="1"/>
  <c r="X1808" i="6" a="1"/>
  <c r="X1808" i="6" s="1"/>
  <c r="X1598" i="6" a="1"/>
  <c r="X1598" i="6" s="1"/>
  <c r="X987" i="6" a="1"/>
  <c r="X987" i="6" s="1"/>
  <c r="X1107" i="6" a="1"/>
  <c r="X1107" i="6" s="1"/>
  <c r="X1417" i="6" a="1"/>
  <c r="X1417" i="6" s="1"/>
  <c r="X1501" i="6" a="1"/>
  <c r="X1501" i="6" s="1"/>
  <c r="X1802" i="6" a="1"/>
  <c r="X1802" i="6" s="1"/>
  <c r="X251" i="6" a="1"/>
  <c r="X251" i="6" s="1"/>
  <c r="X1599" i="6" a="1"/>
  <c r="X1599" i="6" s="1"/>
  <c r="X1795" i="6" a="1"/>
  <c r="X1795" i="6" s="1"/>
  <c r="X1870" i="6" a="1"/>
  <c r="X1870" i="6" s="1"/>
  <c r="X604" i="6" a="1"/>
  <c r="X604" i="6" s="1"/>
  <c r="X1333" i="6" a="1"/>
  <c r="X1333" i="6" s="1"/>
  <c r="X1348" i="6" a="1"/>
  <c r="X1348" i="6" s="1"/>
  <c r="X1502" i="6" a="1"/>
  <c r="X1502" i="6" s="1"/>
  <c r="X1800" i="6" a="1"/>
  <c r="X1800" i="6" s="1"/>
  <c r="X1349" i="6" a="1"/>
  <c r="X1349" i="6" s="1"/>
  <c r="X1013" i="6" a="1"/>
  <c r="X1013" i="6" s="1"/>
  <c r="X158" i="6" a="1"/>
  <c r="X158" i="6" s="1"/>
  <c r="X1551" i="6" a="1"/>
  <c r="X1551" i="6" s="1"/>
  <c r="X892" i="6" a="1"/>
  <c r="X892" i="6" s="1"/>
  <c r="X1108" i="6" a="1"/>
  <c r="X1108" i="6" s="1"/>
  <c r="X860" i="6" a="1"/>
  <c r="X860" i="6" s="1"/>
  <c r="X759" i="6" a="1"/>
  <c r="X759" i="6" s="1"/>
  <c r="X900" i="6" a="1"/>
  <c r="X900" i="6" s="1"/>
  <c r="X1678" i="6" a="1"/>
  <c r="X1678" i="6" s="1"/>
  <c r="X925" i="6" a="1"/>
  <c r="X925" i="6" s="1"/>
  <c r="X1554" i="6" a="1"/>
  <c r="X1554" i="6" s="1"/>
  <c r="X1078" i="6" a="1"/>
  <c r="X1078" i="6" s="1"/>
  <c r="X988" i="6" a="1"/>
  <c r="X988" i="6" s="1"/>
  <c r="X1824" i="6" a="1"/>
  <c r="X1824" i="6" s="1"/>
  <c r="X1480" i="6" a="1"/>
  <c r="X1480" i="6" s="1"/>
  <c r="X863" i="6" a="1"/>
  <c r="X863" i="6" s="1"/>
  <c r="X725" i="6" a="1"/>
  <c r="X725" i="6" s="1"/>
  <c r="X864" i="6" a="1"/>
  <c r="X864" i="6" s="1"/>
  <c r="X1462" i="6" a="1"/>
  <c r="X1462" i="6" s="1"/>
  <c r="X996" i="6" a="1"/>
  <c r="X996" i="6" s="1"/>
  <c r="X971" i="6" a="1"/>
  <c r="X971" i="6" s="1"/>
  <c r="X898" i="6" a="1"/>
  <c r="X898" i="6" s="1"/>
  <c r="X1060" i="6" a="1"/>
  <c r="X1060" i="6" s="1"/>
  <c r="X1490" i="6" a="1"/>
  <c r="X1490" i="6" s="1"/>
  <c r="X1324" i="6" a="1"/>
  <c r="X1324" i="6" s="1"/>
  <c r="X1555" i="6" a="1"/>
  <c r="X1555" i="6" s="1"/>
  <c r="X1264" i="6" a="1"/>
  <c r="X1264" i="6" s="1"/>
  <c r="X1073" i="6" a="1"/>
  <c r="X1073" i="6" s="1"/>
  <c r="X1455" i="6" a="1"/>
  <c r="X1455" i="6" s="1"/>
  <c r="X1755" i="6" a="1"/>
  <c r="X1755" i="6" s="1"/>
  <c r="X1034" i="6" a="1"/>
  <c r="X1034" i="6" s="1"/>
  <c r="X1110" i="6" a="1"/>
  <c r="X1110" i="6" s="1"/>
  <c r="X1602" i="6" a="1"/>
  <c r="X1602" i="6" s="1"/>
  <c r="X1437" i="6" a="1"/>
  <c r="X1437" i="6" s="1"/>
  <c r="X748" i="6" a="1"/>
  <c r="X748" i="6" s="1"/>
  <c r="X1465" i="6" a="1"/>
  <c r="X1465" i="6" s="1"/>
  <c r="X700" i="6" a="1"/>
  <c r="X700" i="6" s="1"/>
  <c r="X1735" i="6" a="1"/>
  <c r="X1735" i="6" s="1"/>
  <c r="X1396" i="6" a="1"/>
  <c r="X1396" i="6" s="1"/>
  <c r="X1105" i="6" a="1"/>
  <c r="X1105" i="6" s="1"/>
  <c r="X1687" i="6" a="1"/>
  <c r="X1687" i="6" s="1"/>
  <c r="X1390" i="6" a="1"/>
  <c r="X1390" i="6" s="1"/>
  <c r="X1318" i="6" a="1"/>
  <c r="X1318" i="6" s="1"/>
  <c r="X1882" i="6" a="1"/>
  <c r="X1882" i="6" s="1"/>
  <c r="X2238" i="6" a="1"/>
  <c r="X2238" i="6" s="1"/>
  <c r="X2150" i="6" a="1"/>
  <c r="X2150" i="6" s="1"/>
  <c r="X2181" i="6" a="1"/>
  <c r="X2181" i="6" s="1"/>
  <c r="X2339" i="6" a="1"/>
  <c r="X2339" i="6" s="1"/>
  <c r="X2203" i="6" a="1"/>
  <c r="X2203" i="6" s="1"/>
  <c r="X2341" i="6" a="1"/>
  <c r="X2341" i="6" s="1"/>
  <c r="X1903" i="6" a="1"/>
  <c r="X1903" i="6" s="1"/>
  <c r="X2282" i="6" a="1"/>
  <c r="X2282" i="6" s="1"/>
  <c r="X1990" i="6" a="1"/>
  <c r="X1990" i="6" s="1"/>
  <c r="X2367" i="6" a="1"/>
  <c r="X2367" i="6" s="1"/>
  <c r="X1885" i="6" a="1"/>
  <c r="X1885" i="6" s="1"/>
  <c r="X2277" i="6" a="1"/>
  <c r="X2277" i="6" s="1"/>
  <c r="X2284" i="6" a="1"/>
  <c r="X2284" i="6" s="1"/>
  <c r="X2381" i="6" a="1"/>
  <c r="X2381" i="6" s="1"/>
  <c r="X1891" i="6" a="1"/>
  <c r="X1891" i="6" s="1"/>
  <c r="X2325" i="6" a="1"/>
  <c r="X2325" i="6" s="1"/>
  <c r="X2015" i="6" a="1"/>
  <c r="X2015" i="6" s="1"/>
  <c r="X2113" i="6" a="1"/>
  <c r="X2113" i="6" s="1"/>
  <c r="X836" i="6" a="1"/>
  <c r="X836" i="6" s="1"/>
  <c r="X1916" i="6" a="1"/>
  <c r="X1916" i="6" s="1"/>
  <c r="X1982" i="6" a="1"/>
  <c r="X1982" i="6" s="1"/>
  <c r="X2214" i="6" a="1"/>
  <c r="X2214" i="6" s="1"/>
  <c r="X1917" i="6" a="1"/>
  <c r="X1917" i="6" s="1"/>
  <c r="X2232" i="6" a="1"/>
  <c r="X2232" i="6" s="1"/>
  <c r="X2264" i="6" a="1"/>
  <c r="X2264" i="6" s="1"/>
  <c r="X2039" i="6" a="1"/>
  <c r="X2039" i="6" s="1"/>
  <c r="X2298" i="6" a="1"/>
  <c r="X2298" i="6" s="1"/>
  <c r="X2040" i="6" a="1"/>
  <c r="X2040" i="6" s="1"/>
  <c r="X2323" i="6" a="1"/>
  <c r="X2323" i="6" s="1"/>
  <c r="X2169" i="6" a="1"/>
  <c r="X2169" i="6" s="1"/>
  <c r="X2330" i="6" a="1"/>
  <c r="X2330" i="6" s="1"/>
  <c r="X2041" i="6" a="1"/>
  <c r="X2041" i="6" s="1"/>
  <c r="X2427" i="6" a="1"/>
  <c r="X2427" i="6" s="1"/>
  <c r="X2440" i="6" a="1"/>
  <c r="X2440" i="6" s="1"/>
  <c r="X2431" i="6" a="1"/>
  <c r="X2431" i="6" s="1"/>
  <c r="X63" i="6" a="1"/>
  <c r="X63" i="6" s="1"/>
  <c r="X543" i="6" a="1"/>
  <c r="X543" i="6" s="1"/>
  <c r="X469" i="6" a="1"/>
  <c r="X469" i="6" s="1"/>
  <c r="X473" i="6" a="1"/>
  <c r="X473" i="6" s="1"/>
  <c r="X428" i="6" a="1"/>
  <c r="X428" i="6" s="1"/>
  <c r="X663" i="6" a="1"/>
  <c r="X663" i="6" s="1"/>
  <c r="X671" i="6" a="1"/>
  <c r="X671" i="6" s="1"/>
  <c r="X1787" i="6" a="1"/>
  <c r="X1787" i="6" s="1"/>
  <c r="X1573" i="6" a="1"/>
  <c r="X1573" i="6" s="1"/>
  <c r="X1211" i="6" a="1"/>
  <c r="X1211" i="6" s="1"/>
  <c r="X1817" i="6" a="1"/>
  <c r="X1817" i="6" s="1"/>
  <c r="X2337" i="6" a="1"/>
  <c r="X2337" i="6" s="1"/>
  <c r="X62" i="6" a="1"/>
  <c r="X62" i="6" s="1"/>
  <c r="X572" i="6" a="1"/>
  <c r="X572" i="6" s="1"/>
  <c r="X583" i="6" a="1"/>
  <c r="X583" i="6" s="1"/>
  <c r="X680" i="6" a="1"/>
  <c r="X680" i="6" s="1"/>
  <c r="X453" i="6" a="1"/>
  <c r="X453" i="6" s="1"/>
  <c r="X1208" i="6" a="1"/>
  <c r="X1208" i="6" s="1"/>
  <c r="X2128" i="6" a="1"/>
  <c r="X2128" i="6" s="1"/>
  <c r="X659" i="6" a="1"/>
  <c r="X659" i="6" s="1"/>
  <c r="X575" i="6" a="1"/>
  <c r="X575" i="6" s="1"/>
  <c r="X352" i="6" a="1"/>
  <c r="X352" i="6" s="1"/>
  <c r="X636" i="6" a="1"/>
  <c r="X636" i="6" s="1"/>
  <c r="X348" i="6" a="1"/>
  <c r="X348" i="6" s="1"/>
  <c r="X13" i="6" a="1"/>
  <c r="X13" i="6" s="1"/>
  <c r="X177" i="6" a="1"/>
  <c r="X177" i="6" s="1"/>
  <c r="X490" i="6" a="1"/>
  <c r="X490" i="6" s="1"/>
  <c r="X568" i="6" a="1"/>
  <c r="X568" i="6" s="1"/>
  <c r="X285" i="6" a="1"/>
  <c r="X285" i="6" s="1"/>
  <c r="X562" i="6" a="1"/>
  <c r="X562" i="6" s="1"/>
  <c r="X95" i="6" a="1"/>
  <c r="X95" i="6" s="1"/>
  <c r="X376" i="6" a="1"/>
  <c r="X376" i="6" s="1"/>
  <c r="X288" i="6" a="1"/>
  <c r="X288" i="6" s="1"/>
  <c r="X993" i="6" a="1"/>
  <c r="X993" i="6" s="1"/>
  <c r="X1583" i="6" a="1"/>
  <c r="X1583" i="6" s="1"/>
  <c r="X871" i="6" a="1"/>
  <c r="X871" i="6" s="1"/>
  <c r="X1708" i="6" a="1"/>
  <c r="X1708" i="6" s="1"/>
  <c r="X1788" i="6" a="1"/>
  <c r="X1788" i="6" s="1"/>
  <c r="X990" i="6" a="1"/>
  <c r="X990" i="6" s="1"/>
  <c r="X1387" i="6" a="1"/>
  <c r="X1387" i="6" s="1"/>
  <c r="X1518" i="6" a="1"/>
  <c r="X1518" i="6" s="1"/>
  <c r="X1444" i="6" a="1"/>
  <c r="X1444" i="6" s="1"/>
  <c r="X414" i="6" a="1"/>
  <c r="X414" i="6" s="1"/>
  <c r="X1015" i="6" a="1"/>
  <c r="X1015" i="6" s="1"/>
  <c r="X1609" i="6" a="1"/>
  <c r="X1609" i="6" s="1"/>
  <c r="X1823" i="6" a="1"/>
  <c r="X1823" i="6" s="1"/>
  <c r="X1130" i="6" a="1"/>
  <c r="X1130" i="6" s="1"/>
  <c r="X262" i="6" a="1"/>
  <c r="X262" i="6" s="1"/>
  <c r="X1005" i="6" a="1"/>
  <c r="X1005" i="6" s="1"/>
  <c r="X751" i="6" a="1"/>
  <c r="X751" i="6" s="1"/>
  <c r="X1654" i="6" a="1"/>
  <c r="X1654" i="6" s="1"/>
  <c r="X1487" i="6" a="1"/>
  <c r="X1487" i="6" s="1"/>
  <c r="X1509" i="6" a="1"/>
  <c r="X1509" i="6" s="1"/>
  <c r="X1418" i="6" a="1"/>
  <c r="X1418" i="6" s="1"/>
  <c r="X1251" i="6" a="1"/>
  <c r="X1251" i="6" s="1"/>
  <c r="X1532" i="6" a="1"/>
  <c r="X1532" i="6" s="1"/>
  <c r="X1488" i="6" a="1"/>
  <c r="X1488" i="6" s="1"/>
  <c r="X1732" i="6" a="1"/>
  <c r="X1732" i="6" s="1"/>
  <c r="X1035" i="6" a="1"/>
  <c r="X1035" i="6" s="1"/>
  <c r="X1690" i="6" a="1"/>
  <c r="X1690" i="6" s="1"/>
  <c r="X903" i="6" a="1"/>
  <c r="X903" i="6" s="1"/>
  <c r="X1863" i="6" a="1"/>
  <c r="X1863" i="6" s="1"/>
  <c r="X1135" i="6" a="1"/>
  <c r="X1135" i="6" s="1"/>
  <c r="X978" i="6" a="1"/>
  <c r="X978" i="6" s="1"/>
  <c r="X1805" i="6" a="1"/>
  <c r="X1805" i="6" s="1"/>
  <c r="X1726" i="6" a="1"/>
  <c r="X1726" i="6" s="1"/>
  <c r="X1798" i="6" a="1"/>
  <c r="X1798" i="6" s="1"/>
  <c r="X1812" i="6" a="1"/>
  <c r="X1812" i="6" s="1"/>
  <c r="X712" i="6" a="1"/>
  <c r="X712" i="6" s="1"/>
  <c r="X893" i="6" a="1"/>
  <c r="X893" i="6" s="1"/>
  <c r="X941" i="6" a="1"/>
  <c r="X941" i="6" s="1"/>
  <c r="X1646" i="6" a="1"/>
  <c r="X1646" i="6" s="1"/>
  <c r="X1032" i="6" a="1"/>
  <c r="X1032" i="6" s="1"/>
  <c r="X246" i="6" a="1"/>
  <c r="X246" i="6" s="1"/>
  <c r="X1392" i="6" a="1"/>
  <c r="X1392" i="6" s="1"/>
  <c r="X209" i="6" a="1"/>
  <c r="X209" i="6" s="1"/>
  <c r="X1585" i="6" a="1"/>
  <c r="X1585" i="6" s="1"/>
  <c r="X1232" i="6" a="1"/>
  <c r="X1232" i="6" s="1"/>
  <c r="X394" i="6" a="1"/>
  <c r="X394" i="6" s="1"/>
  <c r="X269" i="6" a="1"/>
  <c r="X269" i="6" s="1"/>
  <c r="X1964" i="6" a="1"/>
  <c r="X1964" i="6" s="1"/>
  <c r="X2075" i="6" a="1"/>
  <c r="X2075" i="6" s="1"/>
  <c r="X2373" i="6" a="1"/>
  <c r="X2373" i="6" s="1"/>
  <c r="X930" i="6" a="1"/>
  <c r="X930" i="6" s="1"/>
  <c r="X1122" i="6" a="1"/>
  <c r="X1122" i="6" s="1"/>
  <c r="X2239" i="6" a="1"/>
  <c r="X2239" i="6" s="1"/>
  <c r="X2301" i="6" a="1"/>
  <c r="X2301" i="6" s="1"/>
  <c r="X2320" i="6" a="1"/>
  <c r="X2320" i="6" s="1"/>
  <c r="X1972" i="6" a="1"/>
  <c r="X1972" i="6" s="1"/>
  <c r="X1921" i="6" a="1"/>
  <c r="X1921" i="6" s="1"/>
  <c r="X1357" i="6" a="1"/>
  <c r="X1357" i="6" s="1"/>
  <c r="X1125" i="6" a="1"/>
  <c r="X1125" i="6" s="1"/>
  <c r="X1934" i="6" a="1"/>
  <c r="X1934" i="6" s="1"/>
  <c r="X1126" i="6" a="1"/>
  <c r="X1126" i="6" s="1"/>
  <c r="X2165" i="6" a="1"/>
  <c r="X2165" i="6" s="1"/>
  <c r="X896" i="6" a="1"/>
  <c r="X896" i="6" s="1"/>
  <c r="X1922" i="6" a="1"/>
  <c r="X1922" i="6" s="1"/>
  <c r="X2250" i="6" a="1"/>
  <c r="X2250" i="6" s="1"/>
  <c r="X2336" i="6" a="1"/>
  <c r="X2336" i="6" s="1"/>
  <c r="X933" i="6" a="1"/>
  <c r="X933" i="6" s="1"/>
  <c r="X786" i="6" a="1"/>
  <c r="X786" i="6" s="1"/>
  <c r="X2151" i="6" a="1"/>
  <c r="X2151" i="6" s="1"/>
  <c r="X935" i="6" a="1"/>
  <c r="X935" i="6" s="1"/>
  <c r="X2322" i="6" a="1"/>
  <c r="X2322" i="6" s="1"/>
  <c r="X2411" i="6" a="1"/>
  <c r="X2411" i="6" s="1"/>
  <c r="X2391" i="6" a="1"/>
  <c r="X2391" i="6" s="1"/>
  <c r="X2386" i="6" a="1"/>
  <c r="X2386" i="6" s="1"/>
  <c r="X1908" i="6" a="1"/>
  <c r="X1908" i="6" s="1"/>
  <c r="X2390" i="6" a="1"/>
  <c r="X2390" i="6" s="1"/>
  <c r="X384" i="6" a="1"/>
  <c r="X384" i="6" s="1"/>
  <c r="X480" i="6" a="1"/>
  <c r="X480" i="6" s="1"/>
  <c r="X628" i="6" a="1"/>
  <c r="X628" i="6" s="1"/>
  <c r="X1858" i="6" a="1"/>
  <c r="X1858" i="6" s="1"/>
  <c r="X690" i="6" a="1"/>
  <c r="X690" i="6" s="1"/>
  <c r="X698" i="6" a="1"/>
  <c r="X698" i="6" s="1"/>
  <c r="X1467" i="6" a="1"/>
  <c r="X1467" i="6" s="1"/>
  <c r="X1569" i="6" a="1"/>
  <c r="X1569" i="6" s="1"/>
  <c r="X1120" i="6" a="1"/>
  <c r="X1120" i="6" s="1"/>
  <c r="X2161" i="6" a="1"/>
  <c r="X2161" i="6" s="1"/>
  <c r="X2018" i="6" a="1"/>
  <c r="X2018" i="6" s="1"/>
  <c r="X2272" i="6" a="1"/>
  <c r="X2272" i="6" s="1"/>
  <c r="X64" i="6" a="1"/>
  <c r="X64" i="6" s="1"/>
  <c r="X402" i="6" a="1"/>
  <c r="X402" i="6" s="1"/>
  <c r="X335" i="6" a="1"/>
  <c r="X335" i="6" s="1"/>
  <c r="X223" i="6" a="1"/>
  <c r="X223" i="6" s="1"/>
  <c r="X368" i="6" a="1"/>
  <c r="X368" i="6" s="1"/>
  <c r="X456" i="6" a="1"/>
  <c r="X456" i="6" s="1"/>
  <c r="X104" i="6" a="1"/>
  <c r="X104" i="6" s="1"/>
  <c r="X151" i="6" a="1"/>
  <c r="X151" i="6" s="1"/>
  <c r="X561" i="6" a="1"/>
  <c r="X561" i="6" s="1"/>
  <c r="X179" i="6" a="1"/>
  <c r="X179" i="6" s="1"/>
  <c r="X164" i="6" a="1"/>
  <c r="X164" i="6" s="1"/>
  <c r="X154" i="6" a="1"/>
  <c r="X154" i="6" s="1"/>
  <c r="X27" i="6" a="1"/>
  <c r="X27" i="6" s="1"/>
  <c r="X405" i="6" a="1"/>
  <c r="X405" i="6" s="1"/>
  <c r="X653" i="6" a="1"/>
  <c r="X653" i="6" s="1"/>
  <c r="X271" i="6" a="1"/>
  <c r="X271" i="6" s="1"/>
  <c r="X131" i="6" a="1"/>
  <c r="X131" i="6" s="1"/>
  <c r="X214" i="6" a="1"/>
  <c r="X214" i="6" s="1"/>
  <c r="X416" i="6" a="1"/>
  <c r="X416" i="6" s="1"/>
  <c r="X523" i="6" a="1"/>
  <c r="X523" i="6" s="1"/>
  <c r="X1864" i="6" a="1"/>
  <c r="X1864" i="6" s="1"/>
  <c r="X275" i="6" a="1"/>
  <c r="X275" i="6" s="1"/>
  <c r="X1364" i="6" a="1"/>
  <c r="X1364" i="6" s="1"/>
  <c r="X1409" i="6" a="1"/>
  <c r="X1409" i="6" s="1"/>
  <c r="X1879" i="6" a="1"/>
  <c r="X1879" i="6" s="1"/>
  <c r="X1163" i="6" a="1"/>
  <c r="X1163" i="6" s="1"/>
  <c r="X1240" i="6" a="1"/>
  <c r="X1240" i="6" s="1"/>
  <c r="X146" i="6" a="1"/>
  <c r="X146" i="6" s="1"/>
  <c r="X1790" i="6" a="1"/>
  <c r="X1790" i="6" s="1"/>
  <c r="X182" i="6" a="1"/>
  <c r="X182" i="6" s="1"/>
  <c r="X1797" i="6" a="1"/>
  <c r="X1797" i="6" s="1"/>
  <c r="X407" i="6" a="1"/>
  <c r="X407" i="6" s="1"/>
  <c r="X84" i="6" a="1"/>
  <c r="X84" i="6" s="1"/>
  <c r="X1145" i="6" a="1"/>
  <c r="X1145" i="6" s="1"/>
  <c r="X242" i="6" a="1"/>
  <c r="X242" i="6" s="1"/>
  <c r="X1337" i="6" a="1"/>
  <c r="X1337" i="6" s="1"/>
  <c r="X1292" i="6" a="1"/>
  <c r="X1292" i="6" s="1"/>
  <c r="X100" i="6" a="1"/>
  <c r="X100" i="6" s="1"/>
  <c r="X757" i="6" a="1"/>
  <c r="X757" i="6" s="1"/>
  <c r="X1332" i="6" a="1"/>
  <c r="X1332" i="6" s="1"/>
  <c r="X129" i="6" a="1"/>
  <c r="X129" i="6" s="1"/>
  <c r="X949" i="6" a="1"/>
  <c r="X949" i="6" s="1"/>
  <c r="X1675" i="6" a="1"/>
  <c r="X1675" i="6" s="1"/>
  <c r="X520" i="6" a="1"/>
  <c r="X520" i="6" s="1"/>
  <c r="X1363" i="6" a="1"/>
  <c r="X1363" i="6" s="1"/>
  <c r="X1219" i="6" a="1"/>
  <c r="X1219" i="6" s="1"/>
  <c r="X2074" i="6" a="1"/>
  <c r="X2074" i="6" s="1"/>
  <c r="X344" i="6" a="1"/>
  <c r="X344" i="6" s="1"/>
  <c r="X639" i="6" a="1"/>
  <c r="X639" i="6" s="1"/>
  <c r="X330" i="6" a="1"/>
  <c r="X330" i="6" s="1"/>
  <c r="X625" i="6" a="1"/>
  <c r="X625" i="6" s="1"/>
  <c r="X525" i="6" a="1"/>
  <c r="X525" i="6" s="1"/>
  <c r="X463" i="6" a="1"/>
  <c r="X463" i="6" s="1"/>
  <c r="X186" i="6" a="1"/>
  <c r="X186" i="6" s="1"/>
  <c r="X417" i="6" a="1"/>
  <c r="X417" i="6" s="1"/>
  <c r="X487" i="6" a="1"/>
  <c r="X487" i="6" s="1"/>
  <c r="X1656" i="6" a="1"/>
  <c r="X1656" i="6" s="1"/>
  <c r="X1129" i="6" a="1"/>
  <c r="X1129" i="6" s="1"/>
  <c r="X905" i="6" a="1"/>
  <c r="X905" i="6" s="1"/>
  <c r="X1419" i="6" a="1"/>
  <c r="X1419" i="6" s="1"/>
  <c r="X831" i="6" a="1"/>
  <c r="X831" i="6" s="1"/>
  <c r="X1033" i="6" a="1"/>
  <c r="X1033" i="6" s="1"/>
  <c r="X1696" i="6" a="1"/>
  <c r="X1696" i="6" s="1"/>
  <c r="X880" i="6" a="1"/>
  <c r="X880" i="6" s="1"/>
  <c r="X1830" i="6" a="1"/>
  <c r="X1830" i="6" s="1"/>
  <c r="X1423" i="6" a="1"/>
  <c r="X1423" i="6" s="1"/>
  <c r="X213" i="6" a="1"/>
  <c r="X213" i="6" s="1"/>
  <c r="X1276" i="6" a="1"/>
  <c r="X1276" i="6" s="1"/>
  <c r="X1540" i="6" a="1"/>
  <c r="X1540" i="6" s="1"/>
  <c r="X1717" i="6" a="1"/>
  <c r="X1717" i="6" s="1"/>
  <c r="X1571" i="6" a="1"/>
  <c r="X1571" i="6" s="1"/>
  <c r="X1835" i="6" a="1"/>
  <c r="X1835" i="6" s="1"/>
  <c r="X1741" i="6" a="1"/>
  <c r="X1741" i="6" s="1"/>
  <c r="X1414" i="6" a="1"/>
  <c r="X1414" i="6" s="1"/>
  <c r="X1291" i="6" a="1"/>
  <c r="X1291" i="6" s="1"/>
  <c r="X1411" i="6" a="1"/>
  <c r="X1411" i="6" s="1"/>
  <c r="X809" i="6" a="1"/>
  <c r="X809" i="6" s="1"/>
  <c r="X1689" i="6" a="1"/>
  <c r="X1689" i="6" s="1"/>
  <c r="X1405" i="6" a="1"/>
  <c r="X1405" i="6" s="1"/>
  <c r="X1385" i="6" a="1"/>
  <c r="X1385" i="6" s="1"/>
  <c r="X939" i="6" a="1"/>
  <c r="X939" i="6" s="1"/>
  <c r="X1777" i="6" a="1"/>
  <c r="X1777" i="6" s="1"/>
  <c r="X1308" i="6" a="1"/>
  <c r="X1308" i="6" s="1"/>
  <c r="X1388" i="6" a="1"/>
  <c r="X1388" i="6" s="1"/>
  <c r="X1134" i="6" a="1"/>
  <c r="X1134" i="6" s="1"/>
  <c r="X1002" i="6" a="1"/>
  <c r="X1002" i="6" s="1"/>
  <c r="X940" i="6" a="1"/>
  <c r="X940" i="6" s="1"/>
  <c r="X1447" i="6" a="1"/>
  <c r="X1447" i="6" s="1"/>
  <c r="X1525" i="6" a="1"/>
  <c r="X1525" i="6" s="1"/>
  <c r="X1284" i="6" a="1"/>
  <c r="X1284" i="6" s="1"/>
  <c r="X1564" i="6" a="1"/>
  <c r="X1564" i="6" s="1"/>
  <c r="X1714" i="6" a="1"/>
  <c r="X1714" i="6" s="1"/>
  <c r="X111" i="6" a="1"/>
  <c r="X111" i="6" s="1"/>
  <c r="X1136" i="6" a="1"/>
  <c r="X1136" i="6" s="1"/>
  <c r="X1075" i="6" a="1"/>
  <c r="X1075" i="6" s="1"/>
  <c r="X796" i="6" a="1"/>
  <c r="X796" i="6" s="1"/>
  <c r="X1137" i="6" a="1"/>
  <c r="X1137" i="6" s="1"/>
  <c r="X784" i="6" a="1"/>
  <c r="X784" i="6" s="1"/>
  <c r="X1222" i="6" a="1"/>
  <c r="X1222" i="6" s="1"/>
  <c r="X1565" i="6" a="1"/>
  <c r="X1565" i="6" s="1"/>
  <c r="X1593" i="6" a="1"/>
  <c r="X1593" i="6" s="1"/>
  <c r="X708" i="6" a="1"/>
  <c r="X708" i="6" s="1"/>
  <c r="X1840" i="6" a="1"/>
  <c r="X1840" i="6" s="1"/>
  <c r="X755" i="6" a="1"/>
  <c r="X755" i="6" s="1"/>
  <c r="X992" i="6" a="1"/>
  <c r="X992" i="6" s="1"/>
  <c r="X2158" i="6" a="1"/>
  <c r="X2158" i="6" s="1"/>
  <c r="X2251" i="6" a="1"/>
  <c r="X2251" i="6" s="1"/>
  <c r="X910" i="6" a="1"/>
  <c r="X910" i="6" s="1"/>
  <c r="X2352" i="6" a="1"/>
  <c r="X2352" i="6" s="1"/>
  <c r="X2255" i="6" a="1"/>
  <c r="X2255" i="6" s="1"/>
  <c r="X2116" i="6" a="1"/>
  <c r="X2116" i="6" s="1"/>
  <c r="X2050" i="6" a="1"/>
  <c r="X2050" i="6" s="1"/>
  <c r="X879" i="6" a="1"/>
  <c r="X879" i="6" s="1"/>
  <c r="X1124" i="6" a="1"/>
  <c r="X1124" i="6" s="1"/>
  <c r="X1966" i="6" a="1"/>
  <c r="X1966" i="6" s="1"/>
  <c r="X2201" i="6" a="1"/>
  <c r="X2201" i="6" s="1"/>
  <c r="X709" i="6" a="1"/>
  <c r="X709" i="6" s="1"/>
  <c r="X2334" i="6" a="1"/>
  <c r="X2334" i="6" s="1"/>
  <c r="X2229" i="6" a="1"/>
  <c r="X2229" i="6" s="1"/>
  <c r="X2357" i="6" a="1"/>
  <c r="X2357" i="6" s="1"/>
  <c r="X2177" i="6" a="1"/>
  <c r="X2177" i="6" s="1"/>
  <c r="X2054" i="6" a="1"/>
  <c r="X2054" i="6" s="1"/>
  <c r="X1886" i="6" a="1"/>
  <c r="X1886" i="6" s="1"/>
  <c r="X2199" i="6" a="1"/>
  <c r="X2199" i="6" s="1"/>
  <c r="X2055" i="6" a="1"/>
  <c r="X2055" i="6" s="1"/>
  <c r="X2253" i="6" a="1"/>
  <c r="X2253" i="6" s="1"/>
  <c r="X2268" i="6" a="1"/>
  <c r="X2268" i="6" s="1"/>
  <c r="X1911" i="6" a="1"/>
  <c r="X1911" i="6" s="1"/>
  <c r="X1043" i="6" a="1"/>
  <c r="X1043" i="6" s="1"/>
  <c r="X1127" i="6" a="1"/>
  <c r="X1127" i="6" s="1"/>
  <c r="X2412" i="6" a="1"/>
  <c r="X2412" i="6" s="1"/>
  <c r="X1907" i="6" a="1"/>
  <c r="X1907" i="6" s="1"/>
  <c r="X2385" i="6" a="1"/>
  <c r="X2385" i="6" s="1"/>
  <c r="X582" i="6" a="1"/>
  <c r="X582" i="6" s="1"/>
  <c r="X17" i="6" a="1"/>
  <c r="X17" i="6" s="1"/>
  <c r="X1883" i="6" a="1"/>
  <c r="X1883" i="6" s="1"/>
  <c r="X2260" i="6" a="1"/>
  <c r="X2260" i="6" s="1"/>
  <c r="X683" i="6" a="1"/>
  <c r="X683" i="6" s="1"/>
  <c r="X475" i="6" a="1"/>
  <c r="X475" i="6" s="1"/>
  <c r="X686" i="6" a="1"/>
  <c r="X686" i="6" s="1"/>
  <c r="X476" i="6" a="1"/>
  <c r="X476" i="6" s="1"/>
  <c r="X1115" i="6" a="1"/>
  <c r="X1115" i="6" s="1"/>
  <c r="X1472" i="6" a="1"/>
  <c r="X1472" i="6" s="1"/>
  <c r="X2259" i="6" a="1"/>
  <c r="X2259" i="6" s="1"/>
  <c r="X2023" i="6" a="1"/>
  <c r="X2023" i="6" s="1"/>
  <c r="X2227" i="6" a="1"/>
  <c r="X2227" i="6" s="1"/>
  <c r="X2392" i="6" a="1"/>
  <c r="X2392" i="6" s="1"/>
  <c r="X28" i="6" a="1"/>
  <c r="X28" i="6" s="1"/>
  <c r="X458" i="6" a="1"/>
  <c r="X458" i="6" s="1"/>
  <c r="X73" i="6" a="1"/>
  <c r="X73" i="6" s="1"/>
  <c r="X369" i="6" a="1"/>
  <c r="X369" i="6" s="1"/>
  <c r="X451" i="6" a="1"/>
  <c r="X451" i="6" s="1"/>
  <c r="X309" i="6" a="1"/>
  <c r="X309" i="6" s="1"/>
  <c r="X101" i="6" a="1"/>
  <c r="X101" i="6" s="1"/>
  <c r="X216" i="6" a="1"/>
  <c r="X216" i="6" s="1"/>
  <c r="X199" i="6" a="1"/>
  <c r="X199" i="6" s="1"/>
  <c r="X554" i="6" a="1"/>
  <c r="X554" i="6" s="1"/>
  <c r="X20" i="6" a="1"/>
  <c r="X20" i="6" s="1"/>
  <c r="X161" i="6" a="1"/>
  <c r="X161" i="6" s="1"/>
  <c r="X372" i="6" a="1"/>
  <c r="X372" i="6" s="1"/>
  <c r="X448" i="6" a="1"/>
  <c r="X448" i="6" s="1"/>
  <c r="X546" i="6" a="1"/>
  <c r="X546" i="6" s="1"/>
  <c r="X300" i="6" a="1"/>
  <c r="X300" i="6" s="1"/>
  <c r="X349" i="6" a="1"/>
  <c r="X349" i="6" s="1"/>
  <c r="X444" i="6" a="1"/>
  <c r="X444" i="6" s="1"/>
  <c r="X645" i="6" a="1"/>
  <c r="X645" i="6" s="1"/>
  <c r="X1809" i="6" a="1"/>
  <c r="X1809" i="6" s="1"/>
  <c r="X1258" i="6" a="1"/>
  <c r="X1258" i="6" s="1"/>
  <c r="X1044" i="6" a="1"/>
  <c r="X1044" i="6" s="1"/>
  <c r="X895" i="6" a="1"/>
  <c r="X895" i="6" s="1"/>
  <c r="X87" i="6" a="1"/>
  <c r="X87" i="6" s="1"/>
  <c r="X738" i="6" a="1"/>
  <c r="X738" i="6" s="1"/>
  <c r="X1471" i="6" a="1"/>
  <c r="X1471" i="6" s="1"/>
  <c r="X1386" i="6" a="1"/>
  <c r="X1386" i="6" s="1"/>
  <c r="X894" i="6" a="1"/>
  <c r="X894" i="6" s="1"/>
  <c r="X947" i="6" a="1"/>
  <c r="X947" i="6" s="1"/>
  <c r="X851" i="6" a="1"/>
  <c r="X851" i="6" s="1"/>
  <c r="X396" i="6" a="1"/>
  <c r="X396" i="6" s="1"/>
  <c r="X1574" i="6" a="1"/>
  <c r="X1574" i="6" s="1"/>
  <c r="X1827" i="6" a="1"/>
  <c r="X1827" i="6" s="1"/>
  <c r="X192" i="6" a="1"/>
  <c r="X192" i="6" s="1"/>
  <c r="X207" i="6" a="1"/>
  <c r="X207" i="6" s="1"/>
  <c r="X832" i="6" a="1"/>
  <c r="X832" i="6" s="1"/>
  <c r="X846" i="6" a="1"/>
  <c r="X846" i="6" s="1"/>
  <c r="X1826" i="6" a="1"/>
  <c r="X1826" i="6" s="1"/>
  <c r="X1871" i="6" a="1"/>
  <c r="X1871" i="6" s="1"/>
  <c r="X1615" i="6" a="1"/>
  <c r="X1615" i="6" s="1"/>
  <c r="X1666" i="6" a="1"/>
  <c r="X1666" i="6" s="1"/>
  <c r="X1367" i="6" a="1"/>
  <c r="X1367" i="6" s="1"/>
  <c r="X994" i="6" a="1"/>
  <c r="X994" i="6" s="1"/>
  <c r="X1037" i="6" a="1"/>
  <c r="X1037" i="6" s="1"/>
  <c r="X1758" i="6" a="1"/>
  <c r="X1758" i="6" s="1"/>
  <c r="X1604" i="6" a="1"/>
  <c r="X1604" i="6" s="1"/>
  <c r="X1362" i="6" a="1"/>
  <c r="X1362" i="6" s="1"/>
  <c r="X1151" i="6" a="1"/>
  <c r="X1151" i="6" s="1"/>
  <c r="X967" i="6" a="1"/>
  <c r="X967" i="6" s="1"/>
  <c r="X224" i="6" a="1"/>
  <c r="X224" i="6" s="1"/>
  <c r="X1607" i="6" a="1"/>
  <c r="X1607" i="6" s="1"/>
  <c r="X1640" i="6" a="1"/>
  <c r="X1640" i="6" s="1"/>
  <c r="X1770" i="6" a="1"/>
  <c r="X1770" i="6" s="1"/>
  <c r="X731" i="6" a="1"/>
  <c r="X731" i="6" s="1"/>
  <c r="X1301" i="6" a="1"/>
  <c r="X1301" i="6" s="1"/>
  <c r="X130" i="6" a="1"/>
  <c r="X130" i="6" s="1"/>
  <c r="X1017" i="6" a="1"/>
  <c r="X1017" i="6" s="1"/>
  <c r="X1325" i="6" a="1"/>
  <c r="X1325" i="6" s="1"/>
  <c r="X355" i="6" a="1"/>
  <c r="X355" i="6" s="1"/>
  <c r="X2081" i="6" a="1"/>
  <c r="X2081" i="6" s="1"/>
  <c r="X980" i="6" a="1"/>
  <c r="X980" i="6" s="1"/>
  <c r="X2308" i="6" a="1"/>
  <c r="X2308" i="6" s="1"/>
  <c r="X134" i="6" a="1"/>
  <c r="X134" i="6" s="1"/>
  <c r="X2294" i="6" a="1"/>
  <c r="X2294" i="6" s="1"/>
  <c r="X758" i="6" a="1"/>
  <c r="X758" i="6" s="1"/>
  <c r="X2231" i="6" a="1"/>
  <c r="X2231" i="6" s="1"/>
  <c r="X1149" i="6" a="1"/>
  <c r="X1149" i="6" s="1"/>
  <c r="X723" i="6" a="1"/>
  <c r="X723" i="6" s="1"/>
  <c r="X2059" i="6" a="1"/>
  <c r="X2059" i="6" s="1"/>
  <c r="X821" i="6" a="1"/>
  <c r="X821" i="6" s="1"/>
  <c r="X2265" i="6" a="1"/>
  <c r="X2265" i="6" s="1"/>
  <c r="X2078" i="6" a="1"/>
  <c r="X2078" i="6" s="1"/>
  <c r="X2137" i="6" a="1"/>
  <c r="X2137" i="6" s="1"/>
  <c r="X2068" i="6" a="1"/>
  <c r="X2068" i="6" s="1"/>
  <c r="X1909" i="6" a="1"/>
  <c r="X1909" i="6" s="1"/>
  <c r="X2420" i="6" a="1"/>
  <c r="X2420" i="6" s="1"/>
  <c r="X2071" i="6" a="1"/>
  <c r="X2071" i="6" s="1"/>
  <c r="X580" i="6" a="1"/>
  <c r="X580" i="6" s="1"/>
  <c r="X695" i="6" a="1"/>
  <c r="X695" i="6" s="1"/>
  <c r="X10" i="6" a="1"/>
  <c r="X10" i="6" s="1"/>
  <c r="X1651" i="6" a="1"/>
  <c r="X1651" i="6" s="1"/>
  <c r="X1862" i="6" a="1"/>
  <c r="X1862" i="6" s="1"/>
  <c r="X50" i="6" a="1"/>
  <c r="X50" i="6" s="1"/>
  <c r="X673" i="6" a="1"/>
  <c r="X673" i="6" s="1"/>
  <c r="X643" i="6" a="1"/>
  <c r="X643" i="6" s="1"/>
  <c r="X533" i="6" a="1"/>
  <c r="X533" i="6" s="1"/>
  <c r="X39" i="6" a="1"/>
  <c r="X39" i="6" s="1"/>
  <c r="X1466" i="6" a="1"/>
  <c r="X1466" i="6" s="1"/>
  <c r="X1456" i="6" a="1"/>
  <c r="X1456" i="6" s="1"/>
  <c r="X1664" i="6" a="1"/>
  <c r="X1664" i="6" s="1"/>
  <c r="X1391" i="6" a="1"/>
  <c r="X1391" i="6" s="1"/>
  <c r="X1596" i="6" a="1"/>
  <c r="X1596" i="6" s="1"/>
  <c r="X1381" i="6" a="1"/>
  <c r="X1381" i="6" s="1"/>
  <c r="X1765" i="6" a="1"/>
  <c r="X1765" i="6" s="1"/>
  <c r="X1216" i="6" a="1"/>
  <c r="X1216" i="6" s="1"/>
  <c r="X1249" i="6" a="1"/>
  <c r="X1249" i="6" s="1"/>
  <c r="X1221" i="6" a="1"/>
  <c r="X1221" i="6" s="1"/>
  <c r="X2349" i="6" a="1"/>
  <c r="X2349" i="6" s="1"/>
  <c r="X2307" i="6" a="1"/>
  <c r="X2307" i="6" s="1"/>
  <c r="X2131" i="6" a="1"/>
  <c r="X2131" i="6" s="1"/>
  <c r="X2296" i="6" a="1"/>
  <c r="X2296" i="6" s="1"/>
  <c r="X2448" i="6" a="1"/>
  <c r="X2448" i="6" s="1"/>
  <c r="X2402" i="6" a="1"/>
  <c r="X2402" i="6" s="1"/>
  <c r="X692" i="6" a="1"/>
  <c r="X692" i="6" s="1"/>
  <c r="X510" i="6" a="1"/>
  <c r="X510" i="6" s="1"/>
  <c r="X678" i="6" a="1"/>
  <c r="X678" i="6" s="1"/>
  <c r="X43" i="6" a="1"/>
  <c r="X43" i="6" s="1"/>
  <c r="X1659" i="6" a="1"/>
  <c r="X1659" i="6" s="1"/>
  <c r="X1876" i="6" a="1"/>
  <c r="X1876" i="6" s="1"/>
  <c r="X1217" i="6" a="1"/>
  <c r="X1217" i="6" s="1"/>
  <c r="X2130" i="6" a="1"/>
  <c r="X2130" i="6" s="1"/>
  <c r="X36" i="6" a="1"/>
  <c r="X36" i="6" s="1"/>
  <c r="X621" i="6" a="1"/>
  <c r="X621" i="6" s="1"/>
  <c r="X326" i="6" a="1"/>
  <c r="X326" i="6" s="1"/>
  <c r="X465" i="6" a="1"/>
  <c r="X465" i="6" s="1"/>
  <c r="X115" i="6" a="1"/>
  <c r="X115" i="6" s="1"/>
  <c r="X569" i="6" a="1"/>
  <c r="X569" i="6" s="1"/>
  <c r="X424" i="6" a="1"/>
  <c r="X424" i="6" s="1"/>
  <c r="X385" i="6" a="1"/>
  <c r="X385" i="6" s="1"/>
  <c r="X210" i="6" a="1"/>
  <c r="X210" i="6" s="1"/>
  <c r="X493" i="6" a="1"/>
  <c r="X493" i="6" s="1"/>
  <c r="X1203" i="6" a="1"/>
  <c r="X1203" i="6" s="1"/>
  <c r="X1515" i="6" a="1"/>
  <c r="X1515" i="6" s="1"/>
  <c r="X2125" i="6" a="1"/>
  <c r="X2125" i="6" s="1"/>
  <c r="X345" i="6" a="1"/>
  <c r="X345" i="6" s="1"/>
  <c r="X556" i="6" a="1"/>
  <c r="X556" i="6" s="1"/>
  <c r="X614" i="6" a="1"/>
  <c r="X614" i="6" s="1"/>
  <c r="X256" i="6" a="1"/>
  <c r="X256" i="6" s="1"/>
  <c r="X24" i="6" a="1"/>
  <c r="X24" i="6" s="1"/>
  <c r="X488" i="6" a="1"/>
  <c r="X488" i="6" s="1"/>
  <c r="X499" i="6" a="1"/>
  <c r="X499" i="6" s="1"/>
  <c r="X313" i="6" a="1"/>
  <c r="X313" i="6" s="1"/>
  <c r="X553" i="6" a="1"/>
  <c r="X553" i="6" s="1"/>
  <c r="X548" i="6" a="1"/>
  <c r="X548" i="6" s="1"/>
  <c r="X620" i="6" a="1"/>
  <c r="X620" i="6" s="1"/>
  <c r="X1683" i="6" a="1"/>
  <c r="X1683" i="6" s="1"/>
  <c r="X1366" i="6" a="1"/>
  <c r="X1366" i="6" s="1"/>
  <c r="X1649" i="6" a="1"/>
  <c r="X1649" i="6" s="1"/>
  <c r="X486" i="6" a="1"/>
  <c r="X486" i="6" s="1"/>
  <c r="X1160" i="6" a="1"/>
  <c r="X1160" i="6" s="1"/>
  <c r="X1236" i="6" a="1"/>
  <c r="X1236" i="6" s="1"/>
  <c r="X162" i="6" a="1"/>
  <c r="X162" i="6" s="1"/>
  <c r="X881" i="6" a="1"/>
  <c r="X881" i="6" s="1"/>
  <c r="X1500" i="6" a="1"/>
  <c r="X1500" i="6" s="1"/>
  <c r="X936" i="6" a="1"/>
  <c r="X936" i="6" s="1"/>
  <c r="X1632" i="6" a="1"/>
  <c r="X1632" i="6" s="1"/>
  <c r="X1556" i="6" a="1"/>
  <c r="X1556" i="6" s="1"/>
  <c r="X425" i="6" a="1"/>
  <c r="X425" i="6" s="1"/>
  <c r="X197" i="6" a="1"/>
  <c r="X197" i="6" s="1"/>
  <c r="X1816" i="6" a="1"/>
  <c r="X1816" i="6" s="1"/>
  <c r="X1131" i="6" a="1"/>
  <c r="X1131" i="6" s="1"/>
  <c r="X791" i="6" a="1"/>
  <c r="X791" i="6" s="1"/>
  <c r="X1484" i="6" a="1"/>
  <c r="X1484" i="6" s="1"/>
  <c r="X201" i="6" a="1"/>
  <c r="X201" i="6" s="1"/>
  <c r="X1552" i="6" a="1"/>
  <c r="X1552" i="6" s="1"/>
  <c r="X226" i="6" a="1"/>
  <c r="X226" i="6" s="1"/>
  <c r="X1754" i="6" a="1"/>
  <c r="X1754" i="6" s="1"/>
  <c r="X1231" i="6" a="1"/>
  <c r="X1231" i="6" s="1"/>
  <c r="X762" i="6" a="1"/>
  <c r="X762" i="6" s="1"/>
  <c r="X1857" i="6" a="1"/>
  <c r="X1857" i="6" s="1"/>
  <c r="X1132" i="6" a="1"/>
  <c r="X1132" i="6" s="1"/>
  <c r="X165" i="6" a="1"/>
  <c r="X165" i="6" s="1"/>
  <c r="X1133" i="6" a="1"/>
  <c r="X1133" i="6" s="1"/>
  <c r="X1383" i="6" a="1"/>
  <c r="X1383" i="6" s="1"/>
  <c r="X756" i="6" a="1"/>
  <c r="X756" i="6" s="1"/>
  <c r="X241" i="6" a="1"/>
  <c r="X241" i="6" s="1"/>
  <c r="X1453" i="6" a="1"/>
  <c r="X1453" i="6" s="1"/>
  <c r="X1686" i="6" a="1"/>
  <c r="X1686" i="6" s="1"/>
  <c r="X1016" i="6" a="1"/>
  <c r="X1016" i="6" s="1"/>
  <c r="X1681" i="6" a="1"/>
  <c r="X1681" i="6" s="1"/>
  <c r="X711" i="6" a="1"/>
  <c r="X711" i="6" s="1"/>
  <c r="X1072" i="6" a="1"/>
  <c r="X1072" i="6" s="1"/>
  <c r="X1629" i="6" a="1"/>
  <c r="X1629" i="6" s="1"/>
  <c r="X1312" i="6" a="1"/>
  <c r="X1312" i="6" s="1"/>
  <c r="X1589" i="6" a="1"/>
  <c r="X1589" i="6" s="1"/>
  <c r="X976" i="6" a="1"/>
  <c r="X976" i="6" s="1"/>
  <c r="X1767" i="6" a="1"/>
  <c r="X1767" i="6" s="1"/>
  <c r="X1695" i="6" a="1"/>
  <c r="X1695" i="6" s="1"/>
  <c r="X812" i="6" a="1"/>
  <c r="X812" i="6" s="1"/>
  <c r="X1302" i="6" a="1"/>
  <c r="X1302" i="6" s="1"/>
  <c r="X360" i="6" a="1"/>
  <c r="X360" i="6" s="1"/>
  <c r="X2286" i="6" a="1"/>
  <c r="X2286" i="6" s="1"/>
  <c r="X1121" i="6" a="1"/>
  <c r="X1121" i="6" s="1"/>
  <c r="X828" i="6" a="1"/>
  <c r="X828" i="6" s="1"/>
  <c r="X2047" i="6" a="1"/>
  <c r="X2047" i="6" s="1"/>
  <c r="X2042" i="6" a="1"/>
  <c r="X2042" i="6" s="1"/>
  <c r="X779" i="6" a="1"/>
  <c r="X779" i="6" s="1"/>
  <c r="X2359" i="6" a="1"/>
  <c r="X2359" i="6" s="1"/>
  <c r="X844" i="6" a="1"/>
  <c r="X844" i="6" s="1"/>
  <c r="X1315" i="6" a="1"/>
  <c r="X1315" i="6" s="1"/>
  <c r="X2200" i="6" a="1"/>
  <c r="X2200" i="6" s="1"/>
  <c r="X1941" i="6" a="1"/>
  <c r="X1941" i="6" s="1"/>
  <c r="X2051" i="6" a="1"/>
  <c r="X2051" i="6" s="1"/>
  <c r="X2115" i="6" a="1"/>
  <c r="X2115" i="6" s="1"/>
  <c r="X718" i="6" a="1"/>
  <c r="X718" i="6" s="1"/>
  <c r="X1042" i="6" a="1"/>
  <c r="X1042" i="6" s="1"/>
  <c r="X2175" i="6" a="1"/>
  <c r="X2175" i="6" s="1"/>
  <c r="X968" i="6" a="1"/>
  <c r="X968" i="6" s="1"/>
  <c r="X1128" i="6" a="1"/>
  <c r="X1128" i="6" s="1"/>
  <c r="X1910" i="6" a="1"/>
  <c r="X1910" i="6" s="1"/>
  <c r="X710" i="6" a="1"/>
  <c r="X710" i="6" s="1"/>
  <c r="X932" i="6" a="1"/>
  <c r="X932" i="6" s="1"/>
  <c r="X2335" i="6" a="1"/>
  <c r="X2335" i="6" s="1"/>
  <c r="X2076" i="6" a="1"/>
  <c r="X2076" i="6" s="1"/>
  <c r="X1944" i="6" a="1"/>
  <c r="X1944" i="6" s="1"/>
  <c r="X942" i="6" a="1"/>
  <c r="X942" i="6" s="1"/>
  <c r="X902" i="6" a="1"/>
  <c r="X902" i="6" s="1"/>
  <c r="X2004" i="6" a="1"/>
  <c r="X2004" i="6" s="1"/>
  <c r="X1358" i="6" a="1"/>
  <c r="X1358" i="6" s="1"/>
  <c r="X2114" i="6" a="1"/>
  <c r="X2114" i="6" s="1"/>
  <c r="X2425" i="6" a="1"/>
  <c r="X2425" i="6" s="1"/>
  <c r="X2453" i="6" a="1"/>
  <c r="X2453" i="6" s="1"/>
  <c r="X672" i="6" a="1"/>
  <c r="X672" i="6" s="1"/>
  <c r="X496" i="6" a="1"/>
  <c r="X496" i="6" s="1"/>
  <c r="X41" i="6" a="1"/>
  <c r="X41" i="6" s="1"/>
  <c r="X59" i="6" a="1"/>
  <c r="X59" i="6" s="1"/>
  <c r="X52" i="6" a="1"/>
  <c r="X52" i="6" s="1"/>
  <c r="Y52" i="6" s="1"/>
  <c r="X481" i="6" a="1"/>
  <c r="X481" i="6" s="1"/>
  <c r="X684" i="6" a="1"/>
  <c r="X684" i="6" s="1"/>
  <c r="X1425" i="6" a="1"/>
  <c r="X1425" i="6" s="1"/>
  <c r="X1271" i="6" a="1"/>
  <c r="X1271" i="6" s="1"/>
  <c r="X1545" i="6" a="1"/>
  <c r="X1545" i="6" s="1"/>
  <c r="X2234" i="6" a="1"/>
  <c r="X2234" i="6" s="1"/>
  <c r="X2025" i="6" a="1"/>
  <c r="X2025" i="6" s="1"/>
  <c r="X2252" i="6" a="1"/>
  <c r="X2252" i="6" s="1"/>
  <c r="X2451" i="6" a="1"/>
  <c r="X2451" i="6" s="1"/>
  <c r="X26" i="6" a="1"/>
  <c r="X26" i="6" s="1"/>
  <c r="X252" i="6" a="1"/>
  <c r="X252" i="6" s="1"/>
  <c r="X311" i="6" a="1"/>
  <c r="X311" i="6" s="1"/>
  <c r="X366" i="6" a="1"/>
  <c r="X366" i="6" s="1"/>
  <c r="X284" i="6" a="1"/>
  <c r="X284" i="6" s="1"/>
  <c r="X410" i="6" a="1"/>
  <c r="X410" i="6" s="1"/>
  <c r="X401" i="6" a="1"/>
  <c r="X401" i="6" s="1"/>
  <c r="Y401" i="6" s="1"/>
  <c r="X171" i="6" a="1"/>
  <c r="X171" i="6" s="1"/>
  <c r="X266" i="6" a="1"/>
  <c r="X266" i="6" s="1"/>
  <c r="X599" i="6" a="1"/>
  <c r="X599" i="6" s="1"/>
  <c r="X238" i="6" a="1"/>
  <c r="X238" i="6" s="1"/>
  <c r="X99" i="6" a="1"/>
  <c r="X99" i="6" s="1"/>
  <c r="X155" i="6" a="1"/>
  <c r="X155" i="6" s="1"/>
  <c r="X185" i="6" a="1"/>
  <c r="X185" i="6" s="1"/>
  <c r="X591" i="6" a="1"/>
  <c r="X591" i="6" s="1"/>
  <c r="X132" i="6" a="1"/>
  <c r="X132" i="6" s="1"/>
  <c r="X381" i="6" a="1"/>
  <c r="X381" i="6" s="1"/>
  <c r="X221" i="6" a="1"/>
  <c r="X221" i="6" s="1"/>
  <c r="X307" i="6" a="1"/>
  <c r="X307" i="6" s="1"/>
  <c r="X1139" i="6" a="1"/>
  <c r="X1139" i="6" s="1"/>
  <c r="X813" i="6" a="1"/>
  <c r="X813" i="6" s="1"/>
  <c r="X1536" i="6" a="1"/>
  <c r="X1536" i="6" s="1"/>
  <c r="X1621" i="6" a="1"/>
  <c r="X1621" i="6" s="1"/>
  <c r="X745" i="6" a="1"/>
  <c r="X745" i="6" s="1"/>
  <c r="X950" i="6" a="1"/>
  <c r="X950" i="6" s="1"/>
  <c r="X1049" i="6" a="1"/>
  <c r="X1049" i="6" s="1"/>
  <c r="X1140" i="6" a="1"/>
  <c r="X1140" i="6" s="1"/>
  <c r="X1141" i="6" a="1"/>
  <c r="X1141" i="6" s="1"/>
  <c r="X1138" i="6" a="1"/>
  <c r="X1138" i="6" s="1"/>
  <c r="X1159" i="6" a="1"/>
  <c r="X1159" i="6" s="1"/>
  <c r="X340" i="6" a="1"/>
  <c r="X340" i="6" s="1"/>
  <c r="X292" i="6" a="1"/>
  <c r="X292" i="6" s="1"/>
  <c r="X630" i="6" a="1"/>
  <c r="X630" i="6" s="1"/>
  <c r="X1588" i="6" a="1"/>
  <c r="X1588" i="6" s="1"/>
  <c r="X1019" i="6" a="1"/>
  <c r="X1019" i="6" s="1"/>
  <c r="X1146" i="6" a="1"/>
  <c r="X1146" i="6" s="1"/>
  <c r="X1299" i="6" a="1"/>
  <c r="X1299" i="6" s="1"/>
  <c r="X849" i="6" a="1"/>
  <c r="X849" i="6" s="1"/>
  <c r="X1045" i="6" a="1"/>
  <c r="X1045" i="6" s="1"/>
  <c r="X318" i="6" a="1"/>
  <c r="X318" i="6" s="1"/>
  <c r="X1727" i="6" a="1"/>
  <c r="X1727" i="6" s="1"/>
  <c r="X1143" i="6" a="1"/>
  <c r="X1143" i="6" s="1"/>
  <c r="X1642" i="6" a="1"/>
  <c r="X1642" i="6" s="1"/>
  <c r="X1340" i="6" a="1"/>
  <c r="X1340" i="6" s="1"/>
  <c r="X461" i="6" a="1"/>
  <c r="X461" i="6" s="1"/>
  <c r="Y461" i="6" s="1"/>
  <c r="X603" i="6" a="1"/>
  <c r="X603" i="6" s="1"/>
  <c r="X212" i="6" a="1"/>
  <c r="X212" i="6" s="1"/>
  <c r="X501" i="6" a="1"/>
  <c r="X501" i="6" s="1"/>
  <c r="X1785" i="6" a="1"/>
  <c r="X1785" i="6" s="1"/>
  <c r="X1025" i="6" a="1"/>
  <c r="X1025" i="6" s="1"/>
  <c r="X420" i="6" a="1"/>
  <c r="X420" i="6" s="1"/>
  <c r="X1775" i="6" a="1"/>
  <c r="X1775" i="6" s="1"/>
  <c r="X882" i="6" a="1"/>
  <c r="X882" i="6" s="1"/>
  <c r="X1314" i="6" a="1"/>
  <c r="X1314" i="6" s="1"/>
  <c r="X1416" i="6" a="1"/>
  <c r="X1416" i="6" s="1"/>
  <c r="Y1416" i="6" s="1"/>
  <c r="X1624" i="6" a="1"/>
  <c r="X1624" i="6" s="1"/>
  <c r="X1272" i="6" a="1"/>
  <c r="X1272" i="6" s="1"/>
  <c r="X1546" i="6" a="1"/>
  <c r="X1546" i="6" s="1"/>
  <c r="X1161" i="6" a="1"/>
  <c r="X1161" i="6" s="1"/>
  <c r="X730" i="6" a="1"/>
  <c r="X730" i="6" s="1"/>
  <c r="X2224" i="6" a="1"/>
  <c r="X2224" i="6" s="1"/>
  <c r="X1123" i="6" a="1"/>
  <c r="X1123" i="6" s="1"/>
  <c r="X729" i="6" a="1"/>
  <c r="X729" i="6" s="1"/>
  <c r="X2052" i="6" a="1"/>
  <c r="X2052" i="6" s="1"/>
  <c r="X2176" i="6" a="1"/>
  <c r="X2176" i="6" s="1"/>
  <c r="X1931" i="6" a="1"/>
  <c r="X1931" i="6" s="1"/>
  <c r="X2316" i="6" a="1"/>
  <c r="X2316" i="6" s="1"/>
  <c r="X2389" i="6" a="1"/>
  <c r="X2389" i="6" s="1"/>
  <c r="X68" i="6" a="1"/>
  <c r="X68" i="6" s="1"/>
  <c r="Y68" i="6" s="1"/>
  <c r="X2017" i="6" a="1"/>
  <c r="X2017" i="6" s="1"/>
  <c r="X2146" i="6" a="1"/>
  <c r="X2146" i="6" s="1"/>
  <c r="X33" i="6" a="1"/>
  <c r="X33" i="6" s="1"/>
  <c r="X338" i="6" a="1"/>
  <c r="X338" i="6" s="1"/>
  <c r="X542" i="6" a="1"/>
  <c r="X542" i="6" s="1"/>
  <c r="X249" i="6" a="1"/>
  <c r="X249" i="6" s="1"/>
  <c r="X301" i="6" a="1"/>
  <c r="X301" i="6" s="1"/>
  <c r="X90" i="6" a="1"/>
  <c r="X90" i="6" s="1"/>
  <c r="X113" i="6" a="1"/>
  <c r="X113" i="6" s="1"/>
  <c r="X1793" i="6" a="1"/>
  <c r="X1793" i="6" s="1"/>
  <c r="X1248" i="6" a="1"/>
  <c r="X1248" i="6" s="1"/>
  <c r="X943" i="6" a="1"/>
  <c r="X943" i="6" s="1"/>
  <c r="X1345" i="6" a="1"/>
  <c r="X1345" i="6" s="1"/>
  <c r="X1307" i="6" a="1"/>
  <c r="X1307" i="6" s="1"/>
  <c r="X1234" i="6" a="1"/>
  <c r="X1234" i="6" s="1"/>
  <c r="X1728" i="6" a="1"/>
  <c r="X1728" i="6" s="1"/>
  <c r="X1448" i="6" a="1"/>
  <c r="X1448" i="6" s="1"/>
  <c r="X1158" i="6" a="1"/>
  <c r="X1158" i="6" s="1"/>
  <c r="X1147" i="6" a="1"/>
  <c r="X1147" i="6" s="1"/>
  <c r="X1144" i="6" a="1"/>
  <c r="X1144" i="6" s="1"/>
  <c r="X1255" i="6" a="1"/>
  <c r="X1255" i="6" s="1"/>
  <c r="X1553" i="6" a="1"/>
  <c r="X1553" i="6" s="1"/>
  <c r="X800" i="6" a="1"/>
  <c r="X800" i="6" s="1"/>
  <c r="X848" i="6" a="1"/>
  <c r="X848" i="6" s="1"/>
  <c r="X204" i="6" a="1"/>
  <c r="X204" i="6" s="1"/>
  <c r="X1319" i="6" a="1"/>
  <c r="X1319" i="6" s="1"/>
  <c r="X2244" i="6" a="1"/>
  <c r="X2244" i="6" s="1"/>
  <c r="X965" i="6" a="1"/>
  <c r="X965" i="6" s="1"/>
  <c r="X2077" i="6" a="1"/>
  <c r="X2077" i="6" s="1"/>
  <c r="X1152" i="6" a="1"/>
  <c r="X1152" i="6" s="1"/>
  <c r="X1154" i="6" a="1"/>
  <c r="X1154" i="6" s="1"/>
  <c r="X2064" i="6" a="1"/>
  <c r="X2064" i="6" s="1"/>
  <c r="X2332" i="6" a="1"/>
  <c r="X2332" i="6" s="1"/>
  <c r="X1155" i="6" a="1"/>
  <c r="X1155" i="6" s="1"/>
  <c r="Y1155" i="6" s="1"/>
  <c r="X2295" i="6" a="1"/>
  <c r="X2295" i="6" s="1"/>
  <c r="X2271" i="6" a="1"/>
  <c r="X2271" i="6" s="1"/>
  <c r="X2418" i="6" a="1"/>
  <c r="X2418" i="6" s="1"/>
  <c r="X2416" i="6" a="1"/>
  <c r="X2416" i="6" s="1"/>
  <c r="X2417" i="6" a="1"/>
  <c r="X2417" i="6" s="1"/>
  <c r="X51" i="6" a="1"/>
  <c r="X51" i="6" s="1"/>
  <c r="X477" i="6" a="1"/>
  <c r="X477" i="6" s="1"/>
  <c r="X44" i="6" a="1"/>
  <c r="X44" i="6" s="1"/>
  <c r="X1630" i="6" a="1"/>
  <c r="X1630" i="6" s="1"/>
  <c r="X1836" i="6" a="1"/>
  <c r="X1836" i="6" s="1"/>
  <c r="X2275" i="6" a="1"/>
  <c r="X2275" i="6" s="1"/>
  <c r="X660" i="6" a="1"/>
  <c r="X660" i="6" s="1"/>
  <c r="X565" i="6" a="1"/>
  <c r="X565" i="6" s="1"/>
  <c r="X37" i="6" a="1"/>
  <c r="X37" i="6" s="1"/>
  <c r="X1815" i="6" a="1"/>
  <c r="X1815" i="6" s="1"/>
  <c r="X1747" i="6" a="1"/>
  <c r="X1747" i="6" s="1"/>
  <c r="X1077" i="6" a="1"/>
  <c r="X1077" i="6" s="1"/>
  <c r="X1847" i="6" a="1"/>
  <c r="X1847" i="6" s="1"/>
  <c r="X1712" i="6" a="1"/>
  <c r="X1712" i="6" s="1"/>
  <c r="X1215" i="6" a="1"/>
  <c r="X1215" i="6" s="1"/>
  <c r="X1734" i="6" a="1"/>
  <c r="X1734" i="6" s="1"/>
  <c r="X2348" i="6" a="1"/>
  <c r="X2348" i="6" s="1"/>
  <c r="X2188" i="6" a="1"/>
  <c r="X2188" i="6" s="1"/>
  <c r="X2220" i="6" a="1"/>
  <c r="X2220" i="6" s="1"/>
  <c r="X2368" i="6" a="1"/>
  <c r="X2368" i="6" s="1"/>
  <c r="X2290" i="6" a="1"/>
  <c r="X2290" i="6" s="1"/>
  <c r="X2438" i="6" a="1"/>
  <c r="X2438" i="6" s="1"/>
  <c r="X600" i="6" a="1"/>
  <c r="X600" i="6" s="1"/>
  <c r="X478" i="6" a="1"/>
  <c r="X478" i="6" s="1"/>
  <c r="X1852" i="6" a="1"/>
  <c r="X1852" i="6" s="1"/>
  <c r="Y1852" i="6" s="1"/>
  <c r="X1218" i="6" a="1"/>
  <c r="X1218" i="6" s="1"/>
  <c r="X315" i="6" a="1"/>
  <c r="X315" i="6" s="1"/>
  <c r="Y315" i="6" s="1"/>
  <c r="X434" i="6" a="1"/>
  <c r="X434" i="6" s="1"/>
  <c r="X592" i="6" a="1"/>
  <c r="X592" i="6" s="1"/>
  <c r="X91" i="6" a="1"/>
  <c r="X91" i="6" s="1"/>
  <c r="X322" i="6" a="1"/>
  <c r="X322" i="6" s="1"/>
  <c r="X593" i="6" a="1"/>
  <c r="X593" i="6" s="1"/>
  <c r="X413" i="6" a="1"/>
  <c r="X413" i="6" s="1"/>
  <c r="Y413" i="6" s="1"/>
  <c r="X483" i="6" a="1"/>
  <c r="X483" i="6" s="1"/>
  <c r="X281" i="6" a="1"/>
  <c r="X281" i="6" s="1"/>
  <c r="Y281" i="6" s="1"/>
  <c r="X193" i="6" a="1"/>
  <c r="X193" i="6" s="1"/>
  <c r="X122" i="6" a="1"/>
  <c r="X122" i="6" s="1"/>
  <c r="X380" i="6" a="1"/>
  <c r="X380" i="6" s="1"/>
  <c r="X334" i="6" a="1"/>
  <c r="X334" i="6" s="1"/>
  <c r="X112" i="6" a="1"/>
  <c r="X112" i="6" s="1"/>
  <c r="X363" i="6" a="1"/>
  <c r="X363" i="6" s="1"/>
  <c r="Y363" i="6" s="1"/>
  <c r="X38" i="6" a="1"/>
  <c r="X38" i="6" s="1"/>
  <c r="X1296" i="6" a="1"/>
  <c r="X1296" i="6" s="1"/>
  <c r="X1723" i="6" a="1"/>
  <c r="X1723" i="6" s="1"/>
  <c r="X1245" i="6" a="1"/>
  <c r="X1245" i="6" s="1"/>
  <c r="X958" i="6" a="1"/>
  <c r="X958" i="6" s="1"/>
  <c r="X1442" i="6" a="1"/>
  <c r="X1442" i="6" s="1"/>
  <c r="X143" i="6" a="1"/>
  <c r="X143" i="6" s="1"/>
  <c r="X1626" i="6" a="1"/>
  <c r="X1626" i="6" s="1"/>
  <c r="X1428" i="6" a="1"/>
  <c r="X1428" i="6" s="1"/>
  <c r="X317" i="6" a="1"/>
  <c r="X317" i="6" s="1"/>
  <c r="X1685" i="6" a="1"/>
  <c r="X1685" i="6" s="1"/>
  <c r="X222" i="6" a="1"/>
  <c r="X222" i="6" s="1"/>
  <c r="X1451" i="6" a="1"/>
  <c r="X1451" i="6" s="1"/>
  <c r="X183" i="6" a="1"/>
  <c r="X183" i="6" s="1"/>
  <c r="X159" i="6" a="1"/>
  <c r="X159" i="6" s="1"/>
  <c r="X1369" i="6" a="1"/>
  <c r="X1369" i="6" s="1"/>
  <c r="X136" i="6" a="1"/>
  <c r="X136" i="6" s="1"/>
  <c r="X1189" i="6" a="1"/>
  <c r="X1189" i="6" s="1"/>
  <c r="X1737" i="6" a="1"/>
  <c r="X1737" i="6" s="1"/>
  <c r="Y1737" i="6" s="1"/>
  <c r="X1503" i="6" a="1"/>
  <c r="X1503" i="6" s="1"/>
  <c r="X1046" i="6" a="1"/>
  <c r="X1046" i="6" s="1"/>
  <c r="X287" i="6" a="1"/>
  <c r="X287" i="6" s="1"/>
  <c r="X1038" i="6" a="1"/>
  <c r="X1038" i="6" s="1"/>
  <c r="X1611" i="6" a="1"/>
  <c r="X1611" i="6" s="1"/>
  <c r="X107" i="6" a="1"/>
  <c r="X107" i="6" s="1"/>
  <c r="X856" i="6" a="1"/>
  <c r="X856" i="6" s="1"/>
  <c r="Y856" i="6" s="1"/>
  <c r="X1639" i="6" a="1"/>
  <c r="X1639" i="6" s="1"/>
  <c r="X1652" i="6" a="1"/>
  <c r="X1652" i="6" s="1"/>
  <c r="X724" i="6" a="1"/>
  <c r="X724" i="6" s="1"/>
  <c r="X1406" i="6" a="1"/>
  <c r="X1406" i="6" s="1"/>
  <c r="Y1406" i="6" s="1"/>
  <c r="X995" i="6" a="1"/>
  <c r="X995" i="6" s="1"/>
  <c r="X1784" i="6" a="1"/>
  <c r="X1784" i="6" s="1"/>
  <c r="Y1784" i="6" s="1"/>
  <c r="X103" i="6" a="1"/>
  <c r="X103" i="6" s="1"/>
  <c r="X952" i="6" a="1"/>
  <c r="X952" i="6" s="1"/>
  <c r="Y952" i="6" s="1"/>
  <c r="X1023" i="6" a="1"/>
  <c r="X1023" i="6" s="1"/>
  <c r="X733" i="6" a="1"/>
  <c r="X733" i="6" s="1"/>
  <c r="X2281" i="6" a="1"/>
  <c r="X2281" i="6" s="1"/>
  <c r="X2363" i="6" a="1"/>
  <c r="X2363" i="6" s="1"/>
  <c r="X746" i="6" a="1"/>
  <c r="X746" i="6" s="1"/>
  <c r="X1936" i="6" a="1"/>
  <c r="X1936" i="6" s="1"/>
  <c r="X1943" i="6" a="1"/>
  <c r="X1943" i="6" s="1"/>
  <c r="X1209" i="6" a="1"/>
  <c r="X1209" i="6" s="1"/>
  <c r="X124" i="6" a="1"/>
  <c r="X124" i="6" s="1"/>
  <c r="X429" i="6" a="1"/>
  <c r="X429" i="6" s="1"/>
  <c r="X1786" i="6" a="1"/>
  <c r="X1786" i="6" s="1"/>
  <c r="X1310" i="6" a="1"/>
  <c r="X1310" i="6" s="1"/>
  <c r="Y1310" i="6" s="1"/>
  <c r="X370" i="6" a="1"/>
  <c r="X370" i="6" s="1"/>
  <c r="X1499" i="6" a="1"/>
  <c r="X1499" i="6" s="1"/>
  <c r="Y1499" i="6" s="1"/>
  <c r="X1764" i="6" a="1"/>
  <c r="X1764" i="6" s="1"/>
  <c r="X1054" i="6" a="1"/>
  <c r="X1054" i="6" s="1"/>
  <c r="X1254" i="6" a="1"/>
  <c r="X1254" i="6" s="1"/>
  <c r="Y1254" i="6" s="1"/>
  <c r="X1822" i="6" a="1"/>
  <c r="X1822" i="6" s="1"/>
  <c r="X302" i="6" a="1"/>
  <c r="X302" i="6" s="1"/>
  <c r="X1476" i="6" a="1"/>
  <c r="X1476" i="6" s="1"/>
  <c r="X1162" i="6" a="1"/>
  <c r="X1162" i="6" s="1"/>
  <c r="X530" i="6" a="1"/>
  <c r="X530" i="6" s="1"/>
  <c r="X2174" i="6" a="1"/>
  <c r="X2174" i="6" s="1"/>
  <c r="Y2174" i="6" s="1"/>
  <c r="X1068" i="6" a="1"/>
  <c r="X1068" i="6" s="1"/>
  <c r="Y1068" i="6" s="1"/>
  <c r="X2326" i="6" a="1"/>
  <c r="X2326" i="6" s="1"/>
  <c r="Y2326" i="6" s="1"/>
  <c r="X2049" i="6" a="1"/>
  <c r="X2049" i="6" s="1"/>
  <c r="X2048" i="6" a="1"/>
  <c r="X2048" i="6" s="1"/>
  <c r="X57" i="6" a="1"/>
  <c r="X57" i="6" s="1"/>
  <c r="X691" i="6" a="1"/>
  <c r="X691" i="6" s="1"/>
  <c r="X1469" i="6" a="1"/>
  <c r="X1469" i="6" s="1"/>
  <c r="X2278" i="6" a="1"/>
  <c r="X2278" i="6" s="1"/>
  <c r="X418" i="6" a="1"/>
  <c r="X418" i="6" s="1"/>
  <c r="X331" i="6" a="1"/>
  <c r="X331" i="6" s="1"/>
  <c r="X521" i="6" a="1"/>
  <c r="X521" i="6" s="1"/>
  <c r="X200" i="6" a="1"/>
  <c r="X200" i="6" s="1"/>
  <c r="X689" i="6" a="1"/>
  <c r="X689" i="6" s="1"/>
  <c r="Y689" i="6" s="1"/>
  <c r="X1721" i="6" a="1"/>
  <c r="X1721" i="6" s="1"/>
  <c r="X1707" i="6" a="1"/>
  <c r="X1707" i="6" s="1"/>
  <c r="X1524" i="6" a="1"/>
  <c r="X1524" i="6" s="1"/>
  <c r="X1550" i="6" a="1"/>
  <c r="X1550" i="6" s="1"/>
  <c r="X78" i="6" a="1"/>
  <c r="X78" i="6" s="1"/>
  <c r="X875" i="6" a="1"/>
  <c r="X875" i="6" s="1"/>
  <c r="X1256" i="6" a="1"/>
  <c r="X1256" i="6" s="1"/>
  <c r="X329" i="6" a="1"/>
  <c r="X329" i="6" s="1"/>
  <c r="X1343" i="6" a="1"/>
  <c r="X1343" i="6" s="1"/>
  <c r="X769" i="6" a="1"/>
  <c r="X769" i="6" s="1"/>
  <c r="X799" i="6" a="1"/>
  <c r="X799" i="6" s="1"/>
  <c r="X972" i="6" a="1"/>
  <c r="X972" i="6" s="1"/>
  <c r="Y972" i="6" s="1"/>
  <c r="X1224" i="6" a="1"/>
  <c r="X1224" i="6" s="1"/>
  <c r="X1344" i="6" a="1"/>
  <c r="X1344" i="6" s="1"/>
  <c r="X1576" i="6" a="1"/>
  <c r="X1576" i="6" s="1"/>
  <c r="X1440" i="6" a="1"/>
  <c r="X1440" i="6" s="1"/>
  <c r="Y1440" i="6" s="1"/>
  <c r="X308" i="6" a="1"/>
  <c r="X308" i="6" s="1"/>
  <c r="X2207" i="6" a="1"/>
  <c r="X2207" i="6" s="1"/>
  <c r="Y2207" i="6" s="1"/>
  <c r="X2133" i="6" a="1"/>
  <c r="X2133" i="6" s="1"/>
  <c r="Y2133" i="6" s="1"/>
  <c r="X1148" i="6" a="1"/>
  <c r="X1148" i="6" s="1"/>
  <c r="Y1148" i="6" s="1"/>
  <c r="X2058" i="6" a="1"/>
  <c r="X2058" i="6" s="1"/>
  <c r="Y2058" i="6" s="1"/>
  <c r="X2206" i="6" a="1"/>
  <c r="X2206" i="6" s="1"/>
  <c r="X945" i="6" a="1"/>
  <c r="X945" i="6" s="1"/>
  <c r="X2060" i="6" a="1"/>
  <c r="X2060" i="6" s="1"/>
  <c r="Y2060" i="6" s="1"/>
  <c r="X2350" i="6" a="1"/>
  <c r="X2350" i="6" s="1"/>
  <c r="X2079" i="6" a="1"/>
  <c r="X2079" i="6" s="1"/>
  <c r="Y2079" i="6" s="1"/>
  <c r="X2070" i="6" a="1"/>
  <c r="X2070" i="6" s="1"/>
  <c r="X2066" i="6" a="1"/>
  <c r="X2066" i="6" s="1"/>
  <c r="Y2066" i="6" s="1"/>
  <c r="X1888" i="6" a="1"/>
  <c r="X1888" i="6" s="1"/>
  <c r="X2442" i="6" a="1"/>
  <c r="X2442" i="6" s="1"/>
  <c r="X506" i="6" a="1"/>
  <c r="X506" i="6" s="1"/>
  <c r="X2374" i="6" a="1"/>
  <c r="X2374" i="6" s="1"/>
  <c r="X45" i="6" a="1"/>
  <c r="X45" i="6" s="1"/>
  <c r="X544" i="6" a="1"/>
  <c r="X544" i="6" s="1"/>
  <c r="X537" i="6" a="1"/>
  <c r="X537" i="6" s="1"/>
  <c r="X1814" i="6" a="1"/>
  <c r="X1814" i="6" s="1"/>
  <c r="Y1814" i="6" s="1"/>
  <c r="X1434" i="6" a="1"/>
  <c r="X1434" i="6" s="1"/>
  <c r="X1662" i="6" a="1"/>
  <c r="X1662" i="6" s="1"/>
  <c r="Y1662" i="6" s="1"/>
  <c r="X1773" i="6" a="1"/>
  <c r="X1773" i="6" s="1"/>
  <c r="X1237" i="6" a="1"/>
  <c r="X1237" i="6" s="1"/>
  <c r="Y1237" i="6" s="1"/>
  <c r="X1568" i="6" a="1"/>
  <c r="X1568" i="6" s="1"/>
  <c r="X2380" i="6" a="1"/>
  <c r="X2380" i="6" s="1"/>
  <c r="X2009" i="6" a="1"/>
  <c r="X2009" i="6" s="1"/>
  <c r="Y2009" i="6" s="1"/>
  <c r="X2333" i="6" a="1"/>
  <c r="X2333" i="6" s="1"/>
  <c r="Y2333" i="6" s="1"/>
  <c r="X2028" i="6" a="1"/>
  <c r="X2028" i="6" s="1"/>
  <c r="X2447" i="6" a="1"/>
  <c r="X2447" i="6" s="1"/>
  <c r="X2400" i="6" a="1"/>
  <c r="X2400" i="6" s="1"/>
  <c r="X505" i="6" a="1"/>
  <c r="X505" i="6" s="1"/>
  <c r="Y505" i="6" s="1"/>
  <c r="X484" i="6" a="1"/>
  <c r="X484" i="6" s="1"/>
  <c r="X1772" i="6" a="1"/>
  <c r="X1772" i="6" s="1"/>
  <c r="X1207" i="6" a="1"/>
  <c r="X1207" i="6" s="1"/>
  <c r="X2126" i="6" a="1"/>
  <c r="X2126" i="6" s="1"/>
  <c r="Y2126" i="6" s="1"/>
  <c r="X25" i="6" a="1"/>
  <c r="X25" i="6" s="1"/>
  <c r="X655" i="6" a="1"/>
  <c r="X655" i="6" s="1"/>
  <c r="X274" i="6" a="1"/>
  <c r="X274" i="6" s="1"/>
  <c r="Y274" i="6" s="1"/>
  <c r="X205" i="6" a="1"/>
  <c r="X205" i="6" s="1"/>
  <c r="Y205" i="6" s="1"/>
  <c r="X379" i="6" a="1"/>
  <c r="X379" i="6" s="1"/>
  <c r="X526" i="6" a="1"/>
  <c r="X526" i="6" s="1"/>
  <c r="Y526" i="6" s="1"/>
  <c r="X627" i="6" a="1"/>
  <c r="X627" i="6" s="1"/>
  <c r="X421" i="6" a="1"/>
  <c r="X421" i="6" s="1"/>
  <c r="Y421" i="6" s="1"/>
  <c r="X557" i="6" a="1"/>
  <c r="X557" i="6" s="1"/>
  <c r="Y557" i="6" s="1"/>
  <c r="X147" i="6" a="1"/>
  <c r="X147" i="6" s="1"/>
  <c r="X623" i="6" a="1"/>
  <c r="X623" i="6" s="1"/>
  <c r="X282" i="6" a="1"/>
  <c r="X282" i="6" s="1"/>
  <c r="X606" i="6" a="1"/>
  <c r="X606" i="6" s="1"/>
  <c r="X1743" i="6" a="1"/>
  <c r="X1743" i="6" s="1"/>
  <c r="X853" i="6" a="1"/>
  <c r="X853" i="6" s="1"/>
  <c r="Y853" i="6" s="1"/>
  <c r="X118" i="6" a="1"/>
  <c r="X118" i="6" s="1"/>
  <c r="Y118" i="6" s="1"/>
  <c r="X1660" i="6" a="1"/>
  <c r="X1660" i="6" s="1"/>
  <c r="X975" i="6" a="1"/>
  <c r="X975" i="6" s="1"/>
  <c r="X814" i="6" a="1"/>
  <c r="X814" i="6" s="1"/>
  <c r="X959" i="6" a="1"/>
  <c r="X959" i="6" s="1"/>
  <c r="X125" i="6" a="1"/>
  <c r="X125" i="6" s="1"/>
  <c r="X427" i="6" a="1"/>
  <c r="X427" i="6" s="1"/>
  <c r="X1789" i="6" a="1"/>
  <c r="X1789" i="6" s="1"/>
  <c r="Y1789" i="6" s="1"/>
  <c r="X105" i="6" a="1"/>
  <c r="X105" i="6" s="1"/>
  <c r="Y105" i="6" s="1"/>
  <c r="X1474" i="6" a="1"/>
  <c r="X1474" i="6" s="1"/>
  <c r="Y1474" i="6" s="1"/>
  <c r="X137" i="6" a="1"/>
  <c r="X137" i="6" s="1"/>
  <c r="X1238" i="6" a="1"/>
  <c r="X1238" i="6" s="1"/>
  <c r="X389" i="6" a="1"/>
  <c r="X389" i="6" s="1"/>
  <c r="Y389" i="6" s="1"/>
  <c r="X1796" i="6" a="1"/>
  <c r="X1796" i="6" s="1"/>
  <c r="X1730" i="6" a="1"/>
  <c r="X1730" i="6" s="1"/>
  <c r="Y1730" i="6" s="1"/>
  <c r="X1028" i="6" a="1"/>
  <c r="X1028" i="6" s="1"/>
  <c r="X960" i="6" a="1"/>
  <c r="X960" i="6" s="1"/>
  <c r="Y960" i="6" s="1"/>
  <c r="X1533" i="6" a="1"/>
  <c r="X1533" i="6" s="1"/>
  <c r="Y1533" i="6" s="1"/>
  <c r="X1402" i="6" a="1"/>
  <c r="X1402" i="6" s="1"/>
  <c r="X740" i="6" a="1"/>
  <c r="X740" i="6" s="1"/>
  <c r="Y740" i="6" s="1"/>
  <c r="X1670" i="6" a="1"/>
  <c r="X1670" i="6" s="1"/>
  <c r="X172" i="6" a="1"/>
  <c r="X172" i="6" s="1"/>
  <c r="X1645" i="6" a="1"/>
  <c r="X1645" i="6" s="1"/>
  <c r="Y1645" i="6" s="1"/>
  <c r="X1081" i="6" a="1"/>
  <c r="X1081" i="6" s="1"/>
  <c r="Y1081" i="6" s="1"/>
  <c r="X1594" i="6" a="1"/>
  <c r="X1594" i="6" s="1"/>
  <c r="Y1594" i="6" s="1"/>
  <c r="X1047" i="6" a="1"/>
  <c r="X1047" i="6" s="1"/>
  <c r="Y1047" i="6" s="1"/>
  <c r="X876" i="6" a="1"/>
  <c r="X876" i="6" s="1"/>
  <c r="X1856" i="6" a="1"/>
  <c r="X1856" i="6" s="1"/>
  <c r="Y1856" i="6" s="1"/>
  <c r="X955" i="6" a="1"/>
  <c r="X955" i="6" s="1"/>
  <c r="Y955" i="6" s="1"/>
  <c r="X1070" i="6" a="1"/>
  <c r="X1070" i="6" s="1"/>
  <c r="X957" i="6" a="1"/>
  <c r="X957" i="6" s="1"/>
  <c r="X138" i="6" a="1"/>
  <c r="X138" i="6" s="1"/>
  <c r="Y138" i="6" s="1"/>
  <c r="X409" i="6" a="1"/>
  <c r="X409" i="6" s="1"/>
  <c r="Y409" i="6" s="1"/>
  <c r="X792" i="6" a="1"/>
  <c r="X792" i="6" s="1"/>
  <c r="Y792" i="6" s="1"/>
  <c r="X2180" i="6" a="1"/>
  <c r="X2180" i="6" s="1"/>
  <c r="X2211" i="6" a="1"/>
  <c r="X2211" i="6" s="1"/>
  <c r="Y2211" i="6" s="1"/>
  <c r="X1896" i="6" a="1"/>
  <c r="X1896" i="6" s="1"/>
  <c r="Y1896" i="6" s="1"/>
  <c r="X2343" i="6" a="1"/>
  <c r="X2343" i="6" s="1"/>
  <c r="Y2343" i="6" s="1"/>
  <c r="X854" i="6" a="1"/>
  <c r="X854" i="6" s="1"/>
  <c r="Y854" i="6" s="1"/>
  <c r="X1967" i="6" a="1"/>
  <c r="X1967" i="6" s="1"/>
  <c r="X2086" i="6" a="1"/>
  <c r="X2086" i="6" s="1"/>
  <c r="Y2086" i="6" s="1"/>
  <c r="X1650" i="6" a="1"/>
  <c r="X1650" i="6" s="1"/>
  <c r="X2208" i="6" a="1"/>
  <c r="X2208" i="6" s="1"/>
  <c r="Y2208" i="6" s="1"/>
  <c r="X1184" i="6" a="1"/>
  <c r="X1184" i="6" s="1"/>
  <c r="X781" i="6" a="1"/>
  <c r="X781" i="6" s="1"/>
  <c r="X2154" i="6" a="1"/>
  <c r="X2154" i="6" s="1"/>
  <c r="Y2154" i="6" s="1"/>
  <c r="X2043" i="6" a="1"/>
  <c r="X2043" i="6" s="1"/>
  <c r="Y2043" i="6" s="1"/>
  <c r="X2356" i="6" a="1"/>
  <c r="X2356" i="6" s="1"/>
  <c r="X1904" i="6" a="1"/>
  <c r="X1904" i="6" s="1"/>
  <c r="Y1904" i="6" s="1"/>
  <c r="X1898" i="6" a="1"/>
  <c r="X1898" i="6" s="1"/>
  <c r="X2387" i="6" a="1"/>
  <c r="X2387" i="6" s="1"/>
  <c r="X2421" i="6" a="1"/>
  <c r="X2421" i="6" s="1"/>
  <c r="Y2421" i="6" s="1"/>
  <c r="X1176" i="6" a="1"/>
  <c r="X1176" i="6" s="1"/>
  <c r="Y1176" i="6" s="1"/>
  <c r="X670" i="6" a="1"/>
  <c r="X670" i="6" s="1"/>
  <c r="Y670" i="6" s="1"/>
  <c r="X1676" i="6" a="1"/>
  <c r="X1676" i="6" s="1"/>
  <c r="Y1676" i="6" s="1"/>
  <c r="X1606" i="6" a="1"/>
  <c r="X1606" i="6" s="1"/>
  <c r="Y1606" i="6" s="1"/>
  <c r="X1461" i="6" a="1"/>
  <c r="X1461" i="6" s="1"/>
  <c r="Y1461" i="6" s="1"/>
  <c r="X1535" i="6" a="1"/>
  <c r="X1535" i="6" s="1"/>
  <c r="Y1535" i="6" s="1"/>
  <c r="X1429" i="6" a="1"/>
  <c r="X1429" i="6" s="1"/>
  <c r="X1779" i="6" a="1"/>
  <c r="X1779" i="6" s="1"/>
  <c r="Y1779" i="6" s="1"/>
  <c r="X1526" i="6" a="1"/>
  <c r="X1526" i="6" s="1"/>
  <c r="Y1526" i="6" s="1"/>
  <c r="X1169" i="6" a="1"/>
  <c r="X1169" i="6" s="1"/>
  <c r="X2314" i="6" a="1"/>
  <c r="X2314" i="6" s="1"/>
  <c r="X1969" i="6" a="1"/>
  <c r="X1969" i="6" s="1"/>
  <c r="Y1969" i="6" s="1"/>
  <c r="X2138" i="6" a="1"/>
  <c r="X2138" i="6" s="1"/>
  <c r="Y2138" i="6" s="1"/>
  <c r="X2092" i="6" a="1"/>
  <c r="X2092" i="6" s="1"/>
  <c r="X2288" i="6" a="1"/>
  <c r="X2288" i="6" s="1"/>
  <c r="X2289" i="6" a="1"/>
  <c r="X2289" i="6" s="1"/>
  <c r="Y2289" i="6" s="1"/>
  <c r="X2094" i="6" a="1"/>
  <c r="X2094" i="6" s="1"/>
  <c r="Y2094" i="6" s="1"/>
  <c r="X2415" i="6" a="1"/>
  <c r="X2415" i="6" s="1"/>
  <c r="X2452" i="6" a="1"/>
  <c r="X2452" i="6" s="1"/>
  <c r="Y2452" i="6" s="1"/>
  <c r="X584" i="6" a="1"/>
  <c r="X584" i="6" s="1"/>
  <c r="X676" i="6" a="1"/>
  <c r="X676" i="6" s="1"/>
  <c r="Y676" i="6" s="1"/>
  <c r="X615" i="6" a="1"/>
  <c r="X615" i="6" s="1"/>
  <c r="Y615" i="6" s="1"/>
  <c r="X411" i="6" a="1"/>
  <c r="X411" i="6" s="1"/>
  <c r="X265" i="6" a="1"/>
  <c r="X265" i="6" s="1"/>
  <c r="Y265" i="6" s="1"/>
  <c r="X1684" i="6" a="1"/>
  <c r="X1684" i="6" s="1"/>
  <c r="Y1684" i="6" s="1"/>
  <c r="X1699" i="6" a="1"/>
  <c r="X1699" i="6" s="1"/>
  <c r="Y1699" i="6" s="1"/>
  <c r="X1404" i="6" a="1"/>
  <c r="X1404" i="6" s="1"/>
  <c r="Y1404" i="6" s="1"/>
  <c r="X1194" i="6" a="1"/>
  <c r="X1194" i="6" s="1"/>
  <c r="X618" i="6" a="1"/>
  <c r="X618" i="6" s="1"/>
  <c r="Y618" i="6" s="1"/>
  <c r="X609" i="6" a="1"/>
  <c r="X609" i="6" s="1"/>
  <c r="Y609" i="6" s="1"/>
  <c r="X1731" i="6" a="1"/>
  <c r="X1731" i="6" s="1"/>
  <c r="Y1731" i="6" s="1"/>
  <c r="X1680" i="6" a="1"/>
  <c r="X1680" i="6" s="1"/>
  <c r="Y1680" i="6" s="1"/>
  <c r="X1196" i="6" a="1"/>
  <c r="X1196" i="6" s="1"/>
  <c r="Y1196" i="6" s="1"/>
  <c r="X1566" i="6" a="1"/>
  <c r="X1566" i="6" s="1"/>
  <c r="X1803" i="6" a="1"/>
  <c r="X1803" i="6" s="1"/>
  <c r="Y1803" i="6" s="1"/>
  <c r="X1379" i="6" a="1"/>
  <c r="X1379" i="6" s="1"/>
  <c r="Y1379" i="6" s="1"/>
  <c r="X1841" i="6" a="1"/>
  <c r="X1841" i="6" s="1"/>
  <c r="Y1841" i="6" s="1"/>
  <c r="X1530" i="6" a="1"/>
  <c r="X1530" i="6" s="1"/>
  <c r="Y1530" i="6" s="1"/>
  <c r="X1778" i="6" a="1"/>
  <c r="X1778" i="6" s="1"/>
  <c r="Y1778" i="6" s="1"/>
  <c r="X1799" i="6" a="1"/>
  <c r="X1799" i="6" s="1"/>
  <c r="Y1799" i="6" s="1"/>
  <c r="X608" i="6" a="1"/>
  <c r="X608" i="6" s="1"/>
  <c r="Y608" i="6" s="1"/>
  <c r="X1513" i="6" a="1"/>
  <c r="X1513" i="6" s="1"/>
  <c r="Y1513" i="6" s="1"/>
  <c r="X1527" i="6" a="1"/>
  <c r="X1527" i="6" s="1"/>
  <c r="Y1527" i="6" s="1"/>
  <c r="X577" i="6" a="1"/>
  <c r="X577" i="6" s="1"/>
  <c r="Y577" i="6" s="1"/>
  <c r="X2179" i="6" a="1"/>
  <c r="X2179" i="6" s="1"/>
  <c r="Y2179" i="6" s="1"/>
  <c r="X2186" i="6" a="1"/>
  <c r="X2186" i="6" s="1"/>
  <c r="Y2186" i="6" s="1"/>
  <c r="X2302" i="6" a="1"/>
  <c r="X2302" i="6" s="1"/>
  <c r="Y2302" i="6" s="1"/>
  <c r="X1430" i="6" a="1"/>
  <c r="X1430" i="6" s="1"/>
  <c r="Y1430" i="6" s="1"/>
  <c r="X1970" i="6" a="1"/>
  <c r="X1970" i="6" s="1"/>
  <c r="Y1970" i="6" s="1"/>
  <c r="X2045" i="6" a="1"/>
  <c r="X2045" i="6" s="1"/>
  <c r="X2119" i="6" a="1"/>
  <c r="X2119" i="6" s="1"/>
  <c r="Y2119" i="6" s="1"/>
  <c r="X2156" i="6" a="1"/>
  <c r="X2156" i="6" s="1"/>
  <c r="X1375" i="6" a="1"/>
  <c r="X1375" i="6" s="1"/>
  <c r="Y1375" i="6" s="1"/>
  <c r="X1613" i="6" a="1"/>
  <c r="X1613" i="6" s="1"/>
  <c r="Y1613" i="6" s="1"/>
  <c r="X2382" i="6" a="1"/>
  <c r="X2382" i="6" s="1"/>
  <c r="Y2382" i="6" s="1"/>
  <c r="X1193" i="6" a="1"/>
  <c r="X1193" i="6" s="1"/>
  <c r="Y1193" i="6" s="1"/>
  <c r="X782" i="6" a="1"/>
  <c r="X782" i="6" s="1"/>
  <c r="X2303" i="6" a="1"/>
  <c r="X2303" i="6" s="1"/>
  <c r="Y2303" i="6" s="1"/>
  <c r="X1376" i="6" a="1"/>
  <c r="X1376" i="6" s="1"/>
  <c r="Y1376" i="6" s="1"/>
  <c r="X2424" i="6" a="1"/>
  <c r="X2424" i="6" s="1"/>
  <c r="Y2424" i="6" s="1"/>
  <c r="X2439" i="6" a="1"/>
  <c r="X2439" i="6" s="1"/>
  <c r="Y2439" i="6" s="1"/>
  <c r="X432" i="6" a="1"/>
  <c r="X432" i="6" s="1"/>
  <c r="X555" i="6" a="1"/>
  <c r="X555" i="6" s="1"/>
  <c r="Y555" i="6" s="1"/>
  <c r="X435" i="6" a="1"/>
  <c r="X435" i="6" s="1"/>
  <c r="Y435" i="6" s="1"/>
  <c r="X1026" i="6" a="1"/>
  <c r="X1026" i="6" s="1"/>
  <c r="Y1026" i="6" s="1"/>
  <c r="X1850" i="6" a="1"/>
  <c r="X1850" i="6" s="1"/>
  <c r="X806" i="6" a="1"/>
  <c r="X806" i="6" s="1"/>
  <c r="Y806" i="6" s="1"/>
  <c r="X1831" i="6" a="1"/>
  <c r="X1831" i="6" s="1"/>
  <c r="Y1831" i="6" s="1"/>
  <c r="X1233" i="6" a="1"/>
  <c r="X1233" i="6" s="1"/>
  <c r="Y1233" i="6" s="1"/>
  <c r="X1331" i="6" a="1"/>
  <c r="X1331" i="6" s="1"/>
  <c r="X1733" i="6" a="1"/>
  <c r="X1733" i="6" s="1"/>
  <c r="X1277" i="6" a="1"/>
  <c r="X1277" i="6" s="1"/>
  <c r="Y1277" i="6" s="1"/>
  <c r="X1427" i="6" a="1"/>
  <c r="X1427" i="6" s="1"/>
  <c r="Y1427" i="6" s="1"/>
  <c r="X1036" i="6" a="1"/>
  <c r="X1036" i="6" s="1"/>
  <c r="Y1036" i="6" s="1"/>
  <c r="X760" i="6" a="1"/>
  <c r="X760" i="6" s="1"/>
  <c r="Y760" i="6" s="1"/>
  <c r="X1538" i="6" a="1"/>
  <c r="X1538" i="6" s="1"/>
  <c r="Y1538" i="6" s="1"/>
  <c r="X2291" i="6" a="1"/>
  <c r="X2291" i="6" s="1"/>
  <c r="Y2291" i="6" s="1"/>
  <c r="X2136" i="6" a="1"/>
  <c r="X2136" i="6" s="1"/>
  <c r="Y2136" i="6" s="1"/>
  <c r="X931" i="6" a="1"/>
  <c r="X931" i="6" s="1"/>
  <c r="X938" i="6" a="1"/>
  <c r="X938" i="6" s="1"/>
  <c r="X2053" i="6" a="1"/>
  <c r="X2053" i="6" s="1"/>
  <c r="Y2053" i="6" s="1"/>
  <c r="X2170" i="6" a="1"/>
  <c r="X2170" i="6" s="1"/>
  <c r="Y2170" i="6" s="1"/>
  <c r="X790" i="6" a="1"/>
  <c r="X790" i="6" s="1"/>
  <c r="Y790" i="6" s="1"/>
  <c r="X474" i="6" a="1"/>
  <c r="X474" i="6" s="1"/>
  <c r="Y474" i="6" s="1"/>
  <c r="X34" i="6" a="1"/>
  <c r="X34" i="6" s="1"/>
  <c r="Y34" i="6" s="1"/>
  <c r="X1468" i="6" a="1"/>
  <c r="X1468" i="6" s="1"/>
  <c r="Y1468" i="6" s="1"/>
  <c r="X2436" i="6" a="1"/>
  <c r="X2436" i="6" s="1"/>
  <c r="Y2436" i="6" s="1"/>
  <c r="X150" i="6" a="1"/>
  <c r="X150" i="6" s="1"/>
  <c r="Y150" i="6" s="1"/>
  <c r="X233" i="6" a="1"/>
  <c r="X233" i="6" s="1"/>
  <c r="Y233" i="6" s="1"/>
  <c r="X594" i="6" a="1"/>
  <c r="X594" i="6" s="1"/>
  <c r="Y594" i="6" s="1"/>
  <c r="X626" i="6" a="1"/>
  <c r="X626" i="6" s="1"/>
  <c r="X1338" i="6" a="1"/>
  <c r="X1338" i="6" s="1"/>
  <c r="Y1338" i="6" s="1"/>
  <c r="X1018" i="6" a="1"/>
  <c r="X1018" i="6" s="1"/>
  <c r="Y1018" i="6" s="1"/>
  <c r="X1142" i="6" a="1"/>
  <c r="X1142" i="6" s="1"/>
  <c r="Y1142" i="6" s="1"/>
  <c r="X811" i="6" a="1"/>
  <c r="X811" i="6" s="1"/>
  <c r="Y811" i="6" s="1"/>
  <c r="X1665" i="6" a="1"/>
  <c r="X1665" i="6" s="1"/>
  <c r="Y1665" i="6" s="1"/>
  <c r="X735" i="6" a="1"/>
  <c r="X735" i="6" s="1"/>
  <c r="Y735" i="6" s="1"/>
  <c r="X1470" i="6" a="1"/>
  <c r="X1470" i="6" s="1"/>
  <c r="Y1470" i="6" s="1"/>
  <c r="X237" i="6" a="1"/>
  <c r="X237" i="6" s="1"/>
  <c r="Y237" i="6" s="1"/>
  <c r="X768" i="6" a="1"/>
  <c r="X768" i="6" s="1"/>
  <c r="Y768" i="6" s="1"/>
  <c r="X1305" i="6" a="1"/>
  <c r="X1305" i="6" s="1"/>
  <c r="X93" i="6" a="1"/>
  <c r="X93" i="6" s="1"/>
  <c r="Y93" i="6" s="1"/>
  <c r="X1266" i="6" a="1"/>
  <c r="X1266" i="6" s="1"/>
  <c r="Y1266" i="6" s="1"/>
  <c r="X907" i="6" a="1"/>
  <c r="X907" i="6" s="1"/>
  <c r="Y907" i="6" s="1"/>
  <c r="X899" i="6" a="1"/>
  <c r="X899" i="6" s="1"/>
  <c r="Y899" i="6" s="1"/>
  <c r="X168" i="6" a="1"/>
  <c r="X168" i="6" s="1"/>
  <c r="Y168" i="6" s="1"/>
  <c r="X984" i="6" a="1"/>
  <c r="X984" i="6" s="1"/>
  <c r="Y984" i="6" s="1"/>
  <c r="X1360" i="6" a="1"/>
  <c r="X1360" i="6" s="1"/>
  <c r="Y1360" i="6" s="1"/>
  <c r="X715" i="6" a="1"/>
  <c r="X715" i="6" s="1"/>
  <c r="Y715" i="6" s="1"/>
  <c r="X946" i="6" a="1"/>
  <c r="X946" i="6" s="1"/>
  <c r="Y946" i="6" s="1"/>
  <c r="X2067" i="6" a="1"/>
  <c r="X2067" i="6" s="1"/>
  <c r="Y2067" i="6" s="1"/>
  <c r="X2072" i="6" a="1"/>
  <c r="X2072" i="6" s="1"/>
  <c r="Y2072" i="6" s="1"/>
  <c r="X2065" i="6" a="1"/>
  <c r="X2065" i="6" s="1"/>
  <c r="Y2065" i="6" s="1"/>
  <c r="X1942" i="6" a="1"/>
  <c r="X1942" i="6" s="1"/>
  <c r="X699" i="6" a="1"/>
  <c r="X699" i="6" s="1"/>
  <c r="Y699" i="6" s="1"/>
  <c r="X1150" i="6" a="1"/>
  <c r="X1150" i="6" s="1"/>
  <c r="Y1150" i="6" s="1"/>
  <c r="X2062" i="6" a="1"/>
  <c r="X2062" i="6" s="1"/>
  <c r="Y2062" i="6" s="1"/>
  <c r="X1156" i="6" a="1"/>
  <c r="X1156" i="6" s="1"/>
  <c r="Y1156" i="6" s="1"/>
  <c r="X2310" i="6" a="1"/>
  <c r="X2310" i="6" s="1"/>
  <c r="X847" i="6" a="1"/>
  <c r="X847" i="6" s="1"/>
  <c r="Y847" i="6" s="1"/>
  <c r="X688" i="6" a="1"/>
  <c r="X688" i="6" s="1"/>
  <c r="Y688" i="6" s="1"/>
  <c r="X47" i="6" a="1"/>
  <c r="X47" i="6" s="1"/>
  <c r="Y47" i="6" s="1"/>
  <c r="X697" i="6" a="1"/>
  <c r="X697" i="6" s="1"/>
  <c r="Y697" i="6" s="1"/>
  <c r="X1780" i="6" a="1"/>
  <c r="X1780" i="6" s="1"/>
  <c r="Y1780" i="6" s="1"/>
  <c r="X1976" i="6" a="1"/>
  <c r="X1976" i="6" s="1"/>
  <c r="Y1976" i="6" s="1"/>
  <c r="X573" i="6" a="1"/>
  <c r="X573" i="6" s="1"/>
  <c r="Y573" i="6" s="1"/>
  <c r="X549" i="6" a="1"/>
  <c r="X549" i="6" s="1"/>
  <c r="Y549" i="6" s="1"/>
  <c r="X524" i="6" a="1"/>
  <c r="X524" i="6" s="1"/>
  <c r="X601" i="6" a="1"/>
  <c r="X601" i="6" s="1"/>
  <c r="Y601" i="6" s="1"/>
  <c r="X1076" i="6" a="1"/>
  <c r="X1076" i="6" s="1"/>
  <c r="Y1076" i="6" s="1"/>
  <c r="X1661" i="6" a="1"/>
  <c r="X1661" i="6" s="1"/>
  <c r="Y1661" i="6" s="1"/>
  <c r="X1204" i="6" a="1"/>
  <c r="X1204" i="6" s="1"/>
  <c r="Y1204" i="6" s="1"/>
  <c r="X1210" i="6" a="1"/>
  <c r="X1210" i="6" s="1"/>
  <c r="Y1210" i="6" s="1"/>
  <c r="X1213" i="6" a="1"/>
  <c r="X1213" i="6" s="1"/>
  <c r="Y1213" i="6" s="1"/>
  <c r="X1220" i="6" a="1"/>
  <c r="X1220" i="6" s="1"/>
  <c r="Y1220" i="6" s="1"/>
  <c r="X1247" i="6" a="1"/>
  <c r="X1247" i="6" s="1"/>
  <c r="Y1247" i="6" s="1"/>
  <c r="X2346" i="6" a="1"/>
  <c r="X2346" i="6" s="1"/>
  <c r="Y2346" i="6" s="1"/>
  <c r="X2328" i="6" a="1"/>
  <c r="X2328" i="6" s="1"/>
  <c r="Y2328" i="6" s="1"/>
  <c r="X2189" i="6" a="1"/>
  <c r="X2189" i="6" s="1"/>
  <c r="Y2189" i="6" s="1"/>
  <c r="X2345" i="6" a="1"/>
  <c r="X2345" i="6" s="1"/>
  <c r="Y2345" i="6" s="1"/>
  <c r="X2398" i="6" a="1"/>
  <c r="X2398" i="6" s="1"/>
  <c r="Y2398" i="6" s="1"/>
  <c r="X2429" i="6" a="1"/>
  <c r="X2429" i="6" s="1"/>
  <c r="Y2429" i="6" s="1"/>
  <c r="X471" i="6" a="1"/>
  <c r="X471" i="6" s="1"/>
  <c r="X682" i="6" a="1"/>
  <c r="X682" i="6" s="1"/>
  <c r="Y682" i="6" s="1"/>
  <c r="X1205" i="6" a="1"/>
  <c r="X1205" i="6" s="1"/>
  <c r="Y1205" i="6" s="1"/>
  <c r="X167" i="6" a="1"/>
  <c r="X167" i="6" s="1"/>
  <c r="Y167" i="6" s="1"/>
  <c r="X2132" i="6" a="1"/>
  <c r="X2132" i="6" s="1"/>
  <c r="Y2132" i="6" s="1"/>
  <c r="X6" i="6" a="1"/>
  <c r="X6" i="6" s="1"/>
  <c r="Y6" i="6" s="1"/>
  <c r="X681" i="6" a="1"/>
  <c r="X681" i="6" s="1"/>
  <c r="Y681" i="6" s="1"/>
  <c r="X234" i="6" a="1"/>
  <c r="X234" i="6" s="1"/>
  <c r="Y234" i="6" s="1"/>
  <c r="X437" i="6" a="1"/>
  <c r="X437" i="6" s="1"/>
  <c r="Y437" i="6" s="1"/>
  <c r="X184" i="6" a="1"/>
  <c r="X184" i="6" s="1"/>
  <c r="Y184" i="6" s="1"/>
  <c r="X634" i="6" a="1"/>
  <c r="X634" i="6" s="1"/>
  <c r="Y634" i="6" s="1"/>
  <c r="X160" i="6" a="1"/>
  <c r="X160" i="6" s="1"/>
  <c r="Y160" i="6" s="1"/>
  <c r="X664" i="6" a="1"/>
  <c r="X664" i="6" s="1"/>
  <c r="Y664" i="6" s="1"/>
  <c r="X303" i="6" a="1"/>
  <c r="X303" i="6" s="1"/>
  <c r="Y303" i="6" s="1"/>
  <c r="X426" i="6" a="1"/>
  <c r="X426" i="6" s="1"/>
  <c r="X547" i="6" a="1"/>
  <c r="X547" i="6" s="1"/>
  <c r="Y547" i="6" s="1"/>
  <c r="X102" i="6" a="1"/>
  <c r="X102" i="6" s="1"/>
  <c r="Y102" i="6" s="1"/>
  <c r="X79" i="6" a="1"/>
  <c r="X79" i="6" s="1"/>
  <c r="Y79" i="6" s="1"/>
  <c r="X35" i="6" a="1"/>
  <c r="X35" i="6" s="1"/>
  <c r="Y35" i="6" s="1"/>
  <c r="X852" i="6" a="1"/>
  <c r="X852" i="6" s="1"/>
  <c r="Y852" i="6" s="1"/>
  <c r="X1537" i="6" a="1"/>
  <c r="X1537" i="6" s="1"/>
  <c r="Y1537" i="6" s="1"/>
  <c r="X1177" i="6" a="1"/>
  <c r="X1177" i="6" s="1"/>
  <c r="Y1177" i="6" s="1"/>
  <c r="X954" i="6" a="1"/>
  <c r="X954" i="6" s="1"/>
  <c r="Y954" i="6" s="1"/>
  <c r="X1544" i="6" a="1"/>
  <c r="X1544" i="6" s="1"/>
  <c r="Y1544" i="6" s="1"/>
  <c r="X126" i="6" a="1"/>
  <c r="X126" i="6" s="1"/>
  <c r="X1578" i="6" a="1"/>
  <c r="X1578" i="6" s="1"/>
  <c r="Y1578" i="6" s="1"/>
  <c r="X1432" i="6" a="1"/>
  <c r="X1432" i="6" s="1"/>
  <c r="Y1432" i="6" s="1"/>
  <c r="X951" i="6" a="1"/>
  <c r="X951" i="6" s="1"/>
  <c r="Y951" i="6" s="1"/>
  <c r="X1715" i="6" a="1"/>
  <c r="X1715" i="6" s="1"/>
  <c r="Y1715" i="6" s="1"/>
  <c r="X1188" i="6" a="1"/>
  <c r="X1188" i="6" s="1"/>
  <c r="Y1188" i="6" s="1"/>
  <c r="X1648" i="6" a="1"/>
  <c r="X1648" i="6" s="1"/>
  <c r="Y1648" i="6" s="1"/>
  <c r="X833" i="6" a="1"/>
  <c r="X833" i="6" s="1"/>
  <c r="Y833" i="6" s="1"/>
  <c r="X431" i="6" a="1"/>
  <c r="X431" i="6" s="1"/>
  <c r="Y431" i="6" s="1"/>
  <c r="X1557" i="6" a="1"/>
  <c r="X1557" i="6" s="1"/>
  <c r="Y1557" i="6" s="1"/>
  <c r="X1279" i="6" a="1"/>
  <c r="X1279" i="6" s="1"/>
  <c r="Y1279" i="6" s="1"/>
  <c r="X1326" i="6" a="1"/>
  <c r="X1326" i="6" s="1"/>
  <c r="Y1326" i="6" s="1"/>
  <c r="X1655" i="6" a="1"/>
  <c r="X1655" i="6" s="1"/>
  <c r="Y1655" i="6" s="1"/>
  <c r="X1483" i="6" a="1"/>
  <c r="X1483" i="6" s="1"/>
  <c r="Y1483" i="6" s="1"/>
  <c r="X1810" i="6" a="1"/>
  <c r="X1810" i="6" s="1"/>
  <c r="Y1810" i="6" s="1"/>
  <c r="X1295" i="6" a="1"/>
  <c r="X1295" i="6" s="1"/>
  <c r="Y1295" i="6" s="1"/>
  <c r="X1183" i="6" a="1"/>
  <c r="X1183" i="6" s="1"/>
  <c r="Y1183" i="6" s="1"/>
  <c r="X1401" i="6" a="1"/>
  <c r="X1401" i="6" s="1"/>
  <c r="Y1401" i="6" s="1"/>
  <c r="X121" i="6" a="1"/>
  <c r="X121" i="6" s="1"/>
  <c r="Y121" i="6" s="1"/>
  <c r="X1261" i="6" a="1"/>
  <c r="X1261" i="6" s="1"/>
  <c r="Y1261" i="6" s="1"/>
  <c r="X1439" i="6" a="1"/>
  <c r="X1439" i="6" s="1"/>
  <c r="Y1439" i="6" s="1"/>
  <c r="X1185" i="6" a="1"/>
  <c r="X1185" i="6" s="1"/>
  <c r="Y1185" i="6" s="1"/>
  <c r="X1322" i="6" a="1"/>
  <c r="X1322" i="6" s="1"/>
  <c r="Y1322" i="6" s="1"/>
  <c r="X1265" i="6" a="1"/>
  <c r="X1265" i="6" s="1"/>
  <c r="Y1265" i="6" s="1"/>
  <c r="X1191" i="6" a="1"/>
  <c r="X1191" i="6" s="1"/>
  <c r="Y1191" i="6" s="1"/>
  <c r="X953" i="6" a="1"/>
  <c r="X953" i="6" s="1"/>
  <c r="Y953" i="6" s="1"/>
  <c r="X382" i="6" a="1"/>
  <c r="X382" i="6" s="1"/>
  <c r="Y382" i="6" s="1"/>
  <c r="X464" i="6" a="1"/>
  <c r="X464" i="6" s="1"/>
  <c r="Y464" i="6" s="1"/>
  <c r="X270" i="6" a="1"/>
  <c r="X270" i="6" s="1"/>
  <c r="Y270" i="6" s="1"/>
  <c r="X732" i="6" a="1"/>
  <c r="X732" i="6" s="1"/>
  <c r="Y732" i="6" s="1"/>
  <c r="X2149" i="6" a="1"/>
  <c r="X2149" i="6" s="1"/>
  <c r="Y2149" i="6" s="1"/>
  <c r="X1029" i="6" a="1"/>
  <c r="X1029" i="6" s="1"/>
  <c r="Y1029" i="6" s="1"/>
  <c r="X1899" i="6" a="1"/>
  <c r="X1899" i="6" s="1"/>
  <c r="Y1899" i="6" s="1"/>
  <c r="X1925" i="6" a="1"/>
  <c r="X1925" i="6" s="1"/>
  <c r="Y1925" i="6" s="1"/>
  <c r="X2205" i="6" a="1"/>
  <c r="X2205" i="6" s="1"/>
  <c r="Y2205" i="6" s="1"/>
  <c r="X2084" i="6" a="1"/>
  <c r="X2084" i="6" s="1"/>
  <c r="X2106" i="6" a="1"/>
  <c r="X2106" i="6" s="1"/>
  <c r="Y2106" i="6" s="1"/>
  <c r="X2279" i="6" a="1"/>
  <c r="X2279" i="6" s="1"/>
  <c r="Y2279" i="6" s="1"/>
  <c r="X1968" i="6" a="1"/>
  <c r="X1968" i="6" s="1"/>
  <c r="Y1968" i="6" s="1"/>
  <c r="X1175" i="6" a="1"/>
  <c r="X1175" i="6" s="1"/>
  <c r="Y1175" i="6" s="1"/>
  <c r="X884" i="6" a="1"/>
  <c r="X884" i="6" s="1"/>
  <c r="Y884" i="6" s="1"/>
  <c r="X2394" i="6" a="1"/>
  <c r="X2394" i="6" s="1"/>
  <c r="Y2394" i="6" s="1"/>
  <c r="X2446" i="6" a="1"/>
  <c r="X2446" i="6" s="1"/>
  <c r="Y2446" i="6" s="1"/>
  <c r="X1321" i="6" a="1"/>
  <c r="X1321" i="6" s="1"/>
  <c r="Y1321" i="6" s="1"/>
  <c r="X2247" i="6" a="1"/>
  <c r="X2247" i="6" s="1"/>
  <c r="Y2247" i="6" s="1"/>
  <c r="X2124" i="6" a="1"/>
  <c r="X2124" i="6" s="1"/>
  <c r="Y2124" i="6" s="1"/>
  <c r="X2122" i="6" a="1"/>
  <c r="X2122" i="6" s="1"/>
  <c r="X2223" i="6" a="1"/>
  <c r="X2223" i="6" s="1"/>
  <c r="Y2223" i="6" s="1"/>
  <c r="X2120" i="6" a="1"/>
  <c r="X2120" i="6" s="1"/>
  <c r="Y2120" i="6" s="1"/>
  <c r="X2219" i="6" a="1"/>
  <c r="X2219" i="6" s="1"/>
  <c r="Y2219" i="6" s="1"/>
  <c r="X2118" i="6" a="1"/>
  <c r="X2118" i="6" s="1"/>
  <c r="Y2118" i="6" s="1"/>
  <c r="X2379" i="6" a="1"/>
  <c r="X2379" i="6" s="1"/>
  <c r="Y2379" i="6" s="1"/>
  <c r="X2098" i="6" a="1"/>
  <c r="X2098" i="6" s="1"/>
  <c r="Y2098" i="6" s="1"/>
  <c r="X2312" i="6" a="1"/>
  <c r="X2312" i="6" s="1"/>
  <c r="Y2312" i="6" s="1"/>
  <c r="X1700" i="6" a="1"/>
  <c r="X1700" i="6" s="1"/>
  <c r="Y1700" i="6" s="1"/>
  <c r="X1869" i="6" a="1"/>
  <c r="X1869" i="6" s="1"/>
  <c r="Y1869" i="6" s="1"/>
  <c r="X1584" i="6" a="1"/>
  <c r="X1584" i="6" s="1"/>
  <c r="Y1584" i="6" s="1"/>
  <c r="X885" i="6" a="1"/>
  <c r="X885" i="6" s="1"/>
  <c r="Y885" i="6" s="1"/>
  <c r="X1304" i="6" a="1"/>
  <c r="X1304" i="6" s="1"/>
  <c r="Y1304" i="6" s="1"/>
  <c r="X1667" i="6" a="1"/>
  <c r="X1667" i="6" s="1"/>
  <c r="X1828" i="6" a="1"/>
  <c r="X1828" i="6" s="1"/>
  <c r="Y1828" i="6" s="1"/>
  <c r="X1197" i="6" a="1"/>
  <c r="X1197" i="6" s="1"/>
  <c r="Y1197" i="6" s="1"/>
  <c r="X1170" i="6" a="1"/>
  <c r="X1170" i="6" s="1"/>
  <c r="Y1170" i="6" s="1"/>
  <c r="X1710" i="6" a="1"/>
  <c r="X1710" i="6" s="1"/>
  <c r="Y1710" i="6" s="1"/>
  <c r="X536" i="6" a="1"/>
  <c r="X536" i="6" s="1"/>
  <c r="Y536" i="6" s="1"/>
  <c r="X1377" i="6" a="1"/>
  <c r="X1377" i="6" s="1"/>
  <c r="Y1377" i="6" s="1"/>
  <c r="X1341" i="6" a="1"/>
  <c r="X1341" i="6" s="1"/>
  <c r="Y1341" i="6" s="1"/>
  <c r="X570" i="6" a="1"/>
  <c r="X570" i="6" s="1"/>
  <c r="Y570" i="6" s="1"/>
  <c r="X1682" i="6" a="1"/>
  <c r="X1682" i="6" s="1"/>
  <c r="Y1682" i="6" s="1"/>
  <c r="X607" i="6" a="1"/>
  <c r="X607" i="6" s="1"/>
  <c r="Y607" i="6" s="1"/>
  <c r="X507" i="6" a="1"/>
  <c r="X507" i="6" s="1"/>
  <c r="Y507" i="6" s="1"/>
  <c r="X449" i="6" a="1"/>
  <c r="X449" i="6" s="1"/>
  <c r="Y449" i="6" s="1"/>
  <c r="X58" i="6" a="1"/>
  <c r="X58" i="6" s="1"/>
  <c r="Y58" i="6" s="1"/>
  <c r="X2409" i="6" a="1"/>
  <c r="X2409" i="6" s="1"/>
  <c r="Y2409" i="6" s="1"/>
  <c r="X1926" i="6" a="1"/>
  <c r="X1926" i="6" s="1"/>
  <c r="Y1926" i="6" s="1"/>
  <c r="X2168" i="6" a="1"/>
  <c r="X2168" i="6" s="1"/>
  <c r="Y2168" i="6" s="1"/>
  <c r="X1945" i="6" a="1"/>
  <c r="X1945" i="6" s="1"/>
  <c r="Y1945" i="6" s="1"/>
  <c r="X2274" i="6" a="1"/>
  <c r="X2274" i="6" s="1"/>
  <c r="Y2274" i="6" s="1"/>
  <c r="X2140" i="6" a="1"/>
  <c r="X2140" i="6" s="1"/>
  <c r="Y2140" i="6" s="1"/>
  <c r="X2090" i="6" a="1"/>
  <c r="X2090" i="6" s="1"/>
  <c r="Y2090" i="6" s="1"/>
  <c r="X1744" i="6" a="1"/>
  <c r="X1744" i="6" s="1"/>
  <c r="Y1744" i="6" s="1"/>
  <c r="X1293" i="6" a="1"/>
  <c r="X1293" i="6" s="1"/>
  <c r="Y1293" i="6" s="1"/>
  <c r="X815" i="6" a="1"/>
  <c r="X815" i="6" s="1"/>
  <c r="Y815" i="6" s="1"/>
  <c r="X1280" i="6" a="1"/>
  <c r="X1280" i="6" s="1"/>
  <c r="Y1280" i="6" s="1"/>
  <c r="X963" i="6" a="1"/>
  <c r="X963" i="6" s="1"/>
  <c r="Y963" i="6" s="1"/>
  <c r="X635" i="6" a="1"/>
  <c r="X635" i="6" s="1"/>
  <c r="Y635" i="6" s="1"/>
  <c r="X1182" i="6" a="1"/>
  <c r="X1182" i="6" s="1"/>
  <c r="Y1182" i="6" s="1"/>
  <c r="X2441" i="6" a="1"/>
  <c r="X2441" i="6" s="1"/>
  <c r="Y2441" i="6" s="1"/>
  <c r="X2449" i="6" a="1"/>
  <c r="X2449" i="6" s="1"/>
  <c r="Y2449" i="6" s="1"/>
  <c r="X1932" i="6" a="1"/>
  <c r="X1932" i="6" s="1"/>
  <c r="Y1932" i="6" s="1"/>
  <c r="X1181" i="6" a="1"/>
  <c r="X1181" i="6" s="1"/>
  <c r="Y1181" i="6" s="1"/>
  <c r="X1897" i="6" a="1"/>
  <c r="X1897" i="6" s="1"/>
  <c r="Y1897" i="6" s="1"/>
  <c r="X2103" i="6" a="1"/>
  <c r="X2103" i="6" s="1"/>
  <c r="Y2103" i="6" s="1"/>
  <c r="X1317" i="6" a="1"/>
  <c r="X1317" i="6" s="1"/>
  <c r="X1178" i="6" a="1"/>
  <c r="X1178" i="6" s="1"/>
  <c r="Y1178" i="6" s="1"/>
  <c r="X2342" i="6" a="1"/>
  <c r="X2342" i="6" s="1"/>
  <c r="Y2342" i="6" s="1"/>
  <c r="X1260" i="6" a="1"/>
  <c r="X1260" i="6" s="1"/>
  <c r="Y1260" i="6" s="1"/>
  <c r="X982" i="6" a="1"/>
  <c r="X982" i="6" s="1"/>
  <c r="Y982" i="6" s="1"/>
  <c r="X1048" i="6" a="1"/>
  <c r="X1048" i="6" s="1"/>
  <c r="Y1048" i="6" s="1"/>
  <c r="X255" i="6" a="1"/>
  <c r="X255" i="6" s="1"/>
  <c r="Y255" i="6" s="1"/>
  <c r="X323" i="6" a="1"/>
  <c r="X323" i="6" s="1"/>
  <c r="Y323" i="6" s="1"/>
  <c r="X1496" i="6" a="1"/>
  <c r="X1496" i="6" s="1"/>
  <c r="Y1496" i="6" s="1"/>
  <c r="X1371" i="6" a="1"/>
  <c r="X1371" i="6" s="1"/>
  <c r="Y1371" i="6" s="1"/>
  <c r="X1226" i="6" a="1"/>
  <c r="X1226" i="6" s="1"/>
  <c r="Y1226" i="6" s="1"/>
  <c r="X1186" i="6" a="1"/>
  <c r="X1186" i="6" s="1"/>
  <c r="Y1186" i="6" s="1"/>
  <c r="X1316" i="6" a="1"/>
  <c r="X1316" i="6" s="1"/>
  <c r="Y1316" i="6" s="1"/>
  <c r="X298" i="6" a="1"/>
  <c r="X298" i="6" s="1"/>
  <c r="Y298" i="6" s="1"/>
  <c r="X400" i="6" a="1"/>
  <c r="X400" i="6" s="1"/>
  <c r="Y400" i="6" s="1"/>
  <c r="X261" i="6" a="1"/>
  <c r="X261" i="6" s="1"/>
  <c r="Y261" i="6" s="1"/>
  <c r="X443" i="6" a="1"/>
  <c r="X443" i="6" s="1"/>
  <c r="Y443" i="6" s="1"/>
  <c r="X482" i="6" a="1"/>
  <c r="X482" i="6" s="1"/>
  <c r="Y482" i="6" s="1"/>
  <c r="X508" i="6" a="1"/>
  <c r="X508" i="6" s="1"/>
  <c r="Y508" i="6" s="1"/>
  <c r="X1415" i="6" a="1"/>
  <c r="X1415" i="6" s="1"/>
  <c r="Y1415" i="6" s="1"/>
  <c r="X1703" i="6" a="1"/>
  <c r="X1703" i="6" s="1"/>
  <c r="Y1703" i="6" s="1"/>
  <c r="X587" i="6" a="1"/>
  <c r="X587" i="6" s="1"/>
  <c r="Y587" i="6" s="1"/>
  <c r="X637" i="6" a="1"/>
  <c r="X637" i="6" s="1"/>
  <c r="Y637" i="6" s="1"/>
  <c r="X696" i="6" a="1"/>
  <c r="X696" i="6" s="1"/>
  <c r="Y696" i="6" s="1"/>
  <c r="X2384" i="6" a="1"/>
  <c r="X2384" i="6" s="1"/>
  <c r="Y2384" i="6" s="1"/>
  <c r="X717" i="6" a="1"/>
  <c r="X717" i="6" s="1"/>
  <c r="Y717" i="6" s="1"/>
  <c r="X2082" i="6" a="1"/>
  <c r="X2082" i="6" s="1"/>
  <c r="Y2082" i="6" s="1"/>
  <c r="X1069" i="6" a="1"/>
  <c r="X1069" i="6" s="1"/>
  <c r="Y1069" i="6" s="1"/>
  <c r="X1225" i="6" a="1"/>
  <c r="X1225" i="6" s="1"/>
  <c r="Y1225" i="6" s="1"/>
  <c r="X1757" i="6" a="1"/>
  <c r="X1757" i="6" s="1"/>
  <c r="Y1757" i="6" s="1"/>
  <c r="X1842" i="6" a="1"/>
  <c r="X1842" i="6" s="1"/>
  <c r="Y1842" i="6" s="1"/>
  <c r="X1361" i="6" a="1"/>
  <c r="X1361" i="6" s="1"/>
  <c r="Y1361" i="6" s="1"/>
  <c r="X247" i="6" a="1"/>
  <c r="X247" i="6" s="1"/>
  <c r="Y247" i="6" s="1"/>
  <c r="X1289" i="6" a="1"/>
  <c r="X1289" i="6" s="1"/>
  <c r="Y1289" i="6" s="1"/>
  <c r="X2135" i="6" a="1"/>
  <c r="X2135" i="6" s="1"/>
  <c r="Y2135" i="6" s="1"/>
  <c r="X1965" i="6" a="1"/>
  <c r="X1965" i="6" s="1"/>
  <c r="Y1965" i="6" s="1"/>
  <c r="X810" i="6" a="1"/>
  <c r="X810" i="6" s="1"/>
  <c r="Y810" i="6" s="1"/>
  <c r="X1342" i="6" a="1"/>
  <c r="X1342" i="6" s="1"/>
  <c r="Y1342" i="6" s="1"/>
  <c r="X1080" i="6" a="1"/>
  <c r="X1080" i="6" s="1"/>
  <c r="Y1080" i="6" s="1"/>
  <c r="X1200" i="6" a="1"/>
  <c r="X1200" i="6" s="1"/>
  <c r="Y1200" i="6" s="1"/>
  <c r="M95" i="6"/>
  <c r="A609" i="6"/>
  <c r="A1523" i="6"/>
  <c r="A613" i="6"/>
  <c r="A1558" i="6"/>
  <c r="A1560" i="6"/>
  <c r="A1571" i="6"/>
  <c r="A1649" i="6"/>
  <c r="A652" i="6"/>
  <c r="A1313" i="6"/>
  <c r="A558" i="6"/>
  <c r="A1364" i="6"/>
  <c r="A2181" i="6"/>
  <c r="A1374" i="6"/>
  <c r="A1349" i="6"/>
  <c r="A2189" i="6"/>
  <c r="A2430" i="6"/>
  <c r="A2237" i="6"/>
  <c r="A1488" i="6"/>
  <c r="A1497" i="6"/>
  <c r="A606" i="6"/>
  <c r="A1531" i="6"/>
  <c r="A2260" i="6"/>
  <c r="A1568" i="6"/>
  <c r="A1593" i="6"/>
  <c r="A2287" i="6"/>
  <c r="A630" i="6"/>
  <c r="A637" i="6"/>
  <c r="A2314" i="6"/>
  <c r="A1615" i="6"/>
  <c r="A638" i="6"/>
  <c r="A2308" i="6"/>
  <c r="A1694" i="6"/>
  <c r="A1702" i="6"/>
  <c r="A2349" i="6"/>
  <c r="A2312" i="6"/>
  <c r="A2319" i="6"/>
  <c r="A1728" i="6"/>
  <c r="M5" i="6"/>
  <c r="A633" i="6"/>
  <c r="A1746" i="6"/>
  <c r="M1477" i="6"/>
  <c r="M319" i="6"/>
  <c r="M1144" i="6"/>
  <c r="A640" i="6"/>
  <c r="A2290" i="6"/>
  <c r="A634" i="6"/>
  <c r="A1663" i="6"/>
  <c r="A1673" i="6"/>
  <c r="A1725" i="6"/>
  <c r="M1003" i="6"/>
  <c r="M1939" i="6"/>
  <c r="M1049" i="6"/>
  <c r="A1544" i="6"/>
  <c r="A1547" i="6"/>
  <c r="A1557" i="6"/>
  <c r="A622" i="6"/>
  <c r="A1578" i="6"/>
  <c r="A1574" i="6"/>
  <c r="A2272" i="6"/>
  <c r="A1737" i="6"/>
  <c r="M320" i="6"/>
  <c r="M905" i="6"/>
  <c r="M395" i="6"/>
  <c r="M1083" i="6"/>
  <c r="M2052" i="6"/>
  <c r="A2337" i="6"/>
  <c r="M659" i="6"/>
  <c r="M1757" i="6"/>
  <c r="A1793" i="6"/>
  <c r="M202" i="6"/>
  <c r="M213" i="6"/>
  <c r="M902" i="6"/>
  <c r="M346" i="6"/>
  <c r="M1211" i="6"/>
  <c r="M1980" i="6"/>
  <c r="A2362" i="6"/>
  <c r="A2367" i="6"/>
  <c r="M1727" i="6"/>
  <c r="M827" i="6"/>
  <c r="M260" i="6"/>
  <c r="M2230" i="6"/>
  <c r="A1684" i="6"/>
  <c r="A1708" i="6"/>
  <c r="A2323" i="6"/>
  <c r="M20" i="6"/>
  <c r="A1638" i="6"/>
  <c r="A1665" i="6"/>
  <c r="A1690" i="6"/>
  <c r="A2326" i="6"/>
  <c r="A1736" i="6"/>
  <c r="A1741" i="6"/>
  <c r="A1744" i="6"/>
  <c r="A1752" i="6"/>
  <c r="A1773" i="6"/>
  <c r="A2341" i="6"/>
  <c r="A1806" i="6"/>
  <c r="A72" i="6"/>
  <c r="M112" i="6"/>
  <c r="M115" i="6"/>
  <c r="M147" i="6"/>
  <c r="M1478" i="6"/>
  <c r="M608" i="6"/>
  <c r="M1929" i="6"/>
  <c r="M1023" i="6"/>
  <c r="M129" i="6"/>
  <c r="M195" i="6"/>
  <c r="M210" i="6"/>
  <c r="M921" i="6"/>
  <c r="M929" i="6"/>
  <c r="M2137" i="6"/>
  <c r="M1502" i="6"/>
  <c r="M1597" i="6"/>
  <c r="A1619" i="6"/>
  <c r="M500" i="6"/>
  <c r="A2234" i="6"/>
  <c r="A2427" i="6"/>
  <c r="AB795" i="6"/>
  <c r="M137" i="6"/>
  <c r="M2115" i="6"/>
  <c r="M504" i="6"/>
  <c r="A2294" i="6"/>
  <c r="M1628" i="6"/>
  <c r="A1685" i="6"/>
  <c r="M327" i="6"/>
  <c r="M2024" i="6"/>
  <c r="M1285" i="6"/>
  <c r="M1491" i="6"/>
  <c r="M2319" i="6"/>
  <c r="M6" i="6"/>
  <c r="M801" i="6"/>
  <c r="M250" i="6"/>
  <c r="M256" i="6"/>
  <c r="M292" i="6"/>
  <c r="M960" i="6"/>
  <c r="M914" i="6"/>
  <c r="M967" i="6"/>
  <c r="M1177" i="6"/>
  <c r="M1118" i="6"/>
  <c r="M1248" i="6"/>
  <c r="A2425" i="6"/>
  <c r="A1413" i="6"/>
  <c r="A1419" i="6"/>
  <c r="A2228" i="6"/>
  <c r="M2227" i="6"/>
  <c r="A1432" i="6"/>
  <c r="A1435" i="6"/>
  <c r="A1450" i="6"/>
  <c r="A2235" i="6"/>
  <c r="M2253" i="6"/>
  <c r="M1573" i="6"/>
  <c r="A651" i="6"/>
  <c r="A1745" i="6"/>
  <c r="AB398" i="6"/>
  <c r="AB1112" i="6"/>
  <c r="AB1669" i="6"/>
  <c r="AB920" i="6"/>
  <c r="AB106" i="6"/>
  <c r="AB1687" i="6"/>
  <c r="AB870" i="6"/>
  <c r="AB562" i="6"/>
  <c r="AB997" i="6"/>
  <c r="AB761" i="6"/>
  <c r="AB1543" i="6"/>
  <c r="AB1421" i="6"/>
  <c r="AB1923" i="6"/>
  <c r="AB890" i="6"/>
  <c r="AB181" i="6"/>
  <c r="AB1915" i="6"/>
  <c r="AB2143" i="6"/>
  <c r="M1770" i="6"/>
  <c r="M668" i="6"/>
  <c r="AB2029" i="6"/>
  <c r="AB1268" i="6"/>
  <c r="AB1390" i="6"/>
  <c r="AB353" i="6"/>
  <c r="AB1988" i="6"/>
  <c r="AB589" i="6"/>
  <c r="AB1766" i="6"/>
  <c r="AB714" i="6"/>
  <c r="AB1452" i="6"/>
  <c r="AB1075" i="6"/>
  <c r="AB919" i="6"/>
  <c r="AB1397" i="6"/>
  <c r="AB1739" i="6"/>
  <c r="AB1984" i="6"/>
  <c r="AB2022" i="6"/>
  <c r="M1241" i="6"/>
  <c r="M563" i="6"/>
  <c r="M2241" i="6"/>
  <c r="M1622" i="6"/>
  <c r="AB598" i="6"/>
  <c r="AB1961" i="6"/>
  <c r="AB509" i="6"/>
  <c r="AB1506" i="6"/>
  <c r="AB320" i="6"/>
  <c r="AB457" i="6"/>
  <c r="AB1239" i="6"/>
  <c r="AB2323" i="6"/>
  <c r="AB700" i="6"/>
  <c r="AB1868" i="6"/>
  <c r="AB576" i="6"/>
  <c r="AB2040" i="6"/>
  <c r="AB1951" i="6"/>
  <c r="AB2039" i="6"/>
  <c r="AB2232" i="6"/>
  <c r="AB2112" i="6"/>
  <c r="AB1679" i="6"/>
  <c r="AB1324" i="6"/>
  <c r="AB1844" i="6"/>
  <c r="AB574" i="6"/>
  <c r="AB1027" i="6"/>
  <c r="AB433" i="6"/>
  <c r="AB1309" i="6"/>
  <c r="AB253" i="6"/>
  <c r="AB299" i="6"/>
  <c r="AB2197" i="6"/>
  <c r="AB701" i="6"/>
  <c r="AB1762" i="6"/>
  <c r="AB571" i="6"/>
  <c r="AB2147" i="6"/>
  <c r="AB1914" i="6"/>
  <c r="AB1252" i="6"/>
  <c r="AB1901" i="6"/>
  <c r="AB2002" i="6"/>
  <c r="AB914" i="6"/>
  <c r="AB362" i="6"/>
  <c r="AB2026" i="6"/>
  <c r="AB1091" i="6"/>
  <c r="AB929" i="6"/>
  <c r="AB1514" i="6"/>
  <c r="AB694" i="6"/>
  <c r="AB1805" i="6"/>
  <c r="AB1242" i="6"/>
  <c r="AB588" i="6"/>
  <c r="M1537" i="6"/>
  <c r="AB232" i="6"/>
  <c r="AB824" i="6"/>
  <c r="AB669" i="6"/>
  <c r="AB81" i="6"/>
  <c r="AB1825" i="6"/>
  <c r="AB2283" i="6"/>
  <c r="AB2148" i="6"/>
  <c r="AB1396" i="6"/>
  <c r="AB2152" i="6"/>
  <c r="AB964" i="6"/>
  <c r="AB1634" i="6"/>
  <c r="AB489" i="6"/>
  <c r="AB1465" i="6"/>
  <c r="AB2298" i="6"/>
  <c r="AB1083" i="6"/>
  <c r="AB1902" i="6"/>
  <c r="AB2248" i="6"/>
  <c r="AB1859" i="6"/>
  <c r="AB2264" i="6"/>
  <c r="AB1755" i="6"/>
  <c r="AB529" i="6"/>
  <c r="AB1692" i="6"/>
  <c r="AB1016" i="6"/>
  <c r="AB1637" i="6"/>
  <c r="M999" i="6"/>
  <c r="A2218" i="6"/>
  <c r="A1381" i="6"/>
  <c r="A2217" i="6"/>
  <c r="A1496" i="6"/>
  <c r="A1500" i="6"/>
  <c r="A1518" i="6"/>
  <c r="A1530" i="6"/>
  <c r="A611" i="6"/>
  <c r="A617" i="6"/>
  <c r="A2268" i="6"/>
  <c r="A1570" i="6"/>
  <c r="A1580" i="6"/>
  <c r="A1616" i="6"/>
  <c r="A1626" i="6"/>
  <c r="A2309" i="6"/>
  <c r="A648" i="6"/>
  <c r="AB144" i="6"/>
  <c r="AB2125" i="6"/>
  <c r="AB2204" i="6"/>
  <c r="AB644" i="6"/>
  <c r="AB797" i="6"/>
  <c r="AB203" i="6"/>
  <c r="AB2192" i="6"/>
  <c r="AB1768" i="6"/>
  <c r="AB2405" i="6"/>
  <c r="AB453" i="6"/>
  <c r="AB259" i="6"/>
  <c r="AB1987" i="6"/>
  <c r="AB1395" i="6"/>
  <c r="AB1725" i="6"/>
  <c r="AB2404" i="6"/>
  <c r="AB737" i="6"/>
  <c r="AB111" i="6"/>
  <c r="AB998" i="6"/>
  <c r="AB272" i="6"/>
  <c r="AB804" i="6"/>
  <c r="AB297" i="6"/>
  <c r="AB1947" i="6"/>
  <c r="AB825" i="6"/>
  <c r="AB1644" i="6"/>
  <c r="M961" i="6"/>
  <c r="M952" i="6"/>
  <c r="M1293" i="6"/>
  <c r="M2187" i="6"/>
  <c r="A1350" i="6"/>
  <c r="A2204" i="6"/>
  <c r="A1354" i="6"/>
  <c r="A572" i="6"/>
  <c r="A2436" i="6"/>
  <c r="A575" i="6"/>
  <c r="M1412" i="6"/>
  <c r="M1429" i="6"/>
  <c r="A608" i="6"/>
  <c r="A610" i="6"/>
  <c r="A1532" i="6"/>
  <c r="A1545" i="6"/>
  <c r="A1562" i="6"/>
  <c r="M1571" i="6"/>
  <c r="A1677" i="6"/>
  <c r="AB1479" i="6"/>
  <c r="AB586" i="6"/>
  <c r="AB435" i="6"/>
  <c r="AB1516" i="6"/>
  <c r="AB419" i="6"/>
  <c r="AB169" i="6"/>
  <c r="AB1111" i="6"/>
  <c r="AB1735" i="6"/>
  <c r="AB153" i="6"/>
  <c r="AB116" i="6"/>
  <c r="AB1960" i="6"/>
  <c r="AB1228" i="6"/>
  <c r="AB1602" i="6"/>
  <c r="AB835" i="6"/>
  <c r="AB1986" i="6"/>
  <c r="AB1455" i="6"/>
  <c r="AB687" i="6"/>
  <c r="AB267" i="6"/>
  <c r="AB1412" i="6"/>
  <c r="AB1555" i="6"/>
  <c r="AB1981" i="6"/>
  <c r="AB5" i="6"/>
  <c r="AB3" i="6"/>
  <c r="AB19" i="6"/>
  <c r="AB208" i="6"/>
  <c r="AB986" i="6"/>
  <c r="AB1400" i="6"/>
  <c r="AB2311" i="6"/>
  <c r="AB211" i="6"/>
  <c r="AB1313" i="6"/>
  <c r="AB220" i="6"/>
  <c r="AB579" i="6"/>
  <c r="AB1243" i="6"/>
  <c r="AB2150" i="6"/>
  <c r="AB1026" i="6"/>
  <c r="AB486" i="6"/>
  <c r="AB1003" i="6"/>
  <c r="AB2032" i="6"/>
  <c r="AB1507" i="6"/>
  <c r="AB1004" i="6"/>
  <c r="AB1877" i="6"/>
  <c r="AB659" i="6"/>
  <c r="AB336" i="6"/>
  <c r="AB248" i="6"/>
  <c r="AB1619" i="6"/>
  <c r="AB702" i="6"/>
  <c r="AB1878" i="6"/>
  <c r="AB7" i="6"/>
  <c r="AB23" i="6"/>
  <c r="AB337" i="6"/>
  <c r="AB304" i="6"/>
  <c r="AB572" i="6"/>
  <c r="AB16" i="6"/>
  <c r="AB279" i="6"/>
  <c r="AB1738" i="6"/>
  <c r="AB1454" i="6"/>
  <c r="AB1365" i="6"/>
  <c r="AB1854" i="6"/>
  <c r="AB31" i="6"/>
  <c r="AB152" i="6"/>
  <c r="AB77" i="6"/>
  <c r="AB1113" i="6"/>
  <c r="AB983" i="6"/>
  <c r="AB1938" i="6"/>
  <c r="AB840" i="6"/>
  <c r="AB1867" i="6"/>
  <c r="AB1701" i="6"/>
  <c r="AB276" i="6"/>
  <c r="AB1838" i="6"/>
  <c r="AB2035" i="6"/>
  <c r="AB1061" i="6"/>
  <c r="AB2236" i="6"/>
  <c r="AB583" i="6"/>
  <c r="AB834" i="6"/>
  <c r="AB1106" i="6"/>
  <c r="AB1813" i="6"/>
  <c r="AB753" i="6"/>
  <c r="AB563" i="6"/>
  <c r="AB260" i="6"/>
  <c r="AB680" i="6"/>
  <c r="AB1794" i="6"/>
  <c r="AB805" i="6"/>
  <c r="AB1200" i="6"/>
  <c r="AB8" i="6"/>
  <c r="AB60" i="6"/>
  <c r="AB324" i="6"/>
  <c r="AB1597" i="6"/>
  <c r="AB1417" i="6"/>
  <c r="AB1030" i="6"/>
  <c r="AB2245" i="6"/>
  <c r="AB98" i="6"/>
  <c r="AB386" i="6"/>
  <c r="AB428" i="6"/>
  <c r="AB1975" i="6"/>
  <c r="AB1040" i="6"/>
  <c r="AB1275" i="6"/>
  <c r="AB2134" i="6"/>
  <c r="AB2263" i="6"/>
  <c r="AB70" i="6"/>
  <c r="AB558" i="6"/>
  <c r="AB1694" i="6"/>
  <c r="AB1872" i="6"/>
  <c r="AB1333" i="6"/>
  <c r="AB312" i="6"/>
  <c r="AB641" i="6"/>
  <c r="AB513" i="6"/>
  <c r="AB1435" i="6"/>
  <c r="AB1792" i="6"/>
  <c r="AB2378" i="6"/>
  <c r="AB2031" i="6"/>
  <c r="AB190" i="6"/>
  <c r="AB1088" i="6"/>
  <c r="AB2010" i="6"/>
  <c r="AB1950" i="6"/>
  <c r="AB156" i="6"/>
  <c r="AB1620" i="6"/>
  <c r="AB861" i="6"/>
  <c r="AB2367" i="6"/>
  <c r="AB2396" i="6"/>
  <c r="AB1935" i="6"/>
  <c r="AB705" i="6"/>
  <c r="AB1495" i="6"/>
  <c r="AB2011" i="6"/>
  <c r="AB188" i="6"/>
  <c r="AB1493" i="6"/>
  <c r="AB1063" i="6"/>
  <c r="AB1101" i="6"/>
  <c r="AB1274" i="6"/>
  <c r="AB1833" i="6"/>
  <c r="AB283" i="6"/>
  <c r="AB991" i="6"/>
  <c r="AB2006" i="6"/>
  <c r="AB1748" i="6"/>
  <c r="AB1875" i="6"/>
  <c r="AB1751" i="6"/>
  <c r="AB969" i="6"/>
  <c r="AB2273" i="6"/>
  <c r="AB1407" i="6"/>
  <c r="AB1547" i="6"/>
  <c r="AB2144" i="6"/>
  <c r="AB492" i="6"/>
  <c r="AB1327" i="6"/>
  <c r="AB1426" i="6"/>
  <c r="AB1095" i="6"/>
  <c r="AB1107" i="6"/>
  <c r="AB9" i="6"/>
  <c r="AB438" i="6"/>
  <c r="AB289" i="6"/>
  <c r="AB1601" i="6"/>
  <c r="AB1449" i="6"/>
  <c r="AB2427" i="6"/>
  <c r="AB1281" i="6"/>
  <c r="AB229" i="6"/>
  <c r="AB157" i="6"/>
  <c r="AB1974" i="6"/>
  <c r="AB1599" i="6"/>
  <c r="AB1795" i="6"/>
  <c r="AB1012" i="6"/>
  <c r="AB2351" i="6"/>
  <c r="AB1498" i="6"/>
  <c r="AB1658" i="6"/>
  <c r="AB1677" i="6"/>
  <c r="AB540" i="6"/>
  <c r="AB1269" i="6"/>
  <c r="AB1990" i="6"/>
  <c r="AB442" i="6"/>
  <c r="AB2309" i="6"/>
  <c r="AB1013" i="6"/>
  <c r="AB1991" i="6"/>
  <c r="AB319" i="6"/>
  <c r="AB1117" i="6"/>
  <c r="AB1781" i="6"/>
  <c r="AB1311" i="6"/>
  <c r="AB1102" i="6"/>
  <c r="AB716" i="6"/>
  <c r="AB2" i="6"/>
  <c r="AB48" i="6"/>
  <c r="AB254" i="6"/>
  <c r="AB189" i="6"/>
  <c r="AB1750" i="6"/>
  <c r="AB878" i="6"/>
  <c r="AB1057" i="6"/>
  <c r="AB2196" i="6"/>
  <c r="AB65" i="6"/>
  <c r="AB440" i="6"/>
  <c r="AB1855" i="6"/>
  <c r="AB520" i="6"/>
  <c r="AB1285" i="6"/>
  <c r="AB1006" i="6"/>
  <c r="AB1595" i="6"/>
  <c r="AB722" i="6"/>
  <c r="AB1953" i="6"/>
  <c r="AB908" i="6"/>
  <c r="AB2193" i="6"/>
  <c r="AB999" i="6"/>
  <c r="AB32" i="6"/>
  <c r="AB1636" i="6"/>
  <c r="AB1808" i="6"/>
  <c r="AB1424" i="6"/>
  <c r="AB352" i="6"/>
  <c r="AB15" i="6"/>
  <c r="AB395" i="6"/>
  <c r="AB1663" i="6"/>
  <c r="AB445" i="6"/>
  <c r="AB310" i="6"/>
  <c r="AB921" i="6"/>
  <c r="AB1306" i="6"/>
  <c r="AB1201" i="6"/>
  <c r="AB230" i="6"/>
  <c r="AB1114" i="6"/>
  <c r="AB2007" i="6"/>
  <c r="AB566" i="6"/>
  <c r="AB2344" i="6"/>
  <c r="AB1010" i="6"/>
  <c r="AB2213" i="6"/>
  <c r="AB1698" i="6"/>
  <c r="AB133" i="6"/>
  <c r="AB862" i="6"/>
  <c r="AB24" i="6"/>
  <c r="AB305" i="6"/>
  <c r="AB1573" i="6"/>
  <c r="AB1096" i="6"/>
  <c r="AB1829" i="6"/>
  <c r="AB1459" i="6"/>
  <c r="AB1348" i="6"/>
  <c r="AB531" i="6"/>
  <c r="AB1635" i="6"/>
  <c r="AB2395" i="6"/>
  <c r="AB488" i="6"/>
  <c r="AB2073" i="6"/>
  <c r="AB191" i="6"/>
  <c r="AB350" i="6"/>
  <c r="AB11" i="6"/>
  <c r="AB314" i="6"/>
  <c r="AB736" i="6"/>
  <c r="AB66" i="6"/>
  <c r="AB2034" i="6"/>
  <c r="AB1820" i="6"/>
  <c r="AB631" i="6"/>
  <c r="AB2225" i="6"/>
  <c r="AB1843" i="6"/>
  <c r="AB1334" i="6"/>
  <c r="AB346" i="6"/>
  <c r="AB439" i="6"/>
  <c r="AB1481" i="6"/>
  <c r="AB170" i="6"/>
  <c r="AB491" i="6"/>
  <c r="AB1811" i="6"/>
  <c r="AB765" i="6"/>
  <c r="AB1592" i="6"/>
  <c r="AB1489" i="6"/>
  <c r="AB2063" i="6"/>
  <c r="AB288" i="6"/>
  <c r="AB1079" i="6"/>
  <c r="AB2246" i="6"/>
  <c r="AB1246" i="6"/>
  <c r="AB2241" i="6"/>
  <c r="AB1736" i="6"/>
  <c r="AB2153" i="6"/>
  <c r="AB1283" i="6"/>
  <c r="AB1310" i="6"/>
  <c r="AB14" i="6"/>
  <c r="AB1282" i="6"/>
  <c r="AB344" i="6"/>
  <c r="AB2235" i="6"/>
  <c r="AB1521" i="6"/>
  <c r="AB992" i="6"/>
  <c r="AB257" i="6"/>
  <c r="AB518" i="6"/>
  <c r="AB819" i="6"/>
  <c r="AB843" i="6"/>
  <c r="AB29" i="6"/>
  <c r="AB56" i="6"/>
  <c r="AB752" i="6"/>
  <c r="AB2238" i="6"/>
  <c r="AB911" i="6"/>
  <c r="AB1889" i="6"/>
  <c r="AB2164" i="6"/>
  <c r="AB1370" i="6"/>
  <c r="AB909" i="6"/>
  <c r="AB989" i="6"/>
  <c r="AB1657" i="6"/>
  <c r="AB575" i="6"/>
  <c r="AB2361" i="6"/>
  <c r="AB841" i="6"/>
  <c r="AB1622" i="6"/>
  <c r="AB830" i="6"/>
  <c r="AB2163" i="6"/>
  <c r="AB2181" i="6"/>
  <c r="AB1954" i="6"/>
  <c r="AB502" i="6"/>
  <c r="AB677" i="6"/>
  <c r="AB2162" i="6"/>
  <c r="AB180" i="6"/>
  <c r="AB1818" i="6"/>
  <c r="AB801" i="6"/>
  <c r="AB987" i="6"/>
  <c r="AB4" i="6"/>
  <c r="AB46" i="6"/>
  <c r="AB278" i="6"/>
  <c r="AB1082" i="6"/>
  <c r="AB370" i="6"/>
  <c r="AB2203" i="6"/>
  <c r="AB2036" i="6"/>
  <c r="AB54" i="6"/>
  <c r="AB123" i="6"/>
  <c r="AB280" i="6"/>
  <c r="AB1541" i="6"/>
  <c r="AB1881" i="6"/>
  <c r="AB420" i="6"/>
  <c r="AB802" i="6"/>
  <c r="AB1870" i="6"/>
  <c r="AB1903" i="6"/>
  <c r="AB2299" i="6"/>
  <c r="AB1539" i="6"/>
  <c r="AB388" i="6"/>
  <c r="AB373" i="6"/>
  <c r="AB1278" i="6"/>
  <c r="AB604" i="6"/>
  <c r="AB665" i="6"/>
  <c r="AB1720" i="6"/>
  <c r="AB351" i="6"/>
  <c r="AB2362" i="6"/>
  <c r="AB1718" i="6"/>
  <c r="AB1800" i="6"/>
  <c r="AB1741" i="6"/>
  <c r="AB924" i="6"/>
  <c r="AB1203" i="6"/>
  <c r="AB1009" i="6"/>
  <c r="AB158" i="6"/>
  <c r="AB1438" i="6"/>
  <c r="AB83" i="6"/>
  <c r="AB2182" i="6"/>
  <c r="AB556" i="6"/>
  <c r="AB1756" i="6"/>
  <c r="AB1787" i="6"/>
  <c r="AB1450" i="6"/>
  <c r="AB2305" i="6"/>
  <c r="AB1501" i="6"/>
  <c r="AB2037" i="6"/>
  <c r="AB1363" i="6"/>
  <c r="AB962" i="6"/>
  <c r="AB173" i="6"/>
  <c r="AB306" i="6"/>
  <c r="AB273" i="6"/>
  <c r="AB108" i="6"/>
  <c r="AB1949" i="6"/>
  <c r="AB602" i="6"/>
  <c r="AB1092" i="6"/>
  <c r="AB2008" i="6"/>
  <c r="AB341" i="6"/>
  <c r="AB2172" i="6"/>
  <c r="AB1674" i="6"/>
  <c r="AB525" i="6"/>
  <c r="AB1643" i="6"/>
  <c r="AB1918" i="6"/>
  <c r="AB1103" i="6"/>
  <c r="AB1054" i="6"/>
  <c r="AB1994" i="6"/>
  <c r="AB1548" i="6"/>
  <c r="AB706" i="6"/>
  <c r="AB1893" i="6"/>
  <c r="AB1067" i="6"/>
  <c r="AB704" i="6"/>
  <c r="AB1208" i="6"/>
  <c r="AB2440" i="6"/>
  <c r="AB1097" i="6"/>
  <c r="AB1094" i="6"/>
  <c r="AB497" i="6"/>
  <c r="AB499" i="6"/>
  <c r="AB1066" i="6"/>
  <c r="AB2016" i="6"/>
  <c r="AB1860" i="6"/>
  <c r="AB1277" i="6"/>
  <c r="AB974" i="6"/>
  <c r="AB2113" i="6"/>
  <c r="AB590" i="6"/>
  <c r="AB839" i="6"/>
  <c r="AB1211" i="6"/>
  <c r="AB977" i="6"/>
  <c r="AB1979" i="6"/>
  <c r="AB141" i="6"/>
  <c r="AB1562" i="6"/>
  <c r="AB771" i="6"/>
  <c r="AB971" i="6"/>
  <c r="AB2111" i="6"/>
  <c r="AB1090" i="6"/>
  <c r="AB823" i="6"/>
  <c r="AB1272" i="6"/>
  <c r="AB2024" i="6"/>
  <c r="AB1073" i="6"/>
  <c r="AB1445" i="6"/>
  <c r="AB1420" i="6"/>
  <c r="AB1099" i="6"/>
  <c r="AB296" i="6"/>
  <c r="AB803" i="6"/>
  <c r="AB1917" i="6"/>
  <c r="AB96" i="6"/>
  <c r="AB375" i="6"/>
  <c r="AB479" i="6"/>
  <c r="AB1000" i="6"/>
  <c r="AB1522" i="6"/>
  <c r="AB1034" i="6"/>
  <c r="AB2194" i="6"/>
  <c r="AB916" i="6"/>
  <c r="AB750" i="6"/>
  <c r="AB1084" i="6"/>
  <c r="AB1995" i="6"/>
  <c r="AB1740" i="6"/>
  <c r="AB2222" i="6"/>
  <c r="AB1996" i="6"/>
  <c r="AB79" i="6"/>
  <c r="AB1515" i="6"/>
  <c r="AB415" i="6"/>
  <c r="AB2185" i="6"/>
  <c r="AB826" i="6"/>
  <c r="AB734" i="6"/>
  <c r="AB2434" i="6"/>
  <c r="AB2433" i="6"/>
  <c r="AB1105" i="6"/>
  <c r="AB2243" i="6"/>
  <c r="AB1393" i="6"/>
  <c r="AB347" i="6"/>
  <c r="AB417" i="6"/>
  <c r="AB391" i="6"/>
  <c r="AB539" i="6"/>
  <c r="AB1817" i="6"/>
  <c r="AB2329" i="6"/>
  <c r="AB1952" i="6"/>
  <c r="AB522" i="6"/>
  <c r="AB1882" i="6"/>
  <c r="AB1354" i="6"/>
  <c r="AB1236" i="6"/>
  <c r="AB1776" i="6"/>
  <c r="AB1087" i="6"/>
  <c r="AB21" i="6"/>
  <c r="AB1590" i="6"/>
  <c r="AB912" i="6"/>
  <c r="AB1973" i="6"/>
  <c r="AB2187" i="6"/>
  <c r="AB1270" i="6"/>
  <c r="AB904" i="6"/>
  <c r="AB612" i="6"/>
  <c r="AB392" i="6"/>
  <c r="AB1752" i="6"/>
  <c r="AB219" i="6"/>
  <c r="AB446" i="6"/>
  <c r="AB1359" i="6"/>
  <c r="AB842" i="6"/>
  <c r="AB1250" i="6"/>
  <c r="AB1347" i="6"/>
  <c r="AB1702" i="6"/>
  <c r="AB817" i="6"/>
  <c r="AB1262" i="6"/>
  <c r="AB596" i="6"/>
  <c r="AB2331" i="6"/>
  <c r="AB88" i="6"/>
  <c r="AB1774" i="6"/>
  <c r="AB1011" i="6"/>
  <c r="AB721" i="6"/>
  <c r="AB1946" i="6"/>
  <c r="AB490" i="6"/>
  <c r="AB1691" i="6"/>
  <c r="AB1930" i="6"/>
  <c r="AB1894" i="6"/>
  <c r="AB1977" i="6"/>
  <c r="AB988" i="6"/>
  <c r="AB245" i="6"/>
  <c r="AB514" i="6"/>
  <c r="AB2270" i="6"/>
  <c r="AB1742" i="6"/>
  <c r="AB1494" i="6"/>
  <c r="AB2306" i="6"/>
  <c r="AB725" i="6"/>
  <c r="AB1007" i="6"/>
  <c r="AB889" i="6"/>
  <c r="AB1323" i="6"/>
  <c r="AB926" i="6"/>
  <c r="AB1056" i="6"/>
  <c r="AB501" i="6"/>
  <c r="AB1490" i="6"/>
  <c r="AB1214" i="6"/>
  <c r="AB1916" i="6"/>
  <c r="AB1761" i="6"/>
  <c r="AB2109" i="6"/>
  <c r="AB1959" i="6"/>
  <c r="AB726" i="6"/>
  <c r="AB865" i="6"/>
  <c r="AB403" i="6"/>
  <c r="AB1119" i="6"/>
  <c r="AB798" i="6"/>
  <c r="AB1051" i="6"/>
  <c r="AB1235" i="6"/>
  <c r="AB285" i="6"/>
  <c r="AB2027" i="6"/>
  <c r="AB788" i="6"/>
  <c r="AB917" i="6"/>
  <c r="AB2159" i="6"/>
  <c r="AB1753" i="6"/>
  <c r="AB857" i="6"/>
  <c r="AB748" i="6"/>
  <c r="AB2171" i="6"/>
  <c r="AB2261" i="6"/>
  <c r="AB2430" i="6"/>
  <c r="AB838" i="6"/>
  <c r="AB176" i="6"/>
  <c r="AB2338" i="6"/>
  <c r="AB538" i="6"/>
  <c r="AB783" i="6"/>
  <c r="AB246" i="6"/>
  <c r="AB1633" i="6"/>
  <c r="AB1591" i="6"/>
  <c r="AB1542" i="6"/>
  <c r="AB2169" i="6"/>
  <c r="AB178" i="6"/>
  <c r="AB754" i="6"/>
  <c r="AB548" i="6"/>
  <c r="AB551" i="6"/>
  <c r="AB1998" i="6"/>
  <c r="AB2000" i="6"/>
  <c r="AB293" i="6"/>
  <c r="AB1199" i="6"/>
  <c r="AB244" i="6"/>
  <c r="AB109" i="6"/>
  <c r="AB2183" i="6"/>
  <c r="AB1598" i="6"/>
  <c r="AB775" i="6"/>
  <c r="AB22" i="6"/>
  <c r="AB2355" i="6"/>
  <c r="AB767" i="6"/>
  <c r="AB85" i="6"/>
  <c r="AB348" i="6"/>
  <c r="AB1572" i="6"/>
  <c r="AB2256" i="6"/>
  <c r="AB1577" i="6"/>
  <c r="AB361" i="6"/>
  <c r="AB613" i="6"/>
  <c r="AB534" i="6"/>
  <c r="AB2056" i="6"/>
  <c r="AB829" i="6"/>
  <c r="AB1502" i="6"/>
  <c r="AB1955" i="6"/>
  <c r="AB86" i="6"/>
  <c r="AB901" i="6"/>
  <c r="AB1263" i="6"/>
  <c r="AB139" i="6"/>
  <c r="AB640" i="6"/>
  <c r="AB2277" i="6"/>
  <c r="AB512" i="6"/>
  <c r="AB2284" i="6"/>
  <c r="AB163" i="6"/>
  <c r="AB1711" i="6"/>
  <c r="AB1053" i="6"/>
  <c r="AB807" i="6"/>
  <c r="AB555" i="6"/>
  <c r="AB1603" i="6"/>
  <c r="AB1109" i="6"/>
  <c r="AB1505" i="6"/>
  <c r="AB1093" i="6"/>
  <c r="AB874" i="6"/>
  <c r="AB1330" i="6"/>
  <c r="AB816" i="6"/>
  <c r="AB1504" i="6"/>
  <c r="AB76" i="6"/>
  <c r="AC76" i="6" s="1"/>
  <c r="AB1286" i="6"/>
  <c r="AB1627" i="6"/>
  <c r="AB1600" i="6"/>
  <c r="AB1055" i="6"/>
  <c r="AB1353" i="6"/>
  <c r="AB120" i="6"/>
  <c r="AB1462" i="6"/>
  <c r="AB996" i="6"/>
  <c r="AB2414" i="6"/>
  <c r="AB1980" i="6"/>
  <c r="AB196" i="6"/>
  <c r="AB1623" i="6"/>
  <c r="AB928" i="6"/>
  <c r="AB2019" i="6"/>
  <c r="AB1089" i="6"/>
  <c r="AB2020" i="6"/>
  <c r="AB1463" i="6"/>
  <c r="AB877" i="6"/>
  <c r="AB1071" i="6"/>
  <c r="AB2360" i="6"/>
  <c r="AB2337" i="6"/>
  <c r="AB773" i="6"/>
  <c r="AB1264" i="6"/>
  <c r="AB973" i="6"/>
  <c r="AB559" i="6"/>
  <c r="AB918" i="6"/>
  <c r="AB2190" i="6"/>
  <c r="AB1913" i="6"/>
  <c r="AB140" i="6"/>
  <c r="AB500" i="6"/>
  <c r="AB1673" i="6"/>
  <c r="AB2285" i="6"/>
  <c r="AB1920" i="6"/>
  <c r="AB787" i="6"/>
  <c r="AB1819" i="6"/>
  <c r="AB1065" i="6"/>
  <c r="AB2195" i="6"/>
  <c r="AB1900" i="6"/>
  <c r="AB887" i="6"/>
  <c r="AB859" i="6"/>
  <c r="AB763" i="6"/>
  <c r="AB2160" i="6"/>
  <c r="AB2431" i="6"/>
  <c r="AB1008" i="6"/>
  <c r="AB374" i="6"/>
  <c r="AB1339" i="6"/>
  <c r="AB2375" i="6"/>
  <c r="AB888" i="6"/>
  <c r="AB872" i="6"/>
  <c r="AB553" i="6"/>
  <c r="AB808" i="6"/>
  <c r="AB742" i="6"/>
  <c r="AB1940" i="6"/>
  <c r="AB1559" i="6"/>
  <c r="AB75" i="6"/>
  <c r="AB1064" i="6"/>
  <c r="AB1989" i="6"/>
  <c r="AB408" i="6"/>
  <c r="AB552" i="6"/>
  <c r="AB2330" i="6"/>
  <c r="AB638" i="6"/>
  <c r="AB649" i="6"/>
  <c r="AB127" i="6"/>
  <c r="AB1851" i="6"/>
  <c r="AB777" i="6"/>
  <c r="AB40" i="6"/>
  <c r="AB2339" i="6"/>
  <c r="AB766" i="6"/>
  <c r="AB1074" i="6"/>
  <c r="AB1253" i="6"/>
  <c r="AB1802" i="6"/>
  <c r="AB414" i="6"/>
  <c r="AB2267" i="6"/>
  <c r="AB2282" i="6"/>
  <c r="AB1394" i="6"/>
  <c r="AB1086" i="6"/>
  <c r="AB535" i="6"/>
  <c r="AB617" i="6"/>
  <c r="AB1352" i="6"/>
  <c r="AB218" i="6"/>
  <c r="AB595" i="6"/>
  <c r="AB1618" i="6"/>
  <c r="AB922" i="6"/>
  <c r="AB1349" i="6"/>
  <c r="AB2129" i="6"/>
  <c r="AB462" i="6"/>
  <c r="AB1704" i="6"/>
  <c r="AB2366" i="6"/>
  <c r="AB1745" i="6"/>
  <c r="AB1062" i="6"/>
  <c r="AB175" i="6"/>
  <c r="AB759" i="6"/>
  <c r="AB1433" i="6"/>
  <c r="AB74" i="6"/>
  <c r="AB886" i="6"/>
  <c r="AB2110" i="6"/>
  <c r="AB1678" i="6"/>
  <c r="AB1705" i="6"/>
  <c r="AB1890" i="6"/>
  <c r="AB1963" i="6"/>
  <c r="AB2403" i="6"/>
  <c r="AB2325" i="6"/>
  <c r="AB1457" i="6"/>
  <c r="AB2226" i="6"/>
  <c r="AB662" i="6"/>
  <c r="AB142" i="6"/>
  <c r="AB1382" i="6"/>
  <c r="AB2353" i="6"/>
  <c r="AB2300" i="6"/>
  <c r="AB1384" i="6"/>
  <c r="AB863" i="6"/>
  <c r="AB1519" i="6"/>
  <c r="AB906" i="6"/>
  <c r="AB2242" i="6"/>
  <c r="AB864" i="6"/>
  <c r="AB968" i="6"/>
  <c r="AB194" i="6"/>
  <c r="AB1244" i="6"/>
  <c r="AB286" i="6"/>
  <c r="AB1873" i="6"/>
  <c r="AB55" i="6"/>
  <c r="AB1807" i="6"/>
  <c r="AB511" i="6"/>
  <c r="AB1561" i="6"/>
  <c r="AB494" i="6"/>
  <c r="AB447" i="6"/>
  <c r="AB605" i="6"/>
  <c r="AB2167" i="6"/>
  <c r="AB166" i="6"/>
  <c r="AB1749" i="6"/>
  <c r="AB53" i="6"/>
  <c r="AB1631" i="6"/>
  <c r="AB2315" i="6"/>
  <c r="AB469" i="6"/>
  <c r="AB1491" i="6"/>
  <c r="AB1612" i="6"/>
  <c r="AB1895" i="6"/>
  <c r="AB860" i="6"/>
  <c r="AB1993" i="6"/>
  <c r="AB772" i="6"/>
  <c r="AB258" i="6"/>
  <c r="AB461" i="6"/>
  <c r="AB900" i="6"/>
  <c r="AB2013" i="6"/>
  <c r="AB2381" i="6"/>
  <c r="AB1891" i="6"/>
  <c r="AB2287" i="6"/>
  <c r="AB1059" i="6"/>
  <c r="AB1405" i="6"/>
  <c r="AB966" i="6"/>
  <c r="AB1616" i="6"/>
  <c r="AB668" i="6"/>
  <c r="AB291" i="6"/>
  <c r="AB174" i="6"/>
  <c r="AB2304" i="6"/>
  <c r="AB1480" i="6"/>
  <c r="AB1118" i="6"/>
  <c r="AB1104" i="6"/>
  <c r="AB2340" i="6"/>
  <c r="AB1024" i="6"/>
  <c r="AB1209" i="6"/>
  <c r="AB1335" i="6"/>
  <c r="AB527" i="6"/>
  <c r="AB441" i="6"/>
  <c r="AB793" i="6"/>
  <c r="AB1845" i="6"/>
  <c r="AB2240" i="6"/>
  <c r="AB195" i="6"/>
  <c r="AB1355" i="6"/>
  <c r="AB1638" i="6"/>
  <c r="AB1464" i="6"/>
  <c r="AB674" i="6"/>
  <c r="AB63" i="6"/>
  <c r="AB616" i="6"/>
  <c r="AB1041" i="6"/>
  <c r="AB228" i="6"/>
  <c r="AB227" i="6"/>
  <c r="AB1884" i="6"/>
  <c r="AB764" i="6"/>
  <c r="AB1706" i="6"/>
  <c r="AB1641" i="6"/>
  <c r="AB1372" i="6"/>
  <c r="AB422" i="6"/>
  <c r="AB201" i="6"/>
  <c r="AB1801" i="6"/>
  <c r="AB822" i="6"/>
  <c r="AB1085" i="6"/>
  <c r="AB2406" i="6"/>
  <c r="AB390" i="6"/>
  <c r="AB1688" i="6"/>
  <c r="AB1563" i="6"/>
  <c r="AB2401" i="6"/>
  <c r="AB2370" i="6"/>
  <c r="AB2141" i="6"/>
  <c r="AB2445" i="6"/>
  <c r="AB1554" i="6"/>
  <c r="AB1912" i="6"/>
  <c r="AB675" i="6"/>
  <c r="AB2347" i="6"/>
  <c r="AB225" i="6"/>
  <c r="AB1610" i="6"/>
  <c r="AB707" i="6"/>
  <c r="AB1308" i="6"/>
  <c r="AB1229" i="6"/>
  <c r="AB741" i="6"/>
  <c r="AB867" i="6"/>
  <c r="AB404" i="6"/>
  <c r="AB1605" i="6"/>
  <c r="AB541" i="6"/>
  <c r="AB357" i="6"/>
  <c r="AB836" i="6"/>
  <c r="AB1958" i="6"/>
  <c r="AB1336" i="6"/>
  <c r="AB1422" i="6"/>
  <c r="AB1791" i="6"/>
  <c r="AB794" i="6"/>
  <c r="AB367" i="6"/>
  <c r="AB1582" i="6"/>
  <c r="AB2033" i="6"/>
  <c r="AB67" i="6"/>
  <c r="AB459" i="6"/>
  <c r="AB251" i="6"/>
  <c r="AB1446" i="6"/>
  <c r="AB873" i="6"/>
  <c r="AB268" i="6"/>
  <c r="AB371" i="6"/>
  <c r="AB2388" i="6"/>
  <c r="AB927" i="6"/>
  <c r="AB1116" i="6"/>
  <c r="AB1346" i="6"/>
  <c r="AB560" i="6"/>
  <c r="AB454" i="6"/>
  <c r="AB1885" i="6"/>
  <c r="AB532" i="6"/>
  <c r="AB1206" i="6"/>
  <c r="AB1329" i="6"/>
  <c r="AB452" i="6"/>
  <c r="AB2012" i="6"/>
  <c r="AB2397" i="6"/>
  <c r="AB226" i="6"/>
  <c r="AB2014" i="6"/>
  <c r="AB923" i="6"/>
  <c r="AB1892" i="6"/>
  <c r="AB1078" i="6"/>
  <c r="AB1251" i="6"/>
  <c r="AB1957" i="6"/>
  <c r="AB778" i="6"/>
  <c r="AB399" i="6"/>
  <c r="AB663" i="6"/>
  <c r="AB970" i="6"/>
  <c r="AB1919" i="6"/>
  <c r="AB2237" i="6"/>
  <c r="AB1403" i="6"/>
  <c r="AB2324" i="6"/>
  <c r="AB2202" i="6"/>
  <c r="AB2419" i="6"/>
  <c r="AB2450" i="6"/>
  <c r="AB473" i="6"/>
  <c r="AB241" i="6"/>
  <c r="AB776" i="6"/>
  <c r="AB1497" i="6"/>
  <c r="AB744" i="6"/>
  <c r="AB1257" i="6"/>
  <c r="AB1350" i="6"/>
  <c r="AB1821" i="6"/>
  <c r="AB2364" i="6"/>
  <c r="AB412" i="6"/>
  <c r="AB667" i="6"/>
  <c r="AB277" i="6"/>
  <c r="AB503" i="6"/>
  <c r="AB387" i="6"/>
  <c r="AB264" i="6"/>
  <c r="AB1722" i="6"/>
  <c r="AB325" i="6"/>
  <c r="AB468" i="6"/>
  <c r="AB215" i="6"/>
  <c r="AB1290" i="6"/>
  <c r="AB1668" i="6"/>
  <c r="AB2319" i="6"/>
  <c r="AB661" i="6"/>
  <c r="AB429" i="6"/>
  <c r="AB1551" i="6"/>
  <c r="AB892" i="6"/>
  <c r="AB1905" i="6"/>
  <c r="AB1108" i="6"/>
  <c r="AB2038" i="6"/>
  <c r="AB1956" i="6"/>
  <c r="AB611" i="6"/>
  <c r="AB727" i="6"/>
  <c r="AB925" i="6"/>
  <c r="AB1848" i="6"/>
  <c r="AB1999" i="6"/>
  <c r="AB1906" i="6"/>
  <c r="AB749" i="6"/>
  <c r="AB1436" i="6"/>
  <c r="AB2015" i="6"/>
  <c r="AB2354" i="6"/>
  <c r="AB774" i="6"/>
  <c r="AB1824" i="6"/>
  <c r="AB517" i="6"/>
  <c r="AB383" i="6"/>
  <c r="AB837" i="6"/>
  <c r="AB1939" i="6"/>
  <c r="AB2444" i="6"/>
  <c r="AB1098" i="6"/>
  <c r="AB866" i="6"/>
  <c r="AB1760" i="6"/>
  <c r="AB472" i="6"/>
  <c r="AB610" i="6"/>
  <c r="AB550" i="6"/>
  <c r="AB1460" i="6"/>
  <c r="AB770" i="6"/>
  <c r="AB898" i="6"/>
  <c r="AB1060" i="6"/>
  <c r="AB743" i="6"/>
  <c r="AB1517" i="6"/>
  <c r="AB1587" i="6"/>
  <c r="AB2365" i="6"/>
  <c r="AB2377" i="6"/>
  <c r="AB897" i="6"/>
  <c r="AB2214" i="6"/>
  <c r="AB913" i="6"/>
  <c r="AB80" i="6"/>
  <c r="AB343" i="6"/>
  <c r="AB1492" i="6"/>
  <c r="AB1985" i="6"/>
  <c r="AB2173" i="6"/>
  <c r="AB1719" i="6"/>
  <c r="AB1110" i="6"/>
  <c r="AB915" i="6"/>
  <c r="AB868" i="6"/>
  <c r="AB1709" i="6"/>
  <c r="AB2371" i="6"/>
  <c r="AB1437" i="6"/>
  <c r="AB1241" i="6"/>
  <c r="AB119" i="6"/>
  <c r="AB393" i="6"/>
  <c r="AB720" i="6"/>
  <c r="AB713" i="6"/>
  <c r="AB2408" i="6"/>
  <c r="AB1351" i="6"/>
  <c r="AB1222" i="6"/>
  <c r="AB2216" i="6"/>
  <c r="AB1783" i="6"/>
  <c r="AB2198" i="6"/>
  <c r="AB1782" i="6"/>
  <c r="AB671" i="6"/>
  <c r="AB332" i="6"/>
  <c r="AB364" i="6"/>
  <c r="AB519" i="6"/>
  <c r="AB1389" i="6"/>
  <c r="AB1302" i="6"/>
  <c r="AB2074" i="6"/>
  <c r="AB1318" i="6"/>
  <c r="AB1962" i="6"/>
  <c r="AB466" i="6"/>
  <c r="AB145" i="6"/>
  <c r="AB648" i="6"/>
  <c r="M702" i="6"/>
  <c r="M725" i="6"/>
  <c r="M152" i="6"/>
  <c r="M750" i="6"/>
  <c r="M818" i="6"/>
  <c r="M924" i="6"/>
  <c r="M373" i="6"/>
  <c r="M394" i="6"/>
  <c r="M475" i="6"/>
  <c r="A2173" i="6"/>
  <c r="A1395" i="6"/>
  <c r="A1409" i="6"/>
  <c r="A1412" i="6"/>
  <c r="A579" i="6"/>
  <c r="A1429" i="6"/>
  <c r="A581" i="6"/>
  <c r="A585" i="6"/>
  <c r="A1438" i="6"/>
  <c r="A1444" i="6"/>
  <c r="A2230" i="6"/>
  <c r="A1454" i="6"/>
  <c r="A2307" i="6"/>
  <c r="A1658" i="6"/>
  <c r="A1664" i="6"/>
  <c r="AB620" i="6"/>
  <c r="AB423" i="6"/>
  <c r="AB2041" i="6"/>
  <c r="AB1849" i="6"/>
  <c r="AB394" i="6"/>
  <c r="AB1528" i="6"/>
  <c r="AB1223" i="6"/>
  <c r="AB1399" i="6"/>
  <c r="AB1948" i="6"/>
  <c r="AB1944" i="6"/>
  <c r="AB2191" i="6"/>
  <c r="AB1050" i="6"/>
  <c r="AB2215" i="6"/>
  <c r="AB1581" i="6"/>
  <c r="AB1746" i="6"/>
  <c r="AB789" i="6"/>
  <c r="AB981" i="6"/>
  <c r="AB728" i="6"/>
  <c r="AB217" i="6"/>
  <c r="AB1546" i="6"/>
  <c r="AB1100" i="6"/>
  <c r="AB202" i="6"/>
  <c r="AB1052" i="6"/>
  <c r="AB1058" i="6"/>
  <c r="AB1982" i="6"/>
  <c r="AB820" i="6"/>
  <c r="A1763" i="6"/>
  <c r="M1287" i="6"/>
  <c r="M1530" i="6"/>
  <c r="M617" i="6"/>
  <c r="M2268" i="6"/>
  <c r="M2313" i="6"/>
  <c r="M1857" i="6"/>
  <c r="M688" i="6"/>
  <c r="M1877" i="6"/>
  <c r="M695" i="6"/>
  <c r="A1846" i="6"/>
  <c r="A1563" i="6"/>
  <c r="A1692" i="6"/>
  <c r="M411" i="6"/>
  <c r="M80" i="6"/>
  <c r="M9" i="6"/>
  <c r="M709" i="6"/>
  <c r="M786" i="6"/>
  <c r="M848" i="6"/>
  <c r="M841" i="6"/>
  <c r="M1038" i="6"/>
  <c r="M1041" i="6"/>
  <c r="M1060" i="6"/>
  <c r="M1107" i="6"/>
  <c r="M2021" i="6"/>
  <c r="M2452" i="6"/>
  <c r="M1233" i="6"/>
  <c r="M54" i="6"/>
  <c r="M2171" i="6"/>
  <c r="M1405" i="6"/>
  <c r="M2265" i="6"/>
  <c r="A1857" i="6"/>
  <c r="M2" i="6"/>
  <c r="M1816" i="6"/>
  <c r="M1819" i="6"/>
  <c r="M1668" i="6"/>
  <c r="M1927" i="6"/>
  <c r="M1311" i="6"/>
  <c r="A1822" i="6"/>
  <c r="M1863" i="6"/>
  <c r="M146" i="6"/>
  <c r="M425" i="6"/>
  <c r="A1656" i="6"/>
  <c r="A657" i="6"/>
  <c r="A1777" i="6"/>
  <c r="A1834" i="6"/>
  <c r="M106" i="6"/>
  <c r="M723" i="6"/>
  <c r="M188" i="6"/>
  <c r="M1889" i="6"/>
  <c r="M807" i="6"/>
  <c r="M31" i="6"/>
  <c r="M845" i="6"/>
  <c r="M864" i="6"/>
  <c r="M872" i="6"/>
  <c r="M1922" i="6"/>
  <c r="M1176" i="6"/>
  <c r="M2133" i="6"/>
  <c r="M2236" i="6"/>
  <c r="M2260" i="6"/>
  <c r="A643" i="6"/>
  <c r="A1732" i="6"/>
  <c r="M1746" i="6"/>
  <c r="A1827" i="6"/>
  <c r="M1846" i="6"/>
  <c r="M683" i="6"/>
  <c r="M969" i="6"/>
  <c r="M420" i="6"/>
  <c r="M1045" i="6"/>
  <c r="M1115" i="6"/>
  <c r="M1090" i="6"/>
  <c r="M1156" i="6"/>
  <c r="M1228" i="6"/>
  <c r="M2176" i="6"/>
  <c r="M1439" i="6"/>
  <c r="M616" i="6"/>
  <c r="M1608" i="6"/>
  <c r="M638" i="6"/>
  <c r="M1715" i="6"/>
  <c r="M660" i="6"/>
  <c r="M1759" i="6"/>
  <c r="M1855" i="6"/>
  <c r="M1861" i="6"/>
  <c r="A2340" i="6"/>
  <c r="M2316" i="6"/>
  <c r="M1075" i="6"/>
  <c r="M449" i="6"/>
  <c r="M1950" i="6"/>
  <c r="M526" i="6"/>
  <c r="M2136" i="6"/>
  <c r="M2423" i="6"/>
  <c r="M1304" i="6"/>
  <c r="M1341" i="6"/>
  <c r="M1346" i="6"/>
  <c r="M2432" i="6"/>
  <c r="M1448" i="6"/>
  <c r="A2302" i="6"/>
  <c r="M1636" i="6"/>
  <c r="A1637" i="6"/>
  <c r="A1695" i="6"/>
  <c r="M2328" i="6"/>
  <c r="M1771" i="6"/>
  <c r="M2337" i="6"/>
  <c r="M1849" i="6"/>
  <c r="M751" i="6"/>
  <c r="M775" i="6"/>
  <c r="M772" i="6"/>
  <c r="M199" i="6"/>
  <c r="M870" i="6"/>
  <c r="M34" i="6"/>
  <c r="M318" i="6"/>
  <c r="M1910" i="6"/>
  <c r="M898" i="6"/>
  <c r="M341" i="6"/>
  <c r="M951" i="6"/>
  <c r="M376" i="6"/>
  <c r="M1000" i="6"/>
  <c r="M1052" i="6"/>
  <c r="M1058" i="6"/>
  <c r="M2155" i="6"/>
  <c r="A601" i="6"/>
  <c r="M2273" i="6"/>
  <c r="A1621" i="6"/>
  <c r="A2297" i="6"/>
  <c r="A1632" i="6"/>
  <c r="A1636" i="6"/>
  <c r="A1654" i="6"/>
  <c r="A1678" i="6"/>
  <c r="A1805" i="6"/>
  <c r="M252" i="6"/>
  <c r="M2066" i="6"/>
  <c r="M505" i="6"/>
  <c r="M2174" i="6"/>
  <c r="M578" i="6"/>
  <c r="A603" i="6"/>
  <c r="A1506" i="6"/>
  <c r="A618" i="6"/>
  <c r="A1553" i="6"/>
  <c r="A621" i="6"/>
  <c r="A2279" i="6"/>
  <c r="A1575" i="6"/>
  <c r="A1643" i="6"/>
  <c r="M1702" i="6"/>
  <c r="A1726" i="6"/>
  <c r="M692" i="6"/>
  <c r="M1875" i="6"/>
  <c r="M23" i="6"/>
  <c r="M1917" i="6"/>
  <c r="M102" i="6"/>
  <c r="M714" i="6"/>
  <c r="M14" i="6"/>
  <c r="M745" i="6"/>
  <c r="M2387" i="6"/>
  <c r="M2395" i="6"/>
  <c r="M1967" i="6"/>
  <c r="M1231" i="6"/>
  <c r="M1244" i="6"/>
  <c r="M544" i="6"/>
  <c r="M2165" i="6"/>
  <c r="M1386" i="6"/>
  <c r="M1391" i="6"/>
  <c r="M2245" i="6"/>
  <c r="A1546" i="6"/>
  <c r="M1550" i="6"/>
  <c r="A2269" i="6"/>
  <c r="A1577" i="6"/>
  <c r="M1580" i="6"/>
  <c r="A2283" i="6"/>
  <c r="A2284" i="6"/>
  <c r="A2311" i="6"/>
  <c r="A1688" i="6"/>
  <c r="A656" i="6"/>
  <c r="M1761" i="6"/>
  <c r="M662" i="6"/>
  <c r="A1779" i="6"/>
  <c r="M1869" i="6"/>
  <c r="M1871" i="6"/>
  <c r="M939" i="6"/>
  <c r="M442" i="6"/>
  <c r="M2414" i="6"/>
  <c r="M473" i="6"/>
  <c r="M2054" i="6"/>
  <c r="M1220" i="6"/>
  <c r="M1157" i="6"/>
  <c r="M2390" i="6"/>
  <c r="M2255" i="6"/>
  <c r="M1616" i="6"/>
  <c r="M1620" i="6"/>
  <c r="M1625" i="6"/>
  <c r="M1634" i="6"/>
  <c r="Y574" i="6"/>
  <c r="Y221" i="6"/>
  <c r="Y2204" i="6"/>
  <c r="Y349" i="6"/>
  <c r="Y1861" i="6"/>
  <c r="Y848" i="6"/>
  <c r="Y489" i="6"/>
  <c r="Y2298" i="6"/>
  <c r="Y448" i="6"/>
  <c r="M588" i="6"/>
  <c r="M2238" i="6"/>
  <c r="M674" i="6"/>
  <c r="A1864" i="6"/>
  <c r="A1843" i="6"/>
  <c r="A1802" i="6"/>
  <c r="Y651" i="6"/>
  <c r="Y243" i="6"/>
  <c r="Y1479" i="6"/>
  <c r="Y1318" i="6"/>
  <c r="Y394" i="6"/>
  <c r="Y1392" i="6"/>
  <c r="Y591" i="6"/>
  <c r="Y784" i="6"/>
  <c r="Y1734" i="6"/>
  <c r="Y915" i="6"/>
  <c r="Y1492" i="6"/>
  <c r="Y1637" i="6"/>
  <c r="M78" i="6"/>
  <c r="M699" i="6"/>
  <c r="M107" i="6"/>
  <c r="M718" i="6"/>
  <c r="M121" i="6"/>
  <c r="M733" i="6"/>
  <c r="M130" i="6"/>
  <c r="M159" i="6"/>
  <c r="M169" i="6"/>
  <c r="M218" i="6"/>
  <c r="M233" i="6"/>
  <c r="M255" i="6"/>
  <c r="M843" i="6"/>
  <c r="M832" i="6"/>
  <c r="M946" i="6"/>
  <c r="M1923" i="6"/>
  <c r="M910" i="6"/>
  <c r="M974" i="6"/>
  <c r="M374" i="6"/>
  <c r="M1006" i="6"/>
  <c r="M417" i="6"/>
  <c r="M1064" i="6"/>
  <c r="M453" i="6"/>
  <c r="M2035" i="6"/>
  <c r="M2083" i="6"/>
  <c r="M2050" i="6"/>
  <c r="M2056" i="6"/>
  <c r="M1202" i="6"/>
  <c r="M2410" i="6"/>
  <c r="M1965" i="6"/>
  <c r="M1108" i="6"/>
  <c r="M2401" i="6"/>
  <c r="M1963" i="6"/>
  <c r="M2020" i="6"/>
  <c r="M1216" i="6"/>
  <c r="M1984" i="6"/>
  <c r="M1158" i="6"/>
  <c r="M2144" i="6"/>
  <c r="M546" i="6"/>
  <c r="M1326" i="6"/>
  <c r="M577" i="6"/>
  <c r="M1416" i="6"/>
  <c r="M1451" i="6"/>
  <c r="M2250" i="6"/>
  <c r="M1488" i="6"/>
  <c r="M1492" i="6"/>
  <c r="M2252" i="6"/>
  <c r="M1514" i="6"/>
  <c r="M619" i="6"/>
  <c r="M2277" i="6"/>
  <c r="M1661" i="6"/>
  <c r="M1688" i="6"/>
  <c r="M1694" i="6"/>
  <c r="A1715" i="6"/>
  <c r="M1720" i="6"/>
  <c r="M1742" i="6"/>
  <c r="M2335" i="6"/>
  <c r="M1764" i="6"/>
  <c r="A662" i="6"/>
  <c r="A1786" i="6"/>
  <c r="M669" i="6"/>
  <c r="M1813" i="6"/>
  <c r="A674" i="6"/>
  <c r="A1825" i="6"/>
  <c r="M2353" i="6"/>
  <c r="M2359" i="6"/>
  <c r="M2371" i="6"/>
  <c r="A2" i="6"/>
  <c r="M2373" i="6"/>
  <c r="M3" i="6"/>
  <c r="M1880" i="6"/>
  <c r="Y1472" i="6"/>
  <c r="Y144" i="6"/>
  <c r="Y398" i="6"/>
  <c r="Y2071" i="6"/>
  <c r="Y433" i="6"/>
  <c r="Y519" i="6"/>
  <c r="Y106" i="6"/>
  <c r="Y1542" i="6"/>
  <c r="Y132" i="6"/>
  <c r="Y783" i="6"/>
  <c r="Y2040" i="6"/>
  <c r="Y2215" i="6"/>
  <c r="Y181" i="6"/>
  <c r="M1996" i="6"/>
  <c r="M503" i="6"/>
  <c r="M1270" i="6"/>
  <c r="M2154" i="6"/>
  <c r="M61" i="6"/>
  <c r="M1403" i="6"/>
  <c r="M1452" i="6"/>
  <c r="M1579" i="6"/>
  <c r="M1566" i="6"/>
  <c r="M1583" i="6"/>
  <c r="M1594" i="6"/>
  <c r="M1663" i="6"/>
  <c r="M1721" i="6"/>
  <c r="M2334" i="6"/>
  <c r="M2343" i="6"/>
  <c r="Y2244" i="6"/>
  <c r="Y1854" i="6"/>
  <c r="Y11" i="6"/>
  <c r="Y31" i="6"/>
  <c r="Y254" i="6"/>
  <c r="Y208" i="6"/>
  <c r="Y1466" i="6"/>
  <c r="Y572" i="6"/>
  <c r="Y1079" i="6"/>
  <c r="Y1139" i="6"/>
  <c r="Y1101" i="6"/>
  <c r="Y402" i="6"/>
  <c r="Y1320" i="6"/>
  <c r="Y2269" i="6"/>
  <c r="Y2097" i="6"/>
  <c r="Y1121" i="6"/>
  <c r="Y170" i="6"/>
  <c r="Y1858" i="6"/>
  <c r="Y1649" i="6"/>
  <c r="Y1245" i="6"/>
  <c r="Y518" i="6"/>
  <c r="Y1811" i="6"/>
  <c r="Y1592" i="6"/>
  <c r="Y1246" i="6"/>
  <c r="Y828" i="6"/>
  <c r="Y1419" i="6"/>
  <c r="Y365" i="6"/>
  <c r="Y1595" i="6"/>
  <c r="Y2193" i="6"/>
  <c r="Y980" i="6"/>
  <c r="Y87" i="6"/>
  <c r="Y1507" i="6"/>
  <c r="Y2063" i="6"/>
  <c r="Y969" i="6"/>
  <c r="Y2273" i="6"/>
  <c r="Y869" i="6"/>
  <c r="Y753" i="6"/>
  <c r="Y747" i="6"/>
  <c r="Y1954" i="6"/>
  <c r="Y412" i="6"/>
  <c r="Y2162" i="6"/>
  <c r="Y1327" i="6"/>
  <c r="Y1434" i="6"/>
  <c r="Y369" i="6"/>
  <c r="Y1386" i="6"/>
  <c r="Y801" i="6"/>
  <c r="Y881" i="6"/>
  <c r="Y569" i="6"/>
  <c r="Y1123" i="6"/>
  <c r="Y8" i="6"/>
  <c r="Y46" i="6"/>
  <c r="Y324" i="6"/>
  <c r="Y1597" i="6"/>
  <c r="Y1449" i="6"/>
  <c r="Y1790" i="6"/>
  <c r="Y1030" i="6"/>
  <c r="Y2077" i="6"/>
  <c r="Y1883" i="6"/>
  <c r="Y12" i="6"/>
  <c r="Y48" i="6"/>
  <c r="Y633" i="6"/>
  <c r="Y279" i="6"/>
  <c r="Y1785" i="6"/>
  <c r="Y248" i="6"/>
  <c r="Y1113" i="6"/>
  <c r="Y752" i="6"/>
  <c r="Y2081" i="6"/>
  <c r="Y458" i="6"/>
  <c r="Y1486" i="6"/>
  <c r="Y993" i="6"/>
  <c r="Y1129" i="6"/>
  <c r="Y211" i="6"/>
  <c r="Y1409" i="6"/>
  <c r="Y2180" i="6"/>
  <c r="Y765" i="6"/>
  <c r="Y2158" i="6"/>
  <c r="Y871" i="6"/>
  <c r="Y2241" i="6"/>
  <c r="Y2047" i="6"/>
  <c r="Y1843" i="6"/>
  <c r="Y1875" i="6"/>
  <c r="Y1653" i="6"/>
  <c r="Y843" i="6"/>
  <c r="Y2083" i="6"/>
  <c r="Y2153" i="6"/>
  <c r="Y1442" i="6"/>
  <c r="Y999" i="6"/>
  <c r="Y965" i="6"/>
  <c r="Y959" i="6"/>
  <c r="Y2117" i="6"/>
  <c r="Y465" i="6"/>
  <c r="Y1628" i="6"/>
  <c r="Y502" i="6"/>
  <c r="Y649" i="6"/>
  <c r="Y260" i="6"/>
  <c r="Y1808" i="6"/>
  <c r="Y1880" i="6"/>
  <c r="Y124" i="6"/>
  <c r="Y1851" i="6"/>
  <c r="Y779" i="6"/>
  <c r="Y366" i="6"/>
  <c r="Y1122" i="6"/>
  <c r="Y91" i="6"/>
  <c r="Y1756" i="6"/>
  <c r="Y60" i="6"/>
  <c r="Y636" i="6"/>
  <c r="Y1663" i="6"/>
  <c r="Y438" i="6"/>
  <c r="Y289" i="6"/>
  <c r="Y1601" i="6"/>
  <c r="Y2127" i="6"/>
  <c r="Y2305" i="6"/>
  <c r="Y1793" i="6"/>
  <c r="Y455" i="6"/>
  <c r="Y690" i="6"/>
  <c r="Y2" i="6"/>
  <c r="Y14" i="6"/>
  <c r="Y603" i="6"/>
  <c r="Y655" i="6"/>
  <c r="Y336" i="6"/>
  <c r="Y1809" i="6"/>
  <c r="Y304" i="6"/>
  <c r="Y1493" i="6"/>
  <c r="Y1877" i="6"/>
  <c r="Y3" i="6"/>
  <c r="Y16" i="6"/>
  <c r="Y659" i="6"/>
  <c r="Y314" i="6"/>
  <c r="Y878" i="6"/>
  <c r="Y2238" i="6"/>
  <c r="Y1864" i="6"/>
  <c r="Y346" i="6"/>
  <c r="Y77" i="6"/>
  <c r="Y439" i="6"/>
  <c r="Y1750" i="6"/>
  <c r="Y288" i="6"/>
  <c r="Y986" i="6"/>
  <c r="Y1296" i="6"/>
  <c r="Y1878" i="6"/>
  <c r="Y5" i="6"/>
  <c r="Y19" i="6"/>
  <c r="Y679" i="6"/>
  <c r="Y188" i="6"/>
  <c r="Y1282" i="6"/>
  <c r="Y1570" i="6"/>
  <c r="Y344" i="6"/>
  <c r="Y7" i="6"/>
  <c r="Y23" i="6"/>
  <c r="Y695" i="6"/>
  <c r="Y56" i="6"/>
  <c r="Y1738" i="6"/>
  <c r="Y1454" i="6"/>
  <c r="Y345" i="6"/>
  <c r="Y891" i="6"/>
  <c r="Y1039" i="6"/>
  <c r="Y335" i="6"/>
  <c r="Y1258" i="6"/>
  <c r="Y1057" i="6"/>
  <c r="Y2030" i="6"/>
  <c r="Y840" i="6"/>
  <c r="Y567" i="6"/>
  <c r="Y65" i="6"/>
  <c r="Y515" i="6"/>
  <c r="Y440" i="6"/>
  <c r="Y1855" i="6"/>
  <c r="Y1285" i="6"/>
  <c r="Y1006" i="6"/>
  <c r="Y2150" i="6"/>
  <c r="Y1025" i="6"/>
  <c r="Y958" i="6"/>
  <c r="Y583" i="6"/>
  <c r="Y2361" i="6"/>
  <c r="Y2032" i="6"/>
  <c r="Y895" i="6"/>
  <c r="Y418" i="6"/>
  <c r="Y975" i="6"/>
  <c r="Y785" i="6"/>
  <c r="Y2163" i="6"/>
  <c r="Y738" i="6"/>
  <c r="Y2443" i="6"/>
  <c r="Y746" i="6"/>
  <c r="Y125" i="6"/>
  <c r="Y624" i="6"/>
  <c r="Y195" i="6"/>
  <c r="Y2161" i="6"/>
  <c r="Y127" i="6"/>
  <c r="Y1582" i="6"/>
  <c r="Y1776" i="6"/>
  <c r="Y2091" i="6"/>
  <c r="Y146" i="6"/>
  <c r="Y1227" i="6"/>
  <c r="Y1464" i="6"/>
  <c r="Y1431" i="6"/>
  <c r="Y378" i="6"/>
  <c r="Y777" i="6"/>
  <c r="Y4" i="6"/>
  <c r="Y22" i="6"/>
  <c r="Y667" i="6"/>
  <c r="Y2339" i="6"/>
  <c r="Y1560" i="6"/>
  <c r="Y503" i="6"/>
  <c r="Y1082" i="6"/>
  <c r="Y370" i="6"/>
  <c r="Y1138" i="6"/>
  <c r="Y660" i="6"/>
  <c r="Y621" i="6"/>
  <c r="Y152" i="6"/>
  <c r="Y1656" i="6"/>
  <c r="Y189" i="6"/>
  <c r="Y1619" i="6"/>
  <c r="Y1683" i="6"/>
  <c r="Y450" i="6"/>
  <c r="Y736" i="6"/>
  <c r="Y1443" i="6"/>
  <c r="Y2286" i="6"/>
  <c r="Y2196" i="6"/>
  <c r="Y2087" i="6"/>
  <c r="Y1274" i="6"/>
  <c r="Y1786" i="6"/>
  <c r="Y66" i="6"/>
  <c r="Y2034" i="6"/>
  <c r="Y491" i="6"/>
  <c r="Y1820" i="6"/>
  <c r="Y631" i="6"/>
  <c r="Y1243" i="6"/>
  <c r="Y2225" i="6"/>
  <c r="Y359" i="6"/>
  <c r="Y1748" i="6"/>
  <c r="Y582" i="6"/>
  <c r="Y2234" i="6"/>
  <c r="Y73" i="6"/>
  <c r="Y1160" i="6"/>
  <c r="Y1303" i="6"/>
  <c r="Y830" i="6"/>
  <c r="Y739" i="6"/>
  <c r="Y956" i="6"/>
  <c r="Y600" i="6"/>
  <c r="Y2181" i="6"/>
  <c r="Y143" i="6"/>
  <c r="Y654" i="6"/>
  <c r="Y367" i="6"/>
  <c r="Y1850" i="6"/>
  <c r="Y180" i="6"/>
  <c r="Y1818" i="6"/>
  <c r="Y2183" i="6"/>
  <c r="Y89" i="6"/>
  <c r="Y1598" i="6"/>
  <c r="Y1194" i="6"/>
  <c r="Y338" i="6"/>
  <c r="Y1743" i="6"/>
  <c r="Y90" i="6"/>
  <c r="Y1368" i="6"/>
  <c r="Y992" i="6"/>
  <c r="Y692" i="6"/>
  <c r="Y1723" i="6"/>
  <c r="Y1370" i="6"/>
  <c r="Y1583" i="6"/>
  <c r="Y905" i="6"/>
  <c r="Y1879" i="6"/>
  <c r="Y1622" i="6"/>
  <c r="Y930" i="6"/>
  <c r="Y32" i="6"/>
  <c r="Y677" i="6"/>
  <c r="Y680" i="6"/>
  <c r="Y1794" i="6"/>
  <c r="Y368" i="6"/>
  <c r="Y1022" i="6"/>
  <c r="Y427" i="6"/>
  <c r="Y528" i="6"/>
  <c r="Y395" i="6"/>
  <c r="Y445" i="6"/>
  <c r="Y1410" i="6"/>
  <c r="Y616" i="6"/>
  <c r="Y767" i="6"/>
  <c r="Y1374" i="6"/>
  <c r="Y1164" i="6"/>
  <c r="Y2203" i="6"/>
  <c r="Y2146" i="6"/>
  <c r="Y98" i="6"/>
  <c r="Y1444" i="6"/>
  <c r="Y157" i="6"/>
  <c r="Y1114" i="6"/>
  <c r="Y650" i="6"/>
  <c r="Y2308" i="6"/>
  <c r="Y2447" i="6"/>
  <c r="Y802" i="6"/>
  <c r="Y2351" i="6"/>
  <c r="Y1275" i="6"/>
  <c r="Y2320" i="6"/>
  <c r="Y1276" i="6"/>
  <c r="Y117" i="6"/>
  <c r="Y1694" i="6"/>
  <c r="Y84" i="6"/>
  <c r="Y1248" i="6"/>
  <c r="Y13" i="6"/>
  <c r="Y604" i="6"/>
  <c r="Y396" i="6"/>
  <c r="Y159" i="6"/>
  <c r="Y1823" i="6"/>
  <c r="Y2210" i="6"/>
  <c r="Y41" i="6"/>
  <c r="Y1558" i="6"/>
  <c r="Y1949" i="6"/>
  <c r="Y215" i="6"/>
  <c r="Y1063" i="6"/>
  <c r="Y252" i="6"/>
  <c r="Y911" i="6"/>
  <c r="Y1364" i="6"/>
  <c r="Y1964" i="6"/>
  <c r="Y584" i="6"/>
  <c r="Y1834" i="6"/>
  <c r="Y1660" i="6"/>
  <c r="Y2035" i="6"/>
  <c r="Y2224" i="6"/>
  <c r="Y2251" i="6"/>
  <c r="Y2363" i="6"/>
  <c r="Y1953" i="6"/>
  <c r="Y841" i="6"/>
  <c r="Y1813" i="6"/>
  <c r="Y1033" i="6"/>
  <c r="Y1529" i="6"/>
  <c r="Y115" i="6"/>
  <c r="Y1547" i="6"/>
  <c r="Y492" i="6"/>
  <c r="Y1424" i="6"/>
  <c r="Y564" i="6"/>
  <c r="Y2088" i="6"/>
  <c r="Y1087" i="6"/>
  <c r="Y657" i="6"/>
  <c r="Y597" i="6"/>
  <c r="Y1787" i="6"/>
  <c r="Y1450" i="6"/>
  <c r="Y2352" i="6"/>
  <c r="Y2239" i="6"/>
  <c r="Y766" i="6"/>
  <c r="Y182" i="6"/>
  <c r="Y1306" i="6"/>
  <c r="Y1159" i="6"/>
  <c r="Y322" i="6"/>
  <c r="Y229" i="6"/>
  <c r="Y166" i="6"/>
  <c r="Y1973" i="6"/>
  <c r="Y1749" i="6"/>
  <c r="Y2187" i="6"/>
  <c r="Y1722" i="6"/>
  <c r="Y1659" i="6"/>
  <c r="Y420" i="6"/>
  <c r="Y1040" i="6"/>
  <c r="Y2037" i="6"/>
  <c r="Y104" i="6"/>
  <c r="Y1498" i="6"/>
  <c r="Y2321" i="6"/>
  <c r="Y2134" i="6"/>
  <c r="Y1943" i="6"/>
  <c r="Y2050" i="6"/>
  <c r="Y1556" i="6"/>
  <c r="Y1609" i="6"/>
  <c r="Y558" i="6"/>
  <c r="Y1540" i="6"/>
  <c r="Y183" i="6"/>
  <c r="Y24" i="6"/>
  <c r="Y305" i="6"/>
  <c r="Y585" i="6"/>
  <c r="Y273" i="6"/>
  <c r="Y1333" i="6"/>
  <c r="Y702" i="6"/>
  <c r="Y2164" i="6"/>
  <c r="Y1867" i="6"/>
  <c r="Y652" i="6"/>
  <c r="Y1833" i="6"/>
  <c r="Y220" i="6"/>
  <c r="Y989" i="6"/>
  <c r="Y2373" i="6"/>
  <c r="Y1708" i="6"/>
  <c r="Y673" i="6"/>
  <c r="Y55" i="6"/>
  <c r="Y1636" i="6"/>
  <c r="Y511" i="6"/>
  <c r="Y1561" i="6"/>
  <c r="Y1426" i="6"/>
  <c r="Y805" i="6"/>
  <c r="Y1187" i="6"/>
  <c r="Y494" i="6"/>
  <c r="Y63" i="6"/>
  <c r="Y1387" i="6"/>
  <c r="Y1417" i="6"/>
  <c r="Y1832" i="6"/>
  <c r="Y2427" i="6"/>
  <c r="Y284" i="6"/>
  <c r="Y2116" i="6"/>
  <c r="Y1201" i="6"/>
  <c r="Y230" i="6"/>
  <c r="Y1520" i="6"/>
  <c r="Y227" i="6"/>
  <c r="Y1446" i="6"/>
  <c r="Y2428" i="6"/>
  <c r="Y1881" i="6"/>
  <c r="Y1975" i="6"/>
  <c r="Y1012" i="6"/>
  <c r="Y1698" i="6"/>
  <c r="Y1806" i="6"/>
  <c r="Y135" i="6"/>
  <c r="Y593" i="6"/>
  <c r="Y1373" i="6"/>
  <c r="Y133" i="6"/>
  <c r="Y862" i="6"/>
  <c r="Y101" i="6"/>
  <c r="Y210" i="6"/>
  <c r="Y306" i="6"/>
  <c r="Y1658" i="6"/>
  <c r="Y1573" i="6"/>
  <c r="Y2258" i="6"/>
  <c r="Y1096" i="6"/>
  <c r="Y1829" i="6"/>
  <c r="Y2235" i="6"/>
  <c r="Y275" i="6"/>
  <c r="Y983" i="6"/>
  <c r="Y2281" i="6"/>
  <c r="Y2311" i="6"/>
  <c r="Y1701" i="6"/>
  <c r="Y1313" i="6"/>
  <c r="Y283" i="6"/>
  <c r="Y520" i="6"/>
  <c r="Y991" i="6"/>
  <c r="Y2348" i="6"/>
  <c r="Y1106" i="6"/>
  <c r="Y2042" i="6"/>
  <c r="Y1751" i="6"/>
  <c r="Y755" i="6"/>
  <c r="Y1365" i="6"/>
  <c r="Y1481" i="6"/>
  <c r="Y326" i="6"/>
  <c r="Y1536" i="6"/>
  <c r="Y579" i="6"/>
  <c r="Y818" i="6"/>
  <c r="Y1657" i="6"/>
  <c r="Y2061" i="6"/>
  <c r="Y486" i="6"/>
  <c r="Y722" i="6"/>
  <c r="Y1400" i="6"/>
  <c r="Y1521" i="6"/>
  <c r="Y434" i="6"/>
  <c r="Y257" i="6"/>
  <c r="Y1721" i="6"/>
  <c r="Y819" i="6"/>
  <c r="Y1044" i="6"/>
  <c r="Y1334" i="6"/>
  <c r="Y910" i="6"/>
  <c r="Y950" i="6"/>
  <c r="Y1004" i="6"/>
  <c r="Y2096" i="6"/>
  <c r="Y1366" i="6"/>
  <c r="Y1889" i="6"/>
  <c r="Y1021" i="6"/>
  <c r="Y276" i="6"/>
  <c r="Y2313" i="6"/>
  <c r="Y1838" i="6"/>
  <c r="Y909" i="6"/>
  <c r="Y2236" i="6"/>
  <c r="Y1621" i="6"/>
  <c r="Y575" i="6"/>
  <c r="Y1489" i="6"/>
  <c r="Y908" i="6"/>
  <c r="Y1001" i="6"/>
  <c r="Y223" i="6"/>
  <c r="Y1163" i="6"/>
  <c r="Y1937" i="6"/>
  <c r="Y1236" i="6"/>
  <c r="Y1456" i="6"/>
  <c r="Y1788" i="6"/>
  <c r="Y83" i="6"/>
  <c r="Y990" i="6"/>
  <c r="Y1428" i="6"/>
  <c r="Y2033" i="6"/>
  <c r="Y317" i="6"/>
  <c r="Y1107" i="6"/>
  <c r="Y278" i="6"/>
  <c r="Y447" i="6"/>
  <c r="Y605" i="6"/>
  <c r="Y1500" i="6"/>
  <c r="Y1501" i="6"/>
  <c r="Y1356" i="6"/>
  <c r="Y2155" i="6"/>
  <c r="Y2255" i="6"/>
  <c r="Y1253" i="6"/>
  <c r="Y187" i="6"/>
  <c r="Y54" i="6"/>
  <c r="Y123" i="6"/>
  <c r="Y280" i="6"/>
  <c r="Y1630" i="6"/>
  <c r="Y566" i="6"/>
  <c r="Y2128" i="6"/>
  <c r="Y348" i="6"/>
  <c r="Y947" i="6"/>
  <c r="Y1287" i="6"/>
  <c r="Y410" i="6"/>
  <c r="Y1572" i="6"/>
  <c r="Y979" i="6"/>
  <c r="Y2267" i="6"/>
  <c r="Y2282" i="6"/>
  <c r="Y424" i="6"/>
  <c r="Y1394" i="6"/>
  <c r="Y361" i="6"/>
  <c r="Y1278" i="6"/>
  <c r="Y371" i="6"/>
  <c r="Y542" i="6"/>
  <c r="Y535" i="6"/>
  <c r="Y2246" i="6"/>
  <c r="Y1061" i="6"/>
  <c r="Y745" i="6"/>
  <c r="Y1240" i="6"/>
  <c r="Y1355" i="6"/>
  <c r="Y1140" i="6"/>
  <c r="Y1095" i="6"/>
  <c r="Y775" i="6"/>
  <c r="Y674" i="6"/>
  <c r="Y2355" i="6"/>
  <c r="Y921" i="6"/>
  <c r="Y451" i="6"/>
  <c r="Y2167" i="6"/>
  <c r="Y251" i="6"/>
  <c r="Y1541" i="6"/>
  <c r="Y213" i="6"/>
  <c r="Y1010" i="6"/>
  <c r="Y844" i="6"/>
  <c r="Y1270" i="6"/>
  <c r="Y962" i="6"/>
  <c r="Y173" i="6"/>
  <c r="Y904" i="6"/>
  <c r="Y151" i="6"/>
  <c r="Y292" i="6"/>
  <c r="Y1717" i="6"/>
  <c r="Y1677" i="6"/>
  <c r="Y108" i="6"/>
  <c r="Y1772" i="6"/>
  <c r="Y1267" i="6"/>
  <c r="Y1131" i="6"/>
  <c r="Y488" i="6"/>
  <c r="Y672" i="6"/>
  <c r="Y2349" i="6"/>
  <c r="Y1668" i="6"/>
  <c r="Y1741" i="6"/>
  <c r="Y1664" i="6"/>
  <c r="Y561" i="6"/>
  <c r="Y2102" i="6"/>
  <c r="Y943" i="6"/>
  <c r="Y1378" i="6"/>
  <c r="Y661" i="6"/>
  <c r="Y879" i="6"/>
  <c r="Y1950" i="6"/>
  <c r="Y319" i="6"/>
  <c r="Y1117" i="6"/>
  <c r="Y2410" i="6"/>
  <c r="Y1781" i="6"/>
  <c r="Y1551" i="6"/>
  <c r="Y164" i="6"/>
  <c r="Y1745" i="6"/>
  <c r="Y892" i="6"/>
  <c r="Y2262" i="6"/>
  <c r="Y832" i="6"/>
  <c r="Y813" i="6"/>
  <c r="Y2006" i="6"/>
  <c r="Y113" i="6"/>
  <c r="Y1049" i="6"/>
  <c r="Y563" i="6"/>
  <c r="Y880" i="6"/>
  <c r="Y614" i="6"/>
  <c r="Y2359" i="6"/>
  <c r="Y1041" i="6"/>
  <c r="Y2301" i="6"/>
  <c r="Y228" i="6"/>
  <c r="Y264" i="6"/>
  <c r="Y1599" i="6"/>
  <c r="Y1015" i="6"/>
  <c r="Y1363" i="6"/>
  <c r="Y2256" i="6"/>
  <c r="Y1577" i="6"/>
  <c r="Y340" i="6"/>
  <c r="Y385" i="6"/>
  <c r="Y612" i="6"/>
  <c r="Y534" i="6"/>
  <c r="Y2230" i="6"/>
  <c r="Y1459" i="6"/>
  <c r="Y1369" i="6"/>
  <c r="Y1269" i="6"/>
  <c r="Y1435" i="6"/>
  <c r="Y469" i="6"/>
  <c r="Y1359" i="6"/>
  <c r="Y927" i="6"/>
  <c r="Y628" i="6"/>
  <c r="Y2294" i="6"/>
  <c r="Y1716" i="6"/>
  <c r="Y171" i="6"/>
  <c r="Y1534" i="6"/>
  <c r="Y1508" i="6"/>
  <c r="Y944" i="6"/>
  <c r="Y729" i="6"/>
  <c r="Y1612" i="6"/>
  <c r="Y2129" i="6"/>
  <c r="Y59" i="6"/>
  <c r="Y751" i="6"/>
  <c r="Y1088" i="6"/>
  <c r="Y1414" i="6"/>
  <c r="Y350" i="6"/>
  <c r="Y1643" i="6"/>
  <c r="Y1292" i="6"/>
  <c r="Y199" i="6"/>
  <c r="Y1550" i="6"/>
  <c r="Y817" i="6"/>
  <c r="Y1262" i="6"/>
  <c r="Y1885" i="6"/>
  <c r="Y1299" i="6"/>
  <c r="Y1927" i="6"/>
  <c r="Y148" i="6"/>
  <c r="Y1938" i="6"/>
  <c r="Y2075" i="6"/>
  <c r="Y311" i="6"/>
  <c r="Y632" i="6"/>
  <c r="Y2182" i="6"/>
  <c r="Y987" i="6"/>
  <c r="Y639" i="6"/>
  <c r="Y310" i="6"/>
  <c r="Y456" i="6"/>
  <c r="Y936" i="6"/>
  <c r="Y387" i="6"/>
  <c r="Y2007" i="6"/>
  <c r="Y2376" i="6"/>
  <c r="Y212" i="6"/>
  <c r="Y2188" i="6"/>
  <c r="Y1152" i="6"/>
  <c r="Y327" i="6"/>
  <c r="Y1086" i="6"/>
  <c r="Y1651" i="6"/>
  <c r="Y1315" i="6"/>
  <c r="Y665" i="6"/>
  <c r="Y625" i="6"/>
  <c r="Y630" i="6"/>
  <c r="Y219" i="6"/>
  <c r="Y1408" i="6"/>
  <c r="Y1145" i="6"/>
  <c r="Y351" i="6"/>
  <c r="Y2395" i="6"/>
  <c r="Y1153" i="6"/>
  <c r="Y1718" i="6"/>
  <c r="Y1800" i="6"/>
  <c r="Y1588" i="6"/>
  <c r="Y1625" i="6"/>
  <c r="Y179" i="6"/>
  <c r="Y1019" i="6"/>
  <c r="Y2031" i="6"/>
  <c r="Y136" i="6"/>
  <c r="Y1372" i="6"/>
  <c r="Y190" i="6"/>
  <c r="Y1484" i="6"/>
  <c r="Y1967" i="6"/>
  <c r="Y2010" i="6"/>
  <c r="Y1991" i="6"/>
  <c r="Y422" i="6"/>
  <c r="Y1674" i="6"/>
  <c r="Y201" i="6"/>
  <c r="Y691" i="6"/>
  <c r="Y544" i="6"/>
  <c r="Y1626" i="6"/>
  <c r="Y1425" i="6"/>
  <c r="Y1141" i="6"/>
  <c r="Y459" i="6"/>
  <c r="Y1518" i="6"/>
  <c r="Y2245" i="6"/>
  <c r="Y894" i="6"/>
  <c r="Y206" i="6"/>
  <c r="Y1423" i="6"/>
  <c r="Y386" i="6"/>
  <c r="Y1632" i="6"/>
  <c r="Y414" i="6"/>
  <c r="Y1736" i="6"/>
  <c r="Y814" i="6"/>
  <c r="Y126" i="6"/>
  <c r="Y1807" i="6"/>
  <c r="Y1696" i="6"/>
  <c r="Y1638" i="6"/>
  <c r="Y9" i="6"/>
  <c r="Y67" i="6"/>
  <c r="Y406" i="6"/>
  <c r="Y834" i="6"/>
  <c r="Y1407" i="6"/>
  <c r="Y592" i="6"/>
  <c r="Y1471" i="6"/>
  <c r="Y162" i="6"/>
  <c r="Y15" i="6"/>
  <c r="Y1467" i="6"/>
  <c r="Y432" i="6"/>
  <c r="Y912" i="6"/>
  <c r="Y1802" i="6"/>
  <c r="Y1693" i="6"/>
  <c r="Y2344" i="6"/>
  <c r="Y1707" i="6"/>
  <c r="Y1195" i="6"/>
  <c r="Y764" i="6"/>
  <c r="Y2314" i="6"/>
  <c r="Y1003" i="6"/>
  <c r="Y794" i="6"/>
  <c r="Y1438" i="6"/>
  <c r="Y2144" i="6"/>
  <c r="Y352" i="6"/>
  <c r="Y110" i="6"/>
  <c r="Y21" i="6"/>
  <c r="Y277" i="6"/>
  <c r="Y1936" i="6"/>
  <c r="Y1074" i="6"/>
  <c r="Y510" i="6"/>
  <c r="Y85" i="6"/>
  <c r="Y428" i="6"/>
  <c r="Y686" i="6"/>
  <c r="Y407" i="6"/>
  <c r="Y873" i="6"/>
  <c r="Y2299" i="6"/>
  <c r="Y222" i="6"/>
  <c r="Y325" i="6"/>
  <c r="Y62" i="6"/>
  <c r="Y1775" i="6"/>
  <c r="Y1571" i="6"/>
  <c r="Y57" i="6"/>
  <c r="Y1816" i="6"/>
  <c r="Y1348" i="6"/>
  <c r="Y468" i="6"/>
  <c r="Y1990" i="6"/>
  <c r="Y602" i="6"/>
  <c r="Y1835" i="6"/>
  <c r="Y442" i="6"/>
  <c r="Y1491" i="6"/>
  <c r="Y2358" i="6"/>
  <c r="Y924" i="6"/>
  <c r="Y242" i="6"/>
  <c r="Y1796" i="6"/>
  <c r="Y2101" i="6"/>
  <c r="Y2008" i="6"/>
  <c r="Y622" i="6"/>
  <c r="Y377" i="6"/>
  <c r="Y560" i="6"/>
  <c r="Y1250" i="6"/>
  <c r="Y158" i="6"/>
  <c r="Y1620" i="6"/>
  <c r="Y1146" i="6"/>
  <c r="Y429" i="6"/>
  <c r="Y1311" i="6"/>
  <c r="Y1654" i="6"/>
  <c r="Y379" i="6"/>
  <c r="Y1167" i="6"/>
  <c r="Y137" i="6"/>
  <c r="Y268" i="6"/>
  <c r="Y1451" i="6"/>
  <c r="Y1512" i="6"/>
  <c r="Y617" i="6"/>
  <c r="Y2327" i="6"/>
  <c r="Y17" i="6"/>
  <c r="Y1524" i="6"/>
  <c r="Y262" i="6"/>
  <c r="Y1764" i="6"/>
  <c r="Y2374" i="6"/>
  <c r="Y922" i="6"/>
  <c r="Y2319" i="6"/>
  <c r="Y1013" i="6"/>
  <c r="Y341" i="6"/>
  <c r="Y86" i="6"/>
  <c r="Y1972" i="6"/>
  <c r="Y861" i="6"/>
  <c r="Y2045" i="6"/>
  <c r="Y554" i="6"/>
  <c r="Y1062" i="6"/>
  <c r="Y1941" i="6"/>
  <c r="Y532" i="6"/>
  <c r="Y716" i="6"/>
  <c r="Y2068" i="6"/>
  <c r="Y2038" i="6"/>
  <c r="Y1826" i="6"/>
  <c r="Y1596" i="6"/>
  <c r="Y1548" i="6"/>
  <c r="Y1485" i="6"/>
  <c r="Y1331" i="6"/>
  <c r="Y2307" i="6"/>
  <c r="Y721" i="6"/>
  <c r="Y1357" i="6"/>
  <c r="Y1180" i="6"/>
  <c r="Y490" i="6"/>
  <c r="Y2220" i="6"/>
  <c r="Y1381" i="6"/>
  <c r="Y1691" i="6"/>
  <c r="Y318" i="6"/>
  <c r="Y1429" i="6"/>
  <c r="Y1093" i="6"/>
  <c r="Y874" i="6"/>
  <c r="Y1405" i="6"/>
  <c r="Y1207" i="6"/>
  <c r="Y749" i="6"/>
  <c r="Y704" i="6"/>
  <c r="Y1977" i="6"/>
  <c r="Y1532" i="6"/>
  <c r="Y1888" i="6"/>
  <c r="Y193" i="6"/>
  <c r="Y1143" i="6"/>
  <c r="Y495" i="6"/>
  <c r="Y20" i="6"/>
  <c r="Y662" i="6"/>
  <c r="Y290" i="6"/>
  <c r="Y1488" i="6"/>
  <c r="Y514" i="6"/>
  <c r="Y1627" i="6"/>
  <c r="Y1384" i="6"/>
  <c r="Y2340" i="6"/>
  <c r="Y2165" i="6"/>
  <c r="Y831" i="6"/>
  <c r="Y40" i="6"/>
  <c r="Y1685" i="6"/>
  <c r="Y1797" i="6"/>
  <c r="Y373" i="6"/>
  <c r="Y134" i="6"/>
  <c r="Y1720" i="6"/>
  <c r="Y1574" i="6"/>
  <c r="Y2092" i="6"/>
  <c r="Y1202" i="6"/>
  <c r="Y1115" i="6"/>
  <c r="Y2418" i="6"/>
  <c r="Y791" i="6"/>
  <c r="Y1154" i="6"/>
  <c r="Y1116" i="6"/>
  <c r="Y1172" i="6"/>
  <c r="Y462" i="6"/>
  <c r="Y882" i="6"/>
  <c r="Y156" i="6"/>
  <c r="Y1124" i="6"/>
  <c r="Y1895" i="6"/>
  <c r="Y1102" i="6"/>
  <c r="Y1804" i="6"/>
  <c r="Y1291" i="6"/>
  <c r="Y1993" i="6"/>
  <c r="Y512" i="6"/>
  <c r="Y1054" i="6"/>
  <c r="Y2413" i="6"/>
  <c r="Y163" i="6"/>
  <c r="Y1774" i="6"/>
  <c r="Y2051" i="6"/>
  <c r="Y74" i="6"/>
  <c r="Y807" i="6"/>
  <c r="Y1946" i="6"/>
  <c r="Y498" i="6"/>
  <c r="Y1109" i="6"/>
  <c r="Y1871" i="6"/>
  <c r="Y129" i="6"/>
  <c r="Y599" i="6"/>
  <c r="Y1890" i="6"/>
  <c r="Y2332" i="6"/>
  <c r="Y1892" i="6"/>
  <c r="Y1046" i="6"/>
  <c r="Y1067" i="6"/>
  <c r="Y703" i="6"/>
  <c r="Y2226" i="6"/>
  <c r="Y949" i="6"/>
  <c r="Y1909" i="6"/>
  <c r="Y1616" i="6"/>
  <c r="Y668" i="6"/>
  <c r="Y1670" i="6"/>
  <c r="Y142" i="6"/>
  <c r="Y1286" i="6"/>
  <c r="Y1271" i="6"/>
  <c r="Y2353" i="6"/>
  <c r="Y1642" i="6"/>
  <c r="Y1480" i="6"/>
  <c r="Y863" i="6"/>
  <c r="Y1035" i="6"/>
  <c r="Y405" i="6"/>
  <c r="Y1294" i="6"/>
  <c r="Y2259" i="6"/>
  <c r="Y2217" i="6"/>
  <c r="Y2297" i="6"/>
  <c r="Y875" i="6"/>
  <c r="Y1283" i="6"/>
  <c r="Y1281" i="6"/>
  <c r="Y1974" i="6"/>
  <c r="Y2213" i="6"/>
  <c r="Y1903" i="6"/>
  <c r="Y1539" i="6"/>
  <c r="Y629" i="6"/>
  <c r="Y1165" i="6"/>
  <c r="Y1482" i="6"/>
  <c r="Y1752" i="6"/>
  <c r="Y218" i="6"/>
  <c r="Y1020" i="6"/>
  <c r="Y513" i="6"/>
  <c r="Y1874" i="6"/>
  <c r="Y1502" i="6"/>
  <c r="Y192" i="6"/>
  <c r="Y1092" i="6"/>
  <c r="Y294" i="6"/>
  <c r="Y2399" i="6"/>
  <c r="Y1702" i="6"/>
  <c r="Y100" i="6"/>
  <c r="Y1028" i="6"/>
  <c r="Y2389" i="6"/>
  <c r="Y1935" i="6"/>
  <c r="Y759" i="6"/>
  <c r="Y1487" i="6"/>
  <c r="Y2104" i="6"/>
  <c r="Y772" i="6"/>
  <c r="Y2089" i="6"/>
  <c r="Y1876" i="6"/>
  <c r="Y258" i="6"/>
  <c r="Y1711" i="6"/>
  <c r="Y886" i="6"/>
  <c r="Y2069" i="6"/>
  <c r="Y2110" i="6"/>
  <c r="Y1678" i="6"/>
  <c r="Y1603" i="6"/>
  <c r="Y1125" i="6"/>
  <c r="Y1505" i="6"/>
  <c r="Y1473" i="6"/>
  <c r="Y2287" i="6"/>
  <c r="Y1059" i="6"/>
  <c r="Y1906" i="6"/>
  <c r="Y1893" i="6"/>
  <c r="Y1330" i="6"/>
  <c r="Y816" i="6"/>
  <c r="Y2131" i="6"/>
  <c r="Y1666" i="6"/>
  <c r="Y1942" i="6"/>
  <c r="Y287" i="6"/>
  <c r="Y1733" i="6"/>
  <c r="Y26" i="6"/>
  <c r="Y675" i="6"/>
  <c r="Y1830" i="6"/>
  <c r="Y1579" i="6"/>
  <c r="Y2380" i="6"/>
  <c r="Y1870" i="6"/>
  <c r="Y937" i="6"/>
  <c r="Y53" i="6"/>
  <c r="Y312" i="6"/>
  <c r="Y2388" i="6"/>
  <c r="Y531" i="6"/>
  <c r="Y446" i="6"/>
  <c r="Y1618" i="6"/>
  <c r="Y2448" i="6"/>
  <c r="Y1827" i="6"/>
  <c r="Y470" i="6"/>
  <c r="Y842" i="6"/>
  <c r="Y397" i="6"/>
  <c r="Y436" i="6"/>
  <c r="Y1566" i="6"/>
  <c r="Y2200" i="6"/>
  <c r="Y454" i="6"/>
  <c r="Y231" i="6"/>
  <c r="Y2366" i="6"/>
  <c r="Y2036" i="6"/>
  <c r="Y1884" i="6"/>
  <c r="Y931" i="6"/>
  <c r="Y330" i="6"/>
  <c r="Y1729" i="6"/>
  <c r="Y1352" i="6"/>
  <c r="Y540" i="6"/>
  <c r="Y595" i="6"/>
  <c r="Y1792" i="6"/>
  <c r="Y1929" i="6"/>
  <c r="Y216" i="6"/>
  <c r="Y1349" i="6"/>
  <c r="Y545" i="6"/>
  <c r="Y1617" i="6"/>
  <c r="Y2218" i="6"/>
  <c r="Y1398" i="6"/>
  <c r="Y207" i="6"/>
  <c r="Y822" i="6"/>
  <c r="Y565" i="6"/>
  <c r="Y581" i="6"/>
  <c r="Y175" i="6"/>
  <c r="Y596" i="6"/>
  <c r="Y1085" i="6"/>
  <c r="Y2331" i="6"/>
  <c r="Y2284" i="6"/>
  <c r="Y1956" i="6"/>
  <c r="Y390" i="6"/>
  <c r="Y2233" i="6"/>
  <c r="Y1011" i="6"/>
  <c r="Y1563" i="6"/>
  <c r="Y900" i="6"/>
  <c r="Y2401" i="6"/>
  <c r="Y2130" i="6"/>
  <c r="Y2381" i="6"/>
  <c r="Y1314" i="6"/>
  <c r="Y923" i="6"/>
  <c r="Y2370" i="6"/>
  <c r="Y2156" i="6"/>
  <c r="Y1259" i="6"/>
  <c r="Y2141" i="6"/>
  <c r="Y2454" i="6"/>
  <c r="Y1999" i="6"/>
  <c r="Y1930" i="6"/>
  <c r="Y2403" i="6"/>
  <c r="Y1934" i="6"/>
  <c r="Y1078" i="6"/>
  <c r="Y709" i="6"/>
  <c r="Y2231" i="6"/>
  <c r="Y1957" i="6"/>
  <c r="Y1230" i="6"/>
  <c r="Y774" i="6"/>
  <c r="Y1097" i="6"/>
  <c r="Y399" i="6"/>
  <c r="Y2347" i="6"/>
  <c r="Y109" i="6"/>
  <c r="Y256" i="6"/>
  <c r="Y2341" i="6"/>
  <c r="Y309" i="6"/>
  <c r="Y2263" i="6"/>
  <c r="Y70" i="6"/>
  <c r="Y425" i="6"/>
  <c r="Y1872" i="6"/>
  <c r="Y197" i="6"/>
  <c r="Y643" i="6"/>
  <c r="Y641" i="6"/>
  <c r="Y829" i="6"/>
  <c r="Y384" i="6"/>
  <c r="Y1641" i="6"/>
  <c r="Y1955" i="6"/>
  <c r="Y1203" i="6"/>
  <c r="Y493" i="6"/>
  <c r="Y1747" i="6"/>
  <c r="Y2099" i="6"/>
  <c r="Y556" i="6"/>
  <c r="Y1590" i="6"/>
  <c r="Y2411" i="6"/>
  <c r="Y467" i="6"/>
  <c r="Y388" i="6"/>
  <c r="Y392" i="6"/>
  <c r="Y1815" i="6"/>
  <c r="Y1130" i="6"/>
  <c r="Y1635" i="6"/>
  <c r="Y177" i="6"/>
  <c r="Y1290" i="6"/>
  <c r="Y2378" i="6"/>
  <c r="Y356" i="6"/>
  <c r="Y2073" i="6"/>
  <c r="Y1005" i="6"/>
  <c r="Y1346" i="6"/>
  <c r="Y191" i="6"/>
  <c r="Y1189" i="6"/>
  <c r="Y2001" i="6"/>
  <c r="Y1704" i="6"/>
  <c r="Y1511" i="6"/>
  <c r="Y266" i="6"/>
  <c r="Y506" i="6"/>
  <c r="Y1263" i="6"/>
  <c r="Y2400" i="6"/>
  <c r="Y1631" i="6"/>
  <c r="Y2362" i="6"/>
  <c r="Y2172" i="6"/>
  <c r="Y1918" i="6"/>
  <c r="Y1928" i="6"/>
  <c r="Y646" i="6"/>
  <c r="Y2412" i="6"/>
  <c r="Y2105" i="6"/>
  <c r="Y2011" i="6"/>
  <c r="Y1509" i="6"/>
  <c r="Y1053" i="6"/>
  <c r="Y706" i="6"/>
  <c r="Y2201" i="6"/>
  <c r="Y226" i="6"/>
  <c r="Y2402" i="6"/>
  <c r="Y1689" i="6"/>
  <c r="Y1848" i="6"/>
  <c r="Y718" i="6"/>
  <c r="Y1251" i="6"/>
  <c r="Y1126" i="6"/>
  <c r="Y33" i="6"/>
  <c r="Y51" i="6"/>
  <c r="Y1510" i="6"/>
  <c r="Y383" i="6"/>
  <c r="Y1675" i="6"/>
  <c r="Y499" i="6"/>
  <c r="Y161" i="6"/>
  <c r="Y2306" i="6"/>
  <c r="Y2229" i="6"/>
  <c r="Y994" i="6"/>
  <c r="Y107" i="6"/>
  <c r="Y658" i="6"/>
  <c r="Y867" i="6"/>
  <c r="Y10" i="6"/>
  <c r="Y404" i="6"/>
  <c r="Y1383" i="6"/>
  <c r="Y1605" i="6"/>
  <c r="Y756" i="6"/>
  <c r="Y1212" i="6"/>
  <c r="Y286" i="6"/>
  <c r="Y1623" i="6"/>
  <c r="Y928" i="6"/>
  <c r="Y771" i="6"/>
  <c r="Y898" i="6"/>
  <c r="Y241" i="6"/>
  <c r="Y776" i="6"/>
  <c r="Y1135" i="6"/>
  <c r="Y2240" i="6"/>
  <c r="Y820" i="6"/>
  <c r="Y1981" i="6"/>
  <c r="Y1324" i="6"/>
  <c r="Y2360" i="6"/>
  <c r="Y329" i="6"/>
  <c r="Y1525" i="6"/>
  <c r="Y2024" i="6"/>
  <c r="Y1587" i="6"/>
  <c r="Y2364" i="6"/>
  <c r="Y1726" i="6"/>
  <c r="Y2417" i="6"/>
  <c r="Y1910" i="6"/>
  <c r="Y1983" i="6"/>
  <c r="Y380" i="6"/>
  <c r="Y726" i="6"/>
  <c r="Y39" i="6"/>
  <c r="Y296" i="6"/>
  <c r="Y1798" i="6"/>
  <c r="Y613" i="6"/>
  <c r="Y2309" i="6"/>
  <c r="Y1347" i="6"/>
  <c r="Y331" i="6"/>
  <c r="Y1921" i="6"/>
  <c r="Y1773" i="6"/>
  <c r="Y705" i="6"/>
  <c r="Y2391" i="6"/>
  <c r="Y1580" i="6"/>
  <c r="Y88" i="6"/>
  <c r="Y1552" i="6"/>
  <c r="Y240" i="6"/>
  <c r="Y1754" i="6"/>
  <c r="Y249" i="6"/>
  <c r="Y537" i="6"/>
  <c r="Y1231" i="6"/>
  <c r="Y2387" i="6"/>
  <c r="Y2392" i="6"/>
  <c r="Y1385" i="6"/>
  <c r="Y2440" i="6"/>
  <c r="Y1504" i="6"/>
  <c r="Y64" i="6"/>
  <c r="Y245" i="6"/>
  <c r="Y497" i="6"/>
  <c r="Y1568" i="6"/>
  <c r="Y1713" i="6"/>
  <c r="Y568" i="6"/>
  <c r="Y1118" i="6"/>
  <c r="Y235" i="6"/>
  <c r="Y2206" i="6"/>
  <c r="Y1971" i="6"/>
  <c r="Y1388" i="6"/>
  <c r="Y2295" i="6"/>
  <c r="Y1724" i="6"/>
  <c r="Y1209" i="6"/>
  <c r="Y122" i="6"/>
  <c r="Y741" i="6"/>
  <c r="Y1403" i="6"/>
  <c r="Y1763" i="6"/>
  <c r="Y1037" i="6"/>
  <c r="Y2324" i="6"/>
  <c r="Y2202" i="6"/>
  <c r="Y2419" i="6"/>
  <c r="Y441" i="6"/>
  <c r="Y1873" i="6"/>
  <c r="Y1056" i="6"/>
  <c r="Y971" i="6"/>
  <c r="Y2111" i="6"/>
  <c r="Y313" i="6"/>
  <c r="Y1060" i="6"/>
  <c r="Y1336" i="6"/>
  <c r="Y1697" i="6"/>
  <c r="Y1242" i="6"/>
  <c r="Y1604" i="6"/>
  <c r="Y372" i="6"/>
  <c r="Y1448" i="6"/>
  <c r="Y1759" i="6"/>
  <c r="Y1362" i="6"/>
  <c r="Y2365" i="6"/>
  <c r="Y2377" i="6"/>
  <c r="Y825" i="6"/>
  <c r="Y2123" i="6"/>
  <c r="Y2250" i="6"/>
  <c r="Y2315" i="6"/>
  <c r="Y683" i="6"/>
  <c r="Y757" i="6"/>
  <c r="Y139" i="6"/>
  <c r="Y860" i="6"/>
  <c r="Y846" i="6"/>
  <c r="Y1495" i="6"/>
  <c r="Y2437" i="6"/>
  <c r="AC2437" i="6" s="1"/>
  <c r="Y1300" i="6"/>
  <c r="Y1198" i="6"/>
  <c r="Y1615" i="6"/>
  <c r="Y2445" i="6"/>
  <c r="Y2325" i="6"/>
  <c r="Y966" i="6"/>
  <c r="Y2157" i="6"/>
  <c r="Y778" i="6"/>
  <c r="Y685" i="6"/>
  <c r="Y463" i="6"/>
  <c r="Y291" i="6"/>
  <c r="Y1132" i="6"/>
  <c r="Y1382" i="6"/>
  <c r="Y1777" i="6"/>
  <c r="Y1919" i="6"/>
  <c r="Y521" i="6"/>
  <c r="Y1860" i="6"/>
  <c r="Y2444" i="6"/>
  <c r="Y725" i="6"/>
  <c r="Y2085" i="6"/>
  <c r="Y1133" i="6"/>
  <c r="Y1760" i="6"/>
  <c r="Y44" i="6"/>
  <c r="Y504" i="6"/>
  <c r="Y472" i="6"/>
  <c r="Y610" i="6"/>
  <c r="Y2017" i="6"/>
  <c r="Y1002" i="6"/>
  <c r="Y541" i="6"/>
  <c r="Y1765" i="6"/>
  <c r="Y1256" i="6"/>
  <c r="Y2177" i="6"/>
  <c r="Y1497" i="6"/>
  <c r="Y2438" i="6"/>
  <c r="Y2022" i="6"/>
  <c r="Y1298" i="6"/>
  <c r="Y1761" i="6"/>
  <c r="Y1846" i="6"/>
  <c r="Y1853" i="6"/>
  <c r="Y897" i="6"/>
  <c r="Y2109" i="6"/>
  <c r="Y1445" i="6"/>
  <c r="Y1158" i="6"/>
  <c r="Y883" i="6"/>
  <c r="Y973" i="6"/>
  <c r="Y411" i="6"/>
  <c r="Y45" i="6"/>
  <c r="Y485" i="6"/>
  <c r="Y1795" i="6"/>
  <c r="Y851" i="6"/>
  <c r="Y525" i="6"/>
  <c r="Y1992" i="6"/>
  <c r="Y94" i="6"/>
  <c r="Y250" i="6"/>
  <c r="Y1206" i="6"/>
  <c r="Y1345" i="6"/>
  <c r="Y1077" i="6"/>
  <c r="Y1332" i="6"/>
  <c r="Y809" i="6"/>
  <c r="Y2451" i="6"/>
  <c r="Y2386" i="6"/>
  <c r="Y1727" i="6"/>
  <c r="Y484" i="6"/>
  <c r="Y1208" i="6"/>
  <c r="Y2015" i="6"/>
  <c r="Y1317" i="6"/>
  <c r="Y939" i="6"/>
  <c r="AC656" i="6"/>
  <c r="Y114" i="6"/>
  <c r="Y517" i="6"/>
  <c r="Y1978" i="6"/>
  <c r="Y2056" i="6"/>
  <c r="Y1801" i="6"/>
  <c r="Y2084" i="6"/>
  <c r="Y339" i="6"/>
  <c r="Y1329" i="6"/>
  <c r="Y611" i="6"/>
  <c r="Y1179" i="6"/>
  <c r="Y938" i="6"/>
  <c r="Y1650" i="6"/>
  <c r="Y698" i="6"/>
  <c r="Y1503" i="6"/>
  <c r="Y2385" i="6"/>
  <c r="Y1963" i="6"/>
  <c r="Y2121" i="6"/>
  <c r="Y1586" i="6"/>
  <c r="Y1549" i="6"/>
  <c r="Y1706" i="6"/>
  <c r="Y1009" i="6"/>
  <c r="Y2367" i="6"/>
  <c r="Y2396" i="6"/>
  <c r="Y483" i="6"/>
  <c r="Y1103" i="6"/>
  <c r="Y2406" i="6"/>
  <c r="Y1411" i="6"/>
  <c r="Y1433" i="6"/>
  <c r="Y727" i="6"/>
  <c r="Y2013" i="6"/>
  <c r="Y2228" i="6"/>
  <c r="Y1705" i="6"/>
  <c r="Y154" i="6"/>
  <c r="Y1891" i="6"/>
  <c r="Y1554" i="6"/>
  <c r="Y1894" i="6"/>
  <c r="Y1457" i="6"/>
  <c r="Y1912" i="6"/>
  <c r="Y342" i="6"/>
  <c r="Y27" i="6"/>
  <c r="Y225" i="6"/>
  <c r="Y1667" i="6"/>
  <c r="Y1066" i="6"/>
  <c r="Y1166" i="6"/>
  <c r="Y1690" i="6"/>
  <c r="Y1340" i="6"/>
  <c r="Y2175" i="6"/>
  <c r="Y2237" i="6"/>
  <c r="Y524" i="6"/>
  <c r="Y2176" i="6"/>
  <c r="Y321" i="6"/>
  <c r="Y864" i="6"/>
  <c r="Y968" i="6"/>
  <c r="Y194" i="6"/>
  <c r="Y1624" i="6"/>
  <c r="Y1134" i="6"/>
  <c r="Y1244" i="6"/>
  <c r="Y1614" i="6"/>
  <c r="Y2018" i="6"/>
  <c r="Y1980" i="6"/>
  <c r="Y473" i="6"/>
  <c r="Y836" i="6"/>
  <c r="Y1958" i="6"/>
  <c r="Y1845" i="6"/>
  <c r="Y2021" i="6"/>
  <c r="Y1463" i="6"/>
  <c r="Y1272" i="6"/>
  <c r="Y1517" i="6"/>
  <c r="Y1350" i="6"/>
  <c r="Y1422" i="6"/>
  <c r="Y1791" i="6"/>
  <c r="Y2249" i="6"/>
  <c r="Y1058" i="6"/>
  <c r="Y1922" i="6"/>
  <c r="Y1218" i="6"/>
  <c r="Y1238" i="6"/>
  <c r="Y684" i="6"/>
  <c r="Y1905" i="6"/>
  <c r="Y640" i="6"/>
  <c r="Y2277" i="6"/>
  <c r="Y2416" i="6"/>
  <c r="Y1688" i="6"/>
  <c r="Y2064" i="6"/>
  <c r="Y2432" i="6"/>
  <c r="Y2115" i="6"/>
  <c r="Y2014" i="6"/>
  <c r="Y1418" i="6"/>
  <c r="Y238" i="6"/>
  <c r="Y2114" i="6"/>
  <c r="Y2052" i="6"/>
  <c r="Y2383" i="6"/>
  <c r="Y2254" i="6"/>
  <c r="Y762" i="6"/>
  <c r="Y2354" i="6"/>
  <c r="Y627" i="6"/>
  <c r="Y849" i="6"/>
  <c r="Y2100" i="6"/>
  <c r="Y1307" i="6"/>
  <c r="Y1939" i="6"/>
  <c r="Y1308" i="6"/>
  <c r="Y906" i="6"/>
  <c r="Y1611" i="6"/>
  <c r="Y2059" i="6"/>
  <c r="Y866" i="6"/>
  <c r="Y839" i="6"/>
  <c r="Y1211" i="6"/>
  <c r="Y977" i="6"/>
  <c r="Y2271" i="6"/>
  <c r="Y2019" i="6"/>
  <c r="Y501" i="6"/>
  <c r="Y744" i="6"/>
  <c r="Y1217" i="6"/>
  <c r="Y2048" i="6"/>
  <c r="Y533" i="6"/>
  <c r="Y2054" i="6"/>
  <c r="Y1886" i="6"/>
  <c r="Y1016" i="6"/>
  <c r="Y623" i="6"/>
  <c r="Y2415" i="6"/>
  <c r="Y37" i="6"/>
  <c r="Y559" i="6"/>
  <c r="Y865" i="6"/>
  <c r="Y1917" i="6"/>
  <c r="Y821" i="6"/>
  <c r="Y2407" i="6"/>
  <c r="Y217" i="6"/>
  <c r="Y1673" i="6"/>
  <c r="Y1569" i="6"/>
  <c r="Y2232" i="6"/>
  <c r="Y2199" i="6"/>
  <c r="Y2093" i="6"/>
  <c r="Y285" i="6"/>
  <c r="Y1920" i="6"/>
  <c r="Y2027" i="6"/>
  <c r="Y787" i="6"/>
  <c r="Y1819" i="6"/>
  <c r="Y481" i="6"/>
  <c r="Y941" i="6"/>
  <c r="Y546" i="6"/>
  <c r="Y1421" i="6"/>
  <c r="Y1075" i="6"/>
  <c r="Y2076" i="6"/>
  <c r="Y1740" i="6"/>
  <c r="Y1640" i="6"/>
  <c r="Y2296" i="6"/>
  <c r="Y1083" i="6"/>
  <c r="Y1437" i="6"/>
  <c r="Y2137" i="6"/>
  <c r="Y800" i="6"/>
  <c r="Y2425" i="6"/>
  <c r="Y1908" i="6"/>
  <c r="Y1008" i="6"/>
  <c r="Y61" i="6"/>
  <c r="Y571" i="6"/>
  <c r="Y2316" i="6"/>
  <c r="Y415" i="6"/>
  <c r="Y1337" i="6"/>
  <c r="Y1966" i="6"/>
  <c r="Y925" i="6"/>
  <c r="Y1610" i="6"/>
  <c r="Y2300" i="6"/>
  <c r="Y2016" i="6"/>
  <c r="Y1367" i="6"/>
  <c r="Y1234" i="6"/>
  <c r="Y1024" i="6"/>
  <c r="Y974" i="6"/>
  <c r="Y1007" i="6"/>
  <c r="Y2142" i="6"/>
  <c r="Y1323" i="6"/>
  <c r="Y2368" i="6"/>
  <c r="Y2450" i="6"/>
  <c r="Y1475" i="6"/>
  <c r="Y940" i="6"/>
  <c r="Y1090" i="6"/>
  <c r="Y743" i="6"/>
  <c r="Y155" i="6"/>
  <c r="Y1982" i="6"/>
  <c r="Y1413" i="6"/>
  <c r="Y773" i="6"/>
  <c r="Y1151" i="6"/>
  <c r="Y2025" i="6"/>
  <c r="Y1284" i="6"/>
  <c r="Y1100" i="6"/>
  <c r="Y2336" i="6"/>
  <c r="Y1031" i="6"/>
  <c r="Y80" i="6"/>
  <c r="Y272" i="6"/>
  <c r="Y529" i="6"/>
  <c r="Y1190" i="6"/>
  <c r="Y711" i="6"/>
  <c r="Y1986" i="6"/>
  <c r="Y2265" i="6"/>
  <c r="Y302" i="6"/>
  <c r="Y893" i="6"/>
  <c r="Y1859" i="6"/>
  <c r="Y1144" i="6"/>
  <c r="Y914" i="6"/>
  <c r="Y1136" i="6"/>
  <c r="Y185" i="6"/>
  <c r="Y1746" i="6"/>
  <c r="Y580" i="6"/>
  <c r="Y2335" i="6"/>
  <c r="Y2195" i="6"/>
  <c r="Y1602" i="6"/>
  <c r="Y1629" i="6"/>
  <c r="Y1252" i="6"/>
  <c r="Y763" i="6"/>
  <c r="Y2222" i="6"/>
  <c r="Y2292" i="6"/>
  <c r="Y2426" i="6"/>
  <c r="Y1944" i="6"/>
  <c r="Y1249" i="6"/>
  <c r="Y334" i="6"/>
  <c r="Y1465" i="6"/>
  <c r="Y119" i="6"/>
  <c r="Y1391" i="6"/>
  <c r="Y1994" i="6"/>
  <c r="Y1847" i="6"/>
  <c r="Y988" i="6"/>
  <c r="Y1824" i="6"/>
  <c r="Y1732" i="6"/>
  <c r="Y2304" i="6"/>
  <c r="Y1038" i="6"/>
  <c r="Y1229" i="6"/>
  <c r="Y2357" i="6"/>
  <c r="Y120" i="6"/>
  <c r="Y1462" i="6"/>
  <c r="Y2414" i="6"/>
  <c r="Y141" i="6"/>
  <c r="Y1822" i="6"/>
  <c r="Y1128" i="6"/>
  <c r="Y588" i="6"/>
  <c r="Y1214" i="6"/>
  <c r="Y978" i="6"/>
  <c r="Y823" i="6"/>
  <c r="Y1686" i="6"/>
  <c r="Y1343" i="6"/>
  <c r="Y1219" i="6"/>
  <c r="AC1219" i="6" s="1"/>
  <c r="Y913" i="6"/>
  <c r="Y2280" i="6"/>
  <c r="Y50" i="6"/>
  <c r="Y1692" i="6"/>
  <c r="Y918" i="6"/>
  <c r="Y2453" i="6"/>
  <c r="Y2190" i="6"/>
  <c r="Y343" i="6"/>
  <c r="Y929" i="6"/>
  <c r="Y728" i="6"/>
  <c r="Y479" i="6"/>
  <c r="Y1000" i="6"/>
  <c r="Y712" i="6"/>
  <c r="Y362" i="6"/>
  <c r="Y1923" i="6"/>
  <c r="Y1072" i="6"/>
  <c r="Y789" i="6"/>
  <c r="Y919" i="6"/>
  <c r="Y1157" i="6"/>
  <c r="Y934" i="6"/>
  <c r="Y224" i="6"/>
  <c r="Y1161" i="6"/>
  <c r="Y750" i="6"/>
  <c r="Y1995" i="6"/>
  <c r="Y1900" i="6"/>
  <c r="Y1753" i="6"/>
  <c r="Y1725" i="6"/>
  <c r="Y1646" i="6"/>
  <c r="Y2278" i="6"/>
  <c r="Y516" i="6"/>
  <c r="Y2171" i="6"/>
  <c r="Y901" i="6"/>
  <c r="Y452" i="6"/>
  <c r="Y1402" i="6"/>
  <c r="Y1042" i="6"/>
  <c r="Y2270" i="6"/>
  <c r="Y165" i="6"/>
  <c r="Y896" i="6"/>
  <c r="Y1173" i="6"/>
  <c r="Y1174" i="6"/>
  <c r="Y295" i="6"/>
  <c r="Y945" i="6"/>
  <c r="Y845" i="6"/>
  <c r="Y196" i="6"/>
  <c r="Y1863" i="6"/>
  <c r="Y770" i="6"/>
  <c r="Y496" i="6"/>
  <c r="Y1447" i="6"/>
  <c r="Y1453" i="6"/>
  <c r="Y1071" i="6"/>
  <c r="Y1805" i="6"/>
  <c r="Y1412" i="6"/>
  <c r="Y1947" i="6"/>
  <c r="Y2143" i="6"/>
  <c r="Y1984" i="6"/>
  <c r="Y985" i="6"/>
  <c r="Y1099" i="6"/>
  <c r="Y687" i="6"/>
  <c r="Y1514" i="6"/>
  <c r="Y2420" i="6"/>
  <c r="Y1907" i="6"/>
  <c r="Y96" i="6"/>
  <c r="Y375" i="6"/>
  <c r="Y798" i="6"/>
  <c r="Y1051" i="6"/>
  <c r="Y1235" i="6"/>
  <c r="Y2173" i="6"/>
  <c r="Y430" i="6"/>
  <c r="Y1652" i="6"/>
  <c r="Y2039" i="6"/>
  <c r="Y1110" i="6"/>
  <c r="Y271" i="6"/>
  <c r="Y2178" i="6"/>
  <c r="Y2248" i="6"/>
  <c r="Y2404" i="6"/>
  <c r="Y1902" i="6"/>
  <c r="Y2371" i="6"/>
  <c r="Y1839" i="6"/>
  <c r="Y858" i="6"/>
  <c r="Y2253" i="6"/>
  <c r="Y761" i="6"/>
  <c r="Y796" i="6"/>
  <c r="Y2191" i="6"/>
  <c r="Y758" i="6"/>
  <c r="Y1014" i="6"/>
  <c r="Y1857" i="6"/>
  <c r="Y663" i="6"/>
  <c r="Y707" i="6"/>
  <c r="Y2209" i="6"/>
  <c r="Y2242" i="6"/>
  <c r="Y471" i="6"/>
  <c r="Y147" i="6"/>
  <c r="Y2113" i="6"/>
  <c r="Y590" i="6"/>
  <c r="Y357" i="6"/>
  <c r="Y795" i="6"/>
  <c r="Y1297" i="6"/>
  <c r="Y1490" i="6"/>
  <c r="Y1216" i="6"/>
  <c r="Y1108" i="6"/>
  <c r="Y1045" i="6"/>
  <c r="Y1149" i="6"/>
  <c r="Y1671" i="6"/>
  <c r="Y837" i="6"/>
  <c r="Y970" i="6"/>
  <c r="Y1104" i="6"/>
  <c r="Y1494" i="6"/>
  <c r="Y1055" i="6"/>
  <c r="Y678" i="6"/>
  <c r="Y172" i="6"/>
  <c r="Y903" i="6"/>
  <c r="Y1866" i="6"/>
  <c r="Y889" i="6"/>
  <c r="Y1979" i="6"/>
  <c r="Y550" i="6"/>
  <c r="Y543" i="6"/>
  <c r="AC543" i="6" s="1"/>
  <c r="Y793" i="6"/>
  <c r="Y1089" i="6"/>
  <c r="Y2020" i="6"/>
  <c r="Y1215" i="6"/>
  <c r="Y2012" i="6"/>
  <c r="Y18" i="6"/>
  <c r="Y1094" i="6"/>
  <c r="Y1742" i="6"/>
  <c r="Y78" i="6"/>
  <c r="Y1600" i="6"/>
  <c r="Y1519" i="6"/>
  <c r="Y723" i="6"/>
  <c r="Y1098" i="6"/>
  <c r="Y996" i="6"/>
  <c r="Y1184" i="6"/>
  <c r="Y2122" i="6"/>
  <c r="Y1562" i="6"/>
  <c r="Y1460" i="6"/>
  <c r="Y2393" i="6"/>
  <c r="Y527" i="6"/>
  <c r="Y2023" i="6"/>
  <c r="Y1639" i="6"/>
  <c r="Y781" i="6"/>
  <c r="Y803" i="6"/>
  <c r="Y1714" i="6"/>
  <c r="Y1119" i="6"/>
  <c r="Y1192" i="6"/>
  <c r="Y2264" i="6"/>
  <c r="Y186" i="6"/>
  <c r="Y1522" i="6"/>
  <c r="Y1477" i="6"/>
  <c r="Y916" i="6"/>
  <c r="Y358" i="6"/>
  <c r="Y2159" i="6"/>
  <c r="Y1255" i="6"/>
  <c r="Y1709" i="6"/>
  <c r="Y2212" i="6"/>
  <c r="Y1865" i="6"/>
  <c r="Y748" i="6"/>
  <c r="Y2227" i="6"/>
  <c r="Y1987" i="6"/>
  <c r="Y1996" i="6"/>
  <c r="Y2070" i="6"/>
  <c r="Y1137" i="6"/>
  <c r="Y576" i="6"/>
  <c r="Y2317" i="6"/>
  <c r="Y153" i="6"/>
  <c r="AC153" i="6" s="1"/>
  <c r="Y701" i="6"/>
  <c r="Y872" i="6"/>
  <c r="Y850" i="6"/>
  <c r="Y2433" i="6"/>
  <c r="Y942" i="6"/>
  <c r="Y131" i="6"/>
  <c r="Y1633" i="6"/>
  <c r="Y780" i="6"/>
  <c r="Y1911" i="6"/>
  <c r="Y2148" i="6"/>
  <c r="Y1239" i="6"/>
  <c r="Y1559" i="6"/>
  <c r="Y1767" i="6"/>
  <c r="Y1528" i="6"/>
  <c r="Y1043" i="6"/>
  <c r="Y1782" i="6"/>
  <c r="Y69" i="6"/>
  <c r="Y457" i="6"/>
  <c r="Y169" i="6"/>
  <c r="Y1064" i="6"/>
  <c r="Y1989" i="6"/>
  <c r="Y209" i="6"/>
  <c r="Y204" i="6"/>
  <c r="Y253" i="6"/>
  <c r="Y408" i="6"/>
  <c r="Y551" i="6"/>
  <c r="Y1389" i="6"/>
  <c r="Y1232" i="6"/>
  <c r="Y2074" i="6"/>
  <c r="Y1319" i="6"/>
  <c r="Y1952" i="6"/>
  <c r="Y530" i="6"/>
  <c r="Y1112" i="6"/>
  <c r="Y2125" i="6"/>
  <c r="Y733" i="6"/>
  <c r="Y244" i="6"/>
  <c r="Y376" i="6"/>
  <c r="Y1844" i="6"/>
  <c r="Y2397" i="6"/>
  <c r="Y1728" i="6"/>
  <c r="Y1916" i="6"/>
  <c r="Y2337" i="6"/>
  <c r="Y1073" i="6"/>
  <c r="Y2214" i="6"/>
  <c r="Y619" i="6"/>
  <c r="Y1564" i="6"/>
  <c r="Y1679" i="6"/>
  <c r="Y1931" i="6"/>
  <c r="Y1455" i="6"/>
  <c r="Y890" i="6"/>
  <c r="Y2285" i="6"/>
  <c r="Y2139" i="6"/>
  <c r="Y2095" i="6"/>
  <c r="Y1607" i="6"/>
  <c r="Y917" i="6"/>
  <c r="Y2002" i="6"/>
  <c r="Y887" i="6"/>
  <c r="Y2310" i="6"/>
  <c r="Y1050" i="6"/>
  <c r="Y2422" i="6"/>
  <c r="Y782" i="6"/>
  <c r="Y1770" i="6"/>
  <c r="Y43" i="6"/>
  <c r="Y1948" i="6"/>
  <c r="Y1339" i="6"/>
  <c r="Y1545" i="6"/>
  <c r="Y453" i="6"/>
  <c r="Y700" i="6"/>
  <c r="Y997" i="6"/>
  <c r="Y976" i="6"/>
  <c r="Y2435" i="6"/>
  <c r="Y246" i="6"/>
  <c r="Y1478" i="6"/>
  <c r="Y1168" i="6"/>
  <c r="Y2197" i="6"/>
  <c r="Y1017" i="6"/>
  <c r="Y1687" i="6"/>
  <c r="Y2169" i="6"/>
  <c r="Y103" i="6"/>
  <c r="Y1576" i="6"/>
  <c r="Y671" i="6"/>
  <c r="Y589" i="6"/>
  <c r="Y203" i="6"/>
  <c r="Y417" i="6"/>
  <c r="Y300" i="6"/>
  <c r="Y1169" i="6"/>
  <c r="Y1585" i="6"/>
  <c r="Y552" i="6"/>
  <c r="Y1817" i="6"/>
  <c r="Y2329" i="6"/>
  <c r="Y1302" i="6"/>
  <c r="Y487" i="6"/>
  <c r="Y1325" i="6"/>
  <c r="Y1575" i="6"/>
  <c r="Y1127" i="6"/>
  <c r="Y824" i="6"/>
  <c r="Y2041" i="6"/>
  <c r="Y642" i="6"/>
  <c r="Y1882" i="6"/>
  <c r="Y638" i="6"/>
  <c r="Y620" i="6"/>
  <c r="Y2029" i="6"/>
  <c r="Y1436" i="6"/>
  <c r="Y1647" i="6"/>
  <c r="Y653" i="6"/>
  <c r="Y1555" i="6"/>
  <c r="Y1264" i="6"/>
  <c r="Y694" i="6"/>
  <c r="Y1739" i="6"/>
  <c r="Y403" i="6"/>
  <c r="Y981" i="6"/>
  <c r="Y2221" i="6"/>
  <c r="Y460" i="6"/>
  <c r="AC460" i="6" s="1"/>
  <c r="Y2046" i="6"/>
  <c r="Y2194" i="6"/>
  <c r="Y857" i="6"/>
  <c r="Y1241" i="6"/>
  <c r="Y719" i="6"/>
  <c r="Y2430" i="6"/>
  <c r="Y2108" i="6"/>
  <c r="Y1476" i="6"/>
  <c r="Y149" i="6"/>
  <c r="Y1589" i="6"/>
  <c r="Y116" i="6"/>
  <c r="Y1634" i="6"/>
  <c r="Y720" i="6"/>
  <c r="Y2268" i="6"/>
  <c r="Y2405" i="6"/>
  <c r="Y1221" i="6"/>
  <c r="Y553" i="6"/>
  <c r="Y2369" i="6"/>
  <c r="Y1351" i="6"/>
  <c r="Y1344" i="6"/>
  <c r="Y2216" i="6"/>
  <c r="Y1766" i="6"/>
  <c r="Y2372" i="6"/>
  <c r="Y1111" i="6"/>
  <c r="Y97" i="6"/>
  <c r="Y1695" i="6"/>
  <c r="Y2005" i="6"/>
  <c r="Y548" i="6"/>
  <c r="Y320" i="6"/>
  <c r="Y1458" i="6"/>
  <c r="Y301" i="6"/>
  <c r="Y42" i="6"/>
  <c r="Y2107" i="6"/>
  <c r="Y1027" i="6"/>
  <c r="Y1358" i="6"/>
  <c r="Y466" i="6"/>
  <c r="Y1199" i="6"/>
  <c r="Y1023" i="6"/>
  <c r="Y232" i="6"/>
  <c r="Y307" i="6"/>
  <c r="Y28" i="6"/>
  <c r="Y1353" i="6"/>
  <c r="Y926" i="6"/>
  <c r="Y475" i="6"/>
  <c r="Y1257" i="6"/>
  <c r="Y1644" i="6"/>
  <c r="Y710" i="6"/>
  <c r="Y1380" i="6"/>
  <c r="Y1769" i="6"/>
  <c r="Y2112" i="6"/>
  <c r="Y1812" i="6"/>
  <c r="Y2350" i="6"/>
  <c r="Y1887" i="6"/>
  <c r="Y1469" i="6"/>
  <c r="Y932" i="6"/>
  <c r="Y724" i="6"/>
  <c r="Y1065" i="6"/>
  <c r="Y786" i="6"/>
  <c r="Y2151" i="6"/>
  <c r="Y1543" i="6"/>
  <c r="Y1228" i="6"/>
  <c r="Y1312" i="6"/>
  <c r="Y799" i="6"/>
  <c r="Y176" i="6"/>
  <c r="Y1672" i="6"/>
  <c r="Y259" i="6"/>
  <c r="Y1762" i="6"/>
  <c r="Y2375" i="6"/>
  <c r="Y826" i="6"/>
  <c r="Y714" i="6"/>
  <c r="Y2028" i="6"/>
  <c r="Y1032" i="6"/>
  <c r="Y2408" i="6"/>
  <c r="Y562" i="6"/>
  <c r="Y1105" i="6"/>
  <c r="Y1171" i="6"/>
  <c r="Y2323" i="6"/>
  <c r="Y1898" i="6"/>
  <c r="Y1837" i="6"/>
  <c r="Y263" i="6"/>
  <c r="Y25" i="6"/>
  <c r="Y71" i="6"/>
  <c r="Y1565" i="6"/>
  <c r="Y332" i="6"/>
  <c r="Y2003" i="6"/>
  <c r="Y626" i="6"/>
  <c r="Y354" i="6"/>
  <c r="Y419" i="6"/>
  <c r="Y669" i="6"/>
  <c r="Y1593" i="6"/>
  <c r="Y2330" i="6"/>
  <c r="Y316" i="6"/>
  <c r="Y174" i="6"/>
  <c r="Y1531" i="6"/>
  <c r="Y1821" i="6"/>
  <c r="Y2049" i="6"/>
  <c r="Y426" i="6"/>
  <c r="Y30" i="6"/>
  <c r="Y1567" i="6"/>
  <c r="Y2257" i="6"/>
  <c r="Y769" i="6"/>
  <c r="Y1147" i="6"/>
  <c r="Y500" i="6"/>
  <c r="Y1985" i="6"/>
  <c r="Y998" i="6"/>
  <c r="Y788" i="6"/>
  <c r="Y933" i="6"/>
  <c r="Y92" i="6"/>
  <c r="Y876" i="6"/>
  <c r="Y1581" i="6"/>
  <c r="Y1553" i="6"/>
  <c r="Y859" i="6"/>
  <c r="Y1395" i="6"/>
  <c r="Y2431" i="6"/>
  <c r="Y112" i="6"/>
  <c r="Y838" i="6"/>
  <c r="Y647" i="6"/>
  <c r="Y1515" i="6"/>
  <c r="Y1868" i="6"/>
  <c r="Y827" i="6"/>
  <c r="Y713" i="6"/>
  <c r="Y2044" i="6"/>
  <c r="Y2152" i="6"/>
  <c r="Y1224" i="6"/>
  <c r="Y2434" i="6"/>
  <c r="Y855" i="6"/>
  <c r="Y1399" i="6"/>
  <c r="Y808" i="6"/>
  <c r="Y82" i="6"/>
  <c r="Y200" i="6"/>
  <c r="Y1070" i="6"/>
  <c r="Y742" i="6"/>
  <c r="Y1288" i="6"/>
  <c r="Y2166" i="6"/>
  <c r="Y1783" i="6"/>
  <c r="Y2252" i="6"/>
  <c r="Y2283" i="6"/>
  <c r="Y2192" i="6"/>
  <c r="Y328" i="6"/>
  <c r="Y178" i="6"/>
  <c r="Y347" i="6"/>
  <c r="Y1988" i="6"/>
  <c r="Y1825" i="6"/>
  <c r="Y812" i="6"/>
  <c r="Y353" i="6"/>
  <c r="Y2288" i="6"/>
  <c r="Y1712" i="6"/>
  <c r="Y476" i="6"/>
  <c r="Y1273" i="6"/>
  <c r="Y2266" i="6"/>
  <c r="Y1959" i="6"/>
  <c r="Y1420" i="6"/>
  <c r="Y202" i="6"/>
  <c r="Y1546" i="6"/>
  <c r="Y1913" i="6"/>
  <c r="Y1397" i="6"/>
  <c r="Y1305" i="6"/>
  <c r="Y835" i="6"/>
  <c r="Y2078" i="6"/>
  <c r="Y737" i="6"/>
  <c r="Y2055" i="6"/>
  <c r="Y1901" i="6"/>
  <c r="Y2260" i="6"/>
  <c r="Y2356" i="6"/>
  <c r="Y2160" i="6"/>
  <c r="Y2261" i="6"/>
  <c r="Y1328" i="6"/>
  <c r="Y374" i="6"/>
  <c r="Y393" i="6"/>
  <c r="Y2184" i="6"/>
  <c r="Y1836" i="6"/>
  <c r="Y888" i="6"/>
  <c r="Y734" i="6"/>
  <c r="Y2276" i="6"/>
  <c r="Y2442" i="6"/>
  <c r="Y1735" i="6"/>
  <c r="Y130" i="6"/>
  <c r="Y870" i="6"/>
  <c r="Y1591" i="6"/>
  <c r="Y902" i="6"/>
  <c r="Y1393" i="6"/>
  <c r="Y2322" i="6"/>
  <c r="Y36" i="6"/>
  <c r="Y236" i="6"/>
  <c r="Y2290" i="6"/>
  <c r="Y1120" i="6"/>
  <c r="Y95" i="6"/>
  <c r="Y2057" i="6"/>
  <c r="Y1162" i="6"/>
  <c r="Y666" i="6"/>
  <c r="Y1309" i="6"/>
  <c r="Y730" i="6"/>
  <c r="Y381" i="6"/>
  <c r="Y1849" i="6"/>
  <c r="Y509" i="6"/>
  <c r="Y2334" i="6"/>
  <c r="Y1758" i="6"/>
  <c r="Y877" i="6"/>
  <c r="Y478" i="6"/>
  <c r="Y267" i="6"/>
  <c r="Y804" i="6"/>
  <c r="Y140" i="6"/>
  <c r="Y1091" i="6"/>
  <c r="Y1755" i="6"/>
  <c r="Y967" i="6"/>
  <c r="Y111" i="6"/>
  <c r="Y480" i="6"/>
  <c r="Y1719" i="6"/>
  <c r="Y333" i="6"/>
  <c r="Y868" i="6"/>
  <c r="Y948" i="6"/>
  <c r="Y2272" i="6"/>
  <c r="Y2318" i="6"/>
  <c r="Y2275" i="6"/>
  <c r="Y1914" i="6"/>
  <c r="Y961" i="6"/>
  <c r="Y128" i="6"/>
  <c r="Y2147" i="6"/>
  <c r="Y1997" i="6"/>
  <c r="Y2338" i="6"/>
  <c r="Y2145" i="6"/>
  <c r="Y731" i="6"/>
  <c r="Y1771" i="6"/>
  <c r="Y1768" i="6"/>
  <c r="Y1396" i="6"/>
  <c r="Y214" i="6"/>
  <c r="Y1223" i="6"/>
  <c r="Y1222" i="6"/>
  <c r="Y957" i="6"/>
  <c r="Y2198" i="6"/>
  <c r="Y578" i="6"/>
  <c r="Y38" i="6"/>
  <c r="Y75" i="6"/>
  <c r="Y754" i="6"/>
  <c r="Y2004" i="6"/>
  <c r="Y364" i="6"/>
  <c r="Y539" i="6"/>
  <c r="Y1506" i="6"/>
  <c r="Y1516" i="6"/>
  <c r="Y416" i="6"/>
  <c r="Y1523" i="6"/>
  <c r="Y1268" i="6"/>
  <c r="Y269" i="6"/>
  <c r="Y1998" i="6"/>
  <c r="Y423" i="6"/>
  <c r="Y145" i="6"/>
  <c r="Y1354" i="6"/>
  <c r="Y645" i="6"/>
  <c r="Y72" i="6"/>
  <c r="Y293" i="6"/>
  <c r="Y2390" i="6"/>
  <c r="Y391" i="6"/>
  <c r="Y299" i="6"/>
  <c r="Y693" i="6"/>
  <c r="Y935" i="6"/>
  <c r="Y964" i="6"/>
  <c r="Y282" i="6"/>
  <c r="Y1034" i="6"/>
  <c r="Y1915" i="6"/>
  <c r="AC1915" i="6" s="1"/>
  <c r="Y477" i="6"/>
  <c r="M1047" i="6"/>
  <c r="Y308" i="6"/>
  <c r="Y1441" i="6"/>
  <c r="Y522" i="6"/>
  <c r="Y1961" i="6"/>
  <c r="Y1840" i="6"/>
  <c r="Y708" i="6"/>
  <c r="Y81" i="6"/>
  <c r="Y1301" i="6"/>
  <c r="Y995" i="6"/>
  <c r="Y1452" i="6"/>
  <c r="Y1681" i="6"/>
  <c r="Y2293" i="6"/>
  <c r="M381" i="6"/>
  <c r="M193" i="6"/>
  <c r="M1017" i="6"/>
  <c r="M966" i="6"/>
  <c r="M451" i="6"/>
  <c r="M1205" i="6"/>
  <c r="M1174" i="6"/>
  <c r="M1393" i="6"/>
  <c r="M1555" i="6"/>
  <c r="M680" i="6"/>
  <c r="A1804" i="6"/>
  <c r="A1647" i="6"/>
  <c r="Y360" i="6"/>
  <c r="Y1669" i="6"/>
  <c r="Y797" i="6"/>
  <c r="Y1862" i="6"/>
  <c r="Y2243" i="6"/>
  <c r="Y239" i="6"/>
  <c r="Y2185" i="6"/>
  <c r="Y1924" i="6"/>
  <c r="Y2080" i="6"/>
  <c r="M183" i="6"/>
  <c r="M735" i="6"/>
  <c r="M297" i="6"/>
  <c r="M906" i="6"/>
  <c r="M728" i="6"/>
  <c r="M798" i="6"/>
  <c r="M990" i="6"/>
  <c r="M987" i="6"/>
  <c r="M1015" i="6"/>
  <c r="M1053" i="6"/>
  <c r="M2073" i="6"/>
  <c r="M1210" i="6"/>
  <c r="M474" i="6"/>
  <c r="M494" i="6"/>
  <c r="M511" i="6"/>
  <c r="M1262" i="6"/>
  <c r="M1497" i="6"/>
  <c r="A1699" i="6"/>
  <c r="M1860" i="6"/>
  <c r="A680" i="6"/>
  <c r="A1829" i="6"/>
  <c r="A2449" i="6"/>
  <c r="Y648" i="6"/>
  <c r="Y523" i="6"/>
  <c r="Y2000" i="6"/>
  <c r="Y644" i="6"/>
  <c r="Y1608" i="6"/>
  <c r="Y920" i="6"/>
  <c r="Y1940" i="6"/>
  <c r="Y2423" i="6"/>
  <c r="Y538" i="6"/>
  <c r="Y1951" i="6"/>
  <c r="Y1084" i="6"/>
  <c r="Y297" i="6"/>
  <c r="Y1335" i="6"/>
  <c r="M126" i="6"/>
  <c r="M413" i="6"/>
  <c r="M878" i="6"/>
  <c r="M101" i="6"/>
  <c r="M719" i="6"/>
  <c r="M117" i="6"/>
  <c r="M770" i="6"/>
  <c r="M240" i="6"/>
  <c r="M245" i="6"/>
  <c r="M266" i="6"/>
  <c r="M844" i="6"/>
  <c r="M858" i="6"/>
  <c r="M284" i="6"/>
  <c r="M285" i="6"/>
  <c r="M299" i="6"/>
  <c r="M892" i="6"/>
  <c r="M330" i="6"/>
  <c r="M965" i="6"/>
  <c r="M945" i="6"/>
  <c r="M1926" i="6"/>
  <c r="M436" i="6"/>
  <c r="M2097" i="6"/>
  <c r="M2393" i="6"/>
  <c r="M2079" i="6"/>
  <c r="M1191" i="6"/>
  <c r="M2139" i="6"/>
  <c r="M2243" i="6"/>
  <c r="M629" i="6"/>
  <c r="M637" i="6"/>
  <c r="A1659" i="6"/>
  <c r="A1671" i="6"/>
  <c r="M1730" i="6"/>
  <c r="M1732" i="6"/>
  <c r="M655" i="6"/>
  <c r="M1767" i="6"/>
  <c r="A2446" i="6"/>
  <c r="M2369" i="6"/>
  <c r="A2382" i="6"/>
  <c r="A2371" i="6"/>
  <c r="A1831" i="6"/>
  <c r="A2348" i="6"/>
  <c r="A1788" i="6"/>
  <c r="Y598" i="6"/>
  <c r="Y355" i="6"/>
  <c r="Y1962" i="6"/>
  <c r="Y586" i="6"/>
  <c r="Y444" i="6"/>
  <c r="Y1390" i="6"/>
  <c r="Y198" i="6"/>
  <c r="Y606" i="6"/>
  <c r="Y1933" i="6"/>
  <c r="Y1960" i="6"/>
  <c r="Y2026" i="6"/>
  <c r="Y1052" i="6"/>
  <c r="Y99" i="6"/>
  <c r="A1770" i="6"/>
  <c r="A1721" i="6"/>
  <c r="A2317" i="6"/>
  <c r="A635" i="6"/>
  <c r="A2288" i="6"/>
  <c r="M2420" i="6"/>
  <c r="M517" i="6"/>
  <c r="M847" i="6"/>
  <c r="M312" i="6"/>
  <c r="M894" i="6"/>
  <c r="M4" i="6"/>
  <c r="M7" i="6"/>
  <c r="M105" i="6"/>
  <c r="M720" i="6"/>
  <c r="M729" i="6"/>
  <c r="M727" i="6"/>
  <c r="M22" i="6"/>
  <c r="M140" i="6"/>
  <c r="M752" i="6"/>
  <c r="M814" i="6"/>
  <c r="M804" i="6"/>
  <c r="M803" i="6"/>
  <c r="M224" i="6"/>
  <c r="M1900" i="6"/>
  <c r="M274" i="6"/>
  <c r="M866" i="6"/>
  <c r="M867" i="6"/>
  <c r="M300" i="6"/>
  <c r="M336" i="6"/>
  <c r="M337" i="6"/>
  <c r="M1066" i="6"/>
  <c r="M2068" i="6"/>
  <c r="M1150" i="6"/>
  <c r="M524" i="6"/>
  <c r="M1256" i="6"/>
  <c r="M540" i="6"/>
  <c r="M58" i="6"/>
  <c r="M1373" i="6"/>
  <c r="M1987" i="6"/>
  <c r="M812" i="6"/>
  <c r="M132" i="6"/>
  <c r="M748" i="6"/>
  <c r="M904" i="6"/>
  <c r="M1222" i="6"/>
  <c r="M704" i="6"/>
  <c r="M93" i="6"/>
  <c r="M100" i="6"/>
  <c r="M16" i="6"/>
  <c r="M722" i="6"/>
  <c r="M149" i="6"/>
  <c r="M168" i="6"/>
  <c r="M796" i="6"/>
  <c r="M217" i="6"/>
  <c r="M1890" i="6"/>
  <c r="M231" i="6"/>
  <c r="M234" i="6"/>
  <c r="M840" i="6"/>
  <c r="M271" i="6"/>
  <c r="M895" i="6"/>
  <c r="M896" i="6"/>
  <c r="M37" i="6"/>
  <c r="M334" i="6"/>
  <c r="M949" i="6"/>
  <c r="M406" i="6"/>
  <c r="M1032" i="6"/>
  <c r="M454" i="6"/>
  <c r="M2064" i="6"/>
  <c r="M1968" i="6"/>
  <c r="M1226" i="6"/>
  <c r="M153" i="6"/>
  <c r="M90" i="6"/>
  <c r="M94" i="6"/>
  <c r="M712" i="6"/>
  <c r="M18" i="6"/>
  <c r="M167" i="6"/>
  <c r="M766" i="6"/>
  <c r="M216" i="6"/>
  <c r="M802" i="6"/>
  <c r="M230" i="6"/>
  <c r="M820" i="6"/>
  <c r="M821" i="6"/>
  <c r="M925" i="6"/>
  <c r="M1084" i="6"/>
  <c r="M2105" i="6"/>
  <c r="M1995" i="6"/>
  <c r="M1275" i="6"/>
  <c r="M2149" i="6"/>
  <c r="M2161" i="6"/>
  <c r="M1330" i="6"/>
  <c r="M2427" i="6"/>
  <c r="M2201" i="6"/>
  <c r="M1410" i="6"/>
  <c r="M584" i="6"/>
  <c r="A665" i="6"/>
  <c r="A2333" i="6"/>
  <c r="A1687" i="6"/>
  <c r="M968" i="6"/>
  <c r="M1007" i="6"/>
  <c r="M447" i="6"/>
  <c r="M455" i="6"/>
  <c r="M44" i="6"/>
  <c r="M2063" i="6"/>
  <c r="M1140" i="6"/>
  <c r="M2091" i="6"/>
  <c r="M469" i="6"/>
  <c r="M2118" i="6"/>
  <c r="M1124" i="6"/>
  <c r="M2389" i="6"/>
  <c r="M2451" i="6"/>
  <c r="M1977" i="6"/>
  <c r="M1978" i="6"/>
  <c r="M1215" i="6"/>
  <c r="M1981" i="6"/>
  <c r="M1110" i="6"/>
  <c r="M2005" i="6"/>
  <c r="M2000" i="6"/>
  <c r="M499" i="6"/>
  <c r="M510" i="6"/>
  <c r="M521" i="6"/>
  <c r="M2138" i="6"/>
  <c r="M1276" i="6"/>
  <c r="M1283" i="6"/>
  <c r="M542" i="6"/>
  <c r="M1291" i="6"/>
  <c r="M1290" i="6"/>
  <c r="M1329" i="6"/>
  <c r="M1331" i="6"/>
  <c r="M568" i="6"/>
  <c r="M2210" i="6"/>
  <c r="M1357" i="6"/>
  <c r="M1385" i="6"/>
  <c r="M1598" i="6"/>
  <c r="M551" i="6"/>
  <c r="M1339" i="6"/>
  <c r="M1406" i="6"/>
  <c r="M1433" i="6"/>
  <c r="M2237" i="6"/>
  <c r="M1518" i="6"/>
  <c r="M2267" i="6"/>
  <c r="M911" i="6"/>
  <c r="M1082" i="6"/>
  <c r="M1165" i="6"/>
  <c r="M1092" i="6"/>
  <c r="M2391" i="6"/>
  <c r="M2403" i="6"/>
  <c r="M484" i="6"/>
  <c r="M565" i="6"/>
  <c r="M2194" i="6"/>
  <c r="A669" i="6"/>
  <c r="M306" i="6"/>
  <c r="M879" i="6"/>
  <c r="M352" i="6"/>
  <c r="M1930" i="6"/>
  <c r="M1004" i="6"/>
  <c r="M1025" i="6"/>
  <c r="M460" i="6"/>
  <c r="M1141" i="6"/>
  <c r="M1130" i="6"/>
  <c r="M2001" i="6"/>
  <c r="M47" i="6"/>
  <c r="M2153" i="6"/>
  <c r="M1317" i="6"/>
  <c r="M1349" i="6"/>
  <c r="M2426" i="6"/>
  <c r="M1384" i="6"/>
  <c r="M2223" i="6"/>
  <c r="M1397" i="6"/>
  <c r="M1436" i="6"/>
  <c r="A2343" i="6"/>
  <c r="M331" i="6"/>
  <c r="M956" i="6"/>
  <c r="M959" i="6"/>
  <c r="M922" i="6"/>
  <c r="M368" i="6"/>
  <c r="M369" i="6"/>
  <c r="M973" i="6"/>
  <c r="M385" i="6"/>
  <c r="M389" i="6"/>
  <c r="M399" i="6"/>
  <c r="M1065" i="6"/>
  <c r="M1069" i="6"/>
  <c r="M438" i="6"/>
  <c r="M1077" i="6"/>
  <c r="M1121" i="6"/>
  <c r="M1106" i="6"/>
  <c r="M1195" i="6"/>
  <c r="M2008" i="6"/>
  <c r="M1966" i="6"/>
  <c r="M1097" i="6"/>
  <c r="M1155" i="6"/>
  <c r="M464" i="6"/>
  <c r="M1952" i="6"/>
  <c r="M506" i="6"/>
  <c r="M514" i="6"/>
  <c r="M50" i="6"/>
  <c r="M52" i="6"/>
  <c r="M2148" i="6"/>
  <c r="M2164" i="6"/>
  <c r="M2163" i="6"/>
  <c r="M1315" i="6"/>
  <c r="M60" i="6"/>
  <c r="M560" i="6"/>
  <c r="A2380" i="6"/>
  <c r="A1839" i="6"/>
  <c r="A2357" i="6"/>
  <c r="A1819" i="6"/>
  <c r="A650" i="6"/>
  <c r="M2309" i="6"/>
  <c r="A1696" i="6"/>
  <c r="M1695" i="6"/>
  <c r="A1717" i="6"/>
  <c r="A1738" i="6"/>
  <c r="A2336" i="6"/>
  <c r="M2339" i="6"/>
  <c r="M2447" i="6"/>
  <c r="A2346" i="6"/>
  <c r="A2352" i="6"/>
  <c r="M1832" i="6"/>
  <c r="M1853" i="6"/>
  <c r="M691" i="6"/>
  <c r="A692" i="6"/>
  <c r="A1881" i="6"/>
  <c r="A1879" i="6"/>
  <c r="A2375" i="6"/>
  <c r="A2373" i="6"/>
  <c r="A1854" i="6"/>
  <c r="A1849" i="6"/>
  <c r="A2364" i="6"/>
  <c r="A2360" i="6"/>
  <c r="A1835" i="6"/>
  <c r="A2351" i="6"/>
  <c r="A672" i="6"/>
  <c r="A2447" i="6"/>
  <c r="A1801" i="6"/>
  <c r="A1791" i="6"/>
  <c r="A1783" i="6"/>
  <c r="A1769" i="6"/>
  <c r="M1360" i="6"/>
  <c r="M1426" i="6"/>
  <c r="M1421" i="6"/>
  <c r="M597" i="6"/>
  <c r="M1507" i="6"/>
  <c r="M1536" i="6"/>
  <c r="M1604" i="6"/>
  <c r="M2302" i="6"/>
  <c r="A2300" i="6"/>
  <c r="M1635" i="6"/>
  <c r="M1653" i="6"/>
  <c r="M1650" i="6"/>
  <c r="A1670" i="6"/>
  <c r="M1682" i="6"/>
  <c r="M1703" i="6"/>
  <c r="M1722" i="6"/>
  <c r="M1736" i="6"/>
  <c r="M1744" i="6"/>
  <c r="M1762" i="6"/>
  <c r="M1793" i="6"/>
  <c r="M1799" i="6"/>
  <c r="A1803" i="6"/>
  <c r="M672" i="6"/>
  <c r="A1810" i="6"/>
  <c r="A2350" i="6"/>
  <c r="A1821" i="6"/>
  <c r="A1847" i="6"/>
  <c r="M684" i="6"/>
  <c r="A2366" i="6"/>
  <c r="A2369" i="6"/>
  <c r="A1869" i="6"/>
  <c r="M2378" i="6"/>
  <c r="A1875" i="6"/>
  <c r="A2381" i="6"/>
  <c r="A696" i="6"/>
  <c r="A1878" i="6"/>
  <c r="A1873" i="6"/>
  <c r="A1867" i="6"/>
  <c r="A1863" i="6"/>
  <c r="A1853" i="6"/>
  <c r="A1796" i="6"/>
  <c r="A1697" i="6"/>
  <c r="M2307" i="6"/>
  <c r="M1698" i="6"/>
  <c r="A2318" i="6"/>
  <c r="M1706" i="6"/>
  <c r="A1731" i="6"/>
  <c r="M657" i="6"/>
  <c r="M1752" i="6"/>
  <c r="A2331" i="6"/>
  <c r="M2332" i="6"/>
  <c r="A1765" i="6"/>
  <c r="M1773" i="6"/>
  <c r="M671" i="6"/>
  <c r="M2347" i="6"/>
  <c r="M686" i="6"/>
  <c r="M1874" i="6"/>
  <c r="M2382" i="6"/>
  <c r="A695" i="6"/>
  <c r="A1870" i="6"/>
  <c r="A684" i="6"/>
  <c r="A1799" i="6"/>
  <c r="A1729" i="6"/>
  <c r="A2327" i="6"/>
  <c r="A1612" i="6"/>
  <c r="M605" i="6"/>
  <c r="M2258" i="6"/>
  <c r="M1678" i="6"/>
  <c r="A1680" i="6"/>
  <c r="M1739" i="6"/>
  <c r="A1789" i="6"/>
  <c r="M1486" i="6"/>
  <c r="A1646" i="6"/>
  <c r="M1686" i="6"/>
  <c r="A2448" i="6"/>
  <c r="A2374" i="6"/>
  <c r="M564" i="6"/>
  <c r="M1365" i="6"/>
  <c r="M1387" i="6"/>
  <c r="M1430" i="6"/>
  <c r="M1463" i="6"/>
  <c r="M1470" i="6"/>
  <c r="M1505" i="6"/>
  <c r="M2443" i="6"/>
  <c r="M1554" i="6"/>
  <c r="M1577" i="6"/>
  <c r="M1569" i="6"/>
  <c r="M1587" i="6"/>
  <c r="M1600" i="6"/>
  <c r="A2285" i="6"/>
  <c r="M1623" i="6"/>
  <c r="A1627" i="6"/>
  <c r="A644" i="6"/>
  <c r="A647" i="6"/>
  <c r="A1743" i="6"/>
  <c r="A1742" i="6"/>
  <c r="M2329" i="6"/>
  <c r="M1753" i="6"/>
  <c r="A1787" i="6"/>
  <c r="M1801" i="6"/>
  <c r="A2354" i="6"/>
  <c r="M1854" i="6"/>
  <c r="A1862" i="6"/>
  <c r="A2450" i="6"/>
  <c r="M77" i="6"/>
  <c r="M1886" i="6"/>
  <c r="M150" i="6"/>
  <c r="M12" i="6"/>
  <c r="M118" i="6"/>
  <c r="M731" i="6"/>
  <c r="M21" i="6"/>
  <c r="M737" i="6"/>
  <c r="M736" i="6"/>
  <c r="M138" i="6"/>
  <c r="M144" i="6"/>
  <c r="M145" i="6"/>
  <c r="M155" i="6"/>
  <c r="M760" i="6"/>
  <c r="M762" i="6"/>
  <c r="M769" i="6"/>
  <c r="M788" i="6"/>
  <c r="M787" i="6"/>
  <c r="M797" i="6"/>
  <c r="M206" i="6"/>
  <c r="M207" i="6"/>
  <c r="M1911" i="6"/>
  <c r="M937" i="6"/>
  <c r="M926" i="6"/>
  <c r="M917" i="6"/>
  <c r="M948" i="6"/>
  <c r="M253" i="6"/>
  <c r="M262" i="6"/>
  <c r="M263" i="6"/>
  <c r="M386" i="6"/>
  <c r="M348" i="6"/>
  <c r="M919" i="6"/>
  <c r="M1034" i="6"/>
  <c r="M99" i="6"/>
  <c r="M125" i="6"/>
  <c r="M163" i="6"/>
  <c r="M755" i="6"/>
  <c r="M795" i="6"/>
  <c r="M805" i="6"/>
  <c r="M806" i="6"/>
  <c r="M809" i="6"/>
  <c r="M223" i="6"/>
  <c r="M237" i="6"/>
  <c r="M852" i="6"/>
  <c r="M853" i="6"/>
  <c r="M831" i="6"/>
  <c r="M293" i="6"/>
  <c r="M1905" i="6"/>
  <c r="M887" i="6"/>
  <c r="M321" i="6"/>
  <c r="M938" i="6"/>
  <c r="M398" i="6"/>
  <c r="M408" i="6"/>
  <c r="M241" i="6"/>
  <c r="M29" i="6"/>
  <c r="M17" i="6"/>
  <c r="M158" i="6"/>
  <c r="M212" i="6"/>
  <c r="M228" i="6"/>
  <c r="M232" i="6"/>
  <c r="M868" i="6"/>
  <c r="M151" i="6"/>
  <c r="R705" i="6" a="1"/>
  <c r="R705" i="6" s="1"/>
  <c r="S705" i="6" s="1"/>
  <c r="M88" i="6"/>
  <c r="M74" i="6"/>
  <c r="M711" i="6"/>
  <c r="M110" i="6"/>
  <c r="M164" i="6"/>
  <c r="M219" i="6"/>
  <c r="M305" i="6"/>
  <c r="M886" i="6"/>
  <c r="M242" i="6"/>
  <c r="M721" i="6"/>
  <c r="M127" i="6"/>
  <c r="M136" i="6"/>
  <c r="M157" i="6"/>
  <c r="M171" i="6"/>
  <c r="M764" i="6"/>
  <c r="M777" i="6"/>
  <c r="M778" i="6"/>
  <c r="M789" i="6"/>
  <c r="M208" i="6"/>
  <c r="M800" i="6"/>
  <c r="M342" i="6"/>
  <c r="M1925" i="6"/>
  <c r="M962" i="6"/>
  <c r="M927" i="6"/>
  <c r="M928" i="6"/>
  <c r="M940" i="6"/>
  <c r="M980" i="6"/>
  <c r="M401" i="6"/>
  <c r="M1014" i="6"/>
  <c r="M426" i="6"/>
  <c r="M1125" i="6"/>
  <c r="M1938" i="6"/>
  <c r="M1037" i="6"/>
  <c r="M1043" i="6"/>
  <c r="M423" i="6"/>
  <c r="M1071" i="6"/>
  <c r="M2067" i="6"/>
  <c r="M1146" i="6"/>
  <c r="M1992" i="6"/>
  <c r="M1179" i="6"/>
  <c r="M2392" i="6"/>
  <c r="M1207" i="6"/>
  <c r="M1997" i="6"/>
  <c r="M1221" i="6"/>
  <c r="M489" i="6"/>
  <c r="M842" i="6"/>
  <c r="M2384" i="6"/>
  <c r="M837" i="6"/>
  <c r="M839" i="6"/>
  <c r="M1901" i="6"/>
  <c r="M890" i="6"/>
  <c r="M344" i="6"/>
  <c r="M953" i="6"/>
  <c r="M362" i="6"/>
  <c r="M972" i="6"/>
  <c r="M1070" i="6"/>
  <c r="M430" i="6"/>
  <c r="M433" i="6"/>
  <c r="M450" i="6"/>
  <c r="M458" i="6"/>
  <c r="M1095" i="6"/>
  <c r="M2037" i="6"/>
  <c r="M1117" i="6"/>
  <c r="M2119" i="6"/>
  <c r="M2130" i="6"/>
  <c r="M1971" i="6"/>
  <c r="M2040" i="6"/>
  <c r="M370" i="6"/>
  <c r="M991" i="6"/>
  <c r="M448" i="6"/>
  <c r="M1188" i="6"/>
  <c r="M179" i="6"/>
  <c r="M257" i="6"/>
  <c r="M259" i="6"/>
  <c r="M329" i="6"/>
  <c r="M1933" i="6"/>
  <c r="M1002" i="6"/>
  <c r="M1051" i="6"/>
  <c r="M1945" i="6"/>
  <c r="M2126" i="6"/>
  <c r="M1201" i="6"/>
  <c r="M1990" i="6"/>
  <c r="M1204" i="6"/>
  <c r="M480" i="6"/>
  <c r="M2046" i="6"/>
  <c r="M512" i="6"/>
  <c r="M1238" i="6"/>
  <c r="M10" i="6"/>
  <c r="M767" i="6"/>
  <c r="M177" i="6"/>
  <c r="M246" i="6"/>
  <c r="M298" i="6"/>
  <c r="M328" i="6"/>
  <c r="M944" i="6"/>
  <c r="M379" i="6"/>
  <c r="M988" i="6"/>
  <c r="M1020" i="6"/>
  <c r="M418" i="6"/>
  <c r="M428" i="6"/>
  <c r="M2400" i="6"/>
  <c r="M1225" i="6"/>
  <c r="M84" i="6"/>
  <c r="M103" i="6"/>
  <c r="M113" i="6"/>
  <c r="M716" i="6"/>
  <c r="M732" i="6"/>
  <c r="M768" i="6"/>
  <c r="M173" i="6"/>
  <c r="M174" i="6"/>
  <c r="M175" i="6"/>
  <c r="M780" i="6"/>
  <c r="M28" i="6"/>
  <c r="M825" i="6"/>
  <c r="M243" i="6"/>
  <c r="M244" i="6"/>
  <c r="M247" i="6"/>
  <c r="M850" i="6"/>
  <c r="M282" i="6"/>
  <c r="M861" i="6"/>
  <c r="M873" i="6"/>
  <c r="M35" i="6"/>
  <c r="M876" i="6"/>
  <c r="M1908" i="6"/>
  <c r="M897" i="6"/>
  <c r="M322" i="6"/>
  <c r="M38" i="6"/>
  <c r="M1918" i="6"/>
  <c r="M955" i="6"/>
  <c r="M984" i="6"/>
  <c r="M391" i="6"/>
  <c r="M1937" i="6"/>
  <c r="M1013" i="6"/>
  <c r="M1008" i="6"/>
  <c r="M414" i="6"/>
  <c r="M1056" i="6"/>
  <c r="M2096" i="6"/>
  <c r="M470" i="6"/>
  <c r="M2101" i="6"/>
  <c r="M1955" i="6"/>
  <c r="M2031" i="6"/>
  <c r="M1203" i="6"/>
  <c r="M2012" i="6"/>
  <c r="M1104" i="6"/>
  <c r="M2026" i="6"/>
  <c r="M2078" i="6"/>
  <c r="M1223" i="6"/>
  <c r="M1958" i="6"/>
  <c r="M1175" i="6"/>
  <c r="M2132" i="6"/>
  <c r="M2028" i="6"/>
  <c r="M2044" i="6"/>
  <c r="M1168" i="6"/>
  <c r="M508" i="6"/>
  <c r="M535" i="6"/>
  <c r="M1284" i="6"/>
  <c r="M2158" i="6"/>
  <c r="M1306" i="6"/>
  <c r="M2166" i="6"/>
  <c r="M1319" i="6"/>
  <c r="M559" i="6"/>
  <c r="M1340" i="6"/>
  <c r="M2211" i="6"/>
  <c r="M1521" i="6"/>
  <c r="M2151" i="6"/>
  <c r="M1313" i="6"/>
  <c r="M2436" i="6"/>
  <c r="M604" i="6"/>
  <c r="M1516" i="6"/>
  <c r="M612" i="6"/>
  <c r="M59" i="6"/>
  <c r="M566" i="6"/>
  <c r="M2209" i="6"/>
  <c r="M2225" i="6"/>
  <c r="M1400" i="6"/>
  <c r="M1297" i="6"/>
  <c r="M2428" i="6"/>
  <c r="M1435" i="6"/>
  <c r="M1438" i="6"/>
  <c r="M2421" i="6"/>
  <c r="M1192" i="6"/>
  <c r="M2076" i="6"/>
  <c r="M1272" i="6"/>
  <c r="M2213" i="6"/>
  <c r="M1347" i="6"/>
  <c r="M1379" i="6"/>
  <c r="M459" i="6"/>
  <c r="M2034" i="6"/>
  <c r="M2047" i="6"/>
  <c r="M1164" i="6"/>
  <c r="M2398" i="6"/>
  <c r="M462" i="6"/>
  <c r="M1209" i="6"/>
  <c r="M1214" i="6"/>
  <c r="M1217" i="6"/>
  <c r="M2025" i="6"/>
  <c r="M496" i="6"/>
  <c r="M1269" i="6"/>
  <c r="M2434" i="6"/>
  <c r="M1354" i="6"/>
  <c r="M2221" i="6"/>
  <c r="M2081" i="6"/>
  <c r="M2030" i="6"/>
  <c r="M1186" i="6"/>
  <c r="M2088" i="6"/>
  <c r="M2388" i="6"/>
  <c r="M1142" i="6"/>
  <c r="M2016" i="6"/>
  <c r="M1983" i="6"/>
  <c r="M1181" i="6"/>
  <c r="M2057" i="6"/>
  <c r="M1112" i="6"/>
  <c r="M486" i="6"/>
  <c r="M488" i="6"/>
  <c r="M501" i="6"/>
  <c r="M2196" i="6"/>
  <c r="M1362" i="6"/>
  <c r="M581" i="6"/>
  <c r="M1461" i="6"/>
  <c r="M607" i="6"/>
  <c r="M45" i="6"/>
  <c r="M2075" i="6"/>
  <c r="M2117" i="6"/>
  <c r="M1102" i="6"/>
  <c r="M483" i="6"/>
  <c r="M2412" i="6"/>
  <c r="M1089" i="6"/>
  <c r="M1988" i="6"/>
  <c r="M492" i="6"/>
  <c r="M1243" i="6"/>
  <c r="M1249" i="6"/>
  <c r="M523" i="6"/>
  <c r="M1321" i="6"/>
  <c r="M1408" i="6"/>
  <c r="M1444" i="6"/>
  <c r="M1529" i="6"/>
  <c r="M1327" i="6"/>
  <c r="M2186" i="6"/>
  <c r="M2172" i="6"/>
  <c r="M1343" i="6"/>
  <c r="M2453" i="6"/>
  <c r="M2215" i="6"/>
  <c r="M2430" i="6"/>
  <c r="M2184" i="6"/>
  <c r="M1358" i="6"/>
  <c r="M1404" i="6"/>
  <c r="M592" i="6"/>
  <c r="M1467" i="6"/>
  <c r="M2441" i="6"/>
  <c r="M2242" i="6"/>
  <c r="M2232" i="6"/>
  <c r="M1556" i="6"/>
  <c r="M620" i="6"/>
  <c r="M625" i="6"/>
  <c r="M1617" i="6"/>
  <c r="M632" i="6"/>
  <c r="M2312" i="6"/>
  <c r="M647" i="6"/>
  <c r="M2341" i="6"/>
  <c r="M1828" i="6"/>
  <c r="M1844" i="6"/>
  <c r="M69" i="6"/>
  <c r="A1755" i="6"/>
  <c r="M1434" i="6"/>
  <c r="M1457" i="6"/>
  <c r="M596" i="6"/>
  <c r="M1485" i="6"/>
  <c r="M1479" i="6"/>
  <c r="M1472" i="6"/>
  <c r="M1515" i="6"/>
  <c r="M65" i="6"/>
  <c r="M1534" i="6"/>
  <c r="M1535" i="6"/>
  <c r="M615" i="6"/>
  <c r="M1558" i="6"/>
  <c r="M1606" i="6"/>
  <c r="M1631" i="6"/>
  <c r="M646" i="6"/>
  <c r="M1707" i="6"/>
  <c r="M1713" i="6"/>
  <c r="M651" i="6"/>
  <c r="M1754" i="6"/>
  <c r="M666" i="6"/>
  <c r="M2336" i="6"/>
  <c r="M1783" i="6"/>
  <c r="M673" i="6"/>
  <c r="A1828" i="6"/>
  <c r="M72" i="6"/>
  <c r="M1588" i="6"/>
  <c r="M1638" i="6"/>
  <c r="M1646" i="6"/>
  <c r="M1669" i="6"/>
  <c r="M2330" i="6"/>
  <c r="M665" i="6"/>
  <c r="M1781" i="6"/>
  <c r="M1810" i="6"/>
  <c r="M675" i="6"/>
  <c r="M696" i="6"/>
  <c r="M1881" i="6"/>
  <c r="A1871" i="6"/>
  <c r="A1842" i="6"/>
  <c r="A1833" i="6"/>
  <c r="M1654" i="6"/>
  <c r="M663" i="6"/>
  <c r="M509" i="6"/>
  <c r="M532" i="6"/>
  <c r="M1308" i="6"/>
  <c r="M1310" i="6"/>
  <c r="M1495" i="6"/>
  <c r="M2256" i="6"/>
  <c r="M1658" i="6"/>
  <c r="M1852" i="6"/>
  <c r="M1309" i="6"/>
  <c r="M1323" i="6"/>
  <c r="M2167" i="6"/>
  <c r="M561" i="6"/>
  <c r="M1353" i="6"/>
  <c r="M1342" i="6"/>
  <c r="M1396" i="6"/>
  <c r="M1613" i="6"/>
  <c r="M1672" i="6"/>
  <c r="A1877" i="6"/>
  <c r="M1127" i="6"/>
  <c r="M2029" i="6"/>
  <c r="M498" i="6"/>
  <c r="M497" i="6"/>
  <c r="M1232" i="6"/>
  <c r="M1247" i="6"/>
  <c r="M1253" i="6"/>
  <c r="M1259" i="6"/>
  <c r="M522" i="6"/>
  <c r="M1265" i="6"/>
  <c r="M1266" i="6"/>
  <c r="M528" i="6"/>
  <c r="M2140" i="6"/>
  <c r="M56" i="6"/>
  <c r="M1279" i="6"/>
  <c r="M537" i="6"/>
  <c r="M1295" i="6"/>
  <c r="M2146" i="6"/>
  <c r="M1299" i="6"/>
  <c r="M572" i="6"/>
  <c r="M1418" i="6"/>
  <c r="M1462" i="6"/>
  <c r="M1460" i="6"/>
  <c r="M1475" i="6"/>
  <c r="M2247" i="6"/>
  <c r="M1490" i="6"/>
  <c r="M1533" i="6"/>
  <c r="M1522" i="6"/>
  <c r="M1543" i="6"/>
  <c r="M1544" i="6"/>
  <c r="M1547" i="6"/>
  <c r="M1548" i="6"/>
  <c r="M1576" i="6"/>
  <c r="M1603" i="6"/>
  <c r="M2294" i="6"/>
  <c r="M1610" i="6"/>
  <c r="M1641" i="6"/>
  <c r="M2305" i="6"/>
  <c r="M2321" i="6"/>
  <c r="M1760" i="6"/>
  <c r="M2356" i="6"/>
  <c r="M2377" i="6"/>
  <c r="P2279" i="6" a="1"/>
  <c r="P2279" i="6" s="1"/>
  <c r="M2270" i="6"/>
  <c r="A2275" i="6"/>
  <c r="P625" i="6" a="1"/>
  <c r="P625" i="6" s="1"/>
  <c r="P626" i="6" a="1"/>
  <c r="P626" i="6" s="1"/>
  <c r="M1589" i="6"/>
  <c r="P628" i="6" a="1"/>
  <c r="P628" i="6" s="1"/>
  <c r="M1592" i="6"/>
  <c r="P630" i="6" a="1"/>
  <c r="P630" i="6" s="1"/>
  <c r="P2294" i="6" a="1"/>
  <c r="P2294" i="6" s="1"/>
  <c r="P2293" i="6" a="1"/>
  <c r="P2293" i="6" s="1"/>
  <c r="P633" i="6" a="1"/>
  <c r="P633" i="6" s="1"/>
  <c r="P1626" i="6" a="1"/>
  <c r="P1626" i="6" s="1"/>
  <c r="P2376" i="6" a="1"/>
  <c r="P2376" i="6" s="1"/>
  <c r="M1651" i="6"/>
  <c r="P2308" i="6" a="1"/>
  <c r="P2308" i="6" s="1"/>
  <c r="P1805" i="6" a="1"/>
  <c r="P1805" i="6" s="1"/>
  <c r="M1681" i="6"/>
  <c r="P1701" i="6" a="1"/>
  <c r="P1701" i="6" s="1"/>
  <c r="M1700" i="6"/>
  <c r="P1753" i="6" a="1"/>
  <c r="P1753" i="6" s="1"/>
  <c r="M1711" i="6"/>
  <c r="P1713" i="6" a="1"/>
  <c r="P1713" i="6" s="1"/>
  <c r="P1723" i="6" a="1"/>
  <c r="P1723" i="6" s="1"/>
  <c r="P1536" i="6" a="1"/>
  <c r="P1536" i="6" s="1"/>
  <c r="M2323" i="6"/>
  <c r="M2325" i="6"/>
  <c r="P449" i="6" a="1"/>
  <c r="P449" i="6" s="1"/>
  <c r="P1747" i="6" a="1"/>
  <c r="P1747" i="6" s="1"/>
  <c r="M1745" i="6"/>
  <c r="P1748" i="6" a="1"/>
  <c r="P1748" i="6" s="1"/>
  <c r="M1750" i="6"/>
  <c r="A1766" i="6"/>
  <c r="P665" i="6" a="1"/>
  <c r="P665" i="6" s="1"/>
  <c r="P666" i="6" a="1"/>
  <c r="P666" i="6" s="1"/>
  <c r="M2338" i="6"/>
  <c r="M1786" i="6"/>
  <c r="A1790" i="6"/>
  <c r="P2341" i="6" a="1"/>
  <c r="P2341" i="6" s="1"/>
  <c r="M2342" i="6"/>
  <c r="M1811" i="6"/>
  <c r="M1817" i="6"/>
  <c r="M1856" i="6"/>
  <c r="M687" i="6"/>
  <c r="M1870" i="6"/>
  <c r="M2379" i="6"/>
  <c r="M1882" i="6"/>
  <c r="A694" i="6"/>
  <c r="A1874" i="6"/>
  <c r="A1872" i="6"/>
  <c r="A1851" i="6"/>
  <c r="A2363" i="6"/>
  <c r="A1826" i="6"/>
  <c r="A2344" i="6"/>
  <c r="A1771" i="6"/>
  <c r="A697" i="6"/>
  <c r="A2379" i="6"/>
  <c r="A1868" i="6"/>
  <c r="A1860" i="6"/>
  <c r="A1850" i="6"/>
  <c r="A2342" i="6"/>
  <c r="A1751" i="6"/>
  <c r="A2377" i="6"/>
  <c r="A685" i="6"/>
  <c r="A1838" i="6"/>
  <c r="A675" i="6"/>
  <c r="A1797" i="6"/>
  <c r="A664" i="6"/>
  <c r="A1759" i="6"/>
  <c r="A1740" i="6"/>
  <c r="M2280" i="6"/>
  <c r="P1569" i="6" a="1"/>
  <c r="P1569" i="6" s="1"/>
  <c r="P2272" i="6" a="1"/>
  <c r="P2272" i="6" s="1"/>
  <c r="P2278" i="6" a="1"/>
  <c r="P2278" i="6" s="1"/>
  <c r="P2275" i="6" a="1"/>
  <c r="P2275" i="6" s="1"/>
  <c r="P2285" i="6" a="1"/>
  <c r="P2285" i="6" s="1"/>
  <c r="M1621" i="6"/>
  <c r="P1971" i="6" a="1"/>
  <c r="P1971" i="6" s="1"/>
  <c r="A1629" i="6"/>
  <c r="P829" i="6" a="1"/>
  <c r="P829" i="6" s="1"/>
  <c r="P1807" i="6" a="1"/>
  <c r="P1807" i="6" s="1"/>
  <c r="R1637" i="6" a="1"/>
  <c r="R1637" i="6" s="1"/>
  <c r="S1637" i="6" s="1"/>
  <c r="M2304" i="6"/>
  <c r="P1659" i="6" a="1"/>
  <c r="P1659" i="6" s="1"/>
  <c r="P2315" i="6" a="1"/>
  <c r="P2315" i="6" s="1"/>
  <c r="P1678" i="6" a="1"/>
  <c r="P1678" i="6" s="1"/>
  <c r="P2316" i="6" a="1"/>
  <c r="P2316" i="6" s="1"/>
  <c r="P2317" i="6" a="1"/>
  <c r="P2317" i="6" s="1"/>
  <c r="A1676" i="6"/>
  <c r="A1691" i="6"/>
  <c r="P1703" i="6" a="1"/>
  <c r="P1703" i="6" s="1"/>
  <c r="A1730" i="6"/>
  <c r="P1749" i="6" a="1"/>
  <c r="P1749" i="6" s="1"/>
  <c r="P70" i="6" a="1"/>
  <c r="P70" i="6" s="1"/>
  <c r="P2332" i="6" a="1"/>
  <c r="P2332" i="6" s="1"/>
  <c r="R2333" i="6" a="1"/>
  <c r="R2333" i="6" s="1"/>
  <c r="S2333" i="6" s="1"/>
  <c r="P1755" i="6" a="1"/>
  <c r="P1755" i="6" s="1"/>
  <c r="R1756" i="6" a="1"/>
  <c r="R1756" i="6" s="1"/>
  <c r="S1756" i="6" s="1"/>
  <c r="P1769" i="6" a="1"/>
  <c r="P1769" i="6" s="1"/>
  <c r="A1781" i="6"/>
  <c r="P1793" i="6" a="1"/>
  <c r="P1793" i="6" s="1"/>
  <c r="R1655" i="6" a="1"/>
  <c r="R1655" i="6" s="1"/>
  <c r="S1655" i="6" s="1"/>
  <c r="P2444" i="6" a="1"/>
  <c r="P2444" i="6" s="1"/>
  <c r="P2271" i="6" a="1"/>
  <c r="P2271" i="6" s="1"/>
  <c r="P627" i="6" a="1"/>
  <c r="P627" i="6" s="1"/>
  <c r="P1594" i="6" a="1"/>
  <c r="P1594" i="6" s="1"/>
  <c r="P1597" i="6" a="1"/>
  <c r="P1597" i="6" s="1"/>
  <c r="P629" i="6" a="1"/>
  <c r="P629" i="6" s="1"/>
  <c r="P1843" i="6" a="1"/>
  <c r="P1843" i="6" s="1"/>
  <c r="Q1843" i="6" s="1"/>
  <c r="P1596" i="6" a="1"/>
  <c r="P1596" i="6" s="1"/>
  <c r="P1541" i="6" a="1"/>
  <c r="P1541" i="6" s="1"/>
  <c r="P2289" i="6" a="1"/>
  <c r="P2289" i="6" s="1"/>
  <c r="R2299" i="6" a="1"/>
  <c r="R2299" i="6" s="1"/>
  <c r="S2299" i="6" s="1"/>
  <c r="P1627" i="6" a="1"/>
  <c r="P1627" i="6" s="1"/>
  <c r="M2297" i="6"/>
  <c r="R168" i="6" a="1"/>
  <c r="R168" i="6" s="1"/>
  <c r="S168" i="6" s="1"/>
  <c r="M1645" i="6"/>
  <c r="M2317" i="6"/>
  <c r="P1671" i="6" a="1"/>
  <c r="P1671" i="6" s="1"/>
  <c r="A1705" i="6"/>
  <c r="P1733" i="6" a="1"/>
  <c r="P1733" i="6" s="1"/>
  <c r="P1751" i="6" a="1"/>
  <c r="P1751" i="6" s="1"/>
  <c r="A1767" i="6"/>
  <c r="P667" i="6" a="1"/>
  <c r="P667" i="6" s="1"/>
  <c r="P1775" i="6" a="1"/>
  <c r="P1775" i="6" s="1"/>
  <c r="R1772" i="6" a="1"/>
  <c r="R1772" i="6" s="1"/>
  <c r="S1772" i="6" s="1"/>
  <c r="M1778" i="6"/>
  <c r="A2339" i="6"/>
  <c r="M1782" i="6"/>
  <c r="M1787" i="6"/>
  <c r="R1789" i="6" a="1"/>
  <c r="R1789" i="6" s="1"/>
  <c r="S1789" i="6" s="1"/>
  <c r="M1795" i="6"/>
  <c r="M1805" i="6"/>
  <c r="M2349" i="6"/>
  <c r="M1826" i="6"/>
  <c r="M1862" i="6"/>
  <c r="M1867" i="6"/>
  <c r="M2376" i="6"/>
  <c r="M1878" i="6"/>
  <c r="R807" i="6" a="1"/>
  <c r="R807" i="6" s="1"/>
  <c r="S807" i="6" s="1"/>
  <c r="P2270" i="6" a="1"/>
  <c r="P2270" i="6" s="1"/>
  <c r="P1568" i="6" a="1"/>
  <c r="P1568" i="6" s="1"/>
  <c r="M2444" i="6"/>
  <c r="M2275" i="6"/>
  <c r="P1589" i="6" a="1"/>
  <c r="P1589" i="6" s="1"/>
  <c r="P1591" i="6" a="1"/>
  <c r="P1591" i="6" s="1"/>
  <c r="P1501" i="6" a="1"/>
  <c r="P1501" i="6" s="1"/>
  <c r="P1285" i="6" a="1"/>
  <c r="P1285" i="6" s="1"/>
  <c r="P1593" i="6" a="1"/>
  <c r="P1593" i="6" s="1"/>
  <c r="M1596" i="6"/>
  <c r="P1604" i="6" a="1"/>
  <c r="P1604" i="6" s="1"/>
  <c r="M2289" i="6"/>
  <c r="P68" i="6" a="1"/>
  <c r="P68" i="6" s="1"/>
  <c r="P38" i="6" a="1"/>
  <c r="P38" i="6" s="1"/>
  <c r="R24" i="6" a="1"/>
  <c r="R24" i="6" s="1"/>
  <c r="S24" i="6" s="1"/>
  <c r="M2299" i="6"/>
  <c r="P2300" i="6" a="1"/>
  <c r="P2300" i="6" s="1"/>
  <c r="P1821" i="6" a="1"/>
  <c r="P1821" i="6" s="1"/>
  <c r="A1652" i="6"/>
  <c r="M1656" i="6"/>
  <c r="M1657" i="6"/>
  <c r="M1671" i="6"/>
  <c r="M645" i="6"/>
  <c r="P1714" i="6" a="1"/>
  <c r="P1714" i="6" s="1"/>
  <c r="M1687" i="6"/>
  <c r="P1696" i="6" a="1"/>
  <c r="P1696" i="6" s="1"/>
  <c r="R1693" i="6" a="1"/>
  <c r="R1693" i="6" s="1"/>
  <c r="S1693" i="6" s="1"/>
  <c r="P1700" i="6" a="1"/>
  <c r="P1700" i="6" s="1"/>
  <c r="M649" i="6"/>
  <c r="A1704" i="6"/>
  <c r="P1711" i="6" a="1"/>
  <c r="P1711" i="6" s="1"/>
  <c r="A2322" i="6"/>
  <c r="M1733" i="6"/>
  <c r="P1493" i="6" a="1"/>
  <c r="P1493" i="6" s="1"/>
  <c r="M2333" i="6"/>
  <c r="P1776" i="6" a="1"/>
  <c r="P1776" i="6" s="1"/>
  <c r="M667" i="6"/>
  <c r="M1775" i="6"/>
  <c r="M1772" i="6"/>
  <c r="A668" i="6"/>
  <c r="P1794" i="6" a="1"/>
  <c r="P1794" i="6" s="1"/>
  <c r="P1803" i="6" a="1"/>
  <c r="P1803" i="6" s="1"/>
  <c r="M2345" i="6"/>
  <c r="M2348" i="6"/>
  <c r="M1815" i="6"/>
  <c r="M1822" i="6"/>
  <c r="A1823" i="6"/>
  <c r="M1824" i="6"/>
  <c r="M1838" i="6"/>
  <c r="M1842" i="6"/>
  <c r="M279" i="6"/>
  <c r="M1907" i="6"/>
  <c r="M75" i="6"/>
  <c r="M96" i="6"/>
  <c r="M708" i="6"/>
  <c r="M713" i="6"/>
  <c r="M134" i="6"/>
  <c r="M741" i="6"/>
  <c r="M156" i="6"/>
  <c r="M160" i="6"/>
  <c r="M162" i="6"/>
  <c r="M749" i="6"/>
  <c r="M215" i="6"/>
  <c r="M811" i="6"/>
  <c r="M222" i="6"/>
  <c r="M235" i="6"/>
  <c r="M819" i="6"/>
  <c r="M830" i="6"/>
  <c r="M267" i="6"/>
  <c r="M857" i="6"/>
  <c r="M276" i="6"/>
  <c r="M278" i="6"/>
  <c r="M32" i="6"/>
  <c r="M744" i="6"/>
  <c r="R102" i="6" a="1"/>
  <c r="R102" i="6" s="1"/>
  <c r="S102" i="6" s="1"/>
  <c r="A75" i="6"/>
  <c r="M82" i="6"/>
  <c r="M705" i="6"/>
  <c r="M114" i="6"/>
  <c r="M740" i="6"/>
  <c r="M759" i="6"/>
  <c r="M166" i="6"/>
  <c r="M181" i="6"/>
  <c r="M779" i="6"/>
  <c r="M773" i="6"/>
  <c r="M187" i="6"/>
  <c r="M196" i="6"/>
  <c r="M793" i="6"/>
  <c r="M2383" i="6"/>
  <c r="M286" i="6"/>
  <c r="M891" i="6"/>
  <c r="M325" i="6"/>
  <c r="M141" i="6"/>
  <c r="M79" i="6"/>
  <c r="M261" i="6"/>
  <c r="M863" i="6"/>
  <c r="M11" i="6"/>
  <c r="M204" i="6"/>
  <c r="R77" i="6" a="1"/>
  <c r="R77" i="6" s="1"/>
  <c r="S77" i="6" s="1"/>
  <c r="R126" i="6" a="1"/>
  <c r="R126" i="6" s="1"/>
  <c r="M701" i="6"/>
  <c r="M85" i="6"/>
  <c r="M109" i="6"/>
  <c r="M715" i="6"/>
  <c r="M116" i="6"/>
  <c r="M120" i="6"/>
  <c r="M19" i="6"/>
  <c r="M24" i="6"/>
  <c r="M190" i="6"/>
  <c r="M784" i="6"/>
  <c r="M785" i="6"/>
  <c r="M27" i="6"/>
  <c r="M249" i="6"/>
  <c r="M254" i="6"/>
  <c r="M289" i="6"/>
  <c r="M865" i="6"/>
  <c r="M303" i="6"/>
  <c r="M885" i="6"/>
  <c r="M899" i="6"/>
  <c r="M881" i="6"/>
  <c r="M308" i="6"/>
  <c r="M313" i="6"/>
  <c r="M338" i="6"/>
  <c r="M340" i="6"/>
  <c r="M1919" i="6"/>
  <c r="M358" i="6"/>
  <c r="M1924" i="6"/>
  <c r="M40" i="6"/>
  <c r="M366" i="6"/>
  <c r="M1931" i="6"/>
  <c r="M397" i="6"/>
  <c r="M400" i="6"/>
  <c r="M405" i="6"/>
  <c r="M407" i="6"/>
  <c r="M412" i="6"/>
  <c r="M416" i="6"/>
  <c r="M1028" i="6"/>
  <c r="M1027" i="6"/>
  <c r="M1031" i="6"/>
  <c r="M424" i="6"/>
  <c r="M1078" i="6"/>
  <c r="M1101" i="6"/>
  <c r="M1096" i="6"/>
  <c r="M884" i="6"/>
  <c r="M339" i="6"/>
  <c r="M83" i="6"/>
  <c r="M91" i="6"/>
  <c r="M707" i="6"/>
  <c r="M724" i="6"/>
  <c r="M131" i="6"/>
  <c r="M1885" i="6"/>
  <c r="M781" i="6"/>
  <c r="M782" i="6"/>
  <c r="M189" i="6"/>
  <c r="M229" i="6"/>
  <c r="M236" i="6"/>
  <c r="M239" i="6"/>
  <c r="M822" i="6"/>
  <c r="M1892" i="6"/>
  <c r="M272" i="6"/>
  <c r="M860" i="6"/>
  <c r="M281" i="6"/>
  <c r="M288" i="6"/>
  <c r="M315" i="6"/>
  <c r="M326" i="6"/>
  <c r="M950" i="6"/>
  <c r="M912" i="6"/>
  <c r="M393" i="6"/>
  <c r="M1010" i="6"/>
  <c r="M1018" i="6"/>
  <c r="M419" i="6"/>
  <c r="M421" i="6"/>
  <c r="M1942" i="6"/>
  <c r="M427" i="6"/>
  <c r="M1943" i="6"/>
  <c r="M42" i="6"/>
  <c r="M2087" i="6"/>
  <c r="M2033" i="6"/>
  <c r="M2092" i="6"/>
  <c r="M1949" i="6"/>
  <c r="M2103" i="6"/>
  <c r="M908" i="6"/>
  <c r="M963" i="6"/>
  <c r="M943" i="6"/>
  <c r="M375" i="6"/>
  <c r="M981" i="6"/>
  <c r="M989" i="6"/>
  <c r="M384" i="6"/>
  <c r="M1067" i="6"/>
  <c r="M1073" i="6"/>
  <c r="M1072" i="6"/>
  <c r="M43" i="6"/>
  <c r="M1129" i="6"/>
  <c r="M1200" i="6"/>
  <c r="M2036" i="6"/>
  <c r="M186" i="6"/>
  <c r="M203" i="6"/>
  <c r="M888" i="6"/>
  <c r="M970" i="6"/>
  <c r="M1022" i="6"/>
  <c r="M172" i="6"/>
  <c r="M191" i="6"/>
  <c r="M198" i="6"/>
  <c r="M251" i="6"/>
  <c r="M301" i="6"/>
  <c r="M13" i="6"/>
  <c r="M726" i="6"/>
  <c r="M756" i="6"/>
  <c r="M1888" i="6"/>
  <c r="M813" i="6"/>
  <c r="M808" i="6"/>
  <c r="M918" i="6"/>
  <c r="M1915" i="6"/>
  <c r="M976" i="6"/>
  <c r="M432" i="6"/>
  <c r="M452" i="6"/>
  <c r="M2006" i="6"/>
  <c r="M1123" i="6"/>
  <c r="M2116" i="6"/>
  <c r="M1170" i="6"/>
  <c r="M2396" i="6"/>
  <c r="M1887" i="6"/>
  <c r="M184" i="6"/>
  <c r="M854" i="6"/>
  <c r="M730" i="6"/>
  <c r="M128" i="6"/>
  <c r="M143" i="6"/>
  <c r="M182" i="6"/>
  <c r="M205" i="6"/>
  <c r="M227" i="6"/>
  <c r="M30" i="6"/>
  <c r="M264" i="6"/>
  <c r="M846" i="6"/>
  <c r="M1897" i="6"/>
  <c r="M273" i="6"/>
  <c r="M275" i="6"/>
  <c r="M304" i="6"/>
  <c r="M1906" i="6"/>
  <c r="M889" i="6"/>
  <c r="M307" i="6"/>
  <c r="M333" i="6"/>
  <c r="M349" i="6"/>
  <c r="M931" i="6"/>
  <c r="M1913" i="6"/>
  <c r="M353" i="6"/>
  <c r="M920" i="6"/>
  <c r="M41" i="6"/>
  <c r="M403" i="6"/>
  <c r="M1044" i="6"/>
  <c r="M1046" i="6"/>
  <c r="M1054" i="6"/>
  <c r="M439" i="6"/>
  <c r="M1160" i="6"/>
  <c r="M1138" i="6"/>
  <c r="M2077" i="6"/>
  <c r="M2098" i="6"/>
  <c r="M1114" i="6"/>
  <c r="M2128" i="6"/>
  <c r="M2411" i="6"/>
  <c r="M1152" i="6"/>
  <c r="M1167" i="6"/>
  <c r="M467" i="6"/>
  <c r="M2102" i="6"/>
  <c r="M2009" i="6"/>
  <c r="M2129" i="6"/>
  <c r="M2099" i="6"/>
  <c r="M2110" i="6"/>
  <c r="M826" i="6"/>
  <c r="M856" i="6"/>
  <c r="M834" i="6"/>
  <c r="M280" i="6"/>
  <c r="M958" i="6"/>
  <c r="M700" i="6"/>
  <c r="M86" i="6"/>
  <c r="M97" i="6"/>
  <c r="M710" i="6"/>
  <c r="M734" i="6"/>
  <c r="M139" i="6"/>
  <c r="M746" i="6"/>
  <c r="M754" i="6"/>
  <c r="M201" i="6"/>
  <c r="M214" i="6"/>
  <c r="M258" i="6"/>
  <c r="M265" i="6"/>
  <c r="M269" i="6"/>
  <c r="M838" i="6"/>
  <c r="M855" i="6"/>
  <c r="M1898" i="6"/>
  <c r="M871" i="6"/>
  <c r="M880" i="6"/>
  <c r="M1909" i="6"/>
  <c r="M877" i="6"/>
  <c r="M335" i="6"/>
  <c r="M923" i="6"/>
  <c r="M357" i="6"/>
  <c r="M933" i="6"/>
  <c r="M354" i="6"/>
  <c r="M909" i="6"/>
  <c r="M1932" i="6"/>
  <c r="M396" i="6"/>
  <c r="M998" i="6"/>
  <c r="M410" i="6"/>
  <c r="M1940" i="6"/>
  <c r="M1941" i="6"/>
  <c r="M1048" i="6"/>
  <c r="M1050" i="6"/>
  <c r="M1059" i="6"/>
  <c r="M1079" i="6"/>
  <c r="M444" i="6"/>
  <c r="M1081" i="6"/>
  <c r="M1139" i="6"/>
  <c r="M2406" i="6"/>
  <c r="M1196" i="6"/>
  <c r="M1991" i="6"/>
  <c r="M2038" i="6"/>
  <c r="M1956" i="6"/>
  <c r="M1180" i="6"/>
  <c r="M1999" i="6"/>
  <c r="M1957" i="6"/>
  <c r="M2053" i="6"/>
  <c r="M1947" i="6"/>
  <c r="M1161" i="6"/>
  <c r="M1989" i="6"/>
  <c r="M2072" i="6"/>
  <c r="M2051" i="6"/>
  <c r="M2114" i="6"/>
  <c r="M2121" i="6"/>
  <c r="M2041" i="6"/>
  <c r="M1962" i="6"/>
  <c r="M1224" i="6"/>
  <c r="M377" i="6"/>
  <c r="M982" i="6"/>
  <c r="M993" i="6"/>
  <c r="M992" i="6"/>
  <c r="M1936" i="6"/>
  <c r="M1012" i="6"/>
  <c r="M1019" i="6"/>
  <c r="M1024" i="6"/>
  <c r="M429" i="6"/>
  <c r="M431" i="6"/>
  <c r="M1076" i="6"/>
  <c r="M2042" i="6"/>
  <c r="M1187" i="6"/>
  <c r="M2127" i="6"/>
  <c r="M1993" i="6"/>
  <c r="M1094" i="6"/>
  <c r="M472" i="6"/>
  <c r="M2017" i="6"/>
  <c r="M2094" i="6"/>
  <c r="M1136" i="6"/>
  <c r="M1948" i="6"/>
  <c r="M2408" i="6"/>
  <c r="M485" i="6"/>
  <c r="M1242" i="6"/>
  <c r="M1288" i="6"/>
  <c r="M1126" i="6"/>
  <c r="M2124" i="6"/>
  <c r="M2093" i="6"/>
  <c r="M1185" i="6"/>
  <c r="M1137" i="6"/>
  <c r="M2074" i="6"/>
  <c r="M1237" i="6"/>
  <c r="M1206" i="6"/>
  <c r="M2086" i="6"/>
  <c r="M2100" i="6"/>
  <c r="M2014" i="6"/>
  <c r="M463" i="6"/>
  <c r="M1133" i="6"/>
  <c r="M1959" i="6"/>
  <c r="M2039" i="6"/>
  <c r="M361" i="6"/>
  <c r="M1074" i="6"/>
  <c r="M441" i="6"/>
  <c r="M1087" i="6"/>
  <c r="M2416" i="6"/>
  <c r="M471" i="6"/>
  <c r="M2112" i="6"/>
  <c r="M1193" i="6"/>
  <c r="M1263" i="6"/>
  <c r="M55" i="6"/>
  <c r="M936" i="6"/>
  <c r="M2385" i="6"/>
  <c r="M915" i="6"/>
  <c r="M371" i="6"/>
  <c r="M387" i="6"/>
  <c r="M404" i="6"/>
  <c r="M1042" i="6"/>
  <c r="M1062" i="6"/>
  <c r="M2090" i="6"/>
  <c r="M1964" i="6"/>
  <c r="M2061" i="6"/>
  <c r="M2032" i="6"/>
  <c r="M1194" i="6"/>
  <c r="M1974" i="6"/>
  <c r="M2007" i="6"/>
  <c r="M1975" i="6"/>
  <c r="M468" i="6"/>
  <c r="M1994" i="6"/>
  <c r="M2013" i="6"/>
  <c r="M2397" i="6"/>
  <c r="M2065" i="6"/>
  <c r="M1208" i="6"/>
  <c r="M2394" i="6"/>
  <c r="M2071" i="6"/>
  <c r="M48" i="6"/>
  <c r="M520" i="6"/>
  <c r="M347" i="6"/>
  <c r="M934" i="6"/>
  <c r="M964" i="6"/>
  <c r="M935" i="6"/>
  <c r="M364" i="6"/>
  <c r="M365" i="6"/>
  <c r="M977" i="6"/>
  <c r="M382" i="6"/>
  <c r="M983" i="6"/>
  <c r="M1001" i="6"/>
  <c r="M1934" i="6"/>
  <c r="M415" i="6"/>
  <c r="M1029" i="6"/>
  <c r="M445" i="6"/>
  <c r="M446" i="6"/>
  <c r="M461" i="6"/>
  <c r="M1145" i="6"/>
  <c r="M1189" i="6"/>
  <c r="M2069" i="6"/>
  <c r="M2058" i="6"/>
  <c r="M2419" i="6"/>
  <c r="M2019" i="6"/>
  <c r="M1128" i="6"/>
  <c r="M1982" i="6"/>
  <c r="M2049" i="6"/>
  <c r="M1147" i="6"/>
  <c r="M1120" i="6"/>
  <c r="M1182" i="6"/>
  <c r="M495" i="6"/>
  <c r="M493" i="6"/>
  <c r="M529" i="6"/>
  <c r="M1134" i="6"/>
  <c r="M1212" i="6"/>
  <c r="M1135" i="6"/>
  <c r="M1213" i="6"/>
  <c r="M2023" i="6"/>
  <c r="M1218" i="6"/>
  <c r="M2407" i="6"/>
  <c r="M481" i="6"/>
  <c r="M2404" i="6"/>
  <c r="M1961" i="6"/>
  <c r="M1998" i="6"/>
  <c r="M1227" i="6"/>
  <c r="M490" i="6"/>
  <c r="M1234" i="6"/>
  <c r="M1246" i="6"/>
  <c r="M1273" i="6"/>
  <c r="M1280" i="6"/>
  <c r="M1355" i="6"/>
  <c r="M2182" i="6"/>
  <c r="M2178" i="6"/>
  <c r="M2224" i="6"/>
  <c r="M553" i="6"/>
  <c r="M1305" i="6"/>
  <c r="M1260" i="6"/>
  <c r="M1268" i="6"/>
  <c r="M541" i="6"/>
  <c r="M554" i="6"/>
  <c r="M557" i="6"/>
  <c r="M1316" i="6"/>
  <c r="M1332" i="6"/>
  <c r="M1382" i="6"/>
  <c r="M2193" i="6"/>
  <c r="M2181" i="6"/>
  <c r="M2183" i="6"/>
  <c r="M1348" i="6"/>
  <c r="M2205" i="6"/>
  <c r="M1372" i="6"/>
  <c r="M1367" i="6"/>
  <c r="M1292" i="6"/>
  <c r="M2157" i="6"/>
  <c r="M1286" i="6"/>
  <c r="M1312" i="6"/>
  <c r="M1338" i="6"/>
  <c r="M1374" i="6"/>
  <c r="M1377" i="6"/>
  <c r="M1356" i="6"/>
  <c r="M1378" i="6"/>
  <c r="M2208" i="6"/>
  <c r="M2080" i="6"/>
  <c r="M478" i="6"/>
  <c r="M1219" i="6"/>
  <c r="M2055" i="6"/>
  <c r="M1951" i="6"/>
  <c r="M2405" i="6"/>
  <c r="M2125" i="6"/>
  <c r="M1199" i="6"/>
  <c r="M530" i="6"/>
  <c r="M1281" i="6"/>
  <c r="M536" i="6"/>
  <c r="M1296" i="6"/>
  <c r="M2141" i="6"/>
  <c r="M548" i="6"/>
  <c r="M550" i="6"/>
  <c r="M2168" i="6"/>
  <c r="M1368" i="6"/>
  <c r="M2180" i="6"/>
  <c r="M1371" i="6"/>
  <c r="M1350" i="6"/>
  <c r="M2018" i="6"/>
  <c r="M1979" i="6"/>
  <c r="M1091" i="6"/>
  <c r="M1250" i="6"/>
  <c r="M1271" i="6"/>
  <c r="M2142" i="6"/>
  <c r="M1302" i="6"/>
  <c r="M1370" i="6"/>
  <c r="M1363" i="6"/>
  <c r="M1345" i="6"/>
  <c r="M2222" i="6"/>
  <c r="M1427" i="6"/>
  <c r="M1166" i="6"/>
  <c r="M2122" i="6"/>
  <c r="M476" i="6"/>
  <c r="M477" i="6"/>
  <c r="M1151" i="6"/>
  <c r="M2109" i="6"/>
  <c r="M1119" i="6"/>
  <c r="M2043" i="6"/>
  <c r="M2070" i="6"/>
  <c r="M1169" i="6"/>
  <c r="M466" i="6"/>
  <c r="M465" i="6"/>
  <c r="M1257" i="6"/>
  <c r="M53" i="6"/>
  <c r="M1294" i="6"/>
  <c r="M2162" i="6"/>
  <c r="M2206" i="6"/>
  <c r="M1380" i="6"/>
  <c r="M2212" i="6"/>
  <c r="M571" i="6"/>
  <c r="M598" i="6"/>
  <c r="M534" i="6"/>
  <c r="M539" i="6"/>
  <c r="M1289" i="6"/>
  <c r="M1298" i="6"/>
  <c r="M2145" i="6"/>
  <c r="M2152" i="6"/>
  <c r="M558" i="6"/>
  <c r="M562" i="6"/>
  <c r="M1334" i="6"/>
  <c r="M1335" i="6"/>
  <c r="M2179" i="6"/>
  <c r="M2188" i="6"/>
  <c r="M1369" i="6"/>
  <c r="M1359" i="6"/>
  <c r="M2190" i="6"/>
  <c r="M1344" i="6"/>
  <c r="M1414" i="6"/>
  <c r="M1415" i="6"/>
  <c r="M1417" i="6"/>
  <c r="M1425" i="6"/>
  <c r="M1440" i="6"/>
  <c r="M1442" i="6"/>
  <c r="M590" i="6"/>
  <c r="M1449" i="6"/>
  <c r="M1456" i="6"/>
  <c r="M1504" i="6"/>
  <c r="M2263" i="6"/>
  <c r="M2266" i="6"/>
  <c r="M2442" i="6"/>
  <c r="M611" i="6"/>
  <c r="M2274" i="6"/>
  <c r="M589" i="6"/>
  <c r="M2244" i="6"/>
  <c r="M1509" i="6"/>
  <c r="M1513" i="6"/>
  <c r="M1582" i="6"/>
  <c r="M2214" i="6"/>
  <c r="M2192" i="6"/>
  <c r="M1383" i="6"/>
  <c r="M1392" i="6"/>
  <c r="M62" i="6"/>
  <c r="M574" i="6"/>
  <c r="M579" i="6"/>
  <c r="M1424" i="6"/>
  <c r="M1423" i="6"/>
  <c r="M2246" i="6"/>
  <c r="M1474" i="6"/>
  <c r="M1459" i="6"/>
  <c r="M1484" i="6"/>
  <c r="M1494" i="6"/>
  <c r="M1493" i="6"/>
  <c r="M2254" i="6"/>
  <c r="M1409" i="6"/>
  <c r="M1431" i="6"/>
  <c r="M582" i="6"/>
  <c r="M583" i="6"/>
  <c r="M1471" i="6"/>
  <c r="M1468" i="6"/>
  <c r="M1483" i="6"/>
  <c r="M600" i="6"/>
  <c r="M2251" i="6"/>
  <c r="M1498" i="6"/>
  <c r="M1570" i="6"/>
  <c r="M1586" i="6"/>
  <c r="M538" i="6"/>
  <c r="M1300" i="6"/>
  <c r="M1375" i="6"/>
  <c r="M2202" i="6"/>
  <c r="M575" i="6"/>
  <c r="M580" i="6"/>
  <c r="M2234" i="6"/>
  <c r="M2438" i="6"/>
  <c r="M1482" i="6"/>
  <c r="M602" i="6"/>
  <c r="M1560" i="6"/>
  <c r="M519" i="6"/>
  <c r="M2150" i="6"/>
  <c r="M2160" i="6"/>
  <c r="M2229" i="6"/>
  <c r="M1469" i="6"/>
  <c r="M1465" i="6"/>
  <c r="M1487" i="6"/>
  <c r="M1524" i="6"/>
  <c r="M507" i="6"/>
  <c r="M1235" i="6"/>
  <c r="M49" i="6"/>
  <c r="M513" i="6"/>
  <c r="M2134" i="6"/>
  <c r="M518" i="6"/>
  <c r="M1251" i="6"/>
  <c r="M1267" i="6"/>
  <c r="M533" i="6"/>
  <c r="M2147" i="6"/>
  <c r="M1333" i="6"/>
  <c r="M1366" i="6"/>
  <c r="M2200" i="6"/>
  <c r="M2220" i="6"/>
  <c r="M1389" i="6"/>
  <c r="M1413" i="6"/>
  <c r="M585" i="6"/>
  <c r="M1437" i="6"/>
  <c r="M587" i="6"/>
  <c r="M1450" i="6"/>
  <c r="M593" i="6"/>
  <c r="M595" i="6"/>
  <c r="M2439" i="6"/>
  <c r="M1510" i="6"/>
  <c r="M1519" i="6"/>
  <c r="M2257" i="6"/>
  <c r="M1549" i="6"/>
  <c r="M1601" i="6"/>
  <c r="M1633" i="6"/>
  <c r="M2303" i="6"/>
  <c r="M1751" i="6"/>
  <c r="M1756" i="6"/>
  <c r="M1792" i="6"/>
  <c r="M1605" i="6"/>
  <c r="M1665" i="6"/>
  <c r="M1729" i="6"/>
  <c r="M1445" i="6"/>
  <c r="M1476" i="6"/>
  <c r="M1501" i="6"/>
  <c r="M1512" i="6"/>
  <c r="M1525" i="6"/>
  <c r="M1538" i="6"/>
  <c r="M613" i="6"/>
  <c r="M614" i="6"/>
  <c r="M1540" i="6"/>
  <c r="M1542" i="6"/>
  <c r="M1552" i="6"/>
  <c r="M1572" i="6"/>
  <c r="M1563" i="6"/>
  <c r="M1581" i="6"/>
  <c r="M67" i="6"/>
  <c r="M2290" i="6"/>
  <c r="M2301" i="6"/>
  <c r="M640" i="6"/>
  <c r="M1649" i="6"/>
  <c r="M1680" i="6"/>
  <c r="M1693" i="6"/>
  <c r="M661" i="6"/>
  <c r="M1769" i="6"/>
  <c r="M1802" i="6"/>
  <c r="M1545" i="6"/>
  <c r="M1578" i="6"/>
  <c r="M1565" i="6"/>
  <c r="M1575" i="6"/>
  <c r="M1584" i="6"/>
  <c r="M1602" i="6"/>
  <c r="M1618" i="6"/>
  <c r="M2296" i="6"/>
  <c r="M1629" i="6"/>
  <c r="M1643" i="6"/>
  <c r="M1644" i="6"/>
  <c r="M1647" i="6"/>
  <c r="M1659" i="6"/>
  <c r="M1699" i="6"/>
  <c r="M1768" i="6"/>
  <c r="M2286" i="6"/>
  <c r="M630" i="6"/>
  <c r="M664" i="6"/>
  <c r="M1376" i="6"/>
  <c r="M1388" i="6"/>
  <c r="M1432" i="6"/>
  <c r="M1526" i="6"/>
  <c r="M623" i="6"/>
  <c r="M1564" i="6"/>
  <c r="M1615" i="6"/>
  <c r="M1614" i="6"/>
  <c r="M2285" i="6"/>
  <c r="M634" i="6"/>
  <c r="M1626" i="6"/>
  <c r="M636" i="6"/>
  <c r="M2298" i="6"/>
  <c r="M1640" i="6"/>
  <c r="M2311" i="6"/>
  <c r="M1677" i="6"/>
  <c r="M652" i="6"/>
  <c r="M1790" i="6"/>
  <c r="M573" i="6"/>
  <c r="M1559" i="6"/>
  <c r="M2271" i="6"/>
  <c r="M1585" i="6"/>
  <c r="M2295" i="6"/>
  <c r="M1624" i="6"/>
  <c r="M1648" i="6"/>
  <c r="M1708" i="6"/>
  <c r="M1788" i="6"/>
  <c r="M2177" i="6"/>
  <c r="M2433" i="6"/>
  <c r="M1351" i="6"/>
  <c r="M2197" i="6"/>
  <c r="M1390" i="6"/>
  <c r="M63" i="6"/>
  <c r="M1446" i="6"/>
  <c r="M2235" i="6"/>
  <c r="M2233" i="6"/>
  <c r="M2240" i="6"/>
  <c r="M1480" i="6"/>
  <c r="M1508" i="6"/>
  <c r="M66" i="6"/>
  <c r="M2261" i="6"/>
  <c r="M1528" i="6"/>
  <c r="M1527" i="6"/>
  <c r="M1532" i="6"/>
  <c r="M1561" i="6"/>
  <c r="M1562" i="6"/>
  <c r="M1567" i="6"/>
  <c r="M2272" i="6"/>
  <c r="M626" i="6"/>
  <c r="M627" i="6"/>
  <c r="M628" i="6"/>
  <c r="M2291" i="6"/>
  <c r="M2288" i="6"/>
  <c r="M1637" i="6"/>
  <c r="M1639" i="6"/>
  <c r="M2308" i="6"/>
  <c r="M1716" i="6"/>
  <c r="M1731" i="6"/>
  <c r="M2327" i="6"/>
  <c r="M70" i="6"/>
  <c r="M1785" i="6"/>
  <c r="P2345" i="6" a="1"/>
  <c r="P2345" i="6" s="1"/>
  <c r="P1811" i="6" a="1"/>
  <c r="P1811" i="6" s="1"/>
  <c r="P2348" i="6" a="1"/>
  <c r="P2348" i="6" s="1"/>
  <c r="M2351" i="6"/>
  <c r="P1820" i="6" a="1"/>
  <c r="P1820" i="6" s="1"/>
  <c r="P674" i="6" a="1"/>
  <c r="P674" i="6" s="1"/>
  <c r="P1835" i="6" a="1"/>
  <c r="P1835" i="6" s="1"/>
  <c r="M1841" i="6"/>
  <c r="P2369" i="6" a="1"/>
  <c r="P2369" i="6" s="1"/>
  <c r="P1857" i="6" a="1"/>
  <c r="P1857" i="6" s="1"/>
  <c r="A666" i="6"/>
  <c r="A1733" i="6"/>
  <c r="A1718" i="6"/>
  <c r="M1796" i="6"/>
  <c r="P2346" i="6" a="1"/>
  <c r="P2346" i="6" s="1"/>
  <c r="P1402" i="6" a="1"/>
  <c r="P1402" i="6" s="1"/>
  <c r="P1582" i="6" a="1"/>
  <c r="P1582" i="6" s="1"/>
  <c r="M1820" i="6"/>
  <c r="P1833" i="6" a="1"/>
  <c r="P1833" i="6" s="1"/>
  <c r="M2357" i="6"/>
  <c r="P356" i="6" a="1"/>
  <c r="P356" i="6" s="1"/>
  <c r="M689" i="6"/>
  <c r="P1870" i="6" a="1"/>
  <c r="P1870" i="6" s="1"/>
  <c r="P1871" i="6" a="1"/>
  <c r="P1871" i="6" s="1"/>
  <c r="A2355" i="6"/>
  <c r="A1764" i="6"/>
  <c r="A2328" i="6"/>
  <c r="P1884" i="6" a="1"/>
  <c r="P1884" i="6" s="1"/>
  <c r="P1883" i="6" a="1"/>
  <c r="P1883" i="6" s="1"/>
  <c r="P2382" i="6" a="1"/>
  <c r="P2382" i="6" s="1"/>
  <c r="P2380" i="6" a="1"/>
  <c r="P2380" i="6" s="1"/>
  <c r="P3" i="6" a="1"/>
  <c r="P3" i="6" s="1"/>
  <c r="Q3" i="6" s="1"/>
  <c r="P2367" i="6" a="1"/>
  <c r="P2367" i="6" s="1"/>
  <c r="P1850" i="6" a="1"/>
  <c r="P1850" i="6" s="1"/>
  <c r="R1849" i="6" a="1"/>
  <c r="R1849" i="6" s="1"/>
  <c r="S1849" i="6" s="1"/>
  <c r="P1846" i="6" a="1"/>
  <c r="P1846" i="6" s="1"/>
  <c r="P1841" i="6" a="1"/>
  <c r="P1841" i="6" s="1"/>
  <c r="P2359" i="6" a="1"/>
  <c r="P2359" i="6" s="1"/>
  <c r="P1832" i="6" a="1"/>
  <c r="P1832" i="6" s="1"/>
  <c r="P698" i="6" a="1"/>
  <c r="P698" i="6" s="1"/>
  <c r="P1879" i="6" a="1"/>
  <c r="P1879" i="6" s="1"/>
  <c r="P1873" i="6" a="1"/>
  <c r="P1873" i="6" s="1"/>
  <c r="P2371" i="6" a="1"/>
  <c r="P2371" i="6" s="1"/>
  <c r="P1865" i="6" a="1"/>
  <c r="P1865" i="6" s="1"/>
  <c r="R685" i="6" a="1"/>
  <c r="R685" i="6" s="1"/>
  <c r="S685" i="6" s="1"/>
  <c r="P2377" i="6" a="1"/>
  <c r="P2377" i="6" s="1"/>
  <c r="P1845" i="6" a="1"/>
  <c r="P1845" i="6" s="1"/>
  <c r="P1831" i="6" a="1"/>
  <c r="P1831" i="6" s="1"/>
  <c r="P2355" i="6" a="1"/>
  <c r="P2355" i="6" s="1"/>
  <c r="P692" i="6" a="1"/>
  <c r="P692" i="6" s="1"/>
  <c r="P691" i="6" a="1"/>
  <c r="P691" i="6" s="1"/>
  <c r="P1872" i="6" a="1"/>
  <c r="P1872" i="6" s="1"/>
  <c r="P1864" i="6" a="1"/>
  <c r="P1864" i="6" s="1"/>
  <c r="P2370" i="6" a="1"/>
  <c r="P2370" i="6" s="1"/>
  <c r="P682" i="6" a="1"/>
  <c r="P682" i="6" s="1"/>
  <c r="P684" i="6" a="1"/>
  <c r="P684" i="6" s="1"/>
  <c r="P1844" i="6" a="1"/>
  <c r="P1844" i="6" s="1"/>
  <c r="P2362" i="6" a="1"/>
  <c r="P2362" i="6" s="1"/>
  <c r="P680" i="6" a="1"/>
  <c r="P680" i="6" s="1"/>
  <c r="P1830" i="6" a="1"/>
  <c r="P1830" i="6" s="1"/>
  <c r="P2353" i="6" a="1"/>
  <c r="P2353" i="6" s="1"/>
  <c r="P690" i="6" a="1"/>
  <c r="P690" i="6" s="1"/>
  <c r="P2375" i="6" a="1"/>
  <c r="P2375" i="6" s="1"/>
  <c r="P1858" i="6" a="1"/>
  <c r="P1858" i="6" s="1"/>
  <c r="P2361" i="6" a="1"/>
  <c r="P2361" i="6" s="1"/>
  <c r="P2358" i="6" a="1"/>
  <c r="P2358" i="6" s="1"/>
  <c r="P1523" i="6" a="1"/>
  <c r="P1523" i="6" s="1"/>
  <c r="R668" i="6" a="1"/>
  <c r="R668" i="6" s="1"/>
  <c r="S668" i="6" s="1"/>
  <c r="P1876" i="6" a="1"/>
  <c r="P1876" i="6" s="1"/>
  <c r="P1868" i="6" a="1"/>
  <c r="P1868" i="6" s="1"/>
  <c r="P2373" i="6" a="1"/>
  <c r="P2373" i="6" s="1"/>
  <c r="P1867" i="6" a="1"/>
  <c r="P1867" i="6" s="1"/>
  <c r="P1866" i="6" a="1"/>
  <c r="P1866" i="6" s="1"/>
  <c r="P689" i="6" a="1"/>
  <c r="P689" i="6" s="1"/>
  <c r="P2356" i="6" a="1"/>
  <c r="P2356" i="6" s="1"/>
  <c r="P1859" i="6" a="1"/>
  <c r="P1859" i="6" s="1"/>
  <c r="P2351" i="6" a="1"/>
  <c r="P2351" i="6" s="1"/>
  <c r="R1817" i="6" a="1"/>
  <c r="R1817" i="6" s="1"/>
  <c r="S1817" i="6" s="1"/>
  <c r="P1816" i="6" a="1"/>
  <c r="P1816" i="6" s="1"/>
  <c r="P1802" i="6" a="1"/>
  <c r="P1802" i="6" s="1"/>
  <c r="R127" i="6" a="1"/>
  <c r="R127" i="6" s="1"/>
  <c r="S127" i="6" s="1"/>
  <c r="P1786" i="6" a="1"/>
  <c r="P1786" i="6" s="1"/>
  <c r="P1784" i="6" a="1"/>
  <c r="P1784" i="6" s="1"/>
  <c r="R1782" i="6" a="1"/>
  <c r="R1782" i="6" s="1"/>
  <c r="S1782" i="6" s="1"/>
  <c r="P421" i="6" a="1"/>
  <c r="P421" i="6" s="1"/>
  <c r="P1392" i="6" a="1"/>
  <c r="P1392" i="6" s="1"/>
  <c r="P1766" i="6" a="1"/>
  <c r="P1766" i="6" s="1"/>
  <c r="P1765" i="6" a="1"/>
  <c r="P1765" i="6" s="1"/>
  <c r="P1758" i="6" a="1"/>
  <c r="P1758" i="6" s="1"/>
  <c r="P1744" i="6" a="1"/>
  <c r="P1744" i="6" s="1"/>
  <c r="P658" i="6" a="1"/>
  <c r="P658" i="6" s="1"/>
  <c r="P1734" i="6" a="1"/>
  <c r="P1734" i="6" s="1"/>
  <c r="P1726" i="6" a="1"/>
  <c r="P1726" i="6" s="1"/>
  <c r="R1726" i="6" a="1"/>
  <c r="R1726" i="6" s="1"/>
  <c r="P1728" i="6" a="1"/>
  <c r="P1728" i="6" s="1"/>
  <c r="P1722" i="6" a="1"/>
  <c r="P1722" i="6" s="1"/>
  <c r="P329" i="6" a="1"/>
  <c r="P329" i="6" s="1"/>
  <c r="P652" i="6" a="1"/>
  <c r="P652" i="6" s="1"/>
  <c r="P1878" i="6" a="1"/>
  <c r="P1878" i="6" s="1"/>
  <c r="P2372" i="6" a="1"/>
  <c r="P2372" i="6" s="1"/>
  <c r="R2328" i="6" a="1"/>
  <c r="R2328" i="6" s="1"/>
  <c r="R2365" i="6" a="1"/>
  <c r="R2365" i="6" s="1"/>
  <c r="S2365" i="6" s="1"/>
  <c r="P1836" i="6" a="1"/>
  <c r="P1836" i="6" s="1"/>
  <c r="R677" i="6" a="1"/>
  <c r="R677" i="6" s="1"/>
  <c r="S677" i="6" s="1"/>
  <c r="P2352" i="6" a="1"/>
  <c r="P2352" i="6" s="1"/>
  <c r="P1588" i="6" a="1"/>
  <c r="P1588" i="6" s="1"/>
  <c r="P2449" i="6" a="1"/>
  <c r="P2449" i="6" s="1"/>
  <c r="P2350" i="6" a="1"/>
  <c r="P2350" i="6" s="1"/>
  <c r="P1812" i="6" a="1"/>
  <c r="P1812" i="6" s="1"/>
  <c r="P1798" i="6" a="1"/>
  <c r="P1798" i="6" s="1"/>
  <c r="P519" i="6" a="1"/>
  <c r="P519" i="6" s="1"/>
  <c r="R1779" i="6" a="1"/>
  <c r="R1779" i="6" s="1"/>
  <c r="S1779" i="6" s="1"/>
  <c r="P1779" i="6" a="1"/>
  <c r="P1779" i="6" s="1"/>
  <c r="P1763" i="6" a="1"/>
  <c r="P1763" i="6" s="1"/>
  <c r="P1759" i="6" a="1"/>
  <c r="P1759" i="6" s="1"/>
  <c r="R18" i="6" a="1"/>
  <c r="R18" i="6" s="1"/>
  <c r="S18" i="6" s="1"/>
  <c r="P1732" i="6" a="1"/>
  <c r="P1732" i="6" s="1"/>
  <c r="R2381" i="6" a="1"/>
  <c r="R2381" i="6" s="1"/>
  <c r="S2381" i="6" s="1"/>
  <c r="P72" i="6" a="1"/>
  <c r="P72" i="6" s="1"/>
  <c r="P694" i="6" a="1"/>
  <c r="P694" i="6" s="1"/>
  <c r="P1869" i="6" a="1"/>
  <c r="P1869" i="6" s="1"/>
  <c r="P1861" i="6" a="1"/>
  <c r="P1861" i="6" s="1"/>
  <c r="P1860" i="6" a="1"/>
  <c r="P1860" i="6" s="1"/>
  <c r="P1848" i="6" a="1"/>
  <c r="P1848" i="6" s="1"/>
  <c r="P1842" i="6" a="1"/>
  <c r="P1842" i="6" s="1"/>
  <c r="P1837" i="6" a="1"/>
  <c r="P1837" i="6" s="1"/>
  <c r="P1828" i="6" a="1"/>
  <c r="P1828" i="6" s="1"/>
  <c r="Q1828" i="6" s="1"/>
  <c r="P1825" i="6" a="1"/>
  <c r="P1825" i="6" s="1"/>
  <c r="P2448" i="6" a="1"/>
  <c r="P2448" i="6" s="1"/>
  <c r="R1798" i="6" a="1"/>
  <c r="R1798" i="6" s="1"/>
  <c r="S1798" i="6" s="1"/>
  <c r="P668" i="6" a="1"/>
  <c r="P668" i="6" s="1"/>
  <c r="R659" i="6" a="1"/>
  <c r="R659" i="6" s="1"/>
  <c r="S659" i="6" s="1"/>
  <c r="P1742" i="6" a="1"/>
  <c r="P1742" i="6" s="1"/>
  <c r="P1745" i="6" a="1"/>
  <c r="P1745" i="6" s="1"/>
  <c r="R2326" i="6" a="1"/>
  <c r="R2326" i="6" s="1"/>
  <c r="S2326" i="6" s="1"/>
  <c r="P1882" i="6" a="1"/>
  <c r="P1882" i="6" s="1"/>
  <c r="P1880" i="6" a="1"/>
  <c r="P1880" i="6" s="1"/>
  <c r="P686" i="6" a="1"/>
  <c r="P686" i="6" s="1"/>
  <c r="P2450" i="6" a="1"/>
  <c r="P2450" i="6" s="1"/>
  <c r="Q2450" i="6" s="1"/>
  <c r="P697" i="6" a="1"/>
  <c r="P697" i="6" s="1"/>
  <c r="Q697" i="6" s="1"/>
  <c r="P695" i="6" a="1"/>
  <c r="P695" i="6" s="1"/>
  <c r="P2374" i="6" a="1"/>
  <c r="P2374" i="6" s="1"/>
  <c r="R688" i="6" a="1"/>
  <c r="R688" i="6" s="1"/>
  <c r="S688" i="6" s="1"/>
  <c r="P1852" i="6" a="1"/>
  <c r="P1852" i="6" s="1"/>
  <c r="R2367" i="6" a="1"/>
  <c r="R2367" i="6" s="1"/>
  <c r="S2367" i="6" s="1"/>
  <c r="A1830" i="6"/>
  <c r="A1762" i="6"/>
  <c r="A1750" i="6"/>
  <c r="A1727" i="6"/>
  <c r="A1723" i="6"/>
  <c r="A1714" i="6"/>
  <c r="A1712" i="6"/>
  <c r="A1681" i="6"/>
  <c r="A645" i="6"/>
  <c r="A642" i="6"/>
  <c r="A1642" i="6"/>
  <c r="A1635" i="6"/>
  <c r="A1630" i="6"/>
  <c r="A1607" i="6"/>
  <c r="A2286" i="6"/>
  <c r="A1597" i="6"/>
  <c r="A627" i="6"/>
  <c r="A1576" i="6"/>
  <c r="A2280" i="6"/>
  <c r="A2274" i="6"/>
  <c r="A1555" i="6"/>
  <c r="M1630" i="6"/>
  <c r="P1649" i="6" a="1"/>
  <c r="P1649" i="6" s="1"/>
  <c r="P2305" i="6" a="1"/>
  <c r="P2305" i="6" s="1"/>
  <c r="P1651" i="6" a="1"/>
  <c r="P1651" i="6" s="1"/>
  <c r="P2307" i="6" a="1"/>
  <c r="P2307" i="6" s="1"/>
  <c r="M642" i="6"/>
  <c r="M1655" i="6"/>
  <c r="P1656" i="6" a="1"/>
  <c r="P1656" i="6" s="1"/>
  <c r="P643" i="6" a="1"/>
  <c r="P643" i="6" s="1"/>
  <c r="R2311" i="6" a="1"/>
  <c r="R2311" i="6" s="1"/>
  <c r="S2311" i="6" s="1"/>
  <c r="M1684" i="6"/>
  <c r="M1685" i="6"/>
  <c r="P581" i="6" a="1"/>
  <c r="P581" i="6" s="1"/>
  <c r="P1542" i="6" a="1"/>
  <c r="P1542" i="6" s="1"/>
  <c r="P1433" i="6" a="1"/>
  <c r="P1433" i="6" s="1"/>
  <c r="M1701" i="6"/>
  <c r="M1696" i="6"/>
  <c r="R1698" i="6" a="1"/>
  <c r="R1698" i="6" s="1"/>
  <c r="S1698" i="6" s="1"/>
  <c r="P1694" i="6" a="1"/>
  <c r="P1694" i="6" s="1"/>
  <c r="P677" i="6" a="1"/>
  <c r="P677" i="6" s="1"/>
  <c r="P1801" i="6" a="1"/>
  <c r="P1801" i="6" s="1"/>
  <c r="P2321" i="6" a="1"/>
  <c r="P2321" i="6" s="1"/>
  <c r="R1717" i="6" a="1"/>
  <c r="R1717" i="6" s="1"/>
  <c r="S1717" i="6" s="1"/>
  <c r="M658" i="6"/>
  <c r="P1746" i="6" a="1"/>
  <c r="P1746" i="6" s="1"/>
  <c r="R2329" i="6" a="1"/>
  <c r="R2329" i="6" s="1"/>
  <c r="S2329" i="6" s="1"/>
  <c r="M1748" i="6"/>
  <c r="R2334" i="6" a="1"/>
  <c r="R2334" i="6" s="1"/>
  <c r="S2334" i="6" s="1"/>
  <c r="P663" i="6" a="1"/>
  <c r="P663" i="6" s="1"/>
  <c r="M1766" i="6"/>
  <c r="M2344" i="6"/>
  <c r="M1803" i="6"/>
  <c r="P1806" i="6" a="1"/>
  <c r="P1806" i="6" s="1"/>
  <c r="R670" i="6" a="1"/>
  <c r="R670" i="6" s="1"/>
  <c r="S670" i="6" s="1"/>
  <c r="M2346" i="6"/>
  <c r="P2347" i="6" a="1"/>
  <c r="P2347" i="6" s="1"/>
  <c r="P1824" i="6" a="1"/>
  <c r="P1824" i="6" s="1"/>
  <c r="P1829" i="6" a="1"/>
  <c r="P1829" i="6" s="1"/>
  <c r="R1666" i="6" a="1"/>
  <c r="R1666" i="6" s="1"/>
  <c r="S1666" i="6" s="1"/>
  <c r="P1839" i="6" a="1"/>
  <c r="P1839" i="6" s="1"/>
  <c r="P2363" i="6" a="1"/>
  <c r="P2363" i="6" s="1"/>
  <c r="R1854" i="6" a="1"/>
  <c r="R1854" i="6" s="1"/>
  <c r="S1854" i="6" s="1"/>
  <c r="M1868" i="6"/>
  <c r="P1874" i="6" a="1"/>
  <c r="P1874" i="6" s="1"/>
  <c r="A682" i="6"/>
  <c r="M1806" i="6"/>
  <c r="R1804" i="6" a="1"/>
  <c r="R1804" i="6" s="1"/>
  <c r="S1804" i="6" s="1"/>
  <c r="P1809" i="6" a="1"/>
  <c r="P1809" i="6" s="1"/>
  <c r="Q1809" i="6" s="1"/>
  <c r="R1815" i="6" a="1"/>
  <c r="R1815" i="6" s="1"/>
  <c r="S1815" i="6" s="1"/>
  <c r="P2349" i="6" a="1"/>
  <c r="P2349" i="6" s="1"/>
  <c r="P675" i="6" a="1"/>
  <c r="P675" i="6" s="1"/>
  <c r="P1838" i="6" a="1"/>
  <c r="P1838" i="6" s="1"/>
  <c r="Q1838" i="6" s="1"/>
  <c r="M2361" i="6"/>
  <c r="P1853" i="6" a="1"/>
  <c r="P1853" i="6" s="1"/>
  <c r="P2379" i="6" a="1"/>
  <c r="P2379" i="6" s="1"/>
  <c r="P1631" i="6" a="1"/>
  <c r="P1631" i="6" s="1"/>
  <c r="P468" i="6" a="1"/>
  <c r="P468" i="6" s="1"/>
  <c r="P1638" i="6" a="1"/>
  <c r="P1638" i="6" s="1"/>
  <c r="P586" i="6" a="1"/>
  <c r="P586" i="6" s="1"/>
  <c r="P811" i="6" a="1"/>
  <c r="P811" i="6" s="1"/>
  <c r="P1674" i="6" a="1"/>
  <c r="P1674" i="6" s="1"/>
  <c r="P1670" i="6" a="1"/>
  <c r="P1670" i="6" s="1"/>
  <c r="P2319" i="6" a="1"/>
  <c r="P2319" i="6" s="1"/>
  <c r="M1705" i="6"/>
  <c r="P1707" i="6" a="1"/>
  <c r="P1707" i="6" s="1"/>
  <c r="P1768" i="6" a="1"/>
  <c r="P1768" i="6" s="1"/>
  <c r="P1736" i="6" a="1"/>
  <c r="P1736" i="6" s="1"/>
  <c r="P624" i="6" a="1"/>
  <c r="P624" i="6" s="1"/>
  <c r="R647" i="6" a="1"/>
  <c r="R647" i="6" s="1"/>
  <c r="S647" i="6" s="1"/>
  <c r="P2328" i="6" a="1"/>
  <c r="P2328" i="6" s="1"/>
  <c r="R29" i="6" a="1"/>
  <c r="R29" i="6" s="1"/>
  <c r="S29" i="6" s="1"/>
  <c r="P1741" i="6" a="1"/>
  <c r="P1741" i="6" s="1"/>
  <c r="R1743" i="6" a="1"/>
  <c r="R1743" i="6" s="1"/>
  <c r="S1743" i="6" s="1"/>
  <c r="M1747" i="6"/>
  <c r="P2445" i="6" a="1"/>
  <c r="P2445" i="6" s="1"/>
  <c r="P2454" i="6" a="1"/>
  <c r="P2454" i="6" s="1"/>
  <c r="P660" i="6" a="1"/>
  <c r="P660" i="6" s="1"/>
  <c r="P1764" i="6" a="1"/>
  <c r="P1764" i="6" s="1"/>
  <c r="P1778" i="6" a="1"/>
  <c r="P1778" i="6" s="1"/>
  <c r="P2339" i="6" a="1"/>
  <c r="P2339" i="6" s="1"/>
  <c r="R2338" i="6" a="1"/>
  <c r="R2338" i="6" s="1"/>
  <c r="S2338" i="6" s="1"/>
  <c r="P2342" i="6" a="1"/>
  <c r="P2342" i="6" s="1"/>
  <c r="P2446" i="6" a="1"/>
  <c r="P2446" i="6" s="1"/>
  <c r="P2343" i="6" a="1"/>
  <c r="P2343" i="6" s="1"/>
  <c r="P1808" i="6" a="1"/>
  <c r="P1808" i="6" s="1"/>
  <c r="P673" i="6" a="1"/>
  <c r="P673" i="6" s="1"/>
  <c r="P676" i="6" a="1"/>
  <c r="P676" i="6" s="1"/>
  <c r="M1829" i="6"/>
  <c r="M1839" i="6"/>
  <c r="P2368" i="6" a="1"/>
  <c r="P2368" i="6" s="1"/>
  <c r="P687" i="6" a="1"/>
  <c r="P687" i="6" s="1"/>
  <c r="M2292" i="6"/>
  <c r="P2160" i="6" a="1"/>
  <c r="P2160" i="6" s="1"/>
  <c r="R640" i="6" a="1"/>
  <c r="R640" i="6" s="1"/>
  <c r="S640" i="6" s="1"/>
  <c r="P1668" i="6" a="1"/>
  <c r="P1668" i="6" s="1"/>
  <c r="P2304" i="6" a="1"/>
  <c r="P2304" i="6" s="1"/>
  <c r="P2309" i="6" a="1"/>
  <c r="P2309" i="6" s="1"/>
  <c r="P1246" i="6" a="1"/>
  <c r="P1246" i="6" s="1"/>
  <c r="P2310" i="6" a="1"/>
  <c r="P2310" i="6" s="1"/>
  <c r="R1658" i="6" a="1"/>
  <c r="R1658" i="6" s="1"/>
  <c r="S1658" i="6" s="1"/>
  <c r="M644" i="6"/>
  <c r="P1667" i="6" a="1"/>
  <c r="P1667" i="6" s="1"/>
  <c r="M1674" i="6"/>
  <c r="M1670" i="6"/>
  <c r="P1675" i="6" a="1"/>
  <c r="P1675" i="6" s="1"/>
  <c r="P1739" i="6" a="1"/>
  <c r="P1739" i="6" s="1"/>
  <c r="P308" i="6" a="1"/>
  <c r="P308" i="6" s="1"/>
  <c r="P1754" i="6" a="1"/>
  <c r="P1754" i="6" s="1"/>
  <c r="P1691" i="6" a="1"/>
  <c r="P1691" i="6" s="1"/>
  <c r="R1697" i="6" a="1"/>
  <c r="R1697" i="6" s="1"/>
  <c r="S1697" i="6" s="1"/>
  <c r="P1692" i="6" a="1"/>
  <c r="P1692" i="6" s="1"/>
  <c r="R651" i="6" a="1"/>
  <c r="R651" i="6" s="1"/>
  <c r="S651" i="6" s="1"/>
  <c r="P1718" i="6" a="1"/>
  <c r="P1718" i="6" s="1"/>
  <c r="P787" i="6" a="1"/>
  <c r="P787" i="6" s="1"/>
  <c r="P1724" i="6" a="1"/>
  <c r="P1724" i="6" s="1"/>
  <c r="P1581" i="6" a="1"/>
  <c r="P1581" i="6" s="1"/>
  <c r="M1726" i="6"/>
  <c r="M1735" i="6"/>
  <c r="P1737" i="6" a="1"/>
  <c r="P1737" i="6" s="1"/>
  <c r="P1738" i="6" a="1"/>
  <c r="P1738" i="6" s="1"/>
  <c r="P2331" i="6" a="1"/>
  <c r="P2331" i="6" s="1"/>
  <c r="M2445" i="6"/>
  <c r="R1762" i="6" a="1"/>
  <c r="R1762" i="6" s="1"/>
  <c r="S1762" i="6" s="1"/>
  <c r="P1780" i="6" a="1"/>
  <c r="P1780" i="6" s="1"/>
  <c r="P1797" i="6" a="1"/>
  <c r="P1797" i="6" s="1"/>
  <c r="M1809" i="6"/>
  <c r="P1813" i="6" a="1"/>
  <c r="P1813" i="6" s="1"/>
  <c r="P1823" i="6" a="1"/>
  <c r="P1823" i="6" s="1"/>
  <c r="Q1823" i="6" s="1"/>
  <c r="P144" i="6" a="1"/>
  <c r="P144" i="6" s="1"/>
  <c r="P1762" i="6" a="1"/>
  <c r="P1762" i="6" s="1"/>
  <c r="P1266" i="6" a="1"/>
  <c r="P1266" i="6" s="1"/>
  <c r="R1793" i="6" a="1"/>
  <c r="R1793" i="6" s="1"/>
  <c r="S1793" i="6" s="1"/>
  <c r="P1643" i="6" a="1"/>
  <c r="P1643" i="6" s="1"/>
  <c r="P856" i="6" a="1"/>
  <c r="P856" i="6" s="1"/>
  <c r="P2306" i="6" a="1"/>
  <c r="P2306" i="6" s="1"/>
  <c r="M2310" i="6"/>
  <c r="P1234" i="6" a="1"/>
  <c r="P1234" i="6" s="1"/>
  <c r="M1675" i="6"/>
  <c r="P1673" i="6" a="1"/>
  <c r="P1673" i="6" s="1"/>
  <c r="R200" i="6" a="1"/>
  <c r="R200" i="6" s="1"/>
  <c r="S200" i="6" s="1"/>
  <c r="P1669" i="6" a="1"/>
  <c r="P1669" i="6" s="1"/>
  <c r="R1680" i="6" a="1"/>
  <c r="R1680" i="6" s="1"/>
  <c r="S1680" i="6" s="1"/>
  <c r="R1684" i="6" a="1"/>
  <c r="R1684" i="6" s="1"/>
  <c r="S1684" i="6" s="1"/>
  <c r="M1689" i="6"/>
  <c r="P1690" i="6" a="1"/>
  <c r="P1690" i="6" s="1"/>
  <c r="M1691" i="6"/>
  <c r="M1692" i="6"/>
  <c r="R2318" i="6" a="1"/>
  <c r="R2318" i="6" s="1"/>
  <c r="S2318" i="6" s="1"/>
  <c r="R1695" i="6" a="1"/>
  <c r="R1695" i="6" s="1"/>
  <c r="S1695" i="6" s="1"/>
  <c r="R1708" i="6" a="1"/>
  <c r="R1708" i="6" s="1"/>
  <c r="P1482" i="6" a="1"/>
  <c r="P1482" i="6" s="1"/>
  <c r="P1712" i="6" a="1"/>
  <c r="P1712" i="6" s="1"/>
  <c r="R2322" i="6" a="1"/>
  <c r="R2322" i="6" s="1"/>
  <c r="S2322" i="6" s="1"/>
  <c r="M1718" i="6"/>
  <c r="P2197" i="6" a="1"/>
  <c r="P2197" i="6" s="1"/>
  <c r="M1725" i="6"/>
  <c r="P1731" i="6" a="1"/>
  <c r="P1731" i="6" s="1"/>
  <c r="R2327" i="6" a="1"/>
  <c r="R2327" i="6" s="1"/>
  <c r="S2327" i="6" s="1"/>
  <c r="P1730" i="6" a="1"/>
  <c r="P1730" i="6" s="1"/>
  <c r="P2325" i="6" a="1"/>
  <c r="P2325" i="6" s="1"/>
  <c r="M2324" i="6"/>
  <c r="M1734" i="6"/>
  <c r="M1737" i="6"/>
  <c r="M1738" i="6"/>
  <c r="P1752" i="6" a="1"/>
  <c r="P1752" i="6" s="1"/>
  <c r="P661" i="6" a="1"/>
  <c r="P661" i="6" s="1"/>
  <c r="P1548" i="6" a="1"/>
  <c r="P1548" i="6" s="1"/>
  <c r="P2336" i="6" a="1"/>
  <c r="P2336" i="6" s="1"/>
  <c r="M1777" i="6"/>
  <c r="M1779" i="6"/>
  <c r="P1787" i="6" a="1"/>
  <c r="P1787" i="6" s="1"/>
  <c r="P1618" i="6" a="1"/>
  <c r="P1618" i="6" s="1"/>
  <c r="P1796" i="6" a="1"/>
  <c r="P1796" i="6" s="1"/>
  <c r="M1797" i="6"/>
  <c r="R11" i="6" a="1"/>
  <c r="R11" i="6" s="1"/>
  <c r="S11" i="6" s="1"/>
  <c r="P1814" i="6" a="1"/>
  <c r="P1814" i="6" s="1"/>
  <c r="M2448" i="6"/>
  <c r="P1863" i="6" a="1"/>
  <c r="P1863" i="6" s="1"/>
  <c r="Q1863" i="6" s="1"/>
  <c r="M1823" i="6"/>
  <c r="P2357" i="6" a="1"/>
  <c r="P2357" i="6" s="1"/>
  <c r="P471" i="6" a="1"/>
  <c r="P471" i="6" s="1"/>
  <c r="M1866" i="6"/>
  <c r="A1534" i="6"/>
  <c r="A1521" i="6"/>
  <c r="A1515" i="6"/>
  <c r="A1508" i="6"/>
  <c r="A1494" i="6"/>
  <c r="A2232" i="6"/>
  <c r="A2243" i="6"/>
  <c r="A2438" i="6"/>
  <c r="A1484" i="6"/>
  <c r="A1464" i="6"/>
  <c r="A1466" i="6"/>
  <c r="A594" i="6"/>
  <c r="A1443" i="6"/>
  <c r="A1441" i="6"/>
  <c r="A1401" i="6"/>
  <c r="A573" i="6"/>
  <c r="A1385" i="6"/>
  <c r="A1344" i="6"/>
  <c r="A1337" i="6"/>
  <c r="A1334" i="6"/>
  <c r="A1329" i="6"/>
  <c r="A60" i="6"/>
  <c r="M1850" i="6"/>
  <c r="M2368" i="6"/>
  <c r="A1855" i="6"/>
  <c r="A698" i="6"/>
  <c r="A1859" i="6"/>
  <c r="A681" i="6"/>
  <c r="A1818" i="6"/>
  <c r="A1748" i="6"/>
  <c r="A1739" i="6"/>
  <c r="A1722" i="6"/>
  <c r="A1713" i="6"/>
  <c r="A1686" i="6"/>
  <c r="A1679" i="6"/>
  <c r="A2303" i="6"/>
  <c r="A1648" i="6"/>
  <c r="A1634" i="6"/>
  <c r="A2301" i="6"/>
  <c r="A636" i="6"/>
  <c r="A632" i="6"/>
  <c r="A1604" i="6"/>
  <c r="A1617" i="6"/>
  <c r="A1602" i="6"/>
  <c r="A1589" i="6"/>
  <c r="A623" i="6"/>
  <c r="A2277" i="6"/>
  <c r="A1572" i="6"/>
  <c r="A1556" i="6"/>
  <c r="A1550" i="6"/>
  <c r="A1541" i="6"/>
  <c r="A1526" i="6"/>
  <c r="A1524" i="6"/>
  <c r="A605" i="6"/>
  <c r="A1483" i="6"/>
  <c r="A1470" i="6"/>
  <c r="A2441" i="6"/>
  <c r="A1471" i="6"/>
  <c r="A591" i="6"/>
  <c r="A1430" i="6"/>
  <c r="A574" i="6"/>
  <c r="A1358" i="6"/>
  <c r="M1743" i="6"/>
  <c r="A1756" i="6"/>
  <c r="M1807" i="6"/>
  <c r="M1814" i="6"/>
  <c r="A1820" i="6"/>
  <c r="M1843" i="6"/>
  <c r="M1851" i="6"/>
  <c r="M697" i="6"/>
  <c r="M2450" i="6"/>
  <c r="M1821" i="6"/>
  <c r="M676" i="6"/>
  <c r="M2355" i="6"/>
  <c r="M678" i="6"/>
  <c r="M2358" i="6"/>
  <c r="M682" i="6"/>
  <c r="M693" i="6"/>
  <c r="M1723" i="6"/>
  <c r="M656" i="6"/>
  <c r="M1763" i="6"/>
  <c r="A1778" i="6"/>
  <c r="M1798" i="6"/>
  <c r="M1800" i="6"/>
  <c r="M2449" i="6"/>
  <c r="M1825" i="6"/>
  <c r="M1827" i="6"/>
  <c r="M1830" i="6"/>
  <c r="M1847" i="6"/>
  <c r="M685" i="6"/>
  <c r="M2381" i="6"/>
  <c r="M677" i="6"/>
  <c r="M1836" i="6"/>
  <c r="M1837" i="6"/>
  <c r="A71" i="6"/>
  <c r="A1861" i="6"/>
  <c r="A1884" i="6"/>
  <c r="A2376" i="6"/>
  <c r="A1866" i="6"/>
  <c r="A687" i="6"/>
  <c r="A1858" i="6"/>
  <c r="A2368" i="6"/>
  <c r="A1844" i="6"/>
  <c r="A1841" i="6"/>
  <c r="A678" i="6"/>
  <c r="A1817" i="6"/>
  <c r="A673" i="6"/>
  <c r="A1782" i="6"/>
  <c r="A1775" i="6"/>
  <c r="A1757" i="6"/>
  <c r="A2330" i="6"/>
  <c r="A654" i="6"/>
  <c r="A653" i="6"/>
  <c r="A1716" i="6"/>
  <c r="A1709" i="6"/>
  <c r="A1703" i="6"/>
  <c r="A2305" i="6"/>
  <c r="A1640" i="6"/>
  <c r="A1633" i="6"/>
  <c r="A68" i="6"/>
  <c r="A1609" i="6"/>
  <c r="A2293" i="6"/>
  <c r="A626" i="6"/>
  <c r="A1583" i="6"/>
  <c r="A1579" i="6"/>
  <c r="A1549" i="6"/>
  <c r="A2267" i="6"/>
  <c r="A1522" i="6"/>
  <c r="A2258" i="6"/>
  <c r="A2256" i="6"/>
  <c r="A1504" i="6"/>
  <c r="A602" i="6"/>
  <c r="A1487" i="6"/>
  <c r="A2440" i="6"/>
  <c r="A1449" i="6"/>
  <c r="A590" i="6"/>
  <c r="A587" i="6"/>
  <c r="A1423" i="6"/>
  <c r="A578" i="6"/>
  <c r="A1406" i="6"/>
  <c r="A1398" i="6"/>
  <c r="A1394" i="6"/>
  <c r="A2433" i="6"/>
  <c r="M679" i="6"/>
  <c r="M1840" i="6"/>
  <c r="M1848" i="6"/>
  <c r="M1858" i="6"/>
  <c r="M2375" i="6"/>
  <c r="A688" i="6"/>
  <c r="A1852" i="6"/>
  <c r="A683" i="6"/>
  <c r="A1845" i="6"/>
  <c r="A2359" i="6"/>
  <c r="A1837" i="6"/>
  <c r="A1816" i="6"/>
  <c r="A1813" i="6"/>
  <c r="A1808" i="6"/>
  <c r="A1798" i="6"/>
  <c r="A1794" i="6"/>
  <c r="A2338" i="6"/>
  <c r="A667" i="6"/>
  <c r="A1760" i="6"/>
  <c r="A1754" i="6"/>
  <c r="A1710" i="6"/>
  <c r="A649" i="6"/>
  <c r="A1668" i="6"/>
  <c r="A1661" i="6"/>
  <c r="A1601" i="6"/>
  <c r="A625" i="6"/>
  <c r="A1582" i="6"/>
  <c r="A2444" i="6"/>
  <c r="A624" i="6"/>
  <c r="A1548" i="6"/>
  <c r="A616" i="6"/>
  <c r="A2265" i="6"/>
  <c r="A1519" i="6"/>
  <c r="A1445" i="6"/>
  <c r="A589" i="6"/>
  <c r="A1439" i="6"/>
  <c r="A1421" i="6"/>
  <c r="A1431" i="6"/>
  <c r="A1416" i="6"/>
  <c r="A577" i="6"/>
  <c r="A1405" i="6"/>
  <c r="A1404" i="6"/>
  <c r="A62" i="6"/>
  <c r="A2170" i="6"/>
  <c r="A1360" i="6"/>
  <c r="M2362" i="6"/>
  <c r="M1831" i="6"/>
  <c r="M1845" i="6"/>
  <c r="M2364" i="6"/>
  <c r="M1864" i="6"/>
  <c r="M1873" i="6"/>
  <c r="M698" i="6"/>
  <c r="A2378" i="6"/>
  <c r="A691" i="6"/>
  <c r="A1672" i="6"/>
  <c r="A2329" i="6"/>
  <c r="A661" i="6"/>
  <c r="A1772" i="6"/>
  <c r="A1784" i="6"/>
  <c r="A1641" i="6"/>
  <c r="A2315" i="6"/>
  <c r="A693" i="6"/>
  <c r="A1883" i="6"/>
  <c r="A2370" i="6"/>
  <c r="A689" i="6"/>
  <c r="A1669" i="6"/>
  <c r="A1720" i="6"/>
  <c r="A1761" i="6"/>
  <c r="A1809" i="6"/>
  <c r="A690" i="6"/>
  <c r="M81" i="6"/>
  <c r="M92" i="6"/>
  <c r="M104" i="6"/>
  <c r="M15" i="6"/>
  <c r="M108" i="6"/>
  <c r="M111" i="6"/>
  <c r="M8" i="6"/>
  <c r="M76" i="6"/>
  <c r="M89" i="6"/>
  <c r="M73" i="6"/>
  <c r="M703" i="6"/>
  <c r="M87" i="6"/>
  <c r="M706" i="6"/>
  <c r="M98" i="6"/>
  <c r="Q8" i="6"/>
  <c r="R97" i="6" a="1"/>
  <c r="R97" i="6" s="1"/>
  <c r="S97" i="6" s="1"/>
  <c r="R107" i="6" a="1"/>
  <c r="R107" i="6" s="1"/>
  <c r="S107" i="6" s="1"/>
  <c r="Q73" i="6"/>
  <c r="R88" i="6" a="1"/>
  <c r="R88" i="6" s="1"/>
  <c r="S88" i="6" s="1"/>
  <c r="Q710" i="6"/>
  <c r="R713" i="6" a="1"/>
  <c r="R713" i="6" s="1"/>
  <c r="S713" i="6" s="1"/>
  <c r="Q15" i="6"/>
  <c r="B2457" i="6"/>
  <c r="Q81" i="6"/>
  <c r="R99" i="6" a="1"/>
  <c r="R99" i="6" s="1"/>
  <c r="S99" i="6" s="1"/>
  <c r="Q80" i="6"/>
  <c r="R89" i="6" a="1"/>
  <c r="R89" i="6" s="1"/>
  <c r="S89" i="6" s="1"/>
  <c r="R706" i="6" a="1"/>
  <c r="R706" i="6" s="1"/>
  <c r="S706" i="6" s="1"/>
  <c r="Q101" i="6"/>
  <c r="Q714" i="6"/>
  <c r="R108" i="6" a="1"/>
  <c r="R108" i="6" s="1"/>
  <c r="S108" i="6" s="1"/>
  <c r="R726" i="6" a="1"/>
  <c r="R726" i="6" s="1"/>
  <c r="R5" i="6" a="1"/>
  <c r="R5" i="6" s="1"/>
  <c r="S5" i="6" s="1"/>
  <c r="R78" i="6" a="1"/>
  <c r="R78" i="6" s="1"/>
  <c r="S78" i="6" s="1"/>
  <c r="Q82" i="6"/>
  <c r="R702" i="6" a="1"/>
  <c r="R702" i="6" s="1"/>
  <c r="S702" i="6" s="1"/>
  <c r="Q85" i="6"/>
  <c r="R86" i="6" a="1"/>
  <c r="R86" i="6" s="1"/>
  <c r="S86" i="6" s="1"/>
  <c r="Q93" i="6"/>
  <c r="R92" i="6" a="1"/>
  <c r="R92" i="6" s="1"/>
  <c r="S92" i="6" s="1"/>
  <c r="Q99" i="6"/>
  <c r="R100" i="6" a="1"/>
  <c r="R100" i="6" s="1"/>
  <c r="S100" i="6" s="1"/>
  <c r="Q10" i="6"/>
  <c r="R105" i="6" a="1"/>
  <c r="R105" i="6" s="1"/>
  <c r="S105" i="6" s="1"/>
  <c r="R104" i="6" a="1"/>
  <c r="R104" i="6" s="1"/>
  <c r="A12" i="6"/>
  <c r="Q109" i="6"/>
  <c r="R114" i="6" a="1"/>
  <c r="R114" i="6" s="1"/>
  <c r="S114" i="6" s="1"/>
  <c r="Q17" i="6"/>
  <c r="Q720" i="6"/>
  <c r="R19" i="6" a="1"/>
  <c r="R19" i="6" s="1"/>
  <c r="S19" i="6" s="1"/>
  <c r="R124" i="6" a="1"/>
  <c r="R124" i="6" s="1"/>
  <c r="S124" i="6" s="1"/>
  <c r="A1885" i="6"/>
  <c r="M161" i="6"/>
  <c r="M25" i="6"/>
  <c r="R761" i="6" a="1"/>
  <c r="R761" i="6" s="1"/>
  <c r="S761" i="6" s="1"/>
  <c r="A772" i="6"/>
  <c r="M192" i="6"/>
  <c r="A795" i="6"/>
  <c r="Q208" i="6"/>
  <c r="R808" i="6" a="1"/>
  <c r="R808" i="6" s="1"/>
  <c r="S808" i="6" s="1"/>
  <c r="M810" i="6"/>
  <c r="Q108" i="6"/>
  <c r="Q111" i="6"/>
  <c r="R112" i="6" a="1"/>
  <c r="R112" i="6" s="1"/>
  <c r="S112" i="6" s="1"/>
  <c r="R715" i="6" a="1"/>
  <c r="R715" i="6" s="1"/>
  <c r="S715" i="6" s="1"/>
  <c r="M717" i="6"/>
  <c r="R717" i="6" a="1"/>
  <c r="R717" i="6" s="1"/>
  <c r="S717" i="6" s="1"/>
  <c r="R115" i="6" a="1"/>
  <c r="R115" i="6" s="1"/>
  <c r="S115" i="6" s="1"/>
  <c r="Q724" i="6"/>
  <c r="Q729" i="6"/>
  <c r="M135" i="6"/>
  <c r="Q159" i="6"/>
  <c r="R778" i="6" a="1"/>
  <c r="R778" i="6" s="1"/>
  <c r="S778" i="6" s="1"/>
  <c r="R187" i="6" a="1"/>
  <c r="R187" i="6" s="1"/>
  <c r="S187" i="6" s="1"/>
  <c r="R191" i="6" a="1"/>
  <c r="R191" i="6" s="1"/>
  <c r="S191" i="6" s="1"/>
  <c r="R1890" i="6" a="1"/>
  <c r="R1890" i="6" s="1"/>
  <c r="S1890" i="6" s="1"/>
  <c r="Q224" i="6"/>
  <c r="M238" i="6"/>
  <c r="R242" i="6" a="1"/>
  <c r="R242" i="6" s="1"/>
  <c r="S242" i="6" s="1"/>
  <c r="R826" i="6" a="1"/>
  <c r="R826" i="6" s="1"/>
  <c r="S826" i="6" s="1"/>
  <c r="M248" i="6"/>
  <c r="Q699" i="6"/>
  <c r="Q87" i="6"/>
  <c r="R720" i="6" a="1"/>
  <c r="R720" i="6" s="1"/>
  <c r="S720" i="6" s="1"/>
  <c r="Q119" i="6"/>
  <c r="Q120" i="6"/>
  <c r="R121" i="6" a="1"/>
  <c r="R121" i="6" s="1"/>
  <c r="S121" i="6" s="1"/>
  <c r="M123" i="6"/>
  <c r="R130" i="6" a="1"/>
  <c r="R130" i="6" s="1"/>
  <c r="S130" i="6" s="1"/>
  <c r="R762" i="6" a="1"/>
  <c r="R762" i="6" s="1"/>
  <c r="S762" i="6" s="1"/>
  <c r="Q195" i="6"/>
  <c r="M792" i="6"/>
  <c r="R210" i="6" a="1"/>
  <c r="R210" i="6" s="1"/>
  <c r="S210" i="6" s="1"/>
  <c r="Q213" i="6"/>
  <c r="R215" i="6" a="1"/>
  <c r="R215" i="6" s="1"/>
  <c r="S215" i="6" s="1"/>
  <c r="R1889" i="6" a="1"/>
  <c r="R1889" i="6" s="1"/>
  <c r="S1889" i="6" s="1"/>
  <c r="Q222" i="6"/>
  <c r="R225" i="6" a="1"/>
  <c r="R225" i="6" s="1"/>
  <c r="S225" i="6" s="1"/>
  <c r="R241" i="6" a="1"/>
  <c r="R241" i="6" s="1"/>
  <c r="S241" i="6" s="1"/>
  <c r="R82" i="6" a="1"/>
  <c r="R82" i="6" s="1"/>
  <c r="S82" i="6" s="1"/>
  <c r="R735" i="6" a="1"/>
  <c r="R735" i="6" s="1"/>
  <c r="S735" i="6" s="1"/>
  <c r="M742" i="6"/>
  <c r="R752" i="6" a="1"/>
  <c r="R752" i="6" s="1"/>
  <c r="S752" i="6" s="1"/>
  <c r="Q181" i="6"/>
  <c r="Q263" i="6"/>
  <c r="R91" i="6" a="1"/>
  <c r="R91" i="6" s="1"/>
  <c r="S91" i="6" s="1"/>
  <c r="R749" i="6" a="1"/>
  <c r="R749" i="6" s="1"/>
  <c r="S749" i="6" s="1"/>
  <c r="M776" i="6"/>
  <c r="Q790" i="6"/>
  <c r="R798" i="6" a="1"/>
  <c r="R798" i="6" s="1"/>
  <c r="S798" i="6" s="1"/>
  <c r="M226" i="6"/>
  <c r="Q89" i="6"/>
  <c r="R711" i="6" a="1"/>
  <c r="R711" i="6" s="1"/>
  <c r="S711" i="6" s="1"/>
  <c r="Q83" i="6"/>
  <c r="Q707" i="6"/>
  <c r="Q716" i="6"/>
  <c r="R85" i="6" a="1"/>
  <c r="R85" i="6" s="1"/>
  <c r="S85" i="6" s="1"/>
  <c r="R10" i="6" a="1"/>
  <c r="R10" i="6" s="1"/>
  <c r="S10" i="6" s="1"/>
  <c r="Q719" i="6"/>
  <c r="C2457" i="6"/>
  <c r="R76" i="6" a="1"/>
  <c r="R76" i="6" s="1"/>
  <c r="S76" i="6" s="1"/>
  <c r="Q703" i="6"/>
  <c r="R106" i="6" a="1"/>
  <c r="R106" i="6" s="1"/>
  <c r="S106" i="6" s="1"/>
  <c r="M122" i="6"/>
  <c r="Q134" i="6"/>
  <c r="D2457" i="6"/>
  <c r="R2371" i="6" a="1"/>
  <c r="R2371" i="6" s="1"/>
  <c r="R1853" i="6" a="1"/>
  <c r="R1853" i="6" s="1"/>
  <c r="S1853" i="6" s="1"/>
  <c r="R1861" i="6" a="1"/>
  <c r="R1861" i="6" s="1"/>
  <c r="S1861" i="6" s="1"/>
  <c r="R2356" i="6" a="1"/>
  <c r="R2356" i="6" s="1"/>
  <c r="R1826" i="6" a="1"/>
  <c r="R1826" i="6" s="1"/>
  <c r="R2368" i="6" a="1"/>
  <c r="R2368" i="6" s="1"/>
  <c r="R679" i="6" a="1"/>
  <c r="R679" i="6" s="1"/>
  <c r="R2446" i="6" a="1"/>
  <c r="R2446" i="6" s="1"/>
  <c r="R1835" i="6" a="1"/>
  <c r="R1835" i="6" s="1"/>
  <c r="R2361" i="6" a="1"/>
  <c r="R2361" i="6" s="1"/>
  <c r="S2361" i="6" s="1"/>
  <c r="R1829" i="6" a="1"/>
  <c r="R1829" i="6" s="1"/>
  <c r="S1829" i="6" s="1"/>
  <c r="R2348" i="6" a="1"/>
  <c r="R2348" i="6" s="1"/>
  <c r="S2348" i="6" s="1"/>
  <c r="R1771" i="6" a="1"/>
  <c r="R1771" i="6" s="1"/>
  <c r="R1800" i="6" a="1"/>
  <c r="R1800" i="6" s="1"/>
  <c r="R2336" i="6" a="1"/>
  <c r="R2336" i="6" s="1"/>
  <c r="R667" i="6" a="1"/>
  <c r="R667" i="6" s="1"/>
  <c r="R1765" i="6" a="1"/>
  <c r="R1765" i="6" s="1"/>
  <c r="R1814" i="6" a="1"/>
  <c r="R1814" i="6" s="1"/>
  <c r="S1814" i="6" s="1"/>
  <c r="R2449" i="6" a="1"/>
  <c r="R2449" i="6" s="1"/>
  <c r="R1787" i="6" a="1"/>
  <c r="R1787" i="6" s="1"/>
  <c r="R1780" i="6" a="1"/>
  <c r="R1780" i="6" s="1"/>
  <c r="R1763" i="6" a="1"/>
  <c r="R1763" i="6" s="1"/>
  <c r="S1763" i="6" s="1"/>
  <c r="R1775" i="6" a="1"/>
  <c r="R1775" i="6" s="1"/>
  <c r="S1775" i="6" s="1"/>
  <c r="R657" i="6" a="1"/>
  <c r="R657" i="6" s="1"/>
  <c r="R1728" i="6" a="1"/>
  <c r="R1728" i="6" s="1"/>
  <c r="R1720" i="6" a="1"/>
  <c r="R1720" i="6" s="1"/>
  <c r="R1781" i="6" a="1"/>
  <c r="R1781" i="6" s="1"/>
  <c r="S1781" i="6" s="1"/>
  <c r="R2335" i="6" a="1"/>
  <c r="R2335" i="6" s="1"/>
  <c r="R1723" i="6" a="1"/>
  <c r="R1723" i="6" s="1"/>
  <c r="R663" i="6" a="1"/>
  <c r="R663" i="6" s="1"/>
  <c r="S663" i="6" s="1"/>
  <c r="R70" i="6" a="1"/>
  <c r="R70" i="6" s="1"/>
  <c r="R1744" i="6" a="1"/>
  <c r="R1744" i="6" s="1"/>
  <c r="R1736" i="6" a="1"/>
  <c r="R1736" i="6" s="1"/>
  <c r="R2323" i="6" a="1"/>
  <c r="R2323" i="6" s="1"/>
  <c r="R1788" i="6" a="1"/>
  <c r="R1788" i="6" s="1"/>
  <c r="S1788" i="6" s="1"/>
  <c r="R665" i="6" a="1"/>
  <c r="R665" i="6" s="1"/>
  <c r="S665" i="6" s="1"/>
  <c r="R2339" i="6" a="1"/>
  <c r="R2339" i="6" s="1"/>
  <c r="S2339" i="6" s="1"/>
  <c r="R1770" i="6" a="1"/>
  <c r="R1770" i="6" s="1"/>
  <c r="S1770" i="6" s="1"/>
  <c r="R1724" i="6" a="1"/>
  <c r="R1724" i="6" s="1"/>
  <c r="R1746" i="6" a="1"/>
  <c r="R1746" i="6" s="1"/>
  <c r="S1746" i="6" s="1"/>
  <c r="R1739" i="6" a="1"/>
  <c r="R1739" i="6" s="1"/>
  <c r="S1739" i="6" s="1"/>
  <c r="R1691" i="6" a="1"/>
  <c r="R1691" i="6" s="1"/>
  <c r="R648" i="6" a="1"/>
  <c r="R648" i="6" s="1"/>
  <c r="R1669" i="6" a="1"/>
  <c r="R1669" i="6" s="1"/>
  <c r="R1676" i="6" a="1"/>
  <c r="R1676" i="6" s="1"/>
  <c r="R2315" i="6" a="1"/>
  <c r="R2315" i="6" s="1"/>
  <c r="S2315" i="6" s="1"/>
  <c r="R643" i="6" a="1"/>
  <c r="R643" i="6" s="1"/>
  <c r="S643" i="6" s="1"/>
  <c r="R2309" i="6" a="1"/>
  <c r="R2309" i="6" s="1"/>
  <c r="R1652" i="6" a="1"/>
  <c r="R1652" i="6" s="1"/>
  <c r="R660" i="6" a="1"/>
  <c r="R660" i="6" s="1"/>
  <c r="R2325" i="6" a="1"/>
  <c r="R2325" i="6" s="1"/>
  <c r="S2325" i="6" s="1"/>
  <c r="R1687" i="6" a="1"/>
  <c r="R1687" i="6" s="1"/>
  <c r="R1670" i="6" a="1"/>
  <c r="R1670" i="6" s="1"/>
  <c r="R1737" i="6" a="1"/>
  <c r="R1737" i="6" s="1"/>
  <c r="S1737" i="6" s="1"/>
  <c r="R1730" i="6" a="1"/>
  <c r="R1730" i="6" s="1"/>
  <c r="R1709" i="6" a="1"/>
  <c r="R1709" i="6" s="1"/>
  <c r="S1709" i="6" s="1"/>
  <c r="R1694" i="6" a="1"/>
  <c r="R1694" i="6" s="1"/>
  <c r="R1673" i="6" a="1"/>
  <c r="R1673" i="6" s="1"/>
  <c r="R2314" i="6" a="1"/>
  <c r="R2314" i="6" s="1"/>
  <c r="R1745" i="6" a="1"/>
  <c r="R1745" i="6" s="1"/>
  <c r="S1745" i="6" s="1"/>
  <c r="R1725" i="6" a="1"/>
  <c r="R1725" i="6" s="1"/>
  <c r="S1725" i="6" s="1"/>
  <c r="R1757" i="6" a="1"/>
  <c r="R1757" i="6" s="1"/>
  <c r="S1757" i="6" s="1"/>
  <c r="R2324" i="6" a="1"/>
  <c r="R2324" i="6" s="1"/>
  <c r="R1747" i="6" a="1"/>
  <c r="R1747" i="6" s="1"/>
  <c r="S1747" i="6" s="1"/>
  <c r="R1732" i="6" a="1"/>
  <c r="R1732" i="6" s="1"/>
  <c r="S1732" i="6" s="1"/>
  <c r="R1722" i="6" a="1"/>
  <c r="R1722" i="6" s="1"/>
  <c r="S1722" i="6" s="1"/>
  <c r="R1716" i="6" a="1"/>
  <c r="R1716" i="6" s="1"/>
  <c r="S1716" i="6" s="1"/>
  <c r="R1700" i="6" a="1"/>
  <c r="R1700" i="6" s="1"/>
  <c r="R1683" i="6" a="1"/>
  <c r="R1683" i="6" s="1"/>
  <c r="R1675" i="6" a="1"/>
  <c r="R1675" i="6" s="1"/>
  <c r="R2313" i="6" a="1"/>
  <c r="R2313" i="6" s="1"/>
  <c r="R1660" i="6" a="1"/>
  <c r="R1660" i="6" s="1"/>
  <c r="R1692" i="6" a="1"/>
  <c r="R1692" i="6" s="1"/>
  <c r="S1692" i="6" s="1"/>
  <c r="R1699" i="6" a="1"/>
  <c r="R1699" i="6" s="1"/>
  <c r="S1699" i="6" s="1"/>
  <c r="R1661" i="6" a="1"/>
  <c r="R1661" i="6" s="1"/>
  <c r="S1661" i="6" s="1"/>
  <c r="R1663" i="6" a="1"/>
  <c r="R1663" i="6" s="1"/>
  <c r="R2306" i="6" a="1"/>
  <c r="R2306" i="6" s="1"/>
  <c r="R1651" i="6" a="1"/>
  <c r="R1651" i="6" s="1"/>
  <c r="R1630" i="6" a="1"/>
  <c r="R1630" i="6" s="1"/>
  <c r="R1623" i="6" a="1"/>
  <c r="R1623" i="6" s="1"/>
  <c r="R2289" i="6" a="1"/>
  <c r="R2289" i="6" s="1"/>
  <c r="R1610" i="6" a="1"/>
  <c r="R1610" i="6" s="1"/>
  <c r="R1607" i="6" a="1"/>
  <c r="R1607" i="6" s="1"/>
  <c r="R1704" i="6" a="1"/>
  <c r="R1704" i="6" s="1"/>
  <c r="R1688" i="6" a="1"/>
  <c r="R1688" i="6" s="1"/>
  <c r="S1688" i="6" s="1"/>
  <c r="R1657" i="6" a="1"/>
  <c r="R1657" i="6" s="1"/>
  <c r="S1657" i="6" s="1"/>
  <c r="R1644" i="6" a="1"/>
  <c r="R1644" i="6" s="1"/>
  <c r="R641" i="6" a="1"/>
  <c r="R641" i="6" s="1"/>
  <c r="R1631" i="6" a="1"/>
  <c r="R1631" i="6" s="1"/>
  <c r="R2298" i="6" a="1"/>
  <c r="R2298" i="6" s="1"/>
  <c r="R1620" i="6" a="1"/>
  <c r="R1620" i="6" s="1"/>
  <c r="R2292" i="6" a="1"/>
  <c r="R2292" i="6" s="1"/>
  <c r="R1611" i="6" a="1"/>
  <c r="R1611" i="6" s="1"/>
  <c r="R1606" i="6" a="1"/>
  <c r="R1606" i="6" s="1"/>
  <c r="S1606" i="6" s="1"/>
  <c r="R1706" i="6" a="1"/>
  <c r="R1706" i="6" s="1"/>
  <c r="R2319" i="6" a="1"/>
  <c r="R2319" i="6" s="1"/>
  <c r="S2319" i="6" s="1"/>
  <c r="R2305" i="6" a="1"/>
  <c r="R2305" i="6" s="1"/>
  <c r="R1633" i="6" a="1"/>
  <c r="R1633" i="6" s="1"/>
  <c r="R1629" i="6" a="1"/>
  <c r="R1629" i="6" s="1"/>
  <c r="R1626" i="6" a="1"/>
  <c r="R1626" i="6" s="1"/>
  <c r="R68" i="6" a="1"/>
  <c r="R68" i="6" s="1"/>
  <c r="R1609" i="6" a="1"/>
  <c r="R1609" i="6" s="1"/>
  <c r="R2320" i="6" a="1"/>
  <c r="R2320" i="6" s="1"/>
  <c r="R1712" i="6" a="1"/>
  <c r="R1712" i="6" s="1"/>
  <c r="S1712" i="6" s="1"/>
  <c r="R1671" i="6" a="1"/>
  <c r="R1671" i="6" s="1"/>
  <c r="S1671" i="6" s="1"/>
  <c r="R1685" i="6" a="1"/>
  <c r="R1685" i="6" s="1"/>
  <c r="S1685" i="6" s="1"/>
  <c r="R1674" i="6" a="1"/>
  <c r="R1674" i="6" s="1"/>
  <c r="R1664" i="6" a="1"/>
  <c r="R1664" i="6" s="1"/>
  <c r="R2321" i="6" a="1"/>
  <c r="R2321" i="6" s="1"/>
  <c r="R650" i="6" a="1"/>
  <c r="R650" i="6" s="1"/>
  <c r="S650" i="6" s="1"/>
  <c r="R1701" i="6" a="1"/>
  <c r="R1701" i="6" s="1"/>
  <c r="S1701" i="6" s="1"/>
  <c r="R1678" i="6" a="1"/>
  <c r="R1678" i="6" s="1"/>
  <c r="S1678" i="6" s="1"/>
  <c r="R1665" i="6" a="1"/>
  <c r="R1665" i="6" s="1"/>
  <c r="R1705" i="6" a="1"/>
  <c r="R1705" i="6" s="1"/>
  <c r="R1682" i="6" a="1"/>
  <c r="R1682" i="6" s="1"/>
  <c r="S1682" i="6" s="1"/>
  <c r="R2312" i="6" a="1"/>
  <c r="R2312" i="6" s="1"/>
  <c r="S2312" i="6" s="1"/>
  <c r="R645" i="6" a="1"/>
  <c r="R645" i="6" s="1"/>
  <c r="R1677" i="6" a="1"/>
  <c r="R1677" i="6" s="1"/>
  <c r="S1677" i="6" s="1"/>
  <c r="R1668" i="6" a="1"/>
  <c r="R1668" i="6" s="1"/>
  <c r="S1668" i="6" s="1"/>
  <c r="R644" i="6" a="1"/>
  <c r="R644" i="6" s="1"/>
  <c r="R1650" i="6" a="1"/>
  <c r="R1650" i="6" s="1"/>
  <c r="R1639" i="6" a="1"/>
  <c r="R1639" i="6" s="1"/>
  <c r="R2300" i="6" a="1"/>
  <c r="R2300" i="6" s="1"/>
  <c r="R639" i="6" a="1"/>
  <c r="R639" i="6" s="1"/>
  <c r="R1628" i="6" a="1"/>
  <c r="R1628" i="6" s="1"/>
  <c r="R633" i="6" a="1"/>
  <c r="R633" i="6" s="1"/>
  <c r="R631" i="6" a="1"/>
  <c r="R631" i="6" s="1"/>
  <c r="R1614" i="6" a="1"/>
  <c r="R1614" i="6" s="1"/>
  <c r="R2294" i="6" a="1"/>
  <c r="R2294" i="6" s="1"/>
  <c r="S2294" i="6" s="1"/>
  <c r="R1649" i="6" a="1"/>
  <c r="R1649" i="6" s="1"/>
  <c r="S1649" i="6" s="1"/>
  <c r="R69" i="6" a="1"/>
  <c r="R69" i="6" s="1"/>
  <c r="S69" i="6" s="1"/>
  <c r="R1621" i="6" a="1"/>
  <c r="R1621" i="6" s="1"/>
  <c r="S1621" i="6" s="1"/>
  <c r="R1604" i="6" a="1"/>
  <c r="R1604" i="6" s="1"/>
  <c r="S1604" i="6" s="1"/>
  <c r="R1613" i="6" a="1"/>
  <c r="R1613" i="6" s="1"/>
  <c r="S1613" i="6" s="1"/>
  <c r="R1592" i="6" a="1"/>
  <c r="R1592" i="6" s="1"/>
  <c r="R1587" i="6" a="1"/>
  <c r="R1587" i="6" s="1"/>
  <c r="R67" i="6" a="1"/>
  <c r="R67" i="6" s="1"/>
  <c r="R2272" i="6" a="1"/>
  <c r="R2272" i="6" s="1"/>
  <c r="R1568" i="6" a="1"/>
  <c r="R1568" i="6" s="1"/>
  <c r="R1574" i="6" a="1"/>
  <c r="R1574" i="6" s="1"/>
  <c r="R1578" i="6" a="1"/>
  <c r="R1578" i="6" s="1"/>
  <c r="R1557" i="6" a="1"/>
  <c r="R1557" i="6" s="1"/>
  <c r="R1547" i="6" a="1"/>
  <c r="R1547" i="6" s="1"/>
  <c r="R1538" i="6" a="1"/>
  <c r="R1538" i="6" s="1"/>
  <c r="R1527" i="6" a="1"/>
  <c r="R1527" i="6" s="1"/>
  <c r="R2264" i="6" a="1"/>
  <c r="R2264" i="6" s="1"/>
  <c r="S2264" i="6" s="1"/>
  <c r="R2259" i="6" a="1"/>
  <c r="R2259" i="6" s="1"/>
  <c r="R1656" i="6" a="1"/>
  <c r="R1656" i="6" s="1"/>
  <c r="S1656" i="6" s="1"/>
  <c r="R636" i="6" a="1"/>
  <c r="R636" i="6" s="1"/>
  <c r="S636" i="6" s="1"/>
  <c r="R635" i="6" a="1"/>
  <c r="R635" i="6" s="1"/>
  <c r="S635" i="6" s="1"/>
  <c r="R2288" i="6" a="1"/>
  <c r="R2288" i="6" s="1"/>
  <c r="S2288" i="6" s="1"/>
  <c r="R2291" i="6" a="1"/>
  <c r="R2291" i="6" s="1"/>
  <c r="R1608" i="6" a="1"/>
  <c r="R1608" i="6" s="1"/>
  <c r="S1608" i="6" s="1"/>
  <c r="R1602" i="6" a="1"/>
  <c r="R1602" i="6" s="1"/>
  <c r="R1598" i="6" a="1"/>
  <c r="R1598" i="6" s="1"/>
  <c r="R1589" i="6" a="1"/>
  <c r="R1589" i="6" s="1"/>
  <c r="R1584" i="6" a="1"/>
  <c r="R1584" i="6" s="1"/>
  <c r="R2276" i="6" a="1"/>
  <c r="R2276" i="6" s="1"/>
  <c r="R2277" i="6" a="1"/>
  <c r="R2277" i="6" s="1"/>
  <c r="R1572" i="6" a="1"/>
  <c r="R1572" i="6" s="1"/>
  <c r="R1562" i="6" a="1"/>
  <c r="R1562" i="6" s="1"/>
  <c r="R1556" i="6" a="1"/>
  <c r="R1556" i="6" s="1"/>
  <c r="R1550" i="6" a="1"/>
  <c r="R1550" i="6" s="1"/>
  <c r="R1545" i="6" a="1"/>
  <c r="R1545" i="6" s="1"/>
  <c r="R1541" i="6" a="1"/>
  <c r="R1541" i="6" s="1"/>
  <c r="R2301" i="6" a="1"/>
  <c r="R2301" i="6" s="1"/>
  <c r="S2301" i="6" s="1"/>
  <c r="R1627" i="6" a="1"/>
  <c r="R1627" i="6" s="1"/>
  <c r="S1627" i="6" s="1"/>
  <c r="R2290" i="6" a="1"/>
  <c r="R2290" i="6" s="1"/>
  <c r="S2290" i="6" s="1"/>
  <c r="R1612" i="6" a="1"/>
  <c r="R1612" i="6" s="1"/>
  <c r="R2284" i="6" a="1"/>
  <c r="R2284" i="6" s="1"/>
  <c r="R1595" i="6" a="1"/>
  <c r="R1595" i="6" s="1"/>
  <c r="R1590" i="6" a="1"/>
  <c r="R1590" i="6" s="1"/>
  <c r="R1585" i="6" a="1"/>
  <c r="R1585" i="6" s="1"/>
  <c r="R1575" i="6" a="1"/>
  <c r="R1575" i="6" s="1"/>
  <c r="R1567" i="6" a="1"/>
  <c r="R1567" i="6" s="1"/>
  <c r="R2279" i="6" a="1"/>
  <c r="R2279" i="6" s="1"/>
  <c r="R1577" i="6" a="1"/>
  <c r="R1577" i="6" s="1"/>
  <c r="R2281" i="6" a="1"/>
  <c r="R2281" i="6" s="1"/>
  <c r="R621" i="6" a="1"/>
  <c r="R621" i="6" s="1"/>
  <c r="R1553" i="6" a="1"/>
  <c r="R1553" i="6" s="1"/>
  <c r="R618" i="6" a="1"/>
  <c r="R618" i="6" s="1"/>
  <c r="R1542" i="6" a="1"/>
  <c r="R1542" i="6" s="1"/>
  <c r="R1662" i="6" a="1"/>
  <c r="R1662" i="6" s="1"/>
  <c r="S1662" i="6" s="1"/>
  <c r="R2304" i="6" a="1"/>
  <c r="R2304" i="6" s="1"/>
  <c r="S2304" i="6" s="1"/>
  <c r="R1634" i="6" a="1"/>
  <c r="R1634" i="6" s="1"/>
  <c r="S1634" i="6" s="1"/>
  <c r="R1632" i="6" a="1"/>
  <c r="R1632" i="6" s="1"/>
  <c r="S1632" i="6" s="1"/>
  <c r="R634" i="6" a="1"/>
  <c r="R634" i="6" s="1"/>
  <c r="S634" i="6" s="1"/>
  <c r="R2296" i="6" a="1"/>
  <c r="R2296" i="6" s="1"/>
  <c r="R642" i="6" a="1"/>
  <c r="R642" i="6" s="1"/>
  <c r="S642" i="6" s="1"/>
  <c r="R2303" i="6" a="1"/>
  <c r="R2303" i="6" s="1"/>
  <c r="S2303" i="6" s="1"/>
  <c r="R1641" i="6" a="1"/>
  <c r="R1641" i="6" s="1"/>
  <c r="S1641" i="6" s="1"/>
  <c r="R1636" i="6" a="1"/>
  <c r="R1636" i="6" s="1"/>
  <c r="S1636" i="6" s="1"/>
  <c r="R637" i="6" a="1"/>
  <c r="R637" i="6" s="1"/>
  <c r="S637" i="6" s="1"/>
  <c r="R1622" i="6" a="1"/>
  <c r="R1622" i="6" s="1"/>
  <c r="R630" i="6" a="1"/>
  <c r="R630" i="6" s="1"/>
  <c r="S630" i="6" s="1"/>
  <c r="R1659" i="6" a="1"/>
  <c r="R1659" i="6" s="1"/>
  <c r="S1659" i="6" s="1"/>
  <c r="R1648" i="6" a="1"/>
  <c r="R1648" i="6" s="1"/>
  <c r="S1648" i="6" s="1"/>
  <c r="R1643" i="6" a="1"/>
  <c r="R1643" i="6" s="1"/>
  <c r="S1643" i="6" s="1"/>
  <c r="R638" i="6" a="1"/>
  <c r="R638" i="6" s="1"/>
  <c r="S638" i="6" s="1"/>
  <c r="R1624" i="6" a="1"/>
  <c r="R1624" i="6" s="1"/>
  <c r="S1624" i="6" s="1"/>
  <c r="R1605" i="6" a="1"/>
  <c r="R1605" i="6" s="1"/>
  <c r="S1605" i="6" s="1"/>
  <c r="R2308" i="6" a="1"/>
  <c r="R2308" i="6" s="1"/>
  <c r="R2307" i="6" a="1"/>
  <c r="R2307" i="6" s="1"/>
  <c r="S2307" i="6" s="1"/>
  <c r="R2297" i="6" a="1"/>
  <c r="R2297" i="6" s="1"/>
  <c r="R1647" i="6" a="1"/>
  <c r="R1647" i="6" s="1"/>
  <c r="S1647" i="6" s="1"/>
  <c r="R1638" i="6" a="1"/>
  <c r="R1638" i="6" s="1"/>
  <c r="S1638" i="6" s="1"/>
  <c r="R2302" i="6" a="1"/>
  <c r="R2302" i="6" s="1"/>
  <c r="S2302" i="6" s="1"/>
  <c r="R632" i="6" a="1"/>
  <c r="R632" i="6" s="1"/>
  <c r="S632" i="6" s="1"/>
  <c r="R2285" i="6" a="1"/>
  <c r="R2285" i="6" s="1"/>
  <c r="S2285" i="6" s="1"/>
  <c r="R2293" i="6" a="1"/>
  <c r="R2293" i="6" s="1"/>
  <c r="R1618" i="6" a="1"/>
  <c r="R1618" i="6" s="1"/>
  <c r="R629" i="6" a="1"/>
  <c r="R629" i="6" s="1"/>
  <c r="R1591" i="6" a="1"/>
  <c r="R1591" i="6" s="1"/>
  <c r="R2283" i="6" a="1"/>
  <c r="R2283" i="6" s="1"/>
  <c r="R1565" i="6" a="1"/>
  <c r="R1565" i="6" s="1"/>
  <c r="R1564" i="6" a="1"/>
  <c r="R1564" i="6" s="1"/>
  <c r="R1563" i="6" a="1"/>
  <c r="R1563" i="6" s="1"/>
  <c r="R2282" i="6" a="1"/>
  <c r="R2282" i="6" s="1"/>
  <c r="R2269" i="6" a="1"/>
  <c r="R2269" i="6" s="1"/>
  <c r="R620" i="6" a="1"/>
  <c r="R620" i="6" s="1"/>
  <c r="R1551" i="6" a="1"/>
  <c r="R1551" i="6" s="1"/>
  <c r="R1546" i="6" a="1"/>
  <c r="R1546" i="6" s="1"/>
  <c r="R1540" i="6" a="1"/>
  <c r="R1540" i="6" s="1"/>
  <c r="R1536" i="6" a="1"/>
  <c r="R1536" i="6" s="1"/>
  <c r="R2261" i="6" a="1"/>
  <c r="R2261" i="6" s="1"/>
  <c r="S2261" i="6" s="1"/>
  <c r="R1597" i="6" a="1"/>
  <c r="R1597" i="6" s="1"/>
  <c r="S1597" i="6" s="1"/>
  <c r="R1588" i="6" a="1"/>
  <c r="R1588" i="6" s="1"/>
  <c r="S1588" i="6" s="1"/>
  <c r="R2275" i="6" a="1"/>
  <c r="R2275" i="6" s="1"/>
  <c r="S2275" i="6" s="1"/>
  <c r="R2444" i="6" a="1"/>
  <c r="R2444" i="6" s="1"/>
  <c r="S2444" i="6" s="1"/>
  <c r="R1555" i="6" a="1"/>
  <c r="R1555" i="6" s="1"/>
  <c r="S1555" i="6" s="1"/>
  <c r="R619" i="6" a="1"/>
  <c r="R619" i="6" s="1"/>
  <c r="S619" i="6" s="1"/>
  <c r="R609" i="6" a="1"/>
  <c r="R609" i="6" s="1"/>
  <c r="R66" i="6" a="1"/>
  <c r="R66" i="6" s="1"/>
  <c r="R1513" i="6" a="1"/>
  <c r="R1513" i="6" s="1"/>
  <c r="R1503" i="6" a="1"/>
  <c r="R1503" i="6" s="1"/>
  <c r="R1507" i="6" a="1"/>
  <c r="R1507" i="6" s="1"/>
  <c r="R1498" i="6" a="1"/>
  <c r="R1498" i="6" s="1"/>
  <c r="R1491" i="6" a="1"/>
  <c r="R1491" i="6" s="1"/>
  <c r="R599" i="6" a="1"/>
  <c r="R599" i="6" s="1"/>
  <c r="R1481" i="6" a="1"/>
  <c r="R1481" i="6" s="1"/>
  <c r="R1476" i="6" a="1"/>
  <c r="R1476" i="6" s="1"/>
  <c r="R1463" i="6" a="1"/>
  <c r="R1463" i="6" s="1"/>
  <c r="R1473" i="6" a="1"/>
  <c r="R1473" i="6" s="1"/>
  <c r="S1473" i="6" s="1"/>
  <c r="R1474" i="6" a="1"/>
  <c r="R1474" i="6" s="1"/>
  <c r="R2241" i="6" a="1"/>
  <c r="R2241" i="6" s="1"/>
  <c r="S2241" i="6" s="1"/>
  <c r="R1457" i="6" a="1"/>
  <c r="R1457" i="6" s="1"/>
  <c r="S1457" i="6" s="1"/>
  <c r="R1453" i="6" a="1"/>
  <c r="R1453" i="6" s="1"/>
  <c r="S1453" i="6" s="1"/>
  <c r="R1603" i="6" a="1"/>
  <c r="R1603" i="6" s="1"/>
  <c r="S1603" i="6" s="1"/>
  <c r="R1594" i="6" a="1"/>
  <c r="R1594" i="6" s="1"/>
  <c r="S1594" i="6" s="1"/>
  <c r="R625" i="6" a="1"/>
  <c r="R625" i="6" s="1"/>
  <c r="S625" i="6" s="1"/>
  <c r="R1580" i="6" a="1"/>
  <c r="R1580" i="6" s="1"/>
  <c r="S1580" i="6" s="1"/>
  <c r="R2273" i="6" a="1"/>
  <c r="R2273" i="6" s="1"/>
  <c r="S2273" i="6" s="1"/>
  <c r="R1554" i="6" a="1"/>
  <c r="R1554" i="6" s="1"/>
  <c r="S1554" i="6" s="1"/>
  <c r="R1548" i="6" a="1"/>
  <c r="R1548" i="6" s="1"/>
  <c r="S1548" i="6" s="1"/>
  <c r="R615" i="6" a="1"/>
  <c r="R615" i="6" s="1"/>
  <c r="S615" i="6" s="1"/>
  <c r="R613" i="6" a="1"/>
  <c r="R613" i="6" s="1"/>
  <c r="S613" i="6" s="1"/>
  <c r="R1539" i="6" a="1"/>
  <c r="R1539" i="6" s="1"/>
  <c r="R2257" i="6" a="1"/>
  <c r="R2257" i="6" s="1"/>
  <c r="R1525" i="6" a="1"/>
  <c r="R1525" i="6" s="1"/>
  <c r="R1534" i="6" a="1"/>
  <c r="R1534" i="6" s="1"/>
  <c r="R1521" i="6" a="1"/>
  <c r="R1521" i="6" s="1"/>
  <c r="R1515" i="6" a="1"/>
  <c r="R1515" i="6" s="1"/>
  <c r="R606" i="6" a="1"/>
  <c r="R606" i="6" s="1"/>
  <c r="R1508" i="6" a="1"/>
  <c r="R1508" i="6" s="1"/>
  <c r="R1497" i="6" a="1"/>
  <c r="R1497" i="6" s="1"/>
  <c r="R1494" i="6" a="1"/>
  <c r="R1494" i="6" s="1"/>
  <c r="R1488" i="6" a="1"/>
  <c r="R1488" i="6" s="1"/>
  <c r="R2232" i="6" a="1"/>
  <c r="R2232" i="6" s="1"/>
  <c r="R2243" i="6" a="1"/>
  <c r="R2243" i="6" s="1"/>
  <c r="R2438" i="6" a="1"/>
  <c r="R2438" i="6" s="1"/>
  <c r="R2237" i="6" a="1"/>
  <c r="R2237" i="6" s="1"/>
  <c r="R1484" i="6" a="1"/>
  <c r="R1484" i="6" s="1"/>
  <c r="R1464" i="6" a="1"/>
  <c r="R1464" i="6" s="1"/>
  <c r="R1466" i="6" a="1"/>
  <c r="R1466" i="6" s="1"/>
  <c r="S1466" i="6" s="1"/>
  <c r="R594" i="6" a="1"/>
  <c r="R594" i="6" s="1"/>
  <c r="S594" i="6" s="1"/>
  <c r="R2295" i="6" a="1"/>
  <c r="R2295" i="6" s="1"/>
  <c r="R1586" i="6" a="1"/>
  <c r="R1586" i="6" s="1"/>
  <c r="S1586" i="6" s="1"/>
  <c r="R1569" i="6" a="1"/>
  <c r="R1569" i="6" s="1"/>
  <c r="S1569" i="6" s="1"/>
  <c r="R1566" i="6" a="1"/>
  <c r="R1566" i="6" s="1"/>
  <c r="R624" i="6" a="1"/>
  <c r="R624" i="6" s="1"/>
  <c r="S624" i="6" s="1"/>
  <c r="R617" i="6" a="1"/>
  <c r="R617" i="6" s="1"/>
  <c r="S617" i="6" s="1"/>
  <c r="R1537" i="6" a="1"/>
  <c r="R1537" i="6" s="1"/>
  <c r="S1537" i="6" s="1"/>
  <c r="R1523" i="6" a="1"/>
  <c r="R1523" i="6" s="1"/>
  <c r="S1523" i="6" s="1"/>
  <c r="R2442" i="6" a="1"/>
  <c r="R2442" i="6" s="1"/>
  <c r="R1520" i="6" a="1"/>
  <c r="R1520" i="6" s="1"/>
  <c r="R1517" i="6" a="1"/>
  <c r="R1517" i="6" s="1"/>
  <c r="R1511" i="6" a="1"/>
  <c r="R1511" i="6" s="1"/>
  <c r="R1501" i="6" a="1"/>
  <c r="R1501" i="6" s="1"/>
  <c r="R1499" i="6" a="1"/>
  <c r="R1499" i="6" s="1"/>
  <c r="R2252" i="6" a="1"/>
  <c r="R2252" i="6" s="1"/>
  <c r="R1480" i="6" a="1"/>
  <c r="R1480" i="6" s="1"/>
  <c r="R1472" i="6" a="1"/>
  <c r="R1472" i="6" s="1"/>
  <c r="R2248" i="6" a="1"/>
  <c r="R2248" i="6" s="1"/>
  <c r="R1460" i="6" a="1"/>
  <c r="R1460" i="6" s="1"/>
  <c r="R2233" i="6" a="1"/>
  <c r="R2233" i="6" s="1"/>
  <c r="R2287" i="6" a="1"/>
  <c r="R2287" i="6" s="1"/>
  <c r="S2287" i="6" s="1"/>
  <c r="R2286" i="6" a="1"/>
  <c r="R2286" i="6" s="1"/>
  <c r="S2286" i="6" s="1"/>
  <c r="R628" i="6" a="1"/>
  <c r="R628" i="6" s="1"/>
  <c r="S628" i="6" s="1"/>
  <c r="R1583" i="6" a="1"/>
  <c r="R1583" i="6" s="1"/>
  <c r="R2278" i="6" a="1"/>
  <c r="R2278" i="6" s="1"/>
  <c r="S2278" i="6" s="1"/>
  <c r="R1570" i="6" a="1"/>
  <c r="R1570" i="6" s="1"/>
  <c r="S1570" i="6" s="1"/>
  <c r="R1552" i="6" a="1"/>
  <c r="R1552" i="6" s="1"/>
  <c r="S1552" i="6" s="1"/>
  <c r="R1600" i="6" a="1"/>
  <c r="R1600" i="6" s="1"/>
  <c r="R1593" i="6" a="1"/>
  <c r="R1593" i="6" s="1"/>
  <c r="S1593" i="6" s="1"/>
  <c r="R2280" i="6" a="1"/>
  <c r="R2280" i="6" s="1"/>
  <c r="S2280" i="6" s="1"/>
  <c r="R1573" i="6" a="1"/>
  <c r="R1573" i="6" s="1"/>
  <c r="S1573" i="6" s="1"/>
  <c r="R1561" i="6" a="1"/>
  <c r="R1561" i="6" s="1"/>
  <c r="R1558" i="6" a="1"/>
  <c r="R1558" i="6" s="1"/>
  <c r="S1558" i="6" s="1"/>
  <c r="R627" i="6" a="1"/>
  <c r="R627" i="6" s="1"/>
  <c r="S627" i="6" s="1"/>
  <c r="R1581" i="6" a="1"/>
  <c r="R1581" i="6" s="1"/>
  <c r="S1581" i="6" s="1"/>
  <c r="R2271" i="6" a="1"/>
  <c r="R2271" i="6" s="1"/>
  <c r="S2271" i="6" s="1"/>
  <c r="R1571" i="6" a="1"/>
  <c r="R1571" i="6" s="1"/>
  <c r="S1571" i="6" s="1"/>
  <c r="R2268" i="6" a="1"/>
  <c r="R2268" i="6" s="1"/>
  <c r="S2268" i="6" s="1"/>
  <c r="R1596" i="6" a="1"/>
  <c r="R1596" i="6" s="1"/>
  <c r="S1596" i="6" s="1"/>
  <c r="R626" i="6" a="1"/>
  <c r="R626" i="6" s="1"/>
  <c r="R1582" i="6" a="1"/>
  <c r="R1582" i="6" s="1"/>
  <c r="S1582" i="6" s="1"/>
  <c r="R2274" i="6" a="1"/>
  <c r="R2274" i="6" s="1"/>
  <c r="S2274" i="6" s="1"/>
  <c r="R1559" i="6" a="1"/>
  <c r="R1559" i="6" s="1"/>
  <c r="S1559" i="6" s="1"/>
  <c r="R1549" i="6" a="1"/>
  <c r="R1549" i="6" s="1"/>
  <c r="S1549" i="6" s="1"/>
  <c r="R616" i="6" a="1"/>
  <c r="R616" i="6" s="1"/>
  <c r="S616" i="6" s="1"/>
  <c r="R1617" i="6" a="1"/>
  <c r="R1617" i="6" s="1"/>
  <c r="R1616" i="6" a="1"/>
  <c r="R1616" i="6" s="1"/>
  <c r="R1601" i="6" a="1"/>
  <c r="R1601" i="6" s="1"/>
  <c r="S1601" i="6" s="1"/>
  <c r="R1576" i="6" a="1"/>
  <c r="R1576" i="6" s="1"/>
  <c r="S1576" i="6" s="1"/>
  <c r="R2270" i="6" a="1"/>
  <c r="R2270" i="6" s="1"/>
  <c r="S2270" i="6" s="1"/>
  <c r="R1579" i="6" a="1"/>
  <c r="R1579" i="6" s="1"/>
  <c r="R1560" i="6" a="1"/>
  <c r="R1560" i="6" s="1"/>
  <c r="S1560" i="6" s="1"/>
  <c r="R1526" i="6" a="1"/>
  <c r="R1526" i="6" s="1"/>
  <c r="R2262" i="6" a="1"/>
  <c r="R2262" i="6" s="1"/>
  <c r="R2443" i="6" a="1"/>
  <c r="R2443" i="6" s="1"/>
  <c r="R65" i="6" a="1"/>
  <c r="R65" i="6" s="1"/>
  <c r="R1512" i="6" a="1"/>
  <c r="R1512" i="6" s="1"/>
  <c r="R1506" i="6" a="1"/>
  <c r="R1506" i="6" s="1"/>
  <c r="R603" i="6" a="1"/>
  <c r="R603" i="6" s="1"/>
  <c r="R1492" i="6" a="1"/>
  <c r="R1492" i="6" s="1"/>
  <c r="R601" i="6" a="1"/>
  <c r="R601" i="6" s="1"/>
  <c r="R1458" i="6" a="1"/>
  <c r="R1458" i="6" s="1"/>
  <c r="R1468" i="6" a="1"/>
  <c r="R1468" i="6" s="1"/>
  <c r="R1477" i="6" a="1"/>
  <c r="R1477" i="6" s="1"/>
  <c r="S1477" i="6" s="1"/>
  <c r="R1462" i="6" a="1"/>
  <c r="R1462" i="6" s="1"/>
  <c r="R2437" i="6" a="1"/>
  <c r="R2437" i="6" s="1"/>
  <c r="R1467" i="6" a="1"/>
  <c r="R1467" i="6" s="1"/>
  <c r="R2265" i="6" a="1"/>
  <c r="R2265" i="6" s="1"/>
  <c r="S2265" i="6" s="1"/>
  <c r="R1514" i="6" a="1"/>
  <c r="R1514" i="6" s="1"/>
  <c r="S1514" i="6" s="1"/>
  <c r="R605" i="6" a="1"/>
  <c r="R605" i="6" s="1"/>
  <c r="S605" i="6" s="1"/>
  <c r="R1490" i="6" a="1"/>
  <c r="R1490" i="6" s="1"/>
  <c r="S1490" i="6" s="1"/>
  <c r="R1487" i="6" a="1"/>
  <c r="R1487" i="6" s="1"/>
  <c r="S1487" i="6" s="1"/>
  <c r="R1469" i="6" a="1"/>
  <c r="R1469" i="6" s="1"/>
  <c r="S1469" i="6" s="1"/>
  <c r="R2441" i="6" a="1"/>
  <c r="R2441" i="6" s="1"/>
  <c r="S2441" i="6" s="1"/>
  <c r="R2239" i="6" a="1"/>
  <c r="R2239" i="6" s="1"/>
  <c r="R2236" i="6" a="1"/>
  <c r="R2236" i="6" s="1"/>
  <c r="R593" i="6" a="1"/>
  <c r="R593" i="6" s="1"/>
  <c r="S593" i="6" s="1"/>
  <c r="R592" i="6" a="1"/>
  <c r="R592" i="6" s="1"/>
  <c r="S592" i="6" s="1"/>
  <c r="R2231" i="6" a="1"/>
  <c r="R2231" i="6" s="1"/>
  <c r="R1446" i="6" a="1"/>
  <c r="R1446" i="6" s="1"/>
  <c r="R1440" i="6" a="1"/>
  <c r="R1440" i="6" s="1"/>
  <c r="R1436" i="6" a="1"/>
  <c r="R1436" i="6" s="1"/>
  <c r="R1422" i="6" a="1"/>
  <c r="R1422" i="6" s="1"/>
  <c r="R1420" i="6" a="1"/>
  <c r="R1420" i="6" s="1"/>
  <c r="R1425" i="6" a="1"/>
  <c r="R1425" i="6" s="1"/>
  <c r="R1415" i="6" a="1"/>
  <c r="R1415" i="6" s="1"/>
  <c r="R2226" i="6" a="1"/>
  <c r="R2226" i="6" s="1"/>
  <c r="R1397" i="6" a="1"/>
  <c r="R1397" i="6" s="1"/>
  <c r="S1397" i="6" s="1"/>
  <c r="R2225" i="6" a="1"/>
  <c r="R2225" i="6" s="1"/>
  <c r="R1391" i="6" a="1"/>
  <c r="R1391" i="6" s="1"/>
  <c r="S1391" i="6" s="1"/>
  <c r="R1386" i="6" a="1"/>
  <c r="R1386" i="6" s="1"/>
  <c r="R1384" i="6" a="1"/>
  <c r="R1384" i="6" s="1"/>
  <c r="R2216" i="6" a="1"/>
  <c r="R2216" i="6" s="1"/>
  <c r="S2216" i="6" s="1"/>
  <c r="R1528" i="6" a="1"/>
  <c r="R1528" i="6" s="1"/>
  <c r="R1529" i="6" a="1"/>
  <c r="R1529" i="6" s="1"/>
  <c r="S1529" i="6" s="1"/>
  <c r="R1510" i="6" a="1"/>
  <c r="R1510" i="6" s="1"/>
  <c r="S1510" i="6" s="1"/>
  <c r="R1495" i="6" a="1"/>
  <c r="R1495" i="6" s="1"/>
  <c r="S1495" i="6" s="1"/>
  <c r="R602" i="6" a="1"/>
  <c r="R602" i="6" s="1"/>
  <c r="S602" i="6" s="1"/>
  <c r="R1479" i="6" a="1"/>
  <c r="R1479" i="6" s="1"/>
  <c r="S1479" i="6" s="1"/>
  <c r="R1470" i="6" a="1"/>
  <c r="R1470" i="6" s="1"/>
  <c r="S1470" i="6" s="1"/>
  <c r="R1459" i="6" a="1"/>
  <c r="R1459" i="6" s="1"/>
  <c r="R2245" i="6" a="1"/>
  <c r="R2245" i="6" s="1"/>
  <c r="R597" i="6" a="1"/>
  <c r="R597" i="6" s="1"/>
  <c r="S597" i="6" s="1"/>
  <c r="R2246" i="6" a="1"/>
  <c r="R2246" i="6" s="1"/>
  <c r="R1445" i="6" a="1"/>
  <c r="R1445" i="6" s="1"/>
  <c r="R589" i="6" a="1"/>
  <c r="R589" i="6" s="1"/>
  <c r="R1439" i="6" a="1"/>
  <c r="R1439" i="6" s="1"/>
  <c r="R583" i="6" a="1"/>
  <c r="R583" i="6" s="1"/>
  <c r="R1421" i="6" a="1"/>
  <c r="R1421" i="6" s="1"/>
  <c r="R1431" i="6" a="1"/>
  <c r="R1431" i="6" s="1"/>
  <c r="R1416" i="6" a="1"/>
  <c r="R1416" i="6" s="1"/>
  <c r="R577" i="6" a="1"/>
  <c r="R577" i="6" s="1"/>
  <c r="R1405" i="6" a="1"/>
  <c r="R1405" i="6" s="1"/>
  <c r="R1404" i="6" a="1"/>
  <c r="R1404" i="6" s="1"/>
  <c r="R62" i="6" a="1"/>
  <c r="R62" i="6" s="1"/>
  <c r="R1388" i="6" a="1"/>
  <c r="R1388" i="6" s="1"/>
  <c r="R2170" i="6" a="1"/>
  <c r="R2170" i="6" s="1"/>
  <c r="R1535" i="6" a="1"/>
  <c r="R1535" i="6" s="1"/>
  <c r="S1535" i="6" s="1"/>
  <c r="R1518" i="6" a="1"/>
  <c r="R1518" i="6" s="1"/>
  <c r="R604" i="6" a="1"/>
  <c r="R604" i="6" s="1"/>
  <c r="S604" i="6" s="1"/>
  <c r="R1496" i="6" a="1"/>
  <c r="R1496" i="6" s="1"/>
  <c r="S1496" i="6" s="1"/>
  <c r="R2247" i="6" a="1"/>
  <c r="R2247" i="6" s="1"/>
  <c r="S2247" i="6" s="1"/>
  <c r="R1478" i="6" a="1"/>
  <c r="R1478" i="6" s="1"/>
  <c r="R2244" i="6" a="1"/>
  <c r="R2244" i="6" s="1"/>
  <c r="R2249" i="6" a="1"/>
  <c r="R2249" i="6" s="1"/>
  <c r="S2249" i="6" s="1"/>
  <c r="R1450" i="6" a="1"/>
  <c r="R1450" i="6" s="1"/>
  <c r="R1443" i="6" a="1"/>
  <c r="R1443" i="6" s="1"/>
  <c r="R1441" i="6" a="1"/>
  <c r="R1441" i="6" s="1"/>
  <c r="R1435" i="6" a="1"/>
  <c r="R1435" i="6" s="1"/>
  <c r="R1432" i="6" a="1"/>
  <c r="R1432" i="6" s="1"/>
  <c r="R2228" i="6" a="1"/>
  <c r="R2228" i="6" s="1"/>
  <c r="R1419" i="6" a="1"/>
  <c r="R1419" i="6" s="1"/>
  <c r="R1413" i="6" a="1"/>
  <c r="R1413" i="6" s="1"/>
  <c r="R1409" i="6" a="1"/>
  <c r="R1409" i="6" s="1"/>
  <c r="R1401" i="6" a="1"/>
  <c r="R1401" i="6" s="1"/>
  <c r="R1395" i="6" a="1"/>
  <c r="R1395" i="6" s="1"/>
  <c r="R2260" i="6" a="1"/>
  <c r="R2260" i="6" s="1"/>
  <c r="S2260" i="6" s="1"/>
  <c r="R2266" i="6" a="1"/>
  <c r="R2266" i="6" s="1"/>
  <c r="R610" i="6" a="1"/>
  <c r="R610" i="6" s="1"/>
  <c r="R1519" i="6" a="1"/>
  <c r="R1519" i="6" s="1"/>
  <c r="S1519" i="6" s="1"/>
  <c r="R1524" i="6" a="1"/>
  <c r="R1524" i="6" s="1"/>
  <c r="R1502" i="6" a="1"/>
  <c r="R1502" i="6" s="1"/>
  <c r="S1502" i="6" s="1"/>
  <c r="R1500" i="6" a="1"/>
  <c r="R1500" i="6" s="1"/>
  <c r="S1500" i="6" s="1"/>
  <c r="R600" i="6" a="1"/>
  <c r="R600" i="6" s="1"/>
  <c r="S600" i="6" s="1"/>
  <c r="R614" i="6" a="1"/>
  <c r="R614" i="6" s="1"/>
  <c r="R607" i="6" a="1"/>
  <c r="R607" i="6" s="1"/>
  <c r="S607" i="6" s="1"/>
  <c r="R1504" i="6" a="1"/>
  <c r="R1504" i="6" s="1"/>
  <c r="S1504" i="6" s="1"/>
  <c r="R1493" i="6" a="1"/>
  <c r="R1493" i="6" s="1"/>
  <c r="S1493" i="6" s="1"/>
  <c r="R2250" i="6" a="1"/>
  <c r="R2250" i="6" s="1"/>
  <c r="R1522" i="6" a="1"/>
  <c r="R1522" i="6" s="1"/>
  <c r="R1516" i="6" a="1"/>
  <c r="R1516" i="6" s="1"/>
  <c r="S1516" i="6" s="1"/>
  <c r="R2256" i="6" a="1"/>
  <c r="R2256" i="6" s="1"/>
  <c r="S2256" i="6" s="1"/>
  <c r="R2253" i="6" a="1"/>
  <c r="R2253" i="6" s="1"/>
  <c r="S2253" i="6" s="1"/>
  <c r="R2251" i="6" a="1"/>
  <c r="R2251" i="6" s="1"/>
  <c r="S2251" i="6" s="1"/>
  <c r="R2439" i="6" a="1"/>
  <c r="R2439" i="6" s="1"/>
  <c r="S2439" i="6" s="1"/>
  <c r="R612" i="6" a="1"/>
  <c r="R612" i="6" s="1"/>
  <c r="R1532" i="6" a="1"/>
  <c r="R1532" i="6" s="1"/>
  <c r="R1531" i="6" a="1"/>
  <c r="R1531" i="6" s="1"/>
  <c r="R1533" i="6" a="1"/>
  <c r="R1533" i="6" s="1"/>
  <c r="S1533" i="6" s="1"/>
  <c r="R2263" i="6" a="1"/>
  <c r="R2263" i="6" s="1"/>
  <c r="S2263" i="6" s="1"/>
  <c r="R608" i="6" a="1"/>
  <c r="R608" i="6" s="1"/>
  <c r="S608" i="6" s="1"/>
  <c r="R1505" i="6" a="1"/>
  <c r="R1505" i="6" s="1"/>
  <c r="S1505" i="6" s="1"/>
  <c r="R2254" i="6" a="1"/>
  <c r="R2254" i="6" s="1"/>
  <c r="R1486" i="6" a="1"/>
  <c r="R1486" i="6" s="1"/>
  <c r="S1486" i="6" s="1"/>
  <c r="R2267" i="6" a="1"/>
  <c r="R2267" i="6" s="1"/>
  <c r="R1530" i="6" a="1"/>
  <c r="R1530" i="6" s="1"/>
  <c r="S1530" i="6" s="1"/>
  <c r="R2258" i="6" a="1"/>
  <c r="R2258" i="6" s="1"/>
  <c r="S2258" i="6" s="1"/>
  <c r="R1509" i="6" a="1"/>
  <c r="R1509" i="6" s="1"/>
  <c r="S1509" i="6" s="1"/>
  <c r="R2255" i="6" a="1"/>
  <c r="R2255" i="6" s="1"/>
  <c r="S2255" i="6" s="1"/>
  <c r="R598" i="6" a="1"/>
  <c r="R598" i="6" s="1"/>
  <c r="S598" i="6" s="1"/>
  <c r="R1482" i="6" a="1"/>
  <c r="R1482" i="6" s="1"/>
  <c r="S1482" i="6" s="1"/>
  <c r="R2242" i="6" a="1"/>
  <c r="R2242" i="6" s="1"/>
  <c r="S2242" i="6" s="1"/>
  <c r="R1461" i="6" a="1"/>
  <c r="R1461" i="6" s="1"/>
  <c r="S1461" i="6" s="1"/>
  <c r="R1455" i="6" a="1"/>
  <c r="R1455" i="6" s="1"/>
  <c r="R1451" i="6" a="1"/>
  <c r="R1451" i="6" s="1"/>
  <c r="S1451" i="6" s="1"/>
  <c r="R64" i="6" a="1"/>
  <c r="R64" i="6" s="1"/>
  <c r="R591" i="6" a="1"/>
  <c r="R591" i="6" s="1"/>
  <c r="R586" i="6" a="1"/>
  <c r="R586" i="6" s="1"/>
  <c r="R1434" i="6" a="1"/>
  <c r="R1434" i="6" s="1"/>
  <c r="R1428" i="6" a="1"/>
  <c r="R1428" i="6" s="1"/>
  <c r="R1430" i="6" a="1"/>
  <c r="R1430" i="6" s="1"/>
  <c r="R63" i="6" a="1"/>
  <c r="R63" i="6" s="1"/>
  <c r="S63" i="6" s="1"/>
  <c r="R1414" i="6" a="1"/>
  <c r="R1414" i="6" s="1"/>
  <c r="R576" i="6" a="1"/>
  <c r="R576" i="6" s="1"/>
  <c r="R1402" i="6" a="1"/>
  <c r="R1402" i="6" s="1"/>
  <c r="R574" i="6" a="1"/>
  <c r="R574" i="6" s="1"/>
  <c r="R1390" i="6" a="1"/>
  <c r="R1390" i="6" s="1"/>
  <c r="R1483" i="6" a="1"/>
  <c r="R1483" i="6" s="1"/>
  <c r="R1465" i="6" a="1"/>
  <c r="R1465" i="6" s="1"/>
  <c r="S1465" i="6" s="1"/>
  <c r="R596" i="6" a="1"/>
  <c r="R596" i="6" s="1"/>
  <c r="S596" i="6" s="1"/>
  <c r="R585" i="6" a="1"/>
  <c r="R585" i="6" s="1"/>
  <c r="S585" i="6" s="1"/>
  <c r="R1433" i="6" a="1"/>
  <c r="R1433" i="6" s="1"/>
  <c r="S1433" i="6" s="1"/>
  <c r="R578" i="6" a="1"/>
  <c r="R578" i="6" s="1"/>
  <c r="S578" i="6" s="1"/>
  <c r="R1408" i="6" a="1"/>
  <c r="R1408" i="6" s="1"/>
  <c r="S1408" i="6" s="1"/>
  <c r="R1393" i="6" a="1"/>
  <c r="R1393" i="6" s="1"/>
  <c r="S1393" i="6" s="1"/>
  <c r="R2436" i="6" a="1"/>
  <c r="R2436" i="6" s="1"/>
  <c r="S2436" i="6" s="1"/>
  <c r="R1389" i="6" a="1"/>
  <c r="R1389" i="6" s="1"/>
  <c r="S1389" i="6" s="1"/>
  <c r="R1376" i="6" a="1"/>
  <c r="R1376" i="6" s="1"/>
  <c r="R2198" i="6" a="1"/>
  <c r="R2198" i="6" s="1"/>
  <c r="R2430" i="6" a="1"/>
  <c r="R2430" i="6" s="1"/>
  <c r="R2178" i="6" a="1"/>
  <c r="R2178" i="6" s="1"/>
  <c r="R1343" i="6" a="1"/>
  <c r="R1343" i="6" s="1"/>
  <c r="R2175" i="6" a="1"/>
  <c r="R2175" i="6" s="1"/>
  <c r="R2189" i="6" a="1"/>
  <c r="R2189" i="6" s="1"/>
  <c r="R2219" i="6" a="1"/>
  <c r="R2219" i="6" s="1"/>
  <c r="R1349" i="6" a="1"/>
  <c r="R1349" i="6" s="1"/>
  <c r="R1363" i="6" a="1"/>
  <c r="R1363" i="6" s="1"/>
  <c r="R1374" i="6" a="1"/>
  <c r="R1374" i="6" s="1"/>
  <c r="R2181" i="6" a="1"/>
  <c r="R2181" i="6" s="1"/>
  <c r="S2181" i="6" s="1"/>
  <c r="R1364" i="6" a="1"/>
  <c r="R1364" i="6" s="1"/>
  <c r="S1364" i="6" s="1"/>
  <c r="R568" i="6" a="1"/>
  <c r="R568" i="6" s="1"/>
  <c r="R2234" i="6" a="1"/>
  <c r="R2234" i="6" s="1"/>
  <c r="S2234" i="6" s="1"/>
  <c r="R1438" i="6" a="1"/>
  <c r="R1438" i="6" s="1"/>
  <c r="S1438" i="6" s="1"/>
  <c r="R1437" i="6" a="1"/>
  <c r="R1437" i="6" s="1"/>
  <c r="S1437" i="6" s="1"/>
  <c r="R1423" i="6" a="1"/>
  <c r="R1423" i="6" s="1"/>
  <c r="S1423" i="6" s="1"/>
  <c r="R1417" i="6" a="1"/>
  <c r="R1417" i="6" s="1"/>
  <c r="S1417" i="6" s="1"/>
  <c r="R575" i="6" a="1"/>
  <c r="R575" i="6" s="1"/>
  <c r="S575" i="6" s="1"/>
  <c r="R2223" i="6" a="1"/>
  <c r="R2223" i="6" s="1"/>
  <c r="S2223" i="6" s="1"/>
  <c r="R2171" i="6" a="1"/>
  <c r="R2171" i="6" s="1"/>
  <c r="S2171" i="6" s="1"/>
  <c r="R2204" i="6" a="1"/>
  <c r="R2204" i="6" s="1"/>
  <c r="R2197" i="6" a="1"/>
  <c r="R2197" i="6" s="1"/>
  <c r="R1351" i="6" a="1"/>
  <c r="R1351" i="6" s="1"/>
  <c r="R2185" i="6" a="1"/>
  <c r="R2185" i="6" s="1"/>
  <c r="R2215" i="6" a="1"/>
  <c r="R2215" i="6" s="1"/>
  <c r="R2453" i="6" a="1"/>
  <c r="R2453" i="6" s="1"/>
  <c r="R2202" i="6" a="1"/>
  <c r="R2202" i="6" s="1"/>
  <c r="R1375" i="6" a="1"/>
  <c r="R1375" i="6" s="1"/>
  <c r="R2432" i="6" a="1"/>
  <c r="R2432" i="6" s="1"/>
  <c r="R1346" i="6" a="1"/>
  <c r="R1346" i="6" s="1"/>
  <c r="R1352" i="6" a="1"/>
  <c r="R1352" i="6" s="1"/>
  <c r="R2187" i="6" a="1"/>
  <c r="R2187" i="6" s="1"/>
  <c r="R2182" i="6" a="1"/>
  <c r="R2182" i="6" s="1"/>
  <c r="R2180" i="6" a="1"/>
  <c r="R2180" i="6" s="1"/>
  <c r="S2180" i="6" s="1"/>
  <c r="R1454" i="6" a="1"/>
  <c r="R1454" i="6" s="1"/>
  <c r="S1454" i="6" s="1"/>
  <c r="R1444" i="6" a="1"/>
  <c r="R1444" i="6" s="1"/>
  <c r="S1444" i="6" s="1"/>
  <c r="R588" i="6" a="1"/>
  <c r="R588" i="6" s="1"/>
  <c r="S588" i="6" s="1"/>
  <c r="R2227" i="6" a="1"/>
  <c r="R2227" i="6" s="1"/>
  <c r="S2227" i="6" s="1"/>
  <c r="R1426" i="6" a="1"/>
  <c r="R1426" i="6" s="1"/>
  <c r="R1403" i="6" a="1"/>
  <c r="R1403" i="6" s="1"/>
  <c r="S1403" i="6" s="1"/>
  <c r="R1400" i="6" a="1"/>
  <c r="R1400" i="6" s="1"/>
  <c r="S1400" i="6" s="1"/>
  <c r="R571" i="6" a="1"/>
  <c r="R571" i="6" s="1"/>
  <c r="R2192" i="6" a="1"/>
  <c r="R2192" i="6" s="1"/>
  <c r="S2192" i="6" s="1"/>
  <c r="R2425" i="6" a="1"/>
  <c r="R2425" i="6" s="1"/>
  <c r="R2173" i="6" a="1"/>
  <c r="R2173" i="6" s="1"/>
  <c r="R1350" i="6" a="1"/>
  <c r="R1350" i="6" s="1"/>
  <c r="R2217" i="6" a="1"/>
  <c r="R2217" i="6" s="1"/>
  <c r="R1381" i="6" a="1"/>
  <c r="R1381" i="6" s="1"/>
  <c r="R2218" i="6" a="1"/>
  <c r="R2218" i="6" s="1"/>
  <c r="R1359" i="6" a="1"/>
  <c r="R1359" i="6" s="1"/>
  <c r="R2240" i="6" a="1"/>
  <c r="R2240" i="6" s="1"/>
  <c r="S2240" i="6" s="1"/>
  <c r="R2440" i="6" a="1"/>
  <c r="R2440" i="6" s="1"/>
  <c r="S2440" i="6" s="1"/>
  <c r="R1471" i="6" a="1"/>
  <c r="R1471" i="6" s="1"/>
  <c r="R2238" i="6" a="1"/>
  <c r="R2238" i="6" s="1"/>
  <c r="S2238" i="6" s="1"/>
  <c r="R2230" i="6" a="1"/>
  <c r="R2230" i="6" s="1"/>
  <c r="S2230" i="6" s="1"/>
  <c r="R1447" i="6" a="1"/>
  <c r="R1447" i="6" s="1"/>
  <c r="S1447" i="6" s="1"/>
  <c r="R584" i="6" a="1"/>
  <c r="R584" i="6" s="1"/>
  <c r="S584" i="6" s="1"/>
  <c r="R1475" i="6" a="1"/>
  <c r="R1475" i="6" s="1"/>
  <c r="S1475" i="6" s="1"/>
  <c r="R1485" i="6" a="1"/>
  <c r="R1485" i="6" s="1"/>
  <c r="S1485" i="6" s="1"/>
  <c r="R1452" i="6" a="1"/>
  <c r="R1452" i="6" s="1"/>
  <c r="S1452" i="6" s="1"/>
  <c r="R587" i="6" a="1"/>
  <c r="R587" i="6" s="1"/>
  <c r="S587" i="6" s="1"/>
  <c r="R582" i="6" a="1"/>
  <c r="R582" i="6" s="1"/>
  <c r="R1412" i="6" a="1"/>
  <c r="R1412" i="6" s="1"/>
  <c r="S1412" i="6" s="1"/>
  <c r="R1407" i="6" a="1"/>
  <c r="R1407" i="6" s="1"/>
  <c r="S1407" i="6" s="1"/>
  <c r="R595" i="6" a="1"/>
  <c r="R595" i="6" s="1"/>
  <c r="S595" i="6" s="1"/>
  <c r="R590" i="6" a="1"/>
  <c r="R590" i="6" s="1"/>
  <c r="S590" i="6" s="1"/>
  <c r="R2229" i="6" a="1"/>
  <c r="R2229" i="6" s="1"/>
  <c r="S2229" i="6" s="1"/>
  <c r="R579" i="6" a="1"/>
  <c r="R579" i="6" s="1"/>
  <c r="S579" i="6" s="1"/>
  <c r="R1418" i="6" a="1"/>
  <c r="R1418" i="6" s="1"/>
  <c r="S1418" i="6" s="1"/>
  <c r="R1449" i="6" a="1"/>
  <c r="R1449" i="6" s="1"/>
  <c r="S1449" i="6" s="1"/>
  <c r="R1442" i="6" a="1"/>
  <c r="R1442" i="6" s="1"/>
  <c r="R1429" i="6" a="1"/>
  <c r="R1429" i="6" s="1"/>
  <c r="S1429" i="6" s="1"/>
  <c r="R1424" i="6" a="1"/>
  <c r="R1424" i="6" s="1"/>
  <c r="S1424" i="6" s="1"/>
  <c r="R2235" i="6" a="1"/>
  <c r="R2235" i="6" s="1"/>
  <c r="S2235" i="6" s="1"/>
  <c r="R1456" i="6" a="1"/>
  <c r="R1456" i="6" s="1"/>
  <c r="R1448" i="6" a="1"/>
  <c r="R1448" i="6" s="1"/>
  <c r="S1448" i="6" s="1"/>
  <c r="R581" i="6" a="1"/>
  <c r="R581" i="6" s="1"/>
  <c r="S581" i="6" s="1"/>
  <c r="R1427" i="6" a="1"/>
  <c r="R1427" i="6" s="1"/>
  <c r="S1427" i="6" s="1"/>
  <c r="R1411" i="6" a="1"/>
  <c r="R1411" i="6" s="1"/>
  <c r="S1411" i="6" s="1"/>
  <c r="R1396" i="6" a="1"/>
  <c r="R1396" i="6" s="1"/>
  <c r="S1396" i="6" s="1"/>
  <c r="R573" i="6" a="1"/>
  <c r="R573" i="6" s="1"/>
  <c r="R1383" i="6" a="1"/>
  <c r="R1383" i="6" s="1"/>
  <c r="S1383" i="6" s="1"/>
  <c r="R2435" i="6" a="1"/>
  <c r="R2435" i="6" s="1"/>
  <c r="R2191" i="6" a="1"/>
  <c r="R2191" i="6" s="1"/>
  <c r="R2199" i="6" a="1"/>
  <c r="R2199" i="6" s="1"/>
  <c r="R2177" i="6" a="1"/>
  <c r="R2177" i="6" s="1"/>
  <c r="R2429" i="6" a="1"/>
  <c r="R2429" i="6" s="1"/>
  <c r="R2220" i="6" a="1"/>
  <c r="R2220" i="6" s="1"/>
  <c r="R2200" i="6" a="1"/>
  <c r="R2200" i="6" s="1"/>
  <c r="R1369" i="6" a="1"/>
  <c r="R1369" i="6" s="1"/>
  <c r="R2188" i="6" a="1"/>
  <c r="R2188" i="6" s="1"/>
  <c r="R2186" i="6" a="1"/>
  <c r="R2186" i="6" s="1"/>
  <c r="S2186" i="6" s="1"/>
  <c r="R1398" i="6" a="1"/>
  <c r="R1398" i="6" s="1"/>
  <c r="S1398" i="6" s="1"/>
  <c r="R1387" i="6" a="1"/>
  <c r="R1387" i="6" s="1"/>
  <c r="R1362" i="6" a="1"/>
  <c r="R1362" i="6" s="1"/>
  <c r="S1362" i="6" s="1"/>
  <c r="R2176" i="6" a="1"/>
  <c r="R2176" i="6" s="1"/>
  <c r="S2176" i="6" s="1"/>
  <c r="R2172" i="6" a="1"/>
  <c r="R2172" i="6" s="1"/>
  <c r="S2172" i="6" s="1"/>
  <c r="R1373" i="6" a="1"/>
  <c r="R1373" i="6" s="1"/>
  <c r="S1373" i="6" s="1"/>
  <c r="R2179" i="6" a="1"/>
  <c r="R2179" i="6" s="1"/>
  <c r="R2196" i="6" a="1"/>
  <c r="R2196" i="6" s="1"/>
  <c r="R1366" i="6" a="1"/>
  <c r="R1366" i="6" s="1"/>
  <c r="R1339" i="6" a="1"/>
  <c r="R1339" i="6" s="1"/>
  <c r="R564" i="6" a="1"/>
  <c r="R564" i="6" s="1"/>
  <c r="R562" i="6" a="1"/>
  <c r="R562" i="6" s="1"/>
  <c r="R1324" i="6" a="1"/>
  <c r="R1324" i="6" s="1"/>
  <c r="R1322" i="6" a="1"/>
  <c r="R1322" i="6" s="1"/>
  <c r="R1320" i="6" a="1"/>
  <c r="R1320" i="6" s="1"/>
  <c r="R2164" i="6" a="1"/>
  <c r="R2164" i="6" s="1"/>
  <c r="R556" i="6" a="1"/>
  <c r="R556" i="6" s="1"/>
  <c r="R553" i="6" a="1"/>
  <c r="R553" i="6" s="1"/>
  <c r="R548" i="6" a="1"/>
  <c r="R548" i="6" s="1"/>
  <c r="S548" i="6" s="1"/>
  <c r="R2158" i="6" a="1"/>
  <c r="R2158" i="6" s="1"/>
  <c r="R2159" i="6" a="1"/>
  <c r="R2159" i="6" s="1"/>
  <c r="R1293" i="6" a="1"/>
  <c r="R1293" i="6" s="1"/>
  <c r="S1293" i="6" s="1"/>
  <c r="R1287" i="6" a="1"/>
  <c r="R1287" i="6" s="1"/>
  <c r="R2149" i="6" a="1"/>
  <c r="R2149" i="6" s="1"/>
  <c r="R1354" i="6" a="1"/>
  <c r="R1354" i="6" s="1"/>
  <c r="S1354" i="6" s="1"/>
  <c r="R2433" i="6" a="1"/>
  <c r="R2433" i="6" s="1"/>
  <c r="R2194" i="6" a="1"/>
  <c r="R2194" i="6" s="1"/>
  <c r="S2194" i="6" s="1"/>
  <c r="R2214" i="6" a="1"/>
  <c r="R2214" i="6" s="1"/>
  <c r="S2214" i="6" s="1"/>
  <c r="R2201" i="6" a="1"/>
  <c r="R2201" i="6" s="1"/>
  <c r="S2201" i="6" s="1"/>
  <c r="R1372" i="6" a="1"/>
  <c r="R1372" i="6" s="1"/>
  <c r="S1372" i="6" s="1"/>
  <c r="R1371" i="6" a="1"/>
  <c r="R1371" i="6" s="1"/>
  <c r="R1370" i="6" a="1"/>
  <c r="R1370" i="6" s="1"/>
  <c r="R1361" i="6" a="1"/>
  <c r="R1361" i="6" s="1"/>
  <c r="S1361" i="6" s="1"/>
  <c r="R1335" i="6" a="1"/>
  <c r="R1335" i="6" s="1"/>
  <c r="R1331" i="6" a="1"/>
  <c r="R1331" i="6" s="1"/>
  <c r="R560" i="6" a="1"/>
  <c r="R560" i="6" s="1"/>
  <c r="R2166" i="6" a="1"/>
  <c r="R2166" i="6" s="1"/>
  <c r="R2161" i="6" a="1"/>
  <c r="R2161" i="6" s="1"/>
  <c r="R59" i="6" a="1"/>
  <c r="R59" i="6" s="1"/>
  <c r="R555" i="6" a="1"/>
  <c r="R555" i="6" s="1"/>
  <c r="R551" i="6" a="1"/>
  <c r="R551" i="6" s="1"/>
  <c r="R1285" i="6" a="1"/>
  <c r="R1285" i="6" s="1"/>
  <c r="R2147" i="6" a="1"/>
  <c r="R2147" i="6" s="1"/>
  <c r="R543" i="6" a="1"/>
  <c r="R543" i="6" s="1"/>
  <c r="R545" i="6" a="1"/>
  <c r="R545" i="6" s="1"/>
  <c r="R2150" i="6" a="1"/>
  <c r="R2150" i="6" s="1"/>
  <c r="R1284" i="6" a="1"/>
  <c r="R1284" i="6" s="1"/>
  <c r="R1410" i="6" a="1"/>
  <c r="R1410" i="6" s="1"/>
  <c r="S1410" i="6" s="1"/>
  <c r="R1394" i="6" a="1"/>
  <c r="R1394" i="6" s="1"/>
  <c r="S1394" i="6" s="1"/>
  <c r="R1392" i="6" a="1"/>
  <c r="R1392" i="6" s="1"/>
  <c r="S1392" i="6" s="1"/>
  <c r="R1385" i="6" a="1"/>
  <c r="R1385" i="6" s="1"/>
  <c r="R2426" i="6" a="1"/>
  <c r="R2426" i="6" s="1"/>
  <c r="S2426" i="6" s="1"/>
  <c r="R2195" i="6" a="1"/>
  <c r="R2195" i="6" s="1"/>
  <c r="S2195" i="6" s="1"/>
  <c r="R1367" i="6" a="1"/>
  <c r="R1367" i="6" s="1"/>
  <c r="S1367" i="6" s="1"/>
  <c r="R1357" i="6" a="1"/>
  <c r="R1357" i="6" s="1"/>
  <c r="R2210" i="6" a="1"/>
  <c r="R2210" i="6" s="1"/>
  <c r="R2213" i="6" a="1"/>
  <c r="R2213" i="6" s="1"/>
  <c r="R2428" i="6" a="1"/>
  <c r="R2428" i="6" s="1"/>
  <c r="S2428" i="6" s="1"/>
  <c r="R1365" i="6" a="1"/>
  <c r="R1365" i="6" s="1"/>
  <c r="R570" i="6" a="1"/>
  <c r="R570" i="6" s="1"/>
  <c r="R1336" i="6" a="1"/>
  <c r="R1336" i="6" s="1"/>
  <c r="R561" i="6" a="1"/>
  <c r="R561" i="6" s="1"/>
  <c r="R1325" i="6" a="1"/>
  <c r="R1325" i="6" s="1"/>
  <c r="R1318" i="6" a="1"/>
  <c r="R1318" i="6" s="1"/>
  <c r="R1314" i="6" a="1"/>
  <c r="R1314" i="6" s="1"/>
  <c r="R557" i="6" a="1"/>
  <c r="R557" i="6" s="1"/>
  <c r="R1308" i="6" a="1"/>
  <c r="R1308" i="6" s="1"/>
  <c r="R1303" i="6" a="1"/>
  <c r="R1303" i="6" s="1"/>
  <c r="R547" i="6" a="1"/>
  <c r="R547" i="6" s="1"/>
  <c r="R1288" i="6" a="1"/>
  <c r="R1288" i="6" s="1"/>
  <c r="R2143" i="6" a="1"/>
  <c r="R2143" i="6" s="1"/>
  <c r="R572" i="6" a="1"/>
  <c r="R572" i="6" s="1"/>
  <c r="S572" i="6" s="1"/>
  <c r="R2431" i="6" a="1"/>
  <c r="R2431" i="6" s="1"/>
  <c r="S2431" i="6" s="1"/>
  <c r="R1342" i="6" a="1"/>
  <c r="R1342" i="6" s="1"/>
  <c r="S1342" i="6" s="1"/>
  <c r="R2209" i="6" a="1"/>
  <c r="R2209" i="6" s="1"/>
  <c r="R580" i="6" a="1"/>
  <c r="R580" i="6" s="1"/>
  <c r="R1399" i="6" a="1"/>
  <c r="R1399" i="6" s="1"/>
  <c r="S1399" i="6" s="1"/>
  <c r="R2190" i="6" a="1"/>
  <c r="R2190" i="6" s="1"/>
  <c r="S2190" i="6" s="1"/>
  <c r="R1353" i="6" a="1"/>
  <c r="R1353" i="6" s="1"/>
  <c r="R2205" i="6" a="1"/>
  <c r="R2205" i="6" s="1"/>
  <c r="S2205" i="6" s="1"/>
  <c r="R2224" i="6" a="1"/>
  <c r="R2224" i="6" s="1"/>
  <c r="R2222" i="6" a="1"/>
  <c r="R2222" i="6" s="1"/>
  <c r="S2222" i="6" s="1"/>
  <c r="R1380" i="6" a="1"/>
  <c r="R1380" i="6" s="1"/>
  <c r="R1347" i="6" a="1"/>
  <c r="R1347" i="6" s="1"/>
  <c r="S1347" i="6" s="1"/>
  <c r="R1378" i="6" a="1"/>
  <c r="R1378" i="6" s="1"/>
  <c r="S1378" i="6" s="1"/>
  <c r="R1406" i="6" a="1"/>
  <c r="R1406" i="6" s="1"/>
  <c r="S1406" i="6" s="1"/>
  <c r="R1344" i="6" a="1"/>
  <c r="R1344" i="6" s="1"/>
  <c r="R2434" i="6" a="1"/>
  <c r="R2434" i="6" s="1"/>
  <c r="S2434" i="6" s="1"/>
  <c r="R2212" i="6" a="1"/>
  <c r="R2212" i="6" s="1"/>
  <c r="R1379" i="6" a="1"/>
  <c r="R1379" i="6" s="1"/>
  <c r="S1379" i="6" s="1"/>
  <c r="R1345" i="6" a="1"/>
  <c r="R1345" i="6" s="1"/>
  <c r="S1345" i="6" s="1"/>
  <c r="R2221" i="6" a="1"/>
  <c r="R2221" i="6" s="1"/>
  <c r="S2221" i="6" s="1"/>
  <c r="R1358" i="6" a="1"/>
  <c r="R1358" i="6" s="1"/>
  <c r="S1358" i="6" s="1"/>
  <c r="R1360" i="6" a="1"/>
  <c r="R1360" i="6" s="1"/>
  <c r="S1360" i="6" s="1"/>
  <c r="R2184" i="6" a="1"/>
  <c r="R2184" i="6" s="1"/>
  <c r="S2184" i="6" s="1"/>
  <c r="R2206" i="6" a="1"/>
  <c r="R2206" i="6" s="1"/>
  <c r="S2206" i="6" s="1"/>
  <c r="R2208" i="6" a="1"/>
  <c r="R2208" i="6" s="1"/>
  <c r="S2208" i="6" s="1"/>
  <c r="R1348" i="6" a="1"/>
  <c r="R1348" i="6" s="1"/>
  <c r="S1348" i="6" s="1"/>
  <c r="R2193" i="6" a="1"/>
  <c r="R2193" i="6" s="1"/>
  <c r="S2193" i="6" s="1"/>
  <c r="R1338" i="6" a="1"/>
  <c r="R1338" i="6" s="1"/>
  <c r="S1338" i="6" s="1"/>
  <c r="R2169" i="6" a="1"/>
  <c r="R2169" i="6" s="1"/>
  <c r="R1330" i="6" a="1"/>
  <c r="R1330" i="6" s="1"/>
  <c r="R1328" i="6" a="1"/>
  <c r="R1328" i="6" s="1"/>
  <c r="R1319" i="6" a="1"/>
  <c r="R1319" i="6" s="1"/>
  <c r="R1315" i="6" a="1"/>
  <c r="R1315" i="6" s="1"/>
  <c r="R1312" i="6" a="1"/>
  <c r="R1312" i="6" s="1"/>
  <c r="R1307" i="6" a="1"/>
  <c r="R1307" i="6" s="1"/>
  <c r="R552" i="6" a="1"/>
  <c r="R552" i="6" s="1"/>
  <c r="R1301" i="6" a="1"/>
  <c r="R1301" i="6" s="1"/>
  <c r="R2152" i="6" a="1"/>
  <c r="R2152" i="6" s="1"/>
  <c r="R1298" i="6" a="1"/>
  <c r="R1298" i="6" s="1"/>
  <c r="S1298" i="6" s="1"/>
  <c r="R2156" i="6" a="1"/>
  <c r="R2156" i="6" s="1"/>
  <c r="R2144" i="6" a="1"/>
  <c r="R2144" i="6" s="1"/>
  <c r="R542" i="6" a="1"/>
  <c r="R542" i="6" s="1"/>
  <c r="R2427" i="6" a="1"/>
  <c r="R2427" i="6" s="1"/>
  <c r="R567" i="6" a="1"/>
  <c r="R567" i="6" s="1"/>
  <c r="R565" i="6" a="1"/>
  <c r="R565" i="6" s="1"/>
  <c r="S565" i="6" s="1"/>
  <c r="R61" i="6" a="1"/>
  <c r="R61" i="6" s="1"/>
  <c r="S61" i="6" s="1"/>
  <c r="R1329" i="6" a="1"/>
  <c r="R1329" i="6" s="1"/>
  <c r="S1329" i="6" s="1"/>
  <c r="R2162" i="6" a="1"/>
  <c r="R2162" i="6" s="1"/>
  <c r="S2162" i="6" s="1"/>
  <c r="R58" i="6" a="1"/>
  <c r="R58" i="6" s="1"/>
  <c r="S58" i="6" s="1"/>
  <c r="R2148" i="6" a="1"/>
  <c r="R2148" i="6" s="1"/>
  <c r="S2148" i="6" s="1"/>
  <c r="R2151" i="6" a="1"/>
  <c r="R2151" i="6" s="1"/>
  <c r="S2151" i="6" s="1"/>
  <c r="R2153" i="6" a="1"/>
  <c r="R2153" i="6" s="1"/>
  <c r="S2153" i="6" s="1"/>
  <c r="R1296" i="6" a="1"/>
  <c r="R1296" i="6" s="1"/>
  <c r="S1296" i="6" s="1"/>
  <c r="R1291" i="6" a="1"/>
  <c r="R1291" i="6" s="1"/>
  <c r="S1291" i="6" s="1"/>
  <c r="R1279" i="6" a="1"/>
  <c r="R1279" i="6" s="1"/>
  <c r="R1278" i="6" a="1"/>
  <c r="R1278" i="6" s="1"/>
  <c r="R1274" i="6" a="1"/>
  <c r="R1274" i="6" s="1"/>
  <c r="R2424" i="6" a="1"/>
  <c r="R2424" i="6" s="1"/>
  <c r="R1267" i="6" a="1"/>
  <c r="R1267" i="6" s="1"/>
  <c r="R1264" i="6" a="1"/>
  <c r="R1264" i="6" s="1"/>
  <c r="R522" i="6" a="1"/>
  <c r="R522" i="6" s="1"/>
  <c r="R1259" i="6" a="1"/>
  <c r="R1259" i="6" s="1"/>
  <c r="R1247" i="6" a="1"/>
  <c r="R1247" i="6" s="1"/>
  <c r="R1245" i="6" a="1"/>
  <c r="R1245" i="6" s="1"/>
  <c r="R1239" i="6" a="1"/>
  <c r="R1239" i="6" s="1"/>
  <c r="R1236" i="6" a="1"/>
  <c r="R1236" i="6" s="1"/>
  <c r="R507" i="6" a="1"/>
  <c r="R507" i="6" s="1"/>
  <c r="R1231" i="6" a="1"/>
  <c r="R1231" i="6" s="1"/>
  <c r="R494" i="6" a="1"/>
  <c r="R494" i="6" s="1"/>
  <c r="S494" i="6" s="1"/>
  <c r="R2133" i="6" a="1"/>
  <c r="R2133" i="6" s="1"/>
  <c r="R1382" i="6" a="1"/>
  <c r="R1382" i="6" s="1"/>
  <c r="S1382" i="6" s="1"/>
  <c r="R1341" i="6" a="1"/>
  <c r="R1341" i="6" s="1"/>
  <c r="R563" i="6" a="1"/>
  <c r="R563" i="6" s="1"/>
  <c r="S563" i="6" s="1"/>
  <c r="R1334" i="6" a="1"/>
  <c r="R1334" i="6" s="1"/>
  <c r="S1334" i="6" s="1"/>
  <c r="R1321" i="6" a="1"/>
  <c r="R1321" i="6" s="1"/>
  <c r="S1321" i="6" s="1"/>
  <c r="R2163" i="6" a="1"/>
  <c r="R2163" i="6" s="1"/>
  <c r="S2163" i="6" s="1"/>
  <c r="R546" i="6" a="1"/>
  <c r="R546" i="6" s="1"/>
  <c r="S546" i="6" s="1"/>
  <c r="R1300" i="6" a="1"/>
  <c r="R1300" i="6" s="1"/>
  <c r="S1300" i="6" s="1"/>
  <c r="R2146" i="6" a="1"/>
  <c r="R2146" i="6" s="1"/>
  <c r="R541" i="6" a="1"/>
  <c r="R541" i="6" s="1"/>
  <c r="S541" i="6" s="1"/>
  <c r="R1283" i="6" a="1"/>
  <c r="R1283" i="6" s="1"/>
  <c r="R534" i="6" a="1"/>
  <c r="R534" i="6" s="1"/>
  <c r="R1276" i="6" a="1"/>
  <c r="R1276" i="6" s="1"/>
  <c r="R1273" i="6" a="1"/>
  <c r="R1273" i="6" s="1"/>
  <c r="R530" i="6" a="1"/>
  <c r="R530" i="6" s="1"/>
  <c r="R1266" i="6" a="1"/>
  <c r="R1266" i="6" s="1"/>
  <c r="R51" i="6" a="1"/>
  <c r="R51" i="6" s="1"/>
  <c r="R1256" i="6" a="1"/>
  <c r="R1256" i="6" s="1"/>
  <c r="R1251" i="6" a="1"/>
  <c r="R1251" i="6" s="1"/>
  <c r="R1244" i="6" a="1"/>
  <c r="R1244" i="6" s="1"/>
  <c r="R2134" i="6" a="1"/>
  <c r="R2134" i="6" s="1"/>
  <c r="R511" i="6" a="1"/>
  <c r="R511" i="6" s="1"/>
  <c r="R1234" i="6" a="1"/>
  <c r="R1234" i="6" s="1"/>
  <c r="R502" i="6" a="1"/>
  <c r="R502" i="6" s="1"/>
  <c r="R1229" i="6" a="1"/>
  <c r="R1229" i="6" s="1"/>
  <c r="R491" i="6" a="1"/>
  <c r="R491" i="6" s="1"/>
  <c r="R2211" i="6" a="1"/>
  <c r="R2211" i="6" s="1"/>
  <c r="S2211" i="6" s="1"/>
  <c r="R2174" i="6" a="1"/>
  <c r="R2174" i="6" s="1"/>
  <c r="R1337" i="6" a="1"/>
  <c r="R1337" i="6" s="1"/>
  <c r="S1337" i="6" s="1"/>
  <c r="R1326" i="6" a="1"/>
  <c r="R1326" i="6" s="1"/>
  <c r="S1326" i="6" s="1"/>
  <c r="R2165" i="6" a="1"/>
  <c r="R2165" i="6" s="1"/>
  <c r="R1304" i="6" a="1"/>
  <c r="R1304" i="6" s="1"/>
  <c r="S1304" i="6" s="1"/>
  <c r="R549" i="6" a="1"/>
  <c r="R549" i="6" s="1"/>
  <c r="S549" i="6" s="1"/>
  <c r="R1290" i="6" a="1"/>
  <c r="R1290" i="6" s="1"/>
  <c r="R1295" i="6" a="1"/>
  <c r="R1295" i="6" s="1"/>
  <c r="R57" i="6" a="1"/>
  <c r="R57" i="6" s="1"/>
  <c r="R1280" i="6" a="1"/>
  <c r="R1280" i="6" s="1"/>
  <c r="R1277" i="6" a="1"/>
  <c r="R1277" i="6" s="1"/>
  <c r="R2135" i="6" a="1"/>
  <c r="R2135" i="6" s="1"/>
  <c r="R2138" i="6" a="1"/>
  <c r="R2138" i="6" s="1"/>
  <c r="R527" i="6" a="1"/>
  <c r="R527" i="6" s="1"/>
  <c r="R1262" i="6" a="1"/>
  <c r="R1262" i="6" s="1"/>
  <c r="R1255" i="6" a="1"/>
  <c r="R1255" i="6" s="1"/>
  <c r="R1258" i="6" a="1"/>
  <c r="R1258" i="6" s="1"/>
  <c r="R1248" i="6" a="1"/>
  <c r="R1248" i="6" s="1"/>
  <c r="R516" i="6" a="1"/>
  <c r="R516" i="6" s="1"/>
  <c r="R1240" i="6" a="1"/>
  <c r="R1240" i="6" s="1"/>
  <c r="R49" i="6" a="1"/>
  <c r="R49" i="6" s="1"/>
  <c r="R503" i="6" a="1"/>
  <c r="R503" i="6" s="1"/>
  <c r="R1377" i="6" a="1"/>
  <c r="R1377" i="6" s="1"/>
  <c r="R1356" i="6" a="1"/>
  <c r="R1356" i="6" s="1"/>
  <c r="S1356" i="6" s="1"/>
  <c r="R1332" i="6" a="1"/>
  <c r="R1332" i="6" s="1"/>
  <c r="S1332" i="6" s="1"/>
  <c r="R1323" i="6" a="1"/>
  <c r="R1323" i="6" s="1"/>
  <c r="R1310" i="6" a="1"/>
  <c r="R1310" i="6" s="1"/>
  <c r="S1310" i="6" s="1"/>
  <c r="R2183" i="6" a="1"/>
  <c r="R2183" i="6" s="1"/>
  <c r="S2183" i="6" s="1"/>
  <c r="R569" i="6" a="1"/>
  <c r="R569" i="6" s="1"/>
  <c r="S569" i="6" s="1"/>
  <c r="R1340" i="6" a="1"/>
  <c r="R1340" i="6" s="1"/>
  <c r="S1340" i="6" s="1"/>
  <c r="R2168" i="6" a="1"/>
  <c r="R2168" i="6" s="1"/>
  <c r="S2168" i="6" s="1"/>
  <c r="R2167" i="6" a="1"/>
  <c r="R2167" i="6" s="1"/>
  <c r="R1316" i="6" a="1"/>
  <c r="R1316" i="6" s="1"/>
  <c r="S1316" i="6" s="1"/>
  <c r="R1309" i="6" a="1"/>
  <c r="R1309" i="6" s="1"/>
  <c r="S1309" i="6" s="1"/>
  <c r="R1299" i="6" a="1"/>
  <c r="R1299" i="6" s="1"/>
  <c r="S1299" i="6" s="1"/>
  <c r="R1355" i="6" a="1"/>
  <c r="R1355" i="6" s="1"/>
  <c r="R1368" i="6" a="1"/>
  <c r="R1368" i="6" s="1"/>
  <c r="R566" i="6" a="1"/>
  <c r="R566" i="6" s="1"/>
  <c r="R1333" i="6" a="1"/>
  <c r="R1333" i="6" s="1"/>
  <c r="S1333" i="6" s="1"/>
  <c r="R1317" i="6" a="1"/>
  <c r="R1317" i="6" s="1"/>
  <c r="S1317" i="6" s="1"/>
  <c r="R1313" i="6" a="1"/>
  <c r="R1313" i="6" s="1"/>
  <c r="S1313" i="6" s="1"/>
  <c r="R1302" i="6" a="1"/>
  <c r="R1302" i="6" s="1"/>
  <c r="S1302" i="6" s="1"/>
  <c r="R2203" i="6" a="1"/>
  <c r="R2203" i="6" s="1"/>
  <c r="S2203" i="6" s="1"/>
  <c r="R2207" i="6" a="1"/>
  <c r="R2207" i="6" s="1"/>
  <c r="S2207" i="6" s="1"/>
  <c r="R559" i="6" a="1"/>
  <c r="R559" i="6" s="1"/>
  <c r="S559" i="6" s="1"/>
  <c r="R558" i="6" a="1"/>
  <c r="R558" i="6" s="1"/>
  <c r="S558" i="6" s="1"/>
  <c r="R1306" i="6" a="1"/>
  <c r="R1306" i="6" s="1"/>
  <c r="S1306" i="6" s="1"/>
  <c r="R550" i="6" a="1"/>
  <c r="R550" i="6" s="1"/>
  <c r="S550" i="6" s="1"/>
  <c r="R1327" i="6" a="1"/>
  <c r="R1327" i="6" s="1"/>
  <c r="S1327" i="6" s="1"/>
  <c r="R60" i="6" a="1"/>
  <c r="R60" i="6" s="1"/>
  <c r="S60" i="6" s="1"/>
  <c r="R1311" i="6" a="1"/>
  <c r="R1311" i="6" s="1"/>
  <c r="S1311" i="6" s="1"/>
  <c r="R1305" i="6" a="1"/>
  <c r="R1305" i="6" s="1"/>
  <c r="S1305" i="6" s="1"/>
  <c r="R2154" i="6" a="1"/>
  <c r="R2154" i="6" s="1"/>
  <c r="S2154" i="6" s="1"/>
  <c r="R2142" i="6" a="1"/>
  <c r="R2142" i="6" s="1"/>
  <c r="S2142" i="6" s="1"/>
  <c r="R2157" i="6" a="1"/>
  <c r="R2157" i="6" s="1"/>
  <c r="S2157" i="6" s="1"/>
  <c r="R1292" i="6" a="1"/>
  <c r="R1292" i="6" s="1"/>
  <c r="S1292" i="6" s="1"/>
  <c r="R1289" i="6" a="1"/>
  <c r="R1289" i="6" s="1"/>
  <c r="S1289" i="6" s="1"/>
  <c r="R2155" i="6" a="1"/>
  <c r="R2155" i="6" s="1"/>
  <c r="R1282" i="6" a="1"/>
  <c r="R1282" i="6" s="1"/>
  <c r="R536" i="6" a="1"/>
  <c r="R536" i="6" s="1"/>
  <c r="R531" i="6" a="1"/>
  <c r="R531" i="6" s="1"/>
  <c r="R2423" i="6" a="1"/>
  <c r="R2423" i="6" s="1"/>
  <c r="R1270" i="6" a="1"/>
  <c r="R1270" i="6" s="1"/>
  <c r="R528" i="6" a="1"/>
  <c r="R528" i="6" s="1"/>
  <c r="R525" i="6" a="1"/>
  <c r="R525" i="6" s="1"/>
  <c r="R1261" i="6" a="1"/>
  <c r="R1261" i="6" s="1"/>
  <c r="R1252" i="6" a="1"/>
  <c r="R1252" i="6" s="1"/>
  <c r="R1246" i="6" a="1"/>
  <c r="R1246" i="6" s="1"/>
  <c r="R515" i="6" a="1"/>
  <c r="R515" i="6" s="1"/>
  <c r="R513" i="6" a="1"/>
  <c r="R513" i="6" s="1"/>
  <c r="R1235" i="6" a="1"/>
  <c r="R1235" i="6" s="1"/>
  <c r="R1233" i="6" a="1"/>
  <c r="R1233" i="6" s="1"/>
  <c r="R1230" i="6" a="1"/>
  <c r="R1230" i="6" s="1"/>
  <c r="S1230" i="6" s="1"/>
  <c r="R1228" i="6" a="1"/>
  <c r="R1228" i="6" s="1"/>
  <c r="R2145" i="6" a="1"/>
  <c r="R2145" i="6" s="1"/>
  <c r="S2145" i="6" s="1"/>
  <c r="R1297" i="6" a="1"/>
  <c r="R1297" i="6" s="1"/>
  <c r="S1297" i="6" s="1"/>
  <c r="R535" i="6" a="1"/>
  <c r="R535" i="6" s="1"/>
  <c r="S535" i="6" s="1"/>
  <c r="R532" i="6" a="1"/>
  <c r="R532" i="6" s="1"/>
  <c r="S532" i="6" s="1"/>
  <c r="R2136" i="6" a="1"/>
  <c r="R2136" i="6" s="1"/>
  <c r="S2136" i="6" s="1"/>
  <c r="R1265" i="6" a="1"/>
  <c r="R1265" i="6" s="1"/>
  <c r="S1265" i="6" s="1"/>
  <c r="R1249" i="6" a="1"/>
  <c r="R1249" i="6" s="1"/>
  <c r="S1249" i="6" s="1"/>
  <c r="R1243" i="6" a="1"/>
  <c r="R1243" i="6" s="1"/>
  <c r="S1243" i="6" s="1"/>
  <c r="R508" i="6" a="1"/>
  <c r="R508" i="6" s="1"/>
  <c r="S508" i="6" s="1"/>
  <c r="R496" i="6" a="1"/>
  <c r="R496" i="6" s="1"/>
  <c r="S496" i="6" s="1"/>
  <c r="R495" i="6" a="1"/>
  <c r="R495" i="6" s="1"/>
  <c r="S495" i="6" s="1"/>
  <c r="R492" i="6" a="1"/>
  <c r="R492" i="6" s="1"/>
  <c r="S492" i="6" s="1"/>
  <c r="R46" i="6" a="1"/>
  <c r="R46" i="6" s="1"/>
  <c r="R2125" i="6" a="1"/>
  <c r="R2125" i="6" s="1"/>
  <c r="R1998" i="6" a="1"/>
  <c r="R1998" i="6" s="1"/>
  <c r="R2074" i="6" a="1"/>
  <c r="R2074" i="6" s="1"/>
  <c r="R1120" i="6" a="1"/>
  <c r="R1120" i="6" s="1"/>
  <c r="R1191" i="6" a="1"/>
  <c r="R1191" i="6" s="1"/>
  <c r="R1137" i="6" a="1"/>
  <c r="R1137" i="6" s="1"/>
  <c r="R1960" i="6" a="1"/>
  <c r="R1960" i="6" s="1"/>
  <c r="R2002" i="6" a="1"/>
  <c r="R2002" i="6" s="1"/>
  <c r="R481" i="6" a="1"/>
  <c r="R481" i="6" s="1"/>
  <c r="R2027" i="6" a="1"/>
  <c r="R2027" i="6" s="1"/>
  <c r="S2027" i="6" s="1"/>
  <c r="R1190" i="6" a="1"/>
  <c r="R1190" i="6" s="1"/>
  <c r="R2407" i="6" a="1"/>
  <c r="R2407" i="6" s="1"/>
  <c r="S2407" i="6" s="1"/>
  <c r="R1984" i="6" a="1"/>
  <c r="R1984" i="6" s="1"/>
  <c r="R478" i="6" a="1"/>
  <c r="R478" i="6" s="1"/>
  <c r="R2060" i="6" a="1"/>
  <c r="R2060" i="6" s="1"/>
  <c r="R2022" i="6" a="1"/>
  <c r="R2022" i="6" s="1"/>
  <c r="R1090" i="6" a="1"/>
  <c r="R1090" i="6" s="1"/>
  <c r="R2111" i="6" a="1"/>
  <c r="R2111" i="6" s="1"/>
  <c r="R2122" i="6" a="1"/>
  <c r="R2122" i="6" s="1"/>
  <c r="S2122" i="6" s="1"/>
  <c r="R1294" i="6" a="1"/>
  <c r="R1294" i="6" s="1"/>
  <c r="S1294" i="6" s="1"/>
  <c r="R2141" i="6" a="1"/>
  <c r="R2141" i="6" s="1"/>
  <c r="R540" i="6" a="1"/>
  <c r="R540" i="6" s="1"/>
  <c r="S540" i="6" s="1"/>
  <c r="R537" i="6" a="1"/>
  <c r="R537" i="6" s="1"/>
  <c r="S537" i="6" s="1"/>
  <c r="R2137" i="6" a="1"/>
  <c r="R2137" i="6" s="1"/>
  <c r="S2137" i="6" s="1"/>
  <c r="R55" i="6" a="1"/>
  <c r="R55" i="6" s="1"/>
  <c r="S55" i="6" s="1"/>
  <c r="R1253" i="6" a="1"/>
  <c r="R1253" i="6" s="1"/>
  <c r="S1253" i="6" s="1"/>
  <c r="R518" i="6" a="1"/>
  <c r="R518" i="6" s="1"/>
  <c r="S518" i="6" s="1"/>
  <c r="R512" i="6" a="1"/>
  <c r="R512" i="6" s="1"/>
  <c r="S512" i="6" s="1"/>
  <c r="R506" i="6" a="1"/>
  <c r="R506" i="6" s="1"/>
  <c r="S506" i="6" s="1"/>
  <c r="R488" i="6" a="1"/>
  <c r="R488" i="6" s="1"/>
  <c r="R485" i="6" a="1"/>
  <c r="R485" i="6" s="1"/>
  <c r="R465" i="6" a="1"/>
  <c r="R465" i="6" s="1"/>
  <c r="R2041" i="6" a="1"/>
  <c r="R2041" i="6" s="1"/>
  <c r="R2107" i="6" a="1"/>
  <c r="R2107" i="6" s="1"/>
  <c r="R2005" i="6" a="1"/>
  <c r="R2005" i="6" s="1"/>
  <c r="R1171" i="6" a="1"/>
  <c r="R1171" i="6" s="1"/>
  <c r="R2028" i="6" a="1"/>
  <c r="R2028" i="6" s="1"/>
  <c r="R1996" i="6" a="1"/>
  <c r="R1996" i="6" s="1"/>
  <c r="R2055" i="6" a="1"/>
  <c r="R2055" i="6" s="1"/>
  <c r="R1157" i="6" a="1"/>
  <c r="R1157" i="6" s="1"/>
  <c r="R2043" i="6" a="1"/>
  <c r="R2043" i="6" s="1"/>
  <c r="R1986" i="6" a="1"/>
  <c r="R1986" i="6" s="1"/>
  <c r="R1147" i="6" a="1"/>
  <c r="R1147" i="6" s="1"/>
  <c r="R1220" i="6" a="1"/>
  <c r="R1220" i="6" s="1"/>
  <c r="R2062" i="6" a="1"/>
  <c r="R2062" i="6" s="1"/>
  <c r="R1218" i="6" a="1"/>
  <c r="R1218" i="6" s="1"/>
  <c r="R2023" i="6" a="1"/>
  <c r="R2023" i="6" s="1"/>
  <c r="R475" i="6" a="1"/>
  <c r="R475" i="6" s="1"/>
  <c r="R2020" i="6" a="1"/>
  <c r="R2020" i="6" s="1"/>
  <c r="R473" i="6" a="1"/>
  <c r="R473" i="6" s="1"/>
  <c r="R1286" i="6" a="1"/>
  <c r="R1286" i="6" s="1"/>
  <c r="S1286" i="6" s="1"/>
  <c r="R2160" i="6" a="1"/>
  <c r="R2160" i="6" s="1"/>
  <c r="R2139" i="6" a="1"/>
  <c r="R2139" i="6" s="1"/>
  <c r="S2139" i="6" s="1"/>
  <c r="R1272" i="6" a="1"/>
  <c r="R1272" i="6" s="1"/>
  <c r="R1260" i="6" a="1"/>
  <c r="R1260" i="6" s="1"/>
  <c r="S1260" i="6" s="1"/>
  <c r="R1254" i="6" a="1"/>
  <c r="R1254" i="6" s="1"/>
  <c r="S1254" i="6" s="1"/>
  <c r="R1241" i="6" a="1"/>
  <c r="R1241" i="6" s="1"/>
  <c r="S1241" i="6" s="1"/>
  <c r="R1237" i="6" a="1"/>
  <c r="R1237" i="6" s="1"/>
  <c r="R1232" i="6" a="1"/>
  <c r="R1232" i="6" s="1"/>
  <c r="S1232" i="6" s="1"/>
  <c r="R487" i="6" a="1"/>
  <c r="R487" i="6" s="1"/>
  <c r="R1086" i="6" a="1"/>
  <c r="R1086" i="6" s="1"/>
  <c r="R1176" i="6" a="1"/>
  <c r="R1176" i="6" s="1"/>
  <c r="R2390" i="6" a="1"/>
  <c r="R2390" i="6" s="1"/>
  <c r="R1169" i="6" a="1"/>
  <c r="R1169" i="6" s="1"/>
  <c r="R2003" i="6" a="1"/>
  <c r="R2003" i="6" s="1"/>
  <c r="R2408" i="6" a="1"/>
  <c r="R2408" i="6" s="1"/>
  <c r="R2108" i="6" a="1"/>
  <c r="R2108" i="6" s="1"/>
  <c r="R2404" i="6" a="1"/>
  <c r="R2404" i="6" s="1"/>
  <c r="R2095" i="6" a="1"/>
  <c r="R2095" i="6" s="1"/>
  <c r="R1156" i="6" a="1"/>
  <c r="R1156" i="6" s="1"/>
  <c r="R1185" i="6" a="1"/>
  <c r="R1185" i="6" s="1"/>
  <c r="R1091" i="6" a="1"/>
  <c r="R1091" i="6" s="1"/>
  <c r="R1100" i="6" a="1"/>
  <c r="R1100" i="6" s="1"/>
  <c r="R2124" i="6" a="1"/>
  <c r="R2124" i="6" s="1"/>
  <c r="R2123" i="6" a="1"/>
  <c r="R2123" i="6" s="1"/>
  <c r="R1982" i="6" a="1"/>
  <c r="R1982" i="6" s="1"/>
  <c r="R1216" i="6" a="1"/>
  <c r="R1216" i="6" s="1"/>
  <c r="R554" i="6" a="1"/>
  <c r="R554" i="6" s="1"/>
  <c r="S554" i="6" s="1"/>
  <c r="R544" i="6" a="1"/>
  <c r="R544" i="6" s="1"/>
  <c r="R1281" i="6" a="1"/>
  <c r="R1281" i="6" s="1"/>
  <c r="S1281" i="6" s="1"/>
  <c r="R1275" i="6" a="1"/>
  <c r="R1275" i="6" s="1"/>
  <c r="R1263" i="6" a="1"/>
  <c r="R1263" i="6" s="1"/>
  <c r="S1263" i="6" s="1"/>
  <c r="R523" i="6" a="1"/>
  <c r="R523" i="6" s="1"/>
  <c r="S523" i="6" s="1"/>
  <c r="R1242" i="6" a="1"/>
  <c r="R1242" i="6" s="1"/>
  <c r="S1242" i="6" s="1"/>
  <c r="R50" i="6" a="1"/>
  <c r="R50" i="6" s="1"/>
  <c r="R539" i="6" a="1"/>
  <c r="R539" i="6" s="1"/>
  <c r="S539" i="6" s="1"/>
  <c r="R533" i="6" a="1"/>
  <c r="R533" i="6" s="1"/>
  <c r="R54" i="6" a="1"/>
  <c r="R54" i="6" s="1"/>
  <c r="S54" i="6" s="1"/>
  <c r="R53" i="6" a="1"/>
  <c r="R53" i="6" s="1"/>
  <c r="S53" i="6" s="1"/>
  <c r="R520" i="6" a="1"/>
  <c r="R520" i="6" s="1"/>
  <c r="S520" i="6" s="1"/>
  <c r="R1250" i="6" a="1"/>
  <c r="R1250" i="6" s="1"/>
  <c r="R504" i="6" a="1"/>
  <c r="R504" i="6" s="1"/>
  <c r="S504" i="6" s="1"/>
  <c r="R538" i="6" a="1"/>
  <c r="R538" i="6" s="1"/>
  <c r="R1269" i="6" a="1"/>
  <c r="R1269" i="6" s="1"/>
  <c r="S1269" i="6" s="1"/>
  <c r="R529" i="6" a="1"/>
  <c r="R529" i="6" s="1"/>
  <c r="S529" i="6" s="1"/>
  <c r="R1257" i="6" a="1"/>
  <c r="R1257" i="6" s="1"/>
  <c r="S1257" i="6" s="1"/>
  <c r="R519" i="6" a="1"/>
  <c r="R519" i="6" s="1"/>
  <c r="S519" i="6" s="1"/>
  <c r="R509" i="6" a="1"/>
  <c r="R509" i="6" s="1"/>
  <c r="S509" i="6" s="1"/>
  <c r="R1268" i="6" a="1"/>
  <c r="R1268" i="6" s="1"/>
  <c r="S1268" i="6" s="1"/>
  <c r="R1271" i="6" a="1"/>
  <c r="R1271" i="6" s="1"/>
  <c r="S1271" i="6" s="1"/>
  <c r="R52" i="6" a="1"/>
  <c r="R52" i="6" s="1"/>
  <c r="S52" i="6" s="1"/>
  <c r="R524" i="6" a="1"/>
  <c r="R524" i="6" s="1"/>
  <c r="R1238" i="6" a="1"/>
  <c r="R1238" i="6" s="1"/>
  <c r="S1238" i="6" s="1"/>
  <c r="R510" i="6" a="1"/>
  <c r="R510" i="6" s="1"/>
  <c r="S510" i="6" s="1"/>
  <c r="R56" i="6" a="1"/>
  <c r="R56" i="6" s="1"/>
  <c r="S56" i="6" s="1"/>
  <c r="R2140" i="6" a="1"/>
  <c r="R2140" i="6" s="1"/>
  <c r="S2140" i="6" s="1"/>
  <c r="R526" i="6" a="1"/>
  <c r="R526" i="6" s="1"/>
  <c r="S526" i="6" s="1"/>
  <c r="R521" i="6" a="1"/>
  <c r="R521" i="6" s="1"/>
  <c r="S521" i="6" s="1"/>
  <c r="R517" i="6" a="1"/>
  <c r="R517" i="6" s="1"/>
  <c r="S517" i="6" s="1"/>
  <c r="R514" i="6" a="1"/>
  <c r="R514" i="6" s="1"/>
  <c r="S514" i="6" s="1"/>
  <c r="R48" i="6" a="1"/>
  <c r="R48" i="6" s="1"/>
  <c r="R486" i="6" a="1"/>
  <c r="R486" i="6" s="1"/>
  <c r="S486" i="6" s="1"/>
  <c r="R1227" i="6" a="1"/>
  <c r="R1227" i="6" s="1"/>
  <c r="R2000" i="6" a="1"/>
  <c r="R2000" i="6" s="1"/>
  <c r="R1961" i="6" a="1"/>
  <c r="R1961" i="6" s="1"/>
  <c r="R1162" i="6" a="1"/>
  <c r="R1162" i="6" s="1"/>
  <c r="R1111" i="6" a="1"/>
  <c r="R1111" i="6" s="1"/>
  <c r="R2405" i="6" a="1"/>
  <c r="R2405" i="6" s="1"/>
  <c r="R2422" i="6" a="1"/>
  <c r="R2422" i="6" s="1"/>
  <c r="S2422" i="6" s="1"/>
  <c r="R2079" i="6" a="1"/>
  <c r="R2079" i="6" s="1"/>
  <c r="R2132" i="6" a="1"/>
  <c r="R2132" i="6" s="1"/>
  <c r="R1144" i="6" a="1"/>
  <c r="R1144" i="6" s="1"/>
  <c r="R2093" i="6" a="1"/>
  <c r="R2093" i="6" s="1"/>
  <c r="R1985" i="6" a="1"/>
  <c r="R1985" i="6" s="1"/>
  <c r="R1099" i="6" a="1"/>
  <c r="R1099" i="6" s="1"/>
  <c r="R2452" i="6" a="1"/>
  <c r="R2452" i="6" s="1"/>
  <c r="R2417" i="6" a="1"/>
  <c r="R2417" i="6" s="1"/>
  <c r="R2048" i="6" a="1"/>
  <c r="R2048" i="6" s="1"/>
  <c r="S2048" i="6" s="1"/>
  <c r="R1981" i="6" a="1"/>
  <c r="R1981" i="6" s="1"/>
  <c r="S1981" i="6" s="1"/>
  <c r="R1135" i="6" a="1"/>
  <c r="R1135" i="6" s="1"/>
  <c r="R1962" i="6" a="1"/>
  <c r="R1962" i="6" s="1"/>
  <c r="S1962" i="6" s="1"/>
  <c r="R1127" i="6" a="1"/>
  <c r="R1127" i="6" s="1"/>
  <c r="S1127" i="6" s="1"/>
  <c r="R2040" i="6" a="1"/>
  <c r="R2040" i="6" s="1"/>
  <c r="S2040" i="6" s="1"/>
  <c r="R1987" i="6" a="1"/>
  <c r="R1987" i="6" s="1"/>
  <c r="S1987" i="6" s="1"/>
  <c r="R2046" i="6" a="1"/>
  <c r="R2046" i="6" s="1"/>
  <c r="S2046" i="6" s="1"/>
  <c r="R2026" i="6" a="1"/>
  <c r="R2026" i="6" s="1"/>
  <c r="S2026" i="6" s="1"/>
  <c r="R2109" i="6" a="1"/>
  <c r="R2109" i="6" s="1"/>
  <c r="S2109" i="6" s="1"/>
  <c r="R2054" i="6" a="1"/>
  <c r="R2054" i="6" s="1"/>
  <c r="S2054" i="6" s="1"/>
  <c r="R1213" i="6" a="1"/>
  <c r="R1213" i="6" s="1"/>
  <c r="R1980" i="6" a="1"/>
  <c r="R1980" i="6" s="1"/>
  <c r="S1980" i="6" s="1"/>
  <c r="R1134" i="6" a="1"/>
  <c r="R1134" i="6" s="1"/>
  <c r="R1098" i="6" a="1"/>
  <c r="R1098" i="6" s="1"/>
  <c r="R1166" i="6" a="1"/>
  <c r="R1166" i="6" s="1"/>
  <c r="R1132" i="6" a="1"/>
  <c r="R1132" i="6" s="1"/>
  <c r="R2015" i="6" a="1"/>
  <c r="R2015" i="6" s="1"/>
  <c r="R1963" i="6" a="1"/>
  <c r="R1963" i="6" s="1"/>
  <c r="R2402" i="6" a="1"/>
  <c r="R2402" i="6" s="1"/>
  <c r="S2402" i="6" s="1"/>
  <c r="R2397" i="6" a="1"/>
  <c r="R2397" i="6" s="1"/>
  <c r="R2012" i="6" a="1"/>
  <c r="R2012" i="6" s="1"/>
  <c r="R2089" i="6" a="1"/>
  <c r="R2089" i="6" s="1"/>
  <c r="R1993" i="6" a="1"/>
  <c r="R1993" i="6" s="1"/>
  <c r="R1103" i="6" a="1"/>
  <c r="R1103" i="6" s="1"/>
  <c r="R2084" i="6" a="1"/>
  <c r="R2084" i="6" s="1"/>
  <c r="R1197" i="6" a="1"/>
  <c r="R1197" i="6" s="1"/>
  <c r="S1197" i="6" s="1"/>
  <c r="R1950" i="6" a="1"/>
  <c r="R1950" i="6" s="1"/>
  <c r="R2129" i="6" a="1"/>
  <c r="R2129" i="6" s="1"/>
  <c r="S2129" i="6" s="1"/>
  <c r="R1116" i="6" a="1"/>
  <c r="R1116" i="6" s="1"/>
  <c r="S1116" i="6" s="1"/>
  <c r="R470" i="6" a="1"/>
  <c r="R470" i="6" s="1"/>
  <c r="S470" i="6" s="1"/>
  <c r="R500" i="6" a="1"/>
  <c r="R500" i="6" s="1"/>
  <c r="S500" i="6" s="1"/>
  <c r="R1226" i="6" a="1"/>
  <c r="R1226" i="6" s="1"/>
  <c r="S1226" i="6" s="1"/>
  <c r="R1112" i="6" a="1"/>
  <c r="R1112" i="6" s="1"/>
  <c r="S1112" i="6" s="1"/>
  <c r="R1221" i="6" a="1"/>
  <c r="R1221" i="6" s="1"/>
  <c r="S1221" i="6" s="1"/>
  <c r="R1997" i="6" a="1"/>
  <c r="R1997" i="6" s="1"/>
  <c r="S1997" i="6" s="1"/>
  <c r="R2078" i="6" a="1"/>
  <c r="R2078" i="6" s="1"/>
  <c r="S2078" i="6" s="1"/>
  <c r="R2039" i="6" a="1"/>
  <c r="R2039" i="6" s="1"/>
  <c r="S2039" i="6" s="1"/>
  <c r="R1983" i="6" a="1"/>
  <c r="R1983" i="6" s="1"/>
  <c r="S1983" i="6" s="1"/>
  <c r="R2025" i="6" a="1"/>
  <c r="R2025" i="6" s="1"/>
  <c r="S2025" i="6" s="1"/>
  <c r="R2103" i="6" a="1"/>
  <c r="R2103" i="6" s="1"/>
  <c r="S2103" i="6" s="1"/>
  <c r="R474" i="6" a="1"/>
  <c r="R474" i="6" s="1"/>
  <c r="R2021" i="6" a="1"/>
  <c r="R2021" i="6" s="1"/>
  <c r="S2021" i="6" s="1"/>
  <c r="R2019" i="6" a="1"/>
  <c r="R2019" i="6" s="1"/>
  <c r="S2019" i="6" s="1"/>
  <c r="R1184" i="6" a="1"/>
  <c r="R1184" i="6" s="1"/>
  <c r="R2414" i="6" a="1"/>
  <c r="R2414" i="6" s="1"/>
  <c r="R2059" i="6" a="1"/>
  <c r="R2059" i="6" s="1"/>
  <c r="R1968" i="6" a="1"/>
  <c r="R1968" i="6" s="1"/>
  <c r="R1118" i="6" a="1"/>
  <c r="R1118" i="6" s="1"/>
  <c r="R1143" i="6" a="1"/>
  <c r="R1143" i="6" s="1"/>
  <c r="R2392" i="6" a="1"/>
  <c r="R2392" i="6" s="1"/>
  <c r="R1198" i="6" a="1"/>
  <c r="R1198" i="6" s="1"/>
  <c r="R1180" i="6" a="1"/>
  <c r="R1180" i="6" s="1"/>
  <c r="R2401" i="6" a="1"/>
  <c r="R2401" i="6" s="1"/>
  <c r="R2413" i="6" a="1"/>
  <c r="R2413" i="6" s="1"/>
  <c r="R2105" i="6" a="1"/>
  <c r="R2105" i="6" s="1"/>
  <c r="R2412" i="6" a="1"/>
  <c r="R2412" i="6" s="1"/>
  <c r="R1178" i="6" a="1"/>
  <c r="R1178" i="6" s="1"/>
  <c r="R1992" i="6" a="1"/>
  <c r="R1992" i="6" s="1"/>
  <c r="R1117" i="6" a="1"/>
  <c r="R1117" i="6" s="1"/>
  <c r="R1088" i="6" a="1"/>
  <c r="R1088" i="6" s="1"/>
  <c r="R2118" i="6" a="1"/>
  <c r="R2118" i="6" s="1"/>
  <c r="R1955" i="6" a="1"/>
  <c r="R1955" i="6" s="1"/>
  <c r="R1153" i="6" a="1"/>
  <c r="R1153" i="6" s="1"/>
  <c r="S1153" i="6" s="1"/>
  <c r="R505" i="6" a="1"/>
  <c r="R505" i="6" s="1"/>
  <c r="S505" i="6" s="1"/>
  <c r="R2029" i="6" a="1"/>
  <c r="R2029" i="6" s="1"/>
  <c r="R1988" i="6" a="1"/>
  <c r="R1988" i="6" s="1"/>
  <c r="S1988" i="6" s="1"/>
  <c r="R1105" i="6" a="1"/>
  <c r="R1105" i="6" s="1"/>
  <c r="S1105" i="6" s="1"/>
  <c r="R2076" i="6" a="1"/>
  <c r="R2076" i="6" s="1"/>
  <c r="S2076" i="6" s="1"/>
  <c r="R1136" i="6" a="1"/>
  <c r="R1136" i="6" s="1"/>
  <c r="R2420" i="6" a="1"/>
  <c r="R2420" i="6" s="1"/>
  <c r="S2420" i="6" s="1"/>
  <c r="R1158" i="6" a="1"/>
  <c r="R1158" i="6" s="1"/>
  <c r="S1158" i="6" s="1"/>
  <c r="R2024" i="6" a="1"/>
  <c r="R2024" i="6" s="1"/>
  <c r="S2024" i="6" s="1"/>
  <c r="R1215" i="6" a="1"/>
  <c r="R1215" i="6" s="1"/>
  <c r="R1089" i="6" a="1"/>
  <c r="R1089" i="6" s="1"/>
  <c r="S1089" i="6" s="1"/>
  <c r="R1128" i="6" a="1"/>
  <c r="R1128" i="6" s="1"/>
  <c r="R2018" i="6" a="1"/>
  <c r="R2018" i="6" s="1"/>
  <c r="R2113" i="6" a="1"/>
  <c r="R2113" i="6" s="1"/>
  <c r="R1173" i="6" a="1"/>
  <c r="R1173" i="6" s="1"/>
  <c r="R1183" i="6" a="1"/>
  <c r="R1183" i="6" s="1"/>
  <c r="R1149" i="6" a="1"/>
  <c r="R1149" i="6" s="1"/>
  <c r="R2131" i="6" a="1"/>
  <c r="R2131" i="6" s="1"/>
  <c r="R1999" i="6" a="1"/>
  <c r="R1999" i="6" s="1"/>
  <c r="R2100" i="6" a="1"/>
  <c r="R2100" i="6" s="1"/>
  <c r="R2120" i="6" a="1"/>
  <c r="R2120" i="6" s="1"/>
  <c r="R1179" i="6" a="1"/>
  <c r="R1179" i="6" s="1"/>
  <c r="R2011" i="6" a="1"/>
  <c r="R2011" i="6" s="1"/>
  <c r="R2104" i="6" a="1"/>
  <c r="R2104" i="6" s="1"/>
  <c r="R1108" i="6" a="1"/>
  <c r="R1108" i="6" s="1"/>
  <c r="R2389" i="6" a="1"/>
  <c r="R2389" i="6" s="1"/>
  <c r="R1146" i="6" a="1"/>
  <c r="R1146" i="6" s="1"/>
  <c r="R497" i="6" a="1"/>
  <c r="R497" i="6" s="1"/>
  <c r="R484" i="6" a="1"/>
  <c r="R484" i="6" s="1"/>
  <c r="R464" i="6" a="1"/>
  <c r="R464" i="6" s="1"/>
  <c r="S464" i="6" s="1"/>
  <c r="R2004" i="6" a="1"/>
  <c r="R2004" i="6" s="1"/>
  <c r="S2004" i="6" s="1"/>
  <c r="R2070" i="6" a="1"/>
  <c r="R2070" i="6" s="1"/>
  <c r="S2070" i="6" s="1"/>
  <c r="R1995" i="6" a="1"/>
  <c r="R1995" i="6" s="1"/>
  <c r="R489" i="6" a="1"/>
  <c r="R489" i="6" s="1"/>
  <c r="S489" i="6" s="1"/>
  <c r="R2071" i="6" a="1"/>
  <c r="R2071" i="6" s="1"/>
  <c r="S2071" i="6" s="1"/>
  <c r="R1952" i="6" a="1"/>
  <c r="R1952" i="6" s="1"/>
  <c r="S1952" i="6" s="1"/>
  <c r="R2044" i="6" a="1"/>
  <c r="R2044" i="6" s="1"/>
  <c r="S2044" i="6" s="1"/>
  <c r="R1951" i="6" a="1"/>
  <c r="R1951" i="6" s="1"/>
  <c r="R480" i="6" a="1"/>
  <c r="R480" i="6" s="1"/>
  <c r="S480" i="6" s="1"/>
  <c r="R466" i="6" a="1"/>
  <c r="R466" i="6" s="1"/>
  <c r="S466" i="6" s="1"/>
  <c r="R482" i="6" a="1"/>
  <c r="R482" i="6" s="1"/>
  <c r="S482" i="6" s="1"/>
  <c r="R1223" i="6" a="1"/>
  <c r="R1223" i="6" s="1"/>
  <c r="S1223" i="6" s="1"/>
  <c r="R1948" i="6" a="1"/>
  <c r="R1948" i="6" s="1"/>
  <c r="R2094" i="6" a="1"/>
  <c r="R2094" i="6" s="1"/>
  <c r="S2094" i="6" s="1"/>
  <c r="R1193" i="6" a="1"/>
  <c r="R1193" i="6" s="1"/>
  <c r="S1193" i="6" s="1"/>
  <c r="R501" i="6" a="1"/>
  <c r="R501" i="6" s="1"/>
  <c r="R499" i="6" a="1"/>
  <c r="R499" i="6" s="1"/>
  <c r="S499" i="6" s="1"/>
  <c r="R498" i="6" a="1"/>
  <c r="R498" i="6" s="1"/>
  <c r="S498" i="6" s="1"/>
  <c r="R493" i="6" a="1"/>
  <c r="R493" i="6" s="1"/>
  <c r="S493" i="6" s="1"/>
  <c r="R490" i="6" a="1"/>
  <c r="R490" i="6" s="1"/>
  <c r="S490" i="6" s="1"/>
  <c r="R1224" i="6" a="1"/>
  <c r="R1224" i="6" s="1"/>
  <c r="S1224" i="6" s="1"/>
  <c r="R1199" i="6" a="1"/>
  <c r="R1199" i="6" s="1"/>
  <c r="S1199" i="6" s="1"/>
  <c r="R2057" i="6" a="1"/>
  <c r="R2057" i="6" s="1"/>
  <c r="S2057" i="6" s="1"/>
  <c r="R47" i="6" a="1"/>
  <c r="R47" i="6" s="1"/>
  <c r="S47" i="6" s="1"/>
  <c r="R1182" i="6" a="1"/>
  <c r="R1182" i="6" s="1"/>
  <c r="S1182" i="6" s="1"/>
  <c r="R1989" i="6" a="1"/>
  <c r="R1989" i="6" s="1"/>
  <c r="S1989" i="6" s="1"/>
  <c r="R1181" i="6" a="1"/>
  <c r="R1181" i="6" s="1"/>
  <c r="S1181" i="6" s="1"/>
  <c r="R2394" i="6" a="1"/>
  <c r="R2394" i="6" s="1"/>
  <c r="S2394" i="6" s="1"/>
  <c r="R1225" i="6" a="1"/>
  <c r="R1225" i="6" s="1"/>
  <c r="S1225" i="6" s="1"/>
  <c r="R2112" i="6" a="1"/>
  <c r="R2112" i="6" s="1"/>
  <c r="S2112" i="6" s="1"/>
  <c r="R2049" i="6" a="1"/>
  <c r="R2049" i="6" s="1"/>
  <c r="S2049" i="6" s="1"/>
  <c r="R1217" i="6" a="1"/>
  <c r="R1217" i="6" s="1"/>
  <c r="S1217" i="6" s="1"/>
  <c r="R1214" i="6" a="1"/>
  <c r="R1214" i="6" s="1"/>
  <c r="S1214" i="6" s="1"/>
  <c r="R1979" i="6" a="1"/>
  <c r="R1979" i="6" s="1"/>
  <c r="S1979" i="6" s="1"/>
  <c r="R2419" i="6" a="1"/>
  <c r="R2419" i="6" s="1"/>
  <c r="S2419" i="6" s="1"/>
  <c r="R1174" i="6" a="1"/>
  <c r="R1174" i="6" s="1"/>
  <c r="R2085" i="6" a="1"/>
  <c r="R2085" i="6" s="1"/>
  <c r="R1155" i="6" a="1"/>
  <c r="R1155" i="6" s="1"/>
  <c r="S1155" i="6" s="1"/>
  <c r="R1126" i="6" a="1"/>
  <c r="R1126" i="6" s="1"/>
  <c r="S1126" i="6" s="1"/>
  <c r="R1977" i="6" a="1"/>
  <c r="R1977" i="6" s="1"/>
  <c r="R1093" i="6" a="1"/>
  <c r="R1093" i="6" s="1"/>
  <c r="R2115" i="6" a="1"/>
  <c r="R2115" i="6" s="1"/>
  <c r="R1946" i="6" a="1"/>
  <c r="R1946" i="6" s="1"/>
  <c r="R2106" i="6" a="1"/>
  <c r="R2106" i="6" s="1"/>
  <c r="R2038" i="6" a="1"/>
  <c r="R2038" i="6" s="1"/>
  <c r="S2038" i="6" s="1"/>
  <c r="R2068" i="6" a="1"/>
  <c r="R2068" i="6" s="1"/>
  <c r="R1142" i="6" a="1"/>
  <c r="R1142" i="6" s="1"/>
  <c r="R1124" i="6" a="1"/>
  <c r="R1124" i="6" s="1"/>
  <c r="R1972" i="6" a="1"/>
  <c r="R1972" i="6" s="1"/>
  <c r="R2010" i="6" a="1"/>
  <c r="R2010" i="6" s="1"/>
  <c r="S2010" i="6" s="1"/>
  <c r="R1172" i="6" a="1"/>
  <c r="R1172" i="6" s="1"/>
  <c r="R1958" i="6" a="1"/>
  <c r="R1958" i="6" s="1"/>
  <c r="R472" i="6" a="1"/>
  <c r="R472" i="6" s="1"/>
  <c r="S472" i="6" s="1"/>
  <c r="R1209" i="6" a="1"/>
  <c r="R1209" i="6" s="1"/>
  <c r="S1209" i="6" s="1"/>
  <c r="R1097" i="6" a="1"/>
  <c r="R1097" i="6" s="1"/>
  <c r="S1097" i="6" s="1"/>
  <c r="R2403" i="6" a="1"/>
  <c r="R2403" i="6" s="1"/>
  <c r="S2403" i="6" s="1"/>
  <c r="R2064" i="6" a="1"/>
  <c r="R2064" i="6" s="1"/>
  <c r="S2064" i="6" s="1"/>
  <c r="R1956" i="6" a="1"/>
  <c r="R1956" i="6" s="1"/>
  <c r="S1956" i="6" s="1"/>
  <c r="R1102" i="6" a="1"/>
  <c r="R1102" i="6" s="1"/>
  <c r="S1102" i="6" s="1"/>
  <c r="R1965" i="6" a="1"/>
  <c r="R1965" i="6" s="1"/>
  <c r="S1965" i="6" s="1"/>
  <c r="R1991" i="6" a="1"/>
  <c r="R1991" i="6" s="1"/>
  <c r="S1991" i="6" s="1"/>
  <c r="R1203" i="6" a="1"/>
  <c r="R1203" i="6" s="1"/>
  <c r="S1203" i="6" s="1"/>
  <c r="R1196" i="6" a="1"/>
  <c r="R1196" i="6" s="1"/>
  <c r="R469" i="6" a="1"/>
  <c r="R469" i="6" s="1"/>
  <c r="R1115" i="6" a="1"/>
  <c r="R1115" i="6" s="1"/>
  <c r="R1145" i="6" a="1"/>
  <c r="R1145" i="6" s="1"/>
  <c r="R1152" i="6" a="1"/>
  <c r="R1152" i="6" s="1"/>
  <c r="R1973" i="6" a="1"/>
  <c r="R1973" i="6" s="1"/>
  <c r="S1973" i="6" s="1"/>
  <c r="R2082" i="6" a="1"/>
  <c r="R2082" i="6" s="1"/>
  <c r="R1947" i="6" a="1"/>
  <c r="R1947" i="6" s="1"/>
  <c r="S1947" i="6" s="1"/>
  <c r="R1175" i="6" a="1"/>
  <c r="R1175" i="6" s="1"/>
  <c r="S1175" i="6" s="1"/>
  <c r="R2017" i="6" a="1"/>
  <c r="R2017" i="6" s="1"/>
  <c r="S2017" i="6" s="1"/>
  <c r="R2016" i="6" a="1"/>
  <c r="R2016" i="6" s="1"/>
  <c r="S2016" i="6" s="1"/>
  <c r="R1957" i="6" a="1"/>
  <c r="R1957" i="6" s="1"/>
  <c r="S1957" i="6" s="1"/>
  <c r="R2130" i="6" a="1"/>
  <c r="R2130" i="6" s="1"/>
  <c r="S2130" i="6" s="1"/>
  <c r="R2069" i="6" a="1"/>
  <c r="R2069" i="6" s="1"/>
  <c r="S2069" i="6" s="1"/>
  <c r="R2391" i="6" a="1"/>
  <c r="R2391" i="6" s="1"/>
  <c r="S2391" i="6" s="1"/>
  <c r="R1205" i="6" a="1"/>
  <c r="R1205" i="6" s="1"/>
  <c r="S1205" i="6" s="1"/>
  <c r="R2399" i="6" a="1"/>
  <c r="R2399" i="6" s="1"/>
  <c r="R2073" i="6" a="1"/>
  <c r="R2073" i="6" s="1"/>
  <c r="R1949" i="6" a="1"/>
  <c r="R1949" i="6" s="1"/>
  <c r="S1949" i="6" s="1"/>
  <c r="R467" i="6" a="1"/>
  <c r="R467" i="6" s="1"/>
  <c r="R1975" i="6" a="1"/>
  <c r="R1975" i="6" s="1"/>
  <c r="R1192" i="6" a="1"/>
  <c r="R1192" i="6" s="1"/>
  <c r="S1192" i="6" s="1"/>
  <c r="R2409" i="6" a="1"/>
  <c r="R2409" i="6" s="1"/>
  <c r="S2409" i="6" s="1"/>
  <c r="R479" i="6" a="1"/>
  <c r="R479" i="6" s="1"/>
  <c r="S479" i="6" s="1"/>
  <c r="R1959" i="6" a="1"/>
  <c r="R1959" i="6" s="1"/>
  <c r="R1110" i="6" a="1"/>
  <c r="R1110" i="6" s="1"/>
  <c r="S1110" i="6" s="1"/>
  <c r="R1219" i="6" a="1"/>
  <c r="R1219" i="6" s="1"/>
  <c r="R1151" i="6" a="1"/>
  <c r="R1151" i="6" s="1"/>
  <c r="R1161" i="6" a="1"/>
  <c r="R1161" i="6" s="1"/>
  <c r="S1161" i="6" s="1"/>
  <c r="R1119" i="6" a="1"/>
  <c r="R1119" i="6" s="1"/>
  <c r="S1119" i="6" s="1"/>
  <c r="R477" i="6" a="1"/>
  <c r="R477" i="6" s="1"/>
  <c r="R1168" i="6" a="1"/>
  <c r="R1168" i="6" s="1"/>
  <c r="R2415" i="6" a="1"/>
  <c r="R2415" i="6" s="1"/>
  <c r="S2415" i="6" s="1"/>
  <c r="R1104" i="6" a="1"/>
  <c r="R1104" i="6" s="1"/>
  <c r="S1104" i="6" s="1"/>
  <c r="R1094" i="6" a="1"/>
  <c r="R1094" i="6" s="1"/>
  <c r="S1094" i="6" s="1"/>
  <c r="R2114" i="6" a="1"/>
  <c r="R2114" i="6" s="1"/>
  <c r="S2114" i="6" s="1"/>
  <c r="R2065" i="6" a="1"/>
  <c r="R2065" i="6" s="1"/>
  <c r="S2065" i="6" s="1"/>
  <c r="R2086" i="6" a="1"/>
  <c r="R2086" i="6" s="1"/>
  <c r="S2086" i="6" s="1"/>
  <c r="R1206" i="6" a="1"/>
  <c r="R1206" i="6" s="1"/>
  <c r="S1206" i="6" s="1"/>
  <c r="R1092" i="6" a="1"/>
  <c r="R1092" i="6" s="1"/>
  <c r="S1092" i="6" s="1"/>
  <c r="R2031" i="6" a="1"/>
  <c r="R2031" i="6" s="1"/>
  <c r="S2031" i="6" s="1"/>
  <c r="R1170" i="6" a="1"/>
  <c r="R1170" i="6" s="1"/>
  <c r="S1170" i="6" s="1"/>
  <c r="R2398" i="6" a="1"/>
  <c r="R2398" i="6" s="1"/>
  <c r="S2398" i="6" s="1"/>
  <c r="R2421" i="6" a="1"/>
  <c r="R2421" i="6" s="1"/>
  <c r="S2421" i="6" s="1"/>
  <c r="R476" i="6" a="1"/>
  <c r="R476" i="6" s="1"/>
  <c r="S476" i="6" s="1"/>
  <c r="R471" i="6" a="1"/>
  <c r="R471" i="6" s="1"/>
  <c r="S471" i="6" s="1"/>
  <c r="R2393" i="6" a="1"/>
  <c r="R2393" i="6" s="1"/>
  <c r="S2393" i="6" s="1"/>
  <c r="R1208" i="6" a="1"/>
  <c r="R1208" i="6" s="1"/>
  <c r="S1208" i="6" s="1"/>
  <c r="R1125" i="6" a="1"/>
  <c r="R1125" i="6" s="1"/>
  <c r="S1125" i="6" s="1"/>
  <c r="R2119" i="6" a="1"/>
  <c r="R2119" i="6" s="1"/>
  <c r="S2119" i="6" s="1"/>
  <c r="R2406" i="6" a="1"/>
  <c r="R2406" i="6" s="1"/>
  <c r="S2406" i="6" s="1"/>
  <c r="R2396" i="6" a="1"/>
  <c r="R2396" i="6" s="1"/>
  <c r="S2396" i="6" s="1"/>
  <c r="R2001" i="6" a="1"/>
  <c r="R2001" i="6" s="1"/>
  <c r="S2001" i="6" s="1"/>
  <c r="R1154" i="6" a="1"/>
  <c r="R1154" i="6" s="1"/>
  <c r="R2080" i="6" a="1"/>
  <c r="R2080" i="6" s="1"/>
  <c r="R1212" i="6" a="1"/>
  <c r="R1212" i="6" s="1"/>
  <c r="S1212" i="6" s="1"/>
  <c r="R1150" i="6" a="1"/>
  <c r="R1150" i="6" s="1"/>
  <c r="S1150" i="6" s="1"/>
  <c r="R1978" i="6" a="1"/>
  <c r="R1978" i="6" s="1"/>
  <c r="R2013" i="6" a="1"/>
  <c r="R2013" i="6" s="1"/>
  <c r="R1994" i="6" a="1"/>
  <c r="R1994" i="6" s="1"/>
  <c r="S1994" i="6" s="1"/>
  <c r="R462" i="6" a="1"/>
  <c r="R462" i="6" s="1"/>
  <c r="S462" i="6" s="1"/>
  <c r="R1204" i="6" a="1"/>
  <c r="R1204" i="6" s="1"/>
  <c r="S1204" i="6" s="1"/>
  <c r="R2102" i="6" a="1"/>
  <c r="R2102" i="6" s="1"/>
  <c r="S2102" i="6" s="1"/>
  <c r="R2050" i="6" a="1"/>
  <c r="R2050" i="6" s="1"/>
  <c r="S2050" i="6" s="1"/>
  <c r="R1187" i="6" a="1"/>
  <c r="R1187" i="6" s="1"/>
  <c r="S1187" i="6" s="1"/>
  <c r="R1194" i="6" a="1"/>
  <c r="R1194" i="6" s="1"/>
  <c r="S1194" i="6" s="1"/>
  <c r="R2042" i="6" a="1"/>
  <c r="R2042" i="6" s="1"/>
  <c r="S2042" i="6" s="1"/>
  <c r="R2061" i="6" a="1"/>
  <c r="R2061" i="6" s="1"/>
  <c r="S2061" i="6" s="1"/>
  <c r="R2097" i="6" a="1"/>
  <c r="R2097" i="6" s="1"/>
  <c r="S2097" i="6" s="1"/>
  <c r="R1113" i="6" a="1"/>
  <c r="R1113" i="6" s="1"/>
  <c r="R457" i="6" a="1"/>
  <c r="R457" i="6" s="1"/>
  <c r="R1083" i="6" a="1"/>
  <c r="R1083" i="6" s="1"/>
  <c r="R1081" i="6" a="1"/>
  <c r="R1081" i="6" s="1"/>
  <c r="R443" i="6" a="1"/>
  <c r="R443" i="6" s="1"/>
  <c r="R438" i="6" a="1"/>
  <c r="R438" i="6" s="1"/>
  <c r="R1071" i="6" a="1"/>
  <c r="R1071" i="6" s="1"/>
  <c r="R1069" i="6" a="1"/>
  <c r="R1069" i="6" s="1"/>
  <c r="R1063" i="6" a="1"/>
  <c r="R1063" i="6" s="1"/>
  <c r="R1055" i="6" a="1"/>
  <c r="R1055" i="6" s="1"/>
  <c r="R1053" i="6" a="1"/>
  <c r="R1053" i="6" s="1"/>
  <c r="R1042" i="6" a="1"/>
  <c r="R1042" i="6" s="1"/>
  <c r="R1033" i="6" a="1"/>
  <c r="R1033" i="6" s="1"/>
  <c r="R1939" i="6" a="1"/>
  <c r="R1939" i="6" s="1"/>
  <c r="R420" i="6" a="1"/>
  <c r="R420" i="6" s="1"/>
  <c r="R415" i="6" a="1"/>
  <c r="R415" i="6" s="1"/>
  <c r="R409" i="6" a="1"/>
  <c r="R409" i="6" s="1"/>
  <c r="R1935" i="6" a="1"/>
  <c r="R1935" i="6" s="1"/>
  <c r="R1015" i="6" a="1"/>
  <c r="R1015" i="6" s="1"/>
  <c r="R1003" i="6" a="1"/>
  <c r="R1003" i="6" s="1"/>
  <c r="R408" i="6" a="1"/>
  <c r="R408" i="6" s="1"/>
  <c r="R997" i="6" a="1"/>
  <c r="R997" i="6" s="1"/>
  <c r="R397" i="6" a="1"/>
  <c r="R397" i="6" s="1"/>
  <c r="R387" i="6" a="1"/>
  <c r="R387" i="6" s="1"/>
  <c r="S387" i="6" s="1"/>
  <c r="R996" i="6" a="1"/>
  <c r="R996" i="6" s="1"/>
  <c r="R984" i="6" a="1"/>
  <c r="R984" i="6" s="1"/>
  <c r="R382" i="6" a="1"/>
  <c r="R382" i="6" s="1"/>
  <c r="R978" i="6" a="1"/>
  <c r="R978" i="6" s="1"/>
  <c r="R972" i="6" a="1"/>
  <c r="R972" i="6" s="1"/>
  <c r="S972" i="6" s="1"/>
  <c r="R372" i="6" a="1"/>
  <c r="R372" i="6" s="1"/>
  <c r="R367" i="6" a="1"/>
  <c r="R367" i="6" s="1"/>
  <c r="S367" i="6" s="1"/>
  <c r="R910" i="6" a="1"/>
  <c r="R910" i="6" s="1"/>
  <c r="R957" i="6" a="1"/>
  <c r="R957" i="6" s="1"/>
  <c r="R948" i="6" a="1"/>
  <c r="R948" i="6" s="1"/>
  <c r="S948" i="6" s="1"/>
  <c r="R919" i="6" a="1"/>
  <c r="R919" i="6" s="1"/>
  <c r="S919" i="6" s="1"/>
  <c r="R1913" i="6" a="1"/>
  <c r="R1913" i="6" s="1"/>
  <c r="S1913" i="6" s="1"/>
  <c r="R926" i="6" a="1"/>
  <c r="R926" i="6" s="1"/>
  <c r="R1210" i="6" a="1"/>
  <c r="R1210" i="6" s="1"/>
  <c r="S1210" i="6" s="1"/>
  <c r="R2110" i="6" a="1"/>
  <c r="R2110" i="6" s="1"/>
  <c r="S2110" i="6" s="1"/>
  <c r="R2099" i="6" a="1"/>
  <c r="R2099" i="6" s="1"/>
  <c r="R1967" i="6" a="1"/>
  <c r="R1967" i="6" s="1"/>
  <c r="S1967" i="6" s="1"/>
  <c r="R2009" i="6" a="1"/>
  <c r="R2009" i="6" s="1"/>
  <c r="S2009" i="6" s="1"/>
  <c r="R1165" i="6" a="1"/>
  <c r="R1165" i="6" s="1"/>
  <c r="R2037" i="6" a="1"/>
  <c r="R2037" i="6" s="1"/>
  <c r="R1123" i="6" a="1"/>
  <c r="R1123" i="6" s="1"/>
  <c r="R1969" i="6" a="1"/>
  <c r="R1969" i="6" s="1"/>
  <c r="R1163" i="6" a="1"/>
  <c r="R1163" i="6" s="1"/>
  <c r="R1953" i="6" a="1"/>
  <c r="R1953" i="6" s="1"/>
  <c r="R1129" i="6" a="1"/>
  <c r="R1129" i="6" s="1"/>
  <c r="R2090" i="6" a="1"/>
  <c r="R2090" i="6" s="1"/>
  <c r="R45" i="6" a="1"/>
  <c r="R45" i="6" s="1"/>
  <c r="R453" i="6" a="1"/>
  <c r="R453" i="6" s="1"/>
  <c r="R449" i="6" a="1"/>
  <c r="R449" i="6" s="1"/>
  <c r="R1944" i="6" a="1"/>
  <c r="R1944" i="6" s="1"/>
  <c r="R1076" i="6" a="1"/>
  <c r="R1076" i="6" s="1"/>
  <c r="R436" i="6" a="1"/>
  <c r="R436" i="6" s="1"/>
  <c r="R431" i="6" a="1"/>
  <c r="R431" i="6" s="1"/>
  <c r="R1066" i="6" a="1"/>
  <c r="R1066" i="6" s="1"/>
  <c r="R1058" i="6" a="1"/>
  <c r="R1058" i="6" s="1"/>
  <c r="R1054" i="6" a="1"/>
  <c r="R1054" i="6" s="1"/>
  <c r="R1043" i="6" a="1"/>
  <c r="R1043" i="6" s="1"/>
  <c r="R1040" i="6" a="1"/>
  <c r="R1040" i="6" s="1"/>
  <c r="R1037" i="6" a="1"/>
  <c r="R1037" i="6" s="1"/>
  <c r="R1032" i="6" a="1"/>
  <c r="R1032" i="6" s="1"/>
  <c r="R1028" i="6" a="1"/>
  <c r="R1028" i="6" s="1"/>
  <c r="R412" i="6" a="1"/>
  <c r="R412" i="6" s="1"/>
  <c r="R1007" i="6" a="1"/>
  <c r="R1007" i="6" s="1"/>
  <c r="R1018" i="6" a="1"/>
  <c r="R1018" i="6" s="1"/>
  <c r="R1937" i="6" a="1"/>
  <c r="R1937" i="6" s="1"/>
  <c r="R1011" i="6" a="1"/>
  <c r="R1011" i="6" s="1"/>
  <c r="R402" i="6" a="1"/>
  <c r="R402" i="6" s="1"/>
  <c r="R394" i="6" a="1"/>
  <c r="R394" i="6" s="1"/>
  <c r="R390" i="6" a="1"/>
  <c r="R390" i="6" s="1"/>
  <c r="R992" i="6" a="1"/>
  <c r="R992" i="6" s="1"/>
  <c r="R987" i="6" a="1"/>
  <c r="R987" i="6" s="1"/>
  <c r="R989" i="6" a="1"/>
  <c r="R989" i="6" s="1"/>
  <c r="R377" i="6" a="1"/>
  <c r="R377" i="6" s="1"/>
  <c r="R374" i="6" a="1"/>
  <c r="R374" i="6" s="1"/>
  <c r="R373" i="6" a="1"/>
  <c r="R373" i="6" s="1"/>
  <c r="R369" i="6" a="1"/>
  <c r="R369" i="6" s="1"/>
  <c r="R362" i="6" a="1"/>
  <c r="R362" i="6" s="1"/>
  <c r="R920" i="6" a="1"/>
  <c r="R920" i="6" s="1"/>
  <c r="R955" i="6" a="1"/>
  <c r="R955" i="6" s="1"/>
  <c r="R916" i="6" a="1"/>
  <c r="R916" i="6" s="1"/>
  <c r="R1920" i="6" a="1"/>
  <c r="R1920" i="6" s="1"/>
  <c r="R1916" i="6" a="1"/>
  <c r="R1916" i="6" s="1"/>
  <c r="R1207" i="6" a="1"/>
  <c r="R1207" i="6" s="1"/>
  <c r="S1207" i="6" s="1"/>
  <c r="R2416" i="6" a="1"/>
  <c r="R2416" i="6" s="1"/>
  <c r="R2101" i="6" a="1"/>
  <c r="R2101" i="6" s="1"/>
  <c r="R1130" i="6" a="1"/>
  <c r="R1130" i="6" s="1"/>
  <c r="S1130" i="6" s="1"/>
  <c r="R1195" i="6" a="1"/>
  <c r="R1195" i="6" s="1"/>
  <c r="R1114" i="6" a="1"/>
  <c r="R1114" i="6" s="1"/>
  <c r="R2036" i="6" a="1"/>
  <c r="R2036" i="6" s="1"/>
  <c r="R1138" i="6" a="1"/>
  <c r="R1138" i="6" s="1"/>
  <c r="R1141" i="6" a="1"/>
  <c r="R1141" i="6" s="1"/>
  <c r="R1140" i="6" a="1"/>
  <c r="R1140" i="6" s="1"/>
  <c r="R2083" i="6" a="1"/>
  <c r="R2083" i="6" s="1"/>
  <c r="R2035" i="6" a="1"/>
  <c r="R2035" i="6" s="1"/>
  <c r="R2030" i="6" a="1"/>
  <c r="R2030" i="6" s="1"/>
  <c r="R461" i="6" a="1"/>
  <c r="R461" i="6" s="1"/>
  <c r="R456" i="6" a="1"/>
  <c r="R456" i="6" s="1"/>
  <c r="R451" i="6" a="1"/>
  <c r="R451" i="6" s="1"/>
  <c r="R446" i="6" a="1"/>
  <c r="R446" i="6" s="1"/>
  <c r="R441" i="6" a="1"/>
  <c r="R441" i="6" s="1"/>
  <c r="R437" i="6" a="1"/>
  <c r="R437" i="6" s="1"/>
  <c r="R1072" i="6" a="1"/>
  <c r="R1072" i="6" s="1"/>
  <c r="R1068" i="6" a="1"/>
  <c r="R1068" i="6" s="1"/>
  <c r="R1062" i="6" a="1"/>
  <c r="R1062" i="6" s="1"/>
  <c r="R1057" i="6" a="1"/>
  <c r="R1057" i="6" s="1"/>
  <c r="R1050" i="6" a="1"/>
  <c r="R1050" i="6" s="1"/>
  <c r="R2387" i="6" a="1"/>
  <c r="R2387" i="6" s="1"/>
  <c r="R1940" i="6" a="1"/>
  <c r="R1940" i="6" s="1"/>
  <c r="R1039" i="6" a="1"/>
  <c r="R1039" i="6" s="1"/>
  <c r="R418" i="6" a="1"/>
  <c r="R418" i="6" s="1"/>
  <c r="R1026" i="6" a="1"/>
  <c r="R1026" i="6" s="1"/>
  <c r="R1008" i="6" a="1"/>
  <c r="R1008" i="6" s="1"/>
  <c r="R1009" i="6" a="1"/>
  <c r="R1009" i="6" s="1"/>
  <c r="S1009" i="6" s="1"/>
  <c r="R1012" i="6" a="1"/>
  <c r="R1012" i="6" s="1"/>
  <c r="S1012" i="6" s="1"/>
  <c r="R1021" i="6" a="1"/>
  <c r="R1021" i="6" s="1"/>
  <c r="S1021" i="6" s="1"/>
  <c r="R405" i="6" a="1"/>
  <c r="R405" i="6" s="1"/>
  <c r="S405" i="6" s="1"/>
  <c r="R399" i="6" a="1"/>
  <c r="R399" i="6" s="1"/>
  <c r="S399" i="6" s="1"/>
  <c r="R393" i="6" a="1"/>
  <c r="R393" i="6" s="1"/>
  <c r="R995" i="6" a="1"/>
  <c r="R995" i="6" s="1"/>
  <c r="S995" i="6" s="1"/>
  <c r="R1930" i="6" a="1"/>
  <c r="R1930" i="6" s="1"/>
  <c r="S1930" i="6" s="1"/>
  <c r="R985" i="6" a="1"/>
  <c r="R985" i="6" s="1"/>
  <c r="S985" i="6" s="1"/>
  <c r="R380" i="6" a="1"/>
  <c r="R380" i="6" s="1"/>
  <c r="S380" i="6" s="1"/>
  <c r="R979" i="6" a="1"/>
  <c r="R979" i="6" s="1"/>
  <c r="S979" i="6" s="1"/>
  <c r="R969" i="6" a="1"/>
  <c r="R969" i="6" s="1"/>
  <c r="S969" i="6" s="1"/>
  <c r="R966" i="6" a="1"/>
  <c r="R966" i="6" s="1"/>
  <c r="S966" i="6" s="1"/>
  <c r="R364" i="6" a="1"/>
  <c r="R364" i="6" s="1"/>
  <c r="S364" i="6" s="1"/>
  <c r="R355" i="6" a="1"/>
  <c r="R355" i="6" s="1"/>
  <c r="S355" i="6" s="1"/>
  <c r="R935" i="6" a="1"/>
  <c r="R935" i="6" s="1"/>
  <c r="S935" i="6" s="1"/>
  <c r="R1971" i="6" a="1"/>
  <c r="R1971" i="6" s="1"/>
  <c r="S1971" i="6" s="1"/>
  <c r="R463" i="6" a="1"/>
  <c r="R463" i="6" s="1"/>
  <c r="S463" i="6" s="1"/>
  <c r="R2121" i="6" a="1"/>
  <c r="R2121" i="6" s="1"/>
  <c r="S2121" i="6" s="1"/>
  <c r="R2058" i="6" a="1"/>
  <c r="R2058" i="6" s="1"/>
  <c r="S2058" i="6" s="1"/>
  <c r="R2052" i="6" a="1"/>
  <c r="R2052" i="6" s="1"/>
  <c r="S2052" i="6" s="1"/>
  <c r="R1148" i="6" a="1"/>
  <c r="R1148" i="6" s="1"/>
  <c r="S1148" i="6" s="1"/>
  <c r="R2066" i="6" a="1"/>
  <c r="R2066" i="6" s="1"/>
  <c r="R2418" i="6" a="1"/>
  <c r="R2418" i="6" s="1"/>
  <c r="S2418" i="6" s="1"/>
  <c r="R1131" i="6" a="1"/>
  <c r="R1131" i="6" s="1"/>
  <c r="R2395" i="6" a="1"/>
  <c r="R2395" i="6" s="1"/>
  <c r="S2395" i="6" s="1"/>
  <c r="R2056" i="6" a="1"/>
  <c r="R2056" i="6" s="1"/>
  <c r="R2092" i="6" a="1"/>
  <c r="R2092" i="6" s="1"/>
  <c r="R2007" i="6" a="1"/>
  <c r="R2007" i="6" s="1"/>
  <c r="R1974" i="6" a="1"/>
  <c r="R1974" i="6" s="1"/>
  <c r="S1974" i="6" s="1"/>
  <c r="R1200" i="6" a="1"/>
  <c r="R1200" i="6" s="1"/>
  <c r="S1200" i="6" s="1"/>
  <c r="R2126" i="6" a="1"/>
  <c r="R2126" i="6" s="1"/>
  <c r="S2126" i="6" s="1"/>
  <c r="R1160" i="6" a="1"/>
  <c r="R1160" i="6" s="1"/>
  <c r="S1160" i="6" s="1"/>
  <c r="R2075" i="6" a="1"/>
  <c r="R2075" i="6" s="1"/>
  <c r="S2075" i="6" s="1"/>
  <c r="R1109" i="6" a="1"/>
  <c r="R1109" i="6" s="1"/>
  <c r="S1109" i="6" s="1"/>
  <c r="R2051" i="6" a="1"/>
  <c r="R2051" i="6" s="1"/>
  <c r="S2051" i="6" s="1"/>
  <c r="R1970" i="6" a="1"/>
  <c r="R1970" i="6" s="1"/>
  <c r="S1970" i="6" s="1"/>
  <c r="R1096" i="6" a="1"/>
  <c r="R1096" i="6" s="1"/>
  <c r="R2116" i="6" a="1"/>
  <c r="R2116" i="6" s="1"/>
  <c r="S2116" i="6" s="1"/>
  <c r="R1164" i="6" a="1"/>
  <c r="R1164" i="6" s="1"/>
  <c r="S1164" i="6" s="1"/>
  <c r="R1107" i="6" a="1"/>
  <c r="R1107" i="6" s="1"/>
  <c r="S1107" i="6" s="1"/>
  <c r="R2033" i="6" a="1"/>
  <c r="R2033" i="6" s="1"/>
  <c r="S2033" i="6" s="1"/>
  <c r="R2117" i="6" a="1"/>
  <c r="R2117" i="6" s="1"/>
  <c r="S2117" i="6" s="1"/>
  <c r="R1106" i="6" a="1"/>
  <c r="R1106" i="6" s="1"/>
  <c r="S1106" i="6" s="1"/>
  <c r="R2034" i="6" a="1"/>
  <c r="R2034" i="6" s="1"/>
  <c r="S2034" i="6" s="1"/>
  <c r="R1211" i="6" a="1"/>
  <c r="R1211" i="6" s="1"/>
  <c r="R1133" i="6" a="1"/>
  <c r="R1133" i="6" s="1"/>
  <c r="R2014" i="6" a="1"/>
  <c r="R2014" i="6" s="1"/>
  <c r="S2014" i="6" s="1"/>
  <c r="R2045" i="6" a="1"/>
  <c r="R2045" i="6" s="1"/>
  <c r="S2045" i="6" s="1"/>
  <c r="R1189" i="6" a="1"/>
  <c r="R1189" i="6" s="1"/>
  <c r="R1202" i="6" a="1"/>
  <c r="R1202" i="6" s="1"/>
  <c r="S1202" i="6" s="1"/>
  <c r="R1188" i="6" a="1"/>
  <c r="R1188" i="6" s="1"/>
  <c r="S1188" i="6" s="1"/>
  <c r="R1167" i="6" a="1"/>
  <c r="R1167" i="6" s="1"/>
  <c r="S1167" i="6" s="1"/>
  <c r="R1201" i="6" a="1"/>
  <c r="R1201" i="6" s="1"/>
  <c r="R2077" i="6" a="1"/>
  <c r="R2077" i="6" s="1"/>
  <c r="S2077" i="6" s="1"/>
  <c r="R2088" i="6" a="1"/>
  <c r="R2088" i="6" s="1"/>
  <c r="S2088" i="6" s="1"/>
  <c r="R2091" i="6" a="1"/>
  <c r="R2091" i="6" s="1"/>
  <c r="S2091" i="6" s="1"/>
  <c r="R1186" i="6" a="1"/>
  <c r="R1186" i="6" s="1"/>
  <c r="S1186" i="6" s="1"/>
  <c r="R2006" i="6" a="1"/>
  <c r="R2006" i="6" s="1"/>
  <c r="S2006" i="6" s="1"/>
  <c r="R2087" i="6" a="1"/>
  <c r="R2087" i="6" s="1"/>
  <c r="S2087" i="6" s="1"/>
  <c r="R1966" i="6" a="1"/>
  <c r="R1966" i="6" s="1"/>
  <c r="S1966" i="6" s="1"/>
  <c r="R483" i="6" a="1"/>
  <c r="R483" i="6" s="1"/>
  <c r="S483" i="6" s="1"/>
  <c r="R2072" i="6" a="1"/>
  <c r="R2072" i="6" s="1"/>
  <c r="S2072" i="6" s="1"/>
  <c r="R2400" i="6" a="1"/>
  <c r="R2400" i="6" s="1"/>
  <c r="S2400" i="6" s="1"/>
  <c r="R2410" i="6" a="1"/>
  <c r="R2410" i="6" s="1"/>
  <c r="S2410" i="6" s="1"/>
  <c r="R2008" i="6" a="1"/>
  <c r="R2008" i="6" s="1"/>
  <c r="R1990" i="6" a="1"/>
  <c r="R1990" i="6" s="1"/>
  <c r="R2128" i="6" a="1"/>
  <c r="R2128" i="6" s="1"/>
  <c r="S2128" i="6" s="1"/>
  <c r="R2098" i="6" a="1"/>
  <c r="R2098" i="6" s="1"/>
  <c r="S2098" i="6" s="1"/>
  <c r="R1087" i="6" a="1"/>
  <c r="R1087" i="6" s="1"/>
  <c r="R1095" i="6" a="1"/>
  <c r="R1095" i="6" s="1"/>
  <c r="R2063" i="6" a="1"/>
  <c r="R2063" i="6" s="1"/>
  <c r="R2047" i="6" a="1"/>
  <c r="R2047" i="6" s="1"/>
  <c r="R1964" i="6" a="1"/>
  <c r="R1964" i="6" s="1"/>
  <c r="R2081" i="6" a="1"/>
  <c r="R2081" i="6" s="1"/>
  <c r="S2081" i="6" s="1"/>
  <c r="R2053" i="6" a="1"/>
  <c r="R2053" i="6" s="1"/>
  <c r="R2451" i="6" a="1"/>
  <c r="R2451" i="6" s="1"/>
  <c r="S2451" i="6" s="1"/>
  <c r="R1976" i="6" a="1"/>
  <c r="R1976" i="6" s="1"/>
  <c r="S1976" i="6" s="1"/>
  <c r="R2067" i="6" a="1"/>
  <c r="R2067" i="6" s="1"/>
  <c r="S2067" i="6" s="1"/>
  <c r="R2388" i="6" a="1"/>
  <c r="R2388" i="6" s="1"/>
  <c r="S2388" i="6" s="1"/>
  <c r="R468" i="6" a="1"/>
  <c r="R468" i="6" s="1"/>
  <c r="S468" i="6" s="1"/>
  <c r="R2411" i="6" a="1"/>
  <c r="R2411" i="6" s="1"/>
  <c r="S2411" i="6" s="1"/>
  <c r="R1159" i="6" a="1"/>
  <c r="R1159" i="6" s="1"/>
  <c r="R2127" i="6" a="1"/>
  <c r="R2127" i="6" s="1"/>
  <c r="R1122" i="6" a="1"/>
  <c r="R1122" i="6" s="1"/>
  <c r="R1954" i="6" a="1"/>
  <c r="R1954" i="6" s="1"/>
  <c r="R2032" i="6" a="1"/>
  <c r="R2032" i="6" s="1"/>
  <c r="R1177" i="6" a="1"/>
  <c r="R1177" i="6" s="1"/>
  <c r="R1101" i="6" a="1"/>
  <c r="R1101" i="6" s="1"/>
  <c r="R1085" i="6" a="1"/>
  <c r="R1085" i="6" s="1"/>
  <c r="R455" i="6" a="1"/>
  <c r="R455" i="6" s="1"/>
  <c r="R450" i="6" a="1"/>
  <c r="R450" i="6" s="1"/>
  <c r="R445" i="6" a="1"/>
  <c r="R445" i="6" s="1"/>
  <c r="R440" i="6" a="1"/>
  <c r="R440" i="6" s="1"/>
  <c r="R435" i="6" a="1"/>
  <c r="R435" i="6" s="1"/>
  <c r="R1073" i="6" a="1"/>
  <c r="R1073" i="6" s="1"/>
  <c r="R1070" i="6" a="1"/>
  <c r="R1070" i="6" s="1"/>
  <c r="R1061" i="6" a="1"/>
  <c r="R1061" i="6" s="1"/>
  <c r="R1059" i="6" a="1"/>
  <c r="R1059" i="6" s="1"/>
  <c r="R424" i="6" a="1"/>
  <c r="R424" i="6" s="1"/>
  <c r="R1045" i="6" a="1"/>
  <c r="R1045" i="6" s="1"/>
  <c r="R1036" i="6" a="1"/>
  <c r="R1036" i="6" s="1"/>
  <c r="R422" i="6" a="1"/>
  <c r="R422" i="6" s="1"/>
  <c r="R417" i="6" a="1"/>
  <c r="R417" i="6" s="1"/>
  <c r="R414" i="6" a="1"/>
  <c r="R414" i="6" s="1"/>
  <c r="R1016" i="6" a="1"/>
  <c r="R1016" i="6" s="1"/>
  <c r="R1019" i="6" a="1"/>
  <c r="R1019" i="6" s="1"/>
  <c r="R1936" i="6" a="1"/>
  <c r="R1936" i="6" s="1"/>
  <c r="R1023" i="6" a="1"/>
  <c r="R1023" i="6" s="1"/>
  <c r="R404" i="6" a="1"/>
  <c r="R404" i="6" s="1"/>
  <c r="R396" i="6" a="1"/>
  <c r="R396" i="6" s="1"/>
  <c r="R392" i="6" a="1"/>
  <c r="R392" i="6" s="1"/>
  <c r="R994" i="6" a="1"/>
  <c r="R994" i="6" s="1"/>
  <c r="S994" i="6" s="1"/>
  <c r="R385" i="6" a="1"/>
  <c r="R385" i="6" s="1"/>
  <c r="R383" i="6" a="1"/>
  <c r="R383" i="6" s="1"/>
  <c r="R378" i="6" a="1"/>
  <c r="R378" i="6" s="1"/>
  <c r="R375" i="6" a="1"/>
  <c r="R375" i="6" s="1"/>
  <c r="R971" i="6" a="1"/>
  <c r="R971" i="6" s="1"/>
  <c r="R1929" i="6" a="1"/>
  <c r="R1929" i="6" s="1"/>
  <c r="R363" i="6" a="1"/>
  <c r="R363" i="6" s="1"/>
  <c r="R360" i="6" a="1"/>
  <c r="R360" i="6" s="1"/>
  <c r="S360" i="6" s="1"/>
  <c r="R964" i="6" a="1"/>
  <c r="R964" i="6" s="1"/>
  <c r="R934" i="6" a="1"/>
  <c r="R934" i="6" s="1"/>
  <c r="S934" i="6" s="1"/>
  <c r="R932" i="6" a="1"/>
  <c r="R932" i="6" s="1"/>
  <c r="S932" i="6" s="1"/>
  <c r="R913" i="6" a="1"/>
  <c r="R913" i="6" s="1"/>
  <c r="R1121" i="6" a="1"/>
  <c r="R1121" i="6" s="1"/>
  <c r="S1121" i="6" s="1"/>
  <c r="R2096" i="6" a="1"/>
  <c r="R2096" i="6" s="1"/>
  <c r="S2096" i="6" s="1"/>
  <c r="R1139" i="6" a="1"/>
  <c r="R1139" i="6" s="1"/>
  <c r="S1139" i="6" s="1"/>
  <c r="R1945" i="6" a="1"/>
  <c r="R1945" i="6" s="1"/>
  <c r="S1945" i="6" s="1"/>
  <c r="R1079" i="6" a="1"/>
  <c r="R1079" i="6" s="1"/>
  <c r="S1079" i="6" s="1"/>
  <c r="R1067" i="6" a="1"/>
  <c r="R1067" i="6" s="1"/>
  <c r="S1067" i="6" s="1"/>
  <c r="R1064" i="6" a="1"/>
  <c r="R1064" i="6" s="1"/>
  <c r="S1064" i="6" s="1"/>
  <c r="R423" i="6" a="1"/>
  <c r="R423" i="6" s="1"/>
  <c r="S423" i="6" s="1"/>
  <c r="R1041" i="6" a="1"/>
  <c r="R1041" i="6" s="1"/>
  <c r="S1041" i="6" s="1"/>
  <c r="R1025" i="6" a="1"/>
  <c r="R1025" i="6" s="1"/>
  <c r="S1025" i="6" s="1"/>
  <c r="R411" i="6" a="1"/>
  <c r="R411" i="6" s="1"/>
  <c r="S411" i="6" s="1"/>
  <c r="R1022" i="6" a="1"/>
  <c r="R1022" i="6" s="1"/>
  <c r="S1022" i="6" s="1"/>
  <c r="R1004" i="6" a="1"/>
  <c r="R1004" i="6" s="1"/>
  <c r="S1004" i="6" s="1"/>
  <c r="R998" i="6" a="1"/>
  <c r="R998" i="6" s="1"/>
  <c r="S998" i="6" s="1"/>
  <c r="R386" i="6" a="1"/>
  <c r="R386" i="6" s="1"/>
  <c r="S386" i="6" s="1"/>
  <c r="R381" i="6" a="1"/>
  <c r="R381" i="6" s="1"/>
  <c r="S381" i="6" s="1"/>
  <c r="R974" i="6" a="1"/>
  <c r="R974" i="6" s="1"/>
  <c r="S974" i="6" s="1"/>
  <c r="R968" i="6" a="1"/>
  <c r="R968" i="6" s="1"/>
  <c r="S968" i="6" s="1"/>
  <c r="R961" i="6" a="1"/>
  <c r="R961" i="6" s="1"/>
  <c r="S961" i="6" s="1"/>
  <c r="R915" i="6" a="1"/>
  <c r="R915" i="6" s="1"/>
  <c r="S915" i="6" s="1"/>
  <c r="R1917" i="6" a="1"/>
  <c r="R1917" i="6" s="1"/>
  <c r="S1917" i="6" s="1"/>
  <c r="R1912" i="6" a="1"/>
  <c r="R1912" i="6" s="1"/>
  <c r="R1928" i="6" a="1"/>
  <c r="R1928" i="6" s="1"/>
  <c r="R356" i="6" a="1"/>
  <c r="R356" i="6" s="1"/>
  <c r="R936" i="6" a="1"/>
  <c r="R936" i="6" s="1"/>
  <c r="R930" i="6" a="1"/>
  <c r="R930" i="6" s="1"/>
  <c r="R953" i="6" a="1"/>
  <c r="R953" i="6" s="1"/>
  <c r="R344" i="6" a="1"/>
  <c r="R344" i="6" s="1"/>
  <c r="R338" i="6" a="1"/>
  <c r="R338" i="6" s="1"/>
  <c r="R332" i="6" a="1"/>
  <c r="R332" i="6" s="1"/>
  <c r="R900" i="6" a="1"/>
  <c r="R900" i="6" s="1"/>
  <c r="R323" i="6" a="1"/>
  <c r="R323" i="6" s="1"/>
  <c r="R321" i="6" a="1"/>
  <c r="R321" i="6" s="1"/>
  <c r="R316" i="6" a="1"/>
  <c r="R316" i="6" s="1"/>
  <c r="R887" i="6" a="1"/>
  <c r="R887" i="6" s="1"/>
  <c r="R876" i="6" a="1"/>
  <c r="R876" i="6" s="1"/>
  <c r="S876" i="6" s="1"/>
  <c r="R1906" i="6" a="1"/>
  <c r="R1906" i="6" s="1"/>
  <c r="R36" i="6" a="1"/>
  <c r="R36" i="6" s="1"/>
  <c r="R302" i="6" a="1"/>
  <c r="R302" i="6" s="1"/>
  <c r="R296" i="6" a="1"/>
  <c r="R296" i="6" s="1"/>
  <c r="R294" i="6" a="1"/>
  <c r="R294" i="6" s="1"/>
  <c r="S294" i="6" s="1"/>
  <c r="R290" i="6" a="1"/>
  <c r="R290" i="6" s="1"/>
  <c r="S290" i="6" s="1"/>
  <c r="R284" i="6" a="1"/>
  <c r="R284" i="6" s="1"/>
  <c r="R860" i="6" a="1"/>
  <c r="R860" i="6" s="1"/>
  <c r="R859" i="6" a="1"/>
  <c r="R859" i="6" s="1"/>
  <c r="R855" i="6" a="1"/>
  <c r="R855" i="6" s="1"/>
  <c r="R837" i="6" a="1"/>
  <c r="R837" i="6" s="1"/>
  <c r="R832" i="6" a="1"/>
  <c r="R832" i="6" s="1"/>
  <c r="S832" i="6" s="1"/>
  <c r="R454" i="6" a="1"/>
  <c r="R454" i="6" s="1"/>
  <c r="S454" i="6" s="1"/>
  <c r="R448" i="6" a="1"/>
  <c r="R448" i="6" s="1"/>
  <c r="S448" i="6" s="1"/>
  <c r="R433" i="6" a="1"/>
  <c r="R433" i="6" s="1"/>
  <c r="S433" i="6" s="1"/>
  <c r="R429" i="6" a="1"/>
  <c r="R429" i="6" s="1"/>
  <c r="S429" i="6" s="1"/>
  <c r="R426" i="6" a="1"/>
  <c r="R426" i="6" s="1"/>
  <c r="S426" i="6" s="1"/>
  <c r="R1047" i="6" a="1"/>
  <c r="R1047" i="6" s="1"/>
  <c r="S1047" i="6" s="1"/>
  <c r="R419" i="6" a="1"/>
  <c r="R419" i="6" s="1"/>
  <c r="S419" i="6" s="1"/>
  <c r="R416" i="6" a="1"/>
  <c r="R416" i="6" s="1"/>
  <c r="S416" i="6" s="1"/>
  <c r="R1020" i="6" a="1"/>
  <c r="R1020" i="6" s="1"/>
  <c r="S1020" i="6" s="1"/>
  <c r="R999" i="6" a="1"/>
  <c r="R999" i="6" s="1"/>
  <c r="S999" i="6" s="1"/>
  <c r="R398" i="6" a="1"/>
  <c r="R398" i="6" s="1"/>
  <c r="S398" i="6" s="1"/>
  <c r="R41" i="6" a="1"/>
  <c r="R41" i="6" s="1"/>
  <c r="S41" i="6" s="1"/>
  <c r="R990" i="6" a="1"/>
  <c r="R990" i="6" s="1"/>
  <c r="S990" i="6" s="1"/>
  <c r="R981" i="6" a="1"/>
  <c r="R981" i="6" s="1"/>
  <c r="S981" i="6" s="1"/>
  <c r="R370" i="6" a="1"/>
  <c r="R370" i="6" s="1"/>
  <c r="S370" i="6" s="1"/>
  <c r="R909" i="6" a="1"/>
  <c r="R909" i="6" s="1"/>
  <c r="S909" i="6" s="1"/>
  <c r="R1924" i="6" a="1"/>
  <c r="R1924" i="6" s="1"/>
  <c r="S1924" i="6" s="1"/>
  <c r="R929" i="6" a="1"/>
  <c r="R929" i="6" s="1"/>
  <c r="S929" i="6" s="1"/>
  <c r="R945" i="6" a="1"/>
  <c r="R945" i="6" s="1"/>
  <c r="R923" i="6" a="1"/>
  <c r="R923" i="6" s="1"/>
  <c r="R943" i="6" a="1"/>
  <c r="R943" i="6" s="1"/>
  <c r="R937" i="6" a="1"/>
  <c r="R937" i="6" s="1"/>
  <c r="R959" i="6" a="1"/>
  <c r="R959" i="6" s="1"/>
  <c r="R954" i="6" a="1"/>
  <c r="R954" i="6" s="1"/>
  <c r="R347" i="6" a="1"/>
  <c r="R347" i="6" s="1"/>
  <c r="R341" i="6" a="1"/>
  <c r="R341" i="6" s="1"/>
  <c r="R335" i="6" a="1"/>
  <c r="R335" i="6" s="1"/>
  <c r="R330" i="6" a="1"/>
  <c r="R330" i="6" s="1"/>
  <c r="R898" i="6" a="1"/>
  <c r="R898" i="6" s="1"/>
  <c r="R895" i="6" a="1"/>
  <c r="R895" i="6" s="1"/>
  <c r="R319" i="6" a="1"/>
  <c r="R319" i="6" s="1"/>
  <c r="R313" i="6" a="1"/>
  <c r="R313" i="6" s="1"/>
  <c r="R307" i="6" a="1"/>
  <c r="R307" i="6" s="1"/>
  <c r="R877" i="6" a="1"/>
  <c r="R877" i="6" s="1"/>
  <c r="R881" i="6" a="1"/>
  <c r="R881" i="6" s="1"/>
  <c r="R304" i="6" a="1"/>
  <c r="R304" i="6" s="1"/>
  <c r="R299" i="6" a="1"/>
  <c r="R299" i="6" s="1"/>
  <c r="R867" i="6" a="1"/>
  <c r="R867" i="6" s="1"/>
  <c r="R869" i="6" a="1"/>
  <c r="R869" i="6" s="1"/>
  <c r="R33" i="6" a="1"/>
  <c r="R33" i="6" s="1"/>
  <c r="R282" i="6" a="1"/>
  <c r="R282" i="6" s="1"/>
  <c r="R275" i="6" a="1"/>
  <c r="R275" i="6" s="1"/>
  <c r="R270" i="6" a="1"/>
  <c r="R270" i="6" s="1"/>
  <c r="R1897" i="6" a="1"/>
  <c r="R1897" i="6" s="1"/>
  <c r="R849" i="6" a="1"/>
  <c r="R849" i="6" s="1"/>
  <c r="R844" i="6" a="1"/>
  <c r="R844" i="6" s="1"/>
  <c r="S844" i="6" s="1"/>
  <c r="R460" i="6" a="1"/>
  <c r="R460" i="6" s="1"/>
  <c r="S460" i="6" s="1"/>
  <c r="R1084" i="6" a="1"/>
  <c r="R1084" i="6" s="1"/>
  <c r="R43" i="6" a="1"/>
  <c r="R43" i="6" s="1"/>
  <c r="S43" i="6" s="1"/>
  <c r="R434" i="6" a="1"/>
  <c r="R434" i="6" s="1"/>
  <c r="S434" i="6" s="1"/>
  <c r="R427" i="6" a="1"/>
  <c r="R427" i="6" s="1"/>
  <c r="S427" i="6" s="1"/>
  <c r="R1051" i="6" a="1"/>
  <c r="R1051" i="6" s="1"/>
  <c r="R1938" i="6" a="1"/>
  <c r="R1938" i="6" s="1"/>
  <c r="S1938" i="6" s="1"/>
  <c r="R1030" i="6" a="1"/>
  <c r="R1030" i="6" s="1"/>
  <c r="S1030" i="6" s="1"/>
  <c r="R1002" i="6" a="1"/>
  <c r="R1002" i="6" s="1"/>
  <c r="S1002" i="6" s="1"/>
  <c r="R410" i="6" a="1"/>
  <c r="R410" i="6" s="1"/>
  <c r="R406" i="6" a="1"/>
  <c r="R406" i="6" s="1"/>
  <c r="S406" i="6" s="1"/>
  <c r="R1932" i="6" a="1"/>
  <c r="R1932" i="6" s="1"/>
  <c r="R388" i="6" a="1"/>
  <c r="R388" i="6" s="1"/>
  <c r="S388" i="6" s="1"/>
  <c r="R379" i="6" a="1"/>
  <c r="R379" i="6" s="1"/>
  <c r="S379" i="6" s="1"/>
  <c r="R973" i="6" a="1"/>
  <c r="R973" i="6" s="1"/>
  <c r="S973" i="6" s="1"/>
  <c r="R368" i="6" a="1"/>
  <c r="R368" i="6" s="1"/>
  <c r="R39" i="6" a="1"/>
  <c r="R39" i="6" s="1"/>
  <c r="S39" i="6" s="1"/>
  <c r="R940" i="6" a="1"/>
  <c r="R940" i="6" s="1"/>
  <c r="R2385" i="6" a="1"/>
  <c r="R2385" i="6" s="1"/>
  <c r="R1921" i="6" a="1"/>
  <c r="R1921" i="6" s="1"/>
  <c r="R962" i="6" a="1"/>
  <c r="R962" i="6" s="1"/>
  <c r="R951" i="6" a="1"/>
  <c r="R951" i="6" s="1"/>
  <c r="R908" i="6" a="1"/>
  <c r="R908" i="6" s="1"/>
  <c r="R351" i="6" a="1"/>
  <c r="R351" i="6" s="1"/>
  <c r="R343" i="6" a="1"/>
  <c r="R343" i="6" s="1"/>
  <c r="R337" i="6" a="1"/>
  <c r="R337" i="6" s="1"/>
  <c r="R903" i="6" a="1"/>
  <c r="R903" i="6" s="1"/>
  <c r="R327" i="6" a="1"/>
  <c r="R327" i="6" s="1"/>
  <c r="R322" i="6" a="1"/>
  <c r="R322" i="6" s="1"/>
  <c r="R893" i="6" a="1"/>
  <c r="R893" i="6" s="1"/>
  <c r="R315" i="6" a="1"/>
  <c r="R315" i="6" s="1"/>
  <c r="R309" i="6" a="1"/>
  <c r="R309" i="6" s="1"/>
  <c r="R885" i="6" a="1"/>
  <c r="R885" i="6" s="1"/>
  <c r="R882" i="6" a="1"/>
  <c r="R882" i="6" s="1"/>
  <c r="R875" i="6" a="1"/>
  <c r="R875" i="6" s="1"/>
  <c r="R872" i="6" a="1"/>
  <c r="R872" i="6" s="1"/>
  <c r="R295" i="6" a="1"/>
  <c r="R295" i="6" s="1"/>
  <c r="R1904" i="6" a="1"/>
  <c r="R1904" i="6" s="1"/>
  <c r="R288" i="6" a="1"/>
  <c r="R288" i="6" s="1"/>
  <c r="R862" i="6" a="1"/>
  <c r="R862" i="6" s="1"/>
  <c r="R278" i="6" a="1"/>
  <c r="R278" i="6" s="1"/>
  <c r="S278" i="6" s="1"/>
  <c r="R858" i="6" a="1"/>
  <c r="R858" i="6" s="1"/>
  <c r="S858" i="6" s="1"/>
  <c r="R459" i="6" a="1"/>
  <c r="R459" i="6" s="1"/>
  <c r="R442" i="6" a="1"/>
  <c r="R442" i="6" s="1"/>
  <c r="S442" i="6" s="1"/>
  <c r="R439" i="6" a="1"/>
  <c r="R439" i="6" s="1"/>
  <c r="S439" i="6" s="1"/>
  <c r="R1065" i="6" a="1"/>
  <c r="R1065" i="6" s="1"/>
  <c r="S1065" i="6" s="1"/>
  <c r="R1060" i="6" a="1"/>
  <c r="R1060" i="6" s="1"/>
  <c r="R1044" i="6" a="1"/>
  <c r="R1044" i="6" s="1"/>
  <c r="S1044" i="6" s="1"/>
  <c r="R1035" i="6" a="1"/>
  <c r="R1035" i="6" s="1"/>
  <c r="S1035" i="6" s="1"/>
  <c r="R413" i="6" a="1"/>
  <c r="R413" i="6" s="1"/>
  <c r="S413" i="6" s="1"/>
  <c r="R1934" i="6" a="1"/>
  <c r="R1934" i="6" s="1"/>
  <c r="R447" i="6" a="1"/>
  <c r="R447" i="6" s="1"/>
  <c r="S447" i="6" s="1"/>
  <c r="R1078" i="6" a="1"/>
  <c r="R1078" i="6" s="1"/>
  <c r="S1078" i="6" s="1"/>
  <c r="R432" i="6" a="1"/>
  <c r="R432" i="6" s="1"/>
  <c r="S432" i="6" s="1"/>
  <c r="R1943" i="6" a="1"/>
  <c r="R1943" i="6" s="1"/>
  <c r="R1046" i="6" a="1"/>
  <c r="R1046" i="6" s="1"/>
  <c r="S1046" i="6" s="1"/>
  <c r="R1049" i="6" a="1"/>
  <c r="R1049" i="6" s="1"/>
  <c r="S1049" i="6" s="1"/>
  <c r="R1027" i="6" a="1"/>
  <c r="R1027" i="6" s="1"/>
  <c r="S1027" i="6" s="1"/>
  <c r="R1024" i="6" a="1"/>
  <c r="R1024" i="6" s="1"/>
  <c r="R1006" i="6" a="1"/>
  <c r="R1006" i="6" s="1"/>
  <c r="S1006" i="6" s="1"/>
  <c r="R403" i="6" a="1"/>
  <c r="R403" i="6" s="1"/>
  <c r="S403" i="6" s="1"/>
  <c r="R395" i="6" a="1"/>
  <c r="R395" i="6" s="1"/>
  <c r="S395" i="6" s="1"/>
  <c r="R1082" i="6" a="1"/>
  <c r="R1082" i="6" s="1"/>
  <c r="S1082" i="6" s="1"/>
  <c r="R1080" i="6" a="1"/>
  <c r="R1080" i="6" s="1"/>
  <c r="S1080" i="6" s="1"/>
  <c r="R42" i="6" a="1"/>
  <c r="R42" i="6" s="1"/>
  <c r="S42" i="6" s="1"/>
  <c r="R430" i="6" a="1"/>
  <c r="R430" i="6" s="1"/>
  <c r="S430" i="6" s="1"/>
  <c r="R425" i="6" a="1"/>
  <c r="R425" i="6" s="1"/>
  <c r="S425" i="6" s="1"/>
  <c r="R1048" i="6" a="1"/>
  <c r="R1048" i="6" s="1"/>
  <c r="S1048" i="6" s="1"/>
  <c r="R421" i="6" a="1"/>
  <c r="R421" i="6" s="1"/>
  <c r="S421" i="6" s="1"/>
  <c r="R1029" i="6" a="1"/>
  <c r="R1029" i="6" s="1"/>
  <c r="S1029" i="6" s="1"/>
  <c r="R1010" i="6" a="1"/>
  <c r="R1010" i="6" s="1"/>
  <c r="S1010" i="6" s="1"/>
  <c r="R1001" i="6" a="1"/>
  <c r="R1001" i="6" s="1"/>
  <c r="S1001" i="6" s="1"/>
  <c r="R401" i="6" a="1"/>
  <c r="R401" i="6" s="1"/>
  <c r="S401" i="6" s="1"/>
  <c r="R1933" i="6" a="1"/>
  <c r="R1933" i="6" s="1"/>
  <c r="S1933" i="6" s="1"/>
  <c r="R458" i="6" a="1"/>
  <c r="R458" i="6" s="1"/>
  <c r="S458" i="6" s="1"/>
  <c r="R452" i="6" a="1"/>
  <c r="R452" i="6" s="1"/>
  <c r="S452" i="6" s="1"/>
  <c r="R1077" i="6" a="1"/>
  <c r="R1077" i="6" s="1"/>
  <c r="S1077" i="6" s="1"/>
  <c r="R1074" i="6" a="1"/>
  <c r="R1074" i="6" s="1"/>
  <c r="R1942" i="6" a="1"/>
  <c r="R1942" i="6" s="1"/>
  <c r="S1942" i="6" s="1"/>
  <c r="R1052" i="6" a="1"/>
  <c r="R1052" i="6" s="1"/>
  <c r="S1052" i="6" s="1"/>
  <c r="R1034" i="6" a="1"/>
  <c r="R1034" i="6" s="1"/>
  <c r="S1034" i="6" s="1"/>
  <c r="R1031" i="6" a="1"/>
  <c r="R1031" i="6" s="1"/>
  <c r="R1013" i="6" a="1"/>
  <c r="R1013" i="6" s="1"/>
  <c r="S1013" i="6" s="1"/>
  <c r="R407" i="6" a="1"/>
  <c r="R407" i="6" s="1"/>
  <c r="S407" i="6" s="1"/>
  <c r="R1222" i="6" a="1"/>
  <c r="R1222" i="6" s="1"/>
  <c r="S1222" i="6" s="1"/>
  <c r="R44" i="6" a="1"/>
  <c r="R44" i="6" s="1"/>
  <c r="S44" i="6" s="1"/>
  <c r="R444" i="6" a="1"/>
  <c r="R444" i="6" s="1"/>
  <c r="S444" i="6" s="1"/>
  <c r="R1075" i="6" a="1"/>
  <c r="R1075" i="6" s="1"/>
  <c r="S1075" i="6" s="1"/>
  <c r="R428" i="6" a="1"/>
  <c r="R428" i="6" s="1"/>
  <c r="S428" i="6" s="1"/>
  <c r="R1056" i="6" a="1"/>
  <c r="R1056" i="6" s="1"/>
  <c r="S1056" i="6" s="1"/>
  <c r="R1941" i="6" a="1"/>
  <c r="R1941" i="6" s="1"/>
  <c r="S1941" i="6" s="1"/>
  <c r="R1038" i="6" a="1"/>
  <c r="R1038" i="6" s="1"/>
  <c r="S1038" i="6" s="1"/>
  <c r="R1017" i="6" a="1"/>
  <c r="R1017" i="6" s="1"/>
  <c r="S1017" i="6" s="1"/>
  <c r="R1014" i="6" a="1"/>
  <c r="R1014" i="6" s="1"/>
  <c r="S1014" i="6" s="1"/>
  <c r="R1000" i="6" a="1"/>
  <c r="R1000" i="6" s="1"/>
  <c r="S1000" i="6" s="1"/>
  <c r="R400" i="6" a="1"/>
  <c r="R400" i="6" s="1"/>
  <c r="S400" i="6" s="1"/>
  <c r="R389" i="6" a="1"/>
  <c r="R389" i="6" s="1"/>
  <c r="S389" i="6" s="1"/>
  <c r="R1931" i="6" a="1"/>
  <c r="R1931" i="6" s="1"/>
  <c r="S1931" i="6" s="1"/>
  <c r="R976" i="6" a="1"/>
  <c r="R976" i="6" s="1"/>
  <c r="S976" i="6" s="1"/>
  <c r="R371" i="6" a="1"/>
  <c r="R371" i="6" s="1"/>
  <c r="S371" i="6" s="1"/>
  <c r="R361" i="6" a="1"/>
  <c r="R361" i="6" s="1"/>
  <c r="R354" i="6" a="1"/>
  <c r="R354" i="6" s="1"/>
  <c r="S354" i="6" s="1"/>
  <c r="R914" i="6" a="1"/>
  <c r="R914" i="6" s="1"/>
  <c r="S914" i="6" s="1"/>
  <c r="R1922" i="6" a="1"/>
  <c r="R1922" i="6" s="1"/>
  <c r="S1922" i="6" s="1"/>
  <c r="R928" i="6" a="1"/>
  <c r="R928" i="6" s="1"/>
  <c r="S928" i="6" s="1"/>
  <c r="R2386" i="6" a="1"/>
  <c r="R2386" i="6" s="1"/>
  <c r="R1918" i="6" a="1"/>
  <c r="R1918" i="6" s="1"/>
  <c r="R1925" i="6" a="1"/>
  <c r="R1925" i="6" s="1"/>
  <c r="R921" i="6" a="1"/>
  <c r="R921" i="6" s="1"/>
  <c r="R359" i="6" a="1"/>
  <c r="R359" i="6" s="1"/>
  <c r="R350" i="6" a="1"/>
  <c r="R350" i="6" s="1"/>
  <c r="R907" i="6" a="1"/>
  <c r="R907" i="6" s="1"/>
  <c r="R336" i="6" a="1"/>
  <c r="R336" i="6" s="1"/>
  <c r="R901" i="6" a="1"/>
  <c r="R901" i="6" s="1"/>
  <c r="R326" i="6" a="1"/>
  <c r="R326" i="6" s="1"/>
  <c r="R37" i="6" a="1"/>
  <c r="R37" i="6" s="1"/>
  <c r="R892" i="6" a="1"/>
  <c r="R892" i="6" s="1"/>
  <c r="R314" i="6" a="1"/>
  <c r="R314" i="6" s="1"/>
  <c r="R310" i="6" a="1"/>
  <c r="R310" i="6" s="1"/>
  <c r="R883" i="6" a="1"/>
  <c r="R883" i="6" s="1"/>
  <c r="R306" i="6" a="1"/>
  <c r="R306" i="6" s="1"/>
  <c r="S306" i="6" s="1"/>
  <c r="R874" i="6" a="1"/>
  <c r="R874" i="6" s="1"/>
  <c r="R871" i="6" a="1"/>
  <c r="R871" i="6" s="1"/>
  <c r="R292" i="6" a="1"/>
  <c r="R292" i="6" s="1"/>
  <c r="R864" i="6" a="1"/>
  <c r="R864" i="6" s="1"/>
  <c r="R287" i="6" a="1"/>
  <c r="R287" i="6" s="1"/>
  <c r="R1903" i="6" a="1"/>
  <c r="R1903" i="6" s="1"/>
  <c r="R277" i="6" a="1"/>
  <c r="R277" i="6" s="1"/>
  <c r="R272" i="6" a="1"/>
  <c r="R272" i="6" s="1"/>
  <c r="S272" i="6" s="1"/>
  <c r="R1902" i="6" a="1"/>
  <c r="R1902" i="6" s="1"/>
  <c r="R1892" i="6" a="1"/>
  <c r="R1892" i="6" s="1"/>
  <c r="S1892" i="6" s="1"/>
  <c r="R833" i="6" a="1"/>
  <c r="R833" i="6" s="1"/>
  <c r="S833" i="6" s="1"/>
  <c r="R993" i="6" a="1"/>
  <c r="R993" i="6" s="1"/>
  <c r="R384" i="6" a="1"/>
  <c r="R384" i="6" s="1"/>
  <c r="S384" i="6" s="1"/>
  <c r="R353" i="6" a="1"/>
  <c r="R353" i="6" s="1"/>
  <c r="R1926" i="6" a="1"/>
  <c r="R1926" i="6" s="1"/>
  <c r="S1926" i="6" s="1"/>
  <c r="R1915" i="6" a="1"/>
  <c r="R1915" i="6" s="1"/>
  <c r="S1915" i="6" s="1"/>
  <c r="R939" i="6" a="1"/>
  <c r="R939" i="6" s="1"/>
  <c r="S939" i="6" s="1"/>
  <c r="R931" i="6" a="1"/>
  <c r="R931" i="6" s="1"/>
  <c r="S931" i="6" s="1"/>
  <c r="R956" i="6" a="1"/>
  <c r="R956" i="6" s="1"/>
  <c r="S956" i="6" s="1"/>
  <c r="R906" i="6" a="1"/>
  <c r="R906" i="6" s="1"/>
  <c r="S906" i="6" s="1"/>
  <c r="R334" i="6" a="1"/>
  <c r="R334" i="6" s="1"/>
  <c r="S334" i="6" s="1"/>
  <c r="R896" i="6" a="1"/>
  <c r="R896" i="6" s="1"/>
  <c r="S896" i="6" s="1"/>
  <c r="R318" i="6" a="1"/>
  <c r="R318" i="6" s="1"/>
  <c r="S318" i="6" s="1"/>
  <c r="R879" i="6" a="1"/>
  <c r="R879" i="6" s="1"/>
  <c r="S879" i="6" s="1"/>
  <c r="R878" i="6" a="1"/>
  <c r="R878" i="6" s="1"/>
  <c r="S878" i="6" s="1"/>
  <c r="R865" i="6" a="1"/>
  <c r="R865" i="6" s="1"/>
  <c r="S865" i="6" s="1"/>
  <c r="R868" i="6" a="1"/>
  <c r="R868" i="6" s="1"/>
  <c r="S868" i="6" s="1"/>
  <c r="R274" i="6" a="1"/>
  <c r="R274" i="6" s="1"/>
  <c r="S274" i="6" s="1"/>
  <c r="R840" i="6" a="1"/>
  <c r="R840" i="6" s="1"/>
  <c r="R268" i="6" a="1"/>
  <c r="R268" i="6" s="1"/>
  <c r="S268" i="6" s="1"/>
  <c r="R262" i="6" a="1"/>
  <c r="R262" i="6" s="1"/>
  <c r="R255" i="6" a="1"/>
  <c r="R255" i="6" s="1"/>
  <c r="S255" i="6" s="1"/>
  <c r="R30" i="6" a="1"/>
  <c r="R30" i="6" s="1"/>
  <c r="R823" i="6" a="1"/>
  <c r="R823" i="6" s="1"/>
  <c r="R28" i="6" a="1"/>
  <c r="R28" i="6" s="1"/>
  <c r="R818" i="6" a="1"/>
  <c r="R818" i="6" s="1"/>
  <c r="S818" i="6" s="1"/>
  <c r="R231" i="6" a="1"/>
  <c r="R231" i="6" s="1"/>
  <c r="S231" i="6" s="1"/>
  <c r="R816" i="6" a="1"/>
  <c r="R816" i="6" s="1"/>
  <c r="S816" i="6" s="1"/>
  <c r="R804" i="6" a="1"/>
  <c r="R804" i="6" s="1"/>
  <c r="R802" i="6" a="1"/>
  <c r="R802" i="6" s="1"/>
  <c r="R218" i="6" a="1"/>
  <c r="R218" i="6" s="1"/>
  <c r="R211" i="6" a="1"/>
  <c r="R211" i="6" s="1"/>
  <c r="R27" i="6" a="1"/>
  <c r="R27" i="6" s="1"/>
  <c r="R791" i="6" a="1"/>
  <c r="R791" i="6" s="1"/>
  <c r="S791" i="6" s="1"/>
  <c r="R793" i="6" a="1"/>
  <c r="R793" i="6" s="1"/>
  <c r="R197" i="6" a="1"/>
  <c r="R197" i="6" s="1"/>
  <c r="R189" i="6" a="1"/>
  <c r="R189" i="6" s="1"/>
  <c r="R781" i="6" a="1"/>
  <c r="R781" i="6" s="1"/>
  <c r="S781" i="6" s="1"/>
  <c r="R772" i="6" a="1"/>
  <c r="R772" i="6" s="1"/>
  <c r="R180" i="6" a="1"/>
  <c r="R180" i="6" s="1"/>
  <c r="R765" i="6" a="1"/>
  <c r="R765" i="6" s="1"/>
  <c r="R26" i="6" a="1"/>
  <c r="R26" i="6" s="1"/>
  <c r="S26" i="6" s="1"/>
  <c r="R167" i="6" a="1"/>
  <c r="R167" i="6" s="1"/>
  <c r="S167" i="6" s="1"/>
  <c r="R165" i="6" a="1"/>
  <c r="R165" i="6" s="1"/>
  <c r="S165" i="6" s="1"/>
  <c r="R163" i="6" a="1"/>
  <c r="R163" i="6" s="1"/>
  <c r="R157" i="6" a="1"/>
  <c r="R157" i="6" s="1"/>
  <c r="R150" i="6" a="1"/>
  <c r="R150" i="6" s="1"/>
  <c r="R148" i="6" a="1"/>
  <c r="R148" i="6" s="1"/>
  <c r="S148" i="6" s="1"/>
  <c r="R142" i="6" a="1"/>
  <c r="R142" i="6" s="1"/>
  <c r="R1885" i="6" a="1"/>
  <c r="R1885" i="6" s="1"/>
  <c r="R737" i="6" a="1"/>
  <c r="R737" i="6" s="1"/>
  <c r="S737" i="6" s="1"/>
  <c r="R1005" i="6" a="1"/>
  <c r="R1005" i="6" s="1"/>
  <c r="S1005" i="6" s="1"/>
  <c r="R988" i="6" a="1"/>
  <c r="R988" i="6" s="1"/>
  <c r="S988" i="6" s="1"/>
  <c r="R942" i="6" a="1"/>
  <c r="R942" i="6" s="1"/>
  <c r="S942" i="6" s="1"/>
  <c r="R933" i="6" a="1"/>
  <c r="R933" i="6" s="1"/>
  <c r="S933" i="6" s="1"/>
  <c r="R944" i="6" a="1"/>
  <c r="R944" i="6" s="1"/>
  <c r="S944" i="6" s="1"/>
  <c r="R946" i="6" a="1"/>
  <c r="R946" i="6" s="1"/>
  <c r="S946" i="6" s="1"/>
  <c r="R346" i="6" a="1"/>
  <c r="R346" i="6" s="1"/>
  <c r="S346" i="6" s="1"/>
  <c r="R339" i="6" a="1"/>
  <c r="R339" i="6" s="1"/>
  <c r="S339" i="6" s="1"/>
  <c r="R899" i="6" a="1"/>
  <c r="R899" i="6" s="1"/>
  <c r="S899" i="6" s="1"/>
  <c r="R1910" i="6" a="1"/>
  <c r="R1910" i="6" s="1"/>
  <c r="S1910" i="6" s="1"/>
  <c r="R1907" i="6" a="1"/>
  <c r="R1907" i="6" s="1"/>
  <c r="S1907" i="6" s="1"/>
  <c r="R1909" i="6" a="1"/>
  <c r="R1909" i="6" s="1"/>
  <c r="S1909" i="6" s="1"/>
  <c r="R300" i="6" a="1"/>
  <c r="R300" i="6" s="1"/>
  <c r="S300" i="6" s="1"/>
  <c r="R866" i="6" a="1"/>
  <c r="R866" i="6" s="1"/>
  <c r="S866" i="6" s="1"/>
  <c r="R279" i="6" a="1"/>
  <c r="R279" i="6" s="1"/>
  <c r="S279" i="6" s="1"/>
  <c r="R841" i="6" a="1"/>
  <c r="R841" i="6" s="1"/>
  <c r="R848" i="6" a="1"/>
  <c r="R848" i="6" s="1"/>
  <c r="R265" i="6" a="1"/>
  <c r="R265" i="6" s="1"/>
  <c r="R258" i="6" a="1"/>
  <c r="R258" i="6" s="1"/>
  <c r="S258" i="6" s="1"/>
  <c r="R828" i="6" a="1"/>
  <c r="R828" i="6" s="1"/>
  <c r="R247" i="6" a="1"/>
  <c r="R247" i="6" s="1"/>
  <c r="R822" i="6" a="1"/>
  <c r="R822" i="6" s="1"/>
  <c r="S822" i="6" s="1"/>
  <c r="R821" i="6" a="1"/>
  <c r="R821" i="6" s="1"/>
  <c r="R233" i="6" a="1"/>
  <c r="R233" i="6" s="1"/>
  <c r="R226" i="6" a="1"/>
  <c r="R226" i="6" s="1"/>
  <c r="R810" i="6" a="1"/>
  <c r="R810" i="6" s="1"/>
  <c r="R809" i="6" a="1"/>
  <c r="R809" i="6" s="1"/>
  <c r="R220" i="6" a="1"/>
  <c r="R220" i="6" s="1"/>
  <c r="R214" i="6" a="1"/>
  <c r="R214" i="6" s="1"/>
  <c r="R208" i="6" a="1"/>
  <c r="R208" i="6" s="1"/>
  <c r="S208" i="6" s="1"/>
  <c r="R203" i="6" a="1"/>
  <c r="R203" i="6" s="1"/>
  <c r="R787" i="6" a="1"/>
  <c r="R787" i="6" s="1"/>
  <c r="R199" i="6" a="1"/>
  <c r="R199" i="6" s="1"/>
  <c r="R192" i="6" a="1"/>
  <c r="R192" i="6" s="1"/>
  <c r="R780" i="6" a="1"/>
  <c r="R780" i="6" s="1"/>
  <c r="R774" i="6" a="1"/>
  <c r="R774" i="6" s="1"/>
  <c r="R779" i="6" a="1"/>
  <c r="R779" i="6" s="1"/>
  <c r="R175" i="6" a="1"/>
  <c r="R175" i="6" s="1"/>
  <c r="R172" i="6" a="1"/>
  <c r="R172" i="6" s="1"/>
  <c r="R170" i="6" a="1"/>
  <c r="R170" i="6" s="1"/>
  <c r="R750" i="6" a="1"/>
  <c r="R750" i="6" s="1"/>
  <c r="R753" i="6" a="1"/>
  <c r="R753" i="6" s="1"/>
  <c r="S753" i="6" s="1"/>
  <c r="R156" i="6" a="1"/>
  <c r="R156" i="6" s="1"/>
  <c r="R152" i="6" a="1"/>
  <c r="R152" i="6" s="1"/>
  <c r="R743" i="6" a="1"/>
  <c r="R743" i="6" s="1"/>
  <c r="R742" i="6" a="1"/>
  <c r="R742" i="6" s="1"/>
  <c r="S742" i="6" s="1"/>
  <c r="R22" i="6" a="1"/>
  <c r="R22" i="6" s="1"/>
  <c r="R739" i="6" a="1"/>
  <c r="R739" i="6" s="1"/>
  <c r="S739" i="6" s="1"/>
  <c r="R391" i="6" a="1"/>
  <c r="R391" i="6" s="1"/>
  <c r="S391" i="6" s="1"/>
  <c r="R980" i="6" a="1"/>
  <c r="R980" i="6" s="1"/>
  <c r="R975" i="6" a="1"/>
  <c r="R975" i="6" s="1"/>
  <c r="S975" i="6" s="1"/>
  <c r="R967" i="6" a="1"/>
  <c r="R967" i="6" s="1"/>
  <c r="R941" i="6" a="1"/>
  <c r="R941" i="6" s="1"/>
  <c r="S941" i="6" s="1"/>
  <c r="R1923" i="6" a="1"/>
  <c r="R1923" i="6" s="1"/>
  <c r="S1923" i="6" s="1"/>
  <c r="R925" i="6" a="1"/>
  <c r="R925" i="6" s="1"/>
  <c r="S925" i="6" s="1"/>
  <c r="R924" i="6" a="1"/>
  <c r="R924" i="6" s="1"/>
  <c r="R352" i="6" a="1"/>
  <c r="R352" i="6" s="1"/>
  <c r="S352" i="6" s="1"/>
  <c r="R345" i="6" a="1"/>
  <c r="R345" i="6" s="1"/>
  <c r="S345" i="6" s="1"/>
  <c r="R331" i="6" a="1"/>
  <c r="R331" i="6" s="1"/>
  <c r="S331" i="6" s="1"/>
  <c r="R325" i="6" a="1"/>
  <c r="R325" i="6" s="1"/>
  <c r="R886" i="6" a="1"/>
  <c r="R886" i="6" s="1"/>
  <c r="S886" i="6" s="1"/>
  <c r="R1908" i="6" a="1"/>
  <c r="R1908" i="6" s="1"/>
  <c r="S1908" i="6" s="1"/>
  <c r="R34" i="6" a="1"/>
  <c r="R34" i="6" s="1"/>
  <c r="S34" i="6" s="1"/>
  <c r="R870" i="6" a="1"/>
  <c r="R870" i="6" s="1"/>
  <c r="R861" i="6" a="1"/>
  <c r="R861" i="6" s="1"/>
  <c r="S861" i="6" s="1"/>
  <c r="R280" i="6" a="1"/>
  <c r="R280" i="6" s="1"/>
  <c r="S280" i="6" s="1"/>
  <c r="R271" i="6" a="1"/>
  <c r="R271" i="6" s="1"/>
  <c r="S271" i="6" s="1"/>
  <c r="R847" i="6" a="1"/>
  <c r="R847" i="6" s="1"/>
  <c r="S847" i="6" s="1"/>
  <c r="R1901" i="6" a="1"/>
  <c r="R1901" i="6" s="1"/>
  <c r="S1901" i="6" s="1"/>
  <c r="R1899" i="6" a="1"/>
  <c r="R1899" i="6" s="1"/>
  <c r="R852" i="6" a="1"/>
  <c r="R852" i="6" s="1"/>
  <c r="R835" i="6" a="1"/>
  <c r="R835" i="6" s="1"/>
  <c r="R31" i="6" a="1"/>
  <c r="R31" i="6" s="1"/>
  <c r="R829" i="6" a="1"/>
  <c r="R829" i="6" s="1"/>
  <c r="R248" i="6" a="1"/>
  <c r="R248" i="6" s="1"/>
  <c r="R243" i="6" a="1"/>
  <c r="R243" i="6" s="1"/>
  <c r="R240" i="6" a="1"/>
  <c r="R240" i="6" s="1"/>
  <c r="R817" i="6" a="1"/>
  <c r="R817" i="6" s="1"/>
  <c r="R230" i="6" a="1"/>
  <c r="R230" i="6" s="1"/>
  <c r="R222" i="6" a="1"/>
  <c r="R222" i="6" s="1"/>
  <c r="S222" i="6" s="1"/>
  <c r="U222" i="6" s="1"/>
  <c r="T222" i="6" s="1"/>
  <c r="R2383" i="6" a="1"/>
  <c r="R2383" i="6" s="1"/>
  <c r="R805" i="6" a="1"/>
  <c r="R805" i="6" s="1"/>
  <c r="R217" i="6" a="1"/>
  <c r="R217" i="6" s="1"/>
  <c r="R209" i="6" a="1"/>
  <c r="R209" i="6" s="1"/>
  <c r="R205" i="6" a="1"/>
  <c r="R205" i="6" s="1"/>
  <c r="R790" i="6" a="1"/>
  <c r="R790" i="6" s="1"/>
  <c r="S790" i="6" s="1"/>
  <c r="R794" i="6" a="1"/>
  <c r="R794" i="6" s="1"/>
  <c r="R195" i="6" a="1"/>
  <c r="R195" i="6" s="1"/>
  <c r="R783" i="6" a="1"/>
  <c r="R783" i="6" s="1"/>
  <c r="R776" i="6" a="1"/>
  <c r="R776" i="6" s="1"/>
  <c r="R184" i="6" a="1"/>
  <c r="R184" i="6" s="1"/>
  <c r="R178" i="6" a="1"/>
  <c r="R178" i="6" s="1"/>
  <c r="R768" i="6" a="1"/>
  <c r="R768" i="6" s="1"/>
  <c r="R763" i="6" a="1"/>
  <c r="R763" i="6" s="1"/>
  <c r="R759" i="6" a="1"/>
  <c r="R759" i="6" s="1"/>
  <c r="R758" i="6" a="1"/>
  <c r="R758" i="6" s="1"/>
  <c r="R162" i="6" a="1"/>
  <c r="R162" i="6" s="1"/>
  <c r="R154" i="6" a="1"/>
  <c r="R154" i="6" s="1"/>
  <c r="R366" i="6" a="1"/>
  <c r="R366" i="6" s="1"/>
  <c r="S366" i="6" s="1"/>
  <c r="R917" i="6" a="1"/>
  <c r="R917" i="6" s="1"/>
  <c r="S917" i="6" s="1"/>
  <c r="R357" i="6" a="1"/>
  <c r="R357" i="6" s="1"/>
  <c r="S357" i="6" s="1"/>
  <c r="R938" i="6" a="1"/>
  <c r="R938" i="6" s="1"/>
  <c r="R950" i="6" a="1"/>
  <c r="R950" i="6" s="1"/>
  <c r="S950" i="6" s="1"/>
  <c r="R1911" i="6" a="1"/>
  <c r="R1911" i="6" s="1"/>
  <c r="S1911" i="6" s="1"/>
  <c r="R365" i="6" a="1"/>
  <c r="R365" i="6" s="1"/>
  <c r="S365" i="6" s="1"/>
  <c r="R1919" i="6" a="1"/>
  <c r="R1919" i="6" s="1"/>
  <c r="R912" i="6" a="1"/>
  <c r="R912" i="6" s="1"/>
  <c r="S912" i="6" s="1"/>
  <c r="R965" i="6" a="1"/>
  <c r="R965" i="6" s="1"/>
  <c r="S965" i="6" s="1"/>
  <c r="R342" i="6" a="1"/>
  <c r="R342" i="6" s="1"/>
  <c r="S342" i="6" s="1"/>
  <c r="R333" i="6" a="1"/>
  <c r="R333" i="6" s="1"/>
  <c r="R894" i="6" a="1"/>
  <c r="R894" i="6" s="1"/>
  <c r="S894" i="6" s="1"/>
  <c r="R317" i="6" a="1"/>
  <c r="R317" i="6" s="1"/>
  <c r="S317" i="6" s="1"/>
  <c r="R884" i="6" a="1"/>
  <c r="R884" i="6" s="1"/>
  <c r="S884" i="6" s="1"/>
  <c r="R991" i="6" a="1"/>
  <c r="R991" i="6" s="1"/>
  <c r="S991" i="6" s="1"/>
  <c r="R983" i="6" a="1"/>
  <c r="R983" i="6" s="1"/>
  <c r="S983" i="6" s="1"/>
  <c r="R376" i="6" a="1"/>
  <c r="R376" i="6" s="1"/>
  <c r="S376" i="6" s="1"/>
  <c r="R977" i="6" a="1"/>
  <c r="R977" i="6" s="1"/>
  <c r="S977" i="6" s="1"/>
  <c r="R970" i="6" a="1"/>
  <c r="R970" i="6" s="1"/>
  <c r="S970" i="6" s="1"/>
  <c r="R952" i="6" a="1"/>
  <c r="R952" i="6" s="1"/>
  <c r="S952" i="6" s="1"/>
  <c r="R918" i="6" a="1"/>
  <c r="R918" i="6" s="1"/>
  <c r="S918" i="6" s="1"/>
  <c r="R927" i="6" a="1"/>
  <c r="R927" i="6" s="1"/>
  <c r="S927" i="6" s="1"/>
  <c r="R947" i="6" a="1"/>
  <c r="R947" i="6" s="1"/>
  <c r="S947" i="6" s="1"/>
  <c r="R986" i="6" a="1"/>
  <c r="R986" i="6" s="1"/>
  <c r="S986" i="6" s="1"/>
  <c r="R40" i="6" a="1"/>
  <c r="R40" i="6" s="1"/>
  <c r="S40" i="6" s="1"/>
  <c r="R1914" i="6" a="1"/>
  <c r="R1914" i="6" s="1"/>
  <c r="S1914" i="6" s="1"/>
  <c r="R1927" i="6" a="1"/>
  <c r="R1927" i="6" s="1"/>
  <c r="S1927" i="6" s="1"/>
  <c r="R922" i="6" a="1"/>
  <c r="R922" i="6" s="1"/>
  <c r="S922" i="6" s="1"/>
  <c r="R958" i="6" a="1"/>
  <c r="R958" i="6" s="1"/>
  <c r="S958" i="6" s="1"/>
  <c r="R348" i="6" a="1"/>
  <c r="R348" i="6" s="1"/>
  <c r="R328" i="6" a="1"/>
  <c r="R328" i="6" s="1"/>
  <c r="S328" i="6" s="1"/>
  <c r="R324" i="6" a="1"/>
  <c r="R324" i="6" s="1"/>
  <c r="S324" i="6" s="1"/>
  <c r="R890" i="6" a="1"/>
  <c r="R890" i="6" s="1"/>
  <c r="S890" i="6" s="1"/>
  <c r="R982" i="6" a="1"/>
  <c r="R982" i="6" s="1"/>
  <c r="S982" i="6" s="1"/>
  <c r="R358" i="6" a="1"/>
  <c r="R358" i="6" s="1"/>
  <c r="S358" i="6" s="1"/>
  <c r="R949" i="6" a="1"/>
  <c r="R949" i="6" s="1"/>
  <c r="S949" i="6" s="1"/>
  <c r="R960" i="6" a="1"/>
  <c r="R960" i="6" s="1"/>
  <c r="S960" i="6" s="1"/>
  <c r="R963" i="6" a="1"/>
  <c r="R963" i="6" s="1"/>
  <c r="S963" i="6" s="1"/>
  <c r="R911" i="6" a="1"/>
  <c r="R911" i="6" s="1"/>
  <c r="S911" i="6" s="1"/>
  <c r="R902" i="6" a="1"/>
  <c r="R902" i="6" s="1"/>
  <c r="S902" i="6" s="1"/>
  <c r="R329" i="6" a="1"/>
  <c r="R329" i="6" s="1"/>
  <c r="S329" i="6" s="1"/>
  <c r="R320" i="6" a="1"/>
  <c r="R320" i="6" s="1"/>
  <c r="S320" i="6" s="1"/>
  <c r="R312" i="6" a="1"/>
  <c r="R312" i="6" s="1"/>
  <c r="S312" i="6" s="1"/>
  <c r="R35" i="6" a="1"/>
  <c r="R35" i="6" s="1"/>
  <c r="S35" i="6" s="1"/>
  <c r="R873" i="6" a="1"/>
  <c r="R873" i="6" s="1"/>
  <c r="S873" i="6" s="1"/>
  <c r="R863" i="6" a="1"/>
  <c r="R863" i="6" s="1"/>
  <c r="S863" i="6" s="1"/>
  <c r="R32" i="6" a="1"/>
  <c r="R32" i="6" s="1"/>
  <c r="S32" i="6" s="1"/>
  <c r="R857" i="6" a="1"/>
  <c r="R857" i="6" s="1"/>
  <c r="S857" i="6" s="1"/>
  <c r="R846" i="6" a="1"/>
  <c r="R846" i="6" s="1"/>
  <c r="S846" i="6" s="1"/>
  <c r="R1896" i="6" a="1"/>
  <c r="R1896" i="6" s="1"/>
  <c r="S1896" i="6" s="1"/>
  <c r="R269" i="6" a="1"/>
  <c r="R269" i="6" s="1"/>
  <c r="R836" i="6" a="1"/>
  <c r="R836" i="6" s="1"/>
  <c r="R260" i="6" a="1"/>
  <c r="R260" i="6" s="1"/>
  <c r="R253" i="6" a="1"/>
  <c r="R253" i="6" s="1"/>
  <c r="S253" i="6" s="1"/>
  <c r="R827" i="6" a="1"/>
  <c r="R827" i="6" s="1"/>
  <c r="S827" i="6" s="1"/>
  <c r="R824" i="6" a="1"/>
  <c r="R824" i="6" s="1"/>
  <c r="S824" i="6" s="1"/>
  <c r="R239" i="6" a="1"/>
  <c r="R239" i="6" s="1"/>
  <c r="R236" i="6" a="1"/>
  <c r="R236" i="6" s="1"/>
  <c r="S236" i="6" s="1"/>
  <c r="R229" i="6" a="1"/>
  <c r="R229" i="6" s="1"/>
  <c r="R221" i="6" a="1"/>
  <c r="R221" i="6" s="1"/>
  <c r="R1891" i="6" a="1"/>
  <c r="R1891" i="6" s="1"/>
  <c r="R801" i="6" a="1"/>
  <c r="R801" i="6" s="1"/>
  <c r="S801" i="6" s="1"/>
  <c r="R216" i="6" a="1"/>
  <c r="R216" i="6" s="1"/>
  <c r="S216" i="6" s="1"/>
  <c r="R799" i="6" a="1"/>
  <c r="R799" i="6" s="1"/>
  <c r="R797" i="6" a="1"/>
  <c r="R797" i="6" s="1"/>
  <c r="R786" i="6" a="1"/>
  <c r="R786" i="6" s="1"/>
  <c r="S786" i="6" s="1"/>
  <c r="R201" i="6" a="1"/>
  <c r="R201" i="6" s="1"/>
  <c r="R194" i="6" a="1"/>
  <c r="R194" i="6" s="1"/>
  <c r="R185" i="6" a="1"/>
  <c r="R185" i="6" s="1"/>
  <c r="R771" i="6" a="1"/>
  <c r="R771" i="6" s="1"/>
  <c r="S771" i="6" s="1"/>
  <c r="R777" i="6" a="1"/>
  <c r="R777" i="6" s="1"/>
  <c r="S777" i="6" s="1"/>
  <c r="R176" i="6" a="1"/>
  <c r="R176" i="6" s="1"/>
  <c r="S176" i="6" s="1"/>
  <c r="R766" i="6" a="1"/>
  <c r="R766" i="6" s="1"/>
  <c r="R171" i="6" a="1"/>
  <c r="R171" i="6" s="1"/>
  <c r="S171" i="6" s="1"/>
  <c r="R754" i="6" a="1"/>
  <c r="R754" i="6" s="1"/>
  <c r="R757" i="6" a="1"/>
  <c r="R757" i="6" s="1"/>
  <c r="R161" i="6" a="1"/>
  <c r="R161" i="6" s="1"/>
  <c r="R155" i="6" a="1"/>
  <c r="R155" i="6" s="1"/>
  <c r="S155" i="6" s="1"/>
  <c r="R144" i="6" a="1"/>
  <c r="R144" i="6" s="1"/>
  <c r="R746" i="6" a="1"/>
  <c r="R746" i="6" s="1"/>
  <c r="S746" i="6" s="1"/>
  <c r="R905" i="6" a="1"/>
  <c r="R905" i="6" s="1"/>
  <c r="S905" i="6" s="1"/>
  <c r="R904" i="6" a="1"/>
  <c r="R904" i="6" s="1"/>
  <c r="R897" i="6" a="1"/>
  <c r="R897" i="6" s="1"/>
  <c r="S897" i="6" s="1"/>
  <c r="R308" i="6" a="1"/>
  <c r="R308" i="6" s="1"/>
  <c r="S308" i="6" s="1"/>
  <c r="R281" i="6" a="1"/>
  <c r="R281" i="6" s="1"/>
  <c r="R842" i="6" a="1"/>
  <c r="R842" i="6" s="1"/>
  <c r="S842" i="6" s="1"/>
  <c r="R831" i="6" a="1"/>
  <c r="R831" i="6" s="1"/>
  <c r="S831" i="6" s="1"/>
  <c r="R267" i="6" a="1"/>
  <c r="R267" i="6" s="1"/>
  <c r="S267" i="6" s="1"/>
  <c r="R249" i="6" a="1"/>
  <c r="R249" i="6" s="1"/>
  <c r="S249" i="6" s="1"/>
  <c r="R245" i="6" a="1"/>
  <c r="R245" i="6" s="1"/>
  <c r="S245" i="6" s="1"/>
  <c r="R235" i="6" a="1"/>
  <c r="R235" i="6" s="1"/>
  <c r="S235" i="6" s="1"/>
  <c r="R227" i="6" a="1"/>
  <c r="R227" i="6" s="1"/>
  <c r="S227" i="6" s="1"/>
  <c r="R219" i="6" a="1"/>
  <c r="R219" i="6" s="1"/>
  <c r="S219" i="6" s="1"/>
  <c r="R213" i="6" a="1"/>
  <c r="R213" i="6" s="1"/>
  <c r="S213" i="6" s="1"/>
  <c r="U213" i="6" s="1"/>
  <c r="T213" i="6" s="1"/>
  <c r="R789" i="6" a="1"/>
  <c r="R789" i="6" s="1"/>
  <c r="S789" i="6" s="1"/>
  <c r="R198" i="6" a="1"/>
  <c r="R198" i="6" s="1"/>
  <c r="S198" i="6" s="1"/>
  <c r="R183" i="6" a="1"/>
  <c r="R183" i="6" s="1"/>
  <c r="S183" i="6" s="1"/>
  <c r="R181" i="6" a="1"/>
  <c r="R181" i="6" s="1"/>
  <c r="S181" i="6" s="1"/>
  <c r="U181" i="6" s="1"/>
  <c r="T181" i="6" s="1"/>
  <c r="R760" i="6" a="1"/>
  <c r="R760" i="6" s="1"/>
  <c r="S760" i="6" s="1"/>
  <c r="R1887" i="6" a="1"/>
  <c r="R1887" i="6" s="1"/>
  <c r="S1887" i="6" s="1"/>
  <c r="R145" i="6" a="1"/>
  <c r="R145" i="6" s="1"/>
  <c r="R23" i="6" a="1"/>
  <c r="R23" i="6" s="1"/>
  <c r="S23" i="6" s="1"/>
  <c r="R143" i="6" a="1"/>
  <c r="R143" i="6" s="1"/>
  <c r="S143" i="6" s="1"/>
  <c r="R137" i="6" a="1"/>
  <c r="R137" i="6" s="1"/>
  <c r="S137" i="6" s="1"/>
  <c r="R129" i="6" a="1"/>
  <c r="R129" i="6" s="1"/>
  <c r="S129" i="6" s="1"/>
  <c r="R734" i="6" a="1"/>
  <c r="R734" i="6" s="1"/>
  <c r="S734" i="6" s="1"/>
  <c r="R729" i="6" a="1"/>
  <c r="R729" i="6" s="1"/>
  <c r="S729" i="6" s="1"/>
  <c r="R119" i="6" a="1"/>
  <c r="R119" i="6" s="1"/>
  <c r="S119" i="6" s="1"/>
  <c r="U119" i="6" s="1"/>
  <c r="R722" i="6" a="1"/>
  <c r="R722" i="6" s="1"/>
  <c r="S722" i="6" s="1"/>
  <c r="R716" i="6" a="1"/>
  <c r="R716" i="6" s="1"/>
  <c r="S716" i="6" s="1"/>
  <c r="R14" i="6" a="1"/>
  <c r="R14" i="6" s="1"/>
  <c r="S14" i="6" s="1"/>
  <c r="R714" i="6" a="1"/>
  <c r="R714" i="6" s="1"/>
  <c r="S714" i="6" s="1"/>
  <c r="U714" i="6" s="1"/>
  <c r="T714" i="6" s="1"/>
  <c r="R889" i="6" a="1"/>
  <c r="R889" i="6" s="1"/>
  <c r="S889" i="6" s="1"/>
  <c r="R880" i="6" a="1"/>
  <c r="R880" i="6" s="1"/>
  <c r="R286" i="6" a="1"/>
  <c r="R286" i="6" s="1"/>
  <c r="S286" i="6" s="1"/>
  <c r="R273" i="6" a="1"/>
  <c r="R273" i="6" s="1"/>
  <c r="S273" i="6" s="1"/>
  <c r="R2384" i="6" a="1"/>
  <c r="R2384" i="6" s="1"/>
  <c r="S2384" i="6" s="1"/>
  <c r="R843" i="6" a="1"/>
  <c r="R843" i="6" s="1"/>
  <c r="S843" i="6" s="1"/>
  <c r="R254" i="6" a="1"/>
  <c r="R254" i="6" s="1"/>
  <c r="S254" i="6" s="1"/>
  <c r="R250" i="6" a="1"/>
  <c r="R250" i="6" s="1"/>
  <c r="S250" i="6" s="1"/>
  <c r="R819" i="6" a="1"/>
  <c r="R819" i="6" s="1"/>
  <c r="S819" i="6" s="1"/>
  <c r="R232" i="6" a="1"/>
  <c r="R232" i="6" s="1"/>
  <c r="S232" i="6" s="1"/>
  <c r="R806" i="6" a="1"/>
  <c r="R806" i="6" s="1"/>
  <c r="S806" i="6" s="1"/>
  <c r="R813" i="6" a="1"/>
  <c r="R813" i="6" s="1"/>
  <c r="S813" i="6" s="1"/>
  <c r="R204" i="6" a="1"/>
  <c r="R204" i="6" s="1"/>
  <c r="S204" i="6" s="1"/>
  <c r="R788" i="6" a="1"/>
  <c r="R788" i="6" s="1"/>
  <c r="S788" i="6" s="1"/>
  <c r="R773" i="6" a="1"/>
  <c r="R773" i="6" s="1"/>
  <c r="S773" i="6" s="1"/>
  <c r="R1888" i="6" a="1"/>
  <c r="R1888" i="6" s="1"/>
  <c r="S1888" i="6" s="1"/>
  <c r="R767" i="6" a="1"/>
  <c r="R767" i="6" s="1"/>
  <c r="S767" i="6" s="1"/>
  <c r="R169" i="6" a="1"/>
  <c r="R169" i="6" s="1"/>
  <c r="S169" i="6" s="1"/>
  <c r="R153" i="6" a="1"/>
  <c r="R153" i="6" s="1"/>
  <c r="S153" i="6" s="1"/>
  <c r="R748" i="6" a="1"/>
  <c r="R748" i="6" s="1"/>
  <c r="S748" i="6" s="1"/>
  <c r="R149" i="6" a="1"/>
  <c r="R149" i="6" s="1"/>
  <c r="R1886" i="6" a="1"/>
  <c r="R1886" i="6" s="1"/>
  <c r="S1886" i="6" s="1"/>
  <c r="R138" i="6" a="1"/>
  <c r="R138" i="6" s="1"/>
  <c r="S138" i="6" s="1"/>
  <c r="R131" i="6" a="1"/>
  <c r="R131" i="6" s="1"/>
  <c r="S131" i="6" s="1"/>
  <c r="R125" i="6" a="1"/>
  <c r="R125" i="6" s="1"/>
  <c r="S125" i="6" s="1"/>
  <c r="R728" i="6" a="1"/>
  <c r="R728" i="6" s="1"/>
  <c r="S728" i="6" s="1"/>
  <c r="R725" i="6" a="1"/>
  <c r="R725" i="6" s="1"/>
  <c r="S725" i="6" s="1"/>
  <c r="R724" i="6" a="1"/>
  <c r="R724" i="6" s="1"/>
  <c r="S724" i="6" s="1"/>
  <c r="R303" i="6" a="1"/>
  <c r="R303" i="6" s="1"/>
  <c r="R1894" i="6" a="1"/>
  <c r="R1894" i="6" s="1"/>
  <c r="R261" i="6" a="1"/>
  <c r="R261" i="6" s="1"/>
  <c r="S261" i="6" s="1"/>
  <c r="R256" i="6" a="1"/>
  <c r="R256" i="6" s="1"/>
  <c r="S256" i="6" s="1"/>
  <c r="R825" i="6" a="1"/>
  <c r="R825" i="6" s="1"/>
  <c r="S825" i="6" s="1"/>
  <c r="R820" i="6" a="1"/>
  <c r="R820" i="6" s="1"/>
  <c r="R811" i="6" a="1"/>
  <c r="R811" i="6" s="1"/>
  <c r="S811" i="6" s="1"/>
  <c r="R815" i="6" a="1"/>
  <c r="R815" i="6" s="1"/>
  <c r="S815" i="6" s="1"/>
  <c r="R800" i="6" a="1"/>
  <c r="R800" i="6" s="1"/>
  <c r="S800" i="6" s="1"/>
  <c r="R796" i="6" a="1"/>
  <c r="R796" i="6" s="1"/>
  <c r="R188" i="6" a="1"/>
  <c r="R188" i="6" s="1"/>
  <c r="S188" i="6" s="1"/>
  <c r="R186" i="6" a="1"/>
  <c r="R186" i="6" s="1"/>
  <c r="S186" i="6" s="1"/>
  <c r="R177" i="6" a="1"/>
  <c r="R177" i="6" s="1"/>
  <c r="S177" i="6" s="1"/>
  <c r="R764" i="6" a="1"/>
  <c r="R764" i="6" s="1"/>
  <c r="R164" i="6" a="1"/>
  <c r="R164" i="6" s="1"/>
  <c r="S164" i="6" s="1"/>
  <c r="R159" i="6" a="1"/>
  <c r="R159" i="6" s="1"/>
  <c r="S159" i="6" s="1"/>
  <c r="U159" i="6" s="1"/>
  <c r="T159" i="6" s="1"/>
  <c r="R147" i="6" a="1"/>
  <c r="R147" i="6" s="1"/>
  <c r="S147" i="6" s="1"/>
  <c r="R139" i="6" a="1"/>
  <c r="R139" i="6" s="1"/>
  <c r="S139" i="6" s="1"/>
  <c r="R136" i="6" a="1"/>
  <c r="R136" i="6" s="1"/>
  <c r="S136" i="6" s="1"/>
  <c r="R128" i="6" a="1"/>
  <c r="R128" i="6" s="1"/>
  <c r="S128" i="6" s="1"/>
  <c r="R732" i="6" a="1"/>
  <c r="R732" i="6" s="1"/>
  <c r="R123" i="6" a="1"/>
  <c r="R123" i="6" s="1"/>
  <c r="R117" i="6" a="1"/>
  <c r="R117" i="6" s="1"/>
  <c r="R891" i="6" a="1"/>
  <c r="R891" i="6" s="1"/>
  <c r="S891" i="6" s="1"/>
  <c r="R888" i="6" a="1"/>
  <c r="R888" i="6" s="1"/>
  <c r="R283" i="6" a="1"/>
  <c r="R283" i="6" s="1"/>
  <c r="S283" i="6" s="1"/>
  <c r="R1905" i="6" a="1"/>
  <c r="R1905" i="6" s="1"/>
  <c r="S1905" i="6" s="1"/>
  <c r="R291" i="6" a="1"/>
  <c r="R291" i="6" s="1"/>
  <c r="S291" i="6" s="1"/>
  <c r="R276" i="6" a="1"/>
  <c r="R276" i="6" s="1"/>
  <c r="S276" i="6" s="1"/>
  <c r="R1898" i="6" a="1"/>
  <c r="R1898" i="6" s="1"/>
  <c r="R854" i="6" a="1"/>
  <c r="R854" i="6" s="1"/>
  <c r="S854" i="6" s="1"/>
  <c r="R853" i="6" a="1"/>
  <c r="R853" i="6" s="1"/>
  <c r="S853" i="6" s="1"/>
  <c r="R856" i="6" a="1"/>
  <c r="R856" i="6" s="1"/>
  <c r="S856" i="6" s="1"/>
  <c r="R251" i="6" a="1"/>
  <c r="R251" i="6" s="1"/>
  <c r="S251" i="6" s="1"/>
  <c r="R246" i="6" a="1"/>
  <c r="R246" i="6" s="1"/>
  <c r="S246" i="6" s="1"/>
  <c r="R228" i="6" a="1"/>
  <c r="R228" i="6" s="1"/>
  <c r="S228" i="6" s="1"/>
  <c r="R224" i="6" a="1"/>
  <c r="R224" i="6" s="1"/>
  <c r="S224" i="6" s="1"/>
  <c r="R814" i="6" a="1"/>
  <c r="R814" i="6" s="1"/>
  <c r="S814" i="6" s="1"/>
  <c r="R212" i="6" a="1"/>
  <c r="R212" i="6" s="1"/>
  <c r="S212" i="6" s="1"/>
  <c r="R795" i="6" a="1"/>
  <c r="R795" i="6" s="1"/>
  <c r="S795" i="6" s="1"/>
  <c r="R784" i="6" a="1"/>
  <c r="R784" i="6" s="1"/>
  <c r="S784" i="6" s="1"/>
  <c r="R770" i="6" a="1"/>
  <c r="R770" i="6" s="1"/>
  <c r="S770" i="6" s="1"/>
  <c r="R182" i="6" a="1"/>
  <c r="R182" i="6" s="1"/>
  <c r="S182" i="6" s="1"/>
  <c r="R166" i="6" a="1"/>
  <c r="R166" i="6" s="1"/>
  <c r="S166" i="6" s="1"/>
  <c r="R756" i="6" a="1"/>
  <c r="R756" i="6" s="1"/>
  <c r="S756" i="6" s="1"/>
  <c r="R744" i="6" a="1"/>
  <c r="R744" i="6" s="1"/>
  <c r="S744" i="6" s="1"/>
  <c r="R146" i="6" a="1"/>
  <c r="R146" i="6" s="1"/>
  <c r="S146" i="6" s="1"/>
  <c r="R745" i="6" a="1"/>
  <c r="R745" i="6" s="1"/>
  <c r="S745" i="6" s="1"/>
  <c r="R141" i="6" a="1"/>
  <c r="R141" i="6" s="1"/>
  <c r="S141" i="6" s="1"/>
  <c r="R738" i="6" a="1"/>
  <c r="R738" i="6" s="1"/>
  <c r="R736" i="6" a="1"/>
  <c r="R736" i="6" s="1"/>
  <c r="S736" i="6" s="1"/>
  <c r="R133" i="6" a="1"/>
  <c r="R133" i="6" s="1"/>
  <c r="S133" i="6" s="1"/>
  <c r="R21" i="6" a="1"/>
  <c r="R21" i="6" s="1"/>
  <c r="S21" i="6" s="1"/>
  <c r="R731" i="6" a="1"/>
  <c r="R731" i="6" s="1"/>
  <c r="S731" i="6" s="1"/>
  <c r="R122" i="6" a="1"/>
  <c r="R122" i="6" s="1"/>
  <c r="S122" i="6" s="1"/>
  <c r="R349" i="6" a="1"/>
  <c r="R349" i="6" s="1"/>
  <c r="S349" i="6" s="1"/>
  <c r="R340" i="6" a="1"/>
  <c r="R340" i="6" s="1"/>
  <c r="R301" i="6" a="1"/>
  <c r="R301" i="6" s="1"/>
  <c r="S301" i="6" s="1"/>
  <c r="R298" i="6" a="1"/>
  <c r="R298" i="6" s="1"/>
  <c r="S298" i="6" s="1"/>
  <c r="R297" i="6" a="1"/>
  <c r="R297" i="6" s="1"/>
  <c r="S297" i="6" s="1"/>
  <c r="R293" i="6" a="1"/>
  <c r="R293" i="6" s="1"/>
  <c r="S293" i="6" s="1"/>
  <c r="R289" i="6" a="1"/>
  <c r="R289" i="6" s="1"/>
  <c r="S289" i="6" s="1"/>
  <c r="R1900" i="6" a="1"/>
  <c r="R1900" i="6" s="1"/>
  <c r="S1900" i="6" s="1"/>
  <c r="R839" i="6" a="1"/>
  <c r="R839" i="6" s="1"/>
  <c r="S839" i="6" s="1"/>
  <c r="R305" i="6" a="1"/>
  <c r="R305" i="6" s="1"/>
  <c r="S305" i="6" s="1"/>
  <c r="R1893" i="6" a="1"/>
  <c r="R1893" i="6" s="1"/>
  <c r="S1893" i="6" s="1"/>
  <c r="R38" i="6" a="1"/>
  <c r="R38" i="6" s="1"/>
  <c r="S38" i="6" s="1"/>
  <c r="R311" i="6" a="1"/>
  <c r="R311" i="6" s="1"/>
  <c r="S311" i="6" s="1"/>
  <c r="R285" i="6" a="1"/>
  <c r="R285" i="6" s="1"/>
  <c r="S285" i="6" s="1"/>
  <c r="R838" i="6" a="1"/>
  <c r="R838" i="6" s="1"/>
  <c r="R851" i="6" a="1"/>
  <c r="R851" i="6" s="1"/>
  <c r="S851" i="6" s="1"/>
  <c r="R850" i="6" a="1"/>
  <c r="R850" i="6" s="1"/>
  <c r="S850" i="6" s="1"/>
  <c r="R834" i="6" a="1"/>
  <c r="R834" i="6" s="1"/>
  <c r="S834" i="6" s="1"/>
  <c r="R252" i="6" a="1"/>
  <c r="R252" i="6" s="1"/>
  <c r="S252" i="6" s="1"/>
  <c r="R792" i="6" a="1"/>
  <c r="R792" i="6" s="1"/>
  <c r="S792" i="6" s="1"/>
  <c r="R785" i="6" a="1"/>
  <c r="R785" i="6" s="1"/>
  <c r="S785" i="6" s="1"/>
  <c r="R190" i="6" a="1"/>
  <c r="R190" i="6" s="1"/>
  <c r="S190" i="6" s="1"/>
  <c r="R174" i="6" a="1"/>
  <c r="R174" i="6" s="1"/>
  <c r="S174" i="6" s="1"/>
  <c r="R751" i="6" a="1"/>
  <c r="R751" i="6" s="1"/>
  <c r="S751" i="6" s="1"/>
  <c r="R158" i="6" a="1"/>
  <c r="R158" i="6" s="1"/>
  <c r="S158" i="6" s="1"/>
  <c r="R151" i="6" a="1"/>
  <c r="R151" i="6" s="1"/>
  <c r="S151" i="6" s="1"/>
  <c r="R747" i="6" a="1"/>
  <c r="R747" i="6" s="1"/>
  <c r="R741" i="6" a="1"/>
  <c r="R741" i="6" s="1"/>
  <c r="S741" i="6" s="1"/>
  <c r="R135" i="6" a="1"/>
  <c r="R135" i="6" s="1"/>
  <c r="S135" i="6" s="1"/>
  <c r="R721" i="6" a="1"/>
  <c r="R721" i="6" s="1"/>
  <c r="S721" i="6" s="1"/>
  <c r="R264" i="6" a="1"/>
  <c r="R264" i="6" s="1"/>
  <c r="S264" i="6" s="1"/>
  <c r="R259" i="6" a="1"/>
  <c r="R259" i="6" s="1"/>
  <c r="S259" i="6" s="1"/>
  <c r="R244" i="6" a="1"/>
  <c r="R244" i="6" s="1"/>
  <c r="S244" i="6" s="1"/>
  <c r="R202" i="6" a="1"/>
  <c r="R202" i="6" s="1"/>
  <c r="S202" i="6" s="1"/>
  <c r="R196" i="6" a="1"/>
  <c r="R196" i="6" s="1"/>
  <c r="S196" i="6" s="1"/>
  <c r="R140" i="6" a="1"/>
  <c r="R140" i="6" s="1"/>
  <c r="R132" i="6" a="1"/>
  <c r="R132" i="6" s="1"/>
  <c r="R1895" i="6" a="1"/>
  <c r="R1895" i="6" s="1"/>
  <c r="S1895" i="6" s="1"/>
  <c r="R238" i="6" a="1"/>
  <c r="R238" i="6" s="1"/>
  <c r="S238" i="6" s="1"/>
  <c r="R237" i="6" a="1"/>
  <c r="R237" i="6" s="1"/>
  <c r="S237" i="6" s="1"/>
  <c r="R803" i="6" a="1"/>
  <c r="R803" i="6" s="1"/>
  <c r="S803" i="6" s="1"/>
  <c r="R207" i="6" a="1"/>
  <c r="R207" i="6" s="1"/>
  <c r="S207" i="6" s="1"/>
  <c r="R193" i="6" a="1"/>
  <c r="R193" i="6" s="1"/>
  <c r="S193" i="6" s="1"/>
  <c r="R782" i="6" a="1"/>
  <c r="R782" i="6" s="1"/>
  <c r="S782" i="6" s="1"/>
  <c r="R775" i="6" a="1"/>
  <c r="R775" i="6" s="1"/>
  <c r="S775" i="6" s="1"/>
  <c r="R25" i="6" a="1"/>
  <c r="R25" i="6" s="1"/>
  <c r="S25" i="6" s="1"/>
  <c r="R134" i="6" a="1"/>
  <c r="R134" i="6" s="1"/>
  <c r="R733" i="6" a="1"/>
  <c r="R733" i="6" s="1"/>
  <c r="S733" i="6" s="1"/>
  <c r="R234" i="6" a="1"/>
  <c r="R234" i="6" s="1"/>
  <c r="S234" i="6" s="1"/>
  <c r="R223" i="6" a="1"/>
  <c r="R223" i="6" s="1"/>
  <c r="S223" i="6" s="1"/>
  <c r="R173" i="6" a="1"/>
  <c r="R173" i="6" s="1"/>
  <c r="S173" i="6" s="1"/>
  <c r="R769" i="6" a="1"/>
  <c r="R769" i="6" s="1"/>
  <c r="S769" i="6" s="1"/>
  <c r="R755" i="6" a="1"/>
  <c r="R755" i="6" s="1"/>
  <c r="R160" i="6" a="1"/>
  <c r="R160" i="6" s="1"/>
  <c r="S160" i="6" s="1"/>
  <c r="R116" i="6" a="1"/>
  <c r="R116" i="6" s="1"/>
  <c r="S116" i="6" s="1"/>
  <c r="R845" i="6" a="1"/>
  <c r="R845" i="6" s="1"/>
  <c r="R73" i="6" a="1"/>
  <c r="R73" i="6" s="1"/>
  <c r="S73" i="6" s="1"/>
  <c r="U73" i="6" s="1"/>
  <c r="Q78" i="6"/>
  <c r="V78" i="6" s="1"/>
  <c r="R699" i="6" a="1"/>
  <c r="R699" i="6" s="1"/>
  <c r="S699" i="6" s="1"/>
  <c r="Q702" i="6"/>
  <c r="V702" i="6" s="1"/>
  <c r="R83" i="6" a="1"/>
  <c r="R83" i="6" s="1"/>
  <c r="S83" i="6" s="1"/>
  <c r="Q86" i="6"/>
  <c r="V86" i="6" s="1"/>
  <c r="R87" i="6" a="1"/>
  <c r="R87" i="6" s="1"/>
  <c r="S87" i="6" s="1"/>
  <c r="Q92" i="6"/>
  <c r="V92" i="6" s="1"/>
  <c r="R95" i="6" a="1"/>
  <c r="R95" i="6" s="1"/>
  <c r="S95" i="6" s="1"/>
  <c r="Q100" i="6"/>
  <c r="V100" i="6" s="1"/>
  <c r="R707" i="6" a="1"/>
  <c r="R707" i="6" s="1"/>
  <c r="S707" i="6" s="1"/>
  <c r="Q105" i="6"/>
  <c r="V105" i="6" s="1"/>
  <c r="R710" i="6" a="1"/>
  <c r="R710" i="6" s="1"/>
  <c r="S710" i="6" s="1"/>
  <c r="U710" i="6" s="1"/>
  <c r="T710" i="6" s="1"/>
  <c r="A712" i="6"/>
  <c r="R15" i="6" a="1"/>
  <c r="R15" i="6" s="1"/>
  <c r="S15" i="6" s="1"/>
  <c r="U15" i="6" s="1"/>
  <c r="Q110" i="6"/>
  <c r="Q113" i="6"/>
  <c r="R719" i="6" a="1"/>
  <c r="R719" i="6" s="1"/>
  <c r="S719" i="6" s="1"/>
  <c r="U719" i="6" s="1"/>
  <c r="T719" i="6" s="1"/>
  <c r="Q148" i="6"/>
  <c r="V148" i="6" s="1"/>
  <c r="Q167" i="6"/>
  <c r="V167" i="6" s="1"/>
  <c r="S793" i="6"/>
  <c r="Q209" i="6"/>
  <c r="S802" i="6"/>
  <c r="Q817" i="6"/>
  <c r="Q240" i="6"/>
  <c r="R257" i="6" a="1"/>
  <c r="R257" i="6" s="1"/>
  <c r="S257" i="6" s="1"/>
  <c r="R263" i="6" a="1"/>
  <c r="R263" i="6" s="1"/>
  <c r="S263" i="6" s="1"/>
  <c r="Q701" i="6"/>
  <c r="Q706" i="6"/>
  <c r="V706" i="6" s="1"/>
  <c r="Q709" i="6"/>
  <c r="Q712" i="6"/>
  <c r="R79" i="6" a="1"/>
  <c r="R79" i="6" s="1"/>
  <c r="S79" i="6" s="1"/>
  <c r="R704" i="6" a="1"/>
  <c r="R704" i="6" s="1"/>
  <c r="S704" i="6" s="1"/>
  <c r="Q95" i="6"/>
  <c r="Q106" i="6"/>
  <c r="V106" i="6" s="1"/>
  <c r="R4" i="6" a="1"/>
  <c r="R4" i="6" s="1"/>
  <c r="S4" i="6" s="1"/>
  <c r="R7" i="6" a="1"/>
  <c r="R7" i="6" s="1"/>
  <c r="S7" i="6" s="1"/>
  <c r="Q84" i="6"/>
  <c r="R93" i="6" a="1"/>
  <c r="R93" i="6" s="1"/>
  <c r="S93" i="6" s="1"/>
  <c r="U93" i="6" s="1"/>
  <c r="T93" i="6" s="1"/>
  <c r="Q103" i="6"/>
  <c r="R712" i="6" a="1"/>
  <c r="R712" i="6" s="1"/>
  <c r="S712" i="6" s="1"/>
  <c r="R109" i="6" a="1"/>
  <c r="R109" i="6" s="1"/>
  <c r="S109" i="6" s="1"/>
  <c r="U109" i="6" s="1"/>
  <c r="T109" i="6" s="1"/>
  <c r="R723" i="6" a="1"/>
  <c r="R723" i="6" s="1"/>
  <c r="S723" i="6" s="1"/>
  <c r="Q2380" i="6"/>
  <c r="Q2379" i="6"/>
  <c r="Q690" i="6"/>
  <c r="Q1868" i="6"/>
  <c r="Q1864" i="6"/>
  <c r="Q1875" i="6"/>
  <c r="Q2377" i="6"/>
  <c r="Q2373" i="6"/>
  <c r="Q695" i="6"/>
  <c r="Q1870" i="6"/>
  <c r="Q2371" i="6"/>
  <c r="Q1853" i="6"/>
  <c r="V1853" i="6" s="1"/>
  <c r="Q72" i="6"/>
  <c r="Q691" i="6"/>
  <c r="Q687" i="6"/>
  <c r="Q2367" i="6"/>
  <c r="Q1846" i="6"/>
  <c r="Q1839" i="6"/>
  <c r="Q2355" i="6"/>
  <c r="Q1860" i="6"/>
  <c r="Q2378" i="6"/>
  <c r="Q2376" i="6"/>
  <c r="Q1869" i="6"/>
  <c r="Q1850" i="6"/>
  <c r="Q1866" i="6"/>
  <c r="Q1844" i="6"/>
  <c r="Q1841" i="6"/>
  <c r="Q1834" i="6"/>
  <c r="Q1825" i="6"/>
  <c r="Q2448" i="6"/>
  <c r="Q1802" i="6"/>
  <c r="Q2342" i="6"/>
  <c r="Q2358" i="6"/>
  <c r="Q674" i="6"/>
  <c r="Q1806" i="6"/>
  <c r="Q2361" i="6"/>
  <c r="V2361" i="6" s="1"/>
  <c r="Q1831" i="6"/>
  <c r="Q677" i="6"/>
  <c r="Q1835" i="6"/>
  <c r="Q71" i="6"/>
  <c r="Q1830" i="6"/>
  <c r="Q673" i="6"/>
  <c r="Q1801" i="6"/>
  <c r="Q1775" i="6"/>
  <c r="V1775" i="6" s="1"/>
  <c r="Q1766" i="6"/>
  <c r="Q1821" i="6"/>
  <c r="Q2349" i="6"/>
  <c r="Q2343" i="6"/>
  <c r="Q2351" i="6"/>
  <c r="Q672" i="6"/>
  <c r="Q675" i="6"/>
  <c r="Q2348" i="6"/>
  <c r="V2348" i="6" s="1"/>
  <c r="Q2350" i="6"/>
  <c r="Q2447" i="6"/>
  <c r="Q1805" i="6"/>
  <c r="Q1773" i="6"/>
  <c r="Q1768" i="6"/>
  <c r="Q663" i="6"/>
  <c r="V663" i="6" s="1"/>
  <c r="Q1803" i="6"/>
  <c r="Q661" i="6"/>
  <c r="Q1759" i="6"/>
  <c r="Q1746" i="6"/>
  <c r="V1746" i="6" s="1"/>
  <c r="Q1737" i="6"/>
  <c r="V1737" i="6" s="1"/>
  <c r="Q1732" i="6"/>
  <c r="V1732" i="6" s="1"/>
  <c r="Q652" i="6"/>
  <c r="Q2321" i="6"/>
  <c r="Q2336" i="6"/>
  <c r="Q1793" i="6"/>
  <c r="Q1769" i="6"/>
  <c r="Q1765" i="6"/>
  <c r="Q1798" i="6"/>
  <c r="Q1794" i="6"/>
  <c r="Q2339" i="6"/>
  <c r="V2339" i="6" s="1"/>
  <c r="Q667" i="6"/>
  <c r="Q1760" i="6"/>
  <c r="Q1751" i="6"/>
  <c r="Q1742" i="6"/>
  <c r="Q2328" i="6"/>
  <c r="Q1734" i="6"/>
  <c r="Q2325" i="6"/>
  <c r="V2325" i="6" s="1"/>
  <c r="Q1703" i="6"/>
  <c r="Q2319" i="6"/>
  <c r="V2319" i="6" s="1"/>
  <c r="Q647" i="6"/>
  <c r="V647" i="6" s="1"/>
  <c r="Q1685" i="6"/>
  <c r="V1685" i="6" s="1"/>
  <c r="Q2312" i="6"/>
  <c r="V2312" i="6" s="1"/>
  <c r="Q1656" i="6"/>
  <c r="V1656" i="6" s="1"/>
  <c r="Q1647" i="6"/>
  <c r="V1647" i="6" s="1"/>
  <c r="Q1762" i="6"/>
  <c r="V1762" i="6" s="1"/>
  <c r="Q2454" i="6"/>
  <c r="Q1747" i="6"/>
  <c r="V1747" i="6" s="1"/>
  <c r="Q1736" i="6"/>
  <c r="Q70" i="6"/>
  <c r="Q1716" i="6"/>
  <c r="V1716" i="6" s="1"/>
  <c r="Q2332" i="6"/>
  <c r="Q2330" i="6"/>
  <c r="Q1741" i="6"/>
  <c r="Q2331" i="6"/>
  <c r="Q1744" i="6"/>
  <c r="Q1714" i="6"/>
  <c r="Q2320" i="6"/>
  <c r="Q1706" i="6"/>
  <c r="Q1671" i="6"/>
  <c r="V1671" i="6" s="1"/>
  <c r="Q1659" i="6"/>
  <c r="V1659" i="6" s="1"/>
  <c r="Q650" i="6"/>
  <c r="V650" i="6" s="1"/>
  <c r="Q1673" i="6"/>
  <c r="Q1678" i="6"/>
  <c r="V1678" i="6" s="1"/>
  <c r="Q1648" i="6"/>
  <c r="V1648" i="6" s="1"/>
  <c r="Q2301" i="6"/>
  <c r="V2301" i="6" s="1"/>
  <c r="Q632" i="6"/>
  <c r="V632" i="6" s="1"/>
  <c r="Q1617" i="6"/>
  <c r="Q1605" i="6"/>
  <c r="V1605" i="6" s="1"/>
  <c r="Q1694" i="6"/>
  <c r="Q2303" i="6"/>
  <c r="V2303" i="6" s="1"/>
  <c r="Q1677" i="6"/>
  <c r="V1677" i="6" s="1"/>
  <c r="Q1699" i="6"/>
  <c r="V1699" i="6" s="1"/>
  <c r="Q1684" i="6"/>
  <c r="Q2314" i="6"/>
  <c r="Q1712" i="6"/>
  <c r="V1712" i="6" s="1"/>
  <c r="Q1690" i="6"/>
  <c r="Q643" i="6"/>
  <c r="V643" i="6" s="1"/>
  <c r="Q1654" i="6"/>
  <c r="Q1649" i="6"/>
  <c r="V1649" i="6" s="1"/>
  <c r="Q1638" i="6"/>
  <c r="V1638" i="6" s="1"/>
  <c r="Q634" i="6"/>
  <c r="V634" i="6" s="1"/>
  <c r="Q2290" i="6"/>
  <c r="V2290" i="6" s="1"/>
  <c r="Q1613" i="6"/>
  <c r="V1613" i="6" s="1"/>
  <c r="Q1643" i="6"/>
  <c r="V1643" i="6" s="1"/>
  <c r="Q68" i="6"/>
  <c r="Q1606" i="6"/>
  <c r="V1606" i="6" s="1"/>
  <c r="Q1603" i="6"/>
  <c r="V1603" i="6" s="1"/>
  <c r="Q1596" i="6"/>
  <c r="V1596" i="6" s="1"/>
  <c r="Q628" i="6"/>
  <c r="V628" i="6" s="1"/>
  <c r="Q1588" i="6"/>
  <c r="V1588" i="6" s="1"/>
  <c r="Q1581" i="6"/>
  <c r="V1581" i="6" s="1"/>
  <c r="Q1569" i="6"/>
  <c r="V1569" i="6" s="1"/>
  <c r="Q2270" i="6"/>
  <c r="V2270" i="6" s="1"/>
  <c r="Q1573" i="6"/>
  <c r="V1573" i="6" s="1"/>
  <c r="Q2273" i="6"/>
  <c r="V2273" i="6" s="1"/>
  <c r="Q1552" i="6"/>
  <c r="V1552" i="6" s="1"/>
  <c r="Q619" i="6"/>
  <c r="V619" i="6" s="1"/>
  <c r="Q1528" i="6"/>
  <c r="Q1533" i="6"/>
  <c r="V1533" i="6" s="1"/>
  <c r="Q2307" i="6"/>
  <c r="V2307" i="6" s="1"/>
  <c r="Q1626" i="6"/>
  <c r="Q1629" i="6"/>
  <c r="Q2285" i="6"/>
  <c r="V2285" i="6" s="1"/>
  <c r="Q2293" i="6"/>
  <c r="Q1621" i="6"/>
  <c r="V1621" i="6" s="1"/>
  <c r="Q635" i="6"/>
  <c r="V635" i="6" s="1"/>
  <c r="Q2288" i="6"/>
  <c r="V2288" i="6" s="1"/>
  <c r="Q2305" i="6"/>
  <c r="Q1627" i="6"/>
  <c r="V1627" i="6" s="1"/>
  <c r="Q1612" i="6"/>
  <c r="Q1662" i="6"/>
  <c r="V1662" i="6" s="1"/>
  <c r="Q1663" i="6"/>
  <c r="Q642" i="6"/>
  <c r="V642" i="6" s="1"/>
  <c r="Q1632" i="6"/>
  <c r="V1632" i="6" s="1"/>
  <c r="Q1609" i="6"/>
  <c r="Q630" i="6"/>
  <c r="V630" i="6" s="1"/>
  <c r="Q2286" i="6"/>
  <c r="V2286" i="6" s="1"/>
  <c r="Q1597" i="6"/>
  <c r="V1597" i="6" s="1"/>
  <c r="Q627" i="6"/>
  <c r="V627" i="6" s="1"/>
  <c r="Q1586" i="6"/>
  <c r="V1586" i="6" s="1"/>
  <c r="Q1576" i="6"/>
  <c r="V1576" i="6" s="1"/>
  <c r="Q2280" i="6"/>
  <c r="V2280" i="6" s="1"/>
  <c r="Q1580" i="6"/>
  <c r="V1580" i="6" s="1"/>
  <c r="Q2274" i="6"/>
  <c r="V2274" i="6" s="1"/>
  <c r="Q1570" i="6"/>
  <c r="V1570" i="6" s="1"/>
  <c r="Q2268" i="6"/>
  <c r="V2268" i="6" s="1"/>
  <c r="Q617" i="6"/>
  <c r="V617" i="6" s="1"/>
  <c r="Q615" i="6"/>
  <c r="V615" i="6" s="1"/>
  <c r="Q2260" i="6"/>
  <c r="V2260" i="6" s="1"/>
  <c r="Q2284" i="6"/>
  <c r="Q1571" i="6"/>
  <c r="V1571" i="6" s="1"/>
  <c r="Q2281" i="6"/>
  <c r="Q2264" i="6"/>
  <c r="V2264" i="6" s="1"/>
  <c r="Q1519" i="6"/>
  <c r="V1519" i="6" s="1"/>
  <c r="Q2263" i="6"/>
  <c r="V2263" i="6" s="1"/>
  <c r="Q1516" i="6"/>
  <c r="V1516" i="6" s="1"/>
  <c r="Q607" i="6"/>
  <c r="V607" i="6" s="1"/>
  <c r="Q604" i="6"/>
  <c r="V604" i="6" s="1"/>
  <c r="Q1495" i="6"/>
  <c r="V1495" i="6" s="1"/>
  <c r="Q1490" i="6"/>
  <c r="V1490" i="6" s="1"/>
  <c r="Q598" i="6"/>
  <c r="V598" i="6" s="1"/>
  <c r="Q1486" i="6"/>
  <c r="V1486" i="6" s="1"/>
  <c r="Q2439" i="6"/>
  <c r="V2439" i="6" s="1"/>
  <c r="Q1475" i="6"/>
  <c r="V1475" i="6" s="1"/>
  <c r="Q1485" i="6"/>
  <c r="V1485" i="6" s="1"/>
  <c r="Q595" i="6"/>
  <c r="V595" i="6" s="1"/>
  <c r="Q1582" i="6"/>
  <c r="V1582" i="6" s="1"/>
  <c r="Q616" i="6"/>
  <c r="V616" i="6" s="1"/>
  <c r="Q1608" i="6"/>
  <c r="V1608" i="6" s="1"/>
  <c r="Q1560" i="6"/>
  <c r="V1560" i="6" s="1"/>
  <c r="Q2444" i="6"/>
  <c r="V2444" i="6" s="1"/>
  <c r="Q1577" i="6"/>
  <c r="Q625" i="6"/>
  <c r="V625" i="6" s="1"/>
  <c r="Q1575" i="6"/>
  <c r="Q1548" i="6"/>
  <c r="V1548" i="6" s="1"/>
  <c r="Q2287" i="6"/>
  <c r="V2287" i="6" s="1"/>
  <c r="Q624" i="6"/>
  <c r="V624" i="6" s="1"/>
  <c r="Q2278" i="6"/>
  <c r="V2278" i="6" s="1"/>
  <c r="Q2279" i="6"/>
  <c r="Q1593" i="6"/>
  <c r="V1593" i="6" s="1"/>
  <c r="Q1585" i="6"/>
  <c r="Q1558" i="6"/>
  <c r="V1558" i="6" s="1"/>
  <c r="Q618" i="6"/>
  <c r="Q2266" i="6"/>
  <c r="Q1535" i="6"/>
  <c r="V1535" i="6" s="1"/>
  <c r="Q1529" i="6"/>
  <c r="V1529" i="6" s="1"/>
  <c r="Q1509" i="6"/>
  <c r="V1509" i="6" s="1"/>
  <c r="Q1505" i="6"/>
  <c r="V1505" i="6" s="1"/>
  <c r="Q2253" i="6"/>
  <c r="V2253" i="6" s="1"/>
  <c r="Q1493" i="6"/>
  <c r="V1493" i="6" s="1"/>
  <c r="Q600" i="6"/>
  <c r="V600" i="6" s="1"/>
  <c r="Q2247" i="6"/>
  <c r="V2247" i="6" s="1"/>
  <c r="Q1479" i="6"/>
  <c r="V1479" i="6" s="1"/>
  <c r="Q1469" i="6"/>
  <c r="V1469" i="6" s="1"/>
  <c r="Q2242" i="6"/>
  <c r="V2242" i="6" s="1"/>
  <c r="Q597" i="6"/>
  <c r="V597" i="6" s="1"/>
  <c r="Q613" i="6"/>
  <c r="V613" i="6" s="1"/>
  <c r="Q2256" i="6"/>
  <c r="V2256" i="6" s="1"/>
  <c r="Q2240" i="6"/>
  <c r="V2240" i="6" s="1"/>
  <c r="Q1484" i="6"/>
  <c r="Q2235" i="6"/>
  <c r="V2235" i="6" s="1"/>
  <c r="Q2230" i="6"/>
  <c r="V2230" i="6" s="1"/>
  <c r="Q1444" i="6"/>
  <c r="V1444" i="6" s="1"/>
  <c r="Q1438" i="6"/>
  <c r="V1438" i="6" s="1"/>
  <c r="Q585" i="6"/>
  <c r="V585" i="6" s="1"/>
  <c r="Q581" i="6"/>
  <c r="V581" i="6" s="1"/>
  <c r="Q1429" i="6"/>
  <c r="V1429" i="6" s="1"/>
  <c r="Q579" i="6"/>
  <c r="V579" i="6" s="1"/>
  <c r="Q1412" i="6"/>
  <c r="V1412" i="6" s="1"/>
  <c r="Q1403" i="6"/>
  <c r="V1403" i="6" s="1"/>
  <c r="Q575" i="6"/>
  <c r="V575" i="6" s="1"/>
  <c r="Q572" i="6"/>
  <c r="V572" i="6" s="1"/>
  <c r="Q1531" i="6"/>
  <c r="Q608" i="6"/>
  <c r="V608" i="6" s="1"/>
  <c r="Q2252" i="6"/>
  <c r="Q1465" i="6"/>
  <c r="V1465" i="6" s="1"/>
  <c r="Q2221" i="6"/>
  <c r="V2221" i="6" s="1"/>
  <c r="Q1523" i="6"/>
  <c r="V1523" i="6" s="1"/>
  <c r="Q2258" i="6"/>
  <c r="V2258" i="6" s="1"/>
  <c r="Q1499" i="6"/>
  <c r="Q1482" i="6"/>
  <c r="V1482" i="6" s="1"/>
  <c r="Q1461" i="6"/>
  <c r="V1461" i="6" s="1"/>
  <c r="Q1539" i="6"/>
  <c r="Q2265" i="6"/>
  <c r="V2265" i="6" s="1"/>
  <c r="Q1501" i="6"/>
  <c r="Q1487" i="6"/>
  <c r="V1487" i="6" s="1"/>
  <c r="Q1542" i="6"/>
  <c r="Q1511" i="6"/>
  <c r="Q602" i="6"/>
  <c r="V602" i="6" s="1"/>
  <c r="Q1517" i="6"/>
  <c r="Q1496" i="6"/>
  <c r="V1496" i="6" s="1"/>
  <c r="Q1520" i="6"/>
  <c r="Q1500" i="6"/>
  <c r="V1500" i="6" s="1"/>
  <c r="Q2442" i="6"/>
  <c r="Q1504" i="6"/>
  <c r="V1504" i="6" s="1"/>
  <c r="Q1480" i="6"/>
  <c r="Q2440" i="6"/>
  <c r="V2440" i="6" s="1"/>
  <c r="Q2234" i="6"/>
  <c r="V2234" i="6" s="1"/>
  <c r="Q1449" i="6"/>
  <c r="V1449" i="6" s="1"/>
  <c r="Q590" i="6"/>
  <c r="V590" i="6" s="1"/>
  <c r="Q587" i="6"/>
  <c r="V587" i="6" s="1"/>
  <c r="Q2227" i="6"/>
  <c r="V2227" i="6" s="1"/>
  <c r="Q1423" i="6"/>
  <c r="V1423" i="6" s="1"/>
  <c r="Q578" i="6"/>
  <c r="V578" i="6" s="1"/>
  <c r="Q1411" i="6"/>
  <c r="V1411" i="6" s="1"/>
  <c r="Q1406" i="6"/>
  <c r="V1406" i="6" s="1"/>
  <c r="Q1398" i="6"/>
  <c r="V1398" i="6" s="1"/>
  <c r="Q1394" i="6"/>
  <c r="V1394" i="6" s="1"/>
  <c r="Q1389" i="6"/>
  <c r="V1389" i="6" s="1"/>
  <c r="Q1385" i="6"/>
  <c r="Q2216" i="6"/>
  <c r="V2216" i="6" s="1"/>
  <c r="Q2426" i="6"/>
  <c r="V2426" i="6" s="1"/>
  <c r="Q2194" i="6"/>
  <c r="V2194" i="6" s="1"/>
  <c r="Q1362" i="6"/>
  <c r="V1362" i="6" s="1"/>
  <c r="Q2206" i="6"/>
  <c r="V2206" i="6" s="1"/>
  <c r="Q1379" i="6"/>
  <c r="V1379" i="6" s="1"/>
  <c r="Q1347" i="6"/>
  <c r="V1347" i="6" s="1"/>
  <c r="Q2205" i="6"/>
  <c r="V2205" i="6" s="1"/>
  <c r="Q2213" i="6"/>
  <c r="Q1356" i="6"/>
  <c r="V1356" i="6" s="1"/>
  <c r="Q567" i="6"/>
  <c r="Q1472" i="6"/>
  <c r="Q1460" i="6"/>
  <c r="Q2233" i="6"/>
  <c r="Q2249" i="6"/>
  <c r="V2249" i="6" s="1"/>
  <c r="Q1441" i="6"/>
  <c r="Q1424" i="6"/>
  <c r="V1424" i="6" s="1"/>
  <c r="Q1395" i="6"/>
  <c r="Q1392" i="6"/>
  <c r="V1392" i="6" s="1"/>
  <c r="Q1453" i="6"/>
  <c r="V1453" i="6" s="1"/>
  <c r="Q1443" i="6"/>
  <c r="Q1427" i="6"/>
  <c r="V1427" i="6" s="1"/>
  <c r="Q1401" i="6"/>
  <c r="Q573" i="6"/>
  <c r="Q1383" i="6"/>
  <c r="V1383" i="6" s="1"/>
  <c r="Q2248" i="6"/>
  <c r="Q2239" i="6"/>
  <c r="Q1450" i="6"/>
  <c r="Q1433" i="6"/>
  <c r="V1433" i="6" s="1"/>
  <c r="Q1437" i="6"/>
  <c r="V1437" i="6" s="1"/>
  <c r="Q1454" i="6"/>
  <c r="V1454" i="6" s="1"/>
  <c r="Q592" i="6"/>
  <c r="V592" i="6" s="1"/>
  <c r="Q588" i="6"/>
  <c r="V588" i="6" s="1"/>
  <c r="Q1419" i="6"/>
  <c r="Q1447" i="6"/>
  <c r="V1447" i="6" s="1"/>
  <c r="Q2228" i="6"/>
  <c r="Q1432" i="6"/>
  <c r="Q1407" i="6"/>
  <c r="V1407" i="6" s="1"/>
  <c r="Q62" i="6"/>
  <c r="Q1344" i="6"/>
  <c r="Q2434" i="6"/>
  <c r="V2434" i="6" s="1"/>
  <c r="Q2222" i="6"/>
  <c r="V2222" i="6" s="1"/>
  <c r="Q2190" i="6"/>
  <c r="V2190" i="6" s="1"/>
  <c r="Q1342" i="6"/>
  <c r="V1342" i="6" s="1"/>
  <c r="Q1367" i="6"/>
  <c r="V1367" i="6" s="1"/>
  <c r="Q2201" i="6"/>
  <c r="V2201" i="6" s="1"/>
  <c r="Q2172" i="6"/>
  <c r="V2172" i="6" s="1"/>
  <c r="Q1348" i="6"/>
  <c r="V1348" i="6" s="1"/>
  <c r="Q2428" i="6"/>
  <c r="V2428" i="6" s="1"/>
  <c r="Q2170" i="6"/>
  <c r="Q1350" i="6"/>
  <c r="Q1378" i="6"/>
  <c r="V1378" i="6" s="1"/>
  <c r="Q2180" i="6"/>
  <c r="V2180" i="6" s="1"/>
  <c r="Q1382" i="6"/>
  <c r="V1382" i="6" s="1"/>
  <c r="Q563" i="6"/>
  <c r="V563" i="6" s="1"/>
  <c r="Q61" i="6"/>
  <c r="V61" i="6" s="1"/>
  <c r="Q559" i="6"/>
  <c r="V559" i="6" s="1"/>
  <c r="Q1317" i="6"/>
  <c r="V1317" i="6" s="1"/>
  <c r="Q1316" i="6"/>
  <c r="V1316" i="6" s="1"/>
  <c r="Q1310" i="6"/>
  <c r="V1310" i="6" s="1"/>
  <c r="Q1304" i="6"/>
  <c r="V1304" i="6" s="1"/>
  <c r="Q546" i="6"/>
  <c r="V546" i="6" s="1"/>
  <c r="Q2148" i="6"/>
  <c r="V2148" i="6" s="1"/>
  <c r="Q2154" i="6"/>
  <c r="V2154" i="6" s="1"/>
  <c r="Q1295" i="6"/>
  <c r="Q1400" i="6"/>
  <c r="V1400" i="6" s="1"/>
  <c r="Q2173" i="6"/>
  <c r="Q1345" i="6"/>
  <c r="V1345" i="6" s="1"/>
  <c r="Q2183" i="6"/>
  <c r="V2183" i="6" s="1"/>
  <c r="Q1360" i="6"/>
  <c r="V1360" i="6" s="1"/>
  <c r="Q2425" i="6"/>
  <c r="Q2208" i="6"/>
  <c r="V2208" i="6" s="1"/>
  <c r="Q1338" i="6"/>
  <c r="V1338" i="6" s="1"/>
  <c r="Q2176" i="6"/>
  <c r="V2176" i="6" s="1"/>
  <c r="Q1373" i="6"/>
  <c r="V1373" i="6" s="1"/>
  <c r="Q2171" i="6"/>
  <c r="V2171" i="6" s="1"/>
  <c r="Q2433" i="6"/>
  <c r="Q2214" i="6"/>
  <c r="V2214" i="6" s="1"/>
  <c r="Q1359" i="6"/>
  <c r="Q1371" i="6"/>
  <c r="Q2223" i="6"/>
  <c r="V2223" i="6" s="1"/>
  <c r="Q2192" i="6"/>
  <c r="V2192" i="6" s="1"/>
  <c r="Q2195" i="6"/>
  <c r="V2195" i="6" s="1"/>
  <c r="Q2218" i="6"/>
  <c r="Q2431" i="6"/>
  <c r="V2431" i="6" s="1"/>
  <c r="Q1381" i="6"/>
  <c r="Q2217" i="6"/>
  <c r="Q2427" i="6"/>
  <c r="Q2207" i="6"/>
  <c r="V2207" i="6" s="1"/>
  <c r="Q1364" i="6"/>
  <c r="V1364" i="6" s="1"/>
  <c r="Q569" i="6"/>
  <c r="V569" i="6" s="1"/>
  <c r="Q565" i="6"/>
  <c r="V565" i="6" s="1"/>
  <c r="Q2168" i="6"/>
  <c r="V2168" i="6" s="1"/>
  <c r="Q1332" i="6"/>
  <c r="V1332" i="6" s="1"/>
  <c r="Q1321" i="6"/>
  <c r="V1321" i="6" s="1"/>
  <c r="Q2162" i="6"/>
  <c r="V2162" i="6" s="1"/>
  <c r="Q1306" i="6"/>
  <c r="V1306" i="6" s="1"/>
  <c r="Q1302" i="6"/>
  <c r="V1302" i="6" s="1"/>
  <c r="Q1299" i="6"/>
  <c r="V1299" i="6" s="1"/>
  <c r="Q2145" i="6"/>
  <c r="V2145" i="6" s="1"/>
  <c r="Q1297" i="6"/>
  <c r="V1297" i="6" s="1"/>
  <c r="Q2153" i="6"/>
  <c r="V2153" i="6" s="1"/>
  <c r="Q541" i="6"/>
  <c r="V541" i="6" s="1"/>
  <c r="Q1368" i="6"/>
  <c r="Q561" i="6"/>
  <c r="Q1313" i="6"/>
  <c r="V1313" i="6" s="1"/>
  <c r="Q1294" i="6"/>
  <c r="V1294" i="6" s="1"/>
  <c r="Q540" i="6"/>
  <c r="V540" i="6" s="1"/>
  <c r="Q535" i="6"/>
  <c r="V535" i="6" s="1"/>
  <c r="Q56" i="6"/>
  <c r="V56" i="6" s="1"/>
  <c r="Q1268" i="6"/>
  <c r="V1268" i="6" s="1"/>
  <c r="Q1269" i="6"/>
  <c r="V1269" i="6" s="1"/>
  <c r="Q54" i="6"/>
  <c r="V54" i="6" s="1"/>
  <c r="Q1263" i="6"/>
  <c r="V1263" i="6" s="1"/>
  <c r="Q1260" i="6"/>
  <c r="V1260" i="6" s="1"/>
  <c r="Q1253" i="6"/>
  <c r="V1253" i="6" s="1"/>
  <c r="Q1249" i="6"/>
  <c r="V1249" i="6" s="1"/>
  <c r="Q517" i="6"/>
  <c r="V517" i="6" s="1"/>
  <c r="Q1238" i="6"/>
  <c r="V1238" i="6" s="1"/>
  <c r="Q509" i="6"/>
  <c r="V509" i="6" s="1"/>
  <c r="Q504" i="6"/>
  <c r="V504" i="6" s="1"/>
  <c r="Q499" i="6"/>
  <c r="V499" i="6" s="1"/>
  <c r="Q2203" i="6"/>
  <c r="V2203" i="6" s="1"/>
  <c r="Q1336" i="6"/>
  <c r="Q558" i="6"/>
  <c r="V558" i="6" s="1"/>
  <c r="Q547" i="6"/>
  <c r="Q2141" i="6"/>
  <c r="Q490" i="6"/>
  <c r="V490" i="6" s="1"/>
  <c r="Q1303" i="6"/>
  <c r="Q1289" i="6"/>
  <c r="V1289" i="6" s="1"/>
  <c r="Q2155" i="6"/>
  <c r="Q1329" i="6"/>
  <c r="V1329" i="6" s="1"/>
  <c r="Q1308" i="6"/>
  <c r="Q1300" i="6"/>
  <c r="V1300" i="6" s="1"/>
  <c r="Q2211" i="6"/>
  <c r="V2211" i="6" s="1"/>
  <c r="Q1337" i="6"/>
  <c r="V1337" i="6" s="1"/>
  <c r="Q1314" i="6"/>
  <c r="Q549" i="6"/>
  <c r="V549" i="6" s="1"/>
  <c r="Q1318" i="6"/>
  <c r="Q554" i="6"/>
  <c r="V554" i="6" s="1"/>
  <c r="Q543" i="6"/>
  <c r="Q1361" i="6"/>
  <c r="V1361" i="6" s="1"/>
  <c r="Q1325" i="6"/>
  <c r="Q1309" i="6"/>
  <c r="V1309" i="6" s="1"/>
  <c r="Q2143" i="6"/>
  <c r="Q1281" i="6"/>
  <c r="V1281" i="6" s="1"/>
  <c r="Q2139" i="6"/>
  <c r="V2139" i="6" s="1"/>
  <c r="Q2137" i="6"/>
  <c r="V2137" i="6" s="1"/>
  <c r="Q2136" i="6"/>
  <c r="V2136" i="6" s="1"/>
  <c r="Q526" i="6"/>
  <c r="V526" i="6" s="1"/>
  <c r="Q52" i="6"/>
  <c r="V52" i="6" s="1"/>
  <c r="Q1257" i="6"/>
  <c r="V1257" i="6" s="1"/>
  <c r="Q520" i="6"/>
  <c r="V520" i="6" s="1"/>
  <c r="Q1242" i="6"/>
  <c r="V1242" i="6" s="1"/>
  <c r="Q1241" i="6"/>
  <c r="V1241" i="6" s="1"/>
  <c r="Q512" i="6"/>
  <c r="V512" i="6" s="1"/>
  <c r="Q508" i="6"/>
  <c r="V508" i="6" s="1"/>
  <c r="Q1232" i="6"/>
  <c r="V1232" i="6" s="1"/>
  <c r="Q498" i="6"/>
  <c r="V498" i="6" s="1"/>
  <c r="Q1291" i="6"/>
  <c r="V1291" i="6" s="1"/>
  <c r="Q1280" i="6"/>
  <c r="Q529" i="6"/>
  <c r="V529" i="6" s="1"/>
  <c r="Q1248" i="6"/>
  <c r="Q505" i="6"/>
  <c r="V505" i="6" s="1"/>
  <c r="Q489" i="6"/>
  <c r="V489" i="6" s="1"/>
  <c r="Q1224" i="6"/>
  <c r="V1224" i="6" s="1"/>
  <c r="Q466" i="6"/>
  <c r="V466" i="6" s="1"/>
  <c r="Q2071" i="6"/>
  <c r="V2071" i="6" s="1"/>
  <c r="Q464" i="6"/>
  <c r="V464" i="6" s="1"/>
  <c r="Q1988" i="6"/>
  <c r="V1988" i="6" s="1"/>
  <c r="Q1221" i="6"/>
  <c r="V1221" i="6" s="1"/>
  <c r="Q2040" i="6"/>
  <c r="V2040" i="6" s="1"/>
  <c r="Q1181" i="6"/>
  <c r="V1181" i="6" s="1"/>
  <c r="Q1161" i="6"/>
  <c r="V1161" i="6" s="1"/>
  <c r="Q2094" i="6"/>
  <c r="V2094" i="6" s="1"/>
  <c r="Q480" i="6"/>
  <c r="V480" i="6" s="1"/>
  <c r="Q1192" i="6"/>
  <c r="V1192" i="6" s="1"/>
  <c r="Q2420" i="6"/>
  <c r="V2420" i="6" s="1"/>
  <c r="Q1983" i="6"/>
  <c r="V1983" i="6" s="1"/>
  <c r="Q2109" i="6"/>
  <c r="V2109" i="6" s="1"/>
  <c r="Q2049" i="6"/>
  <c r="V2049" i="6" s="1"/>
  <c r="Q476" i="6"/>
  <c r="V476" i="6" s="1"/>
  <c r="Q1175" i="6"/>
  <c r="V1175" i="6" s="1"/>
  <c r="Q57" i="6"/>
  <c r="Q1271" i="6"/>
  <c r="V1271" i="6" s="1"/>
  <c r="Q1258" i="6"/>
  <c r="Q510" i="6"/>
  <c r="V510" i="6" s="1"/>
  <c r="Q493" i="6"/>
  <c r="V493" i="6" s="1"/>
  <c r="Q2140" i="6"/>
  <c r="V2140" i="6" s="1"/>
  <c r="Q1255" i="6"/>
  <c r="Q514" i="6"/>
  <c r="V514" i="6" s="1"/>
  <c r="Q532" i="6"/>
  <c r="V532" i="6" s="1"/>
  <c r="Q1262" i="6"/>
  <c r="Q537" i="6"/>
  <c r="V537" i="6" s="1"/>
  <c r="Q527" i="6"/>
  <c r="Q518" i="6"/>
  <c r="V518" i="6" s="1"/>
  <c r="Q503" i="6"/>
  <c r="Q2151" i="6"/>
  <c r="V2151" i="6" s="1"/>
  <c r="Q2138" i="6"/>
  <c r="Q1254" i="6"/>
  <c r="V1254" i="6" s="1"/>
  <c r="Q49" i="6"/>
  <c r="Q1296" i="6"/>
  <c r="V1296" i="6" s="1"/>
  <c r="Q2135" i="6"/>
  <c r="Q1240" i="6"/>
  <c r="Q1277" i="6"/>
  <c r="Q53" i="6"/>
  <c r="V53" i="6" s="1"/>
  <c r="Q516" i="6"/>
  <c r="Q497" i="6"/>
  <c r="Q1229" i="6"/>
  <c r="Q1226" i="6"/>
  <c r="V1226" i="6" s="1"/>
  <c r="Q1962" i="6"/>
  <c r="V1962" i="6" s="1"/>
  <c r="Q1182" i="6"/>
  <c r="V1182" i="6" s="1"/>
  <c r="Q2057" i="6"/>
  <c r="V2057" i="6" s="1"/>
  <c r="Q1223" i="6"/>
  <c r="V1223" i="6" s="1"/>
  <c r="Q2044" i="6"/>
  <c r="V2044" i="6" s="1"/>
  <c r="Q2070" i="6"/>
  <c r="V2070" i="6" s="1"/>
  <c r="Q2076" i="6"/>
  <c r="V2076" i="6" s="1"/>
  <c r="Q2078" i="6"/>
  <c r="V2078" i="6" s="1"/>
  <c r="Q2046" i="6"/>
  <c r="V2046" i="6" s="1"/>
  <c r="Q1225" i="6"/>
  <c r="V1225" i="6" s="1"/>
  <c r="Q2415" i="6"/>
  <c r="V2415" i="6" s="1"/>
  <c r="Q2421" i="6"/>
  <c r="V2421" i="6" s="1"/>
  <c r="Q1947" i="6"/>
  <c r="V1947" i="6" s="1"/>
  <c r="Q2024" i="6"/>
  <c r="V2024" i="6" s="1"/>
  <c r="Q2103" i="6"/>
  <c r="V2103" i="6" s="1"/>
  <c r="Q2021" i="6"/>
  <c r="V2021" i="6" s="1"/>
  <c r="Q482" i="6"/>
  <c r="V482" i="6" s="1"/>
  <c r="Q2108" i="6"/>
  <c r="Q1193" i="6"/>
  <c r="V1193" i="6" s="1"/>
  <c r="Q2123" i="6"/>
  <c r="Q1958" i="6"/>
  <c r="Q1212" i="6"/>
  <c r="V1212" i="6" s="1"/>
  <c r="Q472" i="6"/>
  <c r="V472" i="6" s="1"/>
  <c r="Q471" i="6"/>
  <c r="V471" i="6" s="1"/>
  <c r="Q1104" i="6"/>
  <c r="V1104" i="6" s="1"/>
  <c r="Q463" i="6"/>
  <c r="V463" i="6" s="1"/>
  <c r="Q2058" i="6"/>
  <c r="V2058" i="6" s="1"/>
  <c r="Q2052" i="6"/>
  <c r="V2052" i="6" s="1"/>
  <c r="Q2014" i="6"/>
  <c r="V2014" i="6" s="1"/>
  <c r="Q2130" i="6"/>
  <c r="V2130" i="6" s="1"/>
  <c r="Q2064" i="6"/>
  <c r="V2064" i="6" s="1"/>
  <c r="Q2119" i="6"/>
  <c r="V2119" i="6" s="1"/>
  <c r="Q2086" i="6"/>
  <c r="V2086" i="6" s="1"/>
  <c r="Q483" i="6"/>
  <c r="V483" i="6" s="1"/>
  <c r="Q2400" i="6"/>
  <c r="V2400" i="6" s="1"/>
  <c r="Q2410" i="6"/>
  <c r="V2410" i="6" s="1"/>
  <c r="Q1170" i="6"/>
  <c r="V1170" i="6" s="1"/>
  <c r="Q1199" i="6"/>
  <c r="V1199" i="6" s="1"/>
  <c r="Q2408" i="6"/>
  <c r="Q1110" i="6"/>
  <c r="V1110" i="6" s="1"/>
  <c r="Q2124" i="6"/>
  <c r="Q47" i="6"/>
  <c r="V47" i="6" s="1"/>
  <c r="Q2003" i="6"/>
  <c r="Q2394" i="6"/>
  <c r="V2394" i="6" s="1"/>
  <c r="Q1100" i="6"/>
  <c r="Q1217" i="6"/>
  <c r="V1217" i="6" s="1"/>
  <c r="Q1214" i="6"/>
  <c r="V1214" i="6" s="1"/>
  <c r="Q1169" i="6"/>
  <c r="Q1987" i="6"/>
  <c r="V1987" i="6" s="1"/>
  <c r="Q500" i="6"/>
  <c r="V500" i="6" s="1"/>
  <c r="Q492" i="6"/>
  <c r="V492" i="6" s="1"/>
  <c r="Q2390" i="6"/>
  <c r="Q1997" i="6"/>
  <c r="V1997" i="6" s="1"/>
  <c r="Q1176" i="6"/>
  <c r="Q1105" i="6"/>
  <c r="V1105" i="6" s="1"/>
  <c r="Q1156" i="6"/>
  <c r="Q487" i="6"/>
  <c r="Q1086" i="6"/>
  <c r="Q2004" i="6"/>
  <c r="V2004" i="6" s="1"/>
  <c r="Q1952" i="6"/>
  <c r="V1952" i="6" s="1"/>
  <c r="Q2404" i="6"/>
  <c r="Q479" i="6"/>
  <c r="V479" i="6" s="1"/>
  <c r="Q1982" i="6"/>
  <c r="Q1150" i="6"/>
  <c r="V1150" i="6" s="1"/>
  <c r="Q1210" i="6"/>
  <c r="V1210" i="6" s="1"/>
  <c r="Q1971" i="6"/>
  <c r="V1971" i="6" s="1"/>
  <c r="Q2016" i="6"/>
  <c r="V2016" i="6" s="1"/>
  <c r="Q1097" i="6"/>
  <c r="V1097" i="6" s="1"/>
  <c r="Q1208" i="6"/>
  <c r="V1208" i="6" s="1"/>
  <c r="Q2114" i="6"/>
  <c r="V2114" i="6" s="1"/>
  <c r="Q2110" i="6"/>
  <c r="V2110" i="6" s="1"/>
  <c r="Q1148" i="6"/>
  <c r="V1148" i="6" s="1"/>
  <c r="Q2051" i="6"/>
  <c r="V2051" i="6" s="1"/>
  <c r="Q1966" i="6"/>
  <c r="V1966" i="6" s="1"/>
  <c r="Q2391" i="6"/>
  <c r="V2391" i="6" s="1"/>
  <c r="Q1102" i="6"/>
  <c r="V1102" i="6" s="1"/>
  <c r="Q2396" i="6"/>
  <c r="V2396" i="6" s="1"/>
  <c r="Q2001" i="6"/>
  <c r="V2001" i="6" s="1"/>
  <c r="Q1967" i="6"/>
  <c r="V1967" i="6" s="1"/>
  <c r="Q1204" i="6"/>
  <c r="V1204" i="6" s="1"/>
  <c r="Q2025" i="6"/>
  <c r="V2025" i="6" s="1"/>
  <c r="Q2113" i="6"/>
  <c r="Q2121" i="6"/>
  <c r="V2121" i="6" s="1"/>
  <c r="Q1179" i="6"/>
  <c r="Q2072" i="6"/>
  <c r="V2072" i="6" s="1"/>
  <c r="Q2102" i="6"/>
  <c r="V2102" i="6" s="1"/>
  <c r="Q1202" i="6"/>
  <c r="V1202" i="6" s="1"/>
  <c r="Q1114" i="6"/>
  <c r="Q2095" i="6"/>
  <c r="Q1094" i="6"/>
  <c r="V1094" i="6" s="1"/>
  <c r="Q2120" i="6"/>
  <c r="Q1206" i="6"/>
  <c r="V1206" i="6" s="1"/>
  <c r="Q1092" i="6"/>
  <c r="V1092" i="6" s="1"/>
  <c r="Q1188" i="6"/>
  <c r="V1188" i="6" s="1"/>
  <c r="Q2007" i="6"/>
  <c r="Q1213" i="6"/>
  <c r="Q2409" i="6"/>
  <c r="V2409" i="6" s="1"/>
  <c r="Q1185" i="6"/>
  <c r="Q473" i="6"/>
  <c r="Q1183" i="6"/>
  <c r="Q1109" i="6"/>
  <c r="V1109" i="6" s="1"/>
  <c r="Q2104" i="6"/>
  <c r="Q1970" i="6"/>
  <c r="V1970" i="6" s="1"/>
  <c r="Q2418" i="6"/>
  <c r="V2418" i="6" s="1"/>
  <c r="Q2395" i="6"/>
  <c r="V2395" i="6" s="1"/>
  <c r="Q1091" i="6"/>
  <c r="Q1158" i="6"/>
  <c r="V1158" i="6" s="1"/>
  <c r="Q2054" i="6"/>
  <c r="V2054" i="6" s="1"/>
  <c r="Q2122" i="6"/>
  <c r="V2122" i="6" s="1"/>
  <c r="Q1173" i="6"/>
  <c r="Q1207" i="6"/>
  <c r="V1207" i="6" s="1"/>
  <c r="Q2011" i="6"/>
  <c r="Q2045" i="6"/>
  <c r="V2045" i="6" s="1"/>
  <c r="Q2008" i="6"/>
  <c r="Q2118" i="6"/>
  <c r="Q1153" i="6"/>
  <c r="V1153" i="6" s="1"/>
  <c r="Q1167" i="6"/>
  <c r="V1167" i="6" s="1"/>
  <c r="Q1201" i="6"/>
  <c r="Q2077" i="6"/>
  <c r="V2077" i="6" s="1"/>
  <c r="Q2088" i="6"/>
  <c r="V2088" i="6" s="1"/>
  <c r="Q2091" i="6"/>
  <c r="V2091" i="6" s="1"/>
  <c r="Q1186" i="6"/>
  <c r="V1186" i="6" s="1"/>
  <c r="Q2006" i="6"/>
  <c r="V2006" i="6" s="1"/>
  <c r="Q2087" i="6"/>
  <c r="V2087" i="6" s="1"/>
  <c r="Q1222" i="6"/>
  <c r="V1222" i="6" s="1"/>
  <c r="Q458" i="6"/>
  <c r="V458" i="6" s="1"/>
  <c r="Q1082" i="6"/>
  <c r="V1082" i="6" s="1"/>
  <c r="Q447" i="6"/>
  <c r="V447" i="6" s="1"/>
  <c r="Q442" i="6"/>
  <c r="V442" i="6" s="1"/>
  <c r="Q43" i="6"/>
  <c r="V43" i="6" s="1"/>
  <c r="Q433" i="6"/>
  <c r="V433" i="6" s="1"/>
  <c r="Q1067" i="6"/>
  <c r="V1067" i="6" s="1"/>
  <c r="Q1942" i="6"/>
  <c r="V1942" i="6" s="1"/>
  <c r="Q425" i="6"/>
  <c r="V425" i="6" s="1"/>
  <c r="Q1046" i="6"/>
  <c r="V1046" i="6" s="1"/>
  <c r="Q1044" i="6"/>
  <c r="V1044" i="6" s="1"/>
  <c r="Q1938" i="6"/>
  <c r="V1938" i="6" s="1"/>
  <c r="Q1025" i="6"/>
  <c r="V1025" i="6" s="1"/>
  <c r="Q1017" i="6"/>
  <c r="V1017" i="6" s="1"/>
  <c r="Q1013" i="6"/>
  <c r="V1013" i="6" s="1"/>
  <c r="Q1010" i="6"/>
  <c r="V1010" i="6" s="1"/>
  <c r="Q406" i="6"/>
  <c r="V406" i="6" s="1"/>
  <c r="Q395" i="6"/>
  <c r="V395" i="6" s="1"/>
  <c r="Q41" i="6"/>
  <c r="V41" i="6" s="1"/>
  <c r="Q988" i="6"/>
  <c r="V988" i="6" s="1"/>
  <c r="Q982" i="6"/>
  <c r="V982" i="6" s="1"/>
  <c r="Q381" i="6"/>
  <c r="V381" i="6" s="1"/>
  <c r="Q977" i="6"/>
  <c r="V977" i="6" s="1"/>
  <c r="Q973" i="6"/>
  <c r="V973" i="6" s="1"/>
  <c r="Q371" i="6"/>
  <c r="V371" i="6" s="1"/>
  <c r="Q365" i="6"/>
  <c r="V365" i="6" s="1"/>
  <c r="Q942" i="6"/>
  <c r="V942" i="6" s="1"/>
  <c r="Q2017" i="6"/>
  <c r="V2017" i="6" s="1"/>
  <c r="Q1209" i="6"/>
  <c r="V1209" i="6" s="1"/>
  <c r="Q1149" i="6"/>
  <c r="Q2131" i="6"/>
  <c r="Q1999" i="6"/>
  <c r="Q2100" i="6"/>
  <c r="Q2399" i="6"/>
  <c r="Q1088" i="6"/>
  <c r="Q2128" i="6"/>
  <c r="V2128" i="6" s="1"/>
  <c r="Q2098" i="6"/>
  <c r="V2098" i="6" s="1"/>
  <c r="Q1980" i="6"/>
  <c r="V1980" i="6" s="1"/>
  <c r="Q2393" i="6"/>
  <c r="V2393" i="6" s="1"/>
  <c r="Q2451" i="6"/>
  <c r="V2451" i="6" s="1"/>
  <c r="Q1991" i="6"/>
  <c r="V1991" i="6" s="1"/>
  <c r="Q1976" i="6"/>
  <c r="V1976" i="6" s="1"/>
  <c r="Q468" i="6"/>
  <c r="V468" i="6" s="1"/>
  <c r="Q1089" i="6"/>
  <c r="V1089" i="6" s="1"/>
  <c r="Q2050" i="6"/>
  <c r="V2050" i="6" s="1"/>
  <c r="Q2069" i="6"/>
  <c r="V2069" i="6" s="1"/>
  <c r="Q1956" i="6"/>
  <c r="V1956" i="6" s="1"/>
  <c r="Q1108" i="6"/>
  <c r="Q2389" i="6"/>
  <c r="Q1146" i="6"/>
  <c r="Q2406" i="6"/>
  <c r="V2406" i="6" s="1"/>
  <c r="Q2073" i="6"/>
  <c r="Q1130" i="6"/>
  <c r="V1130" i="6" s="1"/>
  <c r="Q1195" i="6"/>
  <c r="Q1138" i="6"/>
  <c r="Q1141" i="6"/>
  <c r="Q1140" i="6"/>
  <c r="Q2083" i="6"/>
  <c r="Q2035" i="6"/>
  <c r="Q2030" i="6"/>
  <c r="Q2018" i="6"/>
  <c r="Q1950" i="6"/>
  <c r="Q1131" i="6"/>
  <c r="Q1949" i="6"/>
  <c r="V1949" i="6" s="1"/>
  <c r="Q1974" i="6"/>
  <c r="V1974" i="6" s="1"/>
  <c r="Q1164" i="6"/>
  <c r="V1164" i="6" s="1"/>
  <c r="Q1200" i="6"/>
  <c r="V1200" i="6" s="1"/>
  <c r="Q2126" i="6"/>
  <c r="V2126" i="6" s="1"/>
  <c r="Q1160" i="6"/>
  <c r="V1160" i="6" s="1"/>
  <c r="Q2075" i="6"/>
  <c r="V2075" i="6" s="1"/>
  <c r="Q1121" i="6"/>
  <c r="V1121" i="6" s="1"/>
  <c r="Q1216" i="6"/>
  <c r="Q2019" i="6"/>
  <c r="V2019" i="6" s="1"/>
  <c r="Q1096" i="6"/>
  <c r="Q2116" i="6"/>
  <c r="V2116" i="6" s="1"/>
  <c r="Q1107" i="6"/>
  <c r="V1107" i="6" s="1"/>
  <c r="Q2033" i="6"/>
  <c r="V2033" i="6" s="1"/>
  <c r="Q2117" i="6"/>
  <c r="V2117" i="6" s="1"/>
  <c r="Q1106" i="6"/>
  <c r="V1106" i="6" s="1"/>
  <c r="Q2034" i="6"/>
  <c r="V2034" i="6" s="1"/>
  <c r="Q2096" i="6"/>
  <c r="V2096" i="6" s="1"/>
  <c r="Q460" i="6"/>
  <c r="V460" i="6" s="1"/>
  <c r="Q454" i="6"/>
  <c r="V454" i="6" s="1"/>
  <c r="Q1945" i="6"/>
  <c r="V1945" i="6" s="1"/>
  <c r="Q444" i="6"/>
  <c r="V444" i="6" s="1"/>
  <c r="Q42" i="6"/>
  <c r="V42" i="6" s="1"/>
  <c r="Q432" i="6"/>
  <c r="V432" i="6" s="1"/>
  <c r="Q1065" i="6"/>
  <c r="V1065" i="6" s="1"/>
  <c r="Q427" i="6"/>
  <c r="V427" i="6" s="1"/>
  <c r="Q426" i="6"/>
  <c r="V426" i="6" s="1"/>
  <c r="Q423" i="6"/>
  <c r="V423" i="6" s="1"/>
  <c r="Q1941" i="6"/>
  <c r="V1941" i="6" s="1"/>
  <c r="Q421" i="6"/>
  <c r="V421" i="6" s="1"/>
  <c r="Q1027" i="6"/>
  <c r="V1027" i="6" s="1"/>
  <c r="Q413" i="6"/>
  <c r="V413" i="6" s="1"/>
  <c r="Q1002" i="6"/>
  <c r="V1002" i="6" s="1"/>
  <c r="Q1020" i="6"/>
  <c r="V1020" i="6" s="1"/>
  <c r="Q1022" i="6"/>
  <c r="V1022" i="6" s="1"/>
  <c r="Q403" i="6"/>
  <c r="V403" i="6" s="1"/>
  <c r="Q398" i="6"/>
  <c r="V398" i="6" s="1"/>
  <c r="Q391" i="6"/>
  <c r="V391" i="6" s="1"/>
  <c r="Q386" i="6"/>
  <c r="V386" i="6" s="1"/>
  <c r="Q384" i="6"/>
  <c r="V384" i="6" s="1"/>
  <c r="Q379" i="6"/>
  <c r="V379" i="6" s="1"/>
  <c r="Q976" i="6"/>
  <c r="V976" i="6" s="1"/>
  <c r="Q970" i="6"/>
  <c r="V970" i="6" s="1"/>
  <c r="Q370" i="6"/>
  <c r="V370" i="6" s="1"/>
  <c r="Q952" i="6"/>
  <c r="V952" i="6" s="1"/>
  <c r="Q961" i="6"/>
  <c r="V961" i="6" s="1"/>
  <c r="Q941" i="6"/>
  <c r="V941" i="6" s="1"/>
  <c r="Q1923" i="6"/>
  <c r="V1923" i="6" s="1"/>
  <c r="Q1922" i="6"/>
  <c r="V1922" i="6" s="1"/>
  <c r="Q1080" i="6"/>
  <c r="V1080" i="6" s="1"/>
  <c r="Q1068" i="6"/>
  <c r="Q1026" i="6"/>
  <c r="Q1001" i="6"/>
  <c r="V1001" i="6" s="1"/>
  <c r="Q1933" i="6"/>
  <c r="V1933" i="6" s="1"/>
  <c r="Q995" i="6"/>
  <c r="V995" i="6" s="1"/>
  <c r="Q366" i="6"/>
  <c r="V366" i="6" s="1"/>
  <c r="Q933" i="6"/>
  <c r="V933" i="6" s="1"/>
  <c r="Q1926" i="6"/>
  <c r="V1926" i="6" s="1"/>
  <c r="Q1920" i="6"/>
  <c r="Q1927" i="6"/>
  <c r="V1927" i="6" s="1"/>
  <c r="Q927" i="6"/>
  <c r="V927" i="6" s="1"/>
  <c r="Q912" i="6"/>
  <c r="V912" i="6" s="1"/>
  <c r="Q950" i="6"/>
  <c r="V950" i="6" s="1"/>
  <c r="Q352" i="6"/>
  <c r="V352" i="6" s="1"/>
  <c r="Q346" i="6"/>
  <c r="V346" i="6" s="1"/>
  <c r="Q906" i="6"/>
  <c r="V906" i="6" s="1"/>
  <c r="Q902" i="6"/>
  <c r="V902" i="6" s="1"/>
  <c r="Q328" i="6"/>
  <c r="V328" i="6" s="1"/>
  <c r="Q38" i="6"/>
  <c r="Q894" i="6"/>
  <c r="V894" i="6" s="1"/>
  <c r="Q891" i="6"/>
  <c r="Q886" i="6"/>
  <c r="V886" i="6" s="1"/>
  <c r="Q1907" i="6"/>
  <c r="V1907" i="6" s="1"/>
  <c r="Q879" i="6"/>
  <c r="V879" i="6" s="1"/>
  <c r="Q301" i="6"/>
  <c r="Q297" i="6"/>
  <c r="V297" i="6" s="1"/>
  <c r="Q293" i="6"/>
  <c r="Q289" i="6"/>
  <c r="V289" i="6" s="1"/>
  <c r="Q279" i="6"/>
  <c r="V279" i="6" s="1"/>
  <c r="Q857" i="6"/>
  <c r="V857" i="6" s="1"/>
  <c r="Q1894" i="6"/>
  <c r="Q452" i="6"/>
  <c r="V452" i="6" s="1"/>
  <c r="Q1072" i="6"/>
  <c r="Q1052" i="6"/>
  <c r="V1052" i="6" s="1"/>
  <c r="Q1043" i="6"/>
  <c r="Q418" i="6"/>
  <c r="Q407" i="6"/>
  <c r="V407" i="6" s="1"/>
  <c r="Q405" i="6"/>
  <c r="V405" i="6" s="1"/>
  <c r="Q376" i="6"/>
  <c r="V376" i="6" s="1"/>
  <c r="Q969" i="6"/>
  <c r="V969" i="6" s="1"/>
  <c r="Q1915" i="6"/>
  <c r="V1915" i="6" s="1"/>
  <c r="Q918" i="6"/>
  <c r="V918" i="6" s="1"/>
  <c r="Q946" i="6"/>
  <c r="V946" i="6" s="1"/>
  <c r="Q956" i="6"/>
  <c r="V956" i="6" s="1"/>
  <c r="Q340" i="6"/>
  <c r="Q889" i="6"/>
  <c r="V889" i="6" s="1"/>
  <c r="Q44" i="6"/>
  <c r="V44" i="6" s="1"/>
  <c r="Q437" i="6"/>
  <c r="Q1056" i="6"/>
  <c r="V1056" i="6" s="1"/>
  <c r="Q1054" i="6"/>
  <c r="Q1039" i="6"/>
  <c r="Q1014" i="6"/>
  <c r="V1014" i="6" s="1"/>
  <c r="Q997" i="6"/>
  <c r="Q1931" i="6"/>
  <c r="V1931" i="6" s="1"/>
  <c r="Q985" i="6"/>
  <c r="V985" i="6" s="1"/>
  <c r="Q369" i="6"/>
  <c r="Q354" i="6"/>
  <c r="V354" i="6" s="1"/>
  <c r="Q928" i="6"/>
  <c r="V928" i="6" s="1"/>
  <c r="Q336" i="6"/>
  <c r="Q310" i="6"/>
  <c r="Q874" i="6"/>
  <c r="Q1903" i="6"/>
  <c r="Q1139" i="6"/>
  <c r="V1139" i="6" s="1"/>
  <c r="Q441" i="6"/>
  <c r="Q1064" i="6"/>
  <c r="V1064" i="6" s="1"/>
  <c r="Q1058" i="6"/>
  <c r="Q1940" i="6"/>
  <c r="Q411" i="6"/>
  <c r="V411" i="6" s="1"/>
  <c r="Q446" i="6"/>
  <c r="Q429" i="6"/>
  <c r="V429" i="6" s="1"/>
  <c r="Q2387" i="6"/>
  <c r="Q420" i="6"/>
  <c r="Q416" i="6"/>
  <c r="V416" i="6" s="1"/>
  <c r="Q1021" i="6"/>
  <c r="V1021" i="6" s="1"/>
  <c r="Q451" i="6"/>
  <c r="Q434" i="6"/>
  <c r="V434" i="6" s="1"/>
  <c r="Q1050" i="6"/>
  <c r="Q1030" i="6"/>
  <c r="V1030" i="6" s="1"/>
  <c r="Q1012" i="6"/>
  <c r="V1012" i="6" s="1"/>
  <c r="Q408" i="6"/>
  <c r="Q456" i="6"/>
  <c r="Q439" i="6"/>
  <c r="V439" i="6" s="1"/>
  <c r="Q1057" i="6"/>
  <c r="Q1033" i="6"/>
  <c r="Q1035" i="6"/>
  <c r="V1035" i="6" s="1"/>
  <c r="Q1009" i="6"/>
  <c r="V1009" i="6" s="1"/>
  <c r="Q1005" i="6"/>
  <c r="V1005" i="6" s="1"/>
  <c r="Q399" i="6"/>
  <c r="V399" i="6" s="1"/>
  <c r="Q461" i="6"/>
  <c r="Q1078" i="6"/>
  <c r="V1078" i="6" s="1"/>
  <c r="Q1076" i="6"/>
  <c r="Q1062" i="6"/>
  <c r="Q1049" i="6"/>
  <c r="V1049" i="6" s="1"/>
  <c r="Q1008" i="6"/>
  <c r="Q397" i="6"/>
  <c r="Q390" i="6"/>
  <c r="Q986" i="6"/>
  <c r="V986" i="6" s="1"/>
  <c r="Q380" i="6"/>
  <c r="V380" i="6" s="1"/>
  <c r="Q362" i="6"/>
  <c r="Q1914" i="6"/>
  <c r="V1914" i="6" s="1"/>
  <c r="Q358" i="6"/>
  <c r="V358" i="6" s="1"/>
  <c r="Q916" i="6"/>
  <c r="Q357" i="6"/>
  <c r="V357" i="6" s="1"/>
  <c r="Q925" i="6"/>
  <c r="V925" i="6" s="1"/>
  <c r="Q944" i="6"/>
  <c r="V944" i="6" s="1"/>
  <c r="Q931" i="6"/>
  <c r="V931" i="6" s="1"/>
  <c r="Q963" i="6"/>
  <c r="V963" i="6" s="1"/>
  <c r="Q958" i="6"/>
  <c r="V958" i="6" s="1"/>
  <c r="Q349" i="6"/>
  <c r="Q905" i="6"/>
  <c r="V905" i="6" s="1"/>
  <c r="Q331" i="6"/>
  <c r="V331" i="6" s="1"/>
  <c r="Q899" i="6"/>
  <c r="V899" i="6" s="1"/>
  <c r="Q896" i="6"/>
  <c r="V896" i="6" s="1"/>
  <c r="Q320" i="6"/>
  <c r="V320" i="6" s="1"/>
  <c r="Q890" i="6"/>
  <c r="V890" i="6" s="1"/>
  <c r="Q308" i="6"/>
  <c r="Q884" i="6"/>
  <c r="V884" i="6" s="1"/>
  <c r="Q305" i="6"/>
  <c r="V305" i="6" s="1"/>
  <c r="Q34" i="6"/>
  <c r="V34" i="6" s="1"/>
  <c r="Q865" i="6"/>
  <c r="V865" i="6" s="1"/>
  <c r="Q863" i="6"/>
  <c r="V863" i="6" s="1"/>
  <c r="Q286" i="6"/>
  <c r="V286" i="6" s="1"/>
  <c r="Q283" i="6"/>
  <c r="Q276" i="6"/>
  <c r="V276" i="6" s="1"/>
  <c r="Q271" i="6"/>
  <c r="V271" i="6" s="1"/>
  <c r="Q1900" i="6"/>
  <c r="Q2384" i="6"/>
  <c r="V2384" i="6" s="1"/>
  <c r="Q851" i="6"/>
  <c r="Q947" i="6"/>
  <c r="V947" i="6" s="1"/>
  <c r="Q959" i="6"/>
  <c r="Q337" i="6"/>
  <c r="Q323" i="6"/>
  <c r="Q897" i="6"/>
  <c r="V897" i="6" s="1"/>
  <c r="Q882" i="6"/>
  <c r="Q296" i="6"/>
  <c r="Q1905" i="6"/>
  <c r="V1905" i="6" s="1"/>
  <c r="Q844" i="6"/>
  <c r="V844" i="6" s="1"/>
  <c r="Q853" i="6"/>
  <c r="Q830" i="6"/>
  <c r="Q261" i="6"/>
  <c r="V261" i="6" s="1"/>
  <c r="Q254" i="6"/>
  <c r="V254" i="6" s="1"/>
  <c r="Q249" i="6"/>
  <c r="V249" i="6" s="1"/>
  <c r="Q241" i="6"/>
  <c r="V241" i="6" s="1"/>
  <c r="Q228" i="6"/>
  <c r="V228" i="6" s="1"/>
  <c r="Q223" i="6"/>
  <c r="Q811" i="6"/>
  <c r="V811" i="6" s="1"/>
  <c r="Q806" i="6"/>
  <c r="V806" i="6" s="1"/>
  <c r="Q219" i="6"/>
  <c r="V219" i="6" s="1"/>
  <c r="Q210" i="6"/>
  <c r="V210" i="6" s="1"/>
  <c r="Q206" i="6"/>
  <c r="Q785" i="6"/>
  <c r="V785" i="6" s="1"/>
  <c r="Q795" i="6"/>
  <c r="Q196" i="6"/>
  <c r="Q188" i="6"/>
  <c r="V188" i="6" s="1"/>
  <c r="Q773" i="6"/>
  <c r="V773" i="6" s="1"/>
  <c r="Q183" i="6"/>
  <c r="V183" i="6" s="1"/>
  <c r="Q179" i="6"/>
  <c r="Q769" i="6"/>
  <c r="Q762" i="6"/>
  <c r="V762" i="6" s="1"/>
  <c r="Q166" i="6"/>
  <c r="V166" i="6" s="1"/>
  <c r="Q749" i="6"/>
  <c r="V749" i="6" s="1"/>
  <c r="Q164" i="6"/>
  <c r="V164" i="6" s="1"/>
  <c r="Q153" i="6"/>
  <c r="V153" i="6" s="1"/>
  <c r="Q149" i="6"/>
  <c r="Q146" i="6"/>
  <c r="V146" i="6" s="1"/>
  <c r="Q141" i="6"/>
  <c r="V141" i="6" s="1"/>
  <c r="Q136" i="6"/>
  <c r="V136" i="6" s="1"/>
  <c r="Q979" i="6"/>
  <c r="V979" i="6" s="1"/>
  <c r="Q910" i="6"/>
  <c r="Q922" i="6"/>
  <c r="V922" i="6" s="1"/>
  <c r="Q937" i="6"/>
  <c r="Q343" i="6"/>
  <c r="Q900" i="6"/>
  <c r="Q324" i="6"/>
  <c r="V324" i="6" s="1"/>
  <c r="Q895" i="6"/>
  <c r="Q885" i="6"/>
  <c r="Q302" i="6"/>
  <c r="Q298" i="6"/>
  <c r="V298" i="6" s="1"/>
  <c r="Q867" i="6"/>
  <c r="Q278" i="6"/>
  <c r="V278" i="6" s="1"/>
  <c r="Q843" i="6"/>
  <c r="V843" i="6" s="1"/>
  <c r="Q257" i="6"/>
  <c r="Q232" i="6"/>
  <c r="V232" i="6" s="1"/>
  <c r="Q227" i="6"/>
  <c r="Q808" i="6"/>
  <c r="V808" i="6" s="1"/>
  <c r="Q807" i="6"/>
  <c r="Q1889" i="6"/>
  <c r="Q212" i="6"/>
  <c r="V212" i="6" s="1"/>
  <c r="Q207" i="6"/>
  <c r="Q796" i="6"/>
  <c r="Q191" i="6"/>
  <c r="Q782" i="6"/>
  <c r="Q778" i="6"/>
  <c r="V778" i="6" s="1"/>
  <c r="Q174" i="6"/>
  <c r="V174" i="6" s="1"/>
  <c r="Q764" i="6"/>
  <c r="Q169" i="6"/>
  <c r="V169" i="6" s="1"/>
  <c r="Q1887" i="6"/>
  <c r="Q755" i="6"/>
  <c r="Q158" i="6"/>
  <c r="Q748" i="6"/>
  <c r="Q744" i="6"/>
  <c r="Q741" i="6"/>
  <c r="Q972" i="6"/>
  <c r="V972" i="6" s="1"/>
  <c r="Q966" i="6"/>
  <c r="V966" i="6" s="1"/>
  <c r="Q960" i="6"/>
  <c r="V960" i="6" s="1"/>
  <c r="Q943" i="6"/>
  <c r="Q351" i="6"/>
  <c r="Q332" i="6"/>
  <c r="Q329" i="6"/>
  <c r="V329" i="6" s="1"/>
  <c r="Q898" i="6"/>
  <c r="Q309" i="6"/>
  <c r="Q873" i="6"/>
  <c r="V873" i="6" s="1"/>
  <c r="Q299" i="6"/>
  <c r="Q862" i="6"/>
  <c r="Q836" i="6"/>
  <c r="Q253" i="6"/>
  <c r="V253" i="6" s="1"/>
  <c r="Q824" i="6"/>
  <c r="V824" i="6" s="1"/>
  <c r="Q239" i="6"/>
  <c r="Q236" i="6"/>
  <c r="V236" i="6" s="1"/>
  <c r="Q229" i="6"/>
  <c r="Q1891" i="6"/>
  <c r="Q801" i="6"/>
  <c r="Q216" i="6"/>
  <c r="V216" i="6" s="1"/>
  <c r="Q797" i="6"/>
  <c r="Q786" i="6"/>
  <c r="V786" i="6" s="1"/>
  <c r="Q201" i="6"/>
  <c r="Q194" i="6"/>
  <c r="Q771" i="6"/>
  <c r="V771" i="6" s="1"/>
  <c r="Q777" i="6"/>
  <c r="Q176" i="6"/>
  <c r="V176" i="6" s="1"/>
  <c r="Q766" i="6"/>
  <c r="Q171" i="6"/>
  <c r="V171" i="6" s="1"/>
  <c r="Q754" i="6"/>
  <c r="Q757" i="6"/>
  <c r="Q998" i="6"/>
  <c r="V998" i="6" s="1"/>
  <c r="Q992" i="6"/>
  <c r="Q920" i="6"/>
  <c r="Q939" i="6"/>
  <c r="V939" i="6" s="1"/>
  <c r="Q923" i="6"/>
  <c r="Q908" i="6"/>
  <c r="Q338" i="6"/>
  <c r="Q968" i="6"/>
  <c r="V968" i="6" s="1"/>
  <c r="Q945" i="6"/>
  <c r="Q951" i="6"/>
  <c r="Q344" i="6"/>
  <c r="Q339" i="6"/>
  <c r="V339" i="6" s="1"/>
  <c r="Q893" i="6"/>
  <c r="Q876" i="6"/>
  <c r="V876" i="6" s="1"/>
  <c r="Q393" i="6"/>
  <c r="Q975" i="6"/>
  <c r="V975" i="6" s="1"/>
  <c r="Q373" i="6"/>
  <c r="Q39" i="6"/>
  <c r="V39" i="6" s="1"/>
  <c r="Q962" i="6"/>
  <c r="Q388" i="6"/>
  <c r="V388" i="6" s="1"/>
  <c r="Q1930" i="6"/>
  <c r="V1930" i="6" s="1"/>
  <c r="Q984" i="6"/>
  <c r="Q377" i="6"/>
  <c r="Q935" i="6"/>
  <c r="V935" i="6" s="1"/>
  <c r="Q1921" i="6"/>
  <c r="Q930" i="6"/>
  <c r="Q1911" i="6"/>
  <c r="V1911" i="6" s="1"/>
  <c r="Q347" i="6"/>
  <c r="Q327" i="6"/>
  <c r="Q316" i="6"/>
  <c r="Q981" i="6"/>
  <c r="V981" i="6" s="1"/>
  <c r="Q364" i="6"/>
  <c r="V364" i="6" s="1"/>
  <c r="Q926" i="6"/>
  <c r="Q2385" i="6"/>
  <c r="Q936" i="6"/>
  <c r="Q965" i="6"/>
  <c r="V965" i="6" s="1"/>
  <c r="Q954" i="6"/>
  <c r="Q903" i="6"/>
  <c r="Q321" i="6"/>
  <c r="Q317" i="6"/>
  <c r="V317" i="6" s="1"/>
  <c r="Q313" i="6"/>
  <c r="Q875" i="6"/>
  <c r="Q294" i="6"/>
  <c r="V294" i="6" s="1"/>
  <c r="Q291" i="6"/>
  <c r="V291" i="6" s="1"/>
  <c r="Q33" i="6"/>
  <c r="Q1892" i="6"/>
  <c r="V1892" i="6" s="1"/>
  <c r="Q1895" i="6"/>
  <c r="Q832" i="6"/>
  <c r="V832" i="6" s="1"/>
  <c r="Q854" i="6"/>
  <c r="Q831" i="6"/>
  <c r="V831" i="6" s="1"/>
  <c r="Q850" i="6"/>
  <c r="Q266" i="6"/>
  <c r="Q259" i="6"/>
  <c r="Q251" i="6"/>
  <c r="Q826" i="6"/>
  <c r="V826" i="6" s="1"/>
  <c r="Q825" i="6"/>
  <c r="V825" i="6" s="1"/>
  <c r="Q235" i="6"/>
  <c r="V235" i="6" s="1"/>
  <c r="Q225" i="6"/>
  <c r="V225" i="6" s="1"/>
  <c r="Q812" i="6"/>
  <c r="Q1890" i="6"/>
  <c r="V1890" i="6" s="1"/>
  <c r="Q814" i="6"/>
  <c r="V814" i="6" s="1"/>
  <c r="Q215" i="6"/>
  <c r="V215" i="6" s="1"/>
  <c r="Q800" i="6"/>
  <c r="V800" i="6" s="1"/>
  <c r="Q200" i="6"/>
  <c r="Q187" i="6"/>
  <c r="V187" i="6" s="1"/>
  <c r="Q770" i="6"/>
  <c r="Q775" i="6"/>
  <c r="V775" i="6" s="1"/>
  <c r="Q177" i="6"/>
  <c r="V177" i="6" s="1"/>
  <c r="Q767" i="6"/>
  <c r="V767" i="6" s="1"/>
  <c r="Q760" i="6"/>
  <c r="V760" i="6" s="1"/>
  <c r="Q751" i="6"/>
  <c r="Q160" i="6"/>
  <c r="Q24" i="6"/>
  <c r="Q1886" i="6"/>
  <c r="V1886" i="6" s="1"/>
  <c r="Q745" i="6"/>
  <c r="Q1906" i="6"/>
  <c r="Q860" i="6"/>
  <c r="Q847" i="6"/>
  <c r="V847" i="6" s="1"/>
  <c r="Q839" i="6"/>
  <c r="Q834" i="6"/>
  <c r="V834" i="6" s="1"/>
  <c r="Q848" i="6"/>
  <c r="Q248" i="6"/>
  <c r="Q234" i="6"/>
  <c r="Q226" i="6"/>
  <c r="Q217" i="6"/>
  <c r="Q202" i="6"/>
  <c r="V202" i="6" s="1"/>
  <c r="Q199" i="6"/>
  <c r="Q184" i="6"/>
  <c r="Q26" i="6"/>
  <c r="V26" i="6" s="1"/>
  <c r="Q168" i="6"/>
  <c r="Q750" i="6"/>
  <c r="Q152" i="6"/>
  <c r="Q140" i="6"/>
  <c r="Q735" i="6"/>
  <c r="V735" i="6" s="1"/>
  <c r="Q733" i="6"/>
  <c r="Q20" i="6"/>
  <c r="Q118" i="6"/>
  <c r="Q18" i="6"/>
  <c r="Q715" i="6"/>
  <c r="V715" i="6" s="1"/>
  <c r="Q13" i="6"/>
  <c r="Q311" i="6"/>
  <c r="V311" i="6" s="1"/>
  <c r="Q858" i="6"/>
  <c r="V858" i="6" s="1"/>
  <c r="Q1893" i="6"/>
  <c r="V1893" i="6" s="1"/>
  <c r="Q841" i="6"/>
  <c r="Q829" i="6"/>
  <c r="Q28" i="6"/>
  <c r="Q238" i="6"/>
  <c r="V238" i="6" s="1"/>
  <c r="Q233" i="6"/>
  <c r="Q805" i="6"/>
  <c r="Q792" i="6"/>
  <c r="V792" i="6" s="1"/>
  <c r="Q787" i="6"/>
  <c r="Q776" i="6"/>
  <c r="Q761" i="6"/>
  <c r="V761" i="6" s="1"/>
  <c r="Q170" i="6"/>
  <c r="Q154" i="6"/>
  <c r="Q740" i="6"/>
  <c r="Q137" i="6"/>
  <c r="V137" i="6" s="1"/>
  <c r="Q132" i="6"/>
  <c r="Q126" i="6"/>
  <c r="Q726" i="6"/>
  <c r="Q723" i="6"/>
  <c r="Q334" i="6"/>
  <c r="V334" i="6" s="1"/>
  <c r="Q1904" i="6"/>
  <c r="Q288" i="6"/>
  <c r="Q285" i="6"/>
  <c r="Q282" i="6"/>
  <c r="Q849" i="6"/>
  <c r="Q823" i="6"/>
  <c r="Q242" i="6"/>
  <c r="V242" i="6" s="1"/>
  <c r="Q821" i="6"/>
  <c r="Q2383" i="6"/>
  <c r="Q211" i="6"/>
  <c r="Q798" i="6"/>
  <c r="V798" i="6" s="1"/>
  <c r="Q203" i="6"/>
  <c r="Q783" i="6"/>
  <c r="Q180" i="6"/>
  <c r="Q173" i="6"/>
  <c r="Q172" i="6"/>
  <c r="Q162" i="6"/>
  <c r="Q151" i="6"/>
  <c r="V151" i="6" s="1"/>
  <c r="Q150" i="6"/>
  <c r="Q135" i="6"/>
  <c r="V135" i="6" s="1"/>
  <c r="Q737" i="6"/>
  <c r="V737" i="6" s="1"/>
  <c r="Q127" i="6"/>
  <c r="Q730" i="6"/>
  <c r="Q121" i="6"/>
  <c r="V121" i="6" s="1"/>
  <c r="Q341" i="6"/>
  <c r="Q322" i="6"/>
  <c r="Q872" i="6"/>
  <c r="Q295" i="6"/>
  <c r="Q877" i="6"/>
  <c r="Q881" i="6"/>
  <c r="Q878" i="6"/>
  <c r="V878" i="6" s="1"/>
  <c r="Q290" i="6"/>
  <c r="V290" i="6" s="1"/>
  <c r="Q280" i="6"/>
  <c r="V280" i="6" s="1"/>
  <c r="Q275" i="6"/>
  <c r="Q855" i="6"/>
  <c r="Q1902" i="6"/>
  <c r="Q1897" i="6"/>
  <c r="Q852" i="6"/>
  <c r="Q250" i="6"/>
  <c r="V250" i="6" s="1"/>
  <c r="Q247" i="6"/>
  <c r="Q230" i="6"/>
  <c r="Q802" i="6"/>
  <c r="Q813" i="6"/>
  <c r="Q214" i="6"/>
  <c r="Q794" i="6"/>
  <c r="Q781" i="6"/>
  <c r="V781" i="6" s="1"/>
  <c r="Q1888" i="6"/>
  <c r="V1888" i="6" s="1"/>
  <c r="Q779" i="6"/>
  <c r="Q759" i="6"/>
  <c r="Q157" i="6"/>
  <c r="Q144" i="6"/>
  <c r="Q138" i="6"/>
  <c r="V138" i="6" s="1"/>
  <c r="Q131" i="6"/>
  <c r="V131" i="6" s="1"/>
  <c r="Q125" i="6"/>
  <c r="V125" i="6" s="1"/>
  <c r="Q728" i="6"/>
  <c r="Q725" i="6"/>
  <c r="V725" i="6" s="1"/>
  <c r="Q345" i="6"/>
  <c r="V345" i="6" s="1"/>
  <c r="Q330" i="6"/>
  <c r="Q1909" i="6"/>
  <c r="V1909" i="6" s="1"/>
  <c r="Q1901" i="6"/>
  <c r="V1901" i="6" s="1"/>
  <c r="Q1908" i="6"/>
  <c r="V1908" i="6" s="1"/>
  <c r="Q304" i="6"/>
  <c r="Q270" i="6"/>
  <c r="Q268" i="6"/>
  <c r="V268" i="6" s="1"/>
  <c r="Q315" i="6"/>
  <c r="Q284" i="6"/>
  <c r="Q840" i="6"/>
  <c r="Q258" i="6"/>
  <c r="V258" i="6" s="1"/>
  <c r="Q30" i="6"/>
  <c r="Q815" i="6"/>
  <c r="V815" i="6" s="1"/>
  <c r="Q220" i="6"/>
  <c r="Q756" i="6"/>
  <c r="Q752" i="6"/>
  <c r="V752" i="6" s="1"/>
  <c r="Q746" i="6"/>
  <c r="V746" i="6" s="1"/>
  <c r="Q129" i="6"/>
  <c r="V129" i="6" s="1"/>
  <c r="Q731" i="6"/>
  <c r="V731" i="6" s="1"/>
  <c r="Q123" i="6"/>
  <c r="Q245" i="6"/>
  <c r="V245" i="6" s="1"/>
  <c r="Q822" i="6"/>
  <c r="Q816" i="6"/>
  <c r="V816" i="6" s="1"/>
  <c r="Q804" i="6"/>
  <c r="Q793" i="6"/>
  <c r="Q192" i="6"/>
  <c r="Q768" i="6"/>
  <c r="Q742" i="6"/>
  <c r="V742" i="6" s="1"/>
  <c r="Q139" i="6"/>
  <c r="Q736" i="6"/>
  <c r="Q130" i="6"/>
  <c r="V130" i="6" s="1"/>
  <c r="Q1899" i="6"/>
  <c r="Q256" i="6"/>
  <c r="V256" i="6" s="1"/>
  <c r="Q828" i="6"/>
  <c r="Q784" i="6"/>
  <c r="V784" i="6" s="1"/>
  <c r="Q190" i="6"/>
  <c r="Q156" i="6"/>
  <c r="Q747" i="6"/>
  <c r="Q262" i="6"/>
  <c r="Q231" i="6"/>
  <c r="V231" i="6" s="1"/>
  <c r="Q810" i="6"/>
  <c r="Q205" i="6"/>
  <c r="Q178" i="6"/>
  <c r="Q763" i="6"/>
  <c r="Q758" i="6"/>
  <c r="Q743" i="6"/>
  <c r="Q143" i="6"/>
  <c r="V143" i="6" s="1"/>
  <c r="Q1885" i="6"/>
  <c r="Q732" i="6"/>
  <c r="Q721" i="6"/>
  <c r="Q274" i="6"/>
  <c r="V274" i="6" s="1"/>
  <c r="R8" i="6" a="1"/>
  <c r="R8" i="6" s="1"/>
  <c r="S8" i="6" s="1"/>
  <c r="U8" i="6" s="1"/>
  <c r="Q9" i="6"/>
  <c r="R111" i="6" a="1"/>
  <c r="R111" i="6" s="1"/>
  <c r="S111" i="6" s="1"/>
  <c r="U111" i="6" s="1"/>
  <c r="S726" i="6"/>
  <c r="Q133" i="6"/>
  <c r="V133" i="6" s="1"/>
  <c r="R6" i="6" a="1"/>
  <c r="R6" i="6" s="1"/>
  <c r="S6" i="6" s="1"/>
  <c r="Q700" i="6"/>
  <c r="R81" i="6" a="1"/>
  <c r="R81" i="6" s="1"/>
  <c r="S81" i="6" s="1"/>
  <c r="U81" i="6" s="1"/>
  <c r="Q705" i="6"/>
  <c r="R84" i="6" a="1"/>
  <c r="R84" i="6" s="1"/>
  <c r="S84" i="6" s="1"/>
  <c r="Q91" i="6"/>
  <c r="V91" i="6" s="1"/>
  <c r="R94" i="6" a="1"/>
  <c r="R94" i="6" s="1"/>
  <c r="S94" i="6" s="1"/>
  <c r="Q97" i="6"/>
  <c r="V97" i="6" s="1"/>
  <c r="R98" i="6" a="1"/>
  <c r="R98" i="6" s="1"/>
  <c r="S98" i="6" s="1"/>
  <c r="Q102" i="6"/>
  <c r="R103" i="6" a="1"/>
  <c r="R103" i="6" s="1"/>
  <c r="S103" i="6" s="1"/>
  <c r="Q711" i="6"/>
  <c r="V711" i="6" s="1"/>
  <c r="Q107" i="6"/>
  <c r="V107" i="6" s="1"/>
  <c r="R12" i="6" a="1"/>
  <c r="R12" i="6" s="1"/>
  <c r="S12" i="6" s="1"/>
  <c r="R13" i="6" a="1"/>
  <c r="R13" i="6" s="1"/>
  <c r="S13" i="6" s="1"/>
  <c r="R113" i="6" a="1"/>
  <c r="R113" i="6" s="1"/>
  <c r="S113" i="6" s="1"/>
  <c r="Q717" i="6"/>
  <c r="V717" i="6" s="1"/>
  <c r="Q117" i="6"/>
  <c r="R118" i="6" a="1"/>
  <c r="R118" i="6" s="1"/>
  <c r="S118" i="6" s="1"/>
  <c r="R20" i="6" a="1"/>
  <c r="R20" i="6" s="1"/>
  <c r="S20" i="6" s="1"/>
  <c r="Q727" i="6"/>
  <c r="Q124" i="6"/>
  <c r="V124" i="6" s="1"/>
  <c r="Q128" i="6"/>
  <c r="Q142" i="6"/>
  <c r="S142" i="6"/>
  <c r="Q147" i="6"/>
  <c r="V147" i="6" s="1"/>
  <c r="S157" i="6"/>
  <c r="Q165" i="6"/>
  <c r="V165" i="6" s="1"/>
  <c r="R179" i="6" a="1"/>
  <c r="R179" i="6" s="1"/>
  <c r="S179" i="6" s="1"/>
  <c r="Q774" i="6"/>
  <c r="S774" i="6"/>
  <c r="Q186" i="6"/>
  <c r="V186" i="6" s="1"/>
  <c r="Q809" i="6"/>
  <c r="S809" i="6"/>
  <c r="Q803" i="6"/>
  <c r="S240" i="6"/>
  <c r="S835" i="6"/>
  <c r="Q76" i="6"/>
  <c r="V76" i="6" s="1"/>
  <c r="R700" i="6" a="1"/>
  <c r="R700" i="6" s="1"/>
  <c r="S700" i="6" s="1"/>
  <c r="R74" i="6" a="1"/>
  <c r="R74" i="6" s="1"/>
  <c r="S74" i="6" s="1"/>
  <c r="R96" i="6" a="1"/>
  <c r="R96" i="6" s="1"/>
  <c r="S96" i="6" s="1"/>
  <c r="R708" i="6" a="1"/>
  <c r="R708" i="6" s="1"/>
  <c r="S708" i="6" s="1"/>
  <c r="R17" i="6" a="1"/>
  <c r="R17" i="6" s="1"/>
  <c r="S17" i="6" s="1"/>
  <c r="U17" i="6" s="1"/>
  <c r="T17" i="6" s="1"/>
  <c r="Q94" i="6"/>
  <c r="Q98" i="6"/>
  <c r="S104" i="6"/>
  <c r="R120" i="6" a="1"/>
  <c r="R120" i="6" s="1"/>
  <c r="S120" i="6" s="1"/>
  <c r="U120" i="6" s="1"/>
  <c r="T120" i="6" s="1"/>
  <c r="Q734" i="6"/>
  <c r="V734" i="6" s="1"/>
  <c r="M124" i="6"/>
  <c r="Q75" i="6"/>
  <c r="R701" i="6" a="1"/>
  <c r="R701" i="6" s="1"/>
  <c r="S701" i="6" s="1"/>
  <c r="Q90" i="6"/>
  <c r="R709" i="6" a="1"/>
  <c r="R709" i="6" s="1"/>
  <c r="S709" i="6" s="1"/>
  <c r="Q718" i="6"/>
  <c r="Q77" i="6"/>
  <c r="Q74" i="6"/>
  <c r="R75" i="6" a="1"/>
  <c r="R75" i="6" s="1"/>
  <c r="S75" i="6" s="1"/>
  <c r="Q79" i="6"/>
  <c r="R80" i="6" a="1"/>
  <c r="R80" i="6" s="1"/>
  <c r="S80" i="6" s="1"/>
  <c r="U80" i="6" s="1"/>
  <c r="T80" i="6" s="1"/>
  <c r="Q704" i="6"/>
  <c r="R703" i="6" a="1"/>
  <c r="R703" i="6" s="1"/>
  <c r="S703" i="6" s="1"/>
  <c r="U703" i="6" s="1"/>
  <c r="Q88" i="6"/>
  <c r="V88" i="6" s="1"/>
  <c r="R90" i="6" a="1"/>
  <c r="R90" i="6" s="1"/>
  <c r="S90" i="6" s="1"/>
  <c r="Q96" i="6"/>
  <c r="R9" i="6" a="1"/>
  <c r="R9" i="6" s="1"/>
  <c r="S9" i="6" s="1"/>
  <c r="Q708" i="6"/>
  <c r="R101" i="6" a="1"/>
  <c r="R101" i="6" s="1"/>
  <c r="S101" i="6" s="1"/>
  <c r="U101" i="6" s="1"/>
  <c r="T101" i="6" s="1"/>
  <c r="Q104" i="6"/>
  <c r="Q713" i="6"/>
  <c r="V713" i="6" s="1"/>
  <c r="Q14" i="6"/>
  <c r="V14" i="6" s="1"/>
  <c r="R110" i="6" a="1"/>
  <c r="R110" i="6" s="1"/>
  <c r="S110" i="6" s="1"/>
  <c r="R16" i="6" a="1"/>
  <c r="R16" i="6" s="1"/>
  <c r="S16" i="6" s="1"/>
  <c r="Q112" i="6"/>
  <c r="V112" i="6" s="1"/>
  <c r="R718" i="6" a="1"/>
  <c r="R718" i="6" s="1"/>
  <c r="S718" i="6" s="1"/>
  <c r="Q115" i="6"/>
  <c r="V115" i="6" s="1"/>
  <c r="A722" i="6"/>
  <c r="A721" i="6"/>
  <c r="Q116" i="6"/>
  <c r="V116" i="6" s="1"/>
  <c r="A119" i="6"/>
  <c r="Q122" i="6"/>
  <c r="V122" i="6" s="1"/>
  <c r="R727" i="6" a="1"/>
  <c r="R727" i="6" s="1"/>
  <c r="S727" i="6" s="1"/>
  <c r="R730" i="6" a="1"/>
  <c r="R730" i="6" s="1"/>
  <c r="S730" i="6" s="1"/>
  <c r="R740" i="6" a="1"/>
  <c r="R740" i="6" s="1"/>
  <c r="S740" i="6" s="1"/>
  <c r="A138" i="6"/>
  <c r="Q753" i="6"/>
  <c r="V753" i="6" s="1"/>
  <c r="M765" i="6"/>
  <c r="S192" i="6"/>
  <c r="S197" i="6"/>
  <c r="R206" i="6" a="1"/>
  <c r="R206" i="6" s="1"/>
  <c r="S206" i="6" s="1"/>
  <c r="Q799" i="6"/>
  <c r="S799" i="6"/>
  <c r="R812" i="6" a="1"/>
  <c r="R812" i="6" s="1"/>
  <c r="S812" i="6" s="1"/>
  <c r="S817" i="6"/>
  <c r="S243" i="6"/>
  <c r="R266" i="6" a="1"/>
  <c r="R266" i="6" s="1"/>
  <c r="S266" i="6" s="1"/>
  <c r="A836" i="6"/>
  <c r="M835" i="6"/>
  <c r="R830" i="6" a="1"/>
  <c r="R830" i="6" s="1"/>
  <c r="S830" i="6" s="1"/>
  <c r="S1902" i="6"/>
  <c r="S37" i="6"/>
  <c r="S117" i="6"/>
  <c r="S732" i="6"/>
  <c r="A129" i="6"/>
  <c r="M739" i="6"/>
  <c r="M154" i="6"/>
  <c r="M753" i="6"/>
  <c r="A166" i="6"/>
  <c r="M170" i="6"/>
  <c r="M761" i="6"/>
  <c r="Q175" i="6"/>
  <c r="S175" i="6"/>
  <c r="Q780" i="6"/>
  <c r="S780" i="6"/>
  <c r="M783" i="6"/>
  <c r="S195" i="6"/>
  <c r="U195" i="6" s="1"/>
  <c r="T195" i="6" s="1"/>
  <c r="A196" i="6"/>
  <c r="M794" i="6"/>
  <c r="S205" i="6"/>
  <c r="S209" i="6"/>
  <c r="U209" i="6" s="1"/>
  <c r="M815" i="6"/>
  <c r="A30" i="6"/>
  <c r="Q1896" i="6"/>
  <c r="V1896" i="6" s="1"/>
  <c r="S874" i="6"/>
  <c r="S132" i="6"/>
  <c r="S763" i="6"/>
  <c r="M771" i="6"/>
  <c r="A194" i="6"/>
  <c r="M791" i="6"/>
  <c r="M209" i="6"/>
  <c r="M1891" i="6"/>
  <c r="M225" i="6"/>
  <c r="Q827" i="6"/>
  <c r="V827" i="6" s="1"/>
  <c r="S828" i="6"/>
  <c r="Q265" i="6"/>
  <c r="S265" i="6"/>
  <c r="S1894" i="6"/>
  <c r="S1897" i="6"/>
  <c r="S738" i="6"/>
  <c r="Q738" i="6"/>
  <c r="S1885" i="6"/>
  <c r="S22" i="6"/>
  <c r="S747" i="6"/>
  <c r="S144" i="6"/>
  <c r="S149" i="6"/>
  <c r="S156" i="6"/>
  <c r="S755" i="6"/>
  <c r="S758" i="6"/>
  <c r="S768" i="6"/>
  <c r="S178" i="6"/>
  <c r="M829" i="6"/>
  <c r="M1893" i="6"/>
  <c r="S871" i="6"/>
  <c r="A116" i="6"/>
  <c r="M119" i="6"/>
  <c r="S123" i="6"/>
  <c r="S126" i="6"/>
  <c r="M133" i="6"/>
  <c r="M738" i="6"/>
  <c r="M747" i="6"/>
  <c r="M743" i="6"/>
  <c r="A150" i="6"/>
  <c r="A757" i="6"/>
  <c r="M758" i="6"/>
  <c r="M26" i="6"/>
  <c r="M178" i="6"/>
  <c r="M185" i="6"/>
  <c r="M200" i="6"/>
  <c r="S220" i="6"/>
  <c r="S810" i="6"/>
  <c r="A823" i="6"/>
  <c r="Q252" i="6"/>
  <c r="Q264" i="6"/>
  <c r="V264" i="6" s="1"/>
  <c r="S1899" i="6"/>
  <c r="S284" i="6"/>
  <c r="Q842" i="6"/>
  <c r="V842" i="6" s="1"/>
  <c r="S838" i="6"/>
  <c r="Q273" i="6"/>
  <c r="S860" i="6"/>
  <c r="M1904" i="6"/>
  <c r="M294" i="6"/>
  <c r="M883" i="6"/>
  <c r="Q904" i="6"/>
  <c r="S904" i="6"/>
  <c r="S840" i="6"/>
  <c r="A833" i="6"/>
  <c r="M849" i="6"/>
  <c r="M277" i="6"/>
  <c r="Q281" i="6"/>
  <c r="S281" i="6"/>
  <c r="Q292" i="6"/>
  <c r="S292" i="6"/>
  <c r="M296" i="6"/>
  <c r="Q871" i="6"/>
  <c r="M875" i="6"/>
  <c r="M893" i="6"/>
  <c r="M324" i="6"/>
  <c r="S270" i="6"/>
  <c r="S304" i="6"/>
  <c r="S315" i="6"/>
  <c r="Q901" i="6"/>
  <c r="S743" i="6"/>
  <c r="S145" i="6"/>
  <c r="Q163" i="6"/>
  <c r="S163" i="6"/>
  <c r="M165" i="6"/>
  <c r="S759" i="6"/>
  <c r="A169" i="6"/>
  <c r="A26" i="6"/>
  <c r="S766" i="6"/>
  <c r="M176" i="6"/>
  <c r="Q182" i="6"/>
  <c r="S779" i="6"/>
  <c r="A771" i="6"/>
  <c r="Q189" i="6"/>
  <c r="S189" i="6"/>
  <c r="M197" i="6"/>
  <c r="S794" i="6"/>
  <c r="A788" i="6"/>
  <c r="A791" i="6"/>
  <c r="S797" i="6"/>
  <c r="M799" i="6"/>
  <c r="S214" i="6"/>
  <c r="A801" i="6"/>
  <c r="S804" i="6"/>
  <c r="M816" i="6"/>
  <c r="S230" i="6"/>
  <c r="A232" i="6"/>
  <c r="A818" i="6"/>
  <c r="S239" i="6"/>
  <c r="M824" i="6"/>
  <c r="Q246" i="6"/>
  <c r="V246" i="6" s="1"/>
  <c r="S247" i="6"/>
  <c r="A253" i="6"/>
  <c r="S262" i="6"/>
  <c r="M268" i="6"/>
  <c r="S852" i="6"/>
  <c r="A843" i="6"/>
  <c r="M851" i="6"/>
  <c r="S837" i="6"/>
  <c r="M270" i="6"/>
  <c r="Q272" i="6"/>
  <c r="V272" i="6" s="1"/>
  <c r="A277" i="6"/>
  <c r="A296" i="6"/>
  <c r="A870" i="6"/>
  <c r="A302" i="6"/>
  <c r="M874" i="6"/>
  <c r="A36" i="6"/>
  <c r="M882" i="6"/>
  <c r="S307" i="6"/>
  <c r="M311" i="6"/>
  <c r="S881" i="6"/>
  <c r="Q37" i="6"/>
  <c r="S330" i="6"/>
  <c r="S340" i="6"/>
  <c r="S1929" i="6"/>
  <c r="S984" i="6"/>
  <c r="S140" i="6"/>
  <c r="M142" i="6"/>
  <c r="M148" i="6"/>
  <c r="S162" i="6"/>
  <c r="S754" i="6"/>
  <c r="M763" i="6"/>
  <c r="S172" i="6"/>
  <c r="Q772" i="6"/>
  <c r="S772" i="6"/>
  <c r="M774" i="6"/>
  <c r="S783" i="6"/>
  <c r="S201" i="6"/>
  <c r="M790" i="6"/>
  <c r="S203" i="6"/>
  <c r="Q218" i="6"/>
  <c r="S218" i="6"/>
  <c r="M220" i="6"/>
  <c r="S2383" i="6"/>
  <c r="S229" i="6"/>
  <c r="M817" i="6"/>
  <c r="Q820" i="6"/>
  <c r="S821" i="6"/>
  <c r="S30" i="6"/>
  <c r="M828" i="6"/>
  <c r="S31" i="6"/>
  <c r="A264" i="6"/>
  <c r="A268" i="6"/>
  <c r="Q269" i="6"/>
  <c r="S269" i="6"/>
  <c r="M1896" i="6"/>
  <c r="M1899" i="6"/>
  <c r="S855" i="6"/>
  <c r="Q1898" i="6"/>
  <c r="S1898" i="6"/>
  <c r="S275" i="6"/>
  <c r="M33" i="6"/>
  <c r="M291" i="6"/>
  <c r="Q303" i="6"/>
  <c r="S303" i="6"/>
  <c r="Q306" i="6"/>
  <c r="V306" i="6" s="1"/>
  <c r="S877" i="6"/>
  <c r="S316" i="6"/>
  <c r="M317" i="6"/>
  <c r="M903" i="6"/>
  <c r="M954" i="6"/>
  <c r="Q739" i="6"/>
  <c r="S152" i="6"/>
  <c r="S154" i="6"/>
  <c r="S757" i="6"/>
  <c r="S170" i="6"/>
  <c r="S180" i="6"/>
  <c r="S776" i="6"/>
  <c r="S194" i="6"/>
  <c r="S787" i="6"/>
  <c r="S211" i="6"/>
  <c r="S805" i="6"/>
  <c r="S221" i="6"/>
  <c r="S233" i="6"/>
  <c r="S823" i="6"/>
  <c r="S829" i="6"/>
  <c r="S836" i="6"/>
  <c r="S841" i="6"/>
  <c r="M1895" i="6"/>
  <c r="Q845" i="6"/>
  <c r="S845" i="6"/>
  <c r="S288" i="6"/>
  <c r="S295" i="6"/>
  <c r="S872" i="6"/>
  <c r="Q888" i="6"/>
  <c r="S888" i="6"/>
  <c r="M947" i="6"/>
  <c r="S378" i="6"/>
  <c r="S134" i="6"/>
  <c r="U134" i="6" s="1"/>
  <c r="T134" i="6" s="1"/>
  <c r="A744" i="6"/>
  <c r="A144" i="6"/>
  <c r="S150" i="6"/>
  <c r="A157" i="6"/>
  <c r="Q161" i="6"/>
  <c r="S161" i="6"/>
  <c r="M757" i="6"/>
  <c r="S750" i="6"/>
  <c r="A171" i="6"/>
  <c r="S764" i="6"/>
  <c r="S765" i="6"/>
  <c r="M180" i="6"/>
  <c r="S184" i="6"/>
  <c r="A778" i="6"/>
  <c r="A781" i="6"/>
  <c r="Q185" i="6"/>
  <c r="S185" i="6"/>
  <c r="M194" i="6"/>
  <c r="Q198" i="6"/>
  <c r="V198" i="6" s="1"/>
  <c r="S199" i="6"/>
  <c r="A786" i="6"/>
  <c r="S796" i="6"/>
  <c r="Q27" i="6"/>
  <c r="S27" i="6"/>
  <c r="M211" i="6"/>
  <c r="S217" i="6"/>
  <c r="A1889" i="6"/>
  <c r="A802" i="6"/>
  <c r="S1891" i="6"/>
  <c r="M221" i="6"/>
  <c r="S226" i="6"/>
  <c r="A236" i="6"/>
  <c r="S820" i="6"/>
  <c r="S28" i="6"/>
  <c r="M823" i="6"/>
  <c r="S248" i="6"/>
  <c r="A252" i="6"/>
  <c r="A255" i="6"/>
  <c r="Q260" i="6"/>
  <c r="S260" i="6"/>
  <c r="M836" i="6"/>
  <c r="Q267" i="6"/>
  <c r="V267" i="6" s="1"/>
  <c r="S848" i="6"/>
  <c r="A1896" i="6"/>
  <c r="M833" i="6"/>
  <c r="M1894" i="6"/>
  <c r="M1902" i="6"/>
  <c r="Q838" i="6"/>
  <c r="S282" i="6"/>
  <c r="M283" i="6"/>
  <c r="A289" i="6"/>
  <c r="M290" i="6"/>
  <c r="M869" i="6"/>
  <c r="S1904" i="6"/>
  <c r="A293" i="6"/>
  <c r="M295" i="6"/>
  <c r="Q880" i="6"/>
  <c r="S880" i="6"/>
  <c r="S322" i="6"/>
  <c r="S901" i="6"/>
  <c r="S341" i="6"/>
  <c r="M345" i="6"/>
  <c r="Q833" i="6"/>
  <c r="V833" i="6" s="1"/>
  <c r="Q846" i="6"/>
  <c r="V846" i="6" s="1"/>
  <c r="S849" i="6"/>
  <c r="Q277" i="6"/>
  <c r="S277" i="6"/>
  <c r="M1903" i="6"/>
  <c r="M862" i="6"/>
  <c r="Q32" i="6"/>
  <c r="V32" i="6" s="1"/>
  <c r="S33" i="6"/>
  <c r="A864" i="6"/>
  <c r="S296" i="6"/>
  <c r="M302" i="6"/>
  <c r="S875" i="6"/>
  <c r="A880" i="6"/>
  <c r="A1906" i="6"/>
  <c r="Q883" i="6"/>
  <c r="S883" i="6"/>
  <c r="M310" i="6"/>
  <c r="M309" i="6"/>
  <c r="Q312" i="6"/>
  <c r="V312" i="6" s="1"/>
  <c r="S313" i="6"/>
  <c r="A892" i="6"/>
  <c r="S323" i="6"/>
  <c r="M900" i="6"/>
  <c r="S903" i="6"/>
  <c r="A333" i="6"/>
  <c r="A338" i="6"/>
  <c r="Q907" i="6"/>
  <c r="S907" i="6"/>
  <c r="M350" i="6"/>
  <c r="M351" i="6"/>
  <c r="Q911" i="6"/>
  <c r="V911" i="6" s="1"/>
  <c r="S954" i="6"/>
  <c r="A921" i="6"/>
  <c r="Q356" i="6"/>
  <c r="S356" i="6"/>
  <c r="M1928" i="6"/>
  <c r="S2385" i="6"/>
  <c r="A1919" i="6"/>
  <c r="A929" i="6"/>
  <c r="M941" i="6"/>
  <c r="Q361" i="6"/>
  <c r="A365" i="6"/>
  <c r="Q367" i="6"/>
  <c r="V367" i="6" s="1"/>
  <c r="M971" i="6"/>
  <c r="S397" i="6"/>
  <c r="M1021" i="6"/>
  <c r="A314" i="6"/>
  <c r="S321" i="6"/>
  <c r="M323" i="6"/>
  <c r="S327" i="6"/>
  <c r="A904" i="6"/>
  <c r="A332" i="6"/>
  <c r="S336" i="6"/>
  <c r="M907" i="6"/>
  <c r="M343" i="6"/>
  <c r="Q348" i="6"/>
  <c r="S347" i="6"/>
  <c r="A359" i="6"/>
  <c r="S936" i="6"/>
  <c r="M356" i="6"/>
  <c r="S1921" i="6"/>
  <c r="A938" i="6"/>
  <c r="A1912" i="6"/>
  <c r="S926" i="6"/>
  <c r="A1924" i="6"/>
  <c r="M942" i="6"/>
  <c r="Q353" i="6"/>
  <c r="S353" i="6"/>
  <c r="A363" i="6"/>
  <c r="M367" i="6"/>
  <c r="M979" i="6"/>
  <c r="M978" i="6"/>
  <c r="M380" i="6"/>
  <c r="Q993" i="6"/>
  <c r="S993" i="6"/>
  <c r="S930" i="6"/>
  <c r="S962" i="6"/>
  <c r="Q2386" i="6"/>
  <c r="S2386" i="6"/>
  <c r="M916" i="6"/>
  <c r="Q1929" i="6"/>
  <c r="S377" i="6"/>
  <c r="Q378" i="6"/>
  <c r="S989" i="6"/>
  <c r="A395" i="6"/>
  <c r="M434" i="6"/>
  <c r="M1080" i="6"/>
  <c r="A883" i="6"/>
  <c r="S887" i="6"/>
  <c r="M316" i="6"/>
  <c r="S893" i="6"/>
  <c r="A1910" i="6"/>
  <c r="A323" i="6"/>
  <c r="Q326" i="6"/>
  <c r="S326" i="6"/>
  <c r="M901" i="6"/>
  <c r="Q333" i="6"/>
  <c r="Q335" i="6"/>
  <c r="S335" i="6"/>
  <c r="A907" i="6"/>
  <c r="S348" i="6"/>
  <c r="S953" i="6"/>
  <c r="M930" i="6"/>
  <c r="S951" i="6"/>
  <c r="A946" i="6"/>
  <c r="A356" i="6"/>
  <c r="Q1918" i="6"/>
  <c r="S1918" i="6"/>
  <c r="M2386" i="6"/>
  <c r="Q1919" i="6"/>
  <c r="S945" i="6"/>
  <c r="M1920" i="6"/>
  <c r="M1914" i="6"/>
  <c r="M378" i="6"/>
  <c r="M986" i="6"/>
  <c r="M390" i="6"/>
  <c r="M402" i="6"/>
  <c r="M1005" i="6"/>
  <c r="S344" i="6"/>
  <c r="S908" i="6"/>
  <c r="Q1925" i="6"/>
  <c r="S1925" i="6"/>
  <c r="M1921" i="6"/>
  <c r="Q938" i="6"/>
  <c r="S923" i="6"/>
  <c r="Q914" i="6"/>
  <c r="V914" i="6" s="1"/>
  <c r="M355" i="6"/>
  <c r="S373" i="6"/>
  <c r="M995" i="6"/>
  <c r="S393" i="6"/>
  <c r="S862" i="6"/>
  <c r="Q864" i="6"/>
  <c r="S864" i="6"/>
  <c r="Q870" i="6"/>
  <c r="S299" i="6"/>
  <c r="S1906" i="6"/>
  <c r="S309" i="6"/>
  <c r="Q892" i="6"/>
  <c r="S892" i="6"/>
  <c r="Q325" i="6"/>
  <c r="S898" i="6"/>
  <c r="S333" i="6"/>
  <c r="S338" i="6"/>
  <c r="S351" i="6"/>
  <c r="Q921" i="6"/>
  <c r="S921" i="6"/>
  <c r="Q924" i="6"/>
  <c r="S943" i="6"/>
  <c r="S1919" i="6"/>
  <c r="Q917" i="6"/>
  <c r="V917" i="6" s="1"/>
  <c r="S920" i="6"/>
  <c r="Q983" i="6"/>
  <c r="V983" i="6" s="1"/>
  <c r="S992" i="6"/>
  <c r="M1035" i="6"/>
  <c r="Q859" i="6"/>
  <c r="S859" i="6"/>
  <c r="S287" i="6"/>
  <c r="Q866" i="6"/>
  <c r="V866" i="6" s="1"/>
  <c r="S867" i="6"/>
  <c r="S36" i="6"/>
  <c r="S885" i="6"/>
  <c r="Q314" i="6"/>
  <c r="S314" i="6"/>
  <c r="Q1910" i="6"/>
  <c r="V1910" i="6" s="1"/>
  <c r="S895" i="6"/>
  <c r="S332" i="6"/>
  <c r="S343" i="6"/>
  <c r="Q359" i="6"/>
  <c r="S359" i="6"/>
  <c r="S937" i="6"/>
  <c r="S938" i="6"/>
  <c r="Q1912" i="6"/>
  <c r="S1912" i="6"/>
  <c r="Q964" i="6"/>
  <c r="S964" i="6"/>
  <c r="Q360" i="6"/>
  <c r="V360" i="6" s="1"/>
  <c r="Q385" i="6"/>
  <c r="S385" i="6"/>
  <c r="Q994" i="6"/>
  <c r="V994" i="6" s="1"/>
  <c r="M388" i="6"/>
  <c r="Q389" i="6"/>
  <c r="V389" i="6" s="1"/>
  <c r="M859" i="6"/>
  <c r="A273" i="6"/>
  <c r="A860" i="6"/>
  <c r="S1903" i="6"/>
  <c r="M287" i="6"/>
  <c r="Q868" i="6"/>
  <c r="V868" i="6" s="1"/>
  <c r="Q869" i="6"/>
  <c r="S869" i="6"/>
  <c r="A292" i="6"/>
  <c r="S870" i="6"/>
  <c r="S302" i="6"/>
  <c r="M36" i="6"/>
  <c r="S882" i="6"/>
  <c r="A889" i="6"/>
  <c r="A876" i="6"/>
  <c r="S310" i="6"/>
  <c r="M314" i="6"/>
  <c r="Q318" i="6"/>
  <c r="V318" i="6" s="1"/>
  <c r="Q319" i="6"/>
  <c r="S319" i="6"/>
  <c r="A37" i="6"/>
  <c r="S325" i="6"/>
  <c r="S900" i="6"/>
  <c r="M332" i="6"/>
  <c r="S337" i="6"/>
  <c r="U337" i="6" s="1"/>
  <c r="T337" i="6" s="1"/>
  <c r="A340" i="6"/>
  <c r="A344" i="6"/>
  <c r="Q350" i="6"/>
  <c r="S350" i="6"/>
  <c r="M359" i="6"/>
  <c r="S959" i="6"/>
  <c r="A1925" i="6"/>
  <c r="S924" i="6"/>
  <c r="Q1928" i="6"/>
  <c r="S1928" i="6"/>
  <c r="M1912" i="6"/>
  <c r="Q1917" i="6"/>
  <c r="V1917" i="6" s="1"/>
  <c r="A915" i="6"/>
  <c r="M360" i="6"/>
  <c r="S910" i="6"/>
  <c r="M39" i="6"/>
  <c r="S361" i="6"/>
  <c r="Q967" i="6"/>
  <c r="S967" i="6"/>
  <c r="M975" i="6"/>
  <c r="A383" i="6"/>
  <c r="M994" i="6"/>
  <c r="Q387" i="6"/>
  <c r="V387" i="6" s="1"/>
  <c r="M1030" i="6"/>
  <c r="M1916" i="6"/>
  <c r="M932" i="6"/>
  <c r="Q934" i="6"/>
  <c r="V934" i="6" s="1"/>
  <c r="Q948" i="6"/>
  <c r="V948" i="6" s="1"/>
  <c r="M957" i="6"/>
  <c r="A353" i="6"/>
  <c r="S362" i="6"/>
  <c r="Q971" i="6"/>
  <c r="S971" i="6"/>
  <c r="Q974" i="6"/>
  <c r="V974" i="6" s="1"/>
  <c r="A375" i="6"/>
  <c r="Q978" i="6"/>
  <c r="S978" i="6"/>
  <c r="M383" i="6"/>
  <c r="M985" i="6"/>
  <c r="M996" i="6"/>
  <c r="A993" i="6"/>
  <c r="S390" i="6"/>
  <c r="Q404" i="6"/>
  <c r="S404" i="6"/>
  <c r="Q1004" i="6"/>
  <c r="V1004" i="6" s="1"/>
  <c r="A1023" i="6"/>
  <c r="Q1015" i="6"/>
  <c r="S1015" i="6"/>
  <c r="M1935" i="6"/>
  <c r="S1008" i="6"/>
  <c r="U1008" i="6" s="1"/>
  <c r="T1008" i="6" s="1"/>
  <c r="A1024" i="6"/>
  <c r="A415" i="6"/>
  <c r="Q417" i="6"/>
  <c r="S417" i="6"/>
  <c r="M422" i="6"/>
  <c r="M1039" i="6"/>
  <c r="Q1038" i="6"/>
  <c r="V1038" i="6" s="1"/>
  <c r="Q1037" i="6"/>
  <c r="S1037" i="6"/>
  <c r="A1045" i="6"/>
  <c r="Q1053" i="6"/>
  <c r="S1053" i="6"/>
  <c r="M1055" i="6"/>
  <c r="S1062" i="6"/>
  <c r="A1943" i="6"/>
  <c r="A1069" i="6"/>
  <c r="Q1073" i="6"/>
  <c r="S1073" i="6"/>
  <c r="M435" i="6"/>
  <c r="M437" i="6"/>
  <c r="Q1075" i="6"/>
  <c r="V1075" i="6" s="1"/>
  <c r="S1076" i="6"/>
  <c r="A445" i="6"/>
  <c r="Q1083" i="6"/>
  <c r="S1083" i="6"/>
  <c r="M457" i="6"/>
  <c r="S461" i="6"/>
  <c r="A2081" i="6"/>
  <c r="Q2032" i="6"/>
  <c r="M1954" i="6"/>
  <c r="S1140" i="6"/>
  <c r="S1095" i="6"/>
  <c r="M1159" i="6"/>
  <c r="Q1973" i="6"/>
  <c r="V1973" i="6" s="1"/>
  <c r="M1131" i="6"/>
  <c r="Q1003" i="6"/>
  <c r="S1003" i="6"/>
  <c r="Q414" i="6"/>
  <c r="S414" i="6"/>
  <c r="Q1031" i="6"/>
  <c r="Q1032" i="6"/>
  <c r="S1032" i="6"/>
  <c r="Q1042" i="6"/>
  <c r="S1042" i="6"/>
  <c r="S1057" i="6"/>
  <c r="S1070" i="6"/>
  <c r="Q1074" i="6"/>
  <c r="Q436" i="6"/>
  <c r="S436" i="6"/>
  <c r="S1081" i="6"/>
  <c r="S456" i="6"/>
  <c r="S2083" i="6"/>
  <c r="S2063" i="6"/>
  <c r="Q1123" i="6"/>
  <c r="Q402" i="6"/>
  <c r="S402" i="6"/>
  <c r="M1011" i="6"/>
  <c r="Q1016" i="6"/>
  <c r="S1016" i="6"/>
  <c r="M1026" i="6"/>
  <c r="Q1029" i="6"/>
  <c r="V1029" i="6" s="1"/>
  <c r="S1028" i="6"/>
  <c r="S1033" i="6"/>
  <c r="M1040" i="6"/>
  <c r="S1050" i="6"/>
  <c r="S1061" i="6"/>
  <c r="M1068" i="6"/>
  <c r="Q430" i="6"/>
  <c r="V430" i="6" s="1"/>
  <c r="Q431" i="6"/>
  <c r="S431" i="6"/>
  <c r="Q443" i="6"/>
  <c r="S443" i="6"/>
  <c r="M1944" i="6"/>
  <c r="S451" i="6"/>
  <c r="Q1085" i="6"/>
  <c r="S1085" i="6"/>
  <c r="Q2090" i="6"/>
  <c r="S2047" i="6"/>
  <c r="Q1969" i="6"/>
  <c r="S2082" i="6"/>
  <c r="Q2037" i="6"/>
  <c r="M2045" i="6"/>
  <c r="S2397" i="6"/>
  <c r="Q396" i="6"/>
  <c r="S396" i="6"/>
  <c r="Q401" i="6"/>
  <c r="V401" i="6" s="1"/>
  <c r="A404" i="6"/>
  <c r="S408" i="6"/>
  <c r="A999" i="6"/>
  <c r="A1015" i="6"/>
  <c r="Q1019" i="6"/>
  <c r="S1019" i="6"/>
  <c r="M1016" i="6"/>
  <c r="Q1024" i="6"/>
  <c r="Q412" i="6"/>
  <c r="S412" i="6"/>
  <c r="A417" i="6"/>
  <c r="S1031" i="6"/>
  <c r="Q1939" i="6"/>
  <c r="S1939" i="6"/>
  <c r="M1033" i="6"/>
  <c r="S2387" i="6"/>
  <c r="A1047" i="6"/>
  <c r="A1053" i="6"/>
  <c r="Q1059" i="6"/>
  <c r="S1059" i="6"/>
  <c r="M1061" i="6"/>
  <c r="Q1943" i="6"/>
  <c r="Q1066" i="6"/>
  <c r="S1066" i="6"/>
  <c r="A1073" i="6"/>
  <c r="S1074" i="6"/>
  <c r="Q438" i="6"/>
  <c r="S438" i="6"/>
  <c r="M443" i="6"/>
  <c r="S446" i="6"/>
  <c r="A448" i="6"/>
  <c r="A1083" i="6"/>
  <c r="Q455" i="6"/>
  <c r="S455" i="6"/>
  <c r="M1085" i="6"/>
  <c r="Q2081" i="6"/>
  <c r="V2081" i="6" s="1"/>
  <c r="S1964" i="6"/>
  <c r="Q1964" i="6"/>
  <c r="Q1163" i="6"/>
  <c r="Q1187" i="6"/>
  <c r="V1187" i="6" s="1"/>
  <c r="M2082" i="6"/>
  <c r="S467" i="6"/>
  <c r="S2092" i="6"/>
  <c r="Q1990" i="6"/>
  <c r="Q1936" i="6"/>
  <c r="S1936" i="6"/>
  <c r="M1009" i="6"/>
  <c r="Q1934" i="6"/>
  <c r="Q1007" i="6"/>
  <c r="S1007" i="6"/>
  <c r="S420" i="6"/>
  <c r="S1940" i="6"/>
  <c r="Q424" i="6"/>
  <c r="S424" i="6"/>
  <c r="M1057" i="6"/>
  <c r="Q1060" i="6"/>
  <c r="S1058" i="6"/>
  <c r="U1058" i="6" s="1"/>
  <c r="T1058" i="6" s="1"/>
  <c r="Q1071" i="6"/>
  <c r="S1071" i="6"/>
  <c r="S441" i="6"/>
  <c r="Q450" i="6"/>
  <c r="S450" i="6"/>
  <c r="M456" i="6"/>
  <c r="Q459" i="6"/>
  <c r="Q45" i="6"/>
  <c r="S45" i="6"/>
  <c r="Q1101" i="6"/>
  <c r="S1101" i="6"/>
  <c r="Q1953" i="6"/>
  <c r="Q1194" i="6"/>
  <c r="V1194" i="6" s="1"/>
  <c r="S2007" i="6"/>
  <c r="Q940" i="6"/>
  <c r="S1916" i="6"/>
  <c r="S369" i="6"/>
  <c r="Q375" i="6"/>
  <c r="S375" i="6"/>
  <c r="Q980" i="6"/>
  <c r="Q382" i="6"/>
  <c r="S382" i="6"/>
  <c r="Q394" i="6"/>
  <c r="S394" i="6"/>
  <c r="Q1023" i="6"/>
  <c r="S1023" i="6"/>
  <c r="Q410" i="6"/>
  <c r="Q1018" i="6"/>
  <c r="S1018" i="6"/>
  <c r="S1024" i="6"/>
  <c r="Q415" i="6"/>
  <c r="S415" i="6"/>
  <c r="S1039" i="6"/>
  <c r="U1039" i="6" s="1"/>
  <c r="Q1045" i="6"/>
  <c r="S1045" i="6"/>
  <c r="S1054" i="6"/>
  <c r="S1943" i="6"/>
  <c r="Q1069" i="6"/>
  <c r="S1069" i="6"/>
  <c r="S437" i="6"/>
  <c r="Q445" i="6"/>
  <c r="S445" i="6"/>
  <c r="Q1084" i="6"/>
  <c r="Q453" i="6"/>
  <c r="S453" i="6"/>
  <c r="Q2097" i="6"/>
  <c r="V2097" i="6" s="1"/>
  <c r="Q1177" i="6"/>
  <c r="Q2061" i="6"/>
  <c r="V2061" i="6" s="1"/>
  <c r="Q2042" i="6"/>
  <c r="V2042" i="6" s="1"/>
  <c r="M1969" i="6"/>
  <c r="Q2127" i="6"/>
  <c r="S1114" i="6"/>
  <c r="S1152" i="6"/>
  <c r="Q2398" i="6"/>
  <c r="V2398" i="6" s="1"/>
  <c r="Q913" i="6"/>
  <c r="Q1913" i="6"/>
  <c r="V1913" i="6" s="1"/>
  <c r="Q929" i="6"/>
  <c r="V929" i="6" s="1"/>
  <c r="S1920" i="6"/>
  <c r="U1920" i="6" s="1"/>
  <c r="Q955" i="6"/>
  <c r="S955" i="6"/>
  <c r="Q363" i="6"/>
  <c r="S363" i="6"/>
  <c r="Q368" i="6"/>
  <c r="S372" i="6"/>
  <c r="S980" i="6"/>
  <c r="Q987" i="6"/>
  <c r="S987" i="6"/>
  <c r="Q392" i="6"/>
  <c r="S392" i="6"/>
  <c r="Q1932" i="6"/>
  <c r="S997" i="6"/>
  <c r="Q999" i="6"/>
  <c r="V999" i="6" s="1"/>
  <c r="Q1937" i="6"/>
  <c r="S1937" i="6"/>
  <c r="S1934" i="6"/>
  <c r="Q409" i="6"/>
  <c r="S409" i="6"/>
  <c r="S418" i="6"/>
  <c r="Q1036" i="6"/>
  <c r="S1036" i="6"/>
  <c r="Q1047" i="6"/>
  <c r="V1047" i="6" s="1"/>
  <c r="S1043" i="6"/>
  <c r="S1060" i="6"/>
  <c r="Q1063" i="6"/>
  <c r="S1063" i="6"/>
  <c r="S1072" i="6"/>
  <c r="Q440" i="6"/>
  <c r="S440" i="6"/>
  <c r="Q448" i="6"/>
  <c r="V448" i="6" s="1"/>
  <c r="Q449" i="6"/>
  <c r="S449" i="6"/>
  <c r="S459" i="6"/>
  <c r="Q1113" i="6"/>
  <c r="S1113" i="6"/>
  <c r="M1163" i="6"/>
  <c r="Q1122" i="6"/>
  <c r="S1138" i="6"/>
  <c r="S1165" i="6"/>
  <c r="Q2388" i="6"/>
  <c r="V2388" i="6" s="1"/>
  <c r="S2111" i="6"/>
  <c r="S940" i="6"/>
  <c r="M913" i="6"/>
  <c r="S913" i="6"/>
  <c r="Q932" i="6"/>
  <c r="V932" i="6" s="1"/>
  <c r="Q919" i="6"/>
  <c r="V919" i="6" s="1"/>
  <c r="Q915" i="6"/>
  <c r="V915" i="6" s="1"/>
  <c r="S916" i="6"/>
  <c r="Q1924" i="6"/>
  <c r="V1924" i="6" s="1"/>
  <c r="A964" i="6"/>
  <c r="Q957" i="6"/>
  <c r="S957" i="6"/>
  <c r="M363" i="6"/>
  <c r="S368" i="6"/>
  <c r="M372" i="6"/>
  <c r="A967" i="6"/>
  <c r="Q374" i="6"/>
  <c r="S374" i="6"/>
  <c r="Q383" i="6"/>
  <c r="S383" i="6"/>
  <c r="Q990" i="6"/>
  <c r="V990" i="6" s="1"/>
  <c r="A385" i="6"/>
  <c r="Q996" i="6"/>
  <c r="S996" i="6"/>
  <c r="M392" i="6"/>
  <c r="S1932" i="6"/>
  <c r="M997" i="6"/>
  <c r="A401" i="6"/>
  <c r="Q1011" i="6"/>
  <c r="S1011" i="6"/>
  <c r="A1936" i="6"/>
  <c r="S410" i="6"/>
  <c r="Q1935" i="6"/>
  <c r="S1935" i="6"/>
  <c r="M409" i="6"/>
  <c r="S1026" i="6"/>
  <c r="U1026" i="6" s="1"/>
  <c r="A1029" i="6"/>
  <c r="A420" i="6"/>
  <c r="Q422" i="6"/>
  <c r="S422" i="6"/>
  <c r="M1036" i="6"/>
  <c r="Q1041" i="6"/>
  <c r="V1041" i="6" s="1"/>
  <c r="Q1040" i="6"/>
  <c r="S1040" i="6"/>
  <c r="A424" i="6"/>
  <c r="S1051" i="6"/>
  <c r="Q1055" i="6"/>
  <c r="S1055" i="6"/>
  <c r="M1063" i="6"/>
  <c r="S1068" i="6"/>
  <c r="A430" i="6"/>
  <c r="A1071" i="6"/>
  <c r="Q435" i="6"/>
  <c r="S435" i="6"/>
  <c r="M440" i="6"/>
  <c r="Q1079" i="6"/>
  <c r="V1079" i="6" s="1"/>
  <c r="Q1944" i="6"/>
  <c r="S1944" i="6"/>
  <c r="A450" i="6"/>
  <c r="S1084" i="6"/>
  <c r="Q457" i="6"/>
  <c r="S457" i="6"/>
  <c r="M1113" i="6"/>
  <c r="S2030" i="6"/>
  <c r="A2087" i="6"/>
  <c r="Q1129" i="6"/>
  <c r="S2035" i="6"/>
  <c r="A2006" i="6"/>
  <c r="M1953" i="6"/>
  <c r="Q1954" i="6"/>
  <c r="M1122" i="6"/>
  <c r="S1141" i="6"/>
  <c r="S1087" i="6"/>
  <c r="Q1159" i="6"/>
  <c r="S2090" i="6"/>
  <c r="S1129" i="6"/>
  <c r="Q2047" i="6"/>
  <c r="S1953" i="6"/>
  <c r="Q2063" i="6"/>
  <c r="S1163" i="6"/>
  <c r="Q1095" i="6"/>
  <c r="S1969" i="6"/>
  <c r="Q1087" i="6"/>
  <c r="S1123" i="6"/>
  <c r="M1973" i="6"/>
  <c r="S1975" i="6"/>
  <c r="S1195" i="6"/>
  <c r="S2037" i="6"/>
  <c r="Q469" i="6"/>
  <c r="S469" i="6"/>
  <c r="M1153" i="6"/>
  <c r="M1154" i="6"/>
  <c r="Q1196" i="6"/>
  <c r="S1196" i="6"/>
  <c r="A1172" i="6"/>
  <c r="Q1124" i="6"/>
  <c r="S1124" i="6"/>
  <c r="M2084" i="6"/>
  <c r="Q1142" i="6"/>
  <c r="M2104" i="6"/>
  <c r="Q1994" i="6"/>
  <c r="V1994" i="6" s="1"/>
  <c r="Q2012" i="6"/>
  <c r="S2012" i="6"/>
  <c r="S2131" i="6"/>
  <c r="S1149" i="6"/>
  <c r="Q2085" i="6"/>
  <c r="M2113" i="6"/>
  <c r="A1184" i="6"/>
  <c r="Q2080" i="6"/>
  <c r="S2080" i="6"/>
  <c r="S1159" i="6"/>
  <c r="Q1115" i="6"/>
  <c r="S1115" i="6"/>
  <c r="Q2067" i="6"/>
  <c r="V2067" i="6" s="1"/>
  <c r="M1976" i="6"/>
  <c r="S1955" i="6"/>
  <c r="Q1955" i="6"/>
  <c r="A2066" i="6"/>
  <c r="Q2412" i="6"/>
  <c r="S2412" i="6"/>
  <c r="Q2068" i="6"/>
  <c r="M2106" i="6"/>
  <c r="Q2013" i="6"/>
  <c r="S2013" i="6"/>
  <c r="A2052" i="6"/>
  <c r="Q1963" i="6"/>
  <c r="M2131" i="6"/>
  <c r="Q2053" i="6"/>
  <c r="S2053" i="6"/>
  <c r="M2085" i="6"/>
  <c r="Q2059" i="6"/>
  <c r="S2059" i="6"/>
  <c r="S1213" i="6"/>
  <c r="S1177" i="6"/>
  <c r="S2032" i="6"/>
  <c r="S1954" i="6"/>
  <c r="S1122" i="6"/>
  <c r="S2127" i="6"/>
  <c r="Q2036" i="6"/>
  <c r="S1131" i="6"/>
  <c r="A1203" i="6"/>
  <c r="M1088" i="6"/>
  <c r="A1967" i="6"/>
  <c r="Q2010" i="6"/>
  <c r="V2010" i="6" s="1"/>
  <c r="M2399" i="6"/>
  <c r="A2099" i="6"/>
  <c r="S1950" i="6"/>
  <c r="Q1189" i="6"/>
  <c r="S1189" i="6"/>
  <c r="Q2397" i="6"/>
  <c r="M2059" i="6"/>
  <c r="Q2414" i="6"/>
  <c r="S2414" i="6"/>
  <c r="A2411" i="6"/>
  <c r="Q2092" i="6"/>
  <c r="Q1145" i="6"/>
  <c r="Q2056" i="6"/>
  <c r="M2010" i="6"/>
  <c r="A1965" i="6"/>
  <c r="Q2105" i="6"/>
  <c r="S2105" i="6"/>
  <c r="M2011" i="6"/>
  <c r="A2106" i="6"/>
  <c r="Q1977" i="6"/>
  <c r="S1977" i="6"/>
  <c r="M2015" i="6"/>
  <c r="Q1126" i="6"/>
  <c r="V1126" i="6" s="1"/>
  <c r="M1149" i="6"/>
  <c r="M1183" i="6"/>
  <c r="Q1133" i="6"/>
  <c r="Q1134" i="6"/>
  <c r="S1134" i="6"/>
  <c r="S1990" i="6"/>
  <c r="S2101" i="6"/>
  <c r="Q2101" i="6"/>
  <c r="S2099" i="6"/>
  <c r="S1146" i="6"/>
  <c r="Q2066" i="6"/>
  <c r="S2066" i="6"/>
  <c r="Q1118" i="6"/>
  <c r="S1118" i="6"/>
  <c r="Q1155" i="6"/>
  <c r="V1155" i="6" s="1"/>
  <c r="S1133" i="6"/>
  <c r="Q1211" i="6"/>
  <c r="S1211" i="6"/>
  <c r="Q1128" i="6"/>
  <c r="S1128" i="6"/>
  <c r="Q2111" i="6"/>
  <c r="Q2082" i="6"/>
  <c r="S1201" i="6"/>
  <c r="Q1152" i="6"/>
  <c r="Q467" i="6"/>
  <c r="Q1165" i="6"/>
  <c r="M1970" i="6"/>
  <c r="Q2099" i="6"/>
  <c r="S2389" i="6"/>
  <c r="U2389" i="6" s="1"/>
  <c r="T2389" i="6" s="1"/>
  <c r="S1108" i="6"/>
  <c r="U1108" i="6" s="1"/>
  <c r="T1108" i="6" s="1"/>
  <c r="Q2038" i="6"/>
  <c r="V2038" i="6" s="1"/>
  <c r="M1109" i="6"/>
  <c r="S2085" i="6"/>
  <c r="S1096" i="6"/>
  <c r="S1145" i="6"/>
  <c r="S2056" i="6"/>
  <c r="M2418" i="6"/>
  <c r="Q2009" i="6"/>
  <c r="V2009" i="6" s="1"/>
  <c r="Q1197" i="6"/>
  <c r="V1197" i="6" s="1"/>
  <c r="Q2416" i="6"/>
  <c r="S2416" i="6"/>
  <c r="Q2413" i="6"/>
  <c r="S2413" i="6"/>
  <c r="S2100" i="6"/>
  <c r="Q2402" i="6"/>
  <c r="V2402" i="6" s="1"/>
  <c r="S1963" i="6"/>
  <c r="Q1968" i="6"/>
  <c r="S1968" i="6"/>
  <c r="M1173" i="6"/>
  <c r="Q1979" i="6"/>
  <c r="V1979" i="6" s="1"/>
  <c r="A2036" i="6"/>
  <c r="S2036" i="6"/>
  <c r="U2036" i="6" s="1"/>
  <c r="T2036" i="6" s="1"/>
  <c r="Q2411" i="6"/>
  <c r="V2411" i="6" s="1"/>
  <c r="A1145" i="6"/>
  <c r="A2056" i="6"/>
  <c r="S1154" i="6"/>
  <c r="Q1154" i="6"/>
  <c r="S1088" i="6"/>
  <c r="S2399" i="6"/>
  <c r="S1117" i="6"/>
  <c r="Q1117" i="6"/>
  <c r="M1197" i="6"/>
  <c r="S1142" i="6"/>
  <c r="S2068" i="6"/>
  <c r="M2413" i="6"/>
  <c r="Q2401" i="6"/>
  <c r="S2401" i="6"/>
  <c r="M1148" i="6"/>
  <c r="A2014" i="6"/>
  <c r="M2402" i="6"/>
  <c r="M1198" i="6"/>
  <c r="S1999" i="6"/>
  <c r="U1999" i="6" s="1"/>
  <c r="T1999" i="6" s="1"/>
  <c r="Q1978" i="6"/>
  <c r="S1978" i="6"/>
  <c r="M1184" i="6"/>
  <c r="S473" i="6"/>
  <c r="Q470" i="6"/>
  <c r="V470" i="6" s="1"/>
  <c r="Q2031" i="6"/>
  <c r="V2031" i="6" s="1"/>
  <c r="Q1172" i="6"/>
  <c r="Q1103" i="6"/>
  <c r="S1103" i="6"/>
  <c r="S2011" i="6"/>
  <c r="Q1946" i="6"/>
  <c r="S1946" i="6"/>
  <c r="Q1125" i="6"/>
  <c r="V1125" i="6" s="1"/>
  <c r="Q1198" i="6"/>
  <c r="S1198" i="6"/>
  <c r="Q1132" i="6"/>
  <c r="S1132" i="6"/>
  <c r="S1173" i="6"/>
  <c r="Q1184" i="6"/>
  <c r="S1184" i="6"/>
  <c r="Q1135" i="6"/>
  <c r="S1135" i="6"/>
  <c r="M2048" i="6"/>
  <c r="A2060" i="6"/>
  <c r="M2123" i="6"/>
  <c r="A2452" i="6"/>
  <c r="S2095" i="6"/>
  <c r="U2095" i="6" s="1"/>
  <c r="S2073" i="6"/>
  <c r="M1116" i="6"/>
  <c r="M1172" i="6"/>
  <c r="S1172" i="6"/>
  <c r="Q2129" i="6"/>
  <c r="V2129" i="6" s="1"/>
  <c r="Q462" i="6"/>
  <c r="V462" i="6" s="1"/>
  <c r="A1189" i="6"/>
  <c r="A1972" i="6"/>
  <c r="Q2084" i="6"/>
  <c r="S2084" i="6"/>
  <c r="M1178" i="6"/>
  <c r="M1103" i="6"/>
  <c r="S2104" i="6"/>
  <c r="A2416" i="6"/>
  <c r="A2089" i="6"/>
  <c r="Q2106" i="6"/>
  <c r="S2106" i="6"/>
  <c r="M1946" i="6"/>
  <c r="M2120" i="6"/>
  <c r="Q2065" i="6"/>
  <c r="V2065" i="6" s="1"/>
  <c r="Q1180" i="6"/>
  <c r="S1180" i="6"/>
  <c r="A1093" i="6"/>
  <c r="Q2015" i="6"/>
  <c r="S2015" i="6"/>
  <c r="M1143" i="6"/>
  <c r="M1132" i="6"/>
  <c r="S1183" i="6"/>
  <c r="U1183" i="6" s="1"/>
  <c r="A2053" i="6"/>
  <c r="A1098" i="6"/>
  <c r="Q1174" i="6"/>
  <c r="S1174" i="6"/>
  <c r="S2020" i="6"/>
  <c r="Q2020" i="6"/>
  <c r="A1215" i="6"/>
  <c r="A2022" i="6"/>
  <c r="Q1218" i="6"/>
  <c r="S1218" i="6"/>
  <c r="A1099" i="6"/>
  <c r="A2420" i="6"/>
  <c r="S1091" i="6"/>
  <c r="S1233" i="6"/>
  <c r="Q2417" i="6"/>
  <c r="Q2062" i="6"/>
  <c r="S2062" i="6"/>
  <c r="M1190" i="6"/>
  <c r="A480" i="6"/>
  <c r="Q477" i="6"/>
  <c r="S477" i="6"/>
  <c r="M2417" i="6"/>
  <c r="M2062" i="6"/>
  <c r="Q1168" i="6"/>
  <c r="S1168" i="6"/>
  <c r="M2111" i="6"/>
  <c r="S1216" i="6"/>
  <c r="Q1151" i="6"/>
  <c r="S1151" i="6"/>
  <c r="Q1219" i="6"/>
  <c r="Q1220" i="6"/>
  <c r="S1220" i="6"/>
  <c r="M2415" i="6"/>
  <c r="S1185" i="6"/>
  <c r="M2004" i="6"/>
  <c r="S1219" i="6"/>
  <c r="Q1984" i="6"/>
  <c r="S1984" i="6"/>
  <c r="M1105" i="6"/>
  <c r="Q1116" i="6"/>
  <c r="V1116" i="6" s="1"/>
  <c r="Q1203" i="6"/>
  <c r="V1203" i="6" s="1"/>
  <c r="Q1972" i="6"/>
  <c r="S1972" i="6"/>
  <c r="Q1205" i="6"/>
  <c r="V1205" i="6" s="1"/>
  <c r="Q1178" i="6"/>
  <c r="S1178" i="6"/>
  <c r="Q2089" i="6"/>
  <c r="S2089" i="6"/>
  <c r="S2120" i="6"/>
  <c r="Q1093" i="6"/>
  <c r="S1093" i="6"/>
  <c r="Q1957" i="6"/>
  <c r="V1957" i="6" s="1"/>
  <c r="Q1143" i="6"/>
  <c r="S1143" i="6"/>
  <c r="Q1098" i="6"/>
  <c r="S1098" i="6"/>
  <c r="Q1959" i="6"/>
  <c r="S1959" i="6"/>
  <c r="Q1171" i="6"/>
  <c r="S1171" i="6"/>
  <c r="S2118" i="6"/>
  <c r="S2008" i="6"/>
  <c r="M1972" i="6"/>
  <c r="Q1965" i="6"/>
  <c r="V1965" i="6" s="1"/>
  <c r="Q1992" i="6"/>
  <c r="S1992" i="6"/>
  <c r="A1142" i="6"/>
  <c r="Q1993" i="6"/>
  <c r="S1993" i="6"/>
  <c r="M2089" i="6"/>
  <c r="S1179" i="6"/>
  <c r="A2013" i="6"/>
  <c r="A2397" i="6"/>
  <c r="Q2115" i="6"/>
  <c r="S2115" i="6"/>
  <c r="M1093" i="6"/>
  <c r="Q2403" i="6"/>
  <c r="V2403" i="6" s="1"/>
  <c r="Q2392" i="6"/>
  <c r="S2392" i="6"/>
  <c r="A1126" i="6"/>
  <c r="Q1166" i="6"/>
  <c r="S1166" i="6"/>
  <c r="M1098" i="6"/>
  <c r="S2113" i="6"/>
  <c r="A1211" i="6"/>
  <c r="A1979" i="6"/>
  <c r="Q474" i="6"/>
  <c r="S474" i="6"/>
  <c r="Q1981" i="6"/>
  <c r="V1981" i="6" s="1"/>
  <c r="A477" i="6"/>
  <c r="Q2023" i="6"/>
  <c r="S2023" i="6"/>
  <c r="Q2048" i="6"/>
  <c r="V2048" i="6" s="1"/>
  <c r="S2417" i="6"/>
  <c r="Q2407" i="6"/>
  <c r="V2407" i="6" s="1"/>
  <c r="M2409" i="6"/>
  <c r="M479" i="6"/>
  <c r="Q2027" i="6"/>
  <c r="V2027" i="6" s="1"/>
  <c r="Q2422" i="6"/>
  <c r="V2422" i="6" s="1"/>
  <c r="M482" i="6"/>
  <c r="S2018" i="6"/>
  <c r="A1128" i="6"/>
  <c r="M2022" i="6"/>
  <c r="S1982" i="6"/>
  <c r="A1151" i="6"/>
  <c r="A478" i="6"/>
  <c r="Q2452" i="6"/>
  <c r="S2452" i="6"/>
  <c r="M1099" i="6"/>
  <c r="M1100" i="6"/>
  <c r="Q2112" i="6"/>
  <c r="V2112" i="6" s="1"/>
  <c r="Q1147" i="6"/>
  <c r="S1147" i="6"/>
  <c r="A2093" i="6"/>
  <c r="Q481" i="6"/>
  <c r="S481" i="6"/>
  <c r="M2002" i="6"/>
  <c r="S2404" i="6"/>
  <c r="A1951" i="6"/>
  <c r="A1137" i="6"/>
  <c r="Q2405" i="6"/>
  <c r="S2405" i="6"/>
  <c r="M1111" i="6"/>
  <c r="M2003" i="6"/>
  <c r="Q1989" i="6"/>
  <c r="V1989" i="6" s="1"/>
  <c r="Q2005" i="6"/>
  <c r="S2005" i="6"/>
  <c r="A1961" i="6"/>
  <c r="Q2125" i="6"/>
  <c r="S2125" i="6"/>
  <c r="M46" i="6"/>
  <c r="M491" i="6"/>
  <c r="Q495" i="6"/>
  <c r="V495" i="6" s="1"/>
  <c r="M1230" i="6"/>
  <c r="S502" i="6"/>
  <c r="Q502" i="6"/>
  <c r="Q1998" i="6"/>
  <c r="S1998" i="6"/>
  <c r="S1086" i="6"/>
  <c r="A494" i="6"/>
  <c r="M502" i="6"/>
  <c r="Q1233" i="6"/>
  <c r="Q1190" i="6"/>
  <c r="S1190" i="6"/>
  <c r="M1986" i="6"/>
  <c r="M2027" i="6"/>
  <c r="S1156" i="6"/>
  <c r="A1136" i="6"/>
  <c r="A2002" i="6"/>
  <c r="Q2079" i="6"/>
  <c r="S2079" i="6"/>
  <c r="M2422" i="6"/>
  <c r="M2108" i="6"/>
  <c r="Q1948" i="6"/>
  <c r="Q2028" i="6"/>
  <c r="S2028" i="6"/>
  <c r="A1111" i="6"/>
  <c r="Q2074" i="6"/>
  <c r="S2074" i="6"/>
  <c r="M2107" i="6"/>
  <c r="S1176" i="6"/>
  <c r="A2029" i="6"/>
  <c r="Q486" i="6"/>
  <c r="V486" i="6" s="1"/>
  <c r="Q501" i="6"/>
  <c r="Q1235" i="6"/>
  <c r="M1254" i="6"/>
  <c r="Q2132" i="6"/>
  <c r="S2132" i="6"/>
  <c r="Q1951" i="6"/>
  <c r="Q1996" i="6"/>
  <c r="S1996" i="6"/>
  <c r="Q1120" i="6"/>
  <c r="S1120" i="6"/>
  <c r="S2390" i="6"/>
  <c r="Q1227" i="6"/>
  <c r="S1227" i="6"/>
  <c r="S501" i="6"/>
  <c r="Q1144" i="6"/>
  <c r="S1144" i="6"/>
  <c r="M2095" i="6"/>
  <c r="Q1995" i="6"/>
  <c r="Q2055" i="6"/>
  <c r="S2055" i="6"/>
  <c r="S1948" i="6"/>
  <c r="Q1191" i="6"/>
  <c r="S1191" i="6"/>
  <c r="M1171" i="6"/>
  <c r="S1169" i="6"/>
  <c r="Q2000" i="6"/>
  <c r="S2000" i="6"/>
  <c r="M1086" i="6"/>
  <c r="Q484" i="6"/>
  <c r="Q485" i="6"/>
  <c r="S485" i="6"/>
  <c r="M487" i="6"/>
  <c r="S48" i="6"/>
  <c r="Q2419" i="6"/>
  <c r="V2419" i="6" s="1"/>
  <c r="S1958" i="6"/>
  <c r="Q1090" i="6"/>
  <c r="Q1215" i="6"/>
  <c r="Q475" i="6"/>
  <c r="S475" i="6"/>
  <c r="Q478" i="6"/>
  <c r="S478" i="6"/>
  <c r="S1100" i="6"/>
  <c r="Q2093" i="6"/>
  <c r="S2093" i="6"/>
  <c r="Q1136" i="6"/>
  <c r="Q1157" i="6"/>
  <c r="S1157" i="6"/>
  <c r="S1951" i="6"/>
  <c r="Q1137" i="6"/>
  <c r="S1137" i="6"/>
  <c r="S2003" i="6"/>
  <c r="Q1961" i="6"/>
  <c r="S1961" i="6"/>
  <c r="Q2029" i="6"/>
  <c r="Q465" i="6"/>
  <c r="S465" i="6"/>
  <c r="S2133" i="6"/>
  <c r="S503" i="6"/>
  <c r="Q2060" i="6"/>
  <c r="S2060" i="6"/>
  <c r="S2124" i="6"/>
  <c r="U2124" i="6" s="1"/>
  <c r="T2124" i="6" s="1"/>
  <c r="Q1985" i="6"/>
  <c r="S1985" i="6"/>
  <c r="Q2039" i="6"/>
  <c r="V2039" i="6" s="1"/>
  <c r="Q2043" i="6"/>
  <c r="S2043" i="6"/>
  <c r="S1995" i="6"/>
  <c r="Q1960" i="6"/>
  <c r="S1960" i="6"/>
  <c r="S2408" i="6"/>
  <c r="Q1162" i="6"/>
  <c r="S1162" i="6"/>
  <c r="Q1112" i="6"/>
  <c r="V1112" i="6" s="1"/>
  <c r="Q2041" i="6"/>
  <c r="S2041" i="6"/>
  <c r="S484" i="6"/>
  <c r="M1229" i="6"/>
  <c r="A2080" i="6"/>
  <c r="A1135" i="6"/>
  <c r="S1090" i="6"/>
  <c r="S1215" i="6"/>
  <c r="Q2022" i="6"/>
  <c r="S2022" i="6"/>
  <c r="M2060" i="6"/>
  <c r="S2123" i="6"/>
  <c r="U2123" i="6" s="1"/>
  <c r="A1219" i="6"/>
  <c r="A1984" i="6"/>
  <c r="Q1099" i="6"/>
  <c r="S1099" i="6"/>
  <c r="M1985" i="6"/>
  <c r="Q2026" i="6"/>
  <c r="V2026" i="6" s="1"/>
  <c r="Q1986" i="6"/>
  <c r="S1986" i="6"/>
  <c r="A1144" i="6"/>
  <c r="S1136" i="6"/>
  <c r="Q2002" i="6"/>
  <c r="S2002" i="6"/>
  <c r="M1960" i="6"/>
  <c r="S2108" i="6"/>
  <c r="A1948" i="6"/>
  <c r="A1191" i="6"/>
  <c r="Q1111" i="6"/>
  <c r="S1111" i="6"/>
  <c r="M1162" i="6"/>
  <c r="Q1127" i="6"/>
  <c r="V1127" i="6" s="1"/>
  <c r="Q2107" i="6"/>
  <c r="S2107" i="6"/>
  <c r="A2000" i="6"/>
  <c r="S2029" i="6"/>
  <c r="Q46" i="6"/>
  <c r="S46" i="6"/>
  <c r="Q488" i="6"/>
  <c r="S488" i="6"/>
  <c r="S491" i="6"/>
  <c r="Q491" i="6"/>
  <c r="Q1231" i="6"/>
  <c r="S1231" i="6"/>
  <c r="S1235" i="6"/>
  <c r="M527" i="6"/>
  <c r="S487" i="6"/>
  <c r="U487" i="6" s="1"/>
  <c r="A1228" i="6"/>
  <c r="Q1230" i="6"/>
  <c r="V1230" i="6" s="1"/>
  <c r="Q1236" i="6"/>
  <c r="S1236" i="6"/>
  <c r="M1239" i="6"/>
  <c r="S516" i="6"/>
  <c r="A1250" i="6"/>
  <c r="A1247" i="6"/>
  <c r="Q1252" i="6"/>
  <c r="S1252" i="6"/>
  <c r="M1261" i="6"/>
  <c r="M1255" i="6"/>
  <c r="Q521" i="6"/>
  <c r="V521" i="6" s="1"/>
  <c r="Q51" i="6"/>
  <c r="S51" i="6"/>
  <c r="A528" i="6"/>
  <c r="Q2424" i="6"/>
  <c r="S2424" i="6"/>
  <c r="M1274" i="6"/>
  <c r="S1277" i="6"/>
  <c r="A533" i="6"/>
  <c r="A1279" i="6"/>
  <c r="Q1282" i="6"/>
  <c r="S1282" i="6"/>
  <c r="Q548" i="6"/>
  <c r="V548" i="6" s="1"/>
  <c r="Q507" i="6"/>
  <c r="S507" i="6"/>
  <c r="M1236" i="6"/>
  <c r="S1240" i="6"/>
  <c r="U1240" i="6" s="1"/>
  <c r="A50" i="6"/>
  <c r="A1245" i="6"/>
  <c r="Q1246" i="6"/>
  <c r="S1246" i="6"/>
  <c r="M1252" i="6"/>
  <c r="M1258" i="6"/>
  <c r="Q524" i="6"/>
  <c r="Q1256" i="6"/>
  <c r="S1256" i="6"/>
  <c r="A525" i="6"/>
  <c r="S1267" i="6"/>
  <c r="M2424" i="6"/>
  <c r="S2135" i="6"/>
  <c r="A1275" i="6"/>
  <c r="A1278" i="6"/>
  <c r="Q536" i="6"/>
  <c r="S536" i="6"/>
  <c r="M1282" i="6"/>
  <c r="M57" i="6"/>
  <c r="S2150" i="6"/>
  <c r="Q2150" i="6"/>
  <c r="Q2146" i="6"/>
  <c r="A1290" i="6"/>
  <c r="Q545" i="6"/>
  <c r="S49" i="6"/>
  <c r="Q515" i="6"/>
  <c r="S515" i="6"/>
  <c r="Q519" i="6"/>
  <c r="V519" i="6" s="1"/>
  <c r="Q1251" i="6"/>
  <c r="S1251" i="6"/>
  <c r="Q1264" i="6"/>
  <c r="S1264" i="6"/>
  <c r="S2138" i="6"/>
  <c r="U2138" i="6" s="1"/>
  <c r="T2138" i="6" s="1"/>
  <c r="Q531" i="6"/>
  <c r="S531" i="6"/>
  <c r="Q538" i="6"/>
  <c r="Q1283" i="6"/>
  <c r="S1283" i="6"/>
  <c r="M2143" i="6"/>
  <c r="S1308" i="6"/>
  <c r="A506" i="6"/>
  <c r="A1236" i="6"/>
  <c r="Q513" i="6"/>
  <c r="S513" i="6"/>
  <c r="M515" i="6"/>
  <c r="M516" i="6"/>
  <c r="Q1250" i="6"/>
  <c r="Q1244" i="6"/>
  <c r="S1244" i="6"/>
  <c r="A1252" i="6"/>
  <c r="S524" i="6"/>
  <c r="Q522" i="6"/>
  <c r="S522" i="6"/>
  <c r="M51" i="6"/>
  <c r="M1264" i="6"/>
  <c r="S527" i="6"/>
  <c r="A55" i="6"/>
  <c r="A2424" i="6"/>
  <c r="Q2423" i="6"/>
  <c r="S2423" i="6"/>
  <c r="M531" i="6"/>
  <c r="M1277" i="6"/>
  <c r="Q533" i="6"/>
  <c r="S534" i="6"/>
  <c r="A1282" i="6"/>
  <c r="S1295" i="6"/>
  <c r="Q2157" i="6"/>
  <c r="V2157" i="6" s="1"/>
  <c r="Q2147" i="6"/>
  <c r="S2147" i="6"/>
  <c r="Q1285" i="6"/>
  <c r="S1285" i="6"/>
  <c r="A546" i="6"/>
  <c r="M569" i="6"/>
  <c r="M1240" i="6"/>
  <c r="Q50" i="6"/>
  <c r="Q2134" i="6"/>
  <c r="S2134" i="6"/>
  <c r="S1259" i="6"/>
  <c r="S1262" i="6"/>
  <c r="U1262" i="6" s="1"/>
  <c r="T1262" i="6" s="1"/>
  <c r="Q1270" i="6"/>
  <c r="S1270" i="6"/>
  <c r="M2135" i="6"/>
  <c r="Q1275" i="6"/>
  <c r="Q1276" i="6"/>
  <c r="S1276" i="6"/>
  <c r="S538" i="6"/>
  <c r="S1284" i="6"/>
  <c r="Q1284" i="6"/>
  <c r="Q542" i="6"/>
  <c r="S542" i="6"/>
  <c r="M543" i="6"/>
  <c r="Q2133" i="6"/>
  <c r="Q1228" i="6"/>
  <c r="Q1237" i="6"/>
  <c r="Q511" i="6"/>
  <c r="S511" i="6"/>
  <c r="S1250" i="6"/>
  <c r="Q1247" i="6"/>
  <c r="S1247" i="6"/>
  <c r="S1255" i="6"/>
  <c r="S528" i="6"/>
  <c r="Q1272" i="6"/>
  <c r="Q1273" i="6"/>
  <c r="S1273" i="6"/>
  <c r="S533" i="6"/>
  <c r="S1279" i="6"/>
  <c r="Q544" i="6"/>
  <c r="S544" i="6"/>
  <c r="S2155" i="6"/>
  <c r="M549" i="6"/>
  <c r="S1228" i="6"/>
  <c r="Q494" i="6"/>
  <c r="V494" i="6" s="1"/>
  <c r="Q496" i="6"/>
  <c r="V496" i="6" s="1"/>
  <c r="Q506" i="6"/>
  <c r="V506" i="6" s="1"/>
  <c r="Q1234" i="6"/>
  <c r="S1234" i="6"/>
  <c r="S50" i="6"/>
  <c r="Q1245" i="6"/>
  <c r="S1245" i="6"/>
  <c r="S1258" i="6"/>
  <c r="U1258" i="6" s="1"/>
  <c r="Q525" i="6"/>
  <c r="S525" i="6"/>
  <c r="Q55" i="6"/>
  <c r="V55" i="6" s="1"/>
  <c r="Q530" i="6"/>
  <c r="S530" i="6"/>
  <c r="S1275" i="6"/>
  <c r="Q1278" i="6"/>
  <c r="S1278" i="6"/>
  <c r="S57" i="6"/>
  <c r="Q2149" i="6"/>
  <c r="S2149" i="6"/>
  <c r="Q2160" i="6"/>
  <c r="S2160" i="6"/>
  <c r="M1337" i="6"/>
  <c r="S1366" i="6"/>
  <c r="S1229" i="6"/>
  <c r="U1229" i="6" s="1"/>
  <c r="S497" i="6"/>
  <c r="A1235" i="6"/>
  <c r="S1237" i="6"/>
  <c r="S1239" i="6"/>
  <c r="M1245" i="6"/>
  <c r="S1248" i="6"/>
  <c r="A519" i="6"/>
  <c r="A1259" i="6"/>
  <c r="S1261" i="6"/>
  <c r="M525" i="6"/>
  <c r="Q1265" i="6"/>
  <c r="V1265" i="6" s="1"/>
  <c r="Q1266" i="6"/>
  <c r="S1266" i="6"/>
  <c r="A1270" i="6"/>
  <c r="S1272" i="6"/>
  <c r="Q1274" i="6"/>
  <c r="S1274" i="6"/>
  <c r="M1278" i="6"/>
  <c r="S1280" i="6"/>
  <c r="A538" i="6"/>
  <c r="A1295" i="6"/>
  <c r="Q1286" i="6"/>
  <c r="V1286" i="6" s="1"/>
  <c r="M1314" i="6"/>
  <c r="A544" i="6"/>
  <c r="A2144" i="6"/>
  <c r="S2146" i="6"/>
  <c r="M545" i="6"/>
  <c r="S543" i="6"/>
  <c r="S2143" i="6"/>
  <c r="A2160" i="6"/>
  <c r="A2158" i="6"/>
  <c r="Q1301" i="6"/>
  <c r="S1301" i="6"/>
  <c r="M552" i="6"/>
  <c r="M1303" i="6"/>
  <c r="Q1305" i="6"/>
  <c r="V1305" i="6" s="1"/>
  <c r="Q555" i="6"/>
  <c r="S555" i="6"/>
  <c r="A1312" i="6"/>
  <c r="Q1320" i="6"/>
  <c r="S1320" i="6"/>
  <c r="M1322" i="6"/>
  <c r="S1325" i="6"/>
  <c r="A2167" i="6"/>
  <c r="A562" i="6"/>
  <c r="Q2169" i="6"/>
  <c r="S2169" i="6"/>
  <c r="M567" i="6"/>
  <c r="S570" i="6"/>
  <c r="Q2193" i="6"/>
  <c r="V2193" i="6" s="1"/>
  <c r="Q1298" i="6"/>
  <c r="V1298" i="6" s="1"/>
  <c r="A2159" i="6"/>
  <c r="Q2152" i="6"/>
  <c r="S2152" i="6"/>
  <c r="M1301" i="6"/>
  <c r="M547" i="6"/>
  <c r="Q550" i="6"/>
  <c r="V550" i="6" s="1"/>
  <c r="S551" i="6"/>
  <c r="A1307" i="6"/>
  <c r="Q2164" i="6"/>
  <c r="S2164" i="6"/>
  <c r="M1320" i="6"/>
  <c r="S1318" i="6"/>
  <c r="U1318" i="6" s="1"/>
  <c r="A1323" i="6"/>
  <c r="A1324" i="6"/>
  <c r="Q1330" i="6"/>
  <c r="S1330" i="6"/>
  <c r="M2169" i="6"/>
  <c r="M1336" i="6"/>
  <c r="Q566" i="6"/>
  <c r="S566" i="6"/>
  <c r="M570" i="6"/>
  <c r="A1370" i="6"/>
  <c r="S1355" i="6"/>
  <c r="S1371" i="6"/>
  <c r="A2213" i="6"/>
  <c r="M2218" i="6"/>
  <c r="Q556" i="6"/>
  <c r="S556" i="6"/>
  <c r="S1314" i="6"/>
  <c r="Q1328" i="6"/>
  <c r="S1328" i="6"/>
  <c r="Q1333" i="6"/>
  <c r="V1333" i="6" s="1"/>
  <c r="Q1335" i="6"/>
  <c r="S1335" i="6"/>
  <c r="Q1366" i="6"/>
  <c r="Q1374" i="6"/>
  <c r="S1374" i="6"/>
  <c r="A1301" i="6"/>
  <c r="Q553" i="6"/>
  <c r="S553" i="6"/>
  <c r="M555" i="6"/>
  <c r="M556" i="6"/>
  <c r="S557" i="6"/>
  <c r="A2163" i="6"/>
  <c r="A1320" i="6"/>
  <c r="Q1319" i="6"/>
  <c r="S1319" i="6"/>
  <c r="M1328" i="6"/>
  <c r="M1325" i="6"/>
  <c r="Q2167" i="6"/>
  <c r="Q1331" i="6"/>
  <c r="S1331" i="6"/>
  <c r="A2169" i="6"/>
  <c r="Q568" i="6"/>
  <c r="S568" i="6"/>
  <c r="M1361" i="6"/>
  <c r="M2207" i="6"/>
  <c r="M2203" i="6"/>
  <c r="S2187" i="6"/>
  <c r="Q2187" i="6"/>
  <c r="S2213" i="6"/>
  <c r="M2431" i="6"/>
  <c r="Q1315" i="6"/>
  <c r="S1315" i="6"/>
  <c r="M1318" i="6"/>
  <c r="Q1323" i="6"/>
  <c r="S560" i="6"/>
  <c r="Q564" i="6"/>
  <c r="S564" i="6"/>
  <c r="S2179" i="6"/>
  <c r="Q2179" i="6"/>
  <c r="Q2188" i="6"/>
  <c r="S2188" i="6"/>
  <c r="Q2144" i="6"/>
  <c r="Q1287" i="6"/>
  <c r="Q1290" i="6"/>
  <c r="S545" i="6"/>
  <c r="S2141" i="6"/>
  <c r="Q2158" i="6"/>
  <c r="S2158" i="6"/>
  <c r="S1303" i="6"/>
  <c r="Q1312" i="6"/>
  <c r="S1312" i="6"/>
  <c r="Q2165" i="6"/>
  <c r="Q2166" i="6"/>
  <c r="S2166" i="6"/>
  <c r="S2167" i="6"/>
  <c r="Q562" i="6"/>
  <c r="S562" i="6"/>
  <c r="S1339" i="6"/>
  <c r="S567" i="6"/>
  <c r="U567" i="6" s="1"/>
  <c r="S1365" i="6"/>
  <c r="Q1370" i="6"/>
  <c r="S1370" i="6"/>
  <c r="Q1377" i="6"/>
  <c r="Q1352" i="6"/>
  <c r="S2144" i="6"/>
  <c r="Q2156" i="6"/>
  <c r="Q2159" i="6"/>
  <c r="S2159" i="6"/>
  <c r="S547" i="6"/>
  <c r="U547" i="6" s="1"/>
  <c r="S1307" i="6"/>
  <c r="Q2163" i="6"/>
  <c r="V2163" i="6" s="1"/>
  <c r="Q2161" i="6"/>
  <c r="S2161" i="6"/>
  <c r="S1323" i="6"/>
  <c r="Q1324" i="6"/>
  <c r="S1324" i="6"/>
  <c r="S1336" i="6"/>
  <c r="S1341" i="6"/>
  <c r="Q1341" i="6"/>
  <c r="Q1365" i="6"/>
  <c r="Q2196" i="6"/>
  <c r="S2196" i="6"/>
  <c r="Q2174" i="6"/>
  <c r="Q2182" i="6"/>
  <c r="S2182" i="6"/>
  <c r="S1377" i="6"/>
  <c r="M2195" i="6"/>
  <c r="A542" i="6"/>
  <c r="S1287" i="6"/>
  <c r="S1290" i="6"/>
  <c r="M2156" i="6"/>
  <c r="S2156" i="6"/>
  <c r="Q1293" i="6"/>
  <c r="V1293" i="6" s="1"/>
  <c r="Q2142" i="6"/>
  <c r="V2142" i="6" s="1"/>
  <c r="M2159" i="6"/>
  <c r="S1288" i="6"/>
  <c r="A1286" i="6"/>
  <c r="A548" i="6"/>
  <c r="S552" i="6"/>
  <c r="M1307" i="6"/>
  <c r="Q58" i="6"/>
  <c r="V58" i="6" s="1"/>
  <c r="Q59" i="6"/>
  <c r="S59" i="6"/>
  <c r="A1315" i="6"/>
  <c r="S2165" i="6"/>
  <c r="Q1322" i="6"/>
  <c r="S1322" i="6"/>
  <c r="M1324" i="6"/>
  <c r="S561" i="6"/>
  <c r="A1333" i="6"/>
  <c r="A564" i="6"/>
  <c r="A568" i="6"/>
  <c r="M1364" i="6"/>
  <c r="S2174" i="6"/>
  <c r="M1381" i="6"/>
  <c r="A1363" i="6"/>
  <c r="M1352" i="6"/>
  <c r="A1369" i="6"/>
  <c r="Q2219" i="6"/>
  <c r="S2219" i="6"/>
  <c r="M2189" i="6"/>
  <c r="S2217" i="6"/>
  <c r="A1353" i="6"/>
  <c r="A1343" i="6"/>
  <c r="Q2199" i="6"/>
  <c r="S2199" i="6"/>
  <c r="M2191" i="6"/>
  <c r="M2425" i="6"/>
  <c r="Q2184" i="6"/>
  <c r="V2184" i="6" s="1"/>
  <c r="Q2185" i="6"/>
  <c r="S2185" i="6"/>
  <c r="Q2198" i="6"/>
  <c r="A1376" i="6"/>
  <c r="S2204" i="6"/>
  <c r="Q2204" i="6"/>
  <c r="A1383" i="6"/>
  <c r="S2170" i="6"/>
  <c r="Q571" i="6"/>
  <c r="S571" i="6"/>
  <c r="S573" i="6"/>
  <c r="M1394" i="6"/>
  <c r="M1395" i="6"/>
  <c r="M1407" i="6"/>
  <c r="Q1421" i="6"/>
  <c r="S1421" i="6"/>
  <c r="A2210" i="6"/>
  <c r="Q1349" i="6"/>
  <c r="S1349" i="6"/>
  <c r="M2219" i="6"/>
  <c r="S1381" i="6"/>
  <c r="A2209" i="6"/>
  <c r="A2175" i="6"/>
  <c r="Q2177" i="6"/>
  <c r="S2177" i="6"/>
  <c r="M2199" i="6"/>
  <c r="M2173" i="6"/>
  <c r="Q2212" i="6"/>
  <c r="Q2215" i="6"/>
  <c r="S2215" i="6"/>
  <c r="A2435" i="6"/>
  <c r="M2198" i="6"/>
  <c r="A2171" i="6"/>
  <c r="Q1386" i="6"/>
  <c r="S1386" i="6"/>
  <c r="A576" i="6"/>
  <c r="S1409" i="6"/>
  <c r="Q2226" i="6"/>
  <c r="M1411" i="6"/>
  <c r="M1419" i="6"/>
  <c r="S2218" i="6"/>
  <c r="Q2429" i="6"/>
  <c r="S2429" i="6"/>
  <c r="Q1380" i="6"/>
  <c r="Q2453" i="6"/>
  <c r="S2453" i="6"/>
  <c r="Q1351" i="6"/>
  <c r="S1351" i="6"/>
  <c r="Q1404" i="6"/>
  <c r="S1404" i="6"/>
  <c r="M1398" i="6"/>
  <c r="A1410" i="6"/>
  <c r="M2226" i="6"/>
  <c r="S1359" i="6"/>
  <c r="A1372" i="6"/>
  <c r="A2219" i="6"/>
  <c r="Q2220" i="6"/>
  <c r="S2220" i="6"/>
  <c r="M2429" i="6"/>
  <c r="M2217" i="6"/>
  <c r="Q1353" i="6"/>
  <c r="Q2202" i="6"/>
  <c r="S2202" i="6"/>
  <c r="S2212" i="6"/>
  <c r="Q2430" i="6"/>
  <c r="S2430" i="6"/>
  <c r="M2185" i="6"/>
  <c r="M2204" i="6"/>
  <c r="M2170" i="6"/>
  <c r="Q2225" i="6"/>
  <c r="S2225" i="6"/>
  <c r="Q1363" i="6"/>
  <c r="Q2210" i="6"/>
  <c r="Q2200" i="6"/>
  <c r="S2200" i="6"/>
  <c r="Q2209" i="6"/>
  <c r="Q1375" i="6"/>
  <c r="S1375" i="6"/>
  <c r="S1380" i="6"/>
  <c r="Q2178" i="6"/>
  <c r="S2178" i="6"/>
  <c r="S2433" i="6"/>
  <c r="S1376" i="6"/>
  <c r="S1388" i="6"/>
  <c r="Q1388" i="6"/>
  <c r="Q2436" i="6"/>
  <c r="V2436" i="6" s="1"/>
  <c r="Q2224" i="6"/>
  <c r="S2224" i="6"/>
  <c r="S1352" i="6"/>
  <c r="Q1369" i="6"/>
  <c r="S1369" i="6"/>
  <c r="Q1357" i="6"/>
  <c r="Q2432" i="6"/>
  <c r="S2432" i="6"/>
  <c r="S1353" i="6"/>
  <c r="Q1343" i="6"/>
  <c r="S1343" i="6"/>
  <c r="S2425" i="6"/>
  <c r="Q1397" i="6"/>
  <c r="V1397" i="6" s="1"/>
  <c r="M1399" i="6"/>
  <c r="Q580" i="6"/>
  <c r="S580" i="6"/>
  <c r="S1363" i="6"/>
  <c r="Q1372" i="6"/>
  <c r="V1372" i="6" s="1"/>
  <c r="Q1346" i="6"/>
  <c r="S1346" i="6"/>
  <c r="S2209" i="6"/>
  <c r="Q2175" i="6"/>
  <c r="S2175" i="6"/>
  <c r="S2173" i="6"/>
  <c r="U2173" i="6" s="1"/>
  <c r="Q2435" i="6"/>
  <c r="S2435" i="6"/>
  <c r="Q2197" i="6"/>
  <c r="S2197" i="6"/>
  <c r="Q1354" i="6"/>
  <c r="V1354" i="6" s="1"/>
  <c r="S1384" i="6"/>
  <c r="Q63" i="6"/>
  <c r="V63" i="6" s="1"/>
  <c r="S1368" i="6"/>
  <c r="Q2181" i="6"/>
  <c r="V2181" i="6" s="1"/>
  <c r="Q2186" i="6"/>
  <c r="V2186" i="6" s="1"/>
  <c r="S2427" i="6"/>
  <c r="S2210" i="6"/>
  <c r="A2200" i="6"/>
  <c r="S1357" i="6"/>
  <c r="Q2189" i="6"/>
  <c r="S2189" i="6"/>
  <c r="M2175" i="6"/>
  <c r="S1350" i="6"/>
  <c r="U1350" i="6" s="1"/>
  <c r="T1350" i="6" s="1"/>
  <c r="A1380" i="6"/>
  <c r="A2178" i="6"/>
  <c r="Q2191" i="6"/>
  <c r="S2191" i="6"/>
  <c r="M2435" i="6"/>
  <c r="M2216" i="6"/>
  <c r="S2198" i="6"/>
  <c r="Q1384" i="6"/>
  <c r="Q1387" i="6"/>
  <c r="S1387" i="6"/>
  <c r="A1393" i="6"/>
  <c r="A1402" i="6"/>
  <c r="A1403" i="6"/>
  <c r="S2226" i="6"/>
  <c r="M2228" i="6"/>
  <c r="M1447" i="6"/>
  <c r="Q1471" i="6"/>
  <c r="A1351" i="6"/>
  <c r="A571" i="6"/>
  <c r="A1387" i="6"/>
  <c r="A1390" i="6"/>
  <c r="Q574" i="6"/>
  <c r="S574" i="6"/>
  <c r="M1402" i="6"/>
  <c r="M1401" i="6"/>
  <c r="Q1396" i="6"/>
  <c r="V1396" i="6" s="1"/>
  <c r="Q1405" i="6"/>
  <c r="S1405" i="6"/>
  <c r="A1414" i="6"/>
  <c r="Q1425" i="6"/>
  <c r="S1425" i="6"/>
  <c r="M1420" i="6"/>
  <c r="S1432" i="6"/>
  <c r="A582" i="6"/>
  <c r="A1436" i="6"/>
  <c r="Q586" i="6"/>
  <c r="S586" i="6"/>
  <c r="M591" i="6"/>
  <c r="M1443" i="6"/>
  <c r="Q1448" i="6"/>
  <c r="V1448" i="6" s="1"/>
  <c r="Q1445" i="6"/>
  <c r="S1445" i="6"/>
  <c r="M594" i="6"/>
  <c r="A2244" i="6"/>
  <c r="Q2245" i="6"/>
  <c r="S2245" i="6"/>
  <c r="A1485" i="6"/>
  <c r="M1473" i="6"/>
  <c r="S1460" i="6"/>
  <c r="A1475" i="6"/>
  <c r="Q1463" i="6"/>
  <c r="S1472" i="6"/>
  <c r="Q1415" i="6"/>
  <c r="S1415" i="6"/>
  <c r="S2228" i="6"/>
  <c r="A580" i="6"/>
  <c r="A1422" i="6"/>
  <c r="Q1434" i="6"/>
  <c r="S1434" i="6"/>
  <c r="M586" i="6"/>
  <c r="M1441" i="6"/>
  <c r="Q1442" i="6"/>
  <c r="Q589" i="6"/>
  <c r="S589" i="6"/>
  <c r="A64" i="6"/>
  <c r="M1453" i="6"/>
  <c r="Q1456" i="6"/>
  <c r="S1456" i="6"/>
  <c r="Q1466" i="6"/>
  <c r="V1466" i="6" s="1"/>
  <c r="Q2236" i="6"/>
  <c r="Q1467" i="6"/>
  <c r="S1467" i="6"/>
  <c r="Q1483" i="6"/>
  <c r="S1483" i="6"/>
  <c r="S1419" i="6"/>
  <c r="Q1428" i="6"/>
  <c r="S1428" i="6"/>
  <c r="Q2229" i="6"/>
  <c r="V2229" i="6" s="1"/>
  <c r="Q1439" i="6"/>
  <c r="S1439" i="6"/>
  <c r="Q2231" i="6"/>
  <c r="S2231" i="6"/>
  <c r="M2249" i="6"/>
  <c r="S2236" i="6"/>
  <c r="S1464" i="6"/>
  <c r="Q1464" i="6"/>
  <c r="A1459" i="6"/>
  <c r="Q1477" i="6"/>
  <c r="V1477" i="6" s="1"/>
  <c r="M1500" i="6"/>
  <c r="S1413" i="6"/>
  <c r="A1417" i="6"/>
  <c r="A1425" i="6"/>
  <c r="Q1430" i="6"/>
  <c r="S1430" i="6"/>
  <c r="M1428" i="6"/>
  <c r="Q582" i="6"/>
  <c r="Q583" i="6"/>
  <c r="S583" i="6"/>
  <c r="A586" i="6"/>
  <c r="S1442" i="6"/>
  <c r="S1446" i="6"/>
  <c r="M2231" i="6"/>
  <c r="A2241" i="6"/>
  <c r="M1464" i="6"/>
  <c r="A597" i="6"/>
  <c r="M1517" i="6"/>
  <c r="Q1440" i="6"/>
  <c r="S1440" i="6"/>
  <c r="S1450" i="6"/>
  <c r="S2244" i="6"/>
  <c r="Q2244" i="6"/>
  <c r="S2246" i="6"/>
  <c r="Q2246" i="6"/>
  <c r="S1471" i="6"/>
  <c r="Q2232" i="6"/>
  <c r="S2232" i="6"/>
  <c r="M1496" i="6"/>
  <c r="Q612" i="6"/>
  <c r="S1385" i="6"/>
  <c r="Q1390" i="6"/>
  <c r="S1401" i="6"/>
  <c r="Q1414" i="6"/>
  <c r="S1414" i="6"/>
  <c r="Q1426" i="6"/>
  <c r="Q1431" i="6"/>
  <c r="S1431" i="6"/>
  <c r="S582" i="6"/>
  <c r="Q1436" i="6"/>
  <c r="S1436" i="6"/>
  <c r="S1443" i="6"/>
  <c r="S1459" i="6"/>
  <c r="S1463" i="6"/>
  <c r="S1344" i="6"/>
  <c r="Q1358" i="6"/>
  <c r="V1358" i="6" s="1"/>
  <c r="S1390" i="6"/>
  <c r="Q1391" i="6"/>
  <c r="V1391" i="6" s="1"/>
  <c r="S1395" i="6"/>
  <c r="Q576" i="6"/>
  <c r="S576" i="6"/>
  <c r="Q1417" i="6"/>
  <c r="V1417" i="6" s="1"/>
  <c r="Q1416" i="6"/>
  <c r="S1416" i="6"/>
  <c r="Q1422" i="6"/>
  <c r="S1422" i="6"/>
  <c r="S1441" i="6"/>
  <c r="U1441" i="6" s="1"/>
  <c r="Q64" i="6"/>
  <c r="S64" i="6"/>
  <c r="S1455" i="6"/>
  <c r="Q1455" i="6"/>
  <c r="S2239" i="6"/>
  <c r="U2239" i="6" s="1"/>
  <c r="M2440" i="6"/>
  <c r="S2248" i="6"/>
  <c r="S62" i="6"/>
  <c r="A2225" i="6"/>
  <c r="Q1402" i="6"/>
  <c r="S1402" i="6"/>
  <c r="M576" i="6"/>
  <c r="Q1408" i="6"/>
  <c r="V1408" i="6" s="1"/>
  <c r="S577" i="6"/>
  <c r="A63" i="6"/>
  <c r="S1426" i="6"/>
  <c r="Q1420" i="6"/>
  <c r="S1420" i="6"/>
  <c r="M1422" i="6"/>
  <c r="S1435" i="6"/>
  <c r="A2229" i="6"/>
  <c r="A1440" i="6"/>
  <c r="Q591" i="6"/>
  <c r="S591" i="6"/>
  <c r="M64" i="6"/>
  <c r="Q1451" i="6"/>
  <c r="V1451" i="6" s="1"/>
  <c r="Q593" i="6"/>
  <c r="V593" i="6" s="1"/>
  <c r="M1454" i="6"/>
  <c r="M1455" i="6"/>
  <c r="A2236" i="6"/>
  <c r="M2239" i="6"/>
  <c r="A2437" i="6"/>
  <c r="S2233" i="6"/>
  <c r="Q1473" i="6"/>
  <c r="V1473" i="6" s="1"/>
  <c r="M2248" i="6"/>
  <c r="M1511" i="6"/>
  <c r="Q1457" i="6"/>
  <c r="V1457" i="6" s="1"/>
  <c r="M1466" i="6"/>
  <c r="Q2238" i="6"/>
  <c r="V2238" i="6" s="1"/>
  <c r="A1462" i="6"/>
  <c r="Q1476" i="6"/>
  <c r="S1476" i="6"/>
  <c r="M1481" i="6"/>
  <c r="S1480" i="6"/>
  <c r="A2250" i="6"/>
  <c r="A1491" i="6"/>
  <c r="Q1492" i="6"/>
  <c r="S1492" i="6"/>
  <c r="M603" i="6"/>
  <c r="M1499" i="6"/>
  <c r="Q2255" i="6"/>
  <c r="V2255" i="6" s="1"/>
  <c r="Q1508" i="6"/>
  <c r="S1508" i="6"/>
  <c r="A1512" i="6"/>
  <c r="Q66" i="6"/>
  <c r="S66" i="6"/>
  <c r="M609" i="6"/>
  <c r="Q1530" i="6"/>
  <c r="V1530" i="6" s="1"/>
  <c r="S1526" i="6"/>
  <c r="Q1526" i="6"/>
  <c r="Q611" i="6"/>
  <c r="Q1540" i="6"/>
  <c r="S1540" i="6"/>
  <c r="M621" i="6"/>
  <c r="Q601" i="6"/>
  <c r="S601" i="6"/>
  <c r="Q2254" i="6"/>
  <c r="Q1497" i="6"/>
  <c r="S1497" i="6"/>
  <c r="Q1513" i="6"/>
  <c r="S1513" i="6"/>
  <c r="S1520" i="6"/>
  <c r="Q2257" i="6"/>
  <c r="S2257" i="6"/>
  <c r="S2442" i="6"/>
  <c r="Q1536" i="6"/>
  <c r="S1536" i="6"/>
  <c r="S612" i="6"/>
  <c r="S1541" i="6"/>
  <c r="Q1541" i="6"/>
  <c r="A1481" i="6"/>
  <c r="Q1458" i="6"/>
  <c r="S1458" i="6"/>
  <c r="M601" i="6"/>
  <c r="M1489" i="6"/>
  <c r="Q2251" i="6"/>
  <c r="V2251" i="6" s="1"/>
  <c r="Q1494" i="6"/>
  <c r="S1494" i="6"/>
  <c r="Q1503" i="6"/>
  <c r="S1503" i="6"/>
  <c r="M606" i="6"/>
  <c r="S1517" i="6"/>
  <c r="S2262" i="6"/>
  <c r="Q2262" i="6"/>
  <c r="M1531" i="6"/>
  <c r="M2264" i="6"/>
  <c r="M1523" i="6"/>
  <c r="A1537" i="6"/>
  <c r="M1541" i="6"/>
  <c r="A615" i="6"/>
  <c r="A1476" i="6"/>
  <c r="Q1468" i="6"/>
  <c r="S1468" i="6"/>
  <c r="M1458" i="6"/>
  <c r="Q2250" i="6"/>
  <c r="Q1488" i="6"/>
  <c r="S1488" i="6"/>
  <c r="A1492" i="6"/>
  <c r="S2254" i="6"/>
  <c r="Q1507" i="6"/>
  <c r="S1507" i="6"/>
  <c r="M1503" i="6"/>
  <c r="S1511" i="6"/>
  <c r="A1510" i="6"/>
  <c r="A66" i="6"/>
  <c r="Q2443" i="6"/>
  <c r="S2443" i="6"/>
  <c r="M2262" i="6"/>
  <c r="S610" i="6"/>
  <c r="Q610" i="6"/>
  <c r="Q1522" i="6"/>
  <c r="S1522" i="6"/>
  <c r="Q1527" i="6"/>
  <c r="S1527" i="6"/>
  <c r="Q1532" i="6"/>
  <c r="S1532" i="6"/>
  <c r="M2287" i="6"/>
  <c r="Q1498" i="6"/>
  <c r="S1498" i="6"/>
  <c r="S1501" i="6"/>
  <c r="Q65" i="6"/>
  <c r="S65" i="6"/>
  <c r="M1520" i="6"/>
  <c r="Q1524" i="6"/>
  <c r="Q1534" i="6"/>
  <c r="S1534" i="6"/>
  <c r="M610" i="6"/>
  <c r="S614" i="6"/>
  <c r="M1595" i="6"/>
  <c r="Q1474" i="6"/>
  <c r="Q1459" i="6"/>
  <c r="Q1462" i="6"/>
  <c r="S1462" i="6"/>
  <c r="Q1478" i="6"/>
  <c r="Q2243" i="6"/>
  <c r="S2243" i="6"/>
  <c r="S2250" i="6"/>
  <c r="S1491" i="6"/>
  <c r="S1499" i="6"/>
  <c r="Q1512" i="6"/>
  <c r="S1512" i="6"/>
  <c r="Q1518" i="6"/>
  <c r="Q1521" i="6"/>
  <c r="S1521" i="6"/>
  <c r="Q1525" i="6"/>
  <c r="S1525" i="6"/>
  <c r="S1538" i="6"/>
  <c r="S1542" i="6"/>
  <c r="Q1545" i="6"/>
  <c r="S1545" i="6"/>
  <c r="Q2241" i="6"/>
  <c r="V2241" i="6" s="1"/>
  <c r="S1484" i="6"/>
  <c r="Q2437" i="6"/>
  <c r="S2437" i="6"/>
  <c r="Q1470" i="6"/>
  <c r="V1470" i="6" s="1"/>
  <c r="Q2438" i="6"/>
  <c r="S2438" i="6"/>
  <c r="Q599" i="6"/>
  <c r="S599" i="6"/>
  <c r="S2252" i="6"/>
  <c r="Q1506" i="6"/>
  <c r="S1506" i="6"/>
  <c r="Q1510" i="6"/>
  <c r="V1510" i="6" s="1"/>
  <c r="Q1515" i="6"/>
  <c r="S1515" i="6"/>
  <c r="S1524" i="6"/>
  <c r="Q2259" i="6"/>
  <c r="S2259" i="6"/>
  <c r="S1528" i="6"/>
  <c r="U1528" i="6" s="1"/>
  <c r="T1528" i="6" s="1"/>
  <c r="S1539" i="6"/>
  <c r="M2278" i="6"/>
  <c r="M1593" i="6"/>
  <c r="A1467" i="6"/>
  <c r="S1474" i="6"/>
  <c r="M2437" i="6"/>
  <c r="Q2441" i="6"/>
  <c r="V2441" i="6" s="1"/>
  <c r="Q2237" i="6"/>
  <c r="S2237" i="6"/>
  <c r="A1477" i="6"/>
  <c r="S1478" i="6"/>
  <c r="Q1481" i="6"/>
  <c r="S1481" i="6"/>
  <c r="M599" i="6"/>
  <c r="A2251" i="6"/>
  <c r="A1498" i="6"/>
  <c r="S603" i="6"/>
  <c r="M1506" i="6"/>
  <c r="Q605" i="6"/>
  <c r="V605" i="6" s="1"/>
  <c r="Q606" i="6"/>
  <c r="S606" i="6"/>
  <c r="A65" i="6"/>
  <c r="S1518" i="6"/>
  <c r="Q609" i="6"/>
  <c r="S609" i="6"/>
  <c r="M2259" i="6"/>
  <c r="S1531" i="6"/>
  <c r="U1531" i="6" s="1"/>
  <c r="M1539" i="6"/>
  <c r="M624" i="6"/>
  <c r="A1525" i="6"/>
  <c r="Q2261" i="6"/>
  <c r="V2261" i="6" s="1"/>
  <c r="Q1544" i="6"/>
  <c r="S618" i="6"/>
  <c r="M1551" i="6"/>
  <c r="M1553" i="6"/>
  <c r="M622" i="6"/>
  <c r="A1561" i="6"/>
  <c r="Q1572" i="6"/>
  <c r="S1572" i="6"/>
  <c r="S1564" i="6"/>
  <c r="Q2275" i="6"/>
  <c r="V2275" i="6" s="1"/>
  <c r="A1565" i="6"/>
  <c r="Q67" i="6"/>
  <c r="S67" i="6"/>
  <c r="S1585" i="6"/>
  <c r="M1591" i="6"/>
  <c r="M1590" i="6"/>
  <c r="M1599" i="6"/>
  <c r="A1600" i="6"/>
  <c r="A1613" i="6"/>
  <c r="M2293" i="6"/>
  <c r="Q1604" i="6"/>
  <c r="V1604" i="6" s="1"/>
  <c r="Q1550" i="6"/>
  <c r="S1550" i="6"/>
  <c r="Q2269" i="6"/>
  <c r="S2269" i="6"/>
  <c r="Q1579" i="6"/>
  <c r="Q1574" i="6"/>
  <c r="S1574" i="6"/>
  <c r="S2279" i="6"/>
  <c r="Q1589" i="6"/>
  <c r="S1589" i="6"/>
  <c r="Q1618" i="6"/>
  <c r="S1618" i="6"/>
  <c r="S1616" i="6"/>
  <c r="Q1616" i="6"/>
  <c r="S1617" i="6"/>
  <c r="S1546" i="6"/>
  <c r="Q1549" i="6"/>
  <c r="V1549" i="6" s="1"/>
  <c r="A1551" i="6"/>
  <c r="Q1557" i="6"/>
  <c r="S1557" i="6"/>
  <c r="S621" i="6"/>
  <c r="M2269" i="6"/>
  <c r="M2281" i="6"/>
  <c r="S1579" i="6"/>
  <c r="M1574" i="6"/>
  <c r="A1566" i="6"/>
  <c r="Q623" i="6"/>
  <c r="M2276" i="6"/>
  <c r="Q2283" i="6"/>
  <c r="S2283" i="6"/>
  <c r="Q626" i="6"/>
  <c r="A1591" i="6"/>
  <c r="S1592" i="6"/>
  <c r="S1595" i="6"/>
  <c r="M2284" i="6"/>
  <c r="Q2291" i="6"/>
  <c r="S2291" i="6"/>
  <c r="M1612" i="6"/>
  <c r="S1611" i="6"/>
  <c r="Q1611" i="6"/>
  <c r="M635" i="6"/>
  <c r="M1546" i="6"/>
  <c r="M618" i="6"/>
  <c r="M1557" i="6"/>
  <c r="A1554" i="6"/>
  <c r="Q1562" i="6"/>
  <c r="S1562" i="6"/>
  <c r="S1563" i="6"/>
  <c r="Q2271" i="6"/>
  <c r="V2271" i="6" s="1"/>
  <c r="A1564" i="6"/>
  <c r="Q2272" i="6"/>
  <c r="S2272" i="6"/>
  <c r="S1575" i="6"/>
  <c r="M2283" i="6"/>
  <c r="S626" i="6"/>
  <c r="S1602" i="6"/>
  <c r="Q1607" i="6"/>
  <c r="S1607" i="6"/>
  <c r="M1611" i="6"/>
  <c r="M1632" i="6"/>
  <c r="Q620" i="6"/>
  <c r="S620" i="6"/>
  <c r="Q1561" i="6"/>
  <c r="Q1578" i="6"/>
  <c r="S1578" i="6"/>
  <c r="S1577" i="6"/>
  <c r="U1577" i="6" s="1"/>
  <c r="T1577" i="6" s="1"/>
  <c r="M2279" i="6"/>
  <c r="Q1584" i="6"/>
  <c r="S1584" i="6"/>
  <c r="Q629" i="6"/>
  <c r="S629" i="6"/>
  <c r="Q1600" i="6"/>
  <c r="Q1615" i="6"/>
  <c r="Q2267" i="6"/>
  <c r="S1547" i="6"/>
  <c r="S1553" i="6"/>
  <c r="S1561" i="6"/>
  <c r="Q2277" i="6"/>
  <c r="S2277" i="6"/>
  <c r="Q1565" i="6"/>
  <c r="S1565" i="6"/>
  <c r="Q1583" i="6"/>
  <c r="Q1587" i="6"/>
  <c r="S1587" i="6"/>
  <c r="S1590" i="6"/>
  <c r="S1600" i="6"/>
  <c r="S2266" i="6"/>
  <c r="S2267" i="6"/>
  <c r="Q1556" i="6"/>
  <c r="S1556" i="6"/>
  <c r="Q2282" i="6"/>
  <c r="S2282" i="6"/>
  <c r="Q1566" i="6"/>
  <c r="Q1568" i="6"/>
  <c r="S1568" i="6"/>
  <c r="S1567" i="6"/>
  <c r="S1583" i="6"/>
  <c r="S1598" i="6"/>
  <c r="M1607" i="6"/>
  <c r="M1627" i="6"/>
  <c r="A614" i="6"/>
  <c r="A1540" i="6"/>
  <c r="S1551" i="6"/>
  <c r="Q1554" i="6"/>
  <c r="V1554" i="6" s="1"/>
  <c r="A620" i="6"/>
  <c r="Q622" i="6"/>
  <c r="S2281" i="6"/>
  <c r="U2281" i="6" s="1"/>
  <c r="M2282" i="6"/>
  <c r="S1566" i="6"/>
  <c r="M1568" i="6"/>
  <c r="A2271" i="6"/>
  <c r="Q2276" i="6"/>
  <c r="S2276" i="6"/>
  <c r="Q1591" i="6"/>
  <c r="S1591" i="6"/>
  <c r="Q1594" i="6"/>
  <c r="V1594" i="6" s="1"/>
  <c r="A629" i="6"/>
  <c r="S2284" i="6"/>
  <c r="S2293" i="6"/>
  <c r="U2293" i="6" s="1"/>
  <c r="A2295" i="6"/>
  <c r="A1614" i="6"/>
  <c r="S1609" i="6"/>
  <c r="A1622" i="6"/>
  <c r="A1623" i="6"/>
  <c r="Q1628" i="6"/>
  <c r="S1628" i="6"/>
  <c r="M639" i="6"/>
  <c r="Q1631" i="6"/>
  <c r="S1631" i="6"/>
  <c r="A1639" i="6"/>
  <c r="Q1651" i="6"/>
  <c r="S1651" i="6"/>
  <c r="Q1646" i="6"/>
  <c r="M1660" i="6"/>
  <c r="Q1664" i="6"/>
  <c r="S1664" i="6"/>
  <c r="Q2294" i="6"/>
  <c r="V2294" i="6" s="1"/>
  <c r="S1612" i="6"/>
  <c r="Q633" i="6"/>
  <c r="S633" i="6"/>
  <c r="S2298" i="6"/>
  <c r="Q2308" i="6"/>
  <c r="M1664" i="6"/>
  <c r="Q1668" i="6"/>
  <c r="V1668" i="6" s="1"/>
  <c r="A2289" i="6"/>
  <c r="Q631" i="6"/>
  <c r="S631" i="6"/>
  <c r="M633" i="6"/>
  <c r="M68" i="6"/>
  <c r="Q1624" i="6"/>
  <c r="V1624" i="6" s="1"/>
  <c r="Q1625" i="6"/>
  <c r="A639" i="6"/>
  <c r="M641" i="6"/>
  <c r="M1642" i="6"/>
  <c r="S2305" i="6"/>
  <c r="S2306" i="6"/>
  <c r="Q2306" i="6"/>
  <c r="M1666" i="6"/>
  <c r="M1697" i="6"/>
  <c r="M1712" i="6"/>
  <c r="Q1610" i="6"/>
  <c r="Q2295" i="6"/>
  <c r="M631" i="6"/>
  <c r="M1609" i="6"/>
  <c r="Q1622" i="6"/>
  <c r="Q1620" i="6"/>
  <c r="S1620" i="6"/>
  <c r="A1628" i="6"/>
  <c r="S2297" i="6"/>
  <c r="Q1630" i="6"/>
  <c r="S1630" i="6"/>
  <c r="A1651" i="6"/>
  <c r="A1650" i="6"/>
  <c r="M2306" i="6"/>
  <c r="S1663" i="6"/>
  <c r="U1663" i="6" s="1"/>
  <c r="T1663" i="6" s="1"/>
  <c r="Q2296" i="6"/>
  <c r="Q2292" i="6"/>
  <c r="S2292" i="6"/>
  <c r="S1633" i="6"/>
  <c r="Q1653" i="6"/>
  <c r="Q1655" i="6"/>
  <c r="S1610" i="6"/>
  <c r="Q1614" i="6"/>
  <c r="S1622" i="6"/>
  <c r="Q1623" i="6"/>
  <c r="S1623" i="6"/>
  <c r="S1629" i="6"/>
  <c r="Q1639" i="6"/>
  <c r="S1639" i="6"/>
  <c r="Q1650" i="6"/>
  <c r="M1679" i="6"/>
  <c r="S2295" i="6"/>
  <c r="S1614" i="6"/>
  <c r="Q2289" i="6"/>
  <c r="S2296" i="6"/>
  <c r="Q1619" i="6"/>
  <c r="S1626" i="6"/>
  <c r="Q2300" i="6"/>
  <c r="S2300" i="6"/>
  <c r="S1644" i="6"/>
  <c r="S1652" i="6"/>
  <c r="Q1652" i="6"/>
  <c r="S2309" i="6"/>
  <c r="Q2310" i="6"/>
  <c r="Q1661" i="6"/>
  <c r="V1661" i="6" s="1"/>
  <c r="M1662" i="6"/>
  <c r="M2320" i="6"/>
  <c r="A1610" i="6"/>
  <c r="S2289" i="6"/>
  <c r="M1619" i="6"/>
  <c r="S68" i="6"/>
  <c r="A1624" i="6"/>
  <c r="A2299" i="6"/>
  <c r="S639" i="6"/>
  <c r="M2300" i="6"/>
  <c r="S641" i="6"/>
  <c r="A1653" i="6"/>
  <c r="S1650" i="6"/>
  <c r="M1652" i="6"/>
  <c r="Q2309" i="6"/>
  <c r="A1657" i="6"/>
  <c r="Q1660" i="6"/>
  <c r="S1660" i="6"/>
  <c r="M643" i="6"/>
  <c r="M2314" i="6"/>
  <c r="A2310" i="6"/>
  <c r="M1667" i="6"/>
  <c r="M1676" i="6"/>
  <c r="A1674" i="6"/>
  <c r="Q1692" i="6"/>
  <c r="V1692" i="6" s="1"/>
  <c r="M1717" i="6"/>
  <c r="M1714" i="6"/>
  <c r="M1741" i="6"/>
  <c r="Q1675" i="6"/>
  <c r="S1675" i="6"/>
  <c r="M2315" i="6"/>
  <c r="S2314" i="6"/>
  <c r="M1673" i="6"/>
  <c r="S645" i="6"/>
  <c r="Q1696" i="6"/>
  <c r="M2318" i="6"/>
  <c r="Q1705" i="6"/>
  <c r="S1705" i="6"/>
  <c r="S1708" i="6"/>
  <c r="M1709" i="6"/>
  <c r="S2321" i="6"/>
  <c r="Q1720" i="6"/>
  <c r="S1720" i="6"/>
  <c r="M653" i="6"/>
  <c r="M654" i="6"/>
  <c r="S644" i="6"/>
  <c r="A2316" i="6"/>
  <c r="Q1670" i="6"/>
  <c r="S1670" i="6"/>
  <c r="Q1701" i="6"/>
  <c r="V1701" i="6" s="1"/>
  <c r="A1698" i="6"/>
  <c r="Q1691" i="6"/>
  <c r="S1691" i="6"/>
  <c r="M650" i="6"/>
  <c r="M1710" i="6"/>
  <c r="M2322" i="6"/>
  <c r="Q1722" i="6"/>
  <c r="V1722" i="6" s="1"/>
  <c r="Q2313" i="6"/>
  <c r="S2313" i="6"/>
  <c r="Q1674" i="6"/>
  <c r="Q1669" i="6"/>
  <c r="S1669" i="6"/>
  <c r="M1690" i="6"/>
  <c r="Q1711" i="6"/>
  <c r="S2323" i="6"/>
  <c r="S2308" i="6"/>
  <c r="S1674" i="6"/>
  <c r="S1687" i="6"/>
  <c r="S1700" i="6"/>
  <c r="Q1700" i="6"/>
  <c r="S1704" i="6"/>
  <c r="S1665" i="6"/>
  <c r="Q2317" i="6"/>
  <c r="Q1683" i="6"/>
  <c r="S1683" i="6"/>
  <c r="Q648" i="6"/>
  <c r="S648" i="6"/>
  <c r="S1694" i="6"/>
  <c r="M1704" i="6"/>
  <c r="Q1707" i="6"/>
  <c r="Q2304" i="6"/>
  <c r="V2304" i="6" s="1"/>
  <c r="A1655" i="6"/>
  <c r="Q1667" i="6"/>
  <c r="Q2315" i="6"/>
  <c r="V2315" i="6" s="1"/>
  <c r="Q2316" i="6"/>
  <c r="A2313" i="6"/>
  <c r="Q1676" i="6"/>
  <c r="S1676" i="6"/>
  <c r="S1673" i="6"/>
  <c r="M1683" i="6"/>
  <c r="M648" i="6"/>
  <c r="A1701" i="6"/>
  <c r="A1711" i="6"/>
  <c r="M1719" i="6"/>
  <c r="M2331" i="6"/>
  <c r="A1707" i="6"/>
  <c r="Q1718" i="6"/>
  <c r="Q1723" i="6"/>
  <c r="S1723" i="6"/>
  <c r="Q1739" i="6"/>
  <c r="V1739" i="6" s="1"/>
  <c r="A655" i="6"/>
  <c r="S657" i="6"/>
  <c r="S1744" i="6"/>
  <c r="U1744" i="6" s="1"/>
  <c r="T1744" i="6" s="1"/>
  <c r="M1749" i="6"/>
  <c r="Q2445" i="6"/>
  <c r="A2332" i="6"/>
  <c r="M1758" i="6"/>
  <c r="Q1761" i="6"/>
  <c r="Q1731" i="6"/>
  <c r="Q1726" i="6"/>
  <c r="S1726" i="6"/>
  <c r="M1740" i="6"/>
  <c r="Q658" i="6"/>
  <c r="Q1748" i="6"/>
  <c r="A1749" i="6"/>
  <c r="M2454" i="6"/>
  <c r="A1758" i="6"/>
  <c r="M1765" i="6"/>
  <c r="Q1733" i="6"/>
  <c r="A1735" i="6"/>
  <c r="Q1738" i="6"/>
  <c r="Q1754" i="6"/>
  <c r="Q1755" i="6"/>
  <c r="M2326" i="6"/>
  <c r="S2324" i="6"/>
  <c r="M1755" i="6"/>
  <c r="Q2335" i="6"/>
  <c r="S2335" i="6"/>
  <c r="M1794" i="6"/>
  <c r="Q1727" i="6"/>
  <c r="Q1745" i="6"/>
  <c r="V1745" i="6" s="1"/>
  <c r="A658" i="6"/>
  <c r="S70" i="6"/>
  <c r="A2445" i="6"/>
  <c r="S1706" i="6"/>
  <c r="U1706" i="6" s="1"/>
  <c r="T1706" i="6" s="1"/>
  <c r="Q1715" i="6"/>
  <c r="Q1713" i="6"/>
  <c r="Q1724" i="6"/>
  <c r="S1724" i="6"/>
  <c r="Q1730" i="6"/>
  <c r="Q1728" i="6"/>
  <c r="S1728" i="6"/>
  <c r="S1736" i="6"/>
  <c r="U1736" i="6" s="1"/>
  <c r="T1736" i="6" s="1"/>
  <c r="S2328" i="6"/>
  <c r="Q1753" i="6"/>
  <c r="S2320" i="6"/>
  <c r="U2320" i="6" s="1"/>
  <c r="M1724" i="6"/>
  <c r="S1730" i="6"/>
  <c r="M1728" i="6"/>
  <c r="A2324" i="6"/>
  <c r="Q1749" i="6"/>
  <c r="Q1758" i="6"/>
  <c r="M1791" i="6"/>
  <c r="Q660" i="6"/>
  <c r="A2335" i="6"/>
  <c r="S667" i="6"/>
  <c r="M1774" i="6"/>
  <c r="M1784" i="6"/>
  <c r="A1785" i="6"/>
  <c r="S2446" i="6"/>
  <c r="Q2446" i="6"/>
  <c r="Q1771" i="6"/>
  <c r="S1771" i="6"/>
  <c r="Q1787" i="6"/>
  <c r="S1787" i="6"/>
  <c r="Q2341" i="6"/>
  <c r="M2446" i="6"/>
  <c r="S1800" i="6"/>
  <c r="Q1764" i="6"/>
  <c r="S1765" i="6"/>
  <c r="Q1776" i="6"/>
  <c r="Q1770" i="6"/>
  <c r="V1770" i="6" s="1"/>
  <c r="A1774" i="6"/>
  <c r="Q1778" i="6"/>
  <c r="M1789" i="6"/>
  <c r="M2340" i="6"/>
  <c r="Q1763" i="6"/>
  <c r="V1763" i="6" s="1"/>
  <c r="M1776" i="6"/>
  <c r="Q1786" i="6"/>
  <c r="A1795" i="6"/>
  <c r="Q1797" i="6"/>
  <c r="Q666" i="6"/>
  <c r="Q1780" i="6"/>
  <c r="S1780" i="6"/>
  <c r="Q668" i="6"/>
  <c r="M2350" i="6"/>
  <c r="Q1752" i="6"/>
  <c r="A660" i="6"/>
  <c r="S660" i="6"/>
  <c r="Q665" i="6"/>
  <c r="V665" i="6" s="1"/>
  <c r="A1776" i="6"/>
  <c r="S2336" i="6"/>
  <c r="M1780" i="6"/>
  <c r="A1792" i="6"/>
  <c r="Q1779" i="6"/>
  <c r="Q1781" i="6"/>
  <c r="V1781" i="6" s="1"/>
  <c r="A1780" i="6"/>
  <c r="Q1784" i="6"/>
  <c r="M1808" i="6"/>
  <c r="A1800" i="6"/>
  <c r="A1807" i="6"/>
  <c r="A2347" i="6"/>
  <c r="A1811" i="6"/>
  <c r="M1818" i="6"/>
  <c r="A1824" i="6"/>
  <c r="S1826" i="6"/>
  <c r="Q2449" i="6"/>
  <c r="Q1816" i="6"/>
  <c r="M1804" i="6"/>
  <c r="Q1814" i="6"/>
  <c r="V1814" i="6" s="1"/>
  <c r="Q1813" i="6"/>
  <c r="Q1824" i="6"/>
  <c r="Q2352" i="6"/>
  <c r="M1834" i="6"/>
  <c r="Q1833" i="6"/>
  <c r="M670" i="6"/>
  <c r="Q2346" i="6"/>
  <c r="Q2345" i="6"/>
  <c r="Q1807" i="6"/>
  <c r="A1815" i="6"/>
  <c r="S2449" i="6"/>
  <c r="Q1820" i="6"/>
  <c r="A676" i="6"/>
  <c r="M2352" i="6"/>
  <c r="Q1812" i="6"/>
  <c r="M2354" i="6"/>
  <c r="A670" i="6"/>
  <c r="Q2347" i="6"/>
  <c r="Q1811" i="6"/>
  <c r="M1812" i="6"/>
  <c r="Q1832" i="6"/>
  <c r="Q1829" i="6"/>
  <c r="V1829" i="6" s="1"/>
  <c r="S1835" i="6"/>
  <c r="Q1796" i="6"/>
  <c r="A2345" i="6"/>
  <c r="Q1808" i="6"/>
  <c r="A1814" i="6"/>
  <c r="A1812" i="6"/>
  <c r="A2353" i="6"/>
  <c r="M1835" i="6"/>
  <c r="A1836" i="6"/>
  <c r="M2363" i="6"/>
  <c r="A2365" i="6"/>
  <c r="M2367" i="6"/>
  <c r="M1833" i="6"/>
  <c r="Q2357" i="6"/>
  <c r="Q2356" i="6"/>
  <c r="Q1836" i="6"/>
  <c r="A1840" i="6"/>
  <c r="Q1842" i="6"/>
  <c r="M681" i="6"/>
  <c r="Q1848" i="6"/>
  <c r="S679" i="6"/>
  <c r="M2360" i="6"/>
  <c r="Q2362" i="6"/>
  <c r="Q1845" i="6"/>
  <c r="M2366" i="6"/>
  <c r="M71" i="6"/>
  <c r="Q1859" i="6"/>
  <c r="Q2353" i="6"/>
  <c r="S2356" i="6"/>
  <c r="Q680" i="6"/>
  <c r="Q2359" i="6"/>
  <c r="Q682" i="6"/>
  <c r="Q676" i="6"/>
  <c r="A1832" i="6"/>
  <c r="A2356" i="6"/>
  <c r="Q1837" i="6"/>
  <c r="A679" i="6"/>
  <c r="Q2363" i="6"/>
  <c r="M2365" i="6"/>
  <c r="A1848" i="6"/>
  <c r="Q684" i="6"/>
  <c r="Q1857" i="6"/>
  <c r="M1859" i="6"/>
  <c r="Q692" i="6"/>
  <c r="Q1852" i="6"/>
  <c r="Q2375" i="6"/>
  <c r="M2374" i="6"/>
  <c r="Q1872" i="6"/>
  <c r="S2368" i="6"/>
  <c r="A686" i="6"/>
  <c r="M1872" i="6"/>
  <c r="Q1858" i="6"/>
  <c r="Q2370" i="6"/>
  <c r="S2371" i="6"/>
  <c r="U2371" i="6" s="1"/>
  <c r="T2371" i="6" s="1"/>
  <c r="Q1871" i="6"/>
  <c r="Q1861" i="6"/>
  <c r="V1861" i="6" s="1"/>
  <c r="M2370" i="6"/>
  <c r="Q689" i="6"/>
  <c r="Q2368" i="6"/>
  <c r="Q2369" i="6"/>
  <c r="Q686" i="6"/>
  <c r="M1865" i="6"/>
  <c r="M2372" i="6"/>
  <c r="M690" i="6"/>
  <c r="Q1874" i="6"/>
  <c r="A1876" i="6"/>
  <c r="Q1878" i="6"/>
  <c r="Q2382" i="6"/>
  <c r="A1865" i="6"/>
  <c r="Q1867" i="6"/>
  <c r="A2372" i="6"/>
  <c r="Q2374" i="6"/>
  <c r="Q1873" i="6"/>
  <c r="Q1879" i="6"/>
  <c r="Q1880" i="6"/>
  <c r="M1883" i="6"/>
  <c r="M1879" i="6"/>
  <c r="M2380" i="6"/>
  <c r="Q1876" i="6"/>
  <c r="Q1882" i="6"/>
  <c r="Q694" i="6"/>
  <c r="Q1865" i="6"/>
  <c r="Q2372" i="6"/>
  <c r="M1876" i="6"/>
  <c r="M694" i="6"/>
  <c r="A1882" i="6"/>
  <c r="Q1883" i="6"/>
  <c r="M1884" i="6"/>
  <c r="Q698" i="6"/>
  <c r="Q1884" i="6"/>
  <c r="N539" i="5"/>
  <c r="N1402" i="5"/>
  <c r="N949" i="5"/>
  <c r="N2316" i="5"/>
  <c r="N1857" i="5"/>
  <c r="N2079" i="5"/>
  <c r="N186" i="5"/>
  <c r="N2145" i="5"/>
  <c r="N513" i="5"/>
  <c r="N1630" i="5"/>
  <c r="N2321" i="5"/>
  <c r="N2344" i="5"/>
  <c r="N2374" i="5"/>
  <c r="N2353" i="5"/>
  <c r="N2242" i="5"/>
  <c r="N505" i="5"/>
  <c r="N1598" i="5"/>
  <c r="N663" i="5"/>
  <c r="N613" i="5"/>
  <c r="N1762" i="5"/>
  <c r="N22" i="5"/>
  <c r="N1765" i="5"/>
  <c r="N1146" i="5"/>
  <c r="N963" i="5"/>
  <c r="N670" i="5"/>
  <c r="N372" i="5"/>
  <c r="N1850" i="5"/>
  <c r="N1808" i="5"/>
  <c r="N345" i="5"/>
  <c r="N1389" i="5"/>
  <c r="N219" i="5"/>
  <c r="N1452" i="5"/>
  <c r="N2036" i="5"/>
  <c r="N2158" i="5"/>
  <c r="N215" i="5"/>
  <c r="N245" i="5"/>
  <c r="N1644" i="5"/>
  <c r="N1568" i="5"/>
  <c r="N758" i="5"/>
  <c r="N1182" i="5"/>
  <c r="N589" i="5"/>
  <c r="N999" i="5"/>
  <c r="N2245" i="5"/>
  <c r="N1897" i="5"/>
  <c r="N1191" i="5"/>
  <c r="N1383" i="5"/>
  <c r="N920" i="5"/>
  <c r="N1722" i="5"/>
  <c r="N576" i="5"/>
  <c r="N213" i="5"/>
  <c r="N336" i="5"/>
  <c r="N659" i="5"/>
  <c r="N2148" i="5"/>
  <c r="N1524" i="5"/>
  <c r="N1172" i="5"/>
  <c r="N1188" i="5"/>
  <c r="N1249" i="5"/>
  <c r="N1488" i="5"/>
  <c r="N2290" i="5"/>
  <c r="N1956" i="5"/>
  <c r="N1657" i="5"/>
  <c r="N558" i="5"/>
  <c r="N334" i="5"/>
  <c r="N1220" i="5"/>
  <c r="N1505" i="5"/>
  <c r="N1243" i="5"/>
  <c r="N1823" i="5"/>
  <c r="N1715" i="5"/>
  <c r="N1910" i="5"/>
  <c r="N1517" i="5"/>
  <c r="N1229" i="5"/>
  <c r="N2406" i="5"/>
  <c r="N501" i="5"/>
  <c r="N1768" i="5"/>
  <c r="N1281" i="5"/>
  <c r="N2341" i="5"/>
  <c r="N1181" i="5"/>
  <c r="N1582" i="5"/>
  <c r="N310" i="5"/>
  <c r="N1791" i="5"/>
  <c r="N987" i="5"/>
  <c r="N935" i="5"/>
  <c r="N2281" i="5"/>
  <c r="N787" i="5"/>
  <c r="N308" i="5"/>
  <c r="N591" i="5"/>
  <c r="N886" i="5"/>
  <c r="N1371" i="5"/>
  <c r="N2174" i="5"/>
  <c r="N654" i="5"/>
  <c r="N246" i="5"/>
  <c r="N1504" i="5"/>
  <c r="N1038" i="5"/>
  <c r="N683" i="5"/>
  <c r="N2107" i="5"/>
  <c r="N584" i="5"/>
  <c r="N479" i="5"/>
  <c r="N1985" i="5"/>
  <c r="N470" i="5"/>
  <c r="N2255" i="5"/>
  <c r="N1196" i="5"/>
  <c r="N530" i="5"/>
  <c r="N153" i="5"/>
  <c r="N1443" i="5"/>
  <c r="N1840" i="5"/>
  <c r="N434" i="5"/>
  <c r="N41" i="5"/>
  <c r="N675" i="5"/>
  <c r="N1073" i="5"/>
  <c r="N1947" i="5"/>
  <c r="N1852" i="5"/>
  <c r="N1711" i="5"/>
  <c r="N1067" i="5"/>
  <c r="N1112" i="5"/>
  <c r="N811" i="5"/>
  <c r="N1814" i="5"/>
  <c r="N1372" i="5"/>
  <c r="N1345" i="5"/>
  <c r="N248" i="5"/>
  <c r="N478" i="5"/>
  <c r="N177" i="5"/>
  <c r="N1516" i="5"/>
  <c r="N2207" i="5"/>
  <c r="N1283" i="5"/>
  <c r="N24" i="5"/>
  <c r="N703" i="5"/>
  <c r="N341" i="5"/>
  <c r="N524" i="5"/>
  <c r="N119" i="5"/>
  <c r="N773" i="5"/>
  <c r="N1759" i="5"/>
  <c r="N305" i="5"/>
  <c r="N1532" i="5"/>
  <c r="N1647" i="5"/>
  <c r="N2063" i="5"/>
  <c r="N1423" i="5"/>
  <c r="N2067" i="5"/>
  <c r="N2288" i="5"/>
  <c r="N1131" i="5"/>
  <c r="N710" i="5"/>
  <c r="N1168" i="5"/>
  <c r="N437" i="5"/>
  <c r="N220" i="5"/>
  <c r="N1984" i="5"/>
  <c r="N1534" i="5"/>
  <c r="N774" i="5"/>
  <c r="N323" i="5"/>
  <c r="N1444" i="5"/>
  <c r="N502" i="5"/>
  <c r="N1726" i="5"/>
  <c r="N301" i="5"/>
  <c r="N646" i="5"/>
  <c r="N2235" i="5"/>
  <c r="N1760" i="5"/>
  <c r="N1076" i="5"/>
  <c r="N1051" i="5"/>
  <c r="N1793" i="5"/>
  <c r="N6" i="5"/>
  <c r="N1350" i="5"/>
  <c r="N1306" i="5"/>
  <c r="N2222" i="5"/>
  <c r="N1757" i="5"/>
  <c r="N1991" i="5"/>
  <c r="N1255" i="5"/>
  <c r="N1065" i="5"/>
  <c r="N299" i="5"/>
  <c r="N1616" i="5"/>
  <c r="N891" i="5"/>
  <c r="N1368" i="5"/>
  <c r="N1301" i="5"/>
  <c r="N878" i="5"/>
  <c r="N2038" i="5"/>
  <c r="N1127" i="5"/>
  <c r="N692" i="5"/>
  <c r="N1709" i="5"/>
  <c r="N275" i="5"/>
  <c r="N2445" i="5"/>
  <c r="N1312" i="5"/>
  <c r="N1122" i="5"/>
  <c r="N1731" i="5"/>
  <c r="N1136" i="5"/>
  <c r="N1245" i="5"/>
  <c r="N292" i="5"/>
  <c r="N503" i="5"/>
  <c r="N669" i="5"/>
  <c r="N408" i="5"/>
  <c r="N12" i="5"/>
  <c r="N970" i="5"/>
  <c r="N542" i="5"/>
  <c r="N1040" i="5"/>
  <c r="N2396" i="5"/>
  <c r="N1163" i="5"/>
  <c r="N939" i="5"/>
  <c r="N266" i="5"/>
  <c r="N1198" i="5"/>
  <c r="N1466" i="5"/>
  <c r="N235" i="5"/>
  <c r="N2286" i="5"/>
  <c r="N651" i="5"/>
  <c r="N1485" i="5"/>
  <c r="N199" i="5"/>
  <c r="N2205" i="5"/>
  <c r="N110" i="5"/>
  <c r="N1164" i="5"/>
  <c r="N2446" i="5"/>
  <c r="N454" i="5"/>
  <c r="N1254" i="5"/>
  <c r="N954" i="5"/>
  <c r="N611" i="5"/>
  <c r="N933" i="5"/>
  <c r="N793" i="5"/>
  <c r="N887" i="5"/>
  <c r="N2181" i="5"/>
  <c r="N1996" i="5"/>
  <c r="N555" i="5"/>
  <c r="N1056" i="5"/>
  <c r="N2382" i="5"/>
  <c r="N2429" i="5"/>
  <c r="N2388" i="5"/>
  <c r="N2159" i="5"/>
  <c r="N1224" i="5"/>
  <c r="N429" i="5"/>
  <c r="N2275" i="5"/>
  <c r="N533" i="5"/>
  <c r="N1653" i="5"/>
  <c r="N851" i="5"/>
  <c r="N123" i="5"/>
  <c r="N750" i="5"/>
  <c r="N328" i="5"/>
  <c r="N1490" i="5"/>
  <c r="N637" i="5"/>
  <c r="N666" i="5"/>
  <c r="N1257" i="5"/>
  <c r="N1472" i="5"/>
  <c r="N1639" i="5"/>
  <c r="N2371" i="5"/>
  <c r="N1894" i="5"/>
  <c r="N606" i="5"/>
  <c r="N1627" i="5"/>
  <c r="N1264" i="5"/>
  <c r="N1354" i="5"/>
  <c r="N1278" i="5"/>
  <c r="N150" i="5"/>
  <c r="N2410" i="5"/>
  <c r="N404" i="5"/>
  <c r="N2206" i="5"/>
  <c r="N583" i="5"/>
  <c r="N1064" i="5"/>
  <c r="N2056" i="5"/>
  <c r="N838" i="5"/>
  <c r="N1712" i="5"/>
  <c r="N1936" i="5"/>
  <c r="N2248" i="5"/>
  <c r="N1925" i="5"/>
  <c r="N1707" i="5"/>
  <c r="N1057" i="5"/>
  <c r="N2232" i="5"/>
  <c r="N94" i="5"/>
  <c r="N496" i="5"/>
  <c r="N2213" i="5"/>
  <c r="N1433" i="5"/>
  <c r="N342" i="5"/>
  <c r="N129" i="5"/>
  <c r="N1088" i="5"/>
  <c r="N1586" i="5"/>
  <c r="N2453" i="5"/>
  <c r="N2113" i="5"/>
  <c r="N1486" i="5"/>
  <c r="N807" i="5"/>
  <c r="N647" i="5"/>
  <c r="N1197" i="5"/>
  <c r="N2355" i="5"/>
  <c r="N154" i="5"/>
  <c r="N1691" i="5"/>
  <c r="N1035" i="5"/>
  <c r="N2042" i="5"/>
  <c r="N2003" i="5"/>
  <c r="N870" i="5"/>
  <c r="N2164" i="5"/>
  <c r="N1417" i="5"/>
  <c r="N232" i="5"/>
  <c r="N2407" i="5"/>
  <c r="N2126" i="5"/>
  <c r="N165" i="5"/>
  <c r="N1919" i="5"/>
  <c r="N430" i="5"/>
  <c r="N442" i="5"/>
  <c r="N853" i="5"/>
  <c r="N1999" i="5"/>
  <c r="N28" i="5"/>
  <c r="N30" i="5"/>
  <c r="N54" i="5"/>
  <c r="N1339" i="5"/>
  <c r="N1328" i="5"/>
  <c r="N160" i="5"/>
  <c r="N1878" i="5"/>
  <c r="N2313" i="5"/>
  <c r="N732" i="5"/>
  <c r="N2180" i="5"/>
  <c r="N1658" i="5"/>
  <c r="N1717" i="5"/>
  <c r="N567" i="5"/>
  <c r="N1353" i="5"/>
  <c r="N1982" i="5"/>
  <c r="N1237" i="5"/>
  <c r="N1845" i="5"/>
  <c r="N1743" i="5"/>
  <c r="N742" i="5"/>
  <c r="N179" i="5"/>
  <c r="N2202" i="5"/>
  <c r="N315" i="5"/>
  <c r="N1066" i="5"/>
  <c r="N792" i="5"/>
  <c r="N169" i="5"/>
  <c r="N1694" i="5"/>
  <c r="N1169" i="5"/>
  <c r="N364" i="5"/>
  <c r="N652" i="5"/>
  <c r="N695" i="5"/>
  <c r="N691" i="5"/>
  <c r="N1553" i="5"/>
  <c r="N484" i="5"/>
  <c r="N2328" i="5"/>
  <c r="N163" i="5"/>
  <c r="N815" i="5"/>
  <c r="N2161" i="5"/>
  <c r="N788" i="5"/>
  <c r="N56" i="5"/>
  <c r="N333" i="5"/>
  <c r="N1280" i="5"/>
  <c r="N458" i="5"/>
  <c r="N998" i="5"/>
  <c r="N607" i="5"/>
  <c r="N1870" i="5"/>
  <c r="N1748" i="5"/>
  <c r="N1341" i="5"/>
  <c r="N58" i="5"/>
  <c r="N33" i="5"/>
  <c r="N2084" i="5"/>
  <c r="N1184" i="5"/>
  <c r="N1520" i="5"/>
  <c r="N1248" i="5"/>
  <c r="N1364" i="5"/>
  <c r="N99" i="5"/>
  <c r="N1365" i="5"/>
  <c r="N535" i="5"/>
  <c r="N1746" i="5"/>
  <c r="N1685" i="5"/>
  <c r="N2414" i="5"/>
  <c r="N1110" i="5"/>
  <c r="N1892" i="5"/>
  <c r="N309" i="5"/>
  <c r="N1470" i="5"/>
  <c r="N1176" i="5"/>
  <c r="N859" i="5"/>
  <c r="N746" i="5"/>
  <c r="N924" i="5"/>
  <c r="N347" i="5"/>
  <c r="N1424" i="5"/>
  <c r="N283" i="5"/>
  <c r="N667" i="5"/>
  <c r="N2312" i="5"/>
  <c r="N2387" i="5"/>
  <c r="N1934" i="5"/>
  <c r="N727" i="5"/>
  <c r="N2149" i="5"/>
  <c r="N1549" i="5"/>
  <c r="N2411" i="5"/>
  <c r="N2186" i="5"/>
  <c r="N1664" i="5"/>
  <c r="N486" i="5"/>
  <c r="N545" i="5"/>
  <c r="N1156" i="5"/>
  <c r="N363" i="5"/>
  <c r="N821" i="5"/>
  <c r="N251" i="5"/>
  <c r="N519" i="5"/>
  <c r="N707" i="5"/>
  <c r="N2108" i="5"/>
  <c r="N297" i="5"/>
  <c r="N1407" i="5"/>
  <c r="N75" i="5"/>
  <c r="N482" i="5"/>
  <c r="N1824" i="5"/>
  <c r="N1970" i="5"/>
  <c r="N819" i="5"/>
  <c r="N366" i="5"/>
  <c r="N1977" i="5"/>
  <c r="N313" i="5"/>
  <c r="N1973" i="5"/>
  <c r="N1450" i="5"/>
  <c r="N1167" i="5"/>
  <c r="N1413" i="5"/>
  <c r="N1838" i="5"/>
  <c r="N638" i="5"/>
  <c r="N697" i="5"/>
  <c r="N1447" i="5"/>
  <c r="N1037" i="5"/>
  <c r="N2092" i="5"/>
  <c r="N190" i="5"/>
  <c r="N1668" i="5"/>
  <c r="N473" i="5"/>
  <c r="N973" i="5"/>
  <c r="N2418" i="5"/>
  <c r="N892" i="5"/>
  <c r="N1961" i="5"/>
  <c r="N1230" i="5"/>
  <c r="N813" i="5"/>
  <c r="N925" i="5"/>
  <c r="N623" i="5"/>
  <c r="N348" i="5"/>
  <c r="N200" i="5"/>
  <c r="N739" i="5"/>
  <c r="N1395" i="5"/>
  <c r="N1729" i="5"/>
  <c r="N51" i="5"/>
  <c r="N603" i="5"/>
  <c r="N1643" i="5"/>
  <c r="N598" i="5"/>
  <c r="N427" i="5"/>
  <c r="N303" i="5"/>
  <c r="N170" i="5"/>
  <c r="N285" i="5"/>
  <c r="N18" i="5"/>
  <c r="N2227" i="5"/>
  <c r="N845" i="5"/>
  <c r="N1205" i="5"/>
  <c r="N1890" i="5"/>
  <c r="N782" i="5"/>
  <c r="N1031" i="5"/>
  <c r="N2236" i="5"/>
  <c r="N1331" i="5"/>
  <c r="N1592" i="5"/>
  <c r="N749" i="5"/>
  <c r="N1847" i="5"/>
  <c r="N1542" i="5"/>
  <c r="N277" i="5"/>
  <c r="N1070" i="5"/>
  <c r="N743" i="5"/>
  <c r="N869" i="5"/>
  <c r="N1861" i="5"/>
  <c r="N997" i="5"/>
  <c r="N1983" i="5"/>
  <c r="N595" i="5"/>
  <c r="N197" i="5"/>
  <c r="N2102" i="5"/>
  <c r="N1293" i="5"/>
  <c r="N1611" i="5"/>
  <c r="N1673" i="5"/>
  <c r="N1741" i="5"/>
  <c r="N1880" i="5"/>
  <c r="N1174" i="5"/>
  <c r="N1946" i="5"/>
  <c r="N596" i="5"/>
  <c r="N720" i="5"/>
  <c r="N1344" i="5"/>
  <c r="N1422" i="5"/>
  <c r="N684" i="5"/>
  <c r="N979" i="5"/>
  <c r="N913" i="5"/>
  <c r="N1930" i="5"/>
  <c r="N1778" i="5"/>
  <c r="N306" i="5"/>
  <c r="N398" i="5"/>
  <c r="N1460" i="5"/>
  <c r="N1971" i="5"/>
  <c r="N2270" i="5"/>
  <c r="N2252" i="5"/>
  <c r="N2413" i="5"/>
  <c r="N1642" i="5"/>
  <c r="N16" i="5"/>
  <c r="N645" i="5"/>
  <c r="N2230" i="5"/>
  <c r="N1557" i="5"/>
  <c r="N242" i="5"/>
  <c r="N2130" i="5"/>
  <c r="N2434" i="5"/>
  <c r="N832" i="5"/>
  <c r="N2334" i="5"/>
  <c r="N268" i="5"/>
  <c r="N416" i="5"/>
  <c r="N2337" i="5"/>
  <c r="N1885" i="5"/>
  <c r="N137" i="5"/>
  <c r="N405" i="5"/>
  <c r="N702" i="5"/>
  <c r="N636" i="5"/>
  <c r="N35" i="5"/>
  <c r="N753" i="5"/>
  <c r="N1286" i="5"/>
  <c r="N1408" i="5"/>
  <c r="N1751" i="5"/>
  <c r="N410" i="5"/>
  <c r="N1820" i="5"/>
  <c r="N490" i="5"/>
  <c r="N761" i="5"/>
  <c r="N2331" i="5"/>
  <c r="N1469" i="5"/>
  <c r="N155" i="5"/>
  <c r="N1022" i="5"/>
  <c r="N1024" i="5"/>
  <c r="N662" i="5"/>
  <c r="N1356" i="5"/>
  <c r="N747" i="5"/>
  <c r="N957" i="5"/>
  <c r="N657" i="5"/>
  <c r="N66" i="5"/>
  <c r="N1100" i="5"/>
  <c r="N2026" i="5"/>
  <c r="N2297" i="5"/>
  <c r="N1960" i="5"/>
  <c r="N1034" i="5"/>
  <c r="N1521" i="5"/>
  <c r="N988" i="5"/>
  <c r="N1227" i="5"/>
  <c r="N307" i="5"/>
  <c r="N2095" i="5"/>
  <c r="N1583" i="5"/>
  <c r="N1830" i="5"/>
  <c r="N1285" i="5"/>
  <c r="N298" i="5"/>
  <c r="N1923" i="5"/>
  <c r="N1798" i="5"/>
  <c r="N1579" i="5"/>
  <c r="N930" i="5"/>
  <c r="N426" i="5"/>
  <c r="N653" i="5"/>
  <c r="N1810" i="5"/>
  <c r="N36" i="5"/>
  <c r="N512" i="5"/>
  <c r="N2065" i="5"/>
  <c r="N1287" i="5"/>
  <c r="N724" i="5"/>
  <c r="N1214" i="5"/>
  <c r="N73" i="5"/>
  <c r="N2144" i="5"/>
  <c r="N1492" i="5"/>
  <c r="N1693" i="5"/>
  <c r="N874" i="5"/>
  <c r="N2437" i="5"/>
  <c r="N602" i="5"/>
  <c r="N2302" i="5"/>
  <c r="N1228" i="5"/>
  <c r="N932" i="5"/>
  <c r="N1527" i="5"/>
  <c r="N1381" i="5"/>
  <c r="N2383" i="5"/>
  <c r="N1750" i="5"/>
  <c r="N1877" i="5"/>
  <c r="N1199" i="5"/>
  <c r="N1351" i="5"/>
  <c r="N1633" i="5"/>
  <c r="N2124" i="5"/>
  <c r="N2217" i="5"/>
  <c r="N1846" i="5"/>
  <c r="N867" i="5"/>
  <c r="N1758" i="5"/>
  <c r="N569" i="5"/>
  <c r="N15" i="5"/>
  <c r="N1552" i="5"/>
  <c r="N2435" i="5"/>
  <c r="N769" i="5"/>
  <c r="N2204" i="5"/>
  <c r="N1157" i="5"/>
  <c r="N2077" i="5"/>
  <c r="N786" i="5"/>
  <c r="N785" i="5"/>
  <c r="N338" i="5"/>
  <c r="N1558" i="5"/>
  <c r="N536" i="5"/>
  <c r="N1883" i="5"/>
  <c r="N625" i="5"/>
  <c r="N744" i="5"/>
  <c r="N1571" i="5"/>
  <c r="N1482" i="5"/>
  <c r="N195" i="5"/>
  <c r="N1011" i="5"/>
  <c r="N580" i="5"/>
  <c r="N1302" i="5"/>
  <c r="N1404" i="5"/>
  <c r="N1770" i="5"/>
  <c r="N1061" i="5"/>
  <c r="N829" i="5"/>
  <c r="N608" i="5"/>
  <c r="N1263" i="5"/>
  <c r="N2045" i="5"/>
  <c r="N1756" i="5"/>
  <c r="N435" i="5"/>
  <c r="N1677" i="5"/>
  <c r="N1788" i="5"/>
  <c r="N1420" i="5"/>
  <c r="N626" i="5"/>
  <c r="N1476" i="5"/>
  <c r="N1338" i="5"/>
  <c r="N1045" i="5"/>
  <c r="N520" i="5"/>
  <c r="N2117" i="5"/>
  <c r="N2342" i="5"/>
  <c r="N1702" i="5"/>
  <c r="N837" i="5"/>
  <c r="N1288" i="5"/>
  <c r="N1635" i="5"/>
  <c r="N189" i="5"/>
  <c r="N1834" i="5"/>
  <c r="N2076" i="5"/>
  <c r="N1134" i="5"/>
  <c r="N279" i="5"/>
  <c r="N76" i="5"/>
  <c r="N1738" i="5"/>
  <c r="N1296" i="5"/>
  <c r="N2020" i="5"/>
  <c r="N528" i="5"/>
  <c r="N1008" i="5"/>
  <c r="N1862" i="5"/>
  <c r="N2362" i="5"/>
  <c r="N2416" i="5"/>
  <c r="N1898" i="5"/>
  <c r="N1603" i="5"/>
  <c r="N95" i="5"/>
  <c r="N1002" i="5"/>
  <c r="N383" i="5"/>
  <c r="N260" i="5"/>
  <c r="N2191" i="5"/>
  <c r="N1334" i="5"/>
  <c r="N978" i="5"/>
  <c r="N1615" i="5"/>
  <c r="N1387" i="5"/>
  <c r="N1881" i="5"/>
  <c r="N994" i="5"/>
  <c r="N1522" i="5"/>
  <c r="N421" i="5"/>
  <c r="N850" i="5"/>
  <c r="N1965" i="5"/>
  <c r="N85" i="5"/>
  <c r="N2272" i="5"/>
  <c r="N1219" i="5"/>
  <c r="N423" i="5"/>
  <c r="N208" i="5"/>
  <c r="N227" i="5"/>
  <c r="N1587" i="5"/>
  <c r="N740" i="5"/>
  <c r="N522" i="5"/>
  <c r="N778" i="5"/>
  <c r="N1974" i="5"/>
  <c r="N1379" i="5"/>
  <c r="N525" i="5"/>
  <c r="N639" i="5"/>
  <c r="N543" i="5"/>
  <c r="N936" i="5"/>
  <c r="N1523" i="5"/>
  <c r="N2289" i="5"/>
  <c r="N1234" i="5"/>
  <c r="N1637" i="5"/>
  <c r="N656" i="5"/>
  <c r="N2263" i="5"/>
  <c r="N1767" i="5"/>
  <c r="N335" i="5"/>
  <c r="N1108" i="5"/>
  <c r="N1222" i="5"/>
  <c r="N1509" i="5"/>
  <c r="N1651" i="5"/>
  <c r="N141" i="5"/>
  <c r="N2064" i="5"/>
  <c r="N649" i="5"/>
  <c r="N131" i="5"/>
  <c r="N575" i="5"/>
  <c r="N904" i="5"/>
  <c r="N1811" i="5"/>
  <c r="N1567" i="5"/>
  <c r="N1901" i="5"/>
  <c r="N2017" i="5"/>
  <c r="N2243" i="5"/>
  <c r="N1098" i="5"/>
  <c r="N1695" i="5"/>
  <c r="N1305" i="5"/>
  <c r="N556" i="5"/>
  <c r="N340" i="5"/>
  <c r="N1113" i="5"/>
  <c r="N1572" i="5"/>
  <c r="N1531" i="5"/>
  <c r="N995" i="5"/>
  <c r="N1710" i="5"/>
  <c r="N1303" i="5"/>
  <c r="N445" i="5"/>
  <c r="N2135" i="5"/>
  <c r="N1853" i="5"/>
  <c r="N1776" i="5"/>
  <c r="N1195" i="5"/>
  <c r="N847" i="5"/>
  <c r="N1562" i="5"/>
  <c r="N941" i="5"/>
  <c r="N359" i="5"/>
  <c r="N1054" i="5"/>
  <c r="N1628" i="5"/>
  <c r="N146" i="5"/>
  <c r="N2010" i="5"/>
  <c r="N1448" i="5"/>
  <c r="N875" i="5"/>
  <c r="N1236" i="5"/>
  <c r="N2091" i="5"/>
  <c r="N1446" i="5"/>
  <c r="N650" i="5"/>
  <c r="N1995" i="5"/>
  <c r="N2447" i="5"/>
  <c r="N1013" i="5"/>
  <c r="N1089" i="5"/>
  <c r="N394" i="5"/>
  <c r="N2412" i="5"/>
  <c r="N1489" i="5"/>
  <c r="N1097" i="5"/>
  <c r="N1645" i="5"/>
  <c r="N376" i="5"/>
  <c r="N389" i="5"/>
  <c r="N2250" i="5"/>
  <c r="N1775" i="5"/>
  <c r="N605" i="5"/>
  <c r="N406" i="5"/>
  <c r="N668" i="5"/>
  <c r="N1943" i="5"/>
  <c r="N2246" i="5"/>
  <c r="N548" i="5"/>
  <c r="N1903" i="5"/>
  <c r="N373" i="5"/>
  <c r="N162" i="5"/>
  <c r="N2278" i="5"/>
  <c r="N2308" i="5"/>
  <c r="N2104" i="5"/>
  <c r="N418" i="5"/>
  <c r="N1720" i="5"/>
  <c r="N2211" i="5"/>
  <c r="N2269" i="5"/>
  <c r="N2223" i="5"/>
  <c r="N2208" i="5"/>
  <c r="N1801" i="5"/>
  <c r="N2115" i="5"/>
  <c r="N1678" i="5"/>
  <c r="N443" i="5"/>
  <c r="N1166" i="5"/>
  <c r="N1180" i="5"/>
  <c r="N462" i="5"/>
  <c r="N2179" i="5"/>
  <c r="N1613" i="5"/>
  <c r="N475" i="5"/>
  <c r="N1563" i="5"/>
  <c r="N1148" i="5"/>
  <c r="N923" i="5"/>
  <c r="N2033" i="5"/>
  <c r="N148" i="5"/>
  <c r="N752" i="5"/>
  <c r="N407" i="5"/>
  <c r="N2260" i="5"/>
  <c r="N834" i="5"/>
  <c r="N187" i="5"/>
  <c r="N1742" i="5"/>
  <c r="N1569" i="5"/>
  <c r="N560" i="5"/>
  <c r="N1496" i="5"/>
  <c r="N961" i="5"/>
  <c r="N2039" i="5"/>
  <c r="N2421" i="5"/>
  <c r="N293" i="5"/>
  <c r="N1369" i="5"/>
  <c r="N1327" i="5"/>
  <c r="N2360" i="5"/>
  <c r="N2131" i="5"/>
  <c r="N2449" i="5"/>
  <c r="N921" i="5"/>
  <c r="N1173" i="5"/>
  <c r="N687" i="5"/>
  <c r="N1932" i="5"/>
  <c r="N433" i="5"/>
  <c r="N951" i="5"/>
  <c r="N2380" i="5"/>
  <c r="N276" i="5"/>
  <c r="N685" i="5"/>
  <c r="N387" i="5"/>
  <c r="N822" i="5"/>
  <c r="N1733" i="5"/>
  <c r="N1978" i="5"/>
  <c r="N1708" i="5"/>
  <c r="N1780" i="5"/>
  <c r="N1675" i="5"/>
  <c r="N1059" i="5"/>
  <c r="N2177" i="5"/>
  <c r="N1652" i="5"/>
  <c r="N1689" i="5"/>
  <c r="N1316" i="5"/>
  <c r="N2139" i="5"/>
  <c r="N4" i="5"/>
  <c r="N2369" i="5"/>
  <c r="N2399" i="5"/>
  <c r="N801" i="5"/>
  <c r="N467" i="5"/>
  <c r="N2082" i="5"/>
  <c r="N223" i="5"/>
  <c r="N1600" i="5"/>
  <c r="N717" i="5"/>
  <c r="N2002" i="5"/>
  <c r="N812" i="5"/>
  <c r="N198" i="5"/>
  <c r="N931" i="5"/>
  <c r="N1029" i="5"/>
  <c r="N1887" i="5"/>
  <c r="N2358" i="5"/>
  <c r="N2299" i="5"/>
  <c r="N1761" i="5"/>
  <c r="N1716" i="5"/>
  <c r="N1000" i="5"/>
  <c r="N922" i="5"/>
  <c r="N196" i="5"/>
  <c r="N1060" i="5"/>
  <c r="N132" i="5"/>
  <c r="N446" i="5"/>
  <c r="N380" i="5"/>
  <c r="N1893" i="5"/>
  <c r="N1609" i="5"/>
  <c r="N1540" i="5"/>
  <c r="N640" i="5"/>
  <c r="N2058" i="5"/>
  <c r="N975" i="5"/>
  <c r="N103" i="5"/>
  <c r="N1596" i="5"/>
  <c r="N1913" i="5"/>
  <c r="N885" i="5"/>
  <c r="N1771" i="5"/>
  <c r="N135" i="5"/>
  <c r="N1874" i="5"/>
  <c r="N492" i="5"/>
  <c r="N229" i="5"/>
  <c r="N1964" i="5"/>
  <c r="N1480" i="5"/>
  <c r="N1165" i="5"/>
  <c r="N316" i="5"/>
  <c r="N222" i="5"/>
  <c r="N1244" i="5"/>
  <c r="N2338" i="5"/>
  <c r="N1619" i="5"/>
  <c r="N2320" i="5"/>
  <c r="N1501" i="5"/>
  <c r="N1128" i="5"/>
  <c r="N459" i="5"/>
  <c r="N881" i="5"/>
  <c r="N1631" i="5"/>
  <c r="N1548" i="5"/>
  <c r="N1052" i="5"/>
  <c r="N1412" i="5"/>
  <c r="N841" i="5"/>
  <c r="N414" i="5"/>
  <c r="N1914" i="5"/>
  <c r="N1665" i="5"/>
  <c r="N1889" i="5"/>
  <c r="N510" i="5"/>
  <c r="N1290" i="5"/>
  <c r="N1636" i="5"/>
  <c r="N2259" i="5"/>
  <c r="N1640" i="5"/>
  <c r="N1267" i="5"/>
  <c r="N481" i="5"/>
  <c r="N202" i="5"/>
  <c r="N2184" i="5"/>
  <c r="N395" i="5"/>
  <c r="N529" i="5"/>
  <c r="N2209" i="5"/>
  <c r="N201" i="5"/>
  <c r="N237" i="5"/>
  <c r="N1953" i="5"/>
  <c r="N87" i="5"/>
  <c r="N2169" i="5"/>
  <c r="N1292" i="5"/>
  <c r="N2303" i="5"/>
  <c r="N286" i="5"/>
  <c r="N2100" i="5"/>
  <c r="N2346" i="5"/>
  <c r="N1391" i="5"/>
  <c r="N1050" i="5"/>
  <c r="N330" i="5"/>
  <c r="N764" i="5"/>
  <c r="N221" i="5"/>
  <c r="N693" i="5"/>
  <c r="N981" i="5"/>
  <c r="N1700" i="5"/>
  <c r="N741" i="5"/>
  <c r="N1595" i="5"/>
  <c r="N516" i="5"/>
  <c r="N767" i="5"/>
  <c r="N2070" i="5"/>
  <c r="N2140" i="5"/>
  <c r="N1449" i="5"/>
  <c r="N63" i="5"/>
  <c r="N571" i="5"/>
  <c r="N728" i="5"/>
  <c r="N240" i="5"/>
  <c r="N1574" i="5"/>
  <c r="N564" i="5"/>
  <c r="N52" i="5"/>
  <c r="N332" i="5"/>
  <c r="N452" i="5"/>
  <c r="N775" i="5"/>
  <c r="N2244" i="5"/>
  <c r="N1114" i="5"/>
  <c r="N1917" i="5"/>
  <c r="N2327" i="5"/>
  <c r="N1570" i="5"/>
  <c r="N417" i="5"/>
  <c r="N735" i="5"/>
  <c r="N1159" i="5"/>
  <c r="N1718" i="5"/>
  <c r="N873" i="5"/>
  <c r="N234" i="5"/>
  <c r="N2099" i="5"/>
  <c r="N1005" i="5"/>
  <c r="N2419" i="5"/>
  <c r="N918" i="5"/>
  <c r="N586" i="5"/>
  <c r="N476" i="5"/>
  <c r="N1396" i="5"/>
  <c r="N159" i="5"/>
  <c r="N176" i="5"/>
  <c r="N755" i="5"/>
  <c r="N1175" i="5"/>
  <c r="N38" i="5"/>
  <c r="N1888" i="5"/>
  <c r="N1688" i="5"/>
  <c r="N3" i="5"/>
  <c r="N1949" i="5"/>
  <c r="N57" i="5"/>
  <c r="N152" i="5"/>
  <c r="N2343" i="5"/>
  <c r="N1576" i="5"/>
  <c r="N1177" i="5"/>
  <c r="N943" i="5"/>
  <c r="N497" i="5"/>
  <c r="N72" i="5"/>
  <c r="N1153" i="5"/>
  <c r="N1419" i="5"/>
  <c r="N1063" i="5"/>
  <c r="N597" i="5"/>
  <c r="N1915" i="5"/>
  <c r="N2052" i="5"/>
  <c r="N43" i="5"/>
  <c r="N1223" i="5"/>
  <c r="N2351" i="5"/>
  <c r="N1154" i="5"/>
  <c r="N1610" i="5"/>
  <c r="N664" i="5"/>
  <c r="N61" i="5"/>
  <c r="N2037" i="5"/>
  <c r="N1843" i="5"/>
  <c r="N361" i="5"/>
  <c r="N346" i="5"/>
  <c r="N1062" i="5"/>
  <c r="N504" i="5"/>
  <c r="N2300" i="5"/>
  <c r="N2173" i="5"/>
  <c r="N1807" i="5"/>
  <c r="N1044" i="5"/>
  <c r="N1430" i="5"/>
  <c r="N719" i="5"/>
  <c r="N1884" i="5"/>
  <c r="N1015" i="5"/>
  <c r="N388" i="5"/>
  <c r="N1043" i="5"/>
  <c r="N566" i="5"/>
  <c r="N2293" i="5"/>
  <c r="N1869" i="5"/>
  <c r="N1493" i="5"/>
  <c r="N1454" i="5"/>
  <c r="N2225" i="5"/>
  <c r="N1027" i="5"/>
  <c r="N1103" i="5"/>
  <c r="N1958" i="5"/>
  <c r="N1905" i="5"/>
  <c r="N711" i="5"/>
  <c r="N1992" i="5"/>
  <c r="N314" i="5"/>
  <c r="N2152" i="5"/>
  <c r="N1519" i="5"/>
  <c r="N1555" i="5"/>
  <c r="N1940" i="5"/>
  <c r="N1183" i="5"/>
  <c r="N698" i="5"/>
  <c r="N1075" i="5"/>
  <c r="N1246" i="5"/>
  <c r="N953" i="5"/>
  <c r="N296" i="5"/>
  <c r="N2372" i="5"/>
  <c r="N2105" i="5"/>
  <c r="N622" i="5"/>
  <c r="N2178" i="5"/>
  <c r="N62" i="5"/>
  <c r="N1149" i="5"/>
  <c r="N1541" i="5"/>
  <c r="N1593" i="5"/>
  <c r="N390" i="5"/>
  <c r="N549" i="5"/>
  <c r="N992" i="5"/>
  <c r="N1418" i="5"/>
  <c r="N958" i="5"/>
  <c r="N113" i="5"/>
  <c r="N1957" i="5"/>
  <c r="N1261" i="5"/>
  <c r="N839" i="5"/>
  <c r="N291" i="5"/>
  <c r="N1805" i="5"/>
  <c r="N100" i="5"/>
  <c r="N628" i="5"/>
  <c r="N1924" i="5"/>
  <c r="N1727" i="5"/>
  <c r="N1386" i="5"/>
  <c r="N117" i="5"/>
  <c r="N2218" i="5"/>
  <c r="N946" i="5"/>
  <c r="N1721" i="5"/>
  <c r="N1706" i="5"/>
  <c r="N2047" i="5"/>
  <c r="N1740" i="5"/>
  <c r="N2122" i="5"/>
  <c r="N108" i="5"/>
  <c r="N1374" i="5"/>
  <c r="N1980" i="5"/>
  <c r="N1394" i="5"/>
  <c r="N143" i="5"/>
  <c r="N1359" i="5"/>
  <c r="N1123" i="5"/>
  <c r="N1398" i="5"/>
  <c r="N48" i="5"/>
  <c r="N1213" i="5"/>
  <c r="N451" i="5"/>
  <c r="N1895" i="5"/>
  <c r="N643" i="5"/>
  <c r="N1231" i="5"/>
  <c r="N1950" i="5"/>
  <c r="N1799" i="5"/>
  <c r="N7" i="5"/>
  <c r="N1511" i="5"/>
  <c r="N1703" i="5"/>
  <c r="N1666" i="5"/>
  <c r="N2121" i="5"/>
  <c r="N188" i="5"/>
  <c r="N2199" i="5"/>
  <c r="N1867" i="5"/>
  <c r="N1661" i="5"/>
  <c r="N2114" i="5"/>
  <c r="N1082" i="5"/>
  <c r="N809" i="5"/>
  <c r="N2390" i="5"/>
  <c r="N1891" i="5"/>
  <c r="N927" i="5"/>
  <c r="N2168" i="5"/>
  <c r="N1730" i="5"/>
  <c r="N2043" i="5"/>
  <c r="N1481" i="5"/>
  <c r="N1247" i="5"/>
  <c r="N1839" i="5"/>
  <c r="N2310" i="5"/>
  <c r="N1701" i="5"/>
  <c r="N1330" i="5"/>
  <c r="N2238" i="5"/>
  <c r="N228" i="5"/>
  <c r="N2071" i="5"/>
  <c r="N2392" i="5"/>
  <c r="N1602" i="5"/>
  <c r="N1918" i="5"/>
  <c r="N2192" i="5"/>
  <c r="N1298" i="5"/>
  <c r="N2050" i="5"/>
  <c r="N32" i="5"/>
  <c r="N1077" i="5"/>
  <c r="N2119" i="5"/>
  <c r="N2128" i="5"/>
  <c r="N1674" i="5"/>
  <c r="N969" i="5"/>
  <c r="N477" i="5"/>
  <c r="N882" i="5"/>
  <c r="N634" i="5"/>
  <c r="N2276" i="5"/>
  <c r="N1150" i="5"/>
  <c r="N204" i="5"/>
  <c r="N2452" i="5"/>
  <c r="N265" i="5"/>
  <c r="N495" i="5"/>
  <c r="N1032" i="5"/>
  <c r="N1529" i="5"/>
  <c r="N644" i="5"/>
  <c r="N2365" i="5"/>
  <c r="N1093" i="5"/>
  <c r="N991" i="5"/>
  <c r="N2081" i="5"/>
  <c r="N1951" i="5"/>
  <c r="N1081" i="5"/>
  <c r="N1997" i="5"/>
  <c r="N1732" i="5"/>
  <c r="N325" i="5"/>
  <c r="N1856" i="5"/>
  <c r="N588" i="5"/>
  <c r="N1406" i="5"/>
  <c r="N1347" i="5"/>
  <c r="N1506" i="5"/>
  <c r="N431" i="5"/>
  <c r="N990" i="5"/>
  <c r="N627" i="5"/>
  <c r="N2118" i="5"/>
  <c r="N2154" i="5"/>
  <c r="N269" i="5"/>
  <c r="N696" i="5"/>
  <c r="N619" i="5"/>
  <c r="N2317" i="5"/>
  <c r="N2305" i="5"/>
  <c r="N2273" i="5"/>
  <c r="N112" i="5"/>
  <c r="N1938" i="5"/>
  <c r="N553" i="5"/>
  <c r="N862" i="5"/>
  <c r="N1510" i="5"/>
  <c r="N714" i="5"/>
  <c r="N660" i="5"/>
  <c r="N1441" i="5"/>
  <c r="N2253" i="5"/>
  <c r="N419" i="5"/>
  <c r="N211" i="5"/>
  <c r="N1766" i="5"/>
  <c r="N1752" i="5"/>
  <c r="N1837" i="5"/>
  <c r="N1179" i="5"/>
  <c r="N835" i="5"/>
  <c r="N2226" i="5"/>
  <c r="N2277" i="5"/>
  <c r="N2356" i="5"/>
  <c r="N889" i="5"/>
  <c r="N140" i="5"/>
  <c r="N145" i="5"/>
  <c r="N9" i="5"/>
  <c r="N2053" i="5"/>
  <c r="N2267" i="5"/>
  <c r="N2336" i="5"/>
  <c r="N379" i="5"/>
  <c r="N1104" i="5"/>
  <c r="N352" i="5"/>
  <c r="N909" i="5"/>
  <c r="N2389" i="5"/>
  <c r="N457" i="5"/>
  <c r="N1803" i="5"/>
  <c r="N281" i="5"/>
  <c r="N1698" i="5"/>
  <c r="N69" i="5"/>
  <c r="N1202" i="5"/>
  <c r="N31" i="5"/>
  <c r="N311" i="5"/>
  <c r="N2200" i="5"/>
  <c r="N274" i="5"/>
  <c r="N2059" i="5"/>
  <c r="N1006" i="5"/>
  <c r="N590" i="5"/>
  <c r="N2442" i="5"/>
  <c r="N1882" i="5"/>
  <c r="N1920" i="5"/>
  <c r="N1210" i="5"/>
  <c r="N1873" i="5"/>
  <c r="N1848" i="5"/>
  <c r="N2022" i="5"/>
  <c r="N2150" i="5"/>
  <c r="N259" i="5"/>
  <c r="N64" i="5"/>
  <c r="N1597" i="5"/>
  <c r="N1048" i="5"/>
  <c r="N1484" i="5"/>
  <c r="N629" i="5"/>
  <c r="N1828" i="5"/>
  <c r="N1697" i="5"/>
  <c r="N381" i="5"/>
  <c r="N1990" i="5"/>
  <c r="N217" i="5"/>
  <c r="N532" i="5"/>
  <c r="N1397" i="5"/>
  <c r="N2291" i="5"/>
  <c r="N354" i="5"/>
  <c r="N1584" i="5"/>
  <c r="N745" i="5"/>
  <c r="N1594" i="5"/>
  <c r="N34" i="5"/>
  <c r="N563" i="5"/>
  <c r="N1794" i="5"/>
  <c r="N1390" i="5"/>
  <c r="N614" i="5"/>
  <c r="N1494" i="5"/>
  <c r="N1499" i="5"/>
  <c r="N1116" i="5"/>
  <c r="N1004" i="5"/>
  <c r="N814" i="5"/>
  <c r="N1207" i="5"/>
  <c r="N181" i="5"/>
  <c r="N1806" i="5"/>
  <c r="N789" i="5"/>
  <c r="N2322" i="5"/>
  <c r="N412" i="5"/>
  <c r="N1931" i="5"/>
  <c r="N577" i="5"/>
  <c r="N1763" i="5"/>
  <c r="N1266" i="5"/>
  <c r="N93" i="5"/>
  <c r="N2133" i="5"/>
  <c r="N1436" i="5"/>
  <c r="N2426" i="5"/>
  <c r="N2427" i="5"/>
  <c r="N1265" i="5"/>
  <c r="N498" i="5"/>
  <c r="N1836" i="5"/>
  <c r="N1400" i="5"/>
  <c r="N238" i="5"/>
  <c r="N1638" i="5"/>
  <c r="N1126" i="5"/>
  <c r="N2404" i="5"/>
  <c r="N895" i="5"/>
  <c r="N1209" i="5"/>
  <c r="N1107" i="5"/>
  <c r="N485" i="5"/>
  <c r="N763" i="5"/>
  <c r="N609" i="5"/>
  <c r="N489" i="5"/>
  <c r="N287" i="5"/>
  <c r="N2367" i="5"/>
  <c r="N378" i="5"/>
  <c r="N1192" i="5"/>
  <c r="N382" i="5"/>
  <c r="N2233" i="5"/>
  <c r="N1170" i="5"/>
  <c r="N166" i="5"/>
  <c r="N679" i="5"/>
  <c r="N1699" i="5"/>
  <c r="N1796" i="5"/>
  <c r="N1335" i="5"/>
  <c r="N2444" i="5"/>
  <c r="N1084" i="5"/>
  <c r="N331" i="5"/>
  <c r="N1621" i="5"/>
  <c r="N1648" i="5"/>
  <c r="N1225" i="5"/>
  <c r="N290" i="5"/>
  <c r="N1774" i="5"/>
  <c r="N322" i="5"/>
  <c r="N2170" i="5"/>
  <c r="N156" i="5"/>
  <c r="N1193" i="5"/>
  <c r="N618" i="5"/>
  <c r="N1513" i="5"/>
  <c r="N565" i="5"/>
  <c r="N1784" i="5"/>
  <c r="N2112" i="5"/>
  <c r="N357" i="5"/>
  <c r="N1876" i="5"/>
  <c r="N1262" i="5"/>
  <c r="N2110" i="5"/>
  <c r="N950" i="5"/>
  <c r="N1139" i="5"/>
  <c r="N2106" i="5"/>
  <c r="N272" i="5"/>
  <c r="N2103" i="5"/>
  <c r="N1816" i="5"/>
  <c r="N721" i="5"/>
  <c r="N1242" i="5"/>
  <c r="N1080" i="5"/>
  <c r="N327" i="5"/>
  <c r="N1822" i="5"/>
  <c r="N360" i="5"/>
  <c r="N157" i="5"/>
  <c r="N1812" i="5"/>
  <c r="N183" i="5"/>
  <c r="N592" i="5"/>
  <c r="N147" i="5"/>
  <c r="N1831" i="5"/>
  <c r="N947" i="5"/>
  <c r="N2109" i="5"/>
  <c r="N915" i="5"/>
  <c r="N1606" i="5"/>
  <c r="N1911" i="5"/>
  <c r="N1132" i="5"/>
  <c r="N635" i="5"/>
  <c r="N2264" i="5"/>
  <c r="N125" i="5"/>
  <c r="N13" i="5"/>
  <c r="N1906" i="5"/>
  <c r="N2400" i="5"/>
  <c r="N384" i="5"/>
  <c r="N1421" i="5"/>
  <c r="N1866" i="5"/>
  <c r="N559" i="5"/>
  <c r="N1968" i="5"/>
  <c r="N2386" i="5"/>
  <c r="N1200" i="5"/>
  <c r="N1025" i="5"/>
  <c r="N2029" i="5"/>
  <c r="N2379" i="5"/>
  <c r="N453" i="5"/>
  <c r="N610" i="5"/>
  <c r="N897" i="5"/>
  <c r="N369" i="5"/>
  <c r="N1686" i="5"/>
  <c r="N523" i="5"/>
  <c r="N1736" i="5"/>
  <c r="N2402" i="5"/>
  <c r="N2006" i="5"/>
  <c r="N836" i="5"/>
  <c r="N174" i="5"/>
  <c r="N2323" i="5"/>
  <c r="N1817" i="5"/>
  <c r="N1612" i="5"/>
  <c r="N358" i="5"/>
  <c r="N2239" i="5"/>
  <c r="N706" i="5"/>
  <c r="N92" i="5"/>
  <c r="N820" i="5"/>
  <c r="N1432" i="5"/>
  <c r="N2329" i="5"/>
  <c r="N98" i="5"/>
  <c r="N2182" i="5"/>
  <c r="N762" i="5"/>
  <c r="N264" i="5"/>
  <c r="N2271" i="5"/>
  <c r="N831" i="5"/>
  <c r="N97" i="5"/>
  <c r="N1212" i="5"/>
  <c r="N149" i="5"/>
  <c r="N1393" i="5"/>
  <c r="N2403" i="5"/>
  <c r="N1069" i="5"/>
  <c r="N2015" i="5"/>
  <c r="N1663" i="5"/>
  <c r="N1388" i="5"/>
  <c r="N1445" i="5"/>
  <c r="N101" i="5"/>
  <c r="N655" i="5"/>
  <c r="N578" i="5"/>
  <c r="N320" i="5"/>
  <c r="N1989" i="5"/>
  <c r="N49" i="5"/>
  <c r="N2282" i="5"/>
  <c r="N2197" i="5"/>
  <c r="N901" i="5"/>
  <c r="N2195" i="5"/>
  <c r="N368" i="5"/>
  <c r="N507" i="5"/>
  <c r="N392" i="5"/>
  <c r="N1789" i="5"/>
  <c r="N2143" i="5"/>
  <c r="N1190" i="5"/>
  <c r="N1769" i="5"/>
  <c r="N856" i="5"/>
  <c r="N2450" i="5"/>
  <c r="N1530" i="5"/>
  <c r="N88" i="5"/>
  <c r="N816" i="5"/>
  <c r="N1559" i="5"/>
  <c r="N1634" i="5"/>
  <c r="N1277" i="5"/>
  <c r="N2265" i="5"/>
  <c r="N294" i="5"/>
  <c r="N2167" i="5"/>
  <c r="N178" i="5"/>
  <c r="N2348" i="5"/>
  <c r="N326" i="5"/>
  <c r="N1142" i="5"/>
  <c r="N1539" i="5"/>
  <c r="N2241" i="5"/>
  <c r="N79" i="5"/>
  <c r="N377" i="5"/>
  <c r="N2378" i="5"/>
  <c r="N1786" i="5"/>
  <c r="N2318" i="5"/>
  <c r="N288" i="5"/>
  <c r="N67" i="5"/>
  <c r="N1654" i="5"/>
  <c r="N546" i="5"/>
  <c r="N600" i="5"/>
  <c r="N1403" i="5"/>
  <c r="N1681" i="5"/>
  <c r="N122" i="5"/>
  <c r="N966" i="5"/>
  <c r="N2258" i="5"/>
  <c r="N1844" i="5"/>
  <c r="N1256" i="5"/>
  <c r="N1944" i="5"/>
  <c r="N1133" i="5"/>
  <c r="N78" i="5"/>
  <c r="N952" i="5"/>
  <c r="N1203" i="5"/>
  <c r="N1863" i="5"/>
  <c r="N2381" i="5"/>
  <c r="N1355" i="5"/>
  <c r="N2155" i="5"/>
  <c r="N1041" i="5"/>
  <c r="N521" i="5"/>
  <c r="N71" i="5"/>
  <c r="N1543" i="5"/>
  <c r="N561" i="5"/>
  <c r="N877" i="5"/>
  <c r="N1240" i="5"/>
  <c r="N1121" i="5"/>
  <c r="N1692" i="5"/>
  <c r="N1988" i="5"/>
  <c r="N868" i="5"/>
  <c r="N1317" i="5"/>
  <c r="N965" i="5"/>
  <c r="N2401" i="5"/>
  <c r="N391" i="5"/>
  <c r="N1921" i="5"/>
  <c r="N508" i="5"/>
  <c r="N2068" i="5"/>
  <c r="N25" i="5"/>
  <c r="N2368" i="5"/>
  <c r="N2011" i="5"/>
  <c r="N1993" i="5"/>
  <c r="N1019" i="5"/>
  <c r="N2194" i="5"/>
  <c r="N415" i="5"/>
  <c r="N1875" i="5"/>
  <c r="N1655" i="5"/>
  <c r="N531" i="5"/>
  <c r="N1514" i="5"/>
  <c r="N10" i="5"/>
  <c r="N1755" i="5"/>
  <c r="N1560" i="5"/>
  <c r="N1705" i="5"/>
  <c r="N570" i="5"/>
  <c r="N2057" i="5"/>
  <c r="N2428" i="5"/>
  <c r="N1998" i="5"/>
  <c r="N996" i="5"/>
  <c r="N2433" i="5"/>
  <c r="N678" i="5"/>
  <c r="N1392" i="5"/>
  <c r="N1042" i="5"/>
  <c r="N879" i="5"/>
  <c r="N2093" i="5"/>
  <c r="N2012" i="5"/>
  <c r="N2005" i="5"/>
  <c r="N2188" i="5"/>
  <c r="N14" i="5"/>
  <c r="N616" i="5"/>
  <c r="N712" i="5"/>
  <c r="N1590" i="5"/>
  <c r="N2111" i="5"/>
  <c r="N2295" i="5"/>
  <c r="N231" i="5"/>
  <c r="N777" i="5"/>
  <c r="N1294" i="5"/>
  <c r="N1251" i="5"/>
  <c r="N630" i="5"/>
  <c r="N1376" i="5"/>
  <c r="N690" i="5"/>
  <c r="N633" i="5"/>
  <c r="N1518" i="5"/>
  <c r="N2214" i="5"/>
  <c r="N1091" i="5"/>
  <c r="N2151" i="5"/>
  <c r="N810" i="5"/>
  <c r="N1078" i="5"/>
  <c r="N465" i="5"/>
  <c r="N1455" i="5"/>
  <c r="N919" i="5"/>
  <c r="N1690" i="5"/>
  <c r="N1399" i="5"/>
  <c r="N11" i="5"/>
  <c r="N104" i="5"/>
  <c r="N44" i="5"/>
  <c r="N1896" i="5"/>
  <c r="N425" i="5"/>
  <c r="N1649" i="5"/>
  <c r="N1442" i="5"/>
  <c r="N2394" i="5"/>
  <c r="N2332" i="5"/>
  <c r="N641" i="5"/>
  <c r="N1922" i="5"/>
  <c r="N1818" i="5"/>
  <c r="N1329" i="5"/>
  <c r="N1500" i="5"/>
  <c r="N1641" i="5"/>
  <c r="N2363" i="5"/>
  <c r="N2333" i="5"/>
  <c r="N857" i="5"/>
  <c r="N1171" i="5"/>
  <c r="N1074" i="5"/>
  <c r="N471" i="5"/>
  <c r="N318" i="5"/>
  <c r="N1310" i="5"/>
  <c r="N82" i="5"/>
  <c r="N171" i="5"/>
  <c r="N244" i="5"/>
  <c r="N1250" i="5"/>
  <c r="N2132" i="5"/>
  <c r="N494" i="5"/>
  <c r="N2031" i="5"/>
  <c r="N817" i="5"/>
  <c r="N1028" i="5"/>
  <c r="N241" i="5"/>
  <c r="N1377" i="5"/>
  <c r="N511" i="5"/>
  <c r="N2439" i="5"/>
  <c r="N554" i="5"/>
  <c r="N1962" i="5"/>
  <c r="N876" i="5"/>
  <c r="N2417" i="5"/>
  <c r="N790" i="5"/>
  <c r="N2127" i="5"/>
  <c r="N642" i="5"/>
  <c r="N1275" i="5"/>
  <c r="N1101" i="5"/>
  <c r="N1599" i="5"/>
  <c r="N128" i="5"/>
  <c r="N581" i="5"/>
  <c r="N2438" i="5"/>
  <c r="N2307" i="5"/>
  <c r="N861" i="5"/>
  <c r="N439" i="5"/>
  <c r="N424" i="5"/>
  <c r="N916" i="5"/>
  <c r="N2212" i="5"/>
  <c r="N594" i="5"/>
  <c r="N751" i="5"/>
  <c r="N2137" i="5"/>
  <c r="N53" i="5"/>
  <c r="N794" i="5"/>
  <c r="N2060" i="5"/>
  <c r="N1068" i="5"/>
  <c r="N1325" i="5"/>
  <c r="N1507" i="5"/>
  <c r="N1426" i="5"/>
  <c r="N1526" i="5"/>
  <c r="N2266" i="5"/>
  <c r="N142" i="5"/>
  <c r="N1186" i="5"/>
  <c r="N700" i="5"/>
  <c r="N1497" i="5"/>
  <c r="N673" i="5"/>
  <c r="N2196" i="5"/>
  <c r="N68" i="5"/>
  <c r="N151" i="5"/>
  <c r="N1626" i="5"/>
  <c r="N1580" i="5"/>
  <c r="N2097" i="5"/>
  <c r="N676" i="5"/>
  <c r="N1208" i="5"/>
  <c r="N312" i="5"/>
  <c r="N1872" i="5"/>
  <c r="N1954" i="5"/>
  <c r="N1326" i="5"/>
  <c r="N544" i="5"/>
  <c r="N2220" i="5"/>
  <c r="N239" i="5"/>
  <c r="N256" i="5"/>
  <c r="N2019" i="5"/>
  <c r="N2448" i="5"/>
  <c r="N540" i="5"/>
  <c r="N1473" i="5"/>
  <c r="N872" i="5"/>
  <c r="N2" i="5"/>
  <c r="N2254" i="5"/>
  <c r="N1545" i="5"/>
  <c r="N1315" i="5"/>
  <c r="N1614" i="5"/>
  <c r="N880" i="5"/>
  <c r="N249" i="5"/>
  <c r="N2424" i="5"/>
  <c r="N2287" i="5"/>
  <c r="N784" i="5"/>
  <c r="N1859" i="5"/>
  <c r="N1373" i="5"/>
  <c r="N911" i="5"/>
  <c r="N2240" i="5"/>
  <c r="N884" i="5"/>
  <c r="N2219" i="5"/>
  <c r="N1363" i="5"/>
  <c r="N461" i="5"/>
  <c r="N5" i="5"/>
  <c r="N699" i="5"/>
  <c r="N731" i="5"/>
  <c r="N509" i="5"/>
  <c r="N1785" i="5"/>
  <c r="N47" i="5"/>
  <c r="N50" i="5"/>
  <c r="N2436" i="5"/>
  <c r="N1972" i="5"/>
  <c r="N1437" i="5"/>
  <c r="N2440" i="5"/>
  <c r="N551" i="5"/>
  <c r="N2430" i="5"/>
  <c r="N674" i="5"/>
  <c r="N726" i="5"/>
  <c r="N1682" i="5"/>
  <c r="N1313" i="5"/>
  <c r="N216" i="5"/>
  <c r="N474" i="5"/>
  <c r="N1217" i="5"/>
  <c r="N488" i="5"/>
  <c r="N1321" i="5"/>
  <c r="N1474" i="5"/>
  <c r="N1813" i="5"/>
  <c r="N985" i="5"/>
  <c r="N1669" i="5"/>
  <c r="N1458" i="5"/>
  <c r="N2340" i="5"/>
  <c r="N411" i="5"/>
  <c r="N1360" i="5"/>
  <c r="N1332" i="5"/>
  <c r="N428" i="5"/>
  <c r="N1384" i="5"/>
  <c r="N538" i="5"/>
  <c r="N1241" i="5"/>
  <c r="N386" i="5"/>
  <c r="N1218" i="5"/>
  <c r="N527" i="5"/>
  <c r="N2007" i="5"/>
  <c r="N799" i="5"/>
  <c r="N1211" i="5"/>
  <c r="N2283" i="5"/>
  <c r="N2193" i="5"/>
  <c r="N2083" i="5"/>
  <c r="N1463" i="5"/>
  <c r="N106" i="5"/>
  <c r="N808" i="5"/>
  <c r="N2072" i="5"/>
  <c r="N1841" i="5"/>
  <c r="N955" i="5"/>
  <c r="N225" i="5"/>
  <c r="N1140" i="5"/>
  <c r="N900" i="5"/>
  <c r="N1945" i="5"/>
  <c r="N648" i="5"/>
  <c r="N1253" i="5"/>
  <c r="N1620" i="5"/>
  <c r="N164" i="5"/>
  <c r="N615" i="5"/>
  <c r="N1849" i="5"/>
  <c r="N768" i="5"/>
  <c r="N2373" i="5"/>
  <c r="N2048" i="5"/>
  <c r="N1804" i="5"/>
  <c r="N1457" i="5"/>
  <c r="N2189" i="5"/>
  <c r="N499" i="5"/>
  <c r="N748" i="5"/>
  <c r="N1809" i="5"/>
  <c r="N579" i="5"/>
  <c r="N1023" i="5"/>
  <c r="N1279" i="5"/>
  <c r="N80" i="5"/>
  <c r="N1272" i="5"/>
  <c r="N133" i="5"/>
  <c r="N1471" i="5"/>
  <c r="N1079" i="5"/>
  <c r="N1753" i="5"/>
  <c r="N1787" i="5"/>
  <c r="N2123" i="5"/>
  <c r="N2025" i="5"/>
  <c r="N115" i="5"/>
  <c r="N1792" i="5"/>
  <c r="N1617" i="5"/>
  <c r="N2054" i="5"/>
  <c r="N534" i="5"/>
  <c r="N1007" i="5"/>
  <c r="N2216" i="5"/>
  <c r="N1662" i="5"/>
  <c r="N233" i="5"/>
  <c r="N828" i="5"/>
  <c r="N2028" i="5"/>
  <c r="N284" i="5"/>
  <c r="N26" i="5"/>
  <c r="N45" i="5"/>
  <c r="N2309" i="5"/>
  <c r="N2330" i="5"/>
  <c r="N1010" i="5"/>
  <c r="N1987" i="5"/>
  <c r="N1871" i="5"/>
  <c r="N441" i="5"/>
  <c r="N1979" i="5"/>
  <c r="N1291" i="5"/>
  <c r="N1879" i="5"/>
  <c r="N250" i="5"/>
  <c r="N2087" i="5"/>
  <c r="N1366" i="5"/>
  <c r="N1346" i="5"/>
  <c r="N2349" i="5"/>
  <c r="N2066" i="5"/>
  <c r="N1744" i="5"/>
  <c r="N962" i="5"/>
  <c r="N907" i="5"/>
  <c r="N1151" i="5"/>
  <c r="N1375" i="5"/>
  <c r="N1036" i="5"/>
  <c r="N449" i="5"/>
  <c r="N776" i="5"/>
  <c r="N1607" i="5"/>
  <c r="N716" i="5"/>
  <c r="N2441" i="5"/>
  <c r="N422" i="5"/>
  <c r="N984" i="5"/>
  <c r="N1320" i="5"/>
  <c r="N324" i="5"/>
  <c r="N2004" i="5"/>
  <c r="N846" i="5"/>
  <c r="N1102" i="5"/>
  <c r="N765" i="5"/>
  <c r="N2034" i="5"/>
  <c r="N2454" i="5"/>
  <c r="N2292" i="5"/>
  <c r="N1667" i="5"/>
  <c r="N1357" i="5"/>
  <c r="N42" i="5"/>
  <c r="N2172" i="5"/>
  <c r="N2298" i="5"/>
  <c r="N1016" i="5"/>
  <c r="N827" i="5"/>
  <c r="N1120" i="5"/>
  <c r="N1503" i="5"/>
  <c r="N1235" i="5"/>
  <c r="N704" i="5"/>
  <c r="N688" i="5"/>
  <c r="N1538" i="5"/>
  <c r="N1498" i="5"/>
  <c r="N694" i="5"/>
  <c r="N1309" i="5"/>
  <c r="N1026" i="5"/>
  <c r="N139" i="5"/>
  <c r="N1438" i="5"/>
  <c r="N2247" i="5"/>
  <c r="N1410" i="5"/>
  <c r="N725" i="5"/>
  <c r="N802" i="5"/>
  <c r="N2008" i="5"/>
  <c r="N1260" i="5"/>
  <c r="N1508" i="5"/>
  <c r="N1581" i="5"/>
  <c r="N686" i="5"/>
  <c r="N2257" i="5"/>
  <c r="N144" i="5"/>
  <c r="N1409" i="5"/>
  <c r="N2101" i="5"/>
  <c r="N1361" i="5"/>
  <c r="N1835" i="5"/>
  <c r="N2231" i="5"/>
  <c r="N2001" i="5"/>
  <c r="N1604" i="5"/>
  <c r="N620" i="5"/>
  <c r="N926" i="5"/>
  <c r="N344" i="5"/>
  <c r="N1401" i="5"/>
  <c r="N1550" i="5"/>
  <c r="N1782" i="5"/>
  <c r="N362" i="5"/>
  <c r="N1009" i="5"/>
  <c r="N1318" i="5"/>
  <c r="N29" i="5"/>
  <c r="N2051" i="5"/>
  <c r="N1300" i="5"/>
  <c r="N2221" i="5"/>
  <c r="N1367" i="5"/>
  <c r="N906" i="5"/>
  <c r="N1537" i="5"/>
  <c r="N55" i="5"/>
  <c r="N1465" i="5"/>
  <c r="N934" i="5"/>
  <c r="N1145" i="5"/>
  <c r="N161" i="5"/>
  <c r="N1464" i="5"/>
  <c r="N844" i="5"/>
  <c r="N914" i="5"/>
  <c r="N1577" i="5"/>
  <c r="N70" i="5"/>
  <c r="N356" i="5"/>
  <c r="N1827" i="5"/>
  <c r="N1144" i="5"/>
  <c r="N480" i="5"/>
  <c r="N2055" i="5"/>
  <c r="N2274" i="5"/>
  <c r="N1160" i="5"/>
  <c r="N367" i="5"/>
  <c r="N585" i="5"/>
  <c r="N937" i="5"/>
  <c r="N27" i="5"/>
  <c r="N864" i="5"/>
  <c r="N972" i="5"/>
  <c r="N257" i="5"/>
  <c r="N574" i="5"/>
  <c r="N2163" i="5"/>
  <c r="N2229" i="5"/>
  <c r="N680" i="5"/>
  <c r="N399" i="5"/>
  <c r="N440" i="5"/>
  <c r="N1886" i="5"/>
  <c r="N2089" i="5"/>
  <c r="N993" i="5"/>
  <c r="N1713" i="5"/>
  <c r="N167" i="5"/>
  <c r="N1588" i="5"/>
  <c r="N2256" i="5"/>
  <c r="N1155" i="5"/>
  <c r="N1324" i="5"/>
  <c r="N917" i="5"/>
  <c r="N960" i="5"/>
  <c r="N672" i="5"/>
  <c r="N1904" i="5"/>
  <c r="N375" i="5"/>
  <c r="N956" i="5"/>
  <c r="N940" i="5"/>
  <c r="N2125" i="5"/>
  <c r="N1115" i="5"/>
  <c r="N1819" i="5"/>
  <c r="N1533" i="5"/>
  <c r="N20" i="5"/>
  <c r="N1851" i="5"/>
  <c r="N708" i="5"/>
  <c r="N1092" i="5"/>
  <c r="N2078" i="5"/>
  <c r="N2350" i="5"/>
  <c r="N1735" i="5"/>
  <c r="N971" i="5"/>
  <c r="N2171" i="5"/>
  <c r="N349" i="5"/>
  <c r="N632" i="5"/>
  <c r="N1622" i="5"/>
  <c r="N2198" i="5"/>
  <c r="N1216" i="5"/>
  <c r="N1899" i="5"/>
  <c r="N304" i="5"/>
  <c r="N2069" i="5"/>
  <c r="N967" i="5"/>
  <c r="N1790" i="5"/>
  <c r="N1933" i="5"/>
  <c r="N968" i="5"/>
  <c r="N1307" i="5"/>
  <c r="N59" i="5"/>
  <c r="N1435" i="5"/>
  <c r="N1215" i="5"/>
  <c r="N1414" i="5"/>
  <c r="N1185" i="5"/>
  <c r="N537" i="5"/>
  <c r="N397" i="5"/>
  <c r="N737" i="5"/>
  <c r="N1071" i="5"/>
  <c r="N1158" i="5"/>
  <c r="N1046" i="5"/>
  <c r="N2425" i="5"/>
  <c r="N491" i="5"/>
  <c r="N849" i="5"/>
  <c r="N1258" i="5"/>
  <c r="N2354" i="5"/>
  <c r="N206" i="5"/>
  <c r="N1459" i="5"/>
  <c r="N1556" i="5"/>
  <c r="N2088" i="5"/>
  <c r="N89" i="5"/>
  <c r="N866" i="5"/>
  <c r="N1829" i="5"/>
  <c r="N2032" i="5"/>
  <c r="N1001" i="5"/>
  <c r="N2451" i="5"/>
  <c r="N715" i="5"/>
  <c r="N2183" i="5"/>
  <c r="N1684" i="5"/>
  <c r="N1704" i="5"/>
  <c r="N1094" i="5"/>
  <c r="N2000" i="5"/>
  <c r="N351" i="5"/>
  <c r="N942" i="5"/>
  <c r="N2035" i="5"/>
  <c r="N1926" i="5"/>
  <c r="N806" i="5"/>
  <c r="N2129" i="5"/>
  <c r="N723" i="5"/>
  <c r="N343" i="5"/>
  <c r="N1030" i="5"/>
  <c r="N203" i="5"/>
  <c r="N224" i="5"/>
  <c r="N2311" i="5"/>
  <c r="N1909" i="5"/>
  <c r="N1764" i="5"/>
  <c r="N1912" i="5"/>
  <c r="N1502" i="5"/>
  <c r="N1826" i="5"/>
  <c r="N2339" i="5"/>
  <c r="N1238" i="5"/>
  <c r="N959" i="5"/>
  <c r="N1431" i="5"/>
  <c r="N2014" i="5"/>
  <c r="N455" i="5"/>
  <c r="N1462" i="5"/>
  <c r="N2391" i="5"/>
  <c r="N1204" i="5"/>
  <c r="N1429" i="5"/>
  <c r="N1821" i="5"/>
  <c r="N1014" i="5"/>
  <c r="N500" i="5"/>
  <c r="N1935" i="5"/>
  <c r="N2319" i="5"/>
  <c r="N842" i="5"/>
  <c r="N550" i="5"/>
  <c r="N974" i="5"/>
  <c r="N1083" i="5"/>
  <c r="N756" i="5"/>
  <c r="N1053" i="5"/>
  <c r="N258" i="5"/>
  <c r="N1124" i="5"/>
  <c r="N518" i="5"/>
  <c r="N568" i="5"/>
  <c r="N1358" i="5"/>
  <c r="N572" i="5"/>
  <c r="N1086" i="5"/>
  <c r="N1608" i="5"/>
  <c r="N282" i="5"/>
  <c r="N2395" i="5"/>
  <c r="N733" i="5"/>
  <c r="N1554" i="5"/>
  <c r="N557" i="5"/>
  <c r="N1370" i="5"/>
  <c r="N1289" i="5"/>
  <c r="N1129" i="5"/>
  <c r="N1739" i="5"/>
  <c r="N1085" i="5"/>
  <c r="N1939" i="5"/>
  <c r="N2314" i="5"/>
  <c r="N1728" i="5"/>
  <c r="N2251" i="5"/>
  <c r="N2134" i="5"/>
  <c r="N848" i="5"/>
  <c r="N1800" i="5"/>
  <c r="N896" i="5"/>
  <c r="N1055" i="5"/>
  <c r="N1319" i="5"/>
  <c r="N1625" i="5"/>
  <c r="N2098" i="5"/>
  <c r="N1461" i="5"/>
  <c r="N1546" i="5"/>
  <c r="N1916" i="5"/>
  <c r="N825" i="5"/>
  <c r="N612" i="5"/>
  <c r="N1578" i="5"/>
  <c r="N617" i="5"/>
  <c r="N436" i="5"/>
  <c r="N172" i="5"/>
  <c r="N736" i="5"/>
  <c r="N2141" i="5"/>
  <c r="N766" i="5"/>
  <c r="N77" i="5"/>
  <c r="N337" i="5"/>
  <c r="N709" i="5"/>
  <c r="N1535" i="5"/>
  <c r="N1106" i="5"/>
  <c r="N2080" i="5"/>
  <c r="N40" i="5"/>
  <c r="N1058" i="5"/>
  <c r="N624" i="5"/>
  <c r="N60" i="5"/>
  <c r="N210" i="5"/>
  <c r="N1629" i="5"/>
  <c r="N168" i="5"/>
  <c r="N730" i="5"/>
  <c r="N385" i="5"/>
  <c r="N1749" i="5"/>
  <c r="N401" i="5"/>
  <c r="N105" i="5"/>
  <c r="N280" i="5"/>
  <c r="N1833" i="5"/>
  <c r="N1976" i="5"/>
  <c r="N1453" i="5"/>
  <c r="N2315" i="5"/>
  <c r="N23" i="5"/>
  <c r="N2306" i="5"/>
  <c r="N1273" i="5"/>
  <c r="N2249" i="5"/>
  <c r="N982" i="5"/>
  <c r="N2049" i="5"/>
  <c r="N267" i="5"/>
  <c r="N547" i="5"/>
  <c r="N300" i="5"/>
  <c r="N247" i="5"/>
  <c r="N191" i="5"/>
  <c r="N1380" i="5"/>
  <c r="N1512" i="5"/>
  <c r="N193" i="5"/>
  <c r="N865" i="5"/>
  <c r="N2409" i="5"/>
  <c r="N2423" i="5"/>
  <c r="N2384" i="5"/>
  <c r="N738" i="5"/>
  <c r="N977" i="5"/>
  <c r="N1754" i="5"/>
  <c r="N2021" i="5"/>
  <c r="N1382" i="5"/>
  <c r="N278" i="5"/>
  <c r="N2210" i="5"/>
  <c r="N1737" i="5"/>
  <c r="N120" i="5"/>
  <c r="N2203" i="5"/>
  <c r="N1618" i="5"/>
  <c r="N1342" i="5"/>
  <c r="N1591" i="5"/>
  <c r="N1605" i="5"/>
  <c r="N1865" i="5"/>
  <c r="N903" i="5"/>
  <c r="N863" i="5"/>
  <c r="N797" i="5"/>
  <c r="N483" i="5"/>
  <c r="N1671" i="5"/>
  <c r="N2074" i="5"/>
  <c r="N184" i="5"/>
  <c r="N1033" i="5"/>
  <c r="N2262" i="5"/>
  <c r="N2116" i="5"/>
  <c r="N2094" i="5"/>
  <c r="N515" i="5"/>
  <c r="N1311" i="5"/>
  <c r="N400" i="5"/>
  <c r="N1352" i="5"/>
  <c r="N1858" i="5"/>
  <c r="N2324" i="5"/>
  <c r="N1187" i="5"/>
  <c r="N1547" i="5"/>
  <c r="N1491" i="5"/>
  <c r="N1119" i="5"/>
  <c r="N894" i="5"/>
  <c r="N833" i="5"/>
  <c r="N1585" i="5"/>
  <c r="N729" i="5"/>
  <c r="N2013" i="5"/>
  <c r="N1795" i="5"/>
  <c r="N2041" i="5"/>
  <c r="N2325" i="5"/>
  <c r="N1117" i="5"/>
  <c r="N1137" i="5"/>
  <c r="N1012" i="5"/>
  <c r="N734" i="5"/>
  <c r="N339" i="5"/>
  <c r="N102" i="5"/>
  <c r="N1959" i="5"/>
  <c r="N1440" i="5"/>
  <c r="N621" i="5"/>
  <c r="N840" i="5"/>
  <c r="N1340" i="5"/>
  <c r="N593" i="5"/>
  <c r="N1855" i="5"/>
  <c r="N271" i="5"/>
  <c r="N1425" i="5"/>
  <c r="N447" i="5"/>
  <c r="N826" i="5"/>
  <c r="N2044" i="5"/>
  <c r="N374" i="5"/>
  <c r="N402" i="5"/>
  <c r="N800" i="5"/>
  <c r="N2280" i="5"/>
  <c r="N1268" i="5"/>
  <c r="N1860" i="5"/>
  <c r="N1475" i="5"/>
  <c r="N124" i="5"/>
  <c r="N1017" i="5"/>
  <c r="N207" i="5"/>
  <c r="N552" i="5"/>
  <c r="N665" i="5"/>
  <c r="N1411" i="5"/>
  <c r="N587" i="5"/>
  <c r="N661" i="5"/>
  <c r="N2147" i="5"/>
  <c r="N928" i="5"/>
  <c r="N1779" i="5"/>
  <c r="N1551" i="5"/>
  <c r="N818" i="5"/>
  <c r="N1130" i="5"/>
  <c r="N1902" i="5"/>
  <c r="N1141" i="5"/>
  <c r="N1679" i="5"/>
  <c r="N1941" i="5"/>
  <c r="N1565" i="5"/>
  <c r="N2366" i="5"/>
  <c r="N91" i="5"/>
  <c r="N2415" i="5"/>
  <c r="N1986" i="5"/>
  <c r="N779" i="5"/>
  <c r="N2086" i="5"/>
  <c r="N783" i="5"/>
  <c r="N604" i="5"/>
  <c r="N1714" i="5"/>
  <c r="N599" i="5"/>
  <c r="N2347" i="5"/>
  <c r="N2398" i="5"/>
  <c r="N1483" i="5"/>
  <c r="N1308" i="5"/>
  <c r="N1125" i="5"/>
  <c r="N1601" i="5"/>
  <c r="N1948" i="5"/>
  <c r="N989" i="5"/>
  <c r="N2027" i="5"/>
  <c r="N2352" i="5"/>
  <c r="N1385" i="5"/>
  <c r="N1348" i="5"/>
  <c r="N302" i="5"/>
  <c r="N1020" i="5"/>
  <c r="N81" i="5"/>
  <c r="N1575" i="5"/>
  <c r="N1528" i="5"/>
  <c r="N1724" i="5"/>
  <c r="N1072" i="5"/>
  <c r="N74" i="5"/>
  <c r="N365" i="5"/>
  <c r="N2385" i="5"/>
  <c r="N1478" i="5"/>
  <c r="N858" i="5"/>
  <c r="N1975" i="5"/>
  <c r="N1096" i="5"/>
  <c r="N2046" i="5"/>
  <c r="N2090" i="5"/>
  <c r="N1561" i="5"/>
  <c r="N843" i="5"/>
  <c r="N1178" i="5"/>
  <c r="N1118" i="5"/>
  <c r="N460" i="5"/>
  <c r="N1683" i="5"/>
  <c r="N2345" i="5"/>
  <c r="N980" i="5"/>
  <c r="N90" i="5"/>
  <c r="N262" i="5"/>
  <c r="N2160" i="5"/>
  <c r="N2215" i="5"/>
  <c r="N2187" i="5"/>
  <c r="N438" i="5"/>
  <c r="N798" i="5"/>
  <c r="N226" i="5"/>
  <c r="N319" i="5"/>
  <c r="N180" i="5"/>
  <c r="N109" i="5"/>
  <c r="N212" i="5"/>
  <c r="N912" i="5"/>
  <c r="N8" i="5"/>
  <c r="N127" i="5"/>
  <c r="N1405" i="5"/>
  <c r="N121" i="5"/>
  <c r="N689" i="5"/>
  <c r="N2279" i="5"/>
  <c r="N114" i="5"/>
  <c r="N2023" i="5"/>
  <c r="N270" i="5"/>
  <c r="N2096" i="5"/>
  <c r="N1468" i="5"/>
  <c r="N1781" i="5"/>
  <c r="N2120" i="5"/>
  <c r="N409" i="5"/>
  <c r="N1336" i="5"/>
  <c r="N1680" i="5"/>
  <c r="N317" i="5"/>
  <c r="N1632" i="5"/>
  <c r="N194" i="5"/>
  <c r="N236" i="5"/>
  <c r="N1927" i="5"/>
  <c r="N393" i="5"/>
  <c r="N1952" i="5"/>
  <c r="N573" i="5"/>
  <c r="N1297" i="5"/>
  <c r="N2018" i="5"/>
  <c r="N1676" i="5"/>
  <c r="N2405" i="5"/>
  <c r="N1343" i="5"/>
  <c r="N1783" i="5"/>
  <c r="N17" i="5"/>
  <c r="N677" i="5"/>
  <c r="N2062" i="5"/>
  <c r="N39" i="5"/>
  <c r="N84" i="5"/>
  <c r="N2370" i="5"/>
  <c r="N2397" i="5"/>
  <c r="N1269" i="5"/>
  <c r="N432" i="5"/>
  <c r="N1095" i="5"/>
  <c r="N1797" i="5"/>
  <c r="N1955" i="5"/>
  <c r="N2234" i="5"/>
  <c r="N791" i="5"/>
  <c r="N759" i="5"/>
  <c r="N403" i="5"/>
  <c r="N2061" i="5"/>
  <c r="N464" i="5"/>
  <c r="N986" i="5"/>
  <c r="N175" i="5"/>
  <c r="N1656" i="5"/>
  <c r="N2176" i="5"/>
  <c r="N1802" i="5"/>
  <c r="N2432" i="5"/>
  <c r="N1566" i="5"/>
  <c r="N218" i="5"/>
  <c r="N804" i="5"/>
  <c r="N2364" i="5"/>
  <c r="N1143" i="5"/>
  <c r="N898" i="5"/>
  <c r="N1772" i="5"/>
  <c r="N2138" i="5"/>
  <c r="N1109" i="5"/>
  <c r="N2284" i="5"/>
  <c r="N273" i="5"/>
  <c r="N1259" i="5"/>
  <c r="N1747" i="5"/>
  <c r="N1589" i="5"/>
  <c r="N2162" i="5"/>
  <c r="N1111" i="5"/>
  <c r="N899" i="5"/>
  <c r="N1226" i="5"/>
  <c r="N456" i="5"/>
  <c r="N2359" i="5"/>
  <c r="N2153" i="5"/>
  <c r="N444" i="5"/>
  <c r="N902" i="5"/>
  <c r="N1099" i="5"/>
  <c r="N289" i="5"/>
  <c r="N517" i="5"/>
  <c r="N230" i="5"/>
  <c r="N37" i="5"/>
  <c r="N1135" i="5"/>
  <c r="N1434" i="5"/>
  <c r="N1427" i="5"/>
  <c r="N1994" i="5"/>
  <c r="N1495" i="5"/>
  <c r="N964" i="5"/>
  <c r="N601" i="5"/>
  <c r="N754" i="5"/>
  <c r="N1467" i="5"/>
  <c r="N2268" i="5"/>
  <c r="N705" i="5"/>
  <c r="N803" i="5"/>
  <c r="N86" i="5"/>
  <c r="N450" i="5"/>
  <c r="N671" i="5"/>
  <c r="N2237" i="5"/>
  <c r="N2431" i="5"/>
  <c r="N871" i="5"/>
  <c r="N353" i="5"/>
  <c r="N631" i="5"/>
  <c r="N1864" i="5"/>
  <c r="N158" i="5"/>
  <c r="N1201" i="5"/>
  <c r="N1734" i="5"/>
  <c r="N1719" i="5"/>
  <c r="N2201" i="5"/>
  <c r="N1624" i="5"/>
  <c r="N1969" i="5"/>
  <c r="N945" i="5"/>
  <c r="N1487" i="5"/>
  <c r="N681" i="5"/>
  <c r="N463" i="5"/>
  <c r="N1221" i="5"/>
  <c r="N1479" i="5"/>
  <c r="N126" i="5"/>
  <c r="N466" i="5"/>
  <c r="N1967" i="5"/>
  <c r="N526" i="5"/>
  <c r="N2261" i="5"/>
  <c r="N1049" i="5"/>
  <c r="N1900" i="5"/>
  <c r="N1868" i="5"/>
  <c r="N2156" i="5"/>
  <c r="N2075" i="5"/>
  <c r="N1451" i="5"/>
  <c r="N420" i="5"/>
  <c r="N2136" i="5"/>
  <c r="N852" i="5"/>
  <c r="N2185" i="5"/>
  <c r="N1456" i="5"/>
  <c r="N771" i="5"/>
  <c r="N371" i="5"/>
  <c r="N2326" i="5"/>
  <c r="N1271" i="5"/>
  <c r="N830" i="5"/>
  <c r="N1544" i="5"/>
  <c r="N2443" i="5"/>
  <c r="N487" i="5"/>
  <c r="N1416" i="5"/>
  <c r="N173" i="5"/>
  <c r="N1194" i="5"/>
  <c r="N1832" i="5"/>
  <c r="N2361" i="5"/>
  <c r="N350" i="5"/>
  <c r="N823" i="5"/>
  <c r="N2016" i="5"/>
  <c r="N883" i="5"/>
  <c r="N1659" i="5"/>
  <c r="N1232" i="5"/>
  <c r="N261" i="5"/>
  <c r="N118" i="5"/>
  <c r="N1206" i="5"/>
  <c r="N1274" i="5"/>
  <c r="N908" i="5"/>
  <c r="N1415" i="5"/>
  <c r="N1295" i="5"/>
  <c r="N938" i="5"/>
  <c r="N1039" i="5"/>
  <c r="N682" i="5"/>
  <c r="N2335" i="5"/>
  <c r="N254" i="5"/>
  <c r="N2157" i="5"/>
  <c r="N757" i="5"/>
  <c r="N1362" i="5"/>
  <c r="N214" i="5"/>
  <c r="N1304" i="5"/>
  <c r="N701" i="5"/>
  <c r="N2420" i="5"/>
  <c r="N185" i="5"/>
  <c r="N1696" i="5"/>
  <c r="N136" i="5"/>
  <c r="N1276" i="5"/>
  <c r="N107" i="5"/>
  <c r="N1650" i="5"/>
  <c r="N2376" i="5"/>
  <c r="N130" i="5"/>
  <c r="N1942" i="5"/>
  <c r="N2285" i="5"/>
  <c r="N888" i="5"/>
  <c r="N1233" i="5"/>
  <c r="N2301" i="5"/>
  <c r="N718" i="5"/>
  <c r="N1725" i="5"/>
  <c r="N2166" i="5"/>
  <c r="N2357" i="5"/>
  <c r="N1908" i="5"/>
  <c r="N1825" i="5"/>
  <c r="N1672" i="5"/>
  <c r="N1777" i="5"/>
  <c r="N1105" i="5"/>
  <c r="N243" i="5"/>
  <c r="N1147" i="5"/>
  <c r="N1573" i="5"/>
  <c r="N1333" i="5"/>
  <c r="N2408" i="5"/>
  <c r="N1239" i="5"/>
  <c r="N1021" i="5"/>
  <c r="N860" i="5"/>
  <c r="N134" i="5"/>
  <c r="N562" i="5"/>
  <c r="N205" i="5"/>
  <c r="N1047" i="5"/>
  <c r="N760" i="5"/>
  <c r="N770" i="5"/>
  <c r="N2142" i="5"/>
  <c r="N983" i="5"/>
  <c r="N1842" i="5"/>
  <c r="N1323" i="5"/>
  <c r="N948" i="5"/>
  <c r="N1687" i="5"/>
  <c r="N1337" i="5"/>
  <c r="N472" i="5"/>
  <c r="N2375" i="5"/>
  <c r="N252" i="5"/>
  <c r="N255" i="5"/>
  <c r="N796" i="5"/>
  <c r="N83" i="5"/>
  <c r="N1162" i="5"/>
  <c r="N976" i="5"/>
  <c r="N514" i="5"/>
  <c r="N1536" i="5"/>
  <c r="N1928" i="5"/>
  <c r="N1087" i="5"/>
  <c r="N468" i="5"/>
  <c r="N1003" i="5"/>
  <c r="N2085" i="5"/>
  <c r="N2175" i="5"/>
  <c r="N1270" i="5"/>
  <c r="N263" i="5"/>
  <c r="N910" i="5"/>
  <c r="N1282" i="5"/>
  <c r="N1138" i="5"/>
  <c r="N2422" i="5"/>
  <c r="N1477" i="5"/>
  <c r="N253" i="5"/>
  <c r="N1322" i="5"/>
  <c r="N1564" i="5"/>
  <c r="N192" i="5"/>
  <c r="N448" i="5"/>
  <c r="N96" i="5"/>
  <c r="N1428" i="5"/>
  <c r="N469" i="5"/>
  <c r="N1907" i="5"/>
  <c r="N1670" i="5"/>
  <c r="N19" i="5"/>
  <c r="N944" i="5"/>
  <c r="N1981" i="5"/>
  <c r="N396" i="5"/>
  <c r="N2190" i="5"/>
  <c r="N1963" i="5"/>
  <c r="N722" i="5"/>
  <c r="N1660" i="5"/>
  <c r="N1646" i="5"/>
  <c r="N2224" i="5"/>
  <c r="N1623" i="5"/>
  <c r="N1189" i="5"/>
  <c r="N658" i="5"/>
  <c r="N209" i="5"/>
  <c r="N541" i="5"/>
  <c r="N2304" i="5"/>
  <c r="N1937" i="5"/>
  <c r="N893" i="5"/>
  <c r="N138" i="5"/>
  <c r="N370" i="5"/>
  <c r="N855" i="5"/>
  <c r="N1090" i="5"/>
  <c r="N46" i="5"/>
  <c r="N1349" i="5"/>
  <c r="N1439" i="5"/>
  <c r="N2073" i="5"/>
  <c r="N182" i="5"/>
  <c r="N65" i="5"/>
  <c r="N2024" i="5"/>
  <c r="N905" i="5"/>
  <c r="N1152" i="5"/>
  <c r="N781" i="5"/>
  <c r="N1815" i="5"/>
  <c r="N21" i="5"/>
  <c r="N2030" i="5"/>
  <c r="N713" i="5"/>
  <c r="N2377" i="5"/>
  <c r="N1378" i="5"/>
  <c r="N795" i="5"/>
  <c r="N1723" i="5"/>
  <c r="N1284" i="5"/>
  <c r="N295" i="5"/>
  <c r="N2165" i="5"/>
  <c r="N2294" i="5"/>
  <c r="N854" i="5"/>
  <c r="N780" i="5"/>
  <c r="N2146" i="5"/>
  <c r="N1525" i="5"/>
  <c r="N1252" i="5"/>
  <c r="N2393" i="5"/>
  <c r="N1018" i="5"/>
  <c r="N506" i="5"/>
  <c r="N2228" i="5"/>
  <c r="N413" i="5"/>
  <c r="N329" i="5"/>
  <c r="N1929" i="5"/>
  <c r="N1773" i="5"/>
  <c r="N2009" i="5"/>
  <c r="N1314" i="5"/>
  <c r="N355" i="5"/>
  <c r="N772" i="5"/>
  <c r="N824" i="5"/>
  <c r="N321" i="5"/>
  <c r="N1161" i="5"/>
  <c r="N890" i="5"/>
  <c r="N111" i="5"/>
  <c r="N116" i="5"/>
  <c r="N2040" i="5"/>
  <c r="N1966" i="5"/>
  <c r="N929" i="5"/>
  <c r="N1854" i="5"/>
  <c r="N1745" i="5"/>
  <c r="N1299" i="5"/>
  <c r="N582" i="5"/>
  <c r="N493" i="5"/>
  <c r="N2296" i="5"/>
  <c r="N805" i="5"/>
  <c r="I539" i="5"/>
  <c r="H539" i="5"/>
  <c r="J539" i="5" s="1"/>
  <c r="I897" i="5"/>
  <c r="K897" i="5" s="1"/>
  <c r="H897" i="5"/>
  <c r="J897" i="5" s="1"/>
  <c r="B707" i="5"/>
  <c r="C707" i="5"/>
  <c r="D707" i="5"/>
  <c r="H707" i="5"/>
  <c r="J707" i="5" s="1"/>
  <c r="I707" i="5"/>
  <c r="K707" i="5" s="1"/>
  <c r="U2442" i="6" l="1"/>
  <c r="T2442" i="6" s="1"/>
  <c r="U2120" i="6"/>
  <c r="U1460" i="6"/>
  <c r="T1460" i="6" s="1"/>
  <c r="U1432" i="6"/>
  <c r="T1432" i="6" s="1"/>
  <c r="U2218" i="6"/>
  <c r="U2217" i="6"/>
  <c r="U503" i="6"/>
  <c r="T503" i="6" s="1"/>
  <c r="U2018" i="6"/>
  <c r="T2018" i="6" s="1"/>
  <c r="U2118" i="6"/>
  <c r="T2118" i="6" s="1"/>
  <c r="U473" i="6"/>
  <c r="T473" i="6" s="1"/>
  <c r="U2035" i="6"/>
  <c r="T2035" i="6" s="1"/>
  <c r="U2007" i="6"/>
  <c r="T2007" i="6" s="1"/>
  <c r="U2390" i="6"/>
  <c r="T2390" i="6" s="1"/>
  <c r="V751" i="6"/>
  <c r="U1612" i="6"/>
  <c r="U1443" i="6"/>
  <c r="U573" i="6"/>
  <c r="T573" i="6" s="1"/>
  <c r="U1179" i="6"/>
  <c r="T1179" i="6" s="1"/>
  <c r="U437" i="6"/>
  <c r="V721" i="6"/>
  <c r="V259" i="6"/>
  <c r="U2266" i="6"/>
  <c r="T2266" i="6" s="1"/>
  <c r="U1385" i="6"/>
  <c r="T1385" i="6" s="1"/>
  <c r="U1673" i="6"/>
  <c r="U1156" i="6"/>
  <c r="T1156" i="6" s="1"/>
  <c r="U1173" i="6"/>
  <c r="U2011" i="6"/>
  <c r="U1088" i="6"/>
  <c r="V182" i="6"/>
  <c r="U709" i="6"/>
  <c r="T709" i="6" s="1"/>
  <c r="V736" i="6"/>
  <c r="V854" i="6"/>
  <c r="V38" i="6"/>
  <c r="U1344" i="6"/>
  <c r="T1344" i="6" s="1"/>
  <c r="U916" i="6"/>
  <c r="U882" i="6"/>
  <c r="V741" i="6"/>
  <c r="U57" i="6"/>
  <c r="U701" i="6"/>
  <c r="T701" i="6" s="1"/>
  <c r="V733" i="6"/>
  <c r="V1895" i="6"/>
  <c r="V223" i="6"/>
  <c r="U667" i="6"/>
  <c r="T667" i="6" s="1"/>
  <c r="U1401" i="6"/>
  <c r="U2425" i="6"/>
  <c r="U2108" i="6"/>
  <c r="U2003" i="6"/>
  <c r="U2008" i="6"/>
  <c r="T2008" i="6" s="1"/>
  <c r="U340" i="6"/>
  <c r="T340" i="6" s="1"/>
  <c r="U1894" i="6"/>
  <c r="V793" i="6"/>
  <c r="V769" i="6"/>
  <c r="V1900" i="6"/>
  <c r="U2321" i="6"/>
  <c r="T2321" i="6" s="1"/>
  <c r="U2284" i="6"/>
  <c r="U2228" i="6"/>
  <c r="U1280" i="6"/>
  <c r="T1280" i="6" s="1"/>
  <c r="U1086" i="6"/>
  <c r="U1216" i="6"/>
  <c r="T1216" i="6" s="1"/>
  <c r="U1096" i="6"/>
  <c r="T1096" i="6" s="1"/>
  <c r="U1146" i="6"/>
  <c r="T1146" i="6" s="1"/>
  <c r="U1149" i="6"/>
  <c r="U461" i="6"/>
  <c r="T461" i="6" s="1"/>
  <c r="U1765" i="6"/>
  <c r="U1542" i="6"/>
  <c r="T1542" i="6" s="1"/>
  <c r="U543" i="6"/>
  <c r="U2399" i="6"/>
  <c r="U2083" i="6"/>
  <c r="T2083" i="6" s="1"/>
  <c r="U2328" i="6"/>
  <c r="T2328" i="6" s="1"/>
  <c r="U2314" i="6"/>
  <c r="U1575" i="6"/>
  <c r="T1575" i="6" s="1"/>
  <c r="U618" i="6"/>
  <c r="U1517" i="6"/>
  <c r="U1295" i="6"/>
  <c r="T1295" i="6" s="1"/>
  <c r="U1141" i="6"/>
  <c r="T1141" i="6" s="1"/>
  <c r="U327" i="6"/>
  <c r="T327" i="6" s="1"/>
  <c r="V853" i="6"/>
  <c r="U68" i="6"/>
  <c r="U1501" i="6"/>
  <c r="T1501" i="6" s="1"/>
  <c r="V79" i="6"/>
  <c r="U103" i="6"/>
  <c r="T103" i="6" s="1"/>
  <c r="V851" i="6"/>
  <c r="V795" i="6"/>
  <c r="U1062" i="6"/>
  <c r="T1062" i="6" s="1"/>
  <c r="V802" i="6"/>
  <c r="V839" i="6"/>
  <c r="U1617" i="6"/>
  <c r="T1617" i="6" s="1"/>
  <c r="V803" i="6"/>
  <c r="V234" i="6"/>
  <c r="U70" i="6"/>
  <c r="T70" i="6" s="1"/>
  <c r="U2279" i="6"/>
  <c r="U1480" i="6"/>
  <c r="T1480" i="6" s="1"/>
  <c r="U2427" i="6"/>
  <c r="T2427" i="6" s="1"/>
  <c r="U2433" i="6"/>
  <c r="T2433" i="6" s="1"/>
  <c r="U2141" i="6"/>
  <c r="T2141" i="6" s="1"/>
  <c r="U2143" i="6"/>
  <c r="U1248" i="6"/>
  <c r="T1248" i="6" s="1"/>
  <c r="U1169" i="6"/>
  <c r="T1169" i="6" s="1"/>
  <c r="U2113" i="6"/>
  <c r="U1068" i="6"/>
  <c r="U207" i="6"/>
  <c r="T207" i="6" s="1"/>
  <c r="V173" i="6"/>
  <c r="V160" i="6"/>
  <c r="V293" i="6"/>
  <c r="U1450" i="6"/>
  <c r="T1450" i="6" s="1"/>
  <c r="U2170" i="6"/>
  <c r="U2213" i="6"/>
  <c r="T2213" i="6" s="1"/>
  <c r="U1314" i="6"/>
  <c r="U1325" i="6"/>
  <c r="U2155" i="6"/>
  <c r="T2155" i="6" s="1"/>
  <c r="U49" i="6"/>
  <c r="T49" i="6" s="1"/>
  <c r="U1185" i="6"/>
  <c r="T1185" i="6" s="1"/>
  <c r="U2131" i="6"/>
  <c r="U2030" i="6"/>
  <c r="T2030" i="6" s="1"/>
  <c r="V252" i="6"/>
  <c r="V756" i="6"/>
  <c r="V850" i="6"/>
  <c r="V748" i="6"/>
  <c r="V301" i="6"/>
  <c r="U1511" i="6"/>
  <c r="U2233" i="6"/>
  <c r="T2233" i="6" s="1"/>
  <c r="U1308" i="6"/>
  <c r="T1308" i="6" s="1"/>
  <c r="U516" i="6"/>
  <c r="U446" i="6"/>
  <c r="T446" i="6" s="1"/>
  <c r="U1140" i="6"/>
  <c r="T1140" i="6" s="1"/>
  <c r="U351" i="6"/>
  <c r="V704" i="6"/>
  <c r="V190" i="6"/>
  <c r="V813" i="6"/>
  <c r="V158" i="6"/>
  <c r="V227" i="6"/>
  <c r="V196" i="6"/>
  <c r="V283" i="6"/>
  <c r="V308" i="6"/>
  <c r="V349" i="6"/>
  <c r="U2336" i="6"/>
  <c r="T2336" i="6" s="1"/>
  <c r="U1694" i="6"/>
  <c r="T1694" i="6" s="1"/>
  <c r="U1499" i="6"/>
  <c r="U1277" i="6"/>
  <c r="V285" i="6"/>
  <c r="V745" i="6"/>
  <c r="V1887" i="6"/>
  <c r="U1835" i="6"/>
  <c r="U1336" i="6"/>
  <c r="U1371" i="6"/>
  <c r="T1371" i="6" s="1"/>
  <c r="U1100" i="6"/>
  <c r="U1091" i="6"/>
  <c r="T1091" i="6" s="1"/>
  <c r="U2073" i="6"/>
  <c r="T2073" i="6" s="1"/>
  <c r="U2100" i="6"/>
  <c r="T2100" i="6" s="1"/>
  <c r="U1072" i="6"/>
  <c r="T1072" i="6" s="1"/>
  <c r="U418" i="6"/>
  <c r="T418" i="6" s="1"/>
  <c r="U408" i="6"/>
  <c r="T408" i="6" s="1"/>
  <c r="U1050" i="6"/>
  <c r="T1050" i="6" s="1"/>
  <c r="U397" i="6"/>
  <c r="T397" i="6" s="1"/>
  <c r="U20" i="6"/>
  <c r="T20" i="6" s="1"/>
  <c r="U84" i="6"/>
  <c r="T84" i="6" s="1"/>
  <c r="V770" i="6"/>
  <c r="V251" i="6"/>
  <c r="V891" i="6"/>
  <c r="R1646" i="6" a="1"/>
  <c r="R1646" i="6" s="1"/>
  <c r="S1646" i="6" s="1"/>
  <c r="R1751" i="6" a="1"/>
  <c r="R1751" i="6" s="1"/>
  <c r="S1751" i="6" s="1"/>
  <c r="U1751" i="6" s="1"/>
  <c r="T1751" i="6" s="1"/>
  <c r="R1713" i="6" a="1"/>
  <c r="R1713" i="6" s="1"/>
  <c r="S1713" i="6" s="1"/>
  <c r="V1713" i="6" s="1"/>
  <c r="R1768" i="6" a="1"/>
  <c r="R1768" i="6" s="1"/>
  <c r="S1768" i="6" s="1"/>
  <c r="V1768" i="6" s="1"/>
  <c r="R680" i="6" a="1"/>
  <c r="R680" i="6" s="1"/>
  <c r="S680" i="6" s="1"/>
  <c r="R1862" i="6" a="1"/>
  <c r="R1862" i="6" s="1"/>
  <c r="S1862" i="6" s="1"/>
  <c r="R1759" i="6" a="1"/>
  <c r="R1759" i="6" s="1"/>
  <c r="S1759" i="6" s="1"/>
  <c r="P145" i="6" a="1"/>
  <c r="P145" i="6" s="1"/>
  <c r="Q145" i="6" s="1"/>
  <c r="P1081" i="6" a="1"/>
  <c r="P1081" i="6" s="1"/>
  <c r="Q1081" i="6" s="1"/>
  <c r="P6" i="6" a="1"/>
  <c r="P6" i="6" s="1"/>
  <c r="Q6" i="6" s="1"/>
  <c r="P887" i="6" a="1"/>
  <c r="P887" i="6" s="1"/>
  <c r="Q887" i="6" s="1"/>
  <c r="P953" i="6" a="1"/>
  <c r="P953" i="6" s="1"/>
  <c r="Q953" i="6" s="1"/>
  <c r="P989" i="6" a="1"/>
  <c r="P989" i="6" s="1"/>
  <c r="Q989" i="6" s="1"/>
  <c r="P1034" i="6" a="1"/>
  <c r="P1034" i="6" s="1"/>
  <c r="Q1034" i="6" s="1"/>
  <c r="V1034" i="6" s="1"/>
  <c r="P1077" i="6" a="1"/>
  <c r="P1077" i="6" s="1"/>
  <c r="Q1077" i="6" s="1"/>
  <c r="V1077" i="6" s="1"/>
  <c r="P31" i="6" a="1"/>
  <c r="P31" i="6" s="1"/>
  <c r="Q31" i="6" s="1"/>
  <c r="P1288" i="6" a="1"/>
  <c r="P1288" i="6" s="1"/>
  <c r="Q1288" i="6" s="1"/>
  <c r="P1327" i="6" a="1"/>
  <c r="P1327" i="6" s="1"/>
  <c r="Q1327" i="6" s="1"/>
  <c r="V1327" i="6" s="1"/>
  <c r="P818" i="6" a="1"/>
  <c r="P818" i="6" s="1"/>
  <c r="Q818" i="6" s="1"/>
  <c r="V818" i="6" s="1"/>
  <c r="P909" i="6" a="1"/>
  <c r="P909" i="6" s="1"/>
  <c r="Q909" i="6" s="1"/>
  <c r="V909" i="6" s="1"/>
  <c r="P1635" i="6" a="1"/>
  <c r="P1635" i="6" s="1"/>
  <c r="Q1635" i="6" s="1"/>
  <c r="P645" i="6" a="1"/>
  <c r="P645" i="6" s="1"/>
  <c r="Q645" i="6" s="1"/>
  <c r="P664" i="6" a="1"/>
  <c r="P664" i="6" s="1"/>
  <c r="Q664" i="6" s="1"/>
  <c r="P2364" i="6" a="1"/>
  <c r="P2364" i="6" s="1"/>
  <c r="Q2364" i="6" s="1"/>
  <c r="P1792" i="6" a="1"/>
  <c r="P1792" i="6" s="1"/>
  <c r="Q1792" i="6" s="1"/>
  <c r="P1546" i="6" a="1"/>
  <c r="P1546" i="6" s="1"/>
  <c r="Q1546" i="6" s="1"/>
  <c r="P644" i="6" a="1"/>
  <c r="P644" i="6" s="1"/>
  <c r="Q644" i="6" s="1"/>
  <c r="P2322" i="6" a="1"/>
  <c r="P2322" i="6" s="1"/>
  <c r="Q2322" i="6" s="1"/>
  <c r="P1785" i="6" a="1"/>
  <c r="P1785" i="6" s="1"/>
  <c r="Q1785" i="6" s="1"/>
  <c r="P551" i="6" a="1"/>
  <c r="P551" i="6" s="1"/>
  <c r="Q551" i="6" s="1"/>
  <c r="P1666" i="6" a="1"/>
  <c r="P1666" i="6" s="1"/>
  <c r="Q1666" i="6" s="1"/>
  <c r="P659" i="6" a="1"/>
  <c r="P659" i="6" s="1"/>
  <c r="Q659" i="6" s="1"/>
  <c r="P2298" i="6" a="1"/>
  <c r="P2298" i="6" s="1"/>
  <c r="Q2298" i="6" s="1"/>
  <c r="P1719" i="6" a="1"/>
  <c r="P1719" i="6" s="1"/>
  <c r="Q1719" i="6" s="1"/>
  <c r="P2334" i="6" a="1"/>
  <c r="P2334" i="6" s="1"/>
  <c r="Q2334" i="6" s="1"/>
  <c r="P1538" i="6" a="1"/>
  <c r="P1538" i="6" s="1"/>
  <c r="Q1538" i="6" s="1"/>
  <c r="P1702" i="6" a="1"/>
  <c r="P1702" i="6" s="1"/>
  <c r="Q1702" i="6" s="1"/>
  <c r="P1827" i="6" a="1"/>
  <c r="P1827" i="6" s="1"/>
  <c r="Q1827" i="6" s="1"/>
  <c r="P639" i="6" a="1"/>
  <c r="P639" i="6" s="1"/>
  <c r="Q639" i="6" s="1"/>
  <c r="P1804" i="6" a="1"/>
  <c r="P1804" i="6" s="1"/>
  <c r="Q1804" i="6" s="1"/>
  <c r="P693" i="6" a="1"/>
  <c r="P693" i="6" s="1"/>
  <c r="Q693" i="6" s="1"/>
  <c r="P1877" i="6" a="1"/>
  <c r="P1877" i="6" s="1"/>
  <c r="Q1877" i="6" s="1"/>
  <c r="P1640" i="6" a="1"/>
  <c r="P1640" i="6" s="1"/>
  <c r="Q1640" i="6" s="1"/>
  <c r="P646" i="6" a="1"/>
  <c r="P646" i="6" s="1"/>
  <c r="Q646" i="6" s="1"/>
  <c r="P1729" i="6" a="1"/>
  <c r="P1729" i="6" s="1"/>
  <c r="Q1729" i="6" s="1"/>
  <c r="P1602" i="6" a="1"/>
  <c r="P1602" i="6" s="1"/>
  <c r="Q1602" i="6" s="1"/>
  <c r="P1634" i="6" a="1"/>
  <c r="P1634" i="6" s="1"/>
  <c r="Q1634" i="6" s="1"/>
  <c r="V1634" i="6" s="1"/>
  <c r="P1679" i="6" a="1"/>
  <c r="P1679" i="6" s="1"/>
  <c r="Q1679" i="6" s="1"/>
  <c r="P1767" i="6" a="1"/>
  <c r="P1767" i="6" s="1"/>
  <c r="Q1767" i="6" s="1"/>
  <c r="P681" i="6" a="1"/>
  <c r="P681" i="6" s="1"/>
  <c r="Q681" i="6" s="1"/>
  <c r="P193" i="6" a="1"/>
  <c r="P193" i="6" s="1"/>
  <c r="Q193" i="6" s="1"/>
  <c r="V193" i="6" s="1"/>
  <c r="P1334" i="6" a="1"/>
  <c r="P1334" i="6" s="1"/>
  <c r="Q1334" i="6" s="1"/>
  <c r="V1334" i="6" s="1"/>
  <c r="P1048" i="6" a="1"/>
  <c r="P1048" i="6" s="1"/>
  <c r="Q1048" i="6" s="1"/>
  <c r="V1048" i="6" s="1"/>
  <c r="P722" i="6" a="1"/>
  <c r="P722" i="6" s="1"/>
  <c r="Q722" i="6" s="1"/>
  <c r="P35" i="6" a="1"/>
  <c r="P35" i="6" s="1"/>
  <c r="Q35" i="6" s="1"/>
  <c r="V35" i="6" s="1"/>
  <c r="P949" i="6" a="1"/>
  <c r="P949" i="6" s="1"/>
  <c r="Q949" i="6" s="1"/>
  <c r="V949" i="6" s="1"/>
  <c r="P1975" i="6" a="1"/>
  <c r="P1975" i="6" s="1"/>
  <c r="Q1975" i="6" s="1"/>
  <c r="P1243" i="6" a="1"/>
  <c r="P1243" i="6" s="1"/>
  <c r="Q1243" i="6" s="1"/>
  <c r="V1243" i="6" s="1"/>
  <c r="P1339" i="6" a="1"/>
  <c r="P1339" i="6" s="1"/>
  <c r="Q1339" i="6" s="1"/>
  <c r="P155" i="6" a="1"/>
  <c r="P155" i="6" s="1"/>
  <c r="Q155" i="6" s="1"/>
  <c r="V155" i="6" s="1"/>
  <c r="P1000" i="6" a="1"/>
  <c r="P1000" i="6" s="1"/>
  <c r="Q1000" i="6" s="1"/>
  <c r="V1000" i="6" s="1"/>
  <c r="P835" i="6" a="1"/>
  <c r="P835" i="6" s="1"/>
  <c r="Q835" i="6" s="1"/>
  <c r="P307" i="6" a="1"/>
  <c r="P307" i="6" s="1"/>
  <c r="Q307" i="6" s="1"/>
  <c r="P300" i="6" a="1"/>
  <c r="P300" i="6" s="1"/>
  <c r="Q300" i="6" s="1"/>
  <c r="V300" i="6" s="1"/>
  <c r="P419" i="6" a="1"/>
  <c r="P419" i="6" s="1"/>
  <c r="Q419" i="6" s="1"/>
  <c r="V419" i="6" s="1"/>
  <c r="P1261" i="6" a="1"/>
  <c r="P1261" i="6" s="1"/>
  <c r="Q1261" i="6" s="1"/>
  <c r="P1413" i="6" a="1"/>
  <c r="P1413" i="6" s="1"/>
  <c r="Q1413" i="6" s="1"/>
  <c r="U1413" i="6" s="1"/>
  <c r="T1413" i="6" s="1"/>
  <c r="P594" i="6" a="1"/>
  <c r="P594" i="6" s="1"/>
  <c r="Q594" i="6" s="1"/>
  <c r="V594" i="6" s="1"/>
  <c r="P1642" i="6" a="1"/>
  <c r="P1642" i="6" s="1"/>
  <c r="Q1642" i="6" s="1"/>
  <c r="P1681" i="6" a="1"/>
  <c r="P1681" i="6" s="1"/>
  <c r="Q1681" i="6" s="1"/>
  <c r="P1849" i="6" a="1"/>
  <c r="P1849" i="6" s="1"/>
  <c r="Q1849" i="6" s="1"/>
  <c r="P1881" i="6" a="1"/>
  <c r="P1881" i="6" s="1"/>
  <c r="Q1881" i="6" s="1"/>
  <c r="P1514" i="6" a="1"/>
  <c r="P1514" i="6" s="1"/>
  <c r="Q1514" i="6" s="1"/>
  <c r="V1514" i="6" s="1"/>
  <c r="P1551" i="6" a="1"/>
  <c r="P1551" i="6" s="1"/>
  <c r="Q1551" i="6" s="1"/>
  <c r="P651" i="6" a="1"/>
  <c r="P651" i="6" s="1"/>
  <c r="Q651" i="6" s="1"/>
  <c r="P1279" i="6" a="1"/>
  <c r="P1279" i="6" s="1"/>
  <c r="Q1279" i="6" s="1"/>
  <c r="P570" i="6" a="1"/>
  <c r="P570" i="6" s="1"/>
  <c r="Q570" i="6" s="1"/>
  <c r="P1553" i="6" a="1"/>
  <c r="P1553" i="6" s="1"/>
  <c r="Q1553" i="6" s="1"/>
  <c r="U1553" i="6" s="1"/>
  <c r="T1553" i="6" s="1"/>
  <c r="P1590" i="6" a="1"/>
  <c r="P1590" i="6" s="1"/>
  <c r="Q1590" i="6" s="1"/>
  <c r="P2297" i="6" a="1"/>
  <c r="P2297" i="6" s="1"/>
  <c r="Q2297" i="6" s="1"/>
  <c r="P2311" i="6" a="1"/>
  <c r="P2311" i="6" s="1"/>
  <c r="Q2311" i="6" s="1"/>
  <c r="P1756" i="6" a="1"/>
  <c r="P1756" i="6" s="1"/>
  <c r="Q1756" i="6" s="1"/>
  <c r="P2344" i="6" a="1"/>
  <c r="P2344" i="6" s="1"/>
  <c r="Q2344" i="6" s="1"/>
  <c r="P1399" i="6" a="1"/>
  <c r="P1399" i="6" s="1"/>
  <c r="Q1399" i="6" s="1"/>
  <c r="V1399" i="6" s="1"/>
  <c r="P1559" i="6" a="1"/>
  <c r="P1559" i="6" s="1"/>
  <c r="Q1559" i="6" s="1"/>
  <c r="V1559" i="6" s="1"/>
  <c r="P2323" i="6" a="1"/>
  <c r="P2323" i="6" s="1"/>
  <c r="Q2323" i="6" s="1"/>
  <c r="U2323" i="6" s="1"/>
  <c r="T2323" i="6" s="1"/>
  <c r="P671" i="6" a="1"/>
  <c r="P671" i="6" s="1"/>
  <c r="Q671" i="6" s="1"/>
  <c r="P1502" i="6" a="1"/>
  <c r="P1502" i="6" s="1"/>
  <c r="Q1502" i="6" s="1"/>
  <c r="V1502" i="6" s="1"/>
  <c r="P1708" i="6" a="1"/>
  <c r="P1708" i="6" s="1"/>
  <c r="Q1708" i="6" s="1"/>
  <c r="P2" i="6" a="1"/>
  <c r="P2" i="6" s="1"/>
  <c r="Q2" i="6" s="1"/>
  <c r="P1601" i="6" a="1"/>
  <c r="P1601" i="6" s="1"/>
  <c r="Q1601" i="6" s="1"/>
  <c r="V1601" i="6" s="1"/>
  <c r="P1672" i="6" a="1"/>
  <c r="P1672" i="6" s="1"/>
  <c r="Q1672" i="6" s="1"/>
  <c r="P654" i="6" a="1"/>
  <c r="P654" i="6" s="1"/>
  <c r="Q654" i="6" s="1"/>
  <c r="P1777" i="6" a="1"/>
  <c r="P1777" i="6" s="1"/>
  <c r="Q1777" i="6" s="1"/>
  <c r="P1817" i="6" a="1"/>
  <c r="P1817" i="6" s="1"/>
  <c r="Q1817" i="6" s="1"/>
  <c r="P1641" i="6" a="1"/>
  <c r="P1641" i="6" s="1"/>
  <c r="Q1641" i="6" s="1"/>
  <c r="V1641" i="6" s="1"/>
  <c r="P1686" i="6" a="1"/>
  <c r="P1686" i="6" s="1"/>
  <c r="Q1686" i="6" s="1"/>
  <c r="P2324" i="6" a="1"/>
  <c r="P2324" i="6" s="1"/>
  <c r="Q2324" i="6" s="1"/>
  <c r="P1772" i="6" a="1"/>
  <c r="P1772" i="6" s="1"/>
  <c r="Q1772" i="6" s="1"/>
  <c r="P1815" i="6" a="1"/>
  <c r="P1815" i="6" s="1"/>
  <c r="Q1815" i="6" s="1"/>
  <c r="P696" i="6" a="1"/>
  <c r="P696" i="6" s="1"/>
  <c r="Q696" i="6" s="1"/>
  <c r="R678" i="6" a="1"/>
  <c r="R678" i="6" s="1"/>
  <c r="S678" i="6" s="1"/>
  <c r="R693" i="6" a="1"/>
  <c r="R693" i="6" s="1"/>
  <c r="S693" i="6" s="1"/>
  <c r="R1776" i="6" a="1"/>
  <c r="R1776" i="6" s="1"/>
  <c r="S1776" i="6" s="1"/>
  <c r="P25" i="6" a="1"/>
  <c r="P25" i="6" s="1"/>
  <c r="Q25" i="6" s="1"/>
  <c r="V25" i="6" s="1"/>
  <c r="P16" i="6" a="1"/>
  <c r="P16" i="6" s="1"/>
  <c r="Q16" i="6" s="1"/>
  <c r="P197" i="6" a="1"/>
  <c r="P197" i="6" s="1"/>
  <c r="Q197" i="6" s="1"/>
  <c r="P287" i="6" a="1"/>
  <c r="P287" i="6" s="1"/>
  <c r="Q287" i="6" s="1"/>
  <c r="P789" i="6" a="1"/>
  <c r="P789" i="6" s="1"/>
  <c r="Q789" i="6" s="1"/>
  <c r="V789" i="6" s="1"/>
  <c r="P1061" i="6" a="1"/>
  <c r="P1061" i="6" s="1"/>
  <c r="Q1061" i="6" s="1"/>
  <c r="P534" i="6" a="1"/>
  <c r="P534" i="6" s="1"/>
  <c r="Q534" i="6" s="1"/>
  <c r="P400" i="6" a="1"/>
  <c r="P400" i="6" s="1"/>
  <c r="Q400" i="6" s="1"/>
  <c r="V400" i="6" s="1"/>
  <c r="P1740" i="6" a="1"/>
  <c r="P1740" i="6" s="1"/>
  <c r="Q1740" i="6" s="1"/>
  <c r="P1854" i="6" a="1"/>
  <c r="P1854" i="6" s="1"/>
  <c r="Q1854" i="6" s="1"/>
  <c r="P1810" i="6" a="1"/>
  <c r="P1810" i="6" s="1"/>
  <c r="Q1810" i="6" s="1"/>
  <c r="P1826" i="6" a="1"/>
  <c r="P1826" i="6" s="1"/>
  <c r="Q1826" i="6" s="1"/>
  <c r="P1721" i="6" a="1"/>
  <c r="P1721" i="6" s="1"/>
  <c r="Q1721" i="6" s="1"/>
  <c r="P1446" i="6" a="1"/>
  <c r="P1446" i="6" s="1"/>
  <c r="Q1446" i="6" s="1"/>
  <c r="P621" i="6" a="1"/>
  <c r="P621" i="6" s="1"/>
  <c r="Q621" i="6" s="1"/>
  <c r="U621" i="6" s="1"/>
  <c r="T621" i="6" s="1"/>
  <c r="P1595" i="6" a="1"/>
  <c r="P1595" i="6" s="1"/>
  <c r="Q1595" i="6" s="1"/>
  <c r="U1595" i="6" s="1"/>
  <c r="T1595" i="6" s="1"/>
  <c r="P2302" i="6" a="1"/>
  <c r="P2302" i="6" s="1"/>
  <c r="Q2302" i="6" s="1"/>
  <c r="V2302" i="6" s="1"/>
  <c r="P662" i="6" a="1"/>
  <c r="P662" i="6" s="1"/>
  <c r="Q662" i="6" s="1"/>
  <c r="P1452" i="6" a="1"/>
  <c r="P1452" i="6" s="1"/>
  <c r="Q1452" i="6" s="1"/>
  <c r="V1452" i="6" s="1"/>
  <c r="P641" i="6" a="1"/>
  <c r="P641" i="6" s="1"/>
  <c r="Q641" i="6" s="1"/>
  <c r="P2326" i="6" a="1"/>
  <c r="P2326" i="6" s="1"/>
  <c r="Q2326" i="6" s="1"/>
  <c r="P1847" i="6" a="1"/>
  <c r="P1847" i="6" s="1"/>
  <c r="Q1847" i="6" s="1"/>
  <c r="P1340" i="6" a="1"/>
  <c r="P1340" i="6" s="1"/>
  <c r="Q1340" i="6" s="1"/>
  <c r="V1340" i="6" s="1"/>
  <c r="P1393" i="6" a="1"/>
  <c r="P1393" i="6" s="1"/>
  <c r="Q1393" i="6" s="1"/>
  <c r="V1393" i="6" s="1"/>
  <c r="P1547" i="6" a="1"/>
  <c r="P1547" i="6" s="1"/>
  <c r="Q1547" i="6" s="1"/>
  <c r="P637" i="6" a="1"/>
  <c r="P637" i="6" s="1"/>
  <c r="Q637" i="6" s="1"/>
  <c r="V637" i="6" s="1"/>
  <c r="P1665" i="6" a="1"/>
  <c r="P1665" i="6" s="1"/>
  <c r="Q1665" i="6" s="1"/>
  <c r="U1665" i="6" s="1"/>
  <c r="T1665" i="6" s="1"/>
  <c r="P669" i="6" a="1"/>
  <c r="P669" i="6" s="1"/>
  <c r="Q669" i="6" s="1"/>
  <c r="P577" i="6" a="1"/>
  <c r="P577" i="6" s="1"/>
  <c r="Q577" i="6" s="1"/>
  <c r="P683" i="6" a="1"/>
  <c r="P683" i="6" s="1"/>
  <c r="Q683" i="6" s="1"/>
  <c r="P1376" i="6" a="1"/>
  <c r="P1376" i="6" s="1"/>
  <c r="Q1376" i="6" s="1"/>
  <c r="P1782" i="6" a="1"/>
  <c r="P1782" i="6" s="1"/>
  <c r="Q1782" i="6" s="1"/>
  <c r="P1818" i="6" a="1"/>
  <c r="P1818" i="6" s="1"/>
  <c r="Q1818" i="6" s="1"/>
  <c r="R654" i="6" a="1"/>
  <c r="R654" i="6" s="1"/>
  <c r="S654" i="6" s="1"/>
  <c r="R1795" i="6" a="1"/>
  <c r="R1795" i="6" s="1"/>
  <c r="S1795" i="6" s="1"/>
  <c r="R1842" i="6" a="1"/>
  <c r="R1842" i="6" s="1"/>
  <c r="S1842" i="6" s="1"/>
  <c r="P4" i="6" a="1"/>
  <c r="P4" i="6" s="1"/>
  <c r="Q4" i="6" s="1"/>
  <c r="P204" i="6" a="1"/>
  <c r="P204" i="6" s="1"/>
  <c r="Q204" i="6" s="1"/>
  <c r="V204" i="6" s="1"/>
  <c r="P819" i="6" a="1"/>
  <c r="P819" i="6" s="1"/>
  <c r="Q819" i="6" s="1"/>
  <c r="V819" i="6" s="1"/>
  <c r="P1028" i="6" a="1"/>
  <c r="P1028" i="6" s="1"/>
  <c r="Q1028" i="6" s="1"/>
  <c r="P1311" i="6" a="1"/>
  <c r="P1311" i="6" s="1"/>
  <c r="Q1311" i="6" s="1"/>
  <c r="V1311" i="6" s="1"/>
  <c r="P221" i="6" a="1"/>
  <c r="P221" i="6" s="1"/>
  <c r="Q221" i="6" s="1"/>
  <c r="P1070" i="6" a="1"/>
  <c r="P1070" i="6" s="1"/>
  <c r="Q1070" i="6" s="1"/>
  <c r="P528" i="6" a="1"/>
  <c r="P528" i="6" s="1"/>
  <c r="Q528" i="6" s="1"/>
  <c r="P1537" i="6" a="1"/>
  <c r="P1537" i="6" s="1"/>
  <c r="Q1537" i="6" s="1"/>
  <c r="V1537" i="6" s="1"/>
  <c r="P656" i="6" a="1"/>
  <c r="P656" i="6" s="1"/>
  <c r="Q656" i="6" s="1"/>
  <c r="P1783" i="6" a="1"/>
  <c r="P1783" i="6" s="1"/>
  <c r="Q1783" i="6" s="1"/>
  <c r="P685" i="6" a="1"/>
  <c r="P685" i="6" s="1"/>
  <c r="Q685" i="6" s="1"/>
  <c r="P1855" i="6" a="1"/>
  <c r="P1855" i="6" s="1"/>
  <c r="Q1855" i="6" s="1"/>
  <c r="P1410" i="6" a="1"/>
  <c r="P1410" i="6" s="1"/>
  <c r="Q1410" i="6" s="1"/>
  <c r="V1410" i="6" s="1"/>
  <c r="P1636" i="6" a="1"/>
  <c r="P1636" i="6" s="1"/>
  <c r="Q1636" i="6" s="1"/>
  <c r="V1636" i="6" s="1"/>
  <c r="P1680" i="6" a="1"/>
  <c r="P1680" i="6" s="1"/>
  <c r="Q1680" i="6" s="1"/>
  <c r="P1819" i="6" a="1"/>
  <c r="P1819" i="6" s="1"/>
  <c r="Q1819" i="6" s="1"/>
  <c r="P1851" i="6" a="1"/>
  <c r="P1851" i="6" s="1"/>
  <c r="Q1851" i="6" s="1"/>
  <c r="P1355" i="6" a="1"/>
  <c r="P1355" i="6" s="1"/>
  <c r="Q1355" i="6" s="1"/>
  <c r="P1637" i="6" a="1"/>
  <c r="P1637" i="6" s="1"/>
  <c r="Q1637" i="6" s="1"/>
  <c r="P1682" i="6" a="1"/>
  <c r="P1682" i="6" s="1"/>
  <c r="Q1682" i="6" s="1"/>
  <c r="V1682" i="6" s="1"/>
  <c r="P1418" i="6" a="1"/>
  <c r="P1418" i="6" s="1"/>
  <c r="Q1418" i="6" s="1"/>
  <c r="V1418" i="6" s="1"/>
  <c r="P1489" i="6" a="1"/>
  <c r="P1489" i="6" s="1"/>
  <c r="Q1489" i="6" s="1"/>
  <c r="P1644" i="6" a="1"/>
  <c r="P1644" i="6" s="1"/>
  <c r="Q1644" i="6" s="1"/>
  <c r="P1689" i="6" a="1"/>
  <c r="P1689" i="6" s="1"/>
  <c r="Q1689" i="6" s="1"/>
  <c r="P2366" i="6" a="1"/>
  <c r="P2366" i="6" s="1"/>
  <c r="Q2366" i="6" s="1"/>
  <c r="P1592" i="6" a="1"/>
  <c r="P1592" i="6" s="1"/>
  <c r="Q1592" i="6" s="1"/>
  <c r="P638" i="6" a="1"/>
  <c r="P638" i="6" s="1"/>
  <c r="Q638" i="6" s="1"/>
  <c r="V638" i="6" s="1"/>
  <c r="P1491" i="6" a="1"/>
  <c r="P1491" i="6" s="1"/>
  <c r="Q1491" i="6" s="1"/>
  <c r="P614" i="6" a="1"/>
  <c r="P614" i="6" s="1"/>
  <c r="Q614" i="6" s="1"/>
  <c r="P1790" i="6" a="1"/>
  <c r="P1790" i="6" s="1"/>
  <c r="Q1790" i="6" s="1"/>
  <c r="P1697" i="6" a="1"/>
  <c r="P1697" i="6" s="1"/>
  <c r="Q1697" i="6" s="1"/>
  <c r="R2454" i="6" a="1"/>
  <c r="R2454" i="6" s="1"/>
  <c r="S2454" i="6" s="1"/>
  <c r="V2454" i="6" s="1"/>
  <c r="R1841" i="6" a="1"/>
  <c r="R1841" i="6" s="1"/>
  <c r="S1841" i="6" s="1"/>
  <c r="Q856" i="6"/>
  <c r="R1869" i="6" a="1"/>
  <c r="R1869" i="6" s="1"/>
  <c r="S1869" i="6" s="1"/>
  <c r="R652" i="6" a="1"/>
  <c r="R652" i="6" s="1"/>
  <c r="S652" i="6" s="1"/>
  <c r="P5" i="6" a="1"/>
  <c r="P5" i="6" s="1"/>
  <c r="Q5" i="6" s="1"/>
  <c r="V5" i="6" s="1"/>
  <c r="P12" i="6" a="1"/>
  <c r="P12" i="6" s="1"/>
  <c r="Q12" i="6" s="1"/>
  <c r="P791" i="6" a="1"/>
  <c r="P791" i="6" s="1"/>
  <c r="Q791" i="6" s="1"/>
  <c r="V791" i="6" s="1"/>
  <c r="P11" i="6" a="1"/>
  <c r="P11" i="6" s="1"/>
  <c r="Q11" i="6" s="1"/>
  <c r="P788" i="6" a="1"/>
  <c r="P788" i="6" s="1"/>
  <c r="Q788" i="6" s="1"/>
  <c r="V788" i="6" s="1"/>
  <c r="P861" i="6" a="1"/>
  <c r="P861" i="6" s="1"/>
  <c r="Q861" i="6" s="1"/>
  <c r="V861" i="6" s="1"/>
  <c r="P1051" i="6" a="1"/>
  <c r="P1051" i="6" s="1"/>
  <c r="Q1051" i="6" s="1"/>
  <c r="P1239" i="6" a="1"/>
  <c r="P1239" i="6" s="1"/>
  <c r="Q1239" i="6" s="1"/>
  <c r="P837" i="6" a="1"/>
  <c r="P837" i="6" s="1"/>
  <c r="Q837" i="6" s="1"/>
  <c r="P523" i="6" a="1"/>
  <c r="P523" i="6" s="1"/>
  <c r="Q523" i="6" s="1"/>
  <c r="V523" i="6" s="1"/>
  <c r="P552" i="6" a="1"/>
  <c r="P552" i="6" s="1"/>
  <c r="Q552" i="6" s="1"/>
  <c r="P557" i="6" a="1"/>
  <c r="P557" i="6" s="1"/>
  <c r="Q557" i="6" s="1"/>
  <c r="P237" i="6" a="1"/>
  <c r="P237" i="6" s="1"/>
  <c r="Q237" i="6" s="1"/>
  <c r="V237" i="6" s="1"/>
  <c r="P355" i="6" a="1"/>
  <c r="P355" i="6" s="1"/>
  <c r="Q355" i="6" s="1"/>
  <c r="V355" i="6" s="1"/>
  <c r="P539" i="6" a="1"/>
  <c r="P539" i="6" s="1"/>
  <c r="Q539" i="6" s="1"/>
  <c r="V539" i="6" s="1"/>
  <c r="P255" i="6" a="1"/>
  <c r="P255" i="6" s="1"/>
  <c r="Q255" i="6" s="1"/>
  <c r="V255" i="6" s="1"/>
  <c r="P342" i="6" a="1"/>
  <c r="P342" i="6" s="1"/>
  <c r="Q342" i="6" s="1"/>
  <c r="V342" i="6" s="1"/>
  <c r="P1006" i="6" a="1"/>
  <c r="P1006" i="6" s="1"/>
  <c r="Q1006" i="6" s="1"/>
  <c r="V1006" i="6" s="1"/>
  <c r="P1119" i="6" a="1"/>
  <c r="P1119" i="6" s="1"/>
  <c r="Q1119" i="6" s="1"/>
  <c r="V1119" i="6" s="1"/>
  <c r="P1750" i="6" a="1"/>
  <c r="P1750" i="6" s="1"/>
  <c r="Q1750" i="6" s="1"/>
  <c r="P1791" i="6" a="1"/>
  <c r="P1791" i="6" s="1"/>
  <c r="Q1791" i="6" s="1"/>
  <c r="P1687" i="6" a="1"/>
  <c r="P1687" i="6" s="1"/>
  <c r="Q1687" i="6" s="1"/>
  <c r="P1645" i="6" a="1"/>
  <c r="P1645" i="6" s="1"/>
  <c r="Q1645" i="6" s="1"/>
  <c r="P1688" i="6" a="1"/>
  <c r="P1688" i="6" s="1"/>
  <c r="Q1688" i="6" s="1"/>
  <c r="V1688" i="6" s="1"/>
  <c r="P1735" i="6" a="1"/>
  <c r="P1735" i="6" s="1"/>
  <c r="Q1735" i="6" s="1"/>
  <c r="P1840" i="6" a="1"/>
  <c r="P1840" i="6" s="1"/>
  <c r="Q1840" i="6" s="1"/>
  <c r="P1698" i="6" a="1"/>
  <c r="P1698" i="6" s="1"/>
  <c r="Q1698" i="6" s="1"/>
  <c r="P2337" i="6" a="1"/>
  <c r="P2337" i="6" s="1"/>
  <c r="Q2337" i="6" s="1"/>
  <c r="P1856" i="6" a="1"/>
  <c r="P1856" i="6" s="1"/>
  <c r="Q1856" i="6" s="1"/>
  <c r="P1599" i="6" a="1"/>
  <c r="P1599" i="6" s="1"/>
  <c r="Q1599" i="6" s="1"/>
  <c r="P640" i="6" a="1"/>
  <c r="P640" i="6" s="1"/>
  <c r="Q640" i="6" s="1"/>
  <c r="P1725" i="6" a="1"/>
  <c r="P1725" i="6" s="1"/>
  <c r="Q1725" i="6" s="1"/>
  <c r="V1725" i="6" s="1"/>
  <c r="P2381" i="6" a="1"/>
  <c r="P2381" i="6" s="1"/>
  <c r="Q2381" i="6" s="1"/>
  <c r="P657" i="6" a="1"/>
  <c r="P657" i="6" s="1"/>
  <c r="Q657" i="6" s="1"/>
  <c r="P2338" i="6" a="1"/>
  <c r="P2338" i="6" s="1"/>
  <c r="Q2338" i="6" s="1"/>
  <c r="P1822" i="6" a="1"/>
  <c r="P1822" i="6" s="1"/>
  <c r="Q1822" i="6" s="1"/>
  <c r="P584" i="6" a="1"/>
  <c r="P584" i="6" s="1"/>
  <c r="Q584" i="6" s="1"/>
  <c r="V584" i="6" s="1"/>
  <c r="P1709" i="6" a="1"/>
  <c r="P1709" i="6" s="1"/>
  <c r="Q1709" i="6" s="1"/>
  <c r="V1709" i="6" s="1"/>
  <c r="P1795" i="6" a="1"/>
  <c r="P1795" i="6" s="1"/>
  <c r="Q1795" i="6" s="1"/>
  <c r="P1657" i="6" a="1"/>
  <c r="P1657" i="6" s="1"/>
  <c r="Q1657" i="6" s="1"/>
  <c r="V1657" i="6" s="1"/>
  <c r="P1704" i="6" a="1"/>
  <c r="P1704" i="6" s="1"/>
  <c r="Q1704" i="6" s="1"/>
  <c r="R1672" i="6" a="1"/>
  <c r="R1672" i="6" s="1"/>
  <c r="S1672" i="6" s="1"/>
  <c r="R1642" i="6" a="1"/>
  <c r="R1642" i="6" s="1"/>
  <c r="S1642" i="6" s="1"/>
  <c r="R1667" i="6" a="1"/>
  <c r="R1667" i="6" s="1"/>
  <c r="S1667" i="6" s="1"/>
  <c r="V1667" i="6" s="1"/>
  <c r="R2445" i="6" a="1"/>
  <c r="R2445" i="6" s="1"/>
  <c r="S2445" i="6" s="1"/>
  <c r="V2445" i="6" s="1"/>
  <c r="R2316" i="6" a="1"/>
  <c r="R2316" i="6" s="1"/>
  <c r="S2316" i="6" s="1"/>
  <c r="P7" i="6" a="1"/>
  <c r="P7" i="6" s="1"/>
  <c r="Q7" i="6" s="1"/>
  <c r="U7" i="6" s="1"/>
  <c r="T7" i="6" s="1"/>
  <c r="P114" i="6" a="1"/>
  <c r="P114" i="6" s="1"/>
  <c r="Q114" i="6" s="1"/>
  <c r="V114" i="6" s="1"/>
  <c r="P765" i="6" a="1"/>
  <c r="P765" i="6" s="1"/>
  <c r="Q765" i="6" s="1"/>
  <c r="P48" i="6" a="1"/>
  <c r="P48" i="6" s="1"/>
  <c r="Q48" i="6" s="1"/>
  <c r="U48" i="6" s="1"/>
  <c r="T48" i="6" s="1"/>
  <c r="P1409" i="6" a="1"/>
  <c r="P1409" i="6" s="1"/>
  <c r="Q1409" i="6" s="1"/>
  <c r="P36" i="6" a="1"/>
  <c r="P36" i="6" s="1"/>
  <c r="Q36" i="6" s="1"/>
  <c r="P1292" i="6" a="1"/>
  <c r="P1292" i="6" s="1"/>
  <c r="Q1292" i="6" s="1"/>
  <c r="V1292" i="6" s="1"/>
  <c r="P991" i="6" a="1"/>
  <c r="P991" i="6" s="1"/>
  <c r="Q991" i="6" s="1"/>
  <c r="V991" i="6" s="1"/>
  <c r="P1307" i="6" a="1"/>
  <c r="P1307" i="6" s="1"/>
  <c r="Q1307" i="6" s="1"/>
  <c r="P243" i="6" a="1"/>
  <c r="P243" i="6" s="1"/>
  <c r="Q243" i="6" s="1"/>
  <c r="P1435" i="6" a="1"/>
  <c r="P1435" i="6" s="1"/>
  <c r="Q1435" i="6" s="1"/>
  <c r="U1435" i="6" s="1"/>
  <c r="T1435" i="6" s="1"/>
  <c r="P2333" i="6" a="1"/>
  <c r="P2333" i="6" s="1"/>
  <c r="Q2333" i="6" s="1"/>
  <c r="P1563" i="6" a="1"/>
  <c r="P1563" i="6" s="1"/>
  <c r="Q1563" i="6" s="1"/>
  <c r="P1267" i="6" a="1"/>
  <c r="P1267" i="6" s="1"/>
  <c r="Q1267" i="6" s="1"/>
  <c r="P560" i="6" a="1"/>
  <c r="P560" i="6" s="1"/>
  <c r="Q560" i="6" s="1"/>
  <c r="P1693" i="6" a="1"/>
  <c r="P1693" i="6" s="1"/>
  <c r="Q1693" i="6" s="1"/>
  <c r="P655" i="6" a="1"/>
  <c r="P655" i="6" s="1"/>
  <c r="Q655" i="6" s="1"/>
  <c r="P1788" i="6" a="1"/>
  <c r="P1788" i="6" s="1"/>
  <c r="Q1788" i="6" s="1"/>
  <c r="V1788" i="6" s="1"/>
  <c r="P1862" i="6" a="1"/>
  <c r="P1862" i="6" s="1"/>
  <c r="Q1862" i="6" s="1"/>
  <c r="P649" i="6" a="1"/>
  <c r="P649" i="6" s="1"/>
  <c r="Q649" i="6" s="1"/>
  <c r="P2329" i="6" a="1"/>
  <c r="P2329" i="6" s="1"/>
  <c r="Q2329" i="6" s="1"/>
  <c r="P1789" i="6" a="1"/>
  <c r="P1789" i="6" s="1"/>
  <c r="Q1789" i="6" s="1"/>
  <c r="P688" i="6" a="1"/>
  <c r="P688" i="6" s="1"/>
  <c r="Q688" i="6" s="1"/>
  <c r="P1757" i="6" a="1"/>
  <c r="P1757" i="6" s="1"/>
  <c r="Q1757" i="6" s="1"/>
  <c r="V1757" i="6" s="1"/>
  <c r="P1799" i="6" a="1"/>
  <c r="P1799" i="6" s="1"/>
  <c r="Q1799" i="6" s="1"/>
  <c r="P678" i="6" a="1"/>
  <c r="P678" i="6" s="1"/>
  <c r="Q678" i="6" s="1"/>
  <c r="V678" i="6" s="1"/>
  <c r="P69" i="6" a="1"/>
  <c r="P69" i="6" s="1"/>
  <c r="Q69" i="6" s="1"/>
  <c r="V69" i="6" s="1"/>
  <c r="R2343" i="6" a="1"/>
  <c r="R2343" i="6" s="1"/>
  <c r="S2343" i="6" s="1"/>
  <c r="P372" i="6" a="1"/>
  <c r="P372" i="6" s="1"/>
  <c r="Q372" i="6" s="1"/>
  <c r="P23" i="6" a="1"/>
  <c r="P23" i="6" s="1"/>
  <c r="Q23" i="6" s="1"/>
  <c r="V23" i="6" s="1"/>
  <c r="P29" i="6" a="1"/>
  <c r="P29" i="6" s="1"/>
  <c r="Q29" i="6" s="1"/>
  <c r="P1916" i="6" a="1"/>
  <c r="P1916" i="6" s="1"/>
  <c r="Q1916" i="6" s="1"/>
  <c r="P1326" i="6" a="1"/>
  <c r="P1326" i="6" s="1"/>
  <c r="Q1326" i="6" s="1"/>
  <c r="V1326" i="6" s="1"/>
  <c r="P40" i="6" a="1"/>
  <c r="P40" i="6" s="1"/>
  <c r="Q40" i="6" s="1"/>
  <c r="V40" i="6" s="1"/>
  <c r="P244" i="6" a="1"/>
  <c r="P244" i="6" s="1"/>
  <c r="Q244" i="6" s="1"/>
  <c r="V244" i="6" s="1"/>
  <c r="P2299" i="6" a="1"/>
  <c r="P2299" i="6" s="1"/>
  <c r="Q2299" i="6" s="1"/>
  <c r="P1564" i="6" a="1"/>
  <c r="P1564" i="6" s="1"/>
  <c r="Q1564" i="6" s="1"/>
  <c r="P2318" i="6" a="1"/>
  <c r="P2318" i="6" s="1"/>
  <c r="Q2318" i="6" s="1"/>
  <c r="P603" i="6" a="1"/>
  <c r="P603" i="6" s="1"/>
  <c r="Q603" i="6" s="1"/>
  <c r="P1567" i="6" a="1"/>
  <c r="P1567" i="6" s="1"/>
  <c r="Q1567" i="6" s="1"/>
  <c r="U1567" i="6" s="1"/>
  <c r="T1567" i="6" s="1"/>
  <c r="P1695" i="6" a="1"/>
  <c r="P1695" i="6" s="1"/>
  <c r="Q1695" i="6" s="1"/>
  <c r="P1543" i="6" a="1"/>
  <c r="P1543" i="6" s="1"/>
  <c r="Q1543" i="6" s="1"/>
  <c r="P1774" i="6" a="1"/>
  <c r="P1774" i="6" s="1"/>
  <c r="Q1774" i="6" s="1"/>
  <c r="P1710" i="6" a="1"/>
  <c r="P1710" i="6" s="1"/>
  <c r="Q1710" i="6" s="1"/>
  <c r="P2354" i="6" a="1"/>
  <c r="P2354" i="6" s="1"/>
  <c r="Q2354" i="6" s="1"/>
  <c r="P653" i="6" a="1"/>
  <c r="P653" i="6" s="1"/>
  <c r="Q653" i="6" s="1"/>
  <c r="P2365" i="6" a="1"/>
  <c r="P2365" i="6" s="1"/>
  <c r="Q2365" i="6" s="1"/>
  <c r="P636" i="6" a="1"/>
  <c r="P636" i="6" s="1"/>
  <c r="Q636" i="6" s="1"/>
  <c r="V636" i="6" s="1"/>
  <c r="P1800" i="6" a="1"/>
  <c r="P1800" i="6" s="1"/>
  <c r="Q1800" i="6" s="1"/>
  <c r="P679" i="6" a="1"/>
  <c r="P679" i="6" s="1"/>
  <c r="Q679" i="6" s="1"/>
  <c r="R1766" i="6" a="1"/>
  <c r="R1766" i="6" s="1"/>
  <c r="S1766" i="6" s="1"/>
  <c r="V1766" i="6" s="1"/>
  <c r="P19" i="6" a="1"/>
  <c r="P19" i="6" s="1"/>
  <c r="Q19" i="6" s="1"/>
  <c r="V19" i="6" s="1"/>
  <c r="P21" i="6" a="1"/>
  <c r="P21" i="6" s="1"/>
  <c r="Q21" i="6" s="1"/>
  <c r="V21" i="6" s="1"/>
  <c r="P60" i="6" a="1"/>
  <c r="P60" i="6" s="1"/>
  <c r="Q60" i="6" s="1"/>
  <c r="V60" i="6" s="1"/>
  <c r="P22" i="6" a="1"/>
  <c r="P22" i="6" s="1"/>
  <c r="Q22" i="6" s="1"/>
  <c r="P1259" i="6" a="1"/>
  <c r="P1259" i="6" s="1"/>
  <c r="Q1259" i="6" s="1"/>
  <c r="P1555" i="6" a="1"/>
  <c r="P1555" i="6" s="1"/>
  <c r="Q1555" i="6" s="1"/>
  <c r="V1555" i="6" s="1"/>
  <c r="P2360" i="6" a="1"/>
  <c r="P2360" i="6" s="1"/>
  <c r="Q2360" i="6" s="1"/>
  <c r="P596" i="6" a="1"/>
  <c r="P596" i="6" s="1"/>
  <c r="Q596" i="6" s="1"/>
  <c r="V596" i="6" s="1"/>
  <c r="P1658" i="6" a="1"/>
  <c r="P1658" i="6" s="1"/>
  <c r="Q1658" i="6" s="1"/>
  <c r="P2340" i="6" a="1"/>
  <c r="P2340" i="6" s="1"/>
  <c r="Q2340" i="6" s="1"/>
  <c r="P1743" i="6" a="1"/>
  <c r="P1743" i="6" s="1"/>
  <c r="Q1743" i="6" s="1"/>
  <c r="P1717" i="6" a="1"/>
  <c r="P1717" i="6" s="1"/>
  <c r="Q1717" i="6" s="1"/>
  <c r="P1633" i="6" a="1"/>
  <c r="P1633" i="6" s="1"/>
  <c r="Q1633" i="6" s="1"/>
  <c r="U1633" i="6" s="1"/>
  <c r="T1633" i="6" s="1"/>
  <c r="P2327" i="6" a="1"/>
  <c r="P2327" i="6" s="1"/>
  <c r="Q2327" i="6" s="1"/>
  <c r="P1598" i="6" a="1"/>
  <c r="P1598" i="6" s="1"/>
  <c r="Q1598" i="6" s="1"/>
  <c r="P670" i="6" a="1"/>
  <c r="P670" i="6" s="1"/>
  <c r="Q670" i="6" s="1"/>
  <c r="U2305" i="6"/>
  <c r="T2305" i="6" s="1"/>
  <c r="U1585" i="6"/>
  <c r="T1585" i="6" s="1"/>
  <c r="U2252" i="6"/>
  <c r="T2252" i="6" s="1"/>
  <c r="U1484" i="6"/>
  <c r="T1484" i="6" s="1"/>
  <c r="U561" i="6"/>
  <c r="T561" i="6" s="1"/>
  <c r="U497" i="6"/>
  <c r="T497" i="6" s="1"/>
  <c r="U2135" i="6"/>
  <c r="U1958" i="6"/>
  <c r="T1958" i="6" s="1"/>
  <c r="U2404" i="6"/>
  <c r="T2404" i="6" s="1"/>
  <c r="U240" i="6"/>
  <c r="T240" i="6" s="1"/>
  <c r="U1626" i="6"/>
  <c r="T1626" i="6" s="1"/>
  <c r="U1520" i="6"/>
  <c r="U1368" i="6"/>
  <c r="T1368" i="6" s="1"/>
  <c r="U527" i="6"/>
  <c r="U2408" i="6"/>
  <c r="T2408" i="6" s="1"/>
  <c r="U1176" i="6"/>
  <c r="T1176" i="6" s="1"/>
  <c r="U2104" i="6"/>
  <c r="U817" i="6"/>
  <c r="U1539" i="6"/>
  <c r="U62" i="6"/>
  <c r="T62" i="6" s="1"/>
  <c r="U1395" i="6"/>
  <c r="U1359" i="6"/>
  <c r="T1359" i="6" s="1"/>
  <c r="U1288" i="6"/>
  <c r="T1288" i="6" s="1"/>
  <c r="U557" i="6"/>
  <c r="T557" i="6" s="1"/>
  <c r="U1982" i="6"/>
  <c r="T1982" i="6" s="1"/>
  <c r="U113" i="6"/>
  <c r="T113" i="6" s="1"/>
  <c r="U1629" i="6"/>
  <c r="T1629" i="6" s="1"/>
  <c r="U1609" i="6"/>
  <c r="U1590" i="6"/>
  <c r="U2248" i="6"/>
  <c r="U1419" i="6"/>
  <c r="U1472" i="6"/>
  <c r="T1472" i="6" s="1"/>
  <c r="U1409" i="6"/>
  <c r="T1409" i="6" s="1"/>
  <c r="U1381" i="6"/>
  <c r="U1303" i="6"/>
  <c r="U1255" i="6"/>
  <c r="U1131" i="6"/>
  <c r="U456" i="6"/>
  <c r="U1195" i="6"/>
  <c r="T1195" i="6" s="1"/>
  <c r="U1043" i="6"/>
  <c r="T1043" i="6" s="1"/>
  <c r="U1114" i="6"/>
  <c r="T1114" i="6" s="1"/>
  <c r="U1201" i="6"/>
  <c r="T1201" i="6" s="1"/>
  <c r="U1138" i="6"/>
  <c r="T1138" i="6" s="1"/>
  <c r="U1213" i="6"/>
  <c r="T1213" i="6" s="1"/>
  <c r="U441" i="6"/>
  <c r="T441" i="6" s="1"/>
  <c r="U451" i="6"/>
  <c r="T451" i="6" s="1"/>
  <c r="U83" i="6"/>
  <c r="T83" i="6" s="1"/>
  <c r="U1684" i="6"/>
  <c r="T1684" i="6" s="1"/>
  <c r="U716" i="6"/>
  <c r="T716" i="6" s="1"/>
  <c r="U87" i="6"/>
  <c r="U790" i="6"/>
  <c r="U208" i="6"/>
  <c r="T208" i="6" s="1"/>
  <c r="T2279" i="6"/>
  <c r="R2342" i="6" a="1"/>
  <c r="R2342" i="6" s="1"/>
  <c r="S2342" i="6" s="1"/>
  <c r="V2342" i="6" s="1"/>
  <c r="R1769" i="6" a="1"/>
  <c r="R1769" i="6" s="1"/>
  <c r="S1769" i="6" s="1"/>
  <c r="V652" i="6"/>
  <c r="R1615" i="6" a="1"/>
  <c r="R1615" i="6" s="1"/>
  <c r="S1615" i="6" s="1"/>
  <c r="R1785" i="6" a="1"/>
  <c r="R1785" i="6" s="1"/>
  <c r="S1785" i="6" s="1"/>
  <c r="R1719" i="6" a="1"/>
  <c r="R1719" i="6" s="1"/>
  <c r="S1719" i="6" s="1"/>
  <c r="U1719" i="6" s="1"/>
  <c r="R1807" i="6" a="1"/>
  <c r="R1807" i="6" s="1"/>
  <c r="S1807" i="6" s="1"/>
  <c r="R2346" i="6" a="1"/>
  <c r="R2346" i="6" s="1"/>
  <c r="S2346" i="6" s="1"/>
  <c r="R1489" i="6" a="1"/>
  <c r="R1489" i="6" s="1"/>
  <c r="S1489" i="6" s="1"/>
  <c r="U1489" i="6" s="1"/>
  <c r="R1754" i="6" a="1"/>
  <c r="R1754" i="6" s="1"/>
  <c r="S1754" i="6" s="1"/>
  <c r="R1619" i="6" a="1"/>
  <c r="R1619" i="6" s="1"/>
  <c r="S1619" i="6" s="1"/>
  <c r="R1755" i="6" a="1"/>
  <c r="R1755" i="6" s="1"/>
  <c r="S1755" i="6" s="1"/>
  <c r="R1696" i="6" a="1"/>
  <c r="R1696" i="6" s="1"/>
  <c r="S1696" i="6" s="1"/>
  <c r="R1686" i="6" a="1"/>
  <c r="R1686" i="6" s="1"/>
  <c r="S1686" i="6" s="1"/>
  <c r="V1686" i="6" s="1"/>
  <c r="R1735" i="6" a="1"/>
  <c r="R1735" i="6" s="1"/>
  <c r="S1735" i="6" s="1"/>
  <c r="R1851" i="6" a="1"/>
  <c r="R1851" i="6" s="1"/>
  <c r="S1851" i="6" s="1"/>
  <c r="R3" i="6" a="1"/>
  <c r="R3" i="6" s="1"/>
  <c r="S3" i="6" s="1"/>
  <c r="U3" i="6" s="1"/>
  <c r="T3" i="6" s="1"/>
  <c r="U1658" i="6"/>
  <c r="T1658" i="6" s="1"/>
  <c r="R2380" i="6" a="1"/>
  <c r="R2380" i="6" s="1"/>
  <c r="S2380" i="6" s="1"/>
  <c r="U1862" i="6"/>
  <c r="T1862" i="6" s="1"/>
  <c r="R1729" i="6" a="1"/>
  <c r="R1729" i="6" s="1"/>
  <c r="S1729" i="6" s="1"/>
  <c r="R623" i="6" a="1"/>
  <c r="R623" i="6" s="1"/>
  <c r="S623" i="6" s="1"/>
  <c r="R611" i="6" a="1"/>
  <c r="R611" i="6" s="1"/>
  <c r="S611" i="6" s="1"/>
  <c r="R1875" i="6" a="1"/>
  <c r="R1875" i="6" s="1"/>
  <c r="S1875" i="6" s="1"/>
  <c r="U1875" i="6" s="1"/>
  <c r="T1875" i="6" s="1"/>
  <c r="R1721" i="6" a="1"/>
  <c r="R1721" i="6" s="1"/>
  <c r="S1721" i="6" s="1"/>
  <c r="V1697" i="6"/>
  <c r="V1743" i="6"/>
  <c r="V1817" i="6"/>
  <c r="V1759" i="6"/>
  <c r="R1702" i="6" a="1"/>
  <c r="R1702" i="6" s="1"/>
  <c r="S1702" i="6" s="1"/>
  <c r="R676" i="6" a="1"/>
  <c r="R676" i="6" s="1"/>
  <c r="S676" i="6" s="1"/>
  <c r="R1809" i="6" a="1"/>
  <c r="R1809" i="6" s="1"/>
  <c r="S1809" i="6" s="1"/>
  <c r="R1824" i="6" a="1"/>
  <c r="R1824" i="6" s="1"/>
  <c r="S1824" i="6" s="1"/>
  <c r="R1741" i="6" a="1"/>
  <c r="R1741" i="6" s="1"/>
  <c r="S1741" i="6" s="1"/>
  <c r="R649" i="6" a="1"/>
  <c r="R649" i="6" s="1"/>
  <c r="S649" i="6" s="1"/>
  <c r="R1801" i="6" a="1"/>
  <c r="R1801" i="6" s="1"/>
  <c r="S1801" i="6" s="1"/>
  <c r="R1852" i="6" a="1"/>
  <c r="R1852" i="6" s="1"/>
  <c r="S1852" i="6" s="1"/>
  <c r="R2376" i="6" a="1"/>
  <c r="R2376" i="6" s="1"/>
  <c r="S2376" i="6" s="1"/>
  <c r="R2447" i="6" a="1"/>
  <c r="R2447" i="6" s="1"/>
  <c r="S2447" i="6" s="1"/>
  <c r="V677" i="6"/>
  <c r="V2380" i="6"/>
  <c r="R686" i="6" a="1"/>
  <c r="R686" i="6" s="1"/>
  <c r="S686" i="6" s="1"/>
  <c r="U1798" i="6"/>
  <c r="T1798" i="6" s="1"/>
  <c r="R1878" i="6" a="1"/>
  <c r="R1878" i="6" s="1"/>
  <c r="S1878" i="6" s="1"/>
  <c r="R653" i="6" a="1"/>
  <c r="R653" i="6" s="1"/>
  <c r="S653" i="6" s="1"/>
  <c r="R1599" i="6" a="1"/>
  <c r="R1599" i="6" s="1"/>
  <c r="S1599" i="6" s="1"/>
  <c r="R1819" i="6" a="1"/>
  <c r="R1819" i="6" s="1"/>
  <c r="S1819" i="6" s="1"/>
  <c r="V640" i="6"/>
  <c r="AC457" i="6"/>
  <c r="V1695" i="6"/>
  <c r="R1786" i="6" a="1"/>
  <c r="R1786" i="6" s="1"/>
  <c r="S1786" i="6" s="1"/>
  <c r="R1860" i="6" a="1"/>
  <c r="R1860" i="6" s="1"/>
  <c r="S1860" i="6" s="1"/>
  <c r="R1836" i="6" a="1"/>
  <c r="R1836" i="6" s="1"/>
  <c r="S1836" i="6" s="1"/>
  <c r="R1839" i="6" a="1"/>
  <c r="R1839" i="6" s="1"/>
  <c r="S1839" i="6" s="1"/>
  <c r="R2331" i="6" a="1"/>
  <c r="R2331" i="6" s="1"/>
  <c r="S2331" i="6" s="1"/>
  <c r="U2331" i="6" s="1"/>
  <c r="R1753" i="6" a="1"/>
  <c r="R1753" i="6" s="1"/>
  <c r="S1753" i="6" s="1"/>
  <c r="V1753" i="6" s="1"/>
  <c r="R1857" i="6" a="1"/>
  <c r="R1857" i="6" s="1"/>
  <c r="S1857" i="6" s="1"/>
  <c r="R1796" i="6" a="1"/>
  <c r="R1796" i="6" s="1"/>
  <c r="S1796" i="6" s="1"/>
  <c r="V1796" i="6" s="1"/>
  <c r="U2326" i="6"/>
  <c r="R666" i="6" a="1"/>
  <c r="R666" i="6" s="1"/>
  <c r="S666" i="6" s="1"/>
  <c r="R1758" i="6" a="1"/>
  <c r="R1758" i="6" s="1"/>
  <c r="S1758" i="6" s="1"/>
  <c r="R1703" i="6" a="1"/>
  <c r="R1703" i="6" s="1"/>
  <c r="S1703" i="6" s="1"/>
  <c r="R1858" i="6" a="1"/>
  <c r="R1858" i="6" s="1"/>
  <c r="S1858" i="6" s="1"/>
  <c r="R1834" i="6" a="1"/>
  <c r="R1834" i="6" s="1"/>
  <c r="S1834" i="6" s="1"/>
  <c r="R1802" i="6" a="1"/>
  <c r="R1802" i="6" s="1"/>
  <c r="S1802" i="6" s="1"/>
  <c r="R1749" i="6" a="1"/>
  <c r="R1749" i="6" s="1"/>
  <c r="S1749" i="6" s="1"/>
  <c r="V1721" i="6"/>
  <c r="R1543" i="6" a="1"/>
  <c r="R1543" i="6" s="1"/>
  <c r="S1543" i="6" s="1"/>
  <c r="V1543" i="6" s="1"/>
  <c r="R1544" i="6" a="1"/>
  <c r="R1544" i="6" s="1"/>
  <c r="S1544" i="6" s="1"/>
  <c r="R1654" i="6" a="1"/>
  <c r="R1654" i="6" s="1"/>
  <c r="S1654" i="6" s="1"/>
  <c r="V1654" i="6" s="1"/>
  <c r="R1625" i="6" a="1"/>
  <c r="R1625" i="6" s="1"/>
  <c r="S1625" i="6" s="1"/>
  <c r="R1742" i="6" a="1"/>
  <c r="R1742" i="6" s="1"/>
  <c r="S1742" i="6" s="1"/>
  <c r="U1742" i="6" s="1"/>
  <c r="T1742" i="6" s="1"/>
  <c r="R664" i="6" a="1"/>
  <c r="R664" i="6" s="1"/>
  <c r="S664" i="6" s="1"/>
  <c r="V664" i="6" s="1"/>
  <c r="R671" i="6" a="1"/>
  <c r="R671" i="6" s="1"/>
  <c r="S671" i="6" s="1"/>
  <c r="V671" i="6" s="1"/>
  <c r="R2362" i="6" a="1"/>
  <c r="R2362" i="6" s="1"/>
  <c r="S2362" i="6" s="1"/>
  <c r="AC748" i="6"/>
  <c r="V1729" i="6"/>
  <c r="V1851" i="6"/>
  <c r="R1679" i="6" a="1"/>
  <c r="R1679" i="6" s="1"/>
  <c r="S1679" i="6" s="1"/>
  <c r="V1679" i="6" s="1"/>
  <c r="R656" i="6" a="1"/>
  <c r="R656" i="6" s="1"/>
  <c r="S656" i="6" s="1"/>
  <c r="R2359" i="6" a="1"/>
  <c r="R2359" i="6" s="1"/>
  <c r="S2359" i="6" s="1"/>
  <c r="V2316" i="6"/>
  <c r="V1793" i="6"/>
  <c r="V2343" i="6"/>
  <c r="R1718" i="6" a="1"/>
  <c r="R1718" i="6" s="1"/>
  <c r="S1718" i="6" s="1"/>
  <c r="V1718" i="6" s="1"/>
  <c r="R1783" i="6" a="1"/>
  <c r="R1783" i="6" s="1"/>
  <c r="S1783" i="6" s="1"/>
  <c r="V1783" i="6" s="1"/>
  <c r="R1714" i="6" a="1"/>
  <c r="R1714" i="6" s="1"/>
  <c r="S1714" i="6" s="1"/>
  <c r="U1714" i="6" s="1"/>
  <c r="R1731" i="6" a="1"/>
  <c r="R1731" i="6" s="1"/>
  <c r="S1731" i="6" s="1"/>
  <c r="R1774" i="6" a="1"/>
  <c r="R1774" i="6" s="1"/>
  <c r="S1774" i="6" s="1"/>
  <c r="R1806" i="6" a="1"/>
  <c r="R1806" i="6" s="1"/>
  <c r="S1806" i="6" s="1"/>
  <c r="AC2029" i="6"/>
  <c r="V1666" i="6"/>
  <c r="V2334" i="6"/>
  <c r="V1702" i="6"/>
  <c r="V1819" i="6"/>
  <c r="R1845" i="6" a="1"/>
  <c r="R1845" i="6" s="1"/>
  <c r="S1845" i="6" s="1"/>
  <c r="R1750" i="6" a="1"/>
  <c r="R1750" i="6" s="1"/>
  <c r="S1750" i="6" s="1"/>
  <c r="V24" i="6"/>
  <c r="V2311" i="6"/>
  <c r="R1733" i="6" a="1"/>
  <c r="R1733" i="6" s="1"/>
  <c r="S1733" i="6" s="1"/>
  <c r="R1738" i="6" a="1"/>
  <c r="R1738" i="6" s="1"/>
  <c r="S1738" i="6" s="1"/>
  <c r="R71" i="6" a="1"/>
  <c r="R71" i="6" s="1"/>
  <c r="S71" i="6" s="1"/>
  <c r="V71" i="6" s="1"/>
  <c r="R2349" i="6" a="1"/>
  <c r="R2349" i="6" s="1"/>
  <c r="S2349" i="6" s="1"/>
  <c r="V653" i="6"/>
  <c r="V1806" i="6"/>
  <c r="V2367" i="6"/>
  <c r="V2333" i="6"/>
  <c r="U875" i="6"/>
  <c r="V1854" i="6"/>
  <c r="R1690" i="6" a="1"/>
  <c r="R1690" i="6" s="1"/>
  <c r="S1690" i="6" s="1"/>
  <c r="U1690" i="6" s="1"/>
  <c r="R2317" i="6" a="1"/>
  <c r="R2317" i="6" s="1"/>
  <c r="S2317" i="6" s="1"/>
  <c r="R2330" i="6" a="1"/>
  <c r="R2330" i="6" s="1"/>
  <c r="S2330" i="6" s="1"/>
  <c r="V2330" i="6" s="1"/>
  <c r="R655" i="6" a="1"/>
  <c r="R655" i="6" s="1"/>
  <c r="S655" i="6" s="1"/>
  <c r="R1805" i="6" a="1"/>
  <c r="R1805" i="6" s="1"/>
  <c r="S1805" i="6" s="1"/>
  <c r="V1805" i="6" s="1"/>
  <c r="V2327" i="6"/>
  <c r="V1769" i="6"/>
  <c r="V1802" i="6"/>
  <c r="R622" i="6" a="1"/>
  <c r="R622" i="6" s="1"/>
  <c r="S622" i="6" s="1"/>
  <c r="R1653" i="6" a="1"/>
  <c r="R1653" i="6" s="1"/>
  <c r="S1653" i="6" s="1"/>
  <c r="R1640" i="6" a="1"/>
  <c r="R1640" i="6" s="1"/>
  <c r="S1640" i="6" s="1"/>
  <c r="U1640" i="6" s="1"/>
  <c r="T1640" i="6" s="1"/>
  <c r="R1689" i="6" a="1"/>
  <c r="R1689" i="6" s="1"/>
  <c r="S1689" i="6" s="1"/>
  <c r="R1734" i="6" a="1"/>
  <c r="R1734" i="6" s="1"/>
  <c r="S1734" i="6" s="1"/>
  <c r="V1734" i="6" s="1"/>
  <c r="R646" i="6" a="1"/>
  <c r="R646" i="6" s="1"/>
  <c r="S646" i="6" s="1"/>
  <c r="R1764" i="6" a="1"/>
  <c r="R1764" i="6" s="1"/>
  <c r="S1764" i="6" s="1"/>
  <c r="R1794" i="6" a="1"/>
  <c r="R1794" i="6" s="1"/>
  <c r="S1794" i="6" s="1"/>
  <c r="V1794" i="6" s="1"/>
  <c r="R1825" i="6" a="1"/>
  <c r="R1825" i="6" s="1"/>
  <c r="S1825" i="6" s="1"/>
  <c r="V1825" i="6" s="1"/>
  <c r="AC649" i="6"/>
  <c r="R1830" i="6" a="1"/>
  <c r="R1830" i="6" s="1"/>
  <c r="S1830" i="6" s="1"/>
  <c r="U1830" i="6" s="1"/>
  <c r="T1830" i="6" s="1"/>
  <c r="R1635" i="6" a="1"/>
  <c r="R1635" i="6" s="1"/>
  <c r="S1635" i="6" s="1"/>
  <c r="R1715" i="6" a="1"/>
  <c r="R1715" i="6" s="1"/>
  <c r="S1715" i="6" s="1"/>
  <c r="V1715" i="6" s="1"/>
  <c r="R1773" i="6" a="1"/>
  <c r="R1773" i="6" s="1"/>
  <c r="S1773" i="6" s="1"/>
  <c r="V1773" i="6" s="1"/>
  <c r="R1791" i="6" a="1"/>
  <c r="R1791" i="6" s="1"/>
  <c r="S1791" i="6" s="1"/>
  <c r="U1791" i="6" s="1"/>
  <c r="R1727" i="6" a="1"/>
  <c r="R1727" i="6" s="1"/>
  <c r="S1727" i="6" s="1"/>
  <c r="R672" i="6" a="1"/>
  <c r="R672" i="6" s="1"/>
  <c r="S672" i="6" s="1"/>
  <c r="U672" i="6" s="1"/>
  <c r="T672" i="6" s="1"/>
  <c r="R1748" i="6" a="1"/>
  <c r="R1748" i="6" s="1"/>
  <c r="S1748" i="6" s="1"/>
  <c r="V1748" i="6" s="1"/>
  <c r="R1859" i="6" a="1"/>
  <c r="R1859" i="6" s="1"/>
  <c r="S1859" i="6" s="1"/>
  <c r="R673" i="6" a="1"/>
  <c r="R673" i="6" s="1"/>
  <c r="S673" i="6" s="1"/>
  <c r="R1740" i="6" a="1"/>
  <c r="R1740" i="6" s="1"/>
  <c r="S1740" i="6" s="1"/>
  <c r="R1823" i="6" a="1"/>
  <c r="R1823" i="6" s="1"/>
  <c r="S1823" i="6" s="1"/>
  <c r="V1823" i="6" s="1"/>
  <c r="R1778" i="6" a="1"/>
  <c r="R1778" i="6" s="1"/>
  <c r="S1778" i="6" s="1"/>
  <c r="R2340" i="6" a="1"/>
  <c r="R2340" i="6" s="1"/>
  <c r="S2340" i="6" s="1"/>
  <c r="V2340" i="6" s="1"/>
  <c r="R1863" i="6" a="1"/>
  <c r="R1863" i="6" s="1"/>
  <c r="S1863" i="6" s="1"/>
  <c r="U1863" i="6" s="1"/>
  <c r="T1863" i="6" s="1"/>
  <c r="R2379" i="6" a="1"/>
  <c r="R2379" i="6" s="1"/>
  <c r="S2379" i="6" s="1"/>
  <c r="AC795" i="6"/>
  <c r="AC1075" i="6"/>
  <c r="U1789" i="6"/>
  <c r="R1816" i="6" a="1"/>
  <c r="R1816" i="6" s="1"/>
  <c r="S1816" i="6" s="1"/>
  <c r="R692" i="6" a="1"/>
  <c r="R692" i="6" s="1"/>
  <c r="S692" i="6" s="1"/>
  <c r="V1839" i="6"/>
  <c r="R1761" i="6" a="1"/>
  <c r="R1761" i="6" s="1"/>
  <c r="S1761" i="6" s="1"/>
  <c r="R1811" i="6" a="1"/>
  <c r="R1811" i="6" s="1"/>
  <c r="S1811" i="6" s="1"/>
  <c r="R1838" i="6" a="1"/>
  <c r="R1838" i="6" s="1"/>
  <c r="S1838" i="6" s="1"/>
  <c r="U1838" i="6" s="1"/>
  <c r="T1838" i="6" s="1"/>
  <c r="R72" i="6" a="1"/>
  <c r="R72" i="6" s="1"/>
  <c r="S72" i="6" s="1"/>
  <c r="U72" i="6" s="1"/>
  <c r="T72" i="6" s="1"/>
  <c r="AC644" i="6"/>
  <c r="AC1393" i="6"/>
  <c r="AC96" i="6"/>
  <c r="AC1318" i="6"/>
  <c r="V651" i="6"/>
  <c r="V1804" i="6"/>
  <c r="U2338" i="6"/>
  <c r="T2338" i="6" s="1"/>
  <c r="U1869" i="6"/>
  <c r="T1869" i="6" s="1"/>
  <c r="U1741" i="6"/>
  <c r="U1801" i="6"/>
  <c r="T1801" i="6" s="1"/>
  <c r="R1827" i="6" a="1"/>
  <c r="R1827" i="6" s="1"/>
  <c r="S1827" i="6" s="1"/>
  <c r="V1827" i="6" s="1"/>
  <c r="R1711" i="6" a="1"/>
  <c r="R1711" i="6" s="1"/>
  <c r="S1711" i="6" s="1"/>
  <c r="R1831" i="6" a="1"/>
  <c r="R1831" i="6" s="1"/>
  <c r="S1831" i="6" s="1"/>
  <c r="V1831" i="6" s="1"/>
  <c r="R1821" i="6" a="1"/>
  <c r="R1821" i="6" s="1"/>
  <c r="S1821" i="6" s="1"/>
  <c r="V1821" i="6" s="1"/>
  <c r="R1871" i="6" a="1"/>
  <c r="R1871" i="6" s="1"/>
  <c r="S1871" i="6" s="1"/>
  <c r="U2447" i="6"/>
  <c r="T2447" i="6" s="1"/>
  <c r="R1828" i="6" a="1"/>
  <c r="R1828" i="6" s="1"/>
  <c r="S1828" i="6" s="1"/>
  <c r="V1828" i="6" s="1"/>
  <c r="R1799" i="6" a="1"/>
  <c r="R1799" i="6" s="1"/>
  <c r="S1799" i="6" s="1"/>
  <c r="V1799" i="6" s="1"/>
  <c r="AC2160" i="6"/>
  <c r="V1703" i="6"/>
  <c r="R662" i="6" a="1"/>
  <c r="R662" i="6" s="1"/>
  <c r="S662" i="6" s="1"/>
  <c r="R2364" i="6" a="1"/>
  <c r="R2364" i="6" s="1"/>
  <c r="S2364" i="6" s="1"/>
  <c r="U2364" i="6" s="1"/>
  <c r="T2364" i="6" s="1"/>
  <c r="R1752" i="6" a="1"/>
  <c r="R1752" i="6" s="1"/>
  <c r="S1752" i="6" s="1"/>
  <c r="V1752" i="6" s="1"/>
  <c r="R2360" i="6" a="1"/>
  <c r="R2360" i="6" s="1"/>
  <c r="S2360" i="6" s="1"/>
  <c r="U2360" i="6" s="1"/>
  <c r="R1880" i="6" a="1"/>
  <c r="R1880" i="6" s="1"/>
  <c r="S1880" i="6" s="1"/>
  <c r="R1797" i="6" a="1"/>
  <c r="R1797" i="6" s="1"/>
  <c r="S1797" i="6" s="1"/>
  <c r="R674" i="6" a="1"/>
  <c r="R674" i="6" s="1"/>
  <c r="S674" i="6" s="1"/>
  <c r="U2349" i="6"/>
  <c r="T2349" i="6" s="1"/>
  <c r="R675" i="6" a="1"/>
  <c r="R675" i="6" s="1"/>
  <c r="S675" i="6" s="1"/>
  <c r="U675" i="6" s="1"/>
  <c r="T675" i="6" s="1"/>
  <c r="R1847" i="6" a="1"/>
  <c r="R1847" i="6" s="1"/>
  <c r="S1847" i="6" s="1"/>
  <c r="R682" i="6" a="1"/>
  <c r="R682" i="6" s="1"/>
  <c r="S682" i="6" s="1"/>
  <c r="R684" i="6" a="1"/>
  <c r="R684" i="6" s="1"/>
  <c r="S684" i="6" s="1"/>
  <c r="R2382" i="6" a="1"/>
  <c r="R2382" i="6" s="1"/>
  <c r="S2382" i="6" s="1"/>
  <c r="R1883" i="6" a="1"/>
  <c r="R1883" i="6" s="1"/>
  <c r="S1883" i="6" s="1"/>
  <c r="V1883" i="6" s="1"/>
  <c r="R2345" i="6" a="1"/>
  <c r="R2345" i="6" s="1"/>
  <c r="S2345" i="6" s="1"/>
  <c r="R2310" i="6" a="1"/>
  <c r="R2310" i="6" s="1"/>
  <c r="S2310" i="6" s="1"/>
  <c r="AC522" i="6"/>
  <c r="AC1098" i="6"/>
  <c r="AC1979" i="6"/>
  <c r="AC1860" i="6"/>
  <c r="AC1582" i="6"/>
  <c r="V1782" i="6"/>
  <c r="R1681" i="6" a="1"/>
  <c r="R1681" i="6" s="1"/>
  <c r="S1681" i="6" s="1"/>
  <c r="R1760" i="6" a="1"/>
  <c r="R1760" i="6" s="1"/>
  <c r="S1760" i="6" s="1"/>
  <c r="U1760" i="6" s="1"/>
  <c r="T1760" i="6" s="1"/>
  <c r="R1790" i="6" a="1"/>
  <c r="R1790" i="6" s="1"/>
  <c r="S1790" i="6" s="1"/>
  <c r="V1790" i="6" s="1"/>
  <c r="V1859" i="6"/>
  <c r="V2379" i="6"/>
  <c r="R658" i="6" a="1"/>
  <c r="R658" i="6" s="1"/>
  <c r="S658" i="6" s="1"/>
  <c r="V686" i="6"/>
  <c r="U1795" i="6"/>
  <c r="T1795" i="6" s="1"/>
  <c r="V1841" i="6"/>
  <c r="U856" i="6"/>
  <c r="T856" i="6" s="1"/>
  <c r="R1767" i="6" a="1"/>
  <c r="R1767" i="6" s="1"/>
  <c r="S1767" i="6" s="1"/>
  <c r="R1810" i="6" a="1"/>
  <c r="R1810" i="6" s="1"/>
  <c r="S1810" i="6" s="1"/>
  <c r="V1810" i="6" s="1"/>
  <c r="R1866" i="6" a="1"/>
  <c r="R1866" i="6" s="1"/>
  <c r="S1866" i="6" s="1"/>
  <c r="V1866" i="6" s="1"/>
  <c r="R1840" i="6" a="1"/>
  <c r="R1840" i="6" s="1"/>
  <c r="S1840" i="6" s="1"/>
  <c r="R1873" i="6" a="1"/>
  <c r="R1873" i="6" s="1"/>
  <c r="S1873" i="6" s="1"/>
  <c r="R2375" i="6" a="1"/>
  <c r="R2375" i="6" s="1"/>
  <c r="S2375" i="6" s="1"/>
  <c r="R1812" i="6" a="1"/>
  <c r="R1812" i="6" s="1"/>
  <c r="S1812" i="6" s="1"/>
  <c r="R1832" i="6" a="1"/>
  <c r="R1832" i="6" s="1"/>
  <c r="S1832" i="6" s="1"/>
  <c r="U1832" i="6" s="1"/>
  <c r="T1832" i="6" s="1"/>
  <c r="AC2191" i="6"/>
  <c r="AC1917" i="6"/>
  <c r="AC2354" i="6"/>
  <c r="V2376" i="6"/>
  <c r="V1860" i="6"/>
  <c r="R1710" i="6" a="1"/>
  <c r="R1710" i="6" s="1"/>
  <c r="S1710" i="6" s="1"/>
  <c r="V1710" i="6" s="1"/>
  <c r="R2355" i="6" a="1"/>
  <c r="R2355" i="6" s="1"/>
  <c r="S2355" i="6" s="1"/>
  <c r="U2355" i="6" s="1"/>
  <c r="T2355" i="6" s="1"/>
  <c r="R2448" i="6" a="1"/>
  <c r="R2448" i="6" s="1"/>
  <c r="S2448" i="6" s="1"/>
  <c r="V2448" i="6" s="1"/>
  <c r="R1818" i="6" a="1"/>
  <c r="R1818" i="6" s="1"/>
  <c r="S1818" i="6" s="1"/>
  <c r="R681" i="6" a="1"/>
  <c r="R681" i="6" s="1"/>
  <c r="S681" i="6" s="1"/>
  <c r="R2450" i="6" a="1"/>
  <c r="R2450" i="6" s="1"/>
  <c r="S2450" i="6" s="1"/>
  <c r="V2450" i="6" s="1"/>
  <c r="R2377" i="6" a="1"/>
  <c r="R2377" i="6" s="1"/>
  <c r="S2377" i="6" s="1"/>
  <c r="U2377" i="6" s="1"/>
  <c r="T2377" i="6" s="1"/>
  <c r="AC1868" i="6"/>
  <c r="AC1339" i="6"/>
  <c r="AC2074" i="6"/>
  <c r="AC1900" i="6"/>
  <c r="AC1722" i="6"/>
  <c r="V676" i="6"/>
  <c r="V682" i="6"/>
  <c r="V1637" i="6"/>
  <c r="R2337" i="6" a="1"/>
  <c r="R2337" i="6" s="1"/>
  <c r="S2337" i="6" s="1"/>
  <c r="V2337" i="6" s="1"/>
  <c r="R1792" i="6" a="1"/>
  <c r="R1792" i="6" s="1"/>
  <c r="S1792" i="6" s="1"/>
  <c r="R2351" i="6" a="1"/>
  <c r="R2351" i="6" s="1"/>
  <c r="S2351" i="6" s="1"/>
  <c r="U2351" i="6" s="1"/>
  <c r="T2351" i="6" s="1"/>
  <c r="R1808" i="6" a="1"/>
  <c r="R1808" i="6" s="1"/>
  <c r="S1808" i="6" s="1"/>
  <c r="R2347" i="6" a="1"/>
  <c r="R2347" i="6" s="1"/>
  <c r="S2347" i="6" s="1"/>
  <c r="V2347" i="6" s="1"/>
  <c r="R1855" i="6" a="1"/>
  <c r="R1855" i="6" s="1"/>
  <c r="S1855" i="6" s="1"/>
  <c r="V1855" i="6" s="1"/>
  <c r="R1876" i="6" a="1"/>
  <c r="R1876" i="6" s="1"/>
  <c r="S1876" i="6" s="1"/>
  <c r="V1876" i="6" s="1"/>
  <c r="R1850" i="6" a="1"/>
  <c r="R1850" i="6" s="1"/>
  <c r="S1850" i="6" s="1"/>
  <c r="V1850" i="6" s="1"/>
  <c r="R1864" i="6" a="1"/>
  <c r="R1864" i="6" s="1"/>
  <c r="S1864" i="6" s="1"/>
  <c r="V1864" i="6" s="1"/>
  <c r="R2352" i="6" a="1"/>
  <c r="R2352" i="6" s="1"/>
  <c r="S2352" i="6" s="1"/>
  <c r="R1822" i="6" a="1"/>
  <c r="R1822" i="6" s="1"/>
  <c r="S1822" i="6" s="1"/>
  <c r="R697" i="6" a="1"/>
  <c r="R697" i="6" s="1"/>
  <c r="S697" i="6" s="1"/>
  <c r="V697" i="6" s="1"/>
  <c r="R690" i="6" a="1"/>
  <c r="R690" i="6" s="1"/>
  <c r="S690" i="6" s="1"/>
  <c r="V690" i="6" s="1"/>
  <c r="R2358" i="6" a="1"/>
  <c r="R2358" i="6" s="1"/>
  <c r="S2358" i="6" s="1"/>
  <c r="V2358" i="6" s="1"/>
  <c r="R1784" i="6" a="1"/>
  <c r="R1784" i="6" s="1"/>
  <c r="S1784" i="6" s="1"/>
  <c r="AC648" i="6"/>
  <c r="AC590" i="6"/>
  <c r="AC1235" i="6"/>
  <c r="AC763" i="6"/>
  <c r="AC1272" i="6"/>
  <c r="V1880" i="6"/>
  <c r="V692" i="6"/>
  <c r="T790" i="6"/>
  <c r="R1645" i="6" a="1"/>
  <c r="R1645" i="6" s="1"/>
  <c r="S1645" i="6" s="1"/>
  <c r="U1645" i="6" s="1"/>
  <c r="T1645" i="6" s="1"/>
  <c r="R1707" i="6" a="1"/>
  <c r="R1707" i="6" s="1"/>
  <c r="S1707" i="6" s="1"/>
  <c r="R669" i="6" a="1"/>
  <c r="R669" i="6" s="1"/>
  <c r="S669" i="6" s="1"/>
  <c r="V669" i="6" s="1"/>
  <c r="R1777" i="6" a="1"/>
  <c r="R1777" i="6" s="1"/>
  <c r="S1777" i="6" s="1"/>
  <c r="V1777" i="6" s="1"/>
  <c r="R698" i="6" a="1"/>
  <c r="R698" i="6" s="1"/>
  <c r="S698" i="6" s="1"/>
  <c r="R1882" i="6" a="1"/>
  <c r="R1882" i="6" s="1"/>
  <c r="S1882" i="6" s="1"/>
  <c r="U1882" i="6" s="1"/>
  <c r="T1882" i="6" s="1"/>
  <c r="AC1940" i="6"/>
  <c r="AC1452" i="6"/>
  <c r="AC737" i="6"/>
  <c r="V1693" i="6"/>
  <c r="V1809" i="6"/>
  <c r="V1847" i="6"/>
  <c r="V1834" i="6"/>
  <c r="V2381" i="6"/>
  <c r="AC2300" i="6"/>
  <c r="AC1253" i="6"/>
  <c r="V673" i="6"/>
  <c r="V674" i="6"/>
  <c r="AC19" i="6"/>
  <c r="R1879" i="6" a="1"/>
  <c r="R1879" i="6" s="1"/>
  <c r="S1879" i="6" s="1"/>
  <c r="AC1984" i="6"/>
  <c r="AC1944" i="6"/>
  <c r="AC611" i="6"/>
  <c r="AC2000" i="6"/>
  <c r="V777" i="6"/>
  <c r="R694" i="6" a="1"/>
  <c r="R694" i="6" s="1"/>
  <c r="S694" i="6" s="1"/>
  <c r="AC1112" i="6"/>
  <c r="AC1024" i="6"/>
  <c r="AC501" i="6"/>
  <c r="AC1905" i="6"/>
  <c r="AC1958" i="6"/>
  <c r="AC2237" i="6"/>
  <c r="AC225" i="6"/>
  <c r="U1906" i="6"/>
  <c r="T1906" i="6" s="1"/>
  <c r="R1846" i="6" a="1"/>
  <c r="R1846" i="6" s="1"/>
  <c r="S1846" i="6" s="1"/>
  <c r="V1846" i="6" s="1"/>
  <c r="R1874" i="6" a="1"/>
  <c r="R1874" i="6" s="1"/>
  <c r="S1874" i="6" s="1"/>
  <c r="V1874" i="6" s="1"/>
  <c r="R1813" i="6" a="1"/>
  <c r="R1813" i="6" s="1"/>
  <c r="S1813" i="6" s="1"/>
  <c r="AC1051" i="6"/>
  <c r="R2353" i="6" a="1"/>
  <c r="R2353" i="6" s="1"/>
  <c r="S2353" i="6" s="1"/>
  <c r="U2353" i="6" s="1"/>
  <c r="T2353" i="6" s="1"/>
  <c r="R1870" i="6" a="1"/>
  <c r="R1870" i="6" s="1"/>
  <c r="S1870" i="6" s="1"/>
  <c r="V1870" i="6" s="1"/>
  <c r="AC1384" i="6"/>
  <c r="AC969" i="6"/>
  <c r="R1872" i="6" a="1"/>
  <c r="R1872" i="6" s="1"/>
  <c r="S1872" i="6" s="1"/>
  <c r="R1856" i="6" a="1"/>
  <c r="R1856" i="6" s="1"/>
  <c r="S1856" i="6" s="1"/>
  <c r="U1856" i="6" s="1"/>
  <c r="T1856" i="6" s="1"/>
  <c r="R2332" i="6" a="1"/>
  <c r="R2332" i="6" s="1"/>
  <c r="S2332" i="6" s="1"/>
  <c r="V2332" i="6" s="1"/>
  <c r="R1865" i="6" a="1"/>
  <c r="R1865" i="6" s="1"/>
  <c r="S1865" i="6" s="1"/>
  <c r="V1865" i="6" s="1"/>
  <c r="AC1873" i="6"/>
  <c r="AC497" i="6"/>
  <c r="AC1504" i="6"/>
  <c r="AC1347" i="6"/>
  <c r="AC2240" i="6"/>
  <c r="AC2026" i="6"/>
  <c r="AC1084" i="6"/>
  <c r="AC2185" i="6"/>
  <c r="AC669" i="6"/>
  <c r="AC1257" i="6"/>
  <c r="AC1634" i="6"/>
  <c r="AC1882" i="6"/>
  <c r="AC203" i="6"/>
  <c r="AC700" i="6"/>
  <c r="AC1679" i="6"/>
  <c r="AC2433" i="6"/>
  <c r="AC527" i="6"/>
  <c r="AC1089" i="6"/>
  <c r="AC196" i="6"/>
  <c r="AC1462" i="6"/>
  <c r="AC2304" i="6"/>
  <c r="AC80" i="6"/>
  <c r="AC1284" i="6"/>
  <c r="AC743" i="6"/>
  <c r="AC1673" i="6"/>
  <c r="AC1211" i="6"/>
  <c r="AC2396" i="6"/>
  <c r="AC2377" i="6"/>
  <c r="AC86" i="6"/>
  <c r="AC462" i="6"/>
  <c r="AC1372" i="6"/>
  <c r="AC469" i="6"/>
  <c r="AC983" i="6"/>
  <c r="AC802" i="6"/>
  <c r="AC1855" i="6"/>
  <c r="AC1282" i="6"/>
  <c r="AC2238" i="6"/>
  <c r="AC502" i="6"/>
  <c r="AC46" i="6"/>
  <c r="AC1595" i="6"/>
  <c r="AC2261" i="6"/>
  <c r="AC981" i="6"/>
  <c r="AC671" i="6"/>
  <c r="AC798" i="6"/>
  <c r="AC1753" i="6"/>
  <c r="AC1244" i="6"/>
  <c r="AC1056" i="6"/>
  <c r="AC163" i="6"/>
  <c r="AC1093" i="6"/>
  <c r="AC85" i="6"/>
  <c r="AC1800" i="6"/>
  <c r="AC2182" i="6"/>
  <c r="AC319" i="6"/>
  <c r="AC754" i="6"/>
  <c r="AC1768" i="6"/>
  <c r="AC509" i="6"/>
  <c r="AC1239" i="6"/>
  <c r="AC701" i="6"/>
  <c r="AC1602" i="6"/>
  <c r="AC1935" i="6"/>
  <c r="AC428" i="6"/>
  <c r="AC1838" i="6"/>
  <c r="AC2134" i="6"/>
  <c r="AC32" i="6"/>
  <c r="AC1285" i="6"/>
  <c r="AC1581" i="6"/>
  <c r="AC788" i="6"/>
  <c r="AC2330" i="6"/>
  <c r="AC1064" i="6"/>
  <c r="AC996" i="6"/>
  <c r="AC770" i="6"/>
  <c r="AC1517" i="6"/>
  <c r="AC1554" i="6"/>
  <c r="AC2015" i="6"/>
  <c r="AC472" i="6"/>
  <c r="AC2444" i="6"/>
  <c r="AC2419" i="6"/>
  <c r="AC2401" i="6"/>
  <c r="AC873" i="6"/>
  <c r="AC67" i="6"/>
  <c r="AC1359" i="6"/>
  <c r="AC228" i="6"/>
  <c r="AC361" i="6"/>
  <c r="AC297" i="6"/>
  <c r="AC81" i="6"/>
  <c r="AC964" i="6"/>
  <c r="AC2147" i="6"/>
  <c r="AC1562" i="6"/>
  <c r="AC988" i="6"/>
  <c r="AC1067" i="6"/>
  <c r="AC341" i="6"/>
  <c r="AC1438" i="6"/>
  <c r="AC2246" i="6"/>
  <c r="AC1829" i="6"/>
  <c r="AC1973" i="6"/>
  <c r="AC1087" i="6"/>
  <c r="AC1818" i="6"/>
  <c r="AC736" i="6"/>
  <c r="AC1960" i="6"/>
  <c r="AC920" i="6"/>
  <c r="AC299" i="6"/>
  <c r="AC1396" i="6"/>
  <c r="AC1755" i="6"/>
  <c r="AC1735" i="6"/>
  <c r="AC734" i="6"/>
  <c r="AC393" i="6"/>
  <c r="AC1397" i="6"/>
  <c r="AC1420" i="6"/>
  <c r="AC638" i="6"/>
  <c r="AC917" i="6"/>
  <c r="AC1952" i="6"/>
  <c r="AC2371" i="6"/>
  <c r="AC1947" i="6"/>
  <c r="AC452" i="6"/>
  <c r="AC1000" i="6"/>
  <c r="AC1083" i="6"/>
  <c r="AC2407" i="6"/>
  <c r="AC1433" i="6"/>
  <c r="AC1103" i="6"/>
  <c r="AC525" i="6"/>
  <c r="AC291" i="6"/>
  <c r="AC595" i="6"/>
  <c r="AC1678" i="6"/>
  <c r="AC703" i="6"/>
  <c r="AC1946" i="6"/>
  <c r="AC1054" i="6"/>
  <c r="AC1895" i="6"/>
  <c r="AC1405" i="6"/>
  <c r="AC158" i="6"/>
  <c r="AC442" i="6"/>
  <c r="AC1074" i="6"/>
  <c r="AC2344" i="6"/>
  <c r="AC912" i="6"/>
  <c r="AC386" i="6"/>
  <c r="AC190" i="6"/>
  <c r="AC1885" i="6"/>
  <c r="AC1745" i="6"/>
  <c r="AC488" i="6"/>
  <c r="AC1061" i="6"/>
  <c r="AC2267" i="6"/>
  <c r="AC1106" i="6"/>
  <c r="AC520" i="6"/>
  <c r="AC2311" i="6"/>
  <c r="AC2235" i="6"/>
  <c r="AC133" i="6"/>
  <c r="AC1012" i="6"/>
  <c r="AC1417" i="6"/>
  <c r="AC1310" i="6"/>
  <c r="AC1333" i="6"/>
  <c r="AC558" i="6"/>
  <c r="AC420" i="6"/>
  <c r="AC1424" i="6"/>
  <c r="AC2351" i="6"/>
  <c r="AC157" i="6"/>
  <c r="AC1622" i="6"/>
  <c r="AC2181" i="6"/>
  <c r="AC1776" i="6"/>
  <c r="AC1878" i="6"/>
  <c r="AC304" i="6"/>
  <c r="AC260" i="6"/>
  <c r="AC1875" i="6"/>
  <c r="AC254" i="6"/>
  <c r="AC181" i="6"/>
  <c r="AC1052" i="6"/>
  <c r="AC598" i="6"/>
  <c r="AC145" i="6"/>
  <c r="AC1821" i="6"/>
  <c r="AC1739" i="6"/>
  <c r="AC1522" i="6"/>
  <c r="AC750" i="6"/>
  <c r="AC1421" i="6"/>
  <c r="AC839" i="6"/>
  <c r="AC1894" i="6"/>
  <c r="AC727" i="6"/>
  <c r="AC610" i="6"/>
  <c r="AC898" i="6"/>
  <c r="AC499" i="6"/>
  <c r="AC556" i="6"/>
  <c r="AC842" i="6"/>
  <c r="AC312" i="6"/>
  <c r="AC1974" i="6"/>
  <c r="AC1277" i="6"/>
  <c r="AC156" i="6"/>
  <c r="AC277" i="6"/>
  <c r="AC1484" i="6"/>
  <c r="AC962" i="6"/>
  <c r="AC486" i="6"/>
  <c r="AC579" i="6"/>
  <c r="AC1275" i="6"/>
  <c r="AC8" i="6"/>
  <c r="AC106" i="6"/>
  <c r="AC374" i="6"/>
  <c r="AC2192" i="6"/>
  <c r="AC998" i="6"/>
  <c r="AC259" i="6"/>
  <c r="AC320" i="6"/>
  <c r="AC2430" i="6"/>
  <c r="AC403" i="6"/>
  <c r="AC1436" i="6"/>
  <c r="AC824" i="6"/>
  <c r="AC169" i="6"/>
  <c r="AC916" i="6"/>
  <c r="AC2264" i="6"/>
  <c r="AC803" i="6"/>
  <c r="AC1055" i="6"/>
  <c r="AC1902" i="6"/>
  <c r="AC1412" i="6"/>
  <c r="AC2270" i="6"/>
  <c r="AC479" i="6"/>
  <c r="AC343" i="6"/>
  <c r="AC1986" i="6"/>
  <c r="AC1323" i="6"/>
  <c r="AC571" i="6"/>
  <c r="AC977" i="6"/>
  <c r="AC640" i="6"/>
  <c r="AC1791" i="6"/>
  <c r="AC1761" i="6"/>
  <c r="AC825" i="6"/>
  <c r="AC1242" i="6"/>
  <c r="AC2202" i="6"/>
  <c r="AC1403" i="6"/>
  <c r="AC404" i="6"/>
  <c r="AC2011" i="6"/>
  <c r="AC1631" i="6"/>
  <c r="AC829" i="6"/>
  <c r="AC1872" i="6"/>
  <c r="AC109" i="6"/>
  <c r="AC900" i="6"/>
  <c r="AC390" i="6"/>
  <c r="AC1906" i="6"/>
  <c r="AC2110" i="6"/>
  <c r="AC759" i="6"/>
  <c r="AC513" i="6"/>
  <c r="AC1283" i="6"/>
  <c r="AC1286" i="6"/>
  <c r="AC668" i="6"/>
  <c r="AC1109" i="6"/>
  <c r="AC512" i="6"/>
  <c r="AC268" i="6"/>
  <c r="AC429" i="6"/>
  <c r="AC1250" i="6"/>
  <c r="AC1348" i="6"/>
  <c r="AC764" i="6"/>
  <c r="AC1407" i="6"/>
  <c r="AC9" i="6"/>
  <c r="AC2245" i="6"/>
  <c r="AC219" i="6"/>
  <c r="AC987" i="6"/>
  <c r="AC1262" i="6"/>
  <c r="AC1577" i="6"/>
  <c r="AC661" i="6"/>
  <c r="AC904" i="6"/>
  <c r="AC1541" i="6"/>
  <c r="AC674" i="6"/>
  <c r="AC1355" i="6"/>
  <c r="AC566" i="6"/>
  <c r="AC1004" i="6"/>
  <c r="AC257" i="6"/>
  <c r="AC1573" i="6"/>
  <c r="AC1446" i="6"/>
  <c r="AC1636" i="6"/>
  <c r="AC1867" i="6"/>
  <c r="AC1450" i="6"/>
  <c r="AC395" i="6"/>
  <c r="AC367" i="6"/>
  <c r="AC1082" i="6"/>
  <c r="AC2032" i="6"/>
  <c r="AC412" i="6"/>
  <c r="AC518" i="6"/>
  <c r="AC1101" i="6"/>
  <c r="AC31" i="6"/>
  <c r="AC433" i="6"/>
  <c r="AC1637" i="6"/>
  <c r="AC2204" i="6"/>
  <c r="AC1390" i="6"/>
  <c r="AC1335" i="6"/>
  <c r="AC1222" i="6"/>
  <c r="AC2323" i="6"/>
  <c r="AC1105" i="6"/>
  <c r="AC232" i="6"/>
  <c r="AC1817" i="6"/>
  <c r="AC246" i="6"/>
  <c r="AC1050" i="6"/>
  <c r="AC1844" i="6"/>
  <c r="AC253" i="6"/>
  <c r="AC576" i="6"/>
  <c r="AC586" i="6"/>
  <c r="AC111" i="6"/>
  <c r="AC1849" i="6"/>
  <c r="AC1985" i="6"/>
  <c r="AC2405" i="6"/>
  <c r="AC1514" i="6"/>
  <c r="AC1692" i="6"/>
  <c r="AC1688" i="6"/>
  <c r="AC1422" i="6"/>
  <c r="AC1795" i="6"/>
  <c r="AC2324" i="6"/>
  <c r="AC1975" i="6"/>
  <c r="AC1951" i="6"/>
  <c r="AC364" i="6"/>
  <c r="AC868" i="6"/>
  <c r="AC804" i="6"/>
  <c r="AC2283" i="6"/>
  <c r="AC1515" i="6"/>
  <c r="AC500" i="6"/>
  <c r="AC419" i="6"/>
  <c r="AC2216" i="6"/>
  <c r="AC116" i="6"/>
  <c r="AC2329" i="6"/>
  <c r="AC2397" i="6"/>
  <c r="AC1252" i="6"/>
  <c r="AC1437" i="6"/>
  <c r="AC1740" i="6"/>
  <c r="AC1920" i="6"/>
  <c r="AC217" i="6"/>
  <c r="AC836" i="6"/>
  <c r="AC1760" i="6"/>
  <c r="AC778" i="6"/>
  <c r="AC971" i="6"/>
  <c r="AC867" i="6"/>
  <c r="AC191" i="6"/>
  <c r="AC1956" i="6"/>
  <c r="AC1349" i="6"/>
  <c r="AC675" i="6"/>
  <c r="AC2287" i="6"/>
  <c r="AC1092" i="6"/>
  <c r="AC218" i="6"/>
  <c r="AC2353" i="6"/>
  <c r="AC1616" i="6"/>
  <c r="AC1892" i="6"/>
  <c r="AC555" i="6"/>
  <c r="AC1102" i="6"/>
  <c r="AC2319" i="6"/>
  <c r="AC352" i="6"/>
  <c r="AC422" i="6"/>
  <c r="AC1086" i="6"/>
  <c r="AC1269" i="6"/>
  <c r="AC1363" i="6"/>
  <c r="AC892" i="6"/>
  <c r="AC1781" i="6"/>
  <c r="AC1677" i="6"/>
  <c r="AC1095" i="6"/>
  <c r="AC280" i="6"/>
  <c r="AC2033" i="6"/>
  <c r="AC1701" i="6"/>
  <c r="AC1561" i="6"/>
  <c r="AC702" i="6"/>
  <c r="AC2187" i="6"/>
  <c r="AC229" i="6"/>
  <c r="AC1063" i="6"/>
  <c r="AC604" i="6"/>
  <c r="AC1274" i="6"/>
  <c r="AC2150" i="6"/>
  <c r="AC1057" i="6"/>
  <c r="AC188" i="6"/>
  <c r="AC346" i="6"/>
  <c r="AC659" i="6"/>
  <c r="AC1113" i="6"/>
  <c r="AC753" i="6"/>
  <c r="AC2063" i="6"/>
  <c r="AC2193" i="6"/>
  <c r="AC574" i="6"/>
  <c r="AC1987" i="6"/>
  <c r="AC1460" i="6"/>
  <c r="AC1519" i="6"/>
  <c r="AC1094" i="6"/>
  <c r="AC1866" i="6"/>
  <c r="AC761" i="6"/>
  <c r="AC919" i="6"/>
  <c r="AC362" i="6"/>
  <c r="AC929" i="6"/>
  <c r="AC1214" i="6"/>
  <c r="AC79" i="6"/>
  <c r="AC1746" i="6"/>
  <c r="AC529" i="6"/>
  <c r="AC1090" i="6"/>
  <c r="AC925" i="6"/>
  <c r="AC1819" i="6"/>
  <c r="AC285" i="6"/>
  <c r="AC744" i="6"/>
  <c r="AC866" i="6"/>
  <c r="AC473" i="6"/>
  <c r="AC1066" i="6"/>
  <c r="AC1919" i="6"/>
  <c r="AC1060" i="6"/>
  <c r="AC613" i="6"/>
  <c r="AC2364" i="6"/>
  <c r="AC1981" i="6"/>
  <c r="AC771" i="6"/>
  <c r="AC1848" i="6"/>
  <c r="AC2362" i="6"/>
  <c r="AC1263" i="6"/>
  <c r="AC1704" i="6"/>
  <c r="AC1346" i="6"/>
  <c r="AC2378" i="6"/>
  <c r="AC1955" i="6"/>
  <c r="AC2263" i="6"/>
  <c r="AC2141" i="6"/>
  <c r="AC923" i="6"/>
  <c r="AC2284" i="6"/>
  <c r="AC175" i="6"/>
  <c r="AC822" i="6"/>
  <c r="AC446" i="6"/>
  <c r="AC53" i="6"/>
  <c r="AC1539" i="6"/>
  <c r="AC1281" i="6"/>
  <c r="AC863" i="6"/>
  <c r="AC2340" i="6"/>
  <c r="AC1548" i="6"/>
  <c r="AC532" i="6"/>
  <c r="AC1311" i="6"/>
  <c r="AC924" i="6"/>
  <c r="AC468" i="6"/>
  <c r="AC21" i="6"/>
  <c r="AC15" i="6"/>
  <c r="AC2031" i="6"/>
  <c r="AC212" i="6"/>
  <c r="AC350" i="6"/>
  <c r="AC534" i="6"/>
  <c r="AC2167" i="6"/>
  <c r="AC1501" i="6"/>
  <c r="AC278" i="6"/>
  <c r="AC1489" i="6"/>
  <c r="AC909" i="6"/>
  <c r="AC1365" i="6"/>
  <c r="AC230" i="6"/>
  <c r="AC511" i="6"/>
  <c r="AC24" i="6"/>
  <c r="AC677" i="6"/>
  <c r="AC1370" i="6"/>
  <c r="AC992" i="6"/>
  <c r="AC2183" i="6"/>
  <c r="AC631" i="6"/>
  <c r="AC66" i="6"/>
  <c r="AC1619" i="6"/>
  <c r="AC1464" i="6"/>
  <c r="AC2163" i="6"/>
  <c r="AC583" i="6"/>
  <c r="AC1750" i="6"/>
  <c r="AC1601" i="6"/>
  <c r="AC48" i="6"/>
  <c r="AC324" i="6"/>
  <c r="AC783" i="6"/>
  <c r="AC519" i="6"/>
  <c r="AC144" i="6"/>
  <c r="AC75" i="6"/>
  <c r="AC140" i="6"/>
  <c r="AC1825" i="6"/>
  <c r="AC1399" i="6"/>
  <c r="AC2257" i="6"/>
  <c r="AC826" i="6"/>
  <c r="AC1543" i="6"/>
  <c r="AC1766" i="6"/>
  <c r="AC1351" i="6"/>
  <c r="AC887" i="6"/>
  <c r="AC551" i="6"/>
  <c r="AC2242" i="6"/>
  <c r="AC2404" i="6"/>
  <c r="AC1995" i="6"/>
  <c r="AC1465" i="6"/>
  <c r="AC2027" i="6"/>
  <c r="AC2014" i="6"/>
  <c r="AC1457" i="6"/>
  <c r="AC461" i="6"/>
  <c r="AC973" i="6"/>
  <c r="AC1445" i="6"/>
  <c r="AC1382" i="6"/>
  <c r="AC2325" i="6"/>
  <c r="AC139" i="6"/>
  <c r="AC1962" i="6"/>
  <c r="AC1669" i="6"/>
  <c r="AC1034" i="6"/>
  <c r="AC423" i="6"/>
  <c r="AC1268" i="6"/>
  <c r="AC2338" i="6"/>
  <c r="AC353" i="6"/>
  <c r="AC2431" i="6"/>
  <c r="AC332" i="6"/>
  <c r="AC1032" i="6"/>
  <c r="AC2375" i="6"/>
  <c r="AC176" i="6"/>
  <c r="AC1111" i="6"/>
  <c r="AC2194" i="6"/>
  <c r="AC620" i="6"/>
  <c r="AC589" i="6"/>
  <c r="AC2197" i="6"/>
  <c r="AC453" i="6"/>
  <c r="AC2002" i="6"/>
  <c r="AC1073" i="6"/>
  <c r="AC408" i="6"/>
  <c r="AC1989" i="6"/>
  <c r="AC1633" i="6"/>
  <c r="AC1996" i="6"/>
  <c r="AC2159" i="6"/>
  <c r="AC1742" i="6"/>
  <c r="AC793" i="6"/>
  <c r="AC1104" i="6"/>
  <c r="AC2113" i="6"/>
  <c r="AC1110" i="6"/>
  <c r="AC687" i="6"/>
  <c r="AC2143" i="6"/>
  <c r="AC1725" i="6"/>
  <c r="AC1923" i="6"/>
  <c r="AC2190" i="6"/>
  <c r="AC120" i="6"/>
  <c r="AC1229" i="6"/>
  <c r="AC302" i="6"/>
  <c r="AC1982" i="6"/>
  <c r="AC1007" i="6"/>
  <c r="AC1610" i="6"/>
  <c r="AC2019" i="6"/>
  <c r="AC1058" i="6"/>
  <c r="AC1350" i="6"/>
  <c r="AC1463" i="6"/>
  <c r="AC194" i="6"/>
  <c r="AC1705" i="6"/>
  <c r="AC2406" i="6"/>
  <c r="AC2367" i="6"/>
  <c r="AC1329" i="6"/>
  <c r="AC1801" i="6"/>
  <c r="AC517" i="6"/>
  <c r="AC1992" i="6"/>
  <c r="AC2109" i="6"/>
  <c r="AC541" i="6"/>
  <c r="AC725" i="6"/>
  <c r="AC2365" i="6"/>
  <c r="AC1336" i="6"/>
  <c r="AC441" i="6"/>
  <c r="AC245" i="6"/>
  <c r="AC2309" i="6"/>
  <c r="AC286" i="6"/>
  <c r="AC226" i="6"/>
  <c r="AC2172" i="6"/>
  <c r="AC1203" i="6"/>
  <c r="AC70" i="6"/>
  <c r="AC774" i="6"/>
  <c r="AC1011" i="6"/>
  <c r="AC258" i="6"/>
  <c r="AC1502" i="6"/>
  <c r="AC1116" i="6"/>
  <c r="AC662" i="6"/>
  <c r="AC1977" i="6"/>
  <c r="AC2038" i="6"/>
  <c r="AC716" i="6"/>
  <c r="AC1062" i="6"/>
  <c r="AC1620" i="6"/>
  <c r="AC1990" i="6"/>
  <c r="AC2299" i="6"/>
  <c r="AC1003" i="6"/>
  <c r="AC1802" i="6"/>
  <c r="AC459" i="6"/>
  <c r="AC1718" i="6"/>
  <c r="AC310" i="6"/>
  <c r="AC1938" i="6"/>
  <c r="AC264" i="6"/>
  <c r="AC563" i="6"/>
  <c r="AC1950" i="6"/>
  <c r="AC2355" i="6"/>
  <c r="AC1278" i="6"/>
  <c r="AC2128" i="6"/>
  <c r="AC447" i="6"/>
  <c r="AC908" i="6"/>
  <c r="AC2236" i="6"/>
  <c r="AC276" i="6"/>
  <c r="AC819" i="6"/>
  <c r="AC1481" i="6"/>
  <c r="AC991" i="6"/>
  <c r="AC306" i="6"/>
  <c r="AC862" i="6"/>
  <c r="AC1881" i="6"/>
  <c r="AC494" i="6"/>
  <c r="AC1040" i="6"/>
  <c r="AC2035" i="6"/>
  <c r="AC1694" i="6"/>
  <c r="AC1114" i="6"/>
  <c r="AC680" i="6"/>
  <c r="AC1748" i="6"/>
  <c r="AC2034" i="6"/>
  <c r="AC503" i="6"/>
  <c r="AC2361" i="6"/>
  <c r="AC56" i="6"/>
  <c r="AC288" i="6"/>
  <c r="AC878" i="6"/>
  <c r="AC1493" i="6"/>
  <c r="AC2241" i="6"/>
  <c r="AC1597" i="6"/>
  <c r="AC801" i="6"/>
  <c r="AC1592" i="6"/>
  <c r="AC1079" i="6"/>
  <c r="AC2040" i="6"/>
  <c r="AC1629" i="6"/>
  <c r="AC1080" i="6"/>
  <c r="AC455" i="6"/>
  <c r="AC391" i="6"/>
  <c r="AC1998" i="6"/>
  <c r="AC888" i="6"/>
  <c r="AC808" i="6"/>
  <c r="AC174" i="6"/>
  <c r="AC714" i="6"/>
  <c r="AC1065" i="6"/>
  <c r="AC837" i="6"/>
  <c r="AC913" i="6"/>
  <c r="AC1100" i="6"/>
  <c r="AC773" i="6"/>
  <c r="AC559" i="6"/>
  <c r="AC1845" i="6"/>
  <c r="AC864" i="6"/>
  <c r="AC860" i="6"/>
  <c r="AC1930" i="6"/>
  <c r="AC2331" i="6"/>
  <c r="AC540" i="6"/>
  <c r="AC1884" i="6"/>
  <c r="AC531" i="6"/>
  <c r="AC816" i="6"/>
  <c r="AC1505" i="6"/>
  <c r="AC1890" i="6"/>
  <c r="AC807" i="6"/>
  <c r="AC1627" i="6"/>
  <c r="AC749" i="6"/>
  <c r="AC1117" i="6"/>
  <c r="AC1668" i="6"/>
  <c r="AC1394" i="6"/>
  <c r="AC1107" i="6"/>
  <c r="AC1334" i="6"/>
  <c r="AC1657" i="6"/>
  <c r="AC1387" i="6"/>
  <c r="AC492" i="6"/>
  <c r="AC616" i="6"/>
  <c r="AC1820" i="6"/>
  <c r="AC2196" i="6"/>
  <c r="AC2339" i="6"/>
  <c r="AC23" i="6"/>
  <c r="AC14" i="6"/>
  <c r="AC999" i="6"/>
  <c r="AC1200" i="6"/>
  <c r="AC877" i="6"/>
  <c r="AC1309" i="6"/>
  <c r="AC870" i="6"/>
  <c r="AC1546" i="6"/>
  <c r="AC178" i="6"/>
  <c r="AC2152" i="6"/>
  <c r="AC859" i="6"/>
  <c r="AC2408" i="6"/>
  <c r="AC1199" i="6"/>
  <c r="AC1302" i="6"/>
  <c r="AC1948" i="6"/>
  <c r="AC890" i="6"/>
  <c r="AC244" i="6"/>
  <c r="AC209" i="6"/>
  <c r="AC1528" i="6"/>
  <c r="AC1494" i="6"/>
  <c r="AC1805" i="6"/>
  <c r="AC2171" i="6"/>
  <c r="AC823" i="6"/>
  <c r="AC2111" i="6"/>
  <c r="AC741" i="6"/>
  <c r="AC1118" i="6"/>
  <c r="AC88" i="6"/>
  <c r="AC705" i="6"/>
  <c r="AC296" i="6"/>
  <c r="AC2024" i="6"/>
  <c r="AC2360" i="6"/>
  <c r="AC1623" i="6"/>
  <c r="AC1605" i="6"/>
  <c r="AC1251" i="6"/>
  <c r="AC1053" i="6"/>
  <c r="AC1918" i="6"/>
  <c r="AC2073" i="6"/>
  <c r="AC392" i="6"/>
  <c r="AC1590" i="6"/>
  <c r="AC1641" i="6"/>
  <c r="AC425" i="6"/>
  <c r="AC2341" i="6"/>
  <c r="AC1097" i="6"/>
  <c r="AC2381" i="6"/>
  <c r="AC1085" i="6"/>
  <c r="AC1352" i="6"/>
  <c r="AC2036" i="6"/>
  <c r="AC2388" i="6"/>
  <c r="AC1330" i="6"/>
  <c r="AC1059" i="6"/>
  <c r="AC1711" i="6"/>
  <c r="AC2213" i="6"/>
  <c r="AC142" i="6"/>
  <c r="AC373" i="6"/>
  <c r="AC1691" i="6"/>
  <c r="AC560" i="6"/>
  <c r="AC1491" i="6"/>
  <c r="AC602" i="6"/>
  <c r="AC432" i="6"/>
  <c r="AC162" i="6"/>
  <c r="AC834" i="6"/>
  <c r="AC1088" i="6"/>
  <c r="AC1435" i="6"/>
  <c r="AC1599" i="6"/>
  <c r="AC108" i="6"/>
  <c r="AC775" i="6"/>
  <c r="AC1572" i="6"/>
  <c r="AC54" i="6"/>
  <c r="AC1889" i="6"/>
  <c r="AC1201" i="6"/>
  <c r="AC1426" i="6"/>
  <c r="AC1547" i="6"/>
  <c r="AC841" i="6"/>
  <c r="AC98" i="6"/>
  <c r="AC180" i="6"/>
  <c r="AC491" i="6"/>
  <c r="AC667" i="6"/>
  <c r="AC127" i="6"/>
  <c r="AC65" i="6"/>
  <c r="AC1738" i="6"/>
  <c r="AC77" i="6"/>
  <c r="AC337" i="6"/>
  <c r="AC1877" i="6"/>
  <c r="AC336" i="6"/>
  <c r="AC2" i="6"/>
  <c r="AC2305" i="6"/>
  <c r="AC438" i="6"/>
  <c r="AC1756" i="6"/>
  <c r="AC765" i="6"/>
  <c r="AC211" i="6"/>
  <c r="AC993" i="6"/>
  <c r="AC752" i="6"/>
  <c r="AC279" i="6"/>
  <c r="AC1954" i="6"/>
  <c r="AC2215" i="6"/>
  <c r="AC1542" i="6"/>
  <c r="AC1492" i="6"/>
  <c r="R2366" i="6" a="1"/>
  <c r="R2366" i="6" s="1"/>
  <c r="S2366" i="6" s="1"/>
  <c r="U2366" i="6" s="1"/>
  <c r="T2366" i="6" s="1"/>
  <c r="R1820" i="6" a="1"/>
  <c r="R1820" i="6" s="1"/>
  <c r="S1820" i="6" s="1"/>
  <c r="AC2198" i="6"/>
  <c r="AC1223" i="6"/>
  <c r="AC1078" i="6"/>
  <c r="AC2366" i="6"/>
  <c r="AC1893" i="6"/>
  <c r="AC886" i="6"/>
  <c r="AC2226" i="6"/>
  <c r="AC1720" i="6"/>
  <c r="AC1654" i="6"/>
  <c r="AC1638" i="6"/>
  <c r="AC387" i="6"/>
  <c r="AC927" i="6"/>
  <c r="AC1010" i="6"/>
  <c r="AC2282" i="6"/>
  <c r="AC1521" i="6"/>
  <c r="AC1833" i="6"/>
  <c r="AC305" i="6"/>
  <c r="AC1498" i="6"/>
  <c r="AC1953" i="6"/>
  <c r="AC445" i="6"/>
  <c r="AC1243" i="6"/>
  <c r="AC7" i="6"/>
  <c r="AC986" i="6"/>
  <c r="AC1449" i="6"/>
  <c r="AC2395" i="6"/>
  <c r="AC2129" i="6"/>
  <c r="AC911" i="6"/>
  <c r="AC538" i="6"/>
  <c r="AC2243" i="6"/>
  <c r="AC1516" i="6"/>
  <c r="AC1997" i="6"/>
  <c r="AC2434" i="6"/>
  <c r="AC2112" i="6"/>
  <c r="AC926" i="6"/>
  <c r="AC2125" i="6"/>
  <c r="AC2148" i="6"/>
  <c r="AC1490" i="6"/>
  <c r="AC707" i="6"/>
  <c r="AC2195" i="6"/>
  <c r="AC1008" i="6"/>
  <c r="AC968" i="6"/>
  <c r="AC797" i="6"/>
  <c r="AC1913" i="6"/>
  <c r="AC1959" i="6"/>
  <c r="AC347" i="6"/>
  <c r="AC1353" i="6"/>
  <c r="AC1027" i="6"/>
  <c r="AC720" i="6"/>
  <c r="AC552" i="6"/>
  <c r="AC997" i="6"/>
  <c r="AC1916" i="6"/>
  <c r="AC1709" i="6"/>
  <c r="AC1600" i="6"/>
  <c r="AC550" i="6"/>
  <c r="AC1108" i="6"/>
  <c r="AC663" i="6"/>
  <c r="AC2039" i="6"/>
  <c r="AC918" i="6"/>
  <c r="AC2414" i="6"/>
  <c r="AC119" i="6"/>
  <c r="AC2222" i="6"/>
  <c r="AC1939" i="6"/>
  <c r="AC1980" i="6"/>
  <c r="AC1912" i="6"/>
  <c r="AC1963" i="6"/>
  <c r="AC1208" i="6"/>
  <c r="AC897" i="6"/>
  <c r="AC1497" i="6"/>
  <c r="AC1587" i="6"/>
  <c r="AC241" i="6"/>
  <c r="AC383" i="6"/>
  <c r="AC706" i="6"/>
  <c r="AC1290" i="6"/>
  <c r="AC1618" i="6"/>
  <c r="AC1603" i="6"/>
  <c r="AC74" i="6"/>
  <c r="AC1993" i="6"/>
  <c r="AC922" i="6"/>
  <c r="AC794" i="6"/>
  <c r="AC414" i="6"/>
  <c r="AC351" i="6"/>
  <c r="AC2162" i="6"/>
  <c r="AC1507" i="6"/>
  <c r="AC1811" i="6"/>
  <c r="AC572" i="6"/>
  <c r="AC394" i="6"/>
  <c r="AC2007" i="6"/>
  <c r="AC817" i="6"/>
  <c r="AC1643" i="6"/>
  <c r="AC1612" i="6"/>
  <c r="AC1459" i="6"/>
  <c r="AC612" i="6"/>
  <c r="AC1041" i="6"/>
  <c r="AC2006" i="6"/>
  <c r="AC1551" i="6"/>
  <c r="AC251" i="6"/>
  <c r="AC921" i="6"/>
  <c r="AC535" i="6"/>
  <c r="AC371" i="6"/>
  <c r="AC348" i="6"/>
  <c r="AC83" i="6"/>
  <c r="AC1236" i="6"/>
  <c r="AC1751" i="6"/>
  <c r="AC1658" i="6"/>
  <c r="AC55" i="6"/>
  <c r="AC220" i="6"/>
  <c r="AC166" i="6"/>
  <c r="AC1306" i="6"/>
  <c r="AC777" i="6"/>
  <c r="AC1454" i="6"/>
  <c r="AC314" i="6"/>
  <c r="AC3" i="6"/>
  <c r="AC289" i="6"/>
  <c r="AC1843" i="6"/>
  <c r="AC248" i="6"/>
  <c r="AC1327" i="6"/>
  <c r="AC208" i="6"/>
  <c r="AC1854" i="6"/>
  <c r="AC915" i="6"/>
  <c r="AA1853" i="6" a="1"/>
  <c r="AA1853" i="6" s="1"/>
  <c r="AB1853" i="6" s="1"/>
  <c r="AC1853" i="6" s="1"/>
  <c r="AA243" i="6" a="1"/>
  <c r="AA243" i="6" s="1"/>
  <c r="AB243" i="6" s="1"/>
  <c r="AC243" i="6" s="1"/>
  <c r="AA117" i="6" a="1"/>
  <c r="AA117" i="6" s="1"/>
  <c r="AB117" i="6" s="1"/>
  <c r="AA2142" i="6" a="1"/>
  <c r="AA2142" i="6" s="1"/>
  <c r="AB2142" i="6" s="1"/>
  <c r="AC2142" i="6" s="1"/>
  <c r="AA785" i="6" a="1"/>
  <c r="AA785" i="6" s="1"/>
  <c r="AB785" i="6" s="1"/>
  <c r="AC785" i="6" s="1"/>
  <c r="AA1647" i="6" a="1"/>
  <c r="AA1647" i="6" s="1"/>
  <c r="AB1647" i="6" s="1"/>
  <c r="AA1287" i="6" a="1"/>
  <c r="AA1287" i="6" s="1"/>
  <c r="AB1287" i="6" s="1"/>
  <c r="AC1287" i="6" s="1"/>
  <c r="AA632" i="6" a="1"/>
  <c r="AA632" i="6" s="1"/>
  <c r="AB632" i="6" s="1"/>
  <c r="AC632" i="6" s="1"/>
  <c r="AA827" i="6" a="1"/>
  <c r="AA827" i="6" s="1"/>
  <c r="AB827" i="6" s="1"/>
  <c r="AC827" i="6" s="1"/>
  <c r="AA377" i="6" a="1"/>
  <c r="AA377" i="6" s="1"/>
  <c r="AB377" i="6" s="1"/>
  <c r="AC377" i="6" s="1"/>
  <c r="AA1534" i="6" a="1"/>
  <c r="AA1534" i="6" s="1"/>
  <c r="AB1534" i="6" s="1"/>
  <c r="AC1534" i="6" s="1"/>
  <c r="AA2030" i="6" a="1"/>
  <c r="AA2030" i="6" s="1"/>
  <c r="AB2030" i="6" s="1"/>
  <c r="AC2030" i="6" s="1"/>
  <c r="AA818" i="6" a="1"/>
  <c r="AA818" i="6" s="1"/>
  <c r="AB818" i="6" s="1"/>
  <c r="AA236" i="6" a="1"/>
  <c r="AA236" i="6" s="1"/>
  <c r="AB236" i="6" s="1"/>
  <c r="AC236" i="6" s="1"/>
  <c r="AA12" i="6" a="1"/>
  <c r="AA12" i="6" s="1"/>
  <c r="AB12" i="6" s="1"/>
  <c r="AC12" i="6" s="1"/>
  <c r="AA290" i="6" a="1"/>
  <c r="AA290" i="6" s="1"/>
  <c r="AB290" i="6" s="1"/>
  <c r="AC290" i="6" s="1"/>
  <c r="AA250" i="6" a="1"/>
  <c r="AA250" i="6" s="1"/>
  <c r="AB250" i="6" s="1"/>
  <c r="AA504" i="6" a="1"/>
  <c r="AA504" i="6" s="1"/>
  <c r="AB504" i="6" s="1"/>
  <c r="AC504" i="6" s="1"/>
  <c r="AA593" i="6" a="1"/>
  <c r="AA593" i="6" s="1"/>
  <c r="AB593" i="6" s="1"/>
  <c r="AC593" i="6" s="1"/>
  <c r="AA954" i="6" a="1"/>
  <c r="AA954" i="6" s="1"/>
  <c r="AB954" i="6" s="1"/>
  <c r="AA294" i="6" a="1"/>
  <c r="AA294" i="6" s="1"/>
  <c r="AB294" i="6" s="1"/>
  <c r="AC294" i="6" s="1"/>
  <c r="AA955" i="6" a="1"/>
  <c r="AA955" i="6" s="1"/>
  <c r="AB955" i="6" s="1"/>
  <c r="AC955" i="6" s="1"/>
  <c r="AA1978" i="6" a="1"/>
  <c r="AA1978" i="6" s="1"/>
  <c r="AB1978" i="6" s="1"/>
  <c r="AC1978" i="6" s="1"/>
  <c r="AA2383" i="6" a="1"/>
  <c r="AA2383" i="6" s="1"/>
  <c r="AB2383" i="6" s="1"/>
  <c r="AC2383" i="6" s="1"/>
  <c r="AA2057" i="6" a="1"/>
  <c r="AA2057" i="6" s="1"/>
  <c r="AB2057" i="6" s="1"/>
  <c r="AA780" i="6" a="1"/>
  <c r="AA780" i="6" s="1"/>
  <c r="AB780" i="6" s="1"/>
  <c r="AC780" i="6" s="1"/>
  <c r="AA265" i="6" a="1"/>
  <c r="AA265" i="6" s="1"/>
  <c r="AB265" i="6" s="1"/>
  <c r="AC265" i="6" s="1"/>
  <c r="AA1373" i="6" a="1"/>
  <c r="AA1373" i="6" s="1"/>
  <c r="AB1373" i="6" s="1"/>
  <c r="AC1373" i="6" s="1"/>
  <c r="AA2145" i="6" a="1"/>
  <c r="AA2145" i="6" s="1"/>
  <c r="AB2145" i="6" s="1"/>
  <c r="AC2145" i="6" s="1"/>
  <c r="AA1379" i="6" a="1"/>
  <c r="AA1379" i="6" s="1"/>
  <c r="AB1379" i="6" s="1"/>
  <c r="AC1379" i="6" s="1"/>
  <c r="AA1529" i="6" a="1"/>
  <c r="AA1529" i="6" s="1"/>
  <c r="AB1529" i="6" s="1"/>
  <c r="AC1529" i="6" s="1"/>
  <c r="AA2439" i="6" a="1"/>
  <c r="AA2439" i="6" s="1"/>
  <c r="AB2439" i="6" s="1"/>
  <c r="AC2439" i="6" s="1"/>
  <c r="AA38" i="6" a="1"/>
  <c r="AA38" i="6" s="1"/>
  <c r="AB38" i="6" s="1"/>
  <c r="AC38" i="6" s="1"/>
  <c r="AA135" i="6" a="1"/>
  <c r="AA135" i="6" s="1"/>
  <c r="AB135" i="6" s="1"/>
  <c r="AC135" i="6" s="1"/>
  <c r="AA1265" i="6" a="1"/>
  <c r="AA1265" i="6" s="1"/>
  <c r="AB1265" i="6" s="1"/>
  <c r="AC1265" i="6" s="1"/>
  <c r="AA746" i="6" a="1"/>
  <c r="AA746" i="6" s="1"/>
  <c r="AB746" i="6" s="1"/>
  <c r="AA1898" i="6" a="1"/>
  <c r="AA1898" i="6" s="1"/>
  <c r="AB1898" i="6" s="1"/>
  <c r="AC1898" i="6" s="1"/>
  <c r="AA815" i="6" a="1"/>
  <c r="AA815" i="6" s="1"/>
  <c r="AB815" i="6" s="1"/>
  <c r="AC815" i="6" s="1"/>
  <c r="AA1926" i="6" a="1"/>
  <c r="AA1926" i="6" s="1"/>
  <c r="AB1926" i="6" s="1"/>
  <c r="AC1926" i="6" s="1"/>
  <c r="AA1198" i="6" a="1"/>
  <c r="AA1198" i="6" s="1"/>
  <c r="AB1198" i="6" s="1"/>
  <c r="AC1198" i="6" s="1"/>
  <c r="AA607" i="6" a="1"/>
  <c r="AA607" i="6" s="1"/>
  <c r="AB607" i="6" s="1"/>
  <c r="AC607" i="6" s="1"/>
  <c r="AA1297" i="6" a="1"/>
  <c r="AA1297" i="6" s="1"/>
  <c r="AB1297" i="6" s="1"/>
  <c r="AA1482" i="6" a="1"/>
  <c r="AA1482" i="6" s="1"/>
  <c r="AB1482" i="6" s="1"/>
  <c r="AC1482" i="6" s="1"/>
  <c r="AA1700" i="6" a="1"/>
  <c r="AA1700" i="6" s="1"/>
  <c r="AB1700" i="6" s="1"/>
  <c r="AA1971" i="6" a="1"/>
  <c r="AA1971" i="6" s="1"/>
  <c r="AB1971" i="6" s="1"/>
  <c r="AA2422" i="6" a="1"/>
  <c r="AA2422" i="6" s="1"/>
  <c r="AB2422" i="6" s="1"/>
  <c r="AC2422" i="6" s="1"/>
  <c r="AA91" i="6" a="1"/>
  <c r="AA91" i="6" s="1"/>
  <c r="AB91" i="6" s="1"/>
  <c r="AA814" i="6" a="1"/>
  <c r="AA814" i="6" s="1"/>
  <c r="AB814" i="6" s="1"/>
  <c r="AC814" i="6" s="1"/>
  <c r="AA957" i="6" a="1"/>
  <c r="AA957" i="6" s="1"/>
  <c r="AB957" i="6" s="1"/>
  <c r="AC957" i="6" s="1"/>
  <c r="AA2085" i="6" a="1"/>
  <c r="AA2085" i="6" s="1"/>
  <c r="AB2085" i="6" s="1"/>
  <c r="AC2085" i="6" s="1"/>
  <c r="AA2421" i="6" a="1"/>
  <c r="AA2421" i="6" s="1"/>
  <c r="AB2421" i="6" s="1"/>
  <c r="AC2421" i="6" s="1"/>
  <c r="AA2155" i="6" a="1"/>
  <c r="AA2155" i="6" s="1"/>
  <c r="AB2155" i="6" s="1"/>
  <c r="AC2155" i="6" s="1"/>
  <c r="AA2091" i="6" a="1"/>
  <c r="AA2091" i="6" s="1"/>
  <c r="AB2091" i="6" s="1"/>
  <c r="AC2091" i="6" s="1"/>
  <c r="AA1625" i="6" a="1"/>
  <c r="AA1625" i="6" s="1"/>
  <c r="AB1625" i="6" s="1"/>
  <c r="AC1625" i="6" s="1"/>
  <c r="AA1586" i="6" a="1"/>
  <c r="AA1586" i="6" s="1"/>
  <c r="AB1586" i="6" s="1"/>
  <c r="AC1586" i="6" s="1"/>
  <c r="AA2117" i="6" a="1"/>
  <c r="AA2117" i="6" s="1"/>
  <c r="AB2117" i="6" s="1"/>
  <c r="AC2117" i="6" s="1"/>
  <c r="AA1880" i="6" a="1"/>
  <c r="AA1880" i="6" s="1"/>
  <c r="AB1880" i="6" s="1"/>
  <c r="AC1880" i="6" s="1"/>
  <c r="AA2001" i="6" a="1"/>
  <c r="AA2001" i="6" s="1"/>
  <c r="AB2001" i="6" s="1"/>
  <c r="AC2001" i="6" s="1"/>
  <c r="AA2432" i="6" a="1"/>
  <c r="AA2432" i="6" s="1"/>
  <c r="AB2432" i="6" s="1"/>
  <c r="AC2432" i="6" s="1"/>
  <c r="AA6" i="6" a="1"/>
  <c r="AA6" i="6" s="1"/>
  <c r="AB6" i="6" s="1"/>
  <c r="AC6" i="6" s="1"/>
  <c r="AA1371" i="6" a="1"/>
  <c r="AA1371" i="6" s="1"/>
  <c r="AB1371" i="6" s="1"/>
  <c r="AA1856" i="6" a="1"/>
  <c r="AA1856" i="6" s="1"/>
  <c r="AB1856" i="6" s="1"/>
  <c r="AC1856" i="6" s="1"/>
  <c r="AA2205" i="6" a="1"/>
  <c r="AA2205" i="6" s="1"/>
  <c r="AB2205" i="6" s="1"/>
  <c r="AC2205" i="6" s="1"/>
  <c r="AA1182" i="6" a="1"/>
  <c r="AA1182" i="6" s="1"/>
  <c r="AB1182" i="6" s="1"/>
  <c r="AC1182" i="6" s="1"/>
  <c r="AA1022" i="6" a="1"/>
  <c r="AA1022" i="6" s="1"/>
  <c r="AB1022" i="6" s="1"/>
  <c r="AA2292" i="6" a="1"/>
  <c r="AA2292" i="6" s="1"/>
  <c r="AB2292" i="6" s="1"/>
  <c r="AC2292" i="6" s="1"/>
  <c r="AA1667" i="6" a="1"/>
  <c r="AA1667" i="6" s="1"/>
  <c r="AB1667" i="6" s="1"/>
  <c r="AC1667" i="6" s="1"/>
  <c r="AA2156" i="6" a="1"/>
  <c r="AA2156" i="6" s="1"/>
  <c r="AB2156" i="6" s="1"/>
  <c r="AC2156" i="6" s="1"/>
  <c r="AA570" i="6" a="1"/>
  <c r="AA570" i="6" s="1"/>
  <c r="AB570" i="6" s="1"/>
  <c r="AC570" i="6" s="1"/>
  <c r="AA97" i="6" a="1"/>
  <c r="AA97" i="6" s="1"/>
  <c r="AB97" i="6" s="1"/>
  <c r="AC97" i="6" s="1"/>
  <c r="AA2119" i="6" a="1"/>
  <c r="AA2119" i="6" s="1"/>
  <c r="AB2119" i="6" s="1"/>
  <c r="AC2119" i="6" s="1"/>
  <c r="AA2154" i="6" a="1"/>
  <c r="AA2154" i="6" s="1"/>
  <c r="AB2154" i="6" s="1"/>
  <c r="AC2154" i="6" s="1"/>
  <c r="AA2107" i="6" a="1"/>
  <c r="AA2107" i="6" s="1"/>
  <c r="AB2107" i="6" s="1"/>
  <c r="AC2107" i="6" s="1"/>
  <c r="AA1175" i="6" a="1"/>
  <c r="AA1175" i="6" s="1"/>
  <c r="AB1175" i="6" s="1"/>
  <c r="AC1175" i="6" s="1"/>
  <c r="AA1021" i="6" a="1"/>
  <c r="AA1021" i="6" s="1"/>
  <c r="AB1021" i="6" s="1"/>
  <c r="AC1021" i="6" s="1"/>
  <c r="AA72" i="6" a="1"/>
  <c r="AA72" i="6" s="1"/>
  <c r="AB72" i="6" s="1"/>
  <c r="AC72" i="6" s="1"/>
  <c r="AA1779" i="6" a="1"/>
  <c r="AA1779" i="6" s="1"/>
  <c r="AB1779" i="6" s="1"/>
  <c r="AC1779" i="6" s="1"/>
  <c r="AA658" i="6" a="1"/>
  <c r="AA658" i="6" s="1"/>
  <c r="AB658" i="6" s="1"/>
  <c r="AC658" i="6" s="1"/>
  <c r="AA1737" i="6" a="1"/>
  <c r="AA1737" i="6" s="1"/>
  <c r="AB1737" i="6" s="1"/>
  <c r="AA647" i="6" a="1"/>
  <c r="AA647" i="6" s="1"/>
  <c r="AB647" i="6" s="1"/>
  <c r="AC647" i="6" s="1"/>
  <c r="AA1670" i="6" a="1"/>
  <c r="AA1670" i="6" s="1"/>
  <c r="AB1670" i="6" s="1"/>
  <c r="AC1670" i="6" s="1"/>
  <c r="AA1530" i="6" a="1"/>
  <c r="AA1530" i="6" s="1"/>
  <c r="AB1530" i="6" s="1"/>
  <c r="AC1530" i="6" s="1"/>
  <c r="AA1430" i="6" a="1"/>
  <c r="AA1430" i="6" s="1"/>
  <c r="AB1430" i="6" s="1"/>
  <c r="AC1430" i="6" s="1"/>
  <c r="AA1184" i="6" a="1"/>
  <c r="AA1184" i="6" s="1"/>
  <c r="AB1184" i="6" s="1"/>
  <c r="AC1184" i="6" s="1"/>
  <c r="AA781" i="6" a="1"/>
  <c r="AA781" i="6" s="1"/>
  <c r="AB781" i="6" s="1"/>
  <c r="AC781" i="6" s="1"/>
  <c r="AA1869" i="6" a="1"/>
  <c r="AA1869" i="6" s="1"/>
  <c r="AB1869" i="6" s="1"/>
  <c r="AC1869" i="6" s="1"/>
  <c r="AA2449" i="6" a="1"/>
  <c r="AA2449" i="6" s="1"/>
  <c r="AB2449" i="6" s="1"/>
  <c r="AC2449" i="6" s="1"/>
  <c r="AA2342" i="6" a="1"/>
  <c r="AA2342" i="6" s="1"/>
  <c r="AB2342" i="6" s="1"/>
  <c r="AC2342" i="6" s="1"/>
  <c r="AA1652" i="6" a="1"/>
  <c r="AA1652" i="6" s="1"/>
  <c r="AB1652" i="6" s="1"/>
  <c r="AC1652" i="6" s="1"/>
  <c r="AA629" i="6" a="1"/>
  <c r="AA629" i="6" s="1"/>
  <c r="AB629" i="6" s="1"/>
  <c r="AC629" i="6" s="1"/>
  <c r="AA1578" i="6" a="1"/>
  <c r="AA1578" i="6" s="1"/>
  <c r="AB1578" i="6" s="1"/>
  <c r="AC1578" i="6" s="1"/>
  <c r="AA615" i="6" a="1"/>
  <c r="AA615" i="6" s="1"/>
  <c r="AB615" i="6" s="1"/>
  <c r="AA1485" i="6" a="1"/>
  <c r="AA1485" i="6" s="1"/>
  <c r="AB1485" i="6" s="1"/>
  <c r="AC1485" i="6" s="1"/>
  <c r="AA2178" i="6" a="1"/>
  <c r="AA2178" i="6" s="1"/>
  <c r="AB2178" i="6" s="1"/>
  <c r="AA2452" i="6" a="1"/>
  <c r="AA2452" i="6" s="1"/>
  <c r="AB2452" i="6" s="1"/>
  <c r="AC2452" i="6" s="1"/>
  <c r="AA681" i="6" a="1"/>
  <c r="AA681" i="6" s="1"/>
  <c r="AB681" i="6" s="1"/>
  <c r="AA1771" i="6" a="1"/>
  <c r="AA1771" i="6" s="1"/>
  <c r="AB1771" i="6" s="1"/>
  <c r="AA1716" i="6" a="1"/>
  <c r="AA1716" i="6" s="1"/>
  <c r="AB1716" i="6" s="1"/>
  <c r="AC1716" i="6" s="1"/>
  <c r="AA2312" i="6" a="1"/>
  <c r="AA2312" i="6" s="1"/>
  <c r="AB2312" i="6" s="1"/>
  <c r="AC2312" i="6" s="1"/>
  <c r="AA634" i="6" a="1"/>
  <c r="AA634" i="6" s="1"/>
  <c r="AB634" i="6" s="1"/>
  <c r="AC634" i="6" s="1"/>
  <c r="AA1558" i="6" a="1"/>
  <c r="AA1558" i="6" s="1"/>
  <c r="AB1558" i="6" s="1"/>
  <c r="AC1558" i="6" s="1"/>
  <c r="AA1429" i="6" a="1"/>
  <c r="AA1429" i="6" s="1"/>
  <c r="AB1429" i="6" s="1"/>
  <c r="AC1429" i="6" s="1"/>
  <c r="AA2435" i="6" a="1"/>
  <c r="AA2435" i="6" s="1"/>
  <c r="AB2435" i="6" s="1"/>
  <c r="AA1376" i="6" a="1"/>
  <c r="AA1376" i="6" s="1"/>
  <c r="AB1376" i="6" s="1"/>
  <c r="AC1376" i="6" s="1"/>
  <c r="AA1245" i="6" a="1"/>
  <c r="AA1245" i="6" s="1"/>
  <c r="AB1245" i="6" s="1"/>
  <c r="AA685" i="6" a="1"/>
  <c r="AA685" i="6" s="1"/>
  <c r="AB685" i="6" s="1"/>
  <c r="AC685" i="6" s="1"/>
  <c r="AA1799" i="6" a="1"/>
  <c r="AA1799" i="6" s="1"/>
  <c r="AB1799" i="6" s="1"/>
  <c r="AA1730" i="6" a="1"/>
  <c r="AA1730" i="6" s="1"/>
  <c r="AB1730" i="6" s="1"/>
  <c r="AC1730" i="6" s="1"/>
  <c r="AA642" i="6" a="1"/>
  <c r="AA642" i="6" s="1"/>
  <c r="AB642" i="6" s="1"/>
  <c r="AA1614" i="6" a="1"/>
  <c r="AA1614" i="6" s="1"/>
  <c r="AB1614" i="6" s="1"/>
  <c r="AC1614" i="6" s="1"/>
  <c r="AA1579" i="6" a="1"/>
  <c r="AA1579" i="6" s="1"/>
  <c r="AB1579" i="6" s="1"/>
  <c r="AC1579" i="6" s="1"/>
  <c r="AA608" i="6" a="1"/>
  <c r="AA608" i="6" s="1"/>
  <c r="AB608" i="6" s="1"/>
  <c r="AC608" i="6" s="1"/>
  <c r="AA1406" i="6" a="1"/>
  <c r="AA1406" i="6" s="1"/>
  <c r="AB1406" i="6" s="1"/>
  <c r="AC1406" i="6" s="1"/>
  <c r="AA1410" i="6" a="1"/>
  <c r="AA1410" i="6" s="1"/>
  <c r="AB1410" i="6" s="1"/>
  <c r="AA858" i="6" a="1"/>
  <c r="AA858" i="6" s="1"/>
  <c r="AB858" i="6" s="1"/>
  <c r="AC858" i="6" s="1"/>
  <c r="AA149" i="6" a="1"/>
  <c r="AA149" i="6" s="1"/>
  <c r="AB149" i="6" s="1"/>
  <c r="AC149" i="6" s="1"/>
  <c r="AA339" i="6" a="1"/>
  <c r="AA339" i="6" s="1"/>
  <c r="AB339" i="6" s="1"/>
  <c r="AC339" i="6" s="1"/>
  <c r="AA1267" i="6" a="1"/>
  <c r="AA1267" i="6" s="1"/>
  <c r="AB1267" i="6" s="1"/>
  <c r="AC1267" i="6" s="1"/>
  <c r="AA327" i="6" a="1"/>
  <c r="AA327" i="6" s="1"/>
  <c r="AB327" i="6" s="1"/>
  <c r="AC327" i="6" s="1"/>
  <c r="AA295" i="6" a="1"/>
  <c r="AA295" i="6" s="1"/>
  <c r="AB295" i="6" s="1"/>
  <c r="AA160" i="6" a="1"/>
  <c r="AA160" i="6" s="1"/>
  <c r="AB160" i="6" s="1"/>
  <c r="AC160" i="6" s="1"/>
  <c r="AA1428" i="6" a="1"/>
  <c r="AA1428" i="6" s="1"/>
  <c r="AB1428" i="6" s="1"/>
  <c r="AC1428" i="6" s="1"/>
  <c r="AA1533" i="6" a="1"/>
  <c r="AA1533" i="6" s="1"/>
  <c r="AB1533" i="6" s="1"/>
  <c r="AA464" i="6" a="1"/>
  <c r="AA464" i="6" s="1"/>
  <c r="AB464" i="6" s="1"/>
  <c r="AC464" i="6" s="1"/>
  <c r="AA985" i="6" a="1"/>
  <c r="AA985" i="6" s="1"/>
  <c r="AB985" i="6" s="1"/>
  <c r="AA1176" i="6" a="1"/>
  <c r="AA1176" i="6" s="1"/>
  <c r="AB1176" i="6" s="1"/>
  <c r="AA1606" i="6" a="1"/>
  <c r="AA1606" i="6" s="1"/>
  <c r="AB1606" i="6" s="1"/>
  <c r="AA1887" i="6" a="1"/>
  <c r="AA1887" i="6" s="1"/>
  <c r="AB1887" i="6" s="1"/>
  <c r="AA1378" i="6" a="1"/>
  <c r="AA1378" i="6" s="1"/>
  <c r="AB1378" i="6" s="1"/>
  <c r="AA1567" i="6" a="1"/>
  <c r="AA1567" i="6" s="1"/>
  <c r="AB1567" i="6" s="1"/>
  <c r="AC1567" i="6" s="1"/>
  <c r="AA449" i="6" a="1"/>
  <c r="AA449" i="6" s="1"/>
  <c r="AB449" i="6" s="1"/>
  <c r="AA1171" i="6" a="1"/>
  <c r="AA1171" i="6" s="1"/>
  <c r="AB1171" i="6" s="1"/>
  <c r="AC1171" i="6" s="1"/>
  <c r="AA2321" i="6" a="1"/>
  <c r="AA2321" i="6" s="1"/>
  <c r="AB2321" i="6" s="1"/>
  <c r="AC2321" i="6" s="1"/>
  <c r="AA2180" i="6" a="1"/>
  <c r="AA2180" i="6" s="1"/>
  <c r="AB2180" i="6" s="1"/>
  <c r="AC2180" i="6" s="1"/>
  <c r="AA2393" i="6" a="1"/>
  <c r="AA2393" i="6" s="1"/>
  <c r="AB2393" i="6" s="1"/>
  <c r="AC2393" i="6" s="1"/>
  <c r="AA884" i="6" a="1"/>
  <c r="AA884" i="6" s="1"/>
  <c r="AB884" i="6" s="1"/>
  <c r="AC884" i="6" s="1"/>
  <c r="AA1072" i="6" a="1"/>
  <c r="AA1072" i="6" s="1"/>
  <c r="AB1072" i="6" s="1"/>
  <c r="AC1072" i="6" s="1"/>
  <c r="AA1518" i="6" a="1"/>
  <c r="AA1518" i="6" s="1"/>
  <c r="AB1518" i="6" s="1"/>
  <c r="AC1518" i="6" s="1"/>
  <c r="AA1624" i="6" a="1"/>
  <c r="AA1624" i="6" s="1"/>
  <c r="AB1624" i="6" s="1"/>
  <c r="AC1624" i="6" s="1"/>
  <c r="AA1487" i="6" a="1"/>
  <c r="AA1487" i="6" s="1"/>
  <c r="AB1487" i="6" s="1"/>
  <c r="AC1487" i="6" s="1"/>
  <c r="AA1690" i="6" a="1"/>
  <c r="AA1690" i="6" s="1"/>
  <c r="AB1690" i="6" s="1"/>
  <c r="AC1690" i="6" s="1"/>
  <c r="AA1646" i="6" a="1"/>
  <c r="AA1646" i="6" s="1"/>
  <c r="AB1646" i="6" s="1"/>
  <c r="AC1646" i="6" s="1"/>
  <c r="AA828" i="6" a="1"/>
  <c r="AA828" i="6" s="1"/>
  <c r="AB828" i="6" s="1"/>
  <c r="AC828" i="6" s="1"/>
  <c r="AA1786" i="6" a="1"/>
  <c r="AA1786" i="6" s="1"/>
  <c r="AB1786" i="6" s="1"/>
  <c r="AC1786" i="6" s="1"/>
  <c r="AA1411" i="6" a="1"/>
  <c r="AA1411" i="6" s="1"/>
  <c r="AB1411" i="6" s="1"/>
  <c r="AC1411" i="6" s="1"/>
  <c r="AA1342" i="6" a="1"/>
  <c r="AA1342" i="6" s="1"/>
  <c r="AB1342" i="6" s="1"/>
  <c r="AC1342" i="6" s="1"/>
  <c r="AA1523" i="6" a="1"/>
  <c r="AA1523" i="6" s="1"/>
  <c r="AB1523" i="6" s="1"/>
  <c r="AC1523" i="6" s="1"/>
  <c r="AA2224" i="6" a="1"/>
  <c r="AA2224" i="6" s="1"/>
  <c r="AB2224" i="6" s="1"/>
  <c r="AC2224" i="6" s="1"/>
  <c r="AA2136" i="6" a="1"/>
  <c r="AA2136" i="6" s="1"/>
  <c r="AB2136" i="6" s="1"/>
  <c r="AC2136" i="6" s="1"/>
  <c r="AA1910" i="6" a="1"/>
  <c r="AA1910" i="6" s="1"/>
  <c r="AB1910" i="6" s="1"/>
  <c r="AC1910" i="6" s="1"/>
  <c r="AA1043" i="6" a="1"/>
  <c r="AA1043" i="6" s="1"/>
  <c r="AB1043" i="6" s="1"/>
  <c r="AC1043" i="6" s="1"/>
  <c r="AA2425" i="6" a="1"/>
  <c r="AA2425" i="6" s="1"/>
  <c r="AB2425" i="6" s="1"/>
  <c r="AC2425" i="6" s="1"/>
  <c r="AA256" i="6" a="1"/>
  <c r="AA256" i="6" s="1"/>
  <c r="AB256" i="6" s="1"/>
  <c r="AC256" i="6" s="1"/>
  <c r="AA891" i="6" a="1"/>
  <c r="AA891" i="6" s="1"/>
  <c r="AB891" i="6" s="1"/>
  <c r="AC891" i="6" s="1"/>
  <c r="AA1001" i="6" a="1"/>
  <c r="AA1001" i="6" s="1"/>
  <c r="AB1001" i="6" s="1"/>
  <c r="AC1001" i="6" s="1"/>
  <c r="AA1560" i="6" a="1"/>
  <c r="AA1560" i="6" s="1"/>
  <c r="AB1560" i="6" s="1"/>
  <c r="AC1560" i="6" s="1"/>
  <c r="AA1015" i="6" a="1"/>
  <c r="AA1015" i="6" s="1"/>
  <c r="AB1015" i="6" s="1"/>
  <c r="AC1015" i="6" s="1"/>
  <c r="AA1416" i="6" a="1"/>
  <c r="AA1416" i="6" s="1"/>
  <c r="AB1416" i="6" s="1"/>
  <c r="AC1416" i="6" s="1"/>
  <c r="AA1383" i="6" a="1"/>
  <c r="AA1383" i="6" s="1"/>
  <c r="AB1383" i="6" s="1"/>
  <c r="AC1383" i="6" s="1"/>
  <c r="AA1413" i="6" a="1"/>
  <c r="AA1413" i="6" s="1"/>
  <c r="AB1413" i="6" s="1"/>
  <c r="AC1413" i="6" s="1"/>
  <c r="AA1036" i="6" a="1"/>
  <c r="AA1036" i="6" s="1"/>
  <c r="AB1036" i="6" s="1"/>
  <c r="AC1036" i="6" s="1"/>
  <c r="AA1476" i="6" a="1"/>
  <c r="AA1476" i="6" s="1"/>
  <c r="AB1476" i="6" s="1"/>
  <c r="AA730" i="6" a="1"/>
  <c r="AA730" i="6" s="1"/>
  <c r="AB730" i="6" s="1"/>
  <c r="AC730" i="6" s="1"/>
  <c r="AA930" i="6" a="1"/>
  <c r="AA930" i="6" s="1"/>
  <c r="AB930" i="6" s="1"/>
  <c r="AC930" i="6" s="1"/>
  <c r="AA879" i="6" a="1"/>
  <c r="AA879" i="6" s="1"/>
  <c r="AB879" i="6" s="1"/>
  <c r="AA2170" i="6" a="1"/>
  <c r="AA2170" i="6" s="1"/>
  <c r="AB2170" i="6" s="1"/>
  <c r="AC2170" i="6" s="1"/>
  <c r="AA1907" i="6" a="1"/>
  <c r="AA1907" i="6" s="1"/>
  <c r="AB1907" i="6" s="1"/>
  <c r="AC1907" i="6" s="1"/>
  <c r="AA450" i="6" a="1"/>
  <c r="AA450" i="6" s="1"/>
  <c r="AB450" i="6" s="1"/>
  <c r="AC450" i="6" s="1"/>
  <c r="AA330" i="6" a="1"/>
  <c r="AA330" i="6" s="1"/>
  <c r="AB330" i="6" s="1"/>
  <c r="AA231" i="6" a="1"/>
  <c r="AA231" i="6" s="1"/>
  <c r="AB231" i="6" s="1"/>
  <c r="AC231" i="6" s="1"/>
  <c r="AA430" i="6" a="1"/>
  <c r="AA430" i="6" s="1"/>
  <c r="AB430" i="6" s="1"/>
  <c r="AC430" i="6" s="1"/>
  <c r="AA487" i="6" a="1"/>
  <c r="AA487" i="6" s="1"/>
  <c r="AB487" i="6" s="1"/>
  <c r="AC487" i="6" s="1"/>
  <c r="AA1366" i="6" a="1"/>
  <c r="AA1366" i="6" s="1"/>
  <c r="AB1366" i="6" s="1"/>
  <c r="AC1366" i="6" s="1"/>
  <c r="AA1025" i="6" a="1"/>
  <c r="AA1025" i="6" s="1"/>
  <c r="AB1025" i="6" s="1"/>
  <c r="AC1025" i="6" s="1"/>
  <c r="AA1033" i="6" a="1"/>
  <c r="AA1033" i="6" s="1"/>
  <c r="AB1033" i="6" s="1"/>
  <c r="AA806" i="6" a="1"/>
  <c r="AA806" i="6" s="1"/>
  <c r="AB806" i="6" s="1"/>
  <c r="AC806" i="6" s="1"/>
  <c r="AA1717" i="6" a="1"/>
  <c r="AA1717" i="6" s="1"/>
  <c r="AB1717" i="6" s="1"/>
  <c r="AC1717" i="6" s="1"/>
  <c r="AA1571" i="6" a="1"/>
  <c r="AA1571" i="6" s="1"/>
  <c r="AB1571" i="6" s="1"/>
  <c r="AC1571" i="6" s="1"/>
  <c r="AA1835" i="6" a="1"/>
  <c r="AA1835" i="6" s="1"/>
  <c r="AB1835" i="6" s="1"/>
  <c r="AC1835" i="6" s="1"/>
  <c r="AA1804" i="6" a="1"/>
  <c r="AA1804" i="6" s="1"/>
  <c r="AB1804" i="6" s="1"/>
  <c r="AC1804" i="6" s="1"/>
  <c r="AA1473" i="6" a="1"/>
  <c r="AA1473" i="6" s="1"/>
  <c r="AB1473" i="6" s="1"/>
  <c r="AC1473" i="6" s="1"/>
  <c r="AA1733" i="6" a="1"/>
  <c r="AA1733" i="6" s="1"/>
  <c r="AB1733" i="6" s="1"/>
  <c r="AC1733" i="6" s="1"/>
  <c r="AA1388" i="6" a="1"/>
  <c r="AA1388" i="6" s="1"/>
  <c r="AB1388" i="6" s="1"/>
  <c r="AC1388" i="6" s="1"/>
  <c r="AA940" i="6" a="1"/>
  <c r="AA940" i="6" s="1"/>
  <c r="AB940" i="6" s="1"/>
  <c r="AC940" i="6" s="1"/>
  <c r="AA1686" i="6" a="1"/>
  <c r="AA1686" i="6" s="1"/>
  <c r="AB1686" i="6" s="1"/>
  <c r="AC1686" i="6" s="1"/>
  <c r="AA1812" i="6" a="1"/>
  <c r="AA1812" i="6" s="1"/>
  <c r="AB1812" i="6" s="1"/>
  <c r="AC1812" i="6" s="1"/>
  <c r="AA893" i="6" a="1"/>
  <c r="AA893" i="6" s="1"/>
  <c r="AB893" i="6" s="1"/>
  <c r="AC893" i="6" s="1"/>
  <c r="AA1161" i="6" a="1"/>
  <c r="AA1161" i="6" s="1"/>
  <c r="AB1161" i="6" s="1"/>
  <c r="AC1161" i="6" s="1"/>
  <c r="AA530" i="6" a="1"/>
  <c r="AA530" i="6" s="1"/>
  <c r="AB530" i="6" s="1"/>
  <c r="AC530" i="6" s="1"/>
  <c r="AA1121" i="6" a="1"/>
  <c r="AA1121" i="6" s="1"/>
  <c r="AB1121" i="6" s="1"/>
  <c r="AC1121" i="6" s="1"/>
  <c r="AA2075" i="6" a="1"/>
  <c r="AA2075" i="6" s="1"/>
  <c r="AB2075" i="6" s="1"/>
  <c r="AC2075" i="6" s="1"/>
  <c r="AA2174" i="6" a="1"/>
  <c r="AA2174" i="6" s="1"/>
  <c r="AB2174" i="6" s="1"/>
  <c r="AC2174" i="6" s="1"/>
  <c r="AA2301" i="6" a="1"/>
  <c r="AA2301" i="6" s="1"/>
  <c r="AB2301" i="6" s="1"/>
  <c r="AC2301" i="6" s="1"/>
  <c r="AA931" i="6" a="1"/>
  <c r="AA931" i="6" s="1"/>
  <c r="AB931" i="6" s="1"/>
  <c r="AA2200" i="6" a="1"/>
  <c r="AA2200" i="6" s="1"/>
  <c r="AB2200" i="6" s="1"/>
  <c r="AC2200" i="6" s="1"/>
  <c r="AA1124" i="6" a="1"/>
  <c r="AA1124" i="6" s="1"/>
  <c r="AB1124" i="6" s="1"/>
  <c r="AC1124" i="6" s="1"/>
  <c r="AA2052" i="6" a="1"/>
  <c r="AA2052" i="6" s="1"/>
  <c r="AB2052" i="6" s="1"/>
  <c r="AC2052" i="6" s="1"/>
  <c r="AA709" i="6" a="1"/>
  <c r="AA709" i="6" s="1"/>
  <c r="AB709" i="6" s="1"/>
  <c r="AC709" i="6" s="1"/>
  <c r="AA2334" i="6" a="1"/>
  <c r="AA2334" i="6" s="1"/>
  <c r="AB2334" i="6" s="1"/>
  <c r="AC2334" i="6" s="1"/>
  <c r="AA2176" i="6" a="1"/>
  <c r="AA2176" i="6" s="1"/>
  <c r="AB2176" i="6" s="1"/>
  <c r="AC2176" i="6" s="1"/>
  <c r="AA2054" i="6" a="1"/>
  <c r="AA2054" i="6" s="1"/>
  <c r="AB2054" i="6" s="1"/>
  <c r="AA2336" i="6" a="1"/>
  <c r="AA2336" i="6" s="1"/>
  <c r="AB2336" i="6" s="1"/>
  <c r="AC2336" i="6" s="1"/>
  <c r="AA934" i="6" a="1"/>
  <c r="AA934" i="6" s="1"/>
  <c r="AB934" i="6" s="1"/>
  <c r="AC934" i="6" s="1"/>
  <c r="AA2076" i="6" a="1"/>
  <c r="AA2076" i="6" s="1"/>
  <c r="AB2076" i="6" s="1"/>
  <c r="AA2004" i="6" a="1"/>
  <c r="AA2004" i="6" s="1"/>
  <c r="AB2004" i="6" s="1"/>
  <c r="AC2004" i="6" s="1"/>
  <c r="AA2412" i="6" a="1"/>
  <c r="AA2412" i="6" s="1"/>
  <c r="AB2412" i="6" s="1"/>
  <c r="AA2386" i="6" a="1"/>
  <c r="AA2386" i="6" s="1"/>
  <c r="AB2386" i="6" s="1"/>
  <c r="AC2386" i="6" s="1"/>
  <c r="AA568" i="6" a="1"/>
  <c r="AA568" i="6" s="1"/>
  <c r="AB568" i="6" s="1"/>
  <c r="AA1488" i="6" a="1"/>
  <c r="AA1488" i="6" s="1"/>
  <c r="AB1488" i="6" s="1"/>
  <c r="AC1488" i="6" s="1"/>
  <c r="AA1767" i="6" a="1"/>
  <c r="AA1767" i="6" s="1"/>
  <c r="AB1767" i="6" s="1"/>
  <c r="AA2135" i="6" a="1"/>
  <c r="AA2135" i="6" s="1"/>
  <c r="AB2135" i="6" s="1"/>
  <c r="AC2135" i="6" s="1"/>
  <c r="AA1609" i="6" a="1"/>
  <c r="AA1609" i="6" s="1"/>
  <c r="AB1609" i="6" s="1"/>
  <c r="AC1609" i="6" s="1"/>
  <c r="AA1005" i="6" a="1"/>
  <c r="AA1005" i="6" s="1"/>
  <c r="AB1005" i="6" s="1"/>
  <c r="AC1005" i="6" s="1"/>
  <c r="AA1331" i="6" a="1"/>
  <c r="AA1331" i="6" s="1"/>
  <c r="AB1331" i="6" s="1"/>
  <c r="AC1331" i="6" s="1"/>
  <c r="AA760" i="6" a="1"/>
  <c r="AA760" i="6" s="1"/>
  <c r="AB760" i="6" s="1"/>
  <c r="AC760" i="6" s="1"/>
  <c r="AA1068" i="6" a="1"/>
  <c r="AA1068" i="6" s="1"/>
  <c r="AB1068" i="6" s="1"/>
  <c r="AC1068" i="6" s="1"/>
  <c r="AA1708" i="6" a="1"/>
  <c r="AA1708" i="6" s="1"/>
  <c r="AB1708" i="6" s="1"/>
  <c r="AA1552" i="6" a="1"/>
  <c r="AA1552" i="6" s="1"/>
  <c r="AB1552" i="6" s="1"/>
  <c r="AC1552" i="6" s="1"/>
  <c r="AA978" i="6" a="1"/>
  <c r="AA978" i="6" s="1"/>
  <c r="AB978" i="6" s="1"/>
  <c r="AC978" i="6" s="1"/>
  <c r="AA1840" i="6" a="1"/>
  <c r="AA1840" i="6" s="1"/>
  <c r="AB1840" i="6" s="1"/>
  <c r="AC1840" i="6" s="1"/>
  <c r="AA1122" i="6" a="1"/>
  <c r="AA1122" i="6" s="1"/>
  <c r="AB1122" i="6" s="1"/>
  <c r="AA2115" i="6" a="1"/>
  <c r="AA2115" i="6" s="1"/>
  <c r="AB2115" i="6" s="1"/>
  <c r="AC2115" i="6" s="1"/>
  <c r="AA2250" i="6" a="1"/>
  <c r="AA2250" i="6" s="1"/>
  <c r="AB2250" i="6" s="1"/>
  <c r="AC2250" i="6" s="1"/>
  <c r="AA62" i="6" a="1"/>
  <c r="AA62" i="6" s="1"/>
  <c r="AB62" i="6" s="1"/>
  <c r="AC62" i="6" s="1"/>
  <c r="AA89" i="6" a="1"/>
  <c r="AA89" i="6" s="1"/>
  <c r="AB89" i="6" s="1"/>
  <c r="AC89" i="6" s="1"/>
  <c r="AA1129" i="6" a="1"/>
  <c r="AA1129" i="6" s="1"/>
  <c r="AB1129" i="6" s="1"/>
  <c r="AC1129" i="6" s="1"/>
  <c r="AA1696" i="6" a="1"/>
  <c r="AA1696" i="6" s="1"/>
  <c r="AB1696" i="6" s="1"/>
  <c r="AC1696" i="6" s="1"/>
  <c r="AA936" i="6" a="1"/>
  <c r="AA936" i="6" s="1"/>
  <c r="AB936" i="6" s="1"/>
  <c r="AA1276" i="6" a="1"/>
  <c r="AA1276" i="6" s="1"/>
  <c r="AB1276" i="6" s="1"/>
  <c r="AC1276" i="6" s="1"/>
  <c r="AA882" i="6" a="1"/>
  <c r="AA882" i="6" s="1"/>
  <c r="AB882" i="6" s="1"/>
  <c r="AA1035" i="6" a="1"/>
  <c r="AA1035" i="6" s="1"/>
  <c r="AB1035" i="6" s="1"/>
  <c r="AC1035" i="6" s="1"/>
  <c r="AA1427" i="6" a="1"/>
  <c r="AA1427" i="6" s="1"/>
  <c r="AB1427" i="6" s="1"/>
  <c r="AC1427" i="6" s="1"/>
  <c r="AA796" i="6" a="1"/>
  <c r="AA796" i="6" s="1"/>
  <c r="AB796" i="6" s="1"/>
  <c r="AA1137" i="6" a="1"/>
  <c r="AA1137" i="6" s="1"/>
  <c r="AB1137" i="6" s="1"/>
  <c r="AC1137" i="6" s="1"/>
  <c r="AA269" i="6" a="1"/>
  <c r="AA269" i="6" s="1"/>
  <c r="AB269" i="6" s="1"/>
  <c r="AC269" i="6" s="1"/>
  <c r="AA1123" i="6" a="1"/>
  <c r="AA1123" i="6" s="1"/>
  <c r="AB1123" i="6" s="1"/>
  <c r="AC1123" i="6" s="1"/>
  <c r="AA1357" i="6" a="1"/>
  <c r="AA1357" i="6" s="1"/>
  <c r="AB1357" i="6" s="1"/>
  <c r="AC1357" i="6" s="1"/>
  <c r="AA932" i="6" a="1"/>
  <c r="AA932" i="6" s="1"/>
  <c r="AB932" i="6" s="1"/>
  <c r="AC932" i="6" s="1"/>
  <c r="AA2268" i="6" a="1"/>
  <c r="AA2268" i="6" s="1"/>
  <c r="AB2268" i="6" s="1"/>
  <c r="AC2268" i="6" s="1"/>
  <c r="AA359" i="6" a="1"/>
  <c r="AA359" i="6" s="1"/>
  <c r="AB359" i="6" s="1"/>
  <c r="AC359" i="6" s="1"/>
  <c r="AA13" i="6" a="1"/>
  <c r="AA13" i="6" s="1"/>
  <c r="AB13" i="6" s="1"/>
  <c r="AC13" i="6" s="1"/>
  <c r="AA240" i="6" a="1"/>
  <c r="AA240" i="6" s="1"/>
  <c r="AB240" i="6" s="1"/>
  <c r="AC240" i="6" s="1"/>
  <c r="AA239" i="6" a="1"/>
  <c r="AA239" i="6" s="1"/>
  <c r="AB239" i="6" s="1"/>
  <c r="AC239" i="6" s="1"/>
  <c r="AA1656" i="6" a="1"/>
  <c r="AA1656" i="6" s="1"/>
  <c r="AB1656" i="6" s="1"/>
  <c r="AC1656" i="6" s="1"/>
  <c r="AA1649" i="6" a="1"/>
  <c r="AA1649" i="6" s="1"/>
  <c r="AB1649" i="6" s="1"/>
  <c r="AC1649" i="6" s="1"/>
  <c r="AA1419" i="6" a="1"/>
  <c r="AA1419" i="6" s="1"/>
  <c r="AB1419" i="6" s="1"/>
  <c r="AC1419" i="6" s="1"/>
  <c r="AA1788" i="6" a="1"/>
  <c r="AA1788" i="6" s="1"/>
  <c r="AB1788" i="6" s="1"/>
  <c r="AC1788" i="6" s="1"/>
  <c r="AA1423" i="6" a="1"/>
  <c r="AA1423" i="6" s="1"/>
  <c r="AB1423" i="6" s="1"/>
  <c r="AA1556" i="6" a="1"/>
  <c r="AA1556" i="6" s="1"/>
  <c r="AB1556" i="6" s="1"/>
  <c r="AC1556" i="6" s="1"/>
  <c r="AA1816" i="6" a="1"/>
  <c r="AA1816" i="6" s="1"/>
  <c r="AB1816" i="6" s="1"/>
  <c r="AA791" i="6" a="1"/>
  <c r="AA791" i="6" s="1"/>
  <c r="AB791" i="6" s="1"/>
  <c r="AA809" i="6" a="1"/>
  <c r="AA809" i="6" s="1"/>
  <c r="AB809" i="6" s="1"/>
  <c r="AC809" i="6" s="1"/>
  <c r="AA1231" i="6" a="1"/>
  <c r="AA1231" i="6" s="1"/>
  <c r="AB1231" i="6" s="1"/>
  <c r="AC1231" i="6" s="1"/>
  <c r="AA939" i="6" a="1"/>
  <c r="AA939" i="6" s="1"/>
  <c r="AB939" i="6" s="1"/>
  <c r="AC939" i="6" s="1"/>
  <c r="AA1732" i="6" a="1"/>
  <c r="AA1732" i="6" s="1"/>
  <c r="AB1732" i="6" s="1"/>
  <c r="AA1133" i="6" a="1"/>
  <c r="AA1133" i="6" s="1"/>
  <c r="AB1133" i="6" s="1"/>
  <c r="AC1133" i="6" s="1"/>
  <c r="AA1726" i="6" a="1"/>
  <c r="AA1726" i="6" s="1"/>
  <c r="AB1726" i="6" s="1"/>
  <c r="AC1726" i="6" s="1"/>
  <c r="AA711" i="6" a="1"/>
  <c r="AA711" i="6" s="1"/>
  <c r="AB711" i="6" s="1"/>
  <c r="AC711" i="6" s="1"/>
  <c r="AA1136" i="6" a="1"/>
  <c r="AA1136" i="6" s="1"/>
  <c r="AB1136" i="6" s="1"/>
  <c r="AC1136" i="6" s="1"/>
  <c r="AA976" i="6" a="1"/>
  <c r="AA976" i="6" s="1"/>
  <c r="AB976" i="6" s="1"/>
  <c r="AA1695" i="6" a="1"/>
  <c r="AA1695" i="6" s="1"/>
  <c r="AB1695" i="6" s="1"/>
  <c r="AA1964" i="6" a="1"/>
  <c r="AA1964" i="6" s="1"/>
  <c r="AB1964" i="6" s="1"/>
  <c r="AC1964" i="6" s="1"/>
  <c r="AA2047" i="6" a="1"/>
  <c r="AA2047" i="6" s="1"/>
  <c r="AB2047" i="6" s="1"/>
  <c r="AC2047" i="6" s="1"/>
  <c r="AA2042" i="6" a="1"/>
  <c r="AA2042" i="6" s="1"/>
  <c r="AB2042" i="6" s="1"/>
  <c r="AC2042" i="6" s="1"/>
  <c r="AA2359" i="6" a="1"/>
  <c r="AA2359" i="6" s="1"/>
  <c r="AB2359" i="6" s="1"/>
  <c r="AC2359" i="6" s="1"/>
  <c r="AA2050" i="6" a="1"/>
  <c r="AA2050" i="6" s="1"/>
  <c r="AB2050" i="6" s="1"/>
  <c r="AC2050" i="6" s="1"/>
  <c r="AA1972" i="6" a="1"/>
  <c r="AA1972" i="6" s="1"/>
  <c r="AB1972" i="6" s="1"/>
  <c r="AC1972" i="6" s="1"/>
  <c r="AA1921" i="6" a="1"/>
  <c r="AA1921" i="6" s="1"/>
  <c r="AB1921" i="6" s="1"/>
  <c r="AA938" i="6" a="1"/>
  <c r="AA938" i="6" s="1"/>
  <c r="AB938" i="6" s="1"/>
  <c r="AC938" i="6" s="1"/>
  <c r="AA1126" i="6" a="1"/>
  <c r="AA1126" i="6" s="1"/>
  <c r="AB1126" i="6" s="1"/>
  <c r="AA2053" i="6" a="1"/>
  <c r="AA2053" i="6" s="1"/>
  <c r="AB2053" i="6" s="1"/>
  <c r="AC2053" i="6" s="1"/>
  <c r="AA2357" i="6" a="1"/>
  <c r="AA2357" i="6" s="1"/>
  <c r="AB2357" i="6" s="1"/>
  <c r="AC2357" i="6" s="1"/>
  <c r="AA1128" i="6" a="1"/>
  <c r="AA1128" i="6" s="1"/>
  <c r="AB1128" i="6" s="1"/>
  <c r="AC1128" i="6" s="1"/>
  <c r="AA2199" i="6" a="1"/>
  <c r="AA2199" i="6" s="1"/>
  <c r="AB2199" i="6" s="1"/>
  <c r="AC2199" i="6" s="1"/>
  <c r="AA2335" i="6" a="1"/>
  <c r="AA2335" i="6" s="1"/>
  <c r="AB2335" i="6" s="1"/>
  <c r="AC2335" i="6" s="1"/>
  <c r="AA2253" i="6" a="1"/>
  <c r="AA2253" i="6" s="1"/>
  <c r="AB2253" i="6" s="1"/>
  <c r="AC2253" i="6" s="1"/>
  <c r="AA935" i="6" a="1"/>
  <c r="AA935" i="6" s="1"/>
  <c r="AB935" i="6" s="1"/>
  <c r="AA2391" i="6" a="1"/>
  <c r="AA2391" i="6" s="1"/>
  <c r="AB2391" i="6" s="1"/>
  <c r="AC2391" i="6" s="1"/>
  <c r="AA2048" i="6" a="1"/>
  <c r="AA2048" i="6" s="1"/>
  <c r="AB2048" i="6" s="1"/>
  <c r="AC2048" i="6" s="1"/>
  <c r="AA1583" i="6" a="1"/>
  <c r="AA1583" i="6" s="1"/>
  <c r="AB1583" i="6" s="1"/>
  <c r="AC1583" i="6" s="1"/>
  <c r="AA165" i="6" a="1"/>
  <c r="AA165" i="6" s="1"/>
  <c r="AB165" i="6" s="1"/>
  <c r="AC165" i="6" s="1"/>
  <c r="AA1232" i="6" a="1"/>
  <c r="AA1232" i="6" s="1"/>
  <c r="AB1232" i="6" s="1"/>
  <c r="AA177" i="6" a="1"/>
  <c r="AA177" i="6" s="1"/>
  <c r="AB177" i="6" s="1"/>
  <c r="AC177" i="6" s="1"/>
  <c r="AA1540" i="6" a="1"/>
  <c r="AA1540" i="6" s="1"/>
  <c r="AB1540" i="6" s="1"/>
  <c r="AC1540" i="6" s="1"/>
  <c r="AA1233" i="6" a="1"/>
  <c r="AA1233" i="6" s="1"/>
  <c r="AB1233" i="6" s="1"/>
  <c r="AA1689" i="6" a="1"/>
  <c r="AA1689" i="6" s="1"/>
  <c r="AB1689" i="6" s="1"/>
  <c r="AC1689" i="6" s="1"/>
  <c r="AA1447" i="6" a="1"/>
  <c r="AA1447" i="6" s="1"/>
  <c r="AB1447" i="6" s="1"/>
  <c r="AC1447" i="6" s="1"/>
  <c r="AA784" i="6" a="1"/>
  <c r="AA784" i="6" s="1"/>
  <c r="AB784" i="6" s="1"/>
  <c r="AA1850" i="6" a="1"/>
  <c r="AA1850" i="6" s="1"/>
  <c r="AB1850" i="6" s="1"/>
  <c r="AC1850" i="6" s="1"/>
  <c r="AA1314" i="6" a="1"/>
  <c r="AA1314" i="6" s="1"/>
  <c r="AB1314" i="6" s="1"/>
  <c r="AC1314" i="6" s="1"/>
  <c r="AA1162" i="6" a="1"/>
  <c r="AA1162" i="6" s="1"/>
  <c r="AB1162" i="6" s="1"/>
  <c r="AC1162" i="6" s="1"/>
  <c r="AA2251" i="6" a="1"/>
  <c r="AA2251" i="6" s="1"/>
  <c r="AB2251" i="6" s="1"/>
  <c r="AC2251" i="6" s="1"/>
  <c r="AA1315" i="6" a="1"/>
  <c r="AA1315" i="6" s="1"/>
  <c r="AB1315" i="6" s="1"/>
  <c r="AC1315" i="6" s="1"/>
  <c r="AA1042" i="6" a="1"/>
  <c r="AA1042" i="6" s="1"/>
  <c r="AB1042" i="6" s="1"/>
  <c r="AC1042" i="6" s="1"/>
  <c r="AA1931" i="6" a="1"/>
  <c r="AA1931" i="6" s="1"/>
  <c r="AB1931" i="6" s="1"/>
  <c r="AC1931" i="6" s="1"/>
  <c r="AA790" i="6" a="1"/>
  <c r="AA790" i="6" s="1"/>
  <c r="AB790" i="6" s="1"/>
  <c r="AC790" i="6" s="1"/>
  <c r="AA603" i="6" a="1"/>
  <c r="AA603" i="6" s="1"/>
  <c r="AB603" i="6" s="1"/>
  <c r="AC603" i="6" s="1"/>
  <c r="AA124" i="6" a="1"/>
  <c r="AA124" i="6" s="1"/>
  <c r="AB124" i="6" s="1"/>
  <c r="AA376" i="6" a="1"/>
  <c r="AA376" i="6" s="1"/>
  <c r="AB376" i="6" s="1"/>
  <c r="AA881" i="6" a="1"/>
  <c r="AA881" i="6" s="1"/>
  <c r="AB881" i="6" s="1"/>
  <c r="AC881" i="6" s="1"/>
  <c r="AA1444" i="6" a="1"/>
  <c r="AA1444" i="6" s="1"/>
  <c r="AB1444" i="6" s="1"/>
  <c r="AC1444" i="6" s="1"/>
  <c r="AA1131" i="6" a="1"/>
  <c r="AA1131" i="6" s="1"/>
  <c r="AB1131" i="6" s="1"/>
  <c r="AC1131" i="6" s="1"/>
  <c r="AA1509" i="6" a="1"/>
  <c r="AA1509" i="6" s="1"/>
  <c r="AB1509" i="6" s="1"/>
  <c r="AA1254" i="6" a="1"/>
  <c r="AA1254" i="6" s="1"/>
  <c r="AB1254" i="6" s="1"/>
  <c r="AC1254" i="6" s="1"/>
  <c r="AA1002" i="6" a="1"/>
  <c r="AA1002" i="6" s="1"/>
  <c r="AB1002" i="6" s="1"/>
  <c r="AC1002" i="6" s="1"/>
  <c r="AA1564" i="6" a="1"/>
  <c r="AA1564" i="6" s="1"/>
  <c r="AB1564" i="6" s="1"/>
  <c r="AC1564" i="6" s="1"/>
  <c r="AA1565" i="6" a="1"/>
  <c r="AA1565" i="6" s="1"/>
  <c r="AB1565" i="6" s="1"/>
  <c r="AC1565" i="6" s="1"/>
  <c r="AA755" i="6" a="1"/>
  <c r="AA755" i="6" s="1"/>
  <c r="AB755" i="6" s="1"/>
  <c r="AC755" i="6" s="1"/>
  <c r="AA2255" i="6" a="1"/>
  <c r="AA2255" i="6" s="1"/>
  <c r="AB2255" i="6" s="1"/>
  <c r="AC2255" i="6" s="1"/>
  <c r="AA1934" i="6" a="1"/>
  <c r="AA1934" i="6" s="1"/>
  <c r="AB1934" i="6" s="1"/>
  <c r="AC1934" i="6" s="1"/>
  <c r="AA786" i="6" a="1"/>
  <c r="AA786" i="6" s="1"/>
  <c r="AB786" i="6" s="1"/>
  <c r="AC786" i="6" s="1"/>
  <c r="AA2389" i="6" a="1"/>
  <c r="AA2389" i="6" s="1"/>
  <c r="AB2389" i="6" s="1"/>
  <c r="AC2389" i="6" s="1"/>
  <c r="AA2390" i="6" a="1"/>
  <c r="AA2390" i="6" s="1"/>
  <c r="AB2390" i="6" s="1"/>
  <c r="AC2390" i="6" s="1"/>
  <c r="AA614" i="6" a="1"/>
  <c r="AA614" i="6" s="1"/>
  <c r="AB614" i="6" s="1"/>
  <c r="AC614" i="6" s="1"/>
  <c r="AA463" i="6" a="1"/>
  <c r="AA463" i="6" s="1"/>
  <c r="AB463" i="6" s="1"/>
  <c r="AC463" i="6" s="1"/>
  <c r="AA95" i="6" a="1"/>
  <c r="AA95" i="6" s="1"/>
  <c r="AB95" i="6" s="1"/>
  <c r="AC95" i="6" s="1"/>
  <c r="AA1570" i="6" a="1"/>
  <c r="AA1570" i="6" s="1"/>
  <c r="AB1570" i="6" s="1"/>
  <c r="AC1570" i="6" s="1"/>
  <c r="AA871" i="6" a="1"/>
  <c r="AA871" i="6" s="1"/>
  <c r="AB871" i="6" s="1"/>
  <c r="AA831" i="6" a="1"/>
  <c r="AA831" i="6" s="1"/>
  <c r="AB831" i="6" s="1"/>
  <c r="AC831" i="6" s="1"/>
  <c r="AA880" i="6" a="1"/>
  <c r="AA880" i="6" s="1"/>
  <c r="AB880" i="6" s="1"/>
  <c r="AC880" i="6" s="1"/>
  <c r="AA213" i="6" a="1"/>
  <c r="AA213" i="6" s="1"/>
  <c r="AB213" i="6" s="1"/>
  <c r="AC213" i="6" s="1"/>
  <c r="AA1499" i="6" a="1"/>
  <c r="AA1499" i="6" s="1"/>
  <c r="AB1499" i="6" s="1"/>
  <c r="AC1499" i="6" s="1"/>
  <c r="AA1823" i="6" a="1"/>
  <c r="AA1823" i="6" s="1"/>
  <c r="AB1823" i="6" s="1"/>
  <c r="AC1823" i="6" s="1"/>
  <c r="AA751" i="6" a="1"/>
  <c r="AA751" i="6" s="1"/>
  <c r="AB751" i="6" s="1"/>
  <c r="AC751" i="6" s="1"/>
  <c r="AA1418" i="6" a="1"/>
  <c r="AA1418" i="6" s="1"/>
  <c r="AB1418" i="6" s="1"/>
  <c r="AC1418" i="6" s="1"/>
  <c r="AA762" i="6" a="1"/>
  <c r="AA762" i="6" s="1"/>
  <c r="AB762" i="6" s="1"/>
  <c r="AC762" i="6" s="1"/>
  <c r="AA1857" i="6" a="1"/>
  <c r="AA1857" i="6" s="1"/>
  <c r="AB1857" i="6" s="1"/>
  <c r="AC1857" i="6" s="1"/>
  <c r="AA1713" i="6" a="1"/>
  <c r="AA1713" i="6" s="1"/>
  <c r="AB1713" i="6" s="1"/>
  <c r="AC1713" i="6" s="1"/>
  <c r="AA756" i="6" a="1"/>
  <c r="AA756" i="6" s="1"/>
  <c r="AB756" i="6" s="1"/>
  <c r="AC756" i="6" s="1"/>
  <c r="AA1135" i="6" a="1"/>
  <c r="AA1135" i="6" s="1"/>
  <c r="AB1135" i="6" s="1"/>
  <c r="AC1135" i="6" s="1"/>
  <c r="AA1798" i="6" a="1"/>
  <c r="AA1798" i="6" s="1"/>
  <c r="AB1798" i="6" s="1"/>
  <c r="AC1798" i="6" s="1"/>
  <c r="AA941" i="6" a="1"/>
  <c r="AA941" i="6" s="1"/>
  <c r="AB941" i="6" s="1"/>
  <c r="AC941" i="6" s="1"/>
  <c r="AA1392" i="6" a="1"/>
  <c r="AA1392" i="6" s="1"/>
  <c r="AB1392" i="6" s="1"/>
  <c r="AC1392" i="6" s="1"/>
  <c r="AA812" i="6" a="1"/>
  <c r="AA812" i="6" s="1"/>
  <c r="AB812" i="6" s="1"/>
  <c r="AA2286" i="6" a="1"/>
  <c r="AA2286" i="6" s="1"/>
  <c r="AB2286" i="6" s="1"/>
  <c r="AC2286" i="6" s="1"/>
  <c r="AA2373" i="6" a="1"/>
  <c r="AA2373" i="6" s="1"/>
  <c r="AB2373" i="6" s="1"/>
  <c r="AC2373" i="6" s="1"/>
  <c r="AA779" i="6" a="1"/>
  <c r="AA779" i="6" s="1"/>
  <c r="AB779" i="6" s="1"/>
  <c r="AC779" i="6" s="1"/>
  <c r="AA2239" i="6" a="1"/>
  <c r="AA2239" i="6" s="1"/>
  <c r="AB2239" i="6" s="1"/>
  <c r="AC2239" i="6" s="1"/>
  <c r="AA844" i="6" a="1"/>
  <c r="AA844" i="6" s="1"/>
  <c r="AB844" i="6" s="1"/>
  <c r="AC844" i="6" s="1"/>
  <c r="AA1965" i="6" a="1"/>
  <c r="AA1965" i="6" s="1"/>
  <c r="AB1965" i="6" s="1"/>
  <c r="AC1965" i="6" s="1"/>
  <c r="AA1966" i="6" a="1"/>
  <c r="AA1966" i="6" s="1"/>
  <c r="AB1966" i="6" s="1"/>
  <c r="AC1966" i="6" s="1"/>
  <c r="AA2201" i="6" a="1"/>
  <c r="AA2201" i="6" s="1"/>
  <c r="AB2201" i="6" s="1"/>
  <c r="AA718" i="6" a="1"/>
  <c r="AA718" i="6" s="1"/>
  <c r="AB718" i="6" s="1"/>
  <c r="AC718" i="6" s="1"/>
  <c r="AA2175" i="6" a="1"/>
  <c r="AA2175" i="6" s="1"/>
  <c r="AB2175" i="6" s="1"/>
  <c r="AA845" i="6" a="1"/>
  <c r="AA845" i="6" s="1"/>
  <c r="AB845" i="6" s="1"/>
  <c r="AC845" i="6" s="1"/>
  <c r="AA1922" i="6" a="1"/>
  <c r="AA1922" i="6" s="1"/>
  <c r="AB1922" i="6" s="1"/>
  <c r="AC1922" i="6" s="1"/>
  <c r="AA1886" i="6" a="1"/>
  <c r="AA1886" i="6" s="1"/>
  <c r="AB1886" i="6" s="1"/>
  <c r="AC1886" i="6" s="1"/>
  <c r="AA2055" i="6" a="1"/>
  <c r="AA2055" i="6" s="1"/>
  <c r="AB2055" i="6" s="1"/>
  <c r="AC2055" i="6" s="1"/>
  <c r="AA2316" i="6" a="1"/>
  <c r="AA2316" i="6" s="1"/>
  <c r="AB2316" i="6" s="1"/>
  <c r="AA1911" i="6" a="1"/>
  <c r="AA1911" i="6" s="1"/>
  <c r="AB1911" i="6" s="1"/>
  <c r="AC1911" i="6" s="1"/>
  <c r="AA1358" i="6" a="1"/>
  <c r="AA1358" i="6" s="1"/>
  <c r="AB1358" i="6" s="1"/>
  <c r="AC1358" i="6" s="1"/>
  <c r="AA1500" i="6" a="1"/>
  <c r="AA1500" i="6" s="1"/>
  <c r="AB1500" i="6" s="1"/>
  <c r="AC1500" i="6" s="1"/>
  <c r="AA903" i="6" a="1"/>
  <c r="AA903" i="6" s="1"/>
  <c r="AB903" i="6" s="1"/>
  <c r="AA896" i="6" a="1"/>
  <c r="AA896" i="6" s="1"/>
  <c r="AB896" i="6" s="1"/>
  <c r="AC896" i="6" s="1"/>
  <c r="AA313" i="6" a="1"/>
  <c r="AA313" i="6" s="1"/>
  <c r="AB313" i="6" s="1"/>
  <c r="AC313" i="6" s="1"/>
  <c r="AA197" i="6" a="1"/>
  <c r="AA197" i="6" s="1"/>
  <c r="AB197" i="6" s="1"/>
  <c r="AC197" i="6" s="1"/>
  <c r="AA1291" i="6" a="1"/>
  <c r="AA1291" i="6" s="1"/>
  <c r="AB1291" i="6" s="1"/>
  <c r="AC1291" i="6" s="1"/>
  <c r="AA1385" i="6" a="1"/>
  <c r="AA1385" i="6" s="1"/>
  <c r="AB1385" i="6" s="1"/>
  <c r="AC1385" i="6" s="1"/>
  <c r="AA1453" i="6" a="1"/>
  <c r="AA1453" i="6" s="1"/>
  <c r="AB1453" i="6" s="1"/>
  <c r="AC1453" i="6" s="1"/>
  <c r="AA1585" i="6" a="1"/>
  <c r="AA1585" i="6" s="1"/>
  <c r="AB1585" i="6" s="1"/>
  <c r="AC1585" i="6" s="1"/>
  <c r="AA1908" i="6" a="1"/>
  <c r="AA1908" i="6" s="1"/>
  <c r="AB1908" i="6" s="1"/>
  <c r="AC1908" i="6" s="1"/>
  <c r="AA990" i="6" a="1"/>
  <c r="AA990" i="6" s="1"/>
  <c r="AB990" i="6" s="1"/>
  <c r="AA1538" i="6" a="1"/>
  <c r="AA1538" i="6" s="1"/>
  <c r="AB1538" i="6" s="1"/>
  <c r="AA360" i="6" a="1"/>
  <c r="AA360" i="6" s="1"/>
  <c r="AB360" i="6" s="1"/>
  <c r="AC360" i="6" s="1"/>
  <c r="AA910" i="6" a="1"/>
  <c r="AA910" i="6" s="1"/>
  <c r="AB910" i="6" s="1"/>
  <c r="AA1941" i="6" a="1"/>
  <c r="AA1941" i="6" s="1"/>
  <c r="AB1941" i="6" s="1"/>
  <c r="AC1941" i="6" s="1"/>
  <c r="AA2229" i="6" a="1"/>
  <c r="AA2229" i="6" s="1"/>
  <c r="AB2229" i="6" s="1"/>
  <c r="AC2229" i="6" s="1"/>
  <c r="AA902" i="6" a="1"/>
  <c r="AA902" i="6" s="1"/>
  <c r="AB902" i="6" s="1"/>
  <c r="AC902" i="6" s="1"/>
  <c r="AA1127" i="6" a="1"/>
  <c r="AA1127" i="6" s="1"/>
  <c r="AB1127" i="6" s="1"/>
  <c r="AC1127" i="6" s="1"/>
  <c r="AA365" i="6" a="1"/>
  <c r="AA365" i="6" s="1"/>
  <c r="AB365" i="6" s="1"/>
  <c r="AC365" i="6" s="1"/>
  <c r="AA639" i="6" a="1"/>
  <c r="AA639" i="6" s="1"/>
  <c r="AB639" i="6" s="1"/>
  <c r="AC639" i="6" s="1"/>
  <c r="AA1785" i="6" a="1"/>
  <c r="AA1785" i="6" s="1"/>
  <c r="AB1785" i="6" s="1"/>
  <c r="AC1785" i="6" s="1"/>
  <c r="AA905" i="6" a="1"/>
  <c r="AA905" i="6" s="1"/>
  <c r="AB905" i="6" s="1"/>
  <c r="AC905" i="6" s="1"/>
  <c r="AA1632" i="6" a="1"/>
  <c r="AA1632" i="6" s="1"/>
  <c r="AB1632" i="6" s="1"/>
  <c r="AC1632" i="6" s="1"/>
  <c r="AA1764" i="6" a="1"/>
  <c r="AA1764" i="6" s="1"/>
  <c r="AB1764" i="6" s="1"/>
  <c r="AA1754" i="6" a="1"/>
  <c r="AA1754" i="6" s="1"/>
  <c r="AB1754" i="6" s="1"/>
  <c r="AC1754" i="6" s="1"/>
  <c r="AA1134" i="6" a="1"/>
  <c r="AA1134" i="6" s="1"/>
  <c r="AB1134" i="6" s="1"/>
  <c r="AC1134" i="6" s="1"/>
  <c r="AA1863" i="6" a="1"/>
  <c r="AA1863" i="6" s="1"/>
  <c r="AB1863" i="6" s="1"/>
  <c r="AC1863" i="6" s="1"/>
  <c r="AA1714" i="6" a="1"/>
  <c r="AA1714" i="6" s="1"/>
  <c r="AB1714" i="6" s="1"/>
  <c r="AC1714" i="6" s="1"/>
  <c r="AA1312" i="6" a="1"/>
  <c r="AA1312" i="6" s="1"/>
  <c r="AB1312" i="6" s="1"/>
  <c r="AC1312" i="6" s="1"/>
  <c r="AA1593" i="6" a="1"/>
  <c r="AA1593" i="6" s="1"/>
  <c r="AB1593" i="6" s="1"/>
  <c r="AA2116" i="6" a="1"/>
  <c r="AA2116" i="6" s="1"/>
  <c r="AB2116" i="6" s="1"/>
  <c r="AC2116" i="6" s="1"/>
  <c r="AA2165" i="6" a="1"/>
  <c r="AA2165" i="6" s="1"/>
  <c r="AB2165" i="6" s="1"/>
  <c r="AC2165" i="6" s="1"/>
  <c r="AA2151" i="6" a="1"/>
  <c r="AA2151" i="6" s="1"/>
  <c r="AB2151" i="6" s="1"/>
  <c r="AA2114" i="6" a="1"/>
  <c r="AA2114" i="6" s="1"/>
  <c r="AB2114" i="6" s="1"/>
  <c r="AC2114" i="6" s="1"/>
  <c r="AA345" i="6" a="1"/>
  <c r="AA345" i="6" s="1"/>
  <c r="AB345" i="6" s="1"/>
  <c r="AA636" i="6" a="1"/>
  <c r="AA636" i="6" s="1"/>
  <c r="AB636" i="6" s="1"/>
  <c r="AA625" i="6" a="1"/>
  <c r="AA625" i="6" s="1"/>
  <c r="AB625" i="6" s="1"/>
  <c r="AC625" i="6" s="1"/>
  <c r="AA186" i="6" a="1"/>
  <c r="AA186" i="6" s="1"/>
  <c r="AB186" i="6" s="1"/>
  <c r="AC186" i="6" s="1"/>
  <c r="AA198" i="6" a="1"/>
  <c r="AA198" i="6" s="1"/>
  <c r="AB198" i="6" s="1"/>
  <c r="AC198" i="6" s="1"/>
  <c r="AA1683" i="6" a="1"/>
  <c r="AA1683" i="6" s="1"/>
  <c r="AB1683" i="6" s="1"/>
  <c r="AC1683" i="6" s="1"/>
  <c r="AA1160" i="6" a="1"/>
  <c r="AA1160" i="6" s="1"/>
  <c r="AB1160" i="6" s="1"/>
  <c r="AC1160" i="6" s="1"/>
  <c r="AA1830" i="6" a="1"/>
  <c r="AA1830" i="6" s="1"/>
  <c r="AB1830" i="6" s="1"/>
  <c r="AA937" i="6" a="1"/>
  <c r="AA937" i="6" s="1"/>
  <c r="AB937" i="6" s="1"/>
  <c r="AC937" i="6" s="1"/>
  <c r="AA1831" i="6" a="1"/>
  <c r="AA1831" i="6" s="1"/>
  <c r="AB1831" i="6" s="1"/>
  <c r="AC1831" i="6" s="1"/>
  <c r="AA1775" i="6" a="1"/>
  <c r="AA1775" i="6" s="1"/>
  <c r="AB1775" i="6" s="1"/>
  <c r="AC1775" i="6" s="1"/>
  <c r="AA1130" i="6" a="1"/>
  <c r="AA1130" i="6" s="1"/>
  <c r="AB1130" i="6" s="1"/>
  <c r="AC1130" i="6" s="1"/>
  <c r="AA1414" i="6" a="1"/>
  <c r="AA1414" i="6" s="1"/>
  <c r="AB1414" i="6" s="1"/>
  <c r="AA1532" i="6" a="1"/>
  <c r="AA1532" i="6" s="1"/>
  <c r="AB1532" i="6" s="1"/>
  <c r="AA1132" i="6" a="1"/>
  <c r="AA1132" i="6" s="1"/>
  <c r="AB1132" i="6" s="1"/>
  <c r="AC1132" i="6" s="1"/>
  <c r="AA1777" i="6" a="1"/>
  <c r="AA1777" i="6" s="1"/>
  <c r="AB1777" i="6" s="1"/>
  <c r="AC1777" i="6" s="1"/>
  <c r="AA1822" i="6" a="1"/>
  <c r="AA1822" i="6" s="1"/>
  <c r="AB1822" i="6" s="1"/>
  <c r="AA1525" i="6" a="1"/>
  <c r="AA1525" i="6" s="1"/>
  <c r="AB1525" i="6" s="1"/>
  <c r="AA1681" i="6" a="1"/>
  <c r="AA1681" i="6" s="1"/>
  <c r="AB1681" i="6" s="1"/>
  <c r="AC1681" i="6" s="1"/>
  <c r="AA712" i="6" a="1"/>
  <c r="AA712" i="6" s="1"/>
  <c r="AB712" i="6" s="1"/>
  <c r="AA810" i="6" a="1"/>
  <c r="AA810" i="6" s="1"/>
  <c r="AB810" i="6" s="1"/>
  <c r="AC810" i="6" s="1"/>
  <c r="AA708" i="6" a="1"/>
  <c r="AA708" i="6" s="1"/>
  <c r="AB708" i="6" s="1"/>
  <c r="AA2291" i="6" a="1"/>
  <c r="AA2291" i="6" s="1"/>
  <c r="AB2291" i="6" s="1"/>
  <c r="AC2291" i="6" s="1"/>
  <c r="AA2158" i="6" a="1"/>
  <c r="AA2158" i="6" s="1"/>
  <c r="AB2158" i="6" s="1"/>
  <c r="AC2158" i="6" s="1"/>
  <c r="AA2352" i="6" a="1"/>
  <c r="AA2352" i="6" s="1"/>
  <c r="AB2352" i="6" s="1"/>
  <c r="AC2352" i="6" s="1"/>
  <c r="AA1356" i="6" a="1"/>
  <c r="AA1356" i="6" s="1"/>
  <c r="AB1356" i="6" s="1"/>
  <c r="AC1356" i="6" s="1"/>
  <c r="AA2320" i="6" a="1"/>
  <c r="AA2320" i="6" s="1"/>
  <c r="AB2320" i="6" s="1"/>
  <c r="AC2320" i="6" s="1"/>
  <c r="AA729" i="6" a="1"/>
  <c r="AA729" i="6" s="1"/>
  <c r="AB729" i="6" s="1"/>
  <c r="AC729" i="6" s="1"/>
  <c r="AA2051" i="6" a="1"/>
  <c r="AA2051" i="6" s="1"/>
  <c r="AB2051" i="6" s="1"/>
  <c r="AC2051" i="6" s="1"/>
  <c r="AA1125" i="6" a="1"/>
  <c r="AA1125" i="6" s="1"/>
  <c r="AB1125" i="6" s="1"/>
  <c r="AA2254" i="6" a="1"/>
  <c r="AA2254" i="6" s="1"/>
  <c r="AB2254" i="6" s="1"/>
  <c r="AA2326" i="6" a="1"/>
  <c r="AA2326" i="6" s="1"/>
  <c r="AB2326" i="6" s="1"/>
  <c r="AC2326" i="6" s="1"/>
  <c r="AA2177" i="6" a="1"/>
  <c r="AA2177" i="6" s="1"/>
  <c r="AB2177" i="6" s="1"/>
  <c r="AC2177" i="6" s="1"/>
  <c r="AA2049" i="6" a="1"/>
  <c r="AA2049" i="6" s="1"/>
  <c r="AB2049" i="6" s="1"/>
  <c r="AC2049" i="6" s="1"/>
  <c r="AA710" i="6" a="1"/>
  <c r="AA710" i="6" s="1"/>
  <c r="AB710" i="6" s="1"/>
  <c r="AC710" i="6" s="1"/>
  <c r="AA933" i="6" a="1"/>
  <c r="AA933" i="6" s="1"/>
  <c r="AB933" i="6" s="1"/>
  <c r="AC933" i="6" s="1"/>
  <c r="AA2453" i="6" a="1"/>
  <c r="AA2453" i="6" s="1"/>
  <c r="AB2453" i="6" s="1"/>
  <c r="AA384" i="6" a="1"/>
  <c r="AA384" i="6" s="1"/>
  <c r="AB384" i="6" s="1"/>
  <c r="AC384" i="6" s="1"/>
  <c r="AA474" i="6" a="1"/>
  <c r="AA474" i="6" s="1"/>
  <c r="AB474" i="6" s="1"/>
  <c r="AC474" i="6" s="1"/>
  <c r="AA1883" i="6" a="1"/>
  <c r="AA1883" i="6" s="1"/>
  <c r="AB1883" i="6" s="1"/>
  <c r="AC1883" i="6" s="1"/>
  <c r="AA2260" i="6" a="1"/>
  <c r="AA2260" i="6" s="1"/>
  <c r="AB2260" i="6" s="1"/>
  <c r="AC2260" i="6" s="1"/>
  <c r="AA356" i="6" a="1"/>
  <c r="AA356" i="6" s="1"/>
  <c r="AB356" i="6" s="1"/>
  <c r="AA686" i="6" a="1"/>
  <c r="AA686" i="6" s="1"/>
  <c r="AB686" i="6" s="1"/>
  <c r="AC686" i="6" s="1"/>
  <c r="AA1271" i="6" a="1"/>
  <c r="AA1271" i="6" s="1"/>
  <c r="AB1271" i="6" s="1"/>
  <c r="AC1271" i="6" s="1"/>
  <c r="AA684" i="6" a="1"/>
  <c r="AA684" i="6" s="1"/>
  <c r="AB684" i="6" s="1"/>
  <c r="AC684" i="6" s="1"/>
  <c r="AA2146" i="6" a="1"/>
  <c r="AA2146" i="6" s="1"/>
  <c r="AB2146" i="6" s="1"/>
  <c r="AC2146" i="6" s="1"/>
  <c r="AA698" i="6" a="1"/>
  <c r="AA698" i="6" s="1"/>
  <c r="AB698" i="6" s="1"/>
  <c r="AC698" i="6" s="1"/>
  <c r="AA1569" i="6" a="1"/>
  <c r="AA1569" i="6" s="1"/>
  <c r="AB1569" i="6" s="1"/>
  <c r="AC1569" i="6" s="1"/>
  <c r="AA1472" i="6" a="1"/>
  <c r="AA1472" i="6" s="1"/>
  <c r="AB1472" i="6" s="1"/>
  <c r="AC1472" i="6" s="1"/>
  <c r="AA2023" i="6" a="1"/>
  <c r="AA2023" i="6" s="1"/>
  <c r="AB2023" i="6" s="1"/>
  <c r="AC2023" i="6" s="1"/>
  <c r="AA1301" i="6" a="1"/>
  <c r="AA1301" i="6" s="1"/>
  <c r="AB1301" i="6" s="1"/>
  <c r="AC1301" i="6" s="1"/>
  <c r="AA64" i="6" a="1"/>
  <c r="AA64" i="6" s="1"/>
  <c r="AB64" i="6" s="1"/>
  <c r="AC64" i="6" s="1"/>
  <c r="AA994" i="6" a="1"/>
  <c r="AA994" i="6" s="1"/>
  <c r="AB994" i="6" s="1"/>
  <c r="AC994" i="6" s="1"/>
  <c r="AA875" i="6" a="1"/>
  <c r="AA875" i="6" s="1"/>
  <c r="AB875" i="6" s="1"/>
  <c r="AA340" i="6" a="1"/>
  <c r="AA340" i="6" s="1"/>
  <c r="AB340" i="6" s="1"/>
  <c r="AA207" i="6" a="1"/>
  <c r="AA207" i="6" s="1"/>
  <c r="AB207" i="6" s="1"/>
  <c r="AC207" i="6" s="1"/>
  <c r="AA368" i="6" a="1"/>
  <c r="AA368" i="6" s="1"/>
  <c r="AB368" i="6" s="1"/>
  <c r="AC368" i="6" s="1"/>
  <c r="AA235" i="6" a="1"/>
  <c r="AA235" i="6" s="1"/>
  <c r="AB235" i="6" s="1"/>
  <c r="AA20" i="6" a="1"/>
  <c r="AA20" i="6" s="1"/>
  <c r="AB20" i="6" s="1"/>
  <c r="AA401" i="6" a="1"/>
  <c r="AA401" i="6" s="1"/>
  <c r="AB401" i="6" s="1"/>
  <c r="AC401" i="6" s="1"/>
  <c r="AA185" i="6" a="1"/>
  <c r="AA185" i="6" s="1"/>
  <c r="AB185" i="6" s="1"/>
  <c r="AC185" i="6" s="1"/>
  <c r="AA2059" i="6" a="1"/>
  <c r="AA2059" i="6" s="1"/>
  <c r="AB2059" i="6" s="1"/>
  <c r="AC2059" i="6" s="1"/>
  <c r="AA1325" i="6" a="1"/>
  <c r="AA1325" i="6" s="1"/>
  <c r="AB1325" i="6" s="1"/>
  <c r="AC1325" i="6" s="1"/>
  <c r="AA275" i="6" a="1"/>
  <c r="AA275" i="6" s="1"/>
  <c r="AB275" i="6" s="1"/>
  <c r="AC275" i="6" s="1"/>
  <c r="AA329" i="6" a="1"/>
  <c r="AA329" i="6" s="1"/>
  <c r="AB329" i="6" s="1"/>
  <c r="AC329" i="6" s="1"/>
  <c r="AA154" i="6" a="1"/>
  <c r="AA154" i="6" s="1"/>
  <c r="AB154" i="6" s="1"/>
  <c r="AC154" i="6" s="1"/>
  <c r="AA237" i="6" a="1"/>
  <c r="AA237" i="6" s="1"/>
  <c r="AB237" i="6" s="1"/>
  <c r="AC237" i="6" s="1"/>
  <c r="AA1640" i="6" a="1"/>
  <c r="AA1640" i="6" s="1"/>
  <c r="AB1640" i="6" s="1"/>
  <c r="AC1640" i="6" s="1"/>
  <c r="AA2350" i="6" a="1"/>
  <c r="AA2350" i="6" s="1"/>
  <c r="AB2350" i="6" s="1"/>
  <c r="AC2350" i="6" s="1"/>
  <c r="AA554" i="6" a="1"/>
  <c r="AA554" i="6" s="1"/>
  <c r="AB554" i="6" s="1"/>
  <c r="AC554" i="6" s="1"/>
  <c r="AA301" i="6" a="1"/>
  <c r="AA301" i="6" s="1"/>
  <c r="AB301" i="6" s="1"/>
  <c r="AA1164" i="6" a="1"/>
  <c r="AA1164" i="6" s="1"/>
  <c r="AB1164" i="6" s="1"/>
  <c r="AC1164" i="6" s="1"/>
  <c r="AA1019" i="6" a="1"/>
  <c r="AA1019" i="6" s="1"/>
  <c r="AB1019" i="6" s="1"/>
  <c r="AA1448" i="6" a="1"/>
  <c r="AA1448" i="6" s="1"/>
  <c r="AB1448" i="6" s="1"/>
  <c r="AC1448" i="6" s="1"/>
  <c r="AA1069" i="6" a="1"/>
  <c r="AA1069" i="6" s="1"/>
  <c r="AB1069" i="6" s="1"/>
  <c r="AC1069" i="6" s="1"/>
  <c r="AA723" i="6" a="1"/>
  <c r="AA723" i="6" s="1"/>
  <c r="AB723" i="6" s="1"/>
  <c r="AC723" i="6" s="1"/>
  <c r="AA238" i="6" a="1"/>
  <c r="AA238" i="6" s="1"/>
  <c r="AB238" i="6" s="1"/>
  <c r="AA894" i="6" a="1"/>
  <c r="AA894" i="6" s="1"/>
  <c r="AB894" i="6" s="1"/>
  <c r="AC894" i="6" s="1"/>
  <c r="AA1665" i="6" a="1"/>
  <c r="AA1665" i="6" s="1"/>
  <c r="AB1665" i="6" s="1"/>
  <c r="AA1837" i="6" a="1"/>
  <c r="AA1837" i="6" s="1"/>
  <c r="AB1837" i="6" s="1"/>
  <c r="AC1837" i="6" s="1"/>
  <c r="AA2308" i="6" a="1"/>
  <c r="AA2308" i="6" s="1"/>
  <c r="AB2308" i="6" s="1"/>
  <c r="AA564" i="6" a="1"/>
  <c r="AA564" i="6" s="1"/>
  <c r="AB564" i="6" s="1"/>
  <c r="AC564" i="6" s="1"/>
  <c r="AA99" i="6" a="1"/>
  <c r="AA99" i="6" s="1"/>
  <c r="AB99" i="6" s="1"/>
  <c r="AC99" i="6" s="1"/>
  <c r="AA381" i="6" a="1"/>
  <c r="AA381" i="6" s="1"/>
  <c r="AB381" i="6" s="1"/>
  <c r="AA895" i="6" a="1"/>
  <c r="AA895" i="6" s="1"/>
  <c r="AB895" i="6" s="1"/>
  <c r="AA1707" i="6" a="1"/>
  <c r="AA1707" i="6" s="1"/>
  <c r="AB1707" i="6" s="1"/>
  <c r="AC1707" i="6" s="1"/>
  <c r="AA1145" i="6" a="1"/>
  <c r="AA1145" i="6" s="1"/>
  <c r="AB1145" i="6" s="1"/>
  <c r="AC1145" i="6" s="1"/>
  <c r="AA100" i="6" a="1"/>
  <c r="AA100" i="6" s="1"/>
  <c r="AB100" i="6" s="1"/>
  <c r="AC100" i="6" s="1"/>
  <c r="AA1299" i="6" a="1"/>
  <c r="AA1299" i="6" s="1"/>
  <c r="AB1299" i="6" s="1"/>
  <c r="AC1299" i="6" s="1"/>
  <c r="AA1697" i="6" a="1"/>
  <c r="AA1697" i="6" s="1"/>
  <c r="AB1697" i="6" s="1"/>
  <c r="AC1697" i="6" s="1"/>
  <c r="AA92" i="6" a="1"/>
  <c r="AA92" i="6" s="1"/>
  <c r="AB92" i="6" s="1"/>
  <c r="AC92" i="6" s="1"/>
  <c r="AA1576" i="6" a="1"/>
  <c r="AA1576" i="6" s="1"/>
  <c r="AB1576" i="6" s="1"/>
  <c r="AC1576" i="6" s="1"/>
  <c r="AA2061" i="6" a="1"/>
  <c r="AA2061" i="6" s="1"/>
  <c r="AB2061" i="6" s="1"/>
  <c r="AC2061" i="6" s="1"/>
  <c r="AA945" i="6" a="1"/>
  <c r="AA945" i="6" s="1"/>
  <c r="AB945" i="6" s="1"/>
  <c r="AC945" i="6" s="1"/>
  <c r="AA2416" i="6" a="1"/>
  <c r="AA2416" i="6" s="1"/>
  <c r="AB2416" i="6" s="1"/>
  <c r="AC2416" i="6" s="1"/>
  <c r="AA335" i="6" a="1"/>
  <c r="AA335" i="6" s="1"/>
  <c r="AB335" i="6" s="1"/>
  <c r="AC335" i="6" s="1"/>
  <c r="AA233" i="6" a="1"/>
  <c r="AA233" i="6" s="1"/>
  <c r="AB233" i="6" s="1"/>
  <c r="AC233" i="6" s="1"/>
  <c r="AA221" i="6" a="1"/>
  <c r="AA221" i="6" s="1"/>
  <c r="AB221" i="6" s="1"/>
  <c r="AC221" i="6" s="1"/>
  <c r="AA1864" i="6" a="1"/>
  <c r="AA1864" i="6" s="1"/>
  <c r="AB1864" i="6" s="1"/>
  <c r="AA90" i="6" a="1"/>
  <c r="AA90" i="6" s="1"/>
  <c r="AB90" i="6" s="1"/>
  <c r="AC90" i="6" s="1"/>
  <c r="AA1721" i="6" a="1"/>
  <c r="AA1721" i="6" s="1"/>
  <c r="AB1721" i="6" s="1"/>
  <c r="AC1721" i="6" s="1"/>
  <c r="AA745" i="6" a="1"/>
  <c r="AA745" i="6" s="1"/>
  <c r="AB745" i="6" s="1"/>
  <c r="AC745" i="6" s="1"/>
  <c r="AA1471" i="6" a="1"/>
  <c r="AA1471" i="6" s="1"/>
  <c r="AB1471" i="6" s="1"/>
  <c r="AC1471" i="6" s="1"/>
  <c r="AA942" i="6" a="1"/>
  <c r="AA942" i="6" s="1"/>
  <c r="AB942" i="6" s="1"/>
  <c r="AC942" i="6" s="1"/>
  <c r="AA2413" i="6" a="1"/>
  <c r="AA2413" i="6" s="1"/>
  <c r="AB2413" i="6" s="1"/>
  <c r="AC2413" i="6" s="1"/>
  <c r="AA582" i="6" a="1"/>
  <c r="AA582" i="6" s="1"/>
  <c r="AB582" i="6" s="1"/>
  <c r="AC582" i="6" s="1"/>
  <c r="AA498" i="6" a="1"/>
  <c r="AA498" i="6" s="1"/>
  <c r="AB498" i="6" s="1"/>
  <c r="AC498" i="6" s="1"/>
  <c r="AA17" i="6" a="1"/>
  <c r="AA17" i="6" s="1"/>
  <c r="AB17" i="6" s="1"/>
  <c r="AC17" i="6" s="1"/>
  <c r="AA1858" i="6" a="1"/>
  <c r="AA1858" i="6" s="1"/>
  <c r="AB1858" i="6" s="1"/>
  <c r="AC1858" i="6" s="1"/>
  <c r="AA59" i="6" a="1"/>
  <c r="AA59" i="6" s="1"/>
  <c r="AB59" i="6" s="1"/>
  <c r="AC59" i="6" s="1"/>
  <c r="AA481" i="6" a="1"/>
  <c r="AA481" i="6" s="1"/>
  <c r="AB481" i="6" s="1"/>
  <c r="AC481" i="6" s="1"/>
  <c r="AA683" i="6" a="1"/>
  <c r="AA683" i="6" s="1"/>
  <c r="AB683" i="6" s="1"/>
  <c r="AC683" i="6" s="1"/>
  <c r="AA476" i="6" a="1"/>
  <c r="AA476" i="6" s="1"/>
  <c r="AB476" i="6" s="1"/>
  <c r="AA2436" i="6" a="1"/>
  <c r="AA2436" i="6" s="1"/>
  <c r="AB2436" i="6" s="1"/>
  <c r="AC2436" i="6" s="1"/>
  <c r="AA1425" i="6" a="1"/>
  <c r="AA1425" i="6" s="1"/>
  <c r="AB1425" i="6" s="1"/>
  <c r="AC1425" i="6" s="1"/>
  <c r="AA2018" i="6" a="1"/>
  <c r="AA2018" i="6" s="1"/>
  <c r="AB2018" i="6" s="1"/>
  <c r="AC2018" i="6" s="1"/>
  <c r="AA1467" i="6" a="1"/>
  <c r="AA1467" i="6" s="1"/>
  <c r="AB1467" i="6" s="1"/>
  <c r="AC1467" i="6" s="1"/>
  <c r="AA1469" i="6" a="1"/>
  <c r="AA1469" i="6" s="1"/>
  <c r="AB1469" i="6" s="1"/>
  <c r="AA2234" i="6" a="1"/>
  <c r="AA2234" i="6" s="1"/>
  <c r="AB2234" i="6" s="1"/>
  <c r="AA2278" i="6" a="1"/>
  <c r="AA2278" i="6" s="1"/>
  <c r="AB2278" i="6" s="1"/>
  <c r="AC2278" i="6" s="1"/>
  <c r="AA418" i="6" a="1"/>
  <c r="AA418" i="6" s="1"/>
  <c r="AB418" i="6" s="1"/>
  <c r="AC418" i="6" s="1"/>
  <c r="AA451" i="6" a="1"/>
  <c r="AA451" i="6" s="1"/>
  <c r="AB451" i="6" s="1"/>
  <c r="AA27" i="6" a="1"/>
  <c r="AA27" i="6" s="1"/>
  <c r="AB27" i="6" s="1"/>
  <c r="AC27" i="6" s="1"/>
  <c r="AA405" i="6" a="1"/>
  <c r="AA405" i="6" s="1"/>
  <c r="AB405" i="6" s="1"/>
  <c r="AC405" i="6" s="1"/>
  <c r="AA561" i="6" a="1"/>
  <c r="AA561" i="6" s="1"/>
  <c r="AB561" i="6" s="1"/>
  <c r="AA1305" i="6" a="1"/>
  <c r="AA1305" i="6" s="1"/>
  <c r="AB1305" i="6" s="1"/>
  <c r="AC1305" i="6" s="1"/>
  <c r="AA331" i="6" a="1"/>
  <c r="AA331" i="6" s="1"/>
  <c r="AB331" i="6" s="1"/>
  <c r="AC331" i="6" s="1"/>
  <c r="AA216" i="6" a="1"/>
  <c r="AA216" i="6" s="1"/>
  <c r="AB216" i="6" s="1"/>
  <c r="AC216" i="6" s="1"/>
  <c r="AA594" i="6" a="1"/>
  <c r="AA594" i="6" s="1"/>
  <c r="AB594" i="6" s="1"/>
  <c r="AC594" i="6" s="1"/>
  <c r="AA372" i="6" a="1"/>
  <c r="AA372" i="6" s="1"/>
  <c r="AB372" i="6" s="1"/>
  <c r="AC372" i="6" s="1"/>
  <c r="AA271" i="6" a="1"/>
  <c r="AA271" i="6" s="1"/>
  <c r="AB271" i="6" s="1"/>
  <c r="AC271" i="6" s="1"/>
  <c r="AA113" i="6" a="1"/>
  <c r="AA113" i="6" s="1"/>
  <c r="AB113" i="6" s="1"/>
  <c r="AC113" i="6" s="1"/>
  <c r="AA26" i="6" a="1"/>
  <c r="AA26" i="6" s="1"/>
  <c r="AB26" i="6" s="1"/>
  <c r="AC26" i="6" s="1"/>
  <c r="AA164" i="6" a="1"/>
  <c r="AA164" i="6" s="1"/>
  <c r="AB164" i="6" s="1"/>
  <c r="AA1225" i="6" a="1"/>
  <c r="AA1225" i="6" s="1"/>
  <c r="AB1225" i="6" s="1"/>
  <c r="AC1225" i="6" s="1"/>
  <c r="AA338" i="6" a="1"/>
  <c r="AA338" i="6" s="1"/>
  <c r="AB338" i="6" s="1"/>
  <c r="AC338" i="6" s="1"/>
  <c r="AA161" i="6" a="1"/>
  <c r="AA161" i="6" s="1"/>
  <c r="AB161" i="6" s="1"/>
  <c r="AC161" i="6" s="1"/>
  <c r="AA1343" i="6" a="1"/>
  <c r="AA1343" i="6" s="1"/>
  <c r="AB1343" i="6" s="1"/>
  <c r="AA458" i="6" a="1"/>
  <c r="AA458" i="6" s="1"/>
  <c r="AB458" i="6" s="1"/>
  <c r="AC458" i="6" s="1"/>
  <c r="AA151" i="6" a="1"/>
  <c r="AA151" i="6" s="1"/>
  <c r="AB151" i="6" s="1"/>
  <c r="AC151" i="6" s="1"/>
  <c r="AA249" i="6" a="1"/>
  <c r="AA249" i="6" s="1"/>
  <c r="AB249" i="6" s="1"/>
  <c r="AA1536" i="6" a="1"/>
  <c r="AA1536" i="6" s="1"/>
  <c r="AB1536" i="6" s="1"/>
  <c r="AC1536" i="6" s="1"/>
  <c r="AA1300" i="6" a="1"/>
  <c r="AA1300" i="6" s="1"/>
  <c r="AB1300" i="6" s="1"/>
  <c r="AC1300" i="6" s="1"/>
  <c r="AA1340" i="6" a="1"/>
  <c r="AA1340" i="6" s="1"/>
  <c r="AB1340" i="6" s="1"/>
  <c r="AC1340" i="6" s="1"/>
  <c r="AA1031" i="6" a="1"/>
  <c r="AA1031" i="6" s="1"/>
  <c r="AB1031" i="6" s="1"/>
  <c r="AC1031" i="6" s="1"/>
  <c r="AA980" i="6" a="1"/>
  <c r="AA980" i="6" s="1"/>
  <c r="AB980" i="6" s="1"/>
  <c r="AC980" i="6" s="1"/>
  <c r="AA200" i="6" a="1"/>
  <c r="AA200" i="6" s="1"/>
  <c r="AB200" i="6" s="1"/>
  <c r="AC200" i="6" s="1"/>
  <c r="AA1044" i="6" a="1"/>
  <c r="AA1044" i="6" s="1"/>
  <c r="AB1044" i="6" s="1"/>
  <c r="AA192" i="6" a="1"/>
  <c r="AA192" i="6" s="1"/>
  <c r="AB192" i="6" s="1"/>
  <c r="AC192" i="6" s="1"/>
  <c r="AA1255" i="6" a="1"/>
  <c r="AA1255" i="6" s="1"/>
  <c r="AB1255" i="6" s="1"/>
  <c r="AC1255" i="6" s="1"/>
  <c r="AA1155" i="6" a="1"/>
  <c r="AA1155" i="6" s="1"/>
  <c r="AB1155" i="6" s="1"/>
  <c r="AC1155" i="6" s="1"/>
  <c r="AA2137" i="6" a="1"/>
  <c r="AA2137" i="6" s="1"/>
  <c r="AB2137" i="6" s="1"/>
  <c r="AC2137" i="6" s="1"/>
  <c r="AA456" i="6" a="1"/>
  <c r="AA456" i="6" s="1"/>
  <c r="AB456" i="6" s="1"/>
  <c r="AC456" i="6" s="1"/>
  <c r="AA155" i="6" a="1"/>
  <c r="AA155" i="6" s="1"/>
  <c r="AB155" i="6" s="1"/>
  <c r="AC155" i="6" s="1"/>
  <c r="AA950" i="6" a="1"/>
  <c r="AA950" i="6" s="1"/>
  <c r="AB950" i="6" s="1"/>
  <c r="AC950" i="6" s="1"/>
  <c r="AA1138" i="6" a="1"/>
  <c r="AA1138" i="6" s="1"/>
  <c r="AB1138" i="6" s="1"/>
  <c r="AC1138" i="6" s="1"/>
  <c r="AA851" i="6" a="1"/>
  <c r="AA851" i="6" s="1"/>
  <c r="AB851" i="6" s="1"/>
  <c r="AC851" i="6" s="1"/>
  <c r="AA1827" i="6" a="1"/>
  <c r="AA1827" i="6" s="1"/>
  <c r="AB1827" i="6" s="1"/>
  <c r="AC1827" i="6" s="1"/>
  <c r="AA1615" i="6" a="1"/>
  <c r="AA1615" i="6" s="1"/>
  <c r="AB1615" i="6" s="1"/>
  <c r="AC1615" i="6" s="1"/>
  <c r="AA1367" i="6" a="1"/>
  <c r="AA1367" i="6" s="1"/>
  <c r="AB1367" i="6" s="1"/>
  <c r="AA1362" i="6" a="1"/>
  <c r="AA1362" i="6" s="1"/>
  <c r="AB1362" i="6" s="1"/>
  <c r="AC1362" i="6" s="1"/>
  <c r="AA899" i="6" a="1"/>
  <c r="AA899" i="6" s="1"/>
  <c r="AB899" i="6" s="1"/>
  <c r="AC899" i="6" s="1"/>
  <c r="AA2207" i="6" a="1"/>
  <c r="AA2207" i="6" s="1"/>
  <c r="AB2207" i="6" s="1"/>
  <c r="AC2207" i="6" s="1"/>
  <c r="AA2065" i="6" a="1"/>
  <c r="AA2065" i="6" s="1"/>
  <c r="AB2065" i="6" s="1"/>
  <c r="AC2065" i="6" s="1"/>
  <c r="AA1150" i="6" a="1"/>
  <c r="AA1150" i="6" s="1"/>
  <c r="AB1150" i="6" s="1"/>
  <c r="AC1150" i="6" s="1"/>
  <c r="AA1909" i="6" a="1"/>
  <c r="AA1909" i="6" s="1"/>
  <c r="AB1909" i="6" s="1"/>
  <c r="AC1909" i="6" s="1"/>
  <c r="AA179" i="6" a="1"/>
  <c r="AA179" i="6" s="1"/>
  <c r="AB179" i="6" s="1"/>
  <c r="AC179" i="6" s="1"/>
  <c r="AA316" i="6" a="1"/>
  <c r="AA316" i="6" s="1"/>
  <c r="AB316" i="6" s="1"/>
  <c r="AC316" i="6" s="1"/>
  <c r="AA523" i="6" a="1"/>
  <c r="AA523" i="6" s="1"/>
  <c r="AB523" i="6" s="1"/>
  <c r="AA1809" i="6" a="1"/>
  <c r="AA1809" i="6" s="1"/>
  <c r="AB1809" i="6" s="1"/>
  <c r="AC1809" i="6" s="1"/>
  <c r="AA2322" i="6" a="1"/>
  <c r="AA2322" i="6" s="1"/>
  <c r="AB2322" i="6" s="1"/>
  <c r="AA2385" i="6" a="1"/>
  <c r="AA2385" i="6" s="1"/>
  <c r="AB2385" i="6" s="1"/>
  <c r="AC2385" i="6" s="1"/>
  <c r="AA68" i="6" a="1"/>
  <c r="AA68" i="6" s="1"/>
  <c r="AB68" i="6" s="1"/>
  <c r="AC68" i="6" s="1"/>
  <c r="AA480" i="6" a="1"/>
  <c r="AA480" i="6" s="1"/>
  <c r="AB480" i="6" s="1"/>
  <c r="AA57" i="6" a="1"/>
  <c r="AA57" i="6" s="1"/>
  <c r="AB57" i="6" s="1"/>
  <c r="AC57" i="6" s="1"/>
  <c r="AA2017" i="6" a="1"/>
  <c r="AA2017" i="6" s="1"/>
  <c r="AB2017" i="6" s="1"/>
  <c r="AC2017" i="6" s="1"/>
  <c r="AA475" i="6" a="1"/>
  <c r="AA475" i="6" s="1"/>
  <c r="AB475" i="6" s="1"/>
  <c r="AC475" i="6" s="1"/>
  <c r="AA690" i="6" a="1"/>
  <c r="AA690" i="6" s="1"/>
  <c r="AB690" i="6" s="1"/>
  <c r="AC690" i="6" s="1"/>
  <c r="AA1120" i="6" a="1"/>
  <c r="AA1120" i="6" s="1"/>
  <c r="AB1120" i="6" s="1"/>
  <c r="AC1120" i="6" s="1"/>
  <c r="AA1545" i="6" a="1"/>
  <c r="AA1545" i="6" s="1"/>
  <c r="AB1545" i="6" s="1"/>
  <c r="AC1545" i="6" s="1"/>
  <c r="AA2227" i="6" a="1"/>
  <c r="AA2227" i="6" s="1"/>
  <c r="AB2227" i="6" s="1"/>
  <c r="AC2227" i="6" s="1"/>
  <c r="AA1115" i="6" a="1"/>
  <c r="AA1115" i="6" s="1"/>
  <c r="AB1115" i="6" s="1"/>
  <c r="AC1115" i="6" s="1"/>
  <c r="AA2259" i="6" a="1"/>
  <c r="AA2259" i="6" s="1"/>
  <c r="AB2259" i="6" s="1"/>
  <c r="AC2259" i="6" s="1"/>
  <c r="AA2025" i="6" a="1"/>
  <c r="AA2025" i="6" s="1"/>
  <c r="AB2025" i="6" s="1"/>
  <c r="AA2392" i="6" a="1"/>
  <c r="AA2392" i="6" s="1"/>
  <c r="AB2392" i="6" s="1"/>
  <c r="AA311" i="6" a="1"/>
  <c r="AA311" i="6" s="1"/>
  <c r="AB311" i="6" s="1"/>
  <c r="AC311" i="6" s="1"/>
  <c r="AA2133" i="6" a="1"/>
  <c r="AA2133" i="6" s="1"/>
  <c r="AB2133" i="6" s="1"/>
  <c r="AC2133" i="6" s="1"/>
  <c r="AA591" i="6" a="1"/>
  <c r="AA591" i="6" s="1"/>
  <c r="AB591" i="6" s="1"/>
  <c r="AC591" i="6" s="1"/>
  <c r="AA416" i="6" a="1"/>
  <c r="AA416" i="6" s="1"/>
  <c r="AB416" i="6" s="1"/>
  <c r="AC416" i="6" s="1"/>
  <c r="AA521" i="6" a="1"/>
  <c r="AA521" i="6" s="1"/>
  <c r="AB521" i="6" s="1"/>
  <c r="AA247" i="6" a="1"/>
  <c r="AA247" i="6" s="1"/>
  <c r="AB247" i="6" s="1"/>
  <c r="AA402" i="6" a="1"/>
  <c r="AA402" i="6" s="1"/>
  <c r="AB402" i="6" s="1"/>
  <c r="AC402" i="6" s="1"/>
  <c r="AA199" i="6" a="1"/>
  <c r="AA199" i="6" s="1"/>
  <c r="AB199" i="6" s="1"/>
  <c r="AC199" i="6" s="1"/>
  <c r="AA318" i="6" a="1"/>
  <c r="AA318" i="6" s="1"/>
  <c r="AB318" i="6" s="1"/>
  <c r="AA448" i="6" a="1"/>
  <c r="AA448" i="6" s="1"/>
  <c r="AB448" i="6" s="1"/>
  <c r="AA333" i="6" a="1"/>
  <c r="AA333" i="6" s="1"/>
  <c r="AB333" i="6" s="1"/>
  <c r="AC333" i="6" s="1"/>
  <c r="AA1328" i="6" a="1"/>
  <c r="AA1328" i="6" s="1"/>
  <c r="AB1328" i="6" s="1"/>
  <c r="AC1328" i="6" s="1"/>
  <c r="AA599" i="6" a="1"/>
  <c r="AA599" i="6" s="1"/>
  <c r="AB599" i="6" s="1"/>
  <c r="AC599" i="6" s="1"/>
  <c r="AA1258" i="6" a="1"/>
  <c r="AA1258" i="6" s="1"/>
  <c r="AB1258" i="6" s="1"/>
  <c r="AC1258" i="6" s="1"/>
  <c r="AA224" i="6" a="1"/>
  <c r="AA224" i="6" s="1"/>
  <c r="AB224" i="6" s="1"/>
  <c r="AA369" i="6" a="1"/>
  <c r="AA369" i="6" s="1"/>
  <c r="AB369" i="6" s="1"/>
  <c r="AC369" i="6" s="1"/>
  <c r="AA87" i="6" a="1"/>
  <c r="AA87" i="6" s="1"/>
  <c r="AB87" i="6" s="1"/>
  <c r="AC87" i="6" s="1"/>
  <c r="AA799" i="6" a="1"/>
  <c r="AA799" i="6" s="1"/>
  <c r="AB799" i="6" s="1"/>
  <c r="AC799" i="6" s="1"/>
  <c r="AA284" i="6" a="1"/>
  <c r="AA284" i="6" s="1"/>
  <c r="AB284" i="6" s="1"/>
  <c r="AC284" i="6" s="1"/>
  <c r="AA542" i="6" a="1"/>
  <c r="AA542" i="6" s="1"/>
  <c r="AB542" i="6" s="1"/>
  <c r="AC542" i="6" s="1"/>
  <c r="AA131" i="6" a="1"/>
  <c r="AA131" i="6" s="1"/>
  <c r="AB131" i="6" s="1"/>
  <c r="AC131" i="6" s="1"/>
  <c r="AA1018" i="6" a="1"/>
  <c r="AA1018" i="6" s="1"/>
  <c r="AB1018" i="6" s="1"/>
  <c r="AC1018" i="6" s="1"/>
  <c r="AA129" i="6" a="1"/>
  <c r="AA129" i="6" s="1"/>
  <c r="AB129" i="6" s="1"/>
  <c r="AC129" i="6" s="1"/>
  <c r="AA1256" i="6" a="1"/>
  <c r="AA1256" i="6" s="1"/>
  <c r="AB1256" i="6" s="1"/>
  <c r="AC1256" i="6" s="1"/>
  <c r="AA1266" i="6" a="1"/>
  <c r="AA1266" i="6" s="1"/>
  <c r="AB1266" i="6" s="1"/>
  <c r="AC1266" i="6" s="1"/>
  <c r="AA252" i="6" a="1"/>
  <c r="AA252" i="6" s="1"/>
  <c r="AB252" i="6" s="1"/>
  <c r="AA349" i="6" a="1"/>
  <c r="AA349" i="6" s="1"/>
  <c r="AB349" i="6" s="1"/>
  <c r="AC349" i="6" s="1"/>
  <c r="AA146" i="6" a="1"/>
  <c r="AA146" i="6" s="1"/>
  <c r="AB146" i="6" s="1"/>
  <c r="AC146" i="6" s="1"/>
  <c r="AA1146" i="6" a="1"/>
  <c r="AA1146" i="6" s="1"/>
  <c r="AB1146" i="6" s="1"/>
  <c r="AC1146" i="6" s="1"/>
  <c r="AA204" i="6" a="1"/>
  <c r="AA204" i="6" s="1"/>
  <c r="AB204" i="6" s="1"/>
  <c r="AC204" i="6" s="1"/>
  <c r="AA2206" i="6" a="1"/>
  <c r="AA2206" i="6" s="1"/>
  <c r="AB2206" i="6" s="1"/>
  <c r="AA366" i="6" a="1"/>
  <c r="AA366" i="6" s="1"/>
  <c r="AB366" i="6" s="1"/>
  <c r="AC366" i="6" s="1"/>
  <c r="AA410" i="6" a="1"/>
  <c r="AA410" i="6" s="1"/>
  <c r="AB410" i="6" s="1"/>
  <c r="AC410" i="6" s="1"/>
  <c r="AA813" i="6" a="1"/>
  <c r="AA813" i="6" s="1"/>
  <c r="AB813" i="6" s="1"/>
  <c r="AC813" i="6" s="1"/>
  <c r="AA1163" i="6" a="1"/>
  <c r="AA1163" i="6" s="1"/>
  <c r="AB1163" i="6" s="1"/>
  <c r="AC1163" i="6" s="1"/>
  <c r="AA1159" i="6" a="1"/>
  <c r="AA1159" i="6" s="1"/>
  <c r="AB1159" i="6" s="1"/>
  <c r="AA292" i="6" a="1"/>
  <c r="AA292" i="6" s="1"/>
  <c r="AB292" i="6" s="1"/>
  <c r="AC292" i="6" s="1"/>
  <c r="AA1550" i="6" a="1"/>
  <c r="AA1550" i="6" s="1"/>
  <c r="AB1550" i="6" s="1"/>
  <c r="AC1550" i="6" s="1"/>
  <c r="AA949" i="6" a="1"/>
  <c r="AA949" i="6" s="1"/>
  <c r="AB949" i="6" s="1"/>
  <c r="AC949" i="6" s="1"/>
  <c r="AA1037" i="6" a="1"/>
  <c r="AA1037" i="6" s="1"/>
  <c r="AB1037" i="6" s="1"/>
  <c r="AC1037" i="6" s="1"/>
  <c r="AA1846" i="6" a="1"/>
  <c r="AA1846" i="6" s="1"/>
  <c r="AB1846" i="6" s="1"/>
  <c r="AC1846" i="6" s="1"/>
  <c r="AA1440" i="6" a="1"/>
  <c r="AA1440" i="6" s="1"/>
  <c r="AB1440" i="6" s="1"/>
  <c r="AC1440" i="6" s="1"/>
  <c r="AA1152" i="6" a="1"/>
  <c r="AA1152" i="6" s="1"/>
  <c r="AB1152" i="6" s="1"/>
  <c r="AA1942" i="6" a="1"/>
  <c r="AA1942" i="6" s="1"/>
  <c r="AB1942" i="6" s="1"/>
  <c r="AA719" i="6" a="1"/>
  <c r="AA719" i="6" s="1"/>
  <c r="AB719" i="6" s="1"/>
  <c r="AC719" i="6" s="1"/>
  <c r="AA73" i="6" a="1"/>
  <c r="AA73" i="6" s="1"/>
  <c r="AB73" i="6" s="1"/>
  <c r="AC73" i="6" s="1"/>
  <c r="AA2411" i="6" a="1"/>
  <c r="AA2411" i="6" s="1"/>
  <c r="AB2411" i="6" s="1"/>
  <c r="AC2411" i="6" s="1"/>
  <c r="AA496" i="6" a="1"/>
  <c r="AA496" i="6" s="1"/>
  <c r="AB496" i="6" s="1"/>
  <c r="AC496" i="6" s="1"/>
  <c r="AA672" i="6" a="1"/>
  <c r="AA672" i="6" s="1"/>
  <c r="AB672" i="6" s="1"/>
  <c r="AC672" i="6" s="1"/>
  <c r="AA628" i="6" a="1"/>
  <c r="AA628" i="6" s="1"/>
  <c r="AB628" i="6" s="1"/>
  <c r="AC628" i="6" s="1"/>
  <c r="AA41" i="6" a="1"/>
  <c r="AA41" i="6" s="1"/>
  <c r="AB41" i="6" s="1"/>
  <c r="AC41" i="6" s="1"/>
  <c r="AA52" i="6" a="1"/>
  <c r="AA52" i="6" s="1"/>
  <c r="AB52" i="6" s="1"/>
  <c r="AC52" i="6" s="1"/>
  <c r="AA691" i="6" a="1"/>
  <c r="AA691" i="6" s="1"/>
  <c r="AB691" i="6" s="1"/>
  <c r="AC691" i="6" s="1"/>
  <c r="AA2252" i="6" a="1"/>
  <c r="AA2252" i="6" s="1"/>
  <c r="AB2252" i="6" s="1"/>
  <c r="AC2252" i="6" s="1"/>
  <c r="AA2161" i="6" a="1"/>
  <c r="AA2161" i="6" s="1"/>
  <c r="AB2161" i="6" s="1"/>
  <c r="AC2161" i="6" s="1"/>
  <c r="AA1289" i="6" a="1"/>
  <c r="AA1289" i="6" s="1"/>
  <c r="AB1289" i="6" s="1"/>
  <c r="AA34" i="6" a="1"/>
  <c r="AA34" i="6" s="1"/>
  <c r="AB34" i="6" s="1"/>
  <c r="AC34" i="6" s="1"/>
  <c r="AA1468" i="6" a="1"/>
  <c r="AA1468" i="6" s="1"/>
  <c r="AB1468" i="6" s="1"/>
  <c r="AC1468" i="6" s="1"/>
  <c r="AA2021" i="6" a="1"/>
  <c r="AA2021" i="6" s="1"/>
  <c r="AB2021" i="6" s="1"/>
  <c r="AC2021" i="6" s="1"/>
  <c r="AA2272" i="6" a="1"/>
  <c r="AA2272" i="6" s="1"/>
  <c r="AB2272" i="6" s="1"/>
  <c r="AC2272" i="6" s="1"/>
  <c r="AA2451" i="6" a="1"/>
  <c r="AA2451" i="6" s="1"/>
  <c r="AB2451" i="6" s="1"/>
  <c r="AC2451" i="6" s="1"/>
  <c r="AA33" i="6" a="1"/>
  <c r="AA33" i="6" s="1"/>
  <c r="AB33" i="6" s="1"/>
  <c r="AA28" i="6" a="1"/>
  <c r="AA28" i="6" s="1"/>
  <c r="AB28" i="6" s="1"/>
  <c r="AC28" i="6" s="1"/>
  <c r="AA223" i="6" a="1"/>
  <c r="AA223" i="6" s="1"/>
  <c r="AB223" i="6" s="1"/>
  <c r="AA2310" i="6" a="1"/>
  <c r="AA2310" i="6" s="1"/>
  <c r="AB2310" i="6" s="1"/>
  <c r="AA18" i="6" a="1"/>
  <c r="AA18" i="6" s="1"/>
  <c r="AB18" i="6" s="1"/>
  <c r="AC18" i="6" s="1"/>
  <c r="AA150" i="6" a="1"/>
  <c r="AA150" i="6" s="1"/>
  <c r="AB150" i="6" s="1"/>
  <c r="AC150" i="6" s="1"/>
  <c r="AA1240" i="6" a="1"/>
  <c r="AA1240" i="6" s="1"/>
  <c r="AB1240" i="6" s="1"/>
  <c r="AC1240" i="6" s="1"/>
  <c r="AA266" i="6" a="1"/>
  <c r="AA266" i="6" s="1"/>
  <c r="AB266" i="6" s="1"/>
  <c r="AC266" i="6" s="1"/>
  <c r="AA242" i="6" a="1"/>
  <c r="AA242" i="6" s="1"/>
  <c r="AB242" i="6" s="1"/>
  <c r="AC242" i="6" s="1"/>
  <c r="AA546" i="6" a="1"/>
  <c r="AA546" i="6" s="1"/>
  <c r="AB546" i="6" s="1"/>
  <c r="AC546" i="6" s="1"/>
  <c r="AA407" i="6" a="1"/>
  <c r="AA407" i="6" s="1"/>
  <c r="AB407" i="6" s="1"/>
  <c r="AA626" i="6" a="1"/>
  <c r="AA626" i="6" s="1"/>
  <c r="AB626" i="6" s="1"/>
  <c r="AC626" i="6" s="1"/>
  <c r="AA1338" i="6" a="1"/>
  <c r="AA1338" i="6" s="1"/>
  <c r="AB1338" i="6" s="1"/>
  <c r="AC1338" i="6" s="1"/>
  <c r="AA168" i="6" a="1"/>
  <c r="AA168" i="6" s="1"/>
  <c r="AB168" i="6" s="1"/>
  <c r="AC168" i="6" s="1"/>
  <c r="AA1248" i="6" a="1"/>
  <c r="AA1248" i="6" s="1"/>
  <c r="AB1248" i="6" s="1"/>
  <c r="AC1248" i="6" s="1"/>
  <c r="AA967" i="6" a="1"/>
  <c r="AA967" i="6" s="1"/>
  <c r="AB967" i="6" s="1"/>
  <c r="AC967" i="6" s="1"/>
  <c r="AA907" i="6" a="1"/>
  <c r="AA907" i="6" s="1"/>
  <c r="AB907" i="6" s="1"/>
  <c r="AC907" i="6" s="1"/>
  <c r="AA309" i="6" a="1"/>
  <c r="AA309" i="6" s="1"/>
  <c r="AB309" i="6" s="1"/>
  <c r="AC309" i="6" s="1"/>
  <c r="AA300" i="6" a="1"/>
  <c r="AA300" i="6" s="1"/>
  <c r="AB300" i="6" s="1"/>
  <c r="AC300" i="6" s="1"/>
  <c r="AA182" i="6" a="1"/>
  <c r="AA182" i="6" s="1"/>
  <c r="AB182" i="6" s="1"/>
  <c r="AA396" i="6" a="1"/>
  <c r="AA396" i="6" s="1"/>
  <c r="AB396" i="6" s="1"/>
  <c r="AC396" i="6" s="1"/>
  <c r="AA1307" i="6" a="1"/>
  <c r="AA1307" i="6" s="1"/>
  <c r="AB1307" i="6" s="1"/>
  <c r="AC1307" i="6" s="1"/>
  <c r="AA1344" i="6" a="1"/>
  <c r="AA1344" i="6" s="1"/>
  <c r="AB1344" i="6" s="1"/>
  <c r="AC1344" i="6" s="1"/>
  <c r="AA2231" i="6" a="1"/>
  <c r="AA2231" i="6" s="1"/>
  <c r="AB2231" i="6" s="1"/>
  <c r="AC2231" i="6" s="1"/>
  <c r="AA171" i="6" a="1"/>
  <c r="AA171" i="6" s="1"/>
  <c r="AB171" i="6" s="1"/>
  <c r="AC171" i="6" s="1"/>
  <c r="AA645" i="6" a="1"/>
  <c r="AA645" i="6" s="1"/>
  <c r="AB645" i="6" s="1"/>
  <c r="AA1045" i="6" a="1"/>
  <c r="AA1045" i="6" s="1"/>
  <c r="AB1045" i="6" s="1"/>
  <c r="AC1045" i="6" s="1"/>
  <c r="AA972" i="6" a="1"/>
  <c r="AA972" i="6" s="1"/>
  <c r="AB972" i="6" s="1"/>
  <c r="AC972" i="6" s="1"/>
  <c r="AA965" i="6" a="1"/>
  <c r="AA965" i="6" s="1"/>
  <c r="AB965" i="6" s="1"/>
  <c r="AC965" i="6" s="1"/>
  <c r="AA821" i="6" a="1"/>
  <c r="AA821" i="6" s="1"/>
  <c r="AB821" i="6" s="1"/>
  <c r="AC821" i="6" s="1"/>
  <c r="AA101" i="6" a="1"/>
  <c r="AA101" i="6" s="1"/>
  <c r="AB101" i="6" s="1"/>
  <c r="AC101" i="6" s="1"/>
  <c r="AA132" i="6" a="1"/>
  <c r="AA132" i="6" s="1"/>
  <c r="AB132" i="6" s="1"/>
  <c r="AC132" i="6" s="1"/>
  <c r="AA1361" i="6" a="1"/>
  <c r="AA1361" i="6" s="1"/>
  <c r="AB1361" i="6" s="1"/>
  <c r="AA869" i="6" a="1"/>
  <c r="AA869" i="6" s="1"/>
  <c r="AB869" i="6" s="1"/>
  <c r="AC869" i="6" s="1"/>
  <c r="AA1574" i="6" a="1"/>
  <c r="AA1574" i="6" s="1"/>
  <c r="AB1574" i="6" s="1"/>
  <c r="AC1574" i="6" s="1"/>
  <c r="AA1337" i="6" a="1"/>
  <c r="AA1337" i="6" s="1"/>
  <c r="AB1337" i="6" s="1"/>
  <c r="AC1337" i="6" s="1"/>
  <c r="AA832" i="6" a="1"/>
  <c r="AA832" i="6" s="1"/>
  <c r="AB832" i="6" s="1"/>
  <c r="AC832" i="6" s="1"/>
  <c r="AA1143" i="6" a="1"/>
  <c r="AA1143" i="6" s="1"/>
  <c r="AB1143" i="6" s="1"/>
  <c r="AC1143" i="6" s="1"/>
  <c r="AA769" i="6" a="1"/>
  <c r="AA769" i="6" s="1"/>
  <c r="AB769" i="6" s="1"/>
  <c r="AC769" i="6" s="1"/>
  <c r="AA1017" i="6" a="1"/>
  <c r="AA1017" i="6" s="1"/>
  <c r="AB1017" i="6" s="1"/>
  <c r="AC1017" i="6" s="1"/>
  <c r="AA1319" i="6" a="1"/>
  <c r="AA1319" i="6" s="1"/>
  <c r="AB1319" i="6" s="1"/>
  <c r="AA2072" i="6" a="1"/>
  <c r="AA2072" i="6" s="1"/>
  <c r="AB2072" i="6" s="1"/>
  <c r="AA2068" i="6" a="1"/>
  <c r="AA2068" i="6" s="1"/>
  <c r="AB2068" i="6" s="1"/>
  <c r="AA2420" i="6" a="1"/>
  <c r="AA2420" i="6" s="1"/>
  <c r="AB2420" i="6" s="1"/>
  <c r="AC2420" i="6" s="1"/>
  <c r="AA104" i="6" a="1"/>
  <c r="AA104" i="6" s="1"/>
  <c r="AB104" i="6" s="1"/>
  <c r="AC104" i="6" s="1"/>
  <c r="AA214" i="6" a="1"/>
  <c r="AA214" i="6" s="1"/>
  <c r="AB214" i="6" s="1"/>
  <c r="AC214" i="6" s="1"/>
  <c r="AA307" i="6" a="1"/>
  <c r="AA307" i="6" s="1"/>
  <c r="AB307" i="6" s="1"/>
  <c r="AC307" i="6" s="1"/>
  <c r="AA1139" i="6" a="1"/>
  <c r="AA1139" i="6" s="1"/>
  <c r="AB1139" i="6" s="1"/>
  <c r="AA1409" i="6" a="1"/>
  <c r="AA1409" i="6" s="1"/>
  <c r="AB1409" i="6" s="1"/>
  <c r="AC1409" i="6" s="1"/>
  <c r="AA1049" i="6" a="1"/>
  <c r="AA1049" i="6" s="1"/>
  <c r="AB1049" i="6" s="1"/>
  <c r="AC1049" i="6" s="1"/>
  <c r="AA1386" i="6" a="1"/>
  <c r="AA1386" i="6" s="1"/>
  <c r="AB1386" i="6" s="1"/>
  <c r="AC1386" i="6" s="1"/>
  <c r="AA1797" i="6" a="1"/>
  <c r="AA1797" i="6" s="1"/>
  <c r="AB1797" i="6" s="1"/>
  <c r="AC1797" i="6" s="1"/>
  <c r="AA653" i="6" a="1"/>
  <c r="AA653" i="6" s="1"/>
  <c r="AB653" i="6" s="1"/>
  <c r="AC653" i="6" s="1"/>
  <c r="AA738" i="6" a="1"/>
  <c r="AA738" i="6" s="1"/>
  <c r="AB738" i="6" s="1"/>
  <c r="AC738" i="6" s="1"/>
  <c r="AA1141" i="6" a="1"/>
  <c r="AA1141" i="6" s="1"/>
  <c r="AB1141" i="6" s="1"/>
  <c r="AC1141" i="6" s="1"/>
  <c r="AA84" i="6" a="1"/>
  <c r="AA84" i="6" s="1"/>
  <c r="AB84" i="6" s="1"/>
  <c r="AC84" i="6" s="1"/>
  <c r="AA1524" i="6" a="1"/>
  <c r="AA1524" i="6" s="1"/>
  <c r="AB1524" i="6" s="1"/>
  <c r="AC1524" i="6" s="1"/>
  <c r="AA1842" i="6" a="1"/>
  <c r="AA1842" i="6" s="1"/>
  <c r="AB1842" i="6" s="1"/>
  <c r="AC1842" i="6" s="1"/>
  <c r="AA846" i="6" a="1"/>
  <c r="AA846" i="6" s="1"/>
  <c r="AB846" i="6" s="1"/>
  <c r="AC846" i="6" s="1"/>
  <c r="AA1332" i="6" a="1"/>
  <c r="AA1332" i="6" s="1"/>
  <c r="AB1332" i="6" s="1"/>
  <c r="AA811" i="6" a="1"/>
  <c r="AA811" i="6" s="1"/>
  <c r="AB811" i="6" s="1"/>
  <c r="AC811" i="6" s="1"/>
  <c r="AA1642" i="6" a="1"/>
  <c r="AA1642" i="6" s="1"/>
  <c r="AB1642" i="6" s="1"/>
  <c r="AA1758" i="6" a="1"/>
  <c r="AA1758" i="6" s="1"/>
  <c r="AB1758" i="6" s="1"/>
  <c r="AC1758" i="6" s="1"/>
  <c r="AA1158" i="6" a="1"/>
  <c r="AA1158" i="6" s="1"/>
  <c r="AB1158" i="6" s="1"/>
  <c r="AC1158" i="6" s="1"/>
  <c r="AA1144" i="6" a="1"/>
  <c r="AA1144" i="6" s="1"/>
  <c r="AB1144" i="6" s="1"/>
  <c r="AA948" i="6" a="1"/>
  <c r="AA948" i="6" s="1"/>
  <c r="AB948" i="6" s="1"/>
  <c r="AC948" i="6" s="1"/>
  <c r="AA1224" i="6" a="1"/>
  <c r="AA1224" i="6" s="1"/>
  <c r="AB1224" i="6" s="1"/>
  <c r="AC1224" i="6" s="1"/>
  <c r="AA1360" i="6" a="1"/>
  <c r="AA1360" i="6" s="1"/>
  <c r="AB1360" i="6" s="1"/>
  <c r="AC1360" i="6" s="1"/>
  <c r="AA308" i="6" a="1"/>
  <c r="AA308" i="6" s="1"/>
  <c r="AB308" i="6" s="1"/>
  <c r="AC308" i="6" s="1"/>
  <c r="AA715" i="6" a="1"/>
  <c r="AA715" i="6" s="1"/>
  <c r="AB715" i="6" s="1"/>
  <c r="AC715" i="6" s="1"/>
  <c r="AA946" i="6" a="1"/>
  <c r="AA946" i="6" s="1"/>
  <c r="AB946" i="6" s="1"/>
  <c r="AC946" i="6" s="1"/>
  <c r="AA2294" i="6" a="1"/>
  <c r="AA2294" i="6" s="1"/>
  <c r="AB2294" i="6" s="1"/>
  <c r="AC2294" i="6" s="1"/>
  <c r="AA758" i="6" a="1"/>
  <c r="AA758" i="6" s="1"/>
  <c r="AB758" i="6" s="1"/>
  <c r="AC758" i="6" s="1"/>
  <c r="AA2332" i="6" a="1"/>
  <c r="AA2332" i="6" s="1"/>
  <c r="AB2332" i="6" s="1"/>
  <c r="AC2332" i="6" s="1"/>
  <c r="AA2060" i="6" a="1"/>
  <c r="AA2060" i="6" s="1"/>
  <c r="AB2060" i="6" s="1"/>
  <c r="AC2060" i="6" s="1"/>
  <c r="AA1156" i="6" a="1"/>
  <c r="AA1156" i="6" s="1"/>
  <c r="AB1156" i="6" s="1"/>
  <c r="AC1156" i="6" s="1"/>
  <c r="AA2079" i="6" a="1"/>
  <c r="AA2079" i="6" s="1"/>
  <c r="AB2079" i="6" s="1"/>
  <c r="AC2079" i="6" s="1"/>
  <c r="AA2262" i="6" a="1"/>
  <c r="AA2262" i="6" s="1"/>
  <c r="AB2262" i="6" s="1"/>
  <c r="AA1888" i="6" a="1"/>
  <c r="AA1888" i="6" s="1"/>
  <c r="AB1888" i="6" s="1"/>
  <c r="AC1888" i="6" s="1"/>
  <c r="AA2071" i="6" a="1"/>
  <c r="AA2071" i="6" s="1"/>
  <c r="AB2071" i="6" s="1"/>
  <c r="AA470" i="6" a="1"/>
  <c r="AA470" i="6" s="1"/>
  <c r="AB470" i="6" s="1"/>
  <c r="AC470" i="6" s="1"/>
  <c r="AA580" i="6" a="1"/>
  <c r="AA580" i="6" s="1"/>
  <c r="AB580" i="6" s="1"/>
  <c r="AC580" i="6" s="1"/>
  <c r="AA697" i="6" a="1"/>
  <c r="AA697" i="6" s="1"/>
  <c r="AB697" i="6" s="1"/>
  <c r="AC697" i="6" s="1"/>
  <c r="AA1780" i="6" a="1"/>
  <c r="AA1780" i="6" s="1"/>
  <c r="AB1780" i="6" s="1"/>
  <c r="AC1780" i="6" s="1"/>
  <c r="AA2374" i="6" a="1"/>
  <c r="AA2374" i="6" s="1"/>
  <c r="AB2374" i="6" s="1"/>
  <c r="AC2374" i="6" s="1"/>
  <c r="AA601" i="6" a="1"/>
  <c r="AA601" i="6" s="1"/>
  <c r="AB601" i="6" s="1"/>
  <c r="AC601" i="6" s="1"/>
  <c r="AA1230" i="6" a="1"/>
  <c r="AA1230" i="6" s="1"/>
  <c r="AB1230" i="6" s="1"/>
  <c r="AC1230" i="6" s="1"/>
  <c r="AA1237" i="6" a="1"/>
  <c r="AA1237" i="6" s="1"/>
  <c r="AB1237" i="6" s="1"/>
  <c r="AC1237" i="6" s="1"/>
  <c r="AA1391" i="6" a="1"/>
  <c r="AA1391" i="6" s="1"/>
  <c r="AB1391" i="6" s="1"/>
  <c r="AC1391" i="6" s="1"/>
  <c r="AA37" i="6" a="1"/>
  <c r="AA37" i="6" s="1"/>
  <c r="AB37" i="6" s="1"/>
  <c r="AC37" i="6" s="1"/>
  <c r="AA1247" i="6" a="1"/>
  <c r="AA1247" i="6" s="1"/>
  <c r="AB1247" i="6" s="1"/>
  <c r="AC1247" i="6" s="1"/>
  <c r="AA1661" i="6" a="1"/>
  <c r="AA1661" i="6" s="1"/>
  <c r="AB1661" i="6" s="1"/>
  <c r="AA1773" i="6" a="1"/>
  <c r="AA1773" i="6" s="1"/>
  <c r="AB1773" i="6" s="1"/>
  <c r="AC1773" i="6" s="1"/>
  <c r="AA1628" i="6" a="1"/>
  <c r="AA1628" i="6" s="1"/>
  <c r="AB1628" i="6" s="1"/>
  <c r="AC1628" i="6" s="1"/>
  <c r="AA637" i="6" a="1"/>
  <c r="AA637" i="6" s="1"/>
  <c r="AB637" i="6" s="1"/>
  <c r="AC637" i="6" s="1"/>
  <c r="AA1814" i="6" a="1"/>
  <c r="AA1814" i="6" s="1"/>
  <c r="AB1814" i="6" s="1"/>
  <c r="AC1814" i="6" s="1"/>
  <c r="AA1202" i="6" a="1"/>
  <c r="AA1202" i="6" s="1"/>
  <c r="AB1202" i="6" s="1"/>
  <c r="AC1202" i="6" s="1"/>
  <c r="AA1596" i="6" a="1"/>
  <c r="AA1596" i="6" s="1"/>
  <c r="AB1596" i="6" s="1"/>
  <c r="AC1596" i="6" s="1"/>
  <c r="AA1210" i="6" a="1"/>
  <c r="AA1210" i="6" s="1"/>
  <c r="AB1210" i="6" s="1"/>
  <c r="AC1210" i="6" s="1"/>
  <c r="AA2380" i="6" a="1"/>
  <c r="AA2380" i="6" s="1"/>
  <c r="AB2380" i="6" s="1"/>
  <c r="AC2380" i="6" s="1"/>
  <c r="AA2349" i="6" a="1"/>
  <c r="AA2349" i="6" s="1"/>
  <c r="AB2349" i="6" s="1"/>
  <c r="AC2349" i="6" s="1"/>
  <c r="AA2333" i="6" a="1"/>
  <c r="AA2333" i="6" s="1"/>
  <c r="AB2333" i="6" s="1"/>
  <c r="AC2333" i="6" s="1"/>
  <c r="AA2296" i="6" a="1"/>
  <c r="AA2296" i="6" s="1"/>
  <c r="AB2296" i="6" s="1"/>
  <c r="AC2296" i="6" s="1"/>
  <c r="AA2398" i="6" a="1"/>
  <c r="AA2398" i="6" s="1"/>
  <c r="AB2398" i="6" s="1"/>
  <c r="AC2398" i="6" s="1"/>
  <c r="AA2400" i="6" a="1"/>
  <c r="AA2400" i="6" s="1"/>
  <c r="AB2400" i="6" s="1"/>
  <c r="AC2400" i="6" s="1"/>
  <c r="AA2438" i="6" a="1"/>
  <c r="AA2438" i="6" s="1"/>
  <c r="AB2438" i="6" s="1"/>
  <c r="AA505" i="6" a="1"/>
  <c r="AA505" i="6" s="1"/>
  <c r="AB505" i="6" s="1"/>
  <c r="AC505" i="6" s="1"/>
  <c r="AA1218" i="6" a="1"/>
  <c r="AA1218" i="6" s="1"/>
  <c r="AB1218" i="6" s="1"/>
  <c r="AA1852" i="6" a="1"/>
  <c r="AA1852" i="6" s="1"/>
  <c r="AB1852" i="6" s="1"/>
  <c r="AA600" i="6" a="1"/>
  <c r="AA600" i="6" s="1"/>
  <c r="AB600" i="6" s="1"/>
  <c r="AA693" i="6" a="1"/>
  <c r="AA693" i="6" s="1"/>
  <c r="AB693" i="6" s="1"/>
  <c r="AC693" i="6" s="1"/>
  <c r="AA2126" i="6" a="1"/>
  <c r="AA2126" i="6" s="1"/>
  <c r="AB2126" i="6" s="1"/>
  <c r="AC2126" i="6" s="1"/>
  <c r="AA69" i="6" a="1"/>
  <c r="AA69" i="6" s="1"/>
  <c r="AB69" i="6" s="1"/>
  <c r="AC69" i="6" s="1"/>
  <c r="AA36" i="6" a="1"/>
  <c r="AA36" i="6" s="1"/>
  <c r="AB36" i="6" s="1"/>
  <c r="AC36" i="6" s="1"/>
  <c r="AA334" i="6" a="1"/>
  <c r="AA334" i="6" s="1"/>
  <c r="AB334" i="6" s="1"/>
  <c r="AC334" i="6" s="1"/>
  <c r="AA526" i="6" a="1"/>
  <c r="AA526" i="6" s="1"/>
  <c r="AB526" i="6" s="1"/>
  <c r="AC526" i="6" s="1"/>
  <c r="AA389" i="6" a="1"/>
  <c r="AA389" i="6" s="1"/>
  <c r="AB389" i="6" s="1"/>
  <c r="AC389" i="6" s="1"/>
  <c r="AA413" i="6" a="1"/>
  <c r="AA413" i="6" s="1"/>
  <c r="AB413" i="6" s="1"/>
  <c r="AC413" i="6" s="1"/>
  <c r="AA592" i="6" a="1"/>
  <c r="AA592" i="6" s="1"/>
  <c r="AB592" i="6" s="1"/>
  <c r="AA1645" i="6" a="1"/>
  <c r="AA1645" i="6" s="1"/>
  <c r="AB1645" i="6" s="1"/>
  <c r="AC1645" i="6" s="1"/>
  <c r="AA342" i="6" a="1"/>
  <c r="AA342" i="6" s="1"/>
  <c r="AB342" i="6" s="1"/>
  <c r="AA143" i="6" a="1"/>
  <c r="AA143" i="6" s="1"/>
  <c r="AB143" i="6" s="1"/>
  <c r="AC143" i="6" s="1"/>
  <c r="AA172" i="6" a="1"/>
  <c r="AA172" i="6" s="1"/>
  <c r="AB172" i="6" s="1"/>
  <c r="AC172" i="6" s="1"/>
  <c r="AA274" i="6" a="1"/>
  <c r="AA274" i="6" s="1"/>
  <c r="AB274" i="6" s="1"/>
  <c r="AA1186" i="6" a="1"/>
  <c r="AA1186" i="6" s="1"/>
  <c r="AB1186" i="6" s="1"/>
  <c r="AC1186" i="6" s="1"/>
  <c r="AA187" i="6" a="1"/>
  <c r="AA187" i="6" s="1"/>
  <c r="AB187" i="6" s="1"/>
  <c r="AC187" i="6" s="1"/>
  <c r="AA2108" i="6" a="1"/>
  <c r="AA2108" i="6" s="1"/>
  <c r="AB2108" i="6" s="1"/>
  <c r="AC2108" i="6" s="1"/>
  <c r="AA444" i="6" a="1"/>
  <c r="AA444" i="6" s="1"/>
  <c r="AB444" i="6" s="1"/>
  <c r="AC444" i="6" s="1"/>
  <c r="AA1364" i="6" a="1"/>
  <c r="AA1364" i="6" s="1"/>
  <c r="AB1364" i="6" s="1"/>
  <c r="AC1364" i="6" s="1"/>
  <c r="AA1790" i="6" a="1"/>
  <c r="AA1790" i="6" s="1"/>
  <c r="AB1790" i="6" s="1"/>
  <c r="AC1790" i="6" s="1"/>
  <c r="AA1588" i="6" a="1"/>
  <c r="AA1588" i="6" s="1"/>
  <c r="AB1588" i="6" s="1"/>
  <c r="AC1588" i="6" s="1"/>
  <c r="AA757" i="6" a="1"/>
  <c r="AA757" i="6" s="1"/>
  <c r="AB757" i="6" s="1"/>
  <c r="AC757" i="6" s="1"/>
  <c r="AA849" i="6" a="1"/>
  <c r="AA849" i="6" s="1"/>
  <c r="AB849" i="6" s="1"/>
  <c r="AC849" i="6" s="1"/>
  <c r="AA1871" i="6" a="1"/>
  <c r="AA1871" i="6" s="1"/>
  <c r="AB1871" i="6" s="1"/>
  <c r="AA78" i="6" a="1"/>
  <c r="AA78" i="6" s="1"/>
  <c r="AB78" i="6" s="1"/>
  <c r="AC78" i="6" s="1"/>
  <c r="AA1728" i="6" a="1"/>
  <c r="AA1728" i="6" s="1"/>
  <c r="AB1728" i="6" s="1"/>
  <c r="AC1728" i="6" s="1"/>
  <c r="AA1470" i="6" a="1"/>
  <c r="AA1470" i="6" s="1"/>
  <c r="AB1470" i="6" s="1"/>
  <c r="AC1470" i="6" s="1"/>
  <c r="AA768" i="6" a="1"/>
  <c r="AA768" i="6" s="1"/>
  <c r="AB768" i="6" s="1"/>
  <c r="AC768" i="6" s="1"/>
  <c r="AA1553" i="6" a="1"/>
  <c r="AA1553" i="6" s="1"/>
  <c r="AB1553" i="6" s="1"/>
  <c r="AA731" i="6" a="1"/>
  <c r="AA731" i="6" s="1"/>
  <c r="AB731" i="6" s="1"/>
  <c r="AC731" i="6" s="1"/>
  <c r="AA82" i="6" a="1"/>
  <c r="AA82" i="6" s="1"/>
  <c r="AB82" i="6" s="1"/>
  <c r="AC82" i="6" s="1"/>
  <c r="AA2244" i="6" a="1"/>
  <c r="AA2244" i="6" s="1"/>
  <c r="AB2244" i="6" s="1"/>
  <c r="AC2244" i="6" s="1"/>
  <c r="AA2077" i="6" a="1"/>
  <c r="AA2077" i="6" s="1"/>
  <c r="AB2077" i="6" s="1"/>
  <c r="AC2077" i="6" s="1"/>
  <c r="AA134" i="6" a="1"/>
  <c r="AA134" i="6" s="1"/>
  <c r="AB134" i="6" s="1"/>
  <c r="AC134" i="6" s="1"/>
  <c r="AA1154" i="6" a="1"/>
  <c r="AA1154" i="6" s="1"/>
  <c r="AB1154" i="6" s="1"/>
  <c r="AC1154" i="6" s="1"/>
  <c r="AA2064" i="6" a="1"/>
  <c r="AA2064" i="6" s="1"/>
  <c r="AB2064" i="6" s="1"/>
  <c r="AC2064" i="6" s="1"/>
  <c r="AA2058" i="6" a="1"/>
  <c r="AA2058" i="6" s="1"/>
  <c r="AB2058" i="6" s="1"/>
  <c r="AC2058" i="6" s="1"/>
  <c r="AA2295" i="6" a="1"/>
  <c r="AA2295" i="6" s="1"/>
  <c r="AB2295" i="6" s="1"/>
  <c r="AC2295" i="6" s="1"/>
  <c r="AA2062" i="6" a="1"/>
  <c r="AA2062" i="6" s="1"/>
  <c r="AB2062" i="6" s="1"/>
  <c r="AC2062" i="6" s="1"/>
  <c r="AA2070" i="6" a="1"/>
  <c r="AA2070" i="6" s="1"/>
  <c r="AB2070" i="6" s="1"/>
  <c r="AC2070" i="6" s="1"/>
  <c r="AA2066" i="6" a="1"/>
  <c r="AA2066" i="6" s="1"/>
  <c r="AB2066" i="6" s="1"/>
  <c r="AC2066" i="6" s="1"/>
  <c r="AA2417" i="6" a="1"/>
  <c r="AA2417" i="6" s="1"/>
  <c r="AB2417" i="6" s="1"/>
  <c r="AA51" i="6" a="1"/>
  <c r="AA51" i="6" s="1"/>
  <c r="AB51" i="6" s="1"/>
  <c r="AC51" i="6" s="1"/>
  <c r="AA688" i="6" a="1"/>
  <c r="AA688" i="6" s="1"/>
  <c r="AB688" i="6" s="1"/>
  <c r="AC688" i="6" s="1"/>
  <c r="AA47" i="6" a="1"/>
  <c r="AA47" i="6" s="1"/>
  <c r="AB47" i="6" s="1"/>
  <c r="AC47" i="6" s="1"/>
  <c r="AA1836" i="6" a="1"/>
  <c r="AA1836" i="6" s="1"/>
  <c r="AB1836" i="6" s="1"/>
  <c r="AC1836" i="6" s="1"/>
  <c r="AA1630" i="6" a="1"/>
  <c r="AA1630" i="6" s="1"/>
  <c r="AB1630" i="6" s="1"/>
  <c r="AA1976" i="6" a="1"/>
  <c r="AA1976" i="6" s="1"/>
  <c r="AB1976" i="6" s="1"/>
  <c r="AC1976" i="6" s="1"/>
  <c r="AA45" i="6" a="1"/>
  <c r="AA45" i="6" s="1"/>
  <c r="AB45" i="6" s="1"/>
  <c r="AA533" i="6" a="1"/>
  <c r="AA533" i="6" s="1"/>
  <c r="AB533" i="6" s="1"/>
  <c r="AC533" i="6" s="1"/>
  <c r="AA1415" i="6" a="1"/>
  <c r="AA1415" i="6" s="1"/>
  <c r="AB1415" i="6" s="1"/>
  <c r="AC1415" i="6" s="1"/>
  <c r="AA1076" i="6" a="1"/>
  <c r="AA1076" i="6" s="1"/>
  <c r="AB1076" i="6" s="1"/>
  <c r="AC1076" i="6" s="1"/>
  <c r="AA573" i="6" a="1"/>
  <c r="AA573" i="6" s="1"/>
  <c r="AB573" i="6" s="1"/>
  <c r="AC573" i="6" s="1"/>
  <c r="AA1712" i="6" a="1"/>
  <c r="AA1712" i="6" s="1"/>
  <c r="AB1712" i="6" s="1"/>
  <c r="AC1712" i="6" s="1"/>
  <c r="AA1434" i="6" a="1"/>
  <c r="AA1434" i="6" s="1"/>
  <c r="AB1434" i="6" s="1"/>
  <c r="AC1434" i="6" s="1"/>
  <c r="AA1765" i="6" a="1"/>
  <c r="AA1765" i="6" s="1"/>
  <c r="AB1765" i="6" s="1"/>
  <c r="AC1765" i="6" s="1"/>
  <c r="AA1662" i="6" a="1"/>
  <c r="AA1662" i="6" s="1"/>
  <c r="AB1662" i="6" s="1"/>
  <c r="AA2009" i="6" a="1"/>
  <c r="AA2009" i="6" s="1"/>
  <c r="AB2009" i="6" s="1"/>
  <c r="AC2009" i="6" s="1"/>
  <c r="AA1216" i="6" a="1"/>
  <c r="AA1216" i="6" s="1"/>
  <c r="AB1216" i="6" s="1"/>
  <c r="AA148" i="6" a="1"/>
  <c r="AA148" i="6" s="1"/>
  <c r="AB148" i="6" s="1"/>
  <c r="AC148" i="6" s="1"/>
  <c r="AA1456" i="6" a="1"/>
  <c r="AA1456" i="6" s="1"/>
  <c r="AB1456" i="6" s="1"/>
  <c r="AC1456" i="6" s="1"/>
  <c r="AA1204" i="6" a="1"/>
  <c r="AA1204" i="6" s="1"/>
  <c r="AB1204" i="6" s="1"/>
  <c r="AC1204" i="6" s="1"/>
  <c r="AA1381" i="6" a="1"/>
  <c r="AA1381" i="6" s="1"/>
  <c r="AB1381" i="6" s="1"/>
  <c r="AC1381" i="6" s="1"/>
  <c r="AA1221" i="6" a="1"/>
  <c r="AA1221" i="6" s="1"/>
  <c r="AB1221" i="6" s="1"/>
  <c r="AC1221" i="6" s="1"/>
  <c r="AA2346" i="6" a="1"/>
  <c r="AA2346" i="6" s="1"/>
  <c r="AB2346" i="6" s="1"/>
  <c r="AC2346" i="6" s="1"/>
  <c r="AA2307" i="6" a="1"/>
  <c r="AA2307" i="6" s="1"/>
  <c r="AB2307" i="6" s="1"/>
  <c r="AC2307" i="6" s="1"/>
  <c r="AA2131" i="6" a="1"/>
  <c r="AA2131" i="6" s="1"/>
  <c r="AB2131" i="6" s="1"/>
  <c r="AC2131" i="6" s="1"/>
  <c r="AA2290" i="6" a="1"/>
  <c r="AA2290" i="6" s="1"/>
  <c r="AB2290" i="6" s="1"/>
  <c r="AC2290" i="6" s="1"/>
  <c r="AA2448" i="6" a="1"/>
  <c r="AA2448" i="6" s="1"/>
  <c r="AB2448" i="6" s="1"/>
  <c r="AC2448" i="6" s="1"/>
  <c r="AA2402" i="6" a="1"/>
  <c r="AA2402" i="6" s="1"/>
  <c r="AB2402" i="6" s="1"/>
  <c r="AC2402" i="6" s="1"/>
  <c r="AA61" i="6" a="1"/>
  <c r="AA61" i="6" s="1"/>
  <c r="AB61" i="6" s="1"/>
  <c r="AC61" i="6" s="1"/>
  <c r="AA508" i="6" a="1"/>
  <c r="AA508" i="6" s="1"/>
  <c r="AB508" i="6" s="1"/>
  <c r="AC508" i="6" s="1"/>
  <c r="AA1205" i="6" a="1"/>
  <c r="AA1205" i="6" s="1"/>
  <c r="AB1205" i="6" s="1"/>
  <c r="AA482" i="6" a="1"/>
  <c r="AA482" i="6" s="1"/>
  <c r="AB482" i="6" s="1"/>
  <c r="AC482" i="6" s="1"/>
  <c r="AA678" i="6" a="1"/>
  <c r="AA678" i="6" s="1"/>
  <c r="AB678" i="6" s="1"/>
  <c r="AC678" i="6" s="1"/>
  <c r="AA1207" i="6" a="1"/>
  <c r="AA1207" i="6" s="1"/>
  <c r="AB1207" i="6" s="1"/>
  <c r="AC1207" i="6" s="1"/>
  <c r="AA2130" i="6" a="1"/>
  <c r="AA2130" i="6" s="1"/>
  <c r="AB2130" i="6" s="1"/>
  <c r="AC2130" i="6" s="1"/>
  <c r="AA465" i="6" a="1"/>
  <c r="AA465" i="6" s="1"/>
  <c r="AB465" i="6" s="1"/>
  <c r="AC465" i="6" s="1"/>
  <c r="AA385" i="6" a="1"/>
  <c r="AA385" i="6" s="1"/>
  <c r="AB385" i="6" s="1"/>
  <c r="AC385" i="6" s="1"/>
  <c r="AA303" i="6" a="1"/>
  <c r="AA303" i="6" s="1"/>
  <c r="AB303" i="6" s="1"/>
  <c r="AC303" i="6" s="1"/>
  <c r="AA234" i="6" a="1"/>
  <c r="AA234" i="6" s="1"/>
  <c r="AB234" i="6" s="1"/>
  <c r="AC234" i="6" s="1"/>
  <c r="AA323" i="6" a="1"/>
  <c r="AA323" i="6" s="1"/>
  <c r="AB323" i="6" s="1"/>
  <c r="AC323" i="6" s="1"/>
  <c r="AA664" i="6" a="1"/>
  <c r="AA664" i="6" s="1"/>
  <c r="AB664" i="6" s="1"/>
  <c r="AC664" i="6" s="1"/>
  <c r="AA975" i="6" a="1"/>
  <c r="AA975" i="6" s="1"/>
  <c r="AB975" i="6" s="1"/>
  <c r="AC975" i="6" s="1"/>
  <c r="AA322" i="6" a="1"/>
  <c r="AA322" i="6" s="1"/>
  <c r="AB322" i="6" s="1"/>
  <c r="AA282" i="6" a="1"/>
  <c r="AA282" i="6" s="1"/>
  <c r="AB282" i="6" s="1"/>
  <c r="AC282" i="6" s="1"/>
  <c r="AA183" i="6" a="1"/>
  <c r="AA183" i="6" s="1"/>
  <c r="AB183" i="6" s="1"/>
  <c r="AC183" i="6" s="1"/>
  <c r="AA2104" i="6" a="1"/>
  <c r="AA2104" i="6" s="1"/>
  <c r="AB2104" i="6" s="1"/>
  <c r="AC2104" i="6" s="1"/>
  <c r="AA627" i="6" a="1"/>
  <c r="AA627" i="6" s="1"/>
  <c r="AB627" i="6" s="1"/>
  <c r="AA1187" i="6" a="1"/>
  <c r="AA1187" i="6" s="1"/>
  <c r="AB1187" i="6" s="1"/>
  <c r="AC1187" i="6" s="1"/>
  <c r="AA431" i="6" a="1"/>
  <c r="AA431" i="6" s="1"/>
  <c r="AB431" i="6" s="1"/>
  <c r="AC431" i="6" s="1"/>
  <c r="AA206" i="6" a="1"/>
  <c r="AA206" i="6" s="1"/>
  <c r="AB206" i="6" s="1"/>
  <c r="AC206" i="6" s="1"/>
  <c r="AA102" i="6" a="1"/>
  <c r="AA102" i="6" s="1"/>
  <c r="AB102" i="6" s="1"/>
  <c r="AC102" i="6" s="1"/>
  <c r="AA1316" i="6" a="1"/>
  <c r="AA1316" i="6" s="1"/>
  <c r="AB1316" i="6" s="1"/>
  <c r="AC1316" i="6" s="1"/>
  <c r="AA689" i="6" a="1"/>
  <c r="AA689" i="6" s="1"/>
  <c r="AB689" i="6" s="1"/>
  <c r="AC689" i="6" s="1"/>
  <c r="AA1621" i="6" a="1"/>
  <c r="AA1621" i="6" s="1"/>
  <c r="AB1621" i="6" s="1"/>
  <c r="AC1621" i="6" s="1"/>
  <c r="AA1793" i="6" a="1"/>
  <c r="AA1793" i="6" s="1"/>
  <c r="AB1793" i="6" s="1"/>
  <c r="AA585" i="6" a="1"/>
  <c r="AA585" i="6" s="1"/>
  <c r="AB585" i="6" s="1"/>
  <c r="AC585" i="6" s="1"/>
  <c r="AA943" i="6" a="1"/>
  <c r="AA943" i="6" s="1"/>
  <c r="AB943" i="6" s="1"/>
  <c r="AC943" i="6" s="1"/>
  <c r="AA1142" i="6" a="1"/>
  <c r="AA1142" i="6" s="1"/>
  <c r="AB1142" i="6" s="1"/>
  <c r="AC1142" i="6" s="1"/>
  <c r="AA1345" i="6" a="1"/>
  <c r="AA1345" i="6" s="1"/>
  <c r="AB1345" i="6" s="1"/>
  <c r="AC1345" i="6" s="1"/>
  <c r="AA1666" i="6" a="1"/>
  <c r="AA1666" i="6" s="1"/>
  <c r="AB1666" i="6" s="1"/>
  <c r="AC1666" i="6" s="1"/>
  <c r="AA1234" i="6" a="1"/>
  <c r="AA1234" i="6" s="1"/>
  <c r="AB1234" i="6" s="1"/>
  <c r="AC1234" i="6" s="1"/>
  <c r="AA1757" i="6" a="1"/>
  <c r="AA1757" i="6" s="1"/>
  <c r="AB1757" i="6" s="1"/>
  <c r="AC1757" i="6" s="1"/>
  <c r="AA1604" i="6" a="1"/>
  <c r="AA1604" i="6" s="1"/>
  <c r="AB1604" i="6" s="1"/>
  <c r="AC1604" i="6" s="1"/>
  <c r="AA93" i="6" a="1"/>
  <c r="AA93" i="6" s="1"/>
  <c r="AB93" i="6" s="1"/>
  <c r="AC93" i="6" s="1"/>
  <c r="AA800" i="6" a="1"/>
  <c r="AA800" i="6" s="1"/>
  <c r="AB800" i="6" s="1"/>
  <c r="AA848" i="6" a="1"/>
  <c r="AA848" i="6" s="1"/>
  <c r="AB848" i="6" s="1"/>
  <c r="AC848" i="6" s="1"/>
  <c r="AA130" i="6" a="1"/>
  <c r="AA130" i="6" s="1"/>
  <c r="AB130" i="6" s="1"/>
  <c r="AC130" i="6" s="1"/>
  <c r="AA1575" i="6" a="1"/>
  <c r="AA1575" i="6" s="1"/>
  <c r="AB1575" i="6" s="1"/>
  <c r="AA2081" i="6" a="1"/>
  <c r="AA2081" i="6" s="1"/>
  <c r="AB2081" i="6" s="1"/>
  <c r="AC2081" i="6" s="1"/>
  <c r="AA1153" i="6" a="1"/>
  <c r="AA1153" i="6" s="1"/>
  <c r="AB1153" i="6" s="1"/>
  <c r="AC1153" i="6" s="1"/>
  <c r="AA944" i="6" a="1"/>
  <c r="AA944" i="6" s="1"/>
  <c r="AB944" i="6" s="1"/>
  <c r="AA2069" i="6" a="1"/>
  <c r="AA2069" i="6" s="1"/>
  <c r="AB2069" i="6" s="1"/>
  <c r="AA1149" i="6" a="1"/>
  <c r="AA1149" i="6" s="1"/>
  <c r="AB1149" i="6" s="1"/>
  <c r="AC1149" i="6" s="1"/>
  <c r="AA2271" i="6" a="1"/>
  <c r="AA2271" i="6" s="1"/>
  <c r="AB2271" i="6" s="1"/>
  <c r="AC2271" i="6" s="1"/>
  <c r="AA717" i="6" a="1"/>
  <c r="AA717" i="6" s="1"/>
  <c r="AB717" i="6" s="1"/>
  <c r="AC717" i="6" s="1"/>
  <c r="AA1157" i="6" a="1"/>
  <c r="AA1157" i="6" s="1"/>
  <c r="AB1157" i="6" s="1"/>
  <c r="AC1157" i="6" s="1"/>
  <c r="AA847" i="6" a="1"/>
  <c r="AA847" i="6" s="1"/>
  <c r="AB847" i="6" s="1"/>
  <c r="AC847" i="6" s="1"/>
  <c r="AA1924" i="6" a="1"/>
  <c r="AA1924" i="6" s="1"/>
  <c r="AB1924" i="6" s="1"/>
  <c r="AC1924" i="6" s="1"/>
  <c r="AA506" i="6" a="1"/>
  <c r="AA506" i="6" s="1"/>
  <c r="AB506" i="6" s="1"/>
  <c r="AC506" i="6" s="1"/>
  <c r="AA477" i="6" a="1"/>
  <c r="AA477" i="6" s="1"/>
  <c r="AB477" i="6" s="1"/>
  <c r="AA44" i="6" a="1"/>
  <c r="AA44" i="6" s="1"/>
  <c r="AB44" i="6" s="1"/>
  <c r="AC44" i="6" s="1"/>
  <c r="AA695" i="6" a="1"/>
  <c r="AA695" i="6" s="1"/>
  <c r="AB695" i="6" s="1"/>
  <c r="AC695" i="6" s="1"/>
  <c r="AA1806" i="6" a="1"/>
  <c r="AA1806" i="6" s="1"/>
  <c r="AB1806" i="6" s="1"/>
  <c r="AC1806" i="6" s="1"/>
  <c r="AA1861" i="6" a="1"/>
  <c r="AA1861" i="6" s="1"/>
  <c r="AB1861" i="6" s="1"/>
  <c r="AC1861" i="6" s="1"/>
  <c r="AA2275" i="6" a="1"/>
  <c r="AA2275" i="6" s="1"/>
  <c r="AB2275" i="6" s="1"/>
  <c r="AA50" i="6" a="1"/>
  <c r="AA50" i="6" s="1"/>
  <c r="AB50" i="6" s="1"/>
  <c r="AC50" i="6" s="1"/>
  <c r="AA537" i="6" a="1"/>
  <c r="AA537" i="6" s="1"/>
  <c r="AB537" i="6" s="1"/>
  <c r="AC537" i="6" s="1"/>
  <c r="AA660" i="6" a="1"/>
  <c r="AA660" i="6" s="1"/>
  <c r="AB660" i="6" s="1"/>
  <c r="AC660" i="6" s="1"/>
  <c r="AA1077" i="6" a="1"/>
  <c r="AA1077" i="6" s="1"/>
  <c r="AB1077" i="6" s="1"/>
  <c r="AC1077" i="6" s="1"/>
  <c r="AA565" i="6" a="1"/>
  <c r="AA565" i="6" s="1"/>
  <c r="AB565" i="6" s="1"/>
  <c r="AC565" i="6" s="1"/>
  <c r="AA1703" i="6" a="1"/>
  <c r="AA1703" i="6" s="1"/>
  <c r="AB1703" i="6" s="1"/>
  <c r="AC1703" i="6" s="1"/>
  <c r="AA524" i="6" a="1"/>
  <c r="AA524" i="6" s="1"/>
  <c r="AB524" i="6" s="1"/>
  <c r="AC524" i="6" s="1"/>
  <c r="AA2328" i="6" a="1"/>
  <c r="AA2328" i="6" s="1"/>
  <c r="AB2328" i="6" s="1"/>
  <c r="AC2328" i="6" s="1"/>
  <c r="AA1664" i="6" a="1"/>
  <c r="AA1664" i="6" s="1"/>
  <c r="AB1664" i="6" s="1"/>
  <c r="AC1664" i="6" s="1"/>
  <c r="AA1298" i="6" a="1"/>
  <c r="AA1298" i="6" s="1"/>
  <c r="AB1298" i="6" s="1"/>
  <c r="AA673" i="6" a="1"/>
  <c r="AA673" i="6" s="1"/>
  <c r="AB673" i="6" s="1"/>
  <c r="AC673" i="6" s="1"/>
  <c r="AA39" i="6" a="1"/>
  <c r="AA39" i="6" s="1"/>
  <c r="AB39" i="6" s="1"/>
  <c r="AC39" i="6" s="1"/>
  <c r="AA1815" i="6" a="1"/>
  <c r="AA1815" i="6" s="1"/>
  <c r="AB1815" i="6" s="1"/>
  <c r="AC1815" i="6" s="1"/>
  <c r="AA1847" i="6" a="1"/>
  <c r="AA1847" i="6" s="1"/>
  <c r="AB1847" i="6" s="1"/>
  <c r="AC1847" i="6" s="1"/>
  <c r="AA1213" i="6" a="1"/>
  <c r="AA1213" i="6" s="1"/>
  <c r="AB1213" i="6" s="1"/>
  <c r="AC1213" i="6" s="1"/>
  <c r="AA2348" i="6" a="1"/>
  <c r="AA2348" i="6" s="1"/>
  <c r="AB2348" i="6" s="1"/>
  <c r="AC2348" i="6" s="1"/>
  <c r="AA2188" i="6" a="1"/>
  <c r="AA2188" i="6" s="1"/>
  <c r="AB2188" i="6" s="1"/>
  <c r="AC2188" i="6" s="1"/>
  <c r="AA2189" i="6" a="1"/>
  <c r="AA2189" i="6" s="1"/>
  <c r="AB2189" i="6" s="1"/>
  <c r="AC2189" i="6" s="1"/>
  <c r="AA2028" i="6" a="1"/>
  <c r="AA2028" i="6" s="1"/>
  <c r="AB2028" i="6" s="1"/>
  <c r="AC2028" i="6" s="1"/>
  <c r="AA2428" i="6" a="1"/>
  <c r="AA2428" i="6" s="1"/>
  <c r="AB2428" i="6" s="1"/>
  <c r="AC2428" i="6" s="1"/>
  <c r="AA2399" i="6" a="1"/>
  <c r="AA2399" i="6" s="1"/>
  <c r="AB2399" i="6" s="1"/>
  <c r="AC2399" i="6" s="1"/>
  <c r="AA484" i="6" a="1"/>
  <c r="AA484" i="6" s="1"/>
  <c r="AB484" i="6" s="1"/>
  <c r="AC484" i="6" s="1"/>
  <c r="AA478" i="6" a="1"/>
  <c r="AA478" i="6" s="1"/>
  <c r="AB478" i="6" s="1"/>
  <c r="AC478" i="6" s="1"/>
  <c r="AA510" i="6" a="1"/>
  <c r="AA510" i="6" s="1"/>
  <c r="AB510" i="6" s="1"/>
  <c r="AC510" i="6" s="1"/>
  <c r="AA692" i="6" a="1"/>
  <c r="AA692" i="6" s="1"/>
  <c r="AB692" i="6" s="1"/>
  <c r="AC692" i="6" s="1"/>
  <c r="AA43" i="6" a="1"/>
  <c r="AA43" i="6" s="1"/>
  <c r="AB43" i="6" s="1"/>
  <c r="AA1772" i="6" a="1"/>
  <c r="AA1772" i="6" s="1"/>
  <c r="AB1772" i="6" s="1"/>
  <c r="AC1772" i="6" s="1"/>
  <c r="AA167" i="6" a="1"/>
  <c r="AA167" i="6" s="1"/>
  <c r="AB167" i="6" s="1"/>
  <c r="AC167" i="6" s="1"/>
  <c r="AA35" i="6" a="1"/>
  <c r="AA35" i="6" s="1"/>
  <c r="AB35" i="6" s="1"/>
  <c r="AA483" i="6" a="1"/>
  <c r="AA483" i="6" s="1"/>
  <c r="AB483" i="6" s="1"/>
  <c r="AA382" i="6" a="1"/>
  <c r="AA382" i="6" s="1"/>
  <c r="AB382" i="6" s="1"/>
  <c r="AC382" i="6" s="1"/>
  <c r="AA426" i="6" a="1"/>
  <c r="AA426" i="6" s="1"/>
  <c r="AB426" i="6" s="1"/>
  <c r="AC426" i="6" s="1"/>
  <c r="AA363" i="6" a="1"/>
  <c r="AA363" i="6" s="1"/>
  <c r="AB363" i="6" s="1"/>
  <c r="AC363" i="6" s="1"/>
  <c r="AA298" i="6" a="1"/>
  <c r="AA298" i="6" s="1"/>
  <c r="AB298" i="6" s="1"/>
  <c r="AC298" i="6" s="1"/>
  <c r="AA379" i="6" a="1"/>
  <c r="AA379" i="6" s="1"/>
  <c r="AB379" i="6" s="1"/>
  <c r="AC379" i="6" s="1"/>
  <c r="AA1442" i="6" a="1"/>
  <c r="AA1442" i="6" s="1"/>
  <c r="AB1442" i="6" s="1"/>
  <c r="AC1442" i="6" s="1"/>
  <c r="AA397" i="6" a="1"/>
  <c r="AA397" i="6" s="1"/>
  <c r="AB397" i="6" s="1"/>
  <c r="AC397" i="6" s="1"/>
  <c r="AA1028" i="6" a="1"/>
  <c r="AA1028" i="6" s="1"/>
  <c r="AB1028" i="6" s="1"/>
  <c r="AA1879" i="6" a="1"/>
  <c r="AA1879" i="6" s="1"/>
  <c r="AB1879" i="6" s="1"/>
  <c r="AC1879" i="6" s="1"/>
  <c r="AA1140" i="6" a="1"/>
  <c r="AA1140" i="6" s="1"/>
  <c r="AB1140" i="6" s="1"/>
  <c r="AC1140" i="6" s="1"/>
  <c r="AA947" i="6" a="1"/>
  <c r="AA947" i="6" s="1"/>
  <c r="AB947" i="6" s="1"/>
  <c r="AC947" i="6" s="1"/>
  <c r="AA630" i="6" a="1"/>
  <c r="AA630" i="6" s="1"/>
  <c r="AB630" i="6" s="1"/>
  <c r="AC630" i="6" s="1"/>
  <c r="AA1292" i="6" a="1"/>
  <c r="AA1292" i="6" s="1"/>
  <c r="AB1292" i="6" s="1"/>
  <c r="AC1292" i="6" s="1"/>
  <c r="AA1826" i="6" a="1"/>
  <c r="AA1826" i="6" s="1"/>
  <c r="AB1826" i="6" s="1"/>
  <c r="AC1826" i="6" s="1"/>
  <c r="AA1727" i="6" a="1"/>
  <c r="AA1727" i="6" s="1"/>
  <c r="AB1727" i="6" s="1"/>
  <c r="AC1727" i="6" s="1"/>
  <c r="AA1675" i="6" a="1"/>
  <c r="AA1675" i="6" s="1"/>
  <c r="AB1675" i="6" s="1"/>
  <c r="AC1675" i="6" s="1"/>
  <c r="AA735" i="6" a="1"/>
  <c r="AA735" i="6" s="1"/>
  <c r="AB735" i="6" s="1"/>
  <c r="AC735" i="6" s="1"/>
  <c r="AA1151" i="6" a="1"/>
  <c r="AA1151" i="6" s="1"/>
  <c r="AB1151" i="6" s="1"/>
  <c r="AC1151" i="6" s="1"/>
  <c r="AA1147" i="6" a="1"/>
  <c r="AA1147" i="6" s="1"/>
  <c r="AB1147" i="6" s="1"/>
  <c r="AA1607" i="6" a="1"/>
  <c r="AA1607" i="6" s="1"/>
  <c r="AB1607" i="6" s="1"/>
  <c r="AC1607" i="6" s="1"/>
  <c r="AA1770" i="6" a="1"/>
  <c r="AA1770" i="6" s="1"/>
  <c r="AB1770" i="6" s="1"/>
  <c r="AC1770" i="6" s="1"/>
  <c r="AA850" i="6" a="1"/>
  <c r="AA850" i="6" s="1"/>
  <c r="AB850" i="6" s="1"/>
  <c r="AC850" i="6" s="1"/>
  <c r="AA984" i="6" a="1"/>
  <c r="AA984" i="6" s="1"/>
  <c r="AB984" i="6" s="1"/>
  <c r="AC984" i="6" s="1"/>
  <c r="AA355" i="6" a="1"/>
  <c r="AA355" i="6" s="1"/>
  <c r="AB355" i="6" s="1"/>
  <c r="AA739" i="6" a="1"/>
  <c r="AA739" i="6" s="1"/>
  <c r="AB739" i="6" s="1"/>
  <c r="AC739" i="6" s="1"/>
  <c r="AA2082" i="6" a="1"/>
  <c r="AA2082" i="6" s="1"/>
  <c r="AB2082" i="6" s="1"/>
  <c r="AC2082" i="6" s="1"/>
  <c r="AA2067" i="6" a="1"/>
  <c r="AA2067" i="6" s="1"/>
  <c r="AB2067" i="6" s="1"/>
  <c r="AC2067" i="6" s="1"/>
  <c r="AA1148" i="6" a="1"/>
  <c r="AA1148" i="6" s="1"/>
  <c r="AB1148" i="6" s="1"/>
  <c r="AC1148" i="6" s="1"/>
  <c r="AA699" i="6" a="1"/>
  <c r="AA699" i="6" s="1"/>
  <c r="AB699" i="6" s="1"/>
  <c r="AC699" i="6" s="1"/>
  <c r="AA2080" i="6" a="1"/>
  <c r="AA2080" i="6" s="1"/>
  <c r="AB2080" i="6" s="1"/>
  <c r="AA2265" i="6" a="1"/>
  <c r="AA2265" i="6" s="1"/>
  <c r="AB2265" i="6" s="1"/>
  <c r="AC2265" i="6" s="1"/>
  <c r="AA2078" i="6" a="1"/>
  <c r="AA2078" i="6" s="1"/>
  <c r="AB2078" i="6" s="1"/>
  <c r="AC2078" i="6" s="1"/>
  <c r="AA2418" i="6" a="1"/>
  <c r="AA2418" i="6" s="1"/>
  <c r="AB2418" i="6" s="1"/>
  <c r="AA2384" i="6" a="1"/>
  <c r="AA2384" i="6" s="1"/>
  <c r="AB2384" i="6" s="1"/>
  <c r="AC2384" i="6" s="1"/>
  <c r="AA2442" i="6" a="1"/>
  <c r="AA2442" i="6" s="1"/>
  <c r="AB2442" i="6" s="1"/>
  <c r="AC2442" i="6" s="1"/>
  <c r="AA358" i="6" a="1"/>
  <c r="AA358" i="6" s="1"/>
  <c r="AB358" i="6" s="1"/>
  <c r="AC358" i="6" s="1"/>
  <c r="AA10" i="6" a="1"/>
  <c r="AA10" i="6" s="1"/>
  <c r="AB10" i="6" s="1"/>
  <c r="AC10" i="6" s="1"/>
  <c r="AA696" i="6" a="1"/>
  <c r="AA696" i="6" s="1"/>
  <c r="AB696" i="6" s="1"/>
  <c r="AC696" i="6" s="1"/>
  <c r="AA1651" i="6" a="1"/>
  <c r="AA1651" i="6" s="1"/>
  <c r="AB1651" i="6" s="1"/>
  <c r="AC1651" i="6" s="1"/>
  <c r="AA1862" i="6" a="1"/>
  <c r="AA1862" i="6" s="1"/>
  <c r="AB1862" i="6" s="1"/>
  <c r="AC1862" i="6" s="1"/>
  <c r="AA2276" i="6" a="1"/>
  <c r="AA2276" i="6" s="1"/>
  <c r="AB2276" i="6" s="1"/>
  <c r="AC2276" i="6" s="1"/>
  <c r="AA549" i="6" a="1"/>
  <c r="AA549" i="6" s="1"/>
  <c r="AB549" i="6" s="1"/>
  <c r="AA587" i="6" a="1"/>
  <c r="AA587" i="6" s="1"/>
  <c r="AB587" i="6" s="1"/>
  <c r="AC587" i="6" s="1"/>
  <c r="AA1212" i="6" a="1"/>
  <c r="AA1212" i="6" s="1"/>
  <c r="AB1212" i="6" s="1"/>
  <c r="AC1212" i="6" s="1"/>
  <c r="AA1220" i="6" a="1"/>
  <c r="AA1220" i="6" s="1"/>
  <c r="AB1220" i="6" s="1"/>
  <c r="AC1220" i="6" s="1"/>
  <c r="AA1249" i="6" a="1"/>
  <c r="AA1249" i="6" s="1"/>
  <c r="AB1249" i="6" s="1"/>
  <c r="AC1249" i="6" s="1"/>
  <c r="AA30" i="6" a="1"/>
  <c r="AA30" i="6" s="1"/>
  <c r="AB30" i="6" s="1"/>
  <c r="AC30" i="6" s="1"/>
  <c r="AA643" i="6" a="1"/>
  <c r="AA643" i="6" s="1"/>
  <c r="AB643" i="6" s="1"/>
  <c r="AC643" i="6" s="1"/>
  <c r="AA544" i="6" a="1"/>
  <c r="AA544" i="6" s="1"/>
  <c r="AB544" i="6" s="1"/>
  <c r="AC544" i="6" s="1"/>
  <c r="AA1734" i="6" a="1"/>
  <c r="AA1734" i="6" s="1"/>
  <c r="AB1734" i="6" s="1"/>
  <c r="AC1734" i="6" s="1"/>
  <c r="AA467" i="6" a="1"/>
  <c r="AA467" i="6" s="1"/>
  <c r="AB467" i="6" s="1"/>
  <c r="AA1466" i="6" a="1"/>
  <c r="AA1466" i="6" s="1"/>
  <c r="AB1466" i="6" s="1"/>
  <c r="AA1747" i="6" a="1"/>
  <c r="AA1747" i="6" s="1"/>
  <c r="AB1747" i="6" s="1"/>
  <c r="AC1747" i="6" s="1"/>
  <c r="AA1568" i="6" a="1"/>
  <c r="AA1568" i="6" s="1"/>
  <c r="AB1568" i="6" s="1"/>
  <c r="AC1568" i="6" s="1"/>
  <c r="AA1215" i="6" a="1"/>
  <c r="AA1215" i="6" s="1"/>
  <c r="AB1215" i="6" s="1"/>
  <c r="AC1215" i="6" s="1"/>
  <c r="AA2127" i="6" a="1"/>
  <c r="AA2127" i="6" s="1"/>
  <c r="AB2127" i="6" s="1"/>
  <c r="AC2127" i="6" s="1"/>
  <c r="AA2220" i="6" a="1"/>
  <c r="AA2220" i="6" s="1"/>
  <c r="AB2220" i="6" s="1"/>
  <c r="AC2220" i="6" s="1"/>
  <c r="AA2368" i="6" a="1"/>
  <c r="AA2368" i="6" s="1"/>
  <c r="AB2368" i="6" s="1"/>
  <c r="AC2368" i="6" s="1"/>
  <c r="AA2345" i="6" a="1"/>
  <c r="AA2345" i="6" s="1"/>
  <c r="AB2345" i="6" s="1"/>
  <c r="AC2345" i="6" s="1"/>
  <c r="AA2447" i="6" a="1"/>
  <c r="AA2447" i="6" s="1"/>
  <c r="AB2447" i="6" s="1"/>
  <c r="AA2429" i="6" a="1"/>
  <c r="AA2429" i="6" s="1"/>
  <c r="AB2429" i="6" s="1"/>
  <c r="AC2429" i="6" s="1"/>
  <c r="AA516" i="6" a="1"/>
  <c r="AA516" i="6" s="1"/>
  <c r="AB516" i="6" s="1"/>
  <c r="AC516" i="6" s="1"/>
  <c r="AA1659" i="6" a="1"/>
  <c r="AA1659" i="6" s="1"/>
  <c r="AB1659" i="6" s="1"/>
  <c r="AC1659" i="6" s="1"/>
  <c r="AA471" i="6" a="1"/>
  <c r="AA471" i="6" s="1"/>
  <c r="AB471" i="6" s="1"/>
  <c r="AA2132" i="6" a="1"/>
  <c r="AA2132" i="6" s="1"/>
  <c r="AB2132" i="6" s="1"/>
  <c r="AC2132" i="6" s="1"/>
  <c r="AA682" i="6" a="1"/>
  <c r="AA682" i="6" s="1"/>
  <c r="AB682" i="6" s="1"/>
  <c r="AA1876" i="6" a="1"/>
  <c r="AA1876" i="6" s="1"/>
  <c r="AB1876" i="6" s="1"/>
  <c r="AC1876" i="6" s="1"/>
  <c r="AA1217" i="6" a="1"/>
  <c r="AA1217" i="6" s="1"/>
  <c r="AB1217" i="6" s="1"/>
  <c r="AC1217" i="6" s="1"/>
  <c r="AA547" i="6" a="1"/>
  <c r="AA547" i="6" s="1"/>
  <c r="AB547" i="6" s="1"/>
  <c r="AC547" i="6" s="1"/>
  <c r="AA421" i="6" a="1"/>
  <c r="AA421" i="6" s="1"/>
  <c r="AB421" i="6" s="1"/>
  <c r="AC421" i="6" s="1"/>
  <c r="AA315" i="6" a="1"/>
  <c r="AA315" i="6" s="1"/>
  <c r="AB315" i="6" s="1"/>
  <c r="AC315" i="6" s="1"/>
  <c r="AA378" i="6" a="1"/>
  <c r="AA378" i="6" s="1"/>
  <c r="AB378" i="6" s="1"/>
  <c r="AC378" i="6" s="1"/>
  <c r="AA205" i="6" a="1"/>
  <c r="AA205" i="6" s="1"/>
  <c r="AB205" i="6" s="1"/>
  <c r="AA567" i="6" a="1"/>
  <c r="AA567" i="6" s="1"/>
  <c r="AB567" i="6" s="1"/>
  <c r="AC567" i="6" s="1"/>
  <c r="AA380" i="6" a="1"/>
  <c r="AA380" i="6" s="1"/>
  <c r="AB380" i="6" s="1"/>
  <c r="AC380" i="6" s="1"/>
  <c r="AA1046" i="6" a="1"/>
  <c r="AA1046" i="6" s="1"/>
  <c r="AB1046" i="6" s="1"/>
  <c r="AC1046" i="6" s="1"/>
  <c r="AA126" i="6" a="1"/>
  <c r="AA126" i="6" s="1"/>
  <c r="AB126" i="6" s="1"/>
  <c r="AC126" i="6" s="1"/>
  <c r="AA287" i="6" a="1"/>
  <c r="AA287" i="6" s="1"/>
  <c r="AB287" i="6" s="1"/>
  <c r="AC287" i="6" s="1"/>
  <c r="AA1029" i="6" a="1"/>
  <c r="AA1029" i="6" s="1"/>
  <c r="AB1029" i="6" s="1"/>
  <c r="AC1029" i="6" s="1"/>
  <c r="AA621" i="6" a="1"/>
  <c r="AA621" i="6" s="1"/>
  <c r="AB621" i="6" s="1"/>
  <c r="AC621" i="6" s="1"/>
  <c r="AA427" i="6" a="1"/>
  <c r="AA427" i="6" s="1"/>
  <c r="AB427" i="6" s="1"/>
  <c r="AC427" i="6" s="1"/>
  <c r="AA1023" i="6" a="1"/>
  <c r="AA1023" i="6" s="1"/>
  <c r="AB1023" i="6" s="1"/>
  <c r="AC1023" i="6" s="1"/>
  <c r="AA995" i="6" a="1"/>
  <c r="AA995" i="6" s="1"/>
  <c r="AB995" i="6" s="1"/>
  <c r="AC995" i="6" s="1"/>
  <c r="AA961" i="6" a="1"/>
  <c r="AA961" i="6" s="1"/>
  <c r="AB961" i="6" s="1"/>
  <c r="AC961" i="6" s="1"/>
  <c r="AA261" i="6" a="1"/>
  <c r="AA261" i="6" s="1"/>
  <c r="AB261" i="6" s="1"/>
  <c r="AC261" i="6" s="1"/>
  <c r="AA1226" i="6" a="1"/>
  <c r="AA1226" i="6" s="1"/>
  <c r="AB1226" i="6" s="1"/>
  <c r="AC1226" i="6" s="1"/>
  <c r="AA121" i="6" a="1"/>
  <c r="AA121" i="6" s="1"/>
  <c r="AB121" i="6" s="1"/>
  <c r="AA1322" i="6" a="1"/>
  <c r="AA1322" i="6" s="1"/>
  <c r="AB1322" i="6" s="1"/>
  <c r="AC1322" i="6" s="1"/>
  <c r="AA2363" i="6" a="1"/>
  <c r="AA2363" i="6" s="1"/>
  <c r="AB2363" i="6" s="1"/>
  <c r="AC2363" i="6" s="1"/>
  <c r="AA1172" i="6" a="1"/>
  <c r="AA1172" i="6" s="1"/>
  <c r="AB1172" i="6" s="1"/>
  <c r="AC1172" i="6" s="1"/>
  <c r="AA2423" i="6" a="1"/>
  <c r="AA2423" i="6" s="1"/>
  <c r="AB2423" i="6" s="1"/>
  <c r="AC2423" i="6" s="1"/>
  <c r="AA424" i="6" a="1"/>
  <c r="AA424" i="6" s="1"/>
  <c r="AB424" i="6" s="1"/>
  <c r="AC424" i="6" s="1"/>
  <c r="AA623" i="6" a="1"/>
  <c r="AA623" i="6" s="1"/>
  <c r="AB623" i="6" s="1"/>
  <c r="AA1296" i="6" a="1"/>
  <c r="AA1296" i="6" s="1"/>
  <c r="AB1296" i="6" s="1"/>
  <c r="AC1296" i="6" s="1"/>
  <c r="AA956" i="6" a="1"/>
  <c r="AA956" i="6" s="1"/>
  <c r="AB956" i="6" s="1"/>
  <c r="AC956" i="6" s="1"/>
  <c r="AA951" i="6" a="1"/>
  <c r="AA951" i="6" s="1"/>
  <c r="AB951" i="6" s="1"/>
  <c r="AC951" i="6" s="1"/>
  <c r="AA1238" i="6" a="1"/>
  <c r="AA1238" i="6" s="1"/>
  <c r="AB1238" i="6" s="1"/>
  <c r="AC1238" i="6" s="1"/>
  <c r="AA1655" i="6" a="1"/>
  <c r="AA1655" i="6" s="1"/>
  <c r="AB1655" i="6" s="1"/>
  <c r="AC1655" i="6" s="1"/>
  <c r="AA1038" i="6" a="1"/>
  <c r="AA1038" i="6" s="1"/>
  <c r="AB1038" i="6" s="1"/>
  <c r="AC1038" i="6" s="1"/>
  <c r="AA103" i="6" a="1"/>
  <c r="AA103" i="6" s="1"/>
  <c r="AB103" i="6" s="1"/>
  <c r="AC103" i="6" s="1"/>
  <c r="AA1932" i="6" a="1"/>
  <c r="AA1932" i="6" s="1"/>
  <c r="AB1932" i="6" s="1"/>
  <c r="AC1932" i="6" s="1"/>
  <c r="AA25" i="6" a="1"/>
  <c r="AA25" i="6" s="1"/>
  <c r="AB25" i="6" s="1"/>
  <c r="AC25" i="6" s="1"/>
  <c r="AA122" i="6" a="1"/>
  <c r="AA122" i="6" s="1"/>
  <c r="AB122" i="6" s="1"/>
  <c r="AC122" i="6" s="1"/>
  <c r="AA606" i="6" a="1"/>
  <c r="AA606" i="6" s="1"/>
  <c r="AB606" i="6" s="1"/>
  <c r="AC606" i="6" s="1"/>
  <c r="AA1451" i="6" a="1"/>
  <c r="AA1451" i="6" s="1"/>
  <c r="AB1451" i="6" s="1"/>
  <c r="AA1439" i="6" a="1"/>
  <c r="AA1439" i="6" s="1"/>
  <c r="AB1439" i="6" s="1"/>
  <c r="AC1439" i="6" s="1"/>
  <c r="AA1070" i="6" a="1"/>
  <c r="AA1070" i="6" s="1"/>
  <c r="AB1070" i="6" s="1"/>
  <c r="AC1070" i="6" s="1"/>
  <c r="AA1925" i="6" a="1"/>
  <c r="AA1925" i="6" s="1"/>
  <c r="AB1925" i="6" s="1"/>
  <c r="AC1925" i="6" s="1"/>
  <c r="AA1178" i="6" a="1"/>
  <c r="AA1178" i="6" s="1"/>
  <c r="AB1178" i="6" s="1"/>
  <c r="AC1178" i="6" s="1"/>
  <c r="AA443" i="6" a="1"/>
  <c r="AA443" i="6" s="1"/>
  <c r="AB443" i="6" s="1"/>
  <c r="AC443" i="6" s="1"/>
  <c r="AA193" i="6" a="1"/>
  <c r="AA193" i="6" s="1"/>
  <c r="AB193" i="6" s="1"/>
  <c r="AC193" i="6" s="1"/>
  <c r="AA112" i="6" a="1"/>
  <c r="AA112" i="6" s="1"/>
  <c r="AB112" i="6" s="1"/>
  <c r="AC112" i="6" s="1"/>
  <c r="AA1723" i="6" a="1"/>
  <c r="AA1723" i="6" s="1"/>
  <c r="AB1723" i="6" s="1"/>
  <c r="AC1723" i="6" s="1"/>
  <c r="AA1432" i="6" a="1"/>
  <c r="AA1432" i="6" s="1"/>
  <c r="AB1432" i="6" s="1"/>
  <c r="AC1432" i="6" s="1"/>
  <c r="AA1685" i="6" a="1"/>
  <c r="AA1685" i="6" s="1"/>
  <c r="AB1685" i="6" s="1"/>
  <c r="AC1685" i="6" s="1"/>
  <c r="AA1279" i="6" a="1"/>
  <c r="AA1279" i="6" s="1"/>
  <c r="AB1279" i="6" s="1"/>
  <c r="AC1279" i="6" s="1"/>
  <c r="AA1014" i="6" a="1"/>
  <c r="AA1014" i="6" s="1"/>
  <c r="AB1014" i="6" s="1"/>
  <c r="AA883" i="6" a="1"/>
  <c r="AA883" i="6" s="1"/>
  <c r="AB883" i="6" s="1"/>
  <c r="AC883" i="6" s="1"/>
  <c r="AA409" i="6" a="1"/>
  <c r="AA409" i="6" s="1"/>
  <c r="AB409" i="6" s="1"/>
  <c r="AC409" i="6" s="1"/>
  <c r="AA1537" i="6" a="1"/>
  <c r="AA1537" i="6" s="1"/>
  <c r="AB1537" i="6" s="1"/>
  <c r="AC1537" i="6" s="1"/>
  <c r="AA326" i="6" a="1"/>
  <c r="AA326" i="6" s="1"/>
  <c r="AB326" i="6" s="1"/>
  <c r="AC326" i="6" s="1"/>
  <c r="AA321" i="6" a="1"/>
  <c r="AA321" i="6" s="1"/>
  <c r="AB321" i="6" s="1"/>
  <c r="AC321" i="6" s="1"/>
  <c r="AA1796" i="6" a="1"/>
  <c r="AA1796" i="6" s="1"/>
  <c r="AB1796" i="6" s="1"/>
  <c r="AA856" i="6" a="1"/>
  <c r="AA856" i="6" s="1"/>
  <c r="AB856" i="6" s="1"/>
  <c r="AC856" i="6" s="1"/>
  <c r="AA1047" i="6" a="1"/>
  <c r="AA1047" i="6" s="1"/>
  <c r="AB1047" i="6" s="1"/>
  <c r="AC1047" i="6" s="1"/>
  <c r="AA1260" i="6" a="1"/>
  <c r="AA1260" i="6" s="1"/>
  <c r="AB1260" i="6" s="1"/>
  <c r="AC1260" i="6" s="1"/>
  <c r="AA1317" i="6" a="1"/>
  <c r="AA1317" i="6" s="1"/>
  <c r="AB1317" i="6" s="1"/>
  <c r="AC1317" i="6" s="1"/>
  <c r="AA633" i="6" a="1"/>
  <c r="AA633" i="6" s="1"/>
  <c r="AB633" i="6" s="1"/>
  <c r="AC633" i="6" s="1"/>
  <c r="AA569" i="6" a="1"/>
  <c r="AA569" i="6" s="1"/>
  <c r="AB569" i="6" s="1"/>
  <c r="AC569" i="6" s="1"/>
  <c r="AA400" i="6" a="1"/>
  <c r="AA400" i="6" s="1"/>
  <c r="AB400" i="6" s="1"/>
  <c r="AC400" i="6" s="1"/>
  <c r="AA1660" i="6" a="1"/>
  <c r="AA1660" i="6" s="1"/>
  <c r="AB1660" i="6" s="1"/>
  <c r="AC1660" i="6" s="1"/>
  <c r="AA959" i="6" a="1"/>
  <c r="AA959" i="6" s="1"/>
  <c r="AB959" i="6" s="1"/>
  <c r="AC959" i="6" s="1"/>
  <c r="AA317" i="6" a="1"/>
  <c r="AA317" i="6" s="1"/>
  <c r="AB317" i="6" s="1"/>
  <c r="AC317" i="6" s="1"/>
  <c r="AA1165" i="6" a="1"/>
  <c r="AA1165" i="6" s="1"/>
  <c r="AB1165" i="6" s="1"/>
  <c r="AC1165" i="6" s="1"/>
  <c r="AA960" i="6" a="1"/>
  <c r="AA960" i="6" s="1"/>
  <c r="AB960" i="6" s="1"/>
  <c r="AA107" i="6" a="1"/>
  <c r="AA107" i="6" s="1"/>
  <c r="AB107" i="6" s="1"/>
  <c r="AA1191" i="6" a="1"/>
  <c r="AA1191" i="6" s="1"/>
  <c r="AB1191" i="6" s="1"/>
  <c r="AA1441" i="6" a="1"/>
  <c r="AA1441" i="6" s="1"/>
  <c r="AB1441" i="6" s="1"/>
  <c r="AC1441" i="6" s="1"/>
  <c r="AA263" i="6" a="1"/>
  <c r="AA263" i="6" s="1"/>
  <c r="AB263" i="6" s="1"/>
  <c r="AC263" i="6" s="1"/>
  <c r="AA125" i="6" a="1"/>
  <c r="AA125" i="6" s="1"/>
  <c r="AB125" i="6" s="1"/>
  <c r="AC125" i="6" s="1"/>
  <c r="AA1511" i="6" a="1"/>
  <c r="AA1511" i="6" s="1"/>
  <c r="AB1511" i="6" s="1"/>
  <c r="AC1511" i="6" s="1"/>
  <c r="AA1594" i="6" a="1"/>
  <c r="AA1594" i="6" s="1"/>
  <c r="AB1594" i="6" s="1"/>
  <c r="AA876" i="6" a="1"/>
  <c r="AA876" i="6" s="1"/>
  <c r="AB876" i="6" s="1"/>
  <c r="AA1943" i="6" a="1"/>
  <c r="AA1943" i="6" s="1"/>
  <c r="AB1943" i="6" s="1"/>
  <c r="AC1943" i="6" s="1"/>
  <c r="AA2387" i="6" a="1"/>
  <c r="AA2387" i="6" s="1"/>
  <c r="AB2387" i="6" s="1"/>
  <c r="AC2387" i="6" s="1"/>
  <c r="AA434" i="6" a="1"/>
  <c r="AA434" i="6" s="1"/>
  <c r="AB434" i="6" s="1"/>
  <c r="AA597" i="6" a="1"/>
  <c r="AA597" i="6" s="1"/>
  <c r="AB597" i="6" s="1"/>
  <c r="AC597" i="6" s="1"/>
  <c r="AA128" i="6" a="1"/>
  <c r="AA128" i="6" s="1"/>
  <c r="AB128" i="6" s="1"/>
  <c r="AC128" i="6" s="1"/>
  <c r="AA1303" i="6" a="1"/>
  <c r="AA1303" i="6" s="1"/>
  <c r="AB1303" i="6" s="1"/>
  <c r="AC1303" i="6" s="1"/>
  <c r="AA1626" i="6" a="1"/>
  <c r="AA1626" i="6" s="1"/>
  <c r="AB1626" i="6" s="1"/>
  <c r="AA1789" i="6" a="1"/>
  <c r="AA1789" i="6" s="1"/>
  <c r="AB1789" i="6" s="1"/>
  <c r="AA222" i="6" a="1"/>
  <c r="AA222" i="6" s="1"/>
  <c r="AB222" i="6" s="1"/>
  <c r="AC222" i="6" s="1"/>
  <c r="AA1496" i="6" a="1"/>
  <c r="AA1496" i="6" s="1"/>
  <c r="AB1496" i="6" s="1"/>
  <c r="AC1496" i="6" s="1"/>
  <c r="AA1259" i="6" a="1"/>
  <c r="AA1259" i="6" s="1"/>
  <c r="AB1259" i="6" s="1"/>
  <c r="AC1259" i="6" s="1"/>
  <c r="AA1639" i="6" a="1"/>
  <c r="AA1639" i="6" s="1"/>
  <c r="AB1639" i="6" s="1"/>
  <c r="AC1639" i="6" s="1"/>
  <c r="AA953" i="6" a="1"/>
  <c r="AA953" i="6" s="1"/>
  <c r="AB953" i="6" s="1"/>
  <c r="AC953" i="6" s="1"/>
  <c r="AA2149" i="6" a="1"/>
  <c r="AA2149" i="6" s="1"/>
  <c r="AB2149" i="6" s="1"/>
  <c r="AA1020" i="6" a="1"/>
  <c r="AA1020" i="6" s="1"/>
  <c r="AB1020" i="6" s="1"/>
  <c r="AC1020" i="6" s="1"/>
  <c r="AA2086" i="6" a="1"/>
  <c r="AA2086" i="6" s="1"/>
  <c r="AB2086" i="6" s="1"/>
  <c r="AC2086" i="6" s="1"/>
  <c r="AA118" i="6" a="1"/>
  <c r="AA118" i="6" s="1"/>
  <c r="AB118" i="6" s="1"/>
  <c r="AA1503" i="6" a="1"/>
  <c r="AA1503" i="6" s="1"/>
  <c r="AB1503" i="6" s="1"/>
  <c r="AA855" i="6" a="1"/>
  <c r="AA855" i="6" s="1"/>
  <c r="AB855" i="6" s="1"/>
  <c r="AC855" i="6" s="1"/>
  <c r="AA2084" i="6" a="1"/>
  <c r="AA2084" i="6" s="1"/>
  <c r="AB2084" i="6" s="1"/>
  <c r="AC2084" i="6" s="1"/>
  <c r="AA2454" i="6" a="1"/>
  <c r="AA2454" i="6" s="1"/>
  <c r="AB2454" i="6" s="1"/>
  <c r="AC2454" i="6" s="1"/>
  <c r="AA1294" i="6" a="1"/>
  <c r="AA1294" i="6" s="1"/>
  <c r="AB1294" i="6" s="1"/>
  <c r="AC1294" i="6" s="1"/>
  <c r="AA2409" i="6" a="1"/>
  <c r="AA2409" i="6" s="1"/>
  <c r="AB2409" i="6" s="1"/>
  <c r="AC2409" i="6" s="1"/>
  <c r="AA1584" i="6" a="1"/>
  <c r="AA1584" i="6" s="1"/>
  <c r="AB1584" i="6" s="1"/>
  <c r="AC1584" i="6" s="1"/>
  <c r="AA328" i="6" a="1"/>
  <c r="AA328" i="6" s="1"/>
  <c r="AB328" i="6" s="1"/>
  <c r="AA1321" i="6" a="1"/>
  <c r="AA1321" i="6" s="1"/>
  <c r="AB1321" i="6" s="1"/>
  <c r="AC1321" i="6" s="1"/>
  <c r="AA1196" i="6" a="1"/>
  <c r="AA1196" i="6" s="1"/>
  <c r="AB1196" i="6" s="1"/>
  <c r="AC1196" i="6" s="1"/>
  <c r="AA2097" i="6" a="1"/>
  <c r="AA2097" i="6" s="1"/>
  <c r="AB2097" i="6" s="1"/>
  <c r="AC2097" i="6" s="1"/>
  <c r="AA2123" i="6" a="1"/>
  <c r="AA2123" i="6" s="1"/>
  <c r="AB2123" i="6" s="1"/>
  <c r="AC2123" i="6" s="1"/>
  <c r="AA2138" i="6" a="1"/>
  <c r="AA2138" i="6" s="1"/>
  <c r="AB2138" i="6" s="1"/>
  <c r="AC2138" i="6" s="1"/>
  <c r="AA1183" i="6" a="1"/>
  <c r="AA1183" i="6" s="1"/>
  <c r="AB1183" i="6" s="1"/>
  <c r="AC1183" i="6" s="1"/>
  <c r="AA952" i="6" a="1"/>
  <c r="AA952" i="6" s="1"/>
  <c r="AB952" i="6" s="1"/>
  <c r="AC952" i="6" s="1"/>
  <c r="AA105" i="6" a="1"/>
  <c r="AA105" i="6" s="1"/>
  <c r="AB105" i="6" s="1"/>
  <c r="AC105" i="6" s="1"/>
  <c r="AA493" i="6" a="1"/>
  <c r="AA493" i="6" s="1"/>
  <c r="AB493" i="6" s="1"/>
  <c r="AC493" i="6" s="1"/>
  <c r="AA137" i="6" a="1"/>
  <c r="AA137" i="6" s="1"/>
  <c r="AB137" i="6" s="1"/>
  <c r="AC137" i="6" s="1"/>
  <c r="AA270" i="6" a="1"/>
  <c r="AA270" i="6" s="1"/>
  <c r="AB270" i="6" s="1"/>
  <c r="AC270" i="6" s="1"/>
  <c r="AA2266" i="6" a="1"/>
  <c r="AA2266" i="6" s="1"/>
  <c r="AB2266" i="6" s="1"/>
  <c r="AC2266" i="6" s="1"/>
  <c r="AA1945" i="6" a="1"/>
  <c r="AA1945" i="6" s="1"/>
  <c r="AB1945" i="6" s="1"/>
  <c r="AC1945" i="6" s="1"/>
  <c r="AA1486" i="6" a="1"/>
  <c r="AA1486" i="6" s="1"/>
  <c r="AB1486" i="6" s="1"/>
  <c r="AC1486" i="6" s="1"/>
  <c r="AA2094" i="6" a="1"/>
  <c r="AA2094" i="6" s="1"/>
  <c r="AB2094" i="6" s="1"/>
  <c r="AA1341" i="6" a="1"/>
  <c r="AA1341" i="6" s="1"/>
  <c r="AB1341" i="6" s="1"/>
  <c r="AC1341" i="6" s="1"/>
  <c r="AA2247" i="6" a="1"/>
  <c r="AA2247" i="6" s="1"/>
  <c r="AB2247" i="6" s="1"/>
  <c r="AC2247" i="6" s="1"/>
  <c r="AA1375" i="6" a="1"/>
  <c r="AA1375" i="6" s="1"/>
  <c r="AB1375" i="6" s="1"/>
  <c r="AA1693" i="6" a="1"/>
  <c r="AA1693" i="6" s="1"/>
  <c r="AB1693" i="6" s="1"/>
  <c r="AC1693" i="6" s="1"/>
  <c r="AA1928" i="6" a="1"/>
  <c r="AA1928" i="6" s="1"/>
  <c r="AB1928" i="6" s="1"/>
  <c r="AA557" i="6" a="1"/>
  <c r="AA557" i="6" s="1"/>
  <c r="AB557" i="6" s="1"/>
  <c r="AC557" i="6" s="1"/>
  <c r="AA1968" i="6" a="1"/>
  <c r="AA1968" i="6" s="1"/>
  <c r="AB1968" i="6" s="1"/>
  <c r="AC1968" i="6" s="1"/>
  <c r="AA1933" i="6" a="1"/>
  <c r="AA1933" i="6" s="1"/>
  <c r="AB1933" i="6" s="1"/>
  <c r="AC1933" i="6" s="1"/>
  <c r="AA354" i="6" a="1"/>
  <c r="AA354" i="6" s="1"/>
  <c r="AB354" i="6" s="1"/>
  <c r="AC354" i="6" s="1"/>
  <c r="AA747" i="6" a="1"/>
  <c r="AA747" i="6" s="1"/>
  <c r="AB747" i="6" s="1"/>
  <c r="AC747" i="6" s="1"/>
  <c r="AA724" i="6" a="1"/>
  <c r="AA724" i="6" s="1"/>
  <c r="AB724" i="6" s="1"/>
  <c r="AC724" i="6" s="1"/>
  <c r="AA437" i="6" a="1"/>
  <c r="AA437" i="6" s="1"/>
  <c r="AB437" i="6" s="1"/>
  <c r="AC437" i="6" s="1"/>
  <c r="AA136" i="6" a="1"/>
  <c r="AA136" i="6" s="1"/>
  <c r="AB136" i="6" s="1"/>
  <c r="AC136" i="6" s="1"/>
  <c r="AA732" i="6" a="1"/>
  <c r="AA732" i="6" s="1"/>
  <c r="AB732" i="6" s="1"/>
  <c r="AC732" i="6" s="1"/>
  <c r="AA1174" i="6" a="1"/>
  <c r="AA1174" i="6" s="1"/>
  <c r="AB1174" i="6" s="1"/>
  <c r="AC1174" i="6" s="1"/>
  <c r="AA2168" i="6" a="1"/>
  <c r="AA2168" i="6" s="1"/>
  <c r="AB2168" i="6" s="1"/>
  <c r="AC2168" i="6" s="1"/>
  <c r="AA1461" i="6" a="1"/>
  <c r="AA1461" i="6" s="1"/>
  <c r="AB1461" i="6" s="1"/>
  <c r="AC1461" i="6" s="1"/>
  <c r="AA619" i="6" a="1"/>
  <c r="AA619" i="6" s="1"/>
  <c r="AB619" i="6" s="1"/>
  <c r="AC619" i="6" s="1"/>
  <c r="AA1724" i="6" a="1"/>
  <c r="AA1724" i="6" s="1"/>
  <c r="AB1724" i="6" s="1"/>
  <c r="AC1724" i="6" s="1"/>
  <c r="AA1192" i="6" a="1"/>
  <c r="AA1192" i="6" s="1"/>
  <c r="AB1192" i="6" s="1"/>
  <c r="AC1192" i="6" s="1"/>
  <c r="AA1195" i="6" a="1"/>
  <c r="AA1195" i="6" s="1"/>
  <c r="AB1195" i="6" s="1"/>
  <c r="AC1195" i="6" s="1"/>
  <c r="AA2179" i="6" a="1"/>
  <c r="AA2179" i="6" s="1"/>
  <c r="AB2179" i="6" s="1"/>
  <c r="AC2179" i="6" s="1"/>
  <c r="AA1193" i="6" a="1"/>
  <c r="AA1193" i="6" s="1"/>
  <c r="AB1193" i="6" s="1"/>
  <c r="AC1193" i="6" s="1"/>
  <c r="AA1841" i="6" a="1"/>
  <c r="AA1841" i="6" s="1"/>
  <c r="AB1841" i="6" s="1"/>
  <c r="AC1841" i="6" s="1"/>
  <c r="AA1769" i="6" a="1"/>
  <c r="AA1769" i="6" s="1"/>
  <c r="AB1769" i="6" s="1"/>
  <c r="AC1769" i="6" s="1"/>
  <c r="AA1743" i="6" a="1"/>
  <c r="AA1743" i="6" s="1"/>
  <c r="AB1743" i="6" s="1"/>
  <c r="AC1743" i="6" s="1"/>
  <c r="AA1729" i="6" a="1"/>
  <c r="AA1729" i="6" s="1"/>
  <c r="AB1729" i="6" s="1"/>
  <c r="AC1729" i="6" s="1"/>
  <c r="AA1684" i="6" a="1"/>
  <c r="AA1684" i="6" s="1"/>
  <c r="AB1684" i="6" s="1"/>
  <c r="AC1684" i="6" s="1"/>
  <c r="AA2313" i="6" a="1"/>
  <c r="AA2313" i="6" s="1"/>
  <c r="AB2313" i="6" s="1"/>
  <c r="AC2313" i="6" s="1"/>
  <c r="AA1510" i="6" a="1"/>
  <c r="AA1510" i="6" s="1"/>
  <c r="AB1510" i="6" s="1"/>
  <c r="AC1510" i="6" s="1"/>
  <c r="AA1402" i="6" a="1"/>
  <c r="AA1402" i="6" s="1"/>
  <c r="AB1402" i="6" s="1"/>
  <c r="AC1402" i="6" s="1"/>
  <c r="AA2106" i="6" a="1"/>
  <c r="AA2106" i="6" s="1"/>
  <c r="AB2106" i="6" s="1"/>
  <c r="AC2106" i="6" s="1"/>
  <c r="AA138" i="6" a="1"/>
  <c r="AA138" i="6" s="1"/>
  <c r="AB138" i="6" s="1"/>
  <c r="AC138" i="6" s="1"/>
  <c r="AA71" i="6" a="1"/>
  <c r="AA71" i="6" s="1"/>
  <c r="AB71" i="6" s="1"/>
  <c r="AA670" i="6" a="1"/>
  <c r="AA670" i="6" s="1"/>
  <c r="AB670" i="6" s="1"/>
  <c r="AC670" i="6" s="1"/>
  <c r="AA2327" i="6" a="1"/>
  <c r="AA2327" i="6" s="1"/>
  <c r="AB2327" i="6" s="1"/>
  <c r="AC2327" i="6" s="1"/>
  <c r="AA2289" i="6" a="1"/>
  <c r="AA2289" i="6" s="1"/>
  <c r="AB2289" i="6" s="1"/>
  <c r="AC2289" i="6" s="1"/>
  <c r="AA2279" i="6" a="1"/>
  <c r="AA2279" i="6" s="1"/>
  <c r="AB2279" i="6" s="1"/>
  <c r="AC2279" i="6" s="1"/>
  <c r="AA622" i="6" a="1"/>
  <c r="AA622" i="6" s="1"/>
  <c r="AB622" i="6" s="1"/>
  <c r="AC622" i="6" s="1"/>
  <c r="AA1531" i="6" a="1"/>
  <c r="AA1531" i="6" s="1"/>
  <c r="AB1531" i="6" s="1"/>
  <c r="AA1443" i="6" a="1"/>
  <c r="AA1443" i="6" s="1"/>
  <c r="AB1443" i="6" s="1"/>
  <c r="AA2219" i="6" a="1"/>
  <c r="AA2219" i="6" s="1"/>
  <c r="AB2219" i="6" s="1"/>
  <c r="AA1189" i="6" a="1"/>
  <c r="AA1189" i="6" s="1"/>
  <c r="AB1189" i="6" s="1"/>
  <c r="AC1189" i="6" s="1"/>
  <c r="AA1839" i="6" a="1"/>
  <c r="AA1839" i="6" s="1"/>
  <c r="AB1839" i="6" s="1"/>
  <c r="AA1744" i="6" a="1"/>
  <c r="AA1744" i="6" s="1"/>
  <c r="AB1744" i="6" s="1"/>
  <c r="AA2318" i="6" a="1"/>
  <c r="AA2318" i="6" s="1"/>
  <c r="AB2318" i="6" s="1"/>
  <c r="AC2318" i="6" s="1"/>
  <c r="AA2303" i="6" a="1"/>
  <c r="AA2303" i="6" s="1"/>
  <c r="AB2303" i="6" s="1"/>
  <c r="AC2303" i="6" s="1"/>
  <c r="AA1613" i="6" a="1"/>
  <c r="AA1613" i="6" s="1"/>
  <c r="AB1613" i="6" s="1"/>
  <c r="AC1613" i="6" s="1"/>
  <c r="AA609" i="6" a="1"/>
  <c r="AA609" i="6" s="1"/>
  <c r="AB609" i="6" s="1"/>
  <c r="AC609" i="6" s="1"/>
  <c r="AA1431" i="6" a="1"/>
  <c r="AA1431" i="6" s="1"/>
  <c r="AB1431" i="6" s="1"/>
  <c r="AC1431" i="6" s="1"/>
  <c r="AA1369" i="6" a="1"/>
  <c r="AA1369" i="6" s="1"/>
  <c r="AB1369" i="6" s="1"/>
  <c r="AC1369" i="6" s="1"/>
  <c r="AA2217" i="6" a="1"/>
  <c r="AA2217" i="6" s="1"/>
  <c r="AB2217" i="6" s="1"/>
  <c r="AC2217" i="6" s="1"/>
  <c r="AA1874" i="6" a="1"/>
  <c r="AA1874" i="6" s="1"/>
  <c r="AB1874" i="6" s="1"/>
  <c r="AC1874" i="6" s="1"/>
  <c r="AA2369" i="6" a="1"/>
  <c r="AA2369" i="6" s="1"/>
  <c r="AB2369" i="6" s="1"/>
  <c r="AA2446" i="6" a="1"/>
  <c r="AA2446" i="6" s="1"/>
  <c r="AB2446" i="6" s="1"/>
  <c r="AA1731" i="6" a="1"/>
  <c r="AA1731" i="6" s="1"/>
  <c r="AB1731" i="6" s="1"/>
  <c r="AC1731" i="6" s="1"/>
  <c r="AA1650" i="6" a="1"/>
  <c r="AA1650" i="6" s="1"/>
  <c r="AB1650" i="6" s="1"/>
  <c r="AC1650" i="6" s="1"/>
  <c r="AA2288" i="6" a="1"/>
  <c r="AA2288" i="6" s="1"/>
  <c r="AB2288" i="6" s="1"/>
  <c r="AC2288" i="6" s="1"/>
  <c r="AA1549" i="6" a="1"/>
  <c r="AA1549" i="6" s="1"/>
  <c r="AB1549" i="6" s="1"/>
  <c r="AC1549" i="6" s="1"/>
  <c r="AA1512" i="6" a="1"/>
  <c r="AA1512" i="6" s="1"/>
  <c r="AB1512" i="6" s="1"/>
  <c r="AC1512" i="6" s="1"/>
  <c r="AA1380" i="6" a="1"/>
  <c r="AA1380" i="6" s="1"/>
  <c r="AB1380" i="6" s="1"/>
  <c r="AC1380" i="6" s="1"/>
  <c r="AA2424" i="6" a="1"/>
  <c r="AA2424" i="6" s="1"/>
  <c r="AB2424" i="6" s="1"/>
  <c r="AC2424" i="6" s="1"/>
  <c r="AA1474" i="6" a="1"/>
  <c r="AA1474" i="6" s="1"/>
  <c r="AB1474" i="6" s="1"/>
  <c r="AC1474" i="6" s="1"/>
  <c r="AA1081" i="6" a="1"/>
  <c r="AA1081" i="6" s="1"/>
  <c r="AB1081" i="6" s="1"/>
  <c r="AC1081" i="6" s="1"/>
  <c r="AA792" i="6" a="1"/>
  <c r="AA792" i="6" s="1"/>
  <c r="AB792" i="6" s="1"/>
  <c r="AC792" i="6" s="1"/>
  <c r="AA2043" i="6" a="1"/>
  <c r="AA2043" i="6" s="1"/>
  <c r="AB2043" i="6" s="1"/>
  <c r="AA1280" i="6" a="1"/>
  <c r="AA1280" i="6" s="1"/>
  <c r="AB1280" i="6" s="1"/>
  <c r="AC1280" i="6" s="1"/>
  <c r="AA1408" i="6" a="1"/>
  <c r="AA1408" i="6" s="1"/>
  <c r="AB1408" i="6" s="1"/>
  <c r="AC1408" i="6" s="1"/>
  <c r="AA2415" i="6" a="1"/>
  <c r="AA2415" i="6" s="1"/>
  <c r="AB2415" i="6" s="1"/>
  <c r="AC2415" i="6" s="1"/>
  <c r="AA1273" i="6" a="1"/>
  <c r="AA1273" i="6" s="1"/>
  <c r="AB1273" i="6" s="1"/>
  <c r="AC1273" i="6" s="1"/>
  <c r="AA2121" i="6" a="1"/>
  <c r="AA2121" i="6" s="1"/>
  <c r="AB2121" i="6" s="1"/>
  <c r="AC2121" i="6" s="1"/>
  <c r="AA1039" i="6" a="1"/>
  <c r="AA1039" i="6" s="1"/>
  <c r="AB1039" i="6" s="1"/>
  <c r="AC1039" i="6" s="1"/>
  <c r="AA1527" i="6" a="1"/>
  <c r="AA1527" i="6" s="1"/>
  <c r="AB1527" i="6" s="1"/>
  <c r="AC1527" i="6" s="1"/>
  <c r="AA2233" i="6" a="1"/>
  <c r="AA2233" i="6" s="1"/>
  <c r="AB2233" i="6" s="1"/>
  <c r="AC2233" i="6" s="1"/>
  <c r="AA210" i="6" a="1"/>
  <c r="AA210" i="6" s="1"/>
  <c r="AB210" i="6" s="1"/>
  <c r="AA958" i="6" a="1"/>
  <c r="AA958" i="6" s="1"/>
  <c r="AB958" i="6" s="1"/>
  <c r="AC958" i="6" s="1"/>
  <c r="AA1611" i="6" a="1"/>
  <c r="AA1611" i="6" s="1"/>
  <c r="AB1611" i="6" s="1"/>
  <c r="AC1611" i="6" s="1"/>
  <c r="AA1608" i="6" a="1"/>
  <c r="AA1608" i="6" s="1"/>
  <c r="AB1608" i="6" s="1"/>
  <c r="AA2208" i="6" a="1"/>
  <c r="AA2208" i="6" s="1"/>
  <c r="AB2208" i="6" s="1"/>
  <c r="AA1937" i="6" a="1"/>
  <c r="AA1937" i="6" s="1"/>
  <c r="AB1937" i="6" s="1"/>
  <c r="AC1937" i="6" s="1"/>
  <c r="AA1169" i="6" a="1"/>
  <c r="AA1169" i="6" s="1"/>
  <c r="AB1169" i="6" s="1"/>
  <c r="AC1169" i="6" s="1"/>
  <c r="AA58" i="6" a="1"/>
  <c r="AA58" i="6" s="1"/>
  <c r="AB58" i="6" s="1"/>
  <c r="AC58" i="6" s="1"/>
  <c r="AA545" i="6" a="1"/>
  <c r="AA545" i="6" s="1"/>
  <c r="AB545" i="6" s="1"/>
  <c r="AC545" i="6" s="1"/>
  <c r="AA2120" i="6" a="1"/>
  <c r="AA2120" i="6" s="1"/>
  <c r="AB2120" i="6" s="1"/>
  <c r="AC2120" i="6" s="1"/>
  <c r="AA1368" i="6" a="1"/>
  <c r="AA1368" i="6" s="1"/>
  <c r="AB1368" i="6" s="1"/>
  <c r="AA885" i="6" a="1"/>
  <c r="AA885" i="6" s="1"/>
  <c r="AB885" i="6" s="1"/>
  <c r="AC885" i="6" s="1"/>
  <c r="AA2186" i="6" a="1"/>
  <c r="AA2186" i="6" s="1"/>
  <c r="AB2186" i="6" s="1"/>
  <c r="AC2186" i="6" s="1"/>
  <c r="AA2003" i="6" a="1"/>
  <c r="AA2003" i="6" s="1"/>
  <c r="AB2003" i="6" s="1"/>
  <c r="AC2003" i="6" s="1"/>
  <c r="AA114" i="6" a="1"/>
  <c r="AA114" i="6" s="1"/>
  <c r="AB114" i="6" s="1"/>
  <c r="AC114" i="6" s="1"/>
  <c r="AA1326" i="6" a="1"/>
  <c r="AA1326" i="6" s="1"/>
  <c r="AB1326" i="6" s="1"/>
  <c r="AA854" i="6" a="1"/>
  <c r="AA854" i="6" s="1"/>
  <c r="AB854" i="6" s="1"/>
  <c r="AC854" i="6" s="1"/>
  <c r="AA1897" i="6" a="1"/>
  <c r="AA1897" i="6" s="1"/>
  <c r="AB1897" i="6" s="1"/>
  <c r="AC1897" i="6" s="1"/>
  <c r="AA1168" i="6" a="1"/>
  <c r="AA1168" i="6" s="1"/>
  <c r="AB1168" i="6" s="1"/>
  <c r="AC1168" i="6" s="1"/>
  <c r="AA1167" i="6" a="1"/>
  <c r="AA1167" i="6" s="1"/>
  <c r="AB1167" i="6" s="1"/>
  <c r="AC1167" i="6" s="1"/>
  <c r="AA2426" i="6" a="1"/>
  <c r="AA2426" i="6" s="1"/>
  <c r="AB2426" i="6" s="1"/>
  <c r="AC2426" i="6" s="1"/>
  <c r="AA2005" i="6" a="1"/>
  <c r="AA2005" i="6" s="1"/>
  <c r="AB2005" i="6" s="1"/>
  <c r="AA1170" i="6" a="1"/>
  <c r="AA1170" i="6" s="1"/>
  <c r="AB1170" i="6" s="1"/>
  <c r="AC1170" i="6" s="1"/>
  <c r="AA2100" i="6" a="1"/>
  <c r="AA2100" i="6" s="1"/>
  <c r="AB2100" i="6" s="1"/>
  <c r="AA2098" i="6" a="1"/>
  <c r="AA2098" i="6" s="1"/>
  <c r="AB2098" i="6" s="1"/>
  <c r="AC2098" i="6" s="1"/>
  <c r="AA2124" i="6" a="1"/>
  <c r="AA2124" i="6" s="1"/>
  <c r="AB2124" i="6" s="1"/>
  <c r="AC2124" i="6" s="1"/>
  <c r="AA147" i="6" a="1"/>
  <c r="AA147" i="6" s="1"/>
  <c r="AB147" i="6" s="1"/>
  <c r="AC147" i="6" s="1"/>
  <c r="AA1166" i="6" a="1"/>
  <c r="AA1166" i="6" s="1"/>
  <c r="AB1166" i="6" s="1"/>
  <c r="AC1166" i="6" s="1"/>
  <c r="AA2083" i="6" a="1"/>
  <c r="AA2083" i="6" s="1"/>
  <c r="AB2083" i="6" s="1"/>
  <c r="AA2221" i="6" a="1"/>
  <c r="AA2221" i="6" s="1"/>
  <c r="AB2221" i="6" s="1"/>
  <c r="AC2221" i="6" s="1"/>
  <c r="AA1535" i="6" a="1"/>
  <c r="AA1535" i="6" s="1"/>
  <c r="AB1535" i="6" s="1"/>
  <c r="AC1535" i="6" s="1"/>
  <c r="AA2088" i="6" a="1"/>
  <c r="AA2088" i="6" s="1"/>
  <c r="AB2088" i="6" s="1"/>
  <c r="AC2088" i="6" s="1"/>
  <c r="AA1304" i="6" a="1"/>
  <c r="AA1304" i="6" s="1"/>
  <c r="AB1304" i="6" s="1"/>
  <c r="AA2044" i="6" a="1"/>
  <c r="AA2044" i="6" s="1"/>
  <c r="AB2044" i="6" s="1"/>
  <c r="AC2044" i="6" s="1"/>
  <c r="AA584" i="6" a="1"/>
  <c r="AA584" i="6" s="1"/>
  <c r="AB584" i="6" s="1"/>
  <c r="AC584" i="6" s="1"/>
  <c r="AA1197" i="6" a="1"/>
  <c r="AA1197" i="6" s="1"/>
  <c r="AB1197" i="6" s="1"/>
  <c r="AC1197" i="6" s="1"/>
  <c r="AA1970" i="6" a="1"/>
  <c r="AA1970" i="6" s="1"/>
  <c r="AB1970" i="6" s="1"/>
  <c r="AC1970" i="6" s="1"/>
  <c r="AA2443" i="6" a="1"/>
  <c r="AA2443" i="6" s="1"/>
  <c r="AB2443" i="6" s="1"/>
  <c r="AC2443" i="6" s="1"/>
  <c r="AA2139" i="6" a="1"/>
  <c r="AA2139" i="6" s="1"/>
  <c r="AB2139" i="6" s="1"/>
  <c r="AC2139" i="6" s="1"/>
  <c r="AA1181" i="6" a="1"/>
  <c r="AA1181" i="6" s="1"/>
  <c r="AB1181" i="6" s="1"/>
  <c r="AA1188" i="6" a="1"/>
  <c r="AA1188" i="6" s="1"/>
  <c r="AB1188" i="6" s="1"/>
  <c r="AC1188" i="6" s="1"/>
  <c r="AA94" i="6" a="1"/>
  <c r="AA94" i="6" s="1"/>
  <c r="AB94" i="6" s="1"/>
  <c r="AC94" i="6" s="1"/>
  <c r="AA2356" i="6" a="1"/>
  <c r="AA2356" i="6" s="1"/>
  <c r="AB2356" i="6" s="1"/>
  <c r="AC2356" i="6" s="1"/>
  <c r="AA666" i="6" a="1"/>
  <c r="AA666" i="6" s="1"/>
  <c r="AB666" i="6" s="1"/>
  <c r="AC666" i="6" s="1"/>
  <c r="AA655" i="6" a="1"/>
  <c r="AA655" i="6" s="1"/>
  <c r="AB655" i="6" s="1"/>
  <c r="AC655" i="6" s="1"/>
  <c r="AA651" i="6" a="1"/>
  <c r="AA651" i="6" s="1"/>
  <c r="AB651" i="6" s="1"/>
  <c r="AC651" i="6" s="1"/>
  <c r="AA1680" i="6" a="1"/>
  <c r="AA1680" i="6" s="1"/>
  <c r="AB1680" i="6" s="1"/>
  <c r="AC1680" i="6" s="1"/>
  <c r="AA2297" i="6" a="1"/>
  <c r="AA2297" i="6" s="1"/>
  <c r="AB2297" i="6" s="1"/>
  <c r="AC2297" i="6" s="1"/>
  <c r="AA1483" i="6" a="1"/>
  <c r="AA1483" i="6" s="1"/>
  <c r="AB1483" i="6" s="1"/>
  <c r="AC1483" i="6" s="1"/>
  <c r="AA1320" i="6" a="1"/>
  <c r="AA1320" i="6" s="1"/>
  <c r="AB1320" i="6" s="1"/>
  <c r="AA2087" i="6" a="1"/>
  <c r="AA2087" i="6" s="1"/>
  <c r="AB2087" i="6" s="1"/>
  <c r="AC2087" i="6" s="1"/>
  <c r="AA833" i="6" a="1"/>
  <c r="AA833" i="6" s="1"/>
  <c r="AB833" i="6" s="1"/>
  <c r="AC833" i="6" s="1"/>
  <c r="AA1832" i="6" a="1"/>
  <c r="AA1832" i="6" s="1"/>
  <c r="AB1832" i="6" s="1"/>
  <c r="AC1832" i="6" s="1"/>
  <c r="AA1803" i="6" a="1"/>
  <c r="AA1803" i="6" s="1"/>
  <c r="AB1803" i="6" s="1"/>
  <c r="AA2314" i="6" a="1"/>
  <c r="AA2314" i="6" s="1"/>
  <c r="AB2314" i="6" s="1"/>
  <c r="AC2314" i="6" s="1"/>
  <c r="AA2293" i="6" a="1"/>
  <c r="AA2293" i="6" s="1"/>
  <c r="AB2293" i="6" s="1"/>
  <c r="AC2293" i="6" s="1"/>
  <c r="AA1580" i="6" a="1"/>
  <c r="AA1580" i="6" s="1"/>
  <c r="AB1580" i="6" s="1"/>
  <c r="AC1580" i="6" s="1"/>
  <c r="AA1557" i="6" a="1"/>
  <c r="AA1557" i="6" s="1"/>
  <c r="AB1557" i="6" s="1"/>
  <c r="AA1508" i="6" a="1"/>
  <c r="AA1508" i="6" s="1"/>
  <c r="AB1508" i="6" s="1"/>
  <c r="AC1508" i="6" s="1"/>
  <c r="AA2228" i="6" a="1"/>
  <c r="AA2228" i="6" s="1"/>
  <c r="AB2228" i="6" s="1"/>
  <c r="AA1374" i="6" a="1"/>
  <c r="AA1374" i="6" s="1"/>
  <c r="AB1374" i="6" s="1"/>
  <c r="AC1374" i="6" s="1"/>
  <c r="AA1896" i="6" a="1"/>
  <c r="AA1896" i="6" s="1"/>
  <c r="AB1896" i="6" s="1"/>
  <c r="AA679" i="6" a="1"/>
  <c r="AA679" i="6" s="1"/>
  <c r="AB679" i="6" s="1"/>
  <c r="AC679" i="6" s="1"/>
  <c r="AA657" i="6" a="1"/>
  <c r="AA657" i="6" s="1"/>
  <c r="AB657" i="6" s="1"/>
  <c r="AC657" i="6" s="1"/>
  <c r="AA1699" i="6" a="1"/>
  <c r="AA1699" i="6" s="1"/>
  <c r="AB1699" i="6" s="1"/>
  <c r="AA1648" i="6" a="1"/>
  <c r="AA1648" i="6" s="1"/>
  <c r="AB1648" i="6" s="1"/>
  <c r="AA624" i="6" a="1"/>
  <c r="AA624" i="6" s="1"/>
  <c r="AB624" i="6" s="1"/>
  <c r="AC624" i="6" s="1"/>
  <c r="AA2230" i="6" a="1"/>
  <c r="AA2230" i="6" s="1"/>
  <c r="AB2230" i="6" s="1"/>
  <c r="AC2230" i="6" s="1"/>
  <c r="AA577" i="6" a="1"/>
  <c r="AA577" i="6" s="1"/>
  <c r="AB577" i="6" s="1"/>
  <c r="AC577" i="6" s="1"/>
  <c r="AA2099" i="6" a="1"/>
  <c r="AA2099" i="6" s="1"/>
  <c r="AB2099" i="6" s="1"/>
  <c r="AC2099" i="6" s="1"/>
  <c r="AA2218" i="6" a="1"/>
  <c r="AA2218" i="6" s="1"/>
  <c r="AB2218" i="6" s="1"/>
  <c r="AC2218" i="6" s="1"/>
  <c r="AA2376" i="6" a="1"/>
  <c r="AA2376" i="6" s="1"/>
  <c r="AB2376" i="6" s="1"/>
  <c r="AA676" i="6" a="1"/>
  <c r="AA676" i="6" s="1"/>
  <c r="AB676" i="6" s="1"/>
  <c r="AC676" i="6" s="1"/>
  <c r="AA1778" i="6" a="1"/>
  <c r="AA1778" i="6" s="1"/>
  <c r="AB1778" i="6" s="1"/>
  <c r="AA1710" i="6" a="1"/>
  <c r="AA1710" i="6" s="1"/>
  <c r="AB1710" i="6" s="1"/>
  <c r="AC1710" i="6" s="1"/>
  <c r="AA1653" i="6" a="1"/>
  <c r="AA1653" i="6" s="1"/>
  <c r="AB1653" i="6" s="1"/>
  <c r="AC1653" i="6" s="1"/>
  <c r="AA2280" i="6" a="1"/>
  <c r="AA2280" i="6" s="1"/>
  <c r="AB2280" i="6" s="1"/>
  <c r="AC2280" i="6" s="1"/>
  <c r="AA618" i="6" a="1"/>
  <c r="AA618" i="6" s="1"/>
  <c r="AB618" i="6" s="1"/>
  <c r="AC618" i="6" s="1"/>
  <c r="AA1477" i="6" a="1"/>
  <c r="AA1477" i="6" s="1"/>
  <c r="AB1477" i="6" s="1"/>
  <c r="AC1477" i="6" s="1"/>
  <c r="AA2209" i="6" a="1"/>
  <c r="AA2209" i="6" s="1"/>
  <c r="AB2209" i="6" s="1"/>
  <c r="AC2209" i="6" s="1"/>
  <c r="AA2089" i="6" a="1"/>
  <c r="AA2089" i="6" s="1"/>
  <c r="AB2089" i="6" s="1"/>
  <c r="AA1398" i="6" a="1"/>
  <c r="AA1398" i="6" s="1"/>
  <c r="AB1398" i="6" s="1"/>
  <c r="AA485" i="6" a="1"/>
  <c r="AA485" i="6" s="1"/>
  <c r="AB485" i="6" s="1"/>
  <c r="AC485" i="6" s="1"/>
  <c r="AA406" i="6" a="1"/>
  <c r="AA406" i="6" s="1"/>
  <c r="AB406" i="6" s="1"/>
  <c r="AC406" i="6" s="1"/>
  <c r="AA979" i="6" a="1"/>
  <c r="AA979" i="6" s="1"/>
  <c r="AB979" i="6" s="1"/>
  <c r="AC979" i="6" s="1"/>
  <c r="AA515" i="6" a="1"/>
  <c r="AA515" i="6" s="1"/>
  <c r="AB515" i="6" s="1"/>
  <c r="AA1904" i="6" a="1"/>
  <c r="AA1904" i="6" s="1"/>
  <c r="AB1904" i="6" s="1"/>
  <c r="AC1904" i="6" s="1"/>
  <c r="AA852" i="6" a="1"/>
  <c r="AA852" i="6" s="1"/>
  <c r="AB852" i="6" s="1"/>
  <c r="AC852" i="6" s="1"/>
  <c r="AA159" i="6" a="1"/>
  <c r="AA159" i="6" s="1"/>
  <c r="AB159" i="6" s="1"/>
  <c r="AA982" i="6" a="1"/>
  <c r="AA982" i="6" s="1"/>
  <c r="AB982" i="6" s="1"/>
  <c r="AA2211" i="6" a="1"/>
  <c r="AA2211" i="6" s="1"/>
  <c r="AB2211" i="6" s="1"/>
  <c r="AC2211" i="6" s="1"/>
  <c r="AA2184" i="6" a="1"/>
  <c r="AA2184" i="6" s="1"/>
  <c r="AB2184" i="6" s="1"/>
  <c r="AC2184" i="6" s="1"/>
  <c r="AA1227" i="6" a="1"/>
  <c r="AA1227" i="6" s="1"/>
  <c r="AB1227" i="6" s="1"/>
  <c r="AC1227" i="6" s="1"/>
  <c r="AA1293" i="6" a="1"/>
  <c r="AA1293" i="6" s="1"/>
  <c r="AB1293" i="6" s="1"/>
  <c r="AC1293" i="6" s="1"/>
  <c r="AA1458" i="6" a="1"/>
  <c r="AA1458" i="6" s="1"/>
  <c r="AB1458" i="6" s="1"/>
  <c r="AA1682" i="6" a="1"/>
  <c r="AA1682" i="6" s="1"/>
  <c r="AB1682" i="6" s="1"/>
  <c r="AA2122" i="6" a="1"/>
  <c r="AA2122" i="6" s="1"/>
  <c r="AB2122" i="6" s="1"/>
  <c r="AC2122" i="6" s="1"/>
  <c r="AA536" i="6" a="1"/>
  <c r="AA536" i="6" s="1"/>
  <c r="AB536" i="6" s="1"/>
  <c r="AC536" i="6" s="1"/>
  <c r="AA2096" i="6" a="1"/>
  <c r="AA2096" i="6" s="1"/>
  <c r="AB2096" i="6" s="1"/>
  <c r="AA2046" i="6" a="1"/>
  <c r="AA2046" i="6" s="1"/>
  <c r="AB2046" i="6" s="1"/>
  <c r="AC2046" i="6" s="1"/>
  <c r="AA1261" i="6" a="1"/>
  <c r="AA1261" i="6" s="1"/>
  <c r="AB1261" i="6" s="1"/>
  <c r="AA963" i="6" a="1"/>
  <c r="AA963" i="6" s="1"/>
  <c r="AB963" i="6" s="1"/>
  <c r="AC963" i="6" s="1"/>
  <c r="AA115" i="6" a="1"/>
  <c r="AA115" i="6" s="1"/>
  <c r="AB115" i="6" s="1"/>
  <c r="AC115" i="6" s="1"/>
  <c r="AA281" i="6" a="1"/>
  <c r="AA281" i="6" s="1"/>
  <c r="AB281" i="6" s="1"/>
  <c r="AC281" i="6" s="1"/>
  <c r="AA110" i="6" a="1"/>
  <c r="AA110" i="6" s="1"/>
  <c r="AB110" i="6" s="1"/>
  <c r="AC110" i="6" s="1"/>
  <c r="AA1190" i="6" a="1"/>
  <c r="AA1190" i="6" s="1"/>
  <c r="AB1190" i="6" s="1"/>
  <c r="AC1190" i="6" s="1"/>
  <c r="AA2281" i="6" a="1"/>
  <c r="AA2281" i="6" s="1"/>
  <c r="AB2281" i="6" s="1"/>
  <c r="AC2281" i="6" s="1"/>
  <c r="AA2103" i="6" a="1"/>
  <c r="AA2103" i="6" s="1"/>
  <c r="AB2103" i="6" s="1"/>
  <c r="AC2103" i="6" s="1"/>
  <c r="AA1520" i="6" a="1"/>
  <c r="AA1520" i="6" s="1"/>
  <c r="AB1520" i="6" s="1"/>
  <c r="AC1520" i="6" s="1"/>
  <c r="AA2140" i="6" a="1"/>
  <c r="AA2140" i="6" s="1"/>
  <c r="AB2140" i="6" s="1"/>
  <c r="AC2140" i="6" s="1"/>
  <c r="AA2223" i="6" a="1"/>
  <c r="AA2223" i="6" s="1"/>
  <c r="AB2223" i="6" s="1"/>
  <c r="AC2223" i="6" s="1"/>
  <c r="AA2358" i="6" a="1"/>
  <c r="AA2358" i="6" s="1"/>
  <c r="AB2358" i="6" s="1"/>
  <c r="AC2358" i="6" s="1"/>
  <c r="AA2157" i="6" a="1"/>
  <c r="AA2157" i="6" s="1"/>
  <c r="AB2157" i="6" s="1"/>
  <c r="AC2157" i="6" s="1"/>
  <c r="AA1377" i="6" a="1"/>
  <c r="AA1377" i="6" s="1"/>
  <c r="AB1377" i="6" s="1"/>
  <c r="AC1377" i="6" s="1"/>
  <c r="AA1513" i="6" a="1"/>
  <c r="AA1513" i="6" s="1"/>
  <c r="AB1513" i="6" s="1"/>
  <c r="AC1513" i="6" s="1"/>
  <c r="AA1927" i="6" a="1"/>
  <c r="AA1927" i="6" s="1"/>
  <c r="AB1927" i="6" s="1"/>
  <c r="AC1927" i="6" s="1"/>
  <c r="AA2410" i="6" a="1"/>
  <c r="AA2410" i="6" s="1"/>
  <c r="AB2410" i="6" s="1"/>
  <c r="AC2410" i="6" s="1"/>
  <c r="AA1173" i="6" a="1"/>
  <c r="AA1173" i="6" s="1"/>
  <c r="AB1173" i="6" s="1"/>
  <c r="AC1173" i="6" s="1"/>
  <c r="AA2101" i="6" a="1"/>
  <c r="AA2101" i="6" s="1"/>
  <c r="AB2101" i="6" s="1"/>
  <c r="AC2101" i="6" s="1"/>
  <c r="AA740" i="6" a="1"/>
  <c r="AA740" i="6" s="1"/>
  <c r="AB740" i="6" s="1"/>
  <c r="AC740" i="6" s="1"/>
  <c r="AA2166" i="6" a="1"/>
  <c r="AA2166" i="6" s="1"/>
  <c r="AB2166" i="6" s="1"/>
  <c r="AC2166" i="6" s="1"/>
  <c r="AA1177" i="6" a="1"/>
  <c r="AA1177" i="6" s="1"/>
  <c r="AB1177" i="6" s="1"/>
  <c r="AC1177" i="6" s="1"/>
  <c r="AA1185" i="6" a="1"/>
  <c r="AA1185" i="6" s="1"/>
  <c r="AB1185" i="6" s="1"/>
  <c r="AC1185" i="6" s="1"/>
  <c r="AA1180" i="6" a="1"/>
  <c r="AA1180" i="6" s="1"/>
  <c r="AB1180" i="6" s="1"/>
  <c r="AC1180" i="6" s="1"/>
  <c r="AA2212" i="6" a="1"/>
  <c r="AA2212" i="6" s="1"/>
  <c r="AB2212" i="6" s="1"/>
  <c r="AC2212" i="6" s="1"/>
  <c r="AA1969" i="6" a="1"/>
  <c r="AA1969" i="6" s="1"/>
  <c r="AB1969" i="6" s="1"/>
  <c r="AC1969" i="6" s="1"/>
  <c r="AA2090" i="6" a="1"/>
  <c r="AA2090" i="6" s="1"/>
  <c r="AB2090" i="6" s="1"/>
  <c r="AC2090" i="6" s="1"/>
  <c r="AA42" i="6" a="1"/>
  <c r="AA42" i="6" s="1"/>
  <c r="AB42" i="6" s="1"/>
  <c r="AC42" i="6" s="1"/>
  <c r="AA646" i="6" a="1"/>
  <c r="AA646" i="6" s="1"/>
  <c r="AB646" i="6" s="1"/>
  <c r="AC646" i="6" s="1"/>
  <c r="AA495" i="6" a="1"/>
  <c r="AA495" i="6" s="1"/>
  <c r="AB495" i="6" s="1"/>
  <c r="AC495" i="6" s="1"/>
  <c r="AA436" i="6" a="1"/>
  <c r="AA436" i="6" s="1"/>
  <c r="AB436" i="6" s="1"/>
  <c r="AA2118" i="6" a="1"/>
  <c r="AA2118" i="6" s="1"/>
  <c r="AB2118" i="6" s="1"/>
  <c r="AC2118" i="6" s="1"/>
  <c r="AA782" i="6" a="1"/>
  <c r="AA782" i="6" s="1"/>
  <c r="AB782" i="6" s="1"/>
  <c r="AC782" i="6" s="1"/>
  <c r="AA2095" i="6" a="1"/>
  <c r="AA2095" i="6" s="1"/>
  <c r="AB2095" i="6" s="1"/>
  <c r="AC2095" i="6" s="1"/>
  <c r="AA2105" i="6" a="1"/>
  <c r="AA2105" i="6" s="1"/>
  <c r="AB2105" i="6" s="1"/>
  <c r="AC2105" i="6" s="1"/>
  <c r="AA1929" i="6" a="1"/>
  <c r="AA1929" i="6" s="1"/>
  <c r="AB1929" i="6" s="1"/>
  <c r="AA184" i="6" a="1"/>
  <c r="AA184" i="6" s="1"/>
  <c r="AB184" i="6" s="1"/>
  <c r="AC184" i="6" s="1"/>
  <c r="AA733" i="6" a="1"/>
  <c r="AA733" i="6" s="1"/>
  <c r="AB733" i="6" s="1"/>
  <c r="AC733" i="6" s="1"/>
  <c r="AA1179" i="6" a="1"/>
  <c r="AA1179" i="6" s="1"/>
  <c r="AB1179" i="6" s="1"/>
  <c r="AC1179" i="6" s="1"/>
  <c r="AA853" i="6" a="1"/>
  <c r="AA853" i="6" s="1"/>
  <c r="AB853" i="6" s="1"/>
  <c r="AC853" i="6" s="1"/>
  <c r="AA1048" i="6" a="1"/>
  <c r="AA1048" i="6" s="1"/>
  <c r="AB1048" i="6" s="1"/>
  <c r="AC1048" i="6" s="1"/>
  <c r="AA1899" i="6" a="1"/>
  <c r="AA1899" i="6" s="1"/>
  <c r="AB1899" i="6" s="1"/>
  <c r="AC1899" i="6" s="1"/>
  <c r="AA2102" i="6" a="1"/>
  <c r="AA2102" i="6" s="1"/>
  <c r="AB2102" i="6" s="1"/>
  <c r="AC2102" i="6" s="1"/>
  <c r="AA2249" i="6" a="1"/>
  <c r="AA2249" i="6" s="1"/>
  <c r="AB2249" i="6" s="1"/>
  <c r="AC2249" i="6" s="1"/>
  <c r="AA2092" i="6" a="1"/>
  <c r="AA2092" i="6" s="1"/>
  <c r="AB2092" i="6" s="1"/>
  <c r="AC2092" i="6" s="1"/>
  <c r="AA411" i="6" a="1"/>
  <c r="AA411" i="6" s="1"/>
  <c r="AB411" i="6" s="1"/>
  <c r="AC411" i="6" s="1"/>
  <c r="AA1194" i="6" a="1"/>
  <c r="AA1194" i="6" s="1"/>
  <c r="AB1194" i="6" s="1"/>
  <c r="AC1194" i="6" s="1"/>
  <c r="AA507" i="6" a="1"/>
  <c r="AA507" i="6" s="1"/>
  <c r="AB507" i="6" s="1"/>
  <c r="AC507" i="6" s="1"/>
  <c r="AA1478" i="6" a="1"/>
  <c r="AA1478" i="6" s="1"/>
  <c r="AB1478" i="6" s="1"/>
  <c r="AC1478" i="6" s="1"/>
  <c r="AA2045" i="6" a="1"/>
  <c r="AA2045" i="6" s="1"/>
  <c r="AB2045" i="6" s="1"/>
  <c r="AC2045" i="6" s="1"/>
  <c r="AA2394" i="6" a="1"/>
  <c r="AA2394" i="6" s="1"/>
  <c r="AB2394" i="6" s="1"/>
  <c r="AC2394" i="6" s="1"/>
  <c r="AA1834" i="6" a="1"/>
  <c r="AA1834" i="6" s="1"/>
  <c r="AB1834" i="6" s="1"/>
  <c r="AA1763" i="6" a="1"/>
  <c r="AA1763" i="6" s="1"/>
  <c r="AB1763" i="6" s="1"/>
  <c r="AC1763" i="6" s="1"/>
  <c r="AA654" i="6" a="1"/>
  <c r="AA654" i="6" s="1"/>
  <c r="AB654" i="6" s="1"/>
  <c r="AC654" i="6" s="1"/>
  <c r="AA1715" i="6" a="1"/>
  <c r="AA1715" i="6" s="1"/>
  <c r="AB1715" i="6" s="1"/>
  <c r="AC1715" i="6" s="1"/>
  <c r="AA1672" i="6" a="1"/>
  <c r="AA1672" i="6" s="1"/>
  <c r="AB1672" i="6" s="1"/>
  <c r="AC1672" i="6" s="1"/>
  <c r="AA1526" i="6" a="1"/>
  <c r="AA1526" i="6" s="1"/>
  <c r="AB1526" i="6" s="1"/>
  <c r="AC1526" i="6" s="1"/>
  <c r="AA2441" i="6" a="1"/>
  <c r="AA2441" i="6" s="1"/>
  <c r="AB2441" i="6" s="1"/>
  <c r="AC2441" i="6" s="1"/>
  <c r="AA528" i="6" a="1"/>
  <c r="AA528" i="6" s="1"/>
  <c r="AB528" i="6" s="1"/>
  <c r="AC528" i="6" s="1"/>
  <c r="AA255" i="6" a="1"/>
  <c r="AA255" i="6" s="1"/>
  <c r="AB255" i="6" s="1"/>
  <c r="AC255" i="6" s="1"/>
  <c r="AA2379" i="6" a="1"/>
  <c r="AA2379" i="6" s="1"/>
  <c r="AB2379" i="6" s="1"/>
  <c r="AC2379" i="6" s="1"/>
  <c r="AA1828" i="6" a="1"/>
  <c r="AA1828" i="6" s="1"/>
  <c r="AB1828" i="6" s="1"/>
  <c r="AC1828" i="6" s="1"/>
  <c r="AA2343" i="6" a="1"/>
  <c r="AA2343" i="6" s="1"/>
  <c r="AB2343" i="6" s="1"/>
  <c r="AC2343" i="6" s="1"/>
  <c r="AA2317" i="6" a="1"/>
  <c r="AA2317" i="6" s="1"/>
  <c r="AB2317" i="6" s="1"/>
  <c r="AC2317" i="6" s="1"/>
  <c r="AA1617" i="6" a="1"/>
  <c r="AA1617" i="6" s="1"/>
  <c r="AB1617" i="6" s="1"/>
  <c r="AC1617" i="6" s="1"/>
  <c r="AA2274" i="6" a="1"/>
  <c r="AA2274" i="6" s="1"/>
  <c r="AB2274" i="6" s="1"/>
  <c r="AC2274" i="6" s="1"/>
  <c r="AA1544" i="6" a="1"/>
  <c r="AA1544" i="6" s="1"/>
  <c r="AB1544" i="6" s="1"/>
  <c r="AC1544" i="6" s="1"/>
  <c r="AA1475" i="6" a="1"/>
  <c r="AA1475" i="6" s="1"/>
  <c r="AB1475" i="6" s="1"/>
  <c r="AC1475" i="6" s="1"/>
  <c r="AA1401" i="6" a="1"/>
  <c r="AA1401" i="6" s="1"/>
  <c r="AB1401" i="6" s="1"/>
  <c r="AC1401" i="6" s="1"/>
  <c r="AA2093" i="6" a="1"/>
  <c r="AA2093" i="6" s="1"/>
  <c r="AB2093" i="6" s="1"/>
  <c r="AC2093" i="6" s="1"/>
  <c r="AA2382" i="6" a="1"/>
  <c r="AA2382" i="6" s="1"/>
  <c r="AB2382" i="6" s="1"/>
  <c r="AC2382" i="6" s="1"/>
  <c r="AA1784" i="6" a="1"/>
  <c r="AA1784" i="6" s="1"/>
  <c r="AB1784" i="6" s="1"/>
  <c r="AC1784" i="6" s="1"/>
  <c r="AA652" i="6" a="1"/>
  <c r="AA652" i="6" s="1"/>
  <c r="AB652" i="6" s="1"/>
  <c r="AC652" i="6" s="1"/>
  <c r="AA1671" i="6" a="1"/>
  <c r="AA1671" i="6" s="1"/>
  <c r="AB1671" i="6" s="1"/>
  <c r="AC1671" i="6" s="1"/>
  <c r="AA635" i="6" a="1"/>
  <c r="AA635" i="6" s="1"/>
  <c r="AB635" i="6" s="1"/>
  <c r="AC635" i="6" s="1"/>
  <c r="AA2269" i="6" a="1"/>
  <c r="AA2269" i="6" s="1"/>
  <c r="AB2269" i="6" s="1"/>
  <c r="AC2269" i="6" s="1"/>
  <c r="AA581" i="6" a="1"/>
  <c r="AA581" i="6" s="1"/>
  <c r="AB581" i="6" s="1"/>
  <c r="AC581" i="6" s="1"/>
  <c r="AA1404" i="6" a="1"/>
  <c r="AA1404" i="6" s="1"/>
  <c r="AB1404" i="6" s="1"/>
  <c r="AC1404" i="6" s="1"/>
  <c r="AA1936" i="6" a="1"/>
  <c r="AA1936" i="6" s="1"/>
  <c r="AB1936" i="6" s="1"/>
  <c r="AC1936" i="6" s="1"/>
  <c r="AA1295" i="6" a="1"/>
  <c r="AA1295" i="6" s="1"/>
  <c r="AB1295" i="6" s="1"/>
  <c r="AC1295" i="6" s="1"/>
  <c r="AA1865" i="6" a="1"/>
  <c r="AA1865" i="6" s="1"/>
  <c r="AB1865" i="6" s="1"/>
  <c r="AC1865" i="6" s="1"/>
  <c r="AA1810" i="6" a="1"/>
  <c r="AA1810" i="6" s="1"/>
  <c r="AB1810" i="6" s="1"/>
  <c r="AC1810" i="6" s="1"/>
  <c r="AA1759" i="6" a="1"/>
  <c r="AA1759" i="6" s="1"/>
  <c r="AB1759" i="6" s="1"/>
  <c r="AC1759" i="6" s="1"/>
  <c r="AA1676" i="6" a="1"/>
  <c r="AA1676" i="6" s="1"/>
  <c r="AB1676" i="6" s="1"/>
  <c r="AC1676" i="6" s="1"/>
  <c r="AA2302" i="6" a="1"/>
  <c r="AA2302" i="6" s="1"/>
  <c r="AB2302" i="6" s="1"/>
  <c r="AC2302" i="6" s="1"/>
  <c r="AA1566" i="6" a="1"/>
  <c r="AA1566" i="6" s="1"/>
  <c r="AB1566" i="6" s="1"/>
  <c r="AC1566" i="6" s="1"/>
  <c r="AA2258" i="6" a="1"/>
  <c r="AA2258" i="6" s="1"/>
  <c r="AB2258" i="6" s="1"/>
  <c r="AC2258" i="6" s="1"/>
  <c r="AA578" i="6" a="1"/>
  <c r="AA578" i="6" s="1"/>
  <c r="AB578" i="6" s="1"/>
  <c r="AC578" i="6" s="1"/>
  <c r="AA2210" i="6" a="1"/>
  <c r="AA2210" i="6" s="1"/>
  <c r="AB2210" i="6" s="1"/>
  <c r="AC2210" i="6" s="1"/>
  <c r="AA1967" i="6" a="1"/>
  <c r="AA1967" i="6" s="1"/>
  <c r="AB1967" i="6" s="1"/>
  <c r="AC1967" i="6" s="1"/>
  <c r="AC523" i="6"/>
  <c r="AC2080" i="6"/>
  <c r="AC1961" i="6"/>
  <c r="AC293" i="6"/>
  <c r="AC1354" i="6"/>
  <c r="AC1176" i="6"/>
  <c r="AC381" i="6"/>
  <c r="AC1744" i="6"/>
  <c r="AC202" i="6"/>
  <c r="AC35" i="6"/>
  <c r="AC1553" i="6"/>
  <c r="AC2151" i="6"/>
  <c r="AC466" i="6"/>
  <c r="AC1538" i="6"/>
  <c r="AC548" i="6"/>
  <c r="AC2369" i="6"/>
  <c r="AC1476" i="6"/>
  <c r="AC1241" i="6"/>
  <c r="AC1304" i="6"/>
  <c r="AC642" i="6"/>
  <c r="AC1575" i="6"/>
  <c r="AC43" i="6"/>
  <c r="AC2043" i="6"/>
  <c r="AC1455" i="6"/>
  <c r="AC435" i="6"/>
  <c r="AC1767" i="6"/>
  <c r="AC1119" i="6"/>
  <c r="AC2012" i="6"/>
  <c r="AC889" i="6"/>
  <c r="AC1216" i="6"/>
  <c r="AC357" i="6"/>
  <c r="AC796" i="6"/>
  <c r="AC1839" i="6"/>
  <c r="AC2248" i="6"/>
  <c r="AC1261" i="6"/>
  <c r="AC712" i="6"/>
  <c r="AC728" i="6"/>
  <c r="AC1343" i="6"/>
  <c r="AC1822" i="6"/>
  <c r="AC1732" i="6"/>
  <c r="AC1994" i="6"/>
  <c r="AC982" i="6"/>
  <c r="AC914" i="6"/>
  <c r="AC2025" i="6"/>
  <c r="AC2450" i="6"/>
  <c r="AC415" i="6"/>
  <c r="AC2232" i="6"/>
  <c r="AC865" i="6"/>
  <c r="AC2054" i="6"/>
  <c r="AC906" i="6"/>
  <c r="AC2100" i="6"/>
  <c r="AC2175" i="6"/>
  <c r="AC1503" i="6"/>
  <c r="AC2022" i="6"/>
  <c r="AC521" i="6"/>
  <c r="AC2445" i="6"/>
  <c r="AC1495" i="6"/>
  <c r="AC568" i="6"/>
  <c r="AC2440" i="6"/>
  <c r="AC1983" i="6"/>
  <c r="AC1778" i="6"/>
  <c r="AC1324" i="6"/>
  <c r="AC1509" i="6"/>
  <c r="AC2412" i="6"/>
  <c r="AC356" i="6"/>
  <c r="AC1635" i="6"/>
  <c r="AC388" i="6"/>
  <c r="AC641" i="6"/>
  <c r="AC2347" i="6"/>
  <c r="AC1957" i="6"/>
  <c r="AC1999" i="6"/>
  <c r="AC1563" i="6"/>
  <c r="AC1737" i="6"/>
  <c r="AC330" i="6"/>
  <c r="AC436" i="6"/>
  <c r="AC1830" i="6"/>
  <c r="AC615" i="6"/>
  <c r="AC1942" i="6"/>
  <c r="AC1803" i="6"/>
  <c r="AC2089" i="6"/>
  <c r="AC1028" i="6"/>
  <c r="AC1752" i="6"/>
  <c r="AC1871" i="6"/>
  <c r="AC882" i="6"/>
  <c r="AC20" i="6"/>
  <c r="AC704" i="6"/>
  <c r="AC318" i="6"/>
  <c r="AC721" i="6"/>
  <c r="AC1764" i="6"/>
  <c r="AC1451" i="6"/>
  <c r="AC549" i="6"/>
  <c r="AC325" i="6"/>
  <c r="AC2144" i="6"/>
  <c r="AC592" i="6"/>
  <c r="AC1991" i="6"/>
  <c r="AC944" i="6"/>
  <c r="AC340" i="6"/>
  <c r="AC1205" i="6"/>
  <c r="AC879" i="6"/>
  <c r="AC1741" i="6"/>
  <c r="AC1289" i="6"/>
  <c r="AC1789" i="6"/>
  <c r="AC123" i="6"/>
  <c r="AC2096" i="6"/>
  <c r="AC910" i="6"/>
  <c r="AC1400" i="6"/>
  <c r="AC210" i="6"/>
  <c r="AC1026" i="6"/>
  <c r="AC1749" i="6"/>
  <c r="AC322" i="6"/>
  <c r="AC182" i="6"/>
  <c r="AC1813" i="6"/>
  <c r="AC215" i="6"/>
  <c r="AC2447" i="6"/>
  <c r="AC767" i="6"/>
  <c r="AC1022" i="6"/>
  <c r="AC830" i="6"/>
  <c r="AC1443" i="6"/>
  <c r="AC152" i="6"/>
  <c r="AC22" i="6"/>
  <c r="AC746" i="6"/>
  <c r="AC440" i="6"/>
  <c r="AC5" i="6"/>
  <c r="AC1663" i="6"/>
  <c r="AC91" i="6"/>
  <c r="AC1808" i="6"/>
  <c r="AC2153" i="6"/>
  <c r="AC2273" i="6"/>
  <c r="AC170" i="6"/>
  <c r="AC1466" i="6"/>
  <c r="AC2094" i="6"/>
  <c r="AC784" i="6"/>
  <c r="AC448" i="6"/>
  <c r="AC1608" i="6"/>
  <c r="AC477" i="6"/>
  <c r="AC1506" i="6"/>
  <c r="AC1914" i="6"/>
  <c r="AC1719" i="6"/>
  <c r="AC267" i="6"/>
  <c r="AC2322" i="6"/>
  <c r="AC1901" i="6"/>
  <c r="AC476" i="6"/>
  <c r="AC1988" i="6"/>
  <c r="AC328" i="6"/>
  <c r="AC1288" i="6"/>
  <c r="AC713" i="6"/>
  <c r="AC1147" i="6"/>
  <c r="AC1531" i="6"/>
  <c r="AC1762" i="6"/>
  <c r="AC1228" i="6"/>
  <c r="AC1469" i="6"/>
  <c r="AC1458" i="6"/>
  <c r="AC2005" i="6"/>
  <c r="AC553" i="6"/>
  <c r="AC1589" i="6"/>
  <c r="AC857" i="6"/>
  <c r="AC1594" i="6"/>
  <c r="AC1264" i="6"/>
  <c r="AC1647" i="6"/>
  <c r="AC2041" i="6"/>
  <c r="AC2169" i="6"/>
  <c r="AC976" i="6"/>
  <c r="AC2337" i="6"/>
  <c r="AC1232" i="6"/>
  <c r="AC1782" i="6"/>
  <c r="AC1559" i="6"/>
  <c r="AC872" i="6"/>
  <c r="AC970" i="6"/>
  <c r="AC1014" i="6"/>
  <c r="AC2178" i="6"/>
  <c r="AC1099" i="6"/>
  <c r="AC1071" i="6"/>
  <c r="AC2453" i="6"/>
  <c r="AC141" i="6"/>
  <c r="AC1824" i="6"/>
  <c r="AC1144" i="6"/>
  <c r="AC1367" i="6"/>
  <c r="AC2316" i="6"/>
  <c r="AC1181" i="6"/>
  <c r="AC1799" i="6"/>
  <c r="AC623" i="6"/>
  <c r="AC1308" i="6"/>
  <c r="AC2254" i="6"/>
  <c r="AC238" i="6"/>
  <c r="AC2277" i="6"/>
  <c r="AC342" i="6"/>
  <c r="AC2228" i="6"/>
  <c r="AC1009" i="6"/>
  <c r="AC1233" i="6"/>
  <c r="AC1206" i="6"/>
  <c r="AC45" i="6"/>
  <c r="AC2438" i="6"/>
  <c r="AC121" i="6"/>
  <c r="AC1209" i="6"/>
  <c r="AC1971" i="6"/>
  <c r="AC235" i="6"/>
  <c r="AC1921" i="6"/>
  <c r="AC726" i="6"/>
  <c r="AC1525" i="6"/>
  <c r="AC776" i="6"/>
  <c r="AC33" i="6"/>
  <c r="AC2201" i="6"/>
  <c r="AC467" i="6"/>
  <c r="AC399" i="6"/>
  <c r="AC2370" i="6"/>
  <c r="AC1929" i="6"/>
  <c r="AC454" i="6"/>
  <c r="AC1870" i="6"/>
  <c r="AC1125" i="6"/>
  <c r="AC772" i="6"/>
  <c r="AC2219" i="6"/>
  <c r="AC1903" i="6"/>
  <c r="AC1480" i="6"/>
  <c r="AC1774" i="6"/>
  <c r="AC1852" i="6"/>
  <c r="AC791" i="6"/>
  <c r="AC40" i="6"/>
  <c r="AC874" i="6"/>
  <c r="AC490" i="6"/>
  <c r="AC2068" i="6"/>
  <c r="AC262" i="6"/>
  <c r="AC2008" i="6"/>
  <c r="AC407" i="6"/>
  <c r="AC1807" i="6"/>
  <c r="AC1736" i="6"/>
  <c r="AC1423" i="6"/>
  <c r="AC449" i="6"/>
  <c r="AC1626" i="6"/>
  <c r="AC201" i="6"/>
  <c r="AC2010" i="6"/>
  <c r="AC1661" i="6"/>
  <c r="AC2376" i="6"/>
  <c r="AC936" i="6"/>
  <c r="AC1414" i="6"/>
  <c r="AC1557" i="6"/>
  <c r="AC164" i="6"/>
  <c r="AC1378" i="6"/>
  <c r="AC1270" i="6"/>
  <c r="AC451" i="6"/>
  <c r="AC990" i="6"/>
  <c r="AC223" i="6"/>
  <c r="AC575" i="6"/>
  <c r="AC283" i="6"/>
  <c r="AC2446" i="6"/>
  <c r="AC1896" i="6"/>
  <c r="AC805" i="6"/>
  <c r="AC989" i="6"/>
  <c r="AC273" i="6"/>
  <c r="AC2037" i="6"/>
  <c r="AC1159" i="6"/>
  <c r="AC1834" i="6"/>
  <c r="AC1949" i="6"/>
  <c r="AC159" i="6"/>
  <c r="AC117" i="6"/>
  <c r="AC2308" i="6"/>
  <c r="AC2203" i="6"/>
  <c r="AC1368" i="6"/>
  <c r="AC600" i="6"/>
  <c r="AC2234" i="6"/>
  <c r="AC370" i="6"/>
  <c r="AC4" i="6"/>
  <c r="AC195" i="6"/>
  <c r="AC895" i="6"/>
  <c r="AC1006" i="6"/>
  <c r="AC118" i="6"/>
  <c r="AC345" i="6"/>
  <c r="AC344" i="6"/>
  <c r="AC1682" i="6"/>
  <c r="AC681" i="6"/>
  <c r="AC16" i="6"/>
  <c r="AC636" i="6"/>
  <c r="AC1122" i="6"/>
  <c r="AC1851" i="6"/>
  <c r="AC2083" i="6"/>
  <c r="AC871" i="6"/>
  <c r="AC1246" i="6"/>
  <c r="AC1245" i="6"/>
  <c r="AC1699" i="6"/>
  <c r="AC1139" i="6"/>
  <c r="AC2149" i="6"/>
  <c r="AC11" i="6"/>
  <c r="AC2071" i="6"/>
  <c r="AC2298" i="6"/>
  <c r="AC355" i="6"/>
  <c r="AC708" i="6"/>
  <c r="AC935" i="6"/>
  <c r="AC645" i="6"/>
  <c r="AC1700" i="6"/>
  <c r="AC539" i="6"/>
  <c r="AC682" i="6"/>
  <c r="AC1771" i="6"/>
  <c r="AC2275" i="6"/>
  <c r="AC480" i="6"/>
  <c r="AC1091" i="6"/>
  <c r="AC2057" i="6"/>
  <c r="AC1591" i="6"/>
  <c r="AC1191" i="6"/>
  <c r="AC835" i="6"/>
  <c r="AC812" i="6"/>
  <c r="AC1783" i="6"/>
  <c r="AC742" i="6"/>
  <c r="AC838" i="6"/>
  <c r="AC1395" i="6"/>
  <c r="AC876" i="6"/>
  <c r="AC1593" i="6"/>
  <c r="AC71" i="6"/>
  <c r="AC562" i="6"/>
  <c r="AC1887" i="6"/>
  <c r="AC1644" i="6"/>
  <c r="AC301" i="6"/>
  <c r="AC1695" i="6"/>
  <c r="AC2372" i="6"/>
  <c r="AC694" i="6"/>
  <c r="AC1555" i="6"/>
  <c r="AC417" i="6"/>
  <c r="AC1687" i="6"/>
  <c r="AC2435" i="6"/>
  <c r="AC2310" i="6"/>
  <c r="AC2285" i="6"/>
  <c r="AC2214" i="6"/>
  <c r="AC376" i="6"/>
  <c r="AC1319" i="6"/>
  <c r="AC1389" i="6"/>
  <c r="AC2020" i="6"/>
  <c r="AC903" i="6"/>
  <c r="AC1297" i="6"/>
  <c r="AC471" i="6"/>
  <c r="AC2173" i="6"/>
  <c r="AC375" i="6"/>
  <c r="AC985" i="6"/>
  <c r="AC295" i="6"/>
  <c r="AC1665" i="6"/>
  <c r="AC901" i="6"/>
  <c r="AC224" i="6"/>
  <c r="AC789" i="6"/>
  <c r="AC588" i="6"/>
  <c r="AC1859" i="6"/>
  <c r="AC272" i="6"/>
  <c r="AC974" i="6"/>
  <c r="AC2016" i="6"/>
  <c r="AC800" i="6"/>
  <c r="AC2076" i="6"/>
  <c r="AC787" i="6"/>
  <c r="AC1016" i="6"/>
  <c r="AC627" i="6"/>
  <c r="AC1218" i="6"/>
  <c r="AC1891" i="6"/>
  <c r="AC2013" i="6"/>
  <c r="AC960" i="6"/>
  <c r="AC483" i="6"/>
  <c r="AC1706" i="6"/>
  <c r="AC1533" i="6"/>
  <c r="AC2056" i="6"/>
  <c r="AC1332" i="6"/>
  <c r="AC250" i="6"/>
  <c r="AC966" i="6"/>
  <c r="AC2315" i="6"/>
  <c r="AC2206" i="6"/>
  <c r="AC2208" i="6"/>
  <c r="AC2392" i="6"/>
  <c r="AC249" i="6"/>
  <c r="AC2417" i="6"/>
  <c r="AC820" i="6"/>
  <c r="AC928" i="6"/>
  <c r="AC107" i="6"/>
  <c r="AC2306" i="6"/>
  <c r="AC1126" i="6"/>
  <c r="AC1928" i="6"/>
  <c r="AC247" i="6"/>
  <c r="AC2403" i="6"/>
  <c r="AC596" i="6"/>
  <c r="AC2072" i="6"/>
  <c r="AC1398" i="6"/>
  <c r="AC1792" i="6"/>
  <c r="AC931" i="6"/>
  <c r="AC1326" i="6"/>
  <c r="AC2069" i="6"/>
  <c r="AC1702" i="6"/>
  <c r="AC875" i="6"/>
  <c r="AC1375" i="6"/>
  <c r="AC1642" i="6"/>
  <c r="AC2418" i="6"/>
  <c r="AC514" i="6"/>
  <c r="AC1532" i="6"/>
  <c r="AC861" i="6"/>
  <c r="AC1013" i="6"/>
  <c r="AC617" i="6"/>
  <c r="AC1796" i="6"/>
  <c r="AC1816" i="6"/>
  <c r="AC1606" i="6"/>
  <c r="AC1674" i="6"/>
  <c r="AC1019" i="6"/>
  <c r="AC665" i="6"/>
  <c r="AC1152" i="6"/>
  <c r="AC2256" i="6"/>
  <c r="AC2262" i="6"/>
  <c r="AC561" i="6"/>
  <c r="AC1662" i="6"/>
  <c r="AC173" i="6"/>
  <c r="AC1630" i="6"/>
  <c r="AC605" i="6"/>
  <c r="AC1044" i="6"/>
  <c r="AC434" i="6"/>
  <c r="AC722" i="6"/>
  <c r="AC818" i="6"/>
  <c r="AC954" i="6"/>
  <c r="AC1313" i="6"/>
  <c r="AC1096" i="6"/>
  <c r="AC1648" i="6"/>
  <c r="AC1698" i="6"/>
  <c r="AC227" i="6"/>
  <c r="AC2427" i="6"/>
  <c r="AC63" i="6"/>
  <c r="AC1708" i="6"/>
  <c r="AC2164" i="6"/>
  <c r="AC1371" i="6"/>
  <c r="AC766" i="6"/>
  <c r="AC1787" i="6"/>
  <c r="AC1033" i="6"/>
  <c r="AC252" i="6"/>
  <c r="AC650" i="6"/>
  <c r="AC1410" i="6"/>
  <c r="AC1794" i="6"/>
  <c r="AC1598" i="6"/>
  <c r="AC2225" i="6"/>
  <c r="AC274" i="6"/>
  <c r="AC189" i="6"/>
  <c r="AC29" i="6"/>
  <c r="AC515" i="6"/>
  <c r="AC840" i="6"/>
  <c r="AC439" i="6"/>
  <c r="AC1864" i="6"/>
  <c r="AC1793" i="6"/>
  <c r="AC60" i="6"/>
  <c r="AC124" i="6"/>
  <c r="AC843" i="6"/>
  <c r="AC1361" i="6"/>
  <c r="AC1030" i="6"/>
  <c r="AC205" i="6"/>
  <c r="AC1320" i="6"/>
  <c r="AC398" i="6"/>
  <c r="AC1479" i="6"/>
  <c r="AC489" i="6"/>
  <c r="AC1298" i="6"/>
  <c r="R2354" i="6" a="1"/>
  <c r="R2354" i="6" s="1"/>
  <c r="S2354" i="6" s="1"/>
  <c r="V2354" i="6" s="1"/>
  <c r="V191" i="6"/>
  <c r="R687" i="6" a="1"/>
  <c r="R687" i="6" s="1"/>
  <c r="S687" i="6" s="1"/>
  <c r="U687" i="6" s="1"/>
  <c r="T687" i="6" s="1"/>
  <c r="R1803" i="6" a="1"/>
  <c r="R1803" i="6" s="1"/>
  <c r="S1803" i="6" s="1"/>
  <c r="V1803" i="6" s="1"/>
  <c r="R2374" i="6" a="1"/>
  <c r="R2374" i="6" s="1"/>
  <c r="S2374" i="6" s="1"/>
  <c r="U2374" i="6" s="1"/>
  <c r="T2374" i="6" s="1"/>
  <c r="R1848" i="6" a="1"/>
  <c r="R1848" i="6" s="1"/>
  <c r="S1848" i="6" s="1"/>
  <c r="U1848" i="6" s="1"/>
  <c r="T1848" i="6" s="1"/>
  <c r="R2372" i="6" a="1"/>
  <c r="R2372" i="6" s="1"/>
  <c r="S2372" i="6" s="1"/>
  <c r="U2372" i="6" s="1"/>
  <c r="T2372" i="6" s="1"/>
  <c r="R691" i="6" a="1"/>
  <c r="R691" i="6" s="1"/>
  <c r="S691" i="6" s="1"/>
  <c r="U691" i="6" s="1"/>
  <c r="T691" i="6" s="1"/>
  <c r="R689" i="6" a="1"/>
  <c r="R689" i="6" s="1"/>
  <c r="S689" i="6" s="1"/>
  <c r="U689" i="6" s="1"/>
  <c r="T689" i="6" s="1"/>
  <c r="R1833" i="6" a="1"/>
  <c r="R1833" i="6" s="1"/>
  <c r="S1833" i="6" s="1"/>
  <c r="U1833" i="6" s="1"/>
  <c r="T1833" i="6" s="1"/>
  <c r="R2370" i="6" a="1"/>
  <c r="R2370" i="6" s="1"/>
  <c r="S2370" i="6" s="1"/>
  <c r="V2370" i="6" s="1"/>
  <c r="U85" i="6"/>
  <c r="T85" i="6" s="1"/>
  <c r="R2378" i="6" a="1"/>
  <c r="R2378" i="6" s="1"/>
  <c r="S2378" i="6" s="1"/>
  <c r="U2378" i="6" s="1"/>
  <c r="T2378" i="6" s="1"/>
  <c r="R1837" i="6" a="1"/>
  <c r="R1837" i="6" s="1"/>
  <c r="S1837" i="6" s="1"/>
  <c r="V1837" i="6" s="1"/>
  <c r="U893" i="6"/>
  <c r="T893" i="6" s="1"/>
  <c r="U805" i="6"/>
  <c r="T805" i="6" s="1"/>
  <c r="U885" i="6"/>
  <c r="T885" i="6" s="1"/>
  <c r="U152" i="6"/>
  <c r="T152" i="6" s="1"/>
  <c r="U13" i="6"/>
  <c r="T13" i="6" s="1"/>
  <c r="U217" i="6"/>
  <c r="T217" i="6" s="1"/>
  <c r="U33" i="6"/>
  <c r="T33" i="6" s="1"/>
  <c r="U194" i="6"/>
  <c r="T194" i="6" s="1"/>
  <c r="U830" i="6"/>
  <c r="T830" i="6" s="1"/>
  <c r="V685" i="6"/>
  <c r="R2341" i="6" a="1"/>
  <c r="R2341" i="6" s="1"/>
  <c r="S2341" i="6" s="1"/>
  <c r="V2341" i="6" s="1"/>
  <c r="R2350" i="6" a="1"/>
  <c r="R2350" i="6" s="1"/>
  <c r="S2350" i="6" s="1"/>
  <c r="U2350" i="6" s="1"/>
  <c r="T2350" i="6" s="1"/>
  <c r="R661" i="6" a="1"/>
  <c r="R661" i="6" s="1"/>
  <c r="S661" i="6" s="1"/>
  <c r="U661" i="6" s="1"/>
  <c r="T661" i="6" s="1"/>
  <c r="R2357" i="6" a="1"/>
  <c r="R2357" i="6" s="1"/>
  <c r="S2357" i="6" s="1"/>
  <c r="V2357" i="6" s="1"/>
  <c r="R1844" i="6" a="1"/>
  <c r="R1844" i="6" s="1"/>
  <c r="S1844" i="6" s="1"/>
  <c r="V1844" i="6" s="1"/>
  <c r="R2369" i="6" a="1"/>
  <c r="R2369" i="6" s="1"/>
  <c r="S2369" i="6" s="1"/>
  <c r="V2369" i="6" s="1"/>
  <c r="R1877" i="6" a="1"/>
  <c r="R1877" i="6" s="1"/>
  <c r="S1877" i="6" s="1"/>
  <c r="V1877" i="6" s="1"/>
  <c r="R695" i="6" a="1"/>
  <c r="R695" i="6" s="1"/>
  <c r="S695" i="6" s="1"/>
  <c r="V695" i="6" s="1"/>
  <c r="R696" i="6" a="1"/>
  <c r="R696" i="6" s="1"/>
  <c r="S696" i="6" s="1"/>
  <c r="V696" i="6" s="1"/>
  <c r="R2373" i="6" a="1"/>
  <c r="R2373" i="6" s="1"/>
  <c r="S2373" i="6" s="1"/>
  <c r="U2373" i="6" s="1"/>
  <c r="T2373" i="6" s="1"/>
  <c r="V89" i="6"/>
  <c r="R1868" i="6" a="1"/>
  <c r="R1868" i="6" s="1"/>
  <c r="S1868" i="6" s="1"/>
  <c r="V1868" i="6" s="1"/>
  <c r="V801" i="6"/>
  <c r="R2363" i="6" a="1"/>
  <c r="R2363" i="6" s="1"/>
  <c r="S2363" i="6" s="1"/>
  <c r="U2363" i="6" s="1"/>
  <c r="T2363" i="6" s="1"/>
  <c r="R2" i="6" a="1"/>
  <c r="R2" i="6" s="1"/>
  <c r="S2" i="6" s="1"/>
  <c r="V2" i="6" s="1"/>
  <c r="R1881" i="6" a="1"/>
  <c r="R1881" i="6" s="1"/>
  <c r="S1881" i="6" s="1"/>
  <c r="V1881" i="6" s="1"/>
  <c r="V127" i="6"/>
  <c r="R1843" i="6" a="1"/>
  <c r="R1843" i="6" s="1"/>
  <c r="S1843" i="6" s="1"/>
  <c r="V1843" i="6" s="1"/>
  <c r="R683" i="6" a="1"/>
  <c r="R683" i="6" s="1"/>
  <c r="S683" i="6" s="1"/>
  <c r="V683" i="6" s="1"/>
  <c r="R1867" i="6" a="1"/>
  <c r="R1867" i="6" s="1"/>
  <c r="S1867" i="6" s="1"/>
  <c r="V1867" i="6" s="1"/>
  <c r="V688" i="6"/>
  <c r="V694" i="6"/>
  <c r="V11" i="6"/>
  <c r="R2344" i="6" a="1"/>
  <c r="R2344" i="6" s="1"/>
  <c r="S2344" i="6" s="1"/>
  <c r="U2344" i="6" s="1"/>
  <c r="T2344" i="6" s="1"/>
  <c r="R1884" i="6" a="1"/>
  <c r="R1884" i="6" s="1"/>
  <c r="S1884" i="6" s="1"/>
  <c r="U1884" i="6" s="1"/>
  <c r="T1884" i="6" s="1"/>
  <c r="Q428" i="6"/>
  <c r="V428" i="6" s="1"/>
  <c r="U1060" i="6"/>
  <c r="T1060" i="6" s="1"/>
  <c r="U1934" i="6"/>
  <c r="T1934" i="6" s="1"/>
  <c r="V1717" i="6"/>
  <c r="U1421" i="6"/>
  <c r="T1421" i="6" s="1"/>
  <c r="U163" i="6"/>
  <c r="T163" i="6" s="1"/>
  <c r="U10" i="6"/>
  <c r="T10" i="6" s="1"/>
  <c r="U720" i="6"/>
  <c r="T720" i="6" s="1"/>
  <c r="V1872" i="6"/>
  <c r="V200" i="6"/>
  <c r="U852" i="6"/>
  <c r="T852" i="6" s="1"/>
  <c r="U438" i="6"/>
  <c r="T438" i="6" s="1"/>
  <c r="U1059" i="6"/>
  <c r="T1059" i="6" s="1"/>
  <c r="U335" i="6"/>
  <c r="T335" i="6" s="1"/>
  <c r="U140" i="6"/>
  <c r="T140" i="6" s="1"/>
  <c r="U12" i="6"/>
  <c r="T12" i="6" s="1"/>
  <c r="V99" i="6"/>
  <c r="U1363" i="6"/>
  <c r="T1363" i="6" s="1"/>
  <c r="V132" i="6"/>
  <c r="V168" i="6"/>
  <c r="U82" i="6"/>
  <c r="T82" i="6" s="1"/>
  <c r="V1889" i="6"/>
  <c r="U551" i="6"/>
  <c r="T551" i="6" s="1"/>
  <c r="U531" i="6"/>
  <c r="T531" i="6" s="1"/>
  <c r="U515" i="6"/>
  <c r="T515" i="6" s="1"/>
  <c r="U1946" i="6"/>
  <c r="T1946" i="6" s="1"/>
  <c r="U1128" i="6"/>
  <c r="T1128" i="6" s="1"/>
  <c r="U1113" i="6"/>
  <c r="T1113" i="6" s="1"/>
  <c r="V139" i="6"/>
  <c r="V96" i="6"/>
  <c r="U782" i="6"/>
  <c r="T782" i="6" s="1"/>
  <c r="V722" i="6"/>
  <c r="T1517" i="6"/>
  <c r="U1218" i="6"/>
  <c r="T1218" i="6" s="1"/>
  <c r="U1132" i="6"/>
  <c r="T1132" i="6" s="1"/>
  <c r="U2416" i="6"/>
  <c r="T2416" i="6" s="1"/>
  <c r="U987" i="6"/>
  <c r="T987" i="6" s="1"/>
  <c r="U955" i="6"/>
  <c r="T955" i="6" s="1"/>
  <c r="U1037" i="6"/>
  <c r="T1037" i="6" s="1"/>
  <c r="U326" i="6"/>
  <c r="T326" i="6" s="1"/>
  <c r="U347" i="6"/>
  <c r="T347" i="6" s="1"/>
  <c r="U161" i="6"/>
  <c r="T161" i="6" s="1"/>
  <c r="V2068" i="6"/>
  <c r="V1652" i="6"/>
  <c r="V1352" i="6"/>
  <c r="V1524" i="6"/>
  <c r="V2352" i="6"/>
  <c r="U1749" i="6"/>
  <c r="T1749" i="6" s="1"/>
  <c r="V1755" i="6"/>
  <c r="U583" i="6"/>
  <c r="T583" i="6" s="1"/>
  <c r="U2231" i="6"/>
  <c r="T2231" i="6" s="1"/>
  <c r="U1483" i="6"/>
  <c r="T1483" i="6" s="1"/>
  <c r="U1434" i="6"/>
  <c r="T1434" i="6" s="1"/>
  <c r="U1377" i="6"/>
  <c r="T1377" i="6" s="1"/>
  <c r="U1307" i="6"/>
  <c r="T1307" i="6" s="1"/>
  <c r="U562" i="6"/>
  <c r="T562" i="6" s="1"/>
  <c r="U2188" i="6"/>
  <c r="T2188" i="6" s="1"/>
  <c r="U1279" i="6"/>
  <c r="T1279" i="6" s="1"/>
  <c r="U2147" i="6"/>
  <c r="T2147" i="6" s="1"/>
  <c r="U1256" i="6"/>
  <c r="T1256" i="6" s="1"/>
  <c r="U2062" i="6"/>
  <c r="T2062" i="6" s="1"/>
  <c r="U2012" i="6"/>
  <c r="T2012" i="6" s="1"/>
  <c r="V1696" i="6"/>
  <c r="V2309" i="6"/>
  <c r="V1073" i="6"/>
  <c r="V277" i="6"/>
  <c r="V1779" i="6"/>
  <c r="V1198" i="6"/>
  <c r="V1018" i="6"/>
  <c r="U1720" i="6"/>
  <c r="T1720" i="6" s="1"/>
  <c r="U1969" i="6"/>
  <c r="T1969" i="6" s="1"/>
  <c r="V98" i="6"/>
  <c r="U2417" i="6"/>
  <c r="T2417" i="6" s="1"/>
  <c r="V1808" i="6"/>
  <c r="V1645" i="6"/>
  <c r="U2056" i="6"/>
  <c r="T2056" i="6" s="1"/>
  <c r="U940" i="6"/>
  <c r="T940" i="6" s="1"/>
  <c r="V1042" i="6"/>
  <c r="V993" i="6"/>
  <c r="V1840" i="6"/>
  <c r="V1800" i="6"/>
  <c r="U1738" i="6"/>
  <c r="T1738" i="6" s="1"/>
  <c r="V2262" i="6"/>
  <c r="V1414" i="6"/>
  <c r="V1428" i="6"/>
  <c r="U586" i="6"/>
  <c r="T586" i="6" s="1"/>
  <c r="V2226" i="6"/>
  <c r="U2215" i="6"/>
  <c r="T2215" i="6" s="1"/>
  <c r="V2204" i="6"/>
  <c r="U59" i="6"/>
  <c r="T59" i="6" s="1"/>
  <c r="V1365" i="6"/>
  <c r="U560" i="6"/>
  <c r="T560" i="6" s="1"/>
  <c r="V2187" i="6"/>
  <c r="V2160" i="6"/>
  <c r="V530" i="6"/>
  <c r="U1234" i="6"/>
  <c r="T1234" i="6" s="1"/>
  <c r="U1259" i="6"/>
  <c r="T1259" i="6" s="1"/>
  <c r="U1285" i="6"/>
  <c r="T1285" i="6" s="1"/>
  <c r="U1282" i="6"/>
  <c r="T1282" i="6" s="1"/>
  <c r="U1162" i="6"/>
  <c r="T1162" i="6" s="1"/>
  <c r="V481" i="6"/>
  <c r="V2452" i="6"/>
  <c r="U1978" i="6"/>
  <c r="T1978" i="6" s="1"/>
  <c r="V1250" i="6"/>
  <c r="V1776" i="6"/>
  <c r="V1687" i="6"/>
  <c r="V1610" i="6"/>
  <c r="V1536" i="6"/>
  <c r="V577" i="6"/>
  <c r="V1301" i="6"/>
  <c r="V1274" i="6"/>
  <c r="V1261" i="6"/>
  <c r="V2149" i="6"/>
  <c r="V2133" i="6"/>
  <c r="V536" i="6"/>
  <c r="V51" i="6"/>
  <c r="V1985" i="6"/>
  <c r="V485" i="6"/>
  <c r="V1191" i="6"/>
  <c r="V361" i="6"/>
  <c r="V837" i="6"/>
  <c r="V1836" i="6"/>
  <c r="U1644" i="6"/>
  <c r="T1644" i="6" s="1"/>
  <c r="U1635" i="6"/>
  <c r="T1635" i="6" s="1"/>
  <c r="U631" i="6"/>
  <c r="T631" i="6" s="1"/>
  <c r="V1600" i="6"/>
  <c r="U1481" i="6"/>
  <c r="T1481" i="6" s="1"/>
  <c r="V1526" i="6"/>
  <c r="U1386" i="6"/>
  <c r="T1386" i="6" s="1"/>
  <c r="U1349" i="6"/>
  <c r="T1349" i="6" s="1"/>
  <c r="U1227" i="6"/>
  <c r="T1227" i="6" s="1"/>
  <c r="U2132" i="6"/>
  <c r="T2132" i="6" s="1"/>
  <c r="U1220" i="6"/>
  <c r="T1220" i="6" s="1"/>
  <c r="U1177" i="6"/>
  <c r="T1177" i="6" s="1"/>
  <c r="U2080" i="6"/>
  <c r="T2080" i="6" s="1"/>
  <c r="U1975" i="6"/>
  <c r="T1975" i="6" s="1"/>
  <c r="V1964" i="6"/>
  <c r="U1939" i="6"/>
  <c r="T1939" i="6" s="1"/>
  <c r="U1019" i="6"/>
  <c r="T1019" i="6" s="1"/>
  <c r="V1123" i="6"/>
  <c r="U414" i="6"/>
  <c r="T414" i="6" s="1"/>
  <c r="U971" i="6"/>
  <c r="T971" i="6" s="1"/>
  <c r="V350" i="6"/>
  <c r="V923" i="6"/>
  <c r="T817" i="6"/>
  <c r="V205" i="6"/>
  <c r="V157" i="6"/>
  <c r="V855" i="6"/>
  <c r="V2346" i="6"/>
  <c r="V2446" i="6"/>
  <c r="U1731" i="6"/>
  <c r="T1731" i="6" s="1"/>
  <c r="U1620" i="6"/>
  <c r="T1620" i="6" s="1"/>
  <c r="V2179" i="6"/>
  <c r="U555" i="6"/>
  <c r="T555" i="6" s="1"/>
  <c r="U1278" i="6"/>
  <c r="T1278" i="6" s="1"/>
  <c r="U2423" i="6"/>
  <c r="T2423" i="6" s="1"/>
  <c r="U513" i="6"/>
  <c r="T513" i="6" s="1"/>
  <c r="V524" i="6"/>
  <c r="U2060" i="6"/>
  <c r="T2060" i="6" s="1"/>
  <c r="U2093" i="6"/>
  <c r="T2093" i="6" s="1"/>
  <c r="U2055" i="6"/>
  <c r="T2055" i="6" s="1"/>
  <c r="V1512" i="6"/>
  <c r="V568" i="6"/>
  <c r="V1319" i="6"/>
  <c r="V281" i="6"/>
  <c r="U74" i="6"/>
  <c r="T74" i="6" s="1"/>
  <c r="V307" i="6"/>
  <c r="V221" i="6"/>
  <c r="U1878" i="6"/>
  <c r="T1878" i="6" s="1"/>
  <c r="U1724" i="6"/>
  <c r="T1724" i="6" s="1"/>
  <c r="U2335" i="6"/>
  <c r="T2335" i="6" s="1"/>
  <c r="V2317" i="6"/>
  <c r="V2322" i="6"/>
  <c r="V1655" i="6"/>
  <c r="V2296" i="6"/>
  <c r="U1591" i="6"/>
  <c r="T1591" i="6" s="1"/>
  <c r="U2259" i="6"/>
  <c r="T2259" i="6" s="1"/>
  <c r="V1525" i="6"/>
  <c r="V1491" i="6"/>
  <c r="U1436" i="6"/>
  <c r="T1436" i="6" s="1"/>
  <c r="U2191" i="6"/>
  <c r="T2191" i="6" s="1"/>
  <c r="V1341" i="6"/>
  <c r="V556" i="6"/>
  <c r="U566" i="6"/>
  <c r="T566" i="6" s="1"/>
  <c r="V544" i="6"/>
  <c r="U1264" i="6"/>
  <c r="T1264" i="6" s="1"/>
  <c r="U46" i="6"/>
  <c r="T46" i="6" s="1"/>
  <c r="U1111" i="6"/>
  <c r="T1111" i="6" s="1"/>
  <c r="V2115" i="6"/>
  <c r="U1145" i="6"/>
  <c r="T1145" i="6" s="1"/>
  <c r="U424" i="6"/>
  <c r="T424" i="6" s="1"/>
  <c r="U1936" i="6"/>
  <c r="T1936" i="6" s="1"/>
  <c r="V1066" i="6"/>
  <c r="V402" i="6"/>
  <c r="V314" i="6"/>
  <c r="V864" i="6"/>
  <c r="U780" i="6"/>
  <c r="T780" i="6" s="1"/>
  <c r="U835" i="6"/>
  <c r="T835" i="6" s="1"/>
  <c r="V1951" i="6"/>
  <c r="V348" i="6"/>
  <c r="V820" i="6"/>
  <c r="V730" i="6"/>
  <c r="V123" i="6"/>
  <c r="V270" i="6"/>
  <c r="V872" i="6"/>
  <c r="V150" i="6"/>
  <c r="V765" i="6"/>
  <c r="V28" i="6"/>
  <c r="V750" i="6"/>
  <c r="V226" i="6"/>
  <c r="V797" i="6"/>
  <c r="V874" i="6"/>
  <c r="V1698" i="6"/>
  <c r="V629" i="6"/>
  <c r="V1563" i="6"/>
  <c r="V2269" i="6"/>
  <c r="V1564" i="6"/>
  <c r="V612" i="6"/>
  <c r="V1471" i="6"/>
  <c r="V2158" i="6"/>
  <c r="V2053" i="6"/>
  <c r="V469" i="6"/>
  <c r="V1015" i="6"/>
  <c r="V1928" i="6"/>
  <c r="V989" i="6"/>
  <c r="V260" i="6"/>
  <c r="V275" i="6"/>
  <c r="U178" i="6"/>
  <c r="T178" i="6" s="1"/>
  <c r="U75" i="6"/>
  <c r="T75" i="6" s="1"/>
  <c r="V732" i="6"/>
  <c r="V828" i="6"/>
  <c r="V30" i="6"/>
  <c r="V759" i="6"/>
  <c r="V930" i="6"/>
  <c r="V1592" i="6"/>
  <c r="V2200" i="6"/>
  <c r="V2182" i="6"/>
  <c r="V2169" i="6"/>
  <c r="V1960" i="6"/>
  <c r="V1190" i="6"/>
  <c r="V1152" i="6"/>
  <c r="V445" i="6"/>
  <c r="V1918" i="6"/>
  <c r="V883" i="6"/>
  <c r="V904" i="6"/>
  <c r="V1879" i="6"/>
  <c r="U1852" i="6"/>
  <c r="T1852" i="6" s="1"/>
  <c r="V1787" i="6"/>
  <c r="V656" i="6"/>
  <c r="V1711" i="6"/>
  <c r="U1660" i="6"/>
  <c r="T1660" i="6" s="1"/>
  <c r="U641" i="6"/>
  <c r="T641" i="6" s="1"/>
  <c r="U2310" i="6"/>
  <c r="T2310" i="6" s="1"/>
  <c r="U2300" i="6"/>
  <c r="T2300" i="6" s="1"/>
  <c r="V1622" i="6"/>
  <c r="V1628" i="6"/>
  <c r="U1556" i="6"/>
  <c r="T1556" i="6" s="1"/>
  <c r="U1584" i="6"/>
  <c r="T1584" i="6" s="1"/>
  <c r="U1550" i="6"/>
  <c r="T1550" i="6" s="1"/>
  <c r="U1498" i="6"/>
  <c r="T1498" i="6" s="1"/>
  <c r="V1503" i="6"/>
  <c r="V601" i="6"/>
  <c r="U1420" i="6"/>
  <c r="T1420" i="6" s="1"/>
  <c r="U1402" i="6"/>
  <c r="T1402" i="6" s="1"/>
  <c r="V1439" i="6"/>
  <c r="U1467" i="6"/>
  <c r="T1467" i="6" s="1"/>
  <c r="V1384" i="6"/>
  <c r="V1343" i="6"/>
  <c r="V2210" i="6"/>
  <c r="V571" i="6"/>
  <c r="V2185" i="6"/>
  <c r="V1322" i="6"/>
  <c r="V552" i="6"/>
  <c r="V1324" i="6"/>
  <c r="V1370" i="6"/>
  <c r="V553" i="6"/>
  <c r="U1266" i="6"/>
  <c r="T1266" i="6" s="1"/>
  <c r="U1245" i="6"/>
  <c r="T1245" i="6" s="1"/>
  <c r="V542" i="6"/>
  <c r="T1240" i="6"/>
  <c r="V2150" i="6"/>
  <c r="U1995" i="6"/>
  <c r="T1995" i="6" s="1"/>
  <c r="V2005" i="6"/>
  <c r="V1098" i="6"/>
  <c r="V2089" i="6"/>
  <c r="U2032" i="6"/>
  <c r="T2032" i="6" s="1"/>
  <c r="V1063" i="6"/>
  <c r="V409" i="6"/>
  <c r="V1071" i="6"/>
  <c r="U1007" i="6"/>
  <c r="T1007" i="6" s="1"/>
  <c r="U1016" i="6"/>
  <c r="T1016" i="6" s="1"/>
  <c r="V1003" i="6"/>
  <c r="V353" i="6"/>
  <c r="T1894" i="6"/>
  <c r="V27" i="6"/>
  <c r="V185" i="6"/>
  <c r="V836" i="6"/>
  <c r="U726" i="6"/>
  <c r="T726" i="6" s="1"/>
  <c r="V1885" i="6"/>
  <c r="V779" i="6"/>
  <c r="V341" i="6"/>
  <c r="V162" i="6"/>
  <c r="V2383" i="6"/>
  <c r="V787" i="6"/>
  <c r="V841" i="6"/>
  <c r="V373" i="6"/>
  <c r="V943" i="6"/>
  <c r="V29" i="6"/>
  <c r="V867" i="6"/>
  <c r="V937" i="6"/>
  <c r="V145" i="6"/>
  <c r="U2324" i="6"/>
  <c r="T2324" i="6" s="1"/>
  <c r="T1714" i="6"/>
  <c r="U1463" i="6"/>
  <c r="T1463" i="6" s="1"/>
  <c r="T1419" i="6"/>
  <c r="T1088" i="6"/>
  <c r="U1074" i="6"/>
  <c r="T1074" i="6" s="1"/>
  <c r="T1131" i="6"/>
  <c r="V1916" i="6"/>
  <c r="V172" i="6"/>
  <c r="V821" i="6"/>
  <c r="V321" i="6"/>
  <c r="V296" i="6"/>
  <c r="V1602" i="6"/>
  <c r="V1557" i="6"/>
  <c r="V1527" i="6"/>
  <c r="V2254" i="6"/>
  <c r="V1508" i="6"/>
  <c r="U2085" i="6"/>
  <c r="T2085" i="6" s="1"/>
  <c r="V1129" i="6"/>
  <c r="V319" i="6"/>
  <c r="V892" i="6"/>
  <c r="V170" i="6"/>
  <c r="V262" i="6"/>
  <c r="T2326" i="6"/>
  <c r="U1750" i="6"/>
  <c r="T1750" i="6" s="1"/>
  <c r="V1676" i="6"/>
  <c r="U1707" i="6"/>
  <c r="T1707" i="6" s="1"/>
  <c r="U2292" i="6"/>
  <c r="T2292" i="6" s="1"/>
  <c r="V2308" i="6"/>
  <c r="U1566" i="6"/>
  <c r="T1566" i="6" s="1"/>
  <c r="V2237" i="6"/>
  <c r="V1538" i="6"/>
  <c r="V1462" i="6"/>
  <c r="V1494" i="6"/>
  <c r="V1440" i="6"/>
  <c r="U2245" i="6"/>
  <c r="T2245" i="6" s="1"/>
  <c r="U580" i="6"/>
  <c r="T580" i="6" s="1"/>
  <c r="U2432" i="6"/>
  <c r="T2432" i="6" s="1"/>
  <c r="V2156" i="6"/>
  <c r="V2165" i="6"/>
  <c r="V1290" i="6"/>
  <c r="V564" i="6"/>
  <c r="V1137" i="6"/>
  <c r="V1120" i="6"/>
  <c r="T2003" i="6"/>
  <c r="U477" i="6"/>
  <c r="T477" i="6" s="1"/>
  <c r="V2020" i="6"/>
  <c r="U1189" i="6"/>
  <c r="T1189" i="6" s="1"/>
  <c r="U1196" i="6"/>
  <c r="T1196" i="6" s="1"/>
  <c r="V978" i="6"/>
  <c r="V869" i="6"/>
  <c r="V1912" i="6"/>
  <c r="V870" i="6"/>
  <c r="V1929" i="6"/>
  <c r="V738" i="6"/>
  <c r="V197" i="6"/>
  <c r="V848" i="6"/>
  <c r="V1891" i="6"/>
  <c r="U108" i="6"/>
  <c r="T108" i="6" s="1"/>
  <c r="U724" i="6"/>
  <c r="T724" i="6" s="1"/>
  <c r="U1700" i="6"/>
  <c r="T1700" i="6" s="1"/>
  <c r="T487" i="6"/>
  <c r="U693" i="6"/>
  <c r="T693" i="6" s="1"/>
  <c r="T1835" i="6"/>
  <c r="U1822" i="6"/>
  <c r="T1822" i="6" s="1"/>
  <c r="U1797" i="6"/>
  <c r="T1797" i="6" s="1"/>
  <c r="U662" i="6"/>
  <c r="T662" i="6" s="1"/>
  <c r="U1792" i="6"/>
  <c r="T1792" i="6" s="1"/>
  <c r="U1669" i="6"/>
  <c r="T1669" i="6" s="1"/>
  <c r="U1670" i="6"/>
  <c r="T1670" i="6" s="1"/>
  <c r="U646" i="6"/>
  <c r="T646" i="6" s="1"/>
  <c r="U1619" i="6"/>
  <c r="T1619" i="6" s="1"/>
  <c r="U1639" i="6"/>
  <c r="T1639" i="6" s="1"/>
  <c r="U1642" i="6"/>
  <c r="T1642" i="6" s="1"/>
  <c r="U1615" i="6"/>
  <c r="T1615" i="6" s="1"/>
  <c r="U1506" i="6"/>
  <c r="T1506" i="6" s="1"/>
  <c r="U2437" i="6"/>
  <c r="T2437" i="6" s="1"/>
  <c r="U1507" i="6"/>
  <c r="T1507" i="6" s="1"/>
  <c r="U1468" i="6"/>
  <c r="T1468" i="6" s="1"/>
  <c r="U66" i="6"/>
  <c r="T66" i="6" s="1"/>
  <c r="U1492" i="6"/>
  <c r="T1492" i="6" s="1"/>
  <c r="U1415" i="6"/>
  <c r="T1415" i="6" s="1"/>
  <c r="T1443" i="6"/>
  <c r="U1425" i="6"/>
  <c r="T1425" i="6" s="1"/>
  <c r="U574" i="6"/>
  <c r="T574" i="6" s="1"/>
  <c r="U2198" i="6"/>
  <c r="T2198" i="6" s="1"/>
  <c r="U2435" i="6"/>
  <c r="T2435" i="6" s="1"/>
  <c r="U2224" i="6"/>
  <c r="T2224" i="6" s="1"/>
  <c r="U2178" i="6"/>
  <c r="T2178" i="6" s="1"/>
  <c r="U2159" i="6"/>
  <c r="T2159" i="6" s="1"/>
  <c r="T1336" i="6"/>
  <c r="U1272" i="6"/>
  <c r="T1272" i="6" s="1"/>
  <c r="U1251" i="6"/>
  <c r="T1251" i="6" s="1"/>
  <c r="U1998" i="6"/>
  <c r="T1998" i="6" s="1"/>
  <c r="U2125" i="6"/>
  <c r="T2125" i="6" s="1"/>
  <c r="U2405" i="6"/>
  <c r="T2405" i="6" s="1"/>
  <c r="U1093" i="6"/>
  <c r="T1093" i="6" s="1"/>
  <c r="U1972" i="6"/>
  <c r="T1972" i="6" s="1"/>
  <c r="U1174" i="6"/>
  <c r="T1174" i="6" s="1"/>
  <c r="U2401" i="6"/>
  <c r="T2401" i="6" s="1"/>
  <c r="U1134" i="6"/>
  <c r="T1134" i="6" s="1"/>
  <c r="U2059" i="6"/>
  <c r="T2059" i="6" s="1"/>
  <c r="U2013" i="6"/>
  <c r="T2013" i="6" s="1"/>
  <c r="U417" i="6"/>
  <c r="T417" i="6" s="1"/>
  <c r="U924" i="6"/>
  <c r="T924" i="6" s="1"/>
  <c r="U1925" i="6"/>
  <c r="T1925" i="6" s="1"/>
  <c r="U877" i="6"/>
  <c r="T877" i="6" s="1"/>
  <c r="U1898" i="6"/>
  <c r="T1898" i="6" s="1"/>
  <c r="U747" i="6"/>
  <c r="T747" i="6" s="1"/>
  <c r="U2345" i="6"/>
  <c r="T2345" i="6" s="1"/>
  <c r="U1235" i="6"/>
  <c r="T1235" i="6" s="1"/>
  <c r="T1441" i="6"/>
  <c r="U484" i="6"/>
  <c r="T484" i="6" s="1"/>
  <c r="U871" i="6"/>
  <c r="T871" i="6" s="1"/>
  <c r="U263" i="6"/>
  <c r="T263" i="6" s="1"/>
  <c r="U224" i="6"/>
  <c r="T224" i="6" s="1"/>
  <c r="U9" i="6"/>
  <c r="T9" i="6" s="1"/>
  <c r="T1520" i="6"/>
  <c r="U698" i="6"/>
  <c r="T698" i="6" s="1"/>
  <c r="T1719" i="6"/>
  <c r="U1681" i="6"/>
  <c r="T1681" i="6" s="1"/>
  <c r="U1650" i="6"/>
  <c r="T1650" i="6" s="1"/>
  <c r="U1117" i="6"/>
  <c r="T1117" i="6" s="1"/>
  <c r="U1323" i="6"/>
  <c r="T1323" i="6" s="1"/>
  <c r="U545" i="6"/>
  <c r="T545" i="6" s="1"/>
  <c r="U901" i="6"/>
  <c r="T901" i="6" s="1"/>
  <c r="U611" i="6"/>
  <c r="T611" i="6" s="1"/>
  <c r="U1122" i="6"/>
  <c r="T1122" i="6" s="1"/>
  <c r="U679" i="6"/>
  <c r="T679" i="6" s="1"/>
  <c r="U2449" i="6"/>
  <c r="T2449" i="6" s="1"/>
  <c r="U666" i="6"/>
  <c r="T666" i="6" s="1"/>
  <c r="U1771" i="6"/>
  <c r="T1771" i="6" s="1"/>
  <c r="U1758" i="6"/>
  <c r="T1758" i="6" s="1"/>
  <c r="U1730" i="6"/>
  <c r="T1730" i="6" s="1"/>
  <c r="U1727" i="6"/>
  <c r="T1727" i="6" s="1"/>
  <c r="U1705" i="6"/>
  <c r="T1705" i="6" s="1"/>
  <c r="U1614" i="6"/>
  <c r="T1614" i="6" s="1"/>
  <c r="U1598" i="6"/>
  <c r="T1598" i="6" s="1"/>
  <c r="U1547" i="6"/>
  <c r="T1547" i="6" s="1"/>
  <c r="U626" i="6"/>
  <c r="T626" i="6" s="1"/>
  <c r="T1590" i="6"/>
  <c r="U1478" i="6"/>
  <c r="T1478" i="6" s="1"/>
  <c r="U1545" i="6"/>
  <c r="T1545" i="6" s="1"/>
  <c r="U2243" i="6"/>
  <c r="T2243" i="6" s="1"/>
  <c r="U1458" i="6"/>
  <c r="T1458" i="6" s="1"/>
  <c r="U582" i="6"/>
  <c r="T582" i="6" s="1"/>
  <c r="U2199" i="6"/>
  <c r="T2199" i="6" s="1"/>
  <c r="U1331" i="6"/>
  <c r="T1331" i="6" s="1"/>
  <c r="U1284" i="6"/>
  <c r="T1284" i="6" s="1"/>
  <c r="U1246" i="6"/>
  <c r="T1246" i="6" s="1"/>
  <c r="U488" i="6"/>
  <c r="T488" i="6" s="1"/>
  <c r="U2002" i="6"/>
  <c r="T2002" i="6" s="1"/>
  <c r="U1099" i="6"/>
  <c r="T1099" i="6" s="1"/>
  <c r="U2043" i="6"/>
  <c r="T2043" i="6" s="1"/>
  <c r="T1100" i="6"/>
  <c r="U2101" i="6"/>
  <c r="T2101" i="6" s="1"/>
  <c r="U1954" i="6"/>
  <c r="T1954" i="6" s="1"/>
  <c r="U2412" i="6"/>
  <c r="T2412" i="6" s="1"/>
  <c r="U1124" i="6"/>
  <c r="T1124" i="6" s="1"/>
  <c r="U1087" i="6"/>
  <c r="T1087" i="6" s="1"/>
  <c r="U2111" i="6"/>
  <c r="T2111" i="6" s="1"/>
  <c r="U385" i="6"/>
  <c r="T385" i="6" s="1"/>
  <c r="T882" i="6"/>
  <c r="U707" i="6"/>
  <c r="T707" i="6" s="1"/>
  <c r="U699" i="6"/>
  <c r="T699" i="6" s="1"/>
  <c r="U1858" i="6"/>
  <c r="T1858" i="6" s="1"/>
  <c r="V1474" i="6"/>
  <c r="T1531" i="6"/>
  <c r="U1095" i="6"/>
  <c r="T1095" i="6" s="1"/>
  <c r="V1083" i="6"/>
  <c r="V356" i="6"/>
  <c r="V144" i="6"/>
  <c r="V809" i="6"/>
  <c r="U118" i="6"/>
  <c r="T118" i="6" s="1"/>
  <c r="U2356" i="6"/>
  <c r="T2356" i="6" s="1"/>
  <c r="U668" i="6"/>
  <c r="T668" i="6" s="1"/>
  <c r="V1767" i="6"/>
  <c r="V2329" i="6"/>
  <c r="U1587" i="6"/>
  <c r="T1587" i="6" s="1"/>
  <c r="U599" i="6"/>
  <c r="T599" i="6" s="1"/>
  <c r="U1521" i="6"/>
  <c r="T1521" i="6" s="1"/>
  <c r="U1963" i="6"/>
  <c r="T1963" i="6" s="1"/>
  <c r="U1023" i="6"/>
  <c r="T1023" i="6" s="1"/>
  <c r="U1031" i="6"/>
  <c r="T1031" i="6" s="1"/>
  <c r="V1070" i="6"/>
  <c r="T1499" i="6"/>
  <c r="V288" i="6"/>
  <c r="U1873" i="6"/>
  <c r="T1873" i="6" s="1"/>
  <c r="V2063" i="6"/>
  <c r="V1728" i="6"/>
  <c r="V1339" i="6"/>
  <c r="V1312" i="6"/>
  <c r="V2144" i="6"/>
  <c r="V1374" i="6"/>
  <c r="V507" i="6"/>
  <c r="U491" i="6"/>
  <c r="T491" i="6" s="1"/>
  <c r="V2107" i="6"/>
  <c r="V907" i="6"/>
  <c r="V807" i="6"/>
  <c r="U740" i="6"/>
  <c r="T740" i="6" s="1"/>
  <c r="U1871" i="6"/>
  <c r="T1871" i="6" s="1"/>
  <c r="V620" i="6"/>
  <c r="U1611" i="6"/>
  <c r="T1611" i="6" s="1"/>
  <c r="U1171" i="6"/>
  <c r="T1171" i="6" s="1"/>
  <c r="V766" i="6"/>
  <c r="U658" i="6"/>
  <c r="T658" i="6" s="1"/>
  <c r="V659" i="6"/>
  <c r="U1961" i="6"/>
  <c r="T1961" i="6" s="1"/>
  <c r="U1948" i="6"/>
  <c r="T1948" i="6" s="1"/>
  <c r="U330" i="6"/>
  <c r="T330" i="6" s="1"/>
  <c r="V299" i="6"/>
  <c r="V2022" i="6"/>
  <c r="V449" i="6"/>
  <c r="V1061" i="6"/>
  <c r="V359" i="6"/>
  <c r="U953" i="6"/>
  <c r="T953" i="6" s="1"/>
  <c r="U743" i="6"/>
  <c r="T743" i="6" s="1"/>
  <c r="V1812" i="6"/>
  <c r="V1813" i="6"/>
  <c r="V1785" i="6"/>
  <c r="V633" i="6"/>
  <c r="V1651" i="6"/>
  <c r="V1599" i="6"/>
  <c r="U1583" i="6"/>
  <c r="T1583" i="6" s="1"/>
  <c r="V1562" i="6"/>
  <c r="V1589" i="6"/>
  <c r="U1442" i="6"/>
  <c r="T1442" i="6" s="1"/>
  <c r="U2236" i="6"/>
  <c r="T2236" i="6" s="1"/>
  <c r="V2430" i="6"/>
  <c r="V2220" i="6"/>
  <c r="V534" i="6"/>
  <c r="V1244" i="6"/>
  <c r="V2424" i="6"/>
  <c r="V1252" i="6"/>
  <c r="V2066" i="6"/>
  <c r="V1977" i="6"/>
  <c r="U1955" i="6"/>
  <c r="T1955" i="6" s="1"/>
  <c r="V457" i="6"/>
  <c r="V435" i="6"/>
  <c r="V1011" i="6"/>
  <c r="V2386" i="6"/>
  <c r="U282" i="6"/>
  <c r="T282" i="6" s="1"/>
  <c r="V845" i="6"/>
  <c r="U1857" i="6"/>
  <c r="T1857" i="6" s="1"/>
  <c r="U2359" i="6"/>
  <c r="T2359" i="6" s="1"/>
  <c r="U1855" i="6"/>
  <c r="T1855" i="6" s="1"/>
  <c r="V1842" i="6"/>
  <c r="V1811" i="6"/>
  <c r="U1780" i="6"/>
  <c r="T1780" i="6" s="1"/>
  <c r="U1786" i="6"/>
  <c r="T1786" i="6" s="1"/>
  <c r="V1778" i="6"/>
  <c r="U649" i="6"/>
  <c r="T649" i="6" s="1"/>
  <c r="V639" i="6"/>
  <c r="U1630" i="6"/>
  <c r="T1630" i="6" s="1"/>
  <c r="V1551" i="6"/>
  <c r="U2267" i="6"/>
  <c r="T2267" i="6" s="1"/>
  <c r="V1565" i="6"/>
  <c r="V1546" i="6"/>
  <c r="T2248" i="6"/>
  <c r="V1455" i="6"/>
  <c r="V1416" i="6"/>
  <c r="U1431" i="6"/>
  <c r="T1431" i="6" s="1"/>
  <c r="V2244" i="6"/>
  <c r="V2189" i="6"/>
  <c r="U2212" i="6"/>
  <c r="T2212" i="6" s="1"/>
  <c r="V2174" i="6"/>
  <c r="U1247" i="6"/>
  <c r="T1247" i="6" s="1"/>
  <c r="U1276" i="6"/>
  <c r="T1276" i="6" s="1"/>
  <c r="V533" i="6"/>
  <c r="V2413" i="6"/>
  <c r="U962" i="6"/>
  <c r="T962" i="6" s="1"/>
  <c r="U888" i="6"/>
  <c r="T888" i="6" s="1"/>
  <c r="V189" i="6"/>
  <c r="V2365" i="6"/>
  <c r="V680" i="6"/>
  <c r="U1807" i="6"/>
  <c r="T1807" i="6" s="1"/>
  <c r="V1774" i="6"/>
  <c r="U1733" i="6"/>
  <c r="T1733" i="6" s="1"/>
  <c r="U657" i="6"/>
  <c r="T657" i="6" s="1"/>
  <c r="V2318" i="6"/>
  <c r="V1689" i="6"/>
  <c r="U1680" i="6"/>
  <c r="T1680" i="6" s="1"/>
  <c r="U1623" i="6"/>
  <c r="T1623" i="6" s="1"/>
  <c r="U1653" i="6"/>
  <c r="T1653" i="6" s="1"/>
  <c r="V1631" i="6"/>
  <c r="V610" i="6"/>
  <c r="V1541" i="6"/>
  <c r="V1476" i="6"/>
  <c r="U1287" i="6"/>
  <c r="T1287" i="6" s="1"/>
  <c r="U2161" i="6"/>
  <c r="T2161" i="6" s="1"/>
  <c r="U1328" i="6"/>
  <c r="T1328" i="6" s="1"/>
  <c r="V1355" i="6"/>
  <c r="U1330" i="6"/>
  <c r="T1330" i="6" s="1"/>
  <c r="U1996" i="6"/>
  <c r="T1996" i="6" s="1"/>
  <c r="U2028" i="6"/>
  <c r="T2028" i="6" s="1"/>
  <c r="U2023" i="6"/>
  <c r="T2023" i="6" s="1"/>
  <c r="U1143" i="6"/>
  <c r="T1143" i="6" s="1"/>
  <c r="U1178" i="6"/>
  <c r="T1178" i="6" s="1"/>
  <c r="V368" i="6"/>
  <c r="V1051" i="6"/>
  <c r="U404" i="6"/>
  <c r="T404" i="6" s="1"/>
  <c r="U338" i="6"/>
  <c r="T338" i="6" s="1"/>
  <c r="U2385" i="6"/>
  <c r="T2385" i="6" s="1"/>
  <c r="U1904" i="6"/>
  <c r="T1904" i="6" s="1"/>
  <c r="V287" i="6"/>
  <c r="V369" i="6"/>
  <c r="V302" i="6"/>
  <c r="U2382" i="6"/>
  <c r="T2382" i="6" s="1"/>
  <c r="U684" i="6"/>
  <c r="T684" i="6" s="1"/>
  <c r="V2353" i="6"/>
  <c r="V1845" i="6"/>
  <c r="V660" i="6"/>
  <c r="V1740" i="6"/>
  <c r="V1726" i="6"/>
  <c r="V644" i="6"/>
  <c r="V648" i="6"/>
  <c r="U2295" i="6"/>
  <c r="T2295" i="6" s="1"/>
  <c r="V2298" i="6"/>
  <c r="V1664" i="6"/>
  <c r="V1568" i="6"/>
  <c r="V2272" i="6"/>
  <c r="V2291" i="6"/>
  <c r="V2283" i="6"/>
  <c r="V1544" i="6"/>
  <c r="V609" i="6"/>
  <c r="V603" i="6"/>
  <c r="V1532" i="6"/>
  <c r="V1513" i="6"/>
  <c r="V1540" i="6"/>
  <c r="V1426" i="6"/>
  <c r="V1456" i="6"/>
  <c r="U1380" i="6"/>
  <c r="T1380" i="6" s="1"/>
  <c r="V1404" i="6"/>
  <c r="V2429" i="6"/>
  <c r="V1275" i="6"/>
  <c r="V2134" i="6"/>
  <c r="T1277" i="6"/>
  <c r="T516" i="6"/>
  <c r="V1267" i="6"/>
  <c r="U1215" i="6"/>
  <c r="T1215" i="6" s="1"/>
  <c r="V2041" i="6"/>
  <c r="T2108" i="6"/>
  <c r="V1166" i="6"/>
  <c r="V1992" i="6"/>
  <c r="V1984" i="6"/>
  <c r="V1180" i="6"/>
  <c r="V1165" i="6"/>
  <c r="V2092" i="6"/>
  <c r="U980" i="6"/>
  <c r="T980" i="6" s="1"/>
  <c r="V45" i="6"/>
  <c r="U36" i="6"/>
  <c r="T36" i="6" s="1"/>
  <c r="U1919" i="6"/>
  <c r="T1919" i="6" s="1"/>
  <c r="U248" i="6"/>
  <c r="T248" i="6" s="1"/>
  <c r="U180" i="6"/>
  <c r="T180" i="6" s="1"/>
  <c r="V303" i="6"/>
  <c r="V799" i="6"/>
  <c r="V90" i="6"/>
  <c r="V117" i="6"/>
  <c r="V104" i="6"/>
  <c r="V94" i="6"/>
  <c r="U2368" i="6"/>
  <c r="T2368" i="6" s="1"/>
  <c r="U2375" i="6"/>
  <c r="T2375" i="6" s="1"/>
  <c r="V1826" i="6"/>
  <c r="V2362" i="6"/>
  <c r="U1818" i="6"/>
  <c r="T1818" i="6" s="1"/>
  <c r="U670" i="6"/>
  <c r="T670" i="6" s="1"/>
  <c r="U1824" i="6"/>
  <c r="T1824" i="6" s="1"/>
  <c r="V1816" i="6"/>
  <c r="U1815" i="6"/>
  <c r="T1815" i="6" s="1"/>
  <c r="U1772" i="6"/>
  <c r="T1772" i="6" s="1"/>
  <c r="V1754" i="6"/>
  <c r="V1761" i="6"/>
  <c r="V1735" i="6"/>
  <c r="V1704" i="6"/>
  <c r="V1674" i="6"/>
  <c r="U1691" i="6"/>
  <c r="T1691" i="6" s="1"/>
  <c r="U1708" i="6"/>
  <c r="T1708" i="6" s="1"/>
  <c r="T1673" i="6"/>
  <c r="V645" i="6"/>
  <c r="U2289" i="6"/>
  <c r="T2289" i="6" s="1"/>
  <c r="U2299" i="6"/>
  <c r="T2299" i="6" s="1"/>
  <c r="V2297" i="6"/>
  <c r="U2276" i="6"/>
  <c r="T2276" i="6" s="1"/>
  <c r="V622" i="6"/>
  <c r="V2277" i="6"/>
  <c r="U1578" i="6"/>
  <c r="T1578" i="6" s="1"/>
  <c r="V1607" i="6"/>
  <c r="T2284" i="6"/>
  <c r="V1572" i="6"/>
  <c r="U1518" i="6"/>
  <c r="T1518" i="6" s="1"/>
  <c r="V1515" i="6"/>
  <c r="V2438" i="6"/>
  <c r="U614" i="6"/>
  <c r="T614" i="6" s="1"/>
  <c r="V65" i="6"/>
  <c r="V2443" i="6"/>
  <c r="U1497" i="6"/>
  <c r="T1497" i="6" s="1"/>
  <c r="V591" i="6"/>
  <c r="V64" i="6"/>
  <c r="V576" i="6"/>
  <c r="U1459" i="6"/>
  <c r="T1459" i="6" s="1"/>
  <c r="U2232" i="6"/>
  <c r="T2232" i="6" s="1"/>
  <c r="V1405" i="6"/>
  <c r="V2175" i="6"/>
  <c r="V1357" i="6"/>
  <c r="V1388" i="6"/>
  <c r="U1375" i="6"/>
  <c r="T1375" i="6" s="1"/>
  <c r="V2225" i="6"/>
  <c r="V2202" i="6"/>
  <c r="V2167" i="6"/>
  <c r="V1366" i="6"/>
  <c r="T1303" i="6"/>
  <c r="U1239" i="6"/>
  <c r="T1239" i="6" s="1"/>
  <c r="V1273" i="6"/>
  <c r="U511" i="6"/>
  <c r="T511" i="6" s="1"/>
  <c r="T2135" i="6"/>
  <c r="V50" i="6"/>
  <c r="U522" i="6"/>
  <c r="T522" i="6" s="1"/>
  <c r="U1283" i="6"/>
  <c r="T1283" i="6" s="1"/>
  <c r="U1090" i="6"/>
  <c r="T1090" i="6" s="1"/>
  <c r="U2000" i="6"/>
  <c r="T2000" i="6" s="1"/>
  <c r="V1147" i="6"/>
  <c r="U1219" i="6"/>
  <c r="T1219" i="6" s="1"/>
  <c r="V1151" i="6"/>
  <c r="T1039" i="6"/>
  <c r="V964" i="6"/>
  <c r="U332" i="6"/>
  <c r="T332" i="6" s="1"/>
  <c r="U951" i="6"/>
  <c r="T951" i="6" s="1"/>
  <c r="V333" i="6"/>
  <c r="U887" i="6"/>
  <c r="T887" i="6" s="1"/>
  <c r="U377" i="6"/>
  <c r="T377" i="6" s="1"/>
  <c r="U903" i="6"/>
  <c r="T903" i="6" s="1"/>
  <c r="U849" i="6"/>
  <c r="T849" i="6" s="1"/>
  <c r="V218" i="6"/>
  <c r="V772" i="6"/>
  <c r="U247" i="6"/>
  <c r="T247" i="6" s="1"/>
  <c r="U1899" i="6"/>
  <c r="T1899" i="6" s="1"/>
  <c r="U768" i="6"/>
  <c r="T768" i="6" s="1"/>
  <c r="U22" i="6"/>
  <c r="T22" i="6" s="1"/>
  <c r="V175" i="6"/>
  <c r="U1849" i="6"/>
  <c r="T1849" i="6" s="1"/>
  <c r="U681" i="6"/>
  <c r="T681" i="6" s="1"/>
  <c r="V1820" i="6"/>
  <c r="U1784" i="6"/>
  <c r="T1784" i="6" s="1"/>
  <c r="U1764" i="6"/>
  <c r="T1764" i="6" s="1"/>
  <c r="U655" i="6"/>
  <c r="T655" i="6" s="1"/>
  <c r="U1756" i="6"/>
  <c r="T1756" i="6" s="1"/>
  <c r="U1723" i="6"/>
  <c r="T1723" i="6" s="1"/>
  <c r="U1683" i="6"/>
  <c r="T1683" i="6" s="1"/>
  <c r="U2313" i="6"/>
  <c r="T2313" i="6" s="1"/>
  <c r="U1675" i="6"/>
  <c r="T1675" i="6" s="1"/>
  <c r="V2306" i="6"/>
  <c r="U1625" i="6"/>
  <c r="T1625" i="6" s="1"/>
  <c r="V1646" i="6"/>
  <c r="U2282" i="6"/>
  <c r="T2282" i="6" s="1"/>
  <c r="U1561" i="6"/>
  <c r="T1561" i="6" s="1"/>
  <c r="U623" i="6"/>
  <c r="T623" i="6" s="1"/>
  <c r="V1616" i="6"/>
  <c r="U1574" i="6"/>
  <c r="T1574" i="6" s="1"/>
  <c r="U67" i="6"/>
  <c r="T67" i="6" s="1"/>
  <c r="U1488" i="6"/>
  <c r="T1488" i="6" s="1"/>
  <c r="U1445" i="6"/>
  <c r="T1445" i="6" s="1"/>
  <c r="U1387" i="6"/>
  <c r="T1387" i="6" s="1"/>
  <c r="U2209" i="6"/>
  <c r="T2209" i="6" s="1"/>
  <c r="U1369" i="6"/>
  <c r="T1369" i="6" s="1"/>
  <c r="T2170" i="6"/>
  <c r="V1353" i="6"/>
  <c r="U1351" i="6"/>
  <c r="T1351" i="6" s="1"/>
  <c r="U2177" i="6"/>
  <c r="T2177" i="6" s="1"/>
  <c r="T547" i="6"/>
  <c r="U1136" i="6"/>
  <c r="T1136" i="6" s="1"/>
  <c r="T2120" i="6"/>
  <c r="U1135" i="6"/>
  <c r="T1135" i="6" s="1"/>
  <c r="U2105" i="6"/>
  <c r="T2105" i="6" s="1"/>
  <c r="U2414" i="6"/>
  <c r="T2414" i="6" s="1"/>
  <c r="T2399" i="6"/>
  <c r="U1115" i="6"/>
  <c r="T1115" i="6" s="1"/>
  <c r="V1159" i="6"/>
  <c r="U1944" i="6"/>
  <c r="T1944" i="6" s="1"/>
  <c r="U1935" i="6"/>
  <c r="T1935" i="6" s="1"/>
  <c r="U1932" i="6"/>
  <c r="T1932" i="6" s="1"/>
  <c r="U374" i="6"/>
  <c r="T374" i="6" s="1"/>
  <c r="U2047" i="6"/>
  <c r="T2047" i="6" s="1"/>
  <c r="U431" i="6"/>
  <c r="T431" i="6" s="1"/>
  <c r="U436" i="6"/>
  <c r="T436" i="6" s="1"/>
  <c r="U362" i="6"/>
  <c r="T362" i="6" s="1"/>
  <c r="U967" i="6"/>
  <c r="T967" i="6" s="1"/>
  <c r="U992" i="6"/>
  <c r="T992" i="6" s="1"/>
  <c r="V325" i="6"/>
  <c r="U945" i="6"/>
  <c r="T945" i="6" s="1"/>
  <c r="U936" i="6"/>
  <c r="T936" i="6" s="1"/>
  <c r="U199" i="6"/>
  <c r="T199" i="6" s="1"/>
  <c r="U184" i="6"/>
  <c r="T184" i="6" s="1"/>
  <c r="U804" i="6"/>
  <c r="T804" i="6" s="1"/>
  <c r="U840" i="6"/>
  <c r="T840" i="6" s="1"/>
  <c r="U860" i="6"/>
  <c r="T860" i="6" s="1"/>
  <c r="V220" i="6"/>
  <c r="V390" i="6"/>
  <c r="U1618" i="6"/>
  <c r="T1618" i="6" s="1"/>
  <c r="V1579" i="6"/>
  <c r="T1539" i="6"/>
  <c r="V606" i="6"/>
  <c r="U1534" i="6"/>
  <c r="T1534" i="6" s="1"/>
  <c r="V1522" i="6"/>
  <c r="V2250" i="6"/>
  <c r="U2257" i="6"/>
  <c r="T2257" i="6" s="1"/>
  <c r="V1422" i="6"/>
  <c r="V1390" i="6"/>
  <c r="V2246" i="6"/>
  <c r="V1446" i="6"/>
  <c r="V1430" i="6"/>
  <c r="U1464" i="6"/>
  <c r="T1464" i="6" s="1"/>
  <c r="V589" i="6"/>
  <c r="V2197" i="6"/>
  <c r="V1346" i="6"/>
  <c r="V1376" i="6"/>
  <c r="U2453" i="6"/>
  <c r="T2453" i="6" s="1"/>
  <c r="T2425" i="6"/>
  <c r="U2219" i="6"/>
  <c r="T2219" i="6" s="1"/>
  <c r="U2196" i="6"/>
  <c r="T2196" i="6" s="1"/>
  <c r="U2164" i="6"/>
  <c r="T2164" i="6" s="1"/>
  <c r="U2152" i="6"/>
  <c r="T2152" i="6" s="1"/>
  <c r="U525" i="6"/>
  <c r="T525" i="6" s="1"/>
  <c r="V1228" i="6"/>
  <c r="U1236" i="6"/>
  <c r="T1236" i="6" s="1"/>
  <c r="U1231" i="6"/>
  <c r="T1231" i="6" s="1"/>
  <c r="U2029" i="6"/>
  <c r="T2029" i="6" s="1"/>
  <c r="U1986" i="6"/>
  <c r="T1986" i="6" s="1"/>
  <c r="U1157" i="6"/>
  <c r="T1157" i="6" s="1"/>
  <c r="U475" i="6"/>
  <c r="T475" i="6" s="1"/>
  <c r="U1144" i="6"/>
  <c r="T1144" i="6" s="1"/>
  <c r="V501" i="6"/>
  <c r="U1993" i="6"/>
  <c r="T1993" i="6" s="1"/>
  <c r="U1168" i="6"/>
  <c r="T1168" i="6" s="1"/>
  <c r="U2015" i="6"/>
  <c r="T2015" i="6" s="1"/>
  <c r="U2106" i="6"/>
  <c r="T2106" i="6" s="1"/>
  <c r="V2084" i="6"/>
  <c r="U1184" i="6"/>
  <c r="T1184" i="6" s="1"/>
  <c r="U1118" i="6"/>
  <c r="T1118" i="6" s="1"/>
  <c r="T2131" i="6"/>
  <c r="U2037" i="6"/>
  <c r="T2037" i="6" s="1"/>
  <c r="U1163" i="6"/>
  <c r="T1163" i="6" s="1"/>
  <c r="U1055" i="6"/>
  <c r="T1055" i="6" s="1"/>
  <c r="U422" i="6"/>
  <c r="T422" i="6" s="1"/>
  <c r="U996" i="6"/>
  <c r="T996" i="6" s="1"/>
  <c r="U392" i="6"/>
  <c r="T392" i="6" s="1"/>
  <c r="U363" i="6"/>
  <c r="T363" i="6" s="1"/>
  <c r="U1045" i="6"/>
  <c r="T1045" i="6" s="1"/>
  <c r="V410" i="6"/>
  <c r="U375" i="6"/>
  <c r="T375" i="6" s="1"/>
  <c r="V1953" i="6"/>
  <c r="V450" i="6"/>
  <c r="V396" i="6"/>
  <c r="V1028" i="6"/>
  <c r="V838" i="6"/>
  <c r="V1902" i="6"/>
  <c r="U823" i="6"/>
  <c r="T823" i="6" s="1"/>
  <c r="U757" i="6"/>
  <c r="T757" i="6" s="1"/>
  <c r="U316" i="6"/>
  <c r="T316" i="6" s="1"/>
  <c r="U37" i="6"/>
  <c r="T37" i="6" s="1"/>
  <c r="V810" i="6"/>
  <c r="V192" i="6"/>
  <c r="V304" i="6"/>
  <c r="V322" i="6"/>
  <c r="V211" i="6"/>
  <c r="V776" i="6"/>
  <c r="V829" i="6"/>
  <c r="V313" i="6"/>
  <c r="V926" i="6"/>
  <c r="V344" i="6"/>
  <c r="V149" i="6"/>
  <c r="V2387" i="6"/>
  <c r="V1903" i="6"/>
  <c r="U2166" i="6"/>
  <c r="T2166" i="6" s="1"/>
  <c r="V1315" i="6"/>
  <c r="V1335" i="6"/>
  <c r="U570" i="6"/>
  <c r="T570" i="6" s="1"/>
  <c r="U1320" i="6"/>
  <c r="T1320" i="6" s="1"/>
  <c r="U528" i="6"/>
  <c r="T528" i="6" s="1"/>
  <c r="V1237" i="6"/>
  <c r="V1270" i="6"/>
  <c r="V538" i="6"/>
  <c r="V2146" i="6"/>
  <c r="U465" i="6"/>
  <c r="T465" i="6" s="1"/>
  <c r="V478" i="6"/>
  <c r="V2074" i="6"/>
  <c r="V2079" i="6"/>
  <c r="U502" i="6"/>
  <c r="T502" i="6" s="1"/>
  <c r="V474" i="6"/>
  <c r="U2392" i="6"/>
  <c r="T2392" i="6" s="1"/>
  <c r="V1959" i="6"/>
  <c r="U1233" i="6"/>
  <c r="T1233" i="6" s="1"/>
  <c r="U1172" i="6"/>
  <c r="T1172" i="6" s="1"/>
  <c r="V1103" i="6"/>
  <c r="U1154" i="6"/>
  <c r="T1154" i="6" s="1"/>
  <c r="U1968" i="6"/>
  <c r="T1968" i="6" s="1"/>
  <c r="U2127" i="6"/>
  <c r="T2127" i="6" s="1"/>
  <c r="V1142" i="6"/>
  <c r="U2090" i="6"/>
  <c r="T2090" i="6" s="1"/>
  <c r="U440" i="6"/>
  <c r="T440" i="6" s="1"/>
  <c r="U1036" i="6"/>
  <c r="T1036" i="6" s="1"/>
  <c r="U372" i="6"/>
  <c r="T372" i="6" s="1"/>
  <c r="U453" i="6"/>
  <c r="T453" i="6" s="1"/>
  <c r="U1943" i="6"/>
  <c r="T1943" i="6" s="1"/>
  <c r="U1024" i="6"/>
  <c r="T1024" i="6" s="1"/>
  <c r="U382" i="6"/>
  <c r="T382" i="6" s="1"/>
  <c r="V459" i="6"/>
  <c r="U467" i="6"/>
  <c r="T467" i="6" s="1"/>
  <c r="U455" i="6"/>
  <c r="T455" i="6" s="1"/>
  <c r="U412" i="6"/>
  <c r="T412" i="6" s="1"/>
  <c r="U2082" i="6"/>
  <c r="T2082" i="6" s="1"/>
  <c r="U443" i="6"/>
  <c r="T443" i="6" s="1"/>
  <c r="U1081" i="6"/>
  <c r="T1081" i="6" s="1"/>
  <c r="U1057" i="6"/>
  <c r="T1057" i="6" s="1"/>
  <c r="U1076" i="6"/>
  <c r="T1076" i="6" s="1"/>
  <c r="V910" i="6"/>
  <c r="U859" i="6"/>
  <c r="T859" i="6" s="1"/>
  <c r="U920" i="6"/>
  <c r="T920" i="6" s="1"/>
  <c r="U309" i="6"/>
  <c r="T309" i="6" s="1"/>
  <c r="U393" i="6"/>
  <c r="T393" i="6" s="1"/>
  <c r="V938" i="6"/>
  <c r="V323" i="6"/>
  <c r="U880" i="6"/>
  <c r="T880" i="6" s="1"/>
  <c r="U154" i="6"/>
  <c r="T154" i="6" s="1"/>
  <c r="U239" i="6"/>
  <c r="T239" i="6" s="1"/>
  <c r="U794" i="6"/>
  <c r="T794" i="6" s="1"/>
  <c r="V292" i="6"/>
  <c r="U273" i="6"/>
  <c r="T273" i="6" s="1"/>
  <c r="U758" i="6"/>
  <c r="T758" i="6" s="1"/>
  <c r="V265" i="6"/>
  <c r="T209" i="6"/>
  <c r="U206" i="6"/>
  <c r="T206" i="6" s="1"/>
  <c r="U727" i="6"/>
  <c r="T727" i="6" s="1"/>
  <c r="V6" i="6"/>
  <c r="U257" i="6"/>
  <c r="T257" i="6" s="1"/>
  <c r="V764" i="6"/>
  <c r="V796" i="6"/>
  <c r="V1950" i="6"/>
  <c r="V1211" i="6"/>
  <c r="U2099" i="6"/>
  <c r="T2099" i="6" s="1"/>
  <c r="V1133" i="6"/>
  <c r="T2011" i="6"/>
  <c r="U1084" i="6"/>
  <c r="T1084" i="6" s="1"/>
  <c r="U1040" i="6"/>
  <c r="T1040" i="6" s="1"/>
  <c r="U383" i="6"/>
  <c r="T383" i="6" s="1"/>
  <c r="U957" i="6"/>
  <c r="T957" i="6" s="1"/>
  <c r="U913" i="6"/>
  <c r="T913" i="6" s="1"/>
  <c r="U1937" i="6"/>
  <c r="T1937" i="6" s="1"/>
  <c r="U1069" i="6"/>
  <c r="T1069" i="6" s="1"/>
  <c r="U415" i="6"/>
  <c r="T415" i="6" s="1"/>
  <c r="U394" i="6"/>
  <c r="T394" i="6" s="1"/>
  <c r="V1101" i="6"/>
  <c r="U1940" i="6"/>
  <c r="T1940" i="6" s="1"/>
  <c r="V1990" i="6"/>
  <c r="U2397" i="6"/>
  <c r="T2397" i="6" s="1"/>
  <c r="V1085" i="6"/>
  <c r="V1032" i="6"/>
  <c r="V1053" i="6"/>
  <c r="U900" i="6"/>
  <c r="T900" i="6" s="1"/>
  <c r="U310" i="6"/>
  <c r="T310" i="6" s="1"/>
  <c r="U921" i="6"/>
  <c r="T921" i="6" s="1"/>
  <c r="U862" i="6"/>
  <c r="T862" i="6" s="1"/>
  <c r="V378" i="6"/>
  <c r="U1921" i="6"/>
  <c r="T1921" i="6" s="1"/>
  <c r="U954" i="6"/>
  <c r="T954" i="6" s="1"/>
  <c r="U295" i="6"/>
  <c r="T295" i="6" s="1"/>
  <c r="V233" i="6"/>
  <c r="V269" i="6"/>
  <c r="U203" i="6"/>
  <c r="T203" i="6" s="1"/>
  <c r="U984" i="6"/>
  <c r="T984" i="6" s="1"/>
  <c r="U881" i="6"/>
  <c r="T881" i="6" s="1"/>
  <c r="U230" i="6"/>
  <c r="T230" i="6" s="1"/>
  <c r="U315" i="6"/>
  <c r="T315" i="6" s="1"/>
  <c r="U284" i="6"/>
  <c r="T284" i="6" s="1"/>
  <c r="U126" i="6"/>
  <c r="T126" i="6" s="1"/>
  <c r="U718" i="6"/>
  <c r="T718" i="6" s="1"/>
  <c r="V708" i="6"/>
  <c r="U774" i="6"/>
  <c r="T774" i="6" s="1"/>
  <c r="U142" i="6"/>
  <c r="T142" i="6" s="1"/>
  <c r="V700" i="6"/>
  <c r="V763" i="6"/>
  <c r="V156" i="6"/>
  <c r="V214" i="6"/>
  <c r="V1897" i="6"/>
  <c r="V783" i="6"/>
  <c r="V31" i="6"/>
  <c r="V812" i="6"/>
  <c r="V266" i="6"/>
  <c r="V908" i="6"/>
  <c r="V754" i="6"/>
  <c r="V201" i="6"/>
  <c r="V229" i="6"/>
  <c r="V898" i="6"/>
  <c r="V755" i="6"/>
  <c r="V895" i="6"/>
  <c r="V1054" i="6"/>
  <c r="V110" i="6"/>
  <c r="U95" i="6"/>
  <c r="T95" i="6" s="1"/>
  <c r="U739" i="6"/>
  <c r="T739" i="6" s="1"/>
  <c r="V729" i="6"/>
  <c r="U723" i="6"/>
  <c r="T723" i="6" s="1"/>
  <c r="V16" i="6"/>
  <c r="V343" i="6"/>
  <c r="V179" i="6"/>
  <c r="V959" i="6"/>
  <c r="V1033" i="6"/>
  <c r="V420" i="6"/>
  <c r="V336" i="6"/>
  <c r="V997" i="6"/>
  <c r="U822" i="6"/>
  <c r="T822" i="6" s="1"/>
  <c r="U744" i="6"/>
  <c r="T744" i="6" s="1"/>
  <c r="U728" i="6"/>
  <c r="T728" i="6" s="1"/>
  <c r="U128" i="6"/>
  <c r="T128" i="6" s="1"/>
  <c r="V712" i="6"/>
  <c r="V327" i="6"/>
  <c r="V893" i="6"/>
  <c r="U253" i="6"/>
  <c r="T253" i="6" s="1"/>
  <c r="U816" i="6"/>
  <c r="T816" i="6" s="1"/>
  <c r="U268" i="6"/>
  <c r="T268" i="6" s="1"/>
  <c r="V719" i="6"/>
  <c r="V81" i="6"/>
  <c r="V877" i="6"/>
  <c r="V140" i="6"/>
  <c r="V2375" i="6"/>
  <c r="U1845" i="6"/>
  <c r="T1845" i="6" s="1"/>
  <c r="U1842" i="6"/>
  <c r="T1842" i="6" s="1"/>
  <c r="V1832" i="6"/>
  <c r="V670" i="6"/>
  <c r="V1815" i="6"/>
  <c r="U1767" i="6"/>
  <c r="T1767" i="6" s="1"/>
  <c r="V1730" i="6"/>
  <c r="V655" i="6"/>
  <c r="V1733" i="6"/>
  <c r="V1756" i="6"/>
  <c r="V1723" i="6"/>
  <c r="U1689" i="6"/>
  <c r="T1689" i="6" s="1"/>
  <c r="V1708" i="6"/>
  <c r="T1741" i="6"/>
  <c r="U1698" i="6"/>
  <c r="T1698" i="6" s="1"/>
  <c r="V1639" i="6"/>
  <c r="V1653" i="6"/>
  <c r="U633" i="6"/>
  <c r="T633" i="6" s="1"/>
  <c r="V1566" i="6"/>
  <c r="V1587" i="6"/>
  <c r="U1602" i="6"/>
  <c r="T1602" i="6" s="1"/>
  <c r="U2269" i="6"/>
  <c r="T2269" i="6" s="1"/>
  <c r="U2250" i="6"/>
  <c r="T2250" i="6" s="1"/>
  <c r="V1436" i="6"/>
  <c r="V2232" i="6"/>
  <c r="U1446" i="6"/>
  <c r="T1446" i="6" s="1"/>
  <c r="U1430" i="6"/>
  <c r="T1430" i="6" s="1"/>
  <c r="V1483" i="6"/>
  <c r="U1456" i="6"/>
  <c r="T1456" i="6" s="1"/>
  <c r="V1445" i="6"/>
  <c r="U1357" i="6"/>
  <c r="T1357" i="6" s="1"/>
  <c r="U2197" i="6"/>
  <c r="T2197" i="6" s="1"/>
  <c r="U1346" i="6"/>
  <c r="T1346" i="6" s="1"/>
  <c r="U2200" i="6"/>
  <c r="T2200" i="6" s="1"/>
  <c r="U2429" i="6"/>
  <c r="T2429" i="6" s="1"/>
  <c r="V1421" i="6"/>
  <c r="U1339" i="6"/>
  <c r="T1339" i="6" s="1"/>
  <c r="U1312" i="6"/>
  <c r="T1312" i="6" s="1"/>
  <c r="V1287" i="6"/>
  <c r="V566" i="6"/>
  <c r="U2149" i="6"/>
  <c r="T2149" i="6" s="1"/>
  <c r="V1234" i="6"/>
  <c r="V1284" i="6"/>
  <c r="U1270" i="6"/>
  <c r="T1270" i="6" s="1"/>
  <c r="V2147" i="6"/>
  <c r="V1283" i="6"/>
  <c r="V1264" i="6"/>
  <c r="V1246" i="6"/>
  <c r="V1282" i="6"/>
  <c r="U2041" i="6"/>
  <c r="T2041" i="6" s="1"/>
  <c r="V2060" i="6"/>
  <c r="U485" i="6"/>
  <c r="T485" i="6" s="1"/>
  <c r="U1191" i="6"/>
  <c r="T1191" i="6" s="1"/>
  <c r="V1144" i="6"/>
  <c r="V1227" i="6"/>
  <c r="U474" i="6"/>
  <c r="T474" i="6" s="1"/>
  <c r="V1171" i="6"/>
  <c r="V1117" i="6"/>
  <c r="U1977" i="6"/>
  <c r="T1977" i="6" s="1"/>
  <c r="U2053" i="6"/>
  <c r="T2053" i="6" s="1"/>
  <c r="V2080" i="6"/>
  <c r="V1040" i="6"/>
  <c r="V383" i="6"/>
  <c r="V957" i="6"/>
  <c r="U449" i="6"/>
  <c r="T449" i="6" s="1"/>
  <c r="V392" i="6"/>
  <c r="V363" i="6"/>
  <c r="V438" i="6"/>
  <c r="V1059" i="6"/>
  <c r="T1068" i="6"/>
  <c r="U1073" i="6"/>
  <c r="T1073" i="6" s="1"/>
  <c r="V417" i="6"/>
  <c r="U989" i="6"/>
  <c r="T989" i="6" s="1"/>
  <c r="U341" i="6"/>
  <c r="T341" i="6" s="1"/>
  <c r="U772" i="6"/>
  <c r="T772" i="6" s="1"/>
  <c r="U779" i="6"/>
  <c r="T779" i="6" s="1"/>
  <c r="U759" i="6"/>
  <c r="T759" i="6" s="1"/>
  <c r="U763" i="6"/>
  <c r="T763" i="6" s="1"/>
  <c r="U157" i="6"/>
  <c r="T157" i="6" s="1"/>
  <c r="U94" i="6"/>
  <c r="T94" i="6" s="1"/>
  <c r="V13" i="6"/>
  <c r="U141" i="6"/>
  <c r="T141" i="6" s="1"/>
  <c r="U722" i="6"/>
  <c r="T722" i="6" s="1"/>
  <c r="V119" i="6"/>
  <c r="U19" i="6"/>
  <c r="T19" i="6" s="1"/>
  <c r="V714" i="6"/>
  <c r="T1401" i="6"/>
  <c r="T2217" i="6"/>
  <c r="V2127" i="6"/>
  <c r="T1026" i="6"/>
  <c r="V1031" i="6"/>
  <c r="V768" i="6"/>
  <c r="V330" i="6"/>
  <c r="U818" i="6"/>
  <c r="T818" i="6" s="1"/>
  <c r="V101" i="6"/>
  <c r="V681" i="6"/>
  <c r="U2352" i="6"/>
  <c r="T2352" i="6" s="1"/>
  <c r="V1780" i="6"/>
  <c r="V1786" i="6"/>
  <c r="V1758" i="6"/>
  <c r="V657" i="6"/>
  <c r="V646" i="6"/>
  <c r="U2306" i="6"/>
  <c r="T2306" i="6" s="1"/>
  <c r="V1625" i="6"/>
  <c r="V2282" i="6"/>
  <c r="V1615" i="6"/>
  <c r="V1506" i="6"/>
  <c r="V2437" i="6"/>
  <c r="V1534" i="6"/>
  <c r="V1498" i="6"/>
  <c r="V1497" i="6"/>
  <c r="V2224" i="6"/>
  <c r="V2159" i="6"/>
  <c r="U2187" i="6"/>
  <c r="T2187" i="6" s="1"/>
  <c r="V1331" i="6"/>
  <c r="V525" i="6"/>
  <c r="U538" i="6"/>
  <c r="T538" i="6" s="1"/>
  <c r="V488" i="6"/>
  <c r="V2002" i="6"/>
  <c r="V1099" i="6"/>
  <c r="V2043" i="6"/>
  <c r="U1951" i="6"/>
  <c r="T1951" i="6" s="1"/>
  <c r="V484" i="6"/>
  <c r="V2392" i="6"/>
  <c r="V1134" i="6"/>
  <c r="V1944" i="6"/>
  <c r="V1935" i="6"/>
  <c r="V374" i="6"/>
  <c r="V1043" i="6"/>
  <c r="V987" i="6"/>
  <c r="V955" i="6"/>
  <c r="V1081" i="6"/>
  <c r="V203" i="6"/>
  <c r="V804" i="6"/>
  <c r="V284" i="6"/>
  <c r="V230" i="6"/>
  <c r="V862" i="6"/>
  <c r="V397" i="6"/>
  <c r="V408" i="6"/>
  <c r="U146" i="6"/>
  <c r="T146" i="6" s="1"/>
  <c r="U106" i="6"/>
  <c r="T106" i="6" s="1"/>
  <c r="V716" i="6"/>
  <c r="U808" i="6"/>
  <c r="T808" i="6" s="1"/>
  <c r="V18" i="6"/>
  <c r="U18" i="6"/>
  <c r="T18" i="6" s="1"/>
  <c r="V207" i="6"/>
  <c r="U174" i="6"/>
  <c r="T174" i="6" s="1"/>
  <c r="U236" i="6"/>
  <c r="T236" i="6" s="1"/>
  <c r="V703" i="6"/>
  <c r="V208" i="6"/>
  <c r="V1906" i="6"/>
  <c r="V351" i="6"/>
  <c r="V693" i="6"/>
  <c r="T2360" i="6"/>
  <c r="V1792" i="6"/>
  <c r="V1363" i="6"/>
  <c r="V1351" i="6"/>
  <c r="V1349" i="6"/>
  <c r="V2196" i="6"/>
  <c r="U1355" i="6"/>
  <c r="T1355" i="6" s="1"/>
  <c r="V555" i="6"/>
  <c r="V1266" i="6"/>
  <c r="U1366" i="6"/>
  <c r="T1366" i="6" s="1"/>
  <c r="V1256" i="6"/>
  <c r="V465" i="6"/>
  <c r="T1086" i="6"/>
  <c r="V2028" i="6"/>
  <c r="V1998" i="6"/>
  <c r="V2401" i="6"/>
  <c r="T2104" i="6"/>
  <c r="V1196" i="6"/>
  <c r="U410" i="6"/>
  <c r="T410" i="6" s="1"/>
  <c r="V1937" i="6"/>
  <c r="V1045" i="6"/>
  <c r="V375" i="6"/>
  <c r="V1007" i="6"/>
  <c r="V1016" i="6"/>
  <c r="V2032" i="6"/>
  <c r="V338" i="6"/>
  <c r="V1925" i="6"/>
  <c r="V945" i="6"/>
  <c r="V887" i="6"/>
  <c r="V860" i="6"/>
  <c r="V247" i="6"/>
  <c r="V1878" i="6"/>
  <c r="V1871" i="6"/>
  <c r="U2362" i="6"/>
  <c r="T2362" i="6" s="1"/>
  <c r="U1840" i="6"/>
  <c r="T1840" i="6" s="1"/>
  <c r="U1808" i="6"/>
  <c r="T1808" i="6" s="1"/>
  <c r="U1820" i="6"/>
  <c r="T1820" i="6" s="1"/>
  <c r="V666" i="6"/>
  <c r="U1800" i="6"/>
  <c r="T1800" i="6" s="1"/>
  <c r="U1787" i="6"/>
  <c r="T1787" i="6" s="1"/>
  <c r="U1755" i="6"/>
  <c r="T1755" i="6" s="1"/>
  <c r="U648" i="6"/>
  <c r="T648" i="6" s="1"/>
  <c r="U1687" i="6"/>
  <c r="T1687" i="6" s="1"/>
  <c r="U1652" i="6"/>
  <c r="T1652" i="6" s="1"/>
  <c r="V1619" i="6"/>
  <c r="T68" i="6"/>
  <c r="V1591" i="6"/>
  <c r="U622" i="6"/>
  <c r="T622" i="6" s="1"/>
  <c r="U2277" i="6"/>
  <c r="T2277" i="6" s="1"/>
  <c r="U629" i="6"/>
  <c r="T629" i="6" s="1"/>
  <c r="U1562" i="6"/>
  <c r="T1562" i="6" s="1"/>
  <c r="U1564" i="6"/>
  <c r="T1564" i="6" s="1"/>
  <c r="U2237" i="6"/>
  <c r="T2237" i="6" s="1"/>
  <c r="V2259" i="6"/>
  <c r="U1538" i="6"/>
  <c r="T1538" i="6" s="1"/>
  <c r="U1462" i="6"/>
  <c r="T1462" i="6" s="1"/>
  <c r="U1527" i="6"/>
  <c r="T1527" i="6" s="1"/>
  <c r="U1503" i="6"/>
  <c r="T1503" i="6" s="1"/>
  <c r="V1458" i="6"/>
  <c r="U1541" i="6"/>
  <c r="T1541" i="6" s="1"/>
  <c r="V2257" i="6"/>
  <c r="U1540" i="6"/>
  <c r="T1540" i="6" s="1"/>
  <c r="U1476" i="6"/>
  <c r="T1476" i="6" s="1"/>
  <c r="U1422" i="6"/>
  <c r="T1422" i="6" s="1"/>
  <c r="U2246" i="6"/>
  <c r="T2246" i="6" s="1"/>
  <c r="U589" i="6"/>
  <c r="T589" i="6" s="1"/>
  <c r="V2245" i="6"/>
  <c r="U1353" i="6"/>
  <c r="T1353" i="6" s="1"/>
  <c r="V2177" i="6"/>
  <c r="U1322" i="6"/>
  <c r="T1322" i="6" s="1"/>
  <c r="U552" i="6"/>
  <c r="T552" i="6" s="1"/>
  <c r="U2156" i="6"/>
  <c r="T2156" i="6" s="1"/>
  <c r="V2161" i="6"/>
  <c r="U2144" i="6"/>
  <c r="T2144" i="6" s="1"/>
  <c r="V2188" i="6"/>
  <c r="V560" i="6"/>
  <c r="U1374" i="6"/>
  <c r="T1374" i="6" s="1"/>
  <c r="V570" i="6"/>
  <c r="U544" i="6"/>
  <c r="T544" i="6" s="1"/>
  <c r="V1272" i="6"/>
  <c r="V511" i="6"/>
  <c r="U534" i="6"/>
  <c r="T534" i="6" s="1"/>
  <c r="U1244" i="6"/>
  <c r="T1244" i="6" s="1"/>
  <c r="T2143" i="6"/>
  <c r="U2150" i="6"/>
  <c r="T2150" i="6" s="1"/>
  <c r="T1255" i="6"/>
  <c r="V46" i="6"/>
  <c r="V1111" i="6"/>
  <c r="V2029" i="6"/>
  <c r="V1157" i="6"/>
  <c r="V475" i="6"/>
  <c r="V1948" i="6"/>
  <c r="U481" i="6"/>
  <c r="T481" i="6" s="1"/>
  <c r="U2452" i="6"/>
  <c r="T2452" i="6" s="1"/>
  <c r="V1093" i="6"/>
  <c r="V1972" i="6"/>
  <c r="U1984" i="6"/>
  <c r="T1984" i="6" s="1"/>
  <c r="V1168" i="6"/>
  <c r="U2020" i="6"/>
  <c r="T2020" i="6" s="1"/>
  <c r="U2084" i="6"/>
  <c r="T2084" i="6" s="1"/>
  <c r="V1184" i="6"/>
  <c r="V1172" i="6"/>
  <c r="T1173" i="6"/>
  <c r="V1128" i="6"/>
  <c r="V1118" i="6"/>
  <c r="V2101" i="6"/>
  <c r="V1189" i="6"/>
  <c r="V1963" i="6"/>
  <c r="V2412" i="6"/>
  <c r="U1953" i="6"/>
  <c r="T1953" i="6" s="1"/>
  <c r="V440" i="6"/>
  <c r="V1023" i="6"/>
  <c r="U369" i="6"/>
  <c r="T369" i="6" s="1"/>
  <c r="V1934" i="6"/>
  <c r="U396" i="6"/>
  <c r="T396" i="6" s="1"/>
  <c r="V443" i="6"/>
  <c r="U959" i="6"/>
  <c r="T959" i="6" s="1"/>
  <c r="U302" i="6"/>
  <c r="T302" i="6" s="1"/>
  <c r="U1903" i="6"/>
  <c r="T1903" i="6" s="1"/>
  <c r="V859" i="6"/>
  <c r="V1919" i="6"/>
  <c r="U313" i="6"/>
  <c r="T313" i="6" s="1"/>
  <c r="V33" i="6"/>
  <c r="U260" i="6"/>
  <c r="T260" i="6" s="1"/>
  <c r="U820" i="6"/>
  <c r="T820" i="6" s="1"/>
  <c r="V199" i="6"/>
  <c r="V888" i="6"/>
  <c r="U836" i="6"/>
  <c r="T836" i="6" s="1"/>
  <c r="U221" i="6"/>
  <c r="T221" i="6" s="1"/>
  <c r="V194" i="6"/>
  <c r="V757" i="6"/>
  <c r="U303" i="6"/>
  <c r="T303" i="6" s="1"/>
  <c r="V1898" i="6"/>
  <c r="V881" i="6"/>
  <c r="U281" i="6"/>
  <c r="T281" i="6" s="1"/>
  <c r="V316" i="6"/>
  <c r="V126" i="6"/>
  <c r="V77" i="6"/>
  <c r="U77" i="6"/>
  <c r="T77" i="6" s="1"/>
  <c r="V728" i="6"/>
  <c r="V744" i="6"/>
  <c r="V103" i="6"/>
  <c r="V80" i="6"/>
  <c r="V920" i="6"/>
  <c r="V2359" i="6"/>
  <c r="V1772" i="6"/>
  <c r="U2446" i="6"/>
  <c r="T2446" i="6" s="1"/>
  <c r="V1731" i="6"/>
  <c r="V1669" i="6"/>
  <c r="V1670" i="6"/>
  <c r="V1623" i="6"/>
  <c r="V1642" i="6"/>
  <c r="V1598" i="6"/>
  <c r="U1616" i="6"/>
  <c r="T1616" i="6" s="1"/>
  <c r="V1550" i="6"/>
  <c r="T1511" i="6"/>
  <c r="V1431" i="6"/>
  <c r="V2435" i="6"/>
  <c r="V2178" i="6"/>
  <c r="U179" i="6"/>
  <c r="T179" i="6" s="1"/>
  <c r="V705" i="6"/>
  <c r="U705" i="6"/>
  <c r="T705" i="6" s="1"/>
  <c r="U1836" i="6"/>
  <c r="T1836" i="6" s="1"/>
  <c r="U2296" i="6"/>
  <c r="T2296" i="6" s="1"/>
  <c r="U1600" i="6"/>
  <c r="T1600" i="6" s="1"/>
  <c r="V2236" i="6"/>
  <c r="V1463" i="6"/>
  <c r="U2174" i="6"/>
  <c r="T2174" i="6" s="1"/>
  <c r="V1323" i="6"/>
  <c r="V1136" i="6"/>
  <c r="V1215" i="6"/>
  <c r="U501" i="6"/>
  <c r="T501" i="6" s="1"/>
  <c r="U2068" i="6"/>
  <c r="T2068" i="6" s="1"/>
  <c r="V2047" i="6"/>
  <c r="V1122" i="6"/>
  <c r="U1152" i="6"/>
  <c r="T1152" i="6" s="1"/>
  <c r="V1177" i="6"/>
  <c r="V1943" i="6"/>
  <c r="U343" i="6"/>
  <c r="T343" i="6" s="1"/>
  <c r="U776" i="6"/>
  <c r="T776" i="6" s="1"/>
  <c r="U1885" i="6"/>
  <c r="T1885" i="6" s="1"/>
  <c r="U1897" i="6"/>
  <c r="T1897" i="6" s="1"/>
  <c r="V102" i="6"/>
  <c r="U102" i="6"/>
  <c r="T102" i="6" s="1"/>
  <c r="V12" i="6"/>
  <c r="U176" i="6"/>
  <c r="T176" i="6" s="1"/>
  <c r="U824" i="6"/>
  <c r="T824" i="6" s="1"/>
  <c r="U258" i="6"/>
  <c r="T258" i="6" s="1"/>
  <c r="U255" i="6"/>
  <c r="T255" i="6" s="1"/>
  <c r="U778" i="6"/>
  <c r="T778" i="6" s="1"/>
  <c r="V75" i="6"/>
  <c r="V1822" i="6"/>
  <c r="V2449" i="6"/>
  <c r="U1774" i="6"/>
  <c r="T1774" i="6" s="1"/>
  <c r="V1795" i="6"/>
  <c r="V1797" i="6"/>
  <c r="U1778" i="6"/>
  <c r="T1778" i="6" s="1"/>
  <c r="V1764" i="6"/>
  <c r="U1728" i="6"/>
  <c r="T1728" i="6" s="1"/>
  <c r="V1681" i="6"/>
  <c r="U1674" i="6"/>
  <c r="T1674" i="6" s="1"/>
  <c r="U645" i="6"/>
  <c r="T645" i="6" s="1"/>
  <c r="V649" i="6"/>
  <c r="V1660" i="6"/>
  <c r="V641" i="6"/>
  <c r="V1644" i="6"/>
  <c r="V2289" i="6"/>
  <c r="V2292" i="6"/>
  <c r="V1620" i="6"/>
  <c r="U1664" i="6"/>
  <c r="T1664" i="6" s="1"/>
  <c r="U1631" i="6"/>
  <c r="T1631" i="6" s="1"/>
  <c r="U1607" i="6"/>
  <c r="T1607" i="6" s="1"/>
  <c r="U2272" i="6"/>
  <c r="T2272" i="6" s="1"/>
  <c r="V1611" i="6"/>
  <c r="U1592" i="6"/>
  <c r="T1592" i="6" s="1"/>
  <c r="V623" i="6"/>
  <c r="U1557" i="6"/>
  <c r="T1557" i="6" s="1"/>
  <c r="T2293" i="6"/>
  <c r="U1572" i="6"/>
  <c r="T1572" i="6" s="1"/>
  <c r="U1544" i="6"/>
  <c r="T1544" i="6" s="1"/>
  <c r="U606" i="6"/>
  <c r="T606" i="6" s="1"/>
  <c r="U1525" i="6"/>
  <c r="T1525" i="6" s="1"/>
  <c r="U1491" i="6"/>
  <c r="T1491" i="6" s="1"/>
  <c r="V1459" i="6"/>
  <c r="V614" i="6"/>
  <c r="U1522" i="6"/>
  <c r="T1522" i="6" s="1"/>
  <c r="V1488" i="6"/>
  <c r="U1494" i="6"/>
  <c r="T1494" i="6" s="1"/>
  <c r="V611" i="6"/>
  <c r="V66" i="6"/>
  <c r="V1492" i="6"/>
  <c r="U577" i="6"/>
  <c r="T577" i="6" s="1"/>
  <c r="U1416" i="6"/>
  <c r="T1416" i="6" s="1"/>
  <c r="U1390" i="6"/>
  <c r="T1390" i="6" s="1"/>
  <c r="U2244" i="6"/>
  <c r="T2244" i="6" s="1"/>
  <c r="U1428" i="6"/>
  <c r="T1428" i="6" s="1"/>
  <c r="V1442" i="6"/>
  <c r="U1405" i="6"/>
  <c r="T1405" i="6" s="1"/>
  <c r="U2226" i="6"/>
  <c r="T2226" i="6" s="1"/>
  <c r="U2189" i="6"/>
  <c r="T2189" i="6" s="1"/>
  <c r="V580" i="6"/>
  <c r="V2432" i="6"/>
  <c r="U2225" i="6"/>
  <c r="T2225" i="6" s="1"/>
  <c r="U2202" i="6"/>
  <c r="T2202" i="6" s="1"/>
  <c r="U1404" i="6"/>
  <c r="T1404" i="6" s="1"/>
  <c r="U571" i="6"/>
  <c r="T571" i="6" s="1"/>
  <c r="U2185" i="6"/>
  <c r="T2185" i="6" s="1"/>
  <c r="U2165" i="6"/>
  <c r="T2165" i="6" s="1"/>
  <c r="U1290" i="6"/>
  <c r="T1290" i="6" s="1"/>
  <c r="U1365" i="6"/>
  <c r="T1365" i="6" s="1"/>
  <c r="V2166" i="6"/>
  <c r="V1328" i="6"/>
  <c r="V551" i="6"/>
  <c r="V528" i="6"/>
  <c r="U2134" i="6"/>
  <c r="T2134" i="6" s="1"/>
  <c r="V1285" i="6"/>
  <c r="V515" i="6"/>
  <c r="U507" i="6"/>
  <c r="T507" i="6" s="1"/>
  <c r="U2424" i="6"/>
  <c r="T2424" i="6" s="1"/>
  <c r="U1252" i="6"/>
  <c r="T1252" i="6" s="1"/>
  <c r="V1236" i="6"/>
  <c r="T1229" i="6"/>
  <c r="U1960" i="6"/>
  <c r="T1960" i="6" s="1"/>
  <c r="V1961" i="6"/>
  <c r="V1090" i="6"/>
  <c r="V1996" i="6"/>
  <c r="V502" i="6"/>
  <c r="V2125" i="6"/>
  <c r="V2405" i="6"/>
  <c r="U1098" i="6"/>
  <c r="T1098" i="6" s="1"/>
  <c r="U2089" i="6"/>
  <c r="T2089" i="6" s="1"/>
  <c r="V1946" i="6"/>
  <c r="U1142" i="6"/>
  <c r="T1142" i="6" s="1"/>
  <c r="V1968" i="6"/>
  <c r="V2416" i="6"/>
  <c r="V467" i="6"/>
  <c r="U1211" i="6"/>
  <c r="T1211" i="6" s="1"/>
  <c r="V2105" i="6"/>
  <c r="V2059" i="6"/>
  <c r="V1955" i="6"/>
  <c r="U1123" i="6"/>
  <c r="T1123" i="6" s="1"/>
  <c r="U1129" i="6"/>
  <c r="T1129" i="6" s="1"/>
  <c r="V1975" i="6"/>
  <c r="V1069" i="6"/>
  <c r="V415" i="6"/>
  <c r="V394" i="6"/>
  <c r="U1916" i="6"/>
  <c r="T1916" i="6" s="1"/>
  <c r="U45" i="6"/>
  <c r="T45" i="6" s="1"/>
  <c r="U1071" i="6"/>
  <c r="T1071" i="6" s="1"/>
  <c r="V424" i="6"/>
  <c r="U1964" i="6"/>
  <c r="T1964" i="6" s="1"/>
  <c r="V1939" i="6"/>
  <c r="V1019" i="6"/>
  <c r="U2063" i="6"/>
  <c r="T2063" i="6" s="1"/>
  <c r="T437" i="6"/>
  <c r="V971" i="6"/>
  <c r="U1912" i="6"/>
  <c r="T1912" i="6" s="1"/>
  <c r="V992" i="6"/>
  <c r="T916" i="6"/>
  <c r="U930" i="6"/>
  <c r="T930" i="6" s="1"/>
  <c r="V954" i="6"/>
  <c r="U845" i="6"/>
  <c r="T845" i="6" s="1"/>
  <c r="U829" i="6"/>
  <c r="T829" i="6" s="1"/>
  <c r="U162" i="6"/>
  <c r="T162" i="6" s="1"/>
  <c r="U156" i="6"/>
  <c r="T156" i="6" s="1"/>
  <c r="U874" i="6"/>
  <c r="T874" i="6" s="1"/>
  <c r="U812" i="6"/>
  <c r="T812" i="6" s="1"/>
  <c r="V718" i="6"/>
  <c r="U98" i="6"/>
  <c r="T98" i="6" s="1"/>
  <c r="U6" i="6"/>
  <c r="T6" i="6" s="1"/>
  <c r="V9" i="6"/>
  <c r="V822" i="6"/>
  <c r="V723" i="6"/>
  <c r="V84" i="6"/>
  <c r="U136" i="6"/>
  <c r="T136" i="6" s="1"/>
  <c r="U753" i="6"/>
  <c r="T753" i="6" s="1"/>
  <c r="U16" i="6"/>
  <c r="T16" i="6" s="1"/>
  <c r="V128" i="6"/>
  <c r="U1879" i="6"/>
  <c r="T1879" i="6" s="1"/>
  <c r="V684" i="6"/>
  <c r="U2365" i="6"/>
  <c r="T2365" i="6" s="1"/>
  <c r="V2345" i="6"/>
  <c r="T1789" i="6"/>
  <c r="U2346" i="6"/>
  <c r="T2346" i="6" s="1"/>
  <c r="T1791" i="6"/>
  <c r="U1740" i="6"/>
  <c r="T1740" i="6" s="1"/>
  <c r="U2329" i="6"/>
  <c r="T2329" i="6" s="1"/>
  <c r="U656" i="6"/>
  <c r="T656" i="6" s="1"/>
  <c r="V2324" i="6"/>
  <c r="T1765" i="6"/>
  <c r="U1726" i="6"/>
  <c r="T1726" i="6" s="1"/>
  <c r="U1761" i="6"/>
  <c r="T1761" i="6" s="1"/>
  <c r="U1735" i="6"/>
  <c r="T1735" i="6" s="1"/>
  <c r="T2331" i="6"/>
  <c r="U2318" i="6"/>
  <c r="T2318" i="6" s="1"/>
  <c r="V1700" i="6"/>
  <c r="U1696" i="6"/>
  <c r="T1696" i="6" s="1"/>
  <c r="U2322" i="6"/>
  <c r="T2322" i="6" s="1"/>
  <c r="T2314" i="6"/>
  <c r="U1711" i="6"/>
  <c r="T1711" i="6" s="1"/>
  <c r="U2309" i="6"/>
  <c r="T2309" i="6" s="1"/>
  <c r="V1650" i="6"/>
  <c r="U1610" i="6"/>
  <c r="T1610" i="6" s="1"/>
  <c r="U1655" i="6"/>
  <c r="T1655" i="6" s="1"/>
  <c r="U2297" i="6"/>
  <c r="T2297" i="6" s="1"/>
  <c r="V2295" i="6"/>
  <c r="U1651" i="6"/>
  <c r="T1651" i="6" s="1"/>
  <c r="U1628" i="6"/>
  <c r="T1628" i="6" s="1"/>
  <c r="U1551" i="6"/>
  <c r="T1551" i="6" s="1"/>
  <c r="U1568" i="6"/>
  <c r="T1568" i="6" s="1"/>
  <c r="U620" i="6"/>
  <c r="T620" i="6" s="1"/>
  <c r="U2283" i="6"/>
  <c r="T2283" i="6" s="1"/>
  <c r="T2281" i="6"/>
  <c r="U1546" i="6"/>
  <c r="T1546" i="6" s="1"/>
  <c r="U609" i="6"/>
  <c r="T609" i="6" s="1"/>
  <c r="U603" i="6"/>
  <c r="T603" i="6" s="1"/>
  <c r="U1512" i="6"/>
  <c r="T1512" i="6" s="1"/>
  <c r="V1478" i="6"/>
  <c r="U2443" i="6"/>
  <c r="T2443" i="6" s="1"/>
  <c r="U2254" i="6"/>
  <c r="T2254" i="6" s="1"/>
  <c r="U1513" i="6"/>
  <c r="T1513" i="6" s="1"/>
  <c r="T2239" i="6"/>
  <c r="U1471" i="6"/>
  <c r="T1471" i="6" s="1"/>
  <c r="U1440" i="6"/>
  <c r="T1440" i="6" s="1"/>
  <c r="V582" i="6"/>
  <c r="V1464" i="6"/>
  <c r="U1439" i="6"/>
  <c r="T1439" i="6" s="1"/>
  <c r="T2228" i="6"/>
  <c r="U1384" i="6"/>
  <c r="T1384" i="6" s="1"/>
  <c r="U1343" i="6"/>
  <c r="T1343" i="6" s="1"/>
  <c r="U1352" i="6"/>
  <c r="T1352" i="6" s="1"/>
  <c r="U1376" i="6"/>
  <c r="T1376" i="6" s="1"/>
  <c r="V2209" i="6"/>
  <c r="T2173" i="6"/>
  <c r="V2198" i="6"/>
  <c r="U1324" i="6"/>
  <c r="T1324" i="6" s="1"/>
  <c r="U1370" i="6"/>
  <c r="T1370" i="6" s="1"/>
  <c r="U2167" i="6"/>
  <c r="T2167" i="6" s="1"/>
  <c r="U564" i="6"/>
  <c r="T564" i="6" s="1"/>
  <c r="U568" i="6"/>
  <c r="T568" i="6" s="1"/>
  <c r="U1319" i="6"/>
  <c r="T1319" i="6" s="1"/>
  <c r="U556" i="6"/>
  <c r="T556" i="6" s="1"/>
  <c r="U530" i="6"/>
  <c r="T530" i="6" s="1"/>
  <c r="U50" i="6"/>
  <c r="T50" i="6" s="1"/>
  <c r="U1273" i="6"/>
  <c r="T1273" i="6" s="1"/>
  <c r="U1250" i="6"/>
  <c r="T1250" i="6" s="1"/>
  <c r="U542" i="6"/>
  <c r="T542" i="6" s="1"/>
  <c r="V545" i="6"/>
  <c r="U536" i="6"/>
  <c r="T536" i="6" s="1"/>
  <c r="U1267" i="6"/>
  <c r="T1267" i="6" s="1"/>
  <c r="U2133" i="6"/>
  <c r="T2133" i="6" s="1"/>
  <c r="U478" i="6"/>
  <c r="T478" i="6" s="1"/>
  <c r="T2095" i="6"/>
  <c r="U2074" i="6"/>
  <c r="T2074" i="6" s="1"/>
  <c r="U2079" i="6"/>
  <c r="T2079" i="6" s="1"/>
  <c r="U1166" i="6"/>
  <c r="T1166" i="6" s="1"/>
  <c r="U1992" i="6"/>
  <c r="T1992" i="6" s="1"/>
  <c r="U1959" i="6"/>
  <c r="T1959" i="6" s="1"/>
  <c r="U1151" i="6"/>
  <c r="T1151" i="6" s="1"/>
  <c r="V2417" i="6"/>
  <c r="U1180" i="6"/>
  <c r="T1180" i="6" s="1"/>
  <c r="U1198" i="6"/>
  <c r="T1198" i="6" s="1"/>
  <c r="U1103" i="6"/>
  <c r="T1103" i="6" s="1"/>
  <c r="V1154" i="6"/>
  <c r="U2413" i="6"/>
  <c r="T2413" i="6" s="1"/>
  <c r="V2111" i="6"/>
  <c r="U1990" i="6"/>
  <c r="T1990" i="6" s="1"/>
  <c r="T1149" i="6"/>
  <c r="V1145" i="6"/>
  <c r="V2036" i="6"/>
  <c r="U1159" i="6"/>
  <c r="T1159" i="6" s="1"/>
  <c r="V2085" i="6"/>
  <c r="V1095" i="6"/>
  <c r="U459" i="6"/>
  <c r="T459" i="6" s="1"/>
  <c r="U409" i="6"/>
  <c r="T409" i="6" s="1"/>
  <c r="V1932" i="6"/>
  <c r="V913" i="6"/>
  <c r="U445" i="6"/>
  <c r="T445" i="6" s="1"/>
  <c r="V980" i="6"/>
  <c r="V1060" i="6"/>
  <c r="U2092" i="6"/>
  <c r="T2092" i="6" s="1"/>
  <c r="V2037" i="6"/>
  <c r="U1085" i="6"/>
  <c r="T1085" i="6" s="1"/>
  <c r="U1028" i="6"/>
  <c r="T1028" i="6" s="1"/>
  <c r="V1074" i="6"/>
  <c r="U390" i="6"/>
  <c r="T390" i="6" s="1"/>
  <c r="U361" i="6"/>
  <c r="T361" i="6" s="1"/>
  <c r="U1928" i="6"/>
  <c r="T1928" i="6" s="1"/>
  <c r="U350" i="6"/>
  <c r="T350" i="6" s="1"/>
  <c r="U325" i="6"/>
  <c r="T325" i="6" s="1"/>
  <c r="U869" i="6"/>
  <c r="T869" i="6" s="1"/>
  <c r="V924" i="6"/>
  <c r="U923" i="6"/>
  <c r="T923" i="6" s="1"/>
  <c r="U344" i="6"/>
  <c r="T344" i="6" s="1"/>
  <c r="U353" i="6"/>
  <c r="T353" i="6" s="1"/>
  <c r="U907" i="6"/>
  <c r="T907" i="6" s="1"/>
  <c r="U883" i="6"/>
  <c r="T883" i="6" s="1"/>
  <c r="U277" i="6"/>
  <c r="T277" i="6" s="1"/>
  <c r="U848" i="6"/>
  <c r="T848" i="6" s="1"/>
  <c r="U27" i="6"/>
  <c r="T27" i="6" s="1"/>
  <c r="U185" i="6"/>
  <c r="T185" i="6" s="1"/>
  <c r="U764" i="6"/>
  <c r="T764" i="6" s="1"/>
  <c r="U841" i="6"/>
  <c r="T841" i="6" s="1"/>
  <c r="U233" i="6"/>
  <c r="T233" i="6" s="1"/>
  <c r="U787" i="6"/>
  <c r="T787" i="6" s="1"/>
  <c r="U170" i="6"/>
  <c r="T170" i="6" s="1"/>
  <c r="V739" i="6"/>
  <c r="U30" i="6"/>
  <c r="T30" i="6" s="1"/>
  <c r="U2383" i="6"/>
  <c r="T2383" i="6" s="1"/>
  <c r="U201" i="6"/>
  <c r="T201" i="6" s="1"/>
  <c r="V37" i="6"/>
  <c r="U189" i="6"/>
  <c r="T189" i="6" s="1"/>
  <c r="V901" i="6"/>
  <c r="U270" i="6"/>
  <c r="T270" i="6" s="1"/>
  <c r="V871" i="6"/>
  <c r="U838" i="6"/>
  <c r="T838" i="6" s="1"/>
  <c r="U144" i="6"/>
  <c r="T144" i="6" s="1"/>
  <c r="U175" i="6"/>
  <c r="T175" i="6" s="1"/>
  <c r="U117" i="6"/>
  <c r="T117" i="6" s="1"/>
  <c r="U266" i="6"/>
  <c r="T266" i="6" s="1"/>
  <c r="U96" i="6"/>
  <c r="T96" i="6" s="1"/>
  <c r="U809" i="6"/>
  <c r="T809" i="6" s="1"/>
  <c r="V727" i="6"/>
  <c r="V758" i="6"/>
  <c r="V747" i="6"/>
  <c r="V315" i="6"/>
  <c r="V794" i="6"/>
  <c r="V852" i="6"/>
  <c r="V154" i="6"/>
  <c r="V805" i="6"/>
  <c r="V309" i="6"/>
  <c r="V885" i="6"/>
  <c r="V830" i="6"/>
  <c r="V1039" i="6"/>
  <c r="V2030" i="6"/>
  <c r="V2073" i="6"/>
  <c r="V2389" i="6"/>
  <c r="V2100" i="6"/>
  <c r="V1201" i="6"/>
  <c r="V2011" i="6"/>
  <c r="V2007" i="6"/>
  <c r="V2404" i="6"/>
  <c r="V487" i="6"/>
  <c r="V2003" i="6"/>
  <c r="V2124" i="6"/>
  <c r="V2138" i="6"/>
  <c r="V1280" i="6"/>
  <c r="V1303" i="6"/>
  <c r="V2427" i="6"/>
  <c r="V1381" i="6"/>
  <c r="V2433" i="6"/>
  <c r="V62" i="6"/>
  <c r="V2228" i="6"/>
  <c r="V2323" i="6"/>
  <c r="V1673" i="6"/>
  <c r="V1736" i="6"/>
  <c r="V1798" i="6"/>
  <c r="V2336" i="6"/>
  <c r="V2321" i="6"/>
  <c r="V3" i="6"/>
  <c r="V209" i="6"/>
  <c r="U234" i="6"/>
  <c r="T234" i="6" s="1"/>
  <c r="U803" i="6"/>
  <c r="T803" i="6" s="1"/>
  <c r="U244" i="6"/>
  <c r="T244" i="6" s="1"/>
  <c r="U850" i="6"/>
  <c r="T850" i="6" s="1"/>
  <c r="U839" i="6"/>
  <c r="T839" i="6" s="1"/>
  <c r="U349" i="6"/>
  <c r="T349" i="6" s="1"/>
  <c r="U745" i="6"/>
  <c r="T745" i="6" s="1"/>
  <c r="U795" i="6"/>
  <c r="T795" i="6" s="1"/>
  <c r="U853" i="6"/>
  <c r="T853" i="6" s="1"/>
  <c r="U891" i="6"/>
  <c r="T891" i="6" s="1"/>
  <c r="U815" i="6"/>
  <c r="T815" i="6" s="1"/>
  <c r="U748" i="6"/>
  <c r="T748" i="6" s="1"/>
  <c r="U813" i="6"/>
  <c r="T813" i="6" s="1"/>
  <c r="U1887" i="6"/>
  <c r="T1887" i="6" s="1"/>
  <c r="U227" i="6"/>
  <c r="T227" i="6" s="1"/>
  <c r="U308" i="6"/>
  <c r="T308" i="6" s="1"/>
  <c r="U35" i="6"/>
  <c r="T35" i="6" s="1"/>
  <c r="U949" i="6"/>
  <c r="T949" i="6" s="1"/>
  <c r="U922" i="6"/>
  <c r="T922" i="6" s="1"/>
  <c r="U952" i="6"/>
  <c r="T952" i="6" s="1"/>
  <c r="U894" i="6"/>
  <c r="T894" i="6" s="1"/>
  <c r="U950" i="6"/>
  <c r="T950" i="6" s="1"/>
  <c r="U34" i="6"/>
  <c r="T34" i="6" s="1"/>
  <c r="U925" i="6"/>
  <c r="T925" i="6" s="1"/>
  <c r="U279" i="6"/>
  <c r="T279" i="6" s="1"/>
  <c r="U346" i="6"/>
  <c r="T346" i="6" s="1"/>
  <c r="U26" i="6"/>
  <c r="T26" i="6" s="1"/>
  <c r="U791" i="6"/>
  <c r="T791" i="6" s="1"/>
  <c r="U274" i="6"/>
  <c r="T274" i="6" s="1"/>
  <c r="U906" i="6"/>
  <c r="T906" i="6" s="1"/>
  <c r="U1017" i="6"/>
  <c r="T1017" i="6" s="1"/>
  <c r="U1222" i="6"/>
  <c r="T1222" i="6" s="1"/>
  <c r="U1077" i="6"/>
  <c r="T1077" i="6" s="1"/>
  <c r="U421" i="6"/>
  <c r="T421" i="6" s="1"/>
  <c r="U403" i="6"/>
  <c r="T403" i="6" s="1"/>
  <c r="U1078" i="6"/>
  <c r="T1078" i="6" s="1"/>
  <c r="U439" i="6"/>
  <c r="T439" i="6" s="1"/>
  <c r="U388" i="6"/>
  <c r="T388" i="6" s="1"/>
  <c r="U427" i="6"/>
  <c r="T427" i="6" s="1"/>
  <c r="U398" i="6"/>
  <c r="T398" i="6" s="1"/>
  <c r="U433" i="6"/>
  <c r="T433" i="6" s="1"/>
  <c r="U961" i="6"/>
  <c r="T961" i="6" s="1"/>
  <c r="U411" i="6"/>
  <c r="T411" i="6" s="1"/>
  <c r="U1139" i="6"/>
  <c r="T1139" i="6" s="1"/>
  <c r="U2388" i="6"/>
  <c r="T2388" i="6" s="1"/>
  <c r="U2400" i="6"/>
  <c r="T2400" i="6" s="1"/>
  <c r="U2088" i="6"/>
  <c r="T2088" i="6" s="1"/>
  <c r="U2014" i="6"/>
  <c r="T2014" i="6" s="1"/>
  <c r="U1164" i="6"/>
  <c r="T1164" i="6" s="1"/>
  <c r="U2126" i="6"/>
  <c r="T2126" i="6" s="1"/>
  <c r="U2418" i="6"/>
  <c r="T2418" i="6" s="1"/>
  <c r="U935" i="6"/>
  <c r="T935" i="6" s="1"/>
  <c r="U1930" i="6"/>
  <c r="T1930" i="6" s="1"/>
  <c r="U1913" i="6"/>
  <c r="T1913" i="6" s="1"/>
  <c r="U1187" i="6"/>
  <c r="T1187" i="6" s="1"/>
  <c r="U1150" i="6"/>
  <c r="T1150" i="6" s="1"/>
  <c r="U1125" i="6"/>
  <c r="T1125" i="6" s="1"/>
  <c r="U2031" i="6"/>
  <c r="T2031" i="6" s="1"/>
  <c r="U2415" i="6"/>
  <c r="T2415" i="6" s="1"/>
  <c r="U1175" i="6"/>
  <c r="T1175" i="6" s="1"/>
  <c r="U1097" i="6"/>
  <c r="T1097" i="6" s="1"/>
  <c r="U1126" i="6"/>
  <c r="T1126" i="6" s="1"/>
  <c r="U2049" i="6"/>
  <c r="T2049" i="6" s="1"/>
  <c r="U2057" i="6"/>
  <c r="T2057" i="6" s="1"/>
  <c r="U1193" i="6"/>
  <c r="T1193" i="6" s="1"/>
  <c r="U2044" i="6"/>
  <c r="T2044" i="6" s="1"/>
  <c r="U2076" i="6"/>
  <c r="T2076" i="6" s="1"/>
  <c r="U2078" i="6"/>
  <c r="T2078" i="6" s="1"/>
  <c r="U2129" i="6"/>
  <c r="T2129" i="6" s="1"/>
  <c r="U1980" i="6"/>
  <c r="T1980" i="6" s="1"/>
  <c r="U1127" i="6"/>
  <c r="T1127" i="6" s="1"/>
  <c r="U521" i="6"/>
  <c r="T521" i="6" s="1"/>
  <c r="U1271" i="6"/>
  <c r="T1271" i="6" s="1"/>
  <c r="U504" i="6"/>
  <c r="T504" i="6" s="1"/>
  <c r="U1242" i="6"/>
  <c r="T1242" i="6" s="1"/>
  <c r="U512" i="6"/>
  <c r="T512" i="6" s="1"/>
  <c r="U1294" i="6"/>
  <c r="T1294" i="6" s="1"/>
  <c r="U2407" i="6"/>
  <c r="T2407" i="6" s="1"/>
  <c r="U508" i="6"/>
  <c r="T508" i="6" s="1"/>
  <c r="U2145" i="6"/>
  <c r="T2145" i="6" s="1"/>
  <c r="U1311" i="6"/>
  <c r="T1311" i="6" s="1"/>
  <c r="U2203" i="6"/>
  <c r="T2203" i="6" s="1"/>
  <c r="U1299" i="6"/>
  <c r="T1299" i="6" s="1"/>
  <c r="U1310" i="6"/>
  <c r="T1310" i="6" s="1"/>
  <c r="U1326" i="6"/>
  <c r="T1326" i="6" s="1"/>
  <c r="U2163" i="6"/>
  <c r="T2163" i="6" s="1"/>
  <c r="U2153" i="6"/>
  <c r="T2153" i="6" s="1"/>
  <c r="U1338" i="6"/>
  <c r="T1338" i="6" s="1"/>
  <c r="U2221" i="6"/>
  <c r="T2221" i="6" s="1"/>
  <c r="U1347" i="6"/>
  <c r="T1347" i="6" s="1"/>
  <c r="U2426" i="6"/>
  <c r="T2426" i="6" s="1"/>
  <c r="U2214" i="6"/>
  <c r="T2214" i="6" s="1"/>
  <c r="U2176" i="6"/>
  <c r="T2176" i="6" s="1"/>
  <c r="U1396" i="6"/>
  <c r="T1396" i="6" s="1"/>
  <c r="U1429" i="6"/>
  <c r="T1429" i="6" s="1"/>
  <c r="U1407" i="6"/>
  <c r="T1407" i="6" s="1"/>
  <c r="U1447" i="6"/>
  <c r="T1447" i="6" s="1"/>
  <c r="U1403" i="6"/>
  <c r="T1403" i="6" s="1"/>
  <c r="U1423" i="6"/>
  <c r="T1423" i="6" s="1"/>
  <c r="U585" i="6"/>
  <c r="T585" i="6" s="1"/>
  <c r="U1451" i="6"/>
  <c r="T1451" i="6" s="1"/>
  <c r="U2258" i="6"/>
  <c r="T2258" i="6" s="1"/>
  <c r="U1533" i="6"/>
  <c r="T1533" i="6" s="1"/>
  <c r="U1516" i="6"/>
  <c r="T1516" i="6" s="1"/>
  <c r="U1500" i="6"/>
  <c r="T1500" i="6" s="1"/>
  <c r="U597" i="6"/>
  <c r="T597" i="6" s="1"/>
  <c r="U1529" i="6"/>
  <c r="T1529" i="6" s="1"/>
  <c r="U1490" i="6"/>
  <c r="T1490" i="6" s="1"/>
  <c r="U1596" i="6"/>
  <c r="T1596" i="6" s="1"/>
  <c r="U2273" i="6"/>
  <c r="T2273" i="6" s="1"/>
  <c r="U2275" i="6"/>
  <c r="T2275" i="6" s="1"/>
  <c r="U1648" i="6"/>
  <c r="T1648" i="6" s="1"/>
  <c r="U642" i="6"/>
  <c r="T642" i="6" s="1"/>
  <c r="U2301" i="6"/>
  <c r="T2301" i="6" s="1"/>
  <c r="U2264" i="6"/>
  <c r="T2264" i="6" s="1"/>
  <c r="U1613" i="6"/>
  <c r="T1613" i="6" s="1"/>
  <c r="U2312" i="6"/>
  <c r="T2312" i="6" s="1"/>
  <c r="U1702" i="6"/>
  <c r="T1702" i="6" s="1"/>
  <c r="U1716" i="6"/>
  <c r="T1716" i="6" s="1"/>
  <c r="U2327" i="6"/>
  <c r="T2327" i="6" s="1"/>
  <c r="U654" i="6"/>
  <c r="T654" i="6" s="1"/>
  <c r="U1709" i="6"/>
  <c r="T1709" i="6" s="1"/>
  <c r="U2330" i="6"/>
  <c r="T2330" i="6" s="1"/>
  <c r="U1739" i="6"/>
  <c r="T1739" i="6" s="1"/>
  <c r="U664" i="6"/>
  <c r="T664" i="6" s="1"/>
  <c r="U1773" i="6"/>
  <c r="T1773" i="6" s="1"/>
  <c r="U663" i="6"/>
  <c r="T663" i="6" s="1"/>
  <c r="U1790" i="6"/>
  <c r="T1790" i="6" s="1"/>
  <c r="U1823" i="6"/>
  <c r="T1823" i="6" s="1"/>
  <c r="U2454" i="6"/>
  <c r="T2454" i="6" s="1"/>
  <c r="U686" i="6"/>
  <c r="T686" i="6" s="1"/>
  <c r="U692" i="6"/>
  <c r="T692" i="6" s="1"/>
  <c r="U1854" i="6"/>
  <c r="T1854" i="6" s="1"/>
  <c r="U697" i="6"/>
  <c r="T697" i="6" s="1"/>
  <c r="U688" i="6"/>
  <c r="T688" i="6" s="1"/>
  <c r="V724" i="6"/>
  <c r="V707" i="6"/>
  <c r="U91" i="6"/>
  <c r="T91" i="6" s="1"/>
  <c r="U225" i="6"/>
  <c r="T225" i="6" s="1"/>
  <c r="U215" i="6"/>
  <c r="T215" i="6" s="1"/>
  <c r="U112" i="6"/>
  <c r="T112" i="6" s="1"/>
  <c r="V720" i="6"/>
  <c r="V82" i="6"/>
  <c r="U706" i="6"/>
  <c r="T706" i="6" s="1"/>
  <c r="V8" i="6"/>
  <c r="T73" i="6"/>
  <c r="T8" i="6"/>
  <c r="T15" i="6"/>
  <c r="V456" i="6"/>
  <c r="V1050" i="6"/>
  <c r="V446" i="6"/>
  <c r="V441" i="6"/>
  <c r="V2035" i="6"/>
  <c r="V1108" i="6"/>
  <c r="V1999" i="6"/>
  <c r="V2104" i="6"/>
  <c r="V1185" i="6"/>
  <c r="V2095" i="6"/>
  <c r="V1156" i="6"/>
  <c r="V2390" i="6"/>
  <c r="V1277" i="6"/>
  <c r="V2135" i="6"/>
  <c r="V1255" i="6"/>
  <c r="V1314" i="6"/>
  <c r="V557" i="6"/>
  <c r="V1435" i="6"/>
  <c r="V2442" i="6"/>
  <c r="V1511" i="6"/>
  <c r="V1531" i="6"/>
  <c r="V1577" i="6"/>
  <c r="V2284" i="6"/>
  <c r="V1640" i="6"/>
  <c r="V2314" i="6"/>
  <c r="V2331" i="6"/>
  <c r="V1719" i="6"/>
  <c r="V2328" i="6"/>
  <c r="V1765" i="6"/>
  <c r="V1801" i="6"/>
  <c r="V2371" i="6"/>
  <c r="V709" i="6"/>
  <c r="V240" i="6"/>
  <c r="U712" i="6"/>
  <c r="T712" i="6" s="1"/>
  <c r="U733" i="6"/>
  <c r="T733" i="6" s="1"/>
  <c r="U237" i="6"/>
  <c r="T237" i="6" s="1"/>
  <c r="U259" i="6"/>
  <c r="T259" i="6" s="1"/>
  <c r="U751" i="6"/>
  <c r="T751" i="6" s="1"/>
  <c r="U851" i="6"/>
  <c r="T851" i="6" s="1"/>
  <c r="U1900" i="6"/>
  <c r="T1900" i="6" s="1"/>
  <c r="U122" i="6"/>
  <c r="T122" i="6" s="1"/>
  <c r="U212" i="6"/>
  <c r="T212" i="6" s="1"/>
  <c r="U854" i="6"/>
  <c r="T854" i="6" s="1"/>
  <c r="U164" i="6"/>
  <c r="T164" i="6" s="1"/>
  <c r="U811" i="6"/>
  <c r="T811" i="6" s="1"/>
  <c r="U725" i="6"/>
  <c r="T725" i="6" s="1"/>
  <c r="U153" i="6"/>
  <c r="T153" i="6" s="1"/>
  <c r="U806" i="6"/>
  <c r="T806" i="6" s="1"/>
  <c r="U286" i="6"/>
  <c r="T286" i="6" s="1"/>
  <c r="U729" i="6"/>
  <c r="T729" i="6" s="1"/>
  <c r="U760" i="6"/>
  <c r="T760" i="6" s="1"/>
  <c r="U235" i="6"/>
  <c r="T235" i="6" s="1"/>
  <c r="U897" i="6"/>
  <c r="T897" i="6" s="1"/>
  <c r="U312" i="6"/>
  <c r="T312" i="6" s="1"/>
  <c r="U358" i="6"/>
  <c r="T358" i="6" s="1"/>
  <c r="U1927" i="6"/>
  <c r="T1927" i="6" s="1"/>
  <c r="U970" i="6"/>
  <c r="T970" i="6" s="1"/>
  <c r="U1908" i="6"/>
  <c r="T1908" i="6" s="1"/>
  <c r="U1923" i="6"/>
  <c r="T1923" i="6" s="1"/>
  <c r="U742" i="6"/>
  <c r="T742" i="6" s="1"/>
  <c r="U866" i="6"/>
  <c r="T866" i="6" s="1"/>
  <c r="U946" i="6"/>
  <c r="T946" i="6" s="1"/>
  <c r="U868" i="6"/>
  <c r="T868" i="6" s="1"/>
  <c r="U956" i="6"/>
  <c r="T956" i="6" s="1"/>
  <c r="U833" i="6"/>
  <c r="T833" i="6" s="1"/>
  <c r="U371" i="6"/>
  <c r="T371" i="6" s="1"/>
  <c r="U1038" i="6"/>
  <c r="T1038" i="6" s="1"/>
  <c r="U407" i="6"/>
  <c r="T407" i="6" s="1"/>
  <c r="U452" i="6"/>
  <c r="T452" i="6" s="1"/>
  <c r="U1048" i="6"/>
  <c r="T1048" i="6" s="1"/>
  <c r="U1006" i="6"/>
  <c r="T1006" i="6" s="1"/>
  <c r="U447" i="6"/>
  <c r="T447" i="6" s="1"/>
  <c r="U442" i="6"/>
  <c r="T442" i="6" s="1"/>
  <c r="U434" i="6"/>
  <c r="T434" i="6" s="1"/>
  <c r="U929" i="6"/>
  <c r="T929" i="6" s="1"/>
  <c r="U999" i="6"/>
  <c r="T999" i="6" s="1"/>
  <c r="U448" i="6"/>
  <c r="T448" i="6" s="1"/>
  <c r="U290" i="6"/>
  <c r="T290" i="6" s="1"/>
  <c r="U968" i="6"/>
  <c r="T968" i="6" s="1"/>
  <c r="U1025" i="6"/>
  <c r="T1025" i="6" s="1"/>
  <c r="U2096" i="6"/>
  <c r="T2096" i="6" s="1"/>
  <c r="U2067" i="6"/>
  <c r="T2067" i="6" s="1"/>
  <c r="U2072" i="6"/>
  <c r="T2072" i="6" s="1"/>
  <c r="U2077" i="6"/>
  <c r="T2077" i="6" s="1"/>
  <c r="U2116" i="6"/>
  <c r="T2116" i="6" s="1"/>
  <c r="U1200" i="6"/>
  <c r="T1200" i="6" s="1"/>
  <c r="U355" i="6"/>
  <c r="T355" i="6" s="1"/>
  <c r="U995" i="6"/>
  <c r="T995" i="6" s="1"/>
  <c r="U919" i="6"/>
  <c r="T919" i="6" s="1"/>
  <c r="U2050" i="6"/>
  <c r="T2050" i="6" s="1"/>
  <c r="U1212" i="6"/>
  <c r="T1212" i="6" s="1"/>
  <c r="U1208" i="6"/>
  <c r="T1208" i="6" s="1"/>
  <c r="U1092" i="6"/>
  <c r="T1092" i="6" s="1"/>
  <c r="U479" i="6"/>
  <c r="T479" i="6" s="1"/>
  <c r="U1205" i="6"/>
  <c r="T1205" i="6" s="1"/>
  <c r="U1947" i="6"/>
  <c r="T1947" i="6" s="1"/>
  <c r="U1203" i="6"/>
  <c r="T1203" i="6" s="1"/>
  <c r="U1209" i="6"/>
  <c r="T1209" i="6" s="1"/>
  <c r="U1155" i="6"/>
  <c r="T1155" i="6" s="1"/>
  <c r="U2112" i="6"/>
  <c r="T2112" i="6" s="1"/>
  <c r="U1199" i="6"/>
  <c r="T1199" i="6" s="1"/>
  <c r="U2094" i="6"/>
  <c r="T2094" i="6" s="1"/>
  <c r="U1952" i="6"/>
  <c r="T1952" i="6" s="1"/>
  <c r="U1105" i="6"/>
  <c r="T1105" i="6" s="1"/>
  <c r="U2019" i="6"/>
  <c r="T2019" i="6" s="1"/>
  <c r="U1997" i="6"/>
  <c r="T1997" i="6" s="1"/>
  <c r="U2402" i="6"/>
  <c r="T2402" i="6" s="1"/>
  <c r="U1962" i="6"/>
  <c r="T1962" i="6" s="1"/>
  <c r="U526" i="6"/>
  <c r="T526" i="6" s="1"/>
  <c r="U1268" i="6"/>
  <c r="T1268" i="6" s="1"/>
  <c r="U523" i="6"/>
  <c r="T523" i="6" s="1"/>
  <c r="U1232" i="6"/>
  <c r="T1232" i="6" s="1"/>
  <c r="U1286" i="6"/>
  <c r="T1286" i="6" s="1"/>
  <c r="U518" i="6"/>
  <c r="T518" i="6" s="1"/>
  <c r="U2122" i="6"/>
  <c r="T2122" i="6" s="1"/>
  <c r="U1243" i="6"/>
  <c r="T1243" i="6" s="1"/>
  <c r="U60" i="6"/>
  <c r="T60" i="6" s="1"/>
  <c r="U1302" i="6"/>
  <c r="T1302" i="6" s="1"/>
  <c r="U1309" i="6"/>
  <c r="T1309" i="6" s="1"/>
  <c r="U1337" i="6"/>
  <c r="T1337" i="6" s="1"/>
  <c r="U1321" i="6"/>
  <c r="T1321" i="6" s="1"/>
  <c r="U2151" i="6"/>
  <c r="T2151" i="6" s="1"/>
  <c r="U2193" i="6"/>
  <c r="T2193" i="6" s="1"/>
  <c r="U1345" i="6"/>
  <c r="T1345" i="6" s="1"/>
  <c r="U2194" i="6"/>
  <c r="T2194" i="6" s="1"/>
  <c r="U548" i="6"/>
  <c r="T548" i="6" s="1"/>
  <c r="U1362" i="6"/>
  <c r="T1362" i="6" s="1"/>
  <c r="U1411" i="6"/>
  <c r="T1411" i="6" s="1"/>
  <c r="U1412" i="6"/>
  <c r="T1412" i="6" s="1"/>
  <c r="U2230" i="6"/>
  <c r="T2230" i="6" s="1"/>
  <c r="U1437" i="6"/>
  <c r="T1437" i="6" s="1"/>
  <c r="U596" i="6"/>
  <c r="T596" i="6" s="1"/>
  <c r="U63" i="6"/>
  <c r="T63" i="6" s="1"/>
  <c r="U1530" i="6"/>
  <c r="T1530" i="6" s="1"/>
  <c r="U1502" i="6"/>
  <c r="T1502" i="6" s="1"/>
  <c r="U1535" i="6"/>
  <c r="T1535" i="6" s="1"/>
  <c r="U592" i="6"/>
  <c r="T592" i="6" s="1"/>
  <c r="U605" i="6"/>
  <c r="T605" i="6" s="1"/>
  <c r="U1543" i="6"/>
  <c r="T1543" i="6" s="1"/>
  <c r="U1573" i="6"/>
  <c r="T1573" i="6" s="1"/>
  <c r="U628" i="6"/>
  <c r="T628" i="6" s="1"/>
  <c r="U1523" i="6"/>
  <c r="T1523" i="6" s="1"/>
  <c r="U594" i="6"/>
  <c r="T594" i="6" s="1"/>
  <c r="U1580" i="6"/>
  <c r="T1580" i="6" s="1"/>
  <c r="U1473" i="6"/>
  <c r="T1473" i="6" s="1"/>
  <c r="U1588" i="6"/>
  <c r="T1588" i="6" s="1"/>
  <c r="U640" i="6"/>
  <c r="T640" i="6" s="1"/>
  <c r="U1659" i="6"/>
  <c r="T1659" i="6" s="1"/>
  <c r="U2288" i="6"/>
  <c r="T2288" i="6" s="1"/>
  <c r="U1604" i="6"/>
  <c r="T1604" i="6" s="1"/>
  <c r="U1682" i="6"/>
  <c r="T1682" i="6" s="1"/>
  <c r="U1712" i="6"/>
  <c r="T1712" i="6" s="1"/>
  <c r="U1606" i="6"/>
  <c r="T1606" i="6" s="1"/>
  <c r="U1667" i="6"/>
  <c r="T1667" i="6" s="1"/>
  <c r="U1722" i="6"/>
  <c r="T1722" i="6" s="1"/>
  <c r="U1745" i="6"/>
  <c r="T1745" i="6" s="1"/>
  <c r="U653" i="6"/>
  <c r="T653" i="6" s="1"/>
  <c r="U1753" i="6"/>
  <c r="T1753" i="6" s="1"/>
  <c r="U1746" i="6"/>
  <c r="T1746" i="6" s="1"/>
  <c r="U1770" i="6"/>
  <c r="T1770" i="6" s="1"/>
  <c r="U2339" i="6"/>
  <c r="T2339" i="6" s="1"/>
  <c r="U1768" i="6"/>
  <c r="T1768" i="6" s="1"/>
  <c r="U1814" i="6"/>
  <c r="T1814" i="6" s="1"/>
  <c r="U1827" i="6"/>
  <c r="T1827" i="6" s="1"/>
  <c r="U1793" i="6"/>
  <c r="T1793" i="6" s="1"/>
  <c r="U1839" i="6"/>
  <c r="T1839" i="6" s="1"/>
  <c r="U1870" i="6"/>
  <c r="T1870" i="6" s="1"/>
  <c r="U685" i="6"/>
  <c r="T685" i="6" s="1"/>
  <c r="U1872" i="6"/>
  <c r="T1872" i="6" s="1"/>
  <c r="V83" i="6"/>
  <c r="V856" i="6"/>
  <c r="U191" i="6"/>
  <c r="T191" i="6" s="1"/>
  <c r="V222" i="6"/>
  <c r="V213" i="6"/>
  <c r="V224" i="6"/>
  <c r="V111" i="6"/>
  <c r="U92" i="6"/>
  <c r="T92" i="6" s="1"/>
  <c r="U89" i="6"/>
  <c r="T89" i="6" s="1"/>
  <c r="V15" i="6"/>
  <c r="U1061" i="6"/>
  <c r="T1061" i="6" s="1"/>
  <c r="U1070" i="6"/>
  <c r="T1070" i="6" s="1"/>
  <c r="U1032" i="6"/>
  <c r="T1032" i="6" s="1"/>
  <c r="U1003" i="6"/>
  <c r="T1003" i="6" s="1"/>
  <c r="U1083" i="6"/>
  <c r="T1083" i="6" s="1"/>
  <c r="U1053" i="6"/>
  <c r="T1053" i="6" s="1"/>
  <c r="U1015" i="6"/>
  <c r="T1015" i="6" s="1"/>
  <c r="U910" i="6"/>
  <c r="T910" i="6" s="1"/>
  <c r="U319" i="6"/>
  <c r="T319" i="6" s="1"/>
  <c r="U964" i="6"/>
  <c r="T964" i="6" s="1"/>
  <c r="U359" i="6"/>
  <c r="T359" i="6" s="1"/>
  <c r="U314" i="6"/>
  <c r="T314" i="6" s="1"/>
  <c r="U287" i="6"/>
  <c r="T287" i="6" s="1"/>
  <c r="V921" i="6"/>
  <c r="U892" i="6"/>
  <c r="T892" i="6" s="1"/>
  <c r="U864" i="6"/>
  <c r="T864" i="6" s="1"/>
  <c r="V984" i="6"/>
  <c r="T1920" i="6"/>
  <c r="V335" i="6"/>
  <c r="V347" i="6"/>
  <c r="V282" i="6"/>
  <c r="U28" i="6"/>
  <c r="T28" i="6" s="1"/>
  <c r="U1891" i="6"/>
  <c r="T1891" i="6" s="1"/>
  <c r="U796" i="6"/>
  <c r="T796" i="6" s="1"/>
  <c r="U750" i="6"/>
  <c r="T750" i="6" s="1"/>
  <c r="U150" i="6"/>
  <c r="T150" i="6" s="1"/>
  <c r="U872" i="6"/>
  <c r="T872" i="6" s="1"/>
  <c r="U275" i="6"/>
  <c r="T275" i="6" s="1"/>
  <c r="U269" i="6"/>
  <c r="T269" i="6" s="1"/>
  <c r="U821" i="6"/>
  <c r="T821" i="6" s="1"/>
  <c r="U218" i="6"/>
  <c r="T218" i="6" s="1"/>
  <c r="U783" i="6"/>
  <c r="T783" i="6" s="1"/>
  <c r="U754" i="6"/>
  <c r="T754" i="6" s="1"/>
  <c r="V340" i="6"/>
  <c r="U797" i="6"/>
  <c r="T797" i="6" s="1"/>
  <c r="U292" i="6"/>
  <c r="T292" i="6" s="1"/>
  <c r="U220" i="6"/>
  <c r="T220" i="6" s="1"/>
  <c r="V782" i="6"/>
  <c r="U755" i="6"/>
  <c r="T755" i="6" s="1"/>
  <c r="U828" i="6"/>
  <c r="T828" i="6" s="1"/>
  <c r="U132" i="6"/>
  <c r="T132" i="6" s="1"/>
  <c r="U807" i="6"/>
  <c r="T807" i="6" s="1"/>
  <c r="U1902" i="6"/>
  <c r="T1902" i="6" s="1"/>
  <c r="U799" i="6"/>
  <c r="T799" i="6" s="1"/>
  <c r="U730" i="6"/>
  <c r="T730" i="6" s="1"/>
  <c r="U104" i="6"/>
  <c r="T104" i="6" s="1"/>
  <c r="U700" i="6"/>
  <c r="T700" i="6" s="1"/>
  <c r="V774" i="6"/>
  <c r="V142" i="6"/>
  <c r="V178" i="6"/>
  <c r="V835" i="6"/>
  <c r="V295" i="6"/>
  <c r="V849" i="6"/>
  <c r="V726" i="6"/>
  <c r="V152" i="6"/>
  <c r="V217" i="6"/>
  <c r="V1062" i="6"/>
  <c r="V418" i="6"/>
  <c r="V1216" i="6"/>
  <c r="V2083" i="6"/>
  <c r="V2131" i="6"/>
  <c r="V1114" i="6"/>
  <c r="V2108" i="6"/>
  <c r="V1229" i="6"/>
  <c r="V2143" i="6"/>
  <c r="V543" i="6"/>
  <c r="V1336" i="6"/>
  <c r="V2217" i="6"/>
  <c r="V2173" i="6"/>
  <c r="V1350" i="6"/>
  <c r="V1450" i="6"/>
  <c r="V573" i="6"/>
  <c r="V1441" i="6"/>
  <c r="V1542" i="6"/>
  <c r="V1539" i="6"/>
  <c r="V1484" i="6"/>
  <c r="V1585" i="6"/>
  <c r="V1609" i="6"/>
  <c r="V1528" i="6"/>
  <c r="V68" i="6"/>
  <c r="V1744" i="6"/>
  <c r="V1742" i="6"/>
  <c r="V2360" i="6"/>
  <c r="V2355" i="6"/>
  <c r="V1875" i="6"/>
  <c r="U777" i="6"/>
  <c r="T777" i="6" s="1"/>
  <c r="U116" i="6"/>
  <c r="T116" i="6" s="1"/>
  <c r="U238" i="6"/>
  <c r="T238" i="6" s="1"/>
  <c r="U264" i="6"/>
  <c r="T264" i="6" s="1"/>
  <c r="U289" i="6"/>
  <c r="T289" i="6" s="1"/>
  <c r="U731" i="6"/>
  <c r="T731" i="6" s="1"/>
  <c r="U814" i="6"/>
  <c r="T814" i="6" s="1"/>
  <c r="U169" i="6"/>
  <c r="T169" i="6" s="1"/>
  <c r="U232" i="6"/>
  <c r="T232" i="6" s="1"/>
  <c r="U734" i="6"/>
  <c r="T734" i="6" s="1"/>
  <c r="U245" i="6"/>
  <c r="T245" i="6" s="1"/>
  <c r="U171" i="6"/>
  <c r="T171" i="6" s="1"/>
  <c r="U786" i="6"/>
  <c r="T786" i="6" s="1"/>
  <c r="U1896" i="6"/>
  <c r="T1896" i="6" s="1"/>
  <c r="U320" i="6"/>
  <c r="T320" i="6" s="1"/>
  <c r="U982" i="6"/>
  <c r="T982" i="6" s="1"/>
  <c r="U1914" i="6"/>
  <c r="T1914" i="6" s="1"/>
  <c r="U977" i="6"/>
  <c r="T977" i="6" s="1"/>
  <c r="U342" i="6"/>
  <c r="T342" i="6" s="1"/>
  <c r="U357" i="6"/>
  <c r="T357" i="6" s="1"/>
  <c r="U1901" i="6"/>
  <c r="T1901" i="6" s="1"/>
  <c r="U886" i="6"/>
  <c r="T886" i="6" s="1"/>
  <c r="U941" i="6"/>
  <c r="T941" i="6" s="1"/>
  <c r="U300" i="6"/>
  <c r="T300" i="6" s="1"/>
  <c r="U944" i="6"/>
  <c r="T944" i="6" s="1"/>
  <c r="U148" i="6"/>
  <c r="T148" i="6" s="1"/>
  <c r="U865" i="6"/>
  <c r="T865" i="6" s="1"/>
  <c r="U931" i="6"/>
  <c r="T931" i="6" s="1"/>
  <c r="U1892" i="6"/>
  <c r="T1892" i="6" s="1"/>
  <c r="U976" i="6"/>
  <c r="T976" i="6" s="1"/>
  <c r="U1941" i="6"/>
  <c r="T1941" i="6" s="1"/>
  <c r="U1013" i="6"/>
  <c r="T1013" i="6" s="1"/>
  <c r="U458" i="6"/>
  <c r="T458" i="6" s="1"/>
  <c r="U425" i="6"/>
  <c r="T425" i="6" s="1"/>
  <c r="U406" i="6"/>
  <c r="T406" i="6" s="1"/>
  <c r="U43" i="6"/>
  <c r="T43" i="6" s="1"/>
  <c r="U1924" i="6"/>
  <c r="T1924" i="6" s="1"/>
  <c r="U1020" i="6"/>
  <c r="T1020" i="6" s="1"/>
  <c r="U454" i="6"/>
  <c r="T454" i="6" s="1"/>
  <c r="U294" i="6"/>
  <c r="T294" i="6" s="1"/>
  <c r="U974" i="6"/>
  <c r="T974" i="6" s="1"/>
  <c r="U1041" i="6"/>
  <c r="T1041" i="6" s="1"/>
  <c r="U1121" i="6"/>
  <c r="T1121" i="6" s="1"/>
  <c r="U1976" i="6"/>
  <c r="T1976" i="6" s="1"/>
  <c r="U483" i="6"/>
  <c r="T483" i="6" s="1"/>
  <c r="U1974" i="6"/>
  <c r="T1974" i="6" s="1"/>
  <c r="U1148" i="6"/>
  <c r="T1148" i="6" s="1"/>
  <c r="U364" i="6"/>
  <c r="T364" i="6" s="1"/>
  <c r="U1130" i="6"/>
  <c r="T1130" i="6" s="1"/>
  <c r="U2009" i="6"/>
  <c r="T2009" i="6" s="1"/>
  <c r="U948" i="6"/>
  <c r="T948" i="6" s="1"/>
  <c r="U2102" i="6"/>
  <c r="T2102" i="6" s="1"/>
  <c r="U2393" i="6"/>
  <c r="T2393" i="6" s="1"/>
  <c r="U1206" i="6"/>
  <c r="T1206" i="6" s="1"/>
  <c r="U2409" i="6"/>
  <c r="T2409" i="6" s="1"/>
  <c r="U2391" i="6"/>
  <c r="T2391" i="6" s="1"/>
  <c r="U1991" i="6"/>
  <c r="T1991" i="6" s="1"/>
  <c r="U472" i="6"/>
  <c r="T472" i="6" s="1"/>
  <c r="U2038" i="6"/>
  <c r="T2038" i="6" s="1"/>
  <c r="U1225" i="6"/>
  <c r="T1225" i="6" s="1"/>
  <c r="U1224" i="6"/>
  <c r="T1224" i="6" s="1"/>
  <c r="U2071" i="6"/>
  <c r="T2071" i="6" s="1"/>
  <c r="U1089" i="6"/>
  <c r="T1089" i="6" s="1"/>
  <c r="U1988" i="6"/>
  <c r="T1988" i="6" s="1"/>
  <c r="U2021" i="6"/>
  <c r="T2021" i="6" s="1"/>
  <c r="U1221" i="6"/>
  <c r="T1221" i="6" s="1"/>
  <c r="U1197" i="6"/>
  <c r="T1197" i="6" s="1"/>
  <c r="U2054" i="6"/>
  <c r="T2054" i="6" s="1"/>
  <c r="U2140" i="6"/>
  <c r="T2140" i="6" s="1"/>
  <c r="U509" i="6"/>
  <c r="T509" i="6" s="1"/>
  <c r="U520" i="6"/>
  <c r="T520" i="6" s="1"/>
  <c r="U1263" i="6"/>
  <c r="T1263" i="6" s="1"/>
  <c r="U1253" i="6"/>
  <c r="T1253" i="6" s="1"/>
  <c r="U2027" i="6"/>
  <c r="T2027" i="6" s="1"/>
  <c r="U1249" i="6"/>
  <c r="T1249" i="6" s="1"/>
  <c r="U1230" i="6"/>
  <c r="T1230" i="6" s="1"/>
  <c r="U1289" i="6"/>
  <c r="T1289" i="6" s="1"/>
  <c r="U1327" i="6"/>
  <c r="T1327" i="6" s="1"/>
  <c r="U1313" i="6"/>
  <c r="T1313" i="6" s="1"/>
  <c r="U1316" i="6"/>
  <c r="T1316" i="6" s="1"/>
  <c r="U1332" i="6"/>
  <c r="T1332" i="6" s="1"/>
  <c r="U1334" i="6"/>
  <c r="T1334" i="6" s="1"/>
  <c r="U2148" i="6"/>
  <c r="T2148" i="6" s="1"/>
  <c r="U1348" i="6"/>
  <c r="T1348" i="6" s="1"/>
  <c r="U1379" i="6"/>
  <c r="T1379" i="6" s="1"/>
  <c r="U2222" i="6"/>
  <c r="T2222" i="6" s="1"/>
  <c r="U1342" i="6"/>
  <c r="T1342" i="6" s="1"/>
  <c r="U2428" i="6"/>
  <c r="T2428" i="6" s="1"/>
  <c r="U1392" i="6"/>
  <c r="T1392" i="6" s="1"/>
  <c r="U1427" i="6"/>
  <c r="T1427" i="6" s="1"/>
  <c r="U1449" i="6"/>
  <c r="T1449" i="6" s="1"/>
  <c r="U2238" i="6"/>
  <c r="T2238" i="6" s="1"/>
  <c r="U2227" i="6"/>
  <c r="T2227" i="6" s="1"/>
  <c r="U1438" i="6"/>
  <c r="T1438" i="6" s="1"/>
  <c r="U1389" i="6"/>
  <c r="T1389" i="6" s="1"/>
  <c r="U1465" i="6"/>
  <c r="T1465" i="6" s="1"/>
  <c r="U1461" i="6"/>
  <c r="T1461" i="6" s="1"/>
  <c r="U2249" i="6"/>
  <c r="T2249" i="6" s="1"/>
  <c r="U2216" i="6"/>
  <c r="T2216" i="6" s="1"/>
  <c r="U593" i="6"/>
  <c r="T593" i="6" s="1"/>
  <c r="U1514" i="6"/>
  <c r="T1514" i="6" s="1"/>
  <c r="U616" i="6"/>
  <c r="T616" i="6" s="1"/>
  <c r="U2268" i="6"/>
  <c r="T2268" i="6" s="1"/>
  <c r="U2280" i="6"/>
  <c r="T2280" i="6" s="1"/>
  <c r="U2286" i="6"/>
  <c r="T2286" i="6" s="1"/>
  <c r="U1537" i="6"/>
  <c r="T1537" i="6" s="1"/>
  <c r="U1466" i="6"/>
  <c r="T1466" i="6" s="1"/>
  <c r="U625" i="6"/>
  <c r="T625" i="6" s="1"/>
  <c r="U1597" i="6"/>
  <c r="T1597" i="6" s="1"/>
  <c r="U2307" i="6"/>
  <c r="T2307" i="6" s="1"/>
  <c r="U630" i="6"/>
  <c r="T630" i="6" s="1"/>
  <c r="U635" i="6"/>
  <c r="T635" i="6" s="1"/>
  <c r="U1621" i="6"/>
  <c r="T1621" i="6" s="1"/>
  <c r="U1657" i="6"/>
  <c r="T1657" i="6" s="1"/>
  <c r="U1732" i="6"/>
  <c r="T1732" i="6" s="1"/>
  <c r="U1743" i="6"/>
  <c r="T1743" i="6" s="1"/>
  <c r="U1782" i="6"/>
  <c r="T1782" i="6" s="1"/>
  <c r="U2332" i="6"/>
  <c r="T2332" i="6" s="1"/>
  <c r="U1817" i="6"/>
  <c r="T1817" i="6" s="1"/>
  <c r="U1799" i="6"/>
  <c r="T1799" i="6" s="1"/>
  <c r="U676" i="6"/>
  <c r="T676" i="6" s="1"/>
  <c r="U71" i="6"/>
  <c r="T71" i="6" s="1"/>
  <c r="U1874" i="6"/>
  <c r="T1874" i="6" s="1"/>
  <c r="U711" i="6"/>
  <c r="T711" i="6" s="1"/>
  <c r="V790" i="6"/>
  <c r="U735" i="6"/>
  <c r="T735" i="6" s="1"/>
  <c r="U210" i="6"/>
  <c r="T210" i="6" s="1"/>
  <c r="U826" i="6"/>
  <c r="T826" i="6" s="1"/>
  <c r="V108" i="6"/>
  <c r="U127" i="6"/>
  <c r="T127" i="6" s="1"/>
  <c r="V93" i="6"/>
  <c r="U78" i="6"/>
  <c r="T78" i="6" s="1"/>
  <c r="U713" i="6"/>
  <c r="T713" i="6" s="1"/>
  <c r="V875" i="6"/>
  <c r="V2385" i="6"/>
  <c r="V962" i="6"/>
  <c r="V206" i="6"/>
  <c r="V337" i="6"/>
  <c r="V916" i="6"/>
  <c r="V1894" i="6"/>
  <c r="V1026" i="6"/>
  <c r="V1140" i="6"/>
  <c r="V1149" i="6"/>
  <c r="V1091" i="6"/>
  <c r="V2120" i="6"/>
  <c r="V1179" i="6"/>
  <c r="V497" i="6"/>
  <c r="V503" i="6"/>
  <c r="V57" i="6"/>
  <c r="V2155" i="6"/>
  <c r="V561" i="6"/>
  <c r="V1371" i="6"/>
  <c r="V2425" i="6"/>
  <c r="V2170" i="6"/>
  <c r="V1401" i="6"/>
  <c r="V2213" i="6"/>
  <c r="V621" i="6"/>
  <c r="V1553" i="6"/>
  <c r="V2305" i="6"/>
  <c r="V1617" i="6"/>
  <c r="V1741" i="6"/>
  <c r="V1751" i="6"/>
  <c r="V1789" i="6"/>
  <c r="V1863" i="6"/>
  <c r="V1862" i="6"/>
  <c r="V72" i="6"/>
  <c r="V701" i="6"/>
  <c r="V817" i="6"/>
  <c r="U160" i="6"/>
  <c r="T160" i="6" s="1"/>
  <c r="U25" i="6"/>
  <c r="T25" i="6" s="1"/>
  <c r="U1895" i="6"/>
  <c r="T1895" i="6" s="1"/>
  <c r="U721" i="6"/>
  <c r="T721" i="6" s="1"/>
  <c r="U190" i="6"/>
  <c r="T190" i="6" s="1"/>
  <c r="U285" i="6"/>
  <c r="T285" i="6" s="1"/>
  <c r="U293" i="6"/>
  <c r="T293" i="6" s="1"/>
  <c r="U21" i="6"/>
  <c r="T21" i="6" s="1"/>
  <c r="U756" i="6"/>
  <c r="T756" i="6" s="1"/>
  <c r="U276" i="6"/>
  <c r="T276" i="6" s="1"/>
  <c r="U177" i="6"/>
  <c r="T177" i="6" s="1"/>
  <c r="U825" i="6"/>
  <c r="T825" i="6" s="1"/>
  <c r="U125" i="6"/>
  <c r="T125" i="6" s="1"/>
  <c r="U767" i="6"/>
  <c r="T767" i="6" s="1"/>
  <c r="U819" i="6"/>
  <c r="T819" i="6" s="1"/>
  <c r="U889" i="6"/>
  <c r="T889" i="6" s="1"/>
  <c r="U129" i="6"/>
  <c r="T129" i="6" s="1"/>
  <c r="U183" i="6"/>
  <c r="T183" i="6" s="1"/>
  <c r="U249" i="6"/>
  <c r="T249" i="6" s="1"/>
  <c r="U905" i="6"/>
  <c r="T905" i="6" s="1"/>
  <c r="U846" i="6"/>
  <c r="T846" i="6" s="1"/>
  <c r="U329" i="6"/>
  <c r="T329" i="6" s="1"/>
  <c r="U890" i="6"/>
  <c r="T890" i="6" s="1"/>
  <c r="U40" i="6"/>
  <c r="T40" i="6" s="1"/>
  <c r="U376" i="6"/>
  <c r="T376" i="6" s="1"/>
  <c r="U965" i="6"/>
  <c r="T965" i="6" s="1"/>
  <c r="U917" i="6"/>
  <c r="T917" i="6" s="1"/>
  <c r="U847" i="6"/>
  <c r="T847" i="6" s="1"/>
  <c r="U1909" i="6"/>
  <c r="T1909" i="6" s="1"/>
  <c r="U933" i="6"/>
  <c r="T933" i="6" s="1"/>
  <c r="U878" i="6"/>
  <c r="T878" i="6" s="1"/>
  <c r="U939" i="6"/>
  <c r="T939" i="6" s="1"/>
  <c r="U1931" i="6"/>
  <c r="T1931" i="6" s="1"/>
  <c r="U1056" i="6"/>
  <c r="T1056" i="6" s="1"/>
  <c r="U1933" i="6"/>
  <c r="T1933" i="6" s="1"/>
  <c r="U430" i="6"/>
  <c r="T430" i="6" s="1"/>
  <c r="U1027" i="6"/>
  <c r="T1027" i="6" s="1"/>
  <c r="U413" i="6"/>
  <c r="T413" i="6" s="1"/>
  <c r="U858" i="6"/>
  <c r="T858" i="6" s="1"/>
  <c r="U909" i="6"/>
  <c r="T909" i="6" s="1"/>
  <c r="U416" i="6"/>
  <c r="T416" i="6" s="1"/>
  <c r="U832" i="6"/>
  <c r="T832" i="6" s="1"/>
  <c r="U381" i="6"/>
  <c r="T381" i="6" s="1"/>
  <c r="U423" i="6"/>
  <c r="T423" i="6" s="1"/>
  <c r="U2451" i="6"/>
  <c r="T2451" i="6" s="1"/>
  <c r="U2098" i="6"/>
  <c r="T2098" i="6" s="1"/>
  <c r="U1966" i="6"/>
  <c r="T1966" i="6" s="1"/>
  <c r="U1167" i="6"/>
  <c r="T1167" i="6" s="1"/>
  <c r="U2034" i="6"/>
  <c r="T2034" i="6" s="1"/>
  <c r="U1970" i="6"/>
  <c r="T1970" i="6" s="1"/>
  <c r="U2052" i="6"/>
  <c r="T2052" i="6" s="1"/>
  <c r="U966" i="6"/>
  <c r="T966" i="6" s="1"/>
  <c r="U399" i="6"/>
  <c r="T399" i="6" s="1"/>
  <c r="U1967" i="6"/>
  <c r="T1967" i="6" s="1"/>
  <c r="U1204" i="6"/>
  <c r="T1204" i="6" s="1"/>
  <c r="U471" i="6"/>
  <c r="T471" i="6" s="1"/>
  <c r="U2086" i="6"/>
  <c r="T2086" i="6" s="1"/>
  <c r="U1119" i="6"/>
  <c r="T1119" i="6" s="1"/>
  <c r="U1192" i="6"/>
  <c r="T1192" i="6" s="1"/>
  <c r="U2069" i="6"/>
  <c r="T2069" i="6" s="1"/>
  <c r="U1973" i="6"/>
  <c r="T1973" i="6" s="1"/>
  <c r="U1965" i="6"/>
  <c r="T1965" i="6" s="1"/>
  <c r="U2394" i="6"/>
  <c r="T2394" i="6" s="1"/>
  <c r="U490" i="6"/>
  <c r="T490" i="6" s="1"/>
  <c r="U1223" i="6"/>
  <c r="T1223" i="6" s="1"/>
  <c r="U489" i="6"/>
  <c r="T489" i="6" s="1"/>
  <c r="U1112" i="6"/>
  <c r="T1112" i="6" s="1"/>
  <c r="U2109" i="6"/>
  <c r="T2109" i="6" s="1"/>
  <c r="U1981" i="6"/>
  <c r="T1981" i="6" s="1"/>
  <c r="U56" i="6"/>
  <c r="T56" i="6" s="1"/>
  <c r="U519" i="6"/>
  <c r="T519" i="6" s="1"/>
  <c r="U53" i="6"/>
  <c r="T53" i="6" s="1"/>
  <c r="U1241" i="6"/>
  <c r="T1241" i="6" s="1"/>
  <c r="U55" i="6"/>
  <c r="T55" i="6" s="1"/>
  <c r="U1265" i="6"/>
  <c r="T1265" i="6" s="1"/>
  <c r="U1292" i="6"/>
  <c r="T1292" i="6" s="1"/>
  <c r="U550" i="6"/>
  <c r="T550" i="6" s="1"/>
  <c r="U1317" i="6"/>
  <c r="T1317" i="6" s="1"/>
  <c r="U1356" i="6"/>
  <c r="T1356" i="6" s="1"/>
  <c r="U2211" i="6"/>
  <c r="T2211" i="6" s="1"/>
  <c r="U563" i="6"/>
  <c r="T563" i="6" s="1"/>
  <c r="U58" i="6"/>
  <c r="T58" i="6" s="1"/>
  <c r="U2208" i="6"/>
  <c r="T2208" i="6" s="1"/>
  <c r="U2431" i="6"/>
  <c r="T2431" i="6" s="1"/>
  <c r="U1394" i="6"/>
  <c r="T1394" i="6" s="1"/>
  <c r="U1361" i="6"/>
  <c r="T1361" i="6" s="1"/>
  <c r="U1354" i="6"/>
  <c r="T1354" i="6" s="1"/>
  <c r="U1398" i="6"/>
  <c r="T1398" i="6" s="1"/>
  <c r="U581" i="6"/>
  <c r="T581" i="6" s="1"/>
  <c r="U1418" i="6"/>
  <c r="T1418" i="6" s="1"/>
  <c r="U587" i="6"/>
  <c r="T587" i="6" s="1"/>
  <c r="U588" i="6"/>
  <c r="T588" i="6" s="1"/>
  <c r="U2234" i="6"/>
  <c r="T2234" i="6" s="1"/>
  <c r="U2436" i="6"/>
  <c r="T2436" i="6" s="1"/>
  <c r="U2242" i="6"/>
  <c r="T2242" i="6" s="1"/>
  <c r="U1486" i="6"/>
  <c r="T1486" i="6" s="1"/>
  <c r="U1493" i="6"/>
  <c r="T1493" i="6" s="1"/>
  <c r="U1519" i="6"/>
  <c r="T1519" i="6" s="1"/>
  <c r="U1470" i="6"/>
  <c r="T1470" i="6" s="1"/>
  <c r="U2265" i="6"/>
  <c r="T2265" i="6" s="1"/>
  <c r="U1560" i="6"/>
  <c r="T1560" i="6" s="1"/>
  <c r="U1549" i="6"/>
  <c r="T1549" i="6" s="1"/>
  <c r="U1571" i="6"/>
  <c r="T1571" i="6" s="1"/>
  <c r="U1593" i="6"/>
  <c r="T1593" i="6" s="1"/>
  <c r="U2287" i="6"/>
  <c r="T2287" i="6" s="1"/>
  <c r="U617" i="6"/>
  <c r="T617" i="6" s="1"/>
  <c r="U1594" i="6"/>
  <c r="T1594" i="6" s="1"/>
  <c r="U2261" i="6"/>
  <c r="T2261" i="6" s="1"/>
  <c r="U2285" i="6"/>
  <c r="T2285" i="6" s="1"/>
  <c r="U634" i="6"/>
  <c r="T634" i="6" s="1"/>
  <c r="U636" i="6"/>
  <c r="T636" i="6" s="1"/>
  <c r="U69" i="6"/>
  <c r="T69" i="6" s="1"/>
  <c r="U1668" i="6"/>
  <c r="T1668" i="6" s="1"/>
  <c r="U1685" i="6"/>
  <c r="T1685" i="6" s="1"/>
  <c r="U1721" i="6"/>
  <c r="T1721" i="6" s="1"/>
  <c r="U2316" i="6"/>
  <c r="T2316" i="6" s="1"/>
  <c r="U1661" i="6"/>
  <c r="T1661" i="6" s="1"/>
  <c r="U1737" i="6"/>
  <c r="T1737" i="6" s="1"/>
  <c r="U1762" i="6"/>
  <c r="T1762" i="6" s="1"/>
  <c r="U2342" i="6"/>
  <c r="T2342" i="6" s="1"/>
  <c r="U665" i="6"/>
  <c r="T665" i="6" s="1"/>
  <c r="U1775" i="6"/>
  <c r="T1775" i="6" s="1"/>
  <c r="U1819" i="6"/>
  <c r="T1819" i="6" s="1"/>
  <c r="U671" i="6"/>
  <c r="T671" i="6" s="1"/>
  <c r="U1806" i="6"/>
  <c r="T1806" i="6" s="1"/>
  <c r="U1831" i="6"/>
  <c r="T1831" i="6" s="1"/>
  <c r="U682" i="6"/>
  <c r="T682" i="6" s="1"/>
  <c r="U1861" i="6"/>
  <c r="T1861" i="6" s="1"/>
  <c r="U2450" i="6"/>
  <c r="T2450" i="6" s="1"/>
  <c r="U694" i="6"/>
  <c r="T694" i="6" s="1"/>
  <c r="U200" i="6"/>
  <c r="T200" i="6" s="1"/>
  <c r="V263" i="6"/>
  <c r="U1889" i="6"/>
  <c r="T1889" i="6" s="1"/>
  <c r="U752" i="6"/>
  <c r="T752" i="6" s="1"/>
  <c r="U762" i="6"/>
  <c r="T762" i="6" s="1"/>
  <c r="U187" i="6"/>
  <c r="T187" i="6" s="1"/>
  <c r="U115" i="6"/>
  <c r="T115" i="6" s="1"/>
  <c r="U124" i="6"/>
  <c r="T124" i="6" s="1"/>
  <c r="V17" i="6"/>
  <c r="U105" i="6"/>
  <c r="T105" i="6" s="1"/>
  <c r="V7" i="6"/>
  <c r="V710" i="6"/>
  <c r="V437" i="6"/>
  <c r="V1131" i="6"/>
  <c r="V1141" i="6"/>
  <c r="V2118" i="6"/>
  <c r="V1173" i="6"/>
  <c r="V1213" i="6"/>
  <c r="V1982" i="6"/>
  <c r="V1100" i="6"/>
  <c r="V2408" i="6"/>
  <c r="V49" i="6"/>
  <c r="V1248" i="6"/>
  <c r="V2218" i="6"/>
  <c r="V1359" i="6"/>
  <c r="V1432" i="6"/>
  <c r="V1413" i="6"/>
  <c r="V2239" i="6"/>
  <c r="V2233" i="6"/>
  <c r="V1517" i="6"/>
  <c r="V2266" i="6"/>
  <c r="V2293" i="6"/>
  <c r="V1626" i="6"/>
  <c r="V1690" i="6"/>
  <c r="V1658" i="6"/>
  <c r="V2326" i="6"/>
  <c r="V1760" i="6"/>
  <c r="V2447" i="6"/>
  <c r="V1835" i="6"/>
  <c r="U139" i="6"/>
  <c r="T139" i="6" s="1"/>
  <c r="U775" i="6"/>
  <c r="T775" i="6" s="1"/>
  <c r="U135" i="6"/>
  <c r="T135" i="6" s="1"/>
  <c r="U785" i="6"/>
  <c r="T785" i="6" s="1"/>
  <c r="U311" i="6"/>
  <c r="T311" i="6" s="1"/>
  <c r="U297" i="6"/>
  <c r="T297" i="6" s="1"/>
  <c r="U133" i="6"/>
  <c r="T133" i="6" s="1"/>
  <c r="U166" i="6"/>
  <c r="T166" i="6" s="1"/>
  <c r="U228" i="6"/>
  <c r="T228" i="6" s="1"/>
  <c r="U291" i="6"/>
  <c r="T291" i="6" s="1"/>
  <c r="U186" i="6"/>
  <c r="T186" i="6" s="1"/>
  <c r="U256" i="6"/>
  <c r="T256" i="6" s="1"/>
  <c r="U131" i="6"/>
  <c r="T131" i="6" s="1"/>
  <c r="U1888" i="6"/>
  <c r="T1888" i="6" s="1"/>
  <c r="U250" i="6"/>
  <c r="T250" i="6" s="1"/>
  <c r="U137" i="6"/>
  <c r="T137" i="6" s="1"/>
  <c r="U198" i="6"/>
  <c r="T198" i="6" s="1"/>
  <c r="U267" i="6"/>
  <c r="T267" i="6" s="1"/>
  <c r="U746" i="6"/>
  <c r="T746" i="6" s="1"/>
  <c r="U857" i="6"/>
  <c r="T857" i="6" s="1"/>
  <c r="U902" i="6"/>
  <c r="T902" i="6" s="1"/>
  <c r="U324" i="6"/>
  <c r="T324" i="6" s="1"/>
  <c r="U986" i="6"/>
  <c r="T986" i="6" s="1"/>
  <c r="U983" i="6"/>
  <c r="T983" i="6" s="1"/>
  <c r="U912" i="6"/>
  <c r="T912" i="6" s="1"/>
  <c r="U366" i="6"/>
  <c r="T366" i="6" s="1"/>
  <c r="U271" i="6"/>
  <c r="T271" i="6" s="1"/>
  <c r="U331" i="6"/>
  <c r="T331" i="6" s="1"/>
  <c r="U975" i="6"/>
  <c r="T975" i="6" s="1"/>
  <c r="U1907" i="6"/>
  <c r="T1907" i="6" s="1"/>
  <c r="U942" i="6"/>
  <c r="T942" i="6" s="1"/>
  <c r="U781" i="6"/>
  <c r="T781" i="6" s="1"/>
  <c r="U879" i="6"/>
  <c r="T879" i="6" s="1"/>
  <c r="U1915" i="6"/>
  <c r="T1915" i="6" s="1"/>
  <c r="U272" i="6"/>
  <c r="T272" i="6" s="1"/>
  <c r="U306" i="6"/>
  <c r="T306" i="6" s="1"/>
  <c r="U928" i="6"/>
  <c r="T928" i="6" s="1"/>
  <c r="U389" i="6"/>
  <c r="T389" i="6" s="1"/>
  <c r="U1034" i="6"/>
  <c r="T1034" i="6" s="1"/>
  <c r="U401" i="6"/>
  <c r="T401" i="6" s="1"/>
  <c r="U42" i="6"/>
  <c r="T42" i="6" s="1"/>
  <c r="U1049" i="6"/>
  <c r="T1049" i="6" s="1"/>
  <c r="U1035" i="6"/>
  <c r="T1035" i="6" s="1"/>
  <c r="U278" i="6"/>
  <c r="T278" i="6" s="1"/>
  <c r="U39" i="6"/>
  <c r="T39" i="6" s="1"/>
  <c r="U1002" i="6"/>
  <c r="T1002" i="6" s="1"/>
  <c r="U460" i="6"/>
  <c r="T460" i="6" s="1"/>
  <c r="U370" i="6"/>
  <c r="T370" i="6" s="1"/>
  <c r="U419" i="6"/>
  <c r="T419" i="6" s="1"/>
  <c r="U386" i="6"/>
  <c r="T386" i="6" s="1"/>
  <c r="U1064" i="6"/>
  <c r="T1064" i="6" s="1"/>
  <c r="U932" i="6"/>
  <c r="T932" i="6" s="1"/>
  <c r="U2128" i="6"/>
  <c r="T2128" i="6" s="1"/>
  <c r="U2087" i="6"/>
  <c r="T2087" i="6" s="1"/>
  <c r="U1188" i="6"/>
  <c r="T1188" i="6" s="1"/>
  <c r="U1106" i="6"/>
  <c r="T1106" i="6" s="1"/>
  <c r="U2051" i="6"/>
  <c r="T2051" i="6" s="1"/>
  <c r="U2058" i="6"/>
  <c r="T2058" i="6" s="1"/>
  <c r="U969" i="6"/>
  <c r="T969" i="6" s="1"/>
  <c r="U405" i="6"/>
  <c r="T405" i="6" s="1"/>
  <c r="U387" i="6"/>
  <c r="T387" i="6" s="1"/>
  <c r="U2097" i="6"/>
  <c r="T2097" i="6" s="1"/>
  <c r="U462" i="6"/>
  <c r="T462" i="6" s="1"/>
  <c r="U2001" i="6"/>
  <c r="T2001" i="6" s="1"/>
  <c r="U476" i="6"/>
  <c r="T476" i="6" s="1"/>
  <c r="U2065" i="6"/>
  <c r="T2065" i="6" s="1"/>
  <c r="U1161" i="6"/>
  <c r="T1161" i="6" s="1"/>
  <c r="U2130" i="6"/>
  <c r="T2130" i="6" s="1"/>
  <c r="U1102" i="6"/>
  <c r="T1102" i="6" s="1"/>
  <c r="U2419" i="6"/>
  <c r="T2419" i="6" s="1"/>
  <c r="U1181" i="6"/>
  <c r="T1181" i="6" s="1"/>
  <c r="U493" i="6"/>
  <c r="T493" i="6" s="1"/>
  <c r="U482" i="6"/>
  <c r="T482" i="6" s="1"/>
  <c r="U2024" i="6"/>
  <c r="T2024" i="6" s="1"/>
  <c r="U505" i="6"/>
  <c r="T505" i="6" s="1"/>
  <c r="U2103" i="6"/>
  <c r="T2103" i="6" s="1"/>
  <c r="U1226" i="6"/>
  <c r="T1226" i="6" s="1"/>
  <c r="U2026" i="6"/>
  <c r="T2026" i="6" s="1"/>
  <c r="U2048" i="6"/>
  <c r="T2048" i="6" s="1"/>
  <c r="U486" i="6"/>
  <c r="T486" i="6" s="1"/>
  <c r="U510" i="6"/>
  <c r="T510" i="6" s="1"/>
  <c r="U1257" i="6"/>
  <c r="T1257" i="6" s="1"/>
  <c r="U54" i="6"/>
  <c r="T54" i="6" s="1"/>
  <c r="U1281" i="6"/>
  <c r="T1281" i="6" s="1"/>
  <c r="U1254" i="6"/>
  <c r="T1254" i="6" s="1"/>
  <c r="U2137" i="6"/>
  <c r="T2137" i="6" s="1"/>
  <c r="U2136" i="6"/>
  <c r="T2136" i="6" s="1"/>
  <c r="U2157" i="6"/>
  <c r="T2157" i="6" s="1"/>
  <c r="U1306" i="6"/>
  <c r="T1306" i="6" s="1"/>
  <c r="U1333" i="6"/>
  <c r="T1333" i="6" s="1"/>
  <c r="U2168" i="6"/>
  <c r="T2168" i="6" s="1"/>
  <c r="U541" i="6"/>
  <c r="T541" i="6" s="1"/>
  <c r="U2162" i="6"/>
  <c r="T2162" i="6" s="1"/>
  <c r="U2206" i="6"/>
  <c r="T2206" i="6" s="1"/>
  <c r="U2434" i="6"/>
  <c r="T2434" i="6" s="1"/>
  <c r="U2205" i="6"/>
  <c r="T2205" i="6" s="1"/>
  <c r="U572" i="6"/>
  <c r="T572" i="6" s="1"/>
  <c r="U1410" i="6"/>
  <c r="T1410" i="6" s="1"/>
  <c r="U2186" i="6"/>
  <c r="T2186" i="6" s="1"/>
  <c r="U1448" i="6"/>
  <c r="T1448" i="6" s="1"/>
  <c r="U579" i="6"/>
  <c r="T579" i="6" s="1"/>
  <c r="U1452" i="6"/>
  <c r="T1452" i="6" s="1"/>
  <c r="U2440" i="6"/>
  <c r="T2440" i="6" s="1"/>
  <c r="U1444" i="6"/>
  <c r="T1444" i="6" s="1"/>
  <c r="U2171" i="6"/>
  <c r="T2171" i="6" s="1"/>
  <c r="U1393" i="6"/>
  <c r="T1393" i="6" s="1"/>
  <c r="U1482" i="6"/>
  <c r="T1482" i="6" s="1"/>
  <c r="U2439" i="6"/>
  <c r="T2439" i="6" s="1"/>
  <c r="U1504" i="6"/>
  <c r="T1504" i="6" s="1"/>
  <c r="U1479" i="6"/>
  <c r="T1479" i="6" s="1"/>
  <c r="U1559" i="6"/>
  <c r="T1559" i="6" s="1"/>
  <c r="U2271" i="6"/>
  <c r="T2271" i="6" s="1"/>
  <c r="U624" i="6"/>
  <c r="T624" i="6" s="1"/>
  <c r="U613" i="6"/>
  <c r="T613" i="6" s="1"/>
  <c r="U1603" i="6"/>
  <c r="T1603" i="6" s="1"/>
  <c r="U632" i="6"/>
  <c r="T632" i="6" s="1"/>
  <c r="U1605" i="6"/>
  <c r="T1605" i="6" s="1"/>
  <c r="U637" i="6"/>
  <c r="T637" i="6" s="1"/>
  <c r="U1632" i="6"/>
  <c r="T1632" i="6" s="1"/>
  <c r="U1637" i="6"/>
  <c r="T1637" i="6" s="1"/>
  <c r="U1677" i="6"/>
  <c r="T1677" i="6" s="1"/>
  <c r="U1678" i="6"/>
  <c r="T1678" i="6" s="1"/>
  <c r="U1693" i="6"/>
  <c r="T1693" i="6" s="1"/>
  <c r="U1672" i="6"/>
  <c r="T1672" i="6" s="1"/>
  <c r="U2311" i="6"/>
  <c r="T2311" i="6" s="1"/>
  <c r="U2333" i="6"/>
  <c r="T2333" i="6" s="1"/>
  <c r="U1757" i="6"/>
  <c r="T1757" i="6" s="1"/>
  <c r="U1715" i="6"/>
  <c r="T1715" i="6" s="1"/>
  <c r="U1752" i="6"/>
  <c r="T1752" i="6" s="1"/>
  <c r="U669" i="6"/>
  <c r="T669" i="6" s="1"/>
  <c r="U1777" i="6"/>
  <c r="T1777" i="6" s="1"/>
  <c r="U2348" i="6"/>
  <c r="T2348" i="6" s="1"/>
  <c r="U1809" i="6"/>
  <c r="T1809" i="6" s="1"/>
  <c r="U1829" i="6"/>
  <c r="T1829" i="6" s="1"/>
  <c r="U2367" i="6"/>
  <c r="T2367" i="6" s="1"/>
  <c r="U677" i="6"/>
  <c r="T677" i="6" s="1"/>
  <c r="U1866" i="6"/>
  <c r="T1866" i="6" s="1"/>
  <c r="U2381" i="6"/>
  <c r="T2381" i="6" s="1"/>
  <c r="U1876" i="6"/>
  <c r="T1876" i="6" s="1"/>
  <c r="U24" i="6"/>
  <c r="T24" i="6" s="1"/>
  <c r="U11" i="6"/>
  <c r="T11" i="6" s="1"/>
  <c r="V195" i="6"/>
  <c r="V87" i="6"/>
  <c r="U1890" i="6"/>
  <c r="T1890" i="6" s="1"/>
  <c r="U717" i="6"/>
  <c r="T717" i="6" s="1"/>
  <c r="U761" i="6"/>
  <c r="T761" i="6" s="1"/>
  <c r="U114" i="6"/>
  <c r="T114" i="6" s="1"/>
  <c r="V10" i="6"/>
  <c r="U86" i="6"/>
  <c r="T86" i="6" s="1"/>
  <c r="U88" i="6"/>
  <c r="T88" i="6" s="1"/>
  <c r="T87" i="6"/>
  <c r="T81" i="6"/>
  <c r="V118" i="6"/>
  <c r="V1921" i="6"/>
  <c r="V1057" i="6"/>
  <c r="V451" i="6"/>
  <c r="V1940" i="6"/>
  <c r="V1920" i="6"/>
  <c r="V1138" i="6"/>
  <c r="V2008" i="6"/>
  <c r="V1183" i="6"/>
  <c r="V1176" i="6"/>
  <c r="V1958" i="6"/>
  <c r="V516" i="6"/>
  <c r="V1240" i="6"/>
  <c r="V48" i="6"/>
  <c r="V2141" i="6"/>
  <c r="V1368" i="6"/>
  <c r="V1295" i="6"/>
  <c r="V1460" i="6"/>
  <c r="V1385" i="6"/>
  <c r="V1480" i="6"/>
  <c r="V1499" i="6"/>
  <c r="V2252" i="6"/>
  <c r="V1575" i="6"/>
  <c r="V2281" i="6"/>
  <c r="V1663" i="6"/>
  <c r="V1665" i="6"/>
  <c r="V1706" i="6"/>
  <c r="V70" i="6"/>
  <c r="V667" i="6"/>
  <c r="V2338" i="6"/>
  <c r="V672" i="6"/>
  <c r="V1838" i="6"/>
  <c r="V95" i="6"/>
  <c r="U802" i="6"/>
  <c r="T802" i="6" s="1"/>
  <c r="V113" i="6"/>
  <c r="U769" i="6"/>
  <c r="T769" i="6" s="1"/>
  <c r="U741" i="6"/>
  <c r="T741" i="6" s="1"/>
  <c r="U792" i="6"/>
  <c r="T792" i="6" s="1"/>
  <c r="U38" i="6"/>
  <c r="T38" i="6" s="1"/>
  <c r="U298" i="6"/>
  <c r="T298" i="6" s="1"/>
  <c r="U736" i="6"/>
  <c r="T736" i="6" s="1"/>
  <c r="U182" i="6"/>
  <c r="T182" i="6" s="1"/>
  <c r="U246" i="6"/>
  <c r="T246" i="6" s="1"/>
  <c r="U1905" i="6"/>
  <c r="T1905" i="6" s="1"/>
  <c r="U188" i="6"/>
  <c r="T188" i="6" s="1"/>
  <c r="U261" i="6"/>
  <c r="T261" i="6" s="1"/>
  <c r="U138" i="6"/>
  <c r="T138" i="6" s="1"/>
  <c r="U773" i="6"/>
  <c r="T773" i="6" s="1"/>
  <c r="U254" i="6"/>
  <c r="T254" i="6" s="1"/>
  <c r="U14" i="6"/>
  <c r="T14" i="6" s="1"/>
  <c r="U143" i="6"/>
  <c r="T143" i="6" s="1"/>
  <c r="U789" i="6"/>
  <c r="T789" i="6" s="1"/>
  <c r="U831" i="6"/>
  <c r="T831" i="6" s="1"/>
  <c r="U216" i="6"/>
  <c r="T216" i="6" s="1"/>
  <c r="U827" i="6"/>
  <c r="T827" i="6" s="1"/>
  <c r="U32" i="6"/>
  <c r="T32" i="6" s="1"/>
  <c r="U911" i="6"/>
  <c r="T911" i="6" s="1"/>
  <c r="U328" i="6"/>
  <c r="T328" i="6" s="1"/>
  <c r="U947" i="6"/>
  <c r="T947" i="6" s="1"/>
  <c r="U991" i="6"/>
  <c r="T991" i="6" s="1"/>
  <c r="U280" i="6"/>
  <c r="T280" i="6" s="1"/>
  <c r="U345" i="6"/>
  <c r="T345" i="6" s="1"/>
  <c r="U1910" i="6"/>
  <c r="T1910" i="6" s="1"/>
  <c r="U988" i="6"/>
  <c r="T988" i="6" s="1"/>
  <c r="U318" i="6"/>
  <c r="T318" i="6" s="1"/>
  <c r="U1926" i="6"/>
  <c r="T1926" i="6" s="1"/>
  <c r="U1922" i="6"/>
  <c r="T1922" i="6" s="1"/>
  <c r="U400" i="6"/>
  <c r="T400" i="6" s="1"/>
  <c r="U1075" i="6"/>
  <c r="T1075" i="6" s="1"/>
  <c r="U1052" i="6"/>
  <c r="T1052" i="6" s="1"/>
  <c r="U1001" i="6"/>
  <c r="T1001" i="6" s="1"/>
  <c r="U1080" i="6"/>
  <c r="T1080" i="6" s="1"/>
  <c r="U1046" i="6"/>
  <c r="T1046" i="6" s="1"/>
  <c r="U1044" i="6"/>
  <c r="T1044" i="6" s="1"/>
  <c r="U1030" i="6"/>
  <c r="T1030" i="6" s="1"/>
  <c r="U844" i="6"/>
  <c r="T844" i="6" s="1"/>
  <c r="U981" i="6"/>
  <c r="T981" i="6" s="1"/>
  <c r="U1047" i="6"/>
  <c r="T1047" i="6" s="1"/>
  <c r="U998" i="6"/>
  <c r="T998" i="6" s="1"/>
  <c r="U1067" i="6"/>
  <c r="T1067" i="6" s="1"/>
  <c r="U934" i="6"/>
  <c r="T934" i="6" s="1"/>
  <c r="U2081" i="6"/>
  <c r="T2081" i="6" s="1"/>
  <c r="U2006" i="6"/>
  <c r="T2006" i="6" s="1"/>
  <c r="U1202" i="6"/>
  <c r="T1202" i="6" s="1"/>
  <c r="U2117" i="6"/>
  <c r="T2117" i="6" s="1"/>
  <c r="U1109" i="6"/>
  <c r="T1109" i="6" s="1"/>
  <c r="U2121" i="6"/>
  <c r="T2121" i="6" s="1"/>
  <c r="U979" i="6"/>
  <c r="T979" i="6" s="1"/>
  <c r="U1021" i="6"/>
  <c r="T1021" i="6" s="1"/>
  <c r="U1207" i="6"/>
  <c r="T1207" i="6" s="1"/>
  <c r="U2110" i="6"/>
  <c r="T2110" i="6" s="1"/>
  <c r="U367" i="6"/>
  <c r="T367" i="6" s="1"/>
  <c r="U2061" i="6"/>
  <c r="T2061" i="6" s="1"/>
  <c r="U1994" i="6"/>
  <c r="T1994" i="6" s="1"/>
  <c r="U2396" i="6"/>
  <c r="T2396" i="6" s="1"/>
  <c r="U2421" i="6"/>
  <c r="T2421" i="6" s="1"/>
  <c r="U2114" i="6"/>
  <c r="T2114" i="6" s="1"/>
  <c r="U1957" i="6"/>
  <c r="T1957" i="6" s="1"/>
  <c r="U1956" i="6"/>
  <c r="T1956" i="6" s="1"/>
  <c r="U2010" i="6"/>
  <c r="T2010" i="6" s="1"/>
  <c r="U1979" i="6"/>
  <c r="T1979" i="6" s="1"/>
  <c r="U1989" i="6"/>
  <c r="T1989" i="6" s="1"/>
  <c r="U498" i="6"/>
  <c r="T498" i="6" s="1"/>
  <c r="U466" i="6"/>
  <c r="T466" i="6" s="1"/>
  <c r="U2070" i="6"/>
  <c r="T2070" i="6" s="1"/>
  <c r="U1158" i="6"/>
  <c r="T1158" i="6" s="1"/>
  <c r="U1153" i="6"/>
  <c r="T1153" i="6" s="1"/>
  <c r="U2025" i="6"/>
  <c r="T2025" i="6" s="1"/>
  <c r="U500" i="6"/>
  <c r="T500" i="6" s="1"/>
  <c r="U2046" i="6"/>
  <c r="T2046" i="6" s="1"/>
  <c r="U2422" i="6"/>
  <c r="T2422" i="6" s="1"/>
  <c r="U1238" i="6"/>
  <c r="T1238" i="6" s="1"/>
  <c r="U529" i="6"/>
  <c r="T529" i="6" s="1"/>
  <c r="U1260" i="6"/>
  <c r="T1260" i="6" s="1"/>
  <c r="U537" i="6"/>
  <c r="T537" i="6" s="1"/>
  <c r="U492" i="6"/>
  <c r="T492" i="6" s="1"/>
  <c r="U532" i="6"/>
  <c r="T532" i="6" s="1"/>
  <c r="U2142" i="6"/>
  <c r="T2142" i="6" s="1"/>
  <c r="U558" i="6"/>
  <c r="T558" i="6" s="1"/>
  <c r="U1340" i="6"/>
  <c r="T1340" i="6" s="1"/>
  <c r="U549" i="6"/>
  <c r="T549" i="6" s="1"/>
  <c r="U1382" i="6"/>
  <c r="T1382" i="6" s="1"/>
  <c r="U1329" i="6"/>
  <c r="T1329" i="6" s="1"/>
  <c r="U1298" i="6"/>
  <c r="T1298" i="6" s="1"/>
  <c r="U2184" i="6"/>
  <c r="T2184" i="6" s="1"/>
  <c r="U2229" i="6"/>
  <c r="T2229" i="6" s="1"/>
  <c r="U1485" i="6"/>
  <c r="T1485" i="6" s="1"/>
  <c r="U2240" i="6"/>
  <c r="T2240" i="6" s="1"/>
  <c r="U2192" i="6"/>
  <c r="T2192" i="6" s="1"/>
  <c r="U1454" i="6"/>
  <c r="T1454" i="6" s="1"/>
  <c r="U2223" i="6"/>
  <c r="T2223" i="6" s="1"/>
  <c r="U1364" i="6"/>
  <c r="T1364" i="6" s="1"/>
  <c r="U1408" i="6"/>
  <c r="T1408" i="6" s="1"/>
  <c r="U598" i="6"/>
  <c r="T598" i="6" s="1"/>
  <c r="U1505" i="6"/>
  <c r="T1505" i="6" s="1"/>
  <c r="U2251" i="6"/>
  <c r="T2251" i="6" s="1"/>
  <c r="U607" i="6"/>
  <c r="T607" i="6" s="1"/>
  <c r="U2247" i="6"/>
  <c r="T2247" i="6" s="1"/>
  <c r="U602" i="6"/>
  <c r="T602" i="6" s="1"/>
  <c r="U1391" i="6"/>
  <c r="T1391" i="6" s="1"/>
  <c r="U2441" i="6"/>
  <c r="T2441" i="6" s="1"/>
  <c r="U2270" i="6"/>
  <c r="T2270" i="6" s="1"/>
  <c r="U2274" i="6"/>
  <c r="T2274" i="6" s="1"/>
  <c r="U1581" i="6"/>
  <c r="T1581" i="6" s="1"/>
  <c r="U1552" i="6"/>
  <c r="T1552" i="6" s="1"/>
  <c r="U615" i="6"/>
  <c r="T615" i="6" s="1"/>
  <c r="U1453" i="6"/>
  <c r="T1453" i="6" s="1"/>
  <c r="U619" i="6"/>
  <c r="T619" i="6" s="1"/>
  <c r="U2302" i="6"/>
  <c r="T2302" i="6" s="1"/>
  <c r="U1624" i="6"/>
  <c r="T1624" i="6" s="1"/>
  <c r="U1636" i="6"/>
  <c r="T1636" i="6" s="1"/>
  <c r="U1634" i="6"/>
  <c r="T1634" i="6" s="1"/>
  <c r="U1656" i="6"/>
  <c r="T1656" i="6" s="1"/>
  <c r="U1649" i="6"/>
  <c r="T1649" i="6" s="1"/>
  <c r="U1686" i="6"/>
  <c r="T1686" i="6" s="1"/>
  <c r="U651" i="6"/>
  <c r="T651" i="6" s="1"/>
  <c r="U1679" i="6"/>
  <c r="T1679" i="6" s="1"/>
  <c r="U1688" i="6"/>
  <c r="T1688" i="6" s="1"/>
  <c r="U1699" i="6"/>
  <c r="T1699" i="6" s="1"/>
  <c r="U2334" i="6"/>
  <c r="T2334" i="6" s="1"/>
  <c r="U1725" i="6"/>
  <c r="T1725" i="6" s="1"/>
  <c r="U1759" i="6"/>
  <c r="T1759" i="6" s="1"/>
  <c r="U643" i="6"/>
  <c r="T643" i="6" s="1"/>
  <c r="U1718" i="6"/>
  <c r="T1718" i="6" s="1"/>
  <c r="U2445" i="6"/>
  <c r="T2445" i="6" s="1"/>
  <c r="U1805" i="6"/>
  <c r="T1805" i="6" s="1"/>
  <c r="U1788" i="6"/>
  <c r="T1788" i="6" s="1"/>
  <c r="U1763" i="6"/>
  <c r="T1763" i="6" s="1"/>
  <c r="U674" i="6"/>
  <c r="T674" i="6" s="1"/>
  <c r="U1802" i="6"/>
  <c r="T1802" i="6" s="1"/>
  <c r="U2448" i="6"/>
  <c r="T2448" i="6" s="1"/>
  <c r="U1810" i="6"/>
  <c r="T1810" i="6" s="1"/>
  <c r="U2361" i="6"/>
  <c r="T2361" i="6" s="1"/>
  <c r="U1841" i="6"/>
  <c r="T1841" i="6" s="1"/>
  <c r="U1828" i="6"/>
  <c r="T1828" i="6" s="1"/>
  <c r="U1850" i="6"/>
  <c r="T1850" i="6" s="1"/>
  <c r="U1853" i="6"/>
  <c r="T1853" i="6" s="1"/>
  <c r="U690" i="6"/>
  <c r="T690" i="6" s="1"/>
  <c r="U1880" i="6"/>
  <c r="T1880" i="6" s="1"/>
  <c r="U76" i="6"/>
  <c r="T76" i="6" s="1"/>
  <c r="U121" i="6"/>
  <c r="T121" i="6" s="1"/>
  <c r="V699" i="6"/>
  <c r="V85" i="6"/>
  <c r="U5" i="6"/>
  <c r="T5" i="6" s="1"/>
  <c r="U99" i="6"/>
  <c r="T99" i="6" s="1"/>
  <c r="V73" i="6"/>
  <c r="T703" i="6"/>
  <c r="T111" i="6"/>
  <c r="V1873" i="6"/>
  <c r="V1857" i="6"/>
  <c r="U680" i="6"/>
  <c r="T680" i="6" s="1"/>
  <c r="V2356" i="6"/>
  <c r="V1824" i="6"/>
  <c r="V662" i="6"/>
  <c r="V2335" i="6"/>
  <c r="U1754" i="6"/>
  <c r="T1754" i="6" s="1"/>
  <c r="V1738" i="6"/>
  <c r="V658" i="6"/>
  <c r="V1750" i="6"/>
  <c r="U659" i="6"/>
  <c r="T659" i="6" s="1"/>
  <c r="U1717" i="6"/>
  <c r="T1717" i="6" s="1"/>
  <c r="V1683" i="6"/>
  <c r="U2308" i="6"/>
  <c r="T2308" i="6" s="1"/>
  <c r="V2313" i="6"/>
  <c r="V1691" i="6"/>
  <c r="U644" i="6"/>
  <c r="T644" i="6" s="1"/>
  <c r="V1705" i="6"/>
  <c r="U1622" i="6"/>
  <c r="T1622" i="6" s="1"/>
  <c r="T1609" i="6"/>
  <c r="V2276" i="6"/>
  <c r="V1556" i="6"/>
  <c r="V1583" i="6"/>
  <c r="V1547" i="6"/>
  <c r="V1578" i="6"/>
  <c r="T618" i="6"/>
  <c r="T1612" i="6"/>
  <c r="V1618" i="6"/>
  <c r="V67" i="6"/>
  <c r="U1474" i="6"/>
  <c r="T1474" i="6" s="1"/>
  <c r="U1524" i="6"/>
  <c r="T1524" i="6" s="1"/>
  <c r="V599" i="6"/>
  <c r="V1545" i="6"/>
  <c r="V1521" i="6"/>
  <c r="U610" i="6"/>
  <c r="T610" i="6" s="1"/>
  <c r="U612" i="6"/>
  <c r="T612" i="6" s="1"/>
  <c r="U1526" i="6"/>
  <c r="T1526" i="6" s="1"/>
  <c r="V1420" i="6"/>
  <c r="V1402" i="6"/>
  <c r="U1455" i="6"/>
  <c r="T1455" i="6" s="1"/>
  <c r="V2231" i="6"/>
  <c r="V1415" i="6"/>
  <c r="V1425" i="6"/>
  <c r="V2191" i="6"/>
  <c r="V2453" i="6"/>
  <c r="V1386" i="6"/>
  <c r="V2215" i="6"/>
  <c r="T1395" i="6"/>
  <c r="U2204" i="6"/>
  <c r="T2204" i="6" s="1"/>
  <c r="V2219" i="6"/>
  <c r="V59" i="6"/>
  <c r="U1341" i="6"/>
  <c r="T1341" i="6" s="1"/>
  <c r="V1377" i="6"/>
  <c r="U2179" i="6"/>
  <c r="T2179" i="6" s="1"/>
  <c r="T1318" i="6"/>
  <c r="T1325" i="6"/>
  <c r="V1330" i="6"/>
  <c r="V2164" i="6"/>
  <c r="T567" i="6"/>
  <c r="U2146" i="6"/>
  <c r="T2146" i="6" s="1"/>
  <c r="T1314" i="6"/>
  <c r="V1239" i="6"/>
  <c r="V1278" i="6"/>
  <c r="U1228" i="6"/>
  <c r="T1228" i="6" s="1"/>
  <c r="V1279" i="6"/>
  <c r="T543" i="6"/>
  <c r="V522" i="6"/>
  <c r="V531" i="6"/>
  <c r="V1251" i="6"/>
  <c r="T57" i="6"/>
  <c r="V1231" i="6"/>
  <c r="V1986" i="6"/>
  <c r="V2093" i="6"/>
  <c r="V2055" i="6"/>
  <c r="V2132" i="6"/>
  <c r="V1235" i="6"/>
  <c r="V1993" i="6"/>
  <c r="V1220" i="6"/>
  <c r="V2015" i="6"/>
  <c r="V2106" i="6"/>
  <c r="V1135" i="6"/>
  <c r="V1132" i="6"/>
  <c r="V1978" i="6"/>
  <c r="V2082" i="6"/>
  <c r="V2397" i="6"/>
  <c r="V2013" i="6"/>
  <c r="V1115" i="6"/>
  <c r="T2113" i="6"/>
  <c r="V2012" i="6"/>
  <c r="V1124" i="6"/>
  <c r="V1087" i="6"/>
  <c r="V1954" i="6"/>
  <c r="V1055" i="6"/>
  <c r="V422" i="6"/>
  <c r="V996" i="6"/>
  <c r="U1165" i="6"/>
  <c r="T1165" i="6" s="1"/>
  <c r="V1036" i="6"/>
  <c r="U997" i="6"/>
  <c r="T997" i="6" s="1"/>
  <c r="V453" i="6"/>
  <c r="U1054" i="6"/>
  <c r="T1054" i="6" s="1"/>
  <c r="V940" i="6"/>
  <c r="T456" i="6"/>
  <c r="U420" i="6"/>
  <c r="T420" i="6" s="1"/>
  <c r="V1936" i="6"/>
  <c r="V1163" i="6"/>
  <c r="V455" i="6"/>
  <c r="V412" i="6"/>
  <c r="U1033" i="6"/>
  <c r="T1033" i="6" s="1"/>
  <c r="V362" i="6"/>
  <c r="U870" i="6"/>
  <c r="T870" i="6" s="1"/>
  <c r="U938" i="6"/>
  <c r="T938" i="6" s="1"/>
  <c r="V332" i="6"/>
  <c r="V36" i="6"/>
  <c r="U943" i="6"/>
  <c r="T943" i="6" s="1"/>
  <c r="U333" i="6"/>
  <c r="T333" i="6" s="1"/>
  <c r="U908" i="6"/>
  <c r="T908" i="6" s="1"/>
  <c r="V953" i="6"/>
  <c r="V326" i="6"/>
  <c r="U926" i="6"/>
  <c r="T926" i="6" s="1"/>
  <c r="V936" i="6"/>
  <c r="U336" i="6"/>
  <c r="T336" i="6" s="1"/>
  <c r="U321" i="6"/>
  <c r="T321" i="6" s="1"/>
  <c r="T351" i="6"/>
  <c r="V880" i="6"/>
  <c r="U226" i="6"/>
  <c r="T226" i="6" s="1"/>
  <c r="U765" i="6"/>
  <c r="T765" i="6" s="1"/>
  <c r="U211" i="6"/>
  <c r="T211" i="6" s="1"/>
  <c r="U855" i="6"/>
  <c r="T855" i="6" s="1"/>
  <c r="U31" i="6"/>
  <c r="T31" i="6" s="1"/>
  <c r="U229" i="6"/>
  <c r="T229" i="6" s="1"/>
  <c r="U172" i="6"/>
  <c r="T172" i="6" s="1"/>
  <c r="U262" i="6"/>
  <c r="T262" i="6" s="1"/>
  <c r="V239" i="6"/>
  <c r="U214" i="6"/>
  <c r="T214" i="6" s="1"/>
  <c r="V163" i="6"/>
  <c r="U304" i="6"/>
  <c r="T304" i="6" s="1"/>
  <c r="T875" i="6"/>
  <c r="V840" i="6"/>
  <c r="U123" i="6"/>
  <c r="T123" i="6" s="1"/>
  <c r="U29" i="6"/>
  <c r="T29" i="6" s="1"/>
  <c r="U205" i="6"/>
  <c r="T205" i="6" s="1"/>
  <c r="V780" i="6"/>
  <c r="U732" i="6"/>
  <c r="T732" i="6" s="1"/>
  <c r="U197" i="6"/>
  <c r="T197" i="6" s="1"/>
  <c r="V74" i="6"/>
  <c r="V1904" i="6"/>
  <c r="V184" i="6"/>
  <c r="V1008" i="6"/>
  <c r="V461" i="6"/>
  <c r="V1072" i="6"/>
  <c r="V1096" i="6"/>
  <c r="V1195" i="6"/>
  <c r="V1088" i="6"/>
  <c r="V473" i="6"/>
  <c r="V2123" i="6"/>
  <c r="V1325" i="6"/>
  <c r="V1318" i="6"/>
  <c r="V1308" i="6"/>
  <c r="V547" i="6"/>
  <c r="V1419" i="6"/>
  <c r="V2248" i="6"/>
  <c r="V1395" i="6"/>
  <c r="V1472" i="6"/>
  <c r="V1520" i="6"/>
  <c r="V1501" i="6"/>
  <c r="V1489" i="6"/>
  <c r="V618" i="6"/>
  <c r="V2279" i="6"/>
  <c r="V1567" i="6"/>
  <c r="V1633" i="6"/>
  <c r="V2320" i="6"/>
  <c r="V1791" i="6"/>
  <c r="V675" i="6"/>
  <c r="V2351" i="6"/>
  <c r="V2349" i="6"/>
  <c r="V1830" i="6"/>
  <c r="V1869" i="6"/>
  <c r="V2377" i="6"/>
  <c r="U704" i="6"/>
  <c r="T704" i="6" s="1"/>
  <c r="U801" i="6"/>
  <c r="T801" i="6" s="1"/>
  <c r="U793" i="6"/>
  <c r="T793" i="6" s="1"/>
  <c r="U158" i="6"/>
  <c r="T158" i="6" s="1"/>
  <c r="U173" i="6"/>
  <c r="T173" i="6" s="1"/>
  <c r="U193" i="6"/>
  <c r="T193" i="6" s="1"/>
  <c r="U196" i="6"/>
  <c r="T196" i="6" s="1"/>
  <c r="U252" i="6"/>
  <c r="T252" i="6" s="1"/>
  <c r="U1893" i="6"/>
  <c r="T1893" i="6" s="1"/>
  <c r="U301" i="6"/>
  <c r="T301" i="6" s="1"/>
  <c r="U770" i="6"/>
  <c r="T770" i="6" s="1"/>
  <c r="U251" i="6"/>
  <c r="T251" i="6" s="1"/>
  <c r="U283" i="6"/>
  <c r="T283" i="6" s="1"/>
  <c r="U1886" i="6"/>
  <c r="T1886" i="6" s="1"/>
  <c r="U788" i="6"/>
  <c r="T788" i="6" s="1"/>
  <c r="U843" i="6"/>
  <c r="T843" i="6" s="1"/>
  <c r="U23" i="6"/>
  <c r="T23" i="6" s="1"/>
  <c r="U842" i="6"/>
  <c r="T842" i="6" s="1"/>
  <c r="U155" i="6"/>
  <c r="T155" i="6" s="1"/>
  <c r="U771" i="6"/>
  <c r="T771" i="6" s="1"/>
  <c r="U863" i="6"/>
  <c r="T863" i="6" s="1"/>
  <c r="U963" i="6"/>
  <c r="T963" i="6" s="1"/>
  <c r="U927" i="6"/>
  <c r="T927" i="6" s="1"/>
  <c r="U884" i="6"/>
  <c r="T884" i="6" s="1"/>
  <c r="U365" i="6"/>
  <c r="T365" i="6" s="1"/>
  <c r="U861" i="6"/>
  <c r="T861" i="6" s="1"/>
  <c r="U352" i="6"/>
  <c r="T352" i="6" s="1"/>
  <c r="U391" i="6"/>
  <c r="T391" i="6" s="1"/>
  <c r="U899" i="6"/>
  <c r="T899" i="6" s="1"/>
  <c r="U1005" i="6"/>
  <c r="T1005" i="6" s="1"/>
  <c r="U165" i="6"/>
  <c r="T165" i="6" s="1"/>
  <c r="U896" i="6"/>
  <c r="T896" i="6" s="1"/>
  <c r="U914" i="6"/>
  <c r="T914" i="6" s="1"/>
  <c r="U1000" i="6"/>
  <c r="T1000" i="6" s="1"/>
  <c r="U444" i="6"/>
  <c r="T444" i="6" s="1"/>
  <c r="U1942" i="6"/>
  <c r="T1942" i="6" s="1"/>
  <c r="U1010" i="6"/>
  <c r="T1010" i="6" s="1"/>
  <c r="U1082" i="6"/>
  <c r="T1082" i="6" s="1"/>
  <c r="U973" i="6"/>
  <c r="T973" i="6" s="1"/>
  <c r="U1938" i="6"/>
  <c r="T1938" i="6" s="1"/>
  <c r="U990" i="6"/>
  <c r="T990" i="6" s="1"/>
  <c r="U426" i="6"/>
  <c r="T426" i="6" s="1"/>
  <c r="U1917" i="6"/>
  <c r="T1917" i="6" s="1"/>
  <c r="U1004" i="6"/>
  <c r="T1004" i="6" s="1"/>
  <c r="U1079" i="6"/>
  <c r="T1079" i="6" s="1"/>
  <c r="U2411" i="6"/>
  <c r="T2411" i="6" s="1"/>
  <c r="U1186" i="6"/>
  <c r="T1186" i="6" s="1"/>
  <c r="U2033" i="6"/>
  <c r="T2033" i="6" s="1"/>
  <c r="U2075" i="6"/>
  <c r="T2075" i="6" s="1"/>
  <c r="U2395" i="6"/>
  <c r="T2395" i="6" s="1"/>
  <c r="U463" i="6"/>
  <c r="T463" i="6" s="1"/>
  <c r="U380" i="6"/>
  <c r="T380" i="6" s="1"/>
  <c r="U1012" i="6"/>
  <c r="T1012" i="6" s="1"/>
  <c r="U1210" i="6"/>
  <c r="T1210" i="6" s="1"/>
  <c r="U2042" i="6"/>
  <c r="T2042" i="6" s="1"/>
  <c r="U2406" i="6"/>
  <c r="T2406" i="6" s="1"/>
  <c r="U2398" i="6"/>
  <c r="T2398" i="6" s="1"/>
  <c r="U1094" i="6"/>
  <c r="T1094" i="6" s="1"/>
  <c r="U1949" i="6"/>
  <c r="T1949" i="6" s="1"/>
  <c r="U2016" i="6"/>
  <c r="T2016" i="6" s="1"/>
  <c r="U2064" i="6"/>
  <c r="T2064" i="6" s="1"/>
  <c r="U1214" i="6"/>
  <c r="T1214" i="6" s="1"/>
  <c r="U1182" i="6"/>
  <c r="T1182" i="6" s="1"/>
  <c r="U499" i="6"/>
  <c r="T499" i="6" s="1"/>
  <c r="U480" i="6"/>
  <c r="T480" i="6" s="1"/>
  <c r="U2004" i="6"/>
  <c r="T2004" i="6" s="1"/>
  <c r="U2420" i="6"/>
  <c r="T2420" i="6" s="1"/>
  <c r="U1983" i="6"/>
  <c r="T1983" i="6" s="1"/>
  <c r="U470" i="6"/>
  <c r="T470" i="6" s="1"/>
  <c r="U1987" i="6"/>
  <c r="T1987" i="6" s="1"/>
  <c r="U514" i="6"/>
  <c r="T514" i="6" s="1"/>
  <c r="U1269" i="6"/>
  <c r="T1269" i="6" s="1"/>
  <c r="U539" i="6"/>
  <c r="T539" i="6" s="1"/>
  <c r="U554" i="6"/>
  <c r="T554" i="6" s="1"/>
  <c r="U540" i="6"/>
  <c r="T540" i="6" s="1"/>
  <c r="U495" i="6"/>
  <c r="T495" i="6" s="1"/>
  <c r="U535" i="6"/>
  <c r="T535" i="6" s="1"/>
  <c r="U2154" i="6"/>
  <c r="T2154" i="6" s="1"/>
  <c r="U559" i="6"/>
  <c r="T559" i="6" s="1"/>
  <c r="U569" i="6"/>
  <c r="T569" i="6" s="1"/>
  <c r="U1304" i="6"/>
  <c r="T1304" i="6" s="1"/>
  <c r="U1300" i="6"/>
  <c r="T1300" i="6" s="1"/>
  <c r="U1291" i="6"/>
  <c r="T1291" i="6" s="1"/>
  <c r="U61" i="6"/>
  <c r="T61" i="6" s="1"/>
  <c r="U1360" i="6"/>
  <c r="T1360" i="6" s="1"/>
  <c r="U1406" i="6"/>
  <c r="T1406" i="6" s="1"/>
  <c r="U2190" i="6"/>
  <c r="T2190" i="6" s="1"/>
  <c r="U1367" i="6"/>
  <c r="T1367" i="6" s="1"/>
  <c r="U1372" i="6"/>
  <c r="T1372" i="6" s="1"/>
  <c r="U1293" i="6"/>
  <c r="T1293" i="6" s="1"/>
  <c r="U1373" i="6"/>
  <c r="T1373" i="6" s="1"/>
  <c r="U1383" i="6"/>
  <c r="T1383" i="6" s="1"/>
  <c r="U2235" i="6"/>
  <c r="T2235" i="6" s="1"/>
  <c r="U590" i="6"/>
  <c r="T590" i="6" s="1"/>
  <c r="U1475" i="6"/>
  <c r="T1475" i="6" s="1"/>
  <c r="U2180" i="6"/>
  <c r="T2180" i="6" s="1"/>
  <c r="U575" i="6"/>
  <c r="T575" i="6" s="1"/>
  <c r="U2181" i="6"/>
  <c r="T2181" i="6" s="1"/>
  <c r="U578" i="6"/>
  <c r="T578" i="6" s="1"/>
  <c r="U2255" i="6"/>
  <c r="T2255" i="6" s="1"/>
  <c r="U608" i="6"/>
  <c r="T608" i="6" s="1"/>
  <c r="U2253" i="6"/>
  <c r="T2253" i="6" s="1"/>
  <c r="U2260" i="6"/>
  <c r="T2260" i="6" s="1"/>
  <c r="U1496" i="6"/>
  <c r="T1496" i="6" s="1"/>
  <c r="U1495" i="6"/>
  <c r="T1495" i="6" s="1"/>
  <c r="U1469" i="6"/>
  <c r="T1469" i="6" s="1"/>
  <c r="U1576" i="6"/>
  <c r="T1576" i="6" s="1"/>
  <c r="U1582" i="6"/>
  <c r="T1582" i="6" s="1"/>
  <c r="U627" i="6"/>
  <c r="T627" i="6" s="1"/>
  <c r="U1570" i="6"/>
  <c r="T1570" i="6" s="1"/>
  <c r="U1569" i="6"/>
  <c r="T1569" i="6" s="1"/>
  <c r="U1548" i="6"/>
  <c r="T1548" i="6" s="1"/>
  <c r="U1457" i="6"/>
  <c r="T1457" i="6" s="1"/>
  <c r="U1555" i="6"/>
  <c r="T1555" i="6" s="1"/>
  <c r="U1638" i="6"/>
  <c r="T1638" i="6" s="1"/>
  <c r="U638" i="6"/>
  <c r="T638" i="6" s="1"/>
  <c r="U1641" i="6"/>
  <c r="T1641" i="6" s="1"/>
  <c r="U2304" i="6"/>
  <c r="T2304" i="6" s="1"/>
  <c r="U2290" i="6"/>
  <c r="T2290" i="6" s="1"/>
  <c r="U1666" i="6"/>
  <c r="T1666" i="6" s="1"/>
  <c r="U1654" i="6"/>
  <c r="T1654" i="6" s="1"/>
  <c r="U647" i="6"/>
  <c r="T647" i="6" s="1"/>
  <c r="U1701" i="6"/>
  <c r="T1701" i="6" s="1"/>
  <c r="U1671" i="6"/>
  <c r="T1671" i="6" s="1"/>
  <c r="U1692" i="6"/>
  <c r="T1692" i="6" s="1"/>
  <c r="U1747" i="6"/>
  <c r="T1747" i="6" s="1"/>
  <c r="U1734" i="6"/>
  <c r="T1734" i="6" s="1"/>
  <c r="U652" i="6"/>
  <c r="T652" i="6" s="1"/>
  <c r="U2315" i="6"/>
  <c r="T2315" i="6" s="1"/>
  <c r="U1713" i="6"/>
  <c r="T1713" i="6" s="1"/>
  <c r="U1796" i="6"/>
  <c r="T1796" i="6" s="1"/>
  <c r="U1769" i="6"/>
  <c r="T1769" i="6" s="1"/>
  <c r="U1821" i="6"/>
  <c r="T1821" i="6" s="1"/>
  <c r="U673" i="6"/>
  <c r="T673" i="6" s="1"/>
  <c r="U1825" i="6"/>
  <c r="T1825" i="6" s="1"/>
  <c r="U1846" i="6"/>
  <c r="T1846" i="6" s="1"/>
  <c r="U1804" i="6"/>
  <c r="T1804" i="6" s="1"/>
  <c r="U1851" i="6"/>
  <c r="T1851" i="6" s="1"/>
  <c r="U678" i="6"/>
  <c r="T678" i="6" s="1"/>
  <c r="U2376" i="6"/>
  <c r="T2376" i="6" s="1"/>
  <c r="U1859" i="6"/>
  <c r="T1859" i="6" s="1"/>
  <c r="U2379" i="6"/>
  <c r="T2379" i="6" s="1"/>
  <c r="U1883" i="6"/>
  <c r="T1883" i="6" s="1"/>
  <c r="V134" i="6"/>
  <c r="V181" i="6"/>
  <c r="U241" i="6"/>
  <c r="T241" i="6" s="1"/>
  <c r="V120" i="6"/>
  <c r="U242" i="6"/>
  <c r="T242" i="6" s="1"/>
  <c r="U715" i="6"/>
  <c r="T715" i="6" s="1"/>
  <c r="V109" i="6"/>
  <c r="U100" i="6"/>
  <c r="T100" i="6" s="1"/>
  <c r="U107" i="6"/>
  <c r="T107" i="6" s="1"/>
  <c r="V951" i="6"/>
  <c r="V1899" i="6"/>
  <c r="V22" i="6"/>
  <c r="V740" i="6"/>
  <c r="V20" i="6"/>
  <c r="V248" i="6"/>
  <c r="V698" i="6"/>
  <c r="V2382" i="6"/>
  <c r="V2368" i="6"/>
  <c r="V1858" i="6"/>
  <c r="V1852" i="6"/>
  <c r="V1849" i="6"/>
  <c r="V679" i="6"/>
  <c r="V1818" i="6"/>
  <c r="U1811" i="6"/>
  <c r="T1811" i="6" s="1"/>
  <c r="U1812" i="6"/>
  <c r="T1812" i="6" s="1"/>
  <c r="V1807" i="6"/>
  <c r="U1813" i="6"/>
  <c r="T1813" i="6" s="1"/>
  <c r="U1816" i="6"/>
  <c r="T1816" i="6" s="1"/>
  <c r="U1826" i="6"/>
  <c r="T1826" i="6" s="1"/>
  <c r="V1784" i="6"/>
  <c r="U1779" i="6"/>
  <c r="T1779" i="6" s="1"/>
  <c r="U1785" i="6"/>
  <c r="T1785" i="6" s="1"/>
  <c r="U660" i="6"/>
  <c r="T660" i="6" s="1"/>
  <c r="V668" i="6"/>
  <c r="U1776" i="6"/>
  <c r="T1776" i="6" s="1"/>
  <c r="V1771" i="6"/>
  <c r="V1749" i="6"/>
  <c r="V1724" i="6"/>
  <c r="V1727" i="6"/>
  <c r="U1676" i="6"/>
  <c r="T1676" i="6" s="1"/>
  <c r="V1707" i="6"/>
  <c r="U2317" i="6"/>
  <c r="T2317" i="6" s="1"/>
  <c r="U1704" i="6"/>
  <c r="T1704" i="6" s="1"/>
  <c r="T1690" i="6"/>
  <c r="V1720" i="6"/>
  <c r="V1675" i="6"/>
  <c r="V1680" i="6"/>
  <c r="U1646" i="6"/>
  <c r="T1646" i="6" s="1"/>
  <c r="U639" i="6"/>
  <c r="T639" i="6" s="1"/>
  <c r="T2320" i="6"/>
  <c r="V2310" i="6"/>
  <c r="V2300" i="6"/>
  <c r="V1614" i="6"/>
  <c r="V2299" i="6"/>
  <c r="V1630" i="6"/>
  <c r="V1635" i="6"/>
  <c r="V631" i="6"/>
  <c r="U2298" i="6"/>
  <c r="T2298" i="6" s="1"/>
  <c r="U1599" i="6"/>
  <c r="T1599" i="6" s="1"/>
  <c r="U1565" i="6"/>
  <c r="T1565" i="6" s="1"/>
  <c r="V2267" i="6"/>
  <c r="V1584" i="6"/>
  <c r="V1561" i="6"/>
  <c r="U1563" i="6"/>
  <c r="T1563" i="6" s="1"/>
  <c r="U2291" i="6"/>
  <c r="T2291" i="6" s="1"/>
  <c r="V626" i="6"/>
  <c r="U1579" i="6"/>
  <c r="T1579" i="6" s="1"/>
  <c r="U1589" i="6"/>
  <c r="T1589" i="6" s="1"/>
  <c r="V1574" i="6"/>
  <c r="V1481" i="6"/>
  <c r="U1515" i="6"/>
  <c r="T1515" i="6" s="1"/>
  <c r="U2438" i="6"/>
  <c r="T2438" i="6" s="1"/>
  <c r="V1518" i="6"/>
  <c r="V2243" i="6"/>
  <c r="U65" i="6"/>
  <c r="T65" i="6" s="1"/>
  <c r="U1532" i="6"/>
  <c r="T1532" i="6" s="1"/>
  <c r="V1507" i="6"/>
  <c r="V1468" i="6"/>
  <c r="U2262" i="6"/>
  <c r="T2262" i="6" s="1"/>
  <c r="T1489" i="6"/>
  <c r="U1536" i="6"/>
  <c r="T1536" i="6" s="1"/>
  <c r="U601" i="6"/>
  <c r="T601" i="6" s="1"/>
  <c r="U1508" i="6"/>
  <c r="T1508" i="6" s="1"/>
  <c r="U591" i="6"/>
  <c r="T591" i="6" s="1"/>
  <c r="U1426" i="6"/>
  <c r="T1426" i="6" s="1"/>
  <c r="U64" i="6"/>
  <c r="T64" i="6" s="1"/>
  <c r="U576" i="6"/>
  <c r="T576" i="6" s="1"/>
  <c r="U1414" i="6"/>
  <c r="T1414" i="6" s="1"/>
  <c r="V583" i="6"/>
  <c r="V1467" i="6"/>
  <c r="V1434" i="6"/>
  <c r="V586" i="6"/>
  <c r="V574" i="6"/>
  <c r="V1387" i="6"/>
  <c r="U2210" i="6"/>
  <c r="T2210" i="6" s="1"/>
  <c r="U2175" i="6"/>
  <c r="T2175" i="6" s="1"/>
  <c r="V1369" i="6"/>
  <c r="U1388" i="6"/>
  <c r="T1388" i="6" s="1"/>
  <c r="V1375" i="6"/>
  <c r="U2430" i="6"/>
  <c r="T2430" i="6" s="1"/>
  <c r="U2220" i="6"/>
  <c r="T2220" i="6" s="1"/>
  <c r="V1380" i="6"/>
  <c r="V2212" i="6"/>
  <c r="V2199" i="6"/>
  <c r="T1381" i="6"/>
  <c r="U2182" i="6"/>
  <c r="T2182" i="6" s="1"/>
  <c r="V1307" i="6"/>
  <c r="V562" i="6"/>
  <c r="U2158" i="6"/>
  <c r="T2158" i="6" s="1"/>
  <c r="U1315" i="6"/>
  <c r="T1315" i="6" s="1"/>
  <c r="U553" i="6"/>
  <c r="T553" i="6" s="1"/>
  <c r="U1335" i="6"/>
  <c r="T1335" i="6" s="1"/>
  <c r="T2218" i="6"/>
  <c r="V2152" i="6"/>
  <c r="U2169" i="6"/>
  <c r="T2169" i="6" s="1"/>
  <c r="V1320" i="6"/>
  <c r="U1301" i="6"/>
  <c r="T1301" i="6" s="1"/>
  <c r="U1274" i="6"/>
  <c r="T1274" i="6" s="1"/>
  <c r="U1261" i="6"/>
  <c r="T1261" i="6" s="1"/>
  <c r="U1237" i="6"/>
  <c r="T1237" i="6" s="1"/>
  <c r="U2160" i="6"/>
  <c r="T2160" i="6" s="1"/>
  <c r="U1275" i="6"/>
  <c r="T1275" i="6" s="1"/>
  <c r="V1245" i="6"/>
  <c r="U533" i="6"/>
  <c r="T533" i="6" s="1"/>
  <c r="V1247" i="6"/>
  <c r="V1276" i="6"/>
  <c r="V1259" i="6"/>
  <c r="V2423" i="6"/>
  <c r="U524" i="6"/>
  <c r="T524" i="6" s="1"/>
  <c r="V513" i="6"/>
  <c r="T1258" i="6"/>
  <c r="U51" i="6"/>
  <c r="T51" i="6" s="1"/>
  <c r="T527" i="6"/>
  <c r="V491" i="6"/>
  <c r="U2107" i="6"/>
  <c r="T2107" i="6" s="1"/>
  <c r="U2022" i="6"/>
  <c r="T2022" i="6" s="1"/>
  <c r="V1162" i="6"/>
  <c r="U1985" i="6"/>
  <c r="T1985" i="6" s="1"/>
  <c r="U1137" i="6"/>
  <c r="T1137" i="6" s="1"/>
  <c r="V2000" i="6"/>
  <c r="V1995" i="6"/>
  <c r="U1120" i="6"/>
  <c r="T1120" i="6" s="1"/>
  <c r="U1190" i="6"/>
  <c r="T1190" i="6" s="1"/>
  <c r="V1233" i="6"/>
  <c r="U2005" i="6"/>
  <c r="T2005" i="6" s="1"/>
  <c r="U1147" i="6"/>
  <c r="T1147" i="6" s="1"/>
  <c r="V2023" i="6"/>
  <c r="U2115" i="6"/>
  <c r="T2115" i="6" s="1"/>
  <c r="V1143" i="6"/>
  <c r="V1178" i="6"/>
  <c r="V1219" i="6"/>
  <c r="V477" i="6"/>
  <c r="V2062" i="6"/>
  <c r="V1218" i="6"/>
  <c r="V1174" i="6"/>
  <c r="T2123" i="6"/>
  <c r="V2099" i="6"/>
  <c r="U1133" i="6"/>
  <c r="T1133" i="6" s="1"/>
  <c r="U2066" i="6"/>
  <c r="T2066" i="6" s="1"/>
  <c r="T1183" i="6"/>
  <c r="V2056" i="6"/>
  <c r="V2414" i="6"/>
  <c r="U1950" i="6"/>
  <c r="T1950" i="6" s="1"/>
  <c r="U469" i="6"/>
  <c r="T469" i="6" s="1"/>
  <c r="U457" i="6"/>
  <c r="T457" i="6" s="1"/>
  <c r="U435" i="6"/>
  <c r="T435" i="6" s="1"/>
  <c r="U1051" i="6"/>
  <c r="T1051" i="6" s="1"/>
  <c r="U1011" i="6"/>
  <c r="T1011" i="6" s="1"/>
  <c r="U368" i="6"/>
  <c r="T368" i="6" s="1"/>
  <c r="V1113" i="6"/>
  <c r="U1063" i="6"/>
  <c r="T1063" i="6" s="1"/>
  <c r="V372" i="6"/>
  <c r="V1084" i="6"/>
  <c r="U1018" i="6"/>
  <c r="T1018" i="6" s="1"/>
  <c r="V382" i="6"/>
  <c r="U1101" i="6"/>
  <c r="T1101" i="6" s="1"/>
  <c r="U450" i="6"/>
  <c r="T450" i="6" s="1"/>
  <c r="V1058" i="6"/>
  <c r="U1066" i="6"/>
  <c r="T1066" i="6" s="1"/>
  <c r="U2387" i="6"/>
  <c r="T2387" i="6" s="1"/>
  <c r="V1024" i="6"/>
  <c r="V1969" i="6"/>
  <c r="V2090" i="6"/>
  <c r="V431" i="6"/>
  <c r="U402" i="6"/>
  <c r="T402" i="6" s="1"/>
  <c r="V436" i="6"/>
  <c r="U1042" i="6"/>
  <c r="T1042" i="6" s="1"/>
  <c r="V414" i="6"/>
  <c r="V1076" i="6"/>
  <c r="V1037" i="6"/>
  <c r="V404" i="6"/>
  <c r="U978" i="6"/>
  <c r="T978" i="6" s="1"/>
  <c r="V967" i="6"/>
  <c r="V900" i="6"/>
  <c r="V310" i="6"/>
  <c r="V385" i="6"/>
  <c r="U937" i="6"/>
  <c r="T937" i="6" s="1"/>
  <c r="U895" i="6"/>
  <c r="T895" i="6" s="1"/>
  <c r="U867" i="6"/>
  <c r="T867" i="6" s="1"/>
  <c r="U898" i="6"/>
  <c r="T898" i="6" s="1"/>
  <c r="U299" i="6"/>
  <c r="T299" i="6" s="1"/>
  <c r="U373" i="6"/>
  <c r="T373" i="6" s="1"/>
  <c r="U1918" i="6"/>
  <c r="T1918" i="6" s="1"/>
  <c r="U348" i="6"/>
  <c r="T348" i="6" s="1"/>
  <c r="V377" i="6"/>
  <c r="U2386" i="6"/>
  <c r="T2386" i="6" s="1"/>
  <c r="U993" i="6"/>
  <c r="T993" i="6" s="1"/>
  <c r="U356" i="6"/>
  <c r="T356" i="6" s="1"/>
  <c r="U323" i="6"/>
  <c r="T323" i="6" s="1"/>
  <c r="U296" i="6"/>
  <c r="T296" i="6" s="1"/>
  <c r="U322" i="6"/>
  <c r="T322" i="6" s="1"/>
  <c r="V161" i="6"/>
  <c r="U378" i="6"/>
  <c r="T378" i="6" s="1"/>
  <c r="U288" i="6"/>
  <c r="T288" i="6" s="1"/>
  <c r="V823" i="6"/>
  <c r="V180" i="6"/>
  <c r="U1929" i="6"/>
  <c r="T1929" i="6" s="1"/>
  <c r="U307" i="6"/>
  <c r="T307" i="6" s="1"/>
  <c r="U837" i="6"/>
  <c r="T837" i="6" s="1"/>
  <c r="U766" i="6"/>
  <c r="T766" i="6" s="1"/>
  <c r="U145" i="6"/>
  <c r="T145" i="6" s="1"/>
  <c r="U904" i="6"/>
  <c r="T904" i="6" s="1"/>
  <c r="V273" i="6"/>
  <c r="U810" i="6"/>
  <c r="T810" i="6" s="1"/>
  <c r="T119" i="6"/>
  <c r="U149" i="6"/>
  <c r="T149" i="6" s="1"/>
  <c r="U738" i="6"/>
  <c r="T738" i="6" s="1"/>
  <c r="U265" i="6"/>
  <c r="T265" i="6" s="1"/>
  <c r="U192" i="6"/>
  <c r="T192" i="6" s="1"/>
  <c r="U110" i="6"/>
  <c r="T110" i="6" s="1"/>
  <c r="U90" i="6"/>
  <c r="T90" i="6" s="1"/>
  <c r="U708" i="6"/>
  <c r="T708" i="6" s="1"/>
  <c r="V257" i="6"/>
  <c r="V743" i="6"/>
  <c r="V903" i="6"/>
  <c r="V393" i="6"/>
  <c r="V882" i="6"/>
  <c r="V1068" i="6"/>
  <c r="V2018" i="6"/>
  <c r="V1146" i="6"/>
  <c r="V2399" i="6"/>
  <c r="V2113" i="6"/>
  <c r="V1086" i="6"/>
  <c r="V1169" i="6"/>
  <c r="V527" i="6"/>
  <c r="V1262" i="6"/>
  <c r="V1258" i="6"/>
  <c r="V1288" i="6"/>
  <c r="V1409" i="6"/>
  <c r="V1344" i="6"/>
  <c r="V1443" i="6"/>
  <c r="V567" i="6"/>
  <c r="V1595" i="6"/>
  <c r="V1590" i="6"/>
  <c r="V1612" i="6"/>
  <c r="V1629" i="6"/>
  <c r="V1684" i="6"/>
  <c r="V1694" i="6"/>
  <c r="V1714" i="6"/>
  <c r="V2364" i="6"/>
  <c r="U79" i="6"/>
  <c r="T79" i="6" s="1"/>
  <c r="U223" i="6"/>
  <c r="T223" i="6" s="1"/>
  <c r="U202" i="6"/>
  <c r="T202" i="6" s="1"/>
  <c r="U151" i="6"/>
  <c r="T151" i="6" s="1"/>
  <c r="U834" i="6"/>
  <c r="T834" i="6" s="1"/>
  <c r="U305" i="6"/>
  <c r="T305" i="6" s="1"/>
  <c r="U784" i="6"/>
  <c r="T784" i="6" s="1"/>
  <c r="U147" i="6"/>
  <c r="T147" i="6" s="1"/>
  <c r="U800" i="6"/>
  <c r="T800" i="6" s="1"/>
  <c r="U204" i="6"/>
  <c r="T204" i="6" s="1"/>
  <c r="U2384" i="6"/>
  <c r="T2384" i="6" s="1"/>
  <c r="U219" i="6"/>
  <c r="T219" i="6" s="1"/>
  <c r="U873" i="6"/>
  <c r="T873" i="6" s="1"/>
  <c r="U960" i="6"/>
  <c r="T960" i="6" s="1"/>
  <c r="U958" i="6"/>
  <c r="T958" i="6" s="1"/>
  <c r="U918" i="6"/>
  <c r="T918" i="6" s="1"/>
  <c r="U317" i="6"/>
  <c r="T317" i="6" s="1"/>
  <c r="U1911" i="6"/>
  <c r="T1911" i="6" s="1"/>
  <c r="U339" i="6"/>
  <c r="T339" i="6" s="1"/>
  <c r="U737" i="6"/>
  <c r="T737" i="6" s="1"/>
  <c r="U167" i="6"/>
  <c r="T167" i="6" s="1"/>
  <c r="U231" i="6"/>
  <c r="T231" i="6" s="1"/>
  <c r="U334" i="6"/>
  <c r="T334" i="6" s="1"/>
  <c r="U384" i="6"/>
  <c r="T384" i="6" s="1"/>
  <c r="U354" i="6"/>
  <c r="T354" i="6" s="1"/>
  <c r="U1014" i="6"/>
  <c r="T1014" i="6" s="1"/>
  <c r="U44" i="6"/>
  <c r="T44" i="6" s="1"/>
  <c r="U1029" i="6"/>
  <c r="T1029" i="6" s="1"/>
  <c r="U395" i="6"/>
  <c r="T395" i="6" s="1"/>
  <c r="U432" i="6"/>
  <c r="T432" i="6" s="1"/>
  <c r="U1065" i="6"/>
  <c r="T1065" i="6" s="1"/>
  <c r="U379" i="6"/>
  <c r="T379" i="6" s="1"/>
  <c r="U41" i="6"/>
  <c r="T41" i="6" s="1"/>
  <c r="U429" i="6"/>
  <c r="T429" i="6" s="1"/>
  <c r="U876" i="6"/>
  <c r="T876" i="6" s="1"/>
  <c r="U915" i="6"/>
  <c r="T915" i="6" s="1"/>
  <c r="U1022" i="6"/>
  <c r="T1022" i="6" s="1"/>
  <c r="U1945" i="6"/>
  <c r="T1945" i="6" s="1"/>
  <c r="U360" i="6"/>
  <c r="T360" i="6" s="1"/>
  <c r="U994" i="6"/>
  <c r="T994" i="6" s="1"/>
  <c r="U468" i="6"/>
  <c r="T468" i="6" s="1"/>
  <c r="U2410" i="6"/>
  <c r="T2410" i="6" s="1"/>
  <c r="U2091" i="6"/>
  <c r="T2091" i="6" s="1"/>
  <c r="U2045" i="6"/>
  <c r="T2045" i="6" s="1"/>
  <c r="U1107" i="6"/>
  <c r="T1107" i="6" s="1"/>
  <c r="U1160" i="6"/>
  <c r="T1160" i="6" s="1"/>
  <c r="U1971" i="6"/>
  <c r="T1971" i="6" s="1"/>
  <c r="U985" i="6"/>
  <c r="T985" i="6" s="1"/>
  <c r="U1009" i="6"/>
  <c r="T1009" i="6" s="1"/>
  <c r="U972" i="6"/>
  <c r="T972" i="6" s="1"/>
  <c r="U1194" i="6"/>
  <c r="T1194" i="6" s="1"/>
  <c r="U2119" i="6"/>
  <c r="T2119" i="6" s="1"/>
  <c r="U1170" i="6"/>
  <c r="T1170" i="6" s="1"/>
  <c r="U1104" i="6"/>
  <c r="T1104" i="6" s="1"/>
  <c r="U1110" i="6"/>
  <c r="T1110" i="6" s="1"/>
  <c r="U2017" i="6"/>
  <c r="T2017" i="6" s="1"/>
  <c r="U2403" i="6"/>
  <c r="T2403" i="6" s="1"/>
  <c r="U1217" i="6"/>
  <c r="T1217" i="6" s="1"/>
  <c r="U47" i="6"/>
  <c r="T47" i="6" s="1"/>
  <c r="U464" i="6"/>
  <c r="T464" i="6" s="1"/>
  <c r="U2039" i="6"/>
  <c r="T2039" i="6" s="1"/>
  <c r="U1116" i="6"/>
  <c r="T1116" i="6" s="1"/>
  <c r="U2040" i="6"/>
  <c r="T2040" i="6" s="1"/>
  <c r="U517" i="6"/>
  <c r="T517" i="6" s="1"/>
  <c r="U52" i="6"/>
  <c r="T52" i="6" s="1"/>
  <c r="U2139" i="6"/>
  <c r="T2139" i="6" s="1"/>
  <c r="U506" i="6"/>
  <c r="T506" i="6" s="1"/>
  <c r="U496" i="6"/>
  <c r="T496" i="6" s="1"/>
  <c r="U1297" i="6"/>
  <c r="T1297" i="6" s="1"/>
  <c r="U1305" i="6"/>
  <c r="T1305" i="6" s="1"/>
  <c r="U2207" i="6"/>
  <c r="T2207" i="6" s="1"/>
  <c r="U2183" i="6"/>
  <c r="T2183" i="6" s="1"/>
  <c r="U546" i="6"/>
  <c r="T546" i="6" s="1"/>
  <c r="U494" i="6"/>
  <c r="T494" i="6" s="1"/>
  <c r="U1296" i="6"/>
  <c r="T1296" i="6" s="1"/>
  <c r="U565" i="6"/>
  <c r="T565" i="6" s="1"/>
  <c r="U1358" i="6"/>
  <c r="T1358" i="6" s="1"/>
  <c r="U1378" i="6"/>
  <c r="T1378" i="6" s="1"/>
  <c r="U1399" i="6"/>
  <c r="T1399" i="6" s="1"/>
  <c r="U2195" i="6"/>
  <c r="T2195" i="6" s="1"/>
  <c r="U2201" i="6"/>
  <c r="T2201" i="6" s="1"/>
  <c r="U2172" i="6"/>
  <c r="T2172" i="6" s="1"/>
  <c r="U1424" i="6"/>
  <c r="T1424" i="6" s="1"/>
  <c r="U595" i="6"/>
  <c r="T595" i="6" s="1"/>
  <c r="U584" i="6"/>
  <c r="T584" i="6" s="1"/>
  <c r="U1400" i="6"/>
  <c r="T1400" i="6" s="1"/>
  <c r="U1417" i="6"/>
  <c r="T1417" i="6" s="1"/>
  <c r="U1433" i="6"/>
  <c r="T1433" i="6" s="1"/>
  <c r="U1509" i="6"/>
  <c r="T1509" i="6" s="1"/>
  <c r="U2263" i="6"/>
  <c r="T2263" i="6" s="1"/>
  <c r="U2256" i="6"/>
  <c r="T2256" i="6" s="1"/>
  <c r="U600" i="6"/>
  <c r="T600" i="6" s="1"/>
  <c r="U604" i="6"/>
  <c r="T604" i="6" s="1"/>
  <c r="U1510" i="6"/>
  <c r="T1510" i="6" s="1"/>
  <c r="U1397" i="6"/>
  <c r="T1397" i="6" s="1"/>
  <c r="U1487" i="6"/>
  <c r="T1487" i="6" s="1"/>
  <c r="U1477" i="6"/>
  <c r="T1477" i="6" s="1"/>
  <c r="U1601" i="6"/>
  <c r="T1601" i="6" s="1"/>
  <c r="U1558" i="6"/>
  <c r="T1558" i="6" s="1"/>
  <c r="U2278" i="6"/>
  <c r="T2278" i="6" s="1"/>
  <c r="U1586" i="6"/>
  <c r="T1586" i="6" s="1"/>
  <c r="U1554" i="6"/>
  <c r="T1554" i="6" s="1"/>
  <c r="U2241" i="6"/>
  <c r="T2241" i="6" s="1"/>
  <c r="U2444" i="6"/>
  <c r="T2444" i="6" s="1"/>
  <c r="U1647" i="6"/>
  <c r="T1647" i="6" s="1"/>
  <c r="U1643" i="6"/>
  <c r="T1643" i="6" s="1"/>
  <c r="U2303" i="6"/>
  <c r="T2303" i="6" s="1"/>
  <c r="U1662" i="6"/>
  <c r="T1662" i="6" s="1"/>
  <c r="U1627" i="6"/>
  <c r="T1627" i="6" s="1"/>
  <c r="U1608" i="6"/>
  <c r="T1608" i="6" s="1"/>
  <c r="U2294" i="6"/>
  <c r="T2294" i="6" s="1"/>
  <c r="U1695" i="6"/>
  <c r="T1695" i="6" s="1"/>
  <c r="U650" i="6"/>
  <c r="T650" i="6" s="1"/>
  <c r="U1697" i="6"/>
  <c r="T1697" i="6" s="1"/>
  <c r="U2319" i="6"/>
  <c r="T2319" i="6" s="1"/>
  <c r="U1703" i="6"/>
  <c r="T1703" i="6" s="1"/>
  <c r="U1748" i="6"/>
  <c r="T1748" i="6" s="1"/>
  <c r="U2325" i="6"/>
  <c r="T2325" i="6" s="1"/>
  <c r="U1729" i="6"/>
  <c r="T1729" i="6" s="1"/>
  <c r="U1783" i="6"/>
  <c r="T1783" i="6" s="1"/>
  <c r="U1766" i="6"/>
  <c r="T1766" i="6" s="1"/>
  <c r="U2343" i="6"/>
  <c r="T2343" i="6" s="1"/>
  <c r="U1781" i="6"/>
  <c r="T1781" i="6" s="1"/>
  <c r="U1794" i="6"/>
  <c r="T1794" i="6" s="1"/>
  <c r="U1834" i="6"/>
  <c r="T1834" i="6" s="1"/>
  <c r="U2347" i="6"/>
  <c r="T2347" i="6" s="1"/>
  <c r="U2358" i="6"/>
  <c r="T2358" i="6" s="1"/>
  <c r="U2340" i="6"/>
  <c r="T2340" i="6" s="1"/>
  <c r="U1847" i="6"/>
  <c r="T1847" i="6" s="1"/>
  <c r="U1860" i="6"/>
  <c r="T1860" i="6" s="1"/>
  <c r="U1864" i="6"/>
  <c r="T1864" i="6" s="1"/>
  <c r="U2380" i="6"/>
  <c r="T2380" i="6" s="1"/>
  <c r="U1865" i="6"/>
  <c r="T1865" i="6" s="1"/>
  <c r="U798" i="6"/>
  <c r="T798" i="6" s="1"/>
  <c r="U749" i="6"/>
  <c r="T749" i="6" s="1"/>
  <c r="U130" i="6"/>
  <c r="T130" i="6" s="1"/>
  <c r="V159" i="6"/>
  <c r="U168" i="6"/>
  <c r="T168" i="6" s="1"/>
  <c r="U702" i="6"/>
  <c r="T702" i="6" s="1"/>
  <c r="U97" i="6"/>
  <c r="T97" i="6" s="1"/>
  <c r="L707" i="5"/>
  <c r="L897" i="5"/>
  <c r="A707" i="5"/>
  <c r="G707" i="5"/>
  <c r="V2366" i="6" l="1"/>
  <c r="V1882" i="6"/>
  <c r="U243" i="6"/>
  <c r="T243" i="6" s="1"/>
  <c r="V243" i="6"/>
  <c r="V4" i="6"/>
  <c r="U4" i="6"/>
  <c r="T4" i="6" s="1"/>
  <c r="V654" i="6"/>
  <c r="V1672" i="6"/>
  <c r="V1856" i="6"/>
  <c r="U2337" i="6"/>
  <c r="T2337" i="6" s="1"/>
  <c r="U1710" i="6"/>
  <c r="T1710" i="6" s="1"/>
  <c r="V687" i="6"/>
  <c r="V2372" i="6"/>
  <c r="U2370" i="6"/>
  <c r="T2370" i="6" s="1"/>
  <c r="U1803" i="6"/>
  <c r="T1803" i="6" s="1"/>
  <c r="V1833" i="6"/>
  <c r="U428" i="6"/>
  <c r="T428" i="6" s="1"/>
  <c r="U695" i="6"/>
  <c r="T695" i="6" s="1"/>
  <c r="V661" i="6"/>
  <c r="V1848" i="6"/>
  <c r="U2357" i="6"/>
  <c r="T2357" i="6" s="1"/>
  <c r="U1837" i="6"/>
  <c r="T1837" i="6" s="1"/>
  <c r="V2374" i="6"/>
  <c r="U2354" i="6"/>
  <c r="T2354" i="6" s="1"/>
  <c r="V691" i="6"/>
  <c r="U2341" i="6"/>
  <c r="T2341" i="6" s="1"/>
  <c r="V689" i="6"/>
  <c r="V2378" i="6"/>
  <c r="U2" i="6"/>
  <c r="T2" i="6" s="1"/>
  <c r="U1844" i="6"/>
  <c r="T1844" i="6" s="1"/>
  <c r="V2373" i="6"/>
  <c r="U1843" i="6"/>
  <c r="T1843" i="6" s="1"/>
  <c r="U696" i="6"/>
  <c r="T696" i="6" s="1"/>
  <c r="V2350" i="6"/>
  <c r="U2369" i="6"/>
  <c r="T2369" i="6" s="1"/>
  <c r="U1881" i="6"/>
  <c r="T1881" i="6" s="1"/>
  <c r="U1867" i="6"/>
  <c r="T1867" i="6" s="1"/>
  <c r="V2344" i="6"/>
  <c r="U1868" i="6"/>
  <c r="T1868" i="6" s="1"/>
  <c r="U1877" i="6"/>
  <c r="T1877" i="6" s="1"/>
  <c r="V1884" i="6"/>
  <c r="V2363" i="6"/>
  <c r="U683" i="6"/>
  <c r="T683" i="6" s="1"/>
  <c r="B318" i="5"/>
  <c r="B1980" i="5"/>
  <c r="B1106" i="5"/>
  <c r="B1908" i="5"/>
  <c r="B1562" i="5"/>
  <c r="B127" i="5"/>
  <c r="B1781" i="5"/>
  <c r="B268" i="5"/>
  <c r="B1659" i="5"/>
  <c r="B1888" i="5"/>
  <c r="B1211" i="5"/>
  <c r="B1080" i="5"/>
  <c r="B1268" i="5"/>
  <c r="B2403" i="5"/>
  <c r="B328" i="5"/>
  <c r="B1942" i="5"/>
  <c r="B741" i="5"/>
  <c r="B1356" i="5"/>
  <c r="B676" i="5"/>
  <c r="B718" i="5"/>
  <c r="B1944" i="5"/>
  <c r="B815" i="5"/>
  <c r="B1411" i="5"/>
  <c r="B1179" i="5"/>
  <c r="B265" i="5"/>
  <c r="B84" i="5"/>
  <c r="B926" i="5"/>
  <c r="B1085" i="5"/>
  <c r="B307" i="5"/>
  <c r="B509" i="5"/>
  <c r="B1634" i="5"/>
  <c r="B948" i="5"/>
  <c r="B1394" i="5"/>
  <c r="B1247" i="5"/>
  <c r="B993" i="5"/>
  <c r="B1483" i="5"/>
  <c r="B672" i="5"/>
  <c r="B535" i="5"/>
  <c r="B1501" i="5"/>
  <c r="B2423" i="5"/>
  <c r="B556" i="5"/>
  <c r="B1856" i="5"/>
  <c r="B2436" i="5"/>
  <c r="B1954" i="5"/>
  <c r="B463" i="5"/>
  <c r="B1860" i="5"/>
  <c r="B668" i="5"/>
  <c r="B1541" i="5"/>
  <c r="B768" i="5"/>
  <c r="B930" i="5"/>
  <c r="B2429" i="5"/>
  <c r="B523" i="5"/>
  <c r="B106" i="5"/>
  <c r="B1744" i="5"/>
  <c r="B1374" i="5"/>
  <c r="B1354" i="5"/>
  <c r="B1288" i="5"/>
  <c r="B706" i="5"/>
  <c r="B1902" i="5"/>
  <c r="B339" i="5"/>
  <c r="B539" i="5"/>
  <c r="B632" i="5"/>
  <c r="B2251" i="5"/>
  <c r="B2191" i="5"/>
  <c r="B1341" i="5"/>
  <c r="B368" i="5"/>
  <c r="B142" i="5"/>
  <c r="B708" i="5"/>
  <c r="B1071" i="5"/>
  <c r="B2284" i="5"/>
  <c r="B521" i="5"/>
  <c r="B1344" i="5"/>
  <c r="B1568" i="5"/>
  <c r="B1242" i="5"/>
  <c r="B1650" i="5"/>
  <c r="B2256" i="5"/>
  <c r="B1666" i="5"/>
  <c r="B1948" i="5"/>
  <c r="B1998" i="5"/>
  <c r="B545" i="5"/>
  <c r="B2279" i="5"/>
  <c r="B963" i="5"/>
  <c r="B1670" i="5"/>
  <c r="B2321" i="5"/>
  <c r="B2394" i="5"/>
  <c r="B1169" i="5"/>
  <c r="B2296" i="5"/>
  <c r="B827" i="5"/>
  <c r="B2370" i="5"/>
  <c r="B1596" i="5"/>
  <c r="B491" i="5"/>
  <c r="B2220" i="5"/>
  <c r="B2178" i="5"/>
  <c r="B1702" i="5"/>
  <c r="B1574" i="5"/>
  <c r="B77" i="5"/>
  <c r="B1477" i="5"/>
  <c r="B54" i="5"/>
  <c r="B831" i="5"/>
  <c r="B1854" i="5"/>
  <c r="B1936" i="5"/>
  <c r="B520" i="5"/>
  <c r="B733" i="5"/>
  <c r="B2395" i="5"/>
  <c r="B272" i="5"/>
  <c r="B1467" i="5"/>
  <c r="B1436" i="5"/>
  <c r="B129" i="5"/>
  <c r="B2174" i="5"/>
  <c r="B1726" i="5"/>
  <c r="B2120" i="5"/>
  <c r="B1544" i="5"/>
  <c r="B2437" i="5"/>
  <c r="B1597" i="5"/>
  <c r="B1237" i="5"/>
  <c r="B1209" i="5"/>
  <c r="B895" i="5"/>
  <c r="B613" i="5"/>
  <c r="B1915" i="5"/>
  <c r="B1445" i="5"/>
  <c r="B1400" i="5"/>
  <c r="B1643" i="5"/>
  <c r="B1015" i="5"/>
  <c r="B1716" i="5"/>
  <c r="B586" i="5"/>
  <c r="B66" i="5"/>
  <c r="B2234" i="5"/>
  <c r="B1640" i="5"/>
  <c r="B2316" i="5"/>
  <c r="B1829" i="5"/>
  <c r="B855" i="5"/>
  <c r="B2421" i="5"/>
  <c r="B1455" i="5"/>
  <c r="B518" i="5"/>
  <c r="B679" i="5"/>
  <c r="B413" i="5"/>
  <c r="B825" i="5"/>
  <c r="B2292" i="5"/>
  <c r="B2078" i="5"/>
  <c r="B1791" i="5"/>
  <c r="B332" i="5"/>
  <c r="B405" i="5"/>
  <c r="B301" i="5"/>
  <c r="B1661" i="5"/>
  <c r="B2044" i="5"/>
  <c r="B1773" i="5"/>
  <c r="B98" i="5"/>
  <c r="B2271" i="5"/>
  <c r="B838" i="5"/>
  <c r="B757" i="5"/>
  <c r="B1464" i="5"/>
  <c r="B2299" i="5"/>
  <c r="B1452" i="5"/>
  <c r="B1031" i="5"/>
  <c r="B551" i="5"/>
  <c r="B2400" i="5"/>
  <c r="B1636" i="5"/>
  <c r="B941" i="5"/>
  <c r="B2446" i="5"/>
  <c r="B148" i="5"/>
  <c r="B921" i="5"/>
  <c r="B1871" i="5"/>
  <c r="B2116" i="5"/>
  <c r="B931" i="5"/>
  <c r="B549" i="5"/>
  <c r="B2005" i="5"/>
  <c r="B252" i="5"/>
  <c r="B2166" i="5"/>
  <c r="B146" i="5"/>
  <c r="B872" i="5"/>
  <c r="B1141" i="5"/>
  <c r="B1850" i="5"/>
  <c r="B1762" i="5"/>
  <c r="B2175" i="5"/>
  <c r="B1638" i="5"/>
  <c r="B873" i="5"/>
  <c r="B1317" i="5"/>
  <c r="B1502" i="5"/>
  <c r="B2109" i="5"/>
  <c r="B2236" i="5"/>
  <c r="B2206" i="5"/>
  <c r="B719" i="5"/>
  <c r="B234" i="5"/>
  <c r="B1328" i="5"/>
  <c r="B2204" i="5"/>
  <c r="B1109" i="5"/>
  <c r="B1495" i="5"/>
  <c r="B2089" i="5"/>
  <c r="B633" i="5"/>
  <c r="B86" i="5"/>
  <c r="B877" i="5"/>
  <c r="B2276" i="5"/>
  <c r="B1662" i="5"/>
  <c r="B1750" i="5"/>
  <c r="B2229" i="5"/>
  <c r="B1307" i="5"/>
  <c r="B1943" i="5"/>
  <c r="B2227" i="5"/>
  <c r="B867" i="5"/>
  <c r="B2157" i="5"/>
  <c r="B629" i="5"/>
  <c r="B1127" i="5"/>
  <c r="B2241" i="5"/>
  <c r="B925" i="5"/>
  <c r="B585" i="5"/>
  <c r="B2242" i="5"/>
  <c r="B1522" i="5"/>
  <c r="B1112" i="5"/>
  <c r="B1285" i="5"/>
  <c r="B1181" i="5"/>
  <c r="B1105" i="5"/>
  <c r="B2310" i="5"/>
  <c r="B1808" i="5"/>
  <c r="B2391" i="5"/>
  <c r="B1252" i="5"/>
  <c r="B876" i="5"/>
  <c r="B1108" i="5"/>
  <c r="B99" i="5"/>
  <c r="B1777" i="5"/>
  <c r="B2263" i="5"/>
  <c r="B564" i="5"/>
  <c r="B1693" i="5"/>
  <c r="B314" i="5"/>
  <c r="B220" i="5"/>
  <c r="B1193" i="5"/>
  <c r="B2417" i="5"/>
  <c r="B41" i="5"/>
  <c r="B1531" i="5"/>
  <c r="B1505" i="5"/>
  <c r="B469" i="5"/>
  <c r="B875" i="5"/>
  <c r="B1189" i="5"/>
  <c r="B2416" i="5"/>
  <c r="B233" i="5"/>
  <c r="B1858" i="5"/>
  <c r="B2086" i="5"/>
  <c r="B544" i="5"/>
  <c r="B2420" i="5"/>
  <c r="B25" i="5"/>
  <c r="B703" i="5"/>
  <c r="B1470" i="5"/>
  <c r="B2103" i="5"/>
  <c r="B499" i="5"/>
  <c r="B1668" i="5"/>
  <c r="B1999" i="5"/>
  <c r="B1478" i="5"/>
  <c r="B1236" i="5"/>
  <c r="B2202" i="5"/>
  <c r="B1494" i="5"/>
  <c r="B2066" i="5"/>
  <c r="B55" i="5"/>
  <c r="B1139" i="5"/>
  <c r="B12" i="5"/>
  <c r="B628" i="5"/>
  <c r="B1124" i="5"/>
  <c r="B968" i="5"/>
  <c r="B1992" i="5"/>
  <c r="B918" i="5"/>
  <c r="B1327" i="5"/>
  <c r="B1281" i="5"/>
  <c r="B2448" i="5"/>
  <c r="B687" i="5"/>
  <c r="B1639" i="5"/>
  <c r="B1255" i="5"/>
  <c r="B460" i="5"/>
  <c r="B2138" i="5"/>
  <c r="B1417" i="5"/>
  <c r="B1006" i="5"/>
  <c r="B2425" i="5"/>
  <c r="B2193" i="5"/>
  <c r="B1412" i="5"/>
  <c r="B2329" i="5"/>
  <c r="B828" i="5"/>
  <c r="B1697" i="5"/>
  <c r="B118" i="5"/>
  <c r="B843" i="5"/>
  <c r="B2216" i="5"/>
  <c r="B2164" i="5"/>
  <c r="B911" i="5"/>
  <c r="B1090" i="5"/>
  <c r="B1775" i="5"/>
  <c r="B894" i="5"/>
  <c r="B458" i="5"/>
  <c r="B1851" i="5"/>
  <c r="B1014" i="5"/>
  <c r="B1900" i="5"/>
  <c r="B2035" i="5"/>
  <c r="B1082" i="5"/>
  <c r="B2182" i="5"/>
  <c r="B1297" i="5"/>
  <c r="B681" i="5"/>
  <c r="B374" i="5"/>
  <c r="B1695" i="5"/>
  <c r="B2213" i="5"/>
  <c r="B2265" i="5"/>
  <c r="B600" i="5"/>
  <c r="B135" i="5"/>
  <c r="B1734" i="5"/>
  <c r="B1920" i="5"/>
  <c r="B1549" i="5"/>
  <c r="B2230" i="5"/>
  <c r="B1176" i="5"/>
  <c r="B238" i="5"/>
  <c r="B2304" i="5"/>
  <c r="B158" i="5"/>
  <c r="B1096" i="5"/>
  <c r="B1572" i="5"/>
  <c r="B262" i="5"/>
  <c r="B139" i="5"/>
  <c r="B1513" i="5"/>
  <c r="B1471" i="5"/>
  <c r="B488" i="5"/>
  <c r="B2289" i="5"/>
  <c r="B1440" i="5"/>
  <c r="B893" i="5"/>
  <c r="B2401" i="5"/>
  <c r="B30" i="5"/>
  <c r="B2339" i="5"/>
  <c r="B32" i="5"/>
  <c r="B1164" i="5"/>
  <c r="B1961" i="5"/>
  <c r="B90" i="5"/>
  <c r="B192" i="5"/>
  <c r="B2449" i="5"/>
  <c r="B69" i="5"/>
  <c r="B1747" i="5"/>
  <c r="B1274" i="5"/>
  <c r="B452" i="5"/>
  <c r="B789" i="5"/>
  <c r="B2019" i="5"/>
  <c r="B1330" i="5"/>
  <c r="B2281" i="5"/>
  <c r="B1488" i="5"/>
  <c r="B752" i="5"/>
  <c r="B2064" i="5"/>
  <c r="B889" i="5"/>
  <c r="B2049" i="5"/>
  <c r="B2155" i="5"/>
  <c r="B409" i="5"/>
  <c r="B1048" i="5"/>
  <c r="B2318" i="5"/>
  <c r="B434" i="5"/>
  <c r="B1020" i="5"/>
  <c r="B1792" i="5"/>
  <c r="B2268" i="5"/>
  <c r="B291" i="5"/>
  <c r="B1587" i="5"/>
  <c r="B2451" i="5"/>
  <c r="B140" i="5"/>
  <c r="B2356" i="5"/>
  <c r="B1303" i="5"/>
  <c r="B2026" i="5"/>
  <c r="B1438" i="5"/>
  <c r="B2441" i="5"/>
  <c r="B1321" i="5"/>
  <c r="B400" i="5"/>
  <c r="B1428" i="5"/>
  <c r="B316" i="5"/>
  <c r="B1089" i="5"/>
  <c r="B1391" i="5"/>
  <c r="B971" i="5"/>
  <c r="B797" i="5"/>
  <c r="B1521" i="5"/>
  <c r="B1989" i="5"/>
  <c r="B2002" i="5"/>
  <c r="B1918" i="5"/>
  <c r="B343" i="5"/>
  <c r="B1395" i="5"/>
  <c r="B2209" i="5"/>
  <c r="B1093" i="5"/>
  <c r="B615" i="5"/>
  <c r="B356" i="5"/>
  <c r="B787" i="5"/>
  <c r="B1923" i="5"/>
  <c r="B1601" i="5"/>
  <c r="B2199" i="5"/>
  <c r="B1233" i="5"/>
  <c r="B2348" i="5"/>
  <c r="B402" i="5"/>
  <c r="B1492" i="5"/>
  <c r="B1965" i="5"/>
  <c r="B510" i="5"/>
  <c r="B908" i="5"/>
  <c r="B349" i="5"/>
  <c r="B506" i="5"/>
  <c r="B569" i="5"/>
  <c r="B800" i="5"/>
  <c r="B2000" i="5"/>
  <c r="B2438" i="5"/>
  <c r="B954" i="5"/>
  <c r="B1430" i="5"/>
  <c r="B607" i="5"/>
  <c r="B1130" i="5"/>
  <c r="B104" i="5"/>
  <c r="B822" i="5"/>
  <c r="B765" i="5"/>
  <c r="B2414" i="5"/>
  <c r="B1128" i="5"/>
  <c r="B2411" i="5"/>
  <c r="B193" i="5"/>
  <c r="B496" i="5"/>
  <c r="B4" i="5"/>
  <c r="B1173" i="5"/>
  <c r="B1928" i="5"/>
  <c r="B386" i="5"/>
  <c r="B2447" i="5"/>
  <c r="B492" i="5"/>
  <c r="B956" i="5"/>
  <c r="B1589" i="5"/>
  <c r="B38" i="5"/>
  <c r="B344" i="5"/>
  <c r="B2300" i="5"/>
  <c r="B181" i="5"/>
  <c r="B2172" i="5"/>
  <c r="B327" i="5"/>
  <c r="B1842" i="5"/>
  <c r="B712" i="5"/>
  <c r="B183" i="5"/>
  <c r="B2061" i="5"/>
  <c r="B100" i="5"/>
  <c r="B2095" i="5"/>
  <c r="B125" i="5"/>
  <c r="B1919" i="5"/>
  <c r="B414" i="5"/>
  <c r="B1392" i="5"/>
  <c r="B1192" i="5"/>
  <c r="B2270" i="5"/>
  <c r="B235" i="5"/>
  <c r="B1898" i="5"/>
  <c r="B213" i="5"/>
  <c r="B2150" i="5"/>
  <c r="B1088" i="5"/>
  <c r="B2254" i="5"/>
  <c r="B620" i="5"/>
  <c r="B1023" i="5"/>
  <c r="B2237" i="5"/>
  <c r="B1256" i="5"/>
  <c r="B811" i="5"/>
  <c r="B1177" i="5"/>
  <c r="B1027" i="5"/>
  <c r="B1819" i="5"/>
  <c r="B1072" i="5"/>
  <c r="B786" i="5"/>
  <c r="B1510" i="5"/>
  <c r="B1260" i="5"/>
  <c r="B2141" i="5"/>
  <c r="B1155" i="5"/>
  <c r="B1523" i="5"/>
  <c r="B1021" i="5"/>
  <c r="B1377" i="5"/>
  <c r="B1761" i="5"/>
  <c r="B1843" i="5"/>
  <c r="B1487" i="5"/>
  <c r="B1056" i="5"/>
  <c r="B1114" i="5"/>
  <c r="B584" i="5"/>
  <c r="B959" i="5"/>
  <c r="B2317" i="5"/>
  <c r="B1956" i="5"/>
  <c r="B1655" i="5"/>
  <c r="B260" i="5"/>
  <c r="B1187" i="5"/>
  <c r="B892" i="5"/>
  <c r="B1895" i="5"/>
  <c r="B793" i="5"/>
  <c r="B886" i="5"/>
  <c r="B805" i="5"/>
  <c r="B7" i="5"/>
  <c r="B541" i="5"/>
  <c r="B896" i="5"/>
  <c r="B52" i="5"/>
  <c r="B1475" i="5"/>
  <c r="B1648" i="5"/>
  <c r="B1329" i="5"/>
  <c r="B73" i="5"/>
  <c r="B1129" i="5"/>
  <c r="B287" i="5"/>
  <c r="B651" i="5"/>
  <c r="B2294" i="5"/>
  <c r="B2297" i="5"/>
  <c r="B1731" i="5"/>
  <c r="B1099" i="5"/>
  <c r="B696" i="5"/>
  <c r="B1275" i="5"/>
  <c r="B1595" i="5"/>
  <c r="B1036" i="5"/>
  <c r="B2038" i="5"/>
  <c r="B448" i="5"/>
  <c r="B1642" i="5"/>
  <c r="B2389" i="5"/>
  <c r="B348" i="5"/>
  <c r="B596" i="5"/>
  <c r="B649" i="5"/>
  <c r="B1158" i="5"/>
  <c r="B1863" i="5"/>
  <c r="B161" i="5"/>
  <c r="B365" i="5"/>
  <c r="B124" i="5"/>
  <c r="B1611" i="5"/>
  <c r="B1244" i="5"/>
  <c r="B407" i="5"/>
  <c r="B390" i="5"/>
  <c r="B2379" i="5"/>
  <c r="B2084" i="5"/>
  <c r="B945" i="5"/>
  <c r="B1679" i="5"/>
  <c r="B1399" i="5"/>
  <c r="B1461" i="5"/>
  <c r="B1409" i="5"/>
  <c r="B2171" i="5"/>
  <c r="B1315" i="5"/>
  <c r="B979" i="5"/>
  <c r="B1618" i="5"/>
  <c r="B46" i="5"/>
  <c r="B579" i="5"/>
  <c r="B431" i="5"/>
  <c r="B1651" i="5"/>
  <c r="B2130" i="5"/>
  <c r="B642" i="5"/>
  <c r="B1030" i="5"/>
  <c r="B1199" i="5"/>
  <c r="B45" i="5"/>
  <c r="B1561" i="5"/>
  <c r="B1390" i="5"/>
  <c r="B2361" i="5"/>
  <c r="B292" i="5"/>
  <c r="B2430" i="5"/>
  <c r="B2264" i="5"/>
  <c r="B1546" i="5"/>
  <c r="B2233" i="5"/>
  <c r="B866" i="5"/>
  <c r="B946" i="5"/>
  <c r="B1419" i="5"/>
  <c r="B324" i="5"/>
  <c r="B626" i="5"/>
  <c r="B1644" i="5"/>
  <c r="B859" i="5"/>
  <c r="B259" i="5"/>
  <c r="B1498" i="5"/>
  <c r="B1623" i="5"/>
  <c r="B1013" i="5"/>
  <c r="B2161" i="5"/>
  <c r="B906" i="5"/>
  <c r="B2382" i="5"/>
  <c r="B1911" i="5"/>
  <c r="B715" i="5"/>
  <c r="C318" i="5"/>
  <c r="C1980" i="5"/>
  <c r="C1106" i="5"/>
  <c r="C1908" i="5"/>
  <c r="C1562" i="5"/>
  <c r="C127" i="5"/>
  <c r="C1781" i="5"/>
  <c r="C268" i="5"/>
  <c r="C1659" i="5"/>
  <c r="C1888" i="5"/>
  <c r="C1211" i="5"/>
  <c r="C1080" i="5"/>
  <c r="C1268" i="5"/>
  <c r="C2403" i="5"/>
  <c r="C328" i="5"/>
  <c r="C1942" i="5"/>
  <c r="C741" i="5"/>
  <c r="C1356" i="5"/>
  <c r="C676" i="5"/>
  <c r="C718" i="5"/>
  <c r="C1944" i="5"/>
  <c r="C815" i="5"/>
  <c r="C1411" i="5"/>
  <c r="C1179" i="5"/>
  <c r="C265" i="5"/>
  <c r="C84" i="5"/>
  <c r="C926" i="5"/>
  <c r="C1085" i="5"/>
  <c r="C307" i="5"/>
  <c r="C509" i="5"/>
  <c r="C1634" i="5"/>
  <c r="C948" i="5"/>
  <c r="C1394" i="5"/>
  <c r="C1247" i="5"/>
  <c r="C993" i="5"/>
  <c r="C1483" i="5"/>
  <c r="C672" i="5"/>
  <c r="C535" i="5"/>
  <c r="C1501" i="5"/>
  <c r="C2423" i="5"/>
  <c r="C556" i="5"/>
  <c r="C1856" i="5"/>
  <c r="C2436" i="5"/>
  <c r="C1954" i="5"/>
  <c r="C463" i="5"/>
  <c r="C1860" i="5"/>
  <c r="C668" i="5"/>
  <c r="C1541" i="5"/>
  <c r="C768" i="5"/>
  <c r="C930" i="5"/>
  <c r="C2429" i="5"/>
  <c r="C523" i="5"/>
  <c r="C106" i="5"/>
  <c r="C1744" i="5"/>
  <c r="C1374" i="5"/>
  <c r="C1354" i="5"/>
  <c r="C1288" i="5"/>
  <c r="C706" i="5"/>
  <c r="C1902" i="5"/>
  <c r="C339" i="5"/>
  <c r="C539" i="5"/>
  <c r="C632" i="5"/>
  <c r="C2251" i="5"/>
  <c r="C2191" i="5"/>
  <c r="C1341" i="5"/>
  <c r="C368" i="5"/>
  <c r="C142" i="5"/>
  <c r="C708" i="5"/>
  <c r="C1071" i="5"/>
  <c r="C2284" i="5"/>
  <c r="C521" i="5"/>
  <c r="C1344" i="5"/>
  <c r="C1568" i="5"/>
  <c r="C1242" i="5"/>
  <c r="C1650" i="5"/>
  <c r="C2256" i="5"/>
  <c r="C1666" i="5"/>
  <c r="C1948" i="5"/>
  <c r="C1998" i="5"/>
  <c r="C545" i="5"/>
  <c r="C2279" i="5"/>
  <c r="C963" i="5"/>
  <c r="C1670" i="5"/>
  <c r="C2321" i="5"/>
  <c r="C2394" i="5"/>
  <c r="C1169" i="5"/>
  <c r="C2296" i="5"/>
  <c r="C827" i="5"/>
  <c r="C2370" i="5"/>
  <c r="C1596" i="5"/>
  <c r="C491" i="5"/>
  <c r="C2220" i="5"/>
  <c r="C2178" i="5"/>
  <c r="C1702" i="5"/>
  <c r="C1574" i="5"/>
  <c r="C77" i="5"/>
  <c r="C1477" i="5"/>
  <c r="C54" i="5"/>
  <c r="C831" i="5"/>
  <c r="C1854" i="5"/>
  <c r="C1936" i="5"/>
  <c r="C520" i="5"/>
  <c r="C733" i="5"/>
  <c r="C2395" i="5"/>
  <c r="C272" i="5"/>
  <c r="C1467" i="5"/>
  <c r="C1436" i="5"/>
  <c r="C129" i="5"/>
  <c r="C2174" i="5"/>
  <c r="C1726" i="5"/>
  <c r="C2120" i="5"/>
  <c r="C1544" i="5"/>
  <c r="C2437" i="5"/>
  <c r="C1597" i="5"/>
  <c r="C1237" i="5"/>
  <c r="C1209" i="5"/>
  <c r="C895" i="5"/>
  <c r="C613" i="5"/>
  <c r="C1915" i="5"/>
  <c r="C1445" i="5"/>
  <c r="C1400" i="5"/>
  <c r="C1643" i="5"/>
  <c r="C1015" i="5"/>
  <c r="C1716" i="5"/>
  <c r="C586" i="5"/>
  <c r="C66" i="5"/>
  <c r="C2234" i="5"/>
  <c r="C1640" i="5"/>
  <c r="C2316" i="5"/>
  <c r="C1829" i="5"/>
  <c r="C855" i="5"/>
  <c r="C2421" i="5"/>
  <c r="C1455" i="5"/>
  <c r="C518" i="5"/>
  <c r="C679" i="5"/>
  <c r="C413" i="5"/>
  <c r="C825" i="5"/>
  <c r="C2292" i="5"/>
  <c r="C2078" i="5"/>
  <c r="C1791" i="5"/>
  <c r="C332" i="5"/>
  <c r="C405" i="5"/>
  <c r="C301" i="5"/>
  <c r="C1661" i="5"/>
  <c r="C2044" i="5"/>
  <c r="C1773" i="5"/>
  <c r="C98" i="5"/>
  <c r="C2271" i="5"/>
  <c r="C838" i="5"/>
  <c r="C757" i="5"/>
  <c r="C1464" i="5"/>
  <c r="C2299" i="5"/>
  <c r="C1452" i="5"/>
  <c r="C1031" i="5"/>
  <c r="C551" i="5"/>
  <c r="C2400" i="5"/>
  <c r="C1636" i="5"/>
  <c r="C941" i="5"/>
  <c r="C2446" i="5"/>
  <c r="C148" i="5"/>
  <c r="C921" i="5"/>
  <c r="C1871" i="5"/>
  <c r="C2116" i="5"/>
  <c r="C931" i="5"/>
  <c r="C549" i="5"/>
  <c r="C2005" i="5"/>
  <c r="C252" i="5"/>
  <c r="C2166" i="5"/>
  <c r="C146" i="5"/>
  <c r="C872" i="5"/>
  <c r="C1141" i="5"/>
  <c r="C1850" i="5"/>
  <c r="C1762" i="5"/>
  <c r="C2175" i="5"/>
  <c r="C1638" i="5"/>
  <c r="C873" i="5"/>
  <c r="C1317" i="5"/>
  <c r="C1502" i="5"/>
  <c r="C2109" i="5"/>
  <c r="C2236" i="5"/>
  <c r="C2206" i="5"/>
  <c r="C719" i="5"/>
  <c r="C234" i="5"/>
  <c r="C1328" i="5"/>
  <c r="C2204" i="5"/>
  <c r="C1109" i="5"/>
  <c r="C1495" i="5"/>
  <c r="C2089" i="5"/>
  <c r="C633" i="5"/>
  <c r="C86" i="5"/>
  <c r="C877" i="5"/>
  <c r="C2276" i="5"/>
  <c r="C1662" i="5"/>
  <c r="C1750" i="5"/>
  <c r="C2229" i="5"/>
  <c r="C1307" i="5"/>
  <c r="C1943" i="5"/>
  <c r="C2227" i="5"/>
  <c r="C867" i="5"/>
  <c r="C2157" i="5"/>
  <c r="C629" i="5"/>
  <c r="C1127" i="5"/>
  <c r="C2241" i="5"/>
  <c r="C925" i="5"/>
  <c r="C585" i="5"/>
  <c r="C2242" i="5"/>
  <c r="C1522" i="5"/>
  <c r="C1112" i="5"/>
  <c r="C1285" i="5"/>
  <c r="C1181" i="5"/>
  <c r="C1105" i="5"/>
  <c r="C2310" i="5"/>
  <c r="C1808" i="5"/>
  <c r="C2391" i="5"/>
  <c r="C1252" i="5"/>
  <c r="C876" i="5"/>
  <c r="C1108" i="5"/>
  <c r="C99" i="5"/>
  <c r="C1777" i="5"/>
  <c r="C2263" i="5"/>
  <c r="C564" i="5"/>
  <c r="C1693" i="5"/>
  <c r="C314" i="5"/>
  <c r="C220" i="5"/>
  <c r="C1193" i="5"/>
  <c r="C2417" i="5"/>
  <c r="C41" i="5"/>
  <c r="C1531" i="5"/>
  <c r="C1505" i="5"/>
  <c r="C469" i="5"/>
  <c r="C875" i="5"/>
  <c r="C1189" i="5"/>
  <c r="C2416" i="5"/>
  <c r="C233" i="5"/>
  <c r="C1858" i="5"/>
  <c r="C2086" i="5"/>
  <c r="C544" i="5"/>
  <c r="C2420" i="5"/>
  <c r="C25" i="5"/>
  <c r="C703" i="5"/>
  <c r="C1470" i="5"/>
  <c r="C2103" i="5"/>
  <c r="C499" i="5"/>
  <c r="C1668" i="5"/>
  <c r="C1999" i="5"/>
  <c r="C1478" i="5"/>
  <c r="C1236" i="5"/>
  <c r="C2202" i="5"/>
  <c r="C1494" i="5"/>
  <c r="C2066" i="5"/>
  <c r="C55" i="5"/>
  <c r="C1139" i="5"/>
  <c r="C12" i="5"/>
  <c r="C628" i="5"/>
  <c r="C1124" i="5"/>
  <c r="C968" i="5"/>
  <c r="C1992" i="5"/>
  <c r="C918" i="5"/>
  <c r="C1327" i="5"/>
  <c r="C1281" i="5"/>
  <c r="C2448" i="5"/>
  <c r="C687" i="5"/>
  <c r="C1639" i="5"/>
  <c r="C1255" i="5"/>
  <c r="C460" i="5"/>
  <c r="C2138" i="5"/>
  <c r="C1417" i="5"/>
  <c r="C1006" i="5"/>
  <c r="C2425" i="5"/>
  <c r="C2193" i="5"/>
  <c r="C1412" i="5"/>
  <c r="C2329" i="5"/>
  <c r="C828" i="5"/>
  <c r="C1697" i="5"/>
  <c r="C118" i="5"/>
  <c r="C843" i="5"/>
  <c r="C2216" i="5"/>
  <c r="C2164" i="5"/>
  <c r="C911" i="5"/>
  <c r="C1090" i="5"/>
  <c r="C1775" i="5"/>
  <c r="C894" i="5"/>
  <c r="C458" i="5"/>
  <c r="C1851" i="5"/>
  <c r="C1014" i="5"/>
  <c r="C1900" i="5"/>
  <c r="C2035" i="5"/>
  <c r="C1082" i="5"/>
  <c r="C2182" i="5"/>
  <c r="C1297" i="5"/>
  <c r="C681" i="5"/>
  <c r="C374" i="5"/>
  <c r="C1695" i="5"/>
  <c r="C2213" i="5"/>
  <c r="C2265" i="5"/>
  <c r="C600" i="5"/>
  <c r="C135" i="5"/>
  <c r="C1734" i="5"/>
  <c r="C1920" i="5"/>
  <c r="C1549" i="5"/>
  <c r="C2230" i="5"/>
  <c r="C1176" i="5"/>
  <c r="C238" i="5"/>
  <c r="C2304" i="5"/>
  <c r="C158" i="5"/>
  <c r="C1096" i="5"/>
  <c r="C1572" i="5"/>
  <c r="C262" i="5"/>
  <c r="C139" i="5"/>
  <c r="C1513" i="5"/>
  <c r="C1471" i="5"/>
  <c r="C488" i="5"/>
  <c r="C2289" i="5"/>
  <c r="C1440" i="5"/>
  <c r="C893" i="5"/>
  <c r="C2401" i="5"/>
  <c r="C30" i="5"/>
  <c r="C2339" i="5"/>
  <c r="C32" i="5"/>
  <c r="C1164" i="5"/>
  <c r="C1961" i="5"/>
  <c r="C90" i="5"/>
  <c r="C192" i="5"/>
  <c r="C2449" i="5"/>
  <c r="C69" i="5"/>
  <c r="C1747" i="5"/>
  <c r="C1274" i="5"/>
  <c r="C452" i="5"/>
  <c r="C789" i="5"/>
  <c r="C2019" i="5"/>
  <c r="C1330" i="5"/>
  <c r="C2281" i="5"/>
  <c r="C1488" i="5"/>
  <c r="C752" i="5"/>
  <c r="C2064" i="5"/>
  <c r="C889" i="5"/>
  <c r="C2049" i="5"/>
  <c r="C2155" i="5"/>
  <c r="C409" i="5"/>
  <c r="C1048" i="5"/>
  <c r="C2318" i="5"/>
  <c r="C434" i="5"/>
  <c r="C1020" i="5"/>
  <c r="C1792" i="5"/>
  <c r="C2268" i="5"/>
  <c r="C291" i="5"/>
  <c r="C1587" i="5"/>
  <c r="C2451" i="5"/>
  <c r="C140" i="5"/>
  <c r="C2356" i="5"/>
  <c r="C1303" i="5"/>
  <c r="C2026" i="5"/>
  <c r="C1438" i="5"/>
  <c r="C2441" i="5"/>
  <c r="C1321" i="5"/>
  <c r="C400" i="5"/>
  <c r="C1428" i="5"/>
  <c r="C316" i="5"/>
  <c r="C1089" i="5"/>
  <c r="C1391" i="5"/>
  <c r="C971" i="5"/>
  <c r="C797" i="5"/>
  <c r="C1521" i="5"/>
  <c r="C1989" i="5"/>
  <c r="C2002" i="5"/>
  <c r="C1918" i="5"/>
  <c r="C343" i="5"/>
  <c r="C1395" i="5"/>
  <c r="C2209" i="5"/>
  <c r="C1093" i="5"/>
  <c r="C615" i="5"/>
  <c r="C356" i="5"/>
  <c r="C787" i="5"/>
  <c r="C1923" i="5"/>
  <c r="C1601" i="5"/>
  <c r="C2199" i="5"/>
  <c r="C1233" i="5"/>
  <c r="C2348" i="5"/>
  <c r="C402" i="5"/>
  <c r="C1492" i="5"/>
  <c r="C1965" i="5"/>
  <c r="C510" i="5"/>
  <c r="C908" i="5"/>
  <c r="C349" i="5"/>
  <c r="C506" i="5"/>
  <c r="C569" i="5"/>
  <c r="C800" i="5"/>
  <c r="C2000" i="5"/>
  <c r="C2438" i="5"/>
  <c r="C954" i="5"/>
  <c r="C1430" i="5"/>
  <c r="C607" i="5"/>
  <c r="C1130" i="5"/>
  <c r="C104" i="5"/>
  <c r="C822" i="5"/>
  <c r="C765" i="5"/>
  <c r="C2414" i="5"/>
  <c r="C1128" i="5"/>
  <c r="C2411" i="5"/>
  <c r="C193" i="5"/>
  <c r="C496" i="5"/>
  <c r="C4" i="5"/>
  <c r="C1173" i="5"/>
  <c r="C1928" i="5"/>
  <c r="C386" i="5"/>
  <c r="C2447" i="5"/>
  <c r="C492" i="5"/>
  <c r="C956" i="5"/>
  <c r="C1589" i="5"/>
  <c r="C38" i="5"/>
  <c r="C344" i="5"/>
  <c r="C2300" i="5"/>
  <c r="C181" i="5"/>
  <c r="C2172" i="5"/>
  <c r="C327" i="5"/>
  <c r="C1842" i="5"/>
  <c r="C712" i="5"/>
  <c r="C183" i="5"/>
  <c r="C2061" i="5"/>
  <c r="C100" i="5"/>
  <c r="C2095" i="5"/>
  <c r="C125" i="5"/>
  <c r="C1919" i="5"/>
  <c r="C414" i="5"/>
  <c r="C1392" i="5"/>
  <c r="C1192" i="5"/>
  <c r="C2270" i="5"/>
  <c r="C235" i="5"/>
  <c r="C1898" i="5"/>
  <c r="C213" i="5"/>
  <c r="C2150" i="5"/>
  <c r="C1088" i="5"/>
  <c r="C2254" i="5"/>
  <c r="C620" i="5"/>
  <c r="C1023" i="5"/>
  <c r="C2237" i="5"/>
  <c r="C1256" i="5"/>
  <c r="C811" i="5"/>
  <c r="C1177" i="5"/>
  <c r="C1027" i="5"/>
  <c r="C1819" i="5"/>
  <c r="C1072" i="5"/>
  <c r="C786" i="5"/>
  <c r="C1510" i="5"/>
  <c r="C1260" i="5"/>
  <c r="C2141" i="5"/>
  <c r="C1155" i="5"/>
  <c r="C1523" i="5"/>
  <c r="C1021" i="5"/>
  <c r="C1377" i="5"/>
  <c r="C1761" i="5"/>
  <c r="C1843" i="5"/>
  <c r="C1487" i="5"/>
  <c r="C1056" i="5"/>
  <c r="C1114" i="5"/>
  <c r="C584" i="5"/>
  <c r="C959" i="5"/>
  <c r="C2317" i="5"/>
  <c r="C1956" i="5"/>
  <c r="C1655" i="5"/>
  <c r="C260" i="5"/>
  <c r="C1187" i="5"/>
  <c r="C892" i="5"/>
  <c r="C1895" i="5"/>
  <c r="C793" i="5"/>
  <c r="C886" i="5"/>
  <c r="C805" i="5"/>
  <c r="C7" i="5"/>
  <c r="C541" i="5"/>
  <c r="C896" i="5"/>
  <c r="C52" i="5"/>
  <c r="C1475" i="5"/>
  <c r="C1648" i="5"/>
  <c r="C1329" i="5"/>
  <c r="C73" i="5"/>
  <c r="C1129" i="5"/>
  <c r="C287" i="5"/>
  <c r="C651" i="5"/>
  <c r="C2294" i="5"/>
  <c r="C2297" i="5"/>
  <c r="C1731" i="5"/>
  <c r="C1099" i="5"/>
  <c r="C696" i="5"/>
  <c r="C1275" i="5"/>
  <c r="C1595" i="5"/>
  <c r="C1036" i="5"/>
  <c r="C2038" i="5"/>
  <c r="C448" i="5"/>
  <c r="C1642" i="5"/>
  <c r="C2389" i="5"/>
  <c r="C348" i="5"/>
  <c r="C596" i="5"/>
  <c r="C649" i="5"/>
  <c r="C1158" i="5"/>
  <c r="C1863" i="5"/>
  <c r="C161" i="5"/>
  <c r="C365" i="5"/>
  <c r="C124" i="5"/>
  <c r="C1611" i="5"/>
  <c r="C1244" i="5"/>
  <c r="C407" i="5"/>
  <c r="C390" i="5"/>
  <c r="C2379" i="5"/>
  <c r="C2084" i="5"/>
  <c r="C945" i="5"/>
  <c r="C1679" i="5"/>
  <c r="C1399" i="5"/>
  <c r="C1461" i="5"/>
  <c r="C1409" i="5"/>
  <c r="C2171" i="5"/>
  <c r="C1315" i="5"/>
  <c r="C979" i="5"/>
  <c r="C1618" i="5"/>
  <c r="C46" i="5"/>
  <c r="C579" i="5"/>
  <c r="C431" i="5"/>
  <c r="C1651" i="5"/>
  <c r="C2130" i="5"/>
  <c r="C642" i="5"/>
  <c r="C1030" i="5"/>
  <c r="C1199" i="5"/>
  <c r="C45" i="5"/>
  <c r="C1561" i="5"/>
  <c r="C1390" i="5"/>
  <c r="C2361" i="5"/>
  <c r="C292" i="5"/>
  <c r="C2430" i="5"/>
  <c r="C2264" i="5"/>
  <c r="C1546" i="5"/>
  <c r="C2233" i="5"/>
  <c r="C866" i="5"/>
  <c r="C946" i="5"/>
  <c r="C1419" i="5"/>
  <c r="C324" i="5"/>
  <c r="C626" i="5"/>
  <c r="C1644" i="5"/>
  <c r="C859" i="5"/>
  <c r="C259" i="5"/>
  <c r="C1498" i="5"/>
  <c r="C1623" i="5"/>
  <c r="C1013" i="5"/>
  <c r="C2161" i="5"/>
  <c r="C906" i="5"/>
  <c r="C2382" i="5"/>
  <c r="C1911" i="5"/>
  <c r="C715" i="5"/>
  <c r="D318" i="5"/>
  <c r="D1980" i="5"/>
  <c r="D1106" i="5"/>
  <c r="D1908" i="5"/>
  <c r="D1562" i="5"/>
  <c r="D127" i="5"/>
  <c r="D1781" i="5"/>
  <c r="D268" i="5"/>
  <c r="D1659" i="5"/>
  <c r="D1888" i="5"/>
  <c r="D1211" i="5"/>
  <c r="D1080" i="5"/>
  <c r="D1268" i="5"/>
  <c r="D2403" i="5"/>
  <c r="D328" i="5"/>
  <c r="D1942" i="5"/>
  <c r="D741" i="5"/>
  <c r="D1356" i="5"/>
  <c r="D676" i="5"/>
  <c r="D718" i="5"/>
  <c r="D1944" i="5"/>
  <c r="D815" i="5"/>
  <c r="D1411" i="5"/>
  <c r="D1179" i="5"/>
  <c r="D265" i="5"/>
  <c r="D84" i="5"/>
  <c r="D926" i="5"/>
  <c r="D1085" i="5"/>
  <c r="D307" i="5"/>
  <c r="D509" i="5"/>
  <c r="D1634" i="5"/>
  <c r="D948" i="5"/>
  <c r="D1394" i="5"/>
  <c r="D1247" i="5"/>
  <c r="D993" i="5"/>
  <c r="D1483" i="5"/>
  <c r="D672" i="5"/>
  <c r="D535" i="5"/>
  <c r="D1501" i="5"/>
  <c r="D2423" i="5"/>
  <c r="D556" i="5"/>
  <c r="D1856" i="5"/>
  <c r="D2436" i="5"/>
  <c r="D1954" i="5"/>
  <c r="D463" i="5"/>
  <c r="D1860" i="5"/>
  <c r="D668" i="5"/>
  <c r="D1541" i="5"/>
  <c r="D768" i="5"/>
  <c r="D930" i="5"/>
  <c r="D2429" i="5"/>
  <c r="D523" i="5"/>
  <c r="D106" i="5"/>
  <c r="D1744" i="5"/>
  <c r="D1374" i="5"/>
  <c r="D1354" i="5"/>
  <c r="D1288" i="5"/>
  <c r="D706" i="5"/>
  <c r="D1902" i="5"/>
  <c r="D339" i="5"/>
  <c r="D539" i="5"/>
  <c r="D632" i="5"/>
  <c r="D2251" i="5"/>
  <c r="D2191" i="5"/>
  <c r="D1341" i="5"/>
  <c r="D368" i="5"/>
  <c r="D142" i="5"/>
  <c r="D708" i="5"/>
  <c r="D1071" i="5"/>
  <c r="D2284" i="5"/>
  <c r="D521" i="5"/>
  <c r="D1344" i="5"/>
  <c r="D1568" i="5"/>
  <c r="D1242" i="5"/>
  <c r="D1650" i="5"/>
  <c r="D2256" i="5"/>
  <c r="D1666" i="5"/>
  <c r="D1948" i="5"/>
  <c r="D1998" i="5"/>
  <c r="D545" i="5"/>
  <c r="D2279" i="5"/>
  <c r="D963" i="5"/>
  <c r="D1670" i="5"/>
  <c r="D2321" i="5"/>
  <c r="D2394" i="5"/>
  <c r="D1169" i="5"/>
  <c r="D2296" i="5"/>
  <c r="D827" i="5"/>
  <c r="D2370" i="5"/>
  <c r="D1596" i="5"/>
  <c r="D491" i="5"/>
  <c r="D2220" i="5"/>
  <c r="D2178" i="5"/>
  <c r="D1702" i="5"/>
  <c r="D1574" i="5"/>
  <c r="D77" i="5"/>
  <c r="D1477" i="5"/>
  <c r="D54" i="5"/>
  <c r="D831" i="5"/>
  <c r="D1854" i="5"/>
  <c r="D1936" i="5"/>
  <c r="D520" i="5"/>
  <c r="D733" i="5"/>
  <c r="D2395" i="5"/>
  <c r="D272" i="5"/>
  <c r="D1467" i="5"/>
  <c r="D1436" i="5"/>
  <c r="D129" i="5"/>
  <c r="D2174" i="5"/>
  <c r="D1726" i="5"/>
  <c r="D2120" i="5"/>
  <c r="D1544" i="5"/>
  <c r="D2437" i="5"/>
  <c r="D1597" i="5"/>
  <c r="D1237" i="5"/>
  <c r="D1209" i="5"/>
  <c r="D895" i="5"/>
  <c r="D613" i="5"/>
  <c r="D1915" i="5"/>
  <c r="D1445" i="5"/>
  <c r="D1400" i="5"/>
  <c r="D1643" i="5"/>
  <c r="D1015" i="5"/>
  <c r="D1716" i="5"/>
  <c r="D586" i="5"/>
  <c r="D66" i="5"/>
  <c r="D2234" i="5"/>
  <c r="D1640" i="5"/>
  <c r="D2316" i="5"/>
  <c r="D1829" i="5"/>
  <c r="D855" i="5"/>
  <c r="D2421" i="5"/>
  <c r="D1455" i="5"/>
  <c r="D518" i="5"/>
  <c r="D679" i="5"/>
  <c r="D413" i="5"/>
  <c r="D825" i="5"/>
  <c r="D2292" i="5"/>
  <c r="D2078" i="5"/>
  <c r="D1791" i="5"/>
  <c r="D332" i="5"/>
  <c r="D405" i="5"/>
  <c r="D301" i="5"/>
  <c r="D1661" i="5"/>
  <c r="D2044" i="5"/>
  <c r="D1773" i="5"/>
  <c r="D98" i="5"/>
  <c r="D2271" i="5"/>
  <c r="D838" i="5"/>
  <c r="D757" i="5"/>
  <c r="D1464" i="5"/>
  <c r="D2299" i="5"/>
  <c r="D1452" i="5"/>
  <c r="D1031" i="5"/>
  <c r="D551" i="5"/>
  <c r="D2400" i="5"/>
  <c r="D1636" i="5"/>
  <c r="D941" i="5"/>
  <c r="D2446" i="5"/>
  <c r="D148" i="5"/>
  <c r="D921" i="5"/>
  <c r="D1871" i="5"/>
  <c r="D2116" i="5"/>
  <c r="D931" i="5"/>
  <c r="D549" i="5"/>
  <c r="D2005" i="5"/>
  <c r="D252" i="5"/>
  <c r="D2166" i="5"/>
  <c r="D146" i="5"/>
  <c r="D872" i="5"/>
  <c r="D1141" i="5"/>
  <c r="D1850" i="5"/>
  <c r="D1762" i="5"/>
  <c r="D2175" i="5"/>
  <c r="D1638" i="5"/>
  <c r="D873" i="5"/>
  <c r="D1317" i="5"/>
  <c r="D1502" i="5"/>
  <c r="D2109" i="5"/>
  <c r="D2236" i="5"/>
  <c r="D2206" i="5"/>
  <c r="D719" i="5"/>
  <c r="D234" i="5"/>
  <c r="D1328" i="5"/>
  <c r="D2204" i="5"/>
  <c r="D1109" i="5"/>
  <c r="D1495" i="5"/>
  <c r="D2089" i="5"/>
  <c r="D633" i="5"/>
  <c r="D86" i="5"/>
  <c r="D877" i="5"/>
  <c r="D2276" i="5"/>
  <c r="D1662" i="5"/>
  <c r="D1750" i="5"/>
  <c r="D2229" i="5"/>
  <c r="D1307" i="5"/>
  <c r="D1943" i="5"/>
  <c r="D2227" i="5"/>
  <c r="D867" i="5"/>
  <c r="D2157" i="5"/>
  <c r="D629" i="5"/>
  <c r="D1127" i="5"/>
  <c r="D2241" i="5"/>
  <c r="D925" i="5"/>
  <c r="D585" i="5"/>
  <c r="D2242" i="5"/>
  <c r="D1522" i="5"/>
  <c r="D1112" i="5"/>
  <c r="D1285" i="5"/>
  <c r="D1181" i="5"/>
  <c r="D1105" i="5"/>
  <c r="D2310" i="5"/>
  <c r="D1808" i="5"/>
  <c r="D2391" i="5"/>
  <c r="D1252" i="5"/>
  <c r="D876" i="5"/>
  <c r="D1108" i="5"/>
  <c r="D99" i="5"/>
  <c r="D1777" i="5"/>
  <c r="D2263" i="5"/>
  <c r="D564" i="5"/>
  <c r="D1693" i="5"/>
  <c r="D314" i="5"/>
  <c r="D220" i="5"/>
  <c r="D1193" i="5"/>
  <c r="D2417" i="5"/>
  <c r="D41" i="5"/>
  <c r="D1531" i="5"/>
  <c r="D1505" i="5"/>
  <c r="D469" i="5"/>
  <c r="D875" i="5"/>
  <c r="D1189" i="5"/>
  <c r="D2416" i="5"/>
  <c r="D233" i="5"/>
  <c r="D1858" i="5"/>
  <c r="D2086" i="5"/>
  <c r="D544" i="5"/>
  <c r="D2420" i="5"/>
  <c r="D25" i="5"/>
  <c r="D703" i="5"/>
  <c r="D1470" i="5"/>
  <c r="D2103" i="5"/>
  <c r="D499" i="5"/>
  <c r="D1668" i="5"/>
  <c r="D1999" i="5"/>
  <c r="D1478" i="5"/>
  <c r="D1236" i="5"/>
  <c r="D2202" i="5"/>
  <c r="D1494" i="5"/>
  <c r="D2066" i="5"/>
  <c r="D55" i="5"/>
  <c r="D1139" i="5"/>
  <c r="D12" i="5"/>
  <c r="D628" i="5"/>
  <c r="D1124" i="5"/>
  <c r="D968" i="5"/>
  <c r="D1992" i="5"/>
  <c r="D918" i="5"/>
  <c r="D1327" i="5"/>
  <c r="D1281" i="5"/>
  <c r="D2448" i="5"/>
  <c r="D687" i="5"/>
  <c r="D1639" i="5"/>
  <c r="D1255" i="5"/>
  <c r="D460" i="5"/>
  <c r="D2138" i="5"/>
  <c r="D1417" i="5"/>
  <c r="D1006" i="5"/>
  <c r="D2425" i="5"/>
  <c r="D2193" i="5"/>
  <c r="D1412" i="5"/>
  <c r="D2329" i="5"/>
  <c r="D828" i="5"/>
  <c r="D1697" i="5"/>
  <c r="D118" i="5"/>
  <c r="D843" i="5"/>
  <c r="D2216" i="5"/>
  <c r="D2164" i="5"/>
  <c r="D911" i="5"/>
  <c r="D1090" i="5"/>
  <c r="D1775" i="5"/>
  <c r="D894" i="5"/>
  <c r="D458" i="5"/>
  <c r="D1851" i="5"/>
  <c r="D1014" i="5"/>
  <c r="D1900" i="5"/>
  <c r="D2035" i="5"/>
  <c r="D1082" i="5"/>
  <c r="D2182" i="5"/>
  <c r="D1297" i="5"/>
  <c r="D681" i="5"/>
  <c r="D374" i="5"/>
  <c r="D1695" i="5"/>
  <c r="D2213" i="5"/>
  <c r="D2265" i="5"/>
  <c r="D600" i="5"/>
  <c r="D135" i="5"/>
  <c r="D1734" i="5"/>
  <c r="D1920" i="5"/>
  <c r="D1549" i="5"/>
  <c r="D2230" i="5"/>
  <c r="D1176" i="5"/>
  <c r="D238" i="5"/>
  <c r="D2304" i="5"/>
  <c r="D158" i="5"/>
  <c r="D1096" i="5"/>
  <c r="D1572" i="5"/>
  <c r="D262" i="5"/>
  <c r="D139" i="5"/>
  <c r="D1513" i="5"/>
  <c r="D1471" i="5"/>
  <c r="D488" i="5"/>
  <c r="D2289" i="5"/>
  <c r="D1440" i="5"/>
  <c r="D893" i="5"/>
  <c r="D2401" i="5"/>
  <c r="D30" i="5"/>
  <c r="D2339" i="5"/>
  <c r="D32" i="5"/>
  <c r="D1164" i="5"/>
  <c r="D1961" i="5"/>
  <c r="D90" i="5"/>
  <c r="D192" i="5"/>
  <c r="D2449" i="5"/>
  <c r="D69" i="5"/>
  <c r="D1747" i="5"/>
  <c r="D1274" i="5"/>
  <c r="D452" i="5"/>
  <c r="D789" i="5"/>
  <c r="D2019" i="5"/>
  <c r="D1330" i="5"/>
  <c r="D2281" i="5"/>
  <c r="D1488" i="5"/>
  <c r="D752" i="5"/>
  <c r="D2064" i="5"/>
  <c r="D889" i="5"/>
  <c r="D2049" i="5"/>
  <c r="D2155" i="5"/>
  <c r="D409" i="5"/>
  <c r="D1048" i="5"/>
  <c r="D2318" i="5"/>
  <c r="D434" i="5"/>
  <c r="D1020" i="5"/>
  <c r="D1792" i="5"/>
  <c r="D2268" i="5"/>
  <c r="D291" i="5"/>
  <c r="D1587" i="5"/>
  <c r="D2451" i="5"/>
  <c r="D140" i="5"/>
  <c r="D2356" i="5"/>
  <c r="D1303" i="5"/>
  <c r="D2026" i="5"/>
  <c r="D1438" i="5"/>
  <c r="D2441" i="5"/>
  <c r="D1321" i="5"/>
  <c r="D400" i="5"/>
  <c r="D1428" i="5"/>
  <c r="D316" i="5"/>
  <c r="D1089" i="5"/>
  <c r="D1391" i="5"/>
  <c r="D971" i="5"/>
  <c r="D797" i="5"/>
  <c r="D1521" i="5"/>
  <c r="D1989" i="5"/>
  <c r="D2002" i="5"/>
  <c r="D1918" i="5"/>
  <c r="D343" i="5"/>
  <c r="D1395" i="5"/>
  <c r="D2209" i="5"/>
  <c r="D1093" i="5"/>
  <c r="D615" i="5"/>
  <c r="D356" i="5"/>
  <c r="D787" i="5"/>
  <c r="D1923" i="5"/>
  <c r="D1601" i="5"/>
  <c r="D2199" i="5"/>
  <c r="D1233" i="5"/>
  <c r="D2348" i="5"/>
  <c r="D402" i="5"/>
  <c r="D1492" i="5"/>
  <c r="D1965" i="5"/>
  <c r="D510" i="5"/>
  <c r="D908" i="5"/>
  <c r="D349" i="5"/>
  <c r="D506" i="5"/>
  <c r="D569" i="5"/>
  <c r="D800" i="5"/>
  <c r="D2000" i="5"/>
  <c r="D2438" i="5"/>
  <c r="D954" i="5"/>
  <c r="D1430" i="5"/>
  <c r="D607" i="5"/>
  <c r="D1130" i="5"/>
  <c r="D104" i="5"/>
  <c r="D822" i="5"/>
  <c r="D765" i="5"/>
  <c r="D2414" i="5"/>
  <c r="D1128" i="5"/>
  <c r="D2411" i="5"/>
  <c r="D193" i="5"/>
  <c r="D496" i="5"/>
  <c r="D4" i="5"/>
  <c r="D1173" i="5"/>
  <c r="D1928" i="5"/>
  <c r="D386" i="5"/>
  <c r="D2447" i="5"/>
  <c r="D492" i="5"/>
  <c r="D956" i="5"/>
  <c r="D1589" i="5"/>
  <c r="D38" i="5"/>
  <c r="D344" i="5"/>
  <c r="D2300" i="5"/>
  <c r="D181" i="5"/>
  <c r="D2172" i="5"/>
  <c r="D327" i="5"/>
  <c r="D1842" i="5"/>
  <c r="D712" i="5"/>
  <c r="D183" i="5"/>
  <c r="D2061" i="5"/>
  <c r="D100" i="5"/>
  <c r="D2095" i="5"/>
  <c r="D125" i="5"/>
  <c r="D1919" i="5"/>
  <c r="D414" i="5"/>
  <c r="D1392" i="5"/>
  <c r="D1192" i="5"/>
  <c r="D2270" i="5"/>
  <c r="D235" i="5"/>
  <c r="D1898" i="5"/>
  <c r="D213" i="5"/>
  <c r="D2150" i="5"/>
  <c r="D1088" i="5"/>
  <c r="D2254" i="5"/>
  <c r="D620" i="5"/>
  <c r="D1023" i="5"/>
  <c r="D2237" i="5"/>
  <c r="D1256" i="5"/>
  <c r="D811" i="5"/>
  <c r="D1177" i="5"/>
  <c r="D1027" i="5"/>
  <c r="D1819" i="5"/>
  <c r="D1072" i="5"/>
  <c r="D786" i="5"/>
  <c r="D1510" i="5"/>
  <c r="D1260" i="5"/>
  <c r="D2141" i="5"/>
  <c r="D1155" i="5"/>
  <c r="D1523" i="5"/>
  <c r="D1021" i="5"/>
  <c r="D1377" i="5"/>
  <c r="D1761" i="5"/>
  <c r="D1843" i="5"/>
  <c r="D1487" i="5"/>
  <c r="D1056" i="5"/>
  <c r="D1114" i="5"/>
  <c r="D584" i="5"/>
  <c r="D959" i="5"/>
  <c r="D2317" i="5"/>
  <c r="D1956" i="5"/>
  <c r="D1655" i="5"/>
  <c r="D260" i="5"/>
  <c r="D1187" i="5"/>
  <c r="D892" i="5"/>
  <c r="D1895" i="5"/>
  <c r="D793" i="5"/>
  <c r="D886" i="5"/>
  <c r="D805" i="5"/>
  <c r="D7" i="5"/>
  <c r="D541" i="5"/>
  <c r="D896" i="5"/>
  <c r="D52" i="5"/>
  <c r="D1475" i="5"/>
  <c r="D1648" i="5"/>
  <c r="D1329" i="5"/>
  <c r="D73" i="5"/>
  <c r="D1129" i="5"/>
  <c r="D287" i="5"/>
  <c r="D651" i="5"/>
  <c r="D2294" i="5"/>
  <c r="D2297" i="5"/>
  <c r="D1731" i="5"/>
  <c r="D1099" i="5"/>
  <c r="D696" i="5"/>
  <c r="D1275" i="5"/>
  <c r="D1595" i="5"/>
  <c r="D1036" i="5"/>
  <c r="D2038" i="5"/>
  <c r="D448" i="5"/>
  <c r="D1642" i="5"/>
  <c r="D2389" i="5"/>
  <c r="D348" i="5"/>
  <c r="D596" i="5"/>
  <c r="D649" i="5"/>
  <c r="D1158" i="5"/>
  <c r="D1863" i="5"/>
  <c r="D161" i="5"/>
  <c r="D365" i="5"/>
  <c r="D124" i="5"/>
  <c r="D1611" i="5"/>
  <c r="D1244" i="5"/>
  <c r="D407" i="5"/>
  <c r="D390" i="5"/>
  <c r="D2379" i="5"/>
  <c r="D2084" i="5"/>
  <c r="D945" i="5"/>
  <c r="D1679" i="5"/>
  <c r="D1399" i="5"/>
  <c r="D1461" i="5"/>
  <c r="D1409" i="5"/>
  <c r="D2171" i="5"/>
  <c r="D1315" i="5"/>
  <c r="D979" i="5"/>
  <c r="D1618" i="5"/>
  <c r="D46" i="5"/>
  <c r="D579" i="5"/>
  <c r="D431" i="5"/>
  <c r="D1651" i="5"/>
  <c r="D2130" i="5"/>
  <c r="D642" i="5"/>
  <c r="D1030" i="5"/>
  <c r="D1199" i="5"/>
  <c r="D45" i="5"/>
  <c r="D1561" i="5"/>
  <c r="D1390" i="5"/>
  <c r="D2361" i="5"/>
  <c r="D292" i="5"/>
  <c r="D2430" i="5"/>
  <c r="D2264" i="5"/>
  <c r="D1546" i="5"/>
  <c r="D2233" i="5"/>
  <c r="D866" i="5"/>
  <c r="D946" i="5"/>
  <c r="D1419" i="5"/>
  <c r="D324" i="5"/>
  <c r="D626" i="5"/>
  <c r="D1644" i="5"/>
  <c r="D859" i="5"/>
  <c r="D259" i="5"/>
  <c r="D1498" i="5"/>
  <c r="D1623" i="5"/>
  <c r="D1013" i="5"/>
  <c r="D2161" i="5"/>
  <c r="D906" i="5"/>
  <c r="D2382" i="5"/>
  <c r="D1911" i="5"/>
  <c r="D715" i="5"/>
  <c r="H318" i="5"/>
  <c r="J318" i="5" s="1"/>
  <c r="H1980" i="5"/>
  <c r="J1980" i="5" s="1"/>
  <c r="H1106" i="5"/>
  <c r="J1106" i="5" s="1"/>
  <c r="H1908" i="5"/>
  <c r="J1908" i="5" s="1"/>
  <c r="H1562" i="5"/>
  <c r="J1562" i="5" s="1"/>
  <c r="H127" i="5"/>
  <c r="J127" i="5" s="1"/>
  <c r="H1781" i="5"/>
  <c r="J1781" i="5" s="1"/>
  <c r="H268" i="5"/>
  <c r="J268" i="5" s="1"/>
  <c r="H1659" i="5"/>
  <c r="J1659" i="5" s="1"/>
  <c r="H1888" i="5"/>
  <c r="J1888" i="5" s="1"/>
  <c r="H1211" i="5"/>
  <c r="J1211" i="5" s="1"/>
  <c r="H1080" i="5"/>
  <c r="J1080" i="5" s="1"/>
  <c r="H1268" i="5"/>
  <c r="J1268" i="5" s="1"/>
  <c r="H2403" i="5"/>
  <c r="J2403" i="5" s="1"/>
  <c r="H328" i="5"/>
  <c r="J328" i="5" s="1"/>
  <c r="H1942" i="5"/>
  <c r="J1942" i="5" s="1"/>
  <c r="H741" i="5"/>
  <c r="J741" i="5" s="1"/>
  <c r="H1356" i="5"/>
  <c r="J1356" i="5" s="1"/>
  <c r="H676" i="5"/>
  <c r="J676" i="5" s="1"/>
  <c r="H718" i="5"/>
  <c r="J718" i="5" s="1"/>
  <c r="H1944" i="5"/>
  <c r="J1944" i="5" s="1"/>
  <c r="H815" i="5"/>
  <c r="J815" i="5" s="1"/>
  <c r="H1411" i="5"/>
  <c r="J1411" i="5" s="1"/>
  <c r="H1179" i="5"/>
  <c r="J1179" i="5" s="1"/>
  <c r="H265" i="5"/>
  <c r="J265" i="5" s="1"/>
  <c r="H84" i="5"/>
  <c r="J84" i="5" s="1"/>
  <c r="H926" i="5"/>
  <c r="J926" i="5" s="1"/>
  <c r="H1085" i="5"/>
  <c r="J1085" i="5" s="1"/>
  <c r="H307" i="5"/>
  <c r="J307" i="5" s="1"/>
  <c r="H509" i="5"/>
  <c r="J509" i="5" s="1"/>
  <c r="H1634" i="5"/>
  <c r="J1634" i="5" s="1"/>
  <c r="H948" i="5"/>
  <c r="J948" i="5" s="1"/>
  <c r="H1394" i="5"/>
  <c r="J1394" i="5" s="1"/>
  <c r="H1247" i="5"/>
  <c r="J1247" i="5" s="1"/>
  <c r="H993" i="5"/>
  <c r="J993" i="5" s="1"/>
  <c r="H1483" i="5"/>
  <c r="J1483" i="5" s="1"/>
  <c r="H672" i="5"/>
  <c r="J672" i="5" s="1"/>
  <c r="H535" i="5"/>
  <c r="J535" i="5" s="1"/>
  <c r="H1501" i="5"/>
  <c r="J1501" i="5" s="1"/>
  <c r="H2423" i="5"/>
  <c r="J2423" i="5" s="1"/>
  <c r="H556" i="5"/>
  <c r="J556" i="5" s="1"/>
  <c r="H1856" i="5"/>
  <c r="J1856" i="5" s="1"/>
  <c r="H2436" i="5"/>
  <c r="J2436" i="5" s="1"/>
  <c r="H1954" i="5"/>
  <c r="J1954" i="5" s="1"/>
  <c r="H463" i="5"/>
  <c r="J463" i="5" s="1"/>
  <c r="H1860" i="5"/>
  <c r="J1860" i="5" s="1"/>
  <c r="H668" i="5"/>
  <c r="J668" i="5" s="1"/>
  <c r="H1541" i="5"/>
  <c r="J1541" i="5" s="1"/>
  <c r="H768" i="5"/>
  <c r="J768" i="5" s="1"/>
  <c r="H930" i="5"/>
  <c r="J930" i="5" s="1"/>
  <c r="H2429" i="5"/>
  <c r="J2429" i="5" s="1"/>
  <c r="H523" i="5"/>
  <c r="J523" i="5" s="1"/>
  <c r="H106" i="5"/>
  <c r="J106" i="5" s="1"/>
  <c r="H1744" i="5"/>
  <c r="J1744" i="5" s="1"/>
  <c r="H1374" i="5"/>
  <c r="J1374" i="5" s="1"/>
  <c r="H1354" i="5"/>
  <c r="J1354" i="5" s="1"/>
  <c r="H1288" i="5"/>
  <c r="J1288" i="5" s="1"/>
  <c r="H706" i="5"/>
  <c r="J706" i="5" s="1"/>
  <c r="H1902" i="5"/>
  <c r="J1902" i="5" s="1"/>
  <c r="H339" i="5"/>
  <c r="J339" i="5" s="1"/>
  <c r="H632" i="5"/>
  <c r="J632" i="5" s="1"/>
  <c r="H2251" i="5"/>
  <c r="J2251" i="5" s="1"/>
  <c r="H2191" i="5"/>
  <c r="J2191" i="5" s="1"/>
  <c r="H1341" i="5"/>
  <c r="J1341" i="5" s="1"/>
  <c r="H368" i="5"/>
  <c r="J368" i="5" s="1"/>
  <c r="H142" i="5"/>
  <c r="J142" i="5" s="1"/>
  <c r="H708" i="5"/>
  <c r="J708" i="5" s="1"/>
  <c r="H1071" i="5"/>
  <c r="J1071" i="5" s="1"/>
  <c r="H2284" i="5"/>
  <c r="J2284" i="5" s="1"/>
  <c r="H521" i="5"/>
  <c r="J521" i="5" s="1"/>
  <c r="H1344" i="5"/>
  <c r="J1344" i="5" s="1"/>
  <c r="H1568" i="5"/>
  <c r="J1568" i="5" s="1"/>
  <c r="H1242" i="5"/>
  <c r="J1242" i="5" s="1"/>
  <c r="H1650" i="5"/>
  <c r="J1650" i="5" s="1"/>
  <c r="H2256" i="5"/>
  <c r="J2256" i="5" s="1"/>
  <c r="H1666" i="5"/>
  <c r="J1666" i="5" s="1"/>
  <c r="H1948" i="5"/>
  <c r="J1948" i="5" s="1"/>
  <c r="H1998" i="5"/>
  <c r="J1998" i="5" s="1"/>
  <c r="H545" i="5"/>
  <c r="J545" i="5" s="1"/>
  <c r="H2279" i="5"/>
  <c r="J2279" i="5" s="1"/>
  <c r="H963" i="5"/>
  <c r="J963" i="5" s="1"/>
  <c r="H1670" i="5"/>
  <c r="J1670" i="5" s="1"/>
  <c r="H2321" i="5"/>
  <c r="J2321" i="5" s="1"/>
  <c r="H2394" i="5"/>
  <c r="J2394" i="5" s="1"/>
  <c r="H1169" i="5"/>
  <c r="J1169" i="5" s="1"/>
  <c r="H2296" i="5"/>
  <c r="J2296" i="5" s="1"/>
  <c r="H827" i="5"/>
  <c r="J827" i="5" s="1"/>
  <c r="H2370" i="5"/>
  <c r="J2370" i="5" s="1"/>
  <c r="H1596" i="5"/>
  <c r="J1596" i="5" s="1"/>
  <c r="H491" i="5"/>
  <c r="J491" i="5" s="1"/>
  <c r="H2220" i="5"/>
  <c r="J2220" i="5" s="1"/>
  <c r="H2178" i="5"/>
  <c r="J2178" i="5" s="1"/>
  <c r="H1702" i="5"/>
  <c r="J1702" i="5" s="1"/>
  <c r="H1574" i="5"/>
  <c r="J1574" i="5" s="1"/>
  <c r="H77" i="5"/>
  <c r="J77" i="5" s="1"/>
  <c r="H1477" i="5"/>
  <c r="J1477" i="5" s="1"/>
  <c r="H54" i="5"/>
  <c r="J54" i="5" s="1"/>
  <c r="H831" i="5"/>
  <c r="J831" i="5" s="1"/>
  <c r="H1854" i="5"/>
  <c r="J1854" i="5" s="1"/>
  <c r="H1936" i="5"/>
  <c r="J1936" i="5" s="1"/>
  <c r="H520" i="5"/>
  <c r="J520" i="5" s="1"/>
  <c r="H733" i="5"/>
  <c r="J733" i="5" s="1"/>
  <c r="H2395" i="5"/>
  <c r="J2395" i="5" s="1"/>
  <c r="H272" i="5"/>
  <c r="J272" i="5" s="1"/>
  <c r="H1467" i="5"/>
  <c r="J1467" i="5" s="1"/>
  <c r="H1436" i="5"/>
  <c r="J1436" i="5" s="1"/>
  <c r="H129" i="5"/>
  <c r="J129" i="5" s="1"/>
  <c r="H2174" i="5"/>
  <c r="J2174" i="5" s="1"/>
  <c r="H1726" i="5"/>
  <c r="J1726" i="5" s="1"/>
  <c r="H2120" i="5"/>
  <c r="J2120" i="5" s="1"/>
  <c r="H1544" i="5"/>
  <c r="J1544" i="5" s="1"/>
  <c r="H2437" i="5"/>
  <c r="J2437" i="5" s="1"/>
  <c r="H1597" i="5"/>
  <c r="J1597" i="5" s="1"/>
  <c r="H1237" i="5"/>
  <c r="J1237" i="5" s="1"/>
  <c r="H1209" i="5"/>
  <c r="J1209" i="5" s="1"/>
  <c r="H895" i="5"/>
  <c r="J895" i="5" s="1"/>
  <c r="H613" i="5"/>
  <c r="J613" i="5" s="1"/>
  <c r="H1915" i="5"/>
  <c r="J1915" i="5" s="1"/>
  <c r="H1445" i="5"/>
  <c r="J1445" i="5" s="1"/>
  <c r="H1400" i="5"/>
  <c r="J1400" i="5" s="1"/>
  <c r="H1643" i="5"/>
  <c r="J1643" i="5" s="1"/>
  <c r="H1015" i="5"/>
  <c r="J1015" i="5" s="1"/>
  <c r="H1716" i="5"/>
  <c r="J1716" i="5" s="1"/>
  <c r="H586" i="5"/>
  <c r="J586" i="5" s="1"/>
  <c r="H66" i="5"/>
  <c r="J66" i="5" s="1"/>
  <c r="H2234" i="5"/>
  <c r="J2234" i="5" s="1"/>
  <c r="H1640" i="5"/>
  <c r="J1640" i="5" s="1"/>
  <c r="H2316" i="5"/>
  <c r="J2316" i="5" s="1"/>
  <c r="H1829" i="5"/>
  <c r="J1829" i="5" s="1"/>
  <c r="H855" i="5"/>
  <c r="J855" i="5" s="1"/>
  <c r="H2421" i="5"/>
  <c r="J2421" i="5" s="1"/>
  <c r="H1455" i="5"/>
  <c r="J1455" i="5" s="1"/>
  <c r="H518" i="5"/>
  <c r="J518" i="5" s="1"/>
  <c r="H679" i="5"/>
  <c r="J679" i="5" s="1"/>
  <c r="H413" i="5"/>
  <c r="J413" i="5" s="1"/>
  <c r="H825" i="5"/>
  <c r="J825" i="5" s="1"/>
  <c r="H2292" i="5"/>
  <c r="J2292" i="5" s="1"/>
  <c r="H2078" i="5"/>
  <c r="J2078" i="5" s="1"/>
  <c r="H1791" i="5"/>
  <c r="J1791" i="5" s="1"/>
  <c r="H332" i="5"/>
  <c r="J332" i="5" s="1"/>
  <c r="H405" i="5"/>
  <c r="J405" i="5" s="1"/>
  <c r="H301" i="5"/>
  <c r="J301" i="5" s="1"/>
  <c r="H1661" i="5"/>
  <c r="J1661" i="5" s="1"/>
  <c r="H2044" i="5"/>
  <c r="J2044" i="5" s="1"/>
  <c r="H1773" i="5"/>
  <c r="J1773" i="5" s="1"/>
  <c r="H98" i="5"/>
  <c r="J98" i="5" s="1"/>
  <c r="H2271" i="5"/>
  <c r="J2271" i="5" s="1"/>
  <c r="H838" i="5"/>
  <c r="J838" i="5" s="1"/>
  <c r="H757" i="5"/>
  <c r="J757" i="5" s="1"/>
  <c r="H1464" i="5"/>
  <c r="J1464" i="5" s="1"/>
  <c r="H2299" i="5"/>
  <c r="J2299" i="5" s="1"/>
  <c r="H1452" i="5"/>
  <c r="J1452" i="5" s="1"/>
  <c r="H1031" i="5"/>
  <c r="J1031" i="5" s="1"/>
  <c r="H551" i="5"/>
  <c r="J551" i="5" s="1"/>
  <c r="H2400" i="5"/>
  <c r="J2400" i="5" s="1"/>
  <c r="H1636" i="5"/>
  <c r="J1636" i="5" s="1"/>
  <c r="H941" i="5"/>
  <c r="J941" i="5" s="1"/>
  <c r="H2446" i="5"/>
  <c r="J2446" i="5" s="1"/>
  <c r="H148" i="5"/>
  <c r="J148" i="5" s="1"/>
  <c r="H921" i="5"/>
  <c r="J921" i="5" s="1"/>
  <c r="H1871" i="5"/>
  <c r="J1871" i="5" s="1"/>
  <c r="H2116" i="5"/>
  <c r="J2116" i="5" s="1"/>
  <c r="H931" i="5"/>
  <c r="J931" i="5" s="1"/>
  <c r="H549" i="5"/>
  <c r="J549" i="5" s="1"/>
  <c r="H2005" i="5"/>
  <c r="J2005" i="5" s="1"/>
  <c r="H252" i="5"/>
  <c r="J252" i="5" s="1"/>
  <c r="H2166" i="5"/>
  <c r="J2166" i="5" s="1"/>
  <c r="H146" i="5"/>
  <c r="J146" i="5" s="1"/>
  <c r="H872" i="5"/>
  <c r="J872" i="5" s="1"/>
  <c r="H1141" i="5"/>
  <c r="J1141" i="5" s="1"/>
  <c r="H1850" i="5"/>
  <c r="J1850" i="5" s="1"/>
  <c r="H1762" i="5"/>
  <c r="J1762" i="5" s="1"/>
  <c r="H2175" i="5"/>
  <c r="J2175" i="5" s="1"/>
  <c r="H1638" i="5"/>
  <c r="J1638" i="5" s="1"/>
  <c r="H873" i="5"/>
  <c r="J873" i="5" s="1"/>
  <c r="H1317" i="5"/>
  <c r="J1317" i="5" s="1"/>
  <c r="H1502" i="5"/>
  <c r="J1502" i="5" s="1"/>
  <c r="H2109" i="5"/>
  <c r="J2109" i="5" s="1"/>
  <c r="H2236" i="5"/>
  <c r="J2236" i="5" s="1"/>
  <c r="H2206" i="5"/>
  <c r="J2206" i="5" s="1"/>
  <c r="H719" i="5"/>
  <c r="J719" i="5" s="1"/>
  <c r="H234" i="5"/>
  <c r="J234" i="5" s="1"/>
  <c r="H1328" i="5"/>
  <c r="J1328" i="5" s="1"/>
  <c r="H2204" i="5"/>
  <c r="J2204" i="5" s="1"/>
  <c r="H1109" i="5"/>
  <c r="J1109" i="5" s="1"/>
  <c r="H1495" i="5"/>
  <c r="J1495" i="5" s="1"/>
  <c r="H2089" i="5"/>
  <c r="J2089" i="5" s="1"/>
  <c r="H633" i="5"/>
  <c r="J633" i="5" s="1"/>
  <c r="H86" i="5"/>
  <c r="J86" i="5" s="1"/>
  <c r="H877" i="5"/>
  <c r="J877" i="5" s="1"/>
  <c r="H2276" i="5"/>
  <c r="J2276" i="5" s="1"/>
  <c r="H1662" i="5"/>
  <c r="J1662" i="5" s="1"/>
  <c r="H1750" i="5"/>
  <c r="J1750" i="5" s="1"/>
  <c r="H2229" i="5"/>
  <c r="J2229" i="5" s="1"/>
  <c r="H1307" i="5"/>
  <c r="J1307" i="5" s="1"/>
  <c r="H1943" i="5"/>
  <c r="J1943" i="5" s="1"/>
  <c r="H2227" i="5"/>
  <c r="J2227" i="5" s="1"/>
  <c r="H867" i="5"/>
  <c r="J867" i="5" s="1"/>
  <c r="H2157" i="5"/>
  <c r="J2157" i="5" s="1"/>
  <c r="H629" i="5"/>
  <c r="J629" i="5" s="1"/>
  <c r="H1127" i="5"/>
  <c r="J1127" i="5" s="1"/>
  <c r="H2241" i="5"/>
  <c r="J2241" i="5" s="1"/>
  <c r="H925" i="5"/>
  <c r="J925" i="5" s="1"/>
  <c r="H585" i="5"/>
  <c r="J585" i="5" s="1"/>
  <c r="H2242" i="5"/>
  <c r="J2242" i="5" s="1"/>
  <c r="H1522" i="5"/>
  <c r="J1522" i="5" s="1"/>
  <c r="H1112" i="5"/>
  <c r="J1112" i="5" s="1"/>
  <c r="H1285" i="5"/>
  <c r="J1285" i="5" s="1"/>
  <c r="H1181" i="5"/>
  <c r="J1181" i="5" s="1"/>
  <c r="H1105" i="5"/>
  <c r="J1105" i="5" s="1"/>
  <c r="H2310" i="5"/>
  <c r="J2310" i="5" s="1"/>
  <c r="H1808" i="5"/>
  <c r="J1808" i="5" s="1"/>
  <c r="H2391" i="5"/>
  <c r="J2391" i="5" s="1"/>
  <c r="H1252" i="5"/>
  <c r="J1252" i="5" s="1"/>
  <c r="H876" i="5"/>
  <c r="J876" i="5" s="1"/>
  <c r="H1108" i="5"/>
  <c r="J1108" i="5" s="1"/>
  <c r="H99" i="5"/>
  <c r="J99" i="5" s="1"/>
  <c r="H1777" i="5"/>
  <c r="J1777" i="5" s="1"/>
  <c r="H2263" i="5"/>
  <c r="J2263" i="5" s="1"/>
  <c r="H564" i="5"/>
  <c r="J564" i="5" s="1"/>
  <c r="H1693" i="5"/>
  <c r="J1693" i="5" s="1"/>
  <c r="H314" i="5"/>
  <c r="J314" i="5" s="1"/>
  <c r="H220" i="5"/>
  <c r="J220" i="5" s="1"/>
  <c r="H1193" i="5"/>
  <c r="J1193" i="5" s="1"/>
  <c r="H2417" i="5"/>
  <c r="J2417" i="5" s="1"/>
  <c r="H41" i="5"/>
  <c r="J41" i="5" s="1"/>
  <c r="H1531" i="5"/>
  <c r="J1531" i="5" s="1"/>
  <c r="H1505" i="5"/>
  <c r="J1505" i="5" s="1"/>
  <c r="H469" i="5"/>
  <c r="J469" i="5" s="1"/>
  <c r="H875" i="5"/>
  <c r="J875" i="5" s="1"/>
  <c r="H1189" i="5"/>
  <c r="J1189" i="5" s="1"/>
  <c r="H2416" i="5"/>
  <c r="J2416" i="5" s="1"/>
  <c r="H233" i="5"/>
  <c r="J233" i="5" s="1"/>
  <c r="H1858" i="5"/>
  <c r="J1858" i="5" s="1"/>
  <c r="H2086" i="5"/>
  <c r="J2086" i="5" s="1"/>
  <c r="H544" i="5"/>
  <c r="J544" i="5" s="1"/>
  <c r="H2420" i="5"/>
  <c r="J2420" i="5" s="1"/>
  <c r="H25" i="5"/>
  <c r="J25" i="5" s="1"/>
  <c r="H703" i="5"/>
  <c r="J703" i="5" s="1"/>
  <c r="H1470" i="5"/>
  <c r="J1470" i="5" s="1"/>
  <c r="H2103" i="5"/>
  <c r="J2103" i="5" s="1"/>
  <c r="H499" i="5"/>
  <c r="J499" i="5" s="1"/>
  <c r="H1668" i="5"/>
  <c r="J1668" i="5" s="1"/>
  <c r="H1999" i="5"/>
  <c r="J1999" i="5" s="1"/>
  <c r="H1478" i="5"/>
  <c r="J1478" i="5" s="1"/>
  <c r="H1236" i="5"/>
  <c r="J1236" i="5" s="1"/>
  <c r="H2202" i="5"/>
  <c r="J2202" i="5" s="1"/>
  <c r="H1494" i="5"/>
  <c r="J1494" i="5" s="1"/>
  <c r="H2066" i="5"/>
  <c r="J2066" i="5" s="1"/>
  <c r="H55" i="5"/>
  <c r="J55" i="5" s="1"/>
  <c r="H1139" i="5"/>
  <c r="J1139" i="5" s="1"/>
  <c r="H12" i="5"/>
  <c r="J12" i="5" s="1"/>
  <c r="H628" i="5"/>
  <c r="J628" i="5" s="1"/>
  <c r="H1124" i="5"/>
  <c r="J1124" i="5" s="1"/>
  <c r="H968" i="5"/>
  <c r="J968" i="5" s="1"/>
  <c r="H1992" i="5"/>
  <c r="J1992" i="5" s="1"/>
  <c r="H918" i="5"/>
  <c r="J918" i="5" s="1"/>
  <c r="H1327" i="5"/>
  <c r="J1327" i="5" s="1"/>
  <c r="H1281" i="5"/>
  <c r="J1281" i="5" s="1"/>
  <c r="H2448" i="5"/>
  <c r="J2448" i="5" s="1"/>
  <c r="H687" i="5"/>
  <c r="J687" i="5" s="1"/>
  <c r="H1639" i="5"/>
  <c r="J1639" i="5" s="1"/>
  <c r="H1255" i="5"/>
  <c r="J1255" i="5" s="1"/>
  <c r="H460" i="5"/>
  <c r="J460" i="5" s="1"/>
  <c r="H2138" i="5"/>
  <c r="J2138" i="5" s="1"/>
  <c r="H1417" i="5"/>
  <c r="J1417" i="5" s="1"/>
  <c r="H1006" i="5"/>
  <c r="J1006" i="5" s="1"/>
  <c r="H2425" i="5"/>
  <c r="J2425" i="5" s="1"/>
  <c r="H2193" i="5"/>
  <c r="J2193" i="5" s="1"/>
  <c r="H1412" i="5"/>
  <c r="J1412" i="5" s="1"/>
  <c r="H2329" i="5"/>
  <c r="J2329" i="5" s="1"/>
  <c r="H828" i="5"/>
  <c r="J828" i="5" s="1"/>
  <c r="H1697" i="5"/>
  <c r="J1697" i="5" s="1"/>
  <c r="H118" i="5"/>
  <c r="J118" i="5" s="1"/>
  <c r="H843" i="5"/>
  <c r="J843" i="5" s="1"/>
  <c r="H2216" i="5"/>
  <c r="J2216" i="5" s="1"/>
  <c r="H2164" i="5"/>
  <c r="J2164" i="5" s="1"/>
  <c r="H911" i="5"/>
  <c r="J911" i="5" s="1"/>
  <c r="H1090" i="5"/>
  <c r="J1090" i="5" s="1"/>
  <c r="H1775" i="5"/>
  <c r="J1775" i="5" s="1"/>
  <c r="H894" i="5"/>
  <c r="J894" i="5" s="1"/>
  <c r="H458" i="5"/>
  <c r="J458" i="5" s="1"/>
  <c r="H1851" i="5"/>
  <c r="J1851" i="5" s="1"/>
  <c r="H1014" i="5"/>
  <c r="J1014" i="5" s="1"/>
  <c r="H1900" i="5"/>
  <c r="J1900" i="5" s="1"/>
  <c r="H2035" i="5"/>
  <c r="J2035" i="5" s="1"/>
  <c r="H1082" i="5"/>
  <c r="J1082" i="5" s="1"/>
  <c r="H2182" i="5"/>
  <c r="J2182" i="5" s="1"/>
  <c r="H1297" i="5"/>
  <c r="J1297" i="5" s="1"/>
  <c r="H681" i="5"/>
  <c r="J681" i="5" s="1"/>
  <c r="H374" i="5"/>
  <c r="J374" i="5" s="1"/>
  <c r="H1695" i="5"/>
  <c r="J1695" i="5" s="1"/>
  <c r="H2213" i="5"/>
  <c r="J2213" i="5" s="1"/>
  <c r="H2265" i="5"/>
  <c r="J2265" i="5" s="1"/>
  <c r="H600" i="5"/>
  <c r="J600" i="5" s="1"/>
  <c r="H135" i="5"/>
  <c r="J135" i="5" s="1"/>
  <c r="H1734" i="5"/>
  <c r="J1734" i="5" s="1"/>
  <c r="H1920" i="5"/>
  <c r="J1920" i="5" s="1"/>
  <c r="H1549" i="5"/>
  <c r="J1549" i="5" s="1"/>
  <c r="H2230" i="5"/>
  <c r="J2230" i="5" s="1"/>
  <c r="H1176" i="5"/>
  <c r="J1176" i="5" s="1"/>
  <c r="H238" i="5"/>
  <c r="J238" i="5" s="1"/>
  <c r="H2304" i="5"/>
  <c r="J2304" i="5" s="1"/>
  <c r="H158" i="5"/>
  <c r="J158" i="5" s="1"/>
  <c r="H1096" i="5"/>
  <c r="J1096" i="5" s="1"/>
  <c r="H1572" i="5"/>
  <c r="J1572" i="5" s="1"/>
  <c r="H262" i="5"/>
  <c r="J262" i="5" s="1"/>
  <c r="H139" i="5"/>
  <c r="J139" i="5" s="1"/>
  <c r="H1513" i="5"/>
  <c r="J1513" i="5" s="1"/>
  <c r="H1471" i="5"/>
  <c r="J1471" i="5" s="1"/>
  <c r="H488" i="5"/>
  <c r="J488" i="5" s="1"/>
  <c r="H2289" i="5"/>
  <c r="J2289" i="5" s="1"/>
  <c r="H1440" i="5"/>
  <c r="J1440" i="5" s="1"/>
  <c r="H893" i="5"/>
  <c r="J893" i="5" s="1"/>
  <c r="H2401" i="5"/>
  <c r="J2401" i="5" s="1"/>
  <c r="H30" i="5"/>
  <c r="J30" i="5" s="1"/>
  <c r="H2339" i="5"/>
  <c r="J2339" i="5" s="1"/>
  <c r="H32" i="5"/>
  <c r="J32" i="5" s="1"/>
  <c r="H1164" i="5"/>
  <c r="J1164" i="5" s="1"/>
  <c r="H1961" i="5"/>
  <c r="J1961" i="5" s="1"/>
  <c r="H90" i="5"/>
  <c r="J90" i="5" s="1"/>
  <c r="H192" i="5"/>
  <c r="J192" i="5" s="1"/>
  <c r="H2449" i="5"/>
  <c r="J2449" i="5" s="1"/>
  <c r="H69" i="5"/>
  <c r="J69" i="5" s="1"/>
  <c r="H1747" i="5"/>
  <c r="J1747" i="5" s="1"/>
  <c r="H1274" i="5"/>
  <c r="J1274" i="5" s="1"/>
  <c r="H452" i="5"/>
  <c r="J452" i="5" s="1"/>
  <c r="H789" i="5"/>
  <c r="J789" i="5" s="1"/>
  <c r="H2019" i="5"/>
  <c r="J2019" i="5" s="1"/>
  <c r="H1330" i="5"/>
  <c r="J1330" i="5" s="1"/>
  <c r="H2281" i="5"/>
  <c r="J2281" i="5" s="1"/>
  <c r="H1488" i="5"/>
  <c r="J1488" i="5" s="1"/>
  <c r="H752" i="5"/>
  <c r="J752" i="5" s="1"/>
  <c r="H2064" i="5"/>
  <c r="J2064" i="5" s="1"/>
  <c r="H889" i="5"/>
  <c r="J889" i="5" s="1"/>
  <c r="H2049" i="5"/>
  <c r="J2049" i="5" s="1"/>
  <c r="H2155" i="5"/>
  <c r="J2155" i="5" s="1"/>
  <c r="H409" i="5"/>
  <c r="J409" i="5" s="1"/>
  <c r="H1048" i="5"/>
  <c r="J1048" i="5" s="1"/>
  <c r="H2318" i="5"/>
  <c r="J2318" i="5" s="1"/>
  <c r="H434" i="5"/>
  <c r="J434" i="5" s="1"/>
  <c r="H1020" i="5"/>
  <c r="J1020" i="5" s="1"/>
  <c r="H1792" i="5"/>
  <c r="J1792" i="5" s="1"/>
  <c r="H2268" i="5"/>
  <c r="J2268" i="5" s="1"/>
  <c r="H291" i="5"/>
  <c r="J291" i="5" s="1"/>
  <c r="H1587" i="5"/>
  <c r="J1587" i="5" s="1"/>
  <c r="H2451" i="5"/>
  <c r="J2451" i="5" s="1"/>
  <c r="H140" i="5"/>
  <c r="J140" i="5" s="1"/>
  <c r="H2356" i="5"/>
  <c r="J2356" i="5" s="1"/>
  <c r="H1303" i="5"/>
  <c r="J1303" i="5" s="1"/>
  <c r="H2026" i="5"/>
  <c r="J2026" i="5" s="1"/>
  <c r="H1438" i="5"/>
  <c r="J1438" i="5" s="1"/>
  <c r="H2441" i="5"/>
  <c r="J2441" i="5" s="1"/>
  <c r="H1321" i="5"/>
  <c r="J1321" i="5" s="1"/>
  <c r="H400" i="5"/>
  <c r="J400" i="5" s="1"/>
  <c r="H1428" i="5"/>
  <c r="J1428" i="5" s="1"/>
  <c r="H316" i="5"/>
  <c r="J316" i="5" s="1"/>
  <c r="H1089" i="5"/>
  <c r="J1089" i="5" s="1"/>
  <c r="H1391" i="5"/>
  <c r="J1391" i="5" s="1"/>
  <c r="H971" i="5"/>
  <c r="J971" i="5" s="1"/>
  <c r="H797" i="5"/>
  <c r="J797" i="5" s="1"/>
  <c r="H1521" i="5"/>
  <c r="J1521" i="5" s="1"/>
  <c r="H1989" i="5"/>
  <c r="J1989" i="5" s="1"/>
  <c r="H2002" i="5"/>
  <c r="J2002" i="5" s="1"/>
  <c r="H1918" i="5"/>
  <c r="J1918" i="5" s="1"/>
  <c r="H343" i="5"/>
  <c r="J343" i="5" s="1"/>
  <c r="H1395" i="5"/>
  <c r="J1395" i="5" s="1"/>
  <c r="H2209" i="5"/>
  <c r="J2209" i="5" s="1"/>
  <c r="H1093" i="5"/>
  <c r="J1093" i="5" s="1"/>
  <c r="H615" i="5"/>
  <c r="J615" i="5" s="1"/>
  <c r="H356" i="5"/>
  <c r="J356" i="5" s="1"/>
  <c r="H787" i="5"/>
  <c r="J787" i="5" s="1"/>
  <c r="H1923" i="5"/>
  <c r="J1923" i="5" s="1"/>
  <c r="H1601" i="5"/>
  <c r="J1601" i="5" s="1"/>
  <c r="H2199" i="5"/>
  <c r="J2199" i="5" s="1"/>
  <c r="H1233" i="5"/>
  <c r="J1233" i="5" s="1"/>
  <c r="H2348" i="5"/>
  <c r="J2348" i="5" s="1"/>
  <c r="H402" i="5"/>
  <c r="J402" i="5" s="1"/>
  <c r="H1492" i="5"/>
  <c r="J1492" i="5" s="1"/>
  <c r="H1965" i="5"/>
  <c r="J1965" i="5" s="1"/>
  <c r="H510" i="5"/>
  <c r="J510" i="5" s="1"/>
  <c r="H908" i="5"/>
  <c r="J908" i="5" s="1"/>
  <c r="H349" i="5"/>
  <c r="J349" i="5" s="1"/>
  <c r="H506" i="5"/>
  <c r="J506" i="5" s="1"/>
  <c r="H569" i="5"/>
  <c r="J569" i="5" s="1"/>
  <c r="H800" i="5"/>
  <c r="J800" i="5" s="1"/>
  <c r="H2000" i="5"/>
  <c r="J2000" i="5" s="1"/>
  <c r="H2438" i="5"/>
  <c r="J2438" i="5" s="1"/>
  <c r="H954" i="5"/>
  <c r="J954" i="5" s="1"/>
  <c r="H1430" i="5"/>
  <c r="J1430" i="5" s="1"/>
  <c r="H607" i="5"/>
  <c r="J607" i="5" s="1"/>
  <c r="H1130" i="5"/>
  <c r="J1130" i="5" s="1"/>
  <c r="H104" i="5"/>
  <c r="J104" i="5" s="1"/>
  <c r="H822" i="5"/>
  <c r="J822" i="5" s="1"/>
  <c r="H765" i="5"/>
  <c r="J765" i="5" s="1"/>
  <c r="H2414" i="5"/>
  <c r="J2414" i="5" s="1"/>
  <c r="H1128" i="5"/>
  <c r="J1128" i="5" s="1"/>
  <c r="H2411" i="5"/>
  <c r="J2411" i="5" s="1"/>
  <c r="H193" i="5"/>
  <c r="J193" i="5" s="1"/>
  <c r="H496" i="5"/>
  <c r="J496" i="5" s="1"/>
  <c r="H4" i="5"/>
  <c r="J4" i="5" s="1"/>
  <c r="H1173" i="5"/>
  <c r="J1173" i="5" s="1"/>
  <c r="H1928" i="5"/>
  <c r="J1928" i="5" s="1"/>
  <c r="H386" i="5"/>
  <c r="J386" i="5" s="1"/>
  <c r="H2447" i="5"/>
  <c r="J2447" i="5" s="1"/>
  <c r="H492" i="5"/>
  <c r="J492" i="5" s="1"/>
  <c r="H956" i="5"/>
  <c r="J956" i="5" s="1"/>
  <c r="H1589" i="5"/>
  <c r="J1589" i="5" s="1"/>
  <c r="H38" i="5"/>
  <c r="J38" i="5" s="1"/>
  <c r="H344" i="5"/>
  <c r="J344" i="5" s="1"/>
  <c r="H2300" i="5"/>
  <c r="J2300" i="5" s="1"/>
  <c r="H181" i="5"/>
  <c r="J181" i="5" s="1"/>
  <c r="H2172" i="5"/>
  <c r="J2172" i="5" s="1"/>
  <c r="H327" i="5"/>
  <c r="J327" i="5" s="1"/>
  <c r="H1842" i="5"/>
  <c r="J1842" i="5" s="1"/>
  <c r="H712" i="5"/>
  <c r="J712" i="5" s="1"/>
  <c r="H183" i="5"/>
  <c r="J183" i="5" s="1"/>
  <c r="H2061" i="5"/>
  <c r="J2061" i="5" s="1"/>
  <c r="H100" i="5"/>
  <c r="J100" i="5" s="1"/>
  <c r="H2095" i="5"/>
  <c r="J2095" i="5" s="1"/>
  <c r="H125" i="5"/>
  <c r="J125" i="5" s="1"/>
  <c r="H1919" i="5"/>
  <c r="J1919" i="5" s="1"/>
  <c r="H414" i="5"/>
  <c r="J414" i="5" s="1"/>
  <c r="H1392" i="5"/>
  <c r="J1392" i="5" s="1"/>
  <c r="H1192" i="5"/>
  <c r="J1192" i="5" s="1"/>
  <c r="H2270" i="5"/>
  <c r="J2270" i="5" s="1"/>
  <c r="H235" i="5"/>
  <c r="J235" i="5" s="1"/>
  <c r="H1898" i="5"/>
  <c r="J1898" i="5" s="1"/>
  <c r="H213" i="5"/>
  <c r="J213" i="5" s="1"/>
  <c r="H2150" i="5"/>
  <c r="J2150" i="5" s="1"/>
  <c r="H1088" i="5"/>
  <c r="J1088" i="5" s="1"/>
  <c r="H2254" i="5"/>
  <c r="J2254" i="5" s="1"/>
  <c r="H620" i="5"/>
  <c r="J620" i="5" s="1"/>
  <c r="H1023" i="5"/>
  <c r="J1023" i="5" s="1"/>
  <c r="H2237" i="5"/>
  <c r="J2237" i="5" s="1"/>
  <c r="H1256" i="5"/>
  <c r="J1256" i="5" s="1"/>
  <c r="H811" i="5"/>
  <c r="J811" i="5" s="1"/>
  <c r="H1177" i="5"/>
  <c r="J1177" i="5" s="1"/>
  <c r="H1027" i="5"/>
  <c r="J1027" i="5" s="1"/>
  <c r="H1819" i="5"/>
  <c r="J1819" i="5" s="1"/>
  <c r="H1072" i="5"/>
  <c r="J1072" i="5" s="1"/>
  <c r="H786" i="5"/>
  <c r="J786" i="5" s="1"/>
  <c r="H1510" i="5"/>
  <c r="J1510" i="5" s="1"/>
  <c r="H1260" i="5"/>
  <c r="J1260" i="5" s="1"/>
  <c r="H2141" i="5"/>
  <c r="J2141" i="5" s="1"/>
  <c r="H1155" i="5"/>
  <c r="J1155" i="5" s="1"/>
  <c r="H1523" i="5"/>
  <c r="J1523" i="5" s="1"/>
  <c r="H1021" i="5"/>
  <c r="J1021" i="5" s="1"/>
  <c r="H1377" i="5"/>
  <c r="J1377" i="5" s="1"/>
  <c r="H1761" i="5"/>
  <c r="J1761" i="5" s="1"/>
  <c r="H1843" i="5"/>
  <c r="J1843" i="5" s="1"/>
  <c r="H1487" i="5"/>
  <c r="J1487" i="5" s="1"/>
  <c r="H1056" i="5"/>
  <c r="J1056" i="5" s="1"/>
  <c r="H1114" i="5"/>
  <c r="J1114" i="5" s="1"/>
  <c r="H584" i="5"/>
  <c r="J584" i="5" s="1"/>
  <c r="H959" i="5"/>
  <c r="J959" i="5" s="1"/>
  <c r="H2317" i="5"/>
  <c r="J2317" i="5" s="1"/>
  <c r="H1956" i="5"/>
  <c r="J1956" i="5" s="1"/>
  <c r="H1655" i="5"/>
  <c r="J1655" i="5" s="1"/>
  <c r="H260" i="5"/>
  <c r="J260" i="5" s="1"/>
  <c r="H1187" i="5"/>
  <c r="J1187" i="5" s="1"/>
  <c r="H892" i="5"/>
  <c r="J892" i="5" s="1"/>
  <c r="H1895" i="5"/>
  <c r="J1895" i="5" s="1"/>
  <c r="H793" i="5"/>
  <c r="J793" i="5" s="1"/>
  <c r="H886" i="5"/>
  <c r="J886" i="5" s="1"/>
  <c r="H805" i="5"/>
  <c r="J805" i="5" s="1"/>
  <c r="H7" i="5"/>
  <c r="J7" i="5" s="1"/>
  <c r="H541" i="5"/>
  <c r="J541" i="5" s="1"/>
  <c r="H896" i="5"/>
  <c r="J896" i="5" s="1"/>
  <c r="H52" i="5"/>
  <c r="J52" i="5" s="1"/>
  <c r="H1475" i="5"/>
  <c r="J1475" i="5" s="1"/>
  <c r="H1648" i="5"/>
  <c r="J1648" i="5" s="1"/>
  <c r="H1329" i="5"/>
  <c r="J1329" i="5" s="1"/>
  <c r="H73" i="5"/>
  <c r="J73" i="5" s="1"/>
  <c r="H1129" i="5"/>
  <c r="J1129" i="5" s="1"/>
  <c r="H287" i="5"/>
  <c r="J287" i="5" s="1"/>
  <c r="H651" i="5"/>
  <c r="J651" i="5" s="1"/>
  <c r="H2294" i="5"/>
  <c r="J2294" i="5" s="1"/>
  <c r="H2297" i="5"/>
  <c r="J2297" i="5" s="1"/>
  <c r="H1731" i="5"/>
  <c r="J1731" i="5" s="1"/>
  <c r="H1099" i="5"/>
  <c r="J1099" i="5" s="1"/>
  <c r="H696" i="5"/>
  <c r="J696" i="5" s="1"/>
  <c r="H1275" i="5"/>
  <c r="J1275" i="5" s="1"/>
  <c r="H1595" i="5"/>
  <c r="J1595" i="5" s="1"/>
  <c r="H1036" i="5"/>
  <c r="J1036" i="5" s="1"/>
  <c r="H2038" i="5"/>
  <c r="J2038" i="5" s="1"/>
  <c r="H448" i="5"/>
  <c r="J448" i="5" s="1"/>
  <c r="H1642" i="5"/>
  <c r="J1642" i="5" s="1"/>
  <c r="H2389" i="5"/>
  <c r="J2389" i="5" s="1"/>
  <c r="H348" i="5"/>
  <c r="J348" i="5" s="1"/>
  <c r="H596" i="5"/>
  <c r="J596" i="5" s="1"/>
  <c r="H649" i="5"/>
  <c r="J649" i="5" s="1"/>
  <c r="H1158" i="5"/>
  <c r="J1158" i="5" s="1"/>
  <c r="H1863" i="5"/>
  <c r="J1863" i="5" s="1"/>
  <c r="H161" i="5"/>
  <c r="J161" i="5" s="1"/>
  <c r="H365" i="5"/>
  <c r="J365" i="5" s="1"/>
  <c r="H124" i="5"/>
  <c r="J124" i="5" s="1"/>
  <c r="H1611" i="5"/>
  <c r="J1611" i="5" s="1"/>
  <c r="H1244" i="5"/>
  <c r="J1244" i="5" s="1"/>
  <c r="H407" i="5"/>
  <c r="J407" i="5" s="1"/>
  <c r="H390" i="5"/>
  <c r="J390" i="5" s="1"/>
  <c r="H2379" i="5"/>
  <c r="J2379" i="5" s="1"/>
  <c r="H2084" i="5"/>
  <c r="J2084" i="5" s="1"/>
  <c r="H945" i="5"/>
  <c r="J945" i="5" s="1"/>
  <c r="H1679" i="5"/>
  <c r="J1679" i="5" s="1"/>
  <c r="H1399" i="5"/>
  <c r="J1399" i="5" s="1"/>
  <c r="H1461" i="5"/>
  <c r="J1461" i="5" s="1"/>
  <c r="H1409" i="5"/>
  <c r="J1409" i="5" s="1"/>
  <c r="H2171" i="5"/>
  <c r="J2171" i="5" s="1"/>
  <c r="H1315" i="5"/>
  <c r="J1315" i="5" s="1"/>
  <c r="H979" i="5"/>
  <c r="J979" i="5" s="1"/>
  <c r="H1618" i="5"/>
  <c r="J1618" i="5" s="1"/>
  <c r="H46" i="5"/>
  <c r="J46" i="5" s="1"/>
  <c r="H579" i="5"/>
  <c r="J579" i="5" s="1"/>
  <c r="H431" i="5"/>
  <c r="J431" i="5" s="1"/>
  <c r="H1651" i="5"/>
  <c r="J1651" i="5" s="1"/>
  <c r="H2130" i="5"/>
  <c r="J2130" i="5" s="1"/>
  <c r="H642" i="5"/>
  <c r="J642" i="5" s="1"/>
  <c r="H1030" i="5"/>
  <c r="J1030" i="5" s="1"/>
  <c r="H1199" i="5"/>
  <c r="J1199" i="5" s="1"/>
  <c r="H45" i="5"/>
  <c r="J45" i="5" s="1"/>
  <c r="H1561" i="5"/>
  <c r="J1561" i="5" s="1"/>
  <c r="H1390" i="5"/>
  <c r="J1390" i="5" s="1"/>
  <c r="H2361" i="5"/>
  <c r="J2361" i="5" s="1"/>
  <c r="H292" i="5"/>
  <c r="J292" i="5" s="1"/>
  <c r="H2430" i="5"/>
  <c r="J2430" i="5" s="1"/>
  <c r="H2264" i="5"/>
  <c r="J2264" i="5" s="1"/>
  <c r="H1546" i="5"/>
  <c r="J1546" i="5" s="1"/>
  <c r="H2233" i="5"/>
  <c r="J2233" i="5" s="1"/>
  <c r="H866" i="5"/>
  <c r="J866" i="5" s="1"/>
  <c r="H946" i="5"/>
  <c r="J946" i="5" s="1"/>
  <c r="H1419" i="5"/>
  <c r="J1419" i="5" s="1"/>
  <c r="H324" i="5"/>
  <c r="J324" i="5" s="1"/>
  <c r="H626" i="5"/>
  <c r="J626" i="5" s="1"/>
  <c r="H1644" i="5"/>
  <c r="J1644" i="5" s="1"/>
  <c r="H859" i="5"/>
  <c r="J859" i="5" s="1"/>
  <c r="H259" i="5"/>
  <c r="J259" i="5" s="1"/>
  <c r="H1498" i="5"/>
  <c r="J1498" i="5" s="1"/>
  <c r="H1623" i="5"/>
  <c r="J1623" i="5" s="1"/>
  <c r="H1013" i="5"/>
  <c r="J1013" i="5" s="1"/>
  <c r="H2161" i="5"/>
  <c r="J2161" i="5" s="1"/>
  <c r="H906" i="5"/>
  <c r="J906" i="5" s="1"/>
  <c r="H2382" i="5"/>
  <c r="J2382" i="5" s="1"/>
  <c r="H1911" i="5"/>
  <c r="J1911" i="5" s="1"/>
  <c r="H715" i="5"/>
  <c r="J715" i="5" s="1"/>
  <c r="I318" i="5"/>
  <c r="K318" i="5" s="1"/>
  <c r="I1980" i="5"/>
  <c r="K1980" i="5" s="1"/>
  <c r="I1106" i="5"/>
  <c r="K1106" i="5" s="1"/>
  <c r="I1908" i="5"/>
  <c r="K1908" i="5" s="1"/>
  <c r="I1562" i="5"/>
  <c r="K1562" i="5" s="1"/>
  <c r="I127" i="5"/>
  <c r="K127" i="5" s="1"/>
  <c r="I1781" i="5"/>
  <c r="K1781" i="5" s="1"/>
  <c r="I268" i="5"/>
  <c r="K268" i="5" s="1"/>
  <c r="I1659" i="5"/>
  <c r="K1659" i="5" s="1"/>
  <c r="I1888" i="5"/>
  <c r="K1888" i="5" s="1"/>
  <c r="I1211" i="5"/>
  <c r="K1211" i="5" s="1"/>
  <c r="I1080" i="5"/>
  <c r="K1080" i="5" s="1"/>
  <c r="I1268" i="5"/>
  <c r="K1268" i="5" s="1"/>
  <c r="I2403" i="5"/>
  <c r="K2403" i="5" s="1"/>
  <c r="I328" i="5"/>
  <c r="K328" i="5" s="1"/>
  <c r="I1942" i="5"/>
  <c r="K1942" i="5" s="1"/>
  <c r="I741" i="5"/>
  <c r="K741" i="5" s="1"/>
  <c r="I1356" i="5"/>
  <c r="K1356" i="5" s="1"/>
  <c r="I676" i="5"/>
  <c r="K676" i="5" s="1"/>
  <c r="I718" i="5"/>
  <c r="K718" i="5" s="1"/>
  <c r="I1944" i="5"/>
  <c r="K1944" i="5" s="1"/>
  <c r="I815" i="5"/>
  <c r="K815" i="5" s="1"/>
  <c r="I1411" i="5"/>
  <c r="K1411" i="5" s="1"/>
  <c r="I1179" i="5"/>
  <c r="K1179" i="5" s="1"/>
  <c r="I265" i="5"/>
  <c r="K265" i="5" s="1"/>
  <c r="I84" i="5"/>
  <c r="K84" i="5" s="1"/>
  <c r="I926" i="5"/>
  <c r="K926" i="5" s="1"/>
  <c r="I1085" i="5"/>
  <c r="K1085" i="5" s="1"/>
  <c r="I307" i="5"/>
  <c r="K307" i="5" s="1"/>
  <c r="I509" i="5"/>
  <c r="K509" i="5" s="1"/>
  <c r="I1634" i="5"/>
  <c r="K1634" i="5" s="1"/>
  <c r="I948" i="5"/>
  <c r="K948" i="5" s="1"/>
  <c r="I1394" i="5"/>
  <c r="K1394" i="5" s="1"/>
  <c r="I1247" i="5"/>
  <c r="K1247" i="5" s="1"/>
  <c r="I993" i="5"/>
  <c r="K993" i="5" s="1"/>
  <c r="I1483" i="5"/>
  <c r="K1483" i="5" s="1"/>
  <c r="I672" i="5"/>
  <c r="K672" i="5" s="1"/>
  <c r="I535" i="5"/>
  <c r="K535" i="5" s="1"/>
  <c r="I1501" i="5"/>
  <c r="K1501" i="5" s="1"/>
  <c r="I2423" i="5"/>
  <c r="K2423" i="5" s="1"/>
  <c r="I556" i="5"/>
  <c r="K556" i="5" s="1"/>
  <c r="I1856" i="5"/>
  <c r="K1856" i="5" s="1"/>
  <c r="I2436" i="5"/>
  <c r="K2436" i="5" s="1"/>
  <c r="I1954" i="5"/>
  <c r="K1954" i="5" s="1"/>
  <c r="I463" i="5"/>
  <c r="K463" i="5" s="1"/>
  <c r="I1860" i="5"/>
  <c r="K1860" i="5" s="1"/>
  <c r="I668" i="5"/>
  <c r="K668" i="5" s="1"/>
  <c r="I1541" i="5"/>
  <c r="K1541" i="5" s="1"/>
  <c r="I768" i="5"/>
  <c r="K768" i="5" s="1"/>
  <c r="I930" i="5"/>
  <c r="K930" i="5" s="1"/>
  <c r="I2429" i="5"/>
  <c r="K2429" i="5" s="1"/>
  <c r="I523" i="5"/>
  <c r="K523" i="5" s="1"/>
  <c r="I106" i="5"/>
  <c r="K106" i="5" s="1"/>
  <c r="I1744" i="5"/>
  <c r="K1744" i="5" s="1"/>
  <c r="I1374" i="5"/>
  <c r="K1374" i="5" s="1"/>
  <c r="I1354" i="5"/>
  <c r="K1354" i="5" s="1"/>
  <c r="I1288" i="5"/>
  <c r="K1288" i="5" s="1"/>
  <c r="I706" i="5"/>
  <c r="K706" i="5" s="1"/>
  <c r="I1902" i="5"/>
  <c r="K1902" i="5" s="1"/>
  <c r="I339" i="5"/>
  <c r="K339" i="5" s="1"/>
  <c r="K539" i="5"/>
  <c r="L539" i="5" s="1"/>
  <c r="I632" i="5"/>
  <c r="K632" i="5" s="1"/>
  <c r="I2251" i="5"/>
  <c r="K2251" i="5" s="1"/>
  <c r="I2191" i="5"/>
  <c r="K2191" i="5" s="1"/>
  <c r="I1341" i="5"/>
  <c r="K1341" i="5" s="1"/>
  <c r="I368" i="5"/>
  <c r="K368" i="5" s="1"/>
  <c r="I142" i="5"/>
  <c r="K142" i="5" s="1"/>
  <c r="I708" i="5"/>
  <c r="K708" i="5" s="1"/>
  <c r="I1071" i="5"/>
  <c r="K1071" i="5" s="1"/>
  <c r="I2284" i="5"/>
  <c r="K2284" i="5" s="1"/>
  <c r="I521" i="5"/>
  <c r="K521" i="5" s="1"/>
  <c r="I1344" i="5"/>
  <c r="K1344" i="5" s="1"/>
  <c r="I1568" i="5"/>
  <c r="K1568" i="5" s="1"/>
  <c r="I1242" i="5"/>
  <c r="K1242" i="5" s="1"/>
  <c r="I1650" i="5"/>
  <c r="K1650" i="5" s="1"/>
  <c r="I2256" i="5"/>
  <c r="K2256" i="5" s="1"/>
  <c r="I1666" i="5"/>
  <c r="K1666" i="5" s="1"/>
  <c r="I1948" i="5"/>
  <c r="K1948" i="5" s="1"/>
  <c r="I1998" i="5"/>
  <c r="K1998" i="5" s="1"/>
  <c r="I545" i="5"/>
  <c r="K545" i="5" s="1"/>
  <c r="I2279" i="5"/>
  <c r="K2279" i="5" s="1"/>
  <c r="I963" i="5"/>
  <c r="K963" i="5" s="1"/>
  <c r="I1670" i="5"/>
  <c r="K1670" i="5" s="1"/>
  <c r="I2321" i="5"/>
  <c r="K2321" i="5" s="1"/>
  <c r="I2394" i="5"/>
  <c r="K2394" i="5" s="1"/>
  <c r="I1169" i="5"/>
  <c r="K1169" i="5" s="1"/>
  <c r="I2296" i="5"/>
  <c r="K2296" i="5" s="1"/>
  <c r="I827" i="5"/>
  <c r="K827" i="5" s="1"/>
  <c r="I2370" i="5"/>
  <c r="K2370" i="5" s="1"/>
  <c r="I1596" i="5"/>
  <c r="K1596" i="5" s="1"/>
  <c r="I491" i="5"/>
  <c r="K491" i="5" s="1"/>
  <c r="I2220" i="5"/>
  <c r="K2220" i="5" s="1"/>
  <c r="I2178" i="5"/>
  <c r="K2178" i="5" s="1"/>
  <c r="I1702" i="5"/>
  <c r="K1702" i="5" s="1"/>
  <c r="I1574" i="5"/>
  <c r="K1574" i="5" s="1"/>
  <c r="I77" i="5"/>
  <c r="K77" i="5" s="1"/>
  <c r="I1477" i="5"/>
  <c r="K1477" i="5" s="1"/>
  <c r="I54" i="5"/>
  <c r="K54" i="5" s="1"/>
  <c r="I831" i="5"/>
  <c r="K831" i="5" s="1"/>
  <c r="I1854" i="5"/>
  <c r="K1854" i="5" s="1"/>
  <c r="I1936" i="5"/>
  <c r="K1936" i="5" s="1"/>
  <c r="I520" i="5"/>
  <c r="K520" i="5" s="1"/>
  <c r="I733" i="5"/>
  <c r="K733" i="5" s="1"/>
  <c r="I2395" i="5"/>
  <c r="K2395" i="5" s="1"/>
  <c r="I272" i="5"/>
  <c r="K272" i="5" s="1"/>
  <c r="I1467" i="5"/>
  <c r="K1467" i="5" s="1"/>
  <c r="I1436" i="5"/>
  <c r="K1436" i="5" s="1"/>
  <c r="I129" i="5"/>
  <c r="K129" i="5" s="1"/>
  <c r="I2174" i="5"/>
  <c r="K2174" i="5" s="1"/>
  <c r="I1726" i="5"/>
  <c r="K1726" i="5" s="1"/>
  <c r="I2120" i="5"/>
  <c r="K2120" i="5" s="1"/>
  <c r="I1544" i="5"/>
  <c r="K1544" i="5" s="1"/>
  <c r="I2437" i="5"/>
  <c r="K2437" i="5" s="1"/>
  <c r="I1597" i="5"/>
  <c r="K1597" i="5" s="1"/>
  <c r="I1237" i="5"/>
  <c r="K1237" i="5" s="1"/>
  <c r="I1209" i="5"/>
  <c r="K1209" i="5" s="1"/>
  <c r="I895" i="5"/>
  <c r="K895" i="5" s="1"/>
  <c r="I613" i="5"/>
  <c r="K613" i="5" s="1"/>
  <c r="I1915" i="5"/>
  <c r="K1915" i="5" s="1"/>
  <c r="I1445" i="5"/>
  <c r="K1445" i="5" s="1"/>
  <c r="I1400" i="5"/>
  <c r="K1400" i="5" s="1"/>
  <c r="I1643" i="5"/>
  <c r="K1643" i="5" s="1"/>
  <c r="I1015" i="5"/>
  <c r="K1015" i="5" s="1"/>
  <c r="I1716" i="5"/>
  <c r="K1716" i="5" s="1"/>
  <c r="I586" i="5"/>
  <c r="K586" i="5" s="1"/>
  <c r="I66" i="5"/>
  <c r="K66" i="5" s="1"/>
  <c r="I2234" i="5"/>
  <c r="K2234" i="5" s="1"/>
  <c r="I1640" i="5"/>
  <c r="K1640" i="5" s="1"/>
  <c r="I2316" i="5"/>
  <c r="K2316" i="5" s="1"/>
  <c r="I1829" i="5"/>
  <c r="K1829" i="5" s="1"/>
  <c r="I855" i="5"/>
  <c r="K855" i="5" s="1"/>
  <c r="I2421" i="5"/>
  <c r="K2421" i="5" s="1"/>
  <c r="I1455" i="5"/>
  <c r="K1455" i="5" s="1"/>
  <c r="I518" i="5"/>
  <c r="K518" i="5" s="1"/>
  <c r="I679" i="5"/>
  <c r="K679" i="5" s="1"/>
  <c r="I413" i="5"/>
  <c r="K413" i="5" s="1"/>
  <c r="I825" i="5"/>
  <c r="K825" i="5" s="1"/>
  <c r="I2292" i="5"/>
  <c r="K2292" i="5" s="1"/>
  <c r="I2078" i="5"/>
  <c r="K2078" i="5" s="1"/>
  <c r="I1791" i="5"/>
  <c r="K1791" i="5" s="1"/>
  <c r="I332" i="5"/>
  <c r="K332" i="5" s="1"/>
  <c r="I405" i="5"/>
  <c r="K405" i="5" s="1"/>
  <c r="I301" i="5"/>
  <c r="K301" i="5" s="1"/>
  <c r="I1661" i="5"/>
  <c r="K1661" i="5" s="1"/>
  <c r="I2044" i="5"/>
  <c r="K2044" i="5" s="1"/>
  <c r="I1773" i="5"/>
  <c r="K1773" i="5" s="1"/>
  <c r="I98" i="5"/>
  <c r="K98" i="5" s="1"/>
  <c r="I2271" i="5"/>
  <c r="K2271" i="5" s="1"/>
  <c r="I838" i="5"/>
  <c r="K838" i="5" s="1"/>
  <c r="I757" i="5"/>
  <c r="K757" i="5" s="1"/>
  <c r="I1464" i="5"/>
  <c r="K1464" i="5" s="1"/>
  <c r="I2299" i="5"/>
  <c r="K2299" i="5" s="1"/>
  <c r="I1452" i="5"/>
  <c r="K1452" i="5" s="1"/>
  <c r="I1031" i="5"/>
  <c r="K1031" i="5" s="1"/>
  <c r="I551" i="5"/>
  <c r="K551" i="5" s="1"/>
  <c r="I2400" i="5"/>
  <c r="K2400" i="5" s="1"/>
  <c r="I1636" i="5"/>
  <c r="K1636" i="5" s="1"/>
  <c r="I941" i="5"/>
  <c r="K941" i="5" s="1"/>
  <c r="I2446" i="5"/>
  <c r="K2446" i="5" s="1"/>
  <c r="I148" i="5"/>
  <c r="K148" i="5" s="1"/>
  <c r="I921" i="5"/>
  <c r="K921" i="5" s="1"/>
  <c r="I1871" i="5"/>
  <c r="K1871" i="5" s="1"/>
  <c r="I2116" i="5"/>
  <c r="K2116" i="5" s="1"/>
  <c r="I931" i="5"/>
  <c r="K931" i="5" s="1"/>
  <c r="I549" i="5"/>
  <c r="K549" i="5" s="1"/>
  <c r="I2005" i="5"/>
  <c r="K2005" i="5" s="1"/>
  <c r="I252" i="5"/>
  <c r="K252" i="5" s="1"/>
  <c r="I2166" i="5"/>
  <c r="K2166" i="5" s="1"/>
  <c r="I146" i="5"/>
  <c r="K146" i="5" s="1"/>
  <c r="I872" i="5"/>
  <c r="K872" i="5" s="1"/>
  <c r="I1141" i="5"/>
  <c r="K1141" i="5" s="1"/>
  <c r="I1850" i="5"/>
  <c r="K1850" i="5" s="1"/>
  <c r="I1762" i="5"/>
  <c r="K1762" i="5" s="1"/>
  <c r="I2175" i="5"/>
  <c r="K2175" i="5" s="1"/>
  <c r="I1638" i="5"/>
  <c r="K1638" i="5" s="1"/>
  <c r="I873" i="5"/>
  <c r="K873" i="5" s="1"/>
  <c r="I1317" i="5"/>
  <c r="K1317" i="5" s="1"/>
  <c r="I1502" i="5"/>
  <c r="K1502" i="5" s="1"/>
  <c r="I2109" i="5"/>
  <c r="K2109" i="5" s="1"/>
  <c r="I2236" i="5"/>
  <c r="K2236" i="5" s="1"/>
  <c r="I2206" i="5"/>
  <c r="K2206" i="5" s="1"/>
  <c r="I719" i="5"/>
  <c r="K719" i="5" s="1"/>
  <c r="I234" i="5"/>
  <c r="K234" i="5" s="1"/>
  <c r="I1328" i="5"/>
  <c r="K1328" i="5" s="1"/>
  <c r="I2204" i="5"/>
  <c r="K2204" i="5" s="1"/>
  <c r="I1109" i="5"/>
  <c r="K1109" i="5" s="1"/>
  <c r="I1495" i="5"/>
  <c r="K1495" i="5" s="1"/>
  <c r="I2089" i="5"/>
  <c r="K2089" i="5" s="1"/>
  <c r="I633" i="5"/>
  <c r="K633" i="5" s="1"/>
  <c r="I86" i="5"/>
  <c r="K86" i="5" s="1"/>
  <c r="I877" i="5"/>
  <c r="K877" i="5" s="1"/>
  <c r="I2276" i="5"/>
  <c r="K2276" i="5" s="1"/>
  <c r="I1662" i="5"/>
  <c r="K1662" i="5" s="1"/>
  <c r="I1750" i="5"/>
  <c r="K1750" i="5" s="1"/>
  <c r="I2229" i="5"/>
  <c r="K2229" i="5" s="1"/>
  <c r="I1307" i="5"/>
  <c r="K1307" i="5" s="1"/>
  <c r="I1943" i="5"/>
  <c r="K1943" i="5" s="1"/>
  <c r="I2227" i="5"/>
  <c r="K2227" i="5" s="1"/>
  <c r="I867" i="5"/>
  <c r="K867" i="5" s="1"/>
  <c r="I2157" i="5"/>
  <c r="K2157" i="5" s="1"/>
  <c r="I629" i="5"/>
  <c r="K629" i="5" s="1"/>
  <c r="I1127" i="5"/>
  <c r="K1127" i="5" s="1"/>
  <c r="I2241" i="5"/>
  <c r="K2241" i="5" s="1"/>
  <c r="I925" i="5"/>
  <c r="K925" i="5" s="1"/>
  <c r="I585" i="5"/>
  <c r="K585" i="5" s="1"/>
  <c r="I2242" i="5"/>
  <c r="K2242" i="5" s="1"/>
  <c r="I1522" i="5"/>
  <c r="K1522" i="5" s="1"/>
  <c r="I1112" i="5"/>
  <c r="K1112" i="5" s="1"/>
  <c r="I1285" i="5"/>
  <c r="K1285" i="5" s="1"/>
  <c r="I1181" i="5"/>
  <c r="K1181" i="5" s="1"/>
  <c r="I1105" i="5"/>
  <c r="K1105" i="5" s="1"/>
  <c r="I2310" i="5"/>
  <c r="K2310" i="5" s="1"/>
  <c r="I1808" i="5"/>
  <c r="K1808" i="5" s="1"/>
  <c r="I2391" i="5"/>
  <c r="K2391" i="5" s="1"/>
  <c r="I1252" i="5"/>
  <c r="K1252" i="5" s="1"/>
  <c r="I876" i="5"/>
  <c r="K876" i="5" s="1"/>
  <c r="I1108" i="5"/>
  <c r="K1108" i="5" s="1"/>
  <c r="I99" i="5"/>
  <c r="K99" i="5" s="1"/>
  <c r="I1777" i="5"/>
  <c r="K1777" i="5" s="1"/>
  <c r="I2263" i="5"/>
  <c r="K2263" i="5" s="1"/>
  <c r="I564" i="5"/>
  <c r="K564" i="5" s="1"/>
  <c r="I1693" i="5"/>
  <c r="K1693" i="5" s="1"/>
  <c r="I314" i="5"/>
  <c r="K314" i="5" s="1"/>
  <c r="I220" i="5"/>
  <c r="K220" i="5" s="1"/>
  <c r="I1193" i="5"/>
  <c r="K1193" i="5" s="1"/>
  <c r="I2417" i="5"/>
  <c r="K2417" i="5" s="1"/>
  <c r="I41" i="5"/>
  <c r="K41" i="5" s="1"/>
  <c r="I1531" i="5"/>
  <c r="K1531" i="5" s="1"/>
  <c r="I1505" i="5"/>
  <c r="K1505" i="5" s="1"/>
  <c r="I469" i="5"/>
  <c r="K469" i="5" s="1"/>
  <c r="I875" i="5"/>
  <c r="K875" i="5" s="1"/>
  <c r="I1189" i="5"/>
  <c r="K1189" i="5" s="1"/>
  <c r="I2416" i="5"/>
  <c r="K2416" i="5" s="1"/>
  <c r="I233" i="5"/>
  <c r="K233" i="5" s="1"/>
  <c r="I1858" i="5"/>
  <c r="K1858" i="5" s="1"/>
  <c r="I2086" i="5"/>
  <c r="K2086" i="5" s="1"/>
  <c r="I544" i="5"/>
  <c r="K544" i="5" s="1"/>
  <c r="I2420" i="5"/>
  <c r="K2420" i="5" s="1"/>
  <c r="I25" i="5"/>
  <c r="K25" i="5" s="1"/>
  <c r="I703" i="5"/>
  <c r="K703" i="5" s="1"/>
  <c r="I1470" i="5"/>
  <c r="K1470" i="5" s="1"/>
  <c r="I2103" i="5"/>
  <c r="K2103" i="5" s="1"/>
  <c r="I499" i="5"/>
  <c r="K499" i="5" s="1"/>
  <c r="I1668" i="5"/>
  <c r="K1668" i="5" s="1"/>
  <c r="I1999" i="5"/>
  <c r="K1999" i="5" s="1"/>
  <c r="I1478" i="5"/>
  <c r="K1478" i="5" s="1"/>
  <c r="I1236" i="5"/>
  <c r="K1236" i="5" s="1"/>
  <c r="I2202" i="5"/>
  <c r="K2202" i="5" s="1"/>
  <c r="I1494" i="5"/>
  <c r="K1494" i="5" s="1"/>
  <c r="I2066" i="5"/>
  <c r="K2066" i="5" s="1"/>
  <c r="I55" i="5"/>
  <c r="K55" i="5" s="1"/>
  <c r="I1139" i="5"/>
  <c r="K1139" i="5" s="1"/>
  <c r="I12" i="5"/>
  <c r="K12" i="5" s="1"/>
  <c r="I628" i="5"/>
  <c r="K628" i="5" s="1"/>
  <c r="I1124" i="5"/>
  <c r="K1124" i="5" s="1"/>
  <c r="I968" i="5"/>
  <c r="K968" i="5" s="1"/>
  <c r="I1992" i="5"/>
  <c r="K1992" i="5" s="1"/>
  <c r="I918" i="5"/>
  <c r="K918" i="5" s="1"/>
  <c r="I1327" i="5"/>
  <c r="K1327" i="5" s="1"/>
  <c r="I1281" i="5"/>
  <c r="K1281" i="5" s="1"/>
  <c r="I2448" i="5"/>
  <c r="K2448" i="5" s="1"/>
  <c r="I687" i="5"/>
  <c r="K687" i="5" s="1"/>
  <c r="I1639" i="5"/>
  <c r="K1639" i="5" s="1"/>
  <c r="I1255" i="5"/>
  <c r="K1255" i="5" s="1"/>
  <c r="I460" i="5"/>
  <c r="K460" i="5" s="1"/>
  <c r="I2138" i="5"/>
  <c r="K2138" i="5" s="1"/>
  <c r="I1417" i="5"/>
  <c r="K1417" i="5" s="1"/>
  <c r="I1006" i="5"/>
  <c r="K1006" i="5" s="1"/>
  <c r="I2425" i="5"/>
  <c r="K2425" i="5" s="1"/>
  <c r="I2193" i="5"/>
  <c r="K2193" i="5" s="1"/>
  <c r="I1412" i="5"/>
  <c r="K1412" i="5" s="1"/>
  <c r="I2329" i="5"/>
  <c r="K2329" i="5" s="1"/>
  <c r="I828" i="5"/>
  <c r="K828" i="5" s="1"/>
  <c r="I1697" i="5"/>
  <c r="K1697" i="5" s="1"/>
  <c r="I118" i="5"/>
  <c r="K118" i="5" s="1"/>
  <c r="I843" i="5"/>
  <c r="K843" i="5" s="1"/>
  <c r="I2216" i="5"/>
  <c r="K2216" i="5" s="1"/>
  <c r="I2164" i="5"/>
  <c r="K2164" i="5" s="1"/>
  <c r="I911" i="5"/>
  <c r="K911" i="5" s="1"/>
  <c r="I1090" i="5"/>
  <c r="K1090" i="5" s="1"/>
  <c r="I1775" i="5"/>
  <c r="K1775" i="5" s="1"/>
  <c r="I894" i="5"/>
  <c r="K894" i="5" s="1"/>
  <c r="I458" i="5"/>
  <c r="K458" i="5" s="1"/>
  <c r="I1851" i="5"/>
  <c r="K1851" i="5" s="1"/>
  <c r="I1014" i="5"/>
  <c r="K1014" i="5" s="1"/>
  <c r="I1900" i="5"/>
  <c r="K1900" i="5" s="1"/>
  <c r="I2035" i="5"/>
  <c r="K2035" i="5" s="1"/>
  <c r="I1082" i="5"/>
  <c r="K1082" i="5" s="1"/>
  <c r="I2182" i="5"/>
  <c r="K2182" i="5" s="1"/>
  <c r="I1297" i="5"/>
  <c r="K1297" i="5" s="1"/>
  <c r="I681" i="5"/>
  <c r="K681" i="5" s="1"/>
  <c r="I374" i="5"/>
  <c r="K374" i="5" s="1"/>
  <c r="I1695" i="5"/>
  <c r="K1695" i="5" s="1"/>
  <c r="I2213" i="5"/>
  <c r="K2213" i="5" s="1"/>
  <c r="I2265" i="5"/>
  <c r="K2265" i="5" s="1"/>
  <c r="I600" i="5"/>
  <c r="K600" i="5" s="1"/>
  <c r="I135" i="5"/>
  <c r="K135" i="5" s="1"/>
  <c r="I1734" i="5"/>
  <c r="K1734" i="5" s="1"/>
  <c r="I1920" i="5"/>
  <c r="K1920" i="5" s="1"/>
  <c r="I1549" i="5"/>
  <c r="K1549" i="5" s="1"/>
  <c r="I2230" i="5"/>
  <c r="K2230" i="5" s="1"/>
  <c r="I1176" i="5"/>
  <c r="K1176" i="5" s="1"/>
  <c r="I238" i="5"/>
  <c r="K238" i="5" s="1"/>
  <c r="I2304" i="5"/>
  <c r="K2304" i="5" s="1"/>
  <c r="I158" i="5"/>
  <c r="K158" i="5" s="1"/>
  <c r="I1096" i="5"/>
  <c r="K1096" i="5" s="1"/>
  <c r="I1572" i="5"/>
  <c r="K1572" i="5" s="1"/>
  <c r="I262" i="5"/>
  <c r="K262" i="5" s="1"/>
  <c r="I139" i="5"/>
  <c r="K139" i="5" s="1"/>
  <c r="I1513" i="5"/>
  <c r="K1513" i="5" s="1"/>
  <c r="I1471" i="5"/>
  <c r="K1471" i="5" s="1"/>
  <c r="I488" i="5"/>
  <c r="K488" i="5" s="1"/>
  <c r="I2289" i="5"/>
  <c r="K2289" i="5" s="1"/>
  <c r="I1440" i="5"/>
  <c r="K1440" i="5" s="1"/>
  <c r="I893" i="5"/>
  <c r="K893" i="5" s="1"/>
  <c r="I2401" i="5"/>
  <c r="K2401" i="5" s="1"/>
  <c r="I30" i="5"/>
  <c r="K30" i="5" s="1"/>
  <c r="I2339" i="5"/>
  <c r="K2339" i="5" s="1"/>
  <c r="I32" i="5"/>
  <c r="K32" i="5" s="1"/>
  <c r="I1164" i="5"/>
  <c r="K1164" i="5" s="1"/>
  <c r="I1961" i="5"/>
  <c r="K1961" i="5" s="1"/>
  <c r="I90" i="5"/>
  <c r="K90" i="5" s="1"/>
  <c r="I192" i="5"/>
  <c r="K192" i="5" s="1"/>
  <c r="I2449" i="5"/>
  <c r="K2449" i="5" s="1"/>
  <c r="I69" i="5"/>
  <c r="K69" i="5" s="1"/>
  <c r="I1747" i="5"/>
  <c r="K1747" i="5" s="1"/>
  <c r="I1274" i="5"/>
  <c r="K1274" i="5" s="1"/>
  <c r="I452" i="5"/>
  <c r="K452" i="5" s="1"/>
  <c r="I789" i="5"/>
  <c r="K789" i="5" s="1"/>
  <c r="I2019" i="5"/>
  <c r="K2019" i="5" s="1"/>
  <c r="I1330" i="5"/>
  <c r="K1330" i="5" s="1"/>
  <c r="I2281" i="5"/>
  <c r="K2281" i="5" s="1"/>
  <c r="I1488" i="5"/>
  <c r="K1488" i="5" s="1"/>
  <c r="I752" i="5"/>
  <c r="K752" i="5" s="1"/>
  <c r="I2064" i="5"/>
  <c r="K2064" i="5" s="1"/>
  <c r="I889" i="5"/>
  <c r="K889" i="5" s="1"/>
  <c r="I2049" i="5"/>
  <c r="K2049" i="5" s="1"/>
  <c r="I2155" i="5"/>
  <c r="K2155" i="5" s="1"/>
  <c r="I409" i="5"/>
  <c r="K409" i="5" s="1"/>
  <c r="I1048" i="5"/>
  <c r="K1048" i="5" s="1"/>
  <c r="I2318" i="5"/>
  <c r="K2318" i="5" s="1"/>
  <c r="I434" i="5"/>
  <c r="K434" i="5" s="1"/>
  <c r="I1020" i="5"/>
  <c r="K1020" i="5" s="1"/>
  <c r="I1792" i="5"/>
  <c r="K1792" i="5" s="1"/>
  <c r="I2268" i="5"/>
  <c r="K2268" i="5" s="1"/>
  <c r="I291" i="5"/>
  <c r="K291" i="5" s="1"/>
  <c r="I1587" i="5"/>
  <c r="K1587" i="5" s="1"/>
  <c r="I2451" i="5"/>
  <c r="K2451" i="5" s="1"/>
  <c r="I140" i="5"/>
  <c r="K140" i="5" s="1"/>
  <c r="I2356" i="5"/>
  <c r="K2356" i="5" s="1"/>
  <c r="I1303" i="5"/>
  <c r="K1303" i="5" s="1"/>
  <c r="I2026" i="5"/>
  <c r="K2026" i="5" s="1"/>
  <c r="I1438" i="5"/>
  <c r="K1438" i="5" s="1"/>
  <c r="I2441" i="5"/>
  <c r="K2441" i="5" s="1"/>
  <c r="I1321" i="5"/>
  <c r="K1321" i="5" s="1"/>
  <c r="I400" i="5"/>
  <c r="K400" i="5" s="1"/>
  <c r="I1428" i="5"/>
  <c r="K1428" i="5" s="1"/>
  <c r="I316" i="5"/>
  <c r="K316" i="5" s="1"/>
  <c r="I1089" i="5"/>
  <c r="K1089" i="5" s="1"/>
  <c r="I1391" i="5"/>
  <c r="K1391" i="5" s="1"/>
  <c r="I971" i="5"/>
  <c r="K971" i="5" s="1"/>
  <c r="I797" i="5"/>
  <c r="K797" i="5" s="1"/>
  <c r="I1521" i="5"/>
  <c r="K1521" i="5" s="1"/>
  <c r="I1989" i="5"/>
  <c r="K1989" i="5" s="1"/>
  <c r="I2002" i="5"/>
  <c r="K2002" i="5" s="1"/>
  <c r="I1918" i="5"/>
  <c r="K1918" i="5" s="1"/>
  <c r="I343" i="5"/>
  <c r="K343" i="5" s="1"/>
  <c r="I1395" i="5"/>
  <c r="K1395" i="5" s="1"/>
  <c r="I2209" i="5"/>
  <c r="K2209" i="5" s="1"/>
  <c r="I1093" i="5"/>
  <c r="K1093" i="5" s="1"/>
  <c r="I615" i="5"/>
  <c r="K615" i="5" s="1"/>
  <c r="I356" i="5"/>
  <c r="K356" i="5" s="1"/>
  <c r="I787" i="5"/>
  <c r="K787" i="5" s="1"/>
  <c r="I1923" i="5"/>
  <c r="K1923" i="5" s="1"/>
  <c r="I1601" i="5"/>
  <c r="K1601" i="5" s="1"/>
  <c r="I2199" i="5"/>
  <c r="K2199" i="5" s="1"/>
  <c r="I1233" i="5"/>
  <c r="K1233" i="5" s="1"/>
  <c r="I2348" i="5"/>
  <c r="K2348" i="5" s="1"/>
  <c r="I402" i="5"/>
  <c r="K402" i="5" s="1"/>
  <c r="I1492" i="5"/>
  <c r="K1492" i="5" s="1"/>
  <c r="I1965" i="5"/>
  <c r="K1965" i="5" s="1"/>
  <c r="I510" i="5"/>
  <c r="K510" i="5" s="1"/>
  <c r="I908" i="5"/>
  <c r="K908" i="5" s="1"/>
  <c r="I349" i="5"/>
  <c r="K349" i="5" s="1"/>
  <c r="I506" i="5"/>
  <c r="K506" i="5" s="1"/>
  <c r="I569" i="5"/>
  <c r="K569" i="5" s="1"/>
  <c r="I800" i="5"/>
  <c r="K800" i="5" s="1"/>
  <c r="I2000" i="5"/>
  <c r="K2000" i="5" s="1"/>
  <c r="I2438" i="5"/>
  <c r="K2438" i="5" s="1"/>
  <c r="I954" i="5"/>
  <c r="K954" i="5" s="1"/>
  <c r="I1430" i="5"/>
  <c r="K1430" i="5" s="1"/>
  <c r="I607" i="5"/>
  <c r="K607" i="5" s="1"/>
  <c r="I1130" i="5"/>
  <c r="K1130" i="5" s="1"/>
  <c r="I104" i="5"/>
  <c r="K104" i="5" s="1"/>
  <c r="I822" i="5"/>
  <c r="K822" i="5" s="1"/>
  <c r="I765" i="5"/>
  <c r="K765" i="5" s="1"/>
  <c r="I2414" i="5"/>
  <c r="K2414" i="5" s="1"/>
  <c r="I1128" i="5"/>
  <c r="K1128" i="5" s="1"/>
  <c r="I2411" i="5"/>
  <c r="K2411" i="5" s="1"/>
  <c r="I193" i="5"/>
  <c r="K193" i="5" s="1"/>
  <c r="I496" i="5"/>
  <c r="K496" i="5" s="1"/>
  <c r="I4" i="5"/>
  <c r="K4" i="5" s="1"/>
  <c r="I1173" i="5"/>
  <c r="K1173" i="5" s="1"/>
  <c r="I1928" i="5"/>
  <c r="K1928" i="5" s="1"/>
  <c r="I386" i="5"/>
  <c r="K386" i="5" s="1"/>
  <c r="I2447" i="5"/>
  <c r="K2447" i="5" s="1"/>
  <c r="I492" i="5"/>
  <c r="K492" i="5" s="1"/>
  <c r="I956" i="5"/>
  <c r="K956" i="5" s="1"/>
  <c r="I1589" i="5"/>
  <c r="K1589" i="5" s="1"/>
  <c r="I38" i="5"/>
  <c r="K38" i="5" s="1"/>
  <c r="I344" i="5"/>
  <c r="K344" i="5" s="1"/>
  <c r="I2300" i="5"/>
  <c r="K2300" i="5" s="1"/>
  <c r="I181" i="5"/>
  <c r="K181" i="5" s="1"/>
  <c r="I2172" i="5"/>
  <c r="K2172" i="5" s="1"/>
  <c r="I327" i="5"/>
  <c r="K327" i="5" s="1"/>
  <c r="I1842" i="5"/>
  <c r="K1842" i="5" s="1"/>
  <c r="I712" i="5"/>
  <c r="K712" i="5" s="1"/>
  <c r="I183" i="5"/>
  <c r="K183" i="5" s="1"/>
  <c r="I2061" i="5"/>
  <c r="K2061" i="5" s="1"/>
  <c r="I100" i="5"/>
  <c r="K100" i="5" s="1"/>
  <c r="I2095" i="5"/>
  <c r="K2095" i="5" s="1"/>
  <c r="I125" i="5"/>
  <c r="K125" i="5" s="1"/>
  <c r="I1919" i="5"/>
  <c r="K1919" i="5" s="1"/>
  <c r="I414" i="5"/>
  <c r="K414" i="5" s="1"/>
  <c r="I1392" i="5"/>
  <c r="K1392" i="5" s="1"/>
  <c r="I1192" i="5"/>
  <c r="K1192" i="5" s="1"/>
  <c r="I2270" i="5"/>
  <c r="K2270" i="5" s="1"/>
  <c r="I235" i="5"/>
  <c r="K235" i="5" s="1"/>
  <c r="I1898" i="5"/>
  <c r="K1898" i="5" s="1"/>
  <c r="I213" i="5"/>
  <c r="K213" i="5" s="1"/>
  <c r="I2150" i="5"/>
  <c r="K2150" i="5" s="1"/>
  <c r="I1088" i="5"/>
  <c r="K1088" i="5" s="1"/>
  <c r="I2254" i="5"/>
  <c r="K2254" i="5" s="1"/>
  <c r="I620" i="5"/>
  <c r="K620" i="5" s="1"/>
  <c r="I1023" i="5"/>
  <c r="K1023" i="5" s="1"/>
  <c r="I2237" i="5"/>
  <c r="K2237" i="5" s="1"/>
  <c r="I1256" i="5"/>
  <c r="K1256" i="5" s="1"/>
  <c r="I811" i="5"/>
  <c r="K811" i="5" s="1"/>
  <c r="I1177" i="5"/>
  <c r="K1177" i="5" s="1"/>
  <c r="I1027" i="5"/>
  <c r="K1027" i="5" s="1"/>
  <c r="I1819" i="5"/>
  <c r="K1819" i="5" s="1"/>
  <c r="I1072" i="5"/>
  <c r="K1072" i="5" s="1"/>
  <c r="I786" i="5"/>
  <c r="K786" i="5" s="1"/>
  <c r="I1510" i="5"/>
  <c r="K1510" i="5" s="1"/>
  <c r="I1260" i="5"/>
  <c r="K1260" i="5" s="1"/>
  <c r="I2141" i="5"/>
  <c r="K2141" i="5" s="1"/>
  <c r="I1155" i="5"/>
  <c r="K1155" i="5" s="1"/>
  <c r="I1523" i="5"/>
  <c r="K1523" i="5" s="1"/>
  <c r="I1021" i="5"/>
  <c r="K1021" i="5" s="1"/>
  <c r="I1377" i="5"/>
  <c r="K1377" i="5" s="1"/>
  <c r="I1761" i="5"/>
  <c r="K1761" i="5" s="1"/>
  <c r="I1843" i="5"/>
  <c r="K1843" i="5" s="1"/>
  <c r="I1487" i="5"/>
  <c r="K1487" i="5" s="1"/>
  <c r="I1056" i="5"/>
  <c r="K1056" i="5" s="1"/>
  <c r="I1114" i="5"/>
  <c r="K1114" i="5" s="1"/>
  <c r="I584" i="5"/>
  <c r="K584" i="5" s="1"/>
  <c r="I959" i="5"/>
  <c r="K959" i="5" s="1"/>
  <c r="I2317" i="5"/>
  <c r="K2317" i="5" s="1"/>
  <c r="I1956" i="5"/>
  <c r="K1956" i="5" s="1"/>
  <c r="I1655" i="5"/>
  <c r="K1655" i="5" s="1"/>
  <c r="I260" i="5"/>
  <c r="K260" i="5" s="1"/>
  <c r="I1187" i="5"/>
  <c r="K1187" i="5" s="1"/>
  <c r="I892" i="5"/>
  <c r="K892" i="5" s="1"/>
  <c r="I1895" i="5"/>
  <c r="K1895" i="5" s="1"/>
  <c r="I793" i="5"/>
  <c r="K793" i="5" s="1"/>
  <c r="I886" i="5"/>
  <c r="K886" i="5" s="1"/>
  <c r="I805" i="5"/>
  <c r="K805" i="5" s="1"/>
  <c r="I7" i="5"/>
  <c r="K7" i="5" s="1"/>
  <c r="I541" i="5"/>
  <c r="K541" i="5" s="1"/>
  <c r="I896" i="5"/>
  <c r="K896" i="5" s="1"/>
  <c r="I52" i="5"/>
  <c r="K52" i="5" s="1"/>
  <c r="I1475" i="5"/>
  <c r="K1475" i="5" s="1"/>
  <c r="I1648" i="5"/>
  <c r="K1648" i="5" s="1"/>
  <c r="I1329" i="5"/>
  <c r="K1329" i="5" s="1"/>
  <c r="I73" i="5"/>
  <c r="K73" i="5" s="1"/>
  <c r="I1129" i="5"/>
  <c r="K1129" i="5" s="1"/>
  <c r="I287" i="5"/>
  <c r="K287" i="5" s="1"/>
  <c r="I651" i="5"/>
  <c r="K651" i="5" s="1"/>
  <c r="I2294" i="5"/>
  <c r="K2294" i="5" s="1"/>
  <c r="I2297" i="5"/>
  <c r="K2297" i="5" s="1"/>
  <c r="I1731" i="5"/>
  <c r="K1731" i="5" s="1"/>
  <c r="I1099" i="5"/>
  <c r="K1099" i="5" s="1"/>
  <c r="I696" i="5"/>
  <c r="K696" i="5" s="1"/>
  <c r="I1275" i="5"/>
  <c r="K1275" i="5" s="1"/>
  <c r="I1595" i="5"/>
  <c r="K1595" i="5" s="1"/>
  <c r="I1036" i="5"/>
  <c r="K1036" i="5" s="1"/>
  <c r="I2038" i="5"/>
  <c r="K2038" i="5" s="1"/>
  <c r="I448" i="5"/>
  <c r="K448" i="5" s="1"/>
  <c r="I1642" i="5"/>
  <c r="K1642" i="5" s="1"/>
  <c r="I2389" i="5"/>
  <c r="K2389" i="5" s="1"/>
  <c r="I348" i="5"/>
  <c r="K348" i="5" s="1"/>
  <c r="I596" i="5"/>
  <c r="K596" i="5" s="1"/>
  <c r="I649" i="5"/>
  <c r="K649" i="5" s="1"/>
  <c r="I1158" i="5"/>
  <c r="K1158" i="5" s="1"/>
  <c r="I1863" i="5"/>
  <c r="K1863" i="5" s="1"/>
  <c r="I161" i="5"/>
  <c r="K161" i="5" s="1"/>
  <c r="I365" i="5"/>
  <c r="K365" i="5" s="1"/>
  <c r="I124" i="5"/>
  <c r="K124" i="5" s="1"/>
  <c r="I1611" i="5"/>
  <c r="K1611" i="5" s="1"/>
  <c r="I1244" i="5"/>
  <c r="K1244" i="5" s="1"/>
  <c r="I407" i="5"/>
  <c r="K407" i="5" s="1"/>
  <c r="I390" i="5"/>
  <c r="K390" i="5" s="1"/>
  <c r="I2379" i="5"/>
  <c r="K2379" i="5" s="1"/>
  <c r="I2084" i="5"/>
  <c r="K2084" i="5" s="1"/>
  <c r="I945" i="5"/>
  <c r="K945" i="5" s="1"/>
  <c r="I1679" i="5"/>
  <c r="K1679" i="5" s="1"/>
  <c r="I1399" i="5"/>
  <c r="K1399" i="5" s="1"/>
  <c r="I1461" i="5"/>
  <c r="K1461" i="5" s="1"/>
  <c r="I1409" i="5"/>
  <c r="K1409" i="5" s="1"/>
  <c r="I2171" i="5"/>
  <c r="K2171" i="5" s="1"/>
  <c r="I1315" i="5"/>
  <c r="K1315" i="5" s="1"/>
  <c r="I979" i="5"/>
  <c r="K979" i="5" s="1"/>
  <c r="I1618" i="5"/>
  <c r="K1618" i="5" s="1"/>
  <c r="I46" i="5"/>
  <c r="K46" i="5" s="1"/>
  <c r="I579" i="5"/>
  <c r="K579" i="5" s="1"/>
  <c r="I431" i="5"/>
  <c r="K431" i="5" s="1"/>
  <c r="I1651" i="5"/>
  <c r="K1651" i="5" s="1"/>
  <c r="I2130" i="5"/>
  <c r="K2130" i="5" s="1"/>
  <c r="I642" i="5"/>
  <c r="K642" i="5" s="1"/>
  <c r="I1030" i="5"/>
  <c r="K1030" i="5" s="1"/>
  <c r="I1199" i="5"/>
  <c r="K1199" i="5" s="1"/>
  <c r="I45" i="5"/>
  <c r="K45" i="5" s="1"/>
  <c r="I1561" i="5"/>
  <c r="K1561" i="5" s="1"/>
  <c r="I1390" i="5"/>
  <c r="K1390" i="5" s="1"/>
  <c r="I2361" i="5"/>
  <c r="K2361" i="5" s="1"/>
  <c r="I292" i="5"/>
  <c r="K292" i="5" s="1"/>
  <c r="I2430" i="5"/>
  <c r="K2430" i="5" s="1"/>
  <c r="I2264" i="5"/>
  <c r="K2264" i="5" s="1"/>
  <c r="I1546" i="5"/>
  <c r="K1546" i="5" s="1"/>
  <c r="I2233" i="5"/>
  <c r="K2233" i="5" s="1"/>
  <c r="I866" i="5"/>
  <c r="K866" i="5" s="1"/>
  <c r="I946" i="5"/>
  <c r="K946" i="5" s="1"/>
  <c r="I1419" i="5"/>
  <c r="K1419" i="5" s="1"/>
  <c r="I324" i="5"/>
  <c r="K324" i="5" s="1"/>
  <c r="I626" i="5"/>
  <c r="K626" i="5" s="1"/>
  <c r="I1644" i="5"/>
  <c r="K1644" i="5" s="1"/>
  <c r="I859" i="5"/>
  <c r="K859" i="5" s="1"/>
  <c r="I259" i="5"/>
  <c r="K259" i="5" s="1"/>
  <c r="I1498" i="5"/>
  <c r="K1498" i="5" s="1"/>
  <c r="I1623" i="5"/>
  <c r="K1623" i="5" s="1"/>
  <c r="I1013" i="5"/>
  <c r="K1013" i="5" s="1"/>
  <c r="I2161" i="5"/>
  <c r="K2161" i="5" s="1"/>
  <c r="I906" i="5"/>
  <c r="K906" i="5" s="1"/>
  <c r="I2382" i="5"/>
  <c r="K2382" i="5" s="1"/>
  <c r="I1911" i="5"/>
  <c r="K1911" i="5" s="1"/>
  <c r="I715" i="5"/>
  <c r="K715" i="5" s="1"/>
  <c r="A539" i="5"/>
  <c r="H406" i="5"/>
  <c r="J406" i="5" s="1"/>
  <c r="H154" i="5"/>
  <c r="J154" i="5" s="1"/>
  <c r="I406" i="5"/>
  <c r="K406" i="5" s="1"/>
  <c r="I2328" i="5"/>
  <c r="K2328" i="5" s="1"/>
  <c r="I1052" i="5"/>
  <c r="K1052" i="5" s="1"/>
  <c r="I204" i="5"/>
  <c r="K204" i="5" s="1"/>
  <c r="I2051" i="5"/>
  <c r="K2051" i="5" s="1"/>
  <c r="I938" i="5"/>
  <c r="K938" i="5" s="1"/>
  <c r="I534" i="5"/>
  <c r="K534" i="5" s="1"/>
  <c r="I1803" i="5"/>
  <c r="K1803" i="5" s="1"/>
  <c r="I2315" i="5"/>
  <c r="K2315" i="5" s="1"/>
  <c r="I1218" i="5"/>
  <c r="K1218" i="5" s="1"/>
  <c r="I656" i="5"/>
  <c r="K656" i="5" s="1"/>
  <c r="I1232" i="5"/>
  <c r="K1232" i="5" s="1"/>
  <c r="I1590" i="5"/>
  <c r="K1590" i="5" s="1"/>
  <c r="I302" i="5"/>
  <c r="K302" i="5" s="1"/>
  <c r="I616" i="5"/>
  <c r="K616" i="5" s="1"/>
  <c r="I546" i="5"/>
  <c r="K546" i="5" s="1"/>
  <c r="I1306" i="5"/>
  <c r="K1306" i="5" s="1"/>
  <c r="I1107" i="5"/>
  <c r="K1107" i="5" s="1"/>
  <c r="I2323" i="5"/>
  <c r="K2323" i="5" s="1"/>
  <c r="I1953" i="5"/>
  <c r="K1953" i="5" s="1"/>
  <c r="I985" i="5"/>
  <c r="K985" i="5" s="1"/>
  <c r="I1319" i="5"/>
  <c r="K1319" i="5" s="1"/>
  <c r="I1336" i="5"/>
  <c r="K1336" i="5" s="1"/>
  <c r="I465" i="5"/>
  <c r="K465" i="5" s="1"/>
  <c r="I1833" i="5"/>
  <c r="K1833" i="5" s="1"/>
  <c r="I1024" i="5"/>
  <c r="K1024" i="5" s="1"/>
  <c r="I627" i="5"/>
  <c r="K627" i="5" s="1"/>
  <c r="I529" i="5"/>
  <c r="K529" i="5" s="1"/>
  <c r="I319" i="5"/>
  <c r="K319" i="5" s="1"/>
  <c r="I507" i="5"/>
  <c r="K507" i="5" s="1"/>
  <c r="I1811" i="5"/>
  <c r="K1811" i="5" s="1"/>
  <c r="I1996" i="5"/>
  <c r="K1996" i="5" s="1"/>
  <c r="I1635" i="5"/>
  <c r="K1635" i="5" s="1"/>
  <c r="I470" i="5"/>
  <c r="K470" i="5" s="1"/>
  <c r="I279" i="5"/>
  <c r="K279" i="5" s="1"/>
  <c r="I2308" i="5"/>
  <c r="K2308" i="5" s="1"/>
  <c r="I2350" i="5"/>
  <c r="K2350" i="5" s="1"/>
  <c r="I2101" i="5"/>
  <c r="K2101" i="5" s="1"/>
  <c r="I2307" i="5"/>
  <c r="K2307" i="5" s="1"/>
  <c r="I1421" i="5"/>
  <c r="K1421" i="5" s="1"/>
  <c r="I254" i="5"/>
  <c r="K254" i="5" s="1"/>
  <c r="I286" i="5"/>
  <c r="K286" i="5" s="1"/>
  <c r="I1086" i="5"/>
  <c r="K1086" i="5" s="1"/>
  <c r="I1891" i="5"/>
  <c r="K1891" i="5" s="1"/>
  <c r="I2453" i="5"/>
  <c r="K2453" i="5" s="1"/>
  <c r="I450" i="5"/>
  <c r="K450" i="5" s="1"/>
  <c r="I1579" i="5"/>
  <c r="K1579" i="5" s="1"/>
  <c r="I1465" i="5"/>
  <c r="K1465" i="5" s="1"/>
  <c r="I1062" i="5"/>
  <c r="K1062" i="5" s="1"/>
  <c r="I659" i="5"/>
  <c r="K659" i="5" s="1"/>
  <c r="I1675" i="5"/>
  <c r="K1675" i="5" s="1"/>
  <c r="I1874" i="5"/>
  <c r="K1874" i="5" s="1"/>
  <c r="I1065" i="5"/>
  <c r="K1065" i="5" s="1"/>
  <c r="I188" i="5"/>
  <c r="K188" i="5" s="1"/>
  <c r="I2335" i="5"/>
  <c r="K2335" i="5" s="1"/>
  <c r="I363" i="5"/>
  <c r="K363" i="5" s="1"/>
  <c r="I1724" i="5"/>
  <c r="K1724" i="5" s="1"/>
  <c r="I2228" i="5"/>
  <c r="K2228" i="5" s="1"/>
  <c r="I1039" i="5"/>
  <c r="K1039" i="5" s="1"/>
  <c r="I422" i="5"/>
  <c r="K422" i="5" s="1"/>
  <c r="I1556" i="5"/>
  <c r="K1556" i="5" s="1"/>
  <c r="I903" i="5"/>
  <c r="K903" i="5" s="1"/>
  <c r="I639" i="5"/>
  <c r="K639" i="5" s="1"/>
  <c r="I1028" i="5"/>
  <c r="K1028" i="5" s="1"/>
  <c r="I2142" i="5"/>
  <c r="K2142" i="5" s="1"/>
  <c r="I1559" i="5"/>
  <c r="K1559" i="5" s="1"/>
  <c r="I636" i="5"/>
  <c r="K636" i="5" s="1"/>
  <c r="I1530" i="5"/>
  <c r="K1530" i="5" s="1"/>
  <c r="I2313" i="5"/>
  <c r="K2313" i="5" s="1"/>
  <c r="I33" i="5"/>
  <c r="K33" i="5" s="1"/>
  <c r="I833" i="5"/>
  <c r="K833" i="5" s="1"/>
  <c r="I1897" i="5"/>
  <c r="K1897" i="5" s="1"/>
  <c r="I211" i="5"/>
  <c r="K211" i="5" s="1"/>
  <c r="I2243" i="5"/>
  <c r="K2243" i="5" s="1"/>
  <c r="I1405" i="5"/>
  <c r="K1405" i="5" s="1"/>
  <c r="I1673" i="5"/>
  <c r="K1673" i="5" s="1"/>
  <c r="I109" i="5"/>
  <c r="K109" i="5" s="1"/>
  <c r="I1453" i="5"/>
  <c r="K1453" i="5" s="1"/>
  <c r="I340" i="5"/>
  <c r="K340" i="5" s="1"/>
  <c r="I583" i="5"/>
  <c r="K583" i="5" s="1"/>
  <c r="I1002" i="5"/>
  <c r="K1002" i="5" s="1"/>
  <c r="I186" i="5"/>
  <c r="K186" i="5" s="1"/>
  <c r="I2413" i="5"/>
  <c r="K2413" i="5" s="1"/>
  <c r="I1101" i="5"/>
  <c r="K1101" i="5" s="1"/>
  <c r="I819" i="5"/>
  <c r="K819" i="5" s="1"/>
  <c r="I2183" i="5"/>
  <c r="K2183" i="5" s="1"/>
  <c r="I377" i="5"/>
  <c r="K377" i="5" s="1"/>
  <c r="I184" i="5"/>
  <c r="K184" i="5" s="1"/>
  <c r="I816" i="5"/>
  <c r="K816" i="5" s="1"/>
  <c r="I2306" i="5"/>
  <c r="K2306" i="5" s="1"/>
  <c r="I351" i="5"/>
  <c r="K351" i="5" s="1"/>
  <c r="I277" i="5"/>
  <c r="K277" i="5" s="1"/>
  <c r="I1569" i="5"/>
  <c r="K1569" i="5" s="1"/>
  <c r="I2091" i="5"/>
  <c r="K2091" i="5" s="1"/>
  <c r="I848" i="5"/>
  <c r="K848" i="5" s="1"/>
  <c r="I1653" i="5"/>
  <c r="K1653" i="5" s="1"/>
  <c r="I1825" i="5"/>
  <c r="K1825" i="5" s="1"/>
  <c r="I2406" i="5"/>
  <c r="K2406" i="5" s="1"/>
  <c r="I1554" i="5"/>
  <c r="K1554" i="5" s="1"/>
  <c r="I2247" i="5"/>
  <c r="K2247" i="5" s="1"/>
  <c r="I726" i="5"/>
  <c r="K726" i="5" s="1"/>
  <c r="I330" i="5"/>
  <c r="K330" i="5" s="1"/>
  <c r="I967" i="5"/>
  <c r="K967" i="5" s="1"/>
  <c r="I527" i="5"/>
  <c r="K527" i="5" s="1"/>
  <c r="I275" i="5"/>
  <c r="K275" i="5" s="1"/>
  <c r="I568" i="5"/>
  <c r="K568" i="5" s="1"/>
  <c r="I1310" i="5"/>
  <c r="K1310" i="5" s="1"/>
  <c r="I1265" i="5"/>
  <c r="K1265" i="5" s="1"/>
  <c r="I373" i="5"/>
  <c r="K373" i="5" s="1"/>
  <c r="I230" i="5"/>
  <c r="K230" i="5" s="1"/>
  <c r="I1191" i="5"/>
  <c r="K1191" i="5" s="1"/>
  <c r="I1003" i="5"/>
  <c r="K1003" i="5" s="1"/>
  <c r="I1754" i="5"/>
  <c r="K1754" i="5" s="1"/>
  <c r="I1917" i="5"/>
  <c r="K1917" i="5" s="1"/>
  <c r="I195" i="5"/>
  <c r="K195" i="5" s="1"/>
  <c r="I1067" i="5"/>
  <c r="K1067" i="5" s="1"/>
  <c r="I1941" i="5"/>
  <c r="K1941" i="5" s="1"/>
  <c r="I891" i="5"/>
  <c r="K891" i="5" s="1"/>
  <c r="I82" i="5"/>
  <c r="K82" i="5" s="1"/>
  <c r="I218" i="5"/>
  <c r="K218" i="5" s="1"/>
  <c r="I290" i="5"/>
  <c r="K290" i="5" s="1"/>
  <c r="I1100" i="5"/>
  <c r="K1100" i="5" s="1"/>
  <c r="I694" i="5"/>
  <c r="K694" i="5" s="1"/>
  <c r="I1946" i="5"/>
  <c r="K1946" i="5" s="1"/>
  <c r="I1674" i="5"/>
  <c r="K1674" i="5" s="1"/>
  <c r="I1206" i="5"/>
  <c r="K1206" i="5" s="1"/>
  <c r="I221" i="5"/>
  <c r="K221" i="5" s="1"/>
  <c r="I1617" i="5"/>
  <c r="K1617" i="5" s="1"/>
  <c r="I2362" i="5"/>
  <c r="K2362" i="5" s="1"/>
  <c r="I1380" i="5"/>
  <c r="K1380" i="5" s="1"/>
  <c r="I274" i="5"/>
  <c r="K274" i="5" s="1"/>
  <c r="I618" i="5"/>
  <c r="K618" i="5" s="1"/>
  <c r="I1788" i="5"/>
  <c r="K1788" i="5" s="1"/>
  <c r="I643" i="5"/>
  <c r="K643" i="5" s="1"/>
  <c r="I1213" i="5"/>
  <c r="K1213" i="5" s="1"/>
  <c r="I1901" i="5"/>
  <c r="K1901" i="5" s="1"/>
  <c r="I2102" i="5"/>
  <c r="K2102" i="5" s="1"/>
  <c r="I44" i="5"/>
  <c r="K44" i="5" s="1"/>
  <c r="I2260" i="5"/>
  <c r="K2260" i="5" s="1"/>
  <c r="I451" i="5"/>
  <c r="K451" i="5" s="1"/>
  <c r="I720" i="5"/>
  <c r="K720" i="5" s="1"/>
  <c r="I810" i="5"/>
  <c r="K810" i="5" s="1"/>
  <c r="I1162" i="5"/>
  <c r="K1162" i="5" s="1"/>
  <c r="I759" i="5"/>
  <c r="K759" i="5" s="1"/>
  <c r="I2398" i="5"/>
  <c r="K2398" i="5" s="1"/>
  <c r="I660" i="5"/>
  <c r="K660" i="5" s="1"/>
  <c r="I2273" i="5"/>
  <c r="K2273" i="5" s="1"/>
  <c r="I1624" i="5"/>
  <c r="K1624" i="5" s="1"/>
  <c r="I978" i="5"/>
  <c r="K978" i="5" s="1"/>
  <c r="I1742" i="5"/>
  <c r="K1742" i="5" s="1"/>
  <c r="I1076" i="5"/>
  <c r="K1076" i="5" s="1"/>
  <c r="I1899" i="5"/>
  <c r="K1899" i="5" s="1"/>
  <c r="I871" i="5"/>
  <c r="K871" i="5" s="1"/>
  <c r="I713" i="5"/>
  <c r="K713" i="5" s="1"/>
  <c r="I102" i="5"/>
  <c r="K102" i="5" s="1"/>
  <c r="I138" i="5"/>
  <c r="K138" i="5" s="1"/>
  <c r="I2125" i="5"/>
  <c r="K2125" i="5" s="1"/>
  <c r="I1353" i="5"/>
  <c r="K1353" i="5" s="1"/>
  <c r="I338" i="5"/>
  <c r="K338" i="5" s="1"/>
  <c r="I357" i="5"/>
  <c r="K357" i="5" s="1"/>
  <c r="I1934" i="5"/>
  <c r="K1934" i="5" s="1"/>
  <c r="I1780" i="5"/>
  <c r="K1780" i="5" s="1"/>
  <c r="I1539" i="5"/>
  <c r="K1539" i="5" s="1"/>
  <c r="I485" i="5"/>
  <c r="K485" i="5" s="1"/>
  <c r="I1769" i="5"/>
  <c r="K1769" i="5" s="1"/>
  <c r="I196" i="5"/>
  <c r="K196" i="5" s="1"/>
  <c r="I130" i="5"/>
  <c r="K130" i="5" s="1"/>
  <c r="I2426" i="5"/>
  <c r="K2426" i="5" s="1"/>
  <c r="I1767" i="5"/>
  <c r="K1767" i="5" s="1"/>
  <c r="I199" i="5"/>
  <c r="K199" i="5" s="1"/>
  <c r="I646" i="5"/>
  <c r="K646" i="5" s="1"/>
  <c r="I2267" i="5"/>
  <c r="K2267" i="5" s="1"/>
  <c r="I1352" i="5"/>
  <c r="K1352" i="5" s="1"/>
  <c r="I105" i="5"/>
  <c r="K105" i="5" s="1"/>
  <c r="I2283" i="5"/>
  <c r="K2283" i="5" s="1"/>
  <c r="I326" i="5"/>
  <c r="K326" i="5" s="1"/>
  <c r="I1407" i="5"/>
  <c r="K1407" i="5" s="1"/>
  <c r="I497" i="5"/>
  <c r="K497" i="5" s="1"/>
  <c r="I1426" i="5"/>
  <c r="K1426" i="5" s="1"/>
  <c r="I208" i="5"/>
  <c r="K208" i="5" s="1"/>
  <c r="I2274" i="5"/>
  <c r="K2274" i="5" s="1"/>
  <c r="I1763" i="5"/>
  <c r="K1763" i="5" s="1"/>
  <c r="I160" i="5"/>
  <c r="K160" i="5" s="1"/>
  <c r="I1335" i="5"/>
  <c r="K1335" i="5" s="1"/>
  <c r="I1536" i="5"/>
  <c r="K1536" i="5" s="1"/>
  <c r="I2165" i="5"/>
  <c r="K2165" i="5" s="1"/>
  <c r="I2231" i="5"/>
  <c r="K2231" i="5" s="1"/>
  <c r="I1493" i="5"/>
  <c r="K1493" i="5" s="1"/>
  <c r="I697" i="5"/>
  <c r="K697" i="5" s="1"/>
  <c r="I2107" i="5"/>
  <c r="K2107" i="5" s="1"/>
  <c r="I2330" i="5"/>
  <c r="K2330" i="5" s="1"/>
  <c r="I1217" i="5"/>
  <c r="K1217" i="5" s="1"/>
  <c r="I1221" i="5"/>
  <c r="K1221" i="5" s="1"/>
  <c r="I2388" i="5"/>
  <c r="K2388" i="5" s="1"/>
  <c r="I1938" i="5"/>
  <c r="K1938" i="5" s="1"/>
  <c r="I2112" i="5"/>
  <c r="K2112" i="5" s="1"/>
  <c r="I2168" i="5"/>
  <c r="K2168" i="5" s="1"/>
  <c r="I640" i="5"/>
  <c r="K640" i="5" s="1"/>
  <c r="I1314" i="5"/>
  <c r="K1314" i="5" s="1"/>
  <c r="I2432" i="5"/>
  <c r="K2432" i="5" s="1"/>
  <c r="I920" i="5"/>
  <c r="K920" i="5" s="1"/>
  <c r="I1153" i="5"/>
  <c r="K1153" i="5" s="1"/>
  <c r="I1460" i="5"/>
  <c r="K1460" i="5" s="1"/>
  <c r="I2048" i="5"/>
  <c r="K2048" i="5" s="1"/>
  <c r="I1292" i="5"/>
  <c r="K1292" i="5" s="1"/>
  <c r="I2074" i="5"/>
  <c r="K2074" i="5" s="1"/>
  <c r="I1228" i="5"/>
  <c r="K1228" i="5" s="1"/>
  <c r="I64" i="5"/>
  <c r="K64" i="5" s="1"/>
  <c r="I1349" i="5"/>
  <c r="K1349" i="5" s="1"/>
  <c r="I1287" i="5"/>
  <c r="K1287" i="5" s="1"/>
  <c r="I212" i="5"/>
  <c r="K212" i="5" s="1"/>
  <c r="I1362" i="5"/>
  <c r="K1362" i="5" s="1"/>
  <c r="I2343" i="5"/>
  <c r="K2343" i="5" s="1"/>
  <c r="I563" i="5"/>
  <c r="K563" i="5" s="1"/>
  <c r="I504" i="5"/>
  <c r="K504" i="5" s="1"/>
  <c r="I1887" i="5"/>
  <c r="K1887" i="5" s="1"/>
  <c r="I693" i="5"/>
  <c r="K693" i="5" s="1"/>
  <c r="I1945" i="5"/>
  <c r="K1945" i="5" s="1"/>
  <c r="I999" i="5"/>
  <c r="K999" i="5" s="1"/>
  <c r="I1449" i="5"/>
  <c r="K1449" i="5" s="1"/>
  <c r="I905" i="5"/>
  <c r="K905" i="5" s="1"/>
  <c r="I1680" i="5"/>
  <c r="K1680" i="5" s="1"/>
  <c r="I2374" i="5"/>
  <c r="K2374" i="5" s="1"/>
  <c r="I471" i="5"/>
  <c r="K471" i="5" s="1"/>
  <c r="I1506" i="5"/>
  <c r="K1506" i="5" s="1"/>
  <c r="I2027" i="5"/>
  <c r="K2027" i="5" s="1"/>
  <c r="I847" i="5"/>
  <c r="K847" i="5" s="1"/>
  <c r="I379" i="5"/>
  <c r="K379" i="5" s="1"/>
  <c r="I1186" i="5"/>
  <c r="K1186" i="5" s="1"/>
  <c r="I667" i="5"/>
  <c r="K667" i="5" s="1"/>
  <c r="I121" i="5"/>
  <c r="K121" i="5" s="1"/>
  <c r="I2187" i="5"/>
  <c r="K2187" i="5" s="1"/>
  <c r="I244" i="5"/>
  <c r="K244" i="5" s="1"/>
  <c r="I1584" i="5"/>
  <c r="K1584" i="5" s="1"/>
  <c r="I472" i="5"/>
  <c r="K472" i="5" s="1"/>
  <c r="I333" i="5"/>
  <c r="K333" i="5" s="1"/>
  <c r="I2121" i="5"/>
  <c r="K2121" i="5" s="1"/>
  <c r="I2344" i="5"/>
  <c r="K2344" i="5" s="1"/>
  <c r="I1610" i="5"/>
  <c r="K1610" i="5" s="1"/>
  <c r="I820" i="5"/>
  <c r="K820" i="5" s="1"/>
  <c r="I581" i="5"/>
  <c r="K581" i="5" s="1"/>
  <c r="I358" i="5"/>
  <c r="K358" i="5" s="1"/>
  <c r="I907" i="5"/>
  <c r="K907" i="5" s="1"/>
  <c r="I780" i="5"/>
  <c r="K780" i="5" s="1"/>
  <c r="I172" i="5"/>
  <c r="K172" i="5" s="1"/>
  <c r="I2262" i="5"/>
  <c r="K2262" i="5" s="1"/>
  <c r="I2045" i="5"/>
  <c r="K2045" i="5" s="1"/>
  <c r="I1350" i="5"/>
  <c r="K1350" i="5" s="1"/>
  <c r="I1864" i="5"/>
  <c r="K1864" i="5" s="1"/>
  <c r="I1949" i="5"/>
  <c r="K1949" i="5" s="1"/>
  <c r="I1818" i="5"/>
  <c r="K1818" i="5" s="1"/>
  <c r="I380" i="5"/>
  <c r="K380" i="5" s="1"/>
  <c r="I802" i="5"/>
  <c r="K802" i="5" s="1"/>
  <c r="I1967" i="5"/>
  <c r="K1967" i="5" s="1"/>
  <c r="I164" i="5"/>
  <c r="K164" i="5" s="1"/>
  <c r="I2179" i="5"/>
  <c r="K2179" i="5" s="1"/>
  <c r="I257" i="5"/>
  <c r="K257" i="5" s="1"/>
  <c r="I1676" i="5"/>
  <c r="K1676" i="5" s="1"/>
  <c r="I852" i="5"/>
  <c r="K852" i="5" s="1"/>
  <c r="I219" i="5"/>
  <c r="K219" i="5" s="1"/>
  <c r="I739" i="5"/>
  <c r="K739" i="5" s="1"/>
  <c r="I1009" i="5"/>
  <c r="K1009" i="5" s="1"/>
  <c r="I1912" i="5"/>
  <c r="K1912" i="5" s="1"/>
  <c r="I256" i="5"/>
  <c r="K256" i="5" s="1"/>
  <c r="I308" i="5"/>
  <c r="K308" i="5" s="1"/>
  <c r="I709" i="5"/>
  <c r="K709" i="5" s="1"/>
  <c r="I110" i="5"/>
  <c r="K110" i="5" s="1"/>
  <c r="I1210" i="5"/>
  <c r="K1210" i="5" s="1"/>
  <c r="I1914" i="5"/>
  <c r="K1914" i="5" s="1"/>
  <c r="I2017" i="5"/>
  <c r="K2017" i="5" s="1"/>
  <c r="I1134" i="5"/>
  <c r="K1134" i="5" s="1"/>
  <c r="I1148" i="5"/>
  <c r="K1148" i="5" s="1"/>
  <c r="I1990" i="5"/>
  <c r="K1990" i="5" s="1"/>
  <c r="I1397" i="5"/>
  <c r="K1397" i="5" s="1"/>
  <c r="I1035" i="5"/>
  <c r="K1035" i="5" s="1"/>
  <c r="I1463" i="5"/>
  <c r="K1463" i="5" s="1"/>
  <c r="I1969" i="5"/>
  <c r="K1969" i="5" s="1"/>
  <c r="I1603" i="5"/>
  <c r="K1603" i="5" s="1"/>
  <c r="I601" i="5"/>
  <c r="K601" i="5" s="1"/>
  <c r="I1095" i="5"/>
  <c r="K1095" i="5" s="1"/>
  <c r="I724" i="5"/>
  <c r="K724" i="5" s="1"/>
  <c r="I2286" i="5"/>
  <c r="K2286" i="5" s="1"/>
  <c r="I227" i="5"/>
  <c r="K227" i="5" s="1"/>
  <c r="I122" i="5"/>
  <c r="K122" i="5" s="1"/>
  <c r="I2197" i="5"/>
  <c r="K2197" i="5" s="1"/>
  <c r="I2428" i="5"/>
  <c r="K2428" i="5" s="1"/>
  <c r="I2135" i="5"/>
  <c r="K2135" i="5" s="1"/>
  <c r="I490" i="5"/>
  <c r="K490" i="5" s="1"/>
  <c r="I2195" i="5"/>
  <c r="K2195" i="5" s="1"/>
  <c r="I297" i="5"/>
  <c r="K297" i="5" s="1"/>
  <c r="I2068" i="5"/>
  <c r="K2068" i="5" s="1"/>
  <c r="I1658" i="5"/>
  <c r="K1658" i="5" s="1"/>
  <c r="I1575" i="5"/>
  <c r="K1575" i="5" s="1"/>
  <c r="I1619" i="5"/>
  <c r="K1619" i="5" s="1"/>
  <c r="I1304" i="5"/>
  <c r="K1304" i="5" s="1"/>
  <c r="I266" i="5"/>
  <c r="K266" i="5" s="1"/>
  <c r="I371" i="5"/>
  <c r="K371" i="5" s="1"/>
  <c r="I1519" i="5"/>
  <c r="K1519" i="5" s="1"/>
  <c r="I1298" i="5"/>
  <c r="K1298" i="5" s="1"/>
  <c r="I1074" i="5"/>
  <c r="K1074" i="5" s="1"/>
  <c r="I1800" i="5"/>
  <c r="K1800" i="5" s="1"/>
  <c r="I1433" i="5"/>
  <c r="K1433" i="5" s="1"/>
  <c r="I543" i="5"/>
  <c r="K543" i="5" s="1"/>
  <c r="I2030" i="5"/>
  <c r="K2030" i="5" s="1"/>
  <c r="I500" i="5"/>
  <c r="K500" i="5" s="1"/>
  <c r="I154" i="5"/>
  <c r="K154" i="5" s="1"/>
  <c r="I844" i="5"/>
  <c r="K844" i="5" s="1"/>
  <c r="I834" i="5"/>
  <c r="K834" i="5" s="1"/>
  <c r="I2083" i="5"/>
  <c r="K2083" i="5" s="1"/>
  <c r="I1743" i="5"/>
  <c r="K1743" i="5" s="1"/>
  <c r="I655" i="5"/>
  <c r="K655" i="5" s="1"/>
  <c r="I1324" i="5"/>
  <c r="K1324" i="5" s="1"/>
  <c r="I394" i="5"/>
  <c r="K394" i="5" s="1"/>
  <c r="I1592" i="5"/>
  <c r="K1592" i="5" s="1"/>
  <c r="I1834" i="5"/>
  <c r="K1834" i="5" s="1"/>
  <c r="I675" i="5"/>
  <c r="K675" i="5" s="1"/>
  <c r="I1454" i="5"/>
  <c r="K1454" i="5" s="1"/>
  <c r="I782" i="5"/>
  <c r="K782" i="5" s="1"/>
  <c r="I1163" i="5"/>
  <c r="K1163" i="5" s="1"/>
  <c r="I345" i="5"/>
  <c r="K345" i="5" s="1"/>
  <c r="I2129" i="5"/>
  <c r="K2129" i="5" s="1"/>
  <c r="I1257" i="5"/>
  <c r="K1257" i="5" s="1"/>
  <c r="I1663" i="5"/>
  <c r="K1663" i="5" s="1"/>
  <c r="I851" i="5"/>
  <c r="K851" i="5" s="1"/>
  <c r="I1786" i="5"/>
  <c r="K1786" i="5" s="1"/>
  <c r="I2385" i="5"/>
  <c r="K2385" i="5" s="1"/>
  <c r="I2124" i="5"/>
  <c r="K2124" i="5" s="1"/>
  <c r="I113" i="5"/>
  <c r="K113" i="5" s="1"/>
  <c r="I2218" i="5"/>
  <c r="K2218" i="5" s="1"/>
  <c r="I1970" i="5"/>
  <c r="K1970" i="5" s="1"/>
  <c r="I1079" i="5"/>
  <c r="K1079" i="5" s="1"/>
  <c r="I890" i="5"/>
  <c r="K890" i="5" s="1"/>
  <c r="I29" i="5"/>
  <c r="K29" i="5" s="1"/>
  <c r="I1879" i="5"/>
  <c r="K1879" i="5" s="1"/>
  <c r="I87" i="5"/>
  <c r="K87" i="5" s="1"/>
  <c r="I677" i="5"/>
  <c r="K677" i="5" s="1"/>
  <c r="I552" i="5"/>
  <c r="K552" i="5" s="1"/>
  <c r="I137" i="5"/>
  <c r="K137" i="5" s="1"/>
  <c r="I428" i="5"/>
  <c r="K428" i="5" s="1"/>
  <c r="I1580" i="5"/>
  <c r="K1580" i="5" s="1"/>
  <c r="I1424" i="5"/>
  <c r="K1424" i="5" s="1"/>
  <c r="I817" i="5"/>
  <c r="K817" i="5" s="1"/>
  <c r="I609" i="5"/>
  <c r="K609" i="5" s="1"/>
  <c r="I1555" i="5"/>
  <c r="K1555" i="5" s="1"/>
  <c r="I322" i="5"/>
  <c r="K322" i="5" s="1"/>
  <c r="I1084" i="5"/>
  <c r="K1084" i="5" s="1"/>
  <c r="I295" i="5"/>
  <c r="K295" i="5" s="1"/>
  <c r="I92" i="5"/>
  <c r="K92" i="5" s="1"/>
  <c r="I548" i="5"/>
  <c r="K548" i="5" s="1"/>
  <c r="I928" i="5"/>
  <c r="K928" i="5" s="1"/>
  <c r="I420" i="5"/>
  <c r="K420" i="5" s="1"/>
  <c r="I1621" i="5"/>
  <c r="K1621" i="5" s="1"/>
  <c r="I691" i="5"/>
  <c r="K691" i="5" s="1"/>
  <c r="I2065" i="5"/>
  <c r="K2065" i="5" s="1"/>
  <c r="I898" i="5"/>
  <c r="K898" i="5" s="1"/>
  <c r="I2355" i="5"/>
  <c r="K2355" i="5" s="1"/>
  <c r="I2186" i="5"/>
  <c r="K2186" i="5" s="1"/>
  <c r="I1865" i="5"/>
  <c r="K1865" i="5" s="1"/>
  <c r="I1565" i="5"/>
  <c r="K1565" i="5" s="1"/>
  <c r="I996" i="5"/>
  <c r="K996" i="5" s="1"/>
  <c r="I1974" i="5"/>
  <c r="K1974" i="5" s="1"/>
  <c r="I1414" i="5"/>
  <c r="K1414" i="5" s="1"/>
  <c r="I807" i="5"/>
  <c r="K807" i="5" s="1"/>
  <c r="I826" i="5"/>
  <c r="K826" i="5" s="1"/>
  <c r="I2212" i="5"/>
  <c r="K2212" i="5" s="1"/>
  <c r="I791" i="5"/>
  <c r="K791" i="5" s="1"/>
  <c r="I1010" i="5"/>
  <c r="K1010" i="5" s="1"/>
  <c r="I1907" i="5"/>
  <c r="K1907" i="5" s="1"/>
  <c r="I1862" i="5"/>
  <c r="K1862" i="5" s="1"/>
  <c r="I1474" i="5"/>
  <c r="K1474" i="5" s="1"/>
  <c r="I1524" i="5"/>
  <c r="K1524" i="5" s="1"/>
  <c r="I2245" i="5"/>
  <c r="K2245" i="5" s="1"/>
  <c r="I337" i="5"/>
  <c r="K337" i="5" s="1"/>
  <c r="I560" i="5"/>
  <c r="K560" i="5" s="1"/>
  <c r="I1145" i="5"/>
  <c r="K1145" i="5" s="1"/>
  <c r="I1345" i="5"/>
  <c r="K1345" i="5" s="1"/>
  <c r="I1660" i="5"/>
  <c r="K1660" i="5" s="1"/>
  <c r="I300" i="5"/>
  <c r="K300" i="5" s="1"/>
  <c r="I1500" i="5"/>
  <c r="K1500" i="5" s="1"/>
  <c r="I988" i="5"/>
  <c r="K988" i="5" s="1"/>
  <c r="I711" i="5"/>
  <c r="K711" i="5" s="1"/>
  <c r="I2244" i="5"/>
  <c r="K2244" i="5" s="1"/>
  <c r="I2087" i="5"/>
  <c r="K2087" i="5" s="1"/>
  <c r="I1823" i="5"/>
  <c r="K1823" i="5" s="1"/>
  <c r="I1225" i="5"/>
  <c r="K1225" i="5" s="1"/>
  <c r="I1628" i="5"/>
  <c r="K1628" i="5" s="1"/>
  <c r="I131" i="5"/>
  <c r="K131" i="5" s="1"/>
  <c r="I1701" i="5"/>
  <c r="K1701" i="5" s="1"/>
  <c r="I722" i="5"/>
  <c r="K722" i="5" s="1"/>
  <c r="I837" i="5"/>
  <c r="K837" i="5" s="1"/>
  <c r="I1325" i="5"/>
  <c r="K1325" i="5" s="1"/>
  <c r="I17" i="5"/>
  <c r="K17" i="5" s="1"/>
  <c r="I1431" i="5"/>
  <c r="K1431" i="5" s="1"/>
  <c r="I1841" i="5"/>
  <c r="K1841" i="5" s="1"/>
  <c r="I2092" i="5"/>
  <c r="K2092" i="5" s="1"/>
  <c r="I315" i="5"/>
  <c r="K315" i="5" s="1"/>
  <c r="I2419" i="5"/>
  <c r="K2419" i="5" s="1"/>
  <c r="I1443" i="5"/>
  <c r="K1443" i="5" s="1"/>
  <c r="I1646" i="5"/>
  <c r="K1646" i="5" s="1"/>
  <c r="I223" i="5"/>
  <c r="K223" i="5" s="1"/>
  <c r="I156" i="5"/>
  <c r="K156" i="5" s="1"/>
  <c r="I1922" i="5"/>
  <c r="K1922" i="5" s="1"/>
  <c r="I2131" i="5"/>
  <c r="K2131" i="5" s="1"/>
  <c r="I1984" i="5"/>
  <c r="K1984" i="5" s="1"/>
  <c r="I2250" i="5"/>
  <c r="K2250" i="5" s="1"/>
  <c r="I533" i="5"/>
  <c r="K533" i="5" s="1"/>
  <c r="I670" i="5"/>
  <c r="K670" i="5" s="1"/>
  <c r="I2288" i="5"/>
  <c r="K2288" i="5" s="1"/>
  <c r="I947" i="5"/>
  <c r="K947" i="5" s="1"/>
  <c r="I305" i="5"/>
  <c r="K305" i="5" s="1"/>
  <c r="I57" i="5"/>
  <c r="K57" i="5" s="1"/>
  <c r="I577" i="5"/>
  <c r="K577" i="5" s="1"/>
  <c r="I750" i="5"/>
  <c r="K750" i="5" s="1"/>
  <c r="I2340" i="5"/>
  <c r="K2340" i="5" s="1"/>
  <c r="I2033" i="5"/>
  <c r="K2033" i="5" s="1"/>
  <c r="I1855" i="5"/>
  <c r="K1855" i="5" s="1"/>
  <c r="I2011" i="5"/>
  <c r="K2011" i="5" s="1"/>
  <c r="I1238" i="5"/>
  <c r="K1238" i="5" s="1"/>
  <c r="I2082" i="5"/>
  <c r="K2082" i="5" s="1"/>
  <c r="I553" i="5"/>
  <c r="K553" i="5" s="1"/>
  <c r="I992" i="5"/>
  <c r="K992" i="5" s="1"/>
  <c r="I206" i="5"/>
  <c r="K206" i="5" s="1"/>
  <c r="I2028" i="5"/>
  <c r="K2028" i="5" s="1"/>
  <c r="I1313" i="5"/>
  <c r="K1313" i="5" s="1"/>
  <c r="I1935" i="5"/>
  <c r="K1935" i="5" s="1"/>
  <c r="I2303" i="5"/>
  <c r="K2303" i="5" s="1"/>
  <c r="I331" i="5"/>
  <c r="K331" i="5" s="1"/>
  <c r="I1122" i="5"/>
  <c r="K1122" i="5" s="1"/>
  <c r="I1427" i="5"/>
  <c r="K1427" i="5" s="1"/>
  <c r="I1197" i="5"/>
  <c r="K1197" i="5" s="1"/>
  <c r="I731" i="5"/>
  <c r="K731" i="5" s="1"/>
  <c r="I1959" i="5"/>
  <c r="K1959" i="5" s="1"/>
  <c r="I2440" i="5"/>
  <c r="K2440" i="5" s="1"/>
  <c r="I1227" i="5"/>
  <c r="K1227" i="5" s="1"/>
  <c r="I1097" i="5"/>
  <c r="K1097" i="5" s="1"/>
  <c r="I2153" i="5"/>
  <c r="K2153" i="5" s="1"/>
  <c r="I445" i="5"/>
  <c r="K445" i="5" s="1"/>
  <c r="I645" i="5"/>
  <c r="K645" i="5" s="1"/>
  <c r="I2146" i="5"/>
  <c r="K2146" i="5" s="1"/>
  <c r="I288" i="5"/>
  <c r="K288" i="5" s="1"/>
  <c r="I1396" i="5"/>
  <c r="K1396" i="5" s="1"/>
  <c r="I764" i="5"/>
  <c r="K764" i="5" s="1"/>
  <c r="I1069" i="5"/>
  <c r="K1069" i="5" s="1"/>
  <c r="I23" i="5"/>
  <c r="K23" i="5" s="1"/>
  <c r="I2104" i="5"/>
  <c r="K2104" i="5" s="1"/>
  <c r="I1738" i="5"/>
  <c r="K1738" i="5" s="1"/>
  <c r="I51" i="5"/>
  <c r="K51" i="5" s="1"/>
  <c r="I742" i="5"/>
  <c r="K742" i="5" s="1"/>
  <c r="I2014" i="5"/>
  <c r="K2014" i="5" s="1"/>
  <c r="I1059" i="5"/>
  <c r="K1059" i="5" s="1"/>
  <c r="I320" i="5"/>
  <c r="K320" i="5" s="1"/>
  <c r="I2435" i="5"/>
  <c r="K2435" i="5" s="1"/>
  <c r="I35" i="5"/>
  <c r="K35" i="5" s="1"/>
  <c r="I1720" i="5"/>
  <c r="K1720" i="5" s="1"/>
  <c r="I574" i="5"/>
  <c r="K574" i="5" s="1"/>
  <c r="I1000" i="5"/>
  <c r="K1000" i="5" s="1"/>
  <c r="I1835" i="5"/>
  <c r="K1835" i="5" s="1"/>
  <c r="I367" i="5"/>
  <c r="K367" i="5" s="1"/>
  <c r="I1318" i="5"/>
  <c r="K1318" i="5" s="1"/>
  <c r="I1736" i="5"/>
  <c r="K1736" i="5" s="1"/>
  <c r="I201" i="5"/>
  <c r="K201" i="5" s="1"/>
  <c r="I578" i="5"/>
  <c r="K578" i="5" s="1"/>
  <c r="I117" i="5"/>
  <c r="K117" i="5" s="1"/>
  <c r="I1868" i="5"/>
  <c r="K1868" i="5" s="1"/>
  <c r="I283" i="5"/>
  <c r="K283" i="5" s="1"/>
  <c r="I2351" i="5"/>
  <c r="K2351" i="5" s="1"/>
  <c r="I1308" i="5"/>
  <c r="K1308" i="5" s="1"/>
  <c r="I1689" i="5"/>
  <c r="K1689" i="5" s="1"/>
  <c r="I185" i="5"/>
  <c r="K185" i="5" s="1"/>
  <c r="I170" i="5"/>
  <c r="K170" i="5" s="1"/>
  <c r="I2076" i="5"/>
  <c r="K2076" i="5" s="1"/>
  <c r="I1857" i="5"/>
  <c r="K1857" i="5" s="1"/>
  <c r="I1496" i="5"/>
  <c r="K1496" i="5" s="1"/>
  <c r="I424" i="5"/>
  <c r="K424" i="5" s="1"/>
  <c r="I699" i="5"/>
  <c r="K699" i="5" s="1"/>
  <c r="I1774" i="5"/>
  <c r="K1774" i="5" s="1"/>
  <c r="I1836" i="5"/>
  <c r="K1836" i="5" s="1"/>
  <c r="I2372" i="5"/>
  <c r="K2372" i="5" s="1"/>
  <c r="I559" i="5"/>
  <c r="K559" i="5" s="1"/>
  <c r="I531" i="5"/>
  <c r="K531" i="5" s="1"/>
  <c r="I937" i="5"/>
  <c r="K937" i="5" s="1"/>
  <c r="I1251" i="5"/>
  <c r="K1251" i="5" s="1"/>
  <c r="I2159" i="5"/>
  <c r="K2159" i="5" s="1"/>
  <c r="I299" i="5"/>
  <c r="K299" i="5" s="1"/>
  <c r="I1267" i="5"/>
  <c r="K1267" i="5" s="1"/>
  <c r="I1859" i="5"/>
  <c r="K1859" i="5" s="1"/>
  <c r="I1821" i="5"/>
  <c r="K1821" i="5" s="1"/>
  <c r="I1828" i="5"/>
  <c r="K1828" i="5" s="1"/>
  <c r="I493" i="5"/>
  <c r="K493" i="5" s="1"/>
  <c r="I2073" i="5"/>
  <c r="K2073" i="5" s="1"/>
  <c r="I1614" i="5"/>
  <c r="K1614" i="5" s="1"/>
  <c r="I2418" i="5"/>
  <c r="K2418" i="5" s="1"/>
  <c r="I1381" i="5"/>
  <c r="K1381" i="5" s="1"/>
  <c r="I623" i="5"/>
  <c r="K623" i="5" s="1"/>
  <c r="I346" i="5"/>
  <c r="K346" i="5" s="1"/>
  <c r="I1971" i="5"/>
  <c r="K1971" i="5" s="1"/>
  <c r="I304" i="5"/>
  <c r="K304" i="5" s="1"/>
  <c r="I429" i="5"/>
  <c r="K429" i="5" s="1"/>
  <c r="I1963" i="5"/>
  <c r="K1963" i="5" s="1"/>
  <c r="I2010" i="5"/>
  <c r="K2010" i="5" s="1"/>
  <c r="I714" i="5"/>
  <c r="K714" i="5" s="1"/>
  <c r="I1140" i="5"/>
  <c r="K1140" i="5" s="1"/>
  <c r="I1838" i="5"/>
  <c r="K1838" i="5" s="1"/>
  <c r="I738" i="5"/>
  <c r="K738" i="5" s="1"/>
  <c r="I777" i="5"/>
  <c r="K777" i="5" s="1"/>
  <c r="I2450" i="5"/>
  <c r="K2450" i="5" s="1"/>
  <c r="I1721" i="5"/>
  <c r="K1721" i="5" s="1"/>
  <c r="I950" i="5"/>
  <c r="K950" i="5" s="1"/>
  <c r="I388" i="5"/>
  <c r="K388" i="5" s="1"/>
  <c r="I1890" i="5"/>
  <c r="K1890" i="5" s="1"/>
  <c r="I1359" i="5"/>
  <c r="K1359" i="5" s="1"/>
  <c r="I1123" i="5"/>
  <c r="K1123" i="5" s="1"/>
  <c r="I2207" i="5"/>
  <c r="K2207" i="5" s="1"/>
  <c r="I382" i="5"/>
  <c r="K382" i="5" s="1"/>
  <c r="I190" i="5"/>
  <c r="K190" i="5" s="1"/>
  <c r="I934" i="5"/>
  <c r="K934" i="5" s="1"/>
  <c r="I1553" i="5"/>
  <c r="K1553" i="5" s="1"/>
  <c r="I2252" i="5"/>
  <c r="K2252" i="5" s="1"/>
  <c r="I2133" i="5"/>
  <c r="K2133" i="5" s="1"/>
  <c r="I1558" i="5"/>
  <c r="K1558" i="5" s="1"/>
  <c r="I389" i="5"/>
  <c r="K389" i="5" s="1"/>
  <c r="I2275" i="5"/>
  <c r="K2275" i="5" s="1"/>
  <c r="I1730" i="5"/>
  <c r="K1730" i="5" s="1"/>
  <c r="I933" i="5"/>
  <c r="K933" i="5" s="1"/>
  <c r="I2359" i="5"/>
  <c r="K2359" i="5" s="1"/>
  <c r="I749" i="5"/>
  <c r="K749" i="5" s="1"/>
  <c r="I2225" i="5"/>
  <c r="K2225" i="5" s="1"/>
  <c r="I1812" i="5"/>
  <c r="K1812" i="5" s="1"/>
  <c r="I1432" i="5"/>
  <c r="K1432" i="5" s="1"/>
  <c r="I1517" i="5"/>
  <c r="K1517" i="5" s="1"/>
  <c r="I1779" i="5"/>
  <c r="K1779" i="5" s="1"/>
  <c r="I1783" i="5"/>
  <c r="K1783" i="5" s="1"/>
  <c r="I1910" i="5"/>
  <c r="K1910" i="5" s="1"/>
  <c r="I209" i="5"/>
  <c r="K209" i="5" s="1"/>
  <c r="I814" i="5"/>
  <c r="K814" i="5" s="1"/>
  <c r="I1576" i="5"/>
  <c r="K1576" i="5" s="1"/>
  <c r="I1766" i="5"/>
  <c r="K1766" i="5" s="1"/>
  <c r="I753" i="5"/>
  <c r="K753" i="5" s="1"/>
  <c r="I88" i="5"/>
  <c r="K88" i="5" s="1"/>
  <c r="I1657" i="5"/>
  <c r="K1657" i="5" s="1"/>
  <c r="I2277" i="5"/>
  <c r="K2277" i="5" s="1"/>
  <c r="I929" i="5"/>
  <c r="K929" i="5" s="1"/>
  <c r="I1799" i="5"/>
  <c r="K1799" i="5" s="1"/>
  <c r="I1053" i="5"/>
  <c r="K1053" i="5" s="1"/>
  <c r="I2219" i="5"/>
  <c r="K2219" i="5" s="1"/>
  <c r="I200" i="5"/>
  <c r="K200" i="5" s="1"/>
  <c r="I754" i="5"/>
  <c r="K754" i="5" s="1"/>
  <c r="I1880" i="5"/>
  <c r="K1880" i="5" s="1"/>
  <c r="I352" i="5"/>
  <c r="K352" i="5" s="1"/>
  <c r="I145" i="5"/>
  <c r="K145" i="5" s="1"/>
  <c r="I16" i="5"/>
  <c r="K16" i="5" s="1"/>
  <c r="I444" i="5"/>
  <c r="K444" i="5" s="1"/>
  <c r="I1547" i="5"/>
  <c r="K1547" i="5" s="1"/>
  <c r="I276" i="5"/>
  <c r="K276" i="5" s="1"/>
  <c r="I1170" i="5"/>
  <c r="K1170" i="5" s="1"/>
  <c r="I771" i="5"/>
  <c r="K771" i="5" s="1"/>
  <c r="I2407" i="5"/>
  <c r="K2407" i="5" s="1"/>
  <c r="I2055" i="5"/>
  <c r="K2055" i="5" s="1"/>
  <c r="I964" i="5"/>
  <c r="K964" i="5" s="1"/>
  <c r="I567" i="5"/>
  <c r="K567" i="5" s="1"/>
  <c r="I1543" i="5"/>
  <c r="K1543" i="5" s="1"/>
  <c r="I1975" i="5"/>
  <c r="K1975" i="5" s="1"/>
  <c r="I704" i="5"/>
  <c r="K704" i="5" s="1"/>
  <c r="I974" i="5"/>
  <c r="K974" i="5" s="1"/>
  <c r="I2302" i="5"/>
  <c r="K2302" i="5" s="1"/>
  <c r="I849" i="5"/>
  <c r="K849" i="5" s="1"/>
  <c r="I2223" i="5"/>
  <c r="K2223" i="5" s="1"/>
  <c r="I1376" i="5"/>
  <c r="K1376" i="5" s="1"/>
  <c r="I449" i="5"/>
  <c r="K449" i="5" s="1"/>
  <c r="I2349" i="5"/>
  <c r="K2349" i="5" s="1"/>
  <c r="I8" i="5"/>
  <c r="K8" i="5" s="1"/>
  <c r="I1172" i="5"/>
  <c r="K1172" i="5" s="1"/>
  <c r="I914" i="5"/>
  <c r="K914" i="5" s="1"/>
  <c r="I426" i="5"/>
  <c r="K426" i="5" s="1"/>
  <c r="I1270" i="5"/>
  <c r="K1270" i="5" s="1"/>
  <c r="I960" i="5"/>
  <c r="K960" i="5" s="1"/>
  <c r="I1665" i="5"/>
  <c r="K1665" i="5" s="1"/>
  <c r="I2097" i="5"/>
  <c r="K2097" i="5" s="1"/>
  <c r="I1383" i="5"/>
  <c r="K1383" i="5" s="1"/>
  <c r="I1654" i="5"/>
  <c r="K1654" i="5" s="1"/>
  <c r="I2298" i="5"/>
  <c r="K2298" i="5" s="1"/>
  <c r="I1441" i="5"/>
  <c r="K1441" i="5" s="1"/>
  <c r="I555" i="5"/>
  <c r="K555" i="5" s="1"/>
  <c r="I1889" i="5"/>
  <c r="K1889" i="5" s="1"/>
  <c r="I2127" i="5"/>
  <c r="K2127" i="5" s="1"/>
  <c r="I1214" i="5"/>
  <c r="K1214" i="5" s="1"/>
  <c r="I40" i="5"/>
  <c r="K40" i="5" s="1"/>
  <c r="I225" i="5"/>
  <c r="K225" i="5" s="1"/>
  <c r="I1004" i="5"/>
  <c r="K1004" i="5" s="1"/>
  <c r="I1852" i="5"/>
  <c r="K1852" i="5" s="1"/>
  <c r="I1269" i="5"/>
  <c r="K1269" i="5" s="1"/>
  <c r="I410" i="5"/>
  <c r="K410" i="5" s="1"/>
  <c r="I1700" i="5"/>
  <c r="K1700" i="5" s="1"/>
  <c r="I168" i="5"/>
  <c r="K168" i="5" s="1"/>
  <c r="I2031" i="5"/>
  <c r="K2031" i="5" s="1"/>
  <c r="I1472" i="5"/>
  <c r="K1472" i="5" s="1"/>
  <c r="I692" i="5"/>
  <c r="K692" i="5" s="1"/>
  <c r="I423" i="5"/>
  <c r="K423" i="5" s="1"/>
  <c r="I2332" i="5"/>
  <c r="K2332" i="5" s="1"/>
  <c r="I997" i="5"/>
  <c r="K997" i="5" s="1"/>
  <c r="I210" i="5"/>
  <c r="K210" i="5" s="1"/>
  <c r="I174" i="5"/>
  <c r="K174" i="5" s="1"/>
  <c r="I271" i="5"/>
  <c r="K271" i="5" s="1"/>
  <c r="I1667" i="5"/>
  <c r="K1667" i="5" s="1"/>
  <c r="I653" i="5"/>
  <c r="K653" i="5" s="1"/>
  <c r="I321" i="5"/>
  <c r="K321" i="5" s="1"/>
  <c r="I1600" i="5"/>
  <c r="K1600" i="5" s="1"/>
  <c r="I2224" i="5"/>
  <c r="K2224" i="5" s="1"/>
  <c r="I1132" i="5"/>
  <c r="K1132" i="5" s="1"/>
  <c r="I1599" i="5"/>
  <c r="K1599" i="5" s="1"/>
  <c r="I403" i="5"/>
  <c r="K403" i="5" s="1"/>
  <c r="I2246" i="5"/>
  <c r="K2246" i="5" s="1"/>
  <c r="I453" i="5"/>
  <c r="K453" i="5" s="1"/>
  <c r="I1348" i="5"/>
  <c r="K1348" i="5" s="1"/>
  <c r="I65" i="5"/>
  <c r="K65" i="5" s="1"/>
  <c r="I951" i="5"/>
  <c r="K951" i="5" s="1"/>
  <c r="I79" i="5"/>
  <c r="K79" i="5" s="1"/>
  <c r="I2152" i="5"/>
  <c r="K2152" i="5" s="1"/>
  <c r="I179" i="5"/>
  <c r="K179" i="5" s="1"/>
  <c r="I2240" i="5"/>
  <c r="K2240" i="5" s="1"/>
  <c r="I503" i="5"/>
  <c r="K503" i="5" s="1"/>
  <c r="I1358" i="5"/>
  <c r="K1358" i="5" s="1"/>
  <c r="I1115" i="5"/>
  <c r="K1115" i="5" s="1"/>
  <c r="I606" i="5"/>
  <c r="K606" i="5" s="1"/>
  <c r="I2140" i="5"/>
  <c r="K2140" i="5" s="1"/>
  <c r="I242" i="5"/>
  <c r="K242" i="5" s="1"/>
  <c r="I803" i="5"/>
  <c r="K803" i="5" s="1"/>
  <c r="I1479" i="5"/>
  <c r="K1479" i="5" s="1"/>
  <c r="I1379" i="5"/>
  <c r="K1379" i="5" s="1"/>
  <c r="I1678" i="5"/>
  <c r="K1678" i="5" s="1"/>
  <c r="I783" i="5"/>
  <c r="K783" i="5" s="1"/>
  <c r="I1870" i="5"/>
  <c r="K1870" i="5" s="1"/>
  <c r="I1263" i="5"/>
  <c r="K1263" i="5" s="1"/>
  <c r="I973" i="5"/>
  <c r="K973" i="5" s="1"/>
  <c r="I661" i="5"/>
  <c r="K661" i="5" s="1"/>
  <c r="I198" i="5"/>
  <c r="K198" i="5" s="1"/>
  <c r="I1333" i="5"/>
  <c r="K1333" i="5" s="1"/>
  <c r="I1715" i="5"/>
  <c r="K1715" i="5" s="1"/>
  <c r="I1613" i="5"/>
  <c r="K1613" i="5" s="1"/>
  <c r="I1175" i="5"/>
  <c r="K1175" i="5" s="1"/>
  <c r="I2136" i="5"/>
  <c r="K2136" i="5" s="1"/>
  <c r="I1367" i="5"/>
  <c r="K1367" i="5" s="1"/>
  <c r="I732" i="5"/>
  <c r="K732" i="5" s="1"/>
  <c r="I395" i="5"/>
  <c r="K395" i="5" s="1"/>
  <c r="I1171" i="5"/>
  <c r="K1171" i="5" s="1"/>
  <c r="I1094" i="5"/>
  <c r="K1094" i="5" s="1"/>
  <c r="I483" i="5"/>
  <c r="K483" i="5" s="1"/>
  <c r="I1144" i="5"/>
  <c r="K1144" i="5" s="1"/>
  <c r="I1196" i="5"/>
  <c r="K1196" i="5" s="1"/>
  <c r="I1688" i="5"/>
  <c r="K1688" i="5" s="1"/>
  <c r="I684" i="5"/>
  <c r="K684" i="5" s="1"/>
  <c r="I1266" i="5"/>
  <c r="K1266" i="5" s="1"/>
  <c r="I1041" i="5"/>
  <c r="K1041" i="5" s="1"/>
  <c r="I910" i="5"/>
  <c r="K910" i="5" s="1"/>
  <c r="I309" i="5"/>
  <c r="K309" i="5" s="1"/>
  <c r="I904" i="5"/>
  <c r="K904" i="5" s="1"/>
  <c r="I6" i="5"/>
  <c r="K6" i="5" s="1"/>
  <c r="I108" i="5"/>
  <c r="K108" i="5" s="1"/>
  <c r="I608" i="5"/>
  <c r="K608" i="5" s="1"/>
  <c r="I680" i="5"/>
  <c r="K680" i="5" s="1"/>
  <c r="I1844" i="5"/>
  <c r="K1844" i="5" s="1"/>
  <c r="I2122" i="5"/>
  <c r="K2122" i="5" s="1"/>
  <c r="I387" i="5"/>
  <c r="K387" i="5" s="1"/>
  <c r="I157" i="5"/>
  <c r="K157" i="5" s="1"/>
  <c r="I1386" i="5"/>
  <c r="K1386" i="5" s="1"/>
  <c r="I2058" i="5"/>
  <c r="K2058" i="5" s="1"/>
  <c r="I1740" i="5"/>
  <c r="K1740" i="5" s="1"/>
  <c r="I1641" i="5"/>
  <c r="K1641" i="5" s="1"/>
  <c r="I1174" i="5"/>
  <c r="K1174" i="5" s="1"/>
  <c r="I1745" i="5"/>
  <c r="K1745" i="5" s="1"/>
  <c r="I2167" i="5"/>
  <c r="K2167" i="5" s="1"/>
  <c r="I2037" i="5"/>
  <c r="K2037" i="5" s="1"/>
  <c r="I2184" i="5"/>
  <c r="K2184" i="5" s="1"/>
  <c r="I1135" i="5"/>
  <c r="K1135" i="5" s="1"/>
  <c r="I588" i="5"/>
  <c r="K588" i="5" s="1"/>
  <c r="I1968" i="5"/>
  <c r="K1968" i="5" s="1"/>
  <c r="I2238" i="5"/>
  <c r="K2238" i="5" s="1"/>
  <c r="I2215" i="5"/>
  <c r="K2215" i="5" s="1"/>
  <c r="I571" i="5"/>
  <c r="K571" i="5" s="1"/>
  <c r="I1231" i="5"/>
  <c r="K1231" i="5" s="1"/>
  <c r="I2001" i="5"/>
  <c r="K2001" i="5" s="1"/>
  <c r="I881" i="5"/>
  <c r="K881" i="5" s="1"/>
  <c r="I774" i="5"/>
  <c r="K774" i="5" s="1"/>
  <c r="I1261" i="5"/>
  <c r="K1261" i="5" s="1"/>
  <c r="I1373" i="5"/>
  <c r="K1373" i="5" s="1"/>
  <c r="I2358" i="5"/>
  <c r="K2358" i="5" s="1"/>
  <c r="I85" i="5"/>
  <c r="K85" i="5" s="1"/>
  <c r="I1223" i="5"/>
  <c r="K1223" i="5" s="1"/>
  <c r="I595" i="5"/>
  <c r="K595" i="5" s="1"/>
  <c r="I902" i="5"/>
  <c r="K902" i="5" s="1"/>
  <c r="I1364" i="5"/>
  <c r="K1364" i="5" s="1"/>
  <c r="I468" i="5"/>
  <c r="K468" i="5" s="1"/>
  <c r="I761" i="5"/>
  <c r="K761" i="5" s="1"/>
  <c r="I336" i="5"/>
  <c r="K336" i="5" s="1"/>
  <c r="I1185" i="5"/>
  <c r="K1185" i="5" s="1"/>
  <c r="I1476" i="5"/>
  <c r="K1476" i="5" s="1"/>
  <c r="I1190" i="5"/>
  <c r="K1190" i="5" s="1"/>
  <c r="I1167" i="5"/>
  <c r="K1167" i="5" s="1"/>
  <c r="I2210" i="5"/>
  <c r="K2210" i="5" s="1"/>
  <c r="I1007" i="5"/>
  <c r="K1007" i="5" s="1"/>
  <c r="I173" i="5"/>
  <c r="K173" i="5" s="1"/>
  <c r="I1672" i="5"/>
  <c r="K1672" i="5" s="1"/>
  <c r="I2149" i="5"/>
  <c r="K2149" i="5" s="1"/>
  <c r="I1817" i="5"/>
  <c r="K1817" i="5" s="1"/>
  <c r="I638" i="5"/>
  <c r="K638" i="5" s="1"/>
  <c r="I2285" i="5"/>
  <c r="K2285" i="5" s="1"/>
  <c r="I790" i="5"/>
  <c r="K790" i="5" s="1"/>
  <c r="I845" i="5"/>
  <c r="K845" i="5" s="1"/>
  <c r="I47" i="5"/>
  <c r="K47" i="5" s="1"/>
  <c r="I1253" i="5"/>
  <c r="K1253" i="5" s="1"/>
  <c r="I37" i="5"/>
  <c r="K37" i="5" s="1"/>
  <c r="I2373" i="5"/>
  <c r="K2373" i="5" s="1"/>
  <c r="I1388" i="5"/>
  <c r="K1388" i="5" s="1"/>
  <c r="I1751" i="5"/>
  <c r="K1751" i="5" s="1"/>
  <c r="I68" i="5"/>
  <c r="K68" i="5" s="1"/>
  <c r="I2106" i="5"/>
  <c r="K2106" i="5" s="1"/>
  <c r="I746" i="5"/>
  <c r="K746" i="5" s="1"/>
  <c r="I89" i="5"/>
  <c r="K89" i="5" s="1"/>
  <c r="I2434" i="5"/>
  <c r="K2434" i="5" s="1"/>
  <c r="I1282" i="5"/>
  <c r="K1282" i="5" s="1"/>
  <c r="I515" i="5"/>
  <c r="K515" i="5" s="1"/>
  <c r="I2364" i="5"/>
  <c r="K2364" i="5" s="1"/>
  <c r="I2412" i="5"/>
  <c r="K2412" i="5" s="1"/>
  <c r="I1896" i="5"/>
  <c r="K1896" i="5" s="1"/>
  <c r="I1300" i="5"/>
  <c r="K1300" i="5" s="1"/>
  <c r="I435" i="5"/>
  <c r="K435" i="5" s="1"/>
  <c r="I1801" i="5"/>
  <c r="K1801" i="5" s="1"/>
  <c r="I1286" i="5"/>
  <c r="K1286" i="5" s="1"/>
  <c r="I42" i="5"/>
  <c r="K42" i="5" s="1"/>
  <c r="I240" i="5"/>
  <c r="K240" i="5" s="1"/>
  <c r="I1058" i="5"/>
  <c r="K1058" i="5" s="1"/>
  <c r="I1824" i="5"/>
  <c r="K1824" i="5" s="1"/>
  <c r="I829" i="5"/>
  <c r="K829" i="5" s="1"/>
  <c r="I203" i="5"/>
  <c r="K203" i="5" s="1"/>
  <c r="I67" i="5"/>
  <c r="K67" i="5" s="1"/>
  <c r="I1149" i="5"/>
  <c r="K1149" i="5" s="1"/>
  <c r="I2088" i="5"/>
  <c r="K2088" i="5" s="1"/>
  <c r="I1664" i="5"/>
  <c r="K1664" i="5" s="1"/>
  <c r="I150" i="5"/>
  <c r="K150" i="5" s="1"/>
  <c r="I587" i="5"/>
  <c r="K587" i="5" s="1"/>
  <c r="I11" i="5"/>
  <c r="K11" i="5" s="1"/>
  <c r="I475" i="5"/>
  <c r="K475" i="5" s="1"/>
  <c r="I1846" i="5"/>
  <c r="K1846" i="5" s="1"/>
  <c r="I1728" i="5"/>
  <c r="K1728" i="5" s="1"/>
  <c r="I2331" i="5"/>
  <c r="K2331" i="5" s="1"/>
  <c r="I2301" i="5"/>
  <c r="K2301" i="5" s="1"/>
  <c r="I652" i="5"/>
  <c r="K652" i="5" s="1"/>
  <c r="I202" i="5"/>
  <c r="K202" i="5" s="1"/>
  <c r="I1707" i="5"/>
  <c r="K1707" i="5" s="1"/>
  <c r="I1305" i="5"/>
  <c r="K1305" i="5" s="1"/>
  <c r="I1005" i="5"/>
  <c r="K1005" i="5" s="1"/>
  <c r="I880" i="5"/>
  <c r="K880" i="5" s="1"/>
  <c r="I1404" i="5"/>
  <c r="K1404" i="5" s="1"/>
  <c r="I1360" i="5"/>
  <c r="K1360" i="5" s="1"/>
  <c r="I1958" i="5"/>
  <c r="K1958" i="5" s="1"/>
  <c r="I2392" i="5"/>
  <c r="K2392" i="5" s="1"/>
  <c r="I2454" i="5"/>
  <c r="K2454" i="5" s="1"/>
  <c r="I1696" i="5"/>
  <c r="K1696" i="5" s="1"/>
  <c r="I1929" i="5"/>
  <c r="K1929" i="5" s="1"/>
  <c r="I662" i="5"/>
  <c r="K662" i="5" s="1"/>
  <c r="I1682" i="5"/>
  <c r="K1682" i="5" s="1"/>
  <c r="I924" i="5"/>
  <c r="K924" i="5" s="1"/>
  <c r="I495" i="5"/>
  <c r="K495" i="5" s="1"/>
  <c r="I2399" i="5"/>
  <c r="K2399" i="5" s="1"/>
  <c r="I1839" i="5"/>
  <c r="K1839" i="5" s="1"/>
  <c r="I1408" i="5"/>
  <c r="K1408" i="5" s="1"/>
  <c r="I932" i="5"/>
  <c r="K932" i="5" s="1"/>
  <c r="I1202" i="5"/>
  <c r="K1202" i="5" s="1"/>
  <c r="I353" i="5"/>
  <c r="K353" i="5" s="1"/>
  <c r="I2248" i="5"/>
  <c r="K2248" i="5" s="1"/>
  <c r="I781" i="5"/>
  <c r="K781" i="5" s="1"/>
  <c r="I561" i="5"/>
  <c r="K561" i="5" s="1"/>
  <c r="I249" i="5"/>
  <c r="K249" i="5" s="1"/>
  <c r="I1262" i="5"/>
  <c r="K1262" i="5" s="1"/>
  <c r="I806" i="5"/>
  <c r="K806" i="5" s="1"/>
  <c r="I1826" i="5"/>
  <c r="K1826" i="5" s="1"/>
  <c r="I1008" i="5"/>
  <c r="K1008" i="5" s="1"/>
  <c r="I253" i="5"/>
  <c r="K253" i="5" s="1"/>
  <c r="I617" i="5"/>
  <c r="K617" i="5" s="1"/>
  <c r="I1755" i="5"/>
  <c r="K1755" i="5" s="1"/>
  <c r="I2180" i="5"/>
  <c r="K2180" i="5" s="1"/>
  <c r="I381" i="5"/>
  <c r="K381" i="5" s="1"/>
  <c r="I1690" i="5"/>
  <c r="K1690" i="5" s="1"/>
  <c r="I2278" i="5"/>
  <c r="K2278" i="5" s="1"/>
  <c r="I1142" i="5"/>
  <c r="K1142" i="5" s="1"/>
  <c r="I484" i="5"/>
  <c r="K484" i="5" s="1"/>
  <c r="I517" i="5"/>
  <c r="K517" i="5" s="1"/>
  <c r="I532" i="5"/>
  <c r="K532" i="5" s="1"/>
  <c r="I526" i="5"/>
  <c r="K526" i="5" s="1"/>
  <c r="I1126" i="5"/>
  <c r="K1126" i="5" s="1"/>
  <c r="I48" i="5"/>
  <c r="K48" i="5" s="1"/>
  <c r="I251" i="5"/>
  <c r="K251" i="5" s="1"/>
  <c r="I1291" i="5"/>
  <c r="K1291" i="5" s="1"/>
  <c r="I1848" i="5"/>
  <c r="K1848" i="5" s="1"/>
  <c r="I2143" i="5"/>
  <c r="K2143" i="5" s="1"/>
  <c r="I1497" i="5"/>
  <c r="K1497" i="5" s="1"/>
  <c r="I323" i="5"/>
  <c r="K323" i="5" s="1"/>
  <c r="I2093" i="5"/>
  <c r="K2093" i="5" s="1"/>
  <c r="I605" i="5"/>
  <c r="K605" i="5" s="1"/>
  <c r="I2221" i="5"/>
  <c r="K2221" i="5" s="1"/>
  <c r="I80" i="5"/>
  <c r="K80" i="5" s="1"/>
  <c r="I2431" i="5"/>
  <c r="K2431" i="5" s="1"/>
  <c r="I1760" i="5"/>
  <c r="K1760" i="5" s="1"/>
  <c r="I536" i="5"/>
  <c r="K536" i="5" s="1"/>
  <c r="I1480" i="5"/>
  <c r="K1480" i="5" s="1"/>
  <c r="I1712" i="5"/>
  <c r="K1712" i="5" s="1"/>
  <c r="I1403" i="5"/>
  <c r="K1403" i="5" s="1"/>
  <c r="I566" i="5"/>
  <c r="K566" i="5" s="1"/>
  <c r="I842" i="5"/>
  <c r="K842" i="5" s="1"/>
  <c r="I2145" i="5"/>
  <c r="K2145" i="5" s="1"/>
  <c r="I1046" i="5"/>
  <c r="K1046" i="5" s="1"/>
  <c r="I813" i="5"/>
  <c r="K813" i="5" s="1"/>
  <c r="I745" i="5"/>
  <c r="K745" i="5" s="1"/>
  <c r="I2013" i="5"/>
  <c r="K2013" i="5" s="1"/>
  <c r="I2337" i="5"/>
  <c r="K2337" i="5" s="1"/>
  <c r="I916" i="5"/>
  <c r="K916" i="5" s="1"/>
  <c r="I165" i="5"/>
  <c r="K165" i="5" s="1"/>
  <c r="I863" i="5"/>
  <c r="K863" i="5" s="1"/>
  <c r="I2151" i="5"/>
  <c r="K2151" i="5" s="1"/>
  <c r="I658" i="5"/>
  <c r="K658" i="5" s="1"/>
  <c r="I976" i="5"/>
  <c r="K976" i="5" s="1"/>
  <c r="I1878" i="5"/>
  <c r="K1878" i="5" s="1"/>
  <c r="I1259" i="5"/>
  <c r="K1259" i="5" s="1"/>
  <c r="I798" i="5"/>
  <c r="K798" i="5" s="1"/>
  <c r="I516" i="5"/>
  <c r="K516" i="5" s="1"/>
  <c r="I2039" i="5"/>
  <c r="K2039" i="5" s="1"/>
  <c r="I2021" i="5"/>
  <c r="K2021" i="5" s="1"/>
  <c r="I36" i="5"/>
  <c r="K36" i="5" s="1"/>
  <c r="I1489" i="5"/>
  <c r="K1489" i="5" s="1"/>
  <c r="I1560" i="5"/>
  <c r="K1560" i="5" s="1"/>
  <c r="I284" i="5"/>
  <c r="K284" i="5" s="1"/>
  <c r="I2118" i="5"/>
  <c r="K2118" i="5" s="1"/>
  <c r="I1224" i="5"/>
  <c r="K1224" i="5" s="1"/>
  <c r="I2067" i="5"/>
  <c r="K2067" i="5" s="1"/>
  <c r="I1368" i="5"/>
  <c r="K1368" i="5" s="1"/>
  <c r="I2158" i="5"/>
  <c r="K2158" i="5" s="1"/>
  <c r="I1939" i="5"/>
  <c r="K1939" i="5" s="1"/>
  <c r="I1608" i="5"/>
  <c r="K1608" i="5" s="1"/>
  <c r="I801" i="5"/>
  <c r="K801" i="5" s="1"/>
  <c r="I682" i="5"/>
  <c r="K682" i="5" s="1"/>
  <c r="I562" i="5"/>
  <c r="K562" i="5" s="1"/>
  <c r="I440" i="5"/>
  <c r="K440" i="5" s="1"/>
  <c r="I392" i="5"/>
  <c r="K392" i="5" s="1"/>
  <c r="I437" i="5"/>
  <c r="K437" i="5" s="1"/>
  <c r="I1385" i="5"/>
  <c r="K1385" i="5" s="1"/>
  <c r="I2080" i="5"/>
  <c r="K2080" i="5" s="1"/>
  <c r="I136" i="5"/>
  <c r="K136" i="5" s="1"/>
  <c r="I1235" i="5"/>
  <c r="K1235" i="5" s="1"/>
  <c r="I144" i="5"/>
  <c r="K144" i="5" s="1"/>
  <c r="I1165" i="5"/>
  <c r="K1165" i="5" s="1"/>
  <c r="I1691" i="5"/>
  <c r="K1691" i="5" s="1"/>
  <c r="I689" i="5"/>
  <c r="K689" i="5" s="1"/>
  <c r="I1118" i="5"/>
  <c r="K1118" i="5" s="1"/>
  <c r="I81" i="5"/>
  <c r="K81" i="5" s="1"/>
  <c r="I1152" i="5"/>
  <c r="K1152" i="5" s="1"/>
  <c r="I953" i="5"/>
  <c r="K953" i="5" s="1"/>
  <c r="I2105" i="5"/>
  <c r="K2105" i="5" s="1"/>
  <c r="I341" i="5"/>
  <c r="K341" i="5" s="1"/>
  <c r="I264" i="5"/>
  <c r="K264" i="5" s="1"/>
  <c r="I625" i="5"/>
  <c r="K625" i="5" s="1"/>
  <c r="I1161" i="5"/>
  <c r="K1161" i="5" s="1"/>
  <c r="I2036" i="5"/>
  <c r="K2036" i="5" s="1"/>
  <c r="I1203" i="5"/>
  <c r="K1203" i="5" s="1"/>
  <c r="I1402" i="5"/>
  <c r="K1402" i="5" s="1"/>
  <c r="I2442" i="5"/>
  <c r="K2442" i="5" s="1"/>
  <c r="I2424" i="5"/>
  <c r="K2424" i="5" s="1"/>
  <c r="I241" i="5"/>
  <c r="K241" i="5" s="1"/>
  <c r="I15" i="5"/>
  <c r="K15" i="5" s="1"/>
  <c r="I657" i="5"/>
  <c r="K657" i="5" s="1"/>
  <c r="I984" i="5"/>
  <c r="K984" i="5" s="1"/>
  <c r="I1802" i="5"/>
  <c r="K1802" i="5" s="1"/>
  <c r="I1104" i="5"/>
  <c r="K1104" i="5" s="1"/>
  <c r="I1571" i="5"/>
  <c r="K1571" i="5" s="1"/>
  <c r="I1151" i="5"/>
  <c r="K1151" i="5" s="1"/>
  <c r="I2004" i="5"/>
  <c r="K2004" i="5" s="1"/>
  <c r="I530" i="5"/>
  <c r="K530" i="5" s="1"/>
  <c r="I1205" i="5"/>
  <c r="K1205" i="5" s="1"/>
  <c r="I1830" i="5"/>
  <c r="K1830" i="5" s="1"/>
  <c r="I153" i="5"/>
  <c r="K153" i="5" s="1"/>
  <c r="I1322" i="5"/>
  <c r="K1322" i="5" s="1"/>
  <c r="I1272" i="5"/>
  <c r="K1272" i="5" s="1"/>
  <c r="I205" i="5"/>
  <c r="K205" i="5" s="1"/>
  <c r="I1017" i="5"/>
  <c r="K1017" i="5" s="1"/>
  <c r="I1604" i="5"/>
  <c r="K1604" i="5" s="1"/>
  <c r="I1533" i="5"/>
  <c r="K1533" i="5" s="1"/>
  <c r="I2200" i="5"/>
  <c r="K2200" i="5" s="1"/>
  <c r="I2025" i="5"/>
  <c r="K2025" i="5" s="1"/>
  <c r="I1685" i="5"/>
  <c r="K1685" i="5" s="1"/>
  <c r="I396" i="5"/>
  <c r="K396" i="5" s="1"/>
  <c r="I399" i="5"/>
  <c r="K399" i="5" s="1"/>
  <c r="I775" i="5"/>
  <c r="K775" i="5" s="1"/>
  <c r="I1757" i="5"/>
  <c r="K1757" i="5" s="1"/>
  <c r="I1444" i="5"/>
  <c r="K1444" i="5" s="1"/>
  <c r="I120" i="5"/>
  <c r="K120" i="5" s="1"/>
  <c r="I631" i="5"/>
  <c r="K631" i="5" s="1"/>
  <c r="I1439" i="5"/>
  <c r="K1439" i="5" s="1"/>
  <c r="I1047" i="5"/>
  <c r="K1047" i="5" s="1"/>
  <c r="I1447" i="5"/>
  <c r="K1447" i="5" s="1"/>
  <c r="I1241" i="5"/>
  <c r="K1241" i="5" s="1"/>
  <c r="I2185" i="5"/>
  <c r="K2185" i="5" s="1"/>
  <c r="I1064" i="5"/>
  <c r="K1064" i="5" s="1"/>
  <c r="I554" i="5"/>
  <c r="K554" i="5" s="1"/>
  <c r="I355" i="5"/>
  <c r="K355" i="5" s="1"/>
  <c r="I2034" i="5"/>
  <c r="K2034" i="5" s="1"/>
  <c r="I2059" i="5"/>
  <c r="K2059" i="5" s="1"/>
  <c r="I416" i="5"/>
  <c r="K416" i="5" s="1"/>
  <c r="I246" i="5"/>
  <c r="K246" i="5" s="1"/>
  <c r="I119" i="5"/>
  <c r="K119" i="5" s="1"/>
  <c r="I962" i="5"/>
  <c r="K962" i="5" s="1"/>
  <c r="I1620" i="5"/>
  <c r="K1620" i="5" s="1"/>
  <c r="I1796" i="5"/>
  <c r="K1796" i="5" s="1"/>
  <c r="I1994" i="5"/>
  <c r="K1994" i="5" s="1"/>
  <c r="I725" i="5"/>
  <c r="K725" i="5" s="1"/>
  <c r="I258" i="5"/>
  <c r="K258" i="5" s="1"/>
  <c r="I369" i="5"/>
  <c r="K369" i="5" s="1"/>
  <c r="I1739" i="5"/>
  <c r="K1739" i="5" s="1"/>
  <c r="I1516" i="5"/>
  <c r="K1516" i="5" s="1"/>
  <c r="I1250" i="5"/>
  <c r="K1250" i="5" s="1"/>
  <c r="I927" i="5"/>
  <c r="K927" i="5" s="1"/>
  <c r="I1612" i="5"/>
  <c r="K1612" i="5" s="1"/>
  <c r="I482" i="5"/>
  <c r="K482" i="5" s="1"/>
  <c r="I940" i="5"/>
  <c r="K940" i="5" s="1"/>
  <c r="I2201" i="5"/>
  <c r="K2201" i="5" s="1"/>
  <c r="I1548" i="5"/>
  <c r="K1548" i="5" s="1"/>
  <c r="I1768" i="5"/>
  <c r="K1768" i="5" s="1"/>
  <c r="I2319" i="5"/>
  <c r="K2319" i="5" s="1"/>
  <c r="I2169" i="5"/>
  <c r="K2169" i="5" s="1"/>
  <c r="I729" i="5"/>
  <c r="K729" i="5" s="1"/>
  <c r="I182" i="5"/>
  <c r="K182" i="5" s="1"/>
  <c r="I1718" i="5"/>
  <c r="K1718" i="5" s="1"/>
  <c r="I2057" i="5"/>
  <c r="K2057" i="5" s="1"/>
  <c r="I2380" i="5"/>
  <c r="K2380" i="5" s="1"/>
  <c r="I152" i="5"/>
  <c r="K152" i="5" s="1"/>
  <c r="I1098" i="5"/>
  <c r="K1098" i="5" s="1"/>
  <c r="I542" i="5"/>
  <c r="K542" i="5" s="1"/>
  <c r="I151" i="5"/>
  <c r="K151" i="5" s="1"/>
  <c r="I329" i="5"/>
  <c r="K329" i="5" s="1"/>
  <c r="I1133" i="5"/>
  <c r="K1133" i="5" s="1"/>
  <c r="I594" i="5"/>
  <c r="K594" i="5" s="1"/>
  <c r="I2375" i="5"/>
  <c r="K2375" i="5" s="1"/>
  <c r="I2443" i="5"/>
  <c r="K2443" i="5" s="1"/>
  <c r="I1029" i="5"/>
  <c r="K1029" i="5" s="1"/>
  <c r="I115" i="5"/>
  <c r="K115" i="5" s="1"/>
  <c r="I1340" i="5"/>
  <c r="K1340" i="5" s="1"/>
  <c r="I1714" i="5"/>
  <c r="K1714" i="5" s="1"/>
  <c r="I342" i="5"/>
  <c r="K342" i="5" s="1"/>
  <c r="I93" i="5"/>
  <c r="K93" i="5" s="1"/>
  <c r="I1220" i="5"/>
  <c r="K1220" i="5" s="1"/>
  <c r="I282" i="5"/>
  <c r="K282" i="5" s="1"/>
  <c r="I1435" i="5"/>
  <c r="K1435" i="5" s="1"/>
  <c r="I1940" i="5"/>
  <c r="K1940" i="5" s="1"/>
  <c r="I1985" i="5"/>
  <c r="K1985" i="5" s="1"/>
  <c r="I2384" i="5"/>
  <c r="K2384" i="5" s="1"/>
  <c r="I743" i="5"/>
  <c r="K743" i="5" s="1"/>
  <c r="I59" i="5"/>
  <c r="K59" i="5" s="1"/>
  <c r="I630" i="5"/>
  <c r="K630" i="5" s="1"/>
  <c r="I1466" i="5"/>
  <c r="K1466" i="5" s="1"/>
  <c r="I698" i="5"/>
  <c r="K698" i="5" s="1"/>
  <c r="I958" i="5"/>
  <c r="K958" i="5" s="1"/>
  <c r="I1457" i="5"/>
  <c r="K1457" i="5" s="1"/>
  <c r="I1832" i="5"/>
  <c r="K1832" i="5" s="1"/>
  <c r="I1423" i="5"/>
  <c r="K1423" i="5" s="1"/>
  <c r="I1703" i="5"/>
  <c r="K1703" i="5" s="1"/>
  <c r="I1873" i="5"/>
  <c r="K1873" i="5" s="1"/>
  <c r="I1778" i="5"/>
  <c r="K1778" i="5" s="1"/>
  <c r="I519" i="5"/>
  <c r="K519" i="5" s="1"/>
  <c r="I2439" i="5"/>
  <c r="K2439" i="5" s="1"/>
  <c r="I1511" i="5"/>
  <c r="K1511" i="5" s="1"/>
  <c r="I2368" i="5"/>
  <c r="K2368" i="5" s="1"/>
  <c r="I1222" i="5"/>
  <c r="K1222" i="5" s="1"/>
  <c r="I909" i="5"/>
  <c r="K909" i="5" s="1"/>
  <c r="I2347" i="5"/>
  <c r="K2347" i="5" s="1"/>
  <c r="I1248" i="5"/>
  <c r="K1248" i="5" s="1"/>
  <c r="I467" i="5"/>
  <c r="K467" i="5" s="1"/>
  <c r="I1849" i="5"/>
  <c r="K1849" i="5" s="1"/>
  <c r="I2239" i="5"/>
  <c r="K2239" i="5" s="1"/>
  <c r="I1070" i="5"/>
  <c r="K1070" i="5" s="1"/>
  <c r="I716" i="5"/>
  <c r="K716" i="5" s="1"/>
  <c r="I464" i="5"/>
  <c r="K464" i="5" s="1"/>
  <c r="I1719" i="5"/>
  <c r="K1719" i="5" s="1"/>
  <c r="I2324" i="5"/>
  <c r="K2324" i="5" s="1"/>
  <c r="I1535" i="5"/>
  <c r="K1535" i="5" s="1"/>
  <c r="I2181" i="5"/>
  <c r="K2181" i="5" s="1"/>
  <c r="I239" i="5"/>
  <c r="K239" i="5" s="1"/>
  <c r="I43" i="5"/>
  <c r="K43" i="5" s="1"/>
  <c r="I1249" i="5"/>
  <c r="K1249" i="5" s="1"/>
  <c r="I778" i="5"/>
  <c r="K778" i="5" s="1"/>
  <c r="I2072" i="5"/>
  <c r="K2072" i="5" s="1"/>
  <c r="I1583" i="5"/>
  <c r="K1583" i="5" s="1"/>
  <c r="I1043" i="5"/>
  <c r="K1043" i="5" s="1"/>
  <c r="I1446" i="5"/>
  <c r="K1446" i="5" s="1"/>
  <c r="I133" i="5"/>
  <c r="K133" i="5" s="1"/>
  <c r="I455" i="5"/>
  <c r="K455" i="5" s="1"/>
  <c r="I1111" i="5"/>
  <c r="K1111" i="5" s="1"/>
  <c r="I2249" i="5"/>
  <c r="K2249" i="5" s="1"/>
  <c r="I809" i="5"/>
  <c r="K809" i="5" s="1"/>
  <c r="I1195" i="5"/>
  <c r="K1195" i="5" s="1"/>
  <c r="I1278" i="5"/>
  <c r="K1278" i="5" s="1"/>
  <c r="I1930" i="5"/>
  <c r="K1930" i="5" s="1"/>
  <c r="I1710" i="5"/>
  <c r="K1710" i="5" s="1"/>
  <c r="I56" i="5"/>
  <c r="K56" i="5" s="1"/>
  <c r="I439" i="5"/>
  <c r="K439" i="5" s="1"/>
  <c r="I1705" i="5"/>
  <c r="K1705" i="5" s="1"/>
  <c r="I2052" i="5"/>
  <c r="K2052" i="5" s="1"/>
  <c r="I101" i="5"/>
  <c r="K101" i="5" s="1"/>
  <c r="I1924" i="5"/>
  <c r="K1924" i="5" s="1"/>
  <c r="I2154" i="5"/>
  <c r="K2154" i="5" s="1"/>
  <c r="I1389" i="5"/>
  <c r="K1389" i="5" s="1"/>
  <c r="I1365" i="5"/>
  <c r="K1365" i="5" s="1"/>
  <c r="I1264" i="5"/>
  <c r="K1264" i="5" s="1"/>
  <c r="I942" i="5"/>
  <c r="K942" i="5" s="1"/>
  <c r="I2079" i="5"/>
  <c r="K2079" i="5" s="1"/>
  <c r="I821" i="5"/>
  <c r="K821" i="5" s="1"/>
  <c r="I1987" i="5"/>
  <c r="K1987" i="5" s="1"/>
  <c r="I14" i="5"/>
  <c r="K14" i="5" s="1"/>
  <c r="I734" i="5"/>
  <c r="K734" i="5" s="1"/>
  <c r="I2008" i="5"/>
  <c r="K2008" i="5" s="1"/>
  <c r="I1371" i="5"/>
  <c r="K1371" i="5" s="1"/>
  <c r="I1894" i="5"/>
  <c r="K1894" i="5" s="1"/>
  <c r="I1491" i="5"/>
  <c r="K1491" i="5" s="1"/>
  <c r="I2345" i="5"/>
  <c r="K2345" i="5" s="1"/>
  <c r="I1296" i="5"/>
  <c r="K1296" i="5" s="1"/>
  <c r="I1684" i="5"/>
  <c r="K1684" i="5" s="1"/>
  <c r="I261" i="5"/>
  <c r="K261" i="5" s="1"/>
  <c r="I1216" i="5"/>
  <c r="K1216" i="5" s="1"/>
  <c r="I1448" i="5"/>
  <c r="K1448" i="5" s="1"/>
  <c r="I2410" i="5"/>
  <c r="K2410" i="5" s="1"/>
  <c r="I2255" i="5"/>
  <c r="K2255" i="5" s="1"/>
  <c r="I1037" i="5"/>
  <c r="K1037" i="5" s="1"/>
  <c r="I489" i="5"/>
  <c r="K489" i="5" s="1"/>
  <c r="I1772" i="5"/>
  <c r="K1772" i="5" s="1"/>
  <c r="I2196" i="5"/>
  <c r="K2196" i="5" s="1"/>
  <c r="I2322" i="5"/>
  <c r="K2322" i="5" s="1"/>
  <c r="I438" i="5"/>
  <c r="K438" i="5" s="1"/>
  <c r="I1809" i="5"/>
  <c r="K1809" i="5" s="1"/>
  <c r="I1926" i="5"/>
  <c r="K1926" i="5" s="1"/>
  <c r="I1212" i="5"/>
  <c r="K1212" i="5" s="1"/>
  <c r="I123" i="5"/>
  <c r="K123" i="5" s="1"/>
  <c r="I1038" i="5"/>
  <c r="K1038" i="5" s="1"/>
  <c r="I1542" i="5"/>
  <c r="K1542" i="5" s="1"/>
  <c r="I635" i="5"/>
  <c r="K635" i="5" s="1"/>
  <c r="I1746" i="5"/>
  <c r="K1746" i="5" s="1"/>
  <c r="I1508" i="5"/>
  <c r="K1508" i="5" s="1"/>
  <c r="I882" i="5"/>
  <c r="K882" i="5" s="1"/>
  <c r="I641" i="5"/>
  <c r="K641" i="5" s="1"/>
  <c r="I1184" i="5"/>
  <c r="K1184" i="5" s="1"/>
  <c r="I1119" i="5"/>
  <c r="K1119" i="5" s="1"/>
  <c r="I1581" i="5"/>
  <c r="K1581" i="5" s="1"/>
  <c r="I700" i="5"/>
  <c r="K700" i="5" s="1"/>
  <c r="I2280" i="5"/>
  <c r="K2280" i="5" s="1"/>
  <c r="I2408" i="5"/>
  <c r="K2408" i="5" s="1"/>
  <c r="I1295" i="5"/>
  <c r="K1295" i="5" s="1"/>
  <c r="I885" i="5"/>
  <c r="K885" i="5" s="1"/>
  <c r="I430" i="5"/>
  <c r="K430" i="5" s="1"/>
  <c r="I1156" i="5"/>
  <c r="K1156" i="5" s="1"/>
  <c r="I2016" i="5"/>
  <c r="K2016" i="5" s="1"/>
  <c r="I1459" i="5"/>
  <c r="K1459" i="5" s="1"/>
  <c r="I939" i="5"/>
  <c r="K939" i="5" s="1"/>
  <c r="I2427" i="5"/>
  <c r="K2427" i="5" s="1"/>
  <c r="I1937" i="5"/>
  <c r="K1937" i="5" s="1"/>
  <c r="I397" i="5"/>
  <c r="K397" i="5" s="1"/>
  <c r="I612" i="5"/>
  <c r="K612" i="5" s="1"/>
  <c r="I2217" i="5"/>
  <c r="K2217" i="5" s="1"/>
  <c r="I441" i="5"/>
  <c r="K441" i="5" s="1"/>
  <c r="I1512" i="5"/>
  <c r="K1512" i="5" s="1"/>
  <c r="I303" i="5"/>
  <c r="K303" i="5" s="1"/>
  <c r="I95" i="5"/>
  <c r="K95" i="5" s="1"/>
  <c r="I621" i="5"/>
  <c r="K621" i="5" s="1"/>
  <c r="I385" i="5"/>
  <c r="K385" i="5" s="1"/>
  <c r="I1983" i="5"/>
  <c r="K1983" i="5" s="1"/>
  <c r="I1289" i="5"/>
  <c r="K1289" i="5" s="1"/>
  <c r="I1416" i="5"/>
  <c r="K1416" i="5" s="1"/>
  <c r="I26" i="5"/>
  <c r="K26" i="5" s="1"/>
  <c r="I841" i="5"/>
  <c r="K841" i="5" s="1"/>
  <c r="I502" i="5"/>
  <c r="K502" i="5" s="1"/>
  <c r="I1456" i="5"/>
  <c r="K1456" i="5" s="1"/>
  <c r="I1765" i="5"/>
  <c r="K1765" i="5" s="1"/>
  <c r="I1588" i="5"/>
  <c r="K1588" i="5" s="1"/>
  <c r="I1966" i="5"/>
  <c r="K1966" i="5" s="1"/>
  <c r="I2366" i="5"/>
  <c r="K2366" i="5" s="1"/>
  <c r="I480" i="5"/>
  <c r="K480" i="5" s="1"/>
  <c r="I312" i="5"/>
  <c r="K312" i="5" s="1"/>
  <c r="I325" i="5"/>
  <c r="K325" i="5" s="1"/>
  <c r="I650" i="5"/>
  <c r="K650" i="5" s="1"/>
  <c r="I1331" i="5"/>
  <c r="K1331" i="5" s="1"/>
  <c r="I2390" i="5"/>
  <c r="K2390" i="5" s="1"/>
  <c r="I901" i="5"/>
  <c r="K901" i="5" s="1"/>
  <c r="I728" i="5"/>
  <c r="K728" i="5" s="1"/>
  <c r="I723" i="5"/>
  <c r="K723" i="5" s="1"/>
  <c r="I1437" i="5"/>
  <c r="K1437" i="5" s="1"/>
  <c r="I2148" i="5"/>
  <c r="K2148" i="5" s="1"/>
  <c r="I1807" i="5"/>
  <c r="K1807" i="5" s="1"/>
  <c r="I71" i="5"/>
  <c r="K71" i="5" s="1"/>
  <c r="I949" i="5"/>
  <c r="K949" i="5" s="1"/>
  <c r="I2295" i="5"/>
  <c r="K2295" i="5" s="1"/>
  <c r="I1370" i="5"/>
  <c r="K1370" i="5" s="1"/>
  <c r="I1166" i="5"/>
  <c r="K1166" i="5" s="1"/>
  <c r="I1091" i="5"/>
  <c r="K1091" i="5" s="1"/>
  <c r="I171" i="5"/>
  <c r="K171" i="5" s="1"/>
  <c r="I224" i="5"/>
  <c r="K224" i="5" s="1"/>
  <c r="I1831" i="5"/>
  <c r="K1831" i="5" s="1"/>
  <c r="I1982" i="5"/>
  <c r="K1982" i="5" s="1"/>
  <c r="I1586" i="5"/>
  <c r="K1586" i="5" s="1"/>
  <c r="I2144" i="5"/>
  <c r="K2144" i="5" s="1"/>
  <c r="I2023" i="5"/>
  <c r="K2023" i="5" s="1"/>
  <c r="I1884" i="5"/>
  <c r="K1884" i="5" s="1"/>
  <c r="I1342" i="5"/>
  <c r="K1342" i="5" s="1"/>
  <c r="I2053" i="5"/>
  <c r="K2053" i="5" s="1"/>
  <c r="I808" i="5"/>
  <c r="K808" i="5" s="1"/>
  <c r="I1534" i="5"/>
  <c r="K1534" i="5" s="1"/>
  <c r="I1366" i="5"/>
  <c r="K1366" i="5" s="1"/>
  <c r="I2132" i="5"/>
  <c r="K2132" i="5" s="1"/>
  <c r="I1794" i="5"/>
  <c r="K1794" i="5" s="1"/>
  <c r="I473" i="5"/>
  <c r="K473" i="5" s="1"/>
  <c r="I701" i="5"/>
  <c r="K701" i="5" s="1"/>
  <c r="I1960" i="5"/>
  <c r="K1960" i="5" s="1"/>
  <c r="I1927" i="5"/>
  <c r="K1927" i="5" s="1"/>
  <c r="I1363" i="5"/>
  <c r="K1363" i="5" s="1"/>
  <c r="I1499" i="5"/>
  <c r="K1499" i="5" s="1"/>
  <c r="I5" i="5"/>
  <c r="K5" i="5" s="1"/>
  <c r="I2326" i="5"/>
  <c r="K2326" i="5" s="1"/>
  <c r="I91" i="5"/>
  <c r="K91" i="5" s="1"/>
  <c r="I955" i="5"/>
  <c r="K955" i="5" s="1"/>
  <c r="I1458" i="5"/>
  <c r="K1458" i="5" s="1"/>
  <c r="I835" i="5"/>
  <c r="K835" i="5" s="1"/>
  <c r="I1607" i="5"/>
  <c r="K1607" i="5" s="1"/>
  <c r="I2354" i="5"/>
  <c r="K2354" i="5" s="1"/>
  <c r="I788" i="5"/>
  <c r="K788" i="5" s="1"/>
  <c r="I1725" i="5"/>
  <c r="K1725" i="5" s="1"/>
  <c r="I665" i="5"/>
  <c r="K665" i="5" s="1"/>
  <c r="I1847" i="5"/>
  <c r="K1847" i="5" s="1"/>
  <c r="I310" i="5"/>
  <c r="K310" i="5" s="1"/>
  <c r="I2203" i="5"/>
  <c r="K2203" i="5" s="1"/>
  <c r="I763" i="5"/>
  <c r="K763" i="5" s="1"/>
  <c r="I2341" i="5"/>
  <c r="K2341" i="5" s="1"/>
  <c r="I1509" i="5"/>
  <c r="K1509" i="5" s="1"/>
  <c r="I966" i="5"/>
  <c r="K966" i="5" s="1"/>
  <c r="I1687" i="5"/>
  <c r="K1687" i="5" s="1"/>
  <c r="I166" i="5"/>
  <c r="K166" i="5" s="1"/>
  <c r="I1485" i="5"/>
  <c r="K1485" i="5" s="1"/>
  <c r="I391" i="5"/>
  <c r="K391" i="5" s="1"/>
  <c r="I2311" i="5"/>
  <c r="K2311" i="5" s="1"/>
  <c r="I795" i="5"/>
  <c r="K795" i="5" s="1"/>
  <c r="I972" i="5"/>
  <c r="K972" i="5" s="1"/>
  <c r="I111" i="5"/>
  <c r="K111" i="5" s="1"/>
  <c r="I63" i="5"/>
  <c r="K63" i="5" s="1"/>
  <c r="I280" i="5"/>
  <c r="K280" i="5" s="1"/>
  <c r="I981" i="5"/>
  <c r="K981" i="5" s="1"/>
  <c r="I856" i="5"/>
  <c r="K856" i="5" s="1"/>
  <c r="I1245" i="5"/>
  <c r="K1245" i="5" s="1"/>
  <c r="I975" i="5"/>
  <c r="K975" i="5" s="1"/>
  <c r="I1026" i="5"/>
  <c r="K1026" i="5" s="1"/>
  <c r="I1207" i="5"/>
  <c r="K1207" i="5" s="1"/>
  <c r="I335" i="5"/>
  <c r="K335" i="5" s="1"/>
  <c r="I1293" i="5"/>
  <c r="K1293" i="5" s="1"/>
  <c r="I418" i="5"/>
  <c r="K418" i="5" s="1"/>
  <c r="I383" i="5"/>
  <c r="K383" i="5" s="1"/>
  <c r="I1822" i="5"/>
  <c r="K1822" i="5" s="1"/>
  <c r="I1537" i="5"/>
  <c r="K1537" i="5" s="1"/>
  <c r="I1183" i="5"/>
  <c r="K1183" i="5" s="1"/>
  <c r="I477" i="5"/>
  <c r="K477" i="5" s="1"/>
  <c r="I1981" i="5"/>
  <c r="K1981" i="5" s="1"/>
  <c r="I593" i="5"/>
  <c r="K593" i="5" s="1"/>
  <c r="I818" i="5"/>
  <c r="K818" i="5" s="1"/>
  <c r="I2363" i="5"/>
  <c r="K2363" i="5" s="1"/>
  <c r="I1632" i="5"/>
  <c r="K1632" i="5" s="1"/>
  <c r="I1001" i="5"/>
  <c r="K1001" i="5" s="1"/>
  <c r="I1916" i="5"/>
  <c r="K1916" i="5" s="1"/>
  <c r="I912" i="5"/>
  <c r="K912" i="5" s="1"/>
  <c r="I27" i="5"/>
  <c r="K27" i="5" s="1"/>
  <c r="I1033" i="5"/>
  <c r="K1033" i="5" s="1"/>
  <c r="I1514" i="5"/>
  <c r="K1514" i="5" s="1"/>
  <c r="I2163" i="5"/>
  <c r="K2163" i="5" s="1"/>
  <c r="I149" i="5"/>
  <c r="K149" i="5" s="1"/>
  <c r="I644" i="5"/>
  <c r="K644" i="5" s="1"/>
  <c r="I624" i="5"/>
  <c r="K624" i="5" s="1"/>
  <c r="I231" i="5"/>
  <c r="K231" i="5" s="1"/>
  <c r="I850" i="5"/>
  <c r="K850" i="5" s="1"/>
  <c r="I1951" i="5"/>
  <c r="K1951" i="5" s="1"/>
  <c r="I2393" i="5"/>
  <c r="K2393" i="5" s="1"/>
  <c r="I1790" i="5"/>
  <c r="K1790" i="5" s="1"/>
  <c r="I236" i="5"/>
  <c r="K236" i="5" s="1"/>
  <c r="I2042" i="5"/>
  <c r="K2042" i="5" s="1"/>
  <c r="I604" i="5"/>
  <c r="K604" i="5" s="1"/>
  <c r="I1976" i="5"/>
  <c r="K1976" i="5" s="1"/>
  <c r="I666" i="5"/>
  <c r="K666" i="5" s="1"/>
  <c r="I361" i="5"/>
  <c r="K361" i="5" s="1"/>
  <c r="I1955" i="5"/>
  <c r="K1955" i="5" s="1"/>
  <c r="I1973" i="5"/>
  <c r="K1973" i="5" s="1"/>
  <c r="I1752" i="5"/>
  <c r="K1752" i="5" s="1"/>
  <c r="I248" i="5"/>
  <c r="K248" i="5" s="1"/>
  <c r="I1797" i="5"/>
  <c r="K1797" i="5" s="1"/>
  <c r="I1883" i="5"/>
  <c r="K1883" i="5" s="1"/>
  <c r="I2022" i="5"/>
  <c r="K2022" i="5" s="1"/>
  <c r="I540" i="5"/>
  <c r="K540" i="5" s="1"/>
  <c r="I412" i="5"/>
  <c r="K412" i="5" s="1"/>
  <c r="I1413" i="5"/>
  <c r="K1413" i="5" s="1"/>
  <c r="I2444" i="5"/>
  <c r="K2444" i="5" s="1"/>
  <c r="I2090" i="5"/>
  <c r="K2090" i="5" s="1"/>
  <c r="I799" i="5"/>
  <c r="K799" i="5" s="1"/>
  <c r="I360" i="5"/>
  <c r="K360" i="5" s="1"/>
  <c r="I1116" i="5"/>
  <c r="K1116" i="5" s="1"/>
  <c r="I1204" i="5"/>
  <c r="K1204" i="5" s="1"/>
  <c r="I128" i="5"/>
  <c r="K128" i="5" s="1"/>
  <c r="I2336" i="5"/>
  <c r="K2336" i="5" s="1"/>
  <c r="I1355" i="5"/>
  <c r="K1355" i="5" s="1"/>
  <c r="I97" i="5"/>
  <c r="K97" i="5" s="1"/>
  <c r="I72" i="5"/>
  <c r="K72" i="5" s="1"/>
  <c r="I49" i="5"/>
  <c r="K49" i="5" s="1"/>
  <c r="I1798" i="5"/>
  <c r="K1798" i="5" s="1"/>
  <c r="I1042" i="5"/>
  <c r="K1042" i="5" s="1"/>
  <c r="I1652" i="5"/>
  <c r="K1652" i="5" s="1"/>
  <c r="I2259" i="5"/>
  <c r="K2259" i="5" s="1"/>
  <c r="I1692" i="5"/>
  <c r="K1692" i="5" s="1"/>
  <c r="I2422" i="5"/>
  <c r="K2422" i="5" s="1"/>
  <c r="I1273" i="5"/>
  <c r="K1273" i="5" s="1"/>
  <c r="I702" i="5"/>
  <c r="K702" i="5" s="1"/>
  <c r="I1468" i="5"/>
  <c r="K1468" i="5" s="1"/>
  <c r="I1814" i="5"/>
  <c r="K1814" i="5" s="1"/>
  <c r="I1503" i="5"/>
  <c r="K1503" i="5" s="1"/>
  <c r="I293" i="5"/>
  <c r="K293" i="5" s="1"/>
  <c r="I229" i="5"/>
  <c r="K229" i="5" s="1"/>
  <c r="I1063" i="5"/>
  <c r="K1063" i="5" s="1"/>
  <c r="I2333" i="5"/>
  <c r="K2333" i="5" s="1"/>
  <c r="I58" i="5"/>
  <c r="K58" i="5" s="1"/>
  <c r="I2387" i="5"/>
  <c r="K2387" i="5" s="1"/>
  <c r="I1050" i="5"/>
  <c r="K1050" i="5" s="1"/>
  <c r="I372" i="5"/>
  <c r="K372" i="5" s="1"/>
  <c r="I2156" i="5"/>
  <c r="K2156" i="5" s="1"/>
  <c r="I1073" i="5"/>
  <c r="K1073" i="5" s="1"/>
  <c r="I557" i="5"/>
  <c r="K557" i="5" s="1"/>
  <c r="I1316" i="5"/>
  <c r="K1316" i="5" s="1"/>
  <c r="I634" i="5"/>
  <c r="K634" i="5" s="1"/>
  <c r="I1627" i="5"/>
  <c r="K1627" i="5" s="1"/>
  <c r="I538" i="5"/>
  <c r="K538" i="5" s="1"/>
  <c r="I2032" i="5"/>
  <c r="K2032" i="5" s="1"/>
  <c r="I1979" i="5"/>
  <c r="K1979" i="5" s="1"/>
  <c r="I1422" i="5"/>
  <c r="K1422" i="5" s="1"/>
  <c r="I313" i="5"/>
  <c r="K313" i="5" s="1"/>
  <c r="I2009" i="5"/>
  <c r="K2009" i="5" s="1"/>
  <c r="I1049" i="5"/>
  <c r="K1049" i="5" s="1"/>
  <c r="I1591" i="5"/>
  <c r="K1591" i="5" s="1"/>
  <c r="I366" i="5"/>
  <c r="K366" i="5" s="1"/>
  <c r="I1986" i="5"/>
  <c r="K1986" i="5" s="1"/>
  <c r="I1323" i="5"/>
  <c r="K1323" i="5" s="1"/>
  <c r="I296" i="5"/>
  <c r="K296" i="5" s="1"/>
  <c r="I1686" i="5"/>
  <c r="K1686" i="5" s="1"/>
  <c r="I39" i="5"/>
  <c r="K39" i="5" s="1"/>
  <c r="I671" i="5"/>
  <c r="K671" i="5" s="1"/>
  <c r="I2290" i="5"/>
  <c r="K2290" i="5" s="1"/>
  <c r="I1382" i="5"/>
  <c r="K1382" i="5" s="1"/>
  <c r="I1683" i="5"/>
  <c r="K1683" i="5" s="1"/>
  <c r="I1083" i="5"/>
  <c r="K1083" i="5" s="1"/>
  <c r="I103" i="5"/>
  <c r="K103" i="5" s="1"/>
  <c r="I1656" i="5"/>
  <c r="K1656" i="5" s="1"/>
  <c r="I995" i="5"/>
  <c r="K995" i="5" s="1"/>
  <c r="I1793" i="5"/>
  <c r="K1793" i="5" s="1"/>
  <c r="I1827" i="5"/>
  <c r="K1827" i="5" s="1"/>
  <c r="I1375" i="5"/>
  <c r="K1375" i="5" s="1"/>
  <c r="I735" i="5"/>
  <c r="K735" i="5" s="1"/>
  <c r="I443" i="5"/>
  <c r="K443" i="5" s="1"/>
  <c r="I598" i="5"/>
  <c r="K598" i="5" s="1"/>
  <c r="I654" i="5"/>
  <c r="K654" i="5" s="1"/>
  <c r="I1770" i="5"/>
  <c r="K1770" i="5" s="1"/>
  <c r="I610" i="5"/>
  <c r="K610" i="5" s="1"/>
  <c r="I1813" i="5"/>
  <c r="K1813" i="5" s="1"/>
  <c r="I1332" i="5"/>
  <c r="K1332" i="5" s="1"/>
  <c r="I663" i="5"/>
  <c r="K663" i="5" s="1"/>
  <c r="I690" i="5"/>
  <c r="K690" i="5" s="1"/>
  <c r="I1243" i="5"/>
  <c r="K1243" i="5" s="1"/>
  <c r="I603" i="5"/>
  <c r="K603" i="5" s="1"/>
  <c r="I207" i="5"/>
  <c r="K207" i="5" s="1"/>
  <c r="I1853" i="5"/>
  <c r="K1853" i="5" s="1"/>
  <c r="I1882" i="5"/>
  <c r="K1882" i="5" s="1"/>
  <c r="I281" i="5"/>
  <c r="K281" i="5" s="1"/>
  <c r="I278" i="5"/>
  <c r="K278" i="5" s="1"/>
  <c r="I1240" i="5"/>
  <c r="K1240" i="5" s="1"/>
  <c r="I758" i="5"/>
  <c r="K758" i="5" s="1"/>
  <c r="I126" i="5"/>
  <c r="K126" i="5" s="1"/>
  <c r="I685" i="5"/>
  <c r="K685" i="5" s="1"/>
  <c r="I1081" i="5"/>
  <c r="K1081" i="5" s="1"/>
  <c r="I858" i="5"/>
  <c r="K858" i="5" s="1"/>
  <c r="I1011" i="5"/>
  <c r="K1011" i="5" s="1"/>
  <c r="I1729" i="5"/>
  <c r="K1729" i="5" s="1"/>
  <c r="I2188" i="5"/>
  <c r="K2188" i="5" s="1"/>
  <c r="I2024" i="5"/>
  <c r="K2024" i="5" s="1"/>
  <c r="I60" i="5"/>
  <c r="K60" i="5" s="1"/>
  <c r="I2046" i="5"/>
  <c r="K2046" i="5" s="1"/>
  <c r="I730" i="5"/>
  <c r="K730" i="5" s="1"/>
  <c r="I1913" i="5"/>
  <c r="K1913" i="5" s="1"/>
  <c r="I1566" i="5"/>
  <c r="K1566" i="5" s="1"/>
  <c r="I237" i="5"/>
  <c r="K237" i="5" s="1"/>
  <c r="I900" i="5"/>
  <c r="K900" i="5" s="1"/>
  <c r="I370" i="5"/>
  <c r="K370" i="5" s="1"/>
  <c r="I486" i="5"/>
  <c r="K486" i="5" s="1"/>
  <c r="I1723" i="5"/>
  <c r="K1723" i="5" s="1"/>
  <c r="I263" i="5"/>
  <c r="K263" i="5" s="1"/>
  <c r="I2325" i="5"/>
  <c r="K2325" i="5" s="1"/>
  <c r="I501" i="5"/>
  <c r="K501" i="5" s="1"/>
  <c r="I178" i="5"/>
  <c r="K178" i="5" s="1"/>
  <c r="I923" i="5"/>
  <c r="K923" i="5" s="1"/>
  <c r="I461" i="5"/>
  <c r="K461" i="5" s="1"/>
  <c r="I222" i="5"/>
  <c r="K222" i="5" s="1"/>
  <c r="I214" i="5"/>
  <c r="K214" i="5" s="1"/>
  <c r="I24" i="5"/>
  <c r="K24" i="5" s="1"/>
  <c r="I1669" i="5"/>
  <c r="K1669" i="5" s="1"/>
  <c r="I1957" i="5"/>
  <c r="K1957" i="5" s="1"/>
  <c r="I1711" i="5"/>
  <c r="K1711" i="5" s="1"/>
  <c r="I1271" i="5"/>
  <c r="K1271" i="5" s="1"/>
  <c r="I2003" i="5"/>
  <c r="K2003" i="5" s="1"/>
  <c r="I767" i="5"/>
  <c r="K767" i="5" s="1"/>
  <c r="I2353" i="5"/>
  <c r="K2353" i="5" s="1"/>
  <c r="I1066" i="5"/>
  <c r="K1066" i="5" s="1"/>
  <c r="I1154" i="5"/>
  <c r="K1154" i="5" s="1"/>
  <c r="I2396" i="5"/>
  <c r="K2396" i="5" s="1"/>
  <c r="I1699" i="5"/>
  <c r="K1699" i="5" s="1"/>
  <c r="I846" i="5"/>
  <c r="K846" i="5" s="1"/>
  <c r="I1131" i="5"/>
  <c r="K1131" i="5" s="1"/>
  <c r="I512" i="5"/>
  <c r="K512" i="5" s="1"/>
  <c r="I1538" i="5"/>
  <c r="K1538" i="5" s="1"/>
  <c r="I2282" i="5"/>
  <c r="K2282" i="5" s="1"/>
  <c r="I1570" i="5"/>
  <c r="K1570" i="5" s="1"/>
  <c r="I1473" i="5"/>
  <c r="K1473" i="5" s="1"/>
  <c r="I442" i="5"/>
  <c r="K442" i="5" s="1"/>
  <c r="I1311" i="5"/>
  <c r="K1311" i="5" s="1"/>
  <c r="I1234" i="5"/>
  <c r="K1234" i="5" s="1"/>
  <c r="I1054" i="5"/>
  <c r="K1054" i="5" s="1"/>
  <c r="I1995" i="5"/>
  <c r="K1995" i="5" s="1"/>
  <c r="I1398" i="5"/>
  <c r="K1398" i="5" s="1"/>
  <c r="I2077" i="5"/>
  <c r="K2077" i="5" s="1"/>
  <c r="I1795" i="5"/>
  <c r="K1795" i="5" s="1"/>
  <c r="I2085" i="5"/>
  <c r="K2085" i="5" s="1"/>
  <c r="I432" i="5"/>
  <c r="K432" i="5" s="1"/>
  <c r="I78" i="5"/>
  <c r="K78" i="5" s="1"/>
  <c r="I1529" i="5"/>
  <c r="K1529" i="5" s="1"/>
  <c r="I994" i="5"/>
  <c r="K994" i="5" s="1"/>
  <c r="I2096" i="5"/>
  <c r="K2096" i="5" s="1"/>
  <c r="I1012" i="5"/>
  <c r="K1012" i="5" s="1"/>
  <c r="I1753" i="5"/>
  <c r="K1753" i="5" s="1"/>
  <c r="I1442" i="5"/>
  <c r="K1442" i="5" s="1"/>
  <c r="I2338" i="5"/>
  <c r="K2338" i="5" s="1"/>
  <c r="I597" i="5"/>
  <c r="K597" i="5" s="1"/>
  <c r="I1302" i="5"/>
  <c r="K1302" i="5" s="1"/>
  <c r="I311" i="5"/>
  <c r="K311" i="5" s="1"/>
  <c r="I1229" i="5"/>
  <c r="K1229" i="5" s="1"/>
  <c r="I169" i="5"/>
  <c r="K169" i="5" s="1"/>
  <c r="I1991" i="5"/>
  <c r="K1991" i="5" s="1"/>
  <c r="I2293" i="5"/>
  <c r="K2293" i="5" s="1"/>
  <c r="I2060" i="5"/>
  <c r="K2060" i="5" s="1"/>
  <c r="I1735" i="5"/>
  <c r="K1735" i="5" s="1"/>
  <c r="I3" i="5"/>
  <c r="K3" i="5" s="1"/>
  <c r="I1933" i="5"/>
  <c r="K1933" i="5" s="1"/>
  <c r="I2137" i="5"/>
  <c r="K2137" i="5" s="1"/>
  <c r="I18" i="5"/>
  <c r="K18" i="5" s="1"/>
  <c r="I294" i="5"/>
  <c r="K294" i="5" s="1"/>
  <c r="I2287" i="5"/>
  <c r="K2287" i="5" s="1"/>
  <c r="I878" i="5"/>
  <c r="K878" i="5" s="1"/>
  <c r="I1219" i="5"/>
  <c r="K1219" i="5" s="1"/>
  <c r="I175" i="5"/>
  <c r="K175" i="5" s="1"/>
  <c r="I1875" i="5"/>
  <c r="K1875" i="5" s="1"/>
  <c r="I884" i="5"/>
  <c r="K884" i="5" s="1"/>
  <c r="I1947" i="5"/>
  <c r="K1947" i="5" s="1"/>
  <c r="I1749" i="5"/>
  <c r="K1749" i="5" s="1"/>
  <c r="I1143" i="5"/>
  <c r="K1143" i="5" s="1"/>
  <c r="I1110" i="5"/>
  <c r="K1110" i="5" s="1"/>
  <c r="I2128" i="5"/>
  <c r="K2128" i="5" s="1"/>
  <c r="I2040" i="5"/>
  <c r="K2040" i="5" s="1"/>
  <c r="I1279" i="5"/>
  <c r="K1279" i="5" s="1"/>
  <c r="I1339" i="5"/>
  <c r="K1339" i="5" s="1"/>
  <c r="I2099" i="5"/>
  <c r="K2099" i="5" s="1"/>
  <c r="I1552" i="5"/>
  <c r="K1552" i="5" s="1"/>
  <c r="I2214" i="5"/>
  <c r="K2214" i="5" s="1"/>
  <c r="I1061" i="5"/>
  <c r="K1061" i="5" s="1"/>
  <c r="I147" i="5"/>
  <c r="K147" i="5" s="1"/>
  <c r="I194" i="5"/>
  <c r="K194" i="5" s="1"/>
  <c r="I1284" i="5"/>
  <c r="K1284" i="5" s="1"/>
  <c r="I647" i="5"/>
  <c r="K647" i="5" s="1"/>
  <c r="I1347" i="5"/>
  <c r="K1347" i="5" s="1"/>
  <c r="I243" i="5"/>
  <c r="K243" i="5" s="1"/>
  <c r="I760" i="5"/>
  <c r="K760" i="5" s="1"/>
  <c r="I50" i="5"/>
  <c r="K50" i="5" s="1"/>
  <c r="I991" i="5"/>
  <c r="K991" i="5" s="1"/>
  <c r="I2" i="5"/>
  <c r="K2" i="5" s="1"/>
  <c r="I1418" i="5"/>
  <c r="K1418" i="5" s="1"/>
  <c r="I1598" i="5"/>
  <c r="K1598" i="5" s="1"/>
  <c r="I1326" i="5"/>
  <c r="K1326" i="5" s="1"/>
  <c r="I2257" i="5"/>
  <c r="K2257" i="5" s="1"/>
  <c r="I1372" i="5"/>
  <c r="K1372" i="5" s="1"/>
  <c r="I965" i="5"/>
  <c r="K965" i="5" s="1"/>
  <c r="I1698" i="5"/>
  <c r="K1698" i="5" s="1"/>
  <c r="I176" i="5"/>
  <c r="K176" i="5" s="1"/>
  <c r="I1387" i="5"/>
  <c r="K1387" i="5" s="1"/>
  <c r="I619" i="5"/>
  <c r="K619" i="5" s="1"/>
  <c r="I1645" i="5"/>
  <c r="K1645" i="5" s="1"/>
  <c r="I1022" i="5"/>
  <c r="K1022" i="5" s="1"/>
  <c r="I2365" i="5"/>
  <c r="K2365" i="5" s="1"/>
  <c r="I747" i="5"/>
  <c r="K747" i="5" s="1"/>
  <c r="I1977" i="5"/>
  <c r="K1977" i="5" s="1"/>
  <c r="I1782" i="5"/>
  <c r="K1782" i="5" s="1"/>
  <c r="I796" i="5"/>
  <c r="K796" i="5" s="1"/>
  <c r="I1384" i="5"/>
  <c r="K1384" i="5" s="1"/>
  <c r="I998" i="5"/>
  <c r="K998" i="5" s="1"/>
  <c r="I2383" i="5"/>
  <c r="K2383" i="5" s="1"/>
  <c r="I836" i="5"/>
  <c r="K836" i="5" s="1"/>
  <c r="I1708" i="5"/>
  <c r="K1708" i="5" s="1"/>
  <c r="I1526" i="5"/>
  <c r="K1526" i="5" s="1"/>
  <c r="I2377" i="5"/>
  <c r="K2377" i="5" s="1"/>
  <c r="I508" i="5"/>
  <c r="K508" i="5" s="1"/>
  <c r="I2177" i="5"/>
  <c r="K2177" i="5" s="1"/>
  <c r="I2190" i="5"/>
  <c r="K2190" i="5" s="1"/>
  <c r="I232" i="5"/>
  <c r="K232" i="5" s="1"/>
  <c r="I812" i="5"/>
  <c r="K812" i="5" s="1"/>
  <c r="I599" i="5"/>
  <c r="K599" i="5" s="1"/>
  <c r="I717" i="5"/>
  <c r="K717" i="5" s="1"/>
  <c r="I228" i="5"/>
  <c r="K228" i="5" s="1"/>
  <c r="I159" i="5"/>
  <c r="K159" i="5" s="1"/>
  <c r="I794" i="5"/>
  <c r="K794" i="5" s="1"/>
  <c r="I255" i="5"/>
  <c r="K255" i="5" s="1"/>
  <c r="I2006" i="5"/>
  <c r="K2006" i="5" s="1"/>
  <c r="I857" i="5"/>
  <c r="K857" i="5" s="1"/>
  <c r="I674" i="5"/>
  <c r="K674" i="5" s="1"/>
  <c r="I1450" i="5"/>
  <c r="K1450" i="5" s="1"/>
  <c r="I1988" i="5"/>
  <c r="K1988" i="5" s="1"/>
  <c r="I514" i="5"/>
  <c r="K514" i="5" s="1"/>
  <c r="I1677" i="5"/>
  <c r="K1677" i="5" s="1"/>
  <c r="I1528" i="5"/>
  <c r="K1528" i="5" s="1"/>
  <c r="I1075" i="5"/>
  <c r="K1075" i="5" s="1"/>
  <c r="I1681" i="5"/>
  <c r="K1681" i="5" s="1"/>
  <c r="I576" i="5"/>
  <c r="K576" i="5" s="1"/>
  <c r="I1410" i="5"/>
  <c r="K1410" i="5" s="1"/>
  <c r="I522" i="5"/>
  <c r="K522" i="5" s="1"/>
  <c r="I839" i="5"/>
  <c r="K839" i="5" s="1"/>
  <c r="I865" i="5"/>
  <c r="K865" i="5" s="1"/>
  <c r="I10" i="5"/>
  <c r="K10" i="5" s="1"/>
  <c r="I1748" i="5"/>
  <c r="K1748" i="5" s="1"/>
  <c r="I1625" i="5"/>
  <c r="K1625" i="5" s="1"/>
  <c r="I1593" i="5"/>
  <c r="K1593" i="5" s="1"/>
  <c r="I505" i="5"/>
  <c r="K505" i="5" s="1"/>
  <c r="I2189" i="5"/>
  <c r="K2189" i="5" s="1"/>
  <c r="I1550" i="5"/>
  <c r="K1550" i="5" s="1"/>
  <c r="I1820" i="5"/>
  <c r="K1820" i="5" s="1"/>
  <c r="I1694" i="5"/>
  <c r="K1694" i="5" s="1"/>
  <c r="I888" i="5"/>
  <c r="K888" i="5" s="1"/>
  <c r="I245" i="5"/>
  <c r="K245" i="5" s="1"/>
  <c r="I215" i="5"/>
  <c r="K215" i="5" s="1"/>
  <c r="I2192" i="5"/>
  <c r="K2192" i="5" s="1"/>
  <c r="I1993" i="5"/>
  <c r="K1993" i="5" s="1"/>
  <c r="I1208" i="5"/>
  <c r="K1208" i="5" s="1"/>
  <c r="I1334" i="5"/>
  <c r="K1334" i="5" s="1"/>
  <c r="I2327" i="5"/>
  <c r="K2327" i="5" s="1"/>
  <c r="I1482" i="5"/>
  <c r="K1482" i="5" s="1"/>
  <c r="I1406" i="5"/>
  <c r="K1406" i="5" s="1"/>
  <c r="I1892" i="5"/>
  <c r="K1892" i="5" s="1"/>
  <c r="I1578" i="5"/>
  <c r="K1578" i="5" s="1"/>
  <c r="I1950" i="5"/>
  <c r="K1950" i="5" s="1"/>
  <c r="I1338" i="5"/>
  <c r="K1338" i="5" s="1"/>
  <c r="I359" i="5"/>
  <c r="K359" i="5" s="1"/>
  <c r="I134" i="5"/>
  <c r="K134" i="5" s="1"/>
  <c r="I34" i="5"/>
  <c r="K34" i="5" s="1"/>
  <c r="I2015" i="5"/>
  <c r="K2015" i="5" s="1"/>
  <c r="I61" i="5"/>
  <c r="K61" i="5" s="1"/>
  <c r="I1706" i="5"/>
  <c r="K1706" i="5" s="1"/>
  <c r="I785" i="5"/>
  <c r="K785" i="5" s="1"/>
  <c r="I686" i="5"/>
  <c r="K686" i="5" s="1"/>
  <c r="I1378" i="5"/>
  <c r="K1378" i="5" s="1"/>
  <c r="I1025" i="5"/>
  <c r="K1025" i="5" s="1"/>
  <c r="I1563" i="5"/>
  <c r="K1563" i="5" s="1"/>
  <c r="I1198" i="5"/>
  <c r="K1198" i="5" s="1"/>
  <c r="I317" i="5"/>
  <c r="K317" i="5" s="1"/>
  <c r="I2139" i="5"/>
  <c r="K2139" i="5" s="1"/>
  <c r="I2222" i="5"/>
  <c r="K2222" i="5" s="1"/>
  <c r="I1178" i="5"/>
  <c r="K1178" i="5" s="1"/>
  <c r="I1717" i="5"/>
  <c r="K1717" i="5" s="1"/>
  <c r="I1532" i="5"/>
  <c r="K1532" i="5" s="1"/>
  <c r="I1018" i="5"/>
  <c r="K1018" i="5" s="1"/>
  <c r="I2041" i="5"/>
  <c r="K2041" i="5" s="1"/>
  <c r="I1631" i="5"/>
  <c r="K1631" i="5" s="1"/>
  <c r="I558" i="5"/>
  <c r="K558" i="5" s="1"/>
  <c r="I1016" i="5"/>
  <c r="K1016" i="5" s="1"/>
  <c r="I2108" i="5"/>
  <c r="K2108" i="5" s="1"/>
  <c r="I1294" i="5"/>
  <c r="K1294" i="5" s="1"/>
  <c r="I1637" i="5"/>
  <c r="K1637" i="5" s="1"/>
  <c r="I1609" i="5"/>
  <c r="K1609" i="5" s="1"/>
  <c r="I354" i="5"/>
  <c r="K354" i="5" s="1"/>
  <c r="I2386" i="5"/>
  <c r="K2386" i="5" s="1"/>
  <c r="I2261" i="5"/>
  <c r="K2261" i="5" s="1"/>
  <c r="I1103" i="5"/>
  <c r="K1103" i="5" s="1"/>
  <c r="I737" i="5"/>
  <c r="K737" i="5" s="1"/>
  <c r="I1527" i="5"/>
  <c r="K1527" i="5" s="1"/>
  <c r="I433" i="5"/>
  <c r="K433" i="5" s="1"/>
  <c r="I1121" i="5"/>
  <c r="K1121" i="5" s="1"/>
  <c r="I1138" i="5"/>
  <c r="K1138" i="5" s="1"/>
  <c r="I860" i="5"/>
  <c r="K860" i="5" s="1"/>
  <c r="I378" i="5"/>
  <c r="K378" i="5" s="1"/>
  <c r="I648" i="5"/>
  <c r="K648" i="5" s="1"/>
  <c r="I1420" i="5"/>
  <c r="K1420" i="5" s="1"/>
  <c r="I853" i="5"/>
  <c r="K853" i="5" s="1"/>
  <c r="I2081" i="5"/>
  <c r="K2081" i="5" s="1"/>
  <c r="I864" i="5"/>
  <c r="K864" i="5" s="1"/>
  <c r="I1369" i="5"/>
  <c r="K1369" i="5" s="1"/>
  <c r="I2094" i="5"/>
  <c r="K2094" i="5" s="1"/>
  <c r="I913" i="5"/>
  <c r="K913" i="5" s="1"/>
  <c r="I2050" i="5"/>
  <c r="K2050" i="5" s="1"/>
  <c r="I602" i="5"/>
  <c r="K602" i="5" s="1"/>
  <c r="I1845" i="5"/>
  <c r="K1845" i="5" s="1"/>
  <c r="I1045" i="5"/>
  <c r="K1045" i="5" s="1"/>
  <c r="I2232" i="5"/>
  <c r="K2232" i="5" s="1"/>
  <c r="I2018" i="5"/>
  <c r="K2018" i="5" s="1"/>
  <c r="I216" i="5"/>
  <c r="K216" i="5" s="1"/>
  <c r="I987" i="5"/>
  <c r="K987" i="5" s="1"/>
  <c r="I20" i="5"/>
  <c r="K20" i="5" s="1"/>
  <c r="I1312" i="5"/>
  <c r="K1312" i="5" s="1"/>
  <c r="I2012" i="5"/>
  <c r="K2012" i="5" s="1"/>
  <c r="I705" i="5"/>
  <c r="K705" i="5" s="1"/>
  <c r="I404" i="5"/>
  <c r="K404" i="5" s="1"/>
  <c r="I784" i="5"/>
  <c r="K784" i="5" s="1"/>
  <c r="I1077" i="5"/>
  <c r="K1077" i="5" s="1"/>
  <c r="I83" i="5"/>
  <c r="K83" i="5" s="1"/>
  <c r="I1346" i="5"/>
  <c r="K1346" i="5" s="1"/>
  <c r="I565" i="5"/>
  <c r="K565" i="5" s="1"/>
  <c r="I1254" i="5"/>
  <c r="K1254" i="5" s="1"/>
  <c r="I1713" i="5"/>
  <c r="K1713" i="5" s="1"/>
  <c r="I989" i="5"/>
  <c r="K989" i="5" s="1"/>
  <c r="I969" i="5"/>
  <c r="K969" i="5" s="1"/>
  <c r="I961" i="5"/>
  <c r="K961" i="5" s="1"/>
  <c r="I1283" i="5"/>
  <c r="K1283" i="5" s="1"/>
  <c r="I1573" i="5"/>
  <c r="K1573" i="5" s="1"/>
  <c r="I1504" i="5"/>
  <c r="K1504" i="5" s="1"/>
  <c r="I1102" i="5"/>
  <c r="K1102" i="5" s="1"/>
  <c r="I669" i="5"/>
  <c r="K669" i="5" s="1"/>
  <c r="I755" i="5"/>
  <c r="K755" i="5" s="1"/>
  <c r="I824" i="5"/>
  <c r="K824" i="5" s="1"/>
  <c r="I1337" i="5"/>
  <c r="K1337" i="5" s="1"/>
  <c r="I772" i="5"/>
  <c r="K772" i="5" s="1"/>
  <c r="I1866" i="5"/>
  <c r="K1866" i="5" s="1"/>
  <c r="I2056" i="5"/>
  <c r="K2056" i="5" s="1"/>
  <c r="I748" i="5"/>
  <c r="K748" i="5" s="1"/>
  <c r="I756" i="5"/>
  <c r="K756" i="5" s="1"/>
  <c r="I289" i="5"/>
  <c r="K289" i="5" s="1"/>
  <c r="I773" i="5"/>
  <c r="K773" i="5" s="1"/>
  <c r="I1771" i="5"/>
  <c r="K1771" i="5" s="1"/>
  <c r="I1816" i="5"/>
  <c r="K1816" i="5" s="1"/>
  <c r="I189" i="5"/>
  <c r="K189" i="5" s="1"/>
  <c r="I2445" i="5"/>
  <c r="K2445" i="5" s="1"/>
  <c r="I398" i="5"/>
  <c r="K398" i="5" s="1"/>
  <c r="I868" i="5"/>
  <c r="K868" i="5" s="1"/>
  <c r="I1540" i="5"/>
  <c r="K1540" i="5" s="1"/>
  <c r="I1616" i="5"/>
  <c r="K1616" i="5" s="1"/>
  <c r="I673" i="5"/>
  <c r="K673" i="5" s="1"/>
  <c r="I270" i="5"/>
  <c r="K270" i="5" s="1"/>
  <c r="I592" i="5"/>
  <c r="K592" i="5" s="1"/>
  <c r="I1606" i="5"/>
  <c r="K1606" i="5" s="1"/>
  <c r="I528" i="5"/>
  <c r="K528" i="5" s="1"/>
  <c r="I1469" i="5"/>
  <c r="K1469" i="5" s="1"/>
  <c r="I915" i="5"/>
  <c r="K915" i="5" s="1"/>
  <c r="I2047" i="5"/>
  <c r="K2047" i="5" s="1"/>
  <c r="I2357" i="5"/>
  <c r="K2357" i="5" s="1"/>
  <c r="I1226" i="5"/>
  <c r="K1226" i="5" s="1"/>
  <c r="I1567" i="5"/>
  <c r="K1567" i="5" s="1"/>
  <c r="I498" i="5"/>
  <c r="K498" i="5" s="1"/>
  <c r="I1876" i="5"/>
  <c r="K1876" i="5" s="1"/>
  <c r="I883" i="5"/>
  <c r="K883" i="5" s="1"/>
  <c r="I1157" i="5"/>
  <c r="K1157" i="5" s="1"/>
  <c r="I1709" i="5"/>
  <c r="K1709" i="5" s="1"/>
  <c r="I454" i="5"/>
  <c r="K454" i="5" s="1"/>
  <c r="I1557" i="5"/>
  <c r="K1557" i="5" s="1"/>
  <c r="I1904" i="5"/>
  <c r="K1904" i="5" s="1"/>
  <c r="I457" i="5"/>
  <c r="K457" i="5" s="1"/>
  <c r="I456" i="5"/>
  <c r="K456" i="5" s="1"/>
  <c r="I1051" i="5"/>
  <c r="K1051" i="5" s="1"/>
  <c r="I1909" i="5"/>
  <c r="K1909" i="5" s="1"/>
  <c r="I1434" i="5"/>
  <c r="K1434" i="5" s="1"/>
  <c r="I1309" i="5"/>
  <c r="K1309" i="5" s="1"/>
  <c r="I1877" i="5"/>
  <c r="K1877" i="5" s="1"/>
  <c r="I511" i="5"/>
  <c r="K511" i="5" s="1"/>
  <c r="I1564" i="5"/>
  <c r="K1564" i="5" s="1"/>
  <c r="I792" i="5"/>
  <c r="K792" i="5" s="1"/>
  <c r="I2272" i="5"/>
  <c r="K2272" i="5" s="1"/>
  <c r="I1626" i="5"/>
  <c r="K1626" i="5" s="1"/>
  <c r="I2415" i="5"/>
  <c r="K2415" i="5" s="1"/>
  <c r="I727" i="5"/>
  <c r="K727" i="5" s="1"/>
  <c r="I524" i="5"/>
  <c r="K524" i="5" s="1"/>
  <c r="I1722" i="5"/>
  <c r="K1722" i="5" s="1"/>
  <c r="I13" i="5"/>
  <c r="K13" i="5" s="1"/>
  <c r="I298" i="5"/>
  <c r="K298" i="5" s="1"/>
  <c r="I2114" i="5"/>
  <c r="K2114" i="5" s="1"/>
  <c r="I96" i="5"/>
  <c r="K96" i="5" s="1"/>
  <c r="I2352" i="5"/>
  <c r="K2352" i="5" s="1"/>
  <c r="I1299" i="5"/>
  <c r="K1299" i="5" s="1"/>
  <c r="I2376" i="5"/>
  <c r="K2376" i="5" s="1"/>
  <c r="I2226" i="5"/>
  <c r="K2226" i="5" s="1"/>
  <c r="I513" i="5"/>
  <c r="K513" i="5" s="1"/>
  <c r="I1582" i="5"/>
  <c r="K1582" i="5" s="1"/>
  <c r="I1932" i="5"/>
  <c r="K1932" i="5" s="1"/>
  <c r="I1805" i="5"/>
  <c r="K1805" i="5" s="1"/>
  <c r="I2269" i="5"/>
  <c r="K2269" i="5" s="1"/>
  <c r="I614" i="5"/>
  <c r="K614" i="5" s="1"/>
  <c r="I1078" i="5"/>
  <c r="K1078" i="5" s="1"/>
  <c r="I2117" i="5"/>
  <c r="K2117" i="5" s="1"/>
  <c r="I1057" i="5"/>
  <c r="K1057" i="5" s="1"/>
  <c r="I1425" i="5"/>
  <c r="K1425" i="5" s="1"/>
  <c r="I580" i="5"/>
  <c r="K580" i="5" s="1"/>
  <c r="I2043" i="5"/>
  <c r="K2043" i="5" s="1"/>
  <c r="I2147" i="5"/>
  <c r="K2147" i="5" s="1"/>
  <c r="I116" i="5"/>
  <c r="K116" i="5" s="1"/>
  <c r="I226" i="5"/>
  <c r="K226" i="5" s="1"/>
  <c r="I1277" i="5"/>
  <c r="K1277" i="5" s="1"/>
  <c r="I776" i="5"/>
  <c r="K776" i="5" s="1"/>
  <c r="I936" i="5"/>
  <c r="K936" i="5" s="1"/>
  <c r="I2134" i="5"/>
  <c r="K2134" i="5" s="1"/>
  <c r="I751" i="5"/>
  <c r="K751" i="5" s="1"/>
  <c r="I408" i="5"/>
  <c r="K408" i="5" s="1"/>
  <c r="I2402" i="5"/>
  <c r="K2402" i="5" s="1"/>
  <c r="I2208" i="5"/>
  <c r="K2208" i="5" s="1"/>
  <c r="I1881" i="5"/>
  <c r="K1881" i="5" s="1"/>
  <c r="I1886" i="5"/>
  <c r="K1886" i="5" s="1"/>
  <c r="I1704" i="5"/>
  <c r="K1704" i="5" s="1"/>
  <c r="I1577" i="5"/>
  <c r="K1577" i="5" s="1"/>
  <c r="I1647" i="5"/>
  <c r="K1647" i="5" s="1"/>
  <c r="I2070" i="5"/>
  <c r="K2070" i="5" s="1"/>
  <c r="I688" i="5"/>
  <c r="K688" i="5" s="1"/>
  <c r="I1032" i="5"/>
  <c r="K1032" i="5" s="1"/>
  <c r="I582" i="5"/>
  <c r="K582" i="5" s="1"/>
  <c r="I1784" i="5"/>
  <c r="K1784" i="5" s="1"/>
  <c r="I970" i="5"/>
  <c r="K970" i="5" s="1"/>
  <c r="I191" i="5"/>
  <c r="K191" i="5" s="1"/>
  <c r="I1201" i="5"/>
  <c r="K1201" i="5" s="1"/>
  <c r="I986" i="5"/>
  <c r="K986" i="5" s="1"/>
  <c r="I2162" i="5"/>
  <c r="K2162" i="5" s="1"/>
  <c r="I1804" i="5"/>
  <c r="K1804" i="5" s="1"/>
  <c r="I481" i="5"/>
  <c r="K481" i="5" s="1"/>
  <c r="I76" i="5"/>
  <c r="K76" i="5" s="1"/>
  <c r="I269" i="5"/>
  <c r="K269" i="5" s="1"/>
  <c r="I1885" i="5"/>
  <c r="K1885" i="5" s="1"/>
  <c r="I1200" i="5"/>
  <c r="K1200" i="5" s="1"/>
  <c r="I983" i="5"/>
  <c r="K983" i="5" s="1"/>
  <c r="I1925" i="5"/>
  <c r="K1925" i="5" s="1"/>
  <c r="I1758" i="5"/>
  <c r="K1758" i="5" s="1"/>
  <c r="I590" i="5"/>
  <c r="K590" i="5" s="1"/>
  <c r="I637" i="5"/>
  <c r="K637" i="5" s="1"/>
  <c r="I611" i="5"/>
  <c r="K611" i="5" s="1"/>
  <c r="I474" i="5"/>
  <c r="K474" i="5" s="1"/>
  <c r="I952" i="5"/>
  <c r="K952" i="5" s="1"/>
  <c r="I1415" i="5"/>
  <c r="K1415" i="5" s="1"/>
  <c r="I1160" i="5"/>
  <c r="K1160" i="5" s="1"/>
  <c r="I1906" i="5"/>
  <c r="K1906" i="5" s="1"/>
  <c r="I1840" i="5"/>
  <c r="K1840" i="5" s="1"/>
  <c r="I177" i="5"/>
  <c r="K177" i="5" s="1"/>
  <c r="I1401" i="5"/>
  <c r="K1401" i="5" s="1"/>
  <c r="I1486" i="5"/>
  <c r="K1486" i="5" s="1"/>
  <c r="I401" i="5"/>
  <c r="K401" i="5" s="1"/>
  <c r="I2110" i="5"/>
  <c r="K2110" i="5" s="1"/>
  <c r="I393" i="5"/>
  <c r="K393" i="5" s="1"/>
  <c r="I899" i="5"/>
  <c r="K899" i="5" s="1"/>
  <c r="I22" i="5"/>
  <c r="K22" i="5" s="1"/>
  <c r="I141" i="5"/>
  <c r="K141" i="5" s="1"/>
  <c r="I107" i="5"/>
  <c r="K107" i="5" s="1"/>
  <c r="I1633" i="5"/>
  <c r="K1633" i="5" s="1"/>
  <c r="I1756" i="5"/>
  <c r="K1756" i="5" s="1"/>
  <c r="I143" i="5"/>
  <c r="K143" i="5" s="1"/>
  <c r="I1905" i="5"/>
  <c r="K1905" i="5" s="1"/>
  <c r="I2320" i="5"/>
  <c r="K2320" i="5" s="1"/>
  <c r="I2309" i="5"/>
  <c r="K2309" i="5" s="1"/>
  <c r="I861" i="5"/>
  <c r="K861" i="5" s="1"/>
  <c r="I804" i="5"/>
  <c r="K804" i="5" s="1"/>
  <c r="I197" i="5"/>
  <c r="K197" i="5" s="1"/>
  <c r="I982" i="5"/>
  <c r="K982" i="5" s="1"/>
  <c r="I957" i="5"/>
  <c r="K957" i="5" s="1"/>
  <c r="I2062" i="5"/>
  <c r="K2062" i="5" s="1"/>
  <c r="I425" i="5"/>
  <c r="K425" i="5" s="1"/>
  <c r="I267" i="5"/>
  <c r="K267" i="5" s="1"/>
  <c r="I887" i="5"/>
  <c r="K887" i="5" s="1"/>
  <c r="I1429" i="5"/>
  <c r="K1429" i="5" s="1"/>
  <c r="I862" i="5"/>
  <c r="K862" i="5" s="1"/>
  <c r="I2360" i="5"/>
  <c r="K2360" i="5" s="1"/>
  <c r="I1978" i="5"/>
  <c r="K1978" i="5" s="1"/>
  <c r="I2115" i="5"/>
  <c r="K2115" i="5" s="1"/>
  <c r="I1776" i="5"/>
  <c r="K1776" i="5" s="1"/>
  <c r="I1515" i="5"/>
  <c r="K1515" i="5" s="1"/>
  <c r="I1087" i="5"/>
  <c r="K1087" i="5" s="1"/>
  <c r="I1789" i="5"/>
  <c r="K1789" i="5" s="1"/>
  <c r="I1481" i="5"/>
  <c r="K1481" i="5" s="1"/>
  <c r="I1451" i="5"/>
  <c r="K1451" i="5" s="1"/>
  <c r="I1034" i="5"/>
  <c r="K1034" i="5" s="1"/>
  <c r="I1393" i="5"/>
  <c r="K1393" i="5" s="1"/>
  <c r="I854" i="5"/>
  <c r="K854" i="5" s="1"/>
  <c r="I1545" i="5"/>
  <c r="K1545" i="5" s="1"/>
  <c r="I1810" i="5"/>
  <c r="K1810" i="5" s="1"/>
  <c r="I1484" i="5"/>
  <c r="K1484" i="5" s="1"/>
  <c r="I2291" i="5"/>
  <c r="K2291" i="5" s="1"/>
  <c r="I362" i="5"/>
  <c r="K362" i="5" s="1"/>
  <c r="I1194" i="5"/>
  <c r="K1194" i="5" s="1"/>
  <c r="I112" i="5"/>
  <c r="K112" i="5" s="1"/>
  <c r="I1147" i="5"/>
  <c r="K1147" i="5" s="1"/>
  <c r="I1246" i="5"/>
  <c r="K1246" i="5" s="1"/>
  <c r="I350" i="5"/>
  <c r="K350" i="5" s="1"/>
  <c r="I21" i="5"/>
  <c r="K21" i="5" s="1"/>
  <c r="I421" i="5"/>
  <c r="K421" i="5" s="1"/>
  <c r="I2069" i="5"/>
  <c r="K2069" i="5" s="1"/>
  <c r="I75" i="5"/>
  <c r="K75" i="5" s="1"/>
  <c r="I2054" i="5"/>
  <c r="K2054" i="5" s="1"/>
  <c r="I917" i="5"/>
  <c r="K917" i="5" s="1"/>
  <c r="I2100" i="5"/>
  <c r="K2100" i="5" s="1"/>
  <c r="I419" i="5"/>
  <c r="K419" i="5" s="1"/>
  <c r="I74" i="5"/>
  <c r="K74" i="5" s="1"/>
  <c r="I2433" i="5"/>
  <c r="K2433" i="5" s="1"/>
  <c r="I2194" i="5"/>
  <c r="K2194" i="5" s="1"/>
  <c r="I1630" i="5"/>
  <c r="K1630" i="5" s="1"/>
  <c r="I683" i="5"/>
  <c r="K683" i="5" s="1"/>
  <c r="I1120" i="5"/>
  <c r="K1120" i="5" s="1"/>
  <c r="I879" i="5"/>
  <c r="K879" i="5" s="1"/>
  <c r="I977" i="5"/>
  <c r="K977" i="5" s="1"/>
  <c r="I572" i="5"/>
  <c r="K572" i="5" s="1"/>
  <c r="I1903" i="5"/>
  <c r="K1903" i="5" s="1"/>
  <c r="I575" i="5"/>
  <c r="K575" i="5" s="1"/>
  <c r="I1258" i="5"/>
  <c r="K1258" i="5" s="1"/>
  <c r="I2314" i="5"/>
  <c r="K2314" i="5" s="1"/>
  <c r="I1893" i="5"/>
  <c r="K1893" i="5" s="1"/>
  <c r="I132" i="5"/>
  <c r="K132" i="5" s="1"/>
  <c r="I525" i="5"/>
  <c r="K525" i="5" s="1"/>
  <c r="I2235" i="5"/>
  <c r="K2235" i="5" s="1"/>
  <c r="I1602" i="5"/>
  <c r="K1602" i="5" s="1"/>
  <c r="I2119" i="5"/>
  <c r="K2119" i="5" s="1"/>
  <c r="I622" i="5"/>
  <c r="K622" i="5" s="1"/>
  <c r="I2405" i="5"/>
  <c r="K2405" i="5" s="1"/>
  <c r="I944" i="5"/>
  <c r="K944" i="5" s="1"/>
  <c r="I678" i="5"/>
  <c r="K678" i="5" s="1"/>
  <c r="I494" i="5"/>
  <c r="K494" i="5" s="1"/>
  <c r="I479" i="5"/>
  <c r="K479" i="5" s="1"/>
  <c r="I1815" i="5"/>
  <c r="K1815" i="5" s="1"/>
  <c r="I1462" i="5"/>
  <c r="K1462" i="5" s="1"/>
  <c r="I447" i="5"/>
  <c r="K447" i="5" s="1"/>
  <c r="I1733" i="5"/>
  <c r="K1733" i="5" s="1"/>
  <c r="I919" i="5"/>
  <c r="K919" i="5" s="1"/>
  <c r="I537" i="5"/>
  <c r="K537" i="5" s="1"/>
  <c r="I217" i="5"/>
  <c r="K217" i="5" s="1"/>
  <c r="I870" i="5"/>
  <c r="K870" i="5" s="1"/>
  <c r="I1520" i="5"/>
  <c r="K1520" i="5" s="1"/>
  <c r="I2312" i="5"/>
  <c r="K2312" i="5" s="1"/>
  <c r="I1180" i="5"/>
  <c r="K1180" i="5" s="1"/>
  <c r="I411" i="5"/>
  <c r="K411" i="5" s="1"/>
  <c r="I1997" i="5"/>
  <c r="K1997" i="5" s="1"/>
  <c r="I1060" i="5"/>
  <c r="K1060" i="5" s="1"/>
  <c r="I2205" i="5"/>
  <c r="K2205" i="5" s="1"/>
  <c r="I1972" i="5"/>
  <c r="K1972" i="5" s="1"/>
  <c r="I840" i="5"/>
  <c r="K840" i="5" s="1"/>
  <c r="I1861" i="5"/>
  <c r="K1861" i="5" s="1"/>
  <c r="I1146" i="5"/>
  <c r="K1146" i="5" s="1"/>
  <c r="I2123" i="5"/>
  <c r="K2123" i="5" s="1"/>
  <c r="I347" i="5"/>
  <c r="K347" i="5" s="1"/>
  <c r="I375" i="5"/>
  <c r="K375" i="5" s="1"/>
  <c r="I162" i="5"/>
  <c r="K162" i="5" s="1"/>
  <c r="I2029" i="5"/>
  <c r="K2029" i="5" s="1"/>
  <c r="I1301" i="5"/>
  <c r="K1301" i="5" s="1"/>
  <c r="I2397" i="5"/>
  <c r="K2397" i="5" s="1"/>
  <c r="I1230" i="5"/>
  <c r="K1230" i="5" s="1"/>
  <c r="I1518" i="5"/>
  <c r="K1518" i="5" s="1"/>
  <c r="I285" i="5"/>
  <c r="K285" i="5" s="1"/>
  <c r="I187" i="5"/>
  <c r="K187" i="5" s="1"/>
  <c r="I770" i="5"/>
  <c r="K770" i="5" s="1"/>
  <c r="I487" i="5"/>
  <c r="K487" i="5" s="1"/>
  <c r="I570" i="5"/>
  <c r="K570" i="5" s="1"/>
  <c r="I180" i="5"/>
  <c r="K180" i="5" s="1"/>
  <c r="I247" i="5"/>
  <c r="K247" i="5" s="1"/>
  <c r="I1931" i="5"/>
  <c r="K1931" i="5" s="1"/>
  <c r="I70" i="5"/>
  <c r="K70" i="5" s="1"/>
  <c r="I2371" i="5"/>
  <c r="K2371" i="5" s="1"/>
  <c r="I1615" i="5"/>
  <c r="K1615" i="5" s="1"/>
  <c r="I2342" i="5"/>
  <c r="K2342" i="5" s="1"/>
  <c r="I1962" i="5"/>
  <c r="K1962" i="5" s="1"/>
  <c r="I1092" i="5"/>
  <c r="K1092" i="5" s="1"/>
  <c r="I2020" i="5"/>
  <c r="K2020" i="5" s="1"/>
  <c r="I1239" i="5"/>
  <c r="K1239" i="5" s="1"/>
  <c r="I573" i="5"/>
  <c r="K573" i="5" s="1"/>
  <c r="I943" i="5"/>
  <c r="K943" i="5" s="1"/>
  <c r="I2253" i="5"/>
  <c r="K2253" i="5" s="1"/>
  <c r="I1490" i="5"/>
  <c r="K1490" i="5" s="1"/>
  <c r="I664" i="5"/>
  <c r="K664" i="5" s="1"/>
  <c r="I1320" i="5"/>
  <c r="K1320" i="5" s="1"/>
  <c r="I736" i="5"/>
  <c r="K736" i="5" s="1"/>
  <c r="I1351" i="5"/>
  <c r="K1351" i="5" s="1"/>
  <c r="I1787" i="5"/>
  <c r="K1787" i="5" s="1"/>
  <c r="I1964" i="5"/>
  <c r="K1964" i="5" s="1"/>
  <c r="I1068" i="5"/>
  <c r="K1068" i="5" s="1"/>
  <c r="I2113" i="5"/>
  <c r="K2113" i="5" s="1"/>
  <c r="I922" i="5"/>
  <c r="K922" i="5" s="1"/>
  <c r="I1507" i="5"/>
  <c r="K1507" i="5" s="1"/>
  <c r="I1113" i="5"/>
  <c r="K1113" i="5" s="1"/>
  <c r="I869" i="5"/>
  <c r="K869" i="5" s="1"/>
  <c r="I1188" i="5"/>
  <c r="K1188" i="5" s="1"/>
  <c r="I1525" i="5"/>
  <c r="K1525" i="5" s="1"/>
  <c r="I2369" i="5"/>
  <c r="K2369" i="5" s="1"/>
  <c r="I1044" i="5"/>
  <c r="K1044" i="5" s="1"/>
  <c r="I19" i="5"/>
  <c r="K19" i="5" s="1"/>
  <c r="I1806" i="5"/>
  <c r="K1806" i="5" s="1"/>
  <c r="I2211" i="5"/>
  <c r="K2211" i="5" s="1"/>
  <c r="I1136" i="5"/>
  <c r="K1136" i="5" s="1"/>
  <c r="I832" i="5"/>
  <c r="K832" i="5" s="1"/>
  <c r="I1585" i="5"/>
  <c r="K1585" i="5" s="1"/>
  <c r="I1867" i="5"/>
  <c r="K1867" i="5" s="1"/>
  <c r="I1764" i="5"/>
  <c r="K1764" i="5" s="1"/>
  <c r="I31" i="5"/>
  <c r="K31" i="5" s="1"/>
  <c r="I2404" i="5"/>
  <c r="K2404" i="5" s="1"/>
  <c r="I695" i="5"/>
  <c r="K695" i="5" s="1"/>
  <c r="I1622" i="5"/>
  <c r="K1622" i="5" s="1"/>
  <c r="I2346" i="5"/>
  <c r="K2346" i="5" s="1"/>
  <c r="I2111" i="5"/>
  <c r="K2111" i="5" s="1"/>
  <c r="I1921" i="5"/>
  <c r="K1921" i="5" s="1"/>
  <c r="I459" i="5"/>
  <c r="K459" i="5" s="1"/>
  <c r="I2007" i="5"/>
  <c r="K2007" i="5" s="1"/>
  <c r="I417" i="5"/>
  <c r="K417" i="5" s="1"/>
  <c r="I1357" i="5"/>
  <c r="K1357" i="5" s="1"/>
  <c r="I547" i="5"/>
  <c r="K547" i="5" s="1"/>
  <c r="I466" i="5"/>
  <c r="K466" i="5" s="1"/>
  <c r="I462" i="5"/>
  <c r="K462" i="5" s="1"/>
  <c r="I762" i="5"/>
  <c r="K762" i="5" s="1"/>
  <c r="I1290" i="5"/>
  <c r="K1290" i="5" s="1"/>
  <c r="I2452" i="5"/>
  <c r="K2452" i="5" s="1"/>
  <c r="I1649" i="5"/>
  <c r="K1649" i="5" s="1"/>
  <c r="I167" i="5"/>
  <c r="K167" i="5" s="1"/>
  <c r="I2063" i="5"/>
  <c r="K2063" i="5" s="1"/>
  <c r="I1869" i="5"/>
  <c r="K1869" i="5" s="1"/>
  <c r="I874" i="5"/>
  <c r="K874" i="5" s="1"/>
  <c r="I1741" i="5"/>
  <c r="K1741" i="5" s="1"/>
  <c r="I1168" i="5"/>
  <c r="K1168" i="5" s="1"/>
  <c r="I2367" i="5"/>
  <c r="K2367" i="5" s="1"/>
  <c r="I28" i="5"/>
  <c r="K28" i="5" s="1"/>
  <c r="I2173" i="5"/>
  <c r="K2173" i="5" s="1"/>
  <c r="I1117" i="5"/>
  <c r="K1117" i="5" s="1"/>
  <c r="I1952" i="5"/>
  <c r="K1952" i="5" s="1"/>
  <c r="I823" i="5"/>
  <c r="K823" i="5" s="1"/>
  <c r="I769" i="5"/>
  <c r="K769" i="5" s="1"/>
  <c r="I2266" i="5"/>
  <c r="K2266" i="5" s="1"/>
  <c r="I1055" i="5"/>
  <c r="K1055" i="5" s="1"/>
  <c r="I62" i="5"/>
  <c r="K62" i="5" s="1"/>
  <c r="I384" i="5"/>
  <c r="K384" i="5" s="1"/>
  <c r="I2126" i="5"/>
  <c r="K2126" i="5" s="1"/>
  <c r="I2176" i="5"/>
  <c r="K2176" i="5" s="1"/>
  <c r="I2378" i="5"/>
  <c r="K2378" i="5" s="1"/>
  <c r="I740" i="5"/>
  <c r="K740" i="5" s="1"/>
  <c r="I721" i="5"/>
  <c r="K721" i="5" s="1"/>
  <c r="I935" i="5"/>
  <c r="K935" i="5" s="1"/>
  <c r="I155" i="5"/>
  <c r="K155" i="5" s="1"/>
  <c r="I94" i="5"/>
  <c r="K94" i="5" s="1"/>
  <c r="I2075" i="5"/>
  <c r="K2075" i="5" s="1"/>
  <c r="I1182" i="5"/>
  <c r="K1182" i="5" s="1"/>
  <c r="I779" i="5"/>
  <c r="K779" i="5" s="1"/>
  <c r="I1837" i="5"/>
  <c r="K1837" i="5" s="1"/>
  <c r="I415" i="5"/>
  <c r="K415" i="5" s="1"/>
  <c r="I364" i="5"/>
  <c r="K364" i="5" s="1"/>
  <c r="I550" i="5"/>
  <c r="K550" i="5" s="1"/>
  <c r="I1150" i="5"/>
  <c r="K1150" i="5" s="1"/>
  <c r="I1872" i="5"/>
  <c r="K1872" i="5" s="1"/>
  <c r="I591" i="5"/>
  <c r="K591" i="5" s="1"/>
  <c r="I830" i="5"/>
  <c r="K830" i="5" s="1"/>
  <c r="I478" i="5"/>
  <c r="K478" i="5" s="1"/>
  <c r="I436" i="5"/>
  <c r="K436" i="5" s="1"/>
  <c r="I2198" i="5"/>
  <c r="K2198" i="5" s="1"/>
  <c r="I710" i="5"/>
  <c r="K710" i="5" s="1"/>
  <c r="I2409" i="5"/>
  <c r="K2409" i="5" s="1"/>
  <c r="I334" i="5"/>
  <c r="K334" i="5" s="1"/>
  <c r="I1280" i="5"/>
  <c r="K1280" i="5" s="1"/>
  <c r="I1594" i="5"/>
  <c r="K1594" i="5" s="1"/>
  <c r="I1343" i="5"/>
  <c r="K1343" i="5" s="1"/>
  <c r="I1551" i="5"/>
  <c r="K1551" i="5" s="1"/>
  <c r="I53" i="5"/>
  <c r="K53" i="5" s="1"/>
  <c r="I2098" i="5"/>
  <c r="K2098" i="5" s="1"/>
  <c r="I2381" i="5"/>
  <c r="K2381" i="5" s="1"/>
  <c r="I446" i="5"/>
  <c r="K446" i="5" s="1"/>
  <c r="I766" i="5"/>
  <c r="K766" i="5" s="1"/>
  <c r="I1671" i="5"/>
  <c r="K1671" i="5" s="1"/>
  <c r="I2305" i="5"/>
  <c r="K2305" i="5" s="1"/>
  <c r="I273" i="5"/>
  <c r="K273" i="5" s="1"/>
  <c r="I1137" i="5"/>
  <c r="K1137" i="5" s="1"/>
  <c r="I163" i="5"/>
  <c r="K163" i="5" s="1"/>
  <c r="I2160" i="5"/>
  <c r="K2160" i="5" s="1"/>
  <c r="I1629" i="5"/>
  <c r="K1629" i="5" s="1"/>
  <c r="I744" i="5"/>
  <c r="K744" i="5" s="1"/>
  <c r="I114" i="5"/>
  <c r="K114" i="5" s="1"/>
  <c r="I589" i="5"/>
  <c r="K589" i="5" s="1"/>
  <c r="I250" i="5"/>
  <c r="K250" i="5" s="1"/>
  <c r="I306" i="5"/>
  <c r="K306" i="5" s="1"/>
  <c r="I990" i="5"/>
  <c r="K990" i="5" s="1"/>
  <c r="I2071" i="5"/>
  <c r="K2071" i="5" s="1"/>
  <c r="I2258" i="5"/>
  <c r="K2258" i="5" s="1"/>
  <c r="I1785" i="5"/>
  <c r="K1785" i="5" s="1"/>
  <c r="I476" i="5"/>
  <c r="K476" i="5" s="1"/>
  <c r="I1737" i="5"/>
  <c r="K1737" i="5" s="1"/>
  <c r="I1215" i="5"/>
  <c r="K1215" i="5" s="1"/>
  <c r="I1159" i="5"/>
  <c r="K1159" i="5" s="1"/>
  <c r="I1040" i="5"/>
  <c r="K1040" i="5" s="1"/>
  <c r="I1732" i="5"/>
  <c r="K1732" i="5" s="1"/>
  <c r="I1759" i="5"/>
  <c r="K1759" i="5" s="1"/>
  <c r="I1605" i="5"/>
  <c r="K1605" i="5" s="1"/>
  <c r="I2170" i="5"/>
  <c r="K2170" i="5" s="1"/>
  <c r="I1727" i="5"/>
  <c r="K1727" i="5" s="1"/>
  <c r="I427" i="5"/>
  <c r="K427" i="5" s="1"/>
  <c r="I980" i="5"/>
  <c r="K980" i="5" s="1"/>
  <c r="I376" i="5"/>
  <c r="K376" i="5" s="1"/>
  <c r="I1361" i="5"/>
  <c r="K1361" i="5" s="1"/>
  <c r="I1276" i="5"/>
  <c r="K1276" i="5" s="1"/>
  <c r="I1019" i="5"/>
  <c r="K1019" i="5" s="1"/>
  <c r="I9" i="5"/>
  <c r="K9" i="5" s="1"/>
  <c r="I1125" i="5"/>
  <c r="K1125" i="5" s="1"/>
  <c r="I2334" i="5"/>
  <c r="K2334" i="5" s="1"/>
  <c r="H2328" i="5"/>
  <c r="J2328" i="5" s="1"/>
  <c r="H1052" i="5"/>
  <c r="J1052" i="5" s="1"/>
  <c r="H204" i="5"/>
  <c r="J204" i="5" s="1"/>
  <c r="L204" i="5" s="1"/>
  <c r="H2051" i="5"/>
  <c r="J2051" i="5" s="1"/>
  <c r="L2051" i="5" s="1"/>
  <c r="H938" i="5"/>
  <c r="J938" i="5" s="1"/>
  <c r="L938" i="5" s="1"/>
  <c r="H534" i="5"/>
  <c r="J534" i="5" s="1"/>
  <c r="L534" i="5" s="1"/>
  <c r="H1803" i="5"/>
  <c r="J1803" i="5" s="1"/>
  <c r="L1803" i="5" s="1"/>
  <c r="H2315" i="5"/>
  <c r="J2315" i="5" s="1"/>
  <c r="H1218" i="5"/>
  <c r="J1218" i="5" s="1"/>
  <c r="H656" i="5"/>
  <c r="J656" i="5" s="1"/>
  <c r="H1232" i="5"/>
  <c r="J1232" i="5" s="1"/>
  <c r="L1232" i="5" s="1"/>
  <c r="H1590" i="5"/>
  <c r="J1590" i="5" s="1"/>
  <c r="L1590" i="5" s="1"/>
  <c r="H302" i="5"/>
  <c r="J302" i="5" s="1"/>
  <c r="L302" i="5" s="1"/>
  <c r="H616" i="5"/>
  <c r="J616" i="5" s="1"/>
  <c r="L616" i="5" s="1"/>
  <c r="H546" i="5"/>
  <c r="J546" i="5" s="1"/>
  <c r="L546" i="5" s="1"/>
  <c r="H1306" i="5"/>
  <c r="J1306" i="5" s="1"/>
  <c r="H1107" i="5"/>
  <c r="J1107" i="5" s="1"/>
  <c r="H2323" i="5"/>
  <c r="J2323" i="5" s="1"/>
  <c r="H1953" i="5"/>
  <c r="J1953" i="5" s="1"/>
  <c r="L1953" i="5" s="1"/>
  <c r="H985" i="5"/>
  <c r="J985" i="5" s="1"/>
  <c r="L985" i="5" s="1"/>
  <c r="H1319" i="5"/>
  <c r="J1319" i="5" s="1"/>
  <c r="L1319" i="5" s="1"/>
  <c r="H1336" i="5"/>
  <c r="J1336" i="5" s="1"/>
  <c r="L1336" i="5" s="1"/>
  <c r="H465" i="5"/>
  <c r="J465" i="5" s="1"/>
  <c r="L465" i="5" s="1"/>
  <c r="H1833" i="5"/>
  <c r="J1833" i="5" s="1"/>
  <c r="H1024" i="5"/>
  <c r="J1024" i="5" s="1"/>
  <c r="H627" i="5"/>
  <c r="J627" i="5" s="1"/>
  <c r="H529" i="5"/>
  <c r="J529" i="5" s="1"/>
  <c r="L529" i="5" s="1"/>
  <c r="H319" i="5"/>
  <c r="J319" i="5" s="1"/>
  <c r="L319" i="5" s="1"/>
  <c r="H507" i="5"/>
  <c r="J507" i="5" s="1"/>
  <c r="L507" i="5" s="1"/>
  <c r="H1811" i="5"/>
  <c r="J1811" i="5" s="1"/>
  <c r="L1811" i="5" s="1"/>
  <c r="H1996" i="5"/>
  <c r="J1996" i="5" s="1"/>
  <c r="L1996" i="5" s="1"/>
  <c r="H1635" i="5"/>
  <c r="J1635" i="5" s="1"/>
  <c r="H470" i="5"/>
  <c r="J470" i="5" s="1"/>
  <c r="H279" i="5"/>
  <c r="J279" i="5" s="1"/>
  <c r="H2308" i="5"/>
  <c r="J2308" i="5" s="1"/>
  <c r="L2308" i="5" s="1"/>
  <c r="H2350" i="5"/>
  <c r="J2350" i="5" s="1"/>
  <c r="L2350" i="5" s="1"/>
  <c r="H2101" i="5"/>
  <c r="J2101" i="5" s="1"/>
  <c r="L2101" i="5" s="1"/>
  <c r="H2307" i="5"/>
  <c r="J2307" i="5" s="1"/>
  <c r="L2307" i="5" s="1"/>
  <c r="H1421" i="5"/>
  <c r="J1421" i="5" s="1"/>
  <c r="L1421" i="5" s="1"/>
  <c r="H254" i="5"/>
  <c r="J254" i="5" s="1"/>
  <c r="H286" i="5"/>
  <c r="J286" i="5" s="1"/>
  <c r="H1086" i="5"/>
  <c r="J1086" i="5" s="1"/>
  <c r="H1891" i="5"/>
  <c r="J1891" i="5" s="1"/>
  <c r="L1891" i="5" s="1"/>
  <c r="H2453" i="5"/>
  <c r="J2453" i="5" s="1"/>
  <c r="L2453" i="5" s="1"/>
  <c r="H450" i="5"/>
  <c r="J450" i="5" s="1"/>
  <c r="L450" i="5" s="1"/>
  <c r="H1579" i="5"/>
  <c r="J1579" i="5" s="1"/>
  <c r="L1579" i="5" s="1"/>
  <c r="H1465" i="5"/>
  <c r="J1465" i="5" s="1"/>
  <c r="L1465" i="5" s="1"/>
  <c r="H1062" i="5"/>
  <c r="J1062" i="5" s="1"/>
  <c r="H659" i="5"/>
  <c r="J659" i="5" s="1"/>
  <c r="H1675" i="5"/>
  <c r="J1675" i="5" s="1"/>
  <c r="H1874" i="5"/>
  <c r="J1874" i="5" s="1"/>
  <c r="L1874" i="5" s="1"/>
  <c r="H1065" i="5"/>
  <c r="J1065" i="5" s="1"/>
  <c r="L1065" i="5" s="1"/>
  <c r="H188" i="5"/>
  <c r="J188" i="5" s="1"/>
  <c r="L188" i="5" s="1"/>
  <c r="H2335" i="5"/>
  <c r="J2335" i="5" s="1"/>
  <c r="L2335" i="5" s="1"/>
  <c r="H363" i="5"/>
  <c r="J363" i="5" s="1"/>
  <c r="L363" i="5" s="1"/>
  <c r="H1724" i="5"/>
  <c r="J1724" i="5" s="1"/>
  <c r="H2228" i="5"/>
  <c r="J2228" i="5" s="1"/>
  <c r="H1039" i="5"/>
  <c r="J1039" i="5" s="1"/>
  <c r="H422" i="5"/>
  <c r="J422" i="5" s="1"/>
  <c r="L422" i="5" s="1"/>
  <c r="H1556" i="5"/>
  <c r="J1556" i="5" s="1"/>
  <c r="L1556" i="5" s="1"/>
  <c r="H903" i="5"/>
  <c r="J903" i="5" s="1"/>
  <c r="L903" i="5" s="1"/>
  <c r="H639" i="5"/>
  <c r="J639" i="5" s="1"/>
  <c r="L639" i="5" s="1"/>
  <c r="H1028" i="5"/>
  <c r="J1028" i="5" s="1"/>
  <c r="L1028" i="5" s="1"/>
  <c r="H2142" i="5"/>
  <c r="J2142" i="5" s="1"/>
  <c r="H1559" i="5"/>
  <c r="J1559" i="5" s="1"/>
  <c r="H636" i="5"/>
  <c r="J636" i="5" s="1"/>
  <c r="H1530" i="5"/>
  <c r="J1530" i="5" s="1"/>
  <c r="L1530" i="5" s="1"/>
  <c r="H2313" i="5"/>
  <c r="J2313" i="5" s="1"/>
  <c r="L2313" i="5" s="1"/>
  <c r="H33" i="5"/>
  <c r="J33" i="5" s="1"/>
  <c r="L33" i="5" s="1"/>
  <c r="H833" i="5"/>
  <c r="J833" i="5" s="1"/>
  <c r="L833" i="5" s="1"/>
  <c r="H1897" i="5"/>
  <c r="J1897" i="5" s="1"/>
  <c r="L1897" i="5" s="1"/>
  <c r="H211" i="5"/>
  <c r="J211" i="5" s="1"/>
  <c r="H2243" i="5"/>
  <c r="J2243" i="5" s="1"/>
  <c r="H1405" i="5"/>
  <c r="J1405" i="5" s="1"/>
  <c r="H1673" i="5"/>
  <c r="J1673" i="5" s="1"/>
  <c r="L1673" i="5" s="1"/>
  <c r="H109" i="5"/>
  <c r="J109" i="5" s="1"/>
  <c r="L109" i="5" s="1"/>
  <c r="H1453" i="5"/>
  <c r="J1453" i="5" s="1"/>
  <c r="L1453" i="5" s="1"/>
  <c r="H340" i="5"/>
  <c r="J340" i="5" s="1"/>
  <c r="L340" i="5" s="1"/>
  <c r="H583" i="5"/>
  <c r="J583" i="5" s="1"/>
  <c r="L583" i="5" s="1"/>
  <c r="H1002" i="5"/>
  <c r="J1002" i="5" s="1"/>
  <c r="H186" i="5"/>
  <c r="J186" i="5" s="1"/>
  <c r="H2413" i="5"/>
  <c r="J2413" i="5" s="1"/>
  <c r="H1101" i="5"/>
  <c r="J1101" i="5" s="1"/>
  <c r="L1101" i="5" s="1"/>
  <c r="H819" i="5"/>
  <c r="J819" i="5" s="1"/>
  <c r="L819" i="5" s="1"/>
  <c r="H2183" i="5"/>
  <c r="J2183" i="5" s="1"/>
  <c r="L2183" i="5" s="1"/>
  <c r="H377" i="5"/>
  <c r="J377" i="5" s="1"/>
  <c r="L377" i="5" s="1"/>
  <c r="H184" i="5"/>
  <c r="J184" i="5" s="1"/>
  <c r="L184" i="5" s="1"/>
  <c r="H816" i="5"/>
  <c r="J816" i="5" s="1"/>
  <c r="H2306" i="5"/>
  <c r="J2306" i="5" s="1"/>
  <c r="H351" i="5"/>
  <c r="J351" i="5" s="1"/>
  <c r="H277" i="5"/>
  <c r="J277" i="5" s="1"/>
  <c r="L277" i="5" s="1"/>
  <c r="H1569" i="5"/>
  <c r="J1569" i="5" s="1"/>
  <c r="L1569" i="5" s="1"/>
  <c r="H2091" i="5"/>
  <c r="J2091" i="5" s="1"/>
  <c r="L2091" i="5" s="1"/>
  <c r="H848" i="5"/>
  <c r="J848" i="5" s="1"/>
  <c r="L848" i="5" s="1"/>
  <c r="H1653" i="5"/>
  <c r="J1653" i="5" s="1"/>
  <c r="L1653" i="5" s="1"/>
  <c r="H1825" i="5"/>
  <c r="J1825" i="5" s="1"/>
  <c r="H2406" i="5"/>
  <c r="J2406" i="5" s="1"/>
  <c r="H1554" i="5"/>
  <c r="J1554" i="5" s="1"/>
  <c r="H2247" i="5"/>
  <c r="J2247" i="5" s="1"/>
  <c r="L2247" i="5" s="1"/>
  <c r="H726" i="5"/>
  <c r="J726" i="5" s="1"/>
  <c r="L726" i="5" s="1"/>
  <c r="H330" i="5"/>
  <c r="J330" i="5" s="1"/>
  <c r="L330" i="5" s="1"/>
  <c r="H967" i="5"/>
  <c r="J967" i="5" s="1"/>
  <c r="L967" i="5" s="1"/>
  <c r="H527" i="5"/>
  <c r="J527" i="5" s="1"/>
  <c r="L527" i="5" s="1"/>
  <c r="H275" i="5"/>
  <c r="J275" i="5" s="1"/>
  <c r="H568" i="5"/>
  <c r="J568" i="5" s="1"/>
  <c r="H1310" i="5"/>
  <c r="J1310" i="5" s="1"/>
  <c r="H1265" i="5"/>
  <c r="J1265" i="5" s="1"/>
  <c r="L1265" i="5" s="1"/>
  <c r="H373" i="5"/>
  <c r="J373" i="5" s="1"/>
  <c r="L373" i="5" s="1"/>
  <c r="H230" i="5"/>
  <c r="J230" i="5" s="1"/>
  <c r="L230" i="5" s="1"/>
  <c r="H1191" i="5"/>
  <c r="J1191" i="5" s="1"/>
  <c r="L1191" i="5" s="1"/>
  <c r="H1003" i="5"/>
  <c r="J1003" i="5" s="1"/>
  <c r="H1754" i="5"/>
  <c r="J1754" i="5" s="1"/>
  <c r="H1917" i="5"/>
  <c r="J1917" i="5" s="1"/>
  <c r="H195" i="5"/>
  <c r="J195" i="5" s="1"/>
  <c r="L195" i="5" s="1"/>
  <c r="H1067" i="5"/>
  <c r="J1067" i="5" s="1"/>
  <c r="L1067" i="5" s="1"/>
  <c r="H1941" i="5"/>
  <c r="J1941" i="5" s="1"/>
  <c r="L1941" i="5" s="1"/>
  <c r="H891" i="5"/>
  <c r="J891" i="5" s="1"/>
  <c r="L891" i="5" s="1"/>
  <c r="H82" i="5"/>
  <c r="J82" i="5" s="1"/>
  <c r="L82" i="5" s="1"/>
  <c r="H218" i="5"/>
  <c r="J218" i="5" s="1"/>
  <c r="H290" i="5"/>
  <c r="J290" i="5" s="1"/>
  <c r="H1100" i="5"/>
  <c r="J1100" i="5" s="1"/>
  <c r="H694" i="5"/>
  <c r="J694" i="5" s="1"/>
  <c r="L694" i="5" s="1"/>
  <c r="H1946" i="5"/>
  <c r="J1946" i="5" s="1"/>
  <c r="L1946" i="5" s="1"/>
  <c r="H1674" i="5"/>
  <c r="J1674" i="5" s="1"/>
  <c r="L1674" i="5" s="1"/>
  <c r="H1206" i="5"/>
  <c r="J1206" i="5" s="1"/>
  <c r="L1206" i="5" s="1"/>
  <c r="H221" i="5"/>
  <c r="J221" i="5" s="1"/>
  <c r="L221" i="5" s="1"/>
  <c r="H1617" i="5"/>
  <c r="J1617" i="5" s="1"/>
  <c r="H2362" i="5"/>
  <c r="J2362" i="5" s="1"/>
  <c r="H1380" i="5"/>
  <c r="J1380" i="5" s="1"/>
  <c r="H274" i="5"/>
  <c r="J274" i="5" s="1"/>
  <c r="L274" i="5" s="1"/>
  <c r="H618" i="5"/>
  <c r="J618" i="5" s="1"/>
  <c r="L618" i="5" s="1"/>
  <c r="H1788" i="5"/>
  <c r="J1788" i="5" s="1"/>
  <c r="L1788" i="5" s="1"/>
  <c r="H643" i="5"/>
  <c r="J643" i="5" s="1"/>
  <c r="L643" i="5" s="1"/>
  <c r="H1213" i="5"/>
  <c r="J1213" i="5" s="1"/>
  <c r="L1213" i="5" s="1"/>
  <c r="H1901" i="5"/>
  <c r="J1901" i="5" s="1"/>
  <c r="H2102" i="5"/>
  <c r="J2102" i="5" s="1"/>
  <c r="H44" i="5"/>
  <c r="J44" i="5" s="1"/>
  <c r="H2260" i="5"/>
  <c r="J2260" i="5" s="1"/>
  <c r="L2260" i="5" s="1"/>
  <c r="H451" i="5"/>
  <c r="J451" i="5" s="1"/>
  <c r="L451" i="5" s="1"/>
  <c r="H720" i="5"/>
  <c r="J720" i="5" s="1"/>
  <c r="L720" i="5" s="1"/>
  <c r="H810" i="5"/>
  <c r="J810" i="5" s="1"/>
  <c r="L810" i="5" s="1"/>
  <c r="H1162" i="5"/>
  <c r="J1162" i="5" s="1"/>
  <c r="L1162" i="5" s="1"/>
  <c r="H759" i="5"/>
  <c r="J759" i="5" s="1"/>
  <c r="H2398" i="5"/>
  <c r="J2398" i="5" s="1"/>
  <c r="H660" i="5"/>
  <c r="J660" i="5" s="1"/>
  <c r="H2273" i="5"/>
  <c r="J2273" i="5" s="1"/>
  <c r="L2273" i="5" s="1"/>
  <c r="H1624" i="5"/>
  <c r="J1624" i="5" s="1"/>
  <c r="L1624" i="5" s="1"/>
  <c r="H978" i="5"/>
  <c r="J978" i="5" s="1"/>
  <c r="L978" i="5" s="1"/>
  <c r="H1742" i="5"/>
  <c r="J1742" i="5" s="1"/>
  <c r="L1742" i="5" s="1"/>
  <c r="H1076" i="5"/>
  <c r="J1076" i="5" s="1"/>
  <c r="L1076" i="5" s="1"/>
  <c r="H1899" i="5"/>
  <c r="J1899" i="5" s="1"/>
  <c r="H871" i="5"/>
  <c r="J871" i="5" s="1"/>
  <c r="H713" i="5"/>
  <c r="J713" i="5" s="1"/>
  <c r="H102" i="5"/>
  <c r="J102" i="5" s="1"/>
  <c r="L102" i="5" s="1"/>
  <c r="H138" i="5"/>
  <c r="J138" i="5" s="1"/>
  <c r="L138" i="5" s="1"/>
  <c r="H2125" i="5"/>
  <c r="J2125" i="5" s="1"/>
  <c r="L2125" i="5" s="1"/>
  <c r="H1353" i="5"/>
  <c r="J1353" i="5" s="1"/>
  <c r="L1353" i="5" s="1"/>
  <c r="H338" i="5"/>
  <c r="J338" i="5" s="1"/>
  <c r="L338" i="5" s="1"/>
  <c r="H357" i="5"/>
  <c r="J357" i="5" s="1"/>
  <c r="H1934" i="5"/>
  <c r="J1934" i="5" s="1"/>
  <c r="H1780" i="5"/>
  <c r="J1780" i="5" s="1"/>
  <c r="H1539" i="5"/>
  <c r="J1539" i="5" s="1"/>
  <c r="L1539" i="5" s="1"/>
  <c r="H485" i="5"/>
  <c r="J485" i="5" s="1"/>
  <c r="L485" i="5" s="1"/>
  <c r="H1769" i="5"/>
  <c r="J1769" i="5" s="1"/>
  <c r="L1769" i="5" s="1"/>
  <c r="H196" i="5"/>
  <c r="J196" i="5" s="1"/>
  <c r="L196" i="5" s="1"/>
  <c r="H130" i="5"/>
  <c r="J130" i="5" s="1"/>
  <c r="L130" i="5" s="1"/>
  <c r="H2426" i="5"/>
  <c r="J2426" i="5" s="1"/>
  <c r="H1767" i="5"/>
  <c r="J1767" i="5" s="1"/>
  <c r="H199" i="5"/>
  <c r="J199" i="5" s="1"/>
  <c r="H646" i="5"/>
  <c r="J646" i="5" s="1"/>
  <c r="L646" i="5" s="1"/>
  <c r="H2267" i="5"/>
  <c r="J2267" i="5" s="1"/>
  <c r="L2267" i="5" s="1"/>
  <c r="H1352" i="5"/>
  <c r="J1352" i="5" s="1"/>
  <c r="L1352" i="5" s="1"/>
  <c r="H105" i="5"/>
  <c r="J105" i="5" s="1"/>
  <c r="L105" i="5" s="1"/>
  <c r="H2283" i="5"/>
  <c r="J2283" i="5" s="1"/>
  <c r="L2283" i="5" s="1"/>
  <c r="H326" i="5"/>
  <c r="J326" i="5" s="1"/>
  <c r="H1407" i="5"/>
  <c r="J1407" i="5" s="1"/>
  <c r="H497" i="5"/>
  <c r="J497" i="5" s="1"/>
  <c r="H1426" i="5"/>
  <c r="J1426" i="5" s="1"/>
  <c r="L1426" i="5" s="1"/>
  <c r="H208" i="5"/>
  <c r="J208" i="5" s="1"/>
  <c r="L208" i="5" s="1"/>
  <c r="H2274" i="5"/>
  <c r="J2274" i="5" s="1"/>
  <c r="L2274" i="5" s="1"/>
  <c r="H1763" i="5"/>
  <c r="J1763" i="5" s="1"/>
  <c r="L1763" i="5" s="1"/>
  <c r="H160" i="5"/>
  <c r="J160" i="5" s="1"/>
  <c r="L160" i="5" s="1"/>
  <c r="H1335" i="5"/>
  <c r="J1335" i="5" s="1"/>
  <c r="H1536" i="5"/>
  <c r="J1536" i="5" s="1"/>
  <c r="H2165" i="5"/>
  <c r="J2165" i="5" s="1"/>
  <c r="H2231" i="5"/>
  <c r="J2231" i="5" s="1"/>
  <c r="L2231" i="5" s="1"/>
  <c r="H1493" i="5"/>
  <c r="J1493" i="5" s="1"/>
  <c r="L1493" i="5" s="1"/>
  <c r="H697" i="5"/>
  <c r="J697" i="5" s="1"/>
  <c r="L697" i="5" s="1"/>
  <c r="H2107" i="5"/>
  <c r="J2107" i="5" s="1"/>
  <c r="L2107" i="5" s="1"/>
  <c r="H2330" i="5"/>
  <c r="J2330" i="5" s="1"/>
  <c r="L2330" i="5" s="1"/>
  <c r="H1217" i="5"/>
  <c r="J1217" i="5" s="1"/>
  <c r="H1221" i="5"/>
  <c r="J1221" i="5" s="1"/>
  <c r="H2388" i="5"/>
  <c r="J2388" i="5" s="1"/>
  <c r="H1938" i="5"/>
  <c r="J1938" i="5" s="1"/>
  <c r="L1938" i="5" s="1"/>
  <c r="H2112" i="5"/>
  <c r="J2112" i="5" s="1"/>
  <c r="L2112" i="5" s="1"/>
  <c r="H2168" i="5"/>
  <c r="J2168" i="5" s="1"/>
  <c r="L2168" i="5" s="1"/>
  <c r="H640" i="5"/>
  <c r="J640" i="5" s="1"/>
  <c r="L640" i="5" s="1"/>
  <c r="H1314" i="5"/>
  <c r="J1314" i="5" s="1"/>
  <c r="L1314" i="5" s="1"/>
  <c r="H2432" i="5"/>
  <c r="J2432" i="5" s="1"/>
  <c r="H920" i="5"/>
  <c r="J920" i="5" s="1"/>
  <c r="H1153" i="5"/>
  <c r="J1153" i="5" s="1"/>
  <c r="H1460" i="5"/>
  <c r="J1460" i="5" s="1"/>
  <c r="L1460" i="5" s="1"/>
  <c r="H2048" i="5"/>
  <c r="J2048" i="5" s="1"/>
  <c r="L2048" i="5" s="1"/>
  <c r="H1292" i="5"/>
  <c r="J1292" i="5" s="1"/>
  <c r="L1292" i="5" s="1"/>
  <c r="H2074" i="5"/>
  <c r="J2074" i="5" s="1"/>
  <c r="L2074" i="5" s="1"/>
  <c r="H1228" i="5"/>
  <c r="J1228" i="5" s="1"/>
  <c r="L1228" i="5" s="1"/>
  <c r="H64" i="5"/>
  <c r="J64" i="5" s="1"/>
  <c r="H1349" i="5"/>
  <c r="J1349" i="5" s="1"/>
  <c r="H1287" i="5"/>
  <c r="J1287" i="5" s="1"/>
  <c r="H212" i="5"/>
  <c r="J212" i="5" s="1"/>
  <c r="L212" i="5" s="1"/>
  <c r="H1362" i="5"/>
  <c r="J1362" i="5" s="1"/>
  <c r="L1362" i="5" s="1"/>
  <c r="H2343" i="5"/>
  <c r="J2343" i="5" s="1"/>
  <c r="L2343" i="5" s="1"/>
  <c r="H563" i="5"/>
  <c r="J563" i="5" s="1"/>
  <c r="L563" i="5" s="1"/>
  <c r="H504" i="5"/>
  <c r="J504" i="5" s="1"/>
  <c r="L504" i="5" s="1"/>
  <c r="H1887" i="5"/>
  <c r="J1887" i="5" s="1"/>
  <c r="H693" i="5"/>
  <c r="J693" i="5" s="1"/>
  <c r="H1945" i="5"/>
  <c r="J1945" i="5" s="1"/>
  <c r="H999" i="5"/>
  <c r="J999" i="5" s="1"/>
  <c r="L999" i="5" s="1"/>
  <c r="H1449" i="5"/>
  <c r="J1449" i="5" s="1"/>
  <c r="L1449" i="5" s="1"/>
  <c r="H905" i="5"/>
  <c r="J905" i="5" s="1"/>
  <c r="L905" i="5" s="1"/>
  <c r="H1680" i="5"/>
  <c r="J1680" i="5" s="1"/>
  <c r="L1680" i="5" s="1"/>
  <c r="H2374" i="5"/>
  <c r="J2374" i="5" s="1"/>
  <c r="L2374" i="5" s="1"/>
  <c r="H471" i="5"/>
  <c r="J471" i="5" s="1"/>
  <c r="H1506" i="5"/>
  <c r="J1506" i="5" s="1"/>
  <c r="H2027" i="5"/>
  <c r="J2027" i="5" s="1"/>
  <c r="H847" i="5"/>
  <c r="J847" i="5" s="1"/>
  <c r="L847" i="5" s="1"/>
  <c r="H379" i="5"/>
  <c r="J379" i="5" s="1"/>
  <c r="L379" i="5" s="1"/>
  <c r="H1186" i="5"/>
  <c r="J1186" i="5" s="1"/>
  <c r="L1186" i="5" s="1"/>
  <c r="H667" i="5"/>
  <c r="J667" i="5" s="1"/>
  <c r="L667" i="5" s="1"/>
  <c r="H121" i="5"/>
  <c r="J121" i="5" s="1"/>
  <c r="L121" i="5" s="1"/>
  <c r="H2187" i="5"/>
  <c r="J2187" i="5" s="1"/>
  <c r="H244" i="5"/>
  <c r="J244" i="5" s="1"/>
  <c r="H1584" i="5"/>
  <c r="J1584" i="5" s="1"/>
  <c r="H472" i="5"/>
  <c r="J472" i="5" s="1"/>
  <c r="L472" i="5" s="1"/>
  <c r="H333" i="5"/>
  <c r="J333" i="5" s="1"/>
  <c r="L333" i="5" s="1"/>
  <c r="H2121" i="5"/>
  <c r="J2121" i="5" s="1"/>
  <c r="L2121" i="5" s="1"/>
  <c r="H2344" i="5"/>
  <c r="J2344" i="5" s="1"/>
  <c r="L2344" i="5" s="1"/>
  <c r="H1610" i="5"/>
  <c r="J1610" i="5" s="1"/>
  <c r="L1610" i="5" s="1"/>
  <c r="H820" i="5"/>
  <c r="J820" i="5" s="1"/>
  <c r="H581" i="5"/>
  <c r="J581" i="5" s="1"/>
  <c r="H358" i="5"/>
  <c r="J358" i="5" s="1"/>
  <c r="H907" i="5"/>
  <c r="J907" i="5" s="1"/>
  <c r="L907" i="5" s="1"/>
  <c r="H780" i="5"/>
  <c r="J780" i="5" s="1"/>
  <c r="L780" i="5" s="1"/>
  <c r="H172" i="5"/>
  <c r="J172" i="5" s="1"/>
  <c r="L172" i="5" s="1"/>
  <c r="H2262" i="5"/>
  <c r="J2262" i="5" s="1"/>
  <c r="L2262" i="5" s="1"/>
  <c r="H2045" i="5"/>
  <c r="J2045" i="5" s="1"/>
  <c r="H1350" i="5"/>
  <c r="J1350" i="5" s="1"/>
  <c r="H1864" i="5"/>
  <c r="J1864" i="5" s="1"/>
  <c r="H1949" i="5"/>
  <c r="J1949" i="5" s="1"/>
  <c r="L1949" i="5" s="1"/>
  <c r="H1818" i="5"/>
  <c r="J1818" i="5" s="1"/>
  <c r="L1818" i="5" s="1"/>
  <c r="H380" i="5"/>
  <c r="J380" i="5" s="1"/>
  <c r="L380" i="5" s="1"/>
  <c r="H802" i="5"/>
  <c r="J802" i="5" s="1"/>
  <c r="L802" i="5" s="1"/>
  <c r="H1967" i="5"/>
  <c r="J1967" i="5" s="1"/>
  <c r="L1967" i="5" s="1"/>
  <c r="H164" i="5"/>
  <c r="J164" i="5" s="1"/>
  <c r="H2179" i="5"/>
  <c r="J2179" i="5" s="1"/>
  <c r="H257" i="5"/>
  <c r="J257" i="5" s="1"/>
  <c r="H1676" i="5"/>
  <c r="J1676" i="5" s="1"/>
  <c r="L1676" i="5" s="1"/>
  <c r="H852" i="5"/>
  <c r="J852" i="5" s="1"/>
  <c r="L852" i="5" s="1"/>
  <c r="H219" i="5"/>
  <c r="J219" i="5" s="1"/>
  <c r="L219" i="5" s="1"/>
  <c r="H739" i="5"/>
  <c r="J739" i="5" s="1"/>
  <c r="L739" i="5" s="1"/>
  <c r="H1009" i="5"/>
  <c r="J1009" i="5" s="1"/>
  <c r="L1009" i="5" s="1"/>
  <c r="H1912" i="5"/>
  <c r="J1912" i="5" s="1"/>
  <c r="H256" i="5"/>
  <c r="J256" i="5" s="1"/>
  <c r="H308" i="5"/>
  <c r="J308" i="5" s="1"/>
  <c r="H709" i="5"/>
  <c r="J709" i="5" s="1"/>
  <c r="L709" i="5" s="1"/>
  <c r="H110" i="5"/>
  <c r="J110" i="5" s="1"/>
  <c r="L110" i="5" s="1"/>
  <c r="H1210" i="5"/>
  <c r="J1210" i="5" s="1"/>
  <c r="L1210" i="5" s="1"/>
  <c r="H1914" i="5"/>
  <c r="J1914" i="5" s="1"/>
  <c r="L1914" i="5" s="1"/>
  <c r="H2017" i="5"/>
  <c r="J2017" i="5" s="1"/>
  <c r="L2017" i="5" s="1"/>
  <c r="H1134" i="5"/>
  <c r="J1134" i="5" s="1"/>
  <c r="H1148" i="5"/>
  <c r="J1148" i="5" s="1"/>
  <c r="H1990" i="5"/>
  <c r="J1990" i="5" s="1"/>
  <c r="H1397" i="5"/>
  <c r="J1397" i="5" s="1"/>
  <c r="L1397" i="5" s="1"/>
  <c r="H1035" i="5"/>
  <c r="J1035" i="5" s="1"/>
  <c r="L1035" i="5" s="1"/>
  <c r="H1463" i="5"/>
  <c r="J1463" i="5" s="1"/>
  <c r="L1463" i="5" s="1"/>
  <c r="H1969" i="5"/>
  <c r="J1969" i="5" s="1"/>
  <c r="L1969" i="5" s="1"/>
  <c r="H1603" i="5"/>
  <c r="J1603" i="5" s="1"/>
  <c r="L1603" i="5" s="1"/>
  <c r="H601" i="5"/>
  <c r="J601" i="5" s="1"/>
  <c r="H1095" i="5"/>
  <c r="J1095" i="5" s="1"/>
  <c r="H724" i="5"/>
  <c r="J724" i="5" s="1"/>
  <c r="H2286" i="5"/>
  <c r="J2286" i="5" s="1"/>
  <c r="L2286" i="5" s="1"/>
  <c r="H227" i="5"/>
  <c r="J227" i="5" s="1"/>
  <c r="L227" i="5" s="1"/>
  <c r="H122" i="5"/>
  <c r="J122" i="5" s="1"/>
  <c r="L122" i="5" s="1"/>
  <c r="H2197" i="5"/>
  <c r="J2197" i="5" s="1"/>
  <c r="L2197" i="5" s="1"/>
  <c r="H2428" i="5"/>
  <c r="J2428" i="5" s="1"/>
  <c r="L2428" i="5" s="1"/>
  <c r="H2135" i="5"/>
  <c r="J2135" i="5" s="1"/>
  <c r="H490" i="5"/>
  <c r="J490" i="5" s="1"/>
  <c r="H2195" i="5"/>
  <c r="J2195" i="5" s="1"/>
  <c r="H297" i="5"/>
  <c r="J297" i="5" s="1"/>
  <c r="L297" i="5" s="1"/>
  <c r="H2068" i="5"/>
  <c r="J2068" i="5" s="1"/>
  <c r="L2068" i="5" s="1"/>
  <c r="H1658" i="5"/>
  <c r="J1658" i="5" s="1"/>
  <c r="L1658" i="5" s="1"/>
  <c r="H1575" i="5"/>
  <c r="J1575" i="5" s="1"/>
  <c r="L1575" i="5" s="1"/>
  <c r="H1619" i="5"/>
  <c r="J1619" i="5" s="1"/>
  <c r="L1619" i="5" s="1"/>
  <c r="H1304" i="5"/>
  <c r="J1304" i="5" s="1"/>
  <c r="H266" i="5"/>
  <c r="J266" i="5" s="1"/>
  <c r="H371" i="5"/>
  <c r="J371" i="5" s="1"/>
  <c r="H1519" i="5"/>
  <c r="J1519" i="5" s="1"/>
  <c r="L1519" i="5" s="1"/>
  <c r="H1298" i="5"/>
  <c r="J1298" i="5" s="1"/>
  <c r="L1298" i="5" s="1"/>
  <c r="H1074" i="5"/>
  <c r="J1074" i="5" s="1"/>
  <c r="L1074" i="5" s="1"/>
  <c r="H1800" i="5"/>
  <c r="J1800" i="5" s="1"/>
  <c r="L1800" i="5" s="1"/>
  <c r="H1433" i="5"/>
  <c r="J1433" i="5" s="1"/>
  <c r="L1433" i="5" s="1"/>
  <c r="H543" i="5"/>
  <c r="J543" i="5" s="1"/>
  <c r="H2030" i="5"/>
  <c r="J2030" i="5" s="1"/>
  <c r="H500" i="5"/>
  <c r="J500" i="5" s="1"/>
  <c r="H844" i="5"/>
  <c r="J844" i="5" s="1"/>
  <c r="H834" i="5"/>
  <c r="J834" i="5" s="1"/>
  <c r="H2083" i="5"/>
  <c r="J2083" i="5" s="1"/>
  <c r="H1743" i="5"/>
  <c r="J1743" i="5" s="1"/>
  <c r="H655" i="5"/>
  <c r="J655" i="5" s="1"/>
  <c r="H1324" i="5"/>
  <c r="J1324" i="5" s="1"/>
  <c r="H394" i="5"/>
  <c r="J394" i="5" s="1"/>
  <c r="H1592" i="5"/>
  <c r="J1592" i="5" s="1"/>
  <c r="H1834" i="5"/>
  <c r="J1834" i="5" s="1"/>
  <c r="H675" i="5"/>
  <c r="J675" i="5" s="1"/>
  <c r="H1454" i="5"/>
  <c r="J1454" i="5" s="1"/>
  <c r="H782" i="5"/>
  <c r="J782" i="5" s="1"/>
  <c r="H1163" i="5"/>
  <c r="J1163" i="5" s="1"/>
  <c r="H345" i="5"/>
  <c r="J345" i="5" s="1"/>
  <c r="H2129" i="5"/>
  <c r="J2129" i="5" s="1"/>
  <c r="H1257" i="5"/>
  <c r="J1257" i="5" s="1"/>
  <c r="H1663" i="5"/>
  <c r="J1663" i="5" s="1"/>
  <c r="H851" i="5"/>
  <c r="J851" i="5" s="1"/>
  <c r="H1786" i="5"/>
  <c r="J1786" i="5" s="1"/>
  <c r="H2385" i="5"/>
  <c r="J2385" i="5" s="1"/>
  <c r="H2124" i="5"/>
  <c r="J2124" i="5" s="1"/>
  <c r="H113" i="5"/>
  <c r="J113" i="5" s="1"/>
  <c r="H2218" i="5"/>
  <c r="J2218" i="5" s="1"/>
  <c r="H1970" i="5"/>
  <c r="J1970" i="5" s="1"/>
  <c r="H1079" i="5"/>
  <c r="J1079" i="5" s="1"/>
  <c r="H890" i="5"/>
  <c r="J890" i="5" s="1"/>
  <c r="H29" i="5"/>
  <c r="J29" i="5" s="1"/>
  <c r="H1879" i="5"/>
  <c r="J1879" i="5" s="1"/>
  <c r="H87" i="5"/>
  <c r="J87" i="5" s="1"/>
  <c r="H677" i="5"/>
  <c r="J677" i="5" s="1"/>
  <c r="H552" i="5"/>
  <c r="J552" i="5" s="1"/>
  <c r="H137" i="5"/>
  <c r="J137" i="5" s="1"/>
  <c r="H428" i="5"/>
  <c r="J428" i="5" s="1"/>
  <c r="H1580" i="5"/>
  <c r="J1580" i="5" s="1"/>
  <c r="H1424" i="5"/>
  <c r="J1424" i="5" s="1"/>
  <c r="H817" i="5"/>
  <c r="J817" i="5" s="1"/>
  <c r="H609" i="5"/>
  <c r="J609" i="5" s="1"/>
  <c r="H1555" i="5"/>
  <c r="J1555" i="5" s="1"/>
  <c r="H322" i="5"/>
  <c r="J322" i="5" s="1"/>
  <c r="H1084" i="5"/>
  <c r="J1084" i="5" s="1"/>
  <c r="H295" i="5"/>
  <c r="J295" i="5" s="1"/>
  <c r="H92" i="5"/>
  <c r="J92" i="5" s="1"/>
  <c r="H548" i="5"/>
  <c r="J548" i="5" s="1"/>
  <c r="H928" i="5"/>
  <c r="J928" i="5" s="1"/>
  <c r="H420" i="5"/>
  <c r="J420" i="5" s="1"/>
  <c r="H1621" i="5"/>
  <c r="J1621" i="5" s="1"/>
  <c r="H691" i="5"/>
  <c r="J691" i="5" s="1"/>
  <c r="H2065" i="5"/>
  <c r="J2065" i="5" s="1"/>
  <c r="H898" i="5"/>
  <c r="J898" i="5" s="1"/>
  <c r="H2355" i="5"/>
  <c r="J2355" i="5" s="1"/>
  <c r="H2186" i="5"/>
  <c r="J2186" i="5" s="1"/>
  <c r="H1865" i="5"/>
  <c r="J1865" i="5" s="1"/>
  <c r="H1565" i="5"/>
  <c r="J1565" i="5" s="1"/>
  <c r="H996" i="5"/>
  <c r="J996" i="5" s="1"/>
  <c r="H1974" i="5"/>
  <c r="J1974" i="5" s="1"/>
  <c r="H1414" i="5"/>
  <c r="J1414" i="5" s="1"/>
  <c r="H807" i="5"/>
  <c r="J807" i="5" s="1"/>
  <c r="H826" i="5"/>
  <c r="J826" i="5" s="1"/>
  <c r="H2212" i="5"/>
  <c r="J2212" i="5" s="1"/>
  <c r="H791" i="5"/>
  <c r="J791" i="5" s="1"/>
  <c r="H1010" i="5"/>
  <c r="J1010" i="5" s="1"/>
  <c r="H1907" i="5"/>
  <c r="J1907" i="5" s="1"/>
  <c r="H1862" i="5"/>
  <c r="J1862" i="5" s="1"/>
  <c r="H1474" i="5"/>
  <c r="J1474" i="5" s="1"/>
  <c r="H1524" i="5"/>
  <c r="J1524" i="5" s="1"/>
  <c r="H2245" i="5"/>
  <c r="J2245" i="5" s="1"/>
  <c r="H337" i="5"/>
  <c r="J337" i="5" s="1"/>
  <c r="H560" i="5"/>
  <c r="J560" i="5" s="1"/>
  <c r="H1145" i="5"/>
  <c r="J1145" i="5" s="1"/>
  <c r="H1345" i="5"/>
  <c r="J1345" i="5" s="1"/>
  <c r="H1660" i="5"/>
  <c r="J1660" i="5" s="1"/>
  <c r="H300" i="5"/>
  <c r="J300" i="5" s="1"/>
  <c r="H1500" i="5"/>
  <c r="J1500" i="5" s="1"/>
  <c r="H988" i="5"/>
  <c r="J988" i="5" s="1"/>
  <c r="H711" i="5"/>
  <c r="J711" i="5" s="1"/>
  <c r="H2244" i="5"/>
  <c r="J2244" i="5" s="1"/>
  <c r="H2087" i="5"/>
  <c r="J2087" i="5" s="1"/>
  <c r="H1823" i="5"/>
  <c r="J1823" i="5" s="1"/>
  <c r="H1225" i="5"/>
  <c r="J1225" i="5" s="1"/>
  <c r="H1628" i="5"/>
  <c r="J1628" i="5" s="1"/>
  <c r="H131" i="5"/>
  <c r="J131" i="5" s="1"/>
  <c r="H1701" i="5"/>
  <c r="J1701" i="5" s="1"/>
  <c r="H722" i="5"/>
  <c r="J722" i="5" s="1"/>
  <c r="H837" i="5"/>
  <c r="J837" i="5" s="1"/>
  <c r="H1325" i="5"/>
  <c r="J1325" i="5" s="1"/>
  <c r="H17" i="5"/>
  <c r="J17" i="5" s="1"/>
  <c r="H1431" i="5"/>
  <c r="J1431" i="5" s="1"/>
  <c r="H1841" i="5"/>
  <c r="J1841" i="5" s="1"/>
  <c r="H2092" i="5"/>
  <c r="J2092" i="5" s="1"/>
  <c r="H315" i="5"/>
  <c r="J315" i="5" s="1"/>
  <c r="H2419" i="5"/>
  <c r="J2419" i="5" s="1"/>
  <c r="H1443" i="5"/>
  <c r="J1443" i="5" s="1"/>
  <c r="H1646" i="5"/>
  <c r="J1646" i="5" s="1"/>
  <c r="H223" i="5"/>
  <c r="J223" i="5" s="1"/>
  <c r="H156" i="5"/>
  <c r="J156" i="5" s="1"/>
  <c r="H1922" i="5"/>
  <c r="J1922" i="5" s="1"/>
  <c r="H2131" i="5"/>
  <c r="J2131" i="5" s="1"/>
  <c r="H1984" i="5"/>
  <c r="J1984" i="5" s="1"/>
  <c r="H2250" i="5"/>
  <c r="J2250" i="5" s="1"/>
  <c r="H533" i="5"/>
  <c r="J533" i="5" s="1"/>
  <c r="H670" i="5"/>
  <c r="J670" i="5" s="1"/>
  <c r="H2288" i="5"/>
  <c r="J2288" i="5" s="1"/>
  <c r="H947" i="5"/>
  <c r="J947" i="5" s="1"/>
  <c r="H305" i="5"/>
  <c r="J305" i="5" s="1"/>
  <c r="H57" i="5"/>
  <c r="J57" i="5" s="1"/>
  <c r="H577" i="5"/>
  <c r="J577" i="5" s="1"/>
  <c r="H750" i="5"/>
  <c r="J750" i="5" s="1"/>
  <c r="H2340" i="5"/>
  <c r="J2340" i="5" s="1"/>
  <c r="H2033" i="5"/>
  <c r="J2033" i="5" s="1"/>
  <c r="H1855" i="5"/>
  <c r="J1855" i="5" s="1"/>
  <c r="H2011" i="5"/>
  <c r="J2011" i="5" s="1"/>
  <c r="H1238" i="5"/>
  <c r="J1238" i="5" s="1"/>
  <c r="H2082" i="5"/>
  <c r="J2082" i="5" s="1"/>
  <c r="H553" i="5"/>
  <c r="J553" i="5" s="1"/>
  <c r="H992" i="5"/>
  <c r="J992" i="5" s="1"/>
  <c r="H206" i="5"/>
  <c r="J206" i="5" s="1"/>
  <c r="H2028" i="5"/>
  <c r="J2028" i="5" s="1"/>
  <c r="H1313" i="5"/>
  <c r="J1313" i="5" s="1"/>
  <c r="H1935" i="5"/>
  <c r="J1935" i="5" s="1"/>
  <c r="H2303" i="5"/>
  <c r="J2303" i="5" s="1"/>
  <c r="H331" i="5"/>
  <c r="J331" i="5" s="1"/>
  <c r="H1122" i="5"/>
  <c r="J1122" i="5" s="1"/>
  <c r="H1427" i="5"/>
  <c r="J1427" i="5" s="1"/>
  <c r="H1197" i="5"/>
  <c r="J1197" i="5" s="1"/>
  <c r="H731" i="5"/>
  <c r="J731" i="5" s="1"/>
  <c r="H1959" i="5"/>
  <c r="J1959" i="5" s="1"/>
  <c r="H2440" i="5"/>
  <c r="J2440" i="5" s="1"/>
  <c r="H1227" i="5"/>
  <c r="J1227" i="5" s="1"/>
  <c r="H1097" i="5"/>
  <c r="J1097" i="5" s="1"/>
  <c r="H2153" i="5"/>
  <c r="J2153" i="5" s="1"/>
  <c r="H445" i="5"/>
  <c r="J445" i="5" s="1"/>
  <c r="H645" i="5"/>
  <c r="J645" i="5" s="1"/>
  <c r="H2146" i="5"/>
  <c r="J2146" i="5" s="1"/>
  <c r="H288" i="5"/>
  <c r="J288" i="5" s="1"/>
  <c r="H1396" i="5"/>
  <c r="J1396" i="5" s="1"/>
  <c r="H764" i="5"/>
  <c r="J764" i="5" s="1"/>
  <c r="H1069" i="5"/>
  <c r="J1069" i="5" s="1"/>
  <c r="H23" i="5"/>
  <c r="J23" i="5" s="1"/>
  <c r="H2104" i="5"/>
  <c r="J2104" i="5" s="1"/>
  <c r="H1738" i="5"/>
  <c r="J1738" i="5" s="1"/>
  <c r="H51" i="5"/>
  <c r="J51" i="5" s="1"/>
  <c r="H742" i="5"/>
  <c r="J742" i="5" s="1"/>
  <c r="H2014" i="5"/>
  <c r="J2014" i="5" s="1"/>
  <c r="H1059" i="5"/>
  <c r="J1059" i="5" s="1"/>
  <c r="H320" i="5"/>
  <c r="J320" i="5" s="1"/>
  <c r="H2435" i="5"/>
  <c r="J2435" i="5" s="1"/>
  <c r="H35" i="5"/>
  <c r="J35" i="5" s="1"/>
  <c r="H1720" i="5"/>
  <c r="J1720" i="5" s="1"/>
  <c r="H574" i="5"/>
  <c r="J574" i="5" s="1"/>
  <c r="H1000" i="5"/>
  <c r="J1000" i="5" s="1"/>
  <c r="H1835" i="5"/>
  <c r="J1835" i="5" s="1"/>
  <c r="H367" i="5"/>
  <c r="J367" i="5" s="1"/>
  <c r="H1318" i="5"/>
  <c r="J1318" i="5" s="1"/>
  <c r="H1736" i="5"/>
  <c r="J1736" i="5" s="1"/>
  <c r="H201" i="5"/>
  <c r="J201" i="5" s="1"/>
  <c r="H578" i="5"/>
  <c r="J578" i="5" s="1"/>
  <c r="H117" i="5"/>
  <c r="J117" i="5" s="1"/>
  <c r="H1868" i="5"/>
  <c r="J1868" i="5" s="1"/>
  <c r="H283" i="5"/>
  <c r="J283" i="5" s="1"/>
  <c r="H2351" i="5"/>
  <c r="J2351" i="5" s="1"/>
  <c r="H1308" i="5"/>
  <c r="J1308" i="5" s="1"/>
  <c r="H1689" i="5"/>
  <c r="J1689" i="5" s="1"/>
  <c r="H185" i="5"/>
  <c r="J185" i="5" s="1"/>
  <c r="H170" i="5"/>
  <c r="J170" i="5" s="1"/>
  <c r="H2076" i="5"/>
  <c r="J2076" i="5" s="1"/>
  <c r="H1857" i="5"/>
  <c r="J1857" i="5" s="1"/>
  <c r="H1496" i="5"/>
  <c r="J1496" i="5" s="1"/>
  <c r="H424" i="5"/>
  <c r="J424" i="5" s="1"/>
  <c r="H699" i="5"/>
  <c r="J699" i="5" s="1"/>
  <c r="H1774" i="5"/>
  <c r="J1774" i="5" s="1"/>
  <c r="H1836" i="5"/>
  <c r="J1836" i="5" s="1"/>
  <c r="H2372" i="5"/>
  <c r="J2372" i="5" s="1"/>
  <c r="H559" i="5"/>
  <c r="J559" i="5" s="1"/>
  <c r="H531" i="5"/>
  <c r="J531" i="5" s="1"/>
  <c r="H937" i="5"/>
  <c r="J937" i="5" s="1"/>
  <c r="H1251" i="5"/>
  <c r="J1251" i="5" s="1"/>
  <c r="H2159" i="5"/>
  <c r="J2159" i="5" s="1"/>
  <c r="H299" i="5"/>
  <c r="J299" i="5" s="1"/>
  <c r="H1267" i="5"/>
  <c r="J1267" i="5" s="1"/>
  <c r="H1859" i="5"/>
  <c r="J1859" i="5" s="1"/>
  <c r="H1821" i="5"/>
  <c r="J1821" i="5" s="1"/>
  <c r="H1828" i="5"/>
  <c r="J1828" i="5" s="1"/>
  <c r="H493" i="5"/>
  <c r="J493" i="5" s="1"/>
  <c r="H2073" i="5"/>
  <c r="J2073" i="5" s="1"/>
  <c r="H1614" i="5"/>
  <c r="J1614" i="5" s="1"/>
  <c r="H2418" i="5"/>
  <c r="J2418" i="5" s="1"/>
  <c r="H1381" i="5"/>
  <c r="J1381" i="5" s="1"/>
  <c r="H623" i="5"/>
  <c r="J623" i="5" s="1"/>
  <c r="H346" i="5"/>
  <c r="J346" i="5" s="1"/>
  <c r="H1971" i="5"/>
  <c r="J1971" i="5" s="1"/>
  <c r="H304" i="5"/>
  <c r="J304" i="5" s="1"/>
  <c r="H429" i="5"/>
  <c r="J429" i="5" s="1"/>
  <c r="H1963" i="5"/>
  <c r="J1963" i="5" s="1"/>
  <c r="H2010" i="5"/>
  <c r="J2010" i="5" s="1"/>
  <c r="H714" i="5"/>
  <c r="J714" i="5" s="1"/>
  <c r="H1140" i="5"/>
  <c r="J1140" i="5" s="1"/>
  <c r="H1838" i="5"/>
  <c r="J1838" i="5" s="1"/>
  <c r="H738" i="5"/>
  <c r="J738" i="5" s="1"/>
  <c r="H777" i="5"/>
  <c r="J777" i="5" s="1"/>
  <c r="H2450" i="5"/>
  <c r="J2450" i="5" s="1"/>
  <c r="H1721" i="5"/>
  <c r="J1721" i="5" s="1"/>
  <c r="H950" i="5"/>
  <c r="J950" i="5" s="1"/>
  <c r="H388" i="5"/>
  <c r="J388" i="5" s="1"/>
  <c r="H1890" i="5"/>
  <c r="J1890" i="5" s="1"/>
  <c r="H1359" i="5"/>
  <c r="J1359" i="5" s="1"/>
  <c r="H1123" i="5"/>
  <c r="J1123" i="5" s="1"/>
  <c r="H2207" i="5"/>
  <c r="J2207" i="5" s="1"/>
  <c r="H382" i="5"/>
  <c r="J382" i="5" s="1"/>
  <c r="H190" i="5"/>
  <c r="J190" i="5" s="1"/>
  <c r="H934" i="5"/>
  <c r="J934" i="5" s="1"/>
  <c r="H1553" i="5"/>
  <c r="J1553" i="5" s="1"/>
  <c r="H2252" i="5"/>
  <c r="J2252" i="5" s="1"/>
  <c r="H2133" i="5"/>
  <c r="J2133" i="5" s="1"/>
  <c r="H1558" i="5"/>
  <c r="J1558" i="5" s="1"/>
  <c r="H389" i="5"/>
  <c r="J389" i="5" s="1"/>
  <c r="H2275" i="5"/>
  <c r="J2275" i="5" s="1"/>
  <c r="H1730" i="5"/>
  <c r="J1730" i="5" s="1"/>
  <c r="H933" i="5"/>
  <c r="J933" i="5" s="1"/>
  <c r="H2359" i="5"/>
  <c r="J2359" i="5" s="1"/>
  <c r="H749" i="5"/>
  <c r="J749" i="5" s="1"/>
  <c r="H2225" i="5"/>
  <c r="J2225" i="5" s="1"/>
  <c r="H1812" i="5"/>
  <c r="J1812" i="5" s="1"/>
  <c r="H1432" i="5"/>
  <c r="J1432" i="5" s="1"/>
  <c r="H1517" i="5"/>
  <c r="J1517" i="5" s="1"/>
  <c r="H1779" i="5"/>
  <c r="J1779" i="5" s="1"/>
  <c r="H1783" i="5"/>
  <c r="J1783" i="5" s="1"/>
  <c r="H1910" i="5"/>
  <c r="J1910" i="5" s="1"/>
  <c r="H209" i="5"/>
  <c r="J209" i="5" s="1"/>
  <c r="H814" i="5"/>
  <c r="J814" i="5" s="1"/>
  <c r="H1576" i="5"/>
  <c r="J1576" i="5" s="1"/>
  <c r="H1766" i="5"/>
  <c r="J1766" i="5" s="1"/>
  <c r="H753" i="5"/>
  <c r="J753" i="5" s="1"/>
  <c r="H88" i="5"/>
  <c r="J88" i="5" s="1"/>
  <c r="H1657" i="5"/>
  <c r="J1657" i="5" s="1"/>
  <c r="H2277" i="5"/>
  <c r="J2277" i="5" s="1"/>
  <c r="H929" i="5"/>
  <c r="J929" i="5" s="1"/>
  <c r="H1799" i="5"/>
  <c r="J1799" i="5" s="1"/>
  <c r="H1053" i="5"/>
  <c r="J1053" i="5" s="1"/>
  <c r="H2219" i="5"/>
  <c r="J2219" i="5" s="1"/>
  <c r="H200" i="5"/>
  <c r="J200" i="5" s="1"/>
  <c r="H754" i="5"/>
  <c r="J754" i="5" s="1"/>
  <c r="H1880" i="5"/>
  <c r="J1880" i="5" s="1"/>
  <c r="H352" i="5"/>
  <c r="J352" i="5" s="1"/>
  <c r="H145" i="5"/>
  <c r="J145" i="5" s="1"/>
  <c r="H16" i="5"/>
  <c r="J16" i="5" s="1"/>
  <c r="H444" i="5"/>
  <c r="J444" i="5" s="1"/>
  <c r="H1547" i="5"/>
  <c r="J1547" i="5" s="1"/>
  <c r="H276" i="5"/>
  <c r="J276" i="5" s="1"/>
  <c r="H1170" i="5"/>
  <c r="J1170" i="5" s="1"/>
  <c r="H771" i="5"/>
  <c r="J771" i="5" s="1"/>
  <c r="H2407" i="5"/>
  <c r="J2407" i="5" s="1"/>
  <c r="H2055" i="5"/>
  <c r="J2055" i="5" s="1"/>
  <c r="H964" i="5"/>
  <c r="J964" i="5" s="1"/>
  <c r="H567" i="5"/>
  <c r="J567" i="5" s="1"/>
  <c r="H1543" i="5"/>
  <c r="J1543" i="5" s="1"/>
  <c r="H1975" i="5"/>
  <c r="J1975" i="5" s="1"/>
  <c r="H704" i="5"/>
  <c r="J704" i="5" s="1"/>
  <c r="H974" i="5"/>
  <c r="J974" i="5" s="1"/>
  <c r="H2302" i="5"/>
  <c r="J2302" i="5" s="1"/>
  <c r="H849" i="5"/>
  <c r="J849" i="5" s="1"/>
  <c r="H2223" i="5"/>
  <c r="J2223" i="5" s="1"/>
  <c r="H1376" i="5"/>
  <c r="J1376" i="5" s="1"/>
  <c r="H449" i="5"/>
  <c r="J449" i="5" s="1"/>
  <c r="H2349" i="5"/>
  <c r="J2349" i="5" s="1"/>
  <c r="H8" i="5"/>
  <c r="J8" i="5" s="1"/>
  <c r="H1172" i="5"/>
  <c r="J1172" i="5" s="1"/>
  <c r="H914" i="5"/>
  <c r="J914" i="5" s="1"/>
  <c r="H426" i="5"/>
  <c r="J426" i="5" s="1"/>
  <c r="H1270" i="5"/>
  <c r="J1270" i="5" s="1"/>
  <c r="H960" i="5"/>
  <c r="J960" i="5" s="1"/>
  <c r="H1665" i="5"/>
  <c r="J1665" i="5" s="1"/>
  <c r="H2097" i="5"/>
  <c r="J2097" i="5" s="1"/>
  <c r="H1383" i="5"/>
  <c r="J1383" i="5" s="1"/>
  <c r="H1654" i="5"/>
  <c r="J1654" i="5" s="1"/>
  <c r="H2298" i="5"/>
  <c r="J2298" i="5" s="1"/>
  <c r="H1441" i="5"/>
  <c r="J1441" i="5" s="1"/>
  <c r="H555" i="5"/>
  <c r="J555" i="5" s="1"/>
  <c r="H1889" i="5"/>
  <c r="J1889" i="5" s="1"/>
  <c r="H2127" i="5"/>
  <c r="J2127" i="5" s="1"/>
  <c r="H1214" i="5"/>
  <c r="J1214" i="5" s="1"/>
  <c r="H40" i="5"/>
  <c r="J40" i="5" s="1"/>
  <c r="H225" i="5"/>
  <c r="J225" i="5" s="1"/>
  <c r="H1004" i="5"/>
  <c r="J1004" i="5" s="1"/>
  <c r="H1852" i="5"/>
  <c r="J1852" i="5" s="1"/>
  <c r="H1269" i="5"/>
  <c r="J1269" i="5" s="1"/>
  <c r="H410" i="5"/>
  <c r="J410" i="5" s="1"/>
  <c r="H1700" i="5"/>
  <c r="J1700" i="5" s="1"/>
  <c r="H168" i="5"/>
  <c r="J168" i="5" s="1"/>
  <c r="H2031" i="5"/>
  <c r="J2031" i="5" s="1"/>
  <c r="H1472" i="5"/>
  <c r="J1472" i="5" s="1"/>
  <c r="H692" i="5"/>
  <c r="J692" i="5" s="1"/>
  <c r="H423" i="5"/>
  <c r="J423" i="5" s="1"/>
  <c r="H2332" i="5"/>
  <c r="J2332" i="5" s="1"/>
  <c r="H997" i="5"/>
  <c r="J997" i="5" s="1"/>
  <c r="H210" i="5"/>
  <c r="J210" i="5" s="1"/>
  <c r="H174" i="5"/>
  <c r="J174" i="5" s="1"/>
  <c r="H271" i="5"/>
  <c r="J271" i="5" s="1"/>
  <c r="H1667" i="5"/>
  <c r="J1667" i="5" s="1"/>
  <c r="H653" i="5"/>
  <c r="J653" i="5" s="1"/>
  <c r="H321" i="5"/>
  <c r="J321" i="5" s="1"/>
  <c r="H1600" i="5"/>
  <c r="J1600" i="5" s="1"/>
  <c r="H2224" i="5"/>
  <c r="J2224" i="5" s="1"/>
  <c r="H1132" i="5"/>
  <c r="J1132" i="5" s="1"/>
  <c r="H1599" i="5"/>
  <c r="J1599" i="5" s="1"/>
  <c r="H403" i="5"/>
  <c r="J403" i="5" s="1"/>
  <c r="H2246" i="5"/>
  <c r="J2246" i="5" s="1"/>
  <c r="H453" i="5"/>
  <c r="J453" i="5" s="1"/>
  <c r="H1348" i="5"/>
  <c r="J1348" i="5" s="1"/>
  <c r="H65" i="5"/>
  <c r="J65" i="5" s="1"/>
  <c r="H951" i="5"/>
  <c r="J951" i="5" s="1"/>
  <c r="H79" i="5"/>
  <c r="J79" i="5" s="1"/>
  <c r="H2152" i="5"/>
  <c r="J2152" i="5" s="1"/>
  <c r="H179" i="5"/>
  <c r="J179" i="5" s="1"/>
  <c r="H2240" i="5"/>
  <c r="J2240" i="5" s="1"/>
  <c r="H503" i="5"/>
  <c r="J503" i="5" s="1"/>
  <c r="H1358" i="5"/>
  <c r="J1358" i="5" s="1"/>
  <c r="H1115" i="5"/>
  <c r="J1115" i="5" s="1"/>
  <c r="H606" i="5"/>
  <c r="J606" i="5" s="1"/>
  <c r="H2140" i="5"/>
  <c r="J2140" i="5" s="1"/>
  <c r="H242" i="5"/>
  <c r="J242" i="5" s="1"/>
  <c r="H803" i="5"/>
  <c r="J803" i="5" s="1"/>
  <c r="H1479" i="5"/>
  <c r="J1479" i="5" s="1"/>
  <c r="H1379" i="5"/>
  <c r="J1379" i="5" s="1"/>
  <c r="H1678" i="5"/>
  <c r="J1678" i="5" s="1"/>
  <c r="H783" i="5"/>
  <c r="J783" i="5" s="1"/>
  <c r="H1870" i="5"/>
  <c r="J1870" i="5" s="1"/>
  <c r="H1263" i="5"/>
  <c r="J1263" i="5" s="1"/>
  <c r="H973" i="5"/>
  <c r="J973" i="5" s="1"/>
  <c r="H661" i="5"/>
  <c r="J661" i="5" s="1"/>
  <c r="H198" i="5"/>
  <c r="J198" i="5" s="1"/>
  <c r="H1333" i="5"/>
  <c r="J1333" i="5" s="1"/>
  <c r="H1715" i="5"/>
  <c r="J1715" i="5" s="1"/>
  <c r="H1613" i="5"/>
  <c r="J1613" i="5" s="1"/>
  <c r="H1175" i="5"/>
  <c r="J1175" i="5" s="1"/>
  <c r="H2136" i="5"/>
  <c r="J2136" i="5" s="1"/>
  <c r="H1367" i="5"/>
  <c r="J1367" i="5" s="1"/>
  <c r="H732" i="5"/>
  <c r="J732" i="5" s="1"/>
  <c r="H395" i="5"/>
  <c r="J395" i="5" s="1"/>
  <c r="H1171" i="5"/>
  <c r="J1171" i="5" s="1"/>
  <c r="H1094" i="5"/>
  <c r="J1094" i="5" s="1"/>
  <c r="H483" i="5"/>
  <c r="J483" i="5" s="1"/>
  <c r="H1144" i="5"/>
  <c r="J1144" i="5" s="1"/>
  <c r="H1196" i="5"/>
  <c r="J1196" i="5" s="1"/>
  <c r="H1688" i="5"/>
  <c r="J1688" i="5" s="1"/>
  <c r="H684" i="5"/>
  <c r="J684" i="5" s="1"/>
  <c r="H1266" i="5"/>
  <c r="J1266" i="5" s="1"/>
  <c r="H1041" i="5"/>
  <c r="J1041" i="5" s="1"/>
  <c r="H910" i="5"/>
  <c r="J910" i="5" s="1"/>
  <c r="H309" i="5"/>
  <c r="J309" i="5" s="1"/>
  <c r="H904" i="5"/>
  <c r="J904" i="5" s="1"/>
  <c r="H6" i="5"/>
  <c r="J6" i="5" s="1"/>
  <c r="H108" i="5"/>
  <c r="J108" i="5" s="1"/>
  <c r="H608" i="5"/>
  <c r="J608" i="5" s="1"/>
  <c r="H680" i="5"/>
  <c r="J680" i="5" s="1"/>
  <c r="H1844" i="5"/>
  <c r="J1844" i="5" s="1"/>
  <c r="H2122" i="5"/>
  <c r="J2122" i="5" s="1"/>
  <c r="H387" i="5"/>
  <c r="J387" i="5" s="1"/>
  <c r="H157" i="5"/>
  <c r="J157" i="5" s="1"/>
  <c r="H1386" i="5"/>
  <c r="J1386" i="5" s="1"/>
  <c r="H2058" i="5"/>
  <c r="J2058" i="5" s="1"/>
  <c r="H1740" i="5"/>
  <c r="J1740" i="5" s="1"/>
  <c r="H1641" i="5"/>
  <c r="J1641" i="5" s="1"/>
  <c r="H1174" i="5"/>
  <c r="J1174" i="5" s="1"/>
  <c r="H1745" i="5"/>
  <c r="J1745" i="5" s="1"/>
  <c r="H2167" i="5"/>
  <c r="J2167" i="5" s="1"/>
  <c r="H2037" i="5"/>
  <c r="J2037" i="5" s="1"/>
  <c r="H2184" i="5"/>
  <c r="J2184" i="5" s="1"/>
  <c r="H1135" i="5"/>
  <c r="J1135" i="5" s="1"/>
  <c r="H588" i="5"/>
  <c r="J588" i="5" s="1"/>
  <c r="H1968" i="5"/>
  <c r="J1968" i="5" s="1"/>
  <c r="H2238" i="5"/>
  <c r="J2238" i="5" s="1"/>
  <c r="H2215" i="5"/>
  <c r="J2215" i="5" s="1"/>
  <c r="H571" i="5"/>
  <c r="J571" i="5" s="1"/>
  <c r="H1231" i="5"/>
  <c r="J1231" i="5" s="1"/>
  <c r="H2001" i="5"/>
  <c r="J2001" i="5" s="1"/>
  <c r="H881" i="5"/>
  <c r="J881" i="5" s="1"/>
  <c r="H774" i="5"/>
  <c r="J774" i="5" s="1"/>
  <c r="H1261" i="5"/>
  <c r="J1261" i="5" s="1"/>
  <c r="H1373" i="5"/>
  <c r="J1373" i="5" s="1"/>
  <c r="H2358" i="5"/>
  <c r="J2358" i="5" s="1"/>
  <c r="H85" i="5"/>
  <c r="J85" i="5" s="1"/>
  <c r="H1223" i="5"/>
  <c r="J1223" i="5" s="1"/>
  <c r="H595" i="5"/>
  <c r="J595" i="5" s="1"/>
  <c r="H902" i="5"/>
  <c r="J902" i="5" s="1"/>
  <c r="H1364" i="5"/>
  <c r="J1364" i="5" s="1"/>
  <c r="H468" i="5"/>
  <c r="J468" i="5" s="1"/>
  <c r="H761" i="5"/>
  <c r="J761" i="5" s="1"/>
  <c r="H336" i="5"/>
  <c r="J336" i="5" s="1"/>
  <c r="H1185" i="5"/>
  <c r="J1185" i="5" s="1"/>
  <c r="H1476" i="5"/>
  <c r="J1476" i="5" s="1"/>
  <c r="H1190" i="5"/>
  <c r="J1190" i="5" s="1"/>
  <c r="H1167" i="5"/>
  <c r="J1167" i="5" s="1"/>
  <c r="H2210" i="5"/>
  <c r="J2210" i="5" s="1"/>
  <c r="H1007" i="5"/>
  <c r="J1007" i="5" s="1"/>
  <c r="H173" i="5"/>
  <c r="J173" i="5" s="1"/>
  <c r="H1672" i="5"/>
  <c r="J1672" i="5" s="1"/>
  <c r="H2149" i="5"/>
  <c r="J2149" i="5" s="1"/>
  <c r="H1817" i="5"/>
  <c r="J1817" i="5" s="1"/>
  <c r="H638" i="5"/>
  <c r="J638" i="5" s="1"/>
  <c r="H2285" i="5"/>
  <c r="J2285" i="5" s="1"/>
  <c r="H790" i="5"/>
  <c r="J790" i="5" s="1"/>
  <c r="H845" i="5"/>
  <c r="J845" i="5" s="1"/>
  <c r="H47" i="5"/>
  <c r="J47" i="5" s="1"/>
  <c r="H1253" i="5"/>
  <c r="J1253" i="5" s="1"/>
  <c r="H37" i="5"/>
  <c r="J37" i="5" s="1"/>
  <c r="H2373" i="5"/>
  <c r="J2373" i="5" s="1"/>
  <c r="H1388" i="5"/>
  <c r="J1388" i="5" s="1"/>
  <c r="H1751" i="5"/>
  <c r="J1751" i="5" s="1"/>
  <c r="H68" i="5"/>
  <c r="J68" i="5" s="1"/>
  <c r="H2106" i="5"/>
  <c r="J2106" i="5" s="1"/>
  <c r="H746" i="5"/>
  <c r="J746" i="5" s="1"/>
  <c r="H89" i="5"/>
  <c r="J89" i="5" s="1"/>
  <c r="H2434" i="5"/>
  <c r="J2434" i="5" s="1"/>
  <c r="H1282" i="5"/>
  <c r="J1282" i="5" s="1"/>
  <c r="H515" i="5"/>
  <c r="J515" i="5" s="1"/>
  <c r="H2364" i="5"/>
  <c r="J2364" i="5" s="1"/>
  <c r="H2412" i="5"/>
  <c r="J2412" i="5" s="1"/>
  <c r="H1896" i="5"/>
  <c r="J1896" i="5" s="1"/>
  <c r="H1300" i="5"/>
  <c r="J1300" i="5" s="1"/>
  <c r="H435" i="5"/>
  <c r="J435" i="5" s="1"/>
  <c r="H1801" i="5"/>
  <c r="J1801" i="5" s="1"/>
  <c r="H1286" i="5"/>
  <c r="J1286" i="5" s="1"/>
  <c r="H42" i="5"/>
  <c r="J42" i="5" s="1"/>
  <c r="H240" i="5"/>
  <c r="J240" i="5" s="1"/>
  <c r="H1058" i="5"/>
  <c r="J1058" i="5" s="1"/>
  <c r="H1824" i="5"/>
  <c r="J1824" i="5" s="1"/>
  <c r="H829" i="5"/>
  <c r="J829" i="5" s="1"/>
  <c r="H203" i="5"/>
  <c r="J203" i="5" s="1"/>
  <c r="H67" i="5"/>
  <c r="J67" i="5" s="1"/>
  <c r="H1149" i="5"/>
  <c r="J1149" i="5" s="1"/>
  <c r="H2088" i="5"/>
  <c r="J2088" i="5" s="1"/>
  <c r="H1664" i="5"/>
  <c r="J1664" i="5" s="1"/>
  <c r="H150" i="5"/>
  <c r="J150" i="5" s="1"/>
  <c r="H587" i="5"/>
  <c r="J587" i="5" s="1"/>
  <c r="H11" i="5"/>
  <c r="J11" i="5" s="1"/>
  <c r="H475" i="5"/>
  <c r="J475" i="5" s="1"/>
  <c r="H1846" i="5"/>
  <c r="J1846" i="5" s="1"/>
  <c r="H1728" i="5"/>
  <c r="J1728" i="5" s="1"/>
  <c r="H2331" i="5"/>
  <c r="J2331" i="5" s="1"/>
  <c r="H2301" i="5"/>
  <c r="J2301" i="5" s="1"/>
  <c r="H652" i="5"/>
  <c r="J652" i="5" s="1"/>
  <c r="H202" i="5"/>
  <c r="J202" i="5" s="1"/>
  <c r="H1707" i="5"/>
  <c r="J1707" i="5" s="1"/>
  <c r="H1305" i="5"/>
  <c r="J1305" i="5" s="1"/>
  <c r="H1005" i="5"/>
  <c r="J1005" i="5" s="1"/>
  <c r="H880" i="5"/>
  <c r="J880" i="5" s="1"/>
  <c r="H1404" i="5"/>
  <c r="J1404" i="5" s="1"/>
  <c r="H1360" i="5"/>
  <c r="J1360" i="5" s="1"/>
  <c r="H1958" i="5"/>
  <c r="J1958" i="5" s="1"/>
  <c r="H2392" i="5"/>
  <c r="J2392" i="5" s="1"/>
  <c r="H2454" i="5"/>
  <c r="J2454" i="5" s="1"/>
  <c r="H1696" i="5"/>
  <c r="J1696" i="5" s="1"/>
  <c r="H1929" i="5"/>
  <c r="J1929" i="5" s="1"/>
  <c r="H662" i="5"/>
  <c r="J662" i="5" s="1"/>
  <c r="H1682" i="5"/>
  <c r="J1682" i="5" s="1"/>
  <c r="H924" i="5"/>
  <c r="J924" i="5" s="1"/>
  <c r="H495" i="5"/>
  <c r="J495" i="5" s="1"/>
  <c r="H2399" i="5"/>
  <c r="J2399" i="5" s="1"/>
  <c r="H1839" i="5"/>
  <c r="J1839" i="5" s="1"/>
  <c r="H1408" i="5"/>
  <c r="J1408" i="5" s="1"/>
  <c r="H932" i="5"/>
  <c r="J932" i="5" s="1"/>
  <c r="H1202" i="5"/>
  <c r="J1202" i="5" s="1"/>
  <c r="H353" i="5"/>
  <c r="J353" i="5" s="1"/>
  <c r="H2248" i="5"/>
  <c r="J2248" i="5" s="1"/>
  <c r="H781" i="5"/>
  <c r="J781" i="5" s="1"/>
  <c r="H561" i="5"/>
  <c r="J561" i="5" s="1"/>
  <c r="H249" i="5"/>
  <c r="J249" i="5" s="1"/>
  <c r="H1262" i="5"/>
  <c r="J1262" i="5" s="1"/>
  <c r="H806" i="5"/>
  <c r="J806" i="5" s="1"/>
  <c r="H1826" i="5"/>
  <c r="J1826" i="5" s="1"/>
  <c r="H1008" i="5"/>
  <c r="J1008" i="5" s="1"/>
  <c r="H253" i="5"/>
  <c r="J253" i="5" s="1"/>
  <c r="H617" i="5"/>
  <c r="J617" i="5" s="1"/>
  <c r="H1755" i="5"/>
  <c r="J1755" i="5" s="1"/>
  <c r="H2180" i="5"/>
  <c r="J2180" i="5" s="1"/>
  <c r="H381" i="5"/>
  <c r="J381" i="5" s="1"/>
  <c r="H1690" i="5"/>
  <c r="J1690" i="5" s="1"/>
  <c r="H2278" i="5"/>
  <c r="J2278" i="5" s="1"/>
  <c r="H1142" i="5"/>
  <c r="J1142" i="5" s="1"/>
  <c r="H484" i="5"/>
  <c r="J484" i="5" s="1"/>
  <c r="H517" i="5"/>
  <c r="J517" i="5" s="1"/>
  <c r="H532" i="5"/>
  <c r="J532" i="5" s="1"/>
  <c r="H526" i="5"/>
  <c r="J526" i="5" s="1"/>
  <c r="H1126" i="5"/>
  <c r="J1126" i="5" s="1"/>
  <c r="H48" i="5"/>
  <c r="J48" i="5" s="1"/>
  <c r="H251" i="5"/>
  <c r="J251" i="5" s="1"/>
  <c r="H1291" i="5"/>
  <c r="J1291" i="5" s="1"/>
  <c r="H1848" i="5"/>
  <c r="J1848" i="5" s="1"/>
  <c r="H2143" i="5"/>
  <c r="J2143" i="5" s="1"/>
  <c r="H1497" i="5"/>
  <c r="J1497" i="5" s="1"/>
  <c r="H323" i="5"/>
  <c r="J323" i="5" s="1"/>
  <c r="H2093" i="5"/>
  <c r="J2093" i="5" s="1"/>
  <c r="H605" i="5"/>
  <c r="J605" i="5" s="1"/>
  <c r="H2221" i="5"/>
  <c r="J2221" i="5" s="1"/>
  <c r="H80" i="5"/>
  <c r="J80" i="5" s="1"/>
  <c r="H2431" i="5"/>
  <c r="J2431" i="5" s="1"/>
  <c r="H1760" i="5"/>
  <c r="J1760" i="5" s="1"/>
  <c r="H536" i="5"/>
  <c r="J536" i="5" s="1"/>
  <c r="H1480" i="5"/>
  <c r="J1480" i="5" s="1"/>
  <c r="H1712" i="5"/>
  <c r="J1712" i="5" s="1"/>
  <c r="H1403" i="5"/>
  <c r="J1403" i="5" s="1"/>
  <c r="H566" i="5"/>
  <c r="J566" i="5" s="1"/>
  <c r="H842" i="5"/>
  <c r="J842" i="5" s="1"/>
  <c r="H2145" i="5"/>
  <c r="J2145" i="5" s="1"/>
  <c r="H1046" i="5"/>
  <c r="J1046" i="5" s="1"/>
  <c r="H813" i="5"/>
  <c r="J813" i="5" s="1"/>
  <c r="H745" i="5"/>
  <c r="J745" i="5" s="1"/>
  <c r="H2013" i="5"/>
  <c r="J2013" i="5" s="1"/>
  <c r="H2337" i="5"/>
  <c r="J2337" i="5" s="1"/>
  <c r="H916" i="5"/>
  <c r="J916" i="5" s="1"/>
  <c r="H165" i="5"/>
  <c r="J165" i="5" s="1"/>
  <c r="H863" i="5"/>
  <c r="J863" i="5" s="1"/>
  <c r="H2151" i="5"/>
  <c r="J2151" i="5" s="1"/>
  <c r="H658" i="5"/>
  <c r="J658" i="5" s="1"/>
  <c r="H976" i="5"/>
  <c r="J976" i="5" s="1"/>
  <c r="H1878" i="5"/>
  <c r="J1878" i="5" s="1"/>
  <c r="H1259" i="5"/>
  <c r="J1259" i="5" s="1"/>
  <c r="H798" i="5"/>
  <c r="J798" i="5" s="1"/>
  <c r="H516" i="5"/>
  <c r="J516" i="5" s="1"/>
  <c r="H2039" i="5"/>
  <c r="J2039" i="5" s="1"/>
  <c r="H2021" i="5"/>
  <c r="J2021" i="5" s="1"/>
  <c r="H36" i="5"/>
  <c r="J36" i="5" s="1"/>
  <c r="H1489" i="5"/>
  <c r="J1489" i="5" s="1"/>
  <c r="H1560" i="5"/>
  <c r="J1560" i="5" s="1"/>
  <c r="H284" i="5"/>
  <c r="J284" i="5" s="1"/>
  <c r="H2118" i="5"/>
  <c r="J2118" i="5" s="1"/>
  <c r="H1224" i="5"/>
  <c r="J1224" i="5" s="1"/>
  <c r="H2067" i="5"/>
  <c r="J2067" i="5" s="1"/>
  <c r="H1368" i="5"/>
  <c r="J1368" i="5" s="1"/>
  <c r="H2158" i="5"/>
  <c r="J2158" i="5" s="1"/>
  <c r="H1939" i="5"/>
  <c r="J1939" i="5" s="1"/>
  <c r="H1608" i="5"/>
  <c r="J1608" i="5" s="1"/>
  <c r="H801" i="5"/>
  <c r="J801" i="5" s="1"/>
  <c r="H682" i="5"/>
  <c r="J682" i="5" s="1"/>
  <c r="H562" i="5"/>
  <c r="J562" i="5" s="1"/>
  <c r="H440" i="5"/>
  <c r="J440" i="5" s="1"/>
  <c r="H392" i="5"/>
  <c r="J392" i="5" s="1"/>
  <c r="H437" i="5"/>
  <c r="J437" i="5" s="1"/>
  <c r="H1385" i="5"/>
  <c r="J1385" i="5" s="1"/>
  <c r="H2080" i="5"/>
  <c r="J2080" i="5" s="1"/>
  <c r="H136" i="5"/>
  <c r="J136" i="5" s="1"/>
  <c r="H1235" i="5"/>
  <c r="J1235" i="5" s="1"/>
  <c r="H144" i="5"/>
  <c r="J144" i="5" s="1"/>
  <c r="H1165" i="5"/>
  <c r="J1165" i="5" s="1"/>
  <c r="H1691" i="5"/>
  <c r="J1691" i="5" s="1"/>
  <c r="H689" i="5"/>
  <c r="J689" i="5" s="1"/>
  <c r="H1118" i="5"/>
  <c r="J1118" i="5" s="1"/>
  <c r="H81" i="5"/>
  <c r="J81" i="5" s="1"/>
  <c r="H1152" i="5"/>
  <c r="J1152" i="5" s="1"/>
  <c r="H953" i="5"/>
  <c r="J953" i="5" s="1"/>
  <c r="H2105" i="5"/>
  <c r="J2105" i="5" s="1"/>
  <c r="H341" i="5"/>
  <c r="J341" i="5" s="1"/>
  <c r="H264" i="5"/>
  <c r="J264" i="5" s="1"/>
  <c r="H625" i="5"/>
  <c r="J625" i="5" s="1"/>
  <c r="H1161" i="5"/>
  <c r="J1161" i="5" s="1"/>
  <c r="H2036" i="5"/>
  <c r="J2036" i="5" s="1"/>
  <c r="H1203" i="5"/>
  <c r="J1203" i="5" s="1"/>
  <c r="H1402" i="5"/>
  <c r="J1402" i="5" s="1"/>
  <c r="H2442" i="5"/>
  <c r="J2442" i="5" s="1"/>
  <c r="H2424" i="5"/>
  <c r="J2424" i="5" s="1"/>
  <c r="H241" i="5"/>
  <c r="J241" i="5" s="1"/>
  <c r="H15" i="5"/>
  <c r="J15" i="5" s="1"/>
  <c r="H657" i="5"/>
  <c r="J657" i="5" s="1"/>
  <c r="H984" i="5"/>
  <c r="J984" i="5" s="1"/>
  <c r="H1802" i="5"/>
  <c r="J1802" i="5" s="1"/>
  <c r="H1104" i="5"/>
  <c r="J1104" i="5" s="1"/>
  <c r="H1571" i="5"/>
  <c r="J1571" i="5" s="1"/>
  <c r="H1151" i="5"/>
  <c r="J1151" i="5" s="1"/>
  <c r="H2004" i="5"/>
  <c r="J2004" i="5" s="1"/>
  <c r="H530" i="5"/>
  <c r="J530" i="5" s="1"/>
  <c r="H1205" i="5"/>
  <c r="J1205" i="5" s="1"/>
  <c r="H1830" i="5"/>
  <c r="J1830" i="5" s="1"/>
  <c r="H153" i="5"/>
  <c r="J153" i="5" s="1"/>
  <c r="H1322" i="5"/>
  <c r="J1322" i="5" s="1"/>
  <c r="H1272" i="5"/>
  <c r="J1272" i="5" s="1"/>
  <c r="H205" i="5"/>
  <c r="J205" i="5" s="1"/>
  <c r="H1017" i="5"/>
  <c r="J1017" i="5" s="1"/>
  <c r="H1604" i="5"/>
  <c r="J1604" i="5" s="1"/>
  <c r="H1533" i="5"/>
  <c r="J1533" i="5" s="1"/>
  <c r="H2200" i="5"/>
  <c r="J2200" i="5" s="1"/>
  <c r="H2025" i="5"/>
  <c r="J2025" i="5" s="1"/>
  <c r="H1685" i="5"/>
  <c r="J1685" i="5" s="1"/>
  <c r="H396" i="5"/>
  <c r="J396" i="5" s="1"/>
  <c r="H399" i="5"/>
  <c r="J399" i="5" s="1"/>
  <c r="H775" i="5"/>
  <c r="J775" i="5" s="1"/>
  <c r="H1757" i="5"/>
  <c r="J1757" i="5" s="1"/>
  <c r="H1444" i="5"/>
  <c r="J1444" i="5" s="1"/>
  <c r="H120" i="5"/>
  <c r="J120" i="5" s="1"/>
  <c r="H631" i="5"/>
  <c r="J631" i="5" s="1"/>
  <c r="H1439" i="5"/>
  <c r="J1439" i="5" s="1"/>
  <c r="H1047" i="5"/>
  <c r="J1047" i="5" s="1"/>
  <c r="H1447" i="5"/>
  <c r="J1447" i="5" s="1"/>
  <c r="H1241" i="5"/>
  <c r="J1241" i="5" s="1"/>
  <c r="H2185" i="5"/>
  <c r="J2185" i="5" s="1"/>
  <c r="H1064" i="5"/>
  <c r="J1064" i="5" s="1"/>
  <c r="H554" i="5"/>
  <c r="J554" i="5" s="1"/>
  <c r="H355" i="5"/>
  <c r="J355" i="5" s="1"/>
  <c r="H2034" i="5"/>
  <c r="J2034" i="5" s="1"/>
  <c r="H2059" i="5"/>
  <c r="J2059" i="5" s="1"/>
  <c r="H416" i="5"/>
  <c r="J416" i="5" s="1"/>
  <c r="H246" i="5"/>
  <c r="J246" i="5" s="1"/>
  <c r="H119" i="5"/>
  <c r="J119" i="5" s="1"/>
  <c r="H962" i="5"/>
  <c r="J962" i="5" s="1"/>
  <c r="H1620" i="5"/>
  <c r="J1620" i="5" s="1"/>
  <c r="H1796" i="5"/>
  <c r="J1796" i="5" s="1"/>
  <c r="H1994" i="5"/>
  <c r="J1994" i="5" s="1"/>
  <c r="H725" i="5"/>
  <c r="J725" i="5" s="1"/>
  <c r="H258" i="5"/>
  <c r="J258" i="5" s="1"/>
  <c r="H369" i="5"/>
  <c r="J369" i="5" s="1"/>
  <c r="H1739" i="5"/>
  <c r="J1739" i="5" s="1"/>
  <c r="H1516" i="5"/>
  <c r="J1516" i="5" s="1"/>
  <c r="H1250" i="5"/>
  <c r="J1250" i="5" s="1"/>
  <c r="H927" i="5"/>
  <c r="J927" i="5" s="1"/>
  <c r="H1612" i="5"/>
  <c r="J1612" i="5" s="1"/>
  <c r="H482" i="5"/>
  <c r="J482" i="5" s="1"/>
  <c r="H940" i="5"/>
  <c r="J940" i="5" s="1"/>
  <c r="H2201" i="5"/>
  <c r="J2201" i="5" s="1"/>
  <c r="H1548" i="5"/>
  <c r="J1548" i="5" s="1"/>
  <c r="H1768" i="5"/>
  <c r="J1768" i="5" s="1"/>
  <c r="H2319" i="5"/>
  <c r="J2319" i="5" s="1"/>
  <c r="H2169" i="5"/>
  <c r="J2169" i="5" s="1"/>
  <c r="H729" i="5"/>
  <c r="J729" i="5" s="1"/>
  <c r="H182" i="5"/>
  <c r="J182" i="5" s="1"/>
  <c r="H1718" i="5"/>
  <c r="J1718" i="5" s="1"/>
  <c r="H2057" i="5"/>
  <c r="J2057" i="5" s="1"/>
  <c r="H2380" i="5"/>
  <c r="J2380" i="5" s="1"/>
  <c r="H152" i="5"/>
  <c r="J152" i="5" s="1"/>
  <c r="H1098" i="5"/>
  <c r="J1098" i="5" s="1"/>
  <c r="H542" i="5"/>
  <c r="J542" i="5" s="1"/>
  <c r="H151" i="5"/>
  <c r="J151" i="5" s="1"/>
  <c r="H329" i="5"/>
  <c r="J329" i="5" s="1"/>
  <c r="H1133" i="5"/>
  <c r="J1133" i="5" s="1"/>
  <c r="H594" i="5"/>
  <c r="J594" i="5" s="1"/>
  <c r="H2375" i="5"/>
  <c r="J2375" i="5" s="1"/>
  <c r="H2443" i="5"/>
  <c r="J2443" i="5" s="1"/>
  <c r="H1029" i="5"/>
  <c r="J1029" i="5" s="1"/>
  <c r="H115" i="5"/>
  <c r="J115" i="5" s="1"/>
  <c r="H1340" i="5"/>
  <c r="J1340" i="5" s="1"/>
  <c r="H1714" i="5"/>
  <c r="J1714" i="5" s="1"/>
  <c r="H342" i="5"/>
  <c r="J342" i="5" s="1"/>
  <c r="H93" i="5"/>
  <c r="J93" i="5" s="1"/>
  <c r="H1220" i="5"/>
  <c r="J1220" i="5" s="1"/>
  <c r="H282" i="5"/>
  <c r="J282" i="5" s="1"/>
  <c r="H1435" i="5"/>
  <c r="J1435" i="5" s="1"/>
  <c r="H1940" i="5"/>
  <c r="J1940" i="5" s="1"/>
  <c r="H1985" i="5"/>
  <c r="J1985" i="5" s="1"/>
  <c r="H2384" i="5"/>
  <c r="J2384" i="5" s="1"/>
  <c r="H743" i="5"/>
  <c r="J743" i="5" s="1"/>
  <c r="H59" i="5"/>
  <c r="J59" i="5" s="1"/>
  <c r="H630" i="5"/>
  <c r="J630" i="5" s="1"/>
  <c r="H1466" i="5"/>
  <c r="J1466" i="5" s="1"/>
  <c r="H698" i="5"/>
  <c r="J698" i="5" s="1"/>
  <c r="H958" i="5"/>
  <c r="J958" i="5" s="1"/>
  <c r="H1457" i="5"/>
  <c r="J1457" i="5" s="1"/>
  <c r="H1832" i="5"/>
  <c r="J1832" i="5" s="1"/>
  <c r="H1423" i="5"/>
  <c r="J1423" i="5" s="1"/>
  <c r="H1703" i="5"/>
  <c r="J1703" i="5" s="1"/>
  <c r="H1873" i="5"/>
  <c r="J1873" i="5" s="1"/>
  <c r="H1778" i="5"/>
  <c r="J1778" i="5" s="1"/>
  <c r="H519" i="5"/>
  <c r="J519" i="5" s="1"/>
  <c r="H2439" i="5"/>
  <c r="J2439" i="5" s="1"/>
  <c r="H1511" i="5"/>
  <c r="J1511" i="5" s="1"/>
  <c r="H2368" i="5"/>
  <c r="J2368" i="5" s="1"/>
  <c r="H1222" i="5"/>
  <c r="J1222" i="5" s="1"/>
  <c r="H909" i="5"/>
  <c r="J909" i="5" s="1"/>
  <c r="H2347" i="5"/>
  <c r="J2347" i="5" s="1"/>
  <c r="H1248" i="5"/>
  <c r="J1248" i="5" s="1"/>
  <c r="H467" i="5"/>
  <c r="J467" i="5" s="1"/>
  <c r="H1849" i="5"/>
  <c r="J1849" i="5" s="1"/>
  <c r="H2239" i="5"/>
  <c r="J2239" i="5" s="1"/>
  <c r="H1070" i="5"/>
  <c r="J1070" i="5" s="1"/>
  <c r="H716" i="5"/>
  <c r="J716" i="5" s="1"/>
  <c r="H464" i="5"/>
  <c r="J464" i="5" s="1"/>
  <c r="H1719" i="5"/>
  <c r="J1719" i="5" s="1"/>
  <c r="H2324" i="5"/>
  <c r="J2324" i="5" s="1"/>
  <c r="H1535" i="5"/>
  <c r="J1535" i="5" s="1"/>
  <c r="H2181" i="5"/>
  <c r="J2181" i="5" s="1"/>
  <c r="H239" i="5"/>
  <c r="J239" i="5" s="1"/>
  <c r="H43" i="5"/>
  <c r="J43" i="5" s="1"/>
  <c r="H1249" i="5"/>
  <c r="J1249" i="5" s="1"/>
  <c r="H778" i="5"/>
  <c r="J778" i="5" s="1"/>
  <c r="H2072" i="5"/>
  <c r="J2072" i="5" s="1"/>
  <c r="H1583" i="5"/>
  <c r="J1583" i="5" s="1"/>
  <c r="H1043" i="5"/>
  <c r="J1043" i="5" s="1"/>
  <c r="H1446" i="5"/>
  <c r="J1446" i="5" s="1"/>
  <c r="H133" i="5"/>
  <c r="J133" i="5" s="1"/>
  <c r="H455" i="5"/>
  <c r="J455" i="5" s="1"/>
  <c r="H1111" i="5"/>
  <c r="J1111" i="5" s="1"/>
  <c r="H2249" i="5"/>
  <c r="J2249" i="5" s="1"/>
  <c r="H809" i="5"/>
  <c r="J809" i="5" s="1"/>
  <c r="H1195" i="5"/>
  <c r="J1195" i="5" s="1"/>
  <c r="H1278" i="5"/>
  <c r="J1278" i="5" s="1"/>
  <c r="H1930" i="5"/>
  <c r="J1930" i="5" s="1"/>
  <c r="H1710" i="5"/>
  <c r="J1710" i="5" s="1"/>
  <c r="H56" i="5"/>
  <c r="J56" i="5" s="1"/>
  <c r="H439" i="5"/>
  <c r="J439" i="5" s="1"/>
  <c r="H1705" i="5"/>
  <c r="J1705" i="5" s="1"/>
  <c r="H2052" i="5"/>
  <c r="J2052" i="5" s="1"/>
  <c r="H101" i="5"/>
  <c r="J101" i="5" s="1"/>
  <c r="H1924" i="5"/>
  <c r="J1924" i="5" s="1"/>
  <c r="H2154" i="5"/>
  <c r="J2154" i="5" s="1"/>
  <c r="H1389" i="5"/>
  <c r="J1389" i="5" s="1"/>
  <c r="H1365" i="5"/>
  <c r="J1365" i="5" s="1"/>
  <c r="H1264" i="5"/>
  <c r="J1264" i="5" s="1"/>
  <c r="H942" i="5"/>
  <c r="J942" i="5" s="1"/>
  <c r="H2079" i="5"/>
  <c r="J2079" i="5" s="1"/>
  <c r="H821" i="5"/>
  <c r="J821" i="5" s="1"/>
  <c r="H1987" i="5"/>
  <c r="J1987" i="5" s="1"/>
  <c r="H14" i="5"/>
  <c r="J14" i="5" s="1"/>
  <c r="H734" i="5"/>
  <c r="J734" i="5" s="1"/>
  <c r="H2008" i="5"/>
  <c r="J2008" i="5" s="1"/>
  <c r="H1371" i="5"/>
  <c r="J1371" i="5" s="1"/>
  <c r="H1894" i="5"/>
  <c r="J1894" i="5" s="1"/>
  <c r="H1491" i="5"/>
  <c r="J1491" i="5" s="1"/>
  <c r="H2345" i="5"/>
  <c r="J2345" i="5" s="1"/>
  <c r="H1296" i="5"/>
  <c r="J1296" i="5" s="1"/>
  <c r="H1684" i="5"/>
  <c r="J1684" i="5" s="1"/>
  <c r="H261" i="5"/>
  <c r="J261" i="5" s="1"/>
  <c r="H1216" i="5"/>
  <c r="J1216" i="5" s="1"/>
  <c r="H1448" i="5"/>
  <c r="J1448" i="5" s="1"/>
  <c r="H2410" i="5"/>
  <c r="J2410" i="5" s="1"/>
  <c r="H2255" i="5"/>
  <c r="J2255" i="5" s="1"/>
  <c r="H1037" i="5"/>
  <c r="J1037" i="5" s="1"/>
  <c r="H489" i="5"/>
  <c r="J489" i="5" s="1"/>
  <c r="H1772" i="5"/>
  <c r="J1772" i="5" s="1"/>
  <c r="H2196" i="5"/>
  <c r="J2196" i="5" s="1"/>
  <c r="H2322" i="5"/>
  <c r="J2322" i="5" s="1"/>
  <c r="H438" i="5"/>
  <c r="J438" i="5" s="1"/>
  <c r="H1809" i="5"/>
  <c r="J1809" i="5" s="1"/>
  <c r="H1926" i="5"/>
  <c r="J1926" i="5" s="1"/>
  <c r="H1212" i="5"/>
  <c r="J1212" i="5" s="1"/>
  <c r="H123" i="5"/>
  <c r="J123" i="5" s="1"/>
  <c r="H1038" i="5"/>
  <c r="J1038" i="5" s="1"/>
  <c r="H1542" i="5"/>
  <c r="J1542" i="5" s="1"/>
  <c r="H635" i="5"/>
  <c r="J635" i="5" s="1"/>
  <c r="H1746" i="5"/>
  <c r="J1746" i="5" s="1"/>
  <c r="H1508" i="5"/>
  <c r="J1508" i="5" s="1"/>
  <c r="H882" i="5"/>
  <c r="J882" i="5" s="1"/>
  <c r="H641" i="5"/>
  <c r="J641" i="5" s="1"/>
  <c r="H1184" i="5"/>
  <c r="J1184" i="5" s="1"/>
  <c r="H1119" i="5"/>
  <c r="J1119" i="5" s="1"/>
  <c r="H1581" i="5"/>
  <c r="J1581" i="5" s="1"/>
  <c r="H700" i="5"/>
  <c r="J700" i="5" s="1"/>
  <c r="H2280" i="5"/>
  <c r="J2280" i="5" s="1"/>
  <c r="H2408" i="5"/>
  <c r="J2408" i="5" s="1"/>
  <c r="H1295" i="5"/>
  <c r="J1295" i="5" s="1"/>
  <c r="H885" i="5"/>
  <c r="J885" i="5" s="1"/>
  <c r="H430" i="5"/>
  <c r="J430" i="5" s="1"/>
  <c r="H1156" i="5"/>
  <c r="J1156" i="5" s="1"/>
  <c r="H2016" i="5"/>
  <c r="J2016" i="5" s="1"/>
  <c r="H1459" i="5"/>
  <c r="J1459" i="5" s="1"/>
  <c r="H939" i="5"/>
  <c r="J939" i="5" s="1"/>
  <c r="H2427" i="5"/>
  <c r="J2427" i="5" s="1"/>
  <c r="H1937" i="5"/>
  <c r="J1937" i="5" s="1"/>
  <c r="H397" i="5"/>
  <c r="J397" i="5" s="1"/>
  <c r="H612" i="5"/>
  <c r="J612" i="5" s="1"/>
  <c r="H2217" i="5"/>
  <c r="J2217" i="5" s="1"/>
  <c r="H441" i="5"/>
  <c r="J441" i="5" s="1"/>
  <c r="H1512" i="5"/>
  <c r="J1512" i="5" s="1"/>
  <c r="H303" i="5"/>
  <c r="J303" i="5" s="1"/>
  <c r="H95" i="5"/>
  <c r="J95" i="5" s="1"/>
  <c r="H621" i="5"/>
  <c r="J621" i="5" s="1"/>
  <c r="H385" i="5"/>
  <c r="J385" i="5" s="1"/>
  <c r="H1983" i="5"/>
  <c r="J1983" i="5" s="1"/>
  <c r="H1289" i="5"/>
  <c r="J1289" i="5" s="1"/>
  <c r="H1416" i="5"/>
  <c r="J1416" i="5" s="1"/>
  <c r="H26" i="5"/>
  <c r="J26" i="5" s="1"/>
  <c r="H841" i="5"/>
  <c r="J841" i="5" s="1"/>
  <c r="H502" i="5"/>
  <c r="J502" i="5" s="1"/>
  <c r="H1456" i="5"/>
  <c r="J1456" i="5" s="1"/>
  <c r="H1765" i="5"/>
  <c r="J1765" i="5" s="1"/>
  <c r="H1588" i="5"/>
  <c r="J1588" i="5" s="1"/>
  <c r="H1966" i="5"/>
  <c r="J1966" i="5" s="1"/>
  <c r="H2366" i="5"/>
  <c r="J2366" i="5" s="1"/>
  <c r="H480" i="5"/>
  <c r="J480" i="5" s="1"/>
  <c r="H312" i="5"/>
  <c r="J312" i="5" s="1"/>
  <c r="H325" i="5"/>
  <c r="J325" i="5" s="1"/>
  <c r="H650" i="5"/>
  <c r="J650" i="5" s="1"/>
  <c r="H1331" i="5"/>
  <c r="J1331" i="5" s="1"/>
  <c r="H2390" i="5"/>
  <c r="J2390" i="5" s="1"/>
  <c r="H901" i="5"/>
  <c r="J901" i="5" s="1"/>
  <c r="H728" i="5"/>
  <c r="J728" i="5" s="1"/>
  <c r="H723" i="5"/>
  <c r="J723" i="5" s="1"/>
  <c r="H1437" i="5"/>
  <c r="J1437" i="5" s="1"/>
  <c r="H2148" i="5"/>
  <c r="J2148" i="5" s="1"/>
  <c r="H1807" i="5"/>
  <c r="J1807" i="5" s="1"/>
  <c r="H71" i="5"/>
  <c r="J71" i="5" s="1"/>
  <c r="H949" i="5"/>
  <c r="J949" i="5" s="1"/>
  <c r="H2295" i="5"/>
  <c r="J2295" i="5" s="1"/>
  <c r="H1370" i="5"/>
  <c r="J1370" i="5" s="1"/>
  <c r="H1166" i="5"/>
  <c r="J1166" i="5" s="1"/>
  <c r="H1091" i="5"/>
  <c r="J1091" i="5" s="1"/>
  <c r="H171" i="5"/>
  <c r="J171" i="5" s="1"/>
  <c r="H224" i="5"/>
  <c r="J224" i="5" s="1"/>
  <c r="H1831" i="5"/>
  <c r="J1831" i="5" s="1"/>
  <c r="H1982" i="5"/>
  <c r="J1982" i="5" s="1"/>
  <c r="H1586" i="5"/>
  <c r="J1586" i="5" s="1"/>
  <c r="H2144" i="5"/>
  <c r="J2144" i="5" s="1"/>
  <c r="H2023" i="5"/>
  <c r="J2023" i="5" s="1"/>
  <c r="H1884" i="5"/>
  <c r="J1884" i="5" s="1"/>
  <c r="H1342" i="5"/>
  <c r="J1342" i="5" s="1"/>
  <c r="H2053" i="5"/>
  <c r="J2053" i="5" s="1"/>
  <c r="H808" i="5"/>
  <c r="J808" i="5" s="1"/>
  <c r="H1534" i="5"/>
  <c r="J1534" i="5" s="1"/>
  <c r="H1366" i="5"/>
  <c r="J1366" i="5" s="1"/>
  <c r="H2132" i="5"/>
  <c r="J2132" i="5" s="1"/>
  <c r="H1794" i="5"/>
  <c r="J1794" i="5" s="1"/>
  <c r="H473" i="5"/>
  <c r="J473" i="5" s="1"/>
  <c r="H701" i="5"/>
  <c r="J701" i="5" s="1"/>
  <c r="H1960" i="5"/>
  <c r="J1960" i="5" s="1"/>
  <c r="H1927" i="5"/>
  <c r="J1927" i="5" s="1"/>
  <c r="H1363" i="5"/>
  <c r="J1363" i="5" s="1"/>
  <c r="H1499" i="5"/>
  <c r="J1499" i="5" s="1"/>
  <c r="H5" i="5"/>
  <c r="J5" i="5" s="1"/>
  <c r="H2326" i="5"/>
  <c r="J2326" i="5" s="1"/>
  <c r="H91" i="5"/>
  <c r="J91" i="5" s="1"/>
  <c r="H955" i="5"/>
  <c r="J955" i="5" s="1"/>
  <c r="H1458" i="5"/>
  <c r="J1458" i="5" s="1"/>
  <c r="H835" i="5"/>
  <c r="J835" i="5" s="1"/>
  <c r="H1607" i="5"/>
  <c r="J1607" i="5" s="1"/>
  <c r="H2354" i="5"/>
  <c r="J2354" i="5" s="1"/>
  <c r="H788" i="5"/>
  <c r="J788" i="5" s="1"/>
  <c r="H1725" i="5"/>
  <c r="J1725" i="5" s="1"/>
  <c r="H665" i="5"/>
  <c r="J665" i="5" s="1"/>
  <c r="H1847" i="5"/>
  <c r="J1847" i="5" s="1"/>
  <c r="H310" i="5"/>
  <c r="J310" i="5" s="1"/>
  <c r="H2203" i="5"/>
  <c r="J2203" i="5" s="1"/>
  <c r="H763" i="5"/>
  <c r="J763" i="5" s="1"/>
  <c r="H2341" i="5"/>
  <c r="J2341" i="5" s="1"/>
  <c r="H1509" i="5"/>
  <c r="J1509" i="5" s="1"/>
  <c r="H966" i="5"/>
  <c r="J966" i="5" s="1"/>
  <c r="H1687" i="5"/>
  <c r="J1687" i="5" s="1"/>
  <c r="H166" i="5"/>
  <c r="J166" i="5" s="1"/>
  <c r="H1485" i="5"/>
  <c r="J1485" i="5" s="1"/>
  <c r="H391" i="5"/>
  <c r="J391" i="5" s="1"/>
  <c r="H2311" i="5"/>
  <c r="J2311" i="5" s="1"/>
  <c r="H795" i="5"/>
  <c r="J795" i="5" s="1"/>
  <c r="H972" i="5"/>
  <c r="J972" i="5" s="1"/>
  <c r="H111" i="5"/>
  <c r="J111" i="5" s="1"/>
  <c r="H63" i="5"/>
  <c r="J63" i="5" s="1"/>
  <c r="H280" i="5"/>
  <c r="J280" i="5" s="1"/>
  <c r="H981" i="5"/>
  <c r="J981" i="5" s="1"/>
  <c r="H856" i="5"/>
  <c r="J856" i="5" s="1"/>
  <c r="H1245" i="5"/>
  <c r="J1245" i="5" s="1"/>
  <c r="H975" i="5"/>
  <c r="J975" i="5" s="1"/>
  <c r="H1026" i="5"/>
  <c r="J1026" i="5" s="1"/>
  <c r="H1207" i="5"/>
  <c r="J1207" i="5" s="1"/>
  <c r="H335" i="5"/>
  <c r="J335" i="5" s="1"/>
  <c r="H1293" i="5"/>
  <c r="J1293" i="5" s="1"/>
  <c r="H418" i="5"/>
  <c r="J418" i="5" s="1"/>
  <c r="H383" i="5"/>
  <c r="J383" i="5" s="1"/>
  <c r="H1822" i="5"/>
  <c r="J1822" i="5" s="1"/>
  <c r="H1537" i="5"/>
  <c r="J1537" i="5" s="1"/>
  <c r="H1183" i="5"/>
  <c r="J1183" i="5" s="1"/>
  <c r="H477" i="5"/>
  <c r="J477" i="5" s="1"/>
  <c r="H1981" i="5"/>
  <c r="J1981" i="5" s="1"/>
  <c r="H593" i="5"/>
  <c r="J593" i="5" s="1"/>
  <c r="H818" i="5"/>
  <c r="J818" i="5" s="1"/>
  <c r="H2363" i="5"/>
  <c r="J2363" i="5" s="1"/>
  <c r="H1632" i="5"/>
  <c r="J1632" i="5" s="1"/>
  <c r="H1001" i="5"/>
  <c r="J1001" i="5" s="1"/>
  <c r="H1916" i="5"/>
  <c r="J1916" i="5" s="1"/>
  <c r="H912" i="5"/>
  <c r="J912" i="5" s="1"/>
  <c r="H27" i="5"/>
  <c r="J27" i="5" s="1"/>
  <c r="H1033" i="5"/>
  <c r="J1033" i="5" s="1"/>
  <c r="H1514" i="5"/>
  <c r="J1514" i="5" s="1"/>
  <c r="H2163" i="5"/>
  <c r="J2163" i="5" s="1"/>
  <c r="H149" i="5"/>
  <c r="J149" i="5" s="1"/>
  <c r="H644" i="5"/>
  <c r="J644" i="5" s="1"/>
  <c r="H624" i="5"/>
  <c r="J624" i="5" s="1"/>
  <c r="H231" i="5"/>
  <c r="J231" i="5" s="1"/>
  <c r="H850" i="5"/>
  <c r="J850" i="5" s="1"/>
  <c r="H1951" i="5"/>
  <c r="J1951" i="5" s="1"/>
  <c r="H2393" i="5"/>
  <c r="J2393" i="5" s="1"/>
  <c r="H1790" i="5"/>
  <c r="J1790" i="5" s="1"/>
  <c r="H236" i="5"/>
  <c r="J236" i="5" s="1"/>
  <c r="H2042" i="5"/>
  <c r="J2042" i="5" s="1"/>
  <c r="H604" i="5"/>
  <c r="J604" i="5" s="1"/>
  <c r="H1976" i="5"/>
  <c r="J1976" i="5" s="1"/>
  <c r="H666" i="5"/>
  <c r="J666" i="5" s="1"/>
  <c r="H361" i="5"/>
  <c r="J361" i="5" s="1"/>
  <c r="H1955" i="5"/>
  <c r="J1955" i="5" s="1"/>
  <c r="H1973" i="5"/>
  <c r="J1973" i="5" s="1"/>
  <c r="H1752" i="5"/>
  <c r="J1752" i="5" s="1"/>
  <c r="H248" i="5"/>
  <c r="J248" i="5" s="1"/>
  <c r="H1797" i="5"/>
  <c r="J1797" i="5" s="1"/>
  <c r="H1883" i="5"/>
  <c r="J1883" i="5" s="1"/>
  <c r="H2022" i="5"/>
  <c r="J2022" i="5" s="1"/>
  <c r="H540" i="5"/>
  <c r="J540" i="5" s="1"/>
  <c r="H412" i="5"/>
  <c r="J412" i="5" s="1"/>
  <c r="H1413" i="5"/>
  <c r="J1413" i="5" s="1"/>
  <c r="H2444" i="5"/>
  <c r="J2444" i="5" s="1"/>
  <c r="H2090" i="5"/>
  <c r="J2090" i="5" s="1"/>
  <c r="H799" i="5"/>
  <c r="J799" i="5" s="1"/>
  <c r="H360" i="5"/>
  <c r="J360" i="5" s="1"/>
  <c r="H1116" i="5"/>
  <c r="J1116" i="5" s="1"/>
  <c r="H1204" i="5"/>
  <c r="J1204" i="5" s="1"/>
  <c r="H128" i="5"/>
  <c r="J128" i="5" s="1"/>
  <c r="H2336" i="5"/>
  <c r="J2336" i="5" s="1"/>
  <c r="H1355" i="5"/>
  <c r="J1355" i="5" s="1"/>
  <c r="H97" i="5"/>
  <c r="J97" i="5" s="1"/>
  <c r="H72" i="5"/>
  <c r="J72" i="5" s="1"/>
  <c r="H49" i="5"/>
  <c r="J49" i="5" s="1"/>
  <c r="H1798" i="5"/>
  <c r="J1798" i="5" s="1"/>
  <c r="H1042" i="5"/>
  <c r="J1042" i="5" s="1"/>
  <c r="L1042" i="5" s="1"/>
  <c r="H1652" i="5"/>
  <c r="J1652" i="5" s="1"/>
  <c r="H2259" i="5"/>
  <c r="J2259" i="5" s="1"/>
  <c r="H1692" i="5"/>
  <c r="J1692" i="5" s="1"/>
  <c r="H2422" i="5"/>
  <c r="J2422" i="5" s="1"/>
  <c r="H1273" i="5"/>
  <c r="J1273" i="5" s="1"/>
  <c r="H702" i="5"/>
  <c r="J702" i="5" s="1"/>
  <c r="H1468" i="5"/>
  <c r="J1468" i="5" s="1"/>
  <c r="H1814" i="5"/>
  <c r="J1814" i="5" s="1"/>
  <c r="L1814" i="5" s="1"/>
  <c r="H1503" i="5"/>
  <c r="J1503" i="5" s="1"/>
  <c r="H293" i="5"/>
  <c r="J293" i="5" s="1"/>
  <c r="H229" i="5"/>
  <c r="J229" i="5" s="1"/>
  <c r="H1063" i="5"/>
  <c r="J1063" i="5" s="1"/>
  <c r="H2333" i="5"/>
  <c r="J2333" i="5" s="1"/>
  <c r="H58" i="5"/>
  <c r="J58" i="5" s="1"/>
  <c r="H2387" i="5"/>
  <c r="J2387" i="5" s="1"/>
  <c r="H1050" i="5"/>
  <c r="J1050" i="5" s="1"/>
  <c r="L1050" i="5" s="1"/>
  <c r="H372" i="5"/>
  <c r="J372" i="5" s="1"/>
  <c r="H2156" i="5"/>
  <c r="J2156" i="5" s="1"/>
  <c r="H1073" i="5"/>
  <c r="J1073" i="5" s="1"/>
  <c r="H557" i="5"/>
  <c r="J557" i="5" s="1"/>
  <c r="H1316" i="5"/>
  <c r="J1316" i="5" s="1"/>
  <c r="H634" i="5"/>
  <c r="J634" i="5" s="1"/>
  <c r="H1627" i="5"/>
  <c r="J1627" i="5" s="1"/>
  <c r="H538" i="5"/>
  <c r="J538" i="5" s="1"/>
  <c r="L538" i="5" s="1"/>
  <c r="H2032" i="5"/>
  <c r="J2032" i="5" s="1"/>
  <c r="H1979" i="5"/>
  <c r="J1979" i="5" s="1"/>
  <c r="H1422" i="5"/>
  <c r="J1422" i="5" s="1"/>
  <c r="H313" i="5"/>
  <c r="J313" i="5" s="1"/>
  <c r="H2009" i="5"/>
  <c r="J2009" i="5" s="1"/>
  <c r="H1049" i="5"/>
  <c r="J1049" i="5" s="1"/>
  <c r="H1591" i="5"/>
  <c r="J1591" i="5" s="1"/>
  <c r="H366" i="5"/>
  <c r="J366" i="5" s="1"/>
  <c r="L366" i="5" s="1"/>
  <c r="H1986" i="5"/>
  <c r="J1986" i="5" s="1"/>
  <c r="H1323" i="5"/>
  <c r="J1323" i="5" s="1"/>
  <c r="H296" i="5"/>
  <c r="J296" i="5" s="1"/>
  <c r="H1686" i="5"/>
  <c r="J1686" i="5" s="1"/>
  <c r="H39" i="5"/>
  <c r="J39" i="5" s="1"/>
  <c r="H671" i="5"/>
  <c r="J671" i="5" s="1"/>
  <c r="H2290" i="5"/>
  <c r="J2290" i="5" s="1"/>
  <c r="H1382" i="5"/>
  <c r="J1382" i="5" s="1"/>
  <c r="L1382" i="5" s="1"/>
  <c r="H1683" i="5"/>
  <c r="J1683" i="5" s="1"/>
  <c r="H1083" i="5"/>
  <c r="J1083" i="5" s="1"/>
  <c r="H103" i="5"/>
  <c r="J103" i="5" s="1"/>
  <c r="H1656" i="5"/>
  <c r="J1656" i="5" s="1"/>
  <c r="H995" i="5"/>
  <c r="J995" i="5" s="1"/>
  <c r="H1793" i="5"/>
  <c r="J1793" i="5" s="1"/>
  <c r="H1827" i="5"/>
  <c r="J1827" i="5" s="1"/>
  <c r="H1375" i="5"/>
  <c r="J1375" i="5" s="1"/>
  <c r="L1375" i="5" s="1"/>
  <c r="H735" i="5"/>
  <c r="J735" i="5" s="1"/>
  <c r="H443" i="5"/>
  <c r="J443" i="5" s="1"/>
  <c r="H598" i="5"/>
  <c r="J598" i="5" s="1"/>
  <c r="H654" i="5"/>
  <c r="J654" i="5" s="1"/>
  <c r="H1770" i="5"/>
  <c r="J1770" i="5" s="1"/>
  <c r="H610" i="5"/>
  <c r="J610" i="5" s="1"/>
  <c r="H1813" i="5"/>
  <c r="J1813" i="5" s="1"/>
  <c r="H1332" i="5"/>
  <c r="J1332" i="5" s="1"/>
  <c r="L1332" i="5" s="1"/>
  <c r="H663" i="5"/>
  <c r="J663" i="5" s="1"/>
  <c r="H690" i="5"/>
  <c r="J690" i="5" s="1"/>
  <c r="H1243" i="5"/>
  <c r="J1243" i="5" s="1"/>
  <c r="H603" i="5"/>
  <c r="J603" i="5" s="1"/>
  <c r="H207" i="5"/>
  <c r="J207" i="5" s="1"/>
  <c r="H1853" i="5"/>
  <c r="J1853" i="5" s="1"/>
  <c r="H1882" i="5"/>
  <c r="J1882" i="5" s="1"/>
  <c r="H281" i="5"/>
  <c r="J281" i="5" s="1"/>
  <c r="L281" i="5" s="1"/>
  <c r="H278" i="5"/>
  <c r="J278" i="5" s="1"/>
  <c r="H1240" i="5"/>
  <c r="J1240" i="5" s="1"/>
  <c r="H758" i="5"/>
  <c r="J758" i="5" s="1"/>
  <c r="H126" i="5"/>
  <c r="J126" i="5" s="1"/>
  <c r="H685" i="5"/>
  <c r="J685" i="5" s="1"/>
  <c r="H1081" i="5"/>
  <c r="J1081" i="5" s="1"/>
  <c r="H858" i="5"/>
  <c r="J858" i="5" s="1"/>
  <c r="H1011" i="5"/>
  <c r="J1011" i="5" s="1"/>
  <c r="L1011" i="5" s="1"/>
  <c r="H1729" i="5"/>
  <c r="J1729" i="5" s="1"/>
  <c r="H2188" i="5"/>
  <c r="J2188" i="5" s="1"/>
  <c r="H2024" i="5"/>
  <c r="J2024" i="5" s="1"/>
  <c r="H60" i="5"/>
  <c r="J60" i="5" s="1"/>
  <c r="H2046" i="5"/>
  <c r="J2046" i="5" s="1"/>
  <c r="H730" i="5"/>
  <c r="J730" i="5" s="1"/>
  <c r="H1913" i="5"/>
  <c r="J1913" i="5" s="1"/>
  <c r="H1566" i="5"/>
  <c r="J1566" i="5" s="1"/>
  <c r="L1566" i="5" s="1"/>
  <c r="H237" i="5"/>
  <c r="J237" i="5" s="1"/>
  <c r="H900" i="5"/>
  <c r="J900" i="5" s="1"/>
  <c r="H370" i="5"/>
  <c r="J370" i="5" s="1"/>
  <c r="H486" i="5"/>
  <c r="J486" i="5" s="1"/>
  <c r="H1723" i="5"/>
  <c r="J1723" i="5" s="1"/>
  <c r="H263" i="5"/>
  <c r="J263" i="5" s="1"/>
  <c r="H2325" i="5"/>
  <c r="J2325" i="5" s="1"/>
  <c r="H501" i="5"/>
  <c r="J501" i="5" s="1"/>
  <c r="L501" i="5" s="1"/>
  <c r="H178" i="5"/>
  <c r="J178" i="5" s="1"/>
  <c r="H923" i="5"/>
  <c r="J923" i="5" s="1"/>
  <c r="H461" i="5"/>
  <c r="J461" i="5" s="1"/>
  <c r="H222" i="5"/>
  <c r="J222" i="5" s="1"/>
  <c r="H214" i="5"/>
  <c r="J214" i="5" s="1"/>
  <c r="H24" i="5"/>
  <c r="J24" i="5" s="1"/>
  <c r="H1669" i="5"/>
  <c r="J1669" i="5" s="1"/>
  <c r="H1957" i="5"/>
  <c r="J1957" i="5" s="1"/>
  <c r="L1957" i="5" s="1"/>
  <c r="H1711" i="5"/>
  <c r="J1711" i="5" s="1"/>
  <c r="H1271" i="5"/>
  <c r="J1271" i="5" s="1"/>
  <c r="H2003" i="5"/>
  <c r="J2003" i="5" s="1"/>
  <c r="H767" i="5"/>
  <c r="J767" i="5" s="1"/>
  <c r="H2353" i="5"/>
  <c r="J2353" i="5" s="1"/>
  <c r="H1066" i="5"/>
  <c r="J1066" i="5" s="1"/>
  <c r="H1154" i="5"/>
  <c r="J1154" i="5" s="1"/>
  <c r="H2396" i="5"/>
  <c r="J2396" i="5" s="1"/>
  <c r="L2396" i="5" s="1"/>
  <c r="H1699" i="5"/>
  <c r="J1699" i="5" s="1"/>
  <c r="H846" i="5"/>
  <c r="J846" i="5" s="1"/>
  <c r="H1131" i="5"/>
  <c r="J1131" i="5" s="1"/>
  <c r="H512" i="5"/>
  <c r="J512" i="5" s="1"/>
  <c r="H1538" i="5"/>
  <c r="J1538" i="5" s="1"/>
  <c r="H2282" i="5"/>
  <c r="J2282" i="5" s="1"/>
  <c r="H1570" i="5"/>
  <c r="J1570" i="5" s="1"/>
  <c r="H1473" i="5"/>
  <c r="J1473" i="5" s="1"/>
  <c r="L1473" i="5" s="1"/>
  <c r="H442" i="5"/>
  <c r="J442" i="5" s="1"/>
  <c r="H1311" i="5"/>
  <c r="J1311" i="5" s="1"/>
  <c r="H1234" i="5"/>
  <c r="J1234" i="5" s="1"/>
  <c r="H1054" i="5"/>
  <c r="J1054" i="5" s="1"/>
  <c r="H1995" i="5"/>
  <c r="J1995" i="5" s="1"/>
  <c r="H1398" i="5"/>
  <c r="J1398" i="5" s="1"/>
  <c r="H2077" i="5"/>
  <c r="J2077" i="5" s="1"/>
  <c r="H1795" i="5"/>
  <c r="J1795" i="5" s="1"/>
  <c r="L1795" i="5" s="1"/>
  <c r="H2085" i="5"/>
  <c r="J2085" i="5" s="1"/>
  <c r="H432" i="5"/>
  <c r="J432" i="5" s="1"/>
  <c r="H78" i="5"/>
  <c r="J78" i="5" s="1"/>
  <c r="H1529" i="5"/>
  <c r="J1529" i="5" s="1"/>
  <c r="H994" i="5"/>
  <c r="J994" i="5" s="1"/>
  <c r="H2096" i="5"/>
  <c r="J2096" i="5" s="1"/>
  <c r="H1012" i="5"/>
  <c r="J1012" i="5" s="1"/>
  <c r="H1753" i="5"/>
  <c r="J1753" i="5" s="1"/>
  <c r="L1753" i="5" s="1"/>
  <c r="H1442" i="5"/>
  <c r="J1442" i="5" s="1"/>
  <c r="H2338" i="5"/>
  <c r="J2338" i="5" s="1"/>
  <c r="H597" i="5"/>
  <c r="J597" i="5" s="1"/>
  <c r="H1302" i="5"/>
  <c r="J1302" i="5" s="1"/>
  <c r="H311" i="5"/>
  <c r="J311" i="5" s="1"/>
  <c r="H1229" i="5"/>
  <c r="J1229" i="5" s="1"/>
  <c r="H169" i="5"/>
  <c r="J169" i="5" s="1"/>
  <c r="H1991" i="5"/>
  <c r="J1991" i="5" s="1"/>
  <c r="L1991" i="5" s="1"/>
  <c r="H2293" i="5"/>
  <c r="J2293" i="5" s="1"/>
  <c r="H2060" i="5"/>
  <c r="J2060" i="5" s="1"/>
  <c r="H1735" i="5"/>
  <c r="J1735" i="5" s="1"/>
  <c r="H3" i="5"/>
  <c r="J3" i="5" s="1"/>
  <c r="H1933" i="5"/>
  <c r="J1933" i="5" s="1"/>
  <c r="H2137" i="5"/>
  <c r="J2137" i="5" s="1"/>
  <c r="H18" i="5"/>
  <c r="J18" i="5" s="1"/>
  <c r="H294" i="5"/>
  <c r="J294" i="5" s="1"/>
  <c r="L294" i="5" s="1"/>
  <c r="H2287" i="5"/>
  <c r="J2287" i="5" s="1"/>
  <c r="H878" i="5"/>
  <c r="J878" i="5" s="1"/>
  <c r="H1219" i="5"/>
  <c r="J1219" i="5" s="1"/>
  <c r="H175" i="5"/>
  <c r="J175" i="5" s="1"/>
  <c r="H1875" i="5"/>
  <c r="J1875" i="5" s="1"/>
  <c r="H884" i="5"/>
  <c r="J884" i="5" s="1"/>
  <c r="H1947" i="5"/>
  <c r="J1947" i="5" s="1"/>
  <c r="H1749" i="5"/>
  <c r="J1749" i="5" s="1"/>
  <c r="L1749" i="5" s="1"/>
  <c r="H1143" i="5"/>
  <c r="J1143" i="5" s="1"/>
  <c r="H1110" i="5"/>
  <c r="J1110" i="5" s="1"/>
  <c r="H2128" i="5"/>
  <c r="J2128" i="5" s="1"/>
  <c r="H2040" i="5"/>
  <c r="J2040" i="5" s="1"/>
  <c r="H1279" i="5"/>
  <c r="J1279" i="5" s="1"/>
  <c r="H1339" i="5"/>
  <c r="J1339" i="5" s="1"/>
  <c r="H2099" i="5"/>
  <c r="J2099" i="5" s="1"/>
  <c r="H1552" i="5"/>
  <c r="J1552" i="5" s="1"/>
  <c r="L1552" i="5" s="1"/>
  <c r="H2214" i="5"/>
  <c r="J2214" i="5" s="1"/>
  <c r="H1061" i="5"/>
  <c r="J1061" i="5" s="1"/>
  <c r="H147" i="5"/>
  <c r="J147" i="5" s="1"/>
  <c r="H194" i="5"/>
  <c r="J194" i="5" s="1"/>
  <c r="H1284" i="5"/>
  <c r="J1284" i="5" s="1"/>
  <c r="H647" i="5"/>
  <c r="J647" i="5" s="1"/>
  <c r="H1347" i="5"/>
  <c r="J1347" i="5" s="1"/>
  <c r="H243" i="5"/>
  <c r="J243" i="5" s="1"/>
  <c r="L243" i="5" s="1"/>
  <c r="H760" i="5"/>
  <c r="J760" i="5" s="1"/>
  <c r="H50" i="5"/>
  <c r="J50" i="5" s="1"/>
  <c r="H991" i="5"/>
  <c r="J991" i="5" s="1"/>
  <c r="H2" i="5"/>
  <c r="J2" i="5" s="1"/>
  <c r="H1418" i="5"/>
  <c r="J1418" i="5" s="1"/>
  <c r="H1598" i="5"/>
  <c r="J1598" i="5" s="1"/>
  <c r="H1326" i="5"/>
  <c r="J1326" i="5" s="1"/>
  <c r="H2257" i="5"/>
  <c r="J2257" i="5" s="1"/>
  <c r="L2257" i="5" s="1"/>
  <c r="H1372" i="5"/>
  <c r="J1372" i="5" s="1"/>
  <c r="H965" i="5"/>
  <c r="J965" i="5" s="1"/>
  <c r="H1698" i="5"/>
  <c r="J1698" i="5" s="1"/>
  <c r="H176" i="5"/>
  <c r="J176" i="5" s="1"/>
  <c r="H1387" i="5"/>
  <c r="J1387" i="5" s="1"/>
  <c r="H619" i="5"/>
  <c r="J619" i="5" s="1"/>
  <c r="H1645" i="5"/>
  <c r="J1645" i="5" s="1"/>
  <c r="H1022" i="5"/>
  <c r="J1022" i="5" s="1"/>
  <c r="L1022" i="5" s="1"/>
  <c r="H2365" i="5"/>
  <c r="J2365" i="5" s="1"/>
  <c r="H747" i="5"/>
  <c r="J747" i="5" s="1"/>
  <c r="H1977" i="5"/>
  <c r="J1977" i="5" s="1"/>
  <c r="H1782" i="5"/>
  <c r="J1782" i="5" s="1"/>
  <c r="H796" i="5"/>
  <c r="J796" i="5" s="1"/>
  <c r="H1384" i="5"/>
  <c r="J1384" i="5" s="1"/>
  <c r="H998" i="5"/>
  <c r="J998" i="5" s="1"/>
  <c r="H2383" i="5"/>
  <c r="J2383" i="5" s="1"/>
  <c r="L2383" i="5" s="1"/>
  <c r="H836" i="5"/>
  <c r="J836" i="5" s="1"/>
  <c r="H1708" i="5"/>
  <c r="J1708" i="5" s="1"/>
  <c r="H1526" i="5"/>
  <c r="J1526" i="5" s="1"/>
  <c r="H2377" i="5"/>
  <c r="J2377" i="5" s="1"/>
  <c r="H508" i="5"/>
  <c r="J508" i="5" s="1"/>
  <c r="H2177" i="5"/>
  <c r="J2177" i="5" s="1"/>
  <c r="H2190" i="5"/>
  <c r="J2190" i="5" s="1"/>
  <c r="H232" i="5"/>
  <c r="J232" i="5" s="1"/>
  <c r="L232" i="5" s="1"/>
  <c r="H812" i="5"/>
  <c r="J812" i="5" s="1"/>
  <c r="H599" i="5"/>
  <c r="J599" i="5" s="1"/>
  <c r="H717" i="5"/>
  <c r="J717" i="5" s="1"/>
  <c r="H228" i="5"/>
  <c r="J228" i="5" s="1"/>
  <c r="H159" i="5"/>
  <c r="J159" i="5" s="1"/>
  <c r="H794" i="5"/>
  <c r="J794" i="5" s="1"/>
  <c r="H255" i="5"/>
  <c r="J255" i="5" s="1"/>
  <c r="H2006" i="5"/>
  <c r="J2006" i="5" s="1"/>
  <c r="L2006" i="5" s="1"/>
  <c r="H857" i="5"/>
  <c r="J857" i="5" s="1"/>
  <c r="H674" i="5"/>
  <c r="J674" i="5" s="1"/>
  <c r="H1450" i="5"/>
  <c r="J1450" i="5" s="1"/>
  <c r="H1988" i="5"/>
  <c r="J1988" i="5" s="1"/>
  <c r="H514" i="5"/>
  <c r="J514" i="5" s="1"/>
  <c r="H1677" i="5"/>
  <c r="J1677" i="5" s="1"/>
  <c r="H1528" i="5"/>
  <c r="J1528" i="5" s="1"/>
  <c r="H1075" i="5"/>
  <c r="J1075" i="5" s="1"/>
  <c r="L1075" i="5" s="1"/>
  <c r="H1681" i="5"/>
  <c r="J1681" i="5" s="1"/>
  <c r="H576" i="5"/>
  <c r="J576" i="5" s="1"/>
  <c r="H1410" i="5"/>
  <c r="J1410" i="5" s="1"/>
  <c r="H522" i="5"/>
  <c r="J522" i="5" s="1"/>
  <c r="H839" i="5"/>
  <c r="J839" i="5" s="1"/>
  <c r="H865" i="5"/>
  <c r="J865" i="5" s="1"/>
  <c r="H10" i="5"/>
  <c r="J10" i="5" s="1"/>
  <c r="H1748" i="5"/>
  <c r="J1748" i="5" s="1"/>
  <c r="L1748" i="5" s="1"/>
  <c r="H1625" i="5"/>
  <c r="J1625" i="5" s="1"/>
  <c r="H1593" i="5"/>
  <c r="J1593" i="5" s="1"/>
  <c r="H505" i="5"/>
  <c r="J505" i="5" s="1"/>
  <c r="H2189" i="5"/>
  <c r="J2189" i="5" s="1"/>
  <c r="H1550" i="5"/>
  <c r="J1550" i="5" s="1"/>
  <c r="H1820" i="5"/>
  <c r="J1820" i="5" s="1"/>
  <c r="H1694" i="5"/>
  <c r="J1694" i="5" s="1"/>
  <c r="H888" i="5"/>
  <c r="J888" i="5" s="1"/>
  <c r="L888" i="5" s="1"/>
  <c r="H245" i="5"/>
  <c r="J245" i="5" s="1"/>
  <c r="H215" i="5"/>
  <c r="J215" i="5" s="1"/>
  <c r="H2192" i="5"/>
  <c r="J2192" i="5" s="1"/>
  <c r="H1993" i="5"/>
  <c r="J1993" i="5" s="1"/>
  <c r="H1208" i="5"/>
  <c r="J1208" i="5" s="1"/>
  <c r="H1334" i="5"/>
  <c r="J1334" i="5" s="1"/>
  <c r="H2327" i="5"/>
  <c r="J2327" i="5" s="1"/>
  <c r="H1482" i="5"/>
  <c r="J1482" i="5" s="1"/>
  <c r="L1482" i="5" s="1"/>
  <c r="H1406" i="5"/>
  <c r="J1406" i="5" s="1"/>
  <c r="H1892" i="5"/>
  <c r="J1892" i="5" s="1"/>
  <c r="H1578" i="5"/>
  <c r="J1578" i="5" s="1"/>
  <c r="H1950" i="5"/>
  <c r="J1950" i="5" s="1"/>
  <c r="H1338" i="5"/>
  <c r="J1338" i="5" s="1"/>
  <c r="H359" i="5"/>
  <c r="J359" i="5" s="1"/>
  <c r="H134" i="5"/>
  <c r="J134" i="5" s="1"/>
  <c r="H34" i="5"/>
  <c r="J34" i="5" s="1"/>
  <c r="L34" i="5" s="1"/>
  <c r="H2015" i="5"/>
  <c r="J2015" i="5" s="1"/>
  <c r="H61" i="5"/>
  <c r="J61" i="5" s="1"/>
  <c r="H1706" i="5"/>
  <c r="J1706" i="5" s="1"/>
  <c r="H785" i="5"/>
  <c r="J785" i="5" s="1"/>
  <c r="H686" i="5"/>
  <c r="J686" i="5" s="1"/>
  <c r="H1378" i="5"/>
  <c r="J1378" i="5" s="1"/>
  <c r="H1025" i="5"/>
  <c r="J1025" i="5" s="1"/>
  <c r="H1563" i="5"/>
  <c r="J1563" i="5" s="1"/>
  <c r="L1563" i="5" s="1"/>
  <c r="H1198" i="5"/>
  <c r="J1198" i="5" s="1"/>
  <c r="H317" i="5"/>
  <c r="J317" i="5" s="1"/>
  <c r="H2139" i="5"/>
  <c r="J2139" i="5" s="1"/>
  <c r="H2222" i="5"/>
  <c r="J2222" i="5" s="1"/>
  <c r="H1178" i="5"/>
  <c r="J1178" i="5" s="1"/>
  <c r="H1717" i="5"/>
  <c r="J1717" i="5" s="1"/>
  <c r="H1532" i="5"/>
  <c r="J1532" i="5" s="1"/>
  <c r="H1018" i="5"/>
  <c r="J1018" i="5" s="1"/>
  <c r="L1018" i="5" s="1"/>
  <c r="H2041" i="5"/>
  <c r="J2041" i="5" s="1"/>
  <c r="H1631" i="5"/>
  <c r="J1631" i="5" s="1"/>
  <c r="H558" i="5"/>
  <c r="J558" i="5" s="1"/>
  <c r="H1016" i="5"/>
  <c r="J1016" i="5" s="1"/>
  <c r="H2108" i="5"/>
  <c r="J2108" i="5" s="1"/>
  <c r="H1294" i="5"/>
  <c r="J1294" i="5" s="1"/>
  <c r="H1637" i="5"/>
  <c r="J1637" i="5" s="1"/>
  <c r="H1609" i="5"/>
  <c r="J1609" i="5" s="1"/>
  <c r="L1609" i="5" s="1"/>
  <c r="H354" i="5"/>
  <c r="J354" i="5" s="1"/>
  <c r="H2386" i="5"/>
  <c r="J2386" i="5" s="1"/>
  <c r="H2261" i="5"/>
  <c r="J2261" i="5" s="1"/>
  <c r="H1103" i="5"/>
  <c r="J1103" i="5" s="1"/>
  <c r="H737" i="5"/>
  <c r="J737" i="5" s="1"/>
  <c r="H1527" i="5"/>
  <c r="J1527" i="5" s="1"/>
  <c r="H433" i="5"/>
  <c r="J433" i="5" s="1"/>
  <c r="H1121" i="5"/>
  <c r="J1121" i="5" s="1"/>
  <c r="L1121" i="5" s="1"/>
  <c r="H1138" i="5"/>
  <c r="J1138" i="5" s="1"/>
  <c r="H860" i="5"/>
  <c r="J860" i="5" s="1"/>
  <c r="H378" i="5"/>
  <c r="J378" i="5" s="1"/>
  <c r="H648" i="5"/>
  <c r="J648" i="5" s="1"/>
  <c r="H1420" i="5"/>
  <c r="J1420" i="5" s="1"/>
  <c r="H853" i="5"/>
  <c r="J853" i="5" s="1"/>
  <c r="H2081" i="5"/>
  <c r="J2081" i="5" s="1"/>
  <c r="H864" i="5"/>
  <c r="J864" i="5" s="1"/>
  <c r="L864" i="5" s="1"/>
  <c r="H1369" i="5"/>
  <c r="J1369" i="5" s="1"/>
  <c r="H2094" i="5"/>
  <c r="J2094" i="5" s="1"/>
  <c r="H913" i="5"/>
  <c r="J913" i="5" s="1"/>
  <c r="H2050" i="5"/>
  <c r="J2050" i="5" s="1"/>
  <c r="H602" i="5"/>
  <c r="J602" i="5" s="1"/>
  <c r="H1845" i="5"/>
  <c r="J1845" i="5" s="1"/>
  <c r="H1045" i="5"/>
  <c r="J1045" i="5" s="1"/>
  <c r="H2232" i="5"/>
  <c r="J2232" i="5" s="1"/>
  <c r="L2232" i="5" s="1"/>
  <c r="H2018" i="5"/>
  <c r="J2018" i="5" s="1"/>
  <c r="H216" i="5"/>
  <c r="J216" i="5" s="1"/>
  <c r="H987" i="5"/>
  <c r="J987" i="5" s="1"/>
  <c r="H20" i="5"/>
  <c r="J20" i="5" s="1"/>
  <c r="H1312" i="5"/>
  <c r="J1312" i="5" s="1"/>
  <c r="H2012" i="5"/>
  <c r="J2012" i="5" s="1"/>
  <c r="H705" i="5"/>
  <c r="J705" i="5" s="1"/>
  <c r="H404" i="5"/>
  <c r="J404" i="5" s="1"/>
  <c r="L404" i="5" s="1"/>
  <c r="H784" i="5"/>
  <c r="J784" i="5" s="1"/>
  <c r="H1077" i="5"/>
  <c r="J1077" i="5" s="1"/>
  <c r="H83" i="5"/>
  <c r="J83" i="5" s="1"/>
  <c r="H1346" i="5"/>
  <c r="J1346" i="5" s="1"/>
  <c r="H565" i="5"/>
  <c r="J565" i="5" s="1"/>
  <c r="H1254" i="5"/>
  <c r="J1254" i="5" s="1"/>
  <c r="H1713" i="5"/>
  <c r="J1713" i="5" s="1"/>
  <c r="H989" i="5"/>
  <c r="J989" i="5" s="1"/>
  <c r="L989" i="5" s="1"/>
  <c r="H969" i="5"/>
  <c r="J969" i="5" s="1"/>
  <c r="H961" i="5"/>
  <c r="J961" i="5" s="1"/>
  <c r="H1283" i="5"/>
  <c r="J1283" i="5" s="1"/>
  <c r="H1573" i="5"/>
  <c r="J1573" i="5" s="1"/>
  <c r="H1504" i="5"/>
  <c r="J1504" i="5" s="1"/>
  <c r="H1102" i="5"/>
  <c r="J1102" i="5" s="1"/>
  <c r="H669" i="5"/>
  <c r="J669" i="5" s="1"/>
  <c r="H755" i="5"/>
  <c r="J755" i="5" s="1"/>
  <c r="L755" i="5" s="1"/>
  <c r="H824" i="5"/>
  <c r="J824" i="5" s="1"/>
  <c r="H1337" i="5"/>
  <c r="J1337" i="5" s="1"/>
  <c r="H772" i="5"/>
  <c r="J772" i="5" s="1"/>
  <c r="H1866" i="5"/>
  <c r="J1866" i="5" s="1"/>
  <c r="H2056" i="5"/>
  <c r="J2056" i="5" s="1"/>
  <c r="H748" i="5"/>
  <c r="J748" i="5" s="1"/>
  <c r="H756" i="5"/>
  <c r="J756" i="5" s="1"/>
  <c r="H289" i="5"/>
  <c r="J289" i="5" s="1"/>
  <c r="L289" i="5" s="1"/>
  <c r="H773" i="5"/>
  <c r="J773" i="5" s="1"/>
  <c r="H1771" i="5"/>
  <c r="J1771" i="5" s="1"/>
  <c r="H1816" i="5"/>
  <c r="J1816" i="5" s="1"/>
  <c r="H189" i="5"/>
  <c r="J189" i="5" s="1"/>
  <c r="H2445" i="5"/>
  <c r="J2445" i="5" s="1"/>
  <c r="H398" i="5"/>
  <c r="J398" i="5" s="1"/>
  <c r="H868" i="5"/>
  <c r="J868" i="5" s="1"/>
  <c r="H1540" i="5"/>
  <c r="J1540" i="5" s="1"/>
  <c r="L1540" i="5" s="1"/>
  <c r="H1616" i="5"/>
  <c r="J1616" i="5" s="1"/>
  <c r="H673" i="5"/>
  <c r="J673" i="5" s="1"/>
  <c r="H270" i="5"/>
  <c r="J270" i="5" s="1"/>
  <c r="H592" i="5"/>
  <c r="J592" i="5" s="1"/>
  <c r="H1606" i="5"/>
  <c r="J1606" i="5" s="1"/>
  <c r="H528" i="5"/>
  <c r="J528" i="5" s="1"/>
  <c r="H1469" i="5"/>
  <c r="J1469" i="5" s="1"/>
  <c r="H915" i="5"/>
  <c r="J915" i="5" s="1"/>
  <c r="L915" i="5" s="1"/>
  <c r="H2047" i="5"/>
  <c r="J2047" i="5" s="1"/>
  <c r="H2357" i="5"/>
  <c r="J2357" i="5" s="1"/>
  <c r="H1226" i="5"/>
  <c r="J1226" i="5" s="1"/>
  <c r="H1567" i="5"/>
  <c r="J1567" i="5" s="1"/>
  <c r="H498" i="5"/>
  <c r="J498" i="5" s="1"/>
  <c r="H1876" i="5"/>
  <c r="J1876" i="5" s="1"/>
  <c r="H883" i="5"/>
  <c r="J883" i="5" s="1"/>
  <c r="H1157" i="5"/>
  <c r="J1157" i="5" s="1"/>
  <c r="L1157" i="5" s="1"/>
  <c r="H1709" i="5"/>
  <c r="J1709" i="5" s="1"/>
  <c r="H454" i="5"/>
  <c r="J454" i="5" s="1"/>
  <c r="H1557" i="5"/>
  <c r="J1557" i="5" s="1"/>
  <c r="H1904" i="5"/>
  <c r="J1904" i="5" s="1"/>
  <c r="H457" i="5"/>
  <c r="J457" i="5" s="1"/>
  <c r="H456" i="5"/>
  <c r="J456" i="5" s="1"/>
  <c r="H1051" i="5"/>
  <c r="J1051" i="5" s="1"/>
  <c r="H1909" i="5"/>
  <c r="J1909" i="5" s="1"/>
  <c r="L1909" i="5" s="1"/>
  <c r="H1434" i="5"/>
  <c r="J1434" i="5" s="1"/>
  <c r="H1309" i="5"/>
  <c r="J1309" i="5" s="1"/>
  <c r="H1877" i="5"/>
  <c r="J1877" i="5" s="1"/>
  <c r="H511" i="5"/>
  <c r="J511" i="5" s="1"/>
  <c r="H1564" i="5"/>
  <c r="J1564" i="5" s="1"/>
  <c r="H792" i="5"/>
  <c r="J792" i="5" s="1"/>
  <c r="H2272" i="5"/>
  <c r="J2272" i="5" s="1"/>
  <c r="H1626" i="5"/>
  <c r="J1626" i="5" s="1"/>
  <c r="L1626" i="5" s="1"/>
  <c r="H2415" i="5"/>
  <c r="J2415" i="5" s="1"/>
  <c r="H727" i="5"/>
  <c r="J727" i="5" s="1"/>
  <c r="H524" i="5"/>
  <c r="J524" i="5" s="1"/>
  <c r="H1722" i="5"/>
  <c r="J1722" i="5" s="1"/>
  <c r="H13" i="5"/>
  <c r="J13" i="5" s="1"/>
  <c r="H298" i="5"/>
  <c r="J298" i="5" s="1"/>
  <c r="H2114" i="5"/>
  <c r="J2114" i="5" s="1"/>
  <c r="H96" i="5"/>
  <c r="J96" i="5" s="1"/>
  <c r="L96" i="5" s="1"/>
  <c r="H2352" i="5"/>
  <c r="J2352" i="5" s="1"/>
  <c r="H1299" i="5"/>
  <c r="J1299" i="5" s="1"/>
  <c r="H2376" i="5"/>
  <c r="J2376" i="5" s="1"/>
  <c r="H2226" i="5"/>
  <c r="J2226" i="5" s="1"/>
  <c r="H513" i="5"/>
  <c r="J513" i="5" s="1"/>
  <c r="H1582" i="5"/>
  <c r="J1582" i="5" s="1"/>
  <c r="H1932" i="5"/>
  <c r="J1932" i="5" s="1"/>
  <c r="H1805" i="5"/>
  <c r="J1805" i="5" s="1"/>
  <c r="L1805" i="5" s="1"/>
  <c r="H2269" i="5"/>
  <c r="J2269" i="5" s="1"/>
  <c r="H614" i="5"/>
  <c r="J614" i="5" s="1"/>
  <c r="H1078" i="5"/>
  <c r="J1078" i="5" s="1"/>
  <c r="H2117" i="5"/>
  <c r="J2117" i="5" s="1"/>
  <c r="H1057" i="5"/>
  <c r="J1057" i="5" s="1"/>
  <c r="H1425" i="5"/>
  <c r="J1425" i="5" s="1"/>
  <c r="H580" i="5"/>
  <c r="J580" i="5" s="1"/>
  <c r="H2043" i="5"/>
  <c r="J2043" i="5" s="1"/>
  <c r="L2043" i="5" s="1"/>
  <c r="H2147" i="5"/>
  <c r="J2147" i="5" s="1"/>
  <c r="H116" i="5"/>
  <c r="J116" i="5" s="1"/>
  <c r="H226" i="5"/>
  <c r="J226" i="5" s="1"/>
  <c r="H1277" i="5"/>
  <c r="J1277" i="5" s="1"/>
  <c r="H776" i="5"/>
  <c r="J776" i="5" s="1"/>
  <c r="H936" i="5"/>
  <c r="J936" i="5" s="1"/>
  <c r="H2134" i="5"/>
  <c r="J2134" i="5" s="1"/>
  <c r="H751" i="5"/>
  <c r="J751" i="5" s="1"/>
  <c r="L751" i="5" s="1"/>
  <c r="H408" i="5"/>
  <c r="J408" i="5" s="1"/>
  <c r="H2402" i="5"/>
  <c r="J2402" i="5" s="1"/>
  <c r="H2208" i="5"/>
  <c r="J2208" i="5" s="1"/>
  <c r="H1881" i="5"/>
  <c r="J1881" i="5" s="1"/>
  <c r="H1886" i="5"/>
  <c r="J1886" i="5" s="1"/>
  <c r="H1704" i="5"/>
  <c r="J1704" i="5" s="1"/>
  <c r="H1577" i="5"/>
  <c r="J1577" i="5" s="1"/>
  <c r="H1647" i="5"/>
  <c r="J1647" i="5" s="1"/>
  <c r="L1647" i="5" s="1"/>
  <c r="H2070" i="5"/>
  <c r="J2070" i="5" s="1"/>
  <c r="H688" i="5"/>
  <c r="J688" i="5" s="1"/>
  <c r="H1032" i="5"/>
  <c r="J1032" i="5" s="1"/>
  <c r="H582" i="5"/>
  <c r="J582" i="5" s="1"/>
  <c r="H1784" i="5"/>
  <c r="J1784" i="5" s="1"/>
  <c r="H970" i="5"/>
  <c r="J970" i="5" s="1"/>
  <c r="H191" i="5"/>
  <c r="J191" i="5" s="1"/>
  <c r="H1201" i="5"/>
  <c r="J1201" i="5" s="1"/>
  <c r="L1201" i="5" s="1"/>
  <c r="H986" i="5"/>
  <c r="J986" i="5" s="1"/>
  <c r="H2162" i="5"/>
  <c r="J2162" i="5" s="1"/>
  <c r="H1804" i="5"/>
  <c r="J1804" i="5" s="1"/>
  <c r="H481" i="5"/>
  <c r="J481" i="5" s="1"/>
  <c r="H76" i="5"/>
  <c r="J76" i="5" s="1"/>
  <c r="H269" i="5"/>
  <c r="J269" i="5" s="1"/>
  <c r="H1885" i="5"/>
  <c r="J1885" i="5" s="1"/>
  <c r="H1200" i="5"/>
  <c r="J1200" i="5" s="1"/>
  <c r="L1200" i="5" s="1"/>
  <c r="H983" i="5"/>
  <c r="J983" i="5" s="1"/>
  <c r="H1925" i="5"/>
  <c r="J1925" i="5" s="1"/>
  <c r="H1758" i="5"/>
  <c r="J1758" i="5" s="1"/>
  <c r="H590" i="5"/>
  <c r="J590" i="5" s="1"/>
  <c r="H637" i="5"/>
  <c r="J637" i="5" s="1"/>
  <c r="H611" i="5"/>
  <c r="J611" i="5" s="1"/>
  <c r="H474" i="5"/>
  <c r="J474" i="5" s="1"/>
  <c r="H952" i="5"/>
  <c r="J952" i="5" s="1"/>
  <c r="L952" i="5" s="1"/>
  <c r="H1415" i="5"/>
  <c r="J1415" i="5" s="1"/>
  <c r="H1160" i="5"/>
  <c r="J1160" i="5" s="1"/>
  <c r="H1906" i="5"/>
  <c r="J1906" i="5" s="1"/>
  <c r="H1840" i="5"/>
  <c r="J1840" i="5" s="1"/>
  <c r="H177" i="5"/>
  <c r="J177" i="5" s="1"/>
  <c r="H1401" i="5"/>
  <c r="J1401" i="5" s="1"/>
  <c r="H1486" i="5"/>
  <c r="J1486" i="5" s="1"/>
  <c r="H401" i="5"/>
  <c r="J401" i="5" s="1"/>
  <c r="L401" i="5" s="1"/>
  <c r="H2110" i="5"/>
  <c r="J2110" i="5" s="1"/>
  <c r="H393" i="5"/>
  <c r="J393" i="5" s="1"/>
  <c r="H899" i="5"/>
  <c r="J899" i="5" s="1"/>
  <c r="H22" i="5"/>
  <c r="J22" i="5" s="1"/>
  <c r="H141" i="5"/>
  <c r="J141" i="5" s="1"/>
  <c r="H107" i="5"/>
  <c r="J107" i="5" s="1"/>
  <c r="H1633" i="5"/>
  <c r="J1633" i="5" s="1"/>
  <c r="H1756" i="5"/>
  <c r="J1756" i="5" s="1"/>
  <c r="L1756" i="5" s="1"/>
  <c r="H143" i="5"/>
  <c r="J143" i="5" s="1"/>
  <c r="H1905" i="5"/>
  <c r="J1905" i="5" s="1"/>
  <c r="H2320" i="5"/>
  <c r="J2320" i="5" s="1"/>
  <c r="H2309" i="5"/>
  <c r="J2309" i="5" s="1"/>
  <c r="H861" i="5"/>
  <c r="J861" i="5" s="1"/>
  <c r="H804" i="5"/>
  <c r="J804" i="5" s="1"/>
  <c r="H197" i="5"/>
  <c r="J197" i="5" s="1"/>
  <c r="H982" i="5"/>
  <c r="J982" i="5" s="1"/>
  <c r="L982" i="5" s="1"/>
  <c r="H957" i="5"/>
  <c r="J957" i="5" s="1"/>
  <c r="H2062" i="5"/>
  <c r="J2062" i="5" s="1"/>
  <c r="H425" i="5"/>
  <c r="J425" i="5" s="1"/>
  <c r="H267" i="5"/>
  <c r="J267" i="5" s="1"/>
  <c r="H887" i="5"/>
  <c r="J887" i="5" s="1"/>
  <c r="H1429" i="5"/>
  <c r="J1429" i="5" s="1"/>
  <c r="H862" i="5"/>
  <c r="J862" i="5" s="1"/>
  <c r="H2360" i="5"/>
  <c r="J2360" i="5" s="1"/>
  <c r="L2360" i="5" s="1"/>
  <c r="H1978" i="5"/>
  <c r="J1978" i="5" s="1"/>
  <c r="H2115" i="5"/>
  <c r="J2115" i="5" s="1"/>
  <c r="H1776" i="5"/>
  <c r="J1776" i="5" s="1"/>
  <c r="H1515" i="5"/>
  <c r="J1515" i="5" s="1"/>
  <c r="H1087" i="5"/>
  <c r="J1087" i="5" s="1"/>
  <c r="H1789" i="5"/>
  <c r="J1789" i="5" s="1"/>
  <c r="H1481" i="5"/>
  <c r="J1481" i="5" s="1"/>
  <c r="H1451" i="5"/>
  <c r="J1451" i="5" s="1"/>
  <c r="L1451" i="5" s="1"/>
  <c r="H1034" i="5"/>
  <c r="J1034" i="5" s="1"/>
  <c r="H1393" i="5"/>
  <c r="J1393" i="5" s="1"/>
  <c r="H854" i="5"/>
  <c r="J854" i="5" s="1"/>
  <c r="H1545" i="5"/>
  <c r="J1545" i="5" s="1"/>
  <c r="H1810" i="5"/>
  <c r="J1810" i="5" s="1"/>
  <c r="H1484" i="5"/>
  <c r="J1484" i="5" s="1"/>
  <c r="H2291" i="5"/>
  <c r="J2291" i="5" s="1"/>
  <c r="H362" i="5"/>
  <c r="J362" i="5" s="1"/>
  <c r="L362" i="5" s="1"/>
  <c r="H1194" i="5"/>
  <c r="J1194" i="5" s="1"/>
  <c r="H112" i="5"/>
  <c r="J112" i="5" s="1"/>
  <c r="H1147" i="5"/>
  <c r="J1147" i="5" s="1"/>
  <c r="H1246" i="5"/>
  <c r="J1246" i="5" s="1"/>
  <c r="H350" i="5"/>
  <c r="J350" i="5" s="1"/>
  <c r="H21" i="5"/>
  <c r="J21" i="5" s="1"/>
  <c r="H421" i="5"/>
  <c r="J421" i="5" s="1"/>
  <c r="H2069" i="5"/>
  <c r="J2069" i="5" s="1"/>
  <c r="L2069" i="5" s="1"/>
  <c r="H75" i="5"/>
  <c r="J75" i="5" s="1"/>
  <c r="H2054" i="5"/>
  <c r="J2054" i="5" s="1"/>
  <c r="H917" i="5"/>
  <c r="J917" i="5" s="1"/>
  <c r="H2100" i="5"/>
  <c r="J2100" i="5" s="1"/>
  <c r="H419" i="5"/>
  <c r="J419" i="5" s="1"/>
  <c r="H74" i="5"/>
  <c r="J74" i="5" s="1"/>
  <c r="H2433" i="5"/>
  <c r="J2433" i="5" s="1"/>
  <c r="H2194" i="5"/>
  <c r="J2194" i="5" s="1"/>
  <c r="L2194" i="5" s="1"/>
  <c r="H1630" i="5"/>
  <c r="J1630" i="5" s="1"/>
  <c r="H683" i="5"/>
  <c r="J683" i="5" s="1"/>
  <c r="H1120" i="5"/>
  <c r="J1120" i="5" s="1"/>
  <c r="H879" i="5"/>
  <c r="J879" i="5" s="1"/>
  <c r="H977" i="5"/>
  <c r="J977" i="5" s="1"/>
  <c r="H572" i="5"/>
  <c r="J572" i="5" s="1"/>
  <c r="H1903" i="5"/>
  <c r="J1903" i="5" s="1"/>
  <c r="H575" i="5"/>
  <c r="J575" i="5" s="1"/>
  <c r="L575" i="5" s="1"/>
  <c r="H1258" i="5"/>
  <c r="J1258" i="5" s="1"/>
  <c r="H2314" i="5"/>
  <c r="J2314" i="5" s="1"/>
  <c r="H1893" i="5"/>
  <c r="J1893" i="5" s="1"/>
  <c r="H132" i="5"/>
  <c r="J132" i="5" s="1"/>
  <c r="H525" i="5"/>
  <c r="J525" i="5" s="1"/>
  <c r="H2235" i="5"/>
  <c r="J2235" i="5" s="1"/>
  <c r="H1602" i="5"/>
  <c r="J1602" i="5" s="1"/>
  <c r="H2119" i="5"/>
  <c r="J2119" i="5" s="1"/>
  <c r="L2119" i="5" s="1"/>
  <c r="H622" i="5"/>
  <c r="J622" i="5" s="1"/>
  <c r="H2405" i="5"/>
  <c r="J2405" i="5" s="1"/>
  <c r="H944" i="5"/>
  <c r="J944" i="5" s="1"/>
  <c r="H678" i="5"/>
  <c r="J678" i="5" s="1"/>
  <c r="H494" i="5"/>
  <c r="J494" i="5" s="1"/>
  <c r="H479" i="5"/>
  <c r="J479" i="5" s="1"/>
  <c r="H1815" i="5"/>
  <c r="J1815" i="5" s="1"/>
  <c r="H1462" i="5"/>
  <c r="J1462" i="5" s="1"/>
  <c r="L1462" i="5" s="1"/>
  <c r="H447" i="5"/>
  <c r="J447" i="5" s="1"/>
  <c r="H1733" i="5"/>
  <c r="J1733" i="5" s="1"/>
  <c r="H919" i="5"/>
  <c r="J919" i="5" s="1"/>
  <c r="H537" i="5"/>
  <c r="J537" i="5" s="1"/>
  <c r="H217" i="5"/>
  <c r="J217" i="5" s="1"/>
  <c r="H870" i="5"/>
  <c r="J870" i="5" s="1"/>
  <c r="H1520" i="5"/>
  <c r="J1520" i="5" s="1"/>
  <c r="H2312" i="5"/>
  <c r="J2312" i="5" s="1"/>
  <c r="L2312" i="5" s="1"/>
  <c r="H1180" i="5"/>
  <c r="J1180" i="5" s="1"/>
  <c r="H411" i="5"/>
  <c r="J411" i="5" s="1"/>
  <c r="H1997" i="5"/>
  <c r="J1997" i="5" s="1"/>
  <c r="H1060" i="5"/>
  <c r="J1060" i="5" s="1"/>
  <c r="H2205" i="5"/>
  <c r="J2205" i="5" s="1"/>
  <c r="H1972" i="5"/>
  <c r="J1972" i="5" s="1"/>
  <c r="H840" i="5"/>
  <c r="J840" i="5" s="1"/>
  <c r="H1861" i="5"/>
  <c r="J1861" i="5" s="1"/>
  <c r="L1861" i="5" s="1"/>
  <c r="H1146" i="5"/>
  <c r="J1146" i="5" s="1"/>
  <c r="H2123" i="5"/>
  <c r="J2123" i="5" s="1"/>
  <c r="H347" i="5"/>
  <c r="J347" i="5" s="1"/>
  <c r="H375" i="5"/>
  <c r="J375" i="5" s="1"/>
  <c r="H162" i="5"/>
  <c r="J162" i="5" s="1"/>
  <c r="H2029" i="5"/>
  <c r="J2029" i="5" s="1"/>
  <c r="H1301" i="5"/>
  <c r="J1301" i="5" s="1"/>
  <c r="H2397" i="5"/>
  <c r="J2397" i="5" s="1"/>
  <c r="L2397" i="5" s="1"/>
  <c r="H1230" i="5"/>
  <c r="J1230" i="5" s="1"/>
  <c r="H1518" i="5"/>
  <c r="J1518" i="5" s="1"/>
  <c r="H285" i="5"/>
  <c r="J285" i="5" s="1"/>
  <c r="H187" i="5"/>
  <c r="J187" i="5" s="1"/>
  <c r="H770" i="5"/>
  <c r="J770" i="5" s="1"/>
  <c r="H487" i="5"/>
  <c r="J487" i="5" s="1"/>
  <c r="H570" i="5"/>
  <c r="J570" i="5" s="1"/>
  <c r="H180" i="5"/>
  <c r="J180" i="5" s="1"/>
  <c r="L180" i="5" s="1"/>
  <c r="H247" i="5"/>
  <c r="J247" i="5" s="1"/>
  <c r="H1931" i="5"/>
  <c r="J1931" i="5" s="1"/>
  <c r="H70" i="5"/>
  <c r="J70" i="5" s="1"/>
  <c r="H2371" i="5"/>
  <c r="J2371" i="5" s="1"/>
  <c r="H1615" i="5"/>
  <c r="J1615" i="5" s="1"/>
  <c r="H2342" i="5"/>
  <c r="J2342" i="5" s="1"/>
  <c r="H1962" i="5"/>
  <c r="J1962" i="5" s="1"/>
  <c r="H1092" i="5"/>
  <c r="J1092" i="5" s="1"/>
  <c r="L1092" i="5" s="1"/>
  <c r="H2020" i="5"/>
  <c r="J2020" i="5" s="1"/>
  <c r="H1239" i="5"/>
  <c r="J1239" i="5" s="1"/>
  <c r="H573" i="5"/>
  <c r="J573" i="5" s="1"/>
  <c r="H943" i="5"/>
  <c r="J943" i="5" s="1"/>
  <c r="H2253" i="5"/>
  <c r="J2253" i="5" s="1"/>
  <c r="H1490" i="5"/>
  <c r="J1490" i="5" s="1"/>
  <c r="H664" i="5"/>
  <c r="J664" i="5" s="1"/>
  <c r="H1320" i="5"/>
  <c r="J1320" i="5" s="1"/>
  <c r="L1320" i="5" s="1"/>
  <c r="H736" i="5"/>
  <c r="J736" i="5" s="1"/>
  <c r="H1351" i="5"/>
  <c r="J1351" i="5" s="1"/>
  <c r="H1787" i="5"/>
  <c r="J1787" i="5" s="1"/>
  <c r="H1964" i="5"/>
  <c r="J1964" i="5" s="1"/>
  <c r="H1068" i="5"/>
  <c r="J1068" i="5" s="1"/>
  <c r="H2113" i="5"/>
  <c r="J2113" i="5" s="1"/>
  <c r="H922" i="5"/>
  <c r="J922" i="5" s="1"/>
  <c r="H1507" i="5"/>
  <c r="J1507" i="5" s="1"/>
  <c r="L1507" i="5" s="1"/>
  <c r="H1113" i="5"/>
  <c r="J1113" i="5" s="1"/>
  <c r="H869" i="5"/>
  <c r="J869" i="5" s="1"/>
  <c r="H1188" i="5"/>
  <c r="J1188" i="5" s="1"/>
  <c r="H1525" i="5"/>
  <c r="J1525" i="5" s="1"/>
  <c r="H2369" i="5"/>
  <c r="J2369" i="5" s="1"/>
  <c r="H1044" i="5"/>
  <c r="J1044" i="5" s="1"/>
  <c r="H19" i="5"/>
  <c r="J19" i="5" s="1"/>
  <c r="H1806" i="5"/>
  <c r="J1806" i="5" s="1"/>
  <c r="L1806" i="5" s="1"/>
  <c r="H2211" i="5"/>
  <c r="J2211" i="5" s="1"/>
  <c r="H1136" i="5"/>
  <c r="J1136" i="5" s="1"/>
  <c r="H832" i="5"/>
  <c r="J832" i="5" s="1"/>
  <c r="H1585" i="5"/>
  <c r="J1585" i="5" s="1"/>
  <c r="H1867" i="5"/>
  <c r="J1867" i="5" s="1"/>
  <c r="H1764" i="5"/>
  <c r="J1764" i="5" s="1"/>
  <c r="H31" i="5"/>
  <c r="J31" i="5" s="1"/>
  <c r="H2404" i="5"/>
  <c r="J2404" i="5" s="1"/>
  <c r="L2404" i="5" s="1"/>
  <c r="H695" i="5"/>
  <c r="J695" i="5" s="1"/>
  <c r="H1622" i="5"/>
  <c r="J1622" i="5" s="1"/>
  <c r="H2346" i="5"/>
  <c r="J2346" i="5" s="1"/>
  <c r="H2111" i="5"/>
  <c r="J2111" i="5" s="1"/>
  <c r="H1921" i="5"/>
  <c r="J1921" i="5" s="1"/>
  <c r="H459" i="5"/>
  <c r="J459" i="5" s="1"/>
  <c r="H2007" i="5"/>
  <c r="J2007" i="5" s="1"/>
  <c r="H417" i="5"/>
  <c r="J417" i="5" s="1"/>
  <c r="L417" i="5" s="1"/>
  <c r="H1357" i="5"/>
  <c r="J1357" i="5" s="1"/>
  <c r="H547" i="5"/>
  <c r="J547" i="5" s="1"/>
  <c r="H466" i="5"/>
  <c r="J466" i="5" s="1"/>
  <c r="H462" i="5"/>
  <c r="J462" i="5" s="1"/>
  <c r="H762" i="5"/>
  <c r="J762" i="5" s="1"/>
  <c r="H1290" i="5"/>
  <c r="J1290" i="5" s="1"/>
  <c r="H2452" i="5"/>
  <c r="J2452" i="5" s="1"/>
  <c r="H1649" i="5"/>
  <c r="J1649" i="5" s="1"/>
  <c r="L1649" i="5" s="1"/>
  <c r="H167" i="5"/>
  <c r="J167" i="5" s="1"/>
  <c r="H2063" i="5"/>
  <c r="J2063" i="5" s="1"/>
  <c r="H1869" i="5"/>
  <c r="J1869" i="5" s="1"/>
  <c r="H874" i="5"/>
  <c r="J874" i="5" s="1"/>
  <c r="H1741" i="5"/>
  <c r="J1741" i="5" s="1"/>
  <c r="H1168" i="5"/>
  <c r="J1168" i="5" s="1"/>
  <c r="H2367" i="5"/>
  <c r="J2367" i="5" s="1"/>
  <c r="H28" i="5"/>
  <c r="J28" i="5" s="1"/>
  <c r="L28" i="5" s="1"/>
  <c r="H2173" i="5"/>
  <c r="J2173" i="5" s="1"/>
  <c r="H1117" i="5"/>
  <c r="J1117" i="5" s="1"/>
  <c r="H1952" i="5"/>
  <c r="J1952" i="5" s="1"/>
  <c r="H823" i="5"/>
  <c r="J823" i="5" s="1"/>
  <c r="H769" i="5"/>
  <c r="J769" i="5" s="1"/>
  <c r="H2266" i="5"/>
  <c r="J2266" i="5" s="1"/>
  <c r="H1055" i="5"/>
  <c r="J1055" i="5" s="1"/>
  <c r="H62" i="5"/>
  <c r="J62" i="5" s="1"/>
  <c r="L62" i="5" s="1"/>
  <c r="H384" i="5"/>
  <c r="J384" i="5" s="1"/>
  <c r="H2126" i="5"/>
  <c r="J2126" i="5" s="1"/>
  <c r="H2176" i="5"/>
  <c r="J2176" i="5" s="1"/>
  <c r="H2378" i="5"/>
  <c r="J2378" i="5" s="1"/>
  <c r="H740" i="5"/>
  <c r="J740" i="5" s="1"/>
  <c r="H721" i="5"/>
  <c r="J721" i="5" s="1"/>
  <c r="H935" i="5"/>
  <c r="J935" i="5" s="1"/>
  <c r="H155" i="5"/>
  <c r="J155" i="5" s="1"/>
  <c r="L155" i="5" s="1"/>
  <c r="H94" i="5"/>
  <c r="J94" i="5" s="1"/>
  <c r="H2075" i="5"/>
  <c r="J2075" i="5" s="1"/>
  <c r="H1182" i="5"/>
  <c r="J1182" i="5" s="1"/>
  <c r="H779" i="5"/>
  <c r="J779" i="5" s="1"/>
  <c r="H1837" i="5"/>
  <c r="J1837" i="5" s="1"/>
  <c r="H415" i="5"/>
  <c r="J415" i="5" s="1"/>
  <c r="H364" i="5"/>
  <c r="J364" i="5" s="1"/>
  <c r="H550" i="5"/>
  <c r="J550" i="5" s="1"/>
  <c r="L550" i="5" s="1"/>
  <c r="H1150" i="5"/>
  <c r="J1150" i="5" s="1"/>
  <c r="H1872" i="5"/>
  <c r="J1872" i="5" s="1"/>
  <c r="H591" i="5"/>
  <c r="J591" i="5" s="1"/>
  <c r="H830" i="5"/>
  <c r="J830" i="5" s="1"/>
  <c r="H478" i="5"/>
  <c r="J478" i="5" s="1"/>
  <c r="H436" i="5"/>
  <c r="J436" i="5" s="1"/>
  <c r="H2198" i="5"/>
  <c r="J2198" i="5" s="1"/>
  <c r="H710" i="5"/>
  <c r="J710" i="5" s="1"/>
  <c r="L710" i="5" s="1"/>
  <c r="H2409" i="5"/>
  <c r="J2409" i="5" s="1"/>
  <c r="H334" i="5"/>
  <c r="J334" i="5" s="1"/>
  <c r="H1280" i="5"/>
  <c r="J1280" i="5" s="1"/>
  <c r="H1594" i="5"/>
  <c r="J1594" i="5" s="1"/>
  <c r="H1343" i="5"/>
  <c r="J1343" i="5" s="1"/>
  <c r="H1551" i="5"/>
  <c r="J1551" i="5" s="1"/>
  <c r="H53" i="5"/>
  <c r="J53" i="5" s="1"/>
  <c r="H2098" i="5"/>
  <c r="J2098" i="5" s="1"/>
  <c r="L2098" i="5" s="1"/>
  <c r="H2381" i="5"/>
  <c r="J2381" i="5" s="1"/>
  <c r="H446" i="5"/>
  <c r="J446" i="5" s="1"/>
  <c r="H766" i="5"/>
  <c r="J766" i="5" s="1"/>
  <c r="H1671" i="5"/>
  <c r="J1671" i="5" s="1"/>
  <c r="H2305" i="5"/>
  <c r="J2305" i="5" s="1"/>
  <c r="H273" i="5"/>
  <c r="J273" i="5" s="1"/>
  <c r="H1137" i="5"/>
  <c r="J1137" i="5" s="1"/>
  <c r="H163" i="5"/>
  <c r="J163" i="5" s="1"/>
  <c r="L163" i="5" s="1"/>
  <c r="H2160" i="5"/>
  <c r="J2160" i="5" s="1"/>
  <c r="H1629" i="5"/>
  <c r="J1629" i="5" s="1"/>
  <c r="H744" i="5"/>
  <c r="J744" i="5" s="1"/>
  <c r="H114" i="5"/>
  <c r="J114" i="5" s="1"/>
  <c r="H589" i="5"/>
  <c r="J589" i="5" s="1"/>
  <c r="H250" i="5"/>
  <c r="J250" i="5" s="1"/>
  <c r="H306" i="5"/>
  <c r="J306" i="5" s="1"/>
  <c r="H990" i="5"/>
  <c r="J990" i="5" s="1"/>
  <c r="L990" i="5" s="1"/>
  <c r="H2071" i="5"/>
  <c r="J2071" i="5" s="1"/>
  <c r="H2258" i="5"/>
  <c r="J2258" i="5" s="1"/>
  <c r="H1785" i="5"/>
  <c r="J1785" i="5" s="1"/>
  <c r="H476" i="5"/>
  <c r="J476" i="5" s="1"/>
  <c r="H1737" i="5"/>
  <c r="J1737" i="5" s="1"/>
  <c r="H1215" i="5"/>
  <c r="J1215" i="5" s="1"/>
  <c r="H1159" i="5"/>
  <c r="J1159" i="5" s="1"/>
  <c r="H1040" i="5"/>
  <c r="J1040" i="5" s="1"/>
  <c r="L1040" i="5" s="1"/>
  <c r="H1732" i="5"/>
  <c r="J1732" i="5" s="1"/>
  <c r="H1759" i="5"/>
  <c r="J1759" i="5" s="1"/>
  <c r="H1605" i="5"/>
  <c r="J1605" i="5" s="1"/>
  <c r="H2170" i="5"/>
  <c r="J2170" i="5" s="1"/>
  <c r="H1727" i="5"/>
  <c r="J1727" i="5" s="1"/>
  <c r="H427" i="5"/>
  <c r="J427" i="5" s="1"/>
  <c r="H980" i="5"/>
  <c r="J980" i="5" s="1"/>
  <c r="H376" i="5"/>
  <c r="J376" i="5" s="1"/>
  <c r="L376" i="5" s="1"/>
  <c r="H1361" i="5"/>
  <c r="J1361" i="5" s="1"/>
  <c r="H1276" i="5"/>
  <c r="J1276" i="5" s="1"/>
  <c r="H1019" i="5"/>
  <c r="J1019" i="5" s="1"/>
  <c r="H9" i="5"/>
  <c r="J9" i="5" s="1"/>
  <c r="H1125" i="5"/>
  <c r="J1125" i="5" s="1"/>
  <c r="H2334" i="5"/>
  <c r="J2334" i="5" s="1"/>
  <c r="B2364" i="5"/>
  <c r="B2386" i="5"/>
  <c r="B1538" i="5"/>
  <c r="B1630" i="5"/>
  <c r="B1431" i="5"/>
  <c r="B404" i="5"/>
  <c r="B2323" i="5"/>
  <c r="B2030" i="5"/>
  <c r="B1123" i="5"/>
  <c r="B745" i="5"/>
  <c r="B1138" i="5"/>
  <c r="B1797" i="5"/>
  <c r="B577" i="5"/>
  <c r="B322" i="5"/>
  <c r="B214" i="5"/>
  <c r="B1614" i="5"/>
  <c r="C2364" i="5"/>
  <c r="C2386" i="5"/>
  <c r="C1538" i="5"/>
  <c r="C1630" i="5"/>
  <c r="C1431" i="5"/>
  <c r="C404" i="5"/>
  <c r="C2323" i="5"/>
  <c r="C2030" i="5"/>
  <c r="C1123" i="5"/>
  <c r="C745" i="5"/>
  <c r="C1138" i="5"/>
  <c r="C1797" i="5"/>
  <c r="C577" i="5"/>
  <c r="C322" i="5"/>
  <c r="C214" i="5"/>
  <c r="C1614" i="5"/>
  <c r="D2364" i="5"/>
  <c r="D2386" i="5"/>
  <c r="D1538" i="5"/>
  <c r="D1630" i="5"/>
  <c r="D1431" i="5"/>
  <c r="D404" i="5"/>
  <c r="D2323" i="5"/>
  <c r="D2030" i="5"/>
  <c r="D1123" i="5"/>
  <c r="D745" i="5"/>
  <c r="D1138" i="5"/>
  <c r="D1797" i="5"/>
  <c r="D577" i="5"/>
  <c r="D322" i="5"/>
  <c r="D214" i="5"/>
  <c r="D1614" i="5"/>
  <c r="B683" i="5"/>
  <c r="B2404" i="5"/>
  <c r="B1949" i="5"/>
  <c r="B2190" i="5"/>
  <c r="B1121" i="5"/>
  <c r="B2128" i="5"/>
  <c r="B283" i="5"/>
  <c r="B1742" i="5"/>
  <c r="B1398" i="5"/>
  <c r="B1880" i="5"/>
  <c r="B2350" i="5"/>
  <c r="B1535" i="5"/>
  <c r="B933" i="5"/>
  <c r="B59" i="5"/>
  <c r="B2309" i="5"/>
  <c r="B1403" i="5"/>
  <c r="B1420" i="5"/>
  <c r="B861" i="5"/>
  <c r="B2375" i="5"/>
  <c r="B2013" i="5"/>
  <c r="B2031" i="5"/>
  <c r="B1201" i="5"/>
  <c r="B1342" i="5"/>
  <c r="B1849" i="5"/>
  <c r="B1813" i="5"/>
  <c r="B1110" i="5"/>
  <c r="B772" i="5"/>
  <c r="B501" i="5"/>
  <c r="B1906" i="5"/>
  <c r="B767" i="5"/>
  <c r="B1458" i="5"/>
  <c r="B166" i="5"/>
  <c r="B1449" i="5"/>
  <c r="B459" i="5"/>
  <c r="B1337" i="5"/>
  <c r="B1213" i="5"/>
  <c r="B1008" i="5"/>
  <c r="B648" i="5"/>
  <c r="B175" i="5"/>
  <c r="B1229" i="5"/>
  <c r="B943" i="5"/>
  <c r="B667" i="5"/>
  <c r="B1486" i="5"/>
  <c r="B2422" i="5"/>
  <c r="B321" i="5"/>
  <c r="B1555" i="5"/>
  <c r="B1615" i="5"/>
  <c r="B1284" i="5"/>
  <c r="B1904" i="5"/>
  <c r="B2173" i="5"/>
  <c r="B884" i="5"/>
  <c r="B2045" i="5"/>
  <c r="B1795" i="5"/>
  <c r="B95" i="5"/>
  <c r="B481" i="5"/>
  <c r="B94" i="5"/>
  <c r="B900" i="5"/>
  <c r="B1372" i="5"/>
  <c r="C683" i="5"/>
  <c r="C2404" i="5"/>
  <c r="C1949" i="5"/>
  <c r="C2190" i="5"/>
  <c r="C1121" i="5"/>
  <c r="C2128" i="5"/>
  <c r="C283" i="5"/>
  <c r="C1742" i="5"/>
  <c r="C1398" i="5"/>
  <c r="C1880" i="5"/>
  <c r="C2350" i="5"/>
  <c r="C1535" i="5"/>
  <c r="C933" i="5"/>
  <c r="C59" i="5"/>
  <c r="C2309" i="5"/>
  <c r="C1403" i="5"/>
  <c r="C1420" i="5"/>
  <c r="C861" i="5"/>
  <c r="C2375" i="5"/>
  <c r="C2013" i="5"/>
  <c r="C2031" i="5"/>
  <c r="C1201" i="5"/>
  <c r="C1342" i="5"/>
  <c r="C1849" i="5"/>
  <c r="C1813" i="5"/>
  <c r="C1110" i="5"/>
  <c r="C772" i="5"/>
  <c r="C501" i="5"/>
  <c r="C1906" i="5"/>
  <c r="C767" i="5"/>
  <c r="C1458" i="5"/>
  <c r="C166" i="5"/>
  <c r="C1449" i="5"/>
  <c r="C459" i="5"/>
  <c r="C1337" i="5"/>
  <c r="C1213" i="5"/>
  <c r="C1008" i="5"/>
  <c r="C648" i="5"/>
  <c r="C175" i="5"/>
  <c r="C1229" i="5"/>
  <c r="C943" i="5"/>
  <c r="C667" i="5"/>
  <c r="C1486" i="5"/>
  <c r="C2422" i="5"/>
  <c r="C321" i="5"/>
  <c r="C1555" i="5"/>
  <c r="C1615" i="5"/>
  <c r="C1284" i="5"/>
  <c r="C1904" i="5"/>
  <c r="C2173" i="5"/>
  <c r="C884" i="5"/>
  <c r="C2045" i="5"/>
  <c r="C1795" i="5"/>
  <c r="C95" i="5"/>
  <c r="C481" i="5"/>
  <c r="C94" i="5"/>
  <c r="C900" i="5"/>
  <c r="C1372" i="5"/>
  <c r="D683" i="5"/>
  <c r="D2404" i="5"/>
  <c r="D1949" i="5"/>
  <c r="D2190" i="5"/>
  <c r="D1121" i="5"/>
  <c r="D2128" i="5"/>
  <c r="D283" i="5"/>
  <c r="D1742" i="5"/>
  <c r="D1398" i="5"/>
  <c r="D1880" i="5"/>
  <c r="D2350" i="5"/>
  <c r="D1535" i="5"/>
  <c r="D933" i="5"/>
  <c r="D59" i="5"/>
  <c r="D2309" i="5"/>
  <c r="D1403" i="5"/>
  <c r="D1420" i="5"/>
  <c r="D861" i="5"/>
  <c r="D2375" i="5"/>
  <c r="D2013" i="5"/>
  <c r="D2031" i="5"/>
  <c r="D1201" i="5"/>
  <c r="D1342" i="5"/>
  <c r="D1849" i="5"/>
  <c r="D1813" i="5"/>
  <c r="D1110" i="5"/>
  <c r="D772" i="5"/>
  <c r="D501" i="5"/>
  <c r="D1906" i="5"/>
  <c r="D767" i="5"/>
  <c r="D1458" i="5"/>
  <c r="D166" i="5"/>
  <c r="D1449" i="5"/>
  <c r="D459" i="5"/>
  <c r="D1337" i="5"/>
  <c r="D1213" i="5"/>
  <c r="D1008" i="5"/>
  <c r="D648" i="5"/>
  <c r="D175" i="5"/>
  <c r="D1229" i="5"/>
  <c r="D943" i="5"/>
  <c r="D667" i="5"/>
  <c r="D1486" i="5"/>
  <c r="D2422" i="5"/>
  <c r="D321" i="5"/>
  <c r="D1555" i="5"/>
  <c r="D1615" i="5"/>
  <c r="D1284" i="5"/>
  <c r="D1904" i="5"/>
  <c r="D2173" i="5"/>
  <c r="D884" i="5"/>
  <c r="D2045" i="5"/>
  <c r="D1795" i="5"/>
  <c r="D95" i="5"/>
  <c r="D481" i="5"/>
  <c r="D94" i="5"/>
  <c r="D900" i="5"/>
  <c r="D1372" i="5"/>
  <c r="D2146" i="5"/>
  <c r="D625" i="5"/>
  <c r="D731" i="5"/>
  <c r="D2260" i="5"/>
  <c r="D1827" i="5"/>
  <c r="D1359" i="5"/>
  <c r="D1314" i="5"/>
  <c r="D2330" i="5"/>
  <c r="D1524" i="5"/>
  <c r="D1444" i="5"/>
  <c r="D1537" i="5"/>
  <c r="D1968" i="5"/>
  <c r="D1658" i="5"/>
  <c r="D1107" i="5"/>
  <c r="D398" i="5"/>
  <c r="D1974" i="5"/>
  <c r="D296" i="5"/>
  <c r="D1450" i="5"/>
  <c r="D156" i="5"/>
  <c r="D33" i="5"/>
  <c r="D376" i="5"/>
  <c r="D977" i="5"/>
  <c r="D2337" i="5"/>
  <c r="D619" i="5"/>
  <c r="D2308" i="5"/>
  <c r="D423" i="5"/>
  <c r="D755" i="5"/>
  <c r="D507" i="5"/>
  <c r="D2073" i="5"/>
  <c r="D51" i="5"/>
  <c r="D1397" i="5"/>
  <c r="D1592" i="5"/>
  <c r="D1845" i="5"/>
  <c r="D1567" i="5"/>
  <c r="D653" i="5"/>
  <c r="D848" i="5"/>
  <c r="D168" i="5"/>
  <c r="D2221" i="5"/>
  <c r="D2218" i="5"/>
  <c r="D420" i="5"/>
  <c r="D1349" i="5"/>
  <c r="D774" i="5"/>
  <c r="D1425" i="5"/>
  <c r="D740" i="5"/>
  <c r="D2454" i="5"/>
  <c r="D662" i="5"/>
  <c r="D966" i="5"/>
  <c r="D2325" i="5"/>
  <c r="D1770" i="5"/>
  <c r="D2154" i="5"/>
  <c r="D947" i="5"/>
  <c r="D451" i="5"/>
  <c r="D277" i="5"/>
  <c r="D2145" i="5"/>
  <c r="D1002" i="5"/>
  <c r="D2217" i="5"/>
  <c r="D2275" i="5"/>
  <c r="D154" i="5"/>
  <c r="D1560" i="5"/>
  <c r="D1453" i="5"/>
  <c r="D2042" i="5"/>
  <c r="D1370" i="5"/>
  <c r="D1820" i="5"/>
  <c r="D1663" i="5"/>
  <c r="D964" i="5"/>
  <c r="D2239" i="5"/>
  <c r="D1753" i="5"/>
  <c r="D410" i="5"/>
  <c r="D590" i="5"/>
  <c r="D1379" i="5"/>
  <c r="D634" i="5"/>
  <c r="D1331" i="5"/>
  <c r="D1049" i="5"/>
  <c r="D2405" i="5"/>
  <c r="D313" i="5"/>
  <c r="D2122" i="5"/>
  <c r="D1610" i="5"/>
  <c r="D1263" i="5"/>
  <c r="D639" i="5"/>
  <c r="D2267" i="5"/>
  <c r="D1427" i="5"/>
  <c r="D2315" i="5"/>
  <c r="D370" i="5"/>
  <c r="D11" i="5"/>
  <c r="D663" i="5"/>
  <c r="D1877" i="5"/>
  <c r="D441" i="5"/>
  <c r="D1380" i="5"/>
  <c r="D2062" i="5"/>
  <c r="D1207" i="5"/>
  <c r="D1736" i="5"/>
  <c r="D1641" i="5"/>
  <c r="D1060" i="5"/>
  <c r="D1358" i="5"/>
  <c r="D1251" i="5"/>
  <c r="D1135" i="5"/>
  <c r="D1515" i="5"/>
  <c r="D1855" i="5"/>
  <c r="D2450" i="5"/>
  <c r="D5" i="5"/>
  <c r="D380" i="5"/>
  <c r="D1301" i="5"/>
  <c r="D2203" i="5"/>
  <c r="D47" i="5"/>
  <c r="D280" i="5"/>
  <c r="D2341" i="5"/>
  <c r="D244" i="5"/>
  <c r="D2087" i="5"/>
  <c r="D967" i="5"/>
  <c r="D699" i="5"/>
  <c r="D1757" i="5"/>
  <c r="D1909" i="5"/>
  <c r="D1720" i="5"/>
  <c r="D1937" i="5"/>
  <c r="D1184" i="5"/>
  <c r="D147" i="5"/>
  <c r="D1862" i="5"/>
  <c r="D503" i="5"/>
  <c r="D1022" i="5"/>
  <c r="D1064" i="5"/>
  <c r="D736" i="5"/>
  <c r="D1166" i="5"/>
  <c r="D1769" i="5"/>
  <c r="D748" i="5"/>
  <c r="D297" i="5"/>
  <c r="D1375" i="5"/>
  <c r="D273" i="5"/>
  <c r="D177" i="5"/>
  <c r="D2452" i="5"/>
  <c r="D515" i="5"/>
  <c r="D916" i="5"/>
  <c r="D1180" i="5"/>
  <c r="D2399" i="5"/>
  <c r="D1418" i="5"/>
  <c r="D1598" i="5"/>
  <c r="D1479" i="5"/>
  <c r="D2301" i="5"/>
  <c r="D2433" i="5"/>
  <c r="D455" i="5"/>
  <c r="D1264" i="5"/>
  <c r="D189" i="5"/>
  <c r="D730" i="5"/>
  <c r="D1324" i="5"/>
  <c r="D2442" i="5"/>
  <c r="D358" i="5"/>
  <c r="D1142" i="5"/>
  <c r="D897" i="5"/>
  <c r="D1514" i="5"/>
  <c r="D920" i="5"/>
  <c r="D422" i="5"/>
  <c r="D869" i="5"/>
  <c r="D1803" i="5"/>
  <c r="D561" i="5"/>
  <c r="D464" i="5"/>
  <c r="D294" i="5"/>
  <c r="D1355" i="5"/>
  <c r="D1606" i="5"/>
  <c r="D163" i="5"/>
  <c r="D57" i="5"/>
  <c r="D1963" i="5"/>
  <c r="D1413" i="5"/>
  <c r="D1807" i="5"/>
  <c r="D640" i="5"/>
  <c r="D936" i="5"/>
  <c r="D1548" i="5"/>
  <c r="D1993" i="5"/>
  <c r="D2305" i="5"/>
  <c r="D1893" i="5"/>
  <c r="D2094" i="5"/>
  <c r="D2121" i="5"/>
  <c r="D335" i="5"/>
  <c r="D1466" i="5"/>
  <c r="D1897" i="5"/>
  <c r="D378" i="5"/>
  <c r="D1733" i="5"/>
  <c r="D1506" i="5"/>
  <c r="D996" i="5"/>
  <c r="D1046" i="5"/>
  <c r="D1669" i="5"/>
  <c r="D1254" i="5"/>
  <c r="D1698" i="5"/>
  <c r="D885" i="5"/>
  <c r="D1003" i="5"/>
  <c r="D366" i="5"/>
  <c r="D61" i="5"/>
  <c r="D227" i="5"/>
  <c r="D1715" i="5"/>
  <c r="D415" i="5"/>
  <c r="D1068" i="5"/>
  <c r="D1065" i="5"/>
  <c r="D1457" i="5"/>
  <c r="D720" i="5"/>
  <c r="D788" i="5"/>
  <c r="D1729" i="5"/>
  <c r="D2286" i="5"/>
  <c r="D750" i="5"/>
  <c r="D1367" i="5"/>
  <c r="D914" i="5"/>
  <c r="D1891" i="5"/>
  <c r="D1654" i="5"/>
  <c r="D417" i="5"/>
  <c r="D2074" i="5"/>
  <c r="D2160" i="5"/>
  <c r="D592" i="5"/>
  <c r="D2340" i="5"/>
  <c r="D798" i="5"/>
  <c r="D1725" i="5"/>
  <c r="D2186" i="5"/>
  <c r="D1125" i="5"/>
  <c r="D2147" i="5"/>
  <c r="D1423" i="5"/>
  <c r="D573" i="5"/>
  <c r="D1749" i="5"/>
  <c r="D299" i="5"/>
  <c r="D2283" i="5"/>
  <c r="D759" i="5"/>
  <c r="D1578" i="5"/>
  <c r="D31" i="5"/>
  <c r="D1582" i="5"/>
  <c r="D1393" i="5"/>
  <c r="D2418" i="5"/>
  <c r="D2368" i="5"/>
  <c r="D1217" i="5"/>
  <c r="D1376" i="5"/>
  <c r="D1571" i="5"/>
  <c r="D1203" i="5"/>
  <c r="D1619" i="5"/>
  <c r="D14" i="5"/>
  <c r="D1779" i="5"/>
  <c r="D334" i="5"/>
  <c r="D64" i="5"/>
  <c r="D2232" i="5"/>
  <c r="D2222" i="5"/>
  <c r="D225" i="5"/>
  <c r="D1304" i="5"/>
  <c r="D739" i="5"/>
  <c r="D1332" i="5"/>
  <c r="D269" i="5"/>
  <c r="D2228" i="5"/>
  <c r="D2226" i="5"/>
  <c r="D1350" i="5"/>
  <c r="D1910" i="5"/>
  <c r="D1652" i="5"/>
  <c r="D701" i="5"/>
  <c r="D1286" i="5"/>
  <c r="D1766" i="5"/>
  <c r="D845" i="5"/>
  <c r="D534" i="5"/>
  <c r="D974" i="5"/>
  <c r="D1361" i="5"/>
  <c r="D1043" i="5"/>
  <c r="D162" i="5"/>
  <c r="D637" i="5"/>
  <c r="D2384" i="5"/>
  <c r="D1047" i="5"/>
  <c r="D2343" i="5"/>
  <c r="D1945" i="5"/>
  <c r="D1991" i="5"/>
  <c r="D1075" i="5"/>
  <c r="D78" i="5"/>
  <c r="D1055" i="5"/>
  <c r="D2331" i="5"/>
  <c r="D1767" i="5"/>
  <c r="D2443" i="5"/>
  <c r="D1308" i="5"/>
  <c r="D1833" i="5"/>
  <c r="D1689" i="5"/>
  <c r="D2012" i="5"/>
  <c r="D2402" i="5"/>
  <c r="D890" i="5"/>
  <c r="D2003" i="5"/>
  <c r="D21" i="5"/>
  <c r="D128" i="5"/>
  <c r="D791" i="5"/>
  <c r="D1758" i="5"/>
  <c r="D1821" i="5"/>
  <c r="D880" i="5"/>
  <c r="D89" i="5"/>
  <c r="D1957" i="5"/>
  <c r="D206" i="5"/>
  <c r="D2349" i="5"/>
  <c r="D1351" i="5"/>
  <c r="D2215" i="5"/>
  <c r="D406" i="5"/>
  <c r="D1345" i="5"/>
  <c r="D1730" i="5"/>
  <c r="D2027" i="5"/>
  <c r="D2152" i="5"/>
  <c r="D1946" i="5"/>
  <c r="D1864" i="5"/>
  <c r="D1988" i="5"/>
  <c r="D1019" i="5"/>
  <c r="D1295" i="5"/>
  <c r="D2132" i="5"/>
  <c r="D1070" i="5"/>
  <c r="D253" i="5"/>
  <c r="D1074" i="5"/>
  <c r="D558" i="5"/>
  <c r="D2353" i="5"/>
  <c r="D1416" i="5"/>
  <c r="D1041" i="5"/>
  <c r="D2043" i="5"/>
  <c r="D1151" i="5"/>
  <c r="D804" i="5"/>
  <c r="D2290" i="5"/>
  <c r="D1665" i="5"/>
  <c r="D1293" i="5"/>
  <c r="D2390" i="5"/>
  <c r="D1627" i="5"/>
  <c r="D2008" i="5"/>
  <c r="D389" i="5"/>
  <c r="D323" i="5"/>
  <c r="D2274" i="5"/>
  <c r="D1707" i="5"/>
  <c r="D2250" i="5"/>
  <c r="D2326" i="5"/>
  <c r="D1208" i="5"/>
  <c r="D1922" i="5"/>
  <c r="D1724" i="5"/>
  <c r="D693" i="5"/>
  <c r="D1647" i="5"/>
  <c r="D812" i="5"/>
  <c r="D1120" i="5"/>
  <c r="D570" i="5"/>
  <c r="D22" i="5"/>
  <c r="D2397" i="5"/>
  <c r="D1320" i="5"/>
  <c r="D1692" i="5"/>
  <c r="D1198" i="5"/>
  <c r="D1933" i="5"/>
  <c r="D1278" i="5"/>
  <c r="D2293" i="5"/>
  <c r="D1051" i="5"/>
  <c r="D88" i="5"/>
  <c r="D769" i="5"/>
  <c r="D1289" i="5"/>
  <c r="D1984" i="5"/>
  <c r="D443" i="5"/>
  <c r="D15" i="5"/>
  <c r="D1243" i="5"/>
  <c r="D333" i="5"/>
  <c r="D1832" i="5"/>
  <c r="D293" i="5"/>
  <c r="D631" i="5"/>
  <c r="D2032" i="5"/>
  <c r="D1673" i="5"/>
  <c r="D241" i="5"/>
  <c r="D1382" i="5"/>
  <c r="D105" i="5"/>
  <c r="D155" i="5"/>
  <c r="D2079" i="5"/>
  <c r="D2028" i="5"/>
  <c r="D53" i="5"/>
  <c r="D2072" i="5"/>
  <c r="D473" i="5"/>
  <c r="D665" i="5"/>
  <c r="D2082" i="5"/>
  <c r="D1272" i="5"/>
  <c r="D1053" i="5"/>
  <c r="D2415" i="5"/>
  <c r="D362" i="5"/>
  <c r="D113" i="5"/>
  <c r="D960" i="5"/>
  <c r="D1042" i="5"/>
  <c r="D624" i="5"/>
  <c r="D984" i="5"/>
  <c r="D1995" i="5"/>
  <c r="D428" i="5"/>
  <c r="D1704" i="5"/>
  <c r="D1410" i="5"/>
  <c r="D1699" i="5"/>
  <c r="D1215" i="5"/>
  <c r="D738" i="5"/>
  <c r="D224" i="5"/>
  <c r="D1608" i="5"/>
  <c r="D1240" i="5"/>
  <c r="D249" i="5"/>
  <c r="D1947" i="5"/>
  <c r="D436" i="5"/>
  <c r="D2424" i="5"/>
  <c r="D1776" i="5"/>
  <c r="D995" i="5"/>
  <c r="D1624" i="5"/>
  <c r="D2036" i="5"/>
  <c r="D2335" i="5"/>
  <c r="D1709" i="5"/>
  <c r="D2261" i="5"/>
  <c r="D1029" i="5"/>
  <c r="D231" i="5"/>
  <c r="D2291" i="5"/>
  <c r="D2001" i="5"/>
  <c r="D1402" i="5"/>
  <c r="D695" i="5"/>
  <c r="D1690" i="5"/>
  <c r="D1265" i="5"/>
  <c r="D588" i="5"/>
  <c r="D1424" i="5"/>
  <c r="D131" i="5"/>
  <c r="D1735" i="5"/>
  <c r="D289" i="5"/>
  <c r="D1938" i="5"/>
  <c r="D450" i="5"/>
  <c r="D1818" i="5"/>
  <c r="D1763" i="5"/>
  <c r="D1221" i="5"/>
  <c r="D1536" i="5"/>
  <c r="D1503" i="5"/>
  <c r="D601" i="5"/>
  <c r="D1789" i="5"/>
  <c r="D1586" i="5"/>
  <c r="D1509" i="5"/>
  <c r="D1529" i="5"/>
  <c r="D2101" i="5"/>
  <c r="D760" i="5"/>
  <c r="D1343" i="5"/>
  <c r="D713" i="5"/>
  <c r="D1227" i="5"/>
  <c r="D1009" i="5"/>
  <c r="D658" i="5"/>
  <c r="D487" i="5"/>
  <c r="D1990" i="5"/>
  <c r="D2059" i="5"/>
  <c r="D1357" i="5"/>
  <c r="D1220" i="5"/>
  <c r="D735" i="5"/>
  <c r="D2288" i="5"/>
  <c r="D62" i="5"/>
  <c r="D1234" i="5"/>
  <c r="D229" i="5"/>
  <c r="D182" i="5"/>
  <c r="D1076" i="5"/>
  <c r="D2010" i="5"/>
  <c r="D753" i="5"/>
  <c r="D536" i="5"/>
  <c r="D317" i="5"/>
  <c r="D1939" i="5"/>
  <c r="D230" i="5"/>
  <c r="D1823" i="5"/>
  <c r="D989" i="5"/>
  <c r="D1262" i="5"/>
  <c r="D670" i="5"/>
  <c r="D42" i="5"/>
  <c r="D223" i="5"/>
  <c r="D630" i="5"/>
  <c r="D114" i="5"/>
  <c r="D115" i="5"/>
  <c r="D1165" i="5"/>
  <c r="D2096" i="5"/>
  <c r="D1878" i="5"/>
  <c r="D704" i="5"/>
  <c r="D23" i="5"/>
  <c r="D657" i="5"/>
  <c r="D863" i="5"/>
  <c r="D942" i="5"/>
  <c r="D1241" i="5"/>
  <c r="D1830" i="5"/>
  <c r="D2328" i="5"/>
  <c r="D508" i="5"/>
  <c r="D2046" i="5"/>
  <c r="D195" i="5"/>
  <c r="D1299" i="5"/>
  <c r="D180" i="5"/>
  <c r="D199" i="5"/>
  <c r="D1743" i="5"/>
  <c r="D1238" i="5"/>
  <c r="D170" i="5"/>
  <c r="D2360" i="5"/>
  <c r="D1613" i="5"/>
  <c r="D2055" i="5"/>
  <c r="D814" i="5"/>
  <c r="D2201" i="5"/>
  <c r="D994" i="5"/>
  <c r="D1785" i="5"/>
  <c r="D1653" i="5"/>
  <c r="D992" i="5"/>
  <c r="D1681" i="5"/>
  <c r="D1448" i="5"/>
  <c r="D927" i="5"/>
  <c r="D1838" i="5"/>
  <c r="D1672" i="5"/>
  <c r="D1360" i="5"/>
  <c r="D937" i="5"/>
  <c r="D2272" i="5"/>
  <c r="D820" i="5"/>
  <c r="D1540" i="5"/>
  <c r="D1140" i="5"/>
  <c r="D393" i="5"/>
  <c r="D2104" i="5"/>
  <c r="D1631" i="5"/>
  <c r="D919" i="5"/>
  <c r="D802" i="5"/>
  <c r="D232" i="5"/>
  <c r="D1955" i="5"/>
  <c r="D1987" i="5"/>
  <c r="D949" i="5"/>
  <c r="D1178" i="5"/>
  <c r="D2183" i="5"/>
  <c r="D904" i="5"/>
  <c r="D2302" i="5"/>
  <c r="D1322" i="5"/>
  <c r="D766" i="5"/>
  <c r="D1718" i="5"/>
  <c r="D254" i="5"/>
  <c r="D44" i="5"/>
  <c r="D504" i="5"/>
  <c r="D467" i="5"/>
  <c r="D1801" i="5"/>
  <c r="D1602" i="5"/>
  <c r="D375" i="5"/>
  <c r="D403" i="5"/>
  <c r="D1722" i="5"/>
  <c r="D737" i="5"/>
  <c r="D308" i="5"/>
  <c r="D456" i="5"/>
  <c r="D1118" i="5"/>
  <c r="D364" i="5"/>
  <c r="D2285" i="5"/>
  <c r="D228" i="5"/>
  <c r="D2225" i="5"/>
  <c r="D427" i="5"/>
  <c r="D2114" i="5"/>
  <c r="D623" i="5"/>
  <c r="D1583" i="5"/>
  <c r="D647" i="5"/>
  <c r="D839" i="5"/>
  <c r="D101" i="5"/>
  <c r="D2069" i="5"/>
  <c r="D850" i="5"/>
  <c r="D138" i="5"/>
  <c r="D1267" i="5"/>
  <c r="D2357" i="5"/>
  <c r="D2197" i="5"/>
  <c r="D2139" i="5"/>
  <c r="D2388" i="5"/>
  <c r="D559" i="5"/>
  <c r="D74" i="5"/>
  <c r="D2431" i="5"/>
  <c r="D242" i="5"/>
  <c r="D2195" i="5"/>
  <c r="D2367" i="5"/>
  <c r="D202" i="5"/>
  <c r="D2" i="5"/>
  <c r="D80" i="5"/>
  <c r="D1063" i="5"/>
  <c r="D978" i="5"/>
  <c r="D383" i="5"/>
  <c r="D1433" i="5"/>
  <c r="D842" i="5"/>
  <c r="D538" i="5"/>
  <c r="D6" i="5"/>
  <c r="D870" i="5"/>
  <c r="D542" i="5"/>
  <c r="D1754" i="5"/>
  <c r="D1952" i="5"/>
  <c r="D1325" i="5"/>
  <c r="D1408" i="5"/>
  <c r="D176" i="5"/>
  <c r="D1603" i="5"/>
  <c r="D1102" i="5"/>
  <c r="D2235" i="5"/>
  <c r="D844" i="5"/>
  <c r="D2052" i="5"/>
  <c r="D781" i="5"/>
  <c r="D476" i="5"/>
  <c r="D1000" i="5"/>
  <c r="D121" i="5"/>
  <c r="D1163" i="5"/>
  <c r="D691" i="5"/>
  <c r="D560" i="5"/>
  <c r="D445" i="5"/>
  <c r="D2176" i="5"/>
  <c r="D864" i="5"/>
  <c r="D2439" i="5"/>
  <c r="D1884" i="5"/>
  <c r="D331" i="5"/>
  <c r="D186" i="5"/>
  <c r="D215" i="5"/>
  <c r="D1859" i="5"/>
  <c r="D222" i="5"/>
  <c r="D1584" i="5"/>
  <c r="D342" i="5"/>
  <c r="D266" i="5"/>
  <c r="D776" i="5"/>
  <c r="D1917" i="5"/>
  <c r="D682" i="5"/>
  <c r="D1406" i="5"/>
  <c r="D2125" i="5"/>
  <c r="D1706" i="5"/>
  <c r="D2100" i="5"/>
  <c r="D2169" i="5"/>
  <c r="D2006" i="5"/>
  <c r="D1078" i="5"/>
  <c r="D611" i="5"/>
  <c r="D852" i="5"/>
  <c r="D2118" i="5"/>
  <c r="D794" i="5"/>
  <c r="D2322" i="5"/>
  <c r="D2324" i="5"/>
  <c r="D1460" i="5"/>
  <c r="D846" i="5"/>
  <c r="D987" i="5"/>
  <c r="D1964" i="5"/>
  <c r="D85" i="5"/>
  <c r="D574" i="5"/>
  <c r="D1103" i="5"/>
  <c r="D1131" i="5"/>
  <c r="D1214" i="5"/>
  <c r="D2246" i="5"/>
  <c r="D1846" i="5"/>
  <c r="D2314" i="5"/>
  <c r="D502" i="5"/>
  <c r="D636" i="5"/>
  <c r="D346" i="5"/>
  <c r="D2243" i="5"/>
  <c r="D953" i="5"/>
  <c r="D495" i="5"/>
  <c r="D1091" i="5"/>
  <c r="D1951" i="5"/>
  <c r="D187" i="5"/>
  <c r="D188" i="5"/>
  <c r="D1366" i="5"/>
  <c r="D2432" i="5"/>
  <c r="D315" i="5"/>
  <c r="D1007" i="5"/>
  <c r="D1232" i="5"/>
  <c r="D2376" i="5"/>
  <c r="D16" i="5"/>
  <c r="D678" i="5"/>
  <c r="D729" i="5"/>
  <c r="D1981" i="5"/>
  <c r="D449" i="5"/>
  <c r="D465" i="5"/>
  <c r="D1628" i="5"/>
  <c r="D552" i="5"/>
  <c r="D1097" i="5"/>
  <c r="D218" i="5"/>
  <c r="D778" i="5"/>
  <c r="D618" i="5"/>
  <c r="D35" i="5"/>
  <c r="D2377" i="5"/>
  <c r="D1172" i="5"/>
  <c r="D67" i="5"/>
  <c r="D387" i="5"/>
  <c r="D1935" i="5"/>
  <c r="D593" i="5"/>
  <c r="D1787" i="5"/>
  <c r="D345" i="5"/>
  <c r="D970" i="5"/>
  <c r="D563" i="5"/>
  <c r="D832" i="5"/>
  <c r="D2039" i="5"/>
  <c r="D1387" i="5"/>
  <c r="D644" i="5"/>
  <c r="D1751" i="5"/>
  <c r="D1511" i="5"/>
  <c r="D71" i="5"/>
  <c r="D191" i="5"/>
  <c r="D1491" i="5"/>
  <c r="D1696" i="5"/>
  <c r="D1978" i="5"/>
  <c r="D153" i="5"/>
  <c r="D2025" i="5"/>
  <c r="D1039" i="5"/>
  <c r="D910" i="5"/>
  <c r="D116" i="5"/>
  <c r="D1925" i="5"/>
  <c r="D2298" i="5"/>
  <c r="D1507" i="5"/>
  <c r="D1459" i="5"/>
  <c r="D1223" i="5"/>
  <c r="D533" i="5"/>
  <c r="D1649" i="5"/>
  <c r="D939" i="5"/>
  <c r="D219" i="5"/>
  <c r="D1711" i="5"/>
  <c r="D2135" i="5"/>
  <c r="D2248" i="5"/>
  <c r="D1010" i="5"/>
  <c r="D1929" i="5"/>
  <c r="D1588" i="5"/>
  <c r="D1185" i="5"/>
  <c r="D1799" i="5"/>
  <c r="D983" i="5"/>
  <c r="D1369" i="5"/>
  <c r="D1381" i="5"/>
  <c r="D130" i="5"/>
  <c r="D2247" i="5"/>
  <c r="D320" i="5"/>
  <c r="D1996" i="5"/>
  <c r="D1153" i="5"/>
  <c r="D567" i="5"/>
  <c r="D1890" i="5"/>
  <c r="D915" i="5"/>
  <c r="D394" i="5"/>
  <c r="D433" i="5"/>
  <c r="D1962" i="5"/>
  <c r="D2200" i="5"/>
  <c r="D817" i="5"/>
  <c r="D1017" i="5"/>
  <c r="D1675" i="5"/>
  <c r="D250" i="5"/>
  <c r="D780" i="5"/>
  <c r="D27" i="5"/>
  <c r="D851" i="5"/>
  <c r="D857" i="5"/>
  <c r="D172" i="5"/>
  <c r="D1876" i="5"/>
  <c r="D1098" i="5"/>
  <c r="D221" i="5"/>
  <c r="D1218" i="5"/>
  <c r="D1526" i="5"/>
  <c r="D834" i="5"/>
  <c r="D1543" i="5"/>
  <c r="D76" i="5"/>
  <c r="D1421" i="5"/>
  <c r="D1804" i="5"/>
  <c r="D2050" i="5"/>
  <c r="D961" i="5"/>
  <c r="D395" i="5"/>
  <c r="D860" i="5"/>
  <c r="D2133" i="5"/>
  <c r="D1837" i="5"/>
  <c r="D1073" i="5"/>
  <c r="D1365" i="5"/>
  <c r="D1798" i="5"/>
  <c r="D311" i="5"/>
  <c r="D1146" i="5"/>
  <c r="D1194" i="5"/>
  <c r="D123" i="5"/>
  <c r="D2358" i="5"/>
  <c r="D204" i="5"/>
  <c r="D1694" i="5"/>
  <c r="D777" i="5"/>
  <c r="D724" i="5"/>
  <c r="D351" i="5"/>
  <c r="D929" i="5"/>
  <c r="D1885" i="5"/>
  <c r="D2434" i="5"/>
  <c r="D1896" i="5"/>
  <c r="D1212" i="5"/>
  <c r="D1149" i="5"/>
  <c r="D2369" i="5"/>
  <c r="D1156" i="5"/>
  <c r="D2070" i="5"/>
  <c r="D1028" i="5"/>
  <c r="D2342" i="5"/>
  <c r="D1822" i="5"/>
  <c r="D2445" i="5"/>
  <c r="D372" i="5"/>
  <c r="D1931" i="5"/>
  <c r="D1496" i="5"/>
  <c r="D2165" i="5"/>
  <c r="D2185" i="5"/>
  <c r="D1620" i="5"/>
  <c r="D1143" i="5"/>
  <c r="D2249" i="5"/>
  <c r="D898" i="5"/>
  <c r="D833" i="5"/>
  <c r="D2332" i="5"/>
  <c r="D998" i="5"/>
  <c r="D28" i="5"/>
  <c r="D1745" i="5"/>
  <c r="D1683" i="5"/>
  <c r="D734" i="5"/>
  <c r="D1485" i="5"/>
  <c r="D2137" i="5"/>
  <c r="D34" i="5"/>
  <c r="D164" i="5"/>
  <c r="D336" i="5"/>
  <c r="D982" i="5"/>
  <c r="D1793" i="5"/>
  <c r="D1930" i="5"/>
  <c r="D1609" i="5"/>
  <c r="D137" i="5"/>
  <c r="D1756" i="5"/>
  <c r="D2115" i="5"/>
  <c r="D1250" i="5"/>
  <c r="D1277" i="5"/>
  <c r="D1145" i="5"/>
  <c r="D385" i="5"/>
  <c r="D2058" i="5"/>
  <c r="D643" i="5"/>
  <c r="D2119" i="5"/>
  <c r="D1323" i="5"/>
  <c r="D2180" i="5"/>
  <c r="D1175" i="5"/>
  <c r="D957" i="5"/>
  <c r="D1305" i="5"/>
  <c r="D1765" i="5"/>
  <c r="D1780" i="5"/>
  <c r="D93" i="5"/>
  <c r="D2346" i="5"/>
  <c r="D18" i="5"/>
  <c r="D1161" i="5"/>
  <c r="D1094" i="5"/>
  <c r="D1316" i="5"/>
  <c r="D1741" i="5"/>
  <c r="D1525" i="5"/>
  <c r="D1921" i="5"/>
  <c r="D1752" i="5"/>
  <c r="D270" i="5"/>
  <c r="D2396" i="5"/>
  <c r="D922" i="5"/>
  <c r="D697" i="5"/>
  <c r="D692" i="5"/>
  <c r="D1784" i="5"/>
  <c r="D1585" i="5"/>
  <c r="D2148" i="5"/>
  <c r="D1786" i="5"/>
  <c r="D862" i="5"/>
  <c r="D548" i="5"/>
  <c r="D1604" i="5"/>
  <c r="D2359" i="5"/>
  <c r="D1446" i="5"/>
  <c r="D288" i="5"/>
  <c r="D1086" i="5"/>
  <c r="D1216" i="5"/>
  <c r="D1519" i="5"/>
  <c r="D388" i="5"/>
  <c r="D940" i="5"/>
  <c r="D773" i="5"/>
  <c r="D758" i="5"/>
  <c r="D1518" i="5"/>
  <c r="D438" i="5"/>
  <c r="D111" i="5"/>
  <c r="D1637" i="5"/>
  <c r="D1407" i="5"/>
  <c r="D371" i="5"/>
  <c r="D2153" i="5"/>
  <c r="D497" i="5"/>
  <c r="D145" i="5"/>
  <c r="D654" i="5"/>
  <c r="D136" i="5"/>
  <c r="D247" i="5"/>
  <c r="D901" i="5"/>
  <c r="D1728" i="5"/>
  <c r="D1171" i="5"/>
  <c r="D1953" i="5"/>
  <c r="D109" i="5"/>
  <c r="D2053" i="5"/>
  <c r="D144" i="5"/>
  <c r="D516" i="5"/>
  <c r="D1983" i="5"/>
  <c r="D1134" i="5"/>
  <c r="D454" i="5"/>
  <c r="D837" i="5"/>
  <c r="D2351" i="5"/>
  <c r="D1117" i="5"/>
  <c r="D1607" i="5"/>
  <c r="D803" i="5"/>
  <c r="D1577" i="5"/>
  <c r="D350" i="5"/>
  <c r="D110" i="5"/>
  <c r="D1362" i="5"/>
  <c r="D617" i="5"/>
  <c r="D951" i="5"/>
  <c r="D1389" i="5"/>
  <c r="D1111" i="5"/>
  <c r="D1705" i="5"/>
  <c r="D56" i="5"/>
  <c r="D950" i="5"/>
  <c r="D2126" i="5"/>
  <c r="D874" i="5"/>
  <c r="D1594" i="5"/>
  <c r="D2334" i="5"/>
  <c r="D1245" i="5"/>
  <c r="D1788" i="5"/>
  <c r="D1302" i="5"/>
  <c r="D1926" i="5"/>
  <c r="D1976" i="5"/>
  <c r="D1547" i="5"/>
  <c r="D988" i="5"/>
  <c r="D1462" i="5"/>
  <c r="D1887" i="5"/>
  <c r="D1834" i="5"/>
  <c r="D2099" i="5"/>
  <c r="D212" i="5"/>
  <c r="D442" i="5"/>
  <c r="D1825" i="5"/>
  <c r="D537" i="5"/>
  <c r="D486" i="5"/>
  <c r="D312" i="5"/>
  <c r="D1384" i="5"/>
  <c r="D2381" i="5"/>
  <c r="D1575" i="5"/>
  <c r="D165" i="5"/>
  <c r="D1721" i="5"/>
  <c r="D2067" i="5"/>
  <c r="D645" i="5"/>
  <c r="D267" i="5"/>
  <c r="D1441" i="5"/>
  <c r="D621" i="5"/>
  <c r="D529" i="5"/>
  <c r="D1881" i="5"/>
  <c r="D700" i="5"/>
  <c r="D2140" i="5"/>
  <c r="D19" i="5"/>
  <c r="D871" i="5"/>
  <c r="D603" i="5"/>
  <c r="D381" i="5"/>
  <c r="D1188" i="5"/>
  <c r="D1137" i="5"/>
  <c r="D201" i="5"/>
  <c r="D1249" i="5"/>
  <c r="D1778" i="5"/>
  <c r="D1985" i="5"/>
  <c r="D705" i="5"/>
  <c r="D1591" i="5"/>
  <c r="D1873" i="5"/>
  <c r="D2412" i="5"/>
  <c r="D1270" i="5"/>
  <c r="D310" i="5"/>
  <c r="D1435" i="5"/>
  <c r="D2306" i="5"/>
  <c r="D554" i="5"/>
  <c r="D1280" i="5"/>
  <c r="D1994" i="5"/>
  <c r="D944" i="5"/>
  <c r="D216" i="5"/>
  <c r="D70" i="5"/>
  <c r="D359" i="5"/>
  <c r="D1886" i="5"/>
  <c r="D1312" i="5"/>
  <c r="D2212" i="5"/>
  <c r="D2170" i="5"/>
  <c r="D754" i="5"/>
  <c r="D917" i="5"/>
  <c r="D305" i="5"/>
  <c r="D2238" i="5"/>
  <c r="D882" i="5"/>
  <c r="D1759" i="5"/>
  <c r="D2383" i="5"/>
  <c r="D1383" i="5"/>
  <c r="D1774" i="5"/>
  <c r="D1200" i="5"/>
  <c r="D934" i="5"/>
  <c r="D440" i="5"/>
  <c r="D853" i="5"/>
  <c r="D1442" i="5"/>
  <c r="D1528" i="5"/>
  <c r="D616" i="5"/>
  <c r="D1087" i="5"/>
  <c r="D2111" i="5"/>
  <c r="D1054" i="5"/>
  <c r="D1632" i="5"/>
  <c r="D799" i="5"/>
  <c r="D749" i="5"/>
  <c r="D2345" i="5"/>
  <c r="D1202" i="5"/>
  <c r="D1318" i="5"/>
  <c r="D685" i="5"/>
  <c r="D1805" i="5"/>
  <c r="D1687" i="5"/>
  <c r="D357" i="5"/>
  <c r="D2257" i="5"/>
  <c r="D756" i="5"/>
  <c r="D2187" i="5"/>
  <c r="D1104" i="5"/>
  <c r="D2007" i="5"/>
  <c r="D1136" i="5"/>
  <c r="D1811" i="5"/>
  <c r="D1059" i="5"/>
  <c r="D1016" i="5"/>
  <c r="D505" i="5"/>
  <c r="D2444" i="5"/>
  <c r="D1291" i="5"/>
  <c r="D263" i="5"/>
  <c r="D2081" i="5"/>
  <c r="D1703" i="5"/>
  <c r="D1050" i="5"/>
  <c r="D243" i="5"/>
  <c r="D1971" i="5"/>
  <c r="D126" i="5"/>
  <c r="D1276" i="5"/>
  <c r="D300" i="5"/>
  <c r="D924" i="5"/>
  <c r="D1426" i="5"/>
  <c r="D1869" i="5"/>
  <c r="D2282" i="5"/>
  <c r="D1474" i="5"/>
  <c r="D330" i="5"/>
  <c r="D903" i="5"/>
  <c r="D457" i="5"/>
  <c r="D2354" i="5"/>
  <c r="D589" i="5"/>
  <c r="D1940" i="5"/>
  <c r="D326" i="5"/>
  <c r="D474" i="5"/>
  <c r="D1934" i="5"/>
  <c r="D1339" i="5"/>
  <c r="D2009" i="5"/>
  <c r="D96" i="5"/>
  <c r="D1563" i="5"/>
  <c r="D1626" i="5"/>
  <c r="D531" i="5"/>
  <c r="D1870" i="5"/>
  <c r="D652" i="5"/>
  <c r="D2307" i="5"/>
  <c r="D1802" i="5"/>
  <c r="D257" i="5"/>
  <c r="D816" i="5"/>
  <c r="D655" i="5"/>
  <c r="D1451" i="5"/>
  <c r="D689" i="5"/>
  <c r="D251" i="5"/>
  <c r="D102" i="5"/>
  <c r="D92" i="5"/>
  <c r="D107" i="5"/>
  <c r="D1553" i="5"/>
  <c r="D1867" i="5"/>
  <c r="D2372" i="5"/>
  <c r="D1473" i="5"/>
  <c r="D582" i="5"/>
  <c r="D2088" i="5"/>
  <c r="D203" i="5"/>
  <c r="D969" i="5"/>
  <c r="D1760" i="5"/>
  <c r="D646" i="5"/>
  <c r="D489" i="5"/>
  <c r="D87" i="5"/>
  <c r="D424" i="5"/>
  <c r="D1311" i="5"/>
  <c r="D514" i="5"/>
  <c r="D2020" i="5"/>
  <c r="D470" i="5"/>
  <c r="D1853" i="5"/>
  <c r="D1336" i="5"/>
  <c r="D522" i="5"/>
  <c r="D1204" i="5"/>
  <c r="D1300" i="5"/>
  <c r="D453" i="5"/>
  <c r="D2040" i="5"/>
  <c r="D2336" i="5"/>
  <c r="D1484" i="5"/>
  <c r="D1680" i="5"/>
  <c r="D1205" i="5"/>
  <c r="D878" i="5"/>
  <c r="D784" i="5"/>
  <c r="D347" i="5"/>
  <c r="D1084" i="5"/>
  <c r="D1077" i="5"/>
  <c r="D341" i="5"/>
  <c r="D2057" i="5"/>
  <c r="D1100" i="5"/>
  <c r="D1258" i="5"/>
  <c r="D200" i="5"/>
  <c r="D1966" i="5"/>
  <c r="D690" i="5"/>
  <c r="D119" i="5"/>
  <c r="D2077" i="5"/>
  <c r="D2320" i="5"/>
  <c r="D1768" i="5"/>
  <c r="D675" i="5"/>
  <c r="D157" i="5"/>
  <c r="D1011" i="5"/>
  <c r="D480" i="5"/>
  <c r="D999" i="5"/>
  <c r="D2440" i="5"/>
  <c r="D1552" i="5"/>
  <c r="D306" i="5"/>
  <c r="D1287" i="5"/>
  <c r="D255" i="5"/>
  <c r="D13" i="5"/>
  <c r="D790" i="5"/>
  <c r="D751" i="5"/>
  <c r="D723" i="5"/>
  <c r="D1226" i="5"/>
  <c r="D965" i="5"/>
  <c r="D49" i="5"/>
  <c r="D1079" i="5"/>
  <c r="D484" i="5"/>
  <c r="D660" i="5"/>
  <c r="D1437" i="5"/>
  <c r="D664" i="5"/>
  <c r="D583" i="5"/>
  <c r="D1454" i="5"/>
  <c r="D2205" i="5"/>
  <c r="D239" i="5"/>
  <c r="D879" i="5"/>
  <c r="D1982" i="5"/>
  <c r="D1865" i="5"/>
  <c r="D1812" i="5"/>
  <c r="D1684" i="5"/>
  <c r="D809" i="5"/>
  <c r="D1657" i="5"/>
  <c r="D2453" i="5"/>
  <c r="D566" i="5"/>
  <c r="D905" i="5"/>
  <c r="D43" i="5"/>
  <c r="D829" i="5"/>
  <c r="D1691" i="5"/>
  <c r="D2327" i="5"/>
  <c r="D1004" i="5"/>
  <c r="D363" i="5"/>
  <c r="D728" i="5"/>
  <c r="D209" i="5"/>
  <c r="D1573" i="5"/>
  <c r="D1682" i="5"/>
  <c r="D1557" i="5"/>
  <c r="D1273" i="5"/>
  <c r="D258" i="5"/>
  <c r="D771" i="5"/>
  <c r="D792" i="5"/>
  <c r="D1230" i="5"/>
  <c r="D610" i="5"/>
  <c r="D1629" i="5"/>
  <c r="D1740" i="5"/>
  <c r="D1772" i="5"/>
  <c r="D2269" i="5"/>
  <c r="D1296" i="5"/>
  <c r="D605" i="5"/>
  <c r="D1861" i="5"/>
  <c r="D1816" i="5"/>
  <c r="D1826" i="5"/>
  <c r="D986" i="5"/>
  <c r="D1530" i="5"/>
  <c r="D2054" i="5"/>
  <c r="D841" i="5"/>
  <c r="D795" i="5"/>
  <c r="D887" i="5"/>
  <c r="D421" i="5"/>
  <c r="D2129" i="5"/>
  <c r="D821" i="5"/>
  <c r="D1817" i="5"/>
  <c r="D1347" i="5"/>
  <c r="D1480" i="5"/>
  <c r="D379" i="5"/>
  <c r="D1701" i="5"/>
  <c r="D854" i="5"/>
  <c r="D578" i="5"/>
  <c r="D498" i="5"/>
  <c r="D2280" i="5"/>
  <c r="D591" i="5"/>
  <c r="D818" i="5"/>
  <c r="D1868" i="5"/>
  <c r="D159" i="5"/>
  <c r="D1469" i="5"/>
  <c r="D1905" i="5"/>
  <c r="D512" i="5"/>
  <c r="D1081" i="5"/>
  <c r="D298" i="5"/>
  <c r="D1512" i="5"/>
  <c r="D1222" i="5"/>
  <c r="D1326" i="5"/>
  <c r="D1737" i="5"/>
  <c r="D2167" i="5"/>
  <c r="D975" i="5"/>
  <c r="D117" i="5"/>
  <c r="D1034" i="5"/>
  <c r="D248" i="5"/>
  <c r="D1373" i="5"/>
  <c r="D1364" i="5"/>
  <c r="D1368" i="5"/>
  <c r="D594" i="5"/>
  <c r="D1907" i="5"/>
  <c r="D1593" i="5"/>
  <c r="D1168" i="5"/>
  <c r="D572" i="5"/>
  <c r="D1739" i="5"/>
  <c r="D1378" i="5"/>
  <c r="D746" i="5"/>
  <c r="D2179" i="5"/>
  <c r="D808" i="5"/>
  <c r="D120" i="5"/>
  <c r="D1605" i="5"/>
  <c r="D2194" i="5"/>
  <c r="D602" i="5"/>
  <c r="D627" i="5"/>
  <c r="D1840" i="5"/>
  <c r="D2004" i="5"/>
  <c r="D396" i="5"/>
  <c r="D2048" i="5"/>
  <c r="D688" i="5"/>
  <c r="D8" i="5"/>
  <c r="D426" i="5"/>
  <c r="D1678" i="5"/>
  <c r="D1157" i="5"/>
  <c r="D2295" i="5"/>
  <c r="D276" i="5"/>
  <c r="D517" i="5"/>
  <c r="D152" i="5"/>
  <c r="D2427" i="5"/>
  <c r="D143" i="5"/>
  <c r="D635" i="5"/>
  <c r="D2018" i="5"/>
  <c r="D2355" i="5"/>
  <c r="D2143" i="5"/>
  <c r="D782" i="5"/>
  <c r="D2393" i="5"/>
  <c r="D2159" i="5"/>
  <c r="D891" i="5"/>
  <c r="D1872" i="5"/>
  <c r="D36" i="5"/>
  <c r="D81" i="5"/>
  <c r="D2034" i="5"/>
  <c r="D285" i="5"/>
  <c r="D1879" i="5"/>
  <c r="D1057" i="5"/>
  <c r="D553" i="5"/>
  <c r="D923" i="5"/>
  <c r="D1476" i="5"/>
  <c r="D568" i="5"/>
  <c r="D207" i="5"/>
  <c r="D429" i="5"/>
  <c r="D1239" i="5"/>
  <c r="D2041" i="5"/>
  <c r="D1490" i="5"/>
  <c r="D962" i="5"/>
  <c r="D2108" i="5"/>
  <c r="D2259" i="5"/>
  <c r="D1667" i="5"/>
  <c r="D1671" i="5"/>
  <c r="D1645" i="5"/>
  <c r="D1335" i="5"/>
  <c r="D134" i="5"/>
  <c r="D325" i="5"/>
  <c r="D2347" i="5"/>
  <c r="D382" i="5"/>
  <c r="D955" i="5"/>
  <c r="D1576" i="5"/>
  <c r="D770" i="5"/>
  <c r="D2277" i="5"/>
  <c r="D1686" i="5"/>
  <c r="D1035" i="5"/>
  <c r="D717" i="5"/>
  <c r="D1712" i="5"/>
  <c r="D355" i="5"/>
  <c r="D2037" i="5"/>
  <c r="D2207" i="5"/>
  <c r="D677" i="5"/>
  <c r="D1271" i="5"/>
  <c r="D524" i="5"/>
  <c r="D1688" i="5"/>
  <c r="D547" i="5"/>
  <c r="D471" i="5"/>
  <c r="D205" i="5"/>
  <c r="D1306" i="5"/>
  <c r="D1924" i="5"/>
  <c r="D1508" i="5"/>
  <c r="D2071" i="5"/>
  <c r="D1727" i="5"/>
  <c r="D881" i="5"/>
  <c r="D1113" i="5"/>
  <c r="D2409" i="5"/>
  <c r="D2365" i="5"/>
  <c r="D2196" i="5"/>
  <c r="D9" i="5"/>
  <c r="D806" i="5"/>
  <c r="D2192" i="5"/>
  <c r="D472" i="5"/>
  <c r="D2106" i="5"/>
  <c r="D2435" i="5"/>
  <c r="D2168" i="5"/>
  <c r="D1539" i="5"/>
  <c r="D108" i="5"/>
  <c r="D856" i="5"/>
  <c r="D2085" i="5"/>
  <c r="D2253" i="5"/>
  <c r="D1434" i="5"/>
  <c r="D991" i="5"/>
  <c r="D194" i="5"/>
  <c r="D2163" i="5"/>
  <c r="D714" i="5"/>
  <c r="D1422" i="5"/>
  <c r="D1261" i="5"/>
  <c r="D684" i="5"/>
  <c r="D2219" i="5"/>
  <c r="D2184" i="5"/>
  <c r="D1534" i="5"/>
  <c r="D1067" i="5"/>
  <c r="D1660" i="5"/>
  <c r="D190" i="5"/>
  <c r="D1224" i="5"/>
  <c r="D2142" i="5"/>
  <c r="D725" i="5"/>
  <c r="D40" i="5"/>
  <c r="D286" i="5"/>
  <c r="D1493" i="5"/>
  <c r="D1371" i="5"/>
  <c r="D1447" i="5"/>
  <c r="D1875" i="5"/>
  <c r="D1764" i="5"/>
  <c r="D1044" i="5"/>
  <c r="D883" i="5"/>
  <c r="D1206" i="5"/>
  <c r="D17" i="5"/>
  <c r="D353" i="5"/>
  <c r="D485" i="5"/>
  <c r="D2398" i="5"/>
  <c r="D439" i="5"/>
  <c r="D437" i="5"/>
  <c r="D1195" i="5"/>
  <c r="D418" i="5"/>
  <c r="D775" i="5"/>
  <c r="D2131" i="5"/>
  <c r="D513" i="5"/>
  <c r="D1723" i="5"/>
  <c r="D671" i="5"/>
  <c r="D1018" i="5"/>
  <c r="D1024" i="5"/>
  <c r="D2029" i="5"/>
  <c r="D2387" i="5"/>
  <c r="D716" i="5"/>
  <c r="D1182" i="5"/>
  <c r="D1894" i="5"/>
  <c r="D819" i="5"/>
  <c r="D2181" i="5"/>
  <c r="D2245" i="5"/>
  <c r="D210" i="5"/>
  <c r="D391" i="5"/>
  <c r="D835" i="5"/>
  <c r="D399" i="5"/>
  <c r="D2252" i="5"/>
  <c r="D612" i="5"/>
  <c r="D2056" i="5"/>
  <c r="D680" i="5"/>
  <c r="D2016" i="5"/>
  <c r="D303" i="5"/>
  <c r="D2273" i="5"/>
  <c r="D540" i="5"/>
  <c r="D494" i="5"/>
  <c r="D122" i="5"/>
  <c r="D1190" i="5"/>
  <c r="D91" i="5"/>
  <c r="D2338" i="5"/>
  <c r="D1600" i="5"/>
  <c r="D1570" i="5"/>
  <c r="D2060" i="5"/>
  <c r="D2076" i="5"/>
  <c r="D1685" i="5"/>
  <c r="D543" i="5"/>
  <c r="D256" i="5"/>
  <c r="D290" i="5"/>
  <c r="D1912" i="5"/>
  <c r="D935" i="5"/>
  <c r="D461" i="5"/>
  <c r="D912" i="5"/>
  <c r="D2068" i="5"/>
  <c r="D1533" i="5"/>
  <c r="D1622" i="5"/>
  <c r="D1401" i="5"/>
  <c r="D360" i="5"/>
  <c r="D972" i="5"/>
  <c r="D24" i="5"/>
  <c r="D1225" i="5"/>
  <c r="D97" i="5"/>
  <c r="D1310" i="5"/>
  <c r="D1012" i="5"/>
  <c r="D638" i="5"/>
  <c r="D1352" i="5"/>
  <c r="D1527" i="5"/>
  <c r="D550" i="5"/>
  <c r="D528" i="5"/>
  <c r="D732" i="5"/>
  <c r="D909" i="5"/>
  <c r="D1174" i="5"/>
  <c r="D392" i="5"/>
  <c r="D1045" i="5"/>
  <c r="D2413" i="5"/>
  <c r="D2223" i="5"/>
  <c r="D1248" i="5"/>
  <c r="D2278" i="5"/>
  <c r="D1472" i="5"/>
  <c r="D447" i="5"/>
  <c r="D369" i="5"/>
  <c r="D1959" i="5"/>
  <c r="D1309" i="5"/>
  <c r="D37" i="5"/>
  <c r="D274" i="5"/>
  <c r="D367" i="5"/>
  <c r="D1815" i="5"/>
  <c r="D171" i="5"/>
  <c r="D1903" i="5"/>
  <c r="D1621" i="5"/>
  <c r="D278" i="5"/>
  <c r="D1857" i="5"/>
  <c r="D1852" i="5"/>
  <c r="D1738" i="5"/>
  <c r="D2156" i="5"/>
  <c r="D384" i="5"/>
  <c r="D858" i="5"/>
  <c r="D50" i="5"/>
  <c r="D2374" i="5"/>
  <c r="D482" i="5"/>
  <c r="D836" i="5"/>
  <c r="D1633" i="5"/>
  <c r="D1841" i="5"/>
  <c r="D2105" i="5"/>
  <c r="D1708" i="5"/>
  <c r="D1542" i="5"/>
  <c r="D1101" i="5"/>
  <c r="D103" i="5"/>
  <c r="D2017" i="5"/>
  <c r="D245" i="5"/>
  <c r="D1443" i="5"/>
  <c r="D598" i="5"/>
  <c r="D1796" i="5"/>
  <c r="D1714" i="5"/>
  <c r="D397" i="5"/>
  <c r="D2022" i="5"/>
  <c r="D659" i="5"/>
  <c r="D575" i="5"/>
  <c r="D2258" i="5"/>
  <c r="D1580" i="5"/>
  <c r="D958" i="5"/>
  <c r="D938" i="5"/>
  <c r="D1566" i="5"/>
  <c r="D237" i="5"/>
  <c r="D1559" i="5"/>
  <c r="D2344" i="5"/>
  <c r="D1977" i="5"/>
  <c r="D1482" i="5"/>
  <c r="D1259" i="5"/>
  <c r="D1748" i="5"/>
  <c r="D2406" i="5"/>
  <c r="D2303" i="5"/>
  <c r="D1353" i="5"/>
  <c r="D133" i="5"/>
  <c r="D1882" i="5"/>
  <c r="D1516" i="5"/>
  <c r="D763" i="5"/>
  <c r="D1363" i="5"/>
  <c r="D1116" i="5"/>
  <c r="D888" i="5"/>
  <c r="D493" i="5"/>
  <c r="D2208" i="5"/>
  <c r="D1874" i="5"/>
  <c r="D546" i="5"/>
  <c r="D2014" i="5"/>
  <c r="D2371" i="5"/>
  <c r="D580" i="5"/>
  <c r="D656" i="5"/>
  <c r="D571" i="5"/>
  <c r="D1283" i="5"/>
  <c r="D1810" i="5"/>
  <c r="D711" i="5"/>
  <c r="D1579" i="5"/>
  <c r="D198" i="5"/>
  <c r="D1997" i="5"/>
  <c r="D1148" i="5"/>
  <c r="D1066" i="5"/>
  <c r="D519" i="5"/>
  <c r="D1901" i="5"/>
  <c r="D595" i="5"/>
  <c r="D673" i="5"/>
  <c r="D1429" i="5"/>
  <c r="D985" i="5"/>
  <c r="D479" i="5"/>
  <c r="D747" i="5"/>
  <c r="D1253" i="5"/>
  <c r="D2080" i="5"/>
  <c r="D666" i="5"/>
  <c r="D674" i="5"/>
  <c r="D1032" i="5"/>
  <c r="D236" i="5"/>
  <c r="D1889" i="5"/>
  <c r="D1972" i="5"/>
  <c r="D1052" i="5"/>
  <c r="D511" i="5"/>
  <c r="D173" i="5"/>
  <c r="D1463" i="5"/>
  <c r="D2378" i="5"/>
  <c r="D976" i="5"/>
  <c r="D2127" i="5"/>
  <c r="D1414" i="5"/>
  <c r="D2136" i="5"/>
  <c r="D1883" i="5"/>
  <c r="D1967" i="5"/>
  <c r="D1581" i="5"/>
  <c r="D1033" i="5"/>
  <c r="D149" i="5"/>
  <c r="D2244" i="5"/>
  <c r="D1282" i="5"/>
  <c r="D282" i="5"/>
  <c r="D686" i="5"/>
  <c r="D1927" i="5"/>
  <c r="D1848" i="5"/>
  <c r="D530" i="5"/>
  <c r="D1001" i="5"/>
  <c r="D1037" i="5"/>
  <c r="D913" i="5"/>
  <c r="D840" i="5"/>
  <c r="D1167" i="5"/>
  <c r="D48" i="5"/>
  <c r="D2313" i="5"/>
  <c r="D532" i="5"/>
  <c r="D167" i="5"/>
  <c r="D329" i="5"/>
  <c r="D284" i="5"/>
  <c r="D669" i="5"/>
  <c r="D1646" i="5"/>
  <c r="D2312" i="5"/>
  <c r="D2110" i="5"/>
  <c r="D478" i="5"/>
  <c r="D1975" i="5"/>
  <c r="D2149" i="5"/>
  <c r="D1092" i="5"/>
  <c r="D581" i="5"/>
  <c r="D1717" i="5"/>
  <c r="D823" i="5"/>
  <c r="D1333" i="5"/>
  <c r="D185" i="5"/>
  <c r="D150" i="5"/>
  <c r="D2117" i="5"/>
  <c r="D1228" i="5"/>
  <c r="D973" i="5"/>
  <c r="D1783" i="5"/>
  <c r="D1388" i="5"/>
  <c r="D2363" i="5"/>
  <c r="D1183" i="5"/>
  <c r="D1126" i="5"/>
  <c r="D1432" i="5"/>
  <c r="D727" i="5"/>
  <c r="D2214" i="5"/>
  <c r="D1565" i="5"/>
  <c r="D2319" i="5"/>
  <c r="D1231" i="5"/>
  <c r="D246" i="5"/>
  <c r="D2091" i="5"/>
  <c r="D2362" i="5"/>
  <c r="D63" i="5"/>
  <c r="D444" i="5"/>
  <c r="D1847" i="5"/>
  <c r="D576" i="5"/>
  <c r="D2098" i="5"/>
  <c r="D1554" i="5"/>
  <c r="D868" i="5"/>
  <c r="D2093" i="5"/>
  <c r="D304" i="5"/>
  <c r="D2231" i="5"/>
  <c r="D295" i="5"/>
  <c r="D2177" i="5"/>
  <c r="D2333" i="5"/>
  <c r="D1973" i="5"/>
  <c r="D354" i="5"/>
  <c r="D411" i="5"/>
  <c r="D475" i="5"/>
  <c r="D606" i="5"/>
  <c r="D2083" i="5"/>
  <c r="D899" i="5"/>
  <c r="D1465" i="5"/>
  <c r="D211" i="5"/>
  <c r="D709" i="5"/>
  <c r="D722" i="5"/>
  <c r="D1564" i="5"/>
  <c r="D1599" i="5"/>
  <c r="D271" i="5"/>
  <c r="D2162" i="5"/>
  <c r="D1154" i="5"/>
  <c r="D2287" i="5"/>
  <c r="D1144" i="5"/>
  <c r="D430" i="5"/>
  <c r="D743" i="5"/>
  <c r="D281" i="5"/>
  <c r="D1517" i="5"/>
  <c r="D1340" i="5"/>
  <c r="D1415" i="5"/>
  <c r="D2428" i="5"/>
  <c r="D997" i="5"/>
  <c r="D1386" i="5"/>
  <c r="D408" i="5"/>
  <c r="D824" i="5"/>
  <c r="D1497" i="5"/>
  <c r="D1499" i="5"/>
  <c r="D1677" i="5"/>
  <c r="D604" i="5"/>
  <c r="D1836" i="5"/>
  <c r="D2311" i="5"/>
  <c r="D1062" i="5"/>
  <c r="D208" i="5"/>
  <c r="D762" i="5"/>
  <c r="D141" i="5"/>
  <c r="D184" i="5"/>
  <c r="D1794" i="5"/>
  <c r="D377" i="5"/>
  <c r="D179" i="5"/>
  <c r="D1489" i="5"/>
  <c r="D2124" i="5"/>
  <c r="D830" i="5"/>
  <c r="D264" i="5"/>
  <c r="D490" i="5"/>
  <c r="D1771" i="5"/>
  <c r="D742" i="5"/>
  <c r="D2065" i="5"/>
  <c r="D1590" i="5"/>
  <c r="D340" i="5"/>
  <c r="D1061" i="5"/>
  <c r="D1782" i="5"/>
  <c r="D902" i="5"/>
  <c r="D698" i="5"/>
  <c r="D2408" i="5"/>
  <c r="D565" i="5"/>
  <c r="D1132" i="5"/>
  <c r="D555" i="5"/>
  <c r="D2158" i="5"/>
  <c r="D1710" i="5"/>
  <c r="D1558" i="5"/>
  <c r="D1290" i="5"/>
  <c r="D2385" i="5"/>
  <c r="D2352" i="5"/>
  <c r="D865" i="5"/>
  <c r="D1147" i="5"/>
  <c r="D1269" i="5"/>
  <c r="D990" i="5"/>
  <c r="D2021" i="5"/>
  <c r="D75" i="5"/>
  <c r="D1026" i="5"/>
  <c r="D1970" i="5"/>
  <c r="D796" i="5"/>
  <c r="D1913" i="5"/>
  <c r="D132" i="5"/>
  <c r="D112" i="5"/>
  <c r="D1348" i="5"/>
  <c r="D650" i="5"/>
  <c r="D932" i="5"/>
  <c r="D1755" i="5"/>
  <c r="D562" i="5"/>
  <c r="D2113" i="5"/>
  <c r="D1551" i="5"/>
  <c r="D1790" i="5"/>
  <c r="D1746" i="5"/>
  <c r="D1186" i="5"/>
  <c r="D1095" i="5"/>
  <c r="D761" i="5"/>
  <c r="D58" i="5"/>
  <c r="D169" i="5"/>
  <c r="D2090" i="5"/>
  <c r="D302" i="5"/>
  <c r="D847" i="5"/>
  <c r="D1831" i="5"/>
  <c r="D702" i="5"/>
  <c r="D419" i="5"/>
  <c r="D1404" i="5"/>
  <c r="D1806" i="5"/>
  <c r="D826" i="5"/>
  <c r="D26" i="5"/>
  <c r="D1005" i="5"/>
  <c r="D783" i="5"/>
  <c r="D319" i="5"/>
  <c r="D1152" i="5"/>
  <c r="D661" i="5"/>
  <c r="D1160" i="5"/>
  <c r="D2210" i="5"/>
  <c r="D197" i="5"/>
  <c r="D1932" i="5"/>
  <c r="D527" i="5"/>
  <c r="D1150" i="5"/>
  <c r="D779" i="5"/>
  <c r="D1122" i="5"/>
  <c r="D217" i="5"/>
  <c r="D2011" i="5"/>
  <c r="D597" i="5"/>
  <c r="D1664" i="5"/>
  <c r="D468" i="5"/>
  <c r="D2107" i="5"/>
  <c r="D337" i="5"/>
  <c r="D1800" i="5"/>
  <c r="D1319" i="5"/>
  <c r="D2015" i="5"/>
  <c r="D1835" i="5"/>
  <c r="D1958" i="5"/>
  <c r="D2075" i="5"/>
  <c r="D432" i="5"/>
  <c r="D2240" i="5"/>
  <c r="D1313" i="5"/>
  <c r="D813" i="5"/>
  <c r="D1914" i="5"/>
  <c r="D525" i="5"/>
  <c r="D1038" i="5"/>
  <c r="D587" i="5"/>
  <c r="D1456" i="5"/>
  <c r="D416" i="5"/>
  <c r="D72" i="5"/>
  <c r="D435" i="5"/>
  <c r="D1334" i="5"/>
  <c r="D446" i="5"/>
  <c r="D1656" i="5"/>
  <c r="D483" i="5"/>
  <c r="D1266" i="5"/>
  <c r="D1892" i="5"/>
  <c r="D810" i="5"/>
  <c r="D2392" i="5"/>
  <c r="D1159" i="5"/>
  <c r="D1040" i="5"/>
  <c r="D1396" i="5"/>
  <c r="D1899" i="5"/>
  <c r="D1346" i="5"/>
  <c r="D2266" i="5"/>
  <c r="D2047" i="5"/>
  <c r="D1866" i="5"/>
  <c r="D39" i="5"/>
  <c r="D1481" i="5"/>
  <c r="D1809" i="5"/>
  <c r="D500" i="5"/>
  <c r="D279" i="5"/>
  <c r="D1338" i="5"/>
  <c r="D980" i="5"/>
  <c r="D1292" i="5"/>
  <c r="D1298" i="5"/>
  <c r="D1219" i="5"/>
  <c r="D599" i="5"/>
  <c r="D801" i="5"/>
  <c r="D2189" i="5"/>
  <c r="D1235" i="5"/>
  <c r="D412" i="5"/>
  <c r="D2262" i="5"/>
  <c r="D2063" i="5"/>
  <c r="D361" i="5"/>
  <c r="D1439" i="5"/>
  <c r="D1162" i="5"/>
  <c r="D2024" i="5"/>
  <c r="D2407" i="5"/>
  <c r="D1635" i="5"/>
  <c r="D425" i="5"/>
  <c r="D622" i="5"/>
  <c r="D2426" i="5"/>
  <c r="D2198" i="5"/>
  <c r="D1617" i="5"/>
  <c r="D1197" i="5"/>
  <c r="D2255" i="5"/>
  <c r="D1844" i="5"/>
  <c r="D352" i="5"/>
  <c r="D83" i="5"/>
  <c r="D2051" i="5"/>
  <c r="D1979" i="5"/>
  <c r="D2419" i="5"/>
  <c r="D466" i="5"/>
  <c r="D1279" i="5"/>
  <c r="D1569" i="5"/>
  <c r="D29" i="5"/>
  <c r="D1986" i="5"/>
  <c r="D401" i="5"/>
  <c r="D2151" i="5"/>
  <c r="D1616" i="5"/>
  <c r="D373" i="5"/>
  <c r="D65" i="5"/>
  <c r="D928" i="5"/>
  <c r="D462" i="5"/>
  <c r="D2188" i="5"/>
  <c r="D1405" i="5"/>
  <c r="D785" i="5"/>
  <c r="D160" i="5"/>
  <c r="D1960" i="5"/>
  <c r="D275" i="5"/>
  <c r="D10" i="5"/>
  <c r="D1119" i="5"/>
  <c r="D338" i="5"/>
  <c r="D82" i="5"/>
  <c r="D1719" i="5"/>
  <c r="D1674" i="5"/>
  <c r="D1133" i="5"/>
  <c r="D1732" i="5"/>
  <c r="D261" i="5"/>
  <c r="D2373" i="5"/>
  <c r="D764" i="5"/>
  <c r="D1294" i="5"/>
  <c r="D1191" i="5"/>
  <c r="D3" i="5"/>
  <c r="D2123" i="5"/>
  <c r="D557" i="5"/>
  <c r="D2410" i="5"/>
  <c r="D1058" i="5"/>
  <c r="D2112" i="5"/>
  <c r="D2102" i="5"/>
  <c r="D1814" i="5"/>
  <c r="D2380" i="5"/>
  <c r="D726" i="5"/>
  <c r="D1257" i="5"/>
  <c r="D1083" i="5"/>
  <c r="D1824" i="5"/>
  <c r="D196" i="5"/>
  <c r="D20" i="5"/>
  <c r="D1828" i="5"/>
  <c r="D79" i="5"/>
  <c r="D309" i="5"/>
  <c r="D1196" i="5"/>
  <c r="D1545" i="5"/>
  <c r="D2366" i="5"/>
  <c r="D1612" i="5"/>
  <c r="D1025" i="5"/>
  <c r="D1246" i="5"/>
  <c r="D1069" i="5"/>
  <c r="D1170" i="5"/>
  <c r="D2033" i="5"/>
  <c r="D1532" i="5"/>
  <c r="D1950" i="5"/>
  <c r="D744" i="5"/>
  <c r="D907" i="5"/>
  <c r="D178" i="5"/>
  <c r="D1969" i="5"/>
  <c r="D2211" i="5"/>
  <c r="D614" i="5"/>
  <c r="D1210" i="5"/>
  <c r="D807" i="5"/>
  <c r="D1500" i="5"/>
  <c r="D849" i="5"/>
  <c r="D151" i="5"/>
  <c r="D1713" i="5"/>
  <c r="D1916" i="5"/>
  <c r="D2134" i="5"/>
  <c r="D60" i="5"/>
  <c r="D1700" i="5"/>
  <c r="D226" i="5"/>
  <c r="D609" i="5"/>
  <c r="D2092" i="5"/>
  <c r="D721" i="5"/>
  <c r="D240" i="5"/>
  <c r="D1839" i="5"/>
  <c r="D1468" i="5"/>
  <c r="D1520" i="5"/>
  <c r="D174" i="5"/>
  <c r="D1504" i="5"/>
  <c r="D1550" i="5"/>
  <c r="D477" i="5"/>
  <c r="D1676" i="5"/>
  <c r="D710" i="5"/>
  <c r="D1556" i="5"/>
  <c r="D608" i="5"/>
  <c r="D68" i="5"/>
  <c r="D1625" i="5"/>
  <c r="D2097" i="5"/>
  <c r="D952" i="5"/>
  <c r="D981" i="5"/>
  <c r="D1941" i="5"/>
  <c r="D2144" i="5"/>
  <c r="D641" i="5"/>
  <c r="D526" i="5"/>
  <c r="D1115" i="5"/>
  <c r="D2224" i="5"/>
  <c r="D1385" i="5"/>
  <c r="D2023" i="5"/>
  <c r="D694" i="5"/>
  <c r="C2146" i="5"/>
  <c r="C625" i="5"/>
  <c r="C731" i="5"/>
  <c r="C2260" i="5"/>
  <c r="C1827" i="5"/>
  <c r="C1359" i="5"/>
  <c r="C1314" i="5"/>
  <c r="C2330" i="5"/>
  <c r="C1524" i="5"/>
  <c r="C1444" i="5"/>
  <c r="C1537" i="5"/>
  <c r="C1968" i="5"/>
  <c r="C1658" i="5"/>
  <c r="C1107" i="5"/>
  <c r="C398" i="5"/>
  <c r="C1974" i="5"/>
  <c r="C296" i="5"/>
  <c r="C1450" i="5"/>
  <c r="C156" i="5"/>
  <c r="C33" i="5"/>
  <c r="C376" i="5"/>
  <c r="C977" i="5"/>
  <c r="C2337" i="5"/>
  <c r="C619" i="5"/>
  <c r="C2308" i="5"/>
  <c r="C423" i="5"/>
  <c r="C755" i="5"/>
  <c r="C507" i="5"/>
  <c r="C2073" i="5"/>
  <c r="C51" i="5"/>
  <c r="C1397" i="5"/>
  <c r="C1592" i="5"/>
  <c r="C1845" i="5"/>
  <c r="C1567" i="5"/>
  <c r="C653" i="5"/>
  <c r="C848" i="5"/>
  <c r="C168" i="5"/>
  <c r="C2221" i="5"/>
  <c r="C2218" i="5"/>
  <c r="C420" i="5"/>
  <c r="C1349" i="5"/>
  <c r="C774" i="5"/>
  <c r="C1425" i="5"/>
  <c r="C740" i="5"/>
  <c r="C2454" i="5"/>
  <c r="C662" i="5"/>
  <c r="C966" i="5"/>
  <c r="C2325" i="5"/>
  <c r="C1770" i="5"/>
  <c r="C2154" i="5"/>
  <c r="C947" i="5"/>
  <c r="C451" i="5"/>
  <c r="C277" i="5"/>
  <c r="C2145" i="5"/>
  <c r="C1002" i="5"/>
  <c r="C2217" i="5"/>
  <c r="C2275" i="5"/>
  <c r="C154" i="5"/>
  <c r="C1560" i="5"/>
  <c r="C1453" i="5"/>
  <c r="C2042" i="5"/>
  <c r="C1370" i="5"/>
  <c r="C1820" i="5"/>
  <c r="C1663" i="5"/>
  <c r="C964" i="5"/>
  <c r="C2239" i="5"/>
  <c r="C1753" i="5"/>
  <c r="C410" i="5"/>
  <c r="C590" i="5"/>
  <c r="C1379" i="5"/>
  <c r="C634" i="5"/>
  <c r="C1331" i="5"/>
  <c r="C1049" i="5"/>
  <c r="C2405" i="5"/>
  <c r="C313" i="5"/>
  <c r="C2122" i="5"/>
  <c r="C1610" i="5"/>
  <c r="C1263" i="5"/>
  <c r="C639" i="5"/>
  <c r="C2267" i="5"/>
  <c r="C1427" i="5"/>
  <c r="C2315" i="5"/>
  <c r="C370" i="5"/>
  <c r="C11" i="5"/>
  <c r="C663" i="5"/>
  <c r="C1877" i="5"/>
  <c r="C441" i="5"/>
  <c r="C1380" i="5"/>
  <c r="C2062" i="5"/>
  <c r="C1207" i="5"/>
  <c r="C1736" i="5"/>
  <c r="C1641" i="5"/>
  <c r="C1060" i="5"/>
  <c r="C1358" i="5"/>
  <c r="C1251" i="5"/>
  <c r="C1135" i="5"/>
  <c r="C1515" i="5"/>
  <c r="C1855" i="5"/>
  <c r="C2450" i="5"/>
  <c r="C5" i="5"/>
  <c r="C380" i="5"/>
  <c r="C1301" i="5"/>
  <c r="C2203" i="5"/>
  <c r="C47" i="5"/>
  <c r="C280" i="5"/>
  <c r="C2341" i="5"/>
  <c r="C244" i="5"/>
  <c r="C2087" i="5"/>
  <c r="C967" i="5"/>
  <c r="C699" i="5"/>
  <c r="C1757" i="5"/>
  <c r="C1909" i="5"/>
  <c r="C1720" i="5"/>
  <c r="C1937" i="5"/>
  <c r="C1184" i="5"/>
  <c r="C147" i="5"/>
  <c r="C1862" i="5"/>
  <c r="C503" i="5"/>
  <c r="C1022" i="5"/>
  <c r="C1064" i="5"/>
  <c r="C736" i="5"/>
  <c r="C1166" i="5"/>
  <c r="C1769" i="5"/>
  <c r="C748" i="5"/>
  <c r="C297" i="5"/>
  <c r="C1375" i="5"/>
  <c r="C273" i="5"/>
  <c r="C177" i="5"/>
  <c r="C2452" i="5"/>
  <c r="C515" i="5"/>
  <c r="C916" i="5"/>
  <c r="C1180" i="5"/>
  <c r="C2399" i="5"/>
  <c r="C1418" i="5"/>
  <c r="C1598" i="5"/>
  <c r="C1479" i="5"/>
  <c r="C2301" i="5"/>
  <c r="C2433" i="5"/>
  <c r="C455" i="5"/>
  <c r="C1264" i="5"/>
  <c r="C189" i="5"/>
  <c r="C730" i="5"/>
  <c r="C1324" i="5"/>
  <c r="C2442" i="5"/>
  <c r="C358" i="5"/>
  <c r="C1142" i="5"/>
  <c r="C897" i="5"/>
  <c r="C1514" i="5"/>
  <c r="C920" i="5"/>
  <c r="C422" i="5"/>
  <c r="C869" i="5"/>
  <c r="C1803" i="5"/>
  <c r="C561" i="5"/>
  <c r="C464" i="5"/>
  <c r="C294" i="5"/>
  <c r="C1355" i="5"/>
  <c r="C1606" i="5"/>
  <c r="C163" i="5"/>
  <c r="C57" i="5"/>
  <c r="C1963" i="5"/>
  <c r="C1413" i="5"/>
  <c r="C1807" i="5"/>
  <c r="C640" i="5"/>
  <c r="C936" i="5"/>
  <c r="C1548" i="5"/>
  <c r="C1993" i="5"/>
  <c r="C2305" i="5"/>
  <c r="C1893" i="5"/>
  <c r="C2094" i="5"/>
  <c r="C2121" i="5"/>
  <c r="C335" i="5"/>
  <c r="C1466" i="5"/>
  <c r="C1897" i="5"/>
  <c r="C378" i="5"/>
  <c r="C1733" i="5"/>
  <c r="C1506" i="5"/>
  <c r="C996" i="5"/>
  <c r="C1046" i="5"/>
  <c r="C1669" i="5"/>
  <c r="C1254" i="5"/>
  <c r="C1698" i="5"/>
  <c r="C885" i="5"/>
  <c r="C1003" i="5"/>
  <c r="C366" i="5"/>
  <c r="C61" i="5"/>
  <c r="C227" i="5"/>
  <c r="C1715" i="5"/>
  <c r="C415" i="5"/>
  <c r="C1068" i="5"/>
  <c r="C1065" i="5"/>
  <c r="C1457" i="5"/>
  <c r="C720" i="5"/>
  <c r="C788" i="5"/>
  <c r="C1729" i="5"/>
  <c r="C2286" i="5"/>
  <c r="C750" i="5"/>
  <c r="C1367" i="5"/>
  <c r="C914" i="5"/>
  <c r="C1891" i="5"/>
  <c r="C1654" i="5"/>
  <c r="C417" i="5"/>
  <c r="C2074" i="5"/>
  <c r="C2160" i="5"/>
  <c r="C592" i="5"/>
  <c r="C2340" i="5"/>
  <c r="C798" i="5"/>
  <c r="C1725" i="5"/>
  <c r="C2186" i="5"/>
  <c r="C1125" i="5"/>
  <c r="C2147" i="5"/>
  <c r="C1423" i="5"/>
  <c r="C573" i="5"/>
  <c r="C1749" i="5"/>
  <c r="C299" i="5"/>
  <c r="C2283" i="5"/>
  <c r="C759" i="5"/>
  <c r="C1578" i="5"/>
  <c r="C31" i="5"/>
  <c r="C1582" i="5"/>
  <c r="C1393" i="5"/>
  <c r="C2418" i="5"/>
  <c r="C2368" i="5"/>
  <c r="C1217" i="5"/>
  <c r="C1376" i="5"/>
  <c r="C1571" i="5"/>
  <c r="C1203" i="5"/>
  <c r="C1619" i="5"/>
  <c r="C14" i="5"/>
  <c r="C1779" i="5"/>
  <c r="C334" i="5"/>
  <c r="C64" i="5"/>
  <c r="C2232" i="5"/>
  <c r="C2222" i="5"/>
  <c r="C225" i="5"/>
  <c r="C1304" i="5"/>
  <c r="C739" i="5"/>
  <c r="C1332" i="5"/>
  <c r="C269" i="5"/>
  <c r="C2228" i="5"/>
  <c r="C2226" i="5"/>
  <c r="C1350" i="5"/>
  <c r="C1910" i="5"/>
  <c r="C1652" i="5"/>
  <c r="C701" i="5"/>
  <c r="C1286" i="5"/>
  <c r="C1766" i="5"/>
  <c r="C845" i="5"/>
  <c r="C534" i="5"/>
  <c r="C974" i="5"/>
  <c r="C1361" i="5"/>
  <c r="C1043" i="5"/>
  <c r="C162" i="5"/>
  <c r="C637" i="5"/>
  <c r="C2384" i="5"/>
  <c r="C1047" i="5"/>
  <c r="C2343" i="5"/>
  <c r="C1945" i="5"/>
  <c r="C1991" i="5"/>
  <c r="C1075" i="5"/>
  <c r="C78" i="5"/>
  <c r="C1055" i="5"/>
  <c r="C2331" i="5"/>
  <c r="C1767" i="5"/>
  <c r="C2443" i="5"/>
  <c r="C1308" i="5"/>
  <c r="C1833" i="5"/>
  <c r="C1689" i="5"/>
  <c r="C2012" i="5"/>
  <c r="C2402" i="5"/>
  <c r="C890" i="5"/>
  <c r="C2003" i="5"/>
  <c r="C21" i="5"/>
  <c r="C128" i="5"/>
  <c r="C791" i="5"/>
  <c r="C1758" i="5"/>
  <c r="C1821" i="5"/>
  <c r="C880" i="5"/>
  <c r="C89" i="5"/>
  <c r="C1957" i="5"/>
  <c r="C206" i="5"/>
  <c r="C2349" i="5"/>
  <c r="C1351" i="5"/>
  <c r="C2215" i="5"/>
  <c r="C406" i="5"/>
  <c r="C1345" i="5"/>
  <c r="C1730" i="5"/>
  <c r="C2027" i="5"/>
  <c r="C2152" i="5"/>
  <c r="C1946" i="5"/>
  <c r="C1864" i="5"/>
  <c r="C1988" i="5"/>
  <c r="C1019" i="5"/>
  <c r="C1295" i="5"/>
  <c r="C2132" i="5"/>
  <c r="C1070" i="5"/>
  <c r="C253" i="5"/>
  <c r="C1074" i="5"/>
  <c r="C558" i="5"/>
  <c r="C2353" i="5"/>
  <c r="C1416" i="5"/>
  <c r="C1041" i="5"/>
  <c r="C2043" i="5"/>
  <c r="C1151" i="5"/>
  <c r="C804" i="5"/>
  <c r="C2290" i="5"/>
  <c r="C1665" i="5"/>
  <c r="C1293" i="5"/>
  <c r="C2390" i="5"/>
  <c r="C1627" i="5"/>
  <c r="C2008" i="5"/>
  <c r="C389" i="5"/>
  <c r="C323" i="5"/>
  <c r="C2274" i="5"/>
  <c r="C1707" i="5"/>
  <c r="C2250" i="5"/>
  <c r="C2326" i="5"/>
  <c r="C1208" i="5"/>
  <c r="C1922" i="5"/>
  <c r="C1724" i="5"/>
  <c r="C693" i="5"/>
  <c r="C1647" i="5"/>
  <c r="C812" i="5"/>
  <c r="C1120" i="5"/>
  <c r="C570" i="5"/>
  <c r="C22" i="5"/>
  <c r="C2397" i="5"/>
  <c r="C1320" i="5"/>
  <c r="C1692" i="5"/>
  <c r="C1198" i="5"/>
  <c r="C1933" i="5"/>
  <c r="C1278" i="5"/>
  <c r="C2293" i="5"/>
  <c r="C1051" i="5"/>
  <c r="C88" i="5"/>
  <c r="C769" i="5"/>
  <c r="C1289" i="5"/>
  <c r="C1984" i="5"/>
  <c r="C443" i="5"/>
  <c r="C15" i="5"/>
  <c r="C1243" i="5"/>
  <c r="C333" i="5"/>
  <c r="C1832" i="5"/>
  <c r="C293" i="5"/>
  <c r="C631" i="5"/>
  <c r="C2032" i="5"/>
  <c r="C1673" i="5"/>
  <c r="C241" i="5"/>
  <c r="C1382" i="5"/>
  <c r="C105" i="5"/>
  <c r="C155" i="5"/>
  <c r="C2079" i="5"/>
  <c r="C2028" i="5"/>
  <c r="C53" i="5"/>
  <c r="C2072" i="5"/>
  <c r="C473" i="5"/>
  <c r="C665" i="5"/>
  <c r="C2082" i="5"/>
  <c r="C1272" i="5"/>
  <c r="C1053" i="5"/>
  <c r="C2415" i="5"/>
  <c r="C362" i="5"/>
  <c r="C113" i="5"/>
  <c r="C960" i="5"/>
  <c r="C1042" i="5"/>
  <c r="C624" i="5"/>
  <c r="C984" i="5"/>
  <c r="C1995" i="5"/>
  <c r="C428" i="5"/>
  <c r="C1704" i="5"/>
  <c r="C1410" i="5"/>
  <c r="C1699" i="5"/>
  <c r="C1215" i="5"/>
  <c r="C738" i="5"/>
  <c r="C224" i="5"/>
  <c r="C1608" i="5"/>
  <c r="C1240" i="5"/>
  <c r="C249" i="5"/>
  <c r="C1947" i="5"/>
  <c r="C436" i="5"/>
  <c r="C2424" i="5"/>
  <c r="C1776" i="5"/>
  <c r="C995" i="5"/>
  <c r="C1624" i="5"/>
  <c r="C2036" i="5"/>
  <c r="C2335" i="5"/>
  <c r="C1709" i="5"/>
  <c r="C2261" i="5"/>
  <c r="C1029" i="5"/>
  <c r="C231" i="5"/>
  <c r="C2291" i="5"/>
  <c r="C2001" i="5"/>
  <c r="C1402" i="5"/>
  <c r="C695" i="5"/>
  <c r="C1690" i="5"/>
  <c r="C1265" i="5"/>
  <c r="C588" i="5"/>
  <c r="C1424" i="5"/>
  <c r="C131" i="5"/>
  <c r="C1735" i="5"/>
  <c r="C289" i="5"/>
  <c r="C1938" i="5"/>
  <c r="C450" i="5"/>
  <c r="C1818" i="5"/>
  <c r="C1763" i="5"/>
  <c r="C1221" i="5"/>
  <c r="C1536" i="5"/>
  <c r="C1503" i="5"/>
  <c r="C601" i="5"/>
  <c r="C1789" i="5"/>
  <c r="C1586" i="5"/>
  <c r="C1509" i="5"/>
  <c r="C1529" i="5"/>
  <c r="C2101" i="5"/>
  <c r="C760" i="5"/>
  <c r="C1343" i="5"/>
  <c r="C713" i="5"/>
  <c r="C1227" i="5"/>
  <c r="C1009" i="5"/>
  <c r="C658" i="5"/>
  <c r="C487" i="5"/>
  <c r="C1990" i="5"/>
  <c r="C2059" i="5"/>
  <c r="C1357" i="5"/>
  <c r="C1220" i="5"/>
  <c r="C735" i="5"/>
  <c r="C2288" i="5"/>
  <c r="C62" i="5"/>
  <c r="C1234" i="5"/>
  <c r="C229" i="5"/>
  <c r="C182" i="5"/>
  <c r="C1076" i="5"/>
  <c r="C2010" i="5"/>
  <c r="C753" i="5"/>
  <c r="C536" i="5"/>
  <c r="C317" i="5"/>
  <c r="C1939" i="5"/>
  <c r="C230" i="5"/>
  <c r="C1823" i="5"/>
  <c r="C989" i="5"/>
  <c r="C1262" i="5"/>
  <c r="C670" i="5"/>
  <c r="C42" i="5"/>
  <c r="C223" i="5"/>
  <c r="C630" i="5"/>
  <c r="C114" i="5"/>
  <c r="C115" i="5"/>
  <c r="C1165" i="5"/>
  <c r="C2096" i="5"/>
  <c r="C1878" i="5"/>
  <c r="C704" i="5"/>
  <c r="C23" i="5"/>
  <c r="C657" i="5"/>
  <c r="C863" i="5"/>
  <c r="C942" i="5"/>
  <c r="C1241" i="5"/>
  <c r="C1830" i="5"/>
  <c r="C2328" i="5"/>
  <c r="C508" i="5"/>
  <c r="C2046" i="5"/>
  <c r="C195" i="5"/>
  <c r="C1299" i="5"/>
  <c r="C180" i="5"/>
  <c r="C199" i="5"/>
  <c r="C1743" i="5"/>
  <c r="C1238" i="5"/>
  <c r="C170" i="5"/>
  <c r="C2360" i="5"/>
  <c r="C1613" i="5"/>
  <c r="C2055" i="5"/>
  <c r="C814" i="5"/>
  <c r="C2201" i="5"/>
  <c r="C994" i="5"/>
  <c r="C1785" i="5"/>
  <c r="C1653" i="5"/>
  <c r="C992" i="5"/>
  <c r="C1681" i="5"/>
  <c r="C1448" i="5"/>
  <c r="C927" i="5"/>
  <c r="C1838" i="5"/>
  <c r="C1672" i="5"/>
  <c r="C1360" i="5"/>
  <c r="C937" i="5"/>
  <c r="C2272" i="5"/>
  <c r="C820" i="5"/>
  <c r="C1540" i="5"/>
  <c r="C1140" i="5"/>
  <c r="C393" i="5"/>
  <c r="C2104" i="5"/>
  <c r="C1631" i="5"/>
  <c r="C919" i="5"/>
  <c r="C802" i="5"/>
  <c r="C232" i="5"/>
  <c r="C1955" i="5"/>
  <c r="C1987" i="5"/>
  <c r="C949" i="5"/>
  <c r="C1178" i="5"/>
  <c r="C2183" i="5"/>
  <c r="C904" i="5"/>
  <c r="C2302" i="5"/>
  <c r="C1322" i="5"/>
  <c r="C766" i="5"/>
  <c r="C1718" i="5"/>
  <c r="C254" i="5"/>
  <c r="C44" i="5"/>
  <c r="C504" i="5"/>
  <c r="C467" i="5"/>
  <c r="C1801" i="5"/>
  <c r="C1602" i="5"/>
  <c r="C375" i="5"/>
  <c r="C403" i="5"/>
  <c r="C1722" i="5"/>
  <c r="C737" i="5"/>
  <c r="C308" i="5"/>
  <c r="C456" i="5"/>
  <c r="C1118" i="5"/>
  <c r="C364" i="5"/>
  <c r="C2285" i="5"/>
  <c r="C228" i="5"/>
  <c r="C2225" i="5"/>
  <c r="C427" i="5"/>
  <c r="C2114" i="5"/>
  <c r="C623" i="5"/>
  <c r="C1583" i="5"/>
  <c r="C647" i="5"/>
  <c r="C839" i="5"/>
  <c r="C101" i="5"/>
  <c r="C2069" i="5"/>
  <c r="C850" i="5"/>
  <c r="C138" i="5"/>
  <c r="C1267" i="5"/>
  <c r="C2357" i="5"/>
  <c r="C2197" i="5"/>
  <c r="C2139" i="5"/>
  <c r="C2388" i="5"/>
  <c r="C559" i="5"/>
  <c r="C74" i="5"/>
  <c r="C2431" i="5"/>
  <c r="C242" i="5"/>
  <c r="C2195" i="5"/>
  <c r="C2367" i="5"/>
  <c r="C202" i="5"/>
  <c r="C2" i="5"/>
  <c r="C80" i="5"/>
  <c r="C1063" i="5"/>
  <c r="C978" i="5"/>
  <c r="C383" i="5"/>
  <c r="C1433" i="5"/>
  <c r="C842" i="5"/>
  <c r="C538" i="5"/>
  <c r="C6" i="5"/>
  <c r="C870" i="5"/>
  <c r="C542" i="5"/>
  <c r="C1754" i="5"/>
  <c r="C1952" i="5"/>
  <c r="C1325" i="5"/>
  <c r="C1408" i="5"/>
  <c r="C176" i="5"/>
  <c r="C1603" i="5"/>
  <c r="C1102" i="5"/>
  <c r="C2235" i="5"/>
  <c r="C844" i="5"/>
  <c r="C2052" i="5"/>
  <c r="C781" i="5"/>
  <c r="C476" i="5"/>
  <c r="C1000" i="5"/>
  <c r="C121" i="5"/>
  <c r="C1163" i="5"/>
  <c r="C691" i="5"/>
  <c r="C560" i="5"/>
  <c r="C445" i="5"/>
  <c r="C2176" i="5"/>
  <c r="C864" i="5"/>
  <c r="C2439" i="5"/>
  <c r="C1884" i="5"/>
  <c r="C331" i="5"/>
  <c r="C186" i="5"/>
  <c r="C215" i="5"/>
  <c r="C1859" i="5"/>
  <c r="C222" i="5"/>
  <c r="C1584" i="5"/>
  <c r="C342" i="5"/>
  <c r="C266" i="5"/>
  <c r="C776" i="5"/>
  <c r="C1917" i="5"/>
  <c r="C682" i="5"/>
  <c r="C1406" i="5"/>
  <c r="C2125" i="5"/>
  <c r="C1706" i="5"/>
  <c r="C2100" i="5"/>
  <c r="C2169" i="5"/>
  <c r="C2006" i="5"/>
  <c r="C1078" i="5"/>
  <c r="C611" i="5"/>
  <c r="C852" i="5"/>
  <c r="C2118" i="5"/>
  <c r="C794" i="5"/>
  <c r="C2322" i="5"/>
  <c r="C2324" i="5"/>
  <c r="C1460" i="5"/>
  <c r="C846" i="5"/>
  <c r="C987" i="5"/>
  <c r="C1964" i="5"/>
  <c r="C85" i="5"/>
  <c r="C574" i="5"/>
  <c r="C1103" i="5"/>
  <c r="C1131" i="5"/>
  <c r="C1214" i="5"/>
  <c r="C2246" i="5"/>
  <c r="C1846" i="5"/>
  <c r="C2314" i="5"/>
  <c r="C502" i="5"/>
  <c r="C636" i="5"/>
  <c r="C346" i="5"/>
  <c r="C2243" i="5"/>
  <c r="C953" i="5"/>
  <c r="C495" i="5"/>
  <c r="C1091" i="5"/>
  <c r="C1951" i="5"/>
  <c r="C187" i="5"/>
  <c r="C188" i="5"/>
  <c r="C1366" i="5"/>
  <c r="C2432" i="5"/>
  <c r="C315" i="5"/>
  <c r="C1007" i="5"/>
  <c r="C1232" i="5"/>
  <c r="C2376" i="5"/>
  <c r="C16" i="5"/>
  <c r="C678" i="5"/>
  <c r="C729" i="5"/>
  <c r="C1981" i="5"/>
  <c r="C449" i="5"/>
  <c r="C465" i="5"/>
  <c r="C1628" i="5"/>
  <c r="C552" i="5"/>
  <c r="C1097" i="5"/>
  <c r="C218" i="5"/>
  <c r="C778" i="5"/>
  <c r="C618" i="5"/>
  <c r="C35" i="5"/>
  <c r="C2377" i="5"/>
  <c r="C1172" i="5"/>
  <c r="C67" i="5"/>
  <c r="C387" i="5"/>
  <c r="C1935" i="5"/>
  <c r="C593" i="5"/>
  <c r="C1787" i="5"/>
  <c r="C345" i="5"/>
  <c r="C970" i="5"/>
  <c r="C563" i="5"/>
  <c r="C832" i="5"/>
  <c r="C2039" i="5"/>
  <c r="C1387" i="5"/>
  <c r="C644" i="5"/>
  <c r="C1751" i="5"/>
  <c r="C1511" i="5"/>
  <c r="C71" i="5"/>
  <c r="C191" i="5"/>
  <c r="C1491" i="5"/>
  <c r="C1696" i="5"/>
  <c r="C1978" i="5"/>
  <c r="C153" i="5"/>
  <c r="C2025" i="5"/>
  <c r="C1039" i="5"/>
  <c r="C910" i="5"/>
  <c r="C116" i="5"/>
  <c r="C1925" i="5"/>
  <c r="C2298" i="5"/>
  <c r="C1507" i="5"/>
  <c r="C1459" i="5"/>
  <c r="C1223" i="5"/>
  <c r="C533" i="5"/>
  <c r="C1649" i="5"/>
  <c r="C939" i="5"/>
  <c r="C219" i="5"/>
  <c r="C1711" i="5"/>
  <c r="C2135" i="5"/>
  <c r="C2248" i="5"/>
  <c r="C1010" i="5"/>
  <c r="C1929" i="5"/>
  <c r="C1588" i="5"/>
  <c r="C1185" i="5"/>
  <c r="C1799" i="5"/>
  <c r="C983" i="5"/>
  <c r="C1369" i="5"/>
  <c r="C1381" i="5"/>
  <c r="C130" i="5"/>
  <c r="C2247" i="5"/>
  <c r="C320" i="5"/>
  <c r="C1996" i="5"/>
  <c r="C1153" i="5"/>
  <c r="C567" i="5"/>
  <c r="C1890" i="5"/>
  <c r="C915" i="5"/>
  <c r="C394" i="5"/>
  <c r="C433" i="5"/>
  <c r="C1962" i="5"/>
  <c r="C2200" i="5"/>
  <c r="C817" i="5"/>
  <c r="C1017" i="5"/>
  <c r="C1675" i="5"/>
  <c r="C250" i="5"/>
  <c r="C780" i="5"/>
  <c r="C27" i="5"/>
  <c r="C851" i="5"/>
  <c r="C857" i="5"/>
  <c r="C172" i="5"/>
  <c r="C1876" i="5"/>
  <c r="C1098" i="5"/>
  <c r="C221" i="5"/>
  <c r="C1218" i="5"/>
  <c r="C1526" i="5"/>
  <c r="C834" i="5"/>
  <c r="C1543" i="5"/>
  <c r="C76" i="5"/>
  <c r="C1421" i="5"/>
  <c r="C1804" i="5"/>
  <c r="C2050" i="5"/>
  <c r="C961" i="5"/>
  <c r="C395" i="5"/>
  <c r="C860" i="5"/>
  <c r="C2133" i="5"/>
  <c r="C1837" i="5"/>
  <c r="C1073" i="5"/>
  <c r="C1365" i="5"/>
  <c r="C1798" i="5"/>
  <c r="C311" i="5"/>
  <c r="C1146" i="5"/>
  <c r="C1194" i="5"/>
  <c r="C123" i="5"/>
  <c r="C2358" i="5"/>
  <c r="C204" i="5"/>
  <c r="C1694" i="5"/>
  <c r="C777" i="5"/>
  <c r="C724" i="5"/>
  <c r="C351" i="5"/>
  <c r="C929" i="5"/>
  <c r="C1885" i="5"/>
  <c r="C2434" i="5"/>
  <c r="C1896" i="5"/>
  <c r="C1212" i="5"/>
  <c r="C1149" i="5"/>
  <c r="C2369" i="5"/>
  <c r="C1156" i="5"/>
  <c r="C2070" i="5"/>
  <c r="C1028" i="5"/>
  <c r="C2342" i="5"/>
  <c r="C1822" i="5"/>
  <c r="C2445" i="5"/>
  <c r="C372" i="5"/>
  <c r="C1931" i="5"/>
  <c r="C1496" i="5"/>
  <c r="C2165" i="5"/>
  <c r="C2185" i="5"/>
  <c r="C1620" i="5"/>
  <c r="C1143" i="5"/>
  <c r="C2249" i="5"/>
  <c r="C898" i="5"/>
  <c r="C833" i="5"/>
  <c r="C2332" i="5"/>
  <c r="C998" i="5"/>
  <c r="C28" i="5"/>
  <c r="C1745" i="5"/>
  <c r="C1683" i="5"/>
  <c r="C734" i="5"/>
  <c r="C1485" i="5"/>
  <c r="C2137" i="5"/>
  <c r="C34" i="5"/>
  <c r="C164" i="5"/>
  <c r="C336" i="5"/>
  <c r="C982" i="5"/>
  <c r="C1793" i="5"/>
  <c r="C1930" i="5"/>
  <c r="C1609" i="5"/>
  <c r="C137" i="5"/>
  <c r="C1756" i="5"/>
  <c r="C2115" i="5"/>
  <c r="C1250" i="5"/>
  <c r="C1277" i="5"/>
  <c r="C1145" i="5"/>
  <c r="C385" i="5"/>
  <c r="C2058" i="5"/>
  <c r="C643" i="5"/>
  <c r="C2119" i="5"/>
  <c r="C1323" i="5"/>
  <c r="C2180" i="5"/>
  <c r="C1175" i="5"/>
  <c r="C957" i="5"/>
  <c r="C1305" i="5"/>
  <c r="C1765" i="5"/>
  <c r="C1780" i="5"/>
  <c r="C93" i="5"/>
  <c r="C2346" i="5"/>
  <c r="C18" i="5"/>
  <c r="C1161" i="5"/>
  <c r="C1094" i="5"/>
  <c r="C1316" i="5"/>
  <c r="C1741" i="5"/>
  <c r="C1525" i="5"/>
  <c r="C1921" i="5"/>
  <c r="C1752" i="5"/>
  <c r="C270" i="5"/>
  <c r="C2396" i="5"/>
  <c r="C922" i="5"/>
  <c r="C697" i="5"/>
  <c r="C692" i="5"/>
  <c r="C1784" i="5"/>
  <c r="C1585" i="5"/>
  <c r="C2148" i="5"/>
  <c r="C1786" i="5"/>
  <c r="C862" i="5"/>
  <c r="C548" i="5"/>
  <c r="C1604" i="5"/>
  <c r="C2359" i="5"/>
  <c r="C1446" i="5"/>
  <c r="C288" i="5"/>
  <c r="C1086" i="5"/>
  <c r="C1216" i="5"/>
  <c r="C1519" i="5"/>
  <c r="C388" i="5"/>
  <c r="C940" i="5"/>
  <c r="C773" i="5"/>
  <c r="C758" i="5"/>
  <c r="C1518" i="5"/>
  <c r="C438" i="5"/>
  <c r="C111" i="5"/>
  <c r="C1637" i="5"/>
  <c r="C1407" i="5"/>
  <c r="C371" i="5"/>
  <c r="C2153" i="5"/>
  <c r="C497" i="5"/>
  <c r="C145" i="5"/>
  <c r="C654" i="5"/>
  <c r="C136" i="5"/>
  <c r="C247" i="5"/>
  <c r="C901" i="5"/>
  <c r="C1728" i="5"/>
  <c r="C1171" i="5"/>
  <c r="C1953" i="5"/>
  <c r="C109" i="5"/>
  <c r="C2053" i="5"/>
  <c r="C144" i="5"/>
  <c r="C516" i="5"/>
  <c r="C1983" i="5"/>
  <c r="C1134" i="5"/>
  <c r="C454" i="5"/>
  <c r="C837" i="5"/>
  <c r="C2351" i="5"/>
  <c r="C1117" i="5"/>
  <c r="C1607" i="5"/>
  <c r="C803" i="5"/>
  <c r="C1577" i="5"/>
  <c r="C350" i="5"/>
  <c r="C110" i="5"/>
  <c r="C1362" i="5"/>
  <c r="C617" i="5"/>
  <c r="C951" i="5"/>
  <c r="C1389" i="5"/>
  <c r="C1111" i="5"/>
  <c r="C1705" i="5"/>
  <c r="C56" i="5"/>
  <c r="C950" i="5"/>
  <c r="C2126" i="5"/>
  <c r="C874" i="5"/>
  <c r="C1594" i="5"/>
  <c r="C2334" i="5"/>
  <c r="C1245" i="5"/>
  <c r="C1788" i="5"/>
  <c r="C1302" i="5"/>
  <c r="C1926" i="5"/>
  <c r="C1976" i="5"/>
  <c r="C1547" i="5"/>
  <c r="C988" i="5"/>
  <c r="C1462" i="5"/>
  <c r="C1887" i="5"/>
  <c r="C1834" i="5"/>
  <c r="C2099" i="5"/>
  <c r="C212" i="5"/>
  <c r="C442" i="5"/>
  <c r="C1825" i="5"/>
  <c r="C537" i="5"/>
  <c r="C486" i="5"/>
  <c r="C312" i="5"/>
  <c r="C1384" i="5"/>
  <c r="C2381" i="5"/>
  <c r="C1575" i="5"/>
  <c r="C165" i="5"/>
  <c r="C1721" i="5"/>
  <c r="C2067" i="5"/>
  <c r="C645" i="5"/>
  <c r="C267" i="5"/>
  <c r="C1441" i="5"/>
  <c r="C621" i="5"/>
  <c r="C529" i="5"/>
  <c r="C1881" i="5"/>
  <c r="C700" i="5"/>
  <c r="C2140" i="5"/>
  <c r="C19" i="5"/>
  <c r="C871" i="5"/>
  <c r="C603" i="5"/>
  <c r="C381" i="5"/>
  <c r="C1188" i="5"/>
  <c r="C1137" i="5"/>
  <c r="C201" i="5"/>
  <c r="C1249" i="5"/>
  <c r="C1778" i="5"/>
  <c r="C1985" i="5"/>
  <c r="C705" i="5"/>
  <c r="C1591" i="5"/>
  <c r="C1873" i="5"/>
  <c r="C2412" i="5"/>
  <c r="C1270" i="5"/>
  <c r="C310" i="5"/>
  <c r="C1435" i="5"/>
  <c r="C2306" i="5"/>
  <c r="C554" i="5"/>
  <c r="C1280" i="5"/>
  <c r="C1994" i="5"/>
  <c r="C944" i="5"/>
  <c r="C216" i="5"/>
  <c r="C70" i="5"/>
  <c r="C359" i="5"/>
  <c r="C1886" i="5"/>
  <c r="C1312" i="5"/>
  <c r="C2212" i="5"/>
  <c r="C2170" i="5"/>
  <c r="C754" i="5"/>
  <c r="C917" i="5"/>
  <c r="C305" i="5"/>
  <c r="C2238" i="5"/>
  <c r="C882" i="5"/>
  <c r="C1759" i="5"/>
  <c r="C2383" i="5"/>
  <c r="C1383" i="5"/>
  <c r="C1774" i="5"/>
  <c r="C1200" i="5"/>
  <c r="C934" i="5"/>
  <c r="C440" i="5"/>
  <c r="C853" i="5"/>
  <c r="C1442" i="5"/>
  <c r="C1528" i="5"/>
  <c r="C616" i="5"/>
  <c r="C1087" i="5"/>
  <c r="C2111" i="5"/>
  <c r="C1054" i="5"/>
  <c r="C1632" i="5"/>
  <c r="C799" i="5"/>
  <c r="C749" i="5"/>
  <c r="C2345" i="5"/>
  <c r="C1202" i="5"/>
  <c r="C1318" i="5"/>
  <c r="C685" i="5"/>
  <c r="C1805" i="5"/>
  <c r="C1687" i="5"/>
  <c r="C357" i="5"/>
  <c r="C2257" i="5"/>
  <c r="C756" i="5"/>
  <c r="C2187" i="5"/>
  <c r="C1104" i="5"/>
  <c r="C2007" i="5"/>
  <c r="C1136" i="5"/>
  <c r="C1811" i="5"/>
  <c r="C1059" i="5"/>
  <c r="C1016" i="5"/>
  <c r="C505" i="5"/>
  <c r="C2444" i="5"/>
  <c r="C1291" i="5"/>
  <c r="C263" i="5"/>
  <c r="C2081" i="5"/>
  <c r="C1703" i="5"/>
  <c r="C1050" i="5"/>
  <c r="C243" i="5"/>
  <c r="C1971" i="5"/>
  <c r="C126" i="5"/>
  <c r="C1276" i="5"/>
  <c r="C300" i="5"/>
  <c r="C924" i="5"/>
  <c r="C1426" i="5"/>
  <c r="C1869" i="5"/>
  <c r="C2282" i="5"/>
  <c r="C1474" i="5"/>
  <c r="C330" i="5"/>
  <c r="C903" i="5"/>
  <c r="C457" i="5"/>
  <c r="C2354" i="5"/>
  <c r="C589" i="5"/>
  <c r="C1940" i="5"/>
  <c r="C326" i="5"/>
  <c r="C474" i="5"/>
  <c r="C1934" i="5"/>
  <c r="C1339" i="5"/>
  <c r="C2009" i="5"/>
  <c r="C96" i="5"/>
  <c r="C1563" i="5"/>
  <c r="C1626" i="5"/>
  <c r="C531" i="5"/>
  <c r="C1870" i="5"/>
  <c r="C652" i="5"/>
  <c r="C2307" i="5"/>
  <c r="C1802" i="5"/>
  <c r="C257" i="5"/>
  <c r="C816" i="5"/>
  <c r="C655" i="5"/>
  <c r="C1451" i="5"/>
  <c r="C689" i="5"/>
  <c r="C251" i="5"/>
  <c r="C102" i="5"/>
  <c r="C92" i="5"/>
  <c r="C107" i="5"/>
  <c r="C1553" i="5"/>
  <c r="C1867" i="5"/>
  <c r="C2372" i="5"/>
  <c r="C1473" i="5"/>
  <c r="C582" i="5"/>
  <c r="C2088" i="5"/>
  <c r="C203" i="5"/>
  <c r="C969" i="5"/>
  <c r="C1760" i="5"/>
  <c r="C646" i="5"/>
  <c r="C489" i="5"/>
  <c r="C87" i="5"/>
  <c r="C424" i="5"/>
  <c r="C1311" i="5"/>
  <c r="C514" i="5"/>
  <c r="C2020" i="5"/>
  <c r="C470" i="5"/>
  <c r="C1853" i="5"/>
  <c r="C1336" i="5"/>
  <c r="C522" i="5"/>
  <c r="C1204" i="5"/>
  <c r="C1300" i="5"/>
  <c r="C453" i="5"/>
  <c r="C2040" i="5"/>
  <c r="C2336" i="5"/>
  <c r="C1484" i="5"/>
  <c r="C1680" i="5"/>
  <c r="C1205" i="5"/>
  <c r="C878" i="5"/>
  <c r="C784" i="5"/>
  <c r="C347" i="5"/>
  <c r="C1084" i="5"/>
  <c r="C1077" i="5"/>
  <c r="C341" i="5"/>
  <c r="C2057" i="5"/>
  <c r="C1100" i="5"/>
  <c r="C1258" i="5"/>
  <c r="C200" i="5"/>
  <c r="C1966" i="5"/>
  <c r="C690" i="5"/>
  <c r="C119" i="5"/>
  <c r="C2077" i="5"/>
  <c r="C2320" i="5"/>
  <c r="C1768" i="5"/>
  <c r="C675" i="5"/>
  <c r="C157" i="5"/>
  <c r="C1011" i="5"/>
  <c r="C480" i="5"/>
  <c r="C999" i="5"/>
  <c r="C2440" i="5"/>
  <c r="C1552" i="5"/>
  <c r="C306" i="5"/>
  <c r="C1287" i="5"/>
  <c r="C255" i="5"/>
  <c r="C13" i="5"/>
  <c r="C790" i="5"/>
  <c r="C751" i="5"/>
  <c r="C723" i="5"/>
  <c r="C1226" i="5"/>
  <c r="C965" i="5"/>
  <c r="C49" i="5"/>
  <c r="C1079" i="5"/>
  <c r="C484" i="5"/>
  <c r="C660" i="5"/>
  <c r="C1437" i="5"/>
  <c r="C664" i="5"/>
  <c r="C583" i="5"/>
  <c r="C1454" i="5"/>
  <c r="C2205" i="5"/>
  <c r="C239" i="5"/>
  <c r="C879" i="5"/>
  <c r="C1982" i="5"/>
  <c r="C1865" i="5"/>
  <c r="C1812" i="5"/>
  <c r="C1684" i="5"/>
  <c r="C809" i="5"/>
  <c r="C1657" i="5"/>
  <c r="C2453" i="5"/>
  <c r="C566" i="5"/>
  <c r="C905" i="5"/>
  <c r="C43" i="5"/>
  <c r="C829" i="5"/>
  <c r="C1691" i="5"/>
  <c r="C2327" i="5"/>
  <c r="C1004" i="5"/>
  <c r="C363" i="5"/>
  <c r="C728" i="5"/>
  <c r="C209" i="5"/>
  <c r="C1573" i="5"/>
  <c r="C1682" i="5"/>
  <c r="C1557" i="5"/>
  <c r="C1273" i="5"/>
  <c r="C258" i="5"/>
  <c r="C771" i="5"/>
  <c r="C792" i="5"/>
  <c r="C1230" i="5"/>
  <c r="C610" i="5"/>
  <c r="C1629" i="5"/>
  <c r="C1740" i="5"/>
  <c r="C1772" i="5"/>
  <c r="C2269" i="5"/>
  <c r="C1296" i="5"/>
  <c r="C605" i="5"/>
  <c r="C1861" i="5"/>
  <c r="C1816" i="5"/>
  <c r="C1826" i="5"/>
  <c r="C986" i="5"/>
  <c r="C1530" i="5"/>
  <c r="C2054" i="5"/>
  <c r="C841" i="5"/>
  <c r="C795" i="5"/>
  <c r="C887" i="5"/>
  <c r="C421" i="5"/>
  <c r="C2129" i="5"/>
  <c r="C821" i="5"/>
  <c r="C1817" i="5"/>
  <c r="C1347" i="5"/>
  <c r="C1480" i="5"/>
  <c r="C379" i="5"/>
  <c r="C1701" i="5"/>
  <c r="C854" i="5"/>
  <c r="C578" i="5"/>
  <c r="C498" i="5"/>
  <c r="C2280" i="5"/>
  <c r="C591" i="5"/>
  <c r="C818" i="5"/>
  <c r="C1868" i="5"/>
  <c r="C159" i="5"/>
  <c r="C1469" i="5"/>
  <c r="C1905" i="5"/>
  <c r="C512" i="5"/>
  <c r="C1081" i="5"/>
  <c r="C298" i="5"/>
  <c r="C1512" i="5"/>
  <c r="C1222" i="5"/>
  <c r="C1326" i="5"/>
  <c r="C1737" i="5"/>
  <c r="C2167" i="5"/>
  <c r="C975" i="5"/>
  <c r="C117" i="5"/>
  <c r="C1034" i="5"/>
  <c r="C248" i="5"/>
  <c r="C1373" i="5"/>
  <c r="C1364" i="5"/>
  <c r="C1368" i="5"/>
  <c r="C594" i="5"/>
  <c r="C1907" i="5"/>
  <c r="C1593" i="5"/>
  <c r="C1168" i="5"/>
  <c r="C572" i="5"/>
  <c r="C1739" i="5"/>
  <c r="C1378" i="5"/>
  <c r="C746" i="5"/>
  <c r="C2179" i="5"/>
  <c r="C808" i="5"/>
  <c r="C120" i="5"/>
  <c r="C1605" i="5"/>
  <c r="C2194" i="5"/>
  <c r="C602" i="5"/>
  <c r="C627" i="5"/>
  <c r="C1840" i="5"/>
  <c r="C2004" i="5"/>
  <c r="C396" i="5"/>
  <c r="C2048" i="5"/>
  <c r="C688" i="5"/>
  <c r="C8" i="5"/>
  <c r="C426" i="5"/>
  <c r="C1678" i="5"/>
  <c r="C1157" i="5"/>
  <c r="C2295" i="5"/>
  <c r="C276" i="5"/>
  <c r="C517" i="5"/>
  <c r="C152" i="5"/>
  <c r="C2427" i="5"/>
  <c r="C143" i="5"/>
  <c r="C635" i="5"/>
  <c r="C2018" i="5"/>
  <c r="C2355" i="5"/>
  <c r="C2143" i="5"/>
  <c r="C782" i="5"/>
  <c r="C2393" i="5"/>
  <c r="C2159" i="5"/>
  <c r="C891" i="5"/>
  <c r="C1872" i="5"/>
  <c r="C36" i="5"/>
  <c r="C81" i="5"/>
  <c r="C2034" i="5"/>
  <c r="C285" i="5"/>
  <c r="C1879" i="5"/>
  <c r="C1057" i="5"/>
  <c r="C553" i="5"/>
  <c r="C923" i="5"/>
  <c r="C1476" i="5"/>
  <c r="C568" i="5"/>
  <c r="C207" i="5"/>
  <c r="C429" i="5"/>
  <c r="C1239" i="5"/>
  <c r="C2041" i="5"/>
  <c r="C1490" i="5"/>
  <c r="C962" i="5"/>
  <c r="C2108" i="5"/>
  <c r="C2259" i="5"/>
  <c r="C1667" i="5"/>
  <c r="C1671" i="5"/>
  <c r="C1645" i="5"/>
  <c r="C1335" i="5"/>
  <c r="C134" i="5"/>
  <c r="C325" i="5"/>
  <c r="C2347" i="5"/>
  <c r="C382" i="5"/>
  <c r="C955" i="5"/>
  <c r="C1576" i="5"/>
  <c r="C770" i="5"/>
  <c r="C2277" i="5"/>
  <c r="C1686" i="5"/>
  <c r="C1035" i="5"/>
  <c r="C717" i="5"/>
  <c r="C1712" i="5"/>
  <c r="C355" i="5"/>
  <c r="C2037" i="5"/>
  <c r="C2207" i="5"/>
  <c r="C677" i="5"/>
  <c r="C1271" i="5"/>
  <c r="C524" i="5"/>
  <c r="C1688" i="5"/>
  <c r="C547" i="5"/>
  <c r="C471" i="5"/>
  <c r="C205" i="5"/>
  <c r="C1306" i="5"/>
  <c r="C1924" i="5"/>
  <c r="C1508" i="5"/>
  <c r="C2071" i="5"/>
  <c r="C1727" i="5"/>
  <c r="C881" i="5"/>
  <c r="C1113" i="5"/>
  <c r="C2409" i="5"/>
  <c r="C2365" i="5"/>
  <c r="C2196" i="5"/>
  <c r="C9" i="5"/>
  <c r="C806" i="5"/>
  <c r="C2192" i="5"/>
  <c r="C472" i="5"/>
  <c r="C2106" i="5"/>
  <c r="C2435" i="5"/>
  <c r="C2168" i="5"/>
  <c r="C1539" i="5"/>
  <c r="C108" i="5"/>
  <c r="C856" i="5"/>
  <c r="C2085" i="5"/>
  <c r="C2253" i="5"/>
  <c r="C1434" i="5"/>
  <c r="C991" i="5"/>
  <c r="C194" i="5"/>
  <c r="C2163" i="5"/>
  <c r="C714" i="5"/>
  <c r="C1422" i="5"/>
  <c r="C1261" i="5"/>
  <c r="C684" i="5"/>
  <c r="C2219" i="5"/>
  <c r="C2184" i="5"/>
  <c r="C1534" i="5"/>
  <c r="C1067" i="5"/>
  <c r="C1660" i="5"/>
  <c r="C190" i="5"/>
  <c r="C1224" i="5"/>
  <c r="C2142" i="5"/>
  <c r="C725" i="5"/>
  <c r="C40" i="5"/>
  <c r="C286" i="5"/>
  <c r="C1493" i="5"/>
  <c r="C1371" i="5"/>
  <c r="C1447" i="5"/>
  <c r="C1875" i="5"/>
  <c r="C1764" i="5"/>
  <c r="C1044" i="5"/>
  <c r="C883" i="5"/>
  <c r="C1206" i="5"/>
  <c r="C17" i="5"/>
  <c r="C353" i="5"/>
  <c r="C485" i="5"/>
  <c r="C2398" i="5"/>
  <c r="C439" i="5"/>
  <c r="C437" i="5"/>
  <c r="C1195" i="5"/>
  <c r="C418" i="5"/>
  <c r="C775" i="5"/>
  <c r="C2131" i="5"/>
  <c r="C513" i="5"/>
  <c r="C1723" i="5"/>
  <c r="C671" i="5"/>
  <c r="C1018" i="5"/>
  <c r="C1024" i="5"/>
  <c r="C2029" i="5"/>
  <c r="C2387" i="5"/>
  <c r="C716" i="5"/>
  <c r="C1182" i="5"/>
  <c r="C1894" i="5"/>
  <c r="C819" i="5"/>
  <c r="C2181" i="5"/>
  <c r="C2245" i="5"/>
  <c r="C210" i="5"/>
  <c r="C391" i="5"/>
  <c r="C835" i="5"/>
  <c r="C399" i="5"/>
  <c r="C2252" i="5"/>
  <c r="C612" i="5"/>
  <c r="C2056" i="5"/>
  <c r="C680" i="5"/>
  <c r="C2016" i="5"/>
  <c r="C303" i="5"/>
  <c r="C2273" i="5"/>
  <c r="C540" i="5"/>
  <c r="C494" i="5"/>
  <c r="C122" i="5"/>
  <c r="C1190" i="5"/>
  <c r="C91" i="5"/>
  <c r="C2338" i="5"/>
  <c r="C1600" i="5"/>
  <c r="C1570" i="5"/>
  <c r="C2060" i="5"/>
  <c r="C2076" i="5"/>
  <c r="C1685" i="5"/>
  <c r="C543" i="5"/>
  <c r="C256" i="5"/>
  <c r="C290" i="5"/>
  <c r="C1912" i="5"/>
  <c r="C935" i="5"/>
  <c r="C461" i="5"/>
  <c r="C912" i="5"/>
  <c r="C2068" i="5"/>
  <c r="C1533" i="5"/>
  <c r="C1622" i="5"/>
  <c r="C1401" i="5"/>
  <c r="C360" i="5"/>
  <c r="C972" i="5"/>
  <c r="C24" i="5"/>
  <c r="C1225" i="5"/>
  <c r="C97" i="5"/>
  <c r="C1310" i="5"/>
  <c r="C1012" i="5"/>
  <c r="C638" i="5"/>
  <c r="C1352" i="5"/>
  <c r="C1527" i="5"/>
  <c r="C550" i="5"/>
  <c r="C528" i="5"/>
  <c r="C732" i="5"/>
  <c r="C909" i="5"/>
  <c r="C1174" i="5"/>
  <c r="C392" i="5"/>
  <c r="C1045" i="5"/>
  <c r="C2413" i="5"/>
  <c r="C2223" i="5"/>
  <c r="C1248" i="5"/>
  <c r="C2278" i="5"/>
  <c r="C1472" i="5"/>
  <c r="C447" i="5"/>
  <c r="C369" i="5"/>
  <c r="C1959" i="5"/>
  <c r="C1309" i="5"/>
  <c r="C37" i="5"/>
  <c r="C274" i="5"/>
  <c r="C367" i="5"/>
  <c r="C1815" i="5"/>
  <c r="C171" i="5"/>
  <c r="C1903" i="5"/>
  <c r="C1621" i="5"/>
  <c r="C278" i="5"/>
  <c r="C1857" i="5"/>
  <c r="C1852" i="5"/>
  <c r="C1738" i="5"/>
  <c r="C2156" i="5"/>
  <c r="C384" i="5"/>
  <c r="C858" i="5"/>
  <c r="C50" i="5"/>
  <c r="C2374" i="5"/>
  <c r="C482" i="5"/>
  <c r="C836" i="5"/>
  <c r="C1633" i="5"/>
  <c r="C1841" i="5"/>
  <c r="C2105" i="5"/>
  <c r="C1708" i="5"/>
  <c r="C1542" i="5"/>
  <c r="C1101" i="5"/>
  <c r="C103" i="5"/>
  <c r="C2017" i="5"/>
  <c r="C245" i="5"/>
  <c r="C1443" i="5"/>
  <c r="C598" i="5"/>
  <c r="C1796" i="5"/>
  <c r="C1714" i="5"/>
  <c r="C397" i="5"/>
  <c r="C2022" i="5"/>
  <c r="C659" i="5"/>
  <c r="C575" i="5"/>
  <c r="C2258" i="5"/>
  <c r="C1580" i="5"/>
  <c r="C958" i="5"/>
  <c r="C938" i="5"/>
  <c r="C1566" i="5"/>
  <c r="C237" i="5"/>
  <c r="C1559" i="5"/>
  <c r="C2344" i="5"/>
  <c r="C1977" i="5"/>
  <c r="C1482" i="5"/>
  <c r="C1259" i="5"/>
  <c r="C1748" i="5"/>
  <c r="C2406" i="5"/>
  <c r="C2303" i="5"/>
  <c r="C1353" i="5"/>
  <c r="C133" i="5"/>
  <c r="C1882" i="5"/>
  <c r="C1516" i="5"/>
  <c r="C763" i="5"/>
  <c r="C1363" i="5"/>
  <c r="C1116" i="5"/>
  <c r="C888" i="5"/>
  <c r="C493" i="5"/>
  <c r="C2208" i="5"/>
  <c r="C1874" i="5"/>
  <c r="C546" i="5"/>
  <c r="C2014" i="5"/>
  <c r="C2371" i="5"/>
  <c r="C580" i="5"/>
  <c r="C656" i="5"/>
  <c r="C571" i="5"/>
  <c r="C1283" i="5"/>
  <c r="C1810" i="5"/>
  <c r="C711" i="5"/>
  <c r="C1579" i="5"/>
  <c r="C198" i="5"/>
  <c r="C1997" i="5"/>
  <c r="C1148" i="5"/>
  <c r="C1066" i="5"/>
  <c r="C519" i="5"/>
  <c r="C1901" i="5"/>
  <c r="C595" i="5"/>
  <c r="C673" i="5"/>
  <c r="C1429" i="5"/>
  <c r="C985" i="5"/>
  <c r="C479" i="5"/>
  <c r="C747" i="5"/>
  <c r="C1253" i="5"/>
  <c r="C2080" i="5"/>
  <c r="C666" i="5"/>
  <c r="C674" i="5"/>
  <c r="C1032" i="5"/>
  <c r="C236" i="5"/>
  <c r="C1889" i="5"/>
  <c r="C1972" i="5"/>
  <c r="C1052" i="5"/>
  <c r="C511" i="5"/>
  <c r="C173" i="5"/>
  <c r="C1463" i="5"/>
  <c r="C2378" i="5"/>
  <c r="C976" i="5"/>
  <c r="C2127" i="5"/>
  <c r="C1414" i="5"/>
  <c r="C2136" i="5"/>
  <c r="C1883" i="5"/>
  <c r="C1967" i="5"/>
  <c r="C1581" i="5"/>
  <c r="C1033" i="5"/>
  <c r="C149" i="5"/>
  <c r="C2244" i="5"/>
  <c r="C1282" i="5"/>
  <c r="C282" i="5"/>
  <c r="C686" i="5"/>
  <c r="C1927" i="5"/>
  <c r="C1848" i="5"/>
  <c r="C530" i="5"/>
  <c r="C1001" i="5"/>
  <c r="C1037" i="5"/>
  <c r="C913" i="5"/>
  <c r="C840" i="5"/>
  <c r="C1167" i="5"/>
  <c r="C48" i="5"/>
  <c r="C2313" i="5"/>
  <c r="C532" i="5"/>
  <c r="C167" i="5"/>
  <c r="C329" i="5"/>
  <c r="C284" i="5"/>
  <c r="C669" i="5"/>
  <c r="C1646" i="5"/>
  <c r="C2312" i="5"/>
  <c r="C2110" i="5"/>
  <c r="C478" i="5"/>
  <c r="C1975" i="5"/>
  <c r="C2149" i="5"/>
  <c r="C1092" i="5"/>
  <c r="C581" i="5"/>
  <c r="C1717" i="5"/>
  <c r="C823" i="5"/>
  <c r="C1333" i="5"/>
  <c r="C185" i="5"/>
  <c r="C150" i="5"/>
  <c r="C2117" i="5"/>
  <c r="C1228" i="5"/>
  <c r="C973" i="5"/>
  <c r="C1783" i="5"/>
  <c r="C1388" i="5"/>
  <c r="C2363" i="5"/>
  <c r="C1183" i="5"/>
  <c r="C1126" i="5"/>
  <c r="C1432" i="5"/>
  <c r="C727" i="5"/>
  <c r="C2214" i="5"/>
  <c r="C1565" i="5"/>
  <c r="C2319" i="5"/>
  <c r="C1231" i="5"/>
  <c r="C246" i="5"/>
  <c r="C2091" i="5"/>
  <c r="C2362" i="5"/>
  <c r="C63" i="5"/>
  <c r="C444" i="5"/>
  <c r="C1847" i="5"/>
  <c r="C576" i="5"/>
  <c r="C2098" i="5"/>
  <c r="C1554" i="5"/>
  <c r="C868" i="5"/>
  <c r="C2093" i="5"/>
  <c r="C304" i="5"/>
  <c r="C2231" i="5"/>
  <c r="C295" i="5"/>
  <c r="C2177" i="5"/>
  <c r="C2333" i="5"/>
  <c r="C1973" i="5"/>
  <c r="C354" i="5"/>
  <c r="C411" i="5"/>
  <c r="C475" i="5"/>
  <c r="C606" i="5"/>
  <c r="C2083" i="5"/>
  <c r="C899" i="5"/>
  <c r="C1465" i="5"/>
  <c r="C211" i="5"/>
  <c r="C709" i="5"/>
  <c r="C722" i="5"/>
  <c r="C1564" i="5"/>
  <c r="C1599" i="5"/>
  <c r="C271" i="5"/>
  <c r="C2162" i="5"/>
  <c r="C1154" i="5"/>
  <c r="C2287" i="5"/>
  <c r="C1144" i="5"/>
  <c r="C430" i="5"/>
  <c r="C743" i="5"/>
  <c r="C281" i="5"/>
  <c r="C1517" i="5"/>
  <c r="C1340" i="5"/>
  <c r="C1415" i="5"/>
  <c r="C2428" i="5"/>
  <c r="C997" i="5"/>
  <c r="C1386" i="5"/>
  <c r="C408" i="5"/>
  <c r="C824" i="5"/>
  <c r="C1497" i="5"/>
  <c r="C1499" i="5"/>
  <c r="C1677" i="5"/>
  <c r="C604" i="5"/>
  <c r="C1836" i="5"/>
  <c r="C2311" i="5"/>
  <c r="C1062" i="5"/>
  <c r="C208" i="5"/>
  <c r="C762" i="5"/>
  <c r="C141" i="5"/>
  <c r="C184" i="5"/>
  <c r="C1794" i="5"/>
  <c r="C377" i="5"/>
  <c r="C179" i="5"/>
  <c r="C1489" i="5"/>
  <c r="C2124" i="5"/>
  <c r="C830" i="5"/>
  <c r="C264" i="5"/>
  <c r="C490" i="5"/>
  <c r="C1771" i="5"/>
  <c r="C742" i="5"/>
  <c r="C2065" i="5"/>
  <c r="C1590" i="5"/>
  <c r="C340" i="5"/>
  <c r="C1061" i="5"/>
  <c r="C1782" i="5"/>
  <c r="C902" i="5"/>
  <c r="C698" i="5"/>
  <c r="C2408" i="5"/>
  <c r="C565" i="5"/>
  <c r="C1132" i="5"/>
  <c r="C555" i="5"/>
  <c r="C2158" i="5"/>
  <c r="C1710" i="5"/>
  <c r="C1558" i="5"/>
  <c r="C1290" i="5"/>
  <c r="C2385" i="5"/>
  <c r="C2352" i="5"/>
  <c r="C865" i="5"/>
  <c r="C1147" i="5"/>
  <c r="C1269" i="5"/>
  <c r="C990" i="5"/>
  <c r="C2021" i="5"/>
  <c r="C75" i="5"/>
  <c r="C1026" i="5"/>
  <c r="C1970" i="5"/>
  <c r="C796" i="5"/>
  <c r="C1913" i="5"/>
  <c r="C132" i="5"/>
  <c r="C112" i="5"/>
  <c r="C1348" i="5"/>
  <c r="C650" i="5"/>
  <c r="C932" i="5"/>
  <c r="C1755" i="5"/>
  <c r="C562" i="5"/>
  <c r="C2113" i="5"/>
  <c r="C1551" i="5"/>
  <c r="C1790" i="5"/>
  <c r="C1746" i="5"/>
  <c r="C1186" i="5"/>
  <c r="C1095" i="5"/>
  <c r="C761" i="5"/>
  <c r="C58" i="5"/>
  <c r="C169" i="5"/>
  <c r="C2090" i="5"/>
  <c r="C302" i="5"/>
  <c r="C847" i="5"/>
  <c r="C1831" i="5"/>
  <c r="C702" i="5"/>
  <c r="C419" i="5"/>
  <c r="C1404" i="5"/>
  <c r="C1806" i="5"/>
  <c r="C826" i="5"/>
  <c r="C26" i="5"/>
  <c r="C1005" i="5"/>
  <c r="C783" i="5"/>
  <c r="C319" i="5"/>
  <c r="C1152" i="5"/>
  <c r="C661" i="5"/>
  <c r="C1160" i="5"/>
  <c r="C2210" i="5"/>
  <c r="C197" i="5"/>
  <c r="C1932" i="5"/>
  <c r="C527" i="5"/>
  <c r="C1150" i="5"/>
  <c r="C779" i="5"/>
  <c r="C1122" i="5"/>
  <c r="C217" i="5"/>
  <c r="C2011" i="5"/>
  <c r="C597" i="5"/>
  <c r="C1664" i="5"/>
  <c r="C468" i="5"/>
  <c r="C2107" i="5"/>
  <c r="C337" i="5"/>
  <c r="C1800" i="5"/>
  <c r="C1319" i="5"/>
  <c r="C2015" i="5"/>
  <c r="C1835" i="5"/>
  <c r="C1958" i="5"/>
  <c r="C2075" i="5"/>
  <c r="C432" i="5"/>
  <c r="C2240" i="5"/>
  <c r="C1313" i="5"/>
  <c r="C813" i="5"/>
  <c r="C1914" i="5"/>
  <c r="C525" i="5"/>
  <c r="C1038" i="5"/>
  <c r="C587" i="5"/>
  <c r="C1456" i="5"/>
  <c r="C416" i="5"/>
  <c r="C72" i="5"/>
  <c r="C435" i="5"/>
  <c r="C1334" i="5"/>
  <c r="C446" i="5"/>
  <c r="C1656" i="5"/>
  <c r="C483" i="5"/>
  <c r="C1266" i="5"/>
  <c r="C1892" i="5"/>
  <c r="C810" i="5"/>
  <c r="C2392" i="5"/>
  <c r="C1159" i="5"/>
  <c r="C1040" i="5"/>
  <c r="C1396" i="5"/>
  <c r="C1899" i="5"/>
  <c r="C1346" i="5"/>
  <c r="C2266" i="5"/>
  <c r="C2047" i="5"/>
  <c r="C1866" i="5"/>
  <c r="C39" i="5"/>
  <c r="C1481" i="5"/>
  <c r="C1809" i="5"/>
  <c r="C500" i="5"/>
  <c r="C279" i="5"/>
  <c r="C1338" i="5"/>
  <c r="C980" i="5"/>
  <c r="C1292" i="5"/>
  <c r="C1298" i="5"/>
  <c r="C1219" i="5"/>
  <c r="C599" i="5"/>
  <c r="C801" i="5"/>
  <c r="C2189" i="5"/>
  <c r="C1235" i="5"/>
  <c r="C412" i="5"/>
  <c r="C2262" i="5"/>
  <c r="C2063" i="5"/>
  <c r="C361" i="5"/>
  <c r="C1439" i="5"/>
  <c r="C1162" i="5"/>
  <c r="C2024" i="5"/>
  <c r="C2407" i="5"/>
  <c r="C1635" i="5"/>
  <c r="C425" i="5"/>
  <c r="C622" i="5"/>
  <c r="C2426" i="5"/>
  <c r="C2198" i="5"/>
  <c r="C1617" i="5"/>
  <c r="C1197" i="5"/>
  <c r="C2255" i="5"/>
  <c r="C1844" i="5"/>
  <c r="C352" i="5"/>
  <c r="C83" i="5"/>
  <c r="C2051" i="5"/>
  <c r="C1979" i="5"/>
  <c r="C2419" i="5"/>
  <c r="C466" i="5"/>
  <c r="C1279" i="5"/>
  <c r="C1569" i="5"/>
  <c r="C29" i="5"/>
  <c r="C1986" i="5"/>
  <c r="C401" i="5"/>
  <c r="C2151" i="5"/>
  <c r="C1616" i="5"/>
  <c r="C373" i="5"/>
  <c r="C65" i="5"/>
  <c r="C928" i="5"/>
  <c r="C462" i="5"/>
  <c r="C2188" i="5"/>
  <c r="C1405" i="5"/>
  <c r="C785" i="5"/>
  <c r="C160" i="5"/>
  <c r="C1960" i="5"/>
  <c r="C275" i="5"/>
  <c r="C10" i="5"/>
  <c r="C1119" i="5"/>
  <c r="C338" i="5"/>
  <c r="C82" i="5"/>
  <c r="C1719" i="5"/>
  <c r="C1674" i="5"/>
  <c r="C1133" i="5"/>
  <c r="C1732" i="5"/>
  <c r="C261" i="5"/>
  <c r="C2373" i="5"/>
  <c r="C764" i="5"/>
  <c r="C1294" i="5"/>
  <c r="C1191" i="5"/>
  <c r="C3" i="5"/>
  <c r="C2123" i="5"/>
  <c r="C557" i="5"/>
  <c r="C2410" i="5"/>
  <c r="C1058" i="5"/>
  <c r="C2112" i="5"/>
  <c r="C2102" i="5"/>
  <c r="C1814" i="5"/>
  <c r="C2380" i="5"/>
  <c r="C726" i="5"/>
  <c r="C1257" i="5"/>
  <c r="C1083" i="5"/>
  <c r="C1824" i="5"/>
  <c r="C196" i="5"/>
  <c r="C20" i="5"/>
  <c r="C1828" i="5"/>
  <c r="C79" i="5"/>
  <c r="C309" i="5"/>
  <c r="C1196" i="5"/>
  <c r="C1545" i="5"/>
  <c r="C2366" i="5"/>
  <c r="C1612" i="5"/>
  <c r="C1025" i="5"/>
  <c r="C1246" i="5"/>
  <c r="C1069" i="5"/>
  <c r="C1170" i="5"/>
  <c r="C2033" i="5"/>
  <c r="C1532" i="5"/>
  <c r="C1950" i="5"/>
  <c r="C744" i="5"/>
  <c r="C907" i="5"/>
  <c r="C178" i="5"/>
  <c r="C1969" i="5"/>
  <c r="C2211" i="5"/>
  <c r="C614" i="5"/>
  <c r="C1210" i="5"/>
  <c r="C807" i="5"/>
  <c r="C1500" i="5"/>
  <c r="C849" i="5"/>
  <c r="C151" i="5"/>
  <c r="C1713" i="5"/>
  <c r="C1916" i="5"/>
  <c r="C2134" i="5"/>
  <c r="C60" i="5"/>
  <c r="C1700" i="5"/>
  <c r="C226" i="5"/>
  <c r="C609" i="5"/>
  <c r="C2092" i="5"/>
  <c r="C721" i="5"/>
  <c r="C240" i="5"/>
  <c r="C1839" i="5"/>
  <c r="C1468" i="5"/>
  <c r="C1520" i="5"/>
  <c r="C174" i="5"/>
  <c r="C1504" i="5"/>
  <c r="C1550" i="5"/>
  <c r="C477" i="5"/>
  <c r="C1676" i="5"/>
  <c r="C710" i="5"/>
  <c r="C1556" i="5"/>
  <c r="C608" i="5"/>
  <c r="C68" i="5"/>
  <c r="C1625" i="5"/>
  <c r="C2097" i="5"/>
  <c r="C952" i="5"/>
  <c r="C981" i="5"/>
  <c r="C1941" i="5"/>
  <c r="C2144" i="5"/>
  <c r="C641" i="5"/>
  <c r="C526" i="5"/>
  <c r="C1115" i="5"/>
  <c r="C2224" i="5"/>
  <c r="C1385" i="5"/>
  <c r="C2023" i="5"/>
  <c r="C694" i="5"/>
  <c r="B2146" i="5"/>
  <c r="B625" i="5"/>
  <c r="B731" i="5"/>
  <c r="B2260" i="5"/>
  <c r="B1827" i="5"/>
  <c r="B1359" i="5"/>
  <c r="B1314" i="5"/>
  <c r="B2330" i="5"/>
  <c r="B1524" i="5"/>
  <c r="B1444" i="5"/>
  <c r="B1537" i="5"/>
  <c r="B1968" i="5"/>
  <c r="B1658" i="5"/>
  <c r="B1107" i="5"/>
  <c r="B398" i="5"/>
  <c r="B1974" i="5"/>
  <c r="B296" i="5"/>
  <c r="B1450" i="5"/>
  <c r="B156" i="5"/>
  <c r="B33" i="5"/>
  <c r="B376" i="5"/>
  <c r="B977" i="5"/>
  <c r="B2337" i="5"/>
  <c r="B619" i="5"/>
  <c r="B2308" i="5"/>
  <c r="B423" i="5"/>
  <c r="B755" i="5"/>
  <c r="B507" i="5"/>
  <c r="B2073" i="5"/>
  <c r="B51" i="5"/>
  <c r="B1397" i="5"/>
  <c r="B1592" i="5"/>
  <c r="B1845" i="5"/>
  <c r="B1567" i="5"/>
  <c r="B653" i="5"/>
  <c r="B848" i="5"/>
  <c r="B168" i="5"/>
  <c r="B2221" i="5"/>
  <c r="B2218" i="5"/>
  <c r="B420" i="5"/>
  <c r="B1349" i="5"/>
  <c r="B774" i="5"/>
  <c r="B1425" i="5"/>
  <c r="B740" i="5"/>
  <c r="B2454" i="5"/>
  <c r="B662" i="5"/>
  <c r="B966" i="5"/>
  <c r="B2325" i="5"/>
  <c r="B1770" i="5"/>
  <c r="B2154" i="5"/>
  <c r="B947" i="5"/>
  <c r="B451" i="5"/>
  <c r="B277" i="5"/>
  <c r="B2145" i="5"/>
  <c r="B1002" i="5"/>
  <c r="B2217" i="5"/>
  <c r="B2275" i="5"/>
  <c r="B154" i="5"/>
  <c r="B1560" i="5"/>
  <c r="B1453" i="5"/>
  <c r="B2042" i="5"/>
  <c r="B1370" i="5"/>
  <c r="B1820" i="5"/>
  <c r="B1663" i="5"/>
  <c r="B964" i="5"/>
  <c r="B2239" i="5"/>
  <c r="B1753" i="5"/>
  <c r="B410" i="5"/>
  <c r="B590" i="5"/>
  <c r="B1379" i="5"/>
  <c r="B634" i="5"/>
  <c r="B1331" i="5"/>
  <c r="B1049" i="5"/>
  <c r="B2405" i="5"/>
  <c r="B313" i="5"/>
  <c r="B2122" i="5"/>
  <c r="B1610" i="5"/>
  <c r="B1263" i="5"/>
  <c r="B639" i="5"/>
  <c r="B2267" i="5"/>
  <c r="B1427" i="5"/>
  <c r="B2315" i="5"/>
  <c r="B370" i="5"/>
  <c r="B11" i="5"/>
  <c r="B663" i="5"/>
  <c r="B1877" i="5"/>
  <c r="B441" i="5"/>
  <c r="B1380" i="5"/>
  <c r="B2062" i="5"/>
  <c r="B1207" i="5"/>
  <c r="B1736" i="5"/>
  <c r="B1641" i="5"/>
  <c r="B1060" i="5"/>
  <c r="B1358" i="5"/>
  <c r="B1251" i="5"/>
  <c r="B1135" i="5"/>
  <c r="B1515" i="5"/>
  <c r="B1855" i="5"/>
  <c r="B2450" i="5"/>
  <c r="B5" i="5"/>
  <c r="B380" i="5"/>
  <c r="B1301" i="5"/>
  <c r="B2203" i="5"/>
  <c r="B47" i="5"/>
  <c r="B280" i="5"/>
  <c r="B2341" i="5"/>
  <c r="B244" i="5"/>
  <c r="B2087" i="5"/>
  <c r="B967" i="5"/>
  <c r="B699" i="5"/>
  <c r="B1757" i="5"/>
  <c r="B1909" i="5"/>
  <c r="B1720" i="5"/>
  <c r="B1937" i="5"/>
  <c r="B1184" i="5"/>
  <c r="B147" i="5"/>
  <c r="B1862" i="5"/>
  <c r="B503" i="5"/>
  <c r="B1022" i="5"/>
  <c r="B1064" i="5"/>
  <c r="B736" i="5"/>
  <c r="B1166" i="5"/>
  <c r="B1769" i="5"/>
  <c r="B748" i="5"/>
  <c r="B297" i="5"/>
  <c r="B1375" i="5"/>
  <c r="B273" i="5"/>
  <c r="B177" i="5"/>
  <c r="B2452" i="5"/>
  <c r="B515" i="5"/>
  <c r="B916" i="5"/>
  <c r="B1180" i="5"/>
  <c r="B2399" i="5"/>
  <c r="B1418" i="5"/>
  <c r="B1598" i="5"/>
  <c r="B1479" i="5"/>
  <c r="B2301" i="5"/>
  <c r="B2433" i="5"/>
  <c r="B455" i="5"/>
  <c r="B1264" i="5"/>
  <c r="B189" i="5"/>
  <c r="B730" i="5"/>
  <c r="B1324" i="5"/>
  <c r="B2442" i="5"/>
  <c r="B358" i="5"/>
  <c r="B1142" i="5"/>
  <c r="B897" i="5"/>
  <c r="B1514" i="5"/>
  <c r="B920" i="5"/>
  <c r="B422" i="5"/>
  <c r="B869" i="5"/>
  <c r="B1803" i="5"/>
  <c r="B561" i="5"/>
  <c r="B464" i="5"/>
  <c r="B294" i="5"/>
  <c r="B1355" i="5"/>
  <c r="B1606" i="5"/>
  <c r="B163" i="5"/>
  <c r="B57" i="5"/>
  <c r="B1963" i="5"/>
  <c r="B1413" i="5"/>
  <c r="B1807" i="5"/>
  <c r="B640" i="5"/>
  <c r="B936" i="5"/>
  <c r="B1548" i="5"/>
  <c r="B1993" i="5"/>
  <c r="B2305" i="5"/>
  <c r="B1893" i="5"/>
  <c r="B2094" i="5"/>
  <c r="B2121" i="5"/>
  <c r="B335" i="5"/>
  <c r="B1466" i="5"/>
  <c r="B1897" i="5"/>
  <c r="B378" i="5"/>
  <c r="B1733" i="5"/>
  <c r="B1506" i="5"/>
  <c r="B996" i="5"/>
  <c r="B1046" i="5"/>
  <c r="B1669" i="5"/>
  <c r="B1254" i="5"/>
  <c r="B1698" i="5"/>
  <c r="B885" i="5"/>
  <c r="B1003" i="5"/>
  <c r="B366" i="5"/>
  <c r="B61" i="5"/>
  <c r="B227" i="5"/>
  <c r="B1715" i="5"/>
  <c r="B415" i="5"/>
  <c r="B1068" i="5"/>
  <c r="B1065" i="5"/>
  <c r="B1457" i="5"/>
  <c r="B720" i="5"/>
  <c r="B788" i="5"/>
  <c r="B1729" i="5"/>
  <c r="B2286" i="5"/>
  <c r="B750" i="5"/>
  <c r="B1367" i="5"/>
  <c r="B914" i="5"/>
  <c r="B1891" i="5"/>
  <c r="B1654" i="5"/>
  <c r="B417" i="5"/>
  <c r="B2074" i="5"/>
  <c r="B2160" i="5"/>
  <c r="B592" i="5"/>
  <c r="B2340" i="5"/>
  <c r="B798" i="5"/>
  <c r="B1725" i="5"/>
  <c r="B2186" i="5"/>
  <c r="B1125" i="5"/>
  <c r="B2147" i="5"/>
  <c r="B1423" i="5"/>
  <c r="B573" i="5"/>
  <c r="B1749" i="5"/>
  <c r="B299" i="5"/>
  <c r="B2283" i="5"/>
  <c r="B759" i="5"/>
  <c r="B1578" i="5"/>
  <c r="B31" i="5"/>
  <c r="B1582" i="5"/>
  <c r="B1393" i="5"/>
  <c r="B2418" i="5"/>
  <c r="B2368" i="5"/>
  <c r="B1217" i="5"/>
  <c r="B1376" i="5"/>
  <c r="B1571" i="5"/>
  <c r="B1203" i="5"/>
  <c r="B1619" i="5"/>
  <c r="B14" i="5"/>
  <c r="B1779" i="5"/>
  <c r="B334" i="5"/>
  <c r="B64" i="5"/>
  <c r="B2232" i="5"/>
  <c r="B2222" i="5"/>
  <c r="B225" i="5"/>
  <c r="B1304" i="5"/>
  <c r="B739" i="5"/>
  <c r="B1332" i="5"/>
  <c r="B269" i="5"/>
  <c r="B2228" i="5"/>
  <c r="B2226" i="5"/>
  <c r="B1350" i="5"/>
  <c r="B1910" i="5"/>
  <c r="B1652" i="5"/>
  <c r="B701" i="5"/>
  <c r="B1286" i="5"/>
  <c r="B1766" i="5"/>
  <c r="B845" i="5"/>
  <c r="B534" i="5"/>
  <c r="B974" i="5"/>
  <c r="B1361" i="5"/>
  <c r="B1043" i="5"/>
  <c r="B162" i="5"/>
  <c r="B637" i="5"/>
  <c r="B2384" i="5"/>
  <c r="B1047" i="5"/>
  <c r="B2343" i="5"/>
  <c r="B1945" i="5"/>
  <c r="B1991" i="5"/>
  <c r="B1075" i="5"/>
  <c r="B78" i="5"/>
  <c r="B1055" i="5"/>
  <c r="B2331" i="5"/>
  <c r="B1767" i="5"/>
  <c r="B2443" i="5"/>
  <c r="B1308" i="5"/>
  <c r="B1833" i="5"/>
  <c r="B1689" i="5"/>
  <c r="B2012" i="5"/>
  <c r="B2402" i="5"/>
  <c r="B890" i="5"/>
  <c r="B2003" i="5"/>
  <c r="B21" i="5"/>
  <c r="B128" i="5"/>
  <c r="B791" i="5"/>
  <c r="B1758" i="5"/>
  <c r="B1821" i="5"/>
  <c r="B880" i="5"/>
  <c r="B89" i="5"/>
  <c r="B1957" i="5"/>
  <c r="B206" i="5"/>
  <c r="B2349" i="5"/>
  <c r="B1351" i="5"/>
  <c r="B2215" i="5"/>
  <c r="B406" i="5"/>
  <c r="B1345" i="5"/>
  <c r="B1730" i="5"/>
  <c r="B2027" i="5"/>
  <c r="B2152" i="5"/>
  <c r="B1946" i="5"/>
  <c r="B1864" i="5"/>
  <c r="B1988" i="5"/>
  <c r="B1019" i="5"/>
  <c r="B1295" i="5"/>
  <c r="B2132" i="5"/>
  <c r="B1070" i="5"/>
  <c r="B253" i="5"/>
  <c r="B1074" i="5"/>
  <c r="B558" i="5"/>
  <c r="B2353" i="5"/>
  <c r="B1416" i="5"/>
  <c r="B1041" i="5"/>
  <c r="B2043" i="5"/>
  <c r="B1151" i="5"/>
  <c r="B804" i="5"/>
  <c r="B2290" i="5"/>
  <c r="B1665" i="5"/>
  <c r="B1293" i="5"/>
  <c r="B2390" i="5"/>
  <c r="B1627" i="5"/>
  <c r="B2008" i="5"/>
  <c r="B389" i="5"/>
  <c r="B323" i="5"/>
  <c r="B2274" i="5"/>
  <c r="B1707" i="5"/>
  <c r="B2250" i="5"/>
  <c r="B2326" i="5"/>
  <c r="B1208" i="5"/>
  <c r="B1922" i="5"/>
  <c r="B1724" i="5"/>
  <c r="B693" i="5"/>
  <c r="B1647" i="5"/>
  <c r="B812" i="5"/>
  <c r="B1120" i="5"/>
  <c r="B570" i="5"/>
  <c r="B22" i="5"/>
  <c r="B2397" i="5"/>
  <c r="B1320" i="5"/>
  <c r="B1692" i="5"/>
  <c r="B1198" i="5"/>
  <c r="B1933" i="5"/>
  <c r="B1278" i="5"/>
  <c r="B2293" i="5"/>
  <c r="B1051" i="5"/>
  <c r="B88" i="5"/>
  <c r="B769" i="5"/>
  <c r="B1289" i="5"/>
  <c r="B1984" i="5"/>
  <c r="B443" i="5"/>
  <c r="B15" i="5"/>
  <c r="B1243" i="5"/>
  <c r="B333" i="5"/>
  <c r="B1832" i="5"/>
  <c r="B293" i="5"/>
  <c r="B631" i="5"/>
  <c r="B2032" i="5"/>
  <c r="B1673" i="5"/>
  <c r="B241" i="5"/>
  <c r="B1382" i="5"/>
  <c r="B105" i="5"/>
  <c r="B155" i="5"/>
  <c r="B2079" i="5"/>
  <c r="B2028" i="5"/>
  <c r="B53" i="5"/>
  <c r="B2072" i="5"/>
  <c r="B473" i="5"/>
  <c r="B665" i="5"/>
  <c r="B2082" i="5"/>
  <c r="B1272" i="5"/>
  <c r="B1053" i="5"/>
  <c r="B2415" i="5"/>
  <c r="B362" i="5"/>
  <c r="B113" i="5"/>
  <c r="B960" i="5"/>
  <c r="B1042" i="5"/>
  <c r="B624" i="5"/>
  <c r="B984" i="5"/>
  <c r="B1995" i="5"/>
  <c r="B428" i="5"/>
  <c r="B1704" i="5"/>
  <c r="B1410" i="5"/>
  <c r="B1699" i="5"/>
  <c r="B1215" i="5"/>
  <c r="B738" i="5"/>
  <c r="B224" i="5"/>
  <c r="B1608" i="5"/>
  <c r="B1240" i="5"/>
  <c r="B249" i="5"/>
  <c r="B1947" i="5"/>
  <c r="B436" i="5"/>
  <c r="B2424" i="5"/>
  <c r="B1776" i="5"/>
  <c r="B995" i="5"/>
  <c r="B1624" i="5"/>
  <c r="B2036" i="5"/>
  <c r="B2335" i="5"/>
  <c r="B1709" i="5"/>
  <c r="B2261" i="5"/>
  <c r="B1029" i="5"/>
  <c r="B231" i="5"/>
  <c r="B2291" i="5"/>
  <c r="B2001" i="5"/>
  <c r="B1402" i="5"/>
  <c r="B695" i="5"/>
  <c r="B1690" i="5"/>
  <c r="B1265" i="5"/>
  <c r="B588" i="5"/>
  <c r="B1424" i="5"/>
  <c r="B131" i="5"/>
  <c r="B1735" i="5"/>
  <c r="B289" i="5"/>
  <c r="B1938" i="5"/>
  <c r="B450" i="5"/>
  <c r="B1818" i="5"/>
  <c r="B1763" i="5"/>
  <c r="B1221" i="5"/>
  <c r="B1536" i="5"/>
  <c r="B1503" i="5"/>
  <c r="B601" i="5"/>
  <c r="B1789" i="5"/>
  <c r="B1586" i="5"/>
  <c r="B1509" i="5"/>
  <c r="B1529" i="5"/>
  <c r="B2101" i="5"/>
  <c r="B760" i="5"/>
  <c r="B1343" i="5"/>
  <c r="B713" i="5"/>
  <c r="B1227" i="5"/>
  <c r="B1009" i="5"/>
  <c r="B658" i="5"/>
  <c r="B487" i="5"/>
  <c r="B1990" i="5"/>
  <c r="B2059" i="5"/>
  <c r="B1357" i="5"/>
  <c r="B1220" i="5"/>
  <c r="B735" i="5"/>
  <c r="B2288" i="5"/>
  <c r="B62" i="5"/>
  <c r="B1234" i="5"/>
  <c r="B229" i="5"/>
  <c r="B182" i="5"/>
  <c r="B1076" i="5"/>
  <c r="B2010" i="5"/>
  <c r="B753" i="5"/>
  <c r="B536" i="5"/>
  <c r="B317" i="5"/>
  <c r="B1939" i="5"/>
  <c r="B230" i="5"/>
  <c r="B1823" i="5"/>
  <c r="B989" i="5"/>
  <c r="B1262" i="5"/>
  <c r="B670" i="5"/>
  <c r="B42" i="5"/>
  <c r="B223" i="5"/>
  <c r="B630" i="5"/>
  <c r="B114" i="5"/>
  <c r="B115" i="5"/>
  <c r="B1165" i="5"/>
  <c r="B2096" i="5"/>
  <c r="B1878" i="5"/>
  <c r="B704" i="5"/>
  <c r="B23" i="5"/>
  <c r="B657" i="5"/>
  <c r="B863" i="5"/>
  <c r="B942" i="5"/>
  <c r="B1241" i="5"/>
  <c r="B1830" i="5"/>
  <c r="B2328" i="5"/>
  <c r="B508" i="5"/>
  <c r="B2046" i="5"/>
  <c r="B195" i="5"/>
  <c r="B1299" i="5"/>
  <c r="B180" i="5"/>
  <c r="B199" i="5"/>
  <c r="B1743" i="5"/>
  <c r="B1238" i="5"/>
  <c r="B170" i="5"/>
  <c r="B2360" i="5"/>
  <c r="B1613" i="5"/>
  <c r="B2055" i="5"/>
  <c r="B814" i="5"/>
  <c r="B2201" i="5"/>
  <c r="B994" i="5"/>
  <c r="B1785" i="5"/>
  <c r="B1653" i="5"/>
  <c r="B992" i="5"/>
  <c r="B1681" i="5"/>
  <c r="B1448" i="5"/>
  <c r="B927" i="5"/>
  <c r="B1838" i="5"/>
  <c r="B1672" i="5"/>
  <c r="B1360" i="5"/>
  <c r="B937" i="5"/>
  <c r="B2272" i="5"/>
  <c r="B820" i="5"/>
  <c r="B1540" i="5"/>
  <c r="B1140" i="5"/>
  <c r="B393" i="5"/>
  <c r="B2104" i="5"/>
  <c r="B1631" i="5"/>
  <c r="B919" i="5"/>
  <c r="B802" i="5"/>
  <c r="B232" i="5"/>
  <c r="B1955" i="5"/>
  <c r="B1987" i="5"/>
  <c r="B949" i="5"/>
  <c r="B1178" i="5"/>
  <c r="B2183" i="5"/>
  <c r="B904" i="5"/>
  <c r="B2302" i="5"/>
  <c r="B1322" i="5"/>
  <c r="B766" i="5"/>
  <c r="B1718" i="5"/>
  <c r="B254" i="5"/>
  <c r="B44" i="5"/>
  <c r="B504" i="5"/>
  <c r="B467" i="5"/>
  <c r="B1801" i="5"/>
  <c r="B1602" i="5"/>
  <c r="B375" i="5"/>
  <c r="B403" i="5"/>
  <c r="B1722" i="5"/>
  <c r="B737" i="5"/>
  <c r="B308" i="5"/>
  <c r="B456" i="5"/>
  <c r="B1118" i="5"/>
  <c r="B364" i="5"/>
  <c r="B2285" i="5"/>
  <c r="B228" i="5"/>
  <c r="B2225" i="5"/>
  <c r="B427" i="5"/>
  <c r="B2114" i="5"/>
  <c r="B623" i="5"/>
  <c r="B1583" i="5"/>
  <c r="B647" i="5"/>
  <c r="B839" i="5"/>
  <c r="B101" i="5"/>
  <c r="B2069" i="5"/>
  <c r="B850" i="5"/>
  <c r="B138" i="5"/>
  <c r="B1267" i="5"/>
  <c r="B2357" i="5"/>
  <c r="B2197" i="5"/>
  <c r="B2139" i="5"/>
  <c r="B2388" i="5"/>
  <c r="B559" i="5"/>
  <c r="B74" i="5"/>
  <c r="B2431" i="5"/>
  <c r="B242" i="5"/>
  <c r="B2195" i="5"/>
  <c r="B2367" i="5"/>
  <c r="B202" i="5"/>
  <c r="B2" i="5"/>
  <c r="B80" i="5"/>
  <c r="B1063" i="5"/>
  <c r="B978" i="5"/>
  <c r="B383" i="5"/>
  <c r="B1433" i="5"/>
  <c r="B842" i="5"/>
  <c r="B538" i="5"/>
  <c r="B6" i="5"/>
  <c r="B870" i="5"/>
  <c r="B542" i="5"/>
  <c r="B1754" i="5"/>
  <c r="B1952" i="5"/>
  <c r="B1325" i="5"/>
  <c r="B1408" i="5"/>
  <c r="B176" i="5"/>
  <c r="B1603" i="5"/>
  <c r="B1102" i="5"/>
  <c r="B2235" i="5"/>
  <c r="B844" i="5"/>
  <c r="B2052" i="5"/>
  <c r="B781" i="5"/>
  <c r="B476" i="5"/>
  <c r="B1000" i="5"/>
  <c r="B121" i="5"/>
  <c r="B1163" i="5"/>
  <c r="B691" i="5"/>
  <c r="B560" i="5"/>
  <c r="B445" i="5"/>
  <c r="B2176" i="5"/>
  <c r="B864" i="5"/>
  <c r="B2439" i="5"/>
  <c r="B1884" i="5"/>
  <c r="B331" i="5"/>
  <c r="B186" i="5"/>
  <c r="B215" i="5"/>
  <c r="B1859" i="5"/>
  <c r="B222" i="5"/>
  <c r="B1584" i="5"/>
  <c r="B342" i="5"/>
  <c r="B266" i="5"/>
  <c r="B776" i="5"/>
  <c r="B1917" i="5"/>
  <c r="B682" i="5"/>
  <c r="B1406" i="5"/>
  <c r="B2125" i="5"/>
  <c r="B1706" i="5"/>
  <c r="B2100" i="5"/>
  <c r="B2169" i="5"/>
  <c r="B2006" i="5"/>
  <c r="B1078" i="5"/>
  <c r="B611" i="5"/>
  <c r="B852" i="5"/>
  <c r="B2118" i="5"/>
  <c r="B794" i="5"/>
  <c r="B2322" i="5"/>
  <c r="B2324" i="5"/>
  <c r="B1460" i="5"/>
  <c r="B846" i="5"/>
  <c r="B987" i="5"/>
  <c r="B1964" i="5"/>
  <c r="B85" i="5"/>
  <c r="B574" i="5"/>
  <c r="B1103" i="5"/>
  <c r="B1131" i="5"/>
  <c r="B1214" i="5"/>
  <c r="B2246" i="5"/>
  <c r="B1846" i="5"/>
  <c r="B2314" i="5"/>
  <c r="B502" i="5"/>
  <c r="B636" i="5"/>
  <c r="B346" i="5"/>
  <c r="B2243" i="5"/>
  <c r="B953" i="5"/>
  <c r="B495" i="5"/>
  <c r="B1091" i="5"/>
  <c r="B1951" i="5"/>
  <c r="B187" i="5"/>
  <c r="B188" i="5"/>
  <c r="B1366" i="5"/>
  <c r="B2432" i="5"/>
  <c r="B315" i="5"/>
  <c r="B1007" i="5"/>
  <c r="B1232" i="5"/>
  <c r="B2376" i="5"/>
  <c r="B16" i="5"/>
  <c r="B678" i="5"/>
  <c r="B729" i="5"/>
  <c r="B1981" i="5"/>
  <c r="B449" i="5"/>
  <c r="B465" i="5"/>
  <c r="B1628" i="5"/>
  <c r="B552" i="5"/>
  <c r="B1097" i="5"/>
  <c r="B218" i="5"/>
  <c r="B778" i="5"/>
  <c r="B618" i="5"/>
  <c r="B35" i="5"/>
  <c r="B2377" i="5"/>
  <c r="B1172" i="5"/>
  <c r="B67" i="5"/>
  <c r="B387" i="5"/>
  <c r="B1935" i="5"/>
  <c r="B593" i="5"/>
  <c r="B1787" i="5"/>
  <c r="B345" i="5"/>
  <c r="B970" i="5"/>
  <c r="B563" i="5"/>
  <c r="B832" i="5"/>
  <c r="B2039" i="5"/>
  <c r="B1387" i="5"/>
  <c r="B644" i="5"/>
  <c r="B1751" i="5"/>
  <c r="B1511" i="5"/>
  <c r="B71" i="5"/>
  <c r="B191" i="5"/>
  <c r="B1491" i="5"/>
  <c r="B1696" i="5"/>
  <c r="B1978" i="5"/>
  <c r="B153" i="5"/>
  <c r="B2025" i="5"/>
  <c r="B1039" i="5"/>
  <c r="B910" i="5"/>
  <c r="B116" i="5"/>
  <c r="B1925" i="5"/>
  <c r="B2298" i="5"/>
  <c r="B1507" i="5"/>
  <c r="B1459" i="5"/>
  <c r="B1223" i="5"/>
  <c r="B533" i="5"/>
  <c r="B1649" i="5"/>
  <c r="B939" i="5"/>
  <c r="B219" i="5"/>
  <c r="B1711" i="5"/>
  <c r="B2135" i="5"/>
  <c r="B2248" i="5"/>
  <c r="B1010" i="5"/>
  <c r="B1929" i="5"/>
  <c r="B1588" i="5"/>
  <c r="B1185" i="5"/>
  <c r="B1799" i="5"/>
  <c r="B983" i="5"/>
  <c r="B1369" i="5"/>
  <c r="B1381" i="5"/>
  <c r="B130" i="5"/>
  <c r="B2247" i="5"/>
  <c r="B320" i="5"/>
  <c r="B1996" i="5"/>
  <c r="B1153" i="5"/>
  <c r="B567" i="5"/>
  <c r="B1890" i="5"/>
  <c r="B915" i="5"/>
  <c r="B394" i="5"/>
  <c r="B433" i="5"/>
  <c r="B1962" i="5"/>
  <c r="B2200" i="5"/>
  <c r="B817" i="5"/>
  <c r="B1017" i="5"/>
  <c r="B1675" i="5"/>
  <c r="B250" i="5"/>
  <c r="B780" i="5"/>
  <c r="B27" i="5"/>
  <c r="B851" i="5"/>
  <c r="B857" i="5"/>
  <c r="B172" i="5"/>
  <c r="B1876" i="5"/>
  <c r="B1098" i="5"/>
  <c r="B221" i="5"/>
  <c r="B1218" i="5"/>
  <c r="B1526" i="5"/>
  <c r="B834" i="5"/>
  <c r="B1543" i="5"/>
  <c r="B76" i="5"/>
  <c r="B1421" i="5"/>
  <c r="B1804" i="5"/>
  <c r="B2050" i="5"/>
  <c r="B961" i="5"/>
  <c r="B395" i="5"/>
  <c r="B860" i="5"/>
  <c r="B2133" i="5"/>
  <c r="B1837" i="5"/>
  <c r="B1073" i="5"/>
  <c r="B1365" i="5"/>
  <c r="B1798" i="5"/>
  <c r="B311" i="5"/>
  <c r="B1146" i="5"/>
  <c r="B1194" i="5"/>
  <c r="B123" i="5"/>
  <c r="B2358" i="5"/>
  <c r="B204" i="5"/>
  <c r="B1694" i="5"/>
  <c r="B777" i="5"/>
  <c r="B724" i="5"/>
  <c r="B351" i="5"/>
  <c r="B929" i="5"/>
  <c r="B1885" i="5"/>
  <c r="B2434" i="5"/>
  <c r="B1896" i="5"/>
  <c r="B1212" i="5"/>
  <c r="B1149" i="5"/>
  <c r="B2369" i="5"/>
  <c r="B1156" i="5"/>
  <c r="B2070" i="5"/>
  <c r="B1028" i="5"/>
  <c r="B2342" i="5"/>
  <c r="B1822" i="5"/>
  <c r="B2445" i="5"/>
  <c r="B372" i="5"/>
  <c r="B1931" i="5"/>
  <c r="B1496" i="5"/>
  <c r="B2165" i="5"/>
  <c r="B2185" i="5"/>
  <c r="B1620" i="5"/>
  <c r="B1143" i="5"/>
  <c r="B2249" i="5"/>
  <c r="B898" i="5"/>
  <c r="B833" i="5"/>
  <c r="B2332" i="5"/>
  <c r="B998" i="5"/>
  <c r="B28" i="5"/>
  <c r="B1745" i="5"/>
  <c r="B1683" i="5"/>
  <c r="B734" i="5"/>
  <c r="B1485" i="5"/>
  <c r="B2137" i="5"/>
  <c r="B34" i="5"/>
  <c r="B164" i="5"/>
  <c r="B336" i="5"/>
  <c r="B982" i="5"/>
  <c r="B1793" i="5"/>
  <c r="B1930" i="5"/>
  <c r="B1609" i="5"/>
  <c r="B137" i="5"/>
  <c r="B1756" i="5"/>
  <c r="B2115" i="5"/>
  <c r="B1250" i="5"/>
  <c r="B1277" i="5"/>
  <c r="B1145" i="5"/>
  <c r="B385" i="5"/>
  <c r="B2058" i="5"/>
  <c r="B643" i="5"/>
  <c r="B2119" i="5"/>
  <c r="B1323" i="5"/>
  <c r="B2180" i="5"/>
  <c r="B1175" i="5"/>
  <c r="B957" i="5"/>
  <c r="B1305" i="5"/>
  <c r="B1765" i="5"/>
  <c r="B1780" i="5"/>
  <c r="B93" i="5"/>
  <c r="B2346" i="5"/>
  <c r="B18" i="5"/>
  <c r="B1161" i="5"/>
  <c r="B1094" i="5"/>
  <c r="B1316" i="5"/>
  <c r="B1741" i="5"/>
  <c r="B1525" i="5"/>
  <c r="B1921" i="5"/>
  <c r="B1752" i="5"/>
  <c r="B270" i="5"/>
  <c r="B2396" i="5"/>
  <c r="B922" i="5"/>
  <c r="B697" i="5"/>
  <c r="B692" i="5"/>
  <c r="B1784" i="5"/>
  <c r="B1585" i="5"/>
  <c r="B2148" i="5"/>
  <c r="B1786" i="5"/>
  <c r="B862" i="5"/>
  <c r="B548" i="5"/>
  <c r="B1604" i="5"/>
  <c r="B2359" i="5"/>
  <c r="B1446" i="5"/>
  <c r="B288" i="5"/>
  <c r="B1086" i="5"/>
  <c r="B1216" i="5"/>
  <c r="B1519" i="5"/>
  <c r="B388" i="5"/>
  <c r="B940" i="5"/>
  <c r="B773" i="5"/>
  <c r="B758" i="5"/>
  <c r="B1518" i="5"/>
  <c r="B438" i="5"/>
  <c r="B111" i="5"/>
  <c r="B1637" i="5"/>
  <c r="B1407" i="5"/>
  <c r="B371" i="5"/>
  <c r="B2153" i="5"/>
  <c r="B497" i="5"/>
  <c r="B145" i="5"/>
  <c r="B654" i="5"/>
  <c r="B136" i="5"/>
  <c r="B247" i="5"/>
  <c r="B901" i="5"/>
  <c r="B1728" i="5"/>
  <c r="B1171" i="5"/>
  <c r="B1953" i="5"/>
  <c r="B109" i="5"/>
  <c r="B2053" i="5"/>
  <c r="B144" i="5"/>
  <c r="B516" i="5"/>
  <c r="B1983" i="5"/>
  <c r="B1134" i="5"/>
  <c r="B454" i="5"/>
  <c r="B837" i="5"/>
  <c r="B2351" i="5"/>
  <c r="B1117" i="5"/>
  <c r="B1607" i="5"/>
  <c r="B803" i="5"/>
  <c r="B1577" i="5"/>
  <c r="B350" i="5"/>
  <c r="B110" i="5"/>
  <c r="B1362" i="5"/>
  <c r="B617" i="5"/>
  <c r="B951" i="5"/>
  <c r="B1389" i="5"/>
  <c r="B1111" i="5"/>
  <c r="B1705" i="5"/>
  <c r="B56" i="5"/>
  <c r="B950" i="5"/>
  <c r="B2126" i="5"/>
  <c r="B874" i="5"/>
  <c r="B1594" i="5"/>
  <c r="B2334" i="5"/>
  <c r="B1245" i="5"/>
  <c r="B1788" i="5"/>
  <c r="B1302" i="5"/>
  <c r="B1926" i="5"/>
  <c r="B1976" i="5"/>
  <c r="B1547" i="5"/>
  <c r="B988" i="5"/>
  <c r="B1462" i="5"/>
  <c r="B1887" i="5"/>
  <c r="B1834" i="5"/>
  <c r="B2099" i="5"/>
  <c r="B212" i="5"/>
  <c r="B442" i="5"/>
  <c r="B1825" i="5"/>
  <c r="B537" i="5"/>
  <c r="B486" i="5"/>
  <c r="B312" i="5"/>
  <c r="B1384" i="5"/>
  <c r="B2381" i="5"/>
  <c r="B1575" i="5"/>
  <c r="B165" i="5"/>
  <c r="B1721" i="5"/>
  <c r="B2067" i="5"/>
  <c r="B645" i="5"/>
  <c r="B267" i="5"/>
  <c r="B1441" i="5"/>
  <c r="B621" i="5"/>
  <c r="B529" i="5"/>
  <c r="B1881" i="5"/>
  <c r="B700" i="5"/>
  <c r="B2140" i="5"/>
  <c r="B19" i="5"/>
  <c r="B871" i="5"/>
  <c r="B603" i="5"/>
  <c r="B381" i="5"/>
  <c r="B1188" i="5"/>
  <c r="B1137" i="5"/>
  <c r="B201" i="5"/>
  <c r="B1249" i="5"/>
  <c r="B1778" i="5"/>
  <c r="B1985" i="5"/>
  <c r="B705" i="5"/>
  <c r="B1591" i="5"/>
  <c r="B1873" i="5"/>
  <c r="B2412" i="5"/>
  <c r="B1270" i="5"/>
  <c r="B310" i="5"/>
  <c r="B1435" i="5"/>
  <c r="B2306" i="5"/>
  <c r="B554" i="5"/>
  <c r="B1280" i="5"/>
  <c r="B1994" i="5"/>
  <c r="B944" i="5"/>
  <c r="B216" i="5"/>
  <c r="B70" i="5"/>
  <c r="B359" i="5"/>
  <c r="B1886" i="5"/>
  <c r="B1312" i="5"/>
  <c r="B2212" i="5"/>
  <c r="B2170" i="5"/>
  <c r="B754" i="5"/>
  <c r="B917" i="5"/>
  <c r="B305" i="5"/>
  <c r="B2238" i="5"/>
  <c r="B882" i="5"/>
  <c r="B1759" i="5"/>
  <c r="B2383" i="5"/>
  <c r="B1383" i="5"/>
  <c r="B1774" i="5"/>
  <c r="B1200" i="5"/>
  <c r="B934" i="5"/>
  <c r="B440" i="5"/>
  <c r="B853" i="5"/>
  <c r="B1442" i="5"/>
  <c r="B1528" i="5"/>
  <c r="B616" i="5"/>
  <c r="B1087" i="5"/>
  <c r="B2111" i="5"/>
  <c r="B1054" i="5"/>
  <c r="B1632" i="5"/>
  <c r="B799" i="5"/>
  <c r="B749" i="5"/>
  <c r="B2345" i="5"/>
  <c r="B1202" i="5"/>
  <c r="B1318" i="5"/>
  <c r="B685" i="5"/>
  <c r="B1805" i="5"/>
  <c r="B1687" i="5"/>
  <c r="B357" i="5"/>
  <c r="B2257" i="5"/>
  <c r="B756" i="5"/>
  <c r="B2187" i="5"/>
  <c r="B1104" i="5"/>
  <c r="B2007" i="5"/>
  <c r="B1136" i="5"/>
  <c r="B1811" i="5"/>
  <c r="B1059" i="5"/>
  <c r="B1016" i="5"/>
  <c r="B505" i="5"/>
  <c r="B2444" i="5"/>
  <c r="B1291" i="5"/>
  <c r="B263" i="5"/>
  <c r="B2081" i="5"/>
  <c r="B1703" i="5"/>
  <c r="B1050" i="5"/>
  <c r="B243" i="5"/>
  <c r="B1971" i="5"/>
  <c r="B126" i="5"/>
  <c r="B1276" i="5"/>
  <c r="B300" i="5"/>
  <c r="B924" i="5"/>
  <c r="B1426" i="5"/>
  <c r="B1869" i="5"/>
  <c r="B2282" i="5"/>
  <c r="B1474" i="5"/>
  <c r="B330" i="5"/>
  <c r="B903" i="5"/>
  <c r="B457" i="5"/>
  <c r="B2354" i="5"/>
  <c r="B589" i="5"/>
  <c r="B1940" i="5"/>
  <c r="B326" i="5"/>
  <c r="B474" i="5"/>
  <c r="B1934" i="5"/>
  <c r="B1339" i="5"/>
  <c r="B2009" i="5"/>
  <c r="B96" i="5"/>
  <c r="B1563" i="5"/>
  <c r="B1626" i="5"/>
  <c r="B531" i="5"/>
  <c r="B1870" i="5"/>
  <c r="B652" i="5"/>
  <c r="B2307" i="5"/>
  <c r="B1802" i="5"/>
  <c r="B257" i="5"/>
  <c r="B816" i="5"/>
  <c r="B655" i="5"/>
  <c r="B1451" i="5"/>
  <c r="B689" i="5"/>
  <c r="B251" i="5"/>
  <c r="B102" i="5"/>
  <c r="B92" i="5"/>
  <c r="B107" i="5"/>
  <c r="B1553" i="5"/>
  <c r="B1867" i="5"/>
  <c r="B2372" i="5"/>
  <c r="B1473" i="5"/>
  <c r="B582" i="5"/>
  <c r="B2088" i="5"/>
  <c r="B203" i="5"/>
  <c r="B969" i="5"/>
  <c r="B1760" i="5"/>
  <c r="B646" i="5"/>
  <c r="B489" i="5"/>
  <c r="B87" i="5"/>
  <c r="B424" i="5"/>
  <c r="B1311" i="5"/>
  <c r="B514" i="5"/>
  <c r="B2020" i="5"/>
  <c r="B470" i="5"/>
  <c r="B1853" i="5"/>
  <c r="B1336" i="5"/>
  <c r="B522" i="5"/>
  <c r="B1204" i="5"/>
  <c r="B1300" i="5"/>
  <c r="B453" i="5"/>
  <c r="B2040" i="5"/>
  <c r="B2336" i="5"/>
  <c r="B1484" i="5"/>
  <c r="B1680" i="5"/>
  <c r="B1205" i="5"/>
  <c r="B878" i="5"/>
  <c r="B784" i="5"/>
  <c r="B347" i="5"/>
  <c r="B1084" i="5"/>
  <c r="B1077" i="5"/>
  <c r="B341" i="5"/>
  <c r="B2057" i="5"/>
  <c r="B1100" i="5"/>
  <c r="B1258" i="5"/>
  <c r="B200" i="5"/>
  <c r="B1966" i="5"/>
  <c r="B690" i="5"/>
  <c r="B119" i="5"/>
  <c r="B2077" i="5"/>
  <c r="B2320" i="5"/>
  <c r="B1768" i="5"/>
  <c r="B675" i="5"/>
  <c r="B157" i="5"/>
  <c r="B1011" i="5"/>
  <c r="B480" i="5"/>
  <c r="B999" i="5"/>
  <c r="B2440" i="5"/>
  <c r="B1552" i="5"/>
  <c r="B306" i="5"/>
  <c r="B1287" i="5"/>
  <c r="B255" i="5"/>
  <c r="B13" i="5"/>
  <c r="B790" i="5"/>
  <c r="B751" i="5"/>
  <c r="B723" i="5"/>
  <c r="B1226" i="5"/>
  <c r="B965" i="5"/>
  <c r="B49" i="5"/>
  <c r="B1079" i="5"/>
  <c r="B484" i="5"/>
  <c r="B660" i="5"/>
  <c r="B1437" i="5"/>
  <c r="B664" i="5"/>
  <c r="B583" i="5"/>
  <c r="B1454" i="5"/>
  <c r="B2205" i="5"/>
  <c r="B239" i="5"/>
  <c r="B879" i="5"/>
  <c r="B1982" i="5"/>
  <c r="B1865" i="5"/>
  <c r="B1812" i="5"/>
  <c r="B1684" i="5"/>
  <c r="B809" i="5"/>
  <c r="B1657" i="5"/>
  <c r="B2453" i="5"/>
  <c r="B566" i="5"/>
  <c r="B905" i="5"/>
  <c r="B43" i="5"/>
  <c r="B829" i="5"/>
  <c r="B1691" i="5"/>
  <c r="B2327" i="5"/>
  <c r="B1004" i="5"/>
  <c r="B363" i="5"/>
  <c r="B728" i="5"/>
  <c r="B209" i="5"/>
  <c r="B1573" i="5"/>
  <c r="B1682" i="5"/>
  <c r="B1557" i="5"/>
  <c r="B1273" i="5"/>
  <c r="B258" i="5"/>
  <c r="B771" i="5"/>
  <c r="B792" i="5"/>
  <c r="B1230" i="5"/>
  <c r="B610" i="5"/>
  <c r="B1629" i="5"/>
  <c r="B1740" i="5"/>
  <c r="B1772" i="5"/>
  <c r="B2269" i="5"/>
  <c r="B1296" i="5"/>
  <c r="B605" i="5"/>
  <c r="B1861" i="5"/>
  <c r="B1816" i="5"/>
  <c r="B1826" i="5"/>
  <c r="B986" i="5"/>
  <c r="B1530" i="5"/>
  <c r="B2054" i="5"/>
  <c r="B841" i="5"/>
  <c r="B795" i="5"/>
  <c r="B887" i="5"/>
  <c r="B421" i="5"/>
  <c r="B2129" i="5"/>
  <c r="B821" i="5"/>
  <c r="B1817" i="5"/>
  <c r="B1347" i="5"/>
  <c r="B1480" i="5"/>
  <c r="B379" i="5"/>
  <c r="B1701" i="5"/>
  <c r="B854" i="5"/>
  <c r="B578" i="5"/>
  <c r="B498" i="5"/>
  <c r="B2280" i="5"/>
  <c r="B591" i="5"/>
  <c r="B818" i="5"/>
  <c r="B1868" i="5"/>
  <c r="B159" i="5"/>
  <c r="B1469" i="5"/>
  <c r="B1905" i="5"/>
  <c r="B512" i="5"/>
  <c r="B1081" i="5"/>
  <c r="B298" i="5"/>
  <c r="B1512" i="5"/>
  <c r="B1222" i="5"/>
  <c r="B1326" i="5"/>
  <c r="B1737" i="5"/>
  <c r="B2167" i="5"/>
  <c r="B975" i="5"/>
  <c r="B117" i="5"/>
  <c r="B1034" i="5"/>
  <c r="B248" i="5"/>
  <c r="B1373" i="5"/>
  <c r="B1364" i="5"/>
  <c r="B1368" i="5"/>
  <c r="B594" i="5"/>
  <c r="B1907" i="5"/>
  <c r="B1593" i="5"/>
  <c r="B1168" i="5"/>
  <c r="B572" i="5"/>
  <c r="B1739" i="5"/>
  <c r="B1378" i="5"/>
  <c r="B746" i="5"/>
  <c r="B2179" i="5"/>
  <c r="B808" i="5"/>
  <c r="B120" i="5"/>
  <c r="B1605" i="5"/>
  <c r="B2194" i="5"/>
  <c r="B602" i="5"/>
  <c r="B627" i="5"/>
  <c r="B1840" i="5"/>
  <c r="B2004" i="5"/>
  <c r="B396" i="5"/>
  <c r="B2048" i="5"/>
  <c r="B688" i="5"/>
  <c r="B8" i="5"/>
  <c r="B426" i="5"/>
  <c r="B1678" i="5"/>
  <c r="B1157" i="5"/>
  <c r="B2295" i="5"/>
  <c r="B276" i="5"/>
  <c r="B517" i="5"/>
  <c r="B152" i="5"/>
  <c r="B2427" i="5"/>
  <c r="B143" i="5"/>
  <c r="B635" i="5"/>
  <c r="B2018" i="5"/>
  <c r="B2355" i="5"/>
  <c r="B2143" i="5"/>
  <c r="B782" i="5"/>
  <c r="B2393" i="5"/>
  <c r="B2159" i="5"/>
  <c r="B891" i="5"/>
  <c r="B1872" i="5"/>
  <c r="B36" i="5"/>
  <c r="B81" i="5"/>
  <c r="B2034" i="5"/>
  <c r="B285" i="5"/>
  <c r="B1879" i="5"/>
  <c r="B1057" i="5"/>
  <c r="B553" i="5"/>
  <c r="B923" i="5"/>
  <c r="B1476" i="5"/>
  <c r="B568" i="5"/>
  <c r="B207" i="5"/>
  <c r="B429" i="5"/>
  <c r="B1239" i="5"/>
  <c r="B2041" i="5"/>
  <c r="B1490" i="5"/>
  <c r="B962" i="5"/>
  <c r="B2108" i="5"/>
  <c r="B2259" i="5"/>
  <c r="B1667" i="5"/>
  <c r="B1671" i="5"/>
  <c r="B1645" i="5"/>
  <c r="B1335" i="5"/>
  <c r="B134" i="5"/>
  <c r="B325" i="5"/>
  <c r="B2347" i="5"/>
  <c r="B382" i="5"/>
  <c r="B955" i="5"/>
  <c r="B1576" i="5"/>
  <c r="B770" i="5"/>
  <c r="B2277" i="5"/>
  <c r="B1686" i="5"/>
  <c r="B1035" i="5"/>
  <c r="B717" i="5"/>
  <c r="B1712" i="5"/>
  <c r="B355" i="5"/>
  <c r="B2037" i="5"/>
  <c r="B2207" i="5"/>
  <c r="B677" i="5"/>
  <c r="B1271" i="5"/>
  <c r="B524" i="5"/>
  <c r="B1688" i="5"/>
  <c r="B547" i="5"/>
  <c r="B471" i="5"/>
  <c r="B205" i="5"/>
  <c r="B1306" i="5"/>
  <c r="B1924" i="5"/>
  <c r="B1508" i="5"/>
  <c r="B2071" i="5"/>
  <c r="B1727" i="5"/>
  <c r="B881" i="5"/>
  <c r="B1113" i="5"/>
  <c r="B2409" i="5"/>
  <c r="B2365" i="5"/>
  <c r="B2196" i="5"/>
  <c r="B9" i="5"/>
  <c r="B806" i="5"/>
  <c r="B2192" i="5"/>
  <c r="B472" i="5"/>
  <c r="B2106" i="5"/>
  <c r="B2435" i="5"/>
  <c r="B2168" i="5"/>
  <c r="B1539" i="5"/>
  <c r="B108" i="5"/>
  <c r="B856" i="5"/>
  <c r="B2085" i="5"/>
  <c r="B2253" i="5"/>
  <c r="B1434" i="5"/>
  <c r="B991" i="5"/>
  <c r="B194" i="5"/>
  <c r="B2163" i="5"/>
  <c r="B714" i="5"/>
  <c r="B1422" i="5"/>
  <c r="B1261" i="5"/>
  <c r="B684" i="5"/>
  <c r="B2219" i="5"/>
  <c r="B2184" i="5"/>
  <c r="B1534" i="5"/>
  <c r="B1067" i="5"/>
  <c r="B1660" i="5"/>
  <c r="B190" i="5"/>
  <c r="B1224" i="5"/>
  <c r="B2142" i="5"/>
  <c r="B725" i="5"/>
  <c r="B40" i="5"/>
  <c r="B286" i="5"/>
  <c r="B1493" i="5"/>
  <c r="B1371" i="5"/>
  <c r="B1447" i="5"/>
  <c r="B1875" i="5"/>
  <c r="B1764" i="5"/>
  <c r="B1044" i="5"/>
  <c r="B883" i="5"/>
  <c r="B1206" i="5"/>
  <c r="B17" i="5"/>
  <c r="B353" i="5"/>
  <c r="B485" i="5"/>
  <c r="B2398" i="5"/>
  <c r="B439" i="5"/>
  <c r="B437" i="5"/>
  <c r="B1195" i="5"/>
  <c r="B418" i="5"/>
  <c r="B775" i="5"/>
  <c r="B2131" i="5"/>
  <c r="B513" i="5"/>
  <c r="B1723" i="5"/>
  <c r="B671" i="5"/>
  <c r="B1018" i="5"/>
  <c r="B1024" i="5"/>
  <c r="B2029" i="5"/>
  <c r="B2387" i="5"/>
  <c r="B716" i="5"/>
  <c r="B1182" i="5"/>
  <c r="B1894" i="5"/>
  <c r="B819" i="5"/>
  <c r="B2181" i="5"/>
  <c r="B2245" i="5"/>
  <c r="B210" i="5"/>
  <c r="B391" i="5"/>
  <c r="B835" i="5"/>
  <c r="B399" i="5"/>
  <c r="B2252" i="5"/>
  <c r="B612" i="5"/>
  <c r="B2056" i="5"/>
  <c r="B680" i="5"/>
  <c r="B2016" i="5"/>
  <c r="B303" i="5"/>
  <c r="B2273" i="5"/>
  <c r="B540" i="5"/>
  <c r="B494" i="5"/>
  <c r="B122" i="5"/>
  <c r="B1190" i="5"/>
  <c r="B91" i="5"/>
  <c r="B2338" i="5"/>
  <c r="B1600" i="5"/>
  <c r="B1570" i="5"/>
  <c r="B2060" i="5"/>
  <c r="B2076" i="5"/>
  <c r="B1685" i="5"/>
  <c r="B543" i="5"/>
  <c r="B256" i="5"/>
  <c r="B290" i="5"/>
  <c r="B1912" i="5"/>
  <c r="B935" i="5"/>
  <c r="B461" i="5"/>
  <c r="B912" i="5"/>
  <c r="B2068" i="5"/>
  <c r="B1533" i="5"/>
  <c r="B1622" i="5"/>
  <c r="B1401" i="5"/>
  <c r="B360" i="5"/>
  <c r="B972" i="5"/>
  <c r="B24" i="5"/>
  <c r="B1225" i="5"/>
  <c r="B97" i="5"/>
  <c r="B1310" i="5"/>
  <c r="B1012" i="5"/>
  <c r="B638" i="5"/>
  <c r="B1352" i="5"/>
  <c r="B1527" i="5"/>
  <c r="B550" i="5"/>
  <c r="B528" i="5"/>
  <c r="B732" i="5"/>
  <c r="B909" i="5"/>
  <c r="B1174" i="5"/>
  <c r="B392" i="5"/>
  <c r="B1045" i="5"/>
  <c r="B2413" i="5"/>
  <c r="B2223" i="5"/>
  <c r="B1248" i="5"/>
  <c r="B2278" i="5"/>
  <c r="B1472" i="5"/>
  <c r="B447" i="5"/>
  <c r="B369" i="5"/>
  <c r="B1959" i="5"/>
  <c r="B1309" i="5"/>
  <c r="B37" i="5"/>
  <c r="B274" i="5"/>
  <c r="B367" i="5"/>
  <c r="B1815" i="5"/>
  <c r="B171" i="5"/>
  <c r="B1903" i="5"/>
  <c r="B1621" i="5"/>
  <c r="B278" i="5"/>
  <c r="B1857" i="5"/>
  <c r="B1852" i="5"/>
  <c r="B1738" i="5"/>
  <c r="B2156" i="5"/>
  <c r="B384" i="5"/>
  <c r="B858" i="5"/>
  <c r="B50" i="5"/>
  <c r="B2374" i="5"/>
  <c r="B482" i="5"/>
  <c r="B836" i="5"/>
  <c r="B1633" i="5"/>
  <c r="B1841" i="5"/>
  <c r="B2105" i="5"/>
  <c r="B1708" i="5"/>
  <c r="B1542" i="5"/>
  <c r="B1101" i="5"/>
  <c r="B103" i="5"/>
  <c r="B2017" i="5"/>
  <c r="B245" i="5"/>
  <c r="B1443" i="5"/>
  <c r="B598" i="5"/>
  <c r="B1796" i="5"/>
  <c r="B1714" i="5"/>
  <c r="B397" i="5"/>
  <c r="B2022" i="5"/>
  <c r="B659" i="5"/>
  <c r="B575" i="5"/>
  <c r="B2258" i="5"/>
  <c r="B1580" i="5"/>
  <c r="B958" i="5"/>
  <c r="B938" i="5"/>
  <c r="B1566" i="5"/>
  <c r="B237" i="5"/>
  <c r="B1559" i="5"/>
  <c r="B2344" i="5"/>
  <c r="B1977" i="5"/>
  <c r="B1482" i="5"/>
  <c r="B1259" i="5"/>
  <c r="B1748" i="5"/>
  <c r="B2406" i="5"/>
  <c r="B2303" i="5"/>
  <c r="B1353" i="5"/>
  <c r="B133" i="5"/>
  <c r="B1882" i="5"/>
  <c r="B1516" i="5"/>
  <c r="B763" i="5"/>
  <c r="B1363" i="5"/>
  <c r="B1116" i="5"/>
  <c r="B888" i="5"/>
  <c r="B493" i="5"/>
  <c r="B2208" i="5"/>
  <c r="B1874" i="5"/>
  <c r="B546" i="5"/>
  <c r="B2014" i="5"/>
  <c r="B2371" i="5"/>
  <c r="B580" i="5"/>
  <c r="B656" i="5"/>
  <c r="B571" i="5"/>
  <c r="B1283" i="5"/>
  <c r="B1810" i="5"/>
  <c r="B711" i="5"/>
  <c r="B1579" i="5"/>
  <c r="B198" i="5"/>
  <c r="B1997" i="5"/>
  <c r="B1148" i="5"/>
  <c r="B1066" i="5"/>
  <c r="B519" i="5"/>
  <c r="B1901" i="5"/>
  <c r="B595" i="5"/>
  <c r="B673" i="5"/>
  <c r="B1429" i="5"/>
  <c r="B985" i="5"/>
  <c r="B479" i="5"/>
  <c r="B747" i="5"/>
  <c r="B1253" i="5"/>
  <c r="B2080" i="5"/>
  <c r="B666" i="5"/>
  <c r="B674" i="5"/>
  <c r="B1032" i="5"/>
  <c r="B236" i="5"/>
  <c r="B1889" i="5"/>
  <c r="B1972" i="5"/>
  <c r="B1052" i="5"/>
  <c r="B511" i="5"/>
  <c r="B173" i="5"/>
  <c r="B1463" i="5"/>
  <c r="B2378" i="5"/>
  <c r="B976" i="5"/>
  <c r="B2127" i="5"/>
  <c r="B1414" i="5"/>
  <c r="B2136" i="5"/>
  <c r="B1883" i="5"/>
  <c r="B1967" i="5"/>
  <c r="B1581" i="5"/>
  <c r="B1033" i="5"/>
  <c r="B149" i="5"/>
  <c r="B2244" i="5"/>
  <c r="B1282" i="5"/>
  <c r="B282" i="5"/>
  <c r="B686" i="5"/>
  <c r="B1927" i="5"/>
  <c r="B1848" i="5"/>
  <c r="B530" i="5"/>
  <c r="B1001" i="5"/>
  <c r="B1037" i="5"/>
  <c r="B913" i="5"/>
  <c r="B840" i="5"/>
  <c r="B1167" i="5"/>
  <c r="B48" i="5"/>
  <c r="B2313" i="5"/>
  <c r="B532" i="5"/>
  <c r="B167" i="5"/>
  <c r="B329" i="5"/>
  <c r="B284" i="5"/>
  <c r="B669" i="5"/>
  <c r="B1646" i="5"/>
  <c r="B2312" i="5"/>
  <c r="B2110" i="5"/>
  <c r="B478" i="5"/>
  <c r="B1975" i="5"/>
  <c r="B2149" i="5"/>
  <c r="B1092" i="5"/>
  <c r="B581" i="5"/>
  <c r="B1717" i="5"/>
  <c r="B823" i="5"/>
  <c r="B1333" i="5"/>
  <c r="B185" i="5"/>
  <c r="B150" i="5"/>
  <c r="B2117" i="5"/>
  <c r="B1228" i="5"/>
  <c r="B973" i="5"/>
  <c r="B1783" i="5"/>
  <c r="B1388" i="5"/>
  <c r="B2363" i="5"/>
  <c r="B1183" i="5"/>
  <c r="B1126" i="5"/>
  <c r="B1432" i="5"/>
  <c r="B727" i="5"/>
  <c r="B2214" i="5"/>
  <c r="B1565" i="5"/>
  <c r="B2319" i="5"/>
  <c r="B1231" i="5"/>
  <c r="B246" i="5"/>
  <c r="B2091" i="5"/>
  <c r="B2362" i="5"/>
  <c r="B63" i="5"/>
  <c r="B444" i="5"/>
  <c r="B1847" i="5"/>
  <c r="B576" i="5"/>
  <c r="B2098" i="5"/>
  <c r="B1554" i="5"/>
  <c r="B868" i="5"/>
  <c r="B2093" i="5"/>
  <c r="B304" i="5"/>
  <c r="B2231" i="5"/>
  <c r="B295" i="5"/>
  <c r="B2177" i="5"/>
  <c r="B2333" i="5"/>
  <c r="B1973" i="5"/>
  <c r="B354" i="5"/>
  <c r="B411" i="5"/>
  <c r="B475" i="5"/>
  <c r="B606" i="5"/>
  <c r="B2083" i="5"/>
  <c r="B899" i="5"/>
  <c r="B1465" i="5"/>
  <c r="B211" i="5"/>
  <c r="B709" i="5"/>
  <c r="B722" i="5"/>
  <c r="B1564" i="5"/>
  <c r="B1599" i="5"/>
  <c r="B271" i="5"/>
  <c r="B2162" i="5"/>
  <c r="B1154" i="5"/>
  <c r="B2287" i="5"/>
  <c r="B1144" i="5"/>
  <c r="B430" i="5"/>
  <c r="B743" i="5"/>
  <c r="B281" i="5"/>
  <c r="B1517" i="5"/>
  <c r="B1340" i="5"/>
  <c r="B1415" i="5"/>
  <c r="B2428" i="5"/>
  <c r="B997" i="5"/>
  <c r="B1386" i="5"/>
  <c r="B408" i="5"/>
  <c r="B824" i="5"/>
  <c r="B1497" i="5"/>
  <c r="B1499" i="5"/>
  <c r="B1677" i="5"/>
  <c r="B604" i="5"/>
  <c r="B1836" i="5"/>
  <c r="B2311" i="5"/>
  <c r="B1062" i="5"/>
  <c r="B208" i="5"/>
  <c r="B762" i="5"/>
  <c r="B141" i="5"/>
  <c r="B184" i="5"/>
  <c r="B1794" i="5"/>
  <c r="B377" i="5"/>
  <c r="B179" i="5"/>
  <c r="B1489" i="5"/>
  <c r="B2124" i="5"/>
  <c r="B830" i="5"/>
  <c r="B264" i="5"/>
  <c r="B490" i="5"/>
  <c r="B1771" i="5"/>
  <c r="B742" i="5"/>
  <c r="B2065" i="5"/>
  <c r="B1590" i="5"/>
  <c r="B340" i="5"/>
  <c r="B1061" i="5"/>
  <c r="B1782" i="5"/>
  <c r="B902" i="5"/>
  <c r="B698" i="5"/>
  <c r="B2408" i="5"/>
  <c r="B565" i="5"/>
  <c r="B1132" i="5"/>
  <c r="B555" i="5"/>
  <c r="B2158" i="5"/>
  <c r="B1710" i="5"/>
  <c r="B1558" i="5"/>
  <c r="B1290" i="5"/>
  <c r="B2385" i="5"/>
  <c r="B2352" i="5"/>
  <c r="B865" i="5"/>
  <c r="B1147" i="5"/>
  <c r="B1269" i="5"/>
  <c r="B990" i="5"/>
  <c r="B2021" i="5"/>
  <c r="B75" i="5"/>
  <c r="B1026" i="5"/>
  <c r="B1970" i="5"/>
  <c r="B796" i="5"/>
  <c r="B1913" i="5"/>
  <c r="B132" i="5"/>
  <c r="B112" i="5"/>
  <c r="B1348" i="5"/>
  <c r="B650" i="5"/>
  <c r="B932" i="5"/>
  <c r="B1755" i="5"/>
  <c r="B562" i="5"/>
  <c r="B2113" i="5"/>
  <c r="B1551" i="5"/>
  <c r="B1790" i="5"/>
  <c r="B1746" i="5"/>
  <c r="B1186" i="5"/>
  <c r="B1095" i="5"/>
  <c r="B761" i="5"/>
  <c r="B58" i="5"/>
  <c r="B169" i="5"/>
  <c r="B2090" i="5"/>
  <c r="B302" i="5"/>
  <c r="B847" i="5"/>
  <c r="B1831" i="5"/>
  <c r="B702" i="5"/>
  <c r="B419" i="5"/>
  <c r="B1404" i="5"/>
  <c r="B1806" i="5"/>
  <c r="B826" i="5"/>
  <c r="B26" i="5"/>
  <c r="B1005" i="5"/>
  <c r="B783" i="5"/>
  <c r="B319" i="5"/>
  <c r="B1152" i="5"/>
  <c r="B661" i="5"/>
  <c r="B1160" i="5"/>
  <c r="B2210" i="5"/>
  <c r="B197" i="5"/>
  <c r="B1932" i="5"/>
  <c r="B527" i="5"/>
  <c r="B1150" i="5"/>
  <c r="B779" i="5"/>
  <c r="B1122" i="5"/>
  <c r="B217" i="5"/>
  <c r="B2011" i="5"/>
  <c r="B597" i="5"/>
  <c r="B1664" i="5"/>
  <c r="B468" i="5"/>
  <c r="B2107" i="5"/>
  <c r="B337" i="5"/>
  <c r="B1800" i="5"/>
  <c r="B1319" i="5"/>
  <c r="B2015" i="5"/>
  <c r="B1835" i="5"/>
  <c r="B1958" i="5"/>
  <c r="B2075" i="5"/>
  <c r="B432" i="5"/>
  <c r="B2240" i="5"/>
  <c r="B1313" i="5"/>
  <c r="B813" i="5"/>
  <c r="B1914" i="5"/>
  <c r="B525" i="5"/>
  <c r="B1038" i="5"/>
  <c r="B587" i="5"/>
  <c r="B1456" i="5"/>
  <c r="B416" i="5"/>
  <c r="B72" i="5"/>
  <c r="B435" i="5"/>
  <c r="B1334" i="5"/>
  <c r="B446" i="5"/>
  <c r="B1656" i="5"/>
  <c r="B483" i="5"/>
  <c r="B1266" i="5"/>
  <c r="B1892" i="5"/>
  <c r="B810" i="5"/>
  <c r="B2392" i="5"/>
  <c r="B1159" i="5"/>
  <c r="B1040" i="5"/>
  <c r="B1396" i="5"/>
  <c r="B1899" i="5"/>
  <c r="B1346" i="5"/>
  <c r="B2266" i="5"/>
  <c r="B2047" i="5"/>
  <c r="B1866" i="5"/>
  <c r="B39" i="5"/>
  <c r="B1481" i="5"/>
  <c r="B1809" i="5"/>
  <c r="B500" i="5"/>
  <c r="B279" i="5"/>
  <c r="B1338" i="5"/>
  <c r="B980" i="5"/>
  <c r="B1292" i="5"/>
  <c r="B1298" i="5"/>
  <c r="B1219" i="5"/>
  <c r="B599" i="5"/>
  <c r="B801" i="5"/>
  <c r="B2189" i="5"/>
  <c r="B1235" i="5"/>
  <c r="B412" i="5"/>
  <c r="B2262" i="5"/>
  <c r="B2063" i="5"/>
  <c r="B361" i="5"/>
  <c r="B1439" i="5"/>
  <c r="B1162" i="5"/>
  <c r="B2024" i="5"/>
  <c r="B2407" i="5"/>
  <c r="B1635" i="5"/>
  <c r="B425" i="5"/>
  <c r="B622" i="5"/>
  <c r="B2426" i="5"/>
  <c r="B2198" i="5"/>
  <c r="B1617" i="5"/>
  <c r="B1197" i="5"/>
  <c r="B2255" i="5"/>
  <c r="B1844" i="5"/>
  <c r="B352" i="5"/>
  <c r="B83" i="5"/>
  <c r="B2051" i="5"/>
  <c r="B1979" i="5"/>
  <c r="B2419" i="5"/>
  <c r="B466" i="5"/>
  <c r="B1279" i="5"/>
  <c r="B1569" i="5"/>
  <c r="B29" i="5"/>
  <c r="B1986" i="5"/>
  <c r="B401" i="5"/>
  <c r="B2151" i="5"/>
  <c r="B1616" i="5"/>
  <c r="B373" i="5"/>
  <c r="B65" i="5"/>
  <c r="B928" i="5"/>
  <c r="B462" i="5"/>
  <c r="B2188" i="5"/>
  <c r="B1405" i="5"/>
  <c r="B785" i="5"/>
  <c r="B160" i="5"/>
  <c r="B1960" i="5"/>
  <c r="B275" i="5"/>
  <c r="B10" i="5"/>
  <c r="B1119" i="5"/>
  <c r="B338" i="5"/>
  <c r="B82" i="5"/>
  <c r="B1719" i="5"/>
  <c r="B1674" i="5"/>
  <c r="B1133" i="5"/>
  <c r="B1732" i="5"/>
  <c r="B261" i="5"/>
  <c r="B2373" i="5"/>
  <c r="B764" i="5"/>
  <c r="B1294" i="5"/>
  <c r="B1191" i="5"/>
  <c r="B3" i="5"/>
  <c r="B2123" i="5"/>
  <c r="B557" i="5"/>
  <c r="B2410" i="5"/>
  <c r="B1058" i="5"/>
  <c r="B2112" i="5"/>
  <c r="B2102" i="5"/>
  <c r="B1814" i="5"/>
  <c r="B2380" i="5"/>
  <c r="B726" i="5"/>
  <c r="B1257" i="5"/>
  <c r="B1083" i="5"/>
  <c r="B1824" i="5"/>
  <c r="B196" i="5"/>
  <c r="B20" i="5"/>
  <c r="B1828" i="5"/>
  <c r="B79" i="5"/>
  <c r="B309" i="5"/>
  <c r="B1196" i="5"/>
  <c r="B1545" i="5"/>
  <c r="B2366" i="5"/>
  <c r="B1612" i="5"/>
  <c r="B1025" i="5"/>
  <c r="B1246" i="5"/>
  <c r="B1069" i="5"/>
  <c r="B1170" i="5"/>
  <c r="B2033" i="5"/>
  <c r="B1532" i="5"/>
  <c r="B1950" i="5"/>
  <c r="B744" i="5"/>
  <c r="B907" i="5"/>
  <c r="B178" i="5"/>
  <c r="B1969" i="5"/>
  <c r="B2211" i="5"/>
  <c r="B614" i="5"/>
  <c r="B1210" i="5"/>
  <c r="B807" i="5"/>
  <c r="B1500" i="5"/>
  <c r="B849" i="5"/>
  <c r="B151" i="5"/>
  <c r="B1713" i="5"/>
  <c r="B1916" i="5"/>
  <c r="B2134" i="5"/>
  <c r="B60" i="5"/>
  <c r="B1700" i="5"/>
  <c r="B226" i="5"/>
  <c r="B609" i="5"/>
  <c r="B2092" i="5"/>
  <c r="B721" i="5"/>
  <c r="B240" i="5"/>
  <c r="B1839" i="5"/>
  <c r="B1468" i="5"/>
  <c r="B1520" i="5"/>
  <c r="B174" i="5"/>
  <c r="B1504" i="5"/>
  <c r="B1550" i="5"/>
  <c r="B477" i="5"/>
  <c r="B1676" i="5"/>
  <c r="B710" i="5"/>
  <c r="B1556" i="5"/>
  <c r="B608" i="5"/>
  <c r="B68" i="5"/>
  <c r="B1625" i="5"/>
  <c r="B2097" i="5"/>
  <c r="B952" i="5"/>
  <c r="B981" i="5"/>
  <c r="B1941" i="5"/>
  <c r="B2144" i="5"/>
  <c r="B641" i="5"/>
  <c r="B526" i="5"/>
  <c r="B1115" i="5"/>
  <c r="B2224" i="5"/>
  <c r="B1385" i="5"/>
  <c r="B2023" i="5"/>
  <c r="B694" i="5"/>
  <c r="U2458" i="6" l="1"/>
  <c r="U2460" i="6"/>
  <c r="U2459" i="6"/>
  <c r="L980" i="5"/>
  <c r="L1159" i="5"/>
  <c r="L306" i="5"/>
  <c r="L1137" i="5"/>
  <c r="L53" i="5"/>
  <c r="L2198" i="5"/>
  <c r="L364" i="5"/>
  <c r="L935" i="5"/>
  <c r="L1055" i="5"/>
  <c r="L2367" i="5"/>
  <c r="L2452" i="5"/>
  <c r="L2007" i="5"/>
  <c r="L31" i="5"/>
  <c r="L19" i="5"/>
  <c r="L922" i="5"/>
  <c r="L664" i="5"/>
  <c r="L1962" i="5"/>
  <c r="L570" i="5"/>
  <c r="L1301" i="5"/>
  <c r="L840" i="5"/>
  <c r="L1520" i="5"/>
  <c r="L1815" i="5"/>
  <c r="L1602" i="5"/>
  <c r="L1903" i="5"/>
  <c r="L2433" i="5"/>
  <c r="L421" i="5"/>
  <c r="L2291" i="5"/>
  <c r="L1481" i="5"/>
  <c r="L862" i="5"/>
  <c r="L197" i="5"/>
  <c r="L1633" i="5"/>
  <c r="L1486" i="5"/>
  <c r="L474" i="5"/>
  <c r="L1885" i="5"/>
  <c r="L191" i="5"/>
  <c r="L1577" i="5"/>
  <c r="L2134" i="5"/>
  <c r="L580" i="5"/>
  <c r="L1932" i="5"/>
  <c r="L2114" i="5"/>
  <c r="L2272" i="5"/>
  <c r="L1051" i="5"/>
  <c r="L883" i="5"/>
  <c r="L1469" i="5"/>
  <c r="L868" i="5"/>
  <c r="L756" i="5"/>
  <c r="L669" i="5"/>
  <c r="L1713" i="5"/>
  <c r="L705" i="5"/>
  <c r="L1045" i="5"/>
  <c r="L2081" i="5"/>
  <c r="L433" i="5"/>
  <c r="L1637" i="5"/>
  <c r="L1532" i="5"/>
  <c r="L1025" i="5"/>
  <c r="L134" i="5"/>
  <c r="L2327" i="5"/>
  <c r="L1694" i="5"/>
  <c r="L10" i="5"/>
  <c r="L1528" i="5"/>
  <c r="L255" i="5"/>
  <c r="L2190" i="5"/>
  <c r="L998" i="5"/>
  <c r="L1645" i="5"/>
  <c r="L1326" i="5"/>
  <c r="L1347" i="5"/>
  <c r="L2099" i="5"/>
  <c r="L9" i="5"/>
  <c r="L2170" i="5"/>
  <c r="L476" i="5"/>
  <c r="L114" i="5"/>
  <c r="L1671" i="5"/>
  <c r="L1594" i="5"/>
  <c r="L830" i="5"/>
  <c r="L779" i="5"/>
  <c r="L2378" i="5"/>
  <c r="L823" i="5"/>
  <c r="L874" i="5"/>
  <c r="L1772" i="5"/>
  <c r="L1684" i="5"/>
  <c r="L14" i="5"/>
  <c r="L2154" i="5"/>
  <c r="L1930" i="5"/>
  <c r="L1446" i="5"/>
  <c r="L2181" i="5"/>
  <c r="L1849" i="5"/>
  <c r="L2439" i="5"/>
  <c r="L958" i="5"/>
  <c r="L1940" i="5"/>
  <c r="L115" i="5"/>
  <c r="L542" i="5"/>
  <c r="L2169" i="5"/>
  <c r="L927" i="5"/>
  <c r="L1796" i="5"/>
  <c r="L355" i="5"/>
  <c r="L631" i="5"/>
  <c r="L2025" i="5"/>
  <c r="L153" i="5"/>
  <c r="L1802" i="5"/>
  <c r="L1203" i="5"/>
  <c r="L1152" i="5"/>
  <c r="L136" i="5"/>
  <c r="L801" i="5"/>
  <c r="L284" i="5"/>
  <c r="L1259" i="5"/>
  <c r="L2337" i="5"/>
  <c r="L1403" i="5"/>
  <c r="L605" i="5"/>
  <c r="L48" i="5"/>
  <c r="L1690" i="5"/>
  <c r="L806" i="5"/>
  <c r="L932" i="5"/>
  <c r="L1929" i="5"/>
  <c r="L1005" i="5"/>
  <c r="L1846" i="5"/>
  <c r="L67" i="5"/>
  <c r="L1801" i="5"/>
  <c r="L2434" i="5"/>
  <c r="L37" i="5"/>
  <c r="L2149" i="5"/>
  <c r="L1185" i="5"/>
  <c r="L85" i="5"/>
  <c r="L571" i="5"/>
  <c r="L2167" i="5"/>
  <c r="L387" i="5"/>
  <c r="L309" i="5"/>
  <c r="L483" i="5"/>
  <c r="L1613" i="5"/>
  <c r="L783" i="5"/>
  <c r="L1115" i="5"/>
  <c r="L65" i="5"/>
  <c r="L1600" i="5"/>
  <c r="L2332" i="5"/>
  <c r="L1269" i="5"/>
  <c r="L555" i="5"/>
  <c r="L1270" i="5"/>
  <c r="L2223" i="5"/>
  <c r="L964" i="5"/>
  <c r="L16" i="5"/>
  <c r="L1799" i="5"/>
  <c r="L814" i="5"/>
  <c r="L2225" i="5"/>
  <c r="L2133" i="5"/>
  <c r="L1359" i="5"/>
  <c r="L1838" i="5"/>
  <c r="L346" i="5"/>
  <c r="L1821" i="5"/>
  <c r="L559" i="5"/>
  <c r="L2076" i="5"/>
  <c r="L117" i="5"/>
  <c r="L574" i="5"/>
  <c r="L51" i="5"/>
  <c r="L2146" i="5"/>
  <c r="L731" i="5"/>
  <c r="L2028" i="5"/>
  <c r="L2033" i="5"/>
  <c r="L670" i="5"/>
  <c r="L1646" i="5"/>
  <c r="L1325" i="5"/>
  <c r="L2087" i="5"/>
  <c r="L1145" i="5"/>
  <c r="L1010" i="5"/>
  <c r="L1565" i="5"/>
  <c r="L420" i="5"/>
  <c r="L609" i="5"/>
  <c r="L87" i="5"/>
  <c r="L2124" i="5"/>
  <c r="L1163" i="5"/>
  <c r="L655" i="5"/>
  <c r="L2334" i="5"/>
  <c r="L427" i="5"/>
  <c r="L1215" i="5"/>
  <c r="L250" i="5"/>
  <c r="L273" i="5"/>
  <c r="L1551" i="5"/>
  <c r="L436" i="5"/>
  <c r="L415" i="5"/>
  <c r="L721" i="5"/>
  <c r="L2266" i="5"/>
  <c r="L1168" i="5"/>
  <c r="L1290" i="5"/>
  <c r="L459" i="5"/>
  <c r="L1764" i="5"/>
  <c r="L1044" i="5"/>
  <c r="L2113" i="5"/>
  <c r="L1490" i="5"/>
  <c r="L2342" i="5"/>
  <c r="L487" i="5"/>
  <c r="L2029" i="5"/>
  <c r="L1972" i="5"/>
  <c r="L870" i="5"/>
  <c r="L479" i="5"/>
  <c r="L2235" i="5"/>
  <c r="L572" i="5"/>
  <c r="L74" i="5"/>
  <c r="L21" i="5"/>
  <c r="L1484" i="5"/>
  <c r="L1789" i="5"/>
  <c r="L1429" i="5"/>
  <c r="L804" i="5"/>
  <c r="L107" i="5"/>
  <c r="L1401" i="5"/>
  <c r="L611" i="5"/>
  <c r="L269" i="5"/>
  <c r="L970" i="5"/>
  <c r="L1704" i="5"/>
  <c r="L936" i="5"/>
  <c r="L1425" i="5"/>
  <c r="L1582" i="5"/>
  <c r="L298" i="5"/>
  <c r="L792" i="5"/>
  <c r="L456" i="5"/>
  <c r="L1876" i="5"/>
  <c r="L1665" i="5"/>
  <c r="L449" i="5"/>
  <c r="L1543" i="5"/>
  <c r="L1547" i="5"/>
  <c r="L2219" i="5"/>
  <c r="L1766" i="5"/>
  <c r="L1432" i="5"/>
  <c r="L389" i="5"/>
  <c r="L2207" i="5"/>
  <c r="L777" i="5"/>
  <c r="L304" i="5"/>
  <c r="L493" i="5"/>
  <c r="L937" i="5"/>
  <c r="L1496" i="5"/>
  <c r="L283" i="5"/>
  <c r="L1835" i="5"/>
  <c r="L2014" i="5"/>
  <c r="L1396" i="5"/>
  <c r="L2440" i="5"/>
  <c r="L1935" i="5"/>
  <c r="L2011" i="5"/>
  <c r="L947" i="5"/>
  <c r="L156" i="5"/>
  <c r="L1431" i="5"/>
  <c r="L1225" i="5"/>
  <c r="L1660" i="5"/>
  <c r="L1862" i="5"/>
  <c r="L1974" i="5"/>
  <c r="L691" i="5"/>
  <c r="L322" i="5"/>
  <c r="L552" i="5"/>
  <c r="L2218" i="5"/>
  <c r="L2129" i="5"/>
  <c r="L394" i="5"/>
  <c r="L1278" i="5"/>
  <c r="L1620" i="5"/>
  <c r="L1560" i="5"/>
  <c r="L1696" i="5"/>
  <c r="L1253" i="5"/>
  <c r="L1745" i="5"/>
  <c r="L1715" i="5"/>
  <c r="L1358" i="5"/>
  <c r="L1348" i="5"/>
  <c r="L321" i="5"/>
  <c r="L423" i="5"/>
  <c r="L1852" i="5"/>
  <c r="L1441" i="5"/>
  <c r="L1987" i="5"/>
  <c r="L1043" i="5"/>
  <c r="L467" i="5"/>
  <c r="L698" i="5"/>
  <c r="L1098" i="5"/>
  <c r="L1250" i="5"/>
  <c r="L120" i="5"/>
  <c r="L1830" i="5"/>
  <c r="L81" i="5"/>
  <c r="L1608" i="5"/>
  <c r="L2013" i="5"/>
  <c r="L2093" i="5"/>
  <c r="L381" i="5"/>
  <c r="L1408" i="5"/>
  <c r="L203" i="5"/>
  <c r="L1296" i="5"/>
  <c r="L1924" i="5"/>
  <c r="L1535" i="5"/>
  <c r="L519" i="5"/>
  <c r="L1435" i="5"/>
  <c r="L1029" i="5"/>
  <c r="L2319" i="5"/>
  <c r="L554" i="5"/>
  <c r="L2200" i="5"/>
  <c r="L984" i="5"/>
  <c r="L2036" i="5"/>
  <c r="L2080" i="5"/>
  <c r="L1878" i="5"/>
  <c r="L1712" i="5"/>
  <c r="L1126" i="5"/>
  <c r="L1262" i="5"/>
  <c r="L1305" i="5"/>
  <c r="L475" i="5"/>
  <c r="L435" i="5"/>
  <c r="L89" i="5"/>
  <c r="L1672" i="5"/>
  <c r="L336" i="5"/>
  <c r="L2358" i="5"/>
  <c r="L2215" i="5"/>
  <c r="L2122" i="5"/>
  <c r="L910" i="5"/>
  <c r="L1094" i="5"/>
  <c r="L1678" i="5"/>
  <c r="L1125" i="5"/>
  <c r="L1727" i="5"/>
  <c r="L1737" i="5"/>
  <c r="L589" i="5"/>
  <c r="L2305" i="5"/>
  <c r="L1343" i="5"/>
  <c r="L478" i="5"/>
  <c r="L1837" i="5"/>
  <c r="L740" i="5"/>
  <c r="L769" i="5"/>
  <c r="L1741" i="5"/>
  <c r="L762" i="5"/>
  <c r="L1921" i="5"/>
  <c r="L1867" i="5"/>
  <c r="L2369" i="5"/>
  <c r="L1068" i="5"/>
  <c r="L2253" i="5"/>
  <c r="L1615" i="5"/>
  <c r="L770" i="5"/>
  <c r="L162" i="5"/>
  <c r="L2205" i="5"/>
  <c r="L217" i="5"/>
  <c r="L494" i="5"/>
  <c r="L1402" i="5"/>
  <c r="L953" i="5"/>
  <c r="L1235" i="5"/>
  <c r="L682" i="5"/>
  <c r="L2118" i="5"/>
  <c r="L798" i="5"/>
  <c r="L916" i="5"/>
  <c r="L566" i="5"/>
  <c r="L2221" i="5"/>
  <c r="L251" i="5"/>
  <c r="L2278" i="5"/>
  <c r="L1826" i="5"/>
  <c r="L1202" i="5"/>
  <c r="L662" i="5"/>
  <c r="L880" i="5"/>
  <c r="L1728" i="5"/>
  <c r="L1149" i="5"/>
  <c r="L1286" i="5"/>
  <c r="L1282" i="5"/>
  <c r="L2373" i="5"/>
  <c r="L1817" i="5"/>
  <c r="L1476" i="5"/>
  <c r="L1223" i="5"/>
  <c r="L1231" i="5"/>
  <c r="L2037" i="5"/>
  <c r="L157" i="5"/>
  <c r="L904" i="5"/>
  <c r="L1144" i="5"/>
  <c r="L1175" i="5"/>
  <c r="L1870" i="5"/>
  <c r="L606" i="5"/>
  <c r="L951" i="5"/>
  <c r="L2224" i="5"/>
  <c r="L997" i="5"/>
  <c r="L410" i="5"/>
  <c r="L1889" i="5"/>
  <c r="L960" i="5"/>
  <c r="L1376" i="5"/>
  <c r="L567" i="5"/>
  <c r="L444" i="5"/>
  <c r="L1053" i="5"/>
  <c r="L1576" i="5"/>
  <c r="L1812" i="5"/>
  <c r="L1558" i="5"/>
  <c r="L1123" i="5"/>
  <c r="L738" i="5"/>
  <c r="L1971" i="5"/>
  <c r="L1828" i="5"/>
  <c r="L531" i="5"/>
  <c r="L1857" i="5"/>
  <c r="L1868" i="5"/>
  <c r="L1000" i="5"/>
  <c r="L742" i="5"/>
  <c r="L288" i="5"/>
  <c r="L1959" i="5"/>
  <c r="L1313" i="5"/>
  <c r="L1855" i="5"/>
  <c r="L2288" i="5"/>
  <c r="L223" i="5"/>
  <c r="L17" i="5"/>
  <c r="L1823" i="5"/>
  <c r="L1345" i="5"/>
  <c r="L1907" i="5"/>
  <c r="L996" i="5"/>
  <c r="L1621" i="5"/>
  <c r="L1555" i="5"/>
  <c r="L677" i="5"/>
  <c r="L113" i="5"/>
  <c r="L345" i="5"/>
  <c r="L1324" i="5"/>
  <c r="L1131" i="5"/>
  <c r="L2311" i="5"/>
  <c r="L1219" i="5"/>
  <c r="L78" i="5"/>
  <c r="L461" i="5"/>
  <c r="L758" i="5"/>
  <c r="L103" i="5"/>
  <c r="L1073" i="5"/>
  <c r="L2444" i="5"/>
  <c r="L149" i="5"/>
  <c r="L1245" i="5"/>
  <c r="L1363" i="5"/>
  <c r="L949" i="5"/>
  <c r="L1983" i="5"/>
  <c r="L1184" i="5"/>
  <c r="L2357" i="5"/>
  <c r="L673" i="5"/>
  <c r="L597" i="5"/>
  <c r="L2003" i="5"/>
  <c r="L2024" i="5"/>
  <c r="L598" i="5"/>
  <c r="L1422" i="5"/>
  <c r="L1692" i="5"/>
  <c r="L1752" i="5"/>
  <c r="L1632" i="5"/>
  <c r="L763" i="5"/>
  <c r="L1534" i="5"/>
  <c r="L2390" i="5"/>
  <c r="L612" i="5"/>
  <c r="L123" i="5"/>
  <c r="L1735" i="5"/>
  <c r="L1234" i="5"/>
  <c r="L370" i="5"/>
  <c r="L1243" i="5"/>
  <c r="L296" i="5"/>
  <c r="L229" i="5"/>
  <c r="L1355" i="5"/>
  <c r="L236" i="5"/>
  <c r="L1822" i="5"/>
  <c r="L1607" i="5"/>
  <c r="L1982" i="5"/>
  <c r="L1588" i="5"/>
  <c r="L430" i="5"/>
  <c r="L489" i="5"/>
  <c r="L1771" i="5"/>
  <c r="L1337" i="5"/>
  <c r="L961" i="5"/>
  <c r="L1077" i="5"/>
  <c r="L216" i="5"/>
  <c r="L2094" i="5"/>
  <c r="L860" i="5"/>
  <c r="L2386" i="5"/>
  <c r="L1631" i="5"/>
  <c r="L317" i="5"/>
  <c r="L61" i="5"/>
  <c r="L1892" i="5"/>
  <c r="L215" i="5"/>
  <c r="L1593" i="5"/>
  <c r="L576" i="5"/>
  <c r="L674" i="5"/>
  <c r="L599" i="5"/>
  <c r="L1708" i="5"/>
  <c r="L747" i="5"/>
  <c r="L965" i="5"/>
  <c r="L50" i="5"/>
  <c r="L1061" i="5"/>
  <c r="L1110" i="5"/>
  <c r="L878" i="5"/>
  <c r="L2060" i="5"/>
  <c r="L2338" i="5"/>
  <c r="L432" i="5"/>
  <c r="L1311" i="5"/>
  <c r="L846" i="5"/>
  <c r="L1271" i="5"/>
  <c r="L923" i="5"/>
  <c r="L900" i="5"/>
  <c r="L2188" i="5"/>
  <c r="L1240" i="5"/>
  <c r="L690" i="5"/>
  <c r="L443" i="5"/>
  <c r="L1083" i="5"/>
  <c r="L1323" i="5"/>
  <c r="L1979" i="5"/>
  <c r="L2156" i="5"/>
  <c r="L293" i="5"/>
  <c r="L2259" i="5"/>
  <c r="L2336" i="5"/>
  <c r="L1413" i="5"/>
  <c r="L1973" i="5"/>
  <c r="L1790" i="5"/>
  <c r="L2163" i="5"/>
  <c r="L2363" i="5"/>
  <c r="L383" i="5"/>
  <c r="L856" i="5"/>
  <c r="L391" i="5"/>
  <c r="L2203" i="5"/>
  <c r="L835" i="5"/>
  <c r="L1927" i="5"/>
  <c r="L808" i="5"/>
  <c r="L1831" i="5"/>
  <c r="L71" i="5"/>
  <c r="L1331" i="5"/>
  <c r="L1765" i="5"/>
  <c r="L385" i="5"/>
  <c r="L397" i="5"/>
  <c r="L885" i="5"/>
  <c r="L641" i="5"/>
  <c r="L1212" i="5"/>
  <c r="L1037" i="5"/>
  <c r="L2345" i="5"/>
  <c r="L821" i="5"/>
  <c r="L101" i="5"/>
  <c r="L1195" i="5"/>
  <c r="L1583" i="5"/>
  <c r="L2324" i="5"/>
  <c r="L1248" i="5"/>
  <c r="L1778" i="5"/>
  <c r="L1466" i="5"/>
  <c r="L282" i="5"/>
  <c r="L2443" i="5"/>
  <c r="L152" i="5"/>
  <c r="L1768" i="5"/>
  <c r="L1516" i="5"/>
  <c r="L962" i="5"/>
  <c r="L1064" i="5"/>
  <c r="L1444" i="5"/>
  <c r="L1533" i="5"/>
  <c r="L1205" i="5"/>
  <c r="L657" i="5"/>
  <c r="L622" i="5"/>
  <c r="L1258" i="5"/>
  <c r="L1630" i="5"/>
  <c r="L75" i="5"/>
  <c r="L1194" i="5"/>
  <c r="L1034" i="5"/>
  <c r="L1978" i="5"/>
  <c r="L957" i="5"/>
  <c r="L143" i="5"/>
  <c r="L2110" i="5"/>
  <c r="L1415" i="5"/>
  <c r="L983" i="5"/>
  <c r="L986" i="5"/>
  <c r="L2070" i="5"/>
  <c r="L408" i="5"/>
  <c r="L2147" i="5"/>
  <c r="L2269" i="5"/>
  <c r="L2352" i="5"/>
  <c r="L2415" i="5"/>
  <c r="L1434" i="5"/>
  <c r="L1709" i="5"/>
  <c r="L2047" i="5"/>
  <c r="L1616" i="5"/>
  <c r="L773" i="5"/>
  <c r="L824" i="5"/>
  <c r="L969" i="5"/>
  <c r="L784" i="5"/>
  <c r="L2018" i="5"/>
  <c r="L1369" i="5"/>
  <c r="L1138" i="5"/>
  <c r="L354" i="5"/>
  <c r="L2041" i="5"/>
  <c r="L1198" i="5"/>
  <c r="L2015" i="5"/>
  <c r="L1406" i="5"/>
  <c r="L245" i="5"/>
  <c r="L1625" i="5"/>
  <c r="L1681" i="5"/>
  <c r="L857" i="5"/>
  <c r="L812" i="5"/>
  <c r="L836" i="5"/>
  <c r="L2365" i="5"/>
  <c r="L1372" i="5"/>
  <c r="L760" i="5"/>
  <c r="L2214" i="5"/>
  <c r="L1143" i="5"/>
  <c r="L2287" i="5"/>
  <c r="L2293" i="5"/>
  <c r="L1442" i="5"/>
  <c r="L2085" i="5"/>
  <c r="L442" i="5"/>
  <c r="L1699" i="5"/>
  <c r="L1711" i="5"/>
  <c r="L178" i="5"/>
  <c r="L237" i="5"/>
  <c r="L1729" i="5"/>
  <c r="L278" i="5"/>
  <c r="L663" i="5"/>
  <c r="L735" i="5"/>
  <c r="L1683" i="5"/>
  <c r="L1986" i="5"/>
  <c r="L2032" i="5"/>
  <c r="L372" i="5"/>
  <c r="L1503" i="5"/>
  <c r="L1652" i="5"/>
  <c r="L128" i="5"/>
  <c r="L412" i="5"/>
  <c r="L1955" i="5"/>
  <c r="L2393" i="5"/>
  <c r="L1514" i="5"/>
  <c r="L818" i="5"/>
  <c r="L418" i="5"/>
  <c r="L981" i="5"/>
  <c r="L1485" i="5"/>
  <c r="L310" i="5"/>
  <c r="L1458" i="5"/>
  <c r="L1960" i="5"/>
  <c r="L2053" i="5"/>
  <c r="L224" i="5"/>
  <c r="L1807" i="5"/>
  <c r="L650" i="5"/>
  <c r="L1456" i="5"/>
  <c r="L621" i="5"/>
  <c r="L1937" i="5"/>
  <c r="L1295" i="5"/>
  <c r="L882" i="5"/>
  <c r="L1926" i="5"/>
  <c r="L1204" i="5"/>
  <c r="L540" i="5"/>
  <c r="L361" i="5"/>
  <c r="L1951" i="5"/>
  <c r="L1033" i="5"/>
  <c r="L593" i="5"/>
  <c r="L1293" i="5"/>
  <c r="L280" i="5"/>
  <c r="L166" i="5"/>
  <c r="L1847" i="5"/>
  <c r="L955" i="5"/>
  <c r="L701" i="5"/>
  <c r="L1342" i="5"/>
  <c r="L171" i="5"/>
  <c r="L2148" i="5"/>
  <c r="L325" i="5"/>
  <c r="L502" i="5"/>
  <c r="L95" i="5"/>
  <c r="L2427" i="5"/>
  <c r="L2408" i="5"/>
  <c r="L1508" i="5"/>
  <c r="L1809" i="5"/>
  <c r="L2255" i="5"/>
  <c r="L1491" i="5"/>
  <c r="L2079" i="5"/>
  <c r="L2052" i="5"/>
  <c r="L809" i="5"/>
  <c r="L2072" i="5"/>
  <c r="L1719" i="5"/>
  <c r="L2347" i="5"/>
  <c r="L1873" i="5"/>
  <c r="L630" i="5"/>
  <c r="L1220" i="5"/>
  <c r="L2375" i="5"/>
  <c r="L2380" i="5"/>
  <c r="L1548" i="5"/>
  <c r="L1739" i="5"/>
  <c r="L119" i="5"/>
  <c r="L2185" i="5"/>
  <c r="L1757" i="5"/>
  <c r="L1604" i="5"/>
  <c r="L530" i="5"/>
  <c r="L15" i="5"/>
  <c r="L1161" i="5"/>
  <c r="L1118" i="5"/>
  <c r="L1385" i="5"/>
  <c r="L1939" i="5"/>
  <c r="L1489" i="5"/>
  <c r="L976" i="5"/>
  <c r="L745" i="5"/>
  <c r="L1480" i="5"/>
  <c r="L323" i="5"/>
  <c r="L526" i="5"/>
  <c r="L2180" i="5"/>
  <c r="L249" i="5"/>
  <c r="L1839" i="5"/>
  <c r="L2454" i="5"/>
  <c r="L1707" i="5"/>
  <c r="L11" i="5"/>
  <c r="L829" i="5"/>
  <c r="L1300" i="5"/>
  <c r="L746" i="5"/>
  <c r="L47" i="5"/>
  <c r="L173" i="5"/>
  <c r="L761" i="5"/>
  <c r="L1373" i="5"/>
  <c r="L2238" i="5"/>
  <c r="L1174" i="5"/>
  <c r="L1844" i="5"/>
  <c r="L1041" i="5"/>
  <c r="L1171" i="5"/>
  <c r="L1333" i="5"/>
  <c r="L1379" i="5"/>
  <c r="L503" i="5"/>
  <c r="L453" i="5"/>
  <c r="L653" i="5"/>
  <c r="L692" i="5"/>
  <c r="L1004" i="5"/>
  <c r="L426" i="5"/>
  <c r="L849" i="5"/>
  <c r="L2055" i="5"/>
  <c r="L145" i="5"/>
  <c r="L929" i="5"/>
  <c r="L209" i="5"/>
  <c r="L749" i="5"/>
  <c r="L2252" i="5"/>
  <c r="L1890" i="5"/>
  <c r="L1140" i="5"/>
  <c r="L623" i="5"/>
  <c r="L1859" i="5"/>
  <c r="L2372" i="5"/>
  <c r="L170" i="5"/>
  <c r="L578" i="5"/>
  <c r="L1720" i="5"/>
  <c r="L1738" i="5"/>
  <c r="L645" i="5"/>
  <c r="L1197" i="5"/>
  <c r="L206" i="5"/>
  <c r="L2340" i="5"/>
  <c r="L533" i="5"/>
  <c r="L1443" i="5"/>
  <c r="L837" i="5"/>
  <c r="L2244" i="5"/>
  <c r="L560" i="5"/>
  <c r="L791" i="5"/>
  <c r="L1865" i="5"/>
  <c r="L928" i="5"/>
  <c r="L817" i="5"/>
  <c r="L1879" i="5"/>
  <c r="L2385" i="5"/>
  <c r="L782" i="5"/>
  <c r="L1743" i="5"/>
  <c r="L462" i="5"/>
  <c r="L2111" i="5"/>
  <c r="L1585" i="5"/>
  <c r="L1525" i="5"/>
  <c r="L1964" i="5"/>
  <c r="L943" i="5"/>
  <c r="L2371" i="5"/>
  <c r="L187" i="5"/>
  <c r="L375" i="5"/>
  <c r="L1060" i="5"/>
  <c r="L537" i="5"/>
  <c r="L678" i="5"/>
  <c r="L525" i="5"/>
  <c r="L977" i="5"/>
  <c r="L419" i="5"/>
  <c r="L350" i="5"/>
  <c r="L1810" i="5"/>
  <c r="L1087" i="5"/>
  <c r="L887" i="5"/>
  <c r="L861" i="5"/>
  <c r="L141" i="5"/>
  <c r="L177" i="5"/>
  <c r="L637" i="5"/>
  <c r="L76" i="5"/>
  <c r="L1784" i="5"/>
  <c r="L1886" i="5"/>
  <c r="L776" i="5"/>
  <c r="L1057" i="5"/>
  <c r="L513" i="5"/>
  <c r="L13" i="5"/>
  <c r="L1564" i="5"/>
  <c r="L457" i="5"/>
  <c r="L498" i="5"/>
  <c r="L528" i="5"/>
  <c r="L398" i="5"/>
  <c r="L748" i="5"/>
  <c r="L1102" i="5"/>
  <c r="L1254" i="5"/>
  <c r="L2012" i="5"/>
  <c r="L1845" i="5"/>
  <c r="L853" i="5"/>
  <c r="L1527" i="5"/>
  <c r="L1294" i="5"/>
  <c r="L1717" i="5"/>
  <c r="L1378" i="5"/>
  <c r="L359" i="5"/>
  <c r="L1334" i="5"/>
  <c r="L1820" i="5"/>
  <c r="L865" i="5"/>
  <c r="L1677" i="5"/>
  <c r="L794" i="5"/>
  <c r="L2177" i="5"/>
  <c r="L1384" i="5"/>
  <c r="L619" i="5"/>
  <c r="L1598" i="5"/>
  <c r="L647" i="5"/>
  <c r="L1339" i="5"/>
  <c r="L1947" i="5"/>
  <c r="L18" i="5"/>
  <c r="L169" i="5"/>
  <c r="L1012" i="5"/>
  <c r="L2077" i="5"/>
  <c r="L1570" i="5"/>
  <c r="L1154" i="5"/>
  <c r="L1669" i="5"/>
  <c r="L2325" i="5"/>
  <c r="L1913" i="5"/>
  <c r="L858" i="5"/>
  <c r="L1882" i="5"/>
  <c r="L1813" i="5"/>
  <c r="L1827" i="5"/>
  <c r="L2290" i="5"/>
  <c r="L1591" i="5"/>
  <c r="L1627" i="5"/>
  <c r="L2387" i="5"/>
  <c r="L1468" i="5"/>
  <c r="L1798" i="5"/>
  <c r="L1116" i="5"/>
  <c r="L2022" i="5"/>
  <c r="L666" i="5"/>
  <c r="L850" i="5"/>
  <c r="L27" i="5"/>
  <c r="L1981" i="5"/>
  <c r="L335" i="5"/>
  <c r="L63" i="5"/>
  <c r="L1687" i="5"/>
  <c r="L665" i="5"/>
  <c r="L91" i="5"/>
  <c r="L473" i="5"/>
  <c r="L1884" i="5"/>
  <c r="L1091" i="5"/>
  <c r="L1437" i="5"/>
  <c r="L312" i="5"/>
  <c r="L841" i="5"/>
  <c r="L303" i="5"/>
  <c r="L939" i="5"/>
  <c r="L2280" i="5"/>
  <c r="L1746" i="5"/>
  <c r="L438" i="5"/>
  <c r="L2410" i="5"/>
  <c r="L1894" i="5"/>
  <c r="L942" i="5"/>
  <c r="L1705" i="5"/>
  <c r="L2249" i="5"/>
  <c r="L778" i="5"/>
  <c r="L464" i="5"/>
  <c r="L909" i="5"/>
  <c r="L1703" i="5"/>
  <c r="L59" i="5"/>
  <c r="L93" i="5"/>
  <c r="L594" i="5"/>
  <c r="L2057" i="5"/>
  <c r="L2201" i="5"/>
  <c r="L369" i="5"/>
  <c r="L246" i="5"/>
  <c r="L1241" i="5"/>
  <c r="L775" i="5"/>
  <c r="L1017" i="5"/>
  <c r="L2004" i="5"/>
  <c r="L241" i="5"/>
  <c r="L625" i="5"/>
  <c r="L689" i="5"/>
  <c r="L437" i="5"/>
  <c r="L2158" i="5"/>
  <c r="L36" i="5"/>
  <c r="L658" i="5"/>
  <c r="L813" i="5"/>
  <c r="L536" i="5"/>
  <c r="L1497" i="5"/>
  <c r="L532" i="5"/>
  <c r="L1755" i="5"/>
  <c r="L561" i="5"/>
  <c r="L2399" i="5"/>
  <c r="L2392" i="5"/>
  <c r="L202" i="5"/>
  <c r="L587" i="5"/>
  <c r="L1824" i="5"/>
  <c r="L1896" i="5"/>
  <c r="L2106" i="5"/>
  <c r="L845" i="5"/>
  <c r="L1007" i="5"/>
  <c r="L468" i="5"/>
  <c r="L1261" i="5"/>
  <c r="L1968" i="5"/>
  <c r="L1641" i="5"/>
  <c r="L680" i="5"/>
  <c r="L1266" i="5"/>
  <c r="L395" i="5"/>
  <c r="L198" i="5"/>
  <c r="L1479" i="5"/>
  <c r="L2240" i="5"/>
  <c r="L2246" i="5"/>
  <c r="L1667" i="5"/>
  <c r="L1472" i="5"/>
  <c r="L225" i="5"/>
  <c r="L2298" i="5"/>
  <c r="L914" i="5"/>
  <c r="L2302" i="5"/>
  <c r="L2407" i="5"/>
  <c r="L352" i="5"/>
  <c r="L2277" i="5"/>
  <c r="L1910" i="5"/>
  <c r="L2359" i="5"/>
  <c r="L1553" i="5"/>
  <c r="L388" i="5"/>
  <c r="L714" i="5"/>
  <c r="L1381" i="5"/>
  <c r="L1267" i="5"/>
  <c r="L1836" i="5"/>
  <c r="L185" i="5"/>
  <c r="L201" i="5"/>
  <c r="L35" i="5"/>
  <c r="L2104" i="5"/>
  <c r="L445" i="5"/>
  <c r="L1427" i="5"/>
  <c r="L992" i="5"/>
  <c r="L750" i="5"/>
  <c r="L2250" i="5"/>
  <c r="L2419" i="5"/>
  <c r="L722" i="5"/>
  <c r="L711" i="5"/>
  <c r="L337" i="5"/>
  <c r="L2212" i="5"/>
  <c r="L2186" i="5"/>
  <c r="L548" i="5"/>
  <c r="L1424" i="5"/>
  <c r="L29" i="5"/>
  <c r="L1786" i="5"/>
  <c r="L1454" i="5"/>
  <c r="L2083" i="5"/>
  <c r="L1361" i="5"/>
  <c r="L1732" i="5"/>
  <c r="L2071" i="5"/>
  <c r="L2160" i="5"/>
  <c r="L2381" i="5"/>
  <c r="L2409" i="5"/>
  <c r="L1150" i="5"/>
  <c r="L94" i="5"/>
  <c r="L384" i="5"/>
  <c r="L2173" i="5"/>
  <c r="L167" i="5"/>
  <c r="L1357" i="5"/>
  <c r="L695" i="5"/>
  <c r="L2211" i="5"/>
  <c r="L1113" i="5"/>
  <c r="L736" i="5"/>
  <c r="L2020" i="5"/>
  <c r="L247" i="5"/>
  <c r="L1230" i="5"/>
  <c r="L1146" i="5"/>
  <c r="L1180" i="5"/>
  <c r="L447" i="5"/>
  <c r="L2405" i="5"/>
  <c r="L2314" i="5"/>
  <c r="L683" i="5"/>
  <c r="L2054" i="5"/>
  <c r="L112" i="5"/>
  <c r="L1393" i="5"/>
  <c r="L2115" i="5"/>
  <c r="L2062" i="5"/>
  <c r="L1905" i="5"/>
  <c r="L393" i="5"/>
  <c r="L1160" i="5"/>
  <c r="L1925" i="5"/>
  <c r="L2162" i="5"/>
  <c r="L688" i="5"/>
  <c r="L2402" i="5"/>
  <c r="L116" i="5"/>
  <c r="L614" i="5"/>
  <c r="L1299" i="5"/>
  <c r="L727" i="5"/>
  <c r="L1309" i="5"/>
  <c r="L454" i="5"/>
  <c r="L1226" i="5"/>
  <c r="L270" i="5"/>
  <c r="L1816" i="5"/>
  <c r="L772" i="5"/>
  <c r="L1283" i="5"/>
  <c r="L83" i="5"/>
  <c r="L987" i="5"/>
  <c r="L913" i="5"/>
  <c r="L378" i="5"/>
  <c r="L2261" i="5"/>
  <c r="L558" i="5"/>
  <c r="L2139" i="5"/>
  <c r="L1706" i="5"/>
  <c r="L1578" i="5"/>
  <c r="L2192" i="5"/>
  <c r="L505" i="5"/>
  <c r="L1410" i="5"/>
  <c r="L1450" i="5"/>
  <c r="L717" i="5"/>
  <c r="L1526" i="5"/>
  <c r="L1977" i="5"/>
  <c r="L1698" i="5"/>
  <c r="L991" i="5"/>
  <c r="L147" i="5"/>
  <c r="L2128" i="5"/>
  <c r="L175" i="5"/>
  <c r="L3" i="5"/>
  <c r="L1302" i="5"/>
  <c r="L1529" i="5"/>
  <c r="L1054" i="5"/>
  <c r="L512" i="5"/>
  <c r="L767" i="5"/>
  <c r="L222" i="5"/>
  <c r="L486" i="5"/>
  <c r="L60" i="5"/>
  <c r="L126" i="5"/>
  <c r="L603" i="5"/>
  <c r="L654" i="5"/>
  <c r="L1656" i="5"/>
  <c r="L1686" i="5"/>
  <c r="L313" i="5"/>
  <c r="L557" i="5"/>
  <c r="L1063" i="5"/>
  <c r="L2422" i="5"/>
  <c r="L97" i="5"/>
  <c r="L2090" i="5"/>
  <c r="L248" i="5"/>
  <c r="L2042" i="5"/>
  <c r="L644" i="5"/>
  <c r="L1001" i="5"/>
  <c r="L1537" i="5"/>
  <c r="L975" i="5"/>
  <c r="L795" i="5"/>
  <c r="L2341" i="5"/>
  <c r="L2354" i="5"/>
  <c r="L1499" i="5"/>
  <c r="L1366" i="5"/>
  <c r="L1586" i="5"/>
  <c r="L2295" i="5"/>
  <c r="L901" i="5"/>
  <c r="L1966" i="5"/>
  <c r="L1289" i="5"/>
  <c r="L2217" i="5"/>
  <c r="L1156" i="5"/>
  <c r="L1119" i="5"/>
  <c r="L1038" i="5"/>
  <c r="L2196" i="5"/>
  <c r="L261" i="5"/>
  <c r="L734" i="5"/>
  <c r="L1389" i="5"/>
  <c r="L1710" i="5"/>
  <c r="L133" i="5"/>
  <c r="L239" i="5"/>
  <c r="L2239" i="5"/>
  <c r="L1511" i="5"/>
  <c r="L1457" i="5"/>
  <c r="L1985" i="5"/>
  <c r="L1340" i="5"/>
  <c r="L151" i="5"/>
  <c r="L729" i="5"/>
  <c r="L1612" i="5"/>
  <c r="L1994" i="5"/>
  <c r="L2034" i="5"/>
  <c r="L1439" i="5"/>
  <c r="L1685" i="5"/>
  <c r="L1322" i="5"/>
  <c r="L1104" i="5"/>
  <c r="L2442" i="5"/>
  <c r="L2105" i="5"/>
  <c r="L144" i="5"/>
  <c r="L562" i="5"/>
  <c r="L1224" i="5"/>
  <c r="L516" i="5"/>
  <c r="L165" i="5"/>
  <c r="L842" i="5"/>
  <c r="L80" i="5"/>
  <c r="L1291" i="5"/>
  <c r="L1142" i="5"/>
  <c r="L1008" i="5"/>
  <c r="L353" i="5"/>
  <c r="L1682" i="5"/>
  <c r="L1404" i="5"/>
  <c r="L2331" i="5"/>
  <c r="L2088" i="5"/>
  <c r="L42" i="5"/>
  <c r="L515" i="5"/>
  <c r="L1388" i="5"/>
  <c r="L638" i="5"/>
  <c r="L1190" i="5"/>
  <c r="L595" i="5"/>
  <c r="L2001" i="5"/>
  <c r="L2184" i="5"/>
  <c r="L1386" i="5"/>
  <c r="L6" i="5"/>
  <c r="L1196" i="5"/>
  <c r="L2136" i="5"/>
  <c r="L1263" i="5"/>
  <c r="L2140" i="5"/>
  <c r="L79" i="5"/>
  <c r="L1132" i="5"/>
  <c r="L210" i="5"/>
  <c r="L1700" i="5"/>
  <c r="L2127" i="5"/>
  <c r="L2097" i="5"/>
  <c r="L2349" i="5"/>
  <c r="L1975" i="5"/>
  <c r="L276" i="5"/>
  <c r="L200" i="5"/>
  <c r="L753" i="5"/>
  <c r="L1517" i="5"/>
  <c r="L2275" i="5"/>
  <c r="L382" i="5"/>
  <c r="L2450" i="5"/>
  <c r="L429" i="5"/>
  <c r="L2073" i="5"/>
  <c r="L1251" i="5"/>
  <c r="L424" i="5"/>
  <c r="L2351" i="5"/>
  <c r="L367" i="5"/>
  <c r="L1059" i="5"/>
  <c r="L764" i="5"/>
  <c r="L1227" i="5"/>
  <c r="L2303" i="5"/>
  <c r="L1238" i="5"/>
  <c r="L305" i="5"/>
  <c r="L1922" i="5"/>
  <c r="L1841" i="5"/>
  <c r="L1628" i="5"/>
  <c r="L300" i="5"/>
  <c r="L1474" i="5"/>
  <c r="L1414" i="5"/>
  <c r="L2065" i="5"/>
  <c r="L1084" i="5"/>
  <c r="L137" i="5"/>
  <c r="L1970" i="5"/>
  <c r="L1257" i="5"/>
  <c r="L1592" i="5"/>
  <c r="L2346" i="5"/>
  <c r="L1229" i="5"/>
  <c r="L263" i="5"/>
  <c r="L1793" i="5"/>
  <c r="L1049" i="5"/>
  <c r="L634" i="5"/>
  <c r="L58" i="5"/>
  <c r="L702" i="5"/>
  <c r="L49" i="5"/>
  <c r="L360" i="5"/>
  <c r="L1883" i="5"/>
  <c r="L1976" i="5"/>
  <c r="L231" i="5"/>
  <c r="L912" i="5"/>
  <c r="L477" i="5"/>
  <c r="L1207" i="5"/>
  <c r="L111" i="5"/>
  <c r="L966" i="5"/>
  <c r="L1725" i="5"/>
  <c r="L2326" i="5"/>
  <c r="L1794" i="5"/>
  <c r="L2023" i="5"/>
  <c r="L1166" i="5"/>
  <c r="L723" i="5"/>
  <c r="L1459" i="5"/>
  <c r="L700" i="5"/>
  <c r="L635" i="5"/>
  <c r="L1448" i="5"/>
  <c r="L1371" i="5"/>
  <c r="L1264" i="5"/>
  <c r="L439" i="5"/>
  <c r="L1111" i="5"/>
  <c r="L1249" i="5"/>
  <c r="L1019" i="5"/>
  <c r="L744" i="5"/>
  <c r="L591" i="5"/>
  <c r="L1952" i="5"/>
  <c r="L832" i="5"/>
  <c r="L573" i="5"/>
  <c r="L347" i="5"/>
  <c r="L944" i="5"/>
  <c r="L2100" i="5"/>
  <c r="L1515" i="5"/>
  <c r="L22" i="5"/>
  <c r="L481" i="5"/>
  <c r="L1277" i="5"/>
  <c r="L2226" i="5"/>
  <c r="L1904" i="5"/>
  <c r="L2056" i="5"/>
  <c r="L26" i="5"/>
  <c r="L1785" i="5"/>
  <c r="L1280" i="5"/>
  <c r="L2176" i="5"/>
  <c r="L1869" i="5"/>
  <c r="L1188" i="5"/>
  <c r="L70" i="5"/>
  <c r="L919" i="5"/>
  <c r="L879" i="5"/>
  <c r="L1246" i="5"/>
  <c r="L2309" i="5"/>
  <c r="L590" i="5"/>
  <c r="L582" i="5"/>
  <c r="L2117" i="5"/>
  <c r="L1722" i="5"/>
  <c r="L1606" i="5"/>
  <c r="L2445" i="5"/>
  <c r="L1504" i="5"/>
  <c r="L565" i="5"/>
  <c r="L1312" i="5"/>
  <c r="L602" i="5"/>
  <c r="L1420" i="5"/>
  <c r="L737" i="5"/>
  <c r="L2108" i="5"/>
  <c r="L1178" i="5"/>
  <c r="L686" i="5"/>
  <c r="L1338" i="5"/>
  <c r="L1208" i="5"/>
  <c r="L1550" i="5"/>
  <c r="L839" i="5"/>
  <c r="L514" i="5"/>
  <c r="L159" i="5"/>
  <c r="L508" i="5"/>
  <c r="L796" i="5"/>
  <c r="L1387" i="5"/>
  <c r="L1418" i="5"/>
  <c r="L1284" i="5"/>
  <c r="L1279" i="5"/>
  <c r="L884" i="5"/>
  <c r="L2137" i="5"/>
  <c r="L2096" i="5"/>
  <c r="L1398" i="5"/>
  <c r="L2282" i="5"/>
  <c r="L1066" i="5"/>
  <c r="L24" i="5"/>
  <c r="L730" i="5"/>
  <c r="L1081" i="5"/>
  <c r="L1853" i="5"/>
  <c r="L610" i="5"/>
  <c r="L671" i="5"/>
  <c r="L1512" i="5"/>
  <c r="L1605" i="5"/>
  <c r="L766" i="5"/>
  <c r="L1182" i="5"/>
  <c r="L466" i="5"/>
  <c r="L1787" i="5"/>
  <c r="L285" i="5"/>
  <c r="L1997" i="5"/>
  <c r="L132" i="5"/>
  <c r="L1545" i="5"/>
  <c r="L267" i="5"/>
  <c r="L1840" i="5"/>
  <c r="L1881" i="5"/>
  <c r="L511" i="5"/>
  <c r="L480" i="5"/>
  <c r="L716" i="5"/>
  <c r="L1222" i="5"/>
  <c r="L1423" i="5"/>
  <c r="L743" i="5"/>
  <c r="L342" i="5"/>
  <c r="L1133" i="5"/>
  <c r="L1718" i="5"/>
  <c r="L940" i="5"/>
  <c r="L258" i="5"/>
  <c r="L416" i="5"/>
  <c r="L1447" i="5"/>
  <c r="L399" i="5"/>
  <c r="L205" i="5"/>
  <c r="L1151" i="5"/>
  <c r="L2424" i="5"/>
  <c r="L264" i="5"/>
  <c r="L1691" i="5"/>
  <c r="L392" i="5"/>
  <c r="L1368" i="5"/>
  <c r="L2021" i="5"/>
  <c r="L2151" i="5"/>
  <c r="L1046" i="5"/>
  <c r="L1760" i="5"/>
  <c r="L2143" i="5"/>
  <c r="L517" i="5"/>
  <c r="L617" i="5"/>
  <c r="L781" i="5"/>
  <c r="L495" i="5"/>
  <c r="L1958" i="5"/>
  <c r="L652" i="5"/>
  <c r="L150" i="5"/>
  <c r="L1058" i="5"/>
  <c r="L2412" i="5"/>
  <c r="L68" i="5"/>
  <c r="L790" i="5"/>
  <c r="L2210" i="5"/>
  <c r="L1364" i="5"/>
  <c r="L774" i="5"/>
  <c r="L588" i="5"/>
  <c r="L1740" i="5"/>
  <c r="L608" i="5"/>
  <c r="L684" i="5"/>
  <c r="L732" i="5"/>
  <c r="L661" i="5"/>
  <c r="L803" i="5"/>
  <c r="L179" i="5"/>
  <c r="L403" i="5"/>
  <c r="L271" i="5"/>
  <c r="L2031" i="5"/>
  <c r="L40" i="5"/>
  <c r="L1654" i="5"/>
  <c r="L1172" i="5"/>
  <c r="L974" i="5"/>
  <c r="L771" i="5"/>
  <c r="L1880" i="5"/>
  <c r="L1657" i="5"/>
  <c r="L1783" i="5"/>
  <c r="L933" i="5"/>
  <c r="L934" i="5"/>
  <c r="L950" i="5"/>
  <c r="L2010" i="5"/>
  <c r="L2418" i="5"/>
  <c r="L299" i="5"/>
  <c r="L1774" i="5"/>
  <c r="L1689" i="5"/>
  <c r="L1736" i="5"/>
  <c r="L2435" i="5"/>
  <c r="L23" i="5"/>
  <c r="L2153" i="5"/>
  <c r="L1122" i="5"/>
  <c r="L553" i="5"/>
  <c r="L577" i="5"/>
  <c r="L1984" i="5"/>
  <c r="L315" i="5"/>
  <c r="L1701" i="5"/>
  <c r="L988" i="5"/>
  <c r="L2245" i="5"/>
  <c r="L826" i="5"/>
  <c r="L2355" i="5"/>
  <c r="L92" i="5"/>
  <c r="L1580" i="5"/>
  <c r="L890" i="5"/>
  <c r="L851" i="5"/>
  <c r="L675" i="5"/>
  <c r="L834" i="5"/>
  <c r="L1276" i="5"/>
  <c r="L1759" i="5"/>
  <c r="L2258" i="5"/>
  <c r="L1629" i="5"/>
  <c r="L446" i="5"/>
  <c r="L334" i="5"/>
  <c r="L1872" i="5"/>
  <c r="L2075" i="5"/>
  <c r="L2126" i="5"/>
  <c r="L1117" i="5"/>
  <c r="L2063" i="5"/>
  <c r="L547" i="5"/>
  <c r="L1622" i="5"/>
  <c r="L1136" i="5"/>
  <c r="L869" i="5"/>
  <c r="L1351" i="5"/>
  <c r="L1239" i="5"/>
  <c r="L1931" i="5"/>
  <c r="L1518" i="5"/>
  <c r="L2123" i="5"/>
  <c r="L411" i="5"/>
  <c r="L1733" i="5"/>
  <c r="L1893" i="5"/>
  <c r="L1120" i="5"/>
  <c r="L917" i="5"/>
  <c r="L1147" i="5"/>
  <c r="L854" i="5"/>
  <c r="L1776" i="5"/>
  <c r="L425" i="5"/>
  <c r="L2320" i="5"/>
  <c r="L899" i="5"/>
  <c r="L1906" i="5"/>
  <c r="L1758" i="5"/>
  <c r="L1804" i="5"/>
  <c r="L1032" i="5"/>
  <c r="L2208" i="5"/>
  <c r="L226" i="5"/>
  <c r="L1078" i="5"/>
  <c r="L2376" i="5"/>
  <c r="L524" i="5"/>
  <c r="L1877" i="5"/>
  <c r="L1557" i="5"/>
  <c r="L1567" i="5"/>
  <c r="L592" i="5"/>
  <c r="L189" i="5"/>
  <c r="L1866" i="5"/>
  <c r="L1573" i="5"/>
  <c r="L1346" i="5"/>
  <c r="L20" i="5"/>
  <c r="L2050" i="5"/>
  <c r="L648" i="5"/>
  <c r="L1103" i="5"/>
  <c r="L1016" i="5"/>
  <c r="L2222" i="5"/>
  <c r="L785" i="5"/>
  <c r="L1950" i="5"/>
  <c r="L1993" i="5"/>
  <c r="L2189" i="5"/>
  <c r="L522" i="5"/>
  <c r="L1988" i="5"/>
  <c r="L228" i="5"/>
  <c r="L2377" i="5"/>
  <c r="L1782" i="5"/>
  <c r="L176" i="5"/>
  <c r="L2" i="5"/>
  <c r="L194" i="5"/>
  <c r="L2040" i="5"/>
  <c r="L1875" i="5"/>
  <c r="L1933" i="5"/>
  <c r="L311" i="5"/>
  <c r="L994" i="5"/>
  <c r="L1995" i="5"/>
  <c r="L1538" i="5"/>
  <c r="L2353" i="5"/>
  <c r="L214" i="5"/>
  <c r="L1723" i="5"/>
  <c r="L2046" i="5"/>
  <c r="L685" i="5"/>
  <c r="L207" i="5"/>
  <c r="L1770" i="5"/>
  <c r="L995" i="5"/>
  <c r="L39" i="5"/>
  <c r="L2009" i="5"/>
  <c r="L1316" i="5"/>
  <c r="L2333" i="5"/>
  <c r="L1273" i="5"/>
  <c r="L72" i="5"/>
  <c r="L799" i="5"/>
  <c r="L1797" i="5"/>
  <c r="L604" i="5"/>
  <c r="L624" i="5"/>
  <c r="L1916" i="5"/>
  <c r="L1183" i="5"/>
  <c r="L1026" i="5"/>
  <c r="L972" i="5"/>
  <c r="L1509" i="5"/>
  <c r="L788" i="5"/>
  <c r="L5" i="5"/>
  <c r="L2132" i="5"/>
  <c r="L2144" i="5"/>
  <c r="L1370" i="5"/>
  <c r="L728" i="5"/>
  <c r="L2366" i="5"/>
  <c r="L1416" i="5"/>
  <c r="L441" i="5"/>
  <c r="L2016" i="5"/>
  <c r="L1581" i="5"/>
  <c r="L1542" i="5"/>
  <c r="L2322" i="5"/>
  <c r="L1216" i="5"/>
  <c r="L2008" i="5"/>
  <c r="L1365" i="5"/>
  <c r="L56" i="5"/>
  <c r="L455" i="5"/>
  <c r="L43" i="5"/>
  <c r="L1070" i="5"/>
  <c r="L2368" i="5"/>
  <c r="L1832" i="5"/>
  <c r="L2384" i="5"/>
  <c r="L1714" i="5"/>
  <c r="L329" i="5"/>
  <c r="L182" i="5"/>
  <c r="L482" i="5"/>
  <c r="L725" i="5"/>
  <c r="L2059" i="5"/>
  <c r="L1047" i="5"/>
  <c r="L396" i="5"/>
  <c r="L1272" i="5"/>
  <c r="L1571" i="5"/>
  <c r="L341" i="5"/>
  <c r="L1165" i="5"/>
  <c r="L440" i="5"/>
  <c r="L2067" i="5"/>
  <c r="L2039" i="5"/>
  <c r="L863" i="5"/>
  <c r="L2145" i="5"/>
  <c r="L2431" i="5"/>
  <c r="L1848" i="5"/>
  <c r="L484" i="5"/>
  <c r="L253" i="5"/>
  <c r="L2248" i="5"/>
  <c r="L924" i="5"/>
  <c r="L1360" i="5"/>
  <c r="L2301" i="5"/>
  <c r="L1664" i="5"/>
  <c r="L240" i="5"/>
  <c r="L2364" i="5"/>
  <c r="L1751" i="5"/>
  <c r="L2285" i="5"/>
  <c r="L1167" i="5"/>
  <c r="L902" i="5"/>
  <c r="L881" i="5"/>
  <c r="L1135" i="5"/>
  <c r="L2058" i="5"/>
  <c r="L108" i="5"/>
  <c r="L1688" i="5"/>
  <c r="L1367" i="5"/>
  <c r="L973" i="5"/>
  <c r="L242" i="5"/>
  <c r="L2152" i="5"/>
  <c r="L1599" i="5"/>
  <c r="L174" i="5"/>
  <c r="L168" i="5"/>
  <c r="L1214" i="5"/>
  <c r="L1383" i="5"/>
  <c r="L8" i="5"/>
  <c r="L704" i="5"/>
  <c r="L1170" i="5"/>
  <c r="L754" i="5"/>
  <c r="L88" i="5"/>
  <c r="L1779" i="5"/>
  <c r="L1730" i="5"/>
  <c r="L190" i="5"/>
  <c r="L1721" i="5"/>
  <c r="L1963" i="5"/>
  <c r="L1614" i="5"/>
  <c r="L2159" i="5"/>
  <c r="L699" i="5"/>
  <c r="L1308" i="5"/>
  <c r="L1318" i="5"/>
  <c r="L320" i="5"/>
  <c r="L1069" i="5"/>
  <c r="L1097" i="5"/>
  <c r="L331" i="5"/>
  <c r="L2082" i="5"/>
  <c r="L57" i="5"/>
  <c r="L2131" i="5"/>
  <c r="L2092" i="5"/>
  <c r="L131" i="5"/>
  <c r="L1500" i="5"/>
  <c r="L1524" i="5"/>
  <c r="L807" i="5"/>
  <c r="L898" i="5"/>
  <c r="L295" i="5"/>
  <c r="L428" i="5"/>
  <c r="L1079" i="5"/>
  <c r="L1663" i="5"/>
  <c r="L1834" i="5"/>
  <c r="L844" i="5"/>
  <c r="L543" i="5"/>
  <c r="L1304" i="5"/>
  <c r="L2135" i="5"/>
  <c r="L601" i="5"/>
  <c r="L1134" i="5"/>
  <c r="L1912" i="5"/>
  <c r="L164" i="5"/>
  <c r="L2045" i="5"/>
  <c r="L820" i="5"/>
  <c r="L2187" i="5"/>
  <c r="L471" i="5"/>
  <c r="L1887" i="5"/>
  <c r="L64" i="5"/>
  <c r="L2432" i="5"/>
  <c r="L1217" i="5"/>
  <c r="L1335" i="5"/>
  <c r="L326" i="5"/>
  <c r="L2426" i="5"/>
  <c r="L357" i="5"/>
  <c r="L1899" i="5"/>
  <c r="L759" i="5"/>
  <c r="L1901" i="5"/>
  <c r="L1617" i="5"/>
  <c r="L218" i="5"/>
  <c r="L1003" i="5"/>
  <c r="L275" i="5"/>
  <c r="L1825" i="5"/>
  <c r="L816" i="5"/>
  <c r="L1002" i="5"/>
  <c r="L211" i="5"/>
  <c r="L2142" i="5"/>
  <c r="L1724" i="5"/>
  <c r="L1062" i="5"/>
  <c r="L254" i="5"/>
  <c r="L1635" i="5"/>
  <c r="L1833" i="5"/>
  <c r="L1306" i="5"/>
  <c r="L2315" i="5"/>
  <c r="L2030" i="5"/>
  <c r="L266" i="5"/>
  <c r="L490" i="5"/>
  <c r="L1095" i="5"/>
  <c r="L1148" i="5"/>
  <c r="L256" i="5"/>
  <c r="L2179" i="5"/>
  <c r="L1350" i="5"/>
  <c r="L581" i="5"/>
  <c r="L244" i="5"/>
  <c r="L1506" i="5"/>
  <c r="L693" i="5"/>
  <c r="L1349" i="5"/>
  <c r="L920" i="5"/>
  <c r="L1221" i="5"/>
  <c r="L1536" i="5"/>
  <c r="L1407" i="5"/>
  <c r="L1767" i="5"/>
  <c r="L1934" i="5"/>
  <c r="L871" i="5"/>
  <c r="L2398" i="5"/>
  <c r="L2102" i="5"/>
  <c r="L2362" i="5"/>
  <c r="L290" i="5"/>
  <c r="L1754" i="5"/>
  <c r="L568" i="5"/>
  <c r="L2406" i="5"/>
  <c r="L2306" i="5"/>
  <c r="L186" i="5"/>
  <c r="L2243" i="5"/>
  <c r="L1559" i="5"/>
  <c r="L2228" i="5"/>
  <c r="L659" i="5"/>
  <c r="L286" i="5"/>
  <c r="L470" i="5"/>
  <c r="L1024" i="5"/>
  <c r="L1107" i="5"/>
  <c r="L1218" i="5"/>
  <c r="L2328" i="5"/>
  <c r="L1623" i="5"/>
  <c r="L946" i="5"/>
  <c r="L1390" i="5"/>
  <c r="L431" i="5"/>
  <c r="L1461" i="5"/>
  <c r="L1244" i="5"/>
  <c r="L596" i="5"/>
  <c r="L1275" i="5"/>
  <c r="L1129" i="5"/>
  <c r="L7" i="5"/>
  <c r="L1655" i="5"/>
  <c r="L1843" i="5"/>
  <c r="L1510" i="5"/>
  <c r="L2237" i="5"/>
  <c r="L235" i="5"/>
  <c r="L100" i="5"/>
  <c r="L2300" i="5"/>
  <c r="L1928" i="5"/>
  <c r="L765" i="5"/>
  <c r="L2000" i="5"/>
  <c r="L1492" i="5"/>
  <c r="L356" i="5"/>
  <c r="L1989" i="5"/>
  <c r="L400" i="5"/>
  <c r="L2451" i="5"/>
  <c r="L1048" i="5"/>
  <c r="L2281" i="5"/>
  <c r="L2449" i="5"/>
  <c r="L2401" i="5"/>
  <c r="L262" i="5"/>
  <c r="L1549" i="5"/>
  <c r="L374" i="5"/>
  <c r="L1851" i="5"/>
  <c r="L843" i="5"/>
  <c r="L1006" i="5"/>
  <c r="L1281" i="5"/>
  <c r="L1139" i="5"/>
  <c r="L1668" i="5"/>
  <c r="L2086" i="5"/>
  <c r="L1531" i="5"/>
  <c r="L2263" i="5"/>
  <c r="L2310" i="5"/>
  <c r="L925" i="5"/>
  <c r="L1307" i="5"/>
  <c r="L633" i="5"/>
  <c r="L2206" i="5"/>
  <c r="L1762" i="5"/>
  <c r="L549" i="5"/>
  <c r="L1636" i="5"/>
  <c r="L838" i="5"/>
  <c r="L332" i="5"/>
  <c r="L1455" i="5"/>
  <c r="L586" i="5"/>
  <c r="L895" i="5"/>
  <c r="L2174" i="5"/>
  <c r="L1936" i="5"/>
  <c r="L2178" i="5"/>
  <c r="L2394" i="5"/>
  <c r="L1666" i="5"/>
  <c r="L1071" i="5"/>
  <c r="L339" i="5"/>
  <c r="L523" i="5"/>
  <c r="L1954" i="5"/>
  <c r="L1483" i="5"/>
  <c r="L1085" i="5"/>
  <c r="L718" i="5"/>
  <c r="L1080" i="5"/>
  <c r="L1908" i="5"/>
  <c r="L1498" i="5"/>
  <c r="L866" i="5"/>
  <c r="L1561" i="5"/>
  <c r="L579" i="5"/>
  <c r="L1399" i="5"/>
  <c r="L1611" i="5"/>
  <c r="L348" i="5"/>
  <c r="L696" i="5"/>
  <c r="L73" i="5"/>
  <c r="L805" i="5"/>
  <c r="L1956" i="5"/>
  <c r="L1761" i="5"/>
  <c r="L786" i="5"/>
  <c r="L1023" i="5"/>
  <c r="L2270" i="5"/>
  <c r="L2061" i="5"/>
  <c r="L344" i="5"/>
  <c r="L1173" i="5"/>
  <c r="L822" i="5"/>
  <c r="L800" i="5"/>
  <c r="L402" i="5"/>
  <c r="L615" i="5"/>
  <c r="L1521" i="5"/>
  <c r="L1321" i="5"/>
  <c r="L1587" i="5"/>
  <c r="L409" i="5"/>
  <c r="L1330" i="5"/>
  <c r="L192" i="5"/>
  <c r="L893" i="5"/>
  <c r="L1572" i="5"/>
  <c r="L1920" i="5"/>
  <c r="L681" i="5"/>
  <c r="L458" i="5"/>
  <c r="L118" i="5"/>
  <c r="L1417" i="5"/>
  <c r="L1327" i="5"/>
  <c r="L55" i="5"/>
  <c r="L499" i="5"/>
  <c r="L1858" i="5"/>
  <c r="L41" i="5"/>
  <c r="L1777" i="5"/>
  <c r="L1105" i="5"/>
  <c r="L2241" i="5"/>
  <c r="L2229" i="5"/>
  <c r="L2089" i="5"/>
  <c r="L2236" i="5"/>
  <c r="L1850" i="5"/>
  <c r="L931" i="5"/>
  <c r="L2400" i="5"/>
  <c r="L2271" i="5"/>
  <c r="L1791" i="5"/>
  <c r="L2421" i="5"/>
  <c r="L1716" i="5"/>
  <c r="L1209" i="5"/>
  <c r="L129" i="5"/>
  <c r="L1854" i="5"/>
  <c r="L2220" i="5"/>
  <c r="L2321" i="5"/>
  <c r="L2256" i="5"/>
  <c r="L708" i="5"/>
  <c r="L1013" i="5"/>
  <c r="L1419" i="5"/>
  <c r="L2361" i="5"/>
  <c r="L1651" i="5"/>
  <c r="L1409" i="5"/>
  <c r="L407" i="5"/>
  <c r="L649" i="5"/>
  <c r="L1595" i="5"/>
  <c r="L287" i="5"/>
  <c r="L541" i="5"/>
  <c r="L260" i="5"/>
  <c r="L1487" i="5"/>
  <c r="L1260" i="5"/>
  <c r="L1256" i="5"/>
  <c r="L1898" i="5"/>
  <c r="L2095" i="5"/>
  <c r="L181" i="5"/>
  <c r="L386" i="5"/>
  <c r="L2414" i="5"/>
  <c r="L2438" i="5"/>
  <c r="L1965" i="5"/>
  <c r="L787" i="5"/>
  <c r="L2002" i="5"/>
  <c r="L1428" i="5"/>
  <c r="L140" i="5"/>
  <c r="L2318" i="5"/>
  <c r="L1488" i="5"/>
  <c r="L69" i="5"/>
  <c r="L30" i="5"/>
  <c r="L139" i="5"/>
  <c r="L2230" i="5"/>
  <c r="L1695" i="5"/>
  <c r="L1014" i="5"/>
  <c r="L2216" i="5"/>
  <c r="L2425" i="5"/>
  <c r="L2448" i="5"/>
  <c r="L12" i="5"/>
  <c r="L1999" i="5"/>
  <c r="L544" i="5"/>
  <c r="L1505" i="5"/>
  <c r="L564" i="5"/>
  <c r="L1808" i="5"/>
  <c r="L585" i="5"/>
  <c r="L1943" i="5"/>
  <c r="L86" i="5"/>
  <c r="L719" i="5"/>
  <c r="L2175" i="5"/>
  <c r="L2005" i="5"/>
  <c r="L941" i="5"/>
  <c r="L757" i="5"/>
  <c r="L405" i="5"/>
  <c r="L518" i="5"/>
  <c r="L66" i="5"/>
  <c r="L613" i="5"/>
  <c r="L1726" i="5"/>
  <c r="L520" i="5"/>
  <c r="L1702" i="5"/>
  <c r="L1169" i="5"/>
  <c r="L1948" i="5"/>
  <c r="L2284" i="5"/>
  <c r="L632" i="5"/>
  <c r="L106" i="5"/>
  <c r="L463" i="5"/>
  <c r="L672" i="5"/>
  <c r="L307" i="5"/>
  <c r="L1944" i="5"/>
  <c r="L1268" i="5"/>
  <c r="L1562" i="5"/>
  <c r="L500" i="5"/>
  <c r="L371" i="5"/>
  <c r="L2195" i="5"/>
  <c r="L724" i="5"/>
  <c r="L1990" i="5"/>
  <c r="L308" i="5"/>
  <c r="L257" i="5"/>
  <c r="L1864" i="5"/>
  <c r="L358" i="5"/>
  <c r="L1584" i="5"/>
  <c r="L2027" i="5"/>
  <c r="L1945" i="5"/>
  <c r="L1287" i="5"/>
  <c r="L1153" i="5"/>
  <c r="L2388" i="5"/>
  <c r="L2165" i="5"/>
  <c r="L497" i="5"/>
  <c r="L199" i="5"/>
  <c r="L1780" i="5"/>
  <c r="L713" i="5"/>
  <c r="L660" i="5"/>
  <c r="L44" i="5"/>
  <c r="L1380" i="5"/>
  <c r="L1100" i="5"/>
  <c r="L1917" i="5"/>
  <c r="L1310" i="5"/>
  <c r="L1554" i="5"/>
  <c r="L351" i="5"/>
  <c r="L2413" i="5"/>
  <c r="L1405" i="5"/>
  <c r="L636" i="5"/>
  <c r="L1039" i="5"/>
  <c r="L1675" i="5"/>
  <c r="L1086" i="5"/>
  <c r="L279" i="5"/>
  <c r="L627" i="5"/>
  <c r="L2323" i="5"/>
  <c r="L656" i="5"/>
  <c r="L1052" i="5"/>
  <c r="L2161" i="5"/>
  <c r="L324" i="5"/>
  <c r="L292" i="5"/>
  <c r="L2130" i="5"/>
  <c r="L2171" i="5"/>
  <c r="L390" i="5"/>
  <c r="L1158" i="5"/>
  <c r="L1036" i="5"/>
  <c r="L651" i="5"/>
  <c r="L896" i="5"/>
  <c r="L1187" i="5"/>
  <c r="L1056" i="5"/>
  <c r="L2141" i="5"/>
  <c r="L811" i="5"/>
  <c r="L213" i="5"/>
  <c r="L125" i="5"/>
  <c r="L2172" i="5"/>
  <c r="L2447" i="5"/>
  <c r="L1128" i="5"/>
  <c r="L954" i="5"/>
  <c r="L510" i="5"/>
  <c r="L1923" i="5"/>
  <c r="L1918" i="5"/>
  <c r="L316" i="5"/>
  <c r="L2356" i="5"/>
  <c r="L434" i="5"/>
  <c r="L752" i="5"/>
  <c r="L1747" i="5"/>
  <c r="L2339" i="5"/>
  <c r="L1513" i="5"/>
  <c r="L1176" i="5"/>
  <c r="L2213" i="5"/>
  <c r="L1900" i="5"/>
  <c r="L2164" i="5"/>
  <c r="L2193" i="5"/>
  <c r="L687" i="5"/>
  <c r="L628" i="5"/>
  <c r="L1478" i="5"/>
  <c r="L2420" i="5"/>
  <c r="L469" i="5"/>
  <c r="L1693" i="5"/>
  <c r="L2391" i="5"/>
  <c r="L2242" i="5"/>
  <c r="L2227" i="5"/>
  <c r="L877" i="5"/>
  <c r="L234" i="5"/>
  <c r="L1638" i="5"/>
  <c r="L252" i="5"/>
  <c r="L2446" i="5"/>
  <c r="L1464" i="5"/>
  <c r="L301" i="5"/>
  <c r="L679" i="5"/>
  <c r="L2234" i="5"/>
  <c r="L1915" i="5"/>
  <c r="L2120" i="5"/>
  <c r="L733" i="5"/>
  <c r="L1574" i="5"/>
  <c r="L2296" i="5"/>
  <c r="L1998" i="5"/>
  <c r="L521" i="5"/>
  <c r="L2251" i="5"/>
  <c r="L1744" i="5"/>
  <c r="L1860" i="5"/>
  <c r="L535" i="5"/>
  <c r="L509" i="5"/>
  <c r="L815" i="5"/>
  <c r="L2403" i="5"/>
  <c r="L127" i="5"/>
  <c r="L1902" i="5"/>
  <c r="L2429" i="5"/>
  <c r="L2436" i="5"/>
  <c r="L993" i="5"/>
  <c r="L926" i="5"/>
  <c r="L676" i="5"/>
  <c r="L1211" i="5"/>
  <c r="L1106" i="5"/>
  <c r="L154" i="5"/>
  <c r="L715" i="5"/>
  <c r="L259" i="5"/>
  <c r="L2233" i="5"/>
  <c r="L45" i="5"/>
  <c r="L46" i="5"/>
  <c r="L1679" i="5"/>
  <c r="L124" i="5"/>
  <c r="L2389" i="5"/>
  <c r="L1099" i="5"/>
  <c r="L1329" i="5"/>
  <c r="L886" i="5"/>
  <c r="L2317" i="5"/>
  <c r="L1377" i="5"/>
  <c r="L1072" i="5"/>
  <c r="L620" i="5"/>
  <c r="L1192" i="5"/>
  <c r="L183" i="5"/>
  <c r="L38" i="5"/>
  <c r="L4" i="5"/>
  <c r="L104" i="5"/>
  <c r="L569" i="5"/>
  <c r="L2348" i="5"/>
  <c r="L1093" i="5"/>
  <c r="L797" i="5"/>
  <c r="L2441" i="5"/>
  <c r="L291" i="5"/>
  <c r="L2155" i="5"/>
  <c r="L2019" i="5"/>
  <c r="L90" i="5"/>
  <c r="L1440" i="5"/>
  <c r="L1096" i="5"/>
  <c r="L1734" i="5"/>
  <c r="L1297" i="5"/>
  <c r="L894" i="5"/>
  <c r="L1697" i="5"/>
  <c r="L2138" i="5"/>
  <c r="L918" i="5"/>
  <c r="L2066" i="5"/>
  <c r="L2103" i="5"/>
  <c r="L233" i="5"/>
  <c r="L2417" i="5"/>
  <c r="L99" i="5"/>
  <c r="L1181" i="5"/>
  <c r="L1127" i="5"/>
  <c r="L1750" i="5"/>
  <c r="L1495" i="5"/>
  <c r="L2109" i="5"/>
  <c r="L1141" i="5"/>
  <c r="L2116" i="5"/>
  <c r="L551" i="5"/>
  <c r="L98" i="5"/>
  <c r="L2078" i="5"/>
  <c r="L855" i="5"/>
  <c r="L1015" i="5"/>
  <c r="L1237" i="5"/>
  <c r="L1436" i="5"/>
  <c r="L831" i="5"/>
  <c r="L491" i="5"/>
  <c r="L1670" i="5"/>
  <c r="L1650" i="5"/>
  <c r="L142" i="5"/>
  <c r="L706" i="5"/>
  <c r="L930" i="5"/>
  <c r="L1856" i="5"/>
  <c r="L1247" i="5"/>
  <c r="L84" i="5"/>
  <c r="L1356" i="5"/>
  <c r="L1888" i="5"/>
  <c r="L1980" i="5"/>
  <c r="L406" i="5"/>
  <c r="L1911" i="5"/>
  <c r="L859" i="5"/>
  <c r="L1546" i="5"/>
  <c r="L1199" i="5"/>
  <c r="L1618" i="5"/>
  <c r="L945" i="5"/>
  <c r="L365" i="5"/>
  <c r="L1642" i="5"/>
  <c r="L1731" i="5"/>
  <c r="L1648" i="5"/>
  <c r="L793" i="5"/>
  <c r="L959" i="5"/>
  <c r="L1021" i="5"/>
  <c r="L1819" i="5"/>
  <c r="L2254" i="5"/>
  <c r="L1392" i="5"/>
  <c r="L712" i="5"/>
  <c r="L1589" i="5"/>
  <c r="L496" i="5"/>
  <c r="L1130" i="5"/>
  <c r="L506" i="5"/>
  <c r="L1233" i="5"/>
  <c r="L2209" i="5"/>
  <c r="L971" i="5"/>
  <c r="L1438" i="5"/>
  <c r="L2268" i="5"/>
  <c r="L2049" i="5"/>
  <c r="L789" i="5"/>
  <c r="L1961" i="5"/>
  <c r="L2289" i="5"/>
  <c r="L158" i="5"/>
  <c r="L135" i="5"/>
  <c r="L2182" i="5"/>
  <c r="L1775" i="5"/>
  <c r="L828" i="5"/>
  <c r="L460" i="5"/>
  <c r="L1992" i="5"/>
  <c r="L1494" i="5"/>
  <c r="L1470" i="5"/>
  <c r="L2416" i="5"/>
  <c r="L1193" i="5"/>
  <c r="L1108" i="5"/>
  <c r="L1285" i="5"/>
  <c r="L629" i="5"/>
  <c r="L1662" i="5"/>
  <c r="L1109" i="5"/>
  <c r="L1502" i="5"/>
  <c r="L872" i="5"/>
  <c r="L1871" i="5"/>
  <c r="L1031" i="5"/>
  <c r="L1773" i="5"/>
  <c r="L2292" i="5"/>
  <c r="L1829" i="5"/>
  <c r="L1643" i="5"/>
  <c r="L1597" i="5"/>
  <c r="L1467" i="5"/>
  <c r="L54" i="5"/>
  <c r="L1596" i="5"/>
  <c r="L963" i="5"/>
  <c r="L1242" i="5"/>
  <c r="L368" i="5"/>
  <c r="L1288" i="5"/>
  <c r="L768" i="5"/>
  <c r="L556" i="5"/>
  <c r="L1394" i="5"/>
  <c r="L265" i="5"/>
  <c r="L741" i="5"/>
  <c r="L1659" i="5"/>
  <c r="L318" i="5"/>
  <c r="L2382" i="5"/>
  <c r="L1644" i="5"/>
  <c r="L2264" i="5"/>
  <c r="L1030" i="5"/>
  <c r="L979" i="5"/>
  <c r="L2084" i="5"/>
  <c r="L161" i="5"/>
  <c r="L448" i="5"/>
  <c r="L2297" i="5"/>
  <c r="L1475" i="5"/>
  <c r="L1895" i="5"/>
  <c r="L584" i="5"/>
  <c r="L1523" i="5"/>
  <c r="L1027" i="5"/>
  <c r="L1088" i="5"/>
  <c r="L414" i="5"/>
  <c r="L1842" i="5"/>
  <c r="L956" i="5"/>
  <c r="L193" i="5"/>
  <c r="L607" i="5"/>
  <c r="L349" i="5"/>
  <c r="L2199" i="5"/>
  <c r="L1395" i="5"/>
  <c r="L1391" i="5"/>
  <c r="L2026" i="5"/>
  <c r="L1792" i="5"/>
  <c r="L889" i="5"/>
  <c r="L452" i="5"/>
  <c r="L1164" i="5"/>
  <c r="L488" i="5"/>
  <c r="L2304" i="5"/>
  <c r="L600" i="5"/>
  <c r="L1082" i="5"/>
  <c r="L1090" i="5"/>
  <c r="L2329" i="5"/>
  <c r="L1255" i="5"/>
  <c r="L968" i="5"/>
  <c r="L2202" i="5"/>
  <c r="L703" i="5"/>
  <c r="L1189" i="5"/>
  <c r="L220" i="5"/>
  <c r="L876" i="5"/>
  <c r="L1112" i="5"/>
  <c r="L2157" i="5"/>
  <c r="L2204" i="5"/>
  <c r="L1317" i="5"/>
  <c r="L146" i="5"/>
  <c r="L921" i="5"/>
  <c r="L1452" i="5"/>
  <c r="L2044" i="5"/>
  <c r="L825" i="5"/>
  <c r="L2316" i="5"/>
  <c r="L1400" i="5"/>
  <c r="L2437" i="5"/>
  <c r="L272" i="5"/>
  <c r="L1477" i="5"/>
  <c r="L2370" i="5"/>
  <c r="L2279" i="5"/>
  <c r="L1568" i="5"/>
  <c r="L1341" i="5"/>
  <c r="L1354" i="5"/>
  <c r="L1541" i="5"/>
  <c r="L2423" i="5"/>
  <c r="L948" i="5"/>
  <c r="L1179" i="5"/>
  <c r="L1942" i="5"/>
  <c r="L268" i="5"/>
  <c r="L906" i="5"/>
  <c r="L626" i="5"/>
  <c r="L2430" i="5"/>
  <c r="L642" i="5"/>
  <c r="L1315" i="5"/>
  <c r="L2379" i="5"/>
  <c r="L1863" i="5"/>
  <c r="L2038" i="5"/>
  <c r="L2294" i="5"/>
  <c r="L52" i="5"/>
  <c r="L892" i="5"/>
  <c r="L1114" i="5"/>
  <c r="L1155" i="5"/>
  <c r="L1177" i="5"/>
  <c r="L2150" i="5"/>
  <c r="L1919" i="5"/>
  <c r="L327" i="5"/>
  <c r="L492" i="5"/>
  <c r="L2411" i="5"/>
  <c r="L1430" i="5"/>
  <c r="L908" i="5"/>
  <c r="L1601" i="5"/>
  <c r="L343" i="5"/>
  <c r="L1089" i="5"/>
  <c r="L1303" i="5"/>
  <c r="L1020" i="5"/>
  <c r="L2064" i="5"/>
  <c r="L1274" i="5"/>
  <c r="L32" i="5"/>
  <c r="L1471" i="5"/>
  <c r="L238" i="5"/>
  <c r="L2265" i="5"/>
  <c r="L2035" i="5"/>
  <c r="L911" i="5"/>
  <c r="L1412" i="5"/>
  <c r="L1639" i="5"/>
  <c r="L1124" i="5"/>
  <c r="L1236" i="5"/>
  <c r="L25" i="5"/>
  <c r="L875" i="5"/>
  <c r="L314" i="5"/>
  <c r="L1252" i="5"/>
  <c r="L1522" i="5"/>
  <c r="L867" i="5"/>
  <c r="L2276" i="5"/>
  <c r="L1328" i="5"/>
  <c r="L873" i="5"/>
  <c r="L2166" i="5"/>
  <c r="L148" i="5"/>
  <c r="L2299" i="5"/>
  <c r="L1661" i="5"/>
  <c r="L413" i="5"/>
  <c r="L1640" i="5"/>
  <c r="L1445" i="5"/>
  <c r="L1544" i="5"/>
  <c r="L2395" i="5"/>
  <c r="L77" i="5"/>
  <c r="L827" i="5"/>
  <c r="L545" i="5"/>
  <c r="L1344" i="5"/>
  <c r="L2191" i="5"/>
  <c r="L1374" i="5"/>
  <c r="L668" i="5"/>
  <c r="L1501" i="5"/>
  <c r="L1634" i="5"/>
  <c r="L1411" i="5"/>
  <c r="L328" i="5"/>
  <c r="L1781" i="5"/>
  <c r="C2457" i="5"/>
  <c r="D2457" i="5"/>
  <c r="B2457" i="5"/>
  <c r="A1326" i="5"/>
  <c r="A407" i="5"/>
  <c r="A386" i="5"/>
  <c r="A2438" i="5"/>
  <c r="A2002" i="5"/>
  <c r="A2304" i="5"/>
  <c r="A1494" i="5"/>
  <c r="A1015" i="5"/>
  <c r="A993" i="5"/>
  <c r="A1211" i="5"/>
  <c r="A715" i="5"/>
  <c r="A1623" i="5"/>
  <c r="A946" i="5"/>
  <c r="A1390" i="5"/>
  <c r="A431" i="5"/>
  <c r="A1461" i="5"/>
  <c r="A649" i="5"/>
  <c r="A1595" i="5"/>
  <c r="A287" i="5"/>
  <c r="A541" i="5"/>
  <c r="A260" i="5"/>
  <c r="A1487" i="5"/>
  <c r="A1260" i="5"/>
  <c r="A1256" i="5"/>
  <c r="A1898" i="5"/>
  <c r="A2095" i="5"/>
  <c r="A181" i="5"/>
  <c r="A2414" i="5"/>
  <c r="A1965" i="5"/>
  <c r="A787" i="5"/>
  <c r="A1428" i="5"/>
  <c r="A2356" i="5"/>
  <c r="A434" i="5"/>
  <c r="A752" i="5"/>
  <c r="A1747" i="5"/>
  <c r="A32" i="5"/>
  <c r="A1471" i="5"/>
  <c r="A600" i="5"/>
  <c r="A2182" i="5"/>
  <c r="A1775" i="5"/>
  <c r="A828" i="5"/>
  <c r="A460" i="5"/>
  <c r="A1992" i="5"/>
  <c r="A1470" i="5"/>
  <c r="A2416" i="5"/>
  <c r="A1193" i="5"/>
  <c r="A1108" i="5"/>
  <c r="A1285" i="5"/>
  <c r="A1127" i="5"/>
  <c r="A1750" i="5"/>
  <c r="A1495" i="5"/>
  <c r="A2109" i="5"/>
  <c r="A1141" i="5"/>
  <c r="A2116" i="5"/>
  <c r="A551" i="5"/>
  <c r="A98" i="5"/>
  <c r="A2078" i="5"/>
  <c r="A855" i="5"/>
  <c r="A1237" i="5"/>
  <c r="A1436" i="5"/>
  <c r="A831" i="5"/>
  <c r="A491" i="5"/>
  <c r="A1670" i="5"/>
  <c r="A1650" i="5"/>
  <c r="A142" i="5"/>
  <c r="A1902" i="5"/>
  <c r="A2429" i="5"/>
  <c r="A2436" i="5"/>
  <c r="A926" i="5"/>
  <c r="A676" i="5"/>
  <c r="A1106" i="5"/>
  <c r="A1027" i="5"/>
  <c r="A956" i="5"/>
  <c r="A1440" i="5"/>
  <c r="A324" i="5"/>
  <c r="A492" i="5"/>
  <c r="A1601" i="5"/>
  <c r="A2206" i="5"/>
  <c r="A549" i="5"/>
  <c r="A838" i="5"/>
  <c r="A586" i="5"/>
  <c r="A2394" i="5"/>
  <c r="A1944" i="5"/>
  <c r="A2382" i="5"/>
  <c r="A1644" i="5"/>
  <c r="A2264" i="5"/>
  <c r="A1030" i="5"/>
  <c r="A979" i="5"/>
  <c r="A2084" i="5"/>
  <c r="A365" i="5"/>
  <c r="A1642" i="5"/>
  <c r="A1731" i="5"/>
  <c r="A1648" i="5"/>
  <c r="A793" i="5"/>
  <c r="A959" i="5"/>
  <c r="A1021" i="5"/>
  <c r="A1819" i="5"/>
  <c r="A2254" i="5"/>
  <c r="A1392" i="5"/>
  <c r="A712" i="5"/>
  <c r="A1589" i="5"/>
  <c r="A496" i="5"/>
  <c r="A1130" i="5"/>
  <c r="A506" i="5"/>
  <c r="A1233" i="5"/>
  <c r="A2209" i="5"/>
  <c r="A971" i="5"/>
  <c r="A291" i="5"/>
  <c r="A2155" i="5"/>
  <c r="A2019" i="5"/>
  <c r="A192" i="5"/>
  <c r="A893" i="5"/>
  <c r="A262" i="5"/>
  <c r="A1549" i="5"/>
  <c r="A374" i="5"/>
  <c r="A1014" i="5"/>
  <c r="A2216" i="5"/>
  <c r="A2425" i="5"/>
  <c r="A2448" i="5"/>
  <c r="A12" i="5"/>
  <c r="A1999" i="5"/>
  <c r="A544" i="5"/>
  <c r="A1505" i="5"/>
  <c r="A564" i="5"/>
  <c r="A1808" i="5"/>
  <c r="A2242" i="5"/>
  <c r="A2227" i="5"/>
  <c r="A877" i="5"/>
  <c r="A234" i="5"/>
  <c r="A1638" i="5"/>
  <c r="A252" i="5"/>
  <c r="A2446" i="5"/>
  <c r="A1464" i="5"/>
  <c r="A301" i="5"/>
  <c r="A679" i="5"/>
  <c r="A2234" i="5"/>
  <c r="A1915" i="5"/>
  <c r="A2120" i="5"/>
  <c r="A733" i="5"/>
  <c r="A1574" i="5"/>
  <c r="A2296" i="5"/>
  <c r="A1998" i="5"/>
  <c r="A521" i="5"/>
  <c r="A2251" i="5"/>
  <c r="A1374" i="5"/>
  <c r="A668" i="5"/>
  <c r="A1501" i="5"/>
  <c r="A1634" i="5"/>
  <c r="A1411" i="5"/>
  <c r="A328" i="5"/>
  <c r="A1781" i="5"/>
  <c r="G318" i="5"/>
  <c r="G1659" i="5"/>
  <c r="G741" i="5"/>
  <c r="G265" i="5"/>
  <c r="G1394" i="5"/>
  <c r="G556" i="5"/>
  <c r="G768" i="5"/>
  <c r="G1288" i="5"/>
  <c r="G1341" i="5"/>
  <c r="G1568" i="5"/>
  <c r="G2279" i="5"/>
  <c r="G2370" i="5"/>
  <c r="G1477" i="5"/>
  <c r="G272" i="5"/>
  <c r="G127" i="5"/>
  <c r="G328" i="5"/>
  <c r="G1179" i="5"/>
  <c r="G1247" i="5"/>
  <c r="G2436" i="5"/>
  <c r="G523" i="5"/>
  <c r="G539" i="5"/>
  <c r="G2284" i="5"/>
  <c r="G1998" i="5"/>
  <c r="G827" i="5"/>
  <c r="G54" i="5"/>
  <c r="G1436" i="5"/>
  <c r="G1237" i="5"/>
  <c r="G1015" i="5"/>
  <c r="G855" i="5"/>
  <c r="G2078" i="5"/>
  <c r="G98" i="5"/>
  <c r="G551" i="5"/>
  <c r="G2116" i="5"/>
  <c r="G1141" i="5"/>
  <c r="G2109" i="5"/>
  <c r="G1495" i="5"/>
  <c r="G1750" i="5"/>
  <c r="G1127" i="5"/>
  <c r="G1285" i="5"/>
  <c r="G1108" i="5"/>
  <c r="G1193" i="5"/>
  <c r="G2416" i="5"/>
  <c r="G1470" i="5"/>
  <c r="G1494" i="5"/>
  <c r="G1992" i="5"/>
  <c r="G460" i="5"/>
  <c r="G828" i="5"/>
  <c r="G1775" i="5"/>
  <c r="G2182" i="5"/>
  <c r="G600" i="5"/>
  <c r="G2304" i="5"/>
  <c r="G1471" i="5"/>
  <c r="G32" i="5"/>
  <c r="G1747" i="5"/>
  <c r="G752" i="5"/>
  <c r="G434" i="5"/>
  <c r="G2356" i="5"/>
  <c r="G1428" i="5"/>
  <c r="G2002" i="5"/>
  <c r="G787" i="5"/>
  <c r="G1965" i="5"/>
  <c r="G2438" i="5"/>
  <c r="G2414" i="5"/>
  <c r="G386" i="5"/>
  <c r="G181" i="5"/>
  <c r="G2095" i="5"/>
  <c r="G1898" i="5"/>
  <c r="G1256" i="5"/>
  <c r="G1260" i="5"/>
  <c r="G1487" i="5"/>
  <c r="G260" i="5"/>
  <c r="G541" i="5"/>
  <c r="G287" i="5"/>
  <c r="G1595" i="5"/>
  <c r="G649" i="5"/>
  <c r="G407" i="5"/>
  <c r="G1461" i="5"/>
  <c r="G431" i="5"/>
  <c r="G1390" i="5"/>
  <c r="G946" i="5"/>
  <c r="G1623" i="5"/>
  <c r="G715" i="5"/>
  <c r="G1781" i="5"/>
  <c r="G1942" i="5"/>
  <c r="G84" i="5"/>
  <c r="G993" i="5"/>
  <c r="G1954" i="5"/>
  <c r="G106" i="5"/>
  <c r="G632" i="5"/>
  <c r="G521" i="5"/>
  <c r="G545" i="5"/>
  <c r="G1596" i="5"/>
  <c r="G831" i="5"/>
  <c r="G129" i="5"/>
  <c r="G1209" i="5"/>
  <c r="G1716" i="5"/>
  <c r="G2421" i="5"/>
  <c r="G1791" i="5"/>
  <c r="G2271" i="5"/>
  <c r="G2400" i="5"/>
  <c r="G931" i="5"/>
  <c r="G1850" i="5"/>
  <c r="G2236" i="5"/>
  <c r="G2089" i="5"/>
  <c r="G2229" i="5"/>
  <c r="G2241" i="5"/>
  <c r="G1181" i="5"/>
  <c r="G99" i="5"/>
  <c r="G2417" i="5"/>
  <c r="G233" i="5"/>
  <c r="G2103" i="5"/>
  <c r="G2066" i="5"/>
  <c r="G918" i="5"/>
  <c r="G2138" i="5"/>
  <c r="G1697" i="5"/>
  <c r="G894" i="5"/>
  <c r="G135" i="5"/>
  <c r="G158" i="5"/>
  <c r="G488" i="5"/>
  <c r="G1164" i="5"/>
  <c r="G1274" i="5"/>
  <c r="G2064" i="5"/>
  <c r="G1020" i="5"/>
  <c r="G1303" i="5"/>
  <c r="G316" i="5"/>
  <c r="G1918" i="5"/>
  <c r="G1923" i="5"/>
  <c r="G510" i="5"/>
  <c r="G954" i="5"/>
  <c r="G1128" i="5"/>
  <c r="G2447" i="5"/>
  <c r="G2172" i="5"/>
  <c r="G125" i="5"/>
  <c r="G213" i="5"/>
  <c r="G811" i="5"/>
  <c r="G2141" i="5"/>
  <c r="G1056" i="5"/>
  <c r="G1187" i="5"/>
  <c r="G896" i="5"/>
  <c r="G651" i="5"/>
  <c r="G1036" i="5"/>
  <c r="G1158" i="5"/>
  <c r="G1409" i="5"/>
  <c r="G1651" i="5"/>
  <c r="G2361" i="5"/>
  <c r="G1419" i="5"/>
  <c r="G1013" i="5"/>
  <c r="G268" i="5"/>
  <c r="G1356" i="5"/>
  <c r="G926" i="5"/>
  <c r="G1483" i="5"/>
  <c r="G463" i="5"/>
  <c r="G1744" i="5"/>
  <c r="G2251" i="5"/>
  <c r="G1344" i="5"/>
  <c r="G963" i="5"/>
  <c r="G491" i="5"/>
  <c r="G1854" i="5"/>
  <c r="G2174" i="5"/>
  <c r="G895" i="5"/>
  <c r="G586" i="5"/>
  <c r="G1455" i="5"/>
  <c r="G332" i="5"/>
  <c r="G838" i="5"/>
  <c r="G1636" i="5"/>
  <c r="G549" i="5"/>
  <c r="G1762" i="5"/>
  <c r="G2206" i="5"/>
  <c r="G633" i="5"/>
  <c r="G1307" i="5"/>
  <c r="G925" i="5"/>
  <c r="G1105" i="5"/>
  <c r="G1777" i="5"/>
  <c r="G41" i="5"/>
  <c r="G1858" i="5"/>
  <c r="G499" i="5"/>
  <c r="G55" i="5"/>
  <c r="G1327" i="5"/>
  <c r="G1417" i="5"/>
  <c r="G118" i="5"/>
  <c r="G458" i="5"/>
  <c r="G1297" i="5"/>
  <c r="G1734" i="5"/>
  <c r="G1096" i="5"/>
  <c r="G2289" i="5"/>
  <c r="G1961" i="5"/>
  <c r="G452" i="5"/>
  <c r="G889" i="5"/>
  <c r="G1792" i="5"/>
  <c r="G2026" i="5"/>
  <c r="G1089" i="5"/>
  <c r="G343" i="5"/>
  <c r="G1601" i="5"/>
  <c r="G908" i="5"/>
  <c r="G1430" i="5"/>
  <c r="G2411" i="5"/>
  <c r="G492" i="5"/>
  <c r="G327" i="5"/>
  <c r="G1919" i="5"/>
  <c r="G2150" i="5"/>
  <c r="G1177" i="5"/>
  <c r="G1155" i="5"/>
  <c r="G1114" i="5"/>
  <c r="G892" i="5"/>
  <c r="G52" i="5"/>
  <c r="G2294" i="5"/>
  <c r="G2038" i="5"/>
  <c r="G1863" i="5"/>
  <c r="G390" i="5"/>
  <c r="G2171" i="5"/>
  <c r="G2130" i="5"/>
  <c r="G292" i="5"/>
  <c r="G324" i="5"/>
  <c r="G2161" i="5"/>
  <c r="G1980" i="5"/>
  <c r="G1211" i="5"/>
  <c r="G718" i="5"/>
  <c r="G307" i="5"/>
  <c r="G535" i="5"/>
  <c r="G668" i="5"/>
  <c r="G1354" i="5"/>
  <c r="G368" i="5"/>
  <c r="G1650" i="5"/>
  <c r="G2321" i="5"/>
  <c r="G2178" i="5"/>
  <c r="G520" i="5"/>
  <c r="G2120" i="5"/>
  <c r="G1915" i="5"/>
  <c r="G2234" i="5"/>
  <c r="G679" i="5"/>
  <c r="G301" i="5"/>
  <c r="G1464" i="5"/>
  <c r="G2446" i="5"/>
  <c r="G252" i="5"/>
  <c r="G1638" i="5"/>
  <c r="G234" i="5"/>
  <c r="G877" i="5"/>
  <c r="G2227" i="5"/>
  <c r="G2242" i="5"/>
  <c r="G1808" i="5"/>
  <c r="G564" i="5"/>
  <c r="G1505" i="5"/>
  <c r="G544" i="5"/>
  <c r="G1999" i="5"/>
  <c r="G12" i="5"/>
  <c r="G2448" i="5"/>
  <c r="G2425" i="5"/>
  <c r="G2216" i="5"/>
  <c r="G1014" i="5"/>
  <c r="G374" i="5"/>
  <c r="G1549" i="5"/>
  <c r="G262" i="5"/>
  <c r="G893" i="5"/>
  <c r="G192" i="5"/>
  <c r="G2019" i="5"/>
  <c r="G2155" i="5"/>
  <c r="G291" i="5"/>
  <c r="G971" i="5"/>
  <c r="G2209" i="5"/>
  <c r="G1233" i="5"/>
  <c r="G506" i="5"/>
  <c r="G1130" i="5"/>
  <c r="G496" i="5"/>
  <c r="G1589" i="5"/>
  <c r="G712" i="5"/>
  <c r="G1392" i="5"/>
  <c r="G2254" i="5"/>
  <c r="G1819" i="5"/>
  <c r="G1021" i="5"/>
  <c r="G959" i="5"/>
  <c r="G793" i="5"/>
  <c r="G1648" i="5"/>
  <c r="G1731" i="5"/>
  <c r="G1642" i="5"/>
  <c r="G365" i="5"/>
  <c r="G2084" i="5"/>
  <c r="G979" i="5"/>
  <c r="G1030" i="5"/>
  <c r="G2264" i="5"/>
  <c r="G1644" i="5"/>
  <c r="G2382" i="5"/>
  <c r="G1106" i="5"/>
  <c r="G1080" i="5"/>
  <c r="G1944" i="5"/>
  <c r="G509" i="5"/>
  <c r="G1501" i="5"/>
  <c r="G1541" i="5"/>
  <c r="G706" i="5"/>
  <c r="G142" i="5"/>
  <c r="G2256" i="5"/>
  <c r="G2394" i="5"/>
  <c r="G1702" i="5"/>
  <c r="G733" i="5"/>
  <c r="G1544" i="5"/>
  <c r="G1445" i="5"/>
  <c r="G1640" i="5"/>
  <c r="G413" i="5"/>
  <c r="G1661" i="5"/>
  <c r="G2299" i="5"/>
  <c r="G148" i="5"/>
  <c r="G2166" i="5"/>
  <c r="G873" i="5"/>
  <c r="G1328" i="5"/>
  <c r="G2276" i="5"/>
  <c r="G867" i="5"/>
  <c r="G2391" i="5"/>
  <c r="G1693" i="5"/>
  <c r="G469" i="5"/>
  <c r="G2420" i="5"/>
  <c r="G1478" i="5"/>
  <c r="G628" i="5"/>
  <c r="G687" i="5"/>
  <c r="G2193" i="5"/>
  <c r="G2164" i="5"/>
  <c r="G1900" i="5"/>
  <c r="G1695" i="5"/>
  <c r="G2230" i="5"/>
  <c r="G139" i="5"/>
  <c r="G2401" i="5"/>
  <c r="G2449" i="5"/>
  <c r="G1330" i="5"/>
  <c r="G409" i="5"/>
  <c r="G1587" i="5"/>
  <c r="G2441" i="5"/>
  <c r="G797" i="5"/>
  <c r="G1093" i="5"/>
  <c r="G2348" i="5"/>
  <c r="G569" i="5"/>
  <c r="G104" i="5"/>
  <c r="G4" i="5"/>
  <c r="G38" i="5"/>
  <c r="G183" i="5"/>
  <c r="G1192" i="5"/>
  <c r="G620" i="5"/>
  <c r="G1072" i="5"/>
  <c r="G1377" i="5"/>
  <c r="G2317" i="5"/>
  <c r="G886" i="5"/>
  <c r="G1329" i="5"/>
  <c r="G1099" i="5"/>
  <c r="G2389" i="5"/>
  <c r="G124" i="5"/>
  <c r="G945" i="5"/>
  <c r="G1618" i="5"/>
  <c r="G1199" i="5"/>
  <c r="G1546" i="5"/>
  <c r="G859" i="5"/>
  <c r="G1911" i="5"/>
  <c r="G1908" i="5"/>
  <c r="G1268" i="5"/>
  <c r="G815" i="5"/>
  <c r="G1634" i="5"/>
  <c r="G2423" i="5"/>
  <c r="G930" i="5"/>
  <c r="G1902" i="5"/>
  <c r="G708" i="5"/>
  <c r="G1666" i="5"/>
  <c r="G1169" i="5"/>
  <c r="G1574" i="5"/>
  <c r="G2395" i="5"/>
  <c r="G2437" i="5"/>
  <c r="G1400" i="5"/>
  <c r="G2316" i="5"/>
  <c r="G825" i="5"/>
  <c r="G2044" i="5"/>
  <c r="G1452" i="5"/>
  <c r="G921" i="5"/>
  <c r="G146" i="5"/>
  <c r="G1317" i="5"/>
  <c r="G2204" i="5"/>
  <c r="G2157" i="5"/>
  <c r="G1522" i="5"/>
  <c r="G1252" i="5"/>
  <c r="G314" i="5"/>
  <c r="G875" i="5"/>
  <c r="G25" i="5"/>
  <c r="G1236" i="5"/>
  <c r="G1124" i="5"/>
  <c r="G1639" i="5"/>
  <c r="G1412" i="5"/>
  <c r="G911" i="5"/>
  <c r="G2035" i="5"/>
  <c r="G2213" i="5"/>
  <c r="G1176" i="5"/>
  <c r="G1513" i="5"/>
  <c r="G30" i="5"/>
  <c r="G2281" i="5"/>
  <c r="G1048" i="5"/>
  <c r="G2451" i="5"/>
  <c r="G1321" i="5"/>
  <c r="G1521" i="5"/>
  <c r="G615" i="5"/>
  <c r="G402" i="5"/>
  <c r="G800" i="5"/>
  <c r="G822" i="5"/>
  <c r="G1173" i="5"/>
  <c r="G344" i="5"/>
  <c r="G2061" i="5"/>
  <c r="G2270" i="5"/>
  <c r="G1023" i="5"/>
  <c r="G786" i="5"/>
  <c r="G1761" i="5"/>
  <c r="G1956" i="5"/>
  <c r="G805" i="5"/>
  <c r="G73" i="5"/>
  <c r="G696" i="5"/>
  <c r="G348" i="5"/>
  <c r="G1611" i="5"/>
  <c r="G1679" i="5"/>
  <c r="G46" i="5"/>
  <c r="G45" i="5"/>
  <c r="G2233" i="5"/>
  <c r="G259" i="5"/>
  <c r="G1411" i="5"/>
  <c r="G339" i="5"/>
  <c r="G77" i="5"/>
  <c r="G1829" i="5"/>
  <c r="G1871" i="5"/>
  <c r="G1662" i="5"/>
  <c r="G220" i="5"/>
  <c r="G968" i="5"/>
  <c r="G1082" i="5"/>
  <c r="G2339" i="5"/>
  <c r="G140" i="5"/>
  <c r="G1492" i="5"/>
  <c r="G2300" i="5"/>
  <c r="G1510" i="5"/>
  <c r="G1129" i="5"/>
  <c r="G1399" i="5"/>
  <c r="G1498" i="5"/>
  <c r="G1085" i="5"/>
  <c r="G2191" i="5"/>
  <c r="G1936" i="5"/>
  <c r="G518" i="5"/>
  <c r="G2005" i="5"/>
  <c r="G1943" i="5"/>
  <c r="G1531" i="5"/>
  <c r="G1281" i="5"/>
  <c r="G681" i="5"/>
  <c r="G90" i="5"/>
  <c r="G1438" i="5"/>
  <c r="G349" i="5"/>
  <c r="G1842" i="5"/>
  <c r="G1523" i="5"/>
  <c r="G2297" i="5"/>
  <c r="G1315" i="5"/>
  <c r="G906" i="5"/>
  <c r="G948" i="5"/>
  <c r="G1071" i="5"/>
  <c r="G1467" i="5"/>
  <c r="G2292" i="5"/>
  <c r="G872" i="5"/>
  <c r="G629" i="5"/>
  <c r="G1189" i="5"/>
  <c r="G1255" i="5"/>
  <c r="G2265" i="5"/>
  <c r="G69" i="5"/>
  <c r="G400" i="5"/>
  <c r="G2000" i="5"/>
  <c r="G100" i="5"/>
  <c r="G1843" i="5"/>
  <c r="G1275" i="5"/>
  <c r="G579" i="5"/>
  <c r="G1562" i="5"/>
  <c r="G1856" i="5"/>
  <c r="G1948" i="5"/>
  <c r="G1597" i="5"/>
  <c r="G1773" i="5"/>
  <c r="G1502" i="5"/>
  <c r="G1112" i="5"/>
  <c r="G703" i="5"/>
  <c r="G2329" i="5"/>
  <c r="G238" i="5"/>
  <c r="G1488" i="5"/>
  <c r="G1989" i="5"/>
  <c r="G765" i="5"/>
  <c r="G235" i="5"/>
  <c r="G1655" i="5"/>
  <c r="G596" i="5"/>
  <c r="G1561" i="5"/>
  <c r="G1888" i="5"/>
  <c r="G1860" i="5"/>
  <c r="G1670" i="5"/>
  <c r="G613" i="5"/>
  <c r="G757" i="5"/>
  <c r="G719" i="5"/>
  <c r="G2310" i="5"/>
  <c r="G1668" i="5"/>
  <c r="G843" i="5"/>
  <c r="G1572" i="5"/>
  <c r="G2049" i="5"/>
  <c r="G1395" i="5"/>
  <c r="G193" i="5"/>
  <c r="G1088" i="5"/>
  <c r="G1895" i="5"/>
  <c r="G161" i="5"/>
  <c r="G2430" i="5"/>
  <c r="G2403" i="5"/>
  <c r="G2429" i="5"/>
  <c r="G2296" i="5"/>
  <c r="G1643" i="5"/>
  <c r="G1031" i="5"/>
  <c r="G1109" i="5"/>
  <c r="G876" i="5"/>
  <c r="G2202" i="5"/>
  <c r="G1090" i="5"/>
  <c r="G2318" i="5"/>
  <c r="G356" i="5"/>
  <c r="G1928" i="5"/>
  <c r="G2237" i="5"/>
  <c r="G7" i="5"/>
  <c r="G1244" i="5"/>
  <c r="G866" i="5"/>
  <c r="G2220" i="5"/>
  <c r="G2263" i="5"/>
  <c r="G2268" i="5"/>
  <c r="G1475" i="5"/>
  <c r="G1726" i="5"/>
  <c r="G2086" i="5"/>
  <c r="G1391" i="5"/>
  <c r="G448" i="5"/>
  <c r="G66" i="5"/>
  <c r="G1139" i="5"/>
  <c r="G2199" i="5"/>
  <c r="G2379" i="5"/>
  <c r="G676" i="5"/>
  <c r="G941" i="5"/>
  <c r="G1851" i="5"/>
  <c r="G956" i="5"/>
  <c r="G626" i="5"/>
  <c r="G672" i="5"/>
  <c r="G2175" i="5"/>
  <c r="G1920" i="5"/>
  <c r="G414" i="5"/>
  <c r="G1374" i="5"/>
  <c r="G86" i="5"/>
  <c r="G1440" i="5"/>
  <c r="G1027" i="5"/>
  <c r="G789" i="5"/>
  <c r="G607" i="5"/>
  <c r="G584" i="5"/>
  <c r="G1242" i="5"/>
  <c r="G405" i="5"/>
  <c r="G585" i="5"/>
  <c r="G1006" i="5"/>
  <c r="G642" i="5"/>
  <c r="G406" i="5"/>
  <c r="A906" i="5"/>
  <c r="A626" i="5"/>
  <c r="A2430" i="5"/>
  <c r="A642" i="5"/>
  <c r="A1315" i="5"/>
  <c r="A2379" i="5"/>
  <c r="A161" i="5"/>
  <c r="A448" i="5"/>
  <c r="A2297" i="5"/>
  <c r="A1475" i="5"/>
  <c r="A1895" i="5"/>
  <c r="A584" i="5"/>
  <c r="A1523" i="5"/>
  <c r="A1088" i="5"/>
  <c r="A414" i="5"/>
  <c r="A1842" i="5"/>
  <c r="A193" i="5"/>
  <c r="A607" i="5"/>
  <c r="A349" i="5"/>
  <c r="A2199" i="5"/>
  <c r="A1395" i="5"/>
  <c r="A1391" i="5"/>
  <c r="A1438" i="5"/>
  <c r="A2268" i="5"/>
  <c r="A2049" i="5"/>
  <c r="A789" i="5"/>
  <c r="A90" i="5"/>
  <c r="A1572" i="5"/>
  <c r="A1920" i="5"/>
  <c r="A681" i="5"/>
  <c r="A1851" i="5"/>
  <c r="A843" i="5"/>
  <c r="A1006" i="5"/>
  <c r="A1281" i="5"/>
  <c r="A1139" i="5"/>
  <c r="A1668" i="5"/>
  <c r="A2086" i="5"/>
  <c r="A1531" i="5"/>
  <c r="A2263" i="5"/>
  <c r="A2310" i="5"/>
  <c r="A585" i="5"/>
  <c r="A1943" i="5"/>
  <c r="A86" i="5"/>
  <c r="A719" i="5"/>
  <c r="A2175" i="5"/>
  <c r="A2005" i="5"/>
  <c r="A941" i="5"/>
  <c r="A757" i="5"/>
  <c r="A405" i="5"/>
  <c r="A518" i="5"/>
  <c r="A66" i="5"/>
  <c r="A613" i="5"/>
  <c r="A1726" i="5"/>
  <c r="A520" i="5"/>
  <c r="A1702" i="5"/>
  <c r="A1169" i="5"/>
  <c r="A1948" i="5"/>
  <c r="A2284" i="5"/>
  <c r="A632" i="5"/>
  <c r="A1744" i="5"/>
  <c r="A1860" i="5"/>
  <c r="A535" i="5"/>
  <c r="A509" i="5"/>
  <c r="A815" i="5"/>
  <c r="A2403" i="5"/>
  <c r="A127" i="5"/>
  <c r="A2161" i="5"/>
  <c r="A292" i="5"/>
  <c r="A2130" i="5"/>
  <c r="A2171" i="5"/>
  <c r="A390" i="5"/>
  <c r="A1863" i="5"/>
  <c r="A2038" i="5"/>
  <c r="A2294" i="5"/>
  <c r="A52" i="5"/>
  <c r="A892" i="5"/>
  <c r="A1114" i="5"/>
  <c r="A1155" i="5"/>
  <c r="A1177" i="5"/>
  <c r="A2150" i="5"/>
  <c r="A1919" i="5"/>
  <c r="A327" i="5"/>
  <c r="A2411" i="5"/>
  <c r="A1430" i="5"/>
  <c r="A908" i="5"/>
  <c r="A343" i="5"/>
  <c r="A1089" i="5"/>
  <c r="A2026" i="5"/>
  <c r="A1792" i="5"/>
  <c r="A889" i="5"/>
  <c r="A452" i="5"/>
  <c r="A1961" i="5"/>
  <c r="A2289" i="5"/>
  <c r="A1013" i="5"/>
  <c r="A1419" i="5"/>
  <c r="A2361" i="5"/>
  <c r="A1651" i="5"/>
  <c r="A1409" i="5"/>
  <c r="A1158" i="5"/>
  <c r="A1036" i="5"/>
  <c r="A651" i="5"/>
  <c r="A896" i="5"/>
  <c r="A1187" i="5"/>
  <c r="A1056" i="5"/>
  <c r="A2141" i="5"/>
  <c r="A811" i="5"/>
  <c r="A213" i="5"/>
  <c r="A125" i="5"/>
  <c r="A2172" i="5"/>
  <c r="A2447" i="5"/>
  <c r="A1128" i="5"/>
  <c r="A954" i="5"/>
  <c r="A510" i="5"/>
  <c r="A1923" i="5"/>
  <c r="A1918" i="5"/>
  <c r="A316" i="5"/>
  <c r="A1303" i="5"/>
  <c r="A1020" i="5"/>
  <c r="A2064" i="5"/>
  <c r="A1274" i="5"/>
  <c r="A1164" i="5"/>
  <c r="A488" i="5"/>
  <c r="A158" i="5"/>
  <c r="A135" i="5"/>
  <c r="A894" i="5"/>
  <c r="A1697" i="5"/>
  <c r="A2138" i="5"/>
  <c r="A918" i="5"/>
  <c r="A2066" i="5"/>
  <c r="A2103" i="5"/>
  <c r="A233" i="5"/>
  <c r="A2417" i="5"/>
  <c r="A99" i="5"/>
  <c r="A1181" i="5"/>
  <c r="A2241" i="5"/>
  <c r="A2229" i="5"/>
  <c r="A2089" i="5"/>
  <c r="A2236" i="5"/>
  <c r="A1850" i="5"/>
  <c r="A931" i="5"/>
  <c r="A2400" i="5"/>
  <c r="A2271" i="5"/>
  <c r="A1791" i="5"/>
  <c r="A2421" i="5"/>
  <c r="A1716" i="5"/>
  <c r="A1209" i="5"/>
  <c r="A129" i="5"/>
  <c r="A1854" i="5"/>
  <c r="A2220" i="5"/>
  <c r="A2321" i="5"/>
  <c r="A2256" i="5"/>
  <c r="A708" i="5"/>
  <c r="A339" i="5"/>
  <c r="A523" i="5"/>
  <c r="A1954" i="5"/>
  <c r="A1483" i="5"/>
  <c r="A1085" i="5"/>
  <c r="A718" i="5"/>
  <c r="A1080" i="5"/>
  <c r="A1908" i="5"/>
  <c r="A1096" i="5"/>
  <c r="A1734" i="5"/>
  <c r="A1297" i="5"/>
  <c r="A458" i="5"/>
  <c r="A118" i="5"/>
  <c r="A1417" i="5"/>
  <c r="A1327" i="5"/>
  <c r="A55" i="5"/>
  <c r="A499" i="5"/>
  <c r="A1858" i="5"/>
  <c r="A41" i="5"/>
  <c r="A1777" i="5"/>
  <c r="A1105" i="5"/>
  <c r="A925" i="5"/>
  <c r="A1307" i="5"/>
  <c r="A633" i="5"/>
  <c r="A1762" i="5"/>
  <c r="A1636" i="5"/>
  <c r="A332" i="5"/>
  <c r="A1455" i="5"/>
  <c r="A895" i="5"/>
  <c r="A2174" i="5"/>
  <c r="A1936" i="5"/>
  <c r="A2178" i="5"/>
  <c r="A1666" i="5"/>
  <c r="A1071" i="5"/>
  <c r="A106" i="5"/>
  <c r="A463" i="5"/>
  <c r="A672" i="5"/>
  <c r="A307" i="5"/>
  <c r="A1268" i="5"/>
  <c r="A1562" i="5"/>
  <c r="A1498" i="5"/>
  <c r="A866" i="5"/>
  <c r="A1561" i="5"/>
  <c r="A579" i="5"/>
  <c r="A1399" i="5"/>
  <c r="A1244" i="5"/>
  <c r="A596" i="5"/>
  <c r="A1275" i="5"/>
  <c r="A1129" i="5"/>
  <c r="A7" i="5"/>
  <c r="A1655" i="5"/>
  <c r="A1843" i="5"/>
  <c r="A1510" i="5"/>
  <c r="A2237" i="5"/>
  <c r="A235" i="5"/>
  <c r="A100" i="5"/>
  <c r="A2300" i="5"/>
  <c r="A1928" i="5"/>
  <c r="A765" i="5"/>
  <c r="A2000" i="5"/>
  <c r="A1492" i="5"/>
  <c r="A356" i="5"/>
  <c r="A1989" i="5"/>
  <c r="A400" i="5"/>
  <c r="A140" i="5"/>
  <c r="A2318" i="5"/>
  <c r="A1488" i="5"/>
  <c r="A69" i="5"/>
  <c r="A2339" i="5"/>
  <c r="A238" i="5"/>
  <c r="A2265" i="5"/>
  <c r="A1082" i="5"/>
  <c r="A1090" i="5"/>
  <c r="A2329" i="5"/>
  <c r="A1255" i="5"/>
  <c r="A968" i="5"/>
  <c r="A2202" i="5"/>
  <c r="A703" i="5"/>
  <c r="A1189" i="5"/>
  <c r="A220" i="5"/>
  <c r="A876" i="5"/>
  <c r="A1112" i="5"/>
  <c r="A629" i="5"/>
  <c r="A1662" i="5"/>
  <c r="A1109" i="5"/>
  <c r="A1502" i="5"/>
  <c r="A872" i="5"/>
  <c r="A1871" i="5"/>
  <c r="A1031" i="5"/>
  <c r="A1773" i="5"/>
  <c r="A2292" i="5"/>
  <c r="A1829" i="5"/>
  <c r="A1643" i="5"/>
  <c r="A1597" i="5"/>
  <c r="A1467" i="5"/>
  <c r="A54" i="5"/>
  <c r="A1596" i="5"/>
  <c r="A963" i="5"/>
  <c r="A1242" i="5"/>
  <c r="A368" i="5"/>
  <c r="A706" i="5"/>
  <c r="A930" i="5"/>
  <c r="A1856" i="5"/>
  <c r="A1247" i="5"/>
  <c r="A84" i="5"/>
  <c r="A1356" i="5"/>
  <c r="A1888" i="5"/>
  <c r="A1980" i="5"/>
  <c r="A259" i="5"/>
  <c r="A2233" i="5"/>
  <c r="A45" i="5"/>
  <c r="A46" i="5"/>
  <c r="A1679" i="5"/>
  <c r="A1611" i="5"/>
  <c r="A348" i="5"/>
  <c r="A696" i="5"/>
  <c r="A73" i="5"/>
  <c r="A805" i="5"/>
  <c r="A1956" i="5"/>
  <c r="A1761" i="5"/>
  <c r="A786" i="5"/>
  <c r="A1023" i="5"/>
  <c r="A2270" i="5"/>
  <c r="A2061" i="5"/>
  <c r="A344" i="5"/>
  <c r="A1173" i="5"/>
  <c r="A822" i="5"/>
  <c r="A800" i="5"/>
  <c r="A402" i="5"/>
  <c r="A615" i="5"/>
  <c r="A1521" i="5"/>
  <c r="A1321" i="5"/>
  <c r="A2451" i="5"/>
  <c r="A1048" i="5"/>
  <c r="A2281" i="5"/>
  <c r="A30" i="5"/>
  <c r="A1513" i="5"/>
  <c r="A1176" i="5"/>
  <c r="A2213" i="5"/>
  <c r="A2035" i="5"/>
  <c r="A911" i="5"/>
  <c r="A1412" i="5"/>
  <c r="A1639" i="5"/>
  <c r="A1124" i="5"/>
  <c r="A1236" i="5"/>
  <c r="A25" i="5"/>
  <c r="A875" i="5"/>
  <c r="A314" i="5"/>
  <c r="A1252" i="5"/>
  <c r="A1522" i="5"/>
  <c r="A2157" i="5"/>
  <c r="A2204" i="5"/>
  <c r="A1317" i="5"/>
  <c r="A146" i="5"/>
  <c r="A921" i="5"/>
  <c r="A1452" i="5"/>
  <c r="A2044" i="5"/>
  <c r="A825" i="5"/>
  <c r="A2316" i="5"/>
  <c r="A1400" i="5"/>
  <c r="A2437" i="5"/>
  <c r="A272" i="5"/>
  <c r="A1477" i="5"/>
  <c r="A2370" i="5"/>
  <c r="A2279" i="5"/>
  <c r="A1568" i="5"/>
  <c r="A1341" i="5"/>
  <c r="A1288" i="5"/>
  <c r="A768" i="5"/>
  <c r="A556" i="5"/>
  <c r="A1394" i="5"/>
  <c r="A265" i="5"/>
  <c r="A741" i="5"/>
  <c r="A1659" i="5"/>
  <c r="A318" i="5"/>
  <c r="A1911" i="5"/>
  <c r="A859" i="5"/>
  <c r="A1546" i="5"/>
  <c r="A1199" i="5"/>
  <c r="A1618" i="5"/>
  <c r="A945" i="5"/>
  <c r="A124" i="5"/>
  <c r="A2389" i="5"/>
  <c r="A1099" i="5"/>
  <c r="A1329" i="5"/>
  <c r="A886" i="5"/>
  <c r="A2317" i="5"/>
  <c r="A1377" i="5"/>
  <c r="A1072" i="5"/>
  <c r="A620" i="5"/>
  <c r="A1192" i="5"/>
  <c r="A183" i="5"/>
  <c r="A38" i="5"/>
  <c r="A4" i="5"/>
  <c r="A104" i="5"/>
  <c r="A569" i="5"/>
  <c r="A2348" i="5"/>
  <c r="A1093" i="5"/>
  <c r="A797" i="5"/>
  <c r="A2441" i="5"/>
  <c r="A1587" i="5"/>
  <c r="A409" i="5"/>
  <c r="A1330" i="5"/>
  <c r="A2449" i="5"/>
  <c r="A2401" i="5"/>
  <c r="A139" i="5"/>
  <c r="A2230" i="5"/>
  <c r="A1695" i="5"/>
  <c r="A1900" i="5"/>
  <c r="A2164" i="5"/>
  <c r="A2193" i="5"/>
  <c r="A687" i="5"/>
  <c r="A628" i="5"/>
  <c r="A1478" i="5"/>
  <c r="A2420" i="5"/>
  <c r="A469" i="5"/>
  <c r="A1693" i="5"/>
  <c r="A2391" i="5"/>
  <c r="A867" i="5"/>
  <c r="A2276" i="5"/>
  <c r="A1328" i="5"/>
  <c r="A873" i="5"/>
  <c r="A2166" i="5"/>
  <c r="A148" i="5"/>
  <c r="A2299" i="5"/>
  <c r="A1661" i="5"/>
  <c r="A413" i="5"/>
  <c r="A1640" i="5"/>
  <c r="A1445" i="5"/>
  <c r="A1544" i="5"/>
  <c r="A2395" i="5"/>
  <c r="A77" i="5"/>
  <c r="A827" i="5"/>
  <c r="A545" i="5"/>
  <c r="A1344" i="5"/>
  <c r="A2191" i="5"/>
  <c r="A1354" i="5"/>
  <c r="A1541" i="5"/>
  <c r="A2423" i="5"/>
  <c r="A948" i="5"/>
  <c r="A1179" i="5"/>
  <c r="A1942" i="5"/>
  <c r="A268" i="5"/>
  <c r="A154" i="5"/>
  <c r="A406" i="5"/>
  <c r="A174" i="5"/>
  <c r="A1721" i="5"/>
  <c r="A1449" i="5"/>
  <c r="A2118" i="5"/>
  <c r="A782" i="5"/>
  <c r="A303" i="5"/>
  <c r="A516" i="5"/>
  <c r="A1293" i="5"/>
  <c r="A271" i="5"/>
  <c r="A29" i="5"/>
  <c r="A2412" i="5"/>
  <c r="A1466" i="5"/>
  <c r="A1325" i="5"/>
  <c r="A1499" i="5"/>
  <c r="A286" i="5"/>
  <c r="A604" i="5"/>
  <c r="A905" i="5"/>
  <c r="A885" i="5"/>
  <c r="A167" i="5"/>
  <c r="A306" i="5"/>
  <c r="A614" i="5"/>
  <c r="A2052" i="5"/>
  <c r="A1680" i="5"/>
  <c r="A1055" i="5"/>
  <c r="A1624" i="5"/>
  <c r="A1952" i="5"/>
  <c r="A788" i="5"/>
  <c r="A1459" i="5"/>
  <c r="A2377" i="5"/>
  <c r="A2208" i="5"/>
  <c r="A1273" i="5"/>
  <c r="A1646" i="5"/>
  <c r="A650" i="5"/>
  <c r="A281" i="5"/>
  <c r="A1184" i="5"/>
  <c r="A1783" i="5"/>
  <c r="A116" i="5"/>
  <c r="A239" i="5"/>
  <c r="A618" i="5"/>
  <c r="A588" i="5"/>
  <c r="A17" i="5"/>
  <c r="A449" i="5"/>
  <c r="A1243" i="5"/>
  <c r="A1126" i="5"/>
  <c r="A1800" i="5"/>
  <c r="A809" i="5"/>
  <c r="A157" i="5"/>
  <c r="A388" i="5"/>
  <c r="A1692" i="5"/>
  <c r="A656" i="5"/>
  <c r="A839" i="5"/>
  <c r="A994" i="5"/>
  <c r="A1384" i="5"/>
  <c r="A2432" i="5"/>
  <c r="A1314" i="5"/>
  <c r="A950" i="5"/>
  <c r="A1511" i="5"/>
  <c r="A565" i="5"/>
  <c r="A2450" i="5"/>
  <c r="A83" i="5"/>
  <c r="A1453" i="5"/>
  <c r="A2442" i="5"/>
  <c r="A147" i="5"/>
  <c r="A251" i="5"/>
  <c r="A1709" i="5"/>
  <c r="A2275" i="5"/>
  <c r="A387" i="5"/>
  <c r="A1140" i="5"/>
  <c r="A640" i="5"/>
  <c r="A2366" i="5"/>
  <c r="A2355" i="5"/>
  <c r="A714" i="5"/>
  <c r="A1530" i="5"/>
  <c r="A750" i="5"/>
  <c r="A428" i="5"/>
  <c r="A781" i="5"/>
  <c r="A1878" i="5"/>
  <c r="A2210" i="5"/>
  <c r="A1084" i="5"/>
  <c r="A1115" i="5"/>
  <c r="A1687" i="5"/>
  <c r="A1240" i="5"/>
  <c r="A175" i="5"/>
  <c r="A1689" i="5"/>
  <c r="A2180" i="5"/>
  <c r="A1500" i="5"/>
  <c r="A279" i="5"/>
  <c r="A1976" i="5"/>
  <c r="A513" i="5"/>
  <c r="A1971" i="5"/>
  <c r="A891" i="5"/>
  <c r="A1966" i="5"/>
  <c r="A1497" i="5"/>
  <c r="A108" i="5"/>
  <c r="A1222" i="5"/>
  <c r="A623" i="5"/>
  <c r="A2036" i="5"/>
  <c r="A2008" i="5"/>
  <c r="A1938" i="5"/>
  <c r="A1063" i="5"/>
  <c r="A546" i="5"/>
  <c r="A2058" i="5"/>
  <c r="A322" i="5"/>
  <c r="A1772" i="5"/>
  <c r="A814" i="5"/>
  <c r="A980" i="5"/>
  <c r="A1926" i="5"/>
  <c r="A1372" i="5"/>
  <c r="A1280" i="5"/>
  <c r="A1704" i="5"/>
  <c r="A1594" i="5"/>
  <c r="A109" i="5"/>
  <c r="A481" i="5"/>
  <c r="A190" i="5"/>
  <c r="A1678" i="5"/>
  <c r="A2371" i="5"/>
  <c r="A1068" i="5"/>
  <c r="A1040" i="5"/>
  <c r="A415" i="5"/>
  <c r="A433" i="5"/>
  <c r="A19" i="5"/>
  <c r="A671" i="5"/>
  <c r="A1507" i="5"/>
  <c r="A1964" i="5"/>
  <c r="A2187" i="5"/>
  <c r="A2363" i="5"/>
  <c r="A847" i="5"/>
  <c r="A1431" i="5"/>
  <c r="A1298" i="5"/>
  <c r="A2196" i="5"/>
  <c r="A382" i="5"/>
  <c r="A2273" i="5"/>
  <c r="A1558" i="5"/>
  <c r="A601" i="5"/>
  <c r="A1676" i="5"/>
  <c r="A1725" i="5"/>
  <c r="A1271" i="5"/>
  <c r="A184" i="5"/>
  <c r="A2125" i="5"/>
  <c r="A1078" i="5"/>
  <c r="A693" i="5"/>
  <c r="A1463" i="5"/>
  <c r="A2169" i="5"/>
  <c r="A372" i="5"/>
  <c r="A2267" i="5"/>
  <c r="A2314" i="5"/>
  <c r="A176" i="5"/>
  <c r="A1593" i="5"/>
  <c r="A188" i="5"/>
  <c r="A1837" i="5"/>
  <c r="A3" i="5"/>
  <c r="A178" i="5"/>
  <c r="A745" i="5"/>
  <c r="A75" i="5"/>
  <c r="A79" i="5"/>
  <c r="A2152" i="5"/>
  <c r="A403" i="5"/>
  <c r="A1968" i="5"/>
  <c r="A261" i="5"/>
  <c r="A1983" i="5"/>
  <c r="A1960" i="5"/>
  <c r="A274" i="5"/>
  <c r="A305" i="5"/>
  <c r="A1690" i="5"/>
  <c r="A1985" i="5"/>
  <c r="A519" i="5"/>
  <c r="A1253" i="5"/>
  <c r="A1525" i="5"/>
  <c r="A1848" i="5"/>
  <c r="A2119" i="5"/>
  <c r="A2359" i="5"/>
  <c r="A2306" i="5"/>
  <c r="A159" i="5"/>
  <c r="A1208" i="5"/>
  <c r="A869" i="5"/>
  <c r="A1921" i="5"/>
  <c r="A740" i="5"/>
  <c r="A2144" i="5"/>
  <c r="A1810" i="5"/>
  <c r="A2243" i="5"/>
  <c r="A2211" i="5"/>
  <c r="A934" i="5"/>
  <c r="A887" i="5"/>
  <c r="A2126" i="5"/>
  <c r="A974" i="5"/>
  <c r="A2249" i="5"/>
  <c r="A22" i="5"/>
  <c r="A1817" i="5"/>
  <c r="A164" i="5"/>
  <c r="A1757" i="5"/>
  <c r="A1387" i="5"/>
  <c r="A1977" i="5"/>
  <c r="A266" i="5"/>
  <c r="A150" i="5"/>
  <c r="A575" i="5"/>
  <c r="A1752" i="5"/>
  <c r="A294" i="5"/>
  <c r="A1811" i="5"/>
  <c r="A2327" i="5"/>
  <c r="A2068" i="5"/>
  <c r="A297" i="5"/>
  <c r="A1150" i="5"/>
  <c r="A792" i="5"/>
  <c r="A1241" i="5"/>
  <c r="A2282" i="5"/>
  <c r="A1647" i="5"/>
  <c r="A711" i="5"/>
  <c r="A1600" i="5"/>
  <c r="A2106" i="5"/>
  <c r="A1357" i="5"/>
  <c r="A2218" i="5"/>
  <c r="A1101" i="5"/>
  <c r="A759" i="5"/>
  <c r="A997" i="5"/>
  <c r="A2453" i="5"/>
  <c r="A1649" i="5"/>
  <c r="A2123" i="5"/>
  <c r="A504" i="5"/>
  <c r="A2390" i="5"/>
  <c r="A2165" i="5"/>
  <c r="A1869" i="5"/>
  <c r="A82" i="5"/>
  <c r="A1996" i="5"/>
  <c r="A253" i="5"/>
  <c r="A617" i="5"/>
  <c r="A93" i="5"/>
  <c r="A776" i="5"/>
  <c r="A1135" i="5"/>
  <c r="A1170" i="5"/>
  <c r="A1223" i="5"/>
  <c r="A197" i="5"/>
  <c r="A1289" i="5"/>
  <c r="A2320" i="5"/>
  <c r="A1007" i="5"/>
  <c r="A547" i="5"/>
  <c r="A1018" i="5"/>
  <c r="A1635" i="5"/>
  <c r="A870" i="5"/>
  <c r="A191" i="5"/>
  <c r="A326" i="5"/>
  <c r="A2235" i="5"/>
  <c r="A201" i="5"/>
  <c r="A490" i="5"/>
  <c r="A1058" i="5"/>
  <c r="A942" i="5"/>
  <c r="A1958" i="5"/>
  <c r="A1037" i="5"/>
  <c r="A126" i="5"/>
  <c r="A1162" i="5"/>
  <c r="A1008" i="5"/>
  <c r="A636" i="5"/>
  <c r="A1736" i="5"/>
  <c r="A666" i="5"/>
  <c r="A2031" i="5"/>
  <c r="A1855" i="5"/>
  <c r="A1206" i="5"/>
  <c r="A2122" i="5"/>
  <c r="A688" i="5"/>
  <c r="A1524" i="5"/>
  <c r="A568" i="5"/>
  <c r="A2405" i="5"/>
  <c r="A1793" i="5"/>
  <c r="A1269" i="5"/>
  <c r="A1862" i="5"/>
  <c r="A661" i="5"/>
  <c r="A755" i="5"/>
  <c r="A845" i="5"/>
  <c r="A1776" i="5"/>
  <c r="A384" i="5"/>
  <c r="A1098" i="5"/>
  <c r="A761" i="5"/>
  <c r="A602" i="5"/>
  <c r="A1831" i="5"/>
  <c r="A898" i="5"/>
  <c r="A2030" i="5"/>
  <c r="A1582" i="5"/>
  <c r="A58" i="5"/>
  <c r="A249" i="5"/>
  <c r="A1835" i="5"/>
  <c r="A848" i="5"/>
  <c r="A171" i="5"/>
  <c r="A1474" i="5"/>
  <c r="A2186" i="5"/>
  <c r="A410" i="5"/>
  <c r="A284" i="5"/>
  <c r="A2435" i="5"/>
  <c r="A2001" i="5"/>
  <c r="A225" i="5"/>
  <c r="A631" i="5"/>
  <c r="A1424" i="5"/>
  <c r="A378" i="5"/>
  <c r="A2014" i="5"/>
  <c r="A1465" i="5"/>
  <c r="A1279" i="5"/>
  <c r="A1214" i="5"/>
  <c r="A1738" i="5"/>
  <c r="A437" i="5"/>
  <c r="A1435" i="5"/>
  <c r="A217" i="5"/>
  <c r="A1741" i="5"/>
  <c r="A60" i="5"/>
  <c r="A977" i="5"/>
  <c r="A1194" i="5"/>
  <c r="A1610" i="5"/>
  <c r="A1265" i="5"/>
  <c r="A1091" i="5"/>
  <c r="A622" i="5"/>
  <c r="A263" i="5"/>
  <c r="A928" i="5"/>
  <c r="A1481" i="5"/>
  <c r="A1447" i="5"/>
  <c r="A550" i="5"/>
  <c r="A1154" i="5"/>
  <c r="A1941" i="5"/>
  <c r="A377" i="5"/>
  <c r="A2312" i="5"/>
  <c r="A151" i="5"/>
  <c r="A1517" i="5"/>
  <c r="A871" i="5"/>
  <c r="A1388" i="5"/>
  <c r="A1816" i="5"/>
  <c r="A813" i="5"/>
  <c r="A764" i="5"/>
  <c r="A2045" i="5"/>
  <c r="A2201" i="5"/>
  <c r="A102" i="5"/>
  <c r="A2197" i="5"/>
  <c r="A2181" i="5"/>
  <c r="A2189" i="5"/>
  <c r="A1042" i="5"/>
  <c r="A1406" i="5"/>
  <c r="A128" i="5"/>
  <c r="A112" i="5"/>
  <c r="A115" i="5"/>
  <c r="A2238" i="5"/>
  <c r="A678" i="5"/>
  <c r="A1950" i="5"/>
  <c r="A853" i="5"/>
  <c r="A236" i="5"/>
  <c r="A2146" i="5"/>
  <c r="A2153" i="5"/>
  <c r="A1248" i="5"/>
  <c r="A1342" i="5"/>
  <c r="A1001" i="5"/>
  <c r="A149" i="5"/>
  <c r="A2083" i="5"/>
  <c r="A567" i="5"/>
  <c r="A2277" i="5"/>
  <c r="A255" i="5"/>
  <c r="A1566" i="5"/>
  <c r="A2360" i="5"/>
  <c r="A1889" i="5"/>
  <c r="A361" i="5"/>
  <c r="A439" i="5"/>
  <c r="A288" i="5"/>
  <c r="A1602" i="5"/>
  <c r="A1622" i="5"/>
  <c r="A1786" i="5"/>
  <c r="A319" i="5"/>
  <c r="A1861" i="5"/>
  <c r="A256" i="5"/>
  <c r="A335" i="5"/>
  <c r="A1299" i="5"/>
  <c r="A1665" i="5"/>
  <c r="A107" i="5"/>
  <c r="A132" i="5"/>
  <c r="A639" i="5"/>
  <c r="A1809" i="5"/>
  <c r="A1787" i="5"/>
  <c r="A1732" i="5"/>
  <c r="A1100" i="5"/>
  <c r="A2098" i="5"/>
  <c r="A1722" i="5"/>
  <c r="A103" i="5"/>
  <c r="A456" i="5"/>
  <c r="A1899" i="5"/>
  <c r="A156" i="5"/>
  <c r="A799" i="5"/>
  <c r="A986" i="5"/>
  <c r="A832" i="5"/>
  <c r="A1009" i="5"/>
  <c r="A1658" i="5"/>
  <c r="A360" i="5"/>
  <c r="A2205" i="5"/>
  <c r="A709" i="5"/>
  <c r="A1982" i="5"/>
  <c r="A2082" i="5"/>
  <c r="A2422" i="5"/>
  <c r="A863" i="5"/>
  <c r="A1301" i="5"/>
  <c r="A1286" i="5"/>
  <c r="A228" i="5"/>
  <c r="A1586" i="5"/>
  <c r="A1853" i="5"/>
  <c r="A924" i="5"/>
  <c r="A358" i="5"/>
  <c r="A1407" i="5"/>
  <c r="A1766" i="5"/>
  <c r="A914" i="5"/>
  <c r="A2266" i="5"/>
  <c r="A2188" i="5"/>
  <c r="A1120" i="5"/>
  <c r="A1845" i="5"/>
  <c r="A426" i="5"/>
  <c r="A1485" i="5"/>
  <c r="A162" i="5"/>
  <c r="A524" i="5"/>
  <c r="A2028" i="5"/>
  <c r="A1830" i="5"/>
  <c r="A2222" i="5"/>
  <c r="A1355" i="5"/>
  <c r="A2253" i="5"/>
  <c r="A1925" i="5"/>
  <c r="A180" i="5"/>
  <c r="A917" i="5"/>
  <c r="A1144" i="5"/>
  <c r="A1538" i="5"/>
  <c r="A2134" i="5"/>
  <c r="A2443" i="5"/>
  <c r="A280" i="5"/>
  <c r="A2303" i="5"/>
  <c r="A331" i="5"/>
  <c r="A658" i="5"/>
  <c r="A673" i="5"/>
  <c r="A1997" i="5"/>
  <c r="A1277" i="5"/>
  <c r="A494" i="5"/>
  <c r="A482" i="5"/>
  <c r="A1534" i="5"/>
  <c r="A1353" i="5"/>
  <c r="A1839" i="5"/>
  <c r="A975" i="5"/>
  <c r="A663" i="5"/>
  <c r="A598" i="5"/>
  <c r="A744" i="5"/>
  <c r="A1913" i="5"/>
  <c r="A393" i="5"/>
  <c r="A725" i="5"/>
  <c r="A2124" i="5"/>
  <c r="A1017" i="5"/>
  <c r="A354" i="5"/>
  <c r="A2055" i="5"/>
  <c r="A1694" i="5"/>
  <c r="A1711" i="5"/>
  <c r="A624" i="5"/>
  <c r="A804" i="5"/>
  <c r="A1814" i="5"/>
  <c r="A936" i="5"/>
  <c r="A10" i="5"/>
  <c r="A932" i="5"/>
  <c r="A654" i="5"/>
  <c r="A247" i="5"/>
  <c r="A1930" i="5"/>
  <c r="A1959" i="5"/>
  <c r="A2285" i="5"/>
  <c r="A2415" i="5"/>
  <c r="A1310" i="5"/>
  <c r="A74" i="5"/>
  <c r="A121" i="5"/>
  <c r="A1629" i="5"/>
  <c r="A1515" i="5"/>
  <c r="A70" i="5"/>
  <c r="A446" i="5"/>
  <c r="A1815" i="5"/>
  <c r="A2440" i="5"/>
  <c r="A856" i="5"/>
  <c r="A2090" i="5"/>
  <c r="A277" i="5"/>
  <c r="A2037" i="5"/>
  <c r="A1946" i="5"/>
  <c r="A1879" i="5"/>
  <c r="A2454" i="5"/>
  <c r="A237" i="5"/>
  <c r="A50" i="5"/>
  <c r="A418" i="5"/>
  <c r="A880" i="5"/>
  <c r="A857" i="5"/>
  <c r="A254" i="5"/>
  <c r="A1825" i="5"/>
  <c r="A1794" i="5"/>
  <c r="A837" i="5"/>
  <c r="A1512" i="5"/>
  <c r="A1710" i="5"/>
  <c r="A2040" i="5"/>
  <c r="A1035" i="5"/>
  <c r="A820" i="5"/>
  <c r="A1532" i="5"/>
  <c r="A1881" i="5"/>
  <c r="A218" i="5"/>
  <c r="A1331" i="5"/>
  <c r="A686" i="5"/>
  <c r="A2009" i="5"/>
  <c r="A408" i="5"/>
  <c r="A1563" i="5"/>
  <c r="A972" i="5"/>
  <c r="A2160" i="5"/>
  <c r="A1592" i="5"/>
  <c r="A1713" i="5"/>
  <c r="A1276" i="5"/>
  <c r="A511" i="5"/>
  <c r="A1581" i="5"/>
  <c r="A338" i="5"/>
  <c r="A120" i="5"/>
  <c r="A2424" i="5"/>
  <c r="A1103" i="5"/>
  <c r="A1807" i="5"/>
  <c r="A1433" i="5"/>
  <c r="A1359" i="5"/>
  <c r="A1231" i="5"/>
  <c r="A2113" i="5"/>
  <c r="A1874" i="5"/>
  <c r="A884" i="5"/>
  <c r="A2039" i="5"/>
  <c r="A1338" i="5"/>
  <c r="A1753" i="5"/>
  <c r="A1663" i="5"/>
  <c r="A2207" i="5"/>
  <c r="A2259" i="5"/>
  <c r="A1443" i="5"/>
  <c r="A1719" i="5"/>
  <c r="A1123" i="5"/>
  <c r="A1834" i="5"/>
  <c r="A1551" i="5"/>
  <c r="A1226" i="5"/>
  <c r="A80" i="5"/>
  <c r="A2081" i="5"/>
  <c r="A722" i="5"/>
  <c r="A819" i="5"/>
  <c r="A1069" i="5"/>
  <c r="A777" i="5"/>
  <c r="A1838" i="5"/>
  <c r="A738" i="5"/>
  <c r="A685" i="5"/>
  <c r="A1151" i="5"/>
  <c r="A43" i="5"/>
  <c r="A1073" i="5"/>
  <c r="A610" i="5"/>
  <c r="A467" i="5"/>
  <c r="A2065" i="5"/>
  <c r="A131" i="5"/>
  <c r="A1457" i="5"/>
  <c r="A366" i="5"/>
  <c r="A852" i="5"/>
  <c r="A2010" i="5"/>
  <c r="A841" i="5"/>
  <c r="A1070" i="5"/>
  <c r="A2140" i="5"/>
  <c r="A1282" i="5"/>
  <c r="A1628" i="5"/>
  <c r="A212" i="5"/>
  <c r="A1104" i="5"/>
  <c r="A383" i="5"/>
  <c r="A2105" i="5"/>
  <c r="A278" i="5"/>
  <c r="A2240" i="5"/>
  <c r="A429" i="5"/>
  <c r="A699" i="5"/>
  <c r="A559" i="5"/>
  <c r="A1283" i="5"/>
  <c r="A85" i="5"/>
  <c r="A689" i="5"/>
  <c r="A1358" i="5"/>
  <c r="A2057" i="5"/>
  <c r="A1798" i="5"/>
  <c r="A1554" i="5"/>
  <c r="A1397" i="5"/>
  <c r="A232" i="5"/>
  <c r="A485" i="5"/>
  <c r="A1165" i="5"/>
  <c r="A1496" i="5"/>
  <c r="A2112" i="5"/>
  <c r="A1823" i="5"/>
  <c r="A2274" i="5"/>
  <c r="A1621" i="5"/>
  <c r="A2439" i="5"/>
  <c r="A634" i="5"/>
  <c r="A1219" i="5"/>
  <c r="A1880" i="5"/>
  <c r="A2221" i="5"/>
  <c r="A21" i="5"/>
  <c r="A1924" i="5"/>
  <c r="A18" i="5"/>
  <c r="A1405" i="5"/>
  <c r="A2011" i="5"/>
  <c r="A1535" i="5"/>
  <c r="A87" i="5"/>
  <c r="A269" i="5"/>
  <c r="A1797" i="5"/>
  <c r="A500" i="5"/>
  <c r="A1756" i="5"/>
  <c r="A1986" i="5"/>
  <c r="A1159" i="5"/>
  <c r="A721" i="5"/>
  <c r="A2054" i="5"/>
  <c r="A163" i="5"/>
  <c r="A189" i="5"/>
  <c r="A425" i="5"/>
  <c r="A1113" i="5"/>
  <c r="A1347" i="5"/>
  <c r="A1737" i="5"/>
  <c r="A1748" i="5"/>
  <c r="A1929" i="5"/>
  <c r="A395" i="5"/>
  <c r="A1220" i="5"/>
  <c r="A2331" i="5"/>
  <c r="A310" i="5"/>
  <c r="A1401" i="5"/>
  <c r="A1340" i="5"/>
  <c r="A187" i="5"/>
  <c r="A655" i="5"/>
  <c r="A1033" i="5"/>
  <c r="A1974" i="5"/>
  <c r="A1050" i="5"/>
  <c r="A391" i="5"/>
  <c r="A401" i="5"/>
  <c r="A493" i="5"/>
  <c r="A166" i="5"/>
  <c r="A1988" i="5"/>
  <c r="A1420" i="5"/>
  <c r="A2088" i="5"/>
  <c r="A442" i="5"/>
  <c r="A1195" i="5"/>
  <c r="A1735" i="5"/>
  <c r="A223" i="5"/>
  <c r="A1718" i="5"/>
  <c r="A603" i="5"/>
  <c r="A420" i="5"/>
  <c r="A1780" i="5"/>
  <c r="A1352" i="5"/>
  <c r="A489" i="5"/>
  <c r="A1261" i="5"/>
  <c r="A203" i="5"/>
  <c r="A2247" i="5"/>
  <c r="A533" i="5"/>
  <c r="A1821" i="5"/>
  <c r="A1167" i="5"/>
  <c r="A1933" i="5"/>
  <c r="A1859" i="5"/>
  <c r="A2246" i="5"/>
  <c r="A767" i="5"/>
  <c r="A1953" i="5"/>
  <c r="A447" i="5"/>
  <c r="A138" i="5"/>
  <c r="A1334" i="5"/>
  <c r="A2239" i="5"/>
  <c r="A1267" i="5"/>
  <c r="A1801" i="5"/>
  <c r="A1380" i="5"/>
  <c r="A2046" i="5"/>
  <c r="A457" i="5"/>
  <c r="A1264" i="5"/>
  <c r="A1133" i="5"/>
  <c r="A13" i="5"/>
  <c r="A1922" i="5"/>
  <c r="A2006" i="5"/>
  <c r="A1576" i="5"/>
  <c r="A487" i="5"/>
  <c r="A995" i="5"/>
  <c r="A1882" i="5"/>
  <c r="A24" i="5"/>
  <c r="A912" i="5"/>
  <c r="A1887" i="5"/>
  <c r="A2079" i="5"/>
  <c r="A2053" i="5"/>
  <c r="A2431" i="5"/>
  <c r="A222" i="5"/>
  <c r="A2302" i="5"/>
  <c r="A95" i="5"/>
  <c r="A595" i="5"/>
  <c r="A72" i="5"/>
  <c r="A1987" i="5"/>
  <c r="A2244" i="5"/>
  <c r="A883" i="5"/>
  <c r="A824" i="5"/>
  <c r="A796" i="5"/>
  <c r="A576" i="5"/>
  <c r="A1200" i="5"/>
  <c r="A2407" i="5"/>
  <c r="A76" i="5"/>
  <c r="A962" i="5"/>
  <c r="A1251" i="5"/>
  <c r="A937" i="5"/>
  <c r="A483" i="5"/>
  <c r="A1149" i="5"/>
  <c r="A1667" i="5"/>
  <c r="A1536" i="5"/>
  <c r="A1217" i="5"/>
  <c r="A1335" i="5"/>
  <c r="A1116" i="5"/>
  <c r="A111" i="5"/>
  <c r="A471" i="5"/>
  <c r="A210" i="5"/>
  <c r="A2034" i="5"/>
  <c r="A2330" i="5"/>
  <c r="A298" i="5"/>
  <c r="A2076" i="5"/>
  <c r="A929" i="5"/>
  <c r="A1827" i="5"/>
  <c r="A1984" i="5"/>
  <c r="A2345" i="5"/>
  <c r="A31" i="5"/>
  <c r="A2351" i="5"/>
  <c r="A1403" i="5"/>
  <c r="A2093" i="5"/>
  <c r="A9" i="5"/>
  <c r="A423" i="5"/>
  <c r="A1503" i="5"/>
  <c r="A1034" i="5"/>
  <c r="A2012" i="5"/>
  <c r="A1230" i="5"/>
  <c r="A412" i="5"/>
  <c r="A205" i="5"/>
  <c r="A211" i="5"/>
  <c r="A1743" i="5"/>
  <c r="A1892" i="5"/>
  <c r="A1706" i="5"/>
  <c r="A399" i="5"/>
  <c r="A802" i="5"/>
  <c r="A810" i="5"/>
  <c r="A293" i="5"/>
  <c r="A1094" i="5"/>
  <c r="A1617" i="5"/>
  <c r="A1768" i="5"/>
  <c r="A1868" i="5"/>
  <c r="A64" i="5"/>
  <c r="A283" i="5"/>
  <c r="A785" i="5"/>
  <c r="A1486" i="5"/>
  <c r="A581" i="5"/>
  <c r="A221" i="5"/>
  <c r="A630" i="5"/>
  <c r="A1318" i="5"/>
  <c r="A868" i="5"/>
  <c r="A168" i="5"/>
  <c r="A1653" i="5"/>
  <c r="A1198" i="5"/>
  <c r="A2075" i="5"/>
  <c r="A1065" i="5"/>
  <c r="A422" i="5"/>
  <c r="A2337" i="5"/>
  <c r="A989" i="5"/>
  <c r="A790" i="5"/>
  <c r="A700" i="5"/>
  <c r="A830" i="5"/>
  <c r="A1182" i="5"/>
  <c r="A155" i="5"/>
  <c r="A1136" i="5"/>
  <c r="A2384" i="5"/>
  <c r="A1312" i="5"/>
  <c r="A791" i="5"/>
  <c r="A1577" i="5"/>
  <c r="A580" i="5"/>
  <c r="A1000" i="5"/>
  <c r="A574" i="5"/>
  <c r="A2111" i="5"/>
  <c r="A1228" i="5"/>
  <c r="A1423" i="5"/>
  <c r="A2096" i="5"/>
  <c r="A1560" i="5"/>
  <c r="A320" i="5"/>
  <c r="A536" i="5"/>
  <c r="A1489" i="5"/>
  <c r="A2021" i="5"/>
  <c r="A1846" i="5"/>
  <c r="A1591" i="5"/>
  <c r="A1763" i="5"/>
  <c r="A1437" i="5"/>
  <c r="A742" i="5"/>
  <c r="A1945" i="5"/>
  <c r="A2212" i="5"/>
  <c r="A392" i="5"/>
  <c r="A771" i="5"/>
  <c r="A2385" i="5"/>
  <c r="A543" i="5"/>
  <c r="A1789" i="5"/>
  <c r="A1025" i="5"/>
  <c r="A2133" i="5"/>
  <c r="A1849" i="5"/>
  <c r="A44" i="5"/>
  <c r="A728" i="5"/>
  <c r="A1294" i="5"/>
  <c r="A1598" i="5"/>
  <c r="A1258" i="5"/>
  <c r="A2070" i="5"/>
  <c r="A476" i="5"/>
  <c r="A419" i="5"/>
  <c r="A2142" i="5"/>
  <c r="A430" i="5"/>
  <c r="A1066" i="5"/>
  <c r="A2309" i="5"/>
  <c r="A2173" i="5"/>
  <c r="A2335" i="5"/>
  <c r="A245" i="5"/>
  <c r="A2326" i="5"/>
  <c r="A1002" i="5"/>
  <c r="A1371" i="5"/>
  <c r="A2139" i="5"/>
  <c r="A1349" i="5"/>
  <c r="A42" i="5"/>
  <c r="A282" i="5"/>
  <c r="A477" i="5"/>
  <c r="A411" i="5"/>
  <c r="A1681" i="5"/>
  <c r="A594" i="5"/>
  <c r="A851" i="5"/>
  <c r="A1191" i="5"/>
  <c r="A944" i="5"/>
  <c r="A350" i="5"/>
  <c r="A953" i="5"/>
  <c r="A1903" i="5"/>
  <c r="A1075" i="5"/>
  <c r="A1041" i="5"/>
  <c r="A1365" i="5"/>
  <c r="A682" i="5"/>
  <c r="A645" i="5"/>
  <c r="A445" i="5"/>
  <c r="A5" i="5"/>
  <c r="A89" i="5"/>
  <c r="A1548" i="5"/>
  <c r="A881" i="5"/>
  <c r="A1171" i="5"/>
  <c r="A2117" i="5"/>
  <c r="A2022" i="5"/>
  <c r="A285" i="5"/>
  <c r="A1324" i="5"/>
  <c r="A1784" i="5"/>
  <c r="A330" i="5"/>
  <c r="A1633" i="5"/>
  <c r="A1877" i="5"/>
  <c r="A528" i="5"/>
  <c r="A1683" i="5"/>
  <c r="A2097" i="5"/>
  <c r="A1386" i="5"/>
  <c r="A608" i="5"/>
  <c r="A684" i="5"/>
  <c r="A2024" i="5"/>
  <c r="A2192" i="5"/>
  <c r="A2298" i="5"/>
  <c r="A2313" i="5"/>
  <c r="A1905" i="5"/>
  <c r="A105" i="5"/>
  <c r="A1156" i="5"/>
  <c r="A1003" i="5"/>
  <c r="A1207" i="5"/>
  <c r="A864" i="5"/>
  <c r="A342" i="5"/>
  <c r="A570" i="5"/>
  <c r="A1246" i="5"/>
  <c r="A1064" i="5"/>
  <c r="A861" i="5"/>
  <c r="A1451" i="5"/>
  <c r="A762" i="5"/>
  <c r="A900" i="5"/>
  <c r="A273" i="5"/>
  <c r="A417" i="5"/>
  <c r="A427" i="5"/>
  <c r="A2369" i="5"/>
  <c r="A1884" i="5"/>
  <c r="A1723" i="5"/>
  <c r="A1234" i="5"/>
  <c r="A1460" i="5"/>
  <c r="A1143" i="5"/>
  <c r="A2349" i="5"/>
  <c r="A2272" i="5"/>
  <c r="A264" i="5"/>
  <c r="A552" i="5"/>
  <c r="A680" i="5"/>
  <c r="A1250" i="5"/>
  <c r="A726" i="5"/>
  <c r="A553" i="5"/>
  <c r="A435" i="5"/>
  <c r="A1484" i="5"/>
  <c r="A1249" i="5"/>
  <c r="A1257" i="5"/>
  <c r="A1939" i="5"/>
  <c r="A2410" i="5"/>
  <c r="A432" i="5"/>
  <c r="A1951" i="5"/>
  <c r="A1608" i="5"/>
  <c r="A992" i="5"/>
  <c r="A1047" i="5"/>
  <c r="A754" i="5"/>
  <c r="A1398" i="5"/>
  <c r="A1509" i="5"/>
  <c r="A1995" i="5"/>
  <c r="A1909" i="5"/>
  <c r="A1715" i="5"/>
  <c r="A2048" i="5"/>
  <c r="A1806" i="5"/>
  <c r="A2433" i="5"/>
  <c r="A2353" i="5"/>
  <c r="A2077" i="5"/>
  <c r="A6" i="5"/>
  <c r="A2346" i="5"/>
  <c r="A495" i="5"/>
  <c r="A1086" i="5"/>
  <c r="A2137" i="5"/>
  <c r="A214" i="5"/>
  <c r="A1032" i="5"/>
  <c r="A1373" i="5"/>
  <c r="A1337" i="5"/>
  <c r="A1553" i="5"/>
  <c r="A497" i="5"/>
  <c r="A670" i="5"/>
  <c r="A976" i="5"/>
  <c r="A1910" i="5"/>
  <c r="A2445" i="5"/>
  <c r="A1724" i="5"/>
  <c r="A751" i="5"/>
  <c r="A1081" i="5"/>
  <c r="A1804" i="5"/>
  <c r="A1332" i="5"/>
  <c r="A572" i="5"/>
  <c r="A1994" i="5"/>
  <c r="A1444" i="5"/>
  <c r="A1427" i="5"/>
  <c r="A2183" i="5"/>
  <c r="A2354" i="5"/>
  <c r="A1758" i="5"/>
  <c r="A1448" i="5"/>
  <c r="A462" i="5"/>
  <c r="A1552" i="5"/>
  <c r="A2190" i="5"/>
  <c r="A1186" i="5"/>
  <c r="A2252" i="5"/>
  <c r="A1870" i="5"/>
  <c r="A88" i="5"/>
  <c r="A1137" i="5"/>
  <c r="A2444" i="5"/>
  <c r="A1426" i="5"/>
  <c r="A133" i="5"/>
  <c r="A1393" i="5"/>
  <c r="A1770" i="5"/>
  <c r="A394" i="5"/>
  <c r="A1183" i="5"/>
  <c r="A882" i="5"/>
  <c r="A2023" i="5"/>
  <c r="A250" i="5"/>
  <c r="A1805" i="5"/>
  <c r="A1931" i="5"/>
  <c r="A909" i="5"/>
  <c r="A2225" i="5"/>
  <c r="A59" i="5"/>
  <c r="A1202" i="5"/>
  <c r="A1415" i="5"/>
  <c r="A1119" i="5"/>
  <c r="A1652" i="5"/>
  <c r="A1527" i="5"/>
  <c r="A566" i="5"/>
  <c r="A345" i="5"/>
  <c r="A474" i="5"/>
  <c r="A2262" i="5"/>
  <c r="A1739" i="5"/>
  <c r="A480" i="5"/>
  <c r="A1625" i="5"/>
  <c r="A1142" i="5"/>
  <c r="A593" i="5"/>
  <c r="A548" i="5"/>
  <c r="A503" i="5"/>
  <c r="A1836" i="5"/>
  <c r="A996" i="5"/>
  <c r="A1076" i="5"/>
  <c r="A346" i="5"/>
  <c r="A300" i="5"/>
  <c r="A507" i="5"/>
  <c r="A2128" i="5"/>
  <c r="A798" i="5"/>
  <c r="A1079" i="5"/>
  <c r="A373" i="5"/>
  <c r="A438" i="5"/>
  <c r="A537" i="5"/>
  <c r="A2062" i="5"/>
  <c r="A2378" i="5"/>
  <c r="A1973" i="5"/>
  <c r="A1514" i="5"/>
  <c r="A704" i="5"/>
  <c r="A1476" i="5"/>
  <c r="A1867" i="5"/>
  <c r="A1166" i="5"/>
  <c r="A961" i="5"/>
  <c r="A1185" i="5"/>
  <c r="A784" i="5"/>
  <c r="A1573" i="5"/>
  <c r="A27" i="5"/>
  <c r="A592" i="5"/>
  <c r="A1993" i="5"/>
  <c r="A983" i="5"/>
  <c r="A981" i="5"/>
  <c r="A15" i="5"/>
  <c r="A1519" i="5"/>
  <c r="A1705" i="5"/>
  <c r="A302" i="5"/>
  <c r="A858" i="5"/>
  <c r="A1875" i="5"/>
  <c r="A702" i="5"/>
  <c r="A240" i="5"/>
  <c r="A2087" i="5"/>
  <c r="A1865" i="5"/>
  <c r="A1292" i="5"/>
  <c r="A1028" i="5"/>
  <c r="A1062" i="5"/>
  <c r="A1178" i="5"/>
  <c r="A717" i="5"/>
  <c r="A63" i="5"/>
  <c r="A2156" i="5"/>
  <c r="A1609" i="5"/>
  <c r="A526" i="5"/>
  <c r="A1774" i="5"/>
  <c r="A1442" i="5"/>
  <c r="A527" i="5"/>
  <c r="A1547" i="5"/>
  <c r="A826" i="5"/>
  <c r="A1190" i="5"/>
  <c r="A665" i="5"/>
  <c r="A2094" i="5"/>
  <c r="A739" i="5"/>
  <c r="A2350" i="5"/>
  <c r="A1712" i="5"/>
  <c r="A1580" i="5"/>
  <c r="A1571" i="5"/>
  <c r="A1813" i="5"/>
  <c r="A616" i="5"/>
  <c r="A389" i="5"/>
  <c r="A915" i="5"/>
  <c r="A1672" i="5"/>
  <c r="A1224" i="5"/>
  <c r="A563" i="5"/>
  <c r="A561" i="5"/>
  <c r="A242" i="5"/>
  <c r="A621" i="5"/>
  <c r="A657" i="5"/>
  <c r="A1163" i="5"/>
  <c r="A1134" i="5"/>
  <c r="A1979" i="5"/>
  <c r="A1684" i="5"/>
  <c r="A606" i="5"/>
  <c r="A1963" i="5"/>
  <c r="A1626" i="5"/>
  <c r="A2386" i="5"/>
  <c r="A355" i="5"/>
  <c r="A1092" i="5"/>
  <c r="A1740" i="5"/>
  <c r="A1927" i="5"/>
  <c r="A619" i="5"/>
  <c r="A2214" i="5"/>
  <c r="A62" i="5"/>
  <c r="A760" i="5"/>
  <c r="A1588" i="5"/>
  <c r="A2" i="5"/>
  <c r="A1675" i="5"/>
  <c r="A2418" i="5"/>
  <c r="A347" i="5"/>
  <c r="A26" i="5"/>
  <c r="A1287" i="5"/>
  <c r="A1216" i="5"/>
  <c r="A173" i="5"/>
  <c r="A1174" i="5"/>
  <c r="A2315" i="5"/>
  <c r="A241" i="5"/>
  <c r="A1932" i="5"/>
  <c r="A475" i="5"/>
  <c r="A1125" i="5"/>
  <c r="A464" i="5"/>
  <c r="A990" i="5"/>
  <c r="A2428" i="5"/>
  <c r="A1708" i="5"/>
  <c r="A2295" i="5"/>
  <c r="A1682" i="5"/>
  <c r="A599" i="5"/>
  <c r="A577" i="5"/>
  <c r="A2305" i="5"/>
  <c r="A2071" i="5"/>
  <c r="A1616" i="5"/>
  <c r="A1912" i="5"/>
  <c r="A2007" i="5"/>
  <c r="A2056" i="5"/>
  <c r="A123" i="5"/>
  <c r="A1138" i="5"/>
  <c r="A1696" i="5"/>
  <c r="A849" i="5"/>
  <c r="A202" i="5"/>
  <c r="A812" i="5"/>
  <c r="A14" i="5"/>
  <c r="A2020" i="5"/>
  <c r="A1847" i="5"/>
  <c r="A81" i="5"/>
  <c r="A137" i="5"/>
  <c r="A1319" i="5"/>
  <c r="A1180" i="5"/>
  <c r="A2383" i="5"/>
  <c r="A2102" i="5"/>
  <c r="A2042" i="5"/>
  <c r="A2427" i="5"/>
  <c r="A369" i="5"/>
  <c r="A844" i="5"/>
  <c r="A1382" i="5"/>
  <c r="A404" i="5"/>
  <c r="A1364" i="5"/>
  <c r="A955" i="5"/>
  <c r="A522" i="5"/>
  <c r="A1305" i="5"/>
  <c r="A1049" i="5"/>
  <c r="A290" i="5"/>
  <c r="A1339" i="5"/>
  <c r="A145" i="5"/>
  <c r="A182" i="5"/>
  <c r="A2387" i="5"/>
  <c r="A818" i="5"/>
  <c r="A999" i="5"/>
  <c r="A660" i="5"/>
  <c r="A2223" i="5"/>
  <c r="A1896" i="5"/>
  <c r="A2406" i="5"/>
  <c r="A2288" i="5"/>
  <c r="A1729" i="5"/>
  <c r="A315" i="5"/>
  <c r="A1454" i="5"/>
  <c r="A2375" i="5"/>
  <c r="A1545" i="5"/>
  <c r="A1613" i="5"/>
  <c r="A299" i="5"/>
  <c r="A1221" i="5"/>
  <c r="A1038" i="5"/>
  <c r="A370" i="5"/>
  <c r="A1425" i="5"/>
  <c r="A39" i="5"/>
  <c r="A2176" i="5"/>
  <c r="A1413" i="5"/>
  <c r="A965" i="5"/>
  <c r="A727" i="5"/>
  <c r="A1323" i="5"/>
  <c r="A988" i="5"/>
  <c r="A1306" i="5"/>
  <c r="A1962" i="5"/>
  <c r="A1934" i="5"/>
  <c r="A2224" i="5"/>
  <c r="A196" i="5"/>
  <c r="A1410" i="5"/>
  <c r="A57" i="5"/>
  <c r="A1308" i="5"/>
  <c r="A1802" i="5"/>
  <c r="A1893" i="5"/>
  <c r="A1360" i="5"/>
  <c r="A130" i="5"/>
  <c r="A1891" i="5"/>
  <c r="A323" i="5"/>
  <c r="A1799" i="5"/>
  <c r="A2388" i="5"/>
  <c r="A2319" i="5"/>
  <c r="A2328" i="5"/>
  <c r="A1782" i="5"/>
  <c r="A244" i="5"/>
  <c r="A1790" i="5"/>
  <c r="A1894" i="5"/>
  <c r="A1917" i="5"/>
  <c r="A119" i="5"/>
  <c r="A2027" i="5"/>
  <c r="A321" i="5"/>
  <c r="A534" i="5"/>
  <c r="A1778" i="5"/>
  <c r="A653" i="5"/>
  <c r="A1873" i="5"/>
  <c r="A416" i="5"/>
  <c r="A525" i="5"/>
  <c r="A113" i="5"/>
  <c r="A2372" i="5"/>
  <c r="A1012" i="5"/>
  <c r="A1967" i="5"/>
  <c r="A1886" i="5"/>
  <c r="A2396" i="5"/>
  <c r="A1196" i="5"/>
  <c r="A170" i="5"/>
  <c r="A747" i="5"/>
  <c r="A96" i="5"/>
  <c r="A659" i="5"/>
  <c r="A978" i="5"/>
  <c r="A723" i="5"/>
  <c r="A2332" i="5"/>
  <c r="A897" i="5"/>
  <c r="A705" i="5"/>
  <c r="A1052" i="5"/>
  <c r="A692" i="5"/>
  <c r="A2290" i="5"/>
  <c r="A2063" i="5"/>
  <c r="A67" i="5"/>
  <c r="A554" i="5"/>
  <c r="A78" i="5"/>
  <c r="A1239" i="5"/>
  <c r="A2136" i="5"/>
  <c r="A1508" i="5"/>
  <c r="A363" i="5"/>
  <c r="A1414" i="5"/>
  <c r="A2154" i="5"/>
  <c r="A560" i="5"/>
  <c r="A160" i="5"/>
  <c r="A597" i="5"/>
  <c r="A2344" i="5"/>
  <c r="A229" i="5"/>
  <c r="A774" i="5"/>
  <c r="A337" i="5"/>
  <c r="A1480" i="5"/>
  <c r="A1472" i="5"/>
  <c r="A2033" i="5"/>
  <c r="A398" i="5"/>
  <c r="A461" i="5"/>
  <c r="A1343" i="5"/>
  <c r="A136" i="5"/>
  <c r="A367" i="5"/>
  <c r="A1833" i="5"/>
  <c r="A1826" i="5"/>
  <c r="A1844" i="5"/>
  <c r="A47" i="5"/>
  <c r="A591" i="5"/>
  <c r="A478" i="5"/>
  <c r="A1818" i="5"/>
  <c r="A35" i="5"/>
  <c r="A710" i="5"/>
  <c r="A357" i="5"/>
  <c r="A1432" i="5"/>
  <c r="A1254" i="5"/>
  <c r="A2148" i="5"/>
  <c r="A2228" i="5"/>
  <c r="A2198" i="5"/>
  <c r="A1754" i="5"/>
  <c r="A1077" i="5"/>
  <c r="A1605" i="5"/>
  <c r="A1579" i="5"/>
  <c r="A2408" i="5"/>
  <c r="A2393" i="5"/>
  <c r="A1385" i="5"/>
  <c r="A385" i="5"/>
  <c r="A817" i="5"/>
  <c r="A508" i="5"/>
  <c r="A2085" i="5"/>
  <c r="A842" i="5"/>
  <c r="A627" i="5"/>
  <c r="A336" i="5"/>
  <c r="A1557" i="5"/>
  <c r="A36" i="5"/>
  <c r="A1864" i="5"/>
  <c r="A1518" i="5"/>
  <c r="A2121" i="5"/>
  <c r="A1949" i="5"/>
  <c r="A899" i="5"/>
  <c r="A51" i="5"/>
  <c r="A40" i="5"/>
  <c r="A1686" i="5"/>
  <c r="A2104" i="5"/>
  <c r="A683" i="5"/>
  <c r="A1630" i="5"/>
  <c r="A2301" i="5"/>
  <c r="A1981" i="5"/>
  <c r="A2352" i="5"/>
  <c r="A340" i="5"/>
  <c r="A648" i="5"/>
  <c r="A2025" i="5"/>
  <c r="A2060" i="5"/>
  <c r="A473" i="5"/>
  <c r="A1901" i="5"/>
  <c r="A2127" i="5"/>
  <c r="A1883" i="5"/>
  <c r="A2340" i="5"/>
  <c r="A1434" i="5"/>
  <c r="A1462" i="5"/>
  <c r="A362" i="5"/>
  <c r="A910" i="5"/>
  <c r="A512" i="5"/>
  <c r="A724" i="5"/>
  <c r="A1749" i="5"/>
  <c r="A1291" i="5"/>
  <c r="A2291" i="5"/>
  <c r="A862" i="5"/>
  <c r="A396" i="5"/>
  <c r="A2257" i="5"/>
  <c r="A224" i="5"/>
  <c r="A441" i="5"/>
  <c r="A200" i="5"/>
  <c r="A208" i="5"/>
  <c r="A1422" i="5"/>
  <c r="A2426" i="5"/>
  <c r="A2100" i="5"/>
  <c r="A1147" i="5"/>
  <c r="A1152" i="5"/>
  <c r="A177" i="5"/>
  <c r="A773" i="5"/>
  <c r="A919" i="5"/>
  <c r="A982" i="5"/>
  <c r="A923" i="5"/>
  <c r="A1450" i="5"/>
  <c r="A1876" i="5"/>
  <c r="A2333" i="5"/>
  <c r="A1067" i="5"/>
  <c r="A351" i="5"/>
  <c r="A846" i="5"/>
  <c r="A1627" i="5"/>
  <c r="A258" i="5"/>
  <c r="A1820" i="5"/>
  <c r="A778" i="5"/>
  <c r="A2434" i="5"/>
  <c r="A1311" i="5"/>
  <c r="A2376" i="5"/>
  <c r="A1375" i="5"/>
  <c r="A2004" i="5"/>
  <c r="A443" i="5"/>
  <c r="A2184" i="5"/>
  <c r="A2232" i="5"/>
  <c r="A763" i="5"/>
  <c r="A341" i="5"/>
  <c r="A276" i="5"/>
  <c r="A2226" i="5"/>
  <c r="A1429" i="5"/>
  <c r="A940" i="5"/>
  <c r="A397" i="5"/>
  <c r="A1061" i="5"/>
  <c r="A1569" i="5"/>
  <c r="A1227" i="5"/>
  <c r="A333" i="5"/>
  <c r="A97" i="5"/>
  <c r="A1210" i="5"/>
  <c r="A1026" i="5"/>
  <c r="A2167" i="5"/>
  <c r="A834" i="5"/>
  <c r="A141" i="5"/>
  <c r="A505" i="5"/>
  <c r="A1278" i="5"/>
  <c r="A1005" i="5"/>
  <c r="A1370" i="5"/>
  <c r="A835" i="5"/>
  <c r="A2334" i="5"/>
  <c r="A766" i="5"/>
  <c r="A2170" i="5"/>
  <c r="A33" i="5"/>
  <c r="A28" i="5"/>
  <c r="A1160" i="5"/>
  <c r="A1117" i="5"/>
  <c r="A1570" i="5"/>
  <c r="A907" i="5"/>
  <c r="A737" i="5"/>
  <c r="A1368" i="5"/>
  <c r="A1490" i="5"/>
  <c r="A583" i="5"/>
  <c r="A1803" i="5"/>
  <c r="A927" i="5"/>
  <c r="A8" i="5"/>
  <c r="A295" i="5"/>
  <c r="A1172" i="5"/>
  <c r="A1728" i="5"/>
  <c r="A1940" i="5"/>
  <c r="A1914" i="5"/>
  <c r="A1769" i="5"/>
  <c r="A808" i="5"/>
  <c r="A720" i="5"/>
  <c r="A1583" i="5"/>
  <c r="A379" i="5"/>
  <c r="A1937" i="5"/>
  <c r="A1641" i="5"/>
  <c r="A459" i="5"/>
  <c r="A2047" i="5"/>
  <c r="A1542" i="5"/>
  <c r="A1991" i="5"/>
  <c r="A2365" i="5"/>
  <c r="A987" i="5"/>
  <c r="A1543" i="5"/>
  <c r="A2147" i="5"/>
  <c r="A2194" i="5"/>
  <c r="A2404" i="5"/>
  <c r="A1795" i="5"/>
  <c r="A1529" i="5"/>
  <c r="A1504" i="5"/>
  <c r="A334" i="5"/>
  <c r="A1751" i="5"/>
  <c r="A969" i="5"/>
  <c r="A605" i="5"/>
  <c r="A964" i="5"/>
  <c r="A1458" i="5"/>
  <c r="A1935" i="5"/>
  <c r="A1564" i="5"/>
  <c r="A37" i="5"/>
  <c r="A2110" i="5"/>
  <c r="A644" i="5"/>
  <c r="A152" i="5"/>
  <c r="A573" i="5"/>
  <c r="A2409" i="5"/>
  <c r="A779" i="5"/>
  <c r="A215" i="5"/>
  <c r="A1122" i="5"/>
  <c r="A807" i="5"/>
  <c r="A2003" i="5"/>
  <c r="A1245" i="5"/>
  <c r="A850" i="5"/>
  <c r="A1161" i="5"/>
  <c r="A186" i="5"/>
  <c r="A1559" i="5"/>
  <c r="A1402" i="5"/>
  <c r="A1631" i="5"/>
  <c r="A753" i="5"/>
  <c r="A1528" i="5"/>
  <c r="A1539" i="5"/>
  <c r="A2149" i="5"/>
  <c r="A1366" i="5"/>
  <c r="A1957" i="5"/>
  <c r="A2200" i="5"/>
  <c r="A1657" i="5"/>
  <c r="A1232" i="5"/>
  <c r="A985" i="5"/>
  <c r="A731" i="5"/>
  <c r="A1408" i="5"/>
  <c r="A2307" i="5"/>
  <c r="A1378" i="5"/>
  <c r="A101" i="5"/>
  <c r="A1578" i="5"/>
  <c r="A1590" i="5"/>
  <c r="A732" i="5"/>
  <c r="A498" i="5"/>
  <c r="A1188" i="5"/>
  <c r="A667" i="5"/>
  <c r="A1575" i="5"/>
  <c r="A198" i="5"/>
  <c r="A1866" i="5"/>
  <c r="A1745" i="5"/>
  <c r="A49" i="5"/>
  <c r="A110" i="5"/>
  <c r="A558" i="5"/>
  <c r="A2217" i="5"/>
  <c r="A2143" i="5"/>
  <c r="A71" i="5"/>
  <c r="A697" i="5"/>
  <c r="A1890" i="5"/>
  <c r="A1175" i="5"/>
  <c r="A1714" i="5"/>
  <c r="A484" i="5"/>
  <c r="A2398" i="5"/>
  <c r="A555" i="5"/>
  <c r="A11" i="5"/>
  <c r="A2168" i="5"/>
  <c r="A2132" i="5"/>
  <c r="A2255" i="5"/>
  <c r="A1755" i="5"/>
  <c r="A2231" i="5"/>
  <c r="A317" i="5"/>
  <c r="A1779" i="5"/>
  <c r="A643" i="5"/>
  <c r="A1054" i="5"/>
  <c r="A840" i="5"/>
  <c r="A1121" i="5"/>
  <c r="A2101" i="5"/>
  <c r="A589" i="5"/>
  <c r="A114" i="5"/>
  <c r="A1978" i="5"/>
  <c r="A1302" i="5"/>
  <c r="A748" i="5"/>
  <c r="A1764" i="5"/>
  <c r="A270" i="5"/>
  <c r="A1540" i="5"/>
  <c r="A2074" i="5"/>
  <c r="A1045" i="5"/>
  <c r="A901" i="5"/>
  <c r="A2069" i="5"/>
  <c r="A1526" i="5"/>
  <c r="A486" i="5"/>
  <c r="A2402" i="5"/>
  <c r="A2108" i="5"/>
  <c r="A1456" i="5"/>
  <c r="A1290" i="5"/>
  <c r="A1132" i="5"/>
  <c r="A313" i="5"/>
  <c r="A468" i="5"/>
  <c r="A329" i="5"/>
  <c r="A1363" i="5"/>
  <c r="A2067" i="5"/>
  <c r="A1556" i="5"/>
  <c r="A2322" i="5"/>
  <c r="A1537" i="5"/>
  <c r="A371" i="5"/>
  <c r="A1479" i="5"/>
  <c r="A1316" i="5"/>
  <c r="A2107" i="5"/>
  <c r="A920" i="5"/>
  <c r="A450" i="5"/>
  <c r="A227" i="5"/>
  <c r="A1201" i="5"/>
  <c r="A2145" i="5"/>
  <c r="A2114" i="5"/>
  <c r="A532" i="5"/>
  <c r="A1614" i="5"/>
  <c r="A1822" i="5"/>
  <c r="A1990" i="5"/>
  <c r="A444" i="5"/>
  <c r="A517" i="5"/>
  <c r="A913" i="5"/>
  <c r="A1369" i="5"/>
  <c r="A56" i="5"/>
  <c r="A1043" i="5"/>
  <c r="A92" i="5"/>
  <c r="A1701" i="5"/>
  <c r="A1396" i="5"/>
  <c r="A1153" i="5"/>
  <c r="A1691" i="5"/>
  <c r="A257" i="5"/>
  <c r="A1336" i="5"/>
  <c r="A2380" i="5"/>
  <c r="A1259" i="5"/>
  <c r="A803" i="5"/>
  <c r="A562" i="5"/>
  <c r="A48" i="5"/>
  <c r="A2248" i="5"/>
  <c r="A677" i="5"/>
  <c r="A2368" i="5"/>
  <c r="A1376" i="5"/>
  <c r="A1229" i="5"/>
  <c r="A1296" i="5"/>
  <c r="A1235" i="5"/>
  <c r="A1145" i="5"/>
  <c r="A529" i="5"/>
  <c r="A2018" i="5"/>
  <c r="A16" i="5"/>
  <c r="A2219" i="5"/>
  <c r="A1439" i="5"/>
  <c r="A878" i="5"/>
  <c r="A134" i="5"/>
  <c r="A691" i="5"/>
  <c r="A304" i="5"/>
  <c r="A1550" i="5"/>
  <c r="A2283" i="5"/>
  <c r="A1381" i="5"/>
  <c r="A1225" i="5"/>
  <c r="A902" i="5"/>
  <c r="A1053" i="5"/>
  <c r="A1416" i="5"/>
  <c r="A1717" i="5"/>
  <c r="A2324" i="5"/>
  <c r="A1441" i="5"/>
  <c r="A1759" i="5"/>
  <c r="A2051" i="5"/>
  <c r="A2029" i="5"/>
  <c r="A309" i="5"/>
  <c r="A1107" i="5"/>
  <c r="A2043" i="5"/>
  <c r="A1727" i="5"/>
  <c r="A664" i="5"/>
  <c r="A1111" i="5"/>
  <c r="A662" i="5"/>
  <c r="A716" i="5"/>
  <c r="A1379" i="5"/>
  <c r="A1897" i="5"/>
  <c r="A165" i="5"/>
  <c r="A952" i="5"/>
  <c r="A935" i="5"/>
  <c r="A1785" i="5"/>
  <c r="A783" i="5"/>
  <c r="A967" i="5"/>
  <c r="A730" i="5"/>
  <c r="A970" i="5"/>
  <c r="A823" i="5"/>
  <c r="A1205" i="5"/>
  <c r="A1585" i="5"/>
  <c r="A865" i="5"/>
  <c r="A231" i="5"/>
  <c r="A1841" i="5"/>
  <c r="A1730" i="5"/>
  <c r="A734" i="5"/>
  <c r="A625" i="5"/>
  <c r="A1796" i="5"/>
  <c r="A590" i="5"/>
  <c r="A2287" i="5"/>
  <c r="A1788" i="5"/>
  <c r="A1118" i="5"/>
  <c r="A1421" i="5"/>
  <c r="A199" i="5"/>
  <c r="A1828" i="5"/>
  <c r="A736" i="5"/>
  <c r="A2342" i="5"/>
  <c r="A729" i="5"/>
  <c r="A2278" i="5"/>
  <c r="A735" i="5"/>
  <c r="A951" i="5"/>
  <c r="A1212" i="5"/>
  <c r="A1044" i="5"/>
  <c r="A1767" i="5"/>
  <c r="A1102" i="5"/>
  <c r="A1473" i="5"/>
  <c r="A1947" i="5"/>
  <c r="A695" i="5"/>
  <c r="A179" i="5"/>
  <c r="A65" i="5"/>
  <c r="A1348" i="5"/>
  <c r="A2373" i="5"/>
  <c r="A2179" i="5"/>
  <c r="A453" i="5"/>
  <c r="A991" i="5"/>
  <c r="A381" i="5"/>
  <c r="A1482" i="5"/>
  <c r="A352" i="5"/>
  <c r="A903" i="5"/>
  <c r="A466" i="5"/>
  <c r="A2215" i="5"/>
  <c r="A1203" i="5"/>
  <c r="A1168" i="5"/>
  <c r="A1272" i="5"/>
  <c r="A1493" i="5"/>
  <c r="A2159" i="5"/>
  <c r="A1022" i="5"/>
  <c r="A1304" i="5"/>
  <c r="A1812" i="5"/>
  <c r="A1637" i="5"/>
  <c r="A1322" i="5"/>
  <c r="A1083" i="5"/>
  <c r="A647" i="5"/>
  <c r="A609" i="5"/>
  <c r="A479" i="5"/>
  <c r="A472" i="5"/>
  <c r="A2115" i="5"/>
  <c r="A1599" i="5"/>
  <c r="A770" i="5"/>
  <c r="A501" i="5"/>
  <c r="A1669" i="5"/>
  <c r="A144" i="5"/>
  <c r="A775" i="5"/>
  <c r="A34" i="5"/>
  <c r="A2041" i="5"/>
  <c r="A1148" i="5"/>
  <c r="A939" i="5"/>
  <c r="A701" i="5"/>
  <c r="A1087" i="5"/>
  <c r="A1607" i="5"/>
  <c r="A998" i="5"/>
  <c r="A2381" i="5"/>
  <c r="A2323" i="5"/>
  <c r="A1620" i="5"/>
  <c r="A984" i="5"/>
  <c r="A1872" i="5"/>
  <c r="A1533" i="5"/>
  <c r="A582" i="5"/>
  <c r="A1688" i="5"/>
  <c r="A1057" i="5"/>
  <c r="A1446" i="5"/>
  <c r="A246" i="5"/>
  <c r="A746" i="5"/>
  <c r="A652" i="5"/>
  <c r="A531" i="5"/>
  <c r="A1555" i="5"/>
  <c r="A2195" i="5"/>
  <c r="A1703" i="5"/>
  <c r="A1345" i="5"/>
  <c r="A1204" i="5"/>
  <c r="A698" i="5"/>
  <c r="A1418" i="5"/>
  <c r="A816" i="5"/>
  <c r="A1857" i="5"/>
  <c r="A2286" i="5"/>
  <c r="A1916" i="5"/>
  <c r="A1660" i="5"/>
  <c r="A424" i="5"/>
  <c r="A854" i="5"/>
  <c r="A470" i="5"/>
  <c r="A2364" i="5"/>
  <c r="A185" i="5"/>
  <c r="A938" i="5"/>
  <c r="A421" i="5"/>
  <c r="A2269" i="5"/>
  <c r="A1361" i="5"/>
  <c r="A376" i="5"/>
  <c r="A1051" i="5"/>
  <c r="A713" i="5"/>
  <c r="A772" i="5"/>
  <c r="A68" i="5"/>
  <c r="A2397" i="5"/>
  <c r="A1885" i="5"/>
  <c r="A1320" i="5"/>
  <c r="A2177" i="5"/>
  <c r="A216" i="5"/>
  <c r="A308" i="5"/>
  <c r="A2392" i="5"/>
  <c r="A2059" i="5"/>
  <c r="A641" i="5"/>
  <c r="A1707" i="5"/>
  <c r="A2362" i="5"/>
  <c r="A195" i="5"/>
  <c r="A1506" i="5"/>
  <c r="A1565" i="5"/>
  <c r="A515" i="5"/>
  <c r="A2050" i="5"/>
  <c r="A578" i="5"/>
  <c r="A769" i="5"/>
  <c r="A2245" i="5"/>
  <c r="A1955" i="5"/>
  <c r="A1262" i="5"/>
  <c r="A117" i="5"/>
  <c r="A890" i="5"/>
  <c r="A806" i="5"/>
  <c r="A1656" i="5"/>
  <c r="A669" i="5"/>
  <c r="A1969" i="5"/>
  <c r="A1720" i="5"/>
  <c r="A888" i="5"/>
  <c r="A1004" i="5"/>
  <c r="A380" i="5"/>
  <c r="A674" i="5"/>
  <c r="A2250" i="5"/>
  <c r="A2367" i="5"/>
  <c r="A2336" i="5"/>
  <c r="A1046" i="5"/>
  <c r="A571" i="5"/>
  <c r="A743" i="5"/>
  <c r="A874" i="5"/>
  <c r="A1295" i="5"/>
  <c r="A637" i="5"/>
  <c r="A243" i="5"/>
  <c r="A1771" i="5"/>
  <c r="A2080" i="5"/>
  <c r="A1095" i="5"/>
  <c r="A1674" i="5"/>
  <c r="A1333" i="5"/>
  <c r="A1700" i="5"/>
  <c r="A1346" i="5"/>
  <c r="A2185" i="5"/>
  <c r="A2091" i="5"/>
  <c r="A1852" i="5"/>
  <c r="A1832" i="5"/>
  <c r="A916" i="5"/>
  <c r="A364" i="5"/>
  <c r="A1010" i="5"/>
  <c r="A451" i="5"/>
  <c r="A1765" i="5"/>
  <c r="A1059" i="5"/>
  <c r="A465" i="5"/>
  <c r="A1698" i="5"/>
  <c r="A749" i="5"/>
  <c r="A311" i="5"/>
  <c r="A1218" i="5"/>
  <c r="A440" i="5"/>
  <c r="A53" i="5"/>
  <c r="A1906" i="5"/>
  <c r="A1677" i="5"/>
  <c r="A1970" i="5"/>
  <c r="A2073" i="5"/>
  <c r="A1907" i="5"/>
  <c r="A91" i="5"/>
  <c r="A23" i="5"/>
  <c r="A1733" i="5"/>
  <c r="A1606" i="5"/>
  <c r="A2258" i="5"/>
  <c r="A248" i="5"/>
  <c r="A61" i="5"/>
  <c r="A2260" i="5"/>
  <c r="A635" i="5"/>
  <c r="A1351" i="5"/>
  <c r="A194" i="5"/>
  <c r="A933" i="5"/>
  <c r="A454" i="5"/>
  <c r="A1011" i="5"/>
  <c r="A1266" i="5"/>
  <c r="A2032" i="5"/>
  <c r="A587" i="5"/>
  <c r="A207" i="5"/>
  <c r="A957" i="5"/>
  <c r="A2131" i="5"/>
  <c r="A1654" i="5"/>
  <c r="A1024" i="5"/>
  <c r="A949" i="5"/>
  <c r="A153" i="5"/>
  <c r="A2162" i="5"/>
  <c r="A1615" i="5"/>
  <c r="A1673" i="5"/>
  <c r="A143" i="5"/>
  <c r="A2419" i="5"/>
  <c r="A353" i="5"/>
  <c r="A538" i="5"/>
  <c r="A1619" i="5"/>
  <c r="A1664" i="5"/>
  <c r="A2343" i="5"/>
  <c r="A1039" i="5"/>
  <c r="A801" i="5"/>
  <c r="A2203" i="5"/>
  <c r="A947" i="5"/>
  <c r="A638" i="5"/>
  <c r="A1975" i="5"/>
  <c r="A209" i="5"/>
  <c r="A2017" i="5"/>
  <c r="A1350" i="5"/>
  <c r="A1300" i="5"/>
  <c r="A1469" i="5"/>
  <c r="A1491" i="5"/>
  <c r="A267" i="5"/>
  <c r="A2341" i="5"/>
  <c r="A2347" i="5"/>
  <c r="A1309" i="5"/>
  <c r="A1284" i="5"/>
  <c r="A1645" i="5"/>
  <c r="A966" i="5"/>
  <c r="A1097" i="5"/>
  <c r="A1016" i="5"/>
  <c r="A694" i="5"/>
  <c r="A904" i="5"/>
  <c r="A1383" i="5"/>
  <c r="A172" i="5"/>
  <c r="A973" i="5"/>
  <c r="A325" i="5"/>
  <c r="A226" i="5"/>
  <c r="A1404" i="5"/>
  <c r="A1019" i="5"/>
  <c r="A1516" i="5"/>
  <c r="A833" i="5"/>
  <c r="A20" i="5"/>
  <c r="A794" i="5"/>
  <c r="A436" i="5"/>
  <c r="A375" i="5"/>
  <c r="A2280" i="5"/>
  <c r="A836" i="5"/>
  <c r="A756" i="5"/>
  <c r="A1110" i="5"/>
  <c r="A1131" i="5"/>
  <c r="A922" i="5"/>
  <c r="A289" i="5"/>
  <c r="A2015" i="5"/>
  <c r="A2016" i="5"/>
  <c r="A1468" i="5"/>
  <c r="A296" i="5"/>
  <c r="A821" i="5"/>
  <c r="A1238" i="5"/>
  <c r="A1612" i="5"/>
  <c r="A1603" i="5"/>
  <c r="A557" i="5"/>
  <c r="A2158" i="5"/>
  <c r="A829" i="5"/>
  <c r="A2072" i="5"/>
  <c r="A169" i="5"/>
  <c r="A758" i="5"/>
  <c r="A1213" i="5"/>
  <c r="A1746" i="5"/>
  <c r="A1632" i="5"/>
  <c r="A958" i="5"/>
  <c r="A206" i="5"/>
  <c r="A2357" i="5"/>
  <c r="A1584" i="5"/>
  <c r="A780" i="5"/>
  <c r="A2293" i="5"/>
  <c r="A646" i="5"/>
  <c r="A540" i="5"/>
  <c r="A312" i="5"/>
  <c r="A230" i="5"/>
  <c r="A1567" i="5"/>
  <c r="A2261" i="5"/>
  <c r="A219" i="5"/>
  <c r="A94" i="5"/>
  <c r="A2452" i="5"/>
  <c r="A1313" i="5"/>
  <c r="A1060" i="5"/>
  <c r="A2092" i="5"/>
  <c r="A1520" i="5"/>
  <c r="A1074" i="5"/>
  <c r="A1760" i="5"/>
  <c r="A1972" i="5"/>
  <c r="A2358" i="5"/>
  <c r="A1362" i="5"/>
  <c r="A1029" i="5"/>
  <c r="A455" i="5"/>
  <c r="A1904" i="5"/>
  <c r="A2129" i="5"/>
  <c r="A2099" i="5"/>
  <c r="A2311" i="5"/>
  <c r="A795" i="5"/>
  <c r="A2399" i="5"/>
  <c r="A690" i="5"/>
  <c r="A675" i="5"/>
  <c r="A2374" i="5"/>
  <c r="A1197" i="5"/>
  <c r="A860" i="5"/>
  <c r="A2151" i="5"/>
  <c r="A1270" i="5"/>
  <c r="A1824" i="5"/>
  <c r="A1157" i="5"/>
  <c r="A1604" i="5"/>
  <c r="A2338" i="5"/>
  <c r="A1685" i="5"/>
  <c r="A359" i="5"/>
  <c r="A2135" i="5"/>
  <c r="A502" i="5"/>
  <c r="A530" i="5"/>
  <c r="A204" i="5"/>
  <c r="A2308" i="5"/>
  <c r="A1742" i="5"/>
  <c r="A275" i="5"/>
  <c r="A2013" i="5"/>
  <c r="A1699" i="5"/>
  <c r="A2325" i="5"/>
  <c r="A1146" i="5"/>
  <c r="A1389" i="5"/>
  <c r="A542" i="5"/>
  <c r="A2163" i="5"/>
  <c r="A611" i="5"/>
  <c r="A1367" i="5"/>
  <c r="A943" i="5"/>
  <c r="A1671" i="5"/>
  <c r="A122" i="5"/>
  <c r="A879" i="5"/>
  <c r="A960" i="5"/>
  <c r="A1840" i="5"/>
  <c r="A1263" i="5"/>
  <c r="A612" i="5"/>
  <c r="A2413" i="5"/>
  <c r="A514" i="5"/>
  <c r="A1215" i="5"/>
  <c r="G1538" i="5"/>
  <c r="G2323" i="5"/>
  <c r="G745" i="5"/>
  <c r="G2364" i="5"/>
  <c r="G1630" i="5"/>
  <c r="G2030" i="5"/>
  <c r="G1138" i="5"/>
  <c r="G322" i="5"/>
  <c r="G2386" i="5"/>
  <c r="G1431" i="5"/>
  <c r="G1123" i="5"/>
  <c r="G1797" i="5"/>
  <c r="G214" i="5"/>
  <c r="Q214" i="5" s="1" a="1"/>
  <c r="Q214" i="5" s="1"/>
  <c r="G404" i="5"/>
  <c r="G577" i="5"/>
  <c r="G1614" i="5"/>
  <c r="G2404" i="5"/>
  <c r="G2128" i="5"/>
  <c r="G1398" i="5"/>
  <c r="G1535" i="5"/>
  <c r="G1420" i="5"/>
  <c r="G2013" i="5"/>
  <c r="G1849" i="5"/>
  <c r="G767" i="5"/>
  <c r="G1449" i="5"/>
  <c r="G1213" i="5"/>
  <c r="G1229" i="5"/>
  <c r="G1486" i="5"/>
  <c r="G1555" i="5"/>
  <c r="G1904" i="5"/>
  <c r="G1795" i="5"/>
  <c r="G900" i="5"/>
  <c r="G1949" i="5"/>
  <c r="G283" i="5"/>
  <c r="G1880" i="5"/>
  <c r="G2309" i="5"/>
  <c r="G2031" i="5"/>
  <c r="G1813" i="5"/>
  <c r="G501" i="5"/>
  <c r="G459" i="5"/>
  <c r="G1008" i="5"/>
  <c r="G2173" i="5"/>
  <c r="G95" i="5"/>
  <c r="G1372" i="5"/>
  <c r="G1121" i="5"/>
  <c r="G1742" i="5"/>
  <c r="G59" i="5"/>
  <c r="G2375" i="5"/>
  <c r="G772" i="5"/>
  <c r="G166" i="5"/>
  <c r="G175" i="5"/>
  <c r="G321" i="5"/>
  <c r="G2045" i="5"/>
  <c r="G2350" i="5"/>
  <c r="G1201" i="5"/>
  <c r="G943" i="5"/>
  <c r="G1615" i="5"/>
  <c r="G481" i="5"/>
  <c r="G683" i="5"/>
  <c r="G1403" i="5"/>
  <c r="G1342" i="5"/>
  <c r="G1906" i="5"/>
  <c r="G1337" i="5"/>
  <c r="G667" i="5"/>
  <c r="G1284" i="5"/>
  <c r="G94" i="5"/>
  <c r="G2190" i="5"/>
  <c r="G933" i="5"/>
  <c r="G861" i="5"/>
  <c r="G1110" i="5"/>
  <c r="G1458" i="5"/>
  <c r="G648" i="5"/>
  <c r="G2422" i="5"/>
  <c r="G884" i="5"/>
  <c r="G686" i="5"/>
  <c r="G1296" i="5"/>
  <c r="G653" i="5"/>
  <c r="G1320" i="5"/>
  <c r="G2017" i="5"/>
  <c r="G1831" i="5"/>
  <c r="G2334" i="5"/>
  <c r="G952" i="5"/>
  <c r="G1560" i="5"/>
  <c r="G1249" i="5"/>
  <c r="G1350" i="5"/>
  <c r="G878" i="5"/>
  <c r="G1322" i="5"/>
  <c r="G1776" i="5"/>
  <c r="G1692" i="5"/>
  <c r="G217" i="5"/>
  <c r="G674" i="5"/>
  <c r="G1672" i="5"/>
  <c r="G457" i="5"/>
  <c r="G644" i="5"/>
  <c r="G2022" i="5"/>
  <c r="G978" i="5"/>
  <c r="G1553" i="5"/>
  <c r="G1664" i="5"/>
  <c r="G1976" i="5"/>
  <c r="G727" i="5"/>
  <c r="G597" i="5"/>
  <c r="G1172" i="5"/>
  <c r="G720" i="5"/>
  <c r="G1913" i="5"/>
  <c r="G2073" i="5"/>
  <c r="G1061" i="5"/>
  <c r="G1351" i="5"/>
  <c r="G1652" i="5"/>
  <c r="G2298" i="5"/>
  <c r="G203" i="5"/>
  <c r="G1624" i="5"/>
  <c r="G1686" i="5"/>
  <c r="G422" i="5"/>
  <c r="G2387" i="5"/>
  <c r="G1841" i="5"/>
  <c r="G2346" i="5"/>
  <c r="G902" i="5"/>
  <c r="G2068" i="5"/>
  <c r="G2124" i="5"/>
  <c r="G2151" i="5"/>
  <c r="G441" i="5"/>
  <c r="G1063" i="5"/>
  <c r="G1717" i="5"/>
  <c r="G901" i="5"/>
  <c r="G2106" i="5"/>
  <c r="G1600" i="5"/>
  <c r="G1170" i="5"/>
  <c r="G1039" i="5"/>
  <c r="G1675" i="5"/>
  <c r="G364" i="5"/>
  <c r="G1982" i="5"/>
  <c r="G775" i="5"/>
  <c r="G338" i="5"/>
  <c r="G1771" i="5"/>
  <c r="G408" i="5"/>
  <c r="G202" i="5"/>
  <c r="G2358" i="5"/>
  <c r="G1715" i="5"/>
  <c r="G638" i="5"/>
  <c r="G1401" i="5"/>
  <c r="G1382" i="5"/>
  <c r="G2069" i="5"/>
  <c r="G2418" i="5"/>
  <c r="G2373" i="5"/>
  <c r="G1687" i="5"/>
  <c r="G2149" i="5"/>
  <c r="G243" i="5"/>
  <c r="G450" i="5"/>
  <c r="G187" i="5"/>
  <c r="G938" i="5"/>
  <c r="G2023" i="5"/>
  <c r="G92" i="5"/>
  <c r="G1343" i="5"/>
  <c r="G1131" i="5"/>
  <c r="G1550" i="5"/>
  <c r="G1239" i="5"/>
  <c r="G1075" i="5"/>
  <c r="G1207" i="5"/>
  <c r="G880" i="5"/>
  <c r="G53" i="5"/>
  <c r="G1000" i="5"/>
  <c r="G152" i="5"/>
  <c r="G2006" i="5"/>
  <c r="G1148" i="5"/>
  <c r="G1479" i="5"/>
  <c r="G418" i="5"/>
  <c r="G2188" i="5"/>
  <c r="G34" i="5"/>
  <c r="G879" i="5"/>
  <c r="G1576" i="5"/>
  <c r="G2312" i="5"/>
  <c r="G1081" i="5"/>
  <c r="G1460" i="5"/>
  <c r="G1933" i="5"/>
  <c r="G1011" i="5"/>
  <c r="G500" i="5"/>
  <c r="G1171" i="5"/>
  <c r="G508" i="5"/>
  <c r="G2249" i="5"/>
  <c r="G798" i="5"/>
  <c r="G70" i="5"/>
  <c r="G1912" i="5"/>
  <c r="G818" i="5"/>
  <c r="G1414" i="5"/>
  <c r="G279" i="5"/>
  <c r="G2093" i="5"/>
  <c r="G278" i="5"/>
  <c r="G766" i="5"/>
  <c r="G1713" i="5"/>
  <c r="G1266" i="5"/>
  <c r="G131" i="5"/>
  <c r="G132" i="5"/>
  <c r="G813" i="5"/>
  <c r="G40" i="5"/>
  <c r="G195" i="5"/>
  <c r="G814" i="5"/>
  <c r="G428" i="5"/>
  <c r="G581" i="5"/>
  <c r="G2042" i="5"/>
  <c r="G296" i="5"/>
  <c r="G2376" i="5"/>
  <c r="G1676" i="5"/>
  <c r="G2060" i="5"/>
  <c r="G840" i="5"/>
  <c r="G2104" i="5"/>
  <c r="G1043" i="5"/>
  <c r="G1514" i="5"/>
  <c r="G2406" i="5"/>
  <c r="G2273" i="5"/>
  <c r="G194" i="5"/>
  <c r="G1751" i="5"/>
  <c r="G388" i="5"/>
  <c r="G972" i="5"/>
  <c r="G1683" i="5"/>
  <c r="G516" i="5"/>
  <c r="G1380" i="5"/>
  <c r="G2063" i="5"/>
  <c r="G379" i="5"/>
  <c r="G1290" i="5"/>
  <c r="G421" i="5"/>
  <c r="G1202" i="5"/>
  <c r="G23" i="5"/>
  <c r="G2392" i="5"/>
  <c r="G1309" i="5"/>
  <c r="G361" i="5"/>
  <c r="G2012" i="5"/>
  <c r="G165" i="5"/>
  <c r="G1098" i="5"/>
  <c r="G2077" i="5"/>
  <c r="G1264" i="5"/>
  <c r="G1787" i="5"/>
  <c r="G1017" i="5"/>
  <c r="G2004" i="5"/>
  <c r="G280" i="5"/>
  <c r="G2016" i="5"/>
  <c r="G257" i="5"/>
  <c r="G1381" i="5"/>
  <c r="G594" i="5"/>
  <c r="G2413" i="5"/>
  <c r="G1375" i="5"/>
  <c r="G367" i="5"/>
  <c r="G274" i="5"/>
  <c r="G1594" i="5"/>
  <c r="G1465" i="5"/>
  <c r="G1353" i="5"/>
  <c r="G245" i="5"/>
  <c r="G1407" i="5"/>
  <c r="G905" i="5"/>
  <c r="G803" i="5"/>
  <c r="G60" i="5"/>
  <c r="G1066" i="5"/>
  <c r="G130" i="5"/>
  <c r="G2359" i="5"/>
  <c r="G790" i="5"/>
  <c r="G598" i="5"/>
  <c r="G512" i="5"/>
  <c r="G1835" i="5"/>
  <c r="G1370" i="5"/>
  <c r="G1719" i="5"/>
  <c r="G1194" i="5"/>
  <c r="G1857" i="5"/>
  <c r="G1757" i="5"/>
  <c r="G505" i="5"/>
  <c r="G1250" i="5"/>
  <c r="G1658" i="5"/>
  <c r="G1867" i="5"/>
  <c r="G462" i="5"/>
  <c r="G1735" i="5"/>
  <c r="G2119" i="5"/>
  <c r="G862" i="5"/>
  <c r="G186" i="5"/>
  <c r="G133" i="5"/>
  <c r="G2107" i="5"/>
  <c r="G695" i="5"/>
  <c r="G1802" i="5"/>
  <c r="G2014" i="5"/>
  <c r="G2440" i="5"/>
  <c r="G1203" i="5"/>
  <c r="G1983" i="5"/>
  <c r="G795" i="5"/>
  <c r="G2349" i="5"/>
  <c r="G1698" i="5"/>
  <c r="G950" i="5"/>
  <c r="G746" i="5"/>
  <c r="G2131" i="5"/>
  <c r="G1076" i="5"/>
  <c r="G1645" i="5"/>
  <c r="G1855" i="5"/>
  <c r="G634" i="5"/>
  <c r="G1204" i="5"/>
  <c r="G1267" i="5"/>
  <c r="O1267" i="5" s="1" a="1"/>
  <c r="O1267" i="5" s="1"/>
  <c r="G647" i="5"/>
  <c r="G2290" i="5"/>
  <c r="G824" i="5"/>
  <c r="G430" i="5"/>
  <c r="G464" i="5"/>
  <c r="G1182" i="5"/>
  <c r="G297" i="5"/>
  <c r="G995" i="5"/>
  <c r="G1361" i="5"/>
  <c r="G1804" i="5"/>
  <c r="G759" i="5"/>
  <c r="G1807" i="5"/>
  <c r="G253" i="5"/>
  <c r="G1257" i="5"/>
  <c r="G2048" i="5"/>
  <c r="G965" i="5"/>
  <c r="O965" i="5" s="1" a="1"/>
  <c r="O965" i="5" s="1"/>
  <c r="G1551" i="5"/>
  <c r="G1149" i="5"/>
  <c r="G420" i="5"/>
  <c r="G669" i="5"/>
  <c r="G2327" i="5"/>
  <c r="G242" i="5"/>
  <c r="G426" i="5"/>
  <c r="G1310" i="5"/>
  <c r="G282" i="5"/>
  <c r="G690" i="5"/>
  <c r="G782" i="5"/>
  <c r="G1818" i="5"/>
  <c r="G1384" i="5"/>
  <c r="G991" i="5"/>
  <c r="G261" i="5"/>
  <c r="G724" i="5"/>
  <c r="G2302" i="5"/>
  <c r="G1929" i="5"/>
  <c r="G726" i="5"/>
  <c r="G1024" i="5"/>
  <c r="G2053" i="5"/>
  <c r="G2388" i="5"/>
  <c r="G373" i="5"/>
  <c r="G1335" i="5"/>
  <c r="G1167" i="5"/>
  <c r="G721" i="5"/>
  <c r="G944" i="5"/>
  <c r="G2170" i="5"/>
  <c r="G1509" i="5"/>
  <c r="G1656" i="5"/>
  <c r="G1725" i="5"/>
  <c r="G1246" i="5"/>
  <c r="G2377" i="5"/>
  <c r="G702" i="5"/>
  <c r="G427" i="5"/>
  <c r="G415" i="5"/>
  <c r="G359" i="5"/>
  <c r="G56" i="5"/>
  <c r="G538" i="5"/>
  <c r="G1877" i="5"/>
  <c r="G574" i="5"/>
  <c r="G614" i="5"/>
  <c r="G1298" i="5"/>
  <c r="G212" i="5"/>
  <c r="G36" i="5"/>
  <c r="G850" i="5"/>
  <c r="G1539" i="5"/>
  <c r="G64" i="5"/>
  <c r="G423" i="5"/>
  <c r="G1289" i="5"/>
  <c r="G804" i="5"/>
  <c r="G370" i="5"/>
  <c r="G89" i="5"/>
  <c r="G522" i="5"/>
  <c r="G226" i="5"/>
  <c r="G2252" i="5"/>
  <c r="G2203" i="5"/>
  <c r="G21" i="5"/>
  <c r="G493" i="5"/>
  <c r="G156" i="5"/>
  <c r="G977" i="5"/>
  <c r="G558" i="5"/>
  <c r="G760" i="5"/>
  <c r="G1397" i="5"/>
  <c r="G1817" i="5"/>
  <c r="G1332" i="5"/>
  <c r="G2179" i="5"/>
  <c r="G1503" i="5"/>
  <c r="G716" i="5"/>
  <c r="G734" i="5"/>
  <c r="G1748" i="5"/>
  <c r="G17" i="5"/>
  <c r="G1996" i="5"/>
  <c r="G2232" i="5"/>
  <c r="G1060" i="5"/>
  <c r="G890" i="5"/>
  <c r="G711" i="5"/>
  <c r="G570" i="5"/>
  <c r="G2390" i="5"/>
  <c r="G1727" i="5"/>
  <c r="G1379" i="5"/>
  <c r="G1339" i="5"/>
  <c r="G1254" i="5"/>
  <c r="G1834" i="5"/>
  <c r="G1091" i="5"/>
  <c r="G1779" i="5"/>
  <c r="G1362" i="5"/>
  <c r="G810" i="5"/>
  <c r="G2198" i="5"/>
  <c r="G1749" i="5"/>
  <c r="G1570" i="5"/>
  <c r="G1529" i="5"/>
  <c r="G1805" i="5"/>
  <c r="G1416" i="5"/>
  <c r="G154" i="5"/>
  <c r="G1674" i="5"/>
  <c r="G2353" i="5"/>
  <c r="G1079" i="5"/>
  <c r="G913" i="5"/>
  <c r="G851" i="5"/>
  <c r="G2147" i="5"/>
  <c r="G65" i="5"/>
  <c r="G1984" i="5"/>
  <c r="G2137" i="5"/>
  <c r="G79" i="5"/>
  <c r="G903" i="5"/>
  <c r="G1019" i="5"/>
  <c r="G1490" i="5"/>
  <c r="G1214" i="5"/>
  <c r="G912" i="5"/>
  <c r="G136" i="5"/>
  <c r="G298" i="5"/>
  <c r="G2415" i="5"/>
  <c r="G1235" i="5"/>
  <c r="G659" i="5"/>
  <c r="G2074" i="5"/>
  <c r="G929" i="5"/>
  <c r="G1866" i="5"/>
  <c r="G1925" i="5"/>
  <c r="G2105" i="5"/>
  <c r="G920" i="5"/>
  <c r="G1366" i="5"/>
  <c r="G2008" i="5"/>
  <c r="G2056" i="5"/>
  <c r="G1517" i="5"/>
  <c r="G1677" i="5"/>
  <c r="G848" i="5"/>
  <c r="G470" i="5"/>
  <c r="G323" i="5"/>
  <c r="G495" i="5"/>
  <c r="G1197" i="5"/>
  <c r="G836" i="5"/>
  <c r="G658" i="5"/>
  <c r="G57" i="5"/>
  <c r="G1764" i="5"/>
  <c r="G748" i="5"/>
  <c r="G155" i="5"/>
  <c r="G534" i="5"/>
  <c r="G1219" i="5"/>
  <c r="G1518" i="5"/>
  <c r="G846" i="5"/>
  <c r="G1349" i="5"/>
  <c r="G1293" i="5"/>
  <c r="G2028" i="5"/>
  <c r="G1633" i="5"/>
  <c r="G1526" i="5"/>
  <c r="G689" i="5"/>
  <c r="G1921" i="5"/>
  <c r="G1383" i="5"/>
  <c r="G947" i="5"/>
  <c r="G208" i="5"/>
  <c r="G2280" i="5"/>
  <c r="G392" i="5"/>
  <c r="G1709" i="5"/>
  <c r="G914" i="5"/>
  <c r="G688" i="5"/>
  <c r="G1774" i="5"/>
  <c r="G1074" i="5"/>
  <c r="G1701" i="5"/>
  <c r="G2407" i="5"/>
  <c r="G1767" i="5"/>
  <c r="G1326" i="5"/>
  <c r="G2165" i="5"/>
  <c r="G865" i="5"/>
  <c r="G2424" i="5"/>
  <c r="G172" i="5"/>
  <c r="G1962" i="5"/>
  <c r="G837" i="5"/>
  <c r="G2153" i="5"/>
  <c r="G305" i="5"/>
  <c r="G1084" i="5"/>
  <c r="G1694" i="5"/>
  <c r="G51" i="5"/>
  <c r="G1865" i="5"/>
  <c r="G385" i="5"/>
  <c r="G2262" i="5"/>
  <c r="G1234" i="5"/>
  <c r="G269" i="5"/>
  <c r="G776" i="5"/>
  <c r="G646" i="5"/>
  <c r="G1439" i="5"/>
  <c r="G1763" i="5"/>
  <c r="G834" i="5"/>
  <c r="G1424" i="5"/>
  <c r="G1272" i="5"/>
  <c r="G1604" i="5"/>
  <c r="G393" i="5"/>
  <c r="G75" i="5"/>
  <c r="G2384" i="5"/>
  <c r="G1822" i="5"/>
  <c r="G1868" i="5"/>
  <c r="G360" i="5"/>
  <c r="G2223" i="5"/>
  <c r="G1931" i="5"/>
  <c r="G665" i="5"/>
  <c r="G465" i="5"/>
  <c r="G1238" i="5"/>
  <c r="G87" i="5"/>
  <c r="G2211" i="5"/>
  <c r="G1708" i="5"/>
  <c r="G1319" i="5"/>
  <c r="G2091" i="5"/>
  <c r="G2050" i="5"/>
  <c r="G11" i="5"/>
  <c r="G2029" i="5"/>
  <c r="G2343" i="5"/>
  <c r="G1840" i="5"/>
  <c r="G2176" i="5"/>
  <c r="G2409" i="5"/>
  <c r="G467" i="5"/>
  <c r="G1573" i="5"/>
  <c r="G483" i="5"/>
  <c r="G1028" i="5"/>
  <c r="G1035" i="5"/>
  <c r="G3" i="5"/>
  <c r="G692" i="5"/>
  <c r="G592" i="5"/>
  <c r="G346" i="5"/>
  <c r="G1196" i="5"/>
  <c r="G2183" i="5"/>
  <c r="G177" i="5"/>
  <c r="G1287" i="5"/>
  <c r="G897" i="5"/>
  <c r="G2085" i="5"/>
  <c r="G1334" i="5"/>
  <c r="G2075" i="5"/>
  <c r="G2108" i="5"/>
  <c r="G2380" i="5"/>
  <c r="G1783" i="5"/>
  <c r="G2314" i="5"/>
  <c r="G270" i="5"/>
  <c r="G198" i="5"/>
  <c r="G326" i="5"/>
  <c r="G276" i="5"/>
  <c r="G1313" i="5"/>
  <c r="G2184" i="5"/>
  <c r="G684" i="5"/>
  <c r="G97" i="5"/>
  <c r="G2118" i="5"/>
  <c r="G996" i="5"/>
  <c r="G2405" i="5"/>
  <c r="G438" i="5"/>
  <c r="G1393" i="5"/>
  <c r="G286" i="5"/>
  <c r="G1718" i="5"/>
  <c r="G966" i="5"/>
  <c r="G1691" i="5"/>
  <c r="G576" i="5"/>
  <c r="G735" i="5"/>
  <c r="G1387" i="5"/>
  <c r="G641" i="5"/>
  <c r="G88" i="5"/>
  <c r="G138" i="5"/>
  <c r="G832" i="5"/>
  <c r="G1733" i="5"/>
  <c r="G1116" i="5"/>
  <c r="G566" i="5"/>
  <c r="G2305" i="5"/>
  <c r="G1669" i="5"/>
  <c r="G1454" i="5"/>
  <c r="G1941" i="5"/>
  <c r="G2062" i="5"/>
  <c r="G96" i="5"/>
  <c r="G618" i="5"/>
  <c r="G277" i="5"/>
  <c r="G319" i="5"/>
  <c r="G784" i="5"/>
  <c r="G2088" i="5"/>
  <c r="G224" i="5"/>
  <c r="G2212" i="5"/>
  <c r="G939" i="5"/>
  <c r="G1729" i="5"/>
  <c r="G474" i="5"/>
  <c r="G2352" i="5"/>
  <c r="G932" i="5"/>
  <c r="G773" i="5"/>
  <c r="G157" i="5"/>
  <c r="G1371" i="5"/>
  <c r="G739" i="5"/>
  <c r="G1009" i="5"/>
  <c r="G563" i="5"/>
  <c r="G774" i="5"/>
  <c r="G2431" i="5"/>
  <c r="G2122" i="5"/>
  <c r="G967" i="5"/>
  <c r="G1421" i="5"/>
  <c r="G1459" i="5"/>
  <c r="G2101" i="5"/>
  <c r="G988" i="5"/>
  <c r="G529" i="5"/>
  <c r="G817" i="5"/>
  <c r="G2335" i="5"/>
  <c r="G2168" i="5"/>
  <c r="G1263" i="5"/>
  <c r="G2366" i="5"/>
  <c r="G1939" i="5"/>
  <c r="G256" i="5"/>
  <c r="G336" i="5"/>
  <c r="G1647" i="5"/>
  <c r="G225" i="5"/>
  <c r="G2087" i="5"/>
  <c r="G1205" i="5"/>
  <c r="G482" i="5"/>
  <c r="G2221" i="5"/>
  <c r="G1910" i="5"/>
  <c r="G980" i="5"/>
  <c r="G1564" i="5"/>
  <c r="G550" i="5"/>
  <c r="G601" i="5"/>
  <c r="O601" i="5" s="1" a="1"/>
  <c r="O601" i="5" s="1"/>
  <c r="G809" i="5"/>
  <c r="G888" i="5"/>
  <c r="G1810" i="5"/>
  <c r="G1253" i="5"/>
  <c r="G149" i="5"/>
  <c r="G1425" i="5"/>
  <c r="G854" i="5"/>
  <c r="G2222" i="5"/>
  <c r="G1316" i="5"/>
  <c r="G1809" i="5"/>
  <c r="G2274" i="5"/>
  <c r="G1073" i="5"/>
  <c r="G362" i="5"/>
  <c r="G48" i="5"/>
  <c r="G246" i="5"/>
  <c r="G228" i="5"/>
  <c r="G1690" i="5"/>
  <c r="G1406" i="5"/>
  <c r="G612" i="5"/>
  <c r="G611" i="5"/>
  <c r="G2097" i="5"/>
  <c r="G826" i="5"/>
  <c r="G997" i="5"/>
  <c r="G363" i="5"/>
  <c r="G680" i="5"/>
  <c r="G1632" i="5"/>
  <c r="G439" i="5"/>
  <c r="G788" i="5"/>
  <c r="G1710" i="5"/>
  <c r="G1741" i="5"/>
  <c r="G2096" i="5"/>
  <c r="G1665" i="5"/>
  <c r="G663" i="5"/>
  <c r="G33" i="5"/>
  <c r="G141" i="5"/>
  <c r="G1154" i="5"/>
  <c r="G2244" i="5"/>
  <c r="G1466" i="5"/>
  <c r="G713" i="5"/>
  <c r="G2040" i="5"/>
  <c r="G565" i="5"/>
  <c r="G1567" i="5"/>
  <c r="G704" i="5"/>
  <c r="G1598" i="5"/>
  <c r="G799" i="5"/>
  <c r="G1599" i="5"/>
  <c r="G237" i="5"/>
  <c r="G2067" i="5"/>
  <c r="G1935" i="5"/>
  <c r="G722" i="5"/>
  <c r="G2196" i="5"/>
  <c r="G210" i="5"/>
  <c r="G1759" i="5"/>
  <c r="G769" i="5"/>
  <c r="G1571" i="5"/>
  <c r="G1738" i="5"/>
  <c r="G2372" i="5"/>
  <c r="G357" i="5"/>
  <c r="G2010" i="5"/>
  <c r="G572" i="5"/>
  <c r="G353" i="5"/>
  <c r="G2" i="5"/>
  <c r="G1223" i="5"/>
  <c r="G992" i="5"/>
  <c r="G174" i="5"/>
  <c r="G1827" i="5"/>
  <c r="G1635" i="5"/>
  <c r="G1746" i="5"/>
  <c r="G479" i="5"/>
  <c r="G1768" i="5"/>
  <c r="G1832" i="5"/>
  <c r="G1259" i="5"/>
  <c r="G1861" i="5"/>
  <c r="G196" i="5"/>
  <c r="G657" i="5"/>
  <c r="G122" i="5"/>
  <c r="G2243" i="5"/>
  <c r="G1068" i="5"/>
  <c r="G627" i="5"/>
  <c r="G26" i="5"/>
  <c r="G656" i="5"/>
  <c r="G2291" i="5"/>
  <c r="G1688" i="5"/>
  <c r="G808" i="5"/>
  <c r="G2071" i="5"/>
  <c r="G419" i="5"/>
  <c r="G1859" i="5"/>
  <c r="G137" i="5"/>
  <c r="G1887" i="5"/>
  <c r="G19" i="5"/>
  <c r="G1838" i="5"/>
  <c r="G1212" i="5"/>
  <c r="G916" i="5"/>
  <c r="G1821" i="5"/>
  <c r="G619" i="5"/>
  <c r="G170" i="5"/>
  <c r="G15" i="5"/>
  <c r="G1001" i="5"/>
  <c r="G1554" i="5"/>
  <c r="G2378" i="5"/>
  <c r="G1185" i="5"/>
  <c r="G1737" i="5"/>
  <c r="G335" i="5"/>
  <c r="G1022" i="5"/>
  <c r="G382" i="5"/>
  <c r="G625" i="5"/>
  <c r="G2079" i="5"/>
  <c r="G1987" i="5"/>
  <c r="G1848" i="5"/>
  <c r="G705" i="5"/>
  <c r="G1364" i="5"/>
  <c r="G1145" i="5"/>
  <c r="G342" i="5"/>
  <c r="G197" i="5"/>
  <c r="G1947" i="5"/>
  <c r="G1168" i="5"/>
  <c r="G1972" i="5"/>
  <c r="G1955" i="5"/>
  <c r="G108" i="5"/>
  <c r="G1588" i="5"/>
  <c r="G1286" i="5"/>
  <c r="G1722" i="5"/>
  <c r="G1527" i="5"/>
  <c r="G1952" i="5"/>
  <c r="G1499" i="5"/>
  <c r="G1245" i="5"/>
  <c r="G1769" i="5"/>
  <c r="G1756" i="5"/>
  <c r="G801" i="5"/>
  <c r="G74" i="5"/>
  <c r="G1448" i="5"/>
  <c r="G543" i="5"/>
  <c r="G490" i="5"/>
  <c r="G1613" i="5"/>
  <c r="G206" i="5"/>
  <c r="G2020" i="5"/>
  <c r="G494" i="5"/>
  <c r="G582" i="5"/>
  <c r="G1583" i="5"/>
  <c r="G546" i="5"/>
  <c r="G201" i="5"/>
  <c r="G796" i="5"/>
  <c r="G1673" i="5"/>
  <c r="G1894" i="5"/>
  <c r="G1770" i="5"/>
  <c r="G381" i="5"/>
  <c r="G2059" i="5"/>
  <c r="G145" i="5"/>
  <c r="G2293" i="5"/>
  <c r="G2360" i="5"/>
  <c r="G2303" i="5"/>
  <c r="G163" i="5"/>
  <c r="G1901" i="5"/>
  <c r="G1707" i="5"/>
  <c r="G285" i="5"/>
  <c r="G1059" i="5"/>
  <c r="G1472" i="5"/>
  <c r="G2043" i="5"/>
  <c r="G1654" i="5"/>
  <c r="G453" i="5"/>
  <c r="G975" i="5"/>
  <c r="G1653" i="5"/>
  <c r="G380" i="5"/>
  <c r="G770" i="5"/>
  <c r="G107" i="5"/>
  <c r="G1312" i="5"/>
  <c r="G1018" i="5"/>
  <c r="G1161" i="5"/>
  <c r="G2152" i="5"/>
  <c r="G1025" i="5"/>
  <c r="G1552" i="5"/>
  <c r="G2144" i="5"/>
  <c r="G685" i="5"/>
  <c r="G2058" i="5"/>
  <c r="G236" i="5"/>
  <c r="G1990" i="5"/>
  <c r="U2461" i="6" l="1"/>
  <c r="V2460" i="6" s="1"/>
  <c r="O2431" i="5" a="1"/>
  <c r="O2431" i="5" s="1"/>
  <c r="O2175" i="5" a="1"/>
  <c r="O2175" i="5" s="1"/>
  <c r="O1509" i="5" a="1"/>
  <c r="O1509" i="5" s="1"/>
  <c r="O843" i="5" a="1"/>
  <c r="O843" i="5" s="1"/>
  <c r="Q1274" i="5" a="1"/>
  <c r="Q1274" i="5" s="1"/>
  <c r="Q381" i="5" a="1"/>
  <c r="Q381" i="5" s="1"/>
  <c r="O1255" i="5" a="1"/>
  <c r="O1255" i="5" s="1"/>
  <c r="O1756" i="5" a="1"/>
  <c r="O1756" i="5" s="1"/>
  <c r="O269" i="5" a="1"/>
  <c r="O269" i="5" s="1"/>
  <c r="O968" i="5" a="1"/>
  <c r="O968" i="5" s="1"/>
  <c r="O2220" i="5" a="1"/>
  <c r="O2220" i="5" s="1"/>
  <c r="P2220" i="5" s="1"/>
  <c r="O1130" i="5" a="1"/>
  <c r="O1130" i="5" s="1"/>
  <c r="O402" i="5" a="1"/>
  <c r="O402" i="5" s="1"/>
  <c r="O1596" i="5" a="1"/>
  <c r="O1596" i="5" s="1"/>
  <c r="P1596" i="5" s="1"/>
  <c r="O2451" i="5" a="1"/>
  <c r="O2451" i="5" s="1"/>
  <c r="P2451" i="5" s="1"/>
  <c r="O760" i="5" a="1"/>
  <c r="O760" i="5" s="1"/>
  <c r="O2317" i="5" a="1"/>
  <c r="O2317" i="5" s="1"/>
  <c r="O1000" i="5" a="1"/>
  <c r="O1000" i="5" s="1"/>
  <c r="O1362" i="5" a="1"/>
  <c r="O1362" i="5" s="1"/>
  <c r="Q2449" i="5" a="1"/>
  <c r="Q2449" i="5" s="1"/>
  <c r="R2449" i="5" s="1"/>
  <c r="O2178" i="5" a="1"/>
  <c r="O2178" i="5" s="1"/>
  <c r="O1268" i="5" a="1"/>
  <c r="O1268" i="5" s="1"/>
  <c r="Q1179" i="5" a="1"/>
  <c r="Q1179" i="5" s="1"/>
  <c r="R1179" i="5" s="1"/>
  <c r="O2179" i="5" a="1"/>
  <c r="O2179" i="5" s="1"/>
  <c r="O1315" i="5" a="1"/>
  <c r="O1315" i="5" s="1"/>
  <c r="P1315" i="5" s="1"/>
  <c r="Q26" i="5" a="1"/>
  <c r="Q26" i="5" s="1"/>
  <c r="Q228" i="5" a="1"/>
  <c r="Q228" i="5" s="1"/>
  <c r="Q441" i="5" a="1"/>
  <c r="Q441" i="5" s="1"/>
  <c r="Q770" i="5" a="1"/>
  <c r="Q770" i="5" s="1"/>
  <c r="O1652" i="5" a="1"/>
  <c r="O1652" i="5" s="1"/>
  <c r="O752" i="5" a="1"/>
  <c r="O752" i="5" s="1"/>
  <c r="P752" i="5" s="1"/>
  <c r="O938" i="5" a="1"/>
  <c r="O938" i="5" s="1"/>
  <c r="O1747" i="5" a="1"/>
  <c r="O1747" i="5" s="1"/>
  <c r="P1747" i="5" s="1"/>
  <c r="O1263" i="5" a="1"/>
  <c r="O1263" i="5" s="1"/>
  <c r="O1942" i="5" a="1"/>
  <c r="O1942" i="5" s="1"/>
  <c r="P1268" i="5"/>
  <c r="P2178" i="5"/>
  <c r="P2175" i="5"/>
  <c r="P1255" i="5"/>
  <c r="P968" i="5"/>
  <c r="R1274" i="5"/>
  <c r="P2317" i="5"/>
  <c r="P843" i="5"/>
  <c r="G762" i="5"/>
  <c r="G1306" i="5"/>
  <c r="G2185" i="5"/>
  <c r="G480" i="5"/>
  <c r="G1345" i="5"/>
  <c r="O1535" i="5" s="1" a="1"/>
  <c r="O1535" i="5" s="1"/>
  <c r="G2450" i="5"/>
  <c r="G2180" i="5"/>
  <c r="G1852" i="5"/>
  <c r="G1318" i="5"/>
  <c r="G1881" i="5"/>
  <c r="G568" i="5"/>
  <c r="G333" i="5"/>
  <c r="G389" i="5"/>
  <c r="G2117" i="5"/>
  <c r="G2288" i="5"/>
  <c r="G1977" i="5"/>
  <c r="G1629" i="5"/>
  <c r="G624" i="5"/>
  <c r="G1590" i="5"/>
  <c r="G732" i="5"/>
  <c r="G1879" i="5"/>
  <c r="G527" i="5"/>
  <c r="G590" i="5"/>
  <c r="G1195" i="5"/>
  <c r="G1800" i="5"/>
  <c r="G2195" i="5"/>
  <c r="G1117" i="5"/>
  <c r="G110" i="5"/>
  <c r="G22" i="5"/>
  <c r="G1883" i="5"/>
  <c r="O776" i="5" s="1" a="1"/>
  <c r="O776" i="5" s="1"/>
  <c r="G1608" i="5"/>
  <c r="G2444" i="5"/>
  <c r="G416" i="5"/>
  <c r="G112" i="5"/>
  <c r="G2374" i="5"/>
  <c r="G1575" i="5"/>
  <c r="G1592" i="5"/>
  <c r="G304" i="5"/>
  <c r="G300" i="5"/>
  <c r="G1557" i="5"/>
  <c r="G39" i="5"/>
  <c r="G331" i="5"/>
  <c r="G1062" i="5"/>
  <c r="G1302" i="5"/>
  <c r="G266" i="5"/>
  <c r="G1788" i="5"/>
  <c r="G882" i="5"/>
  <c r="G1637" i="5"/>
  <c r="G829" i="5"/>
  <c r="G1605" i="5"/>
  <c r="G1946" i="5"/>
  <c r="G631" i="5"/>
  <c r="G2032" i="5"/>
  <c r="G1602" i="5"/>
  <c r="G1507" i="5"/>
  <c r="G1537" i="5"/>
  <c r="G1945" i="5"/>
  <c r="G211" i="5"/>
  <c r="G998" i="5"/>
  <c r="G1646" i="5"/>
  <c r="G436" i="5"/>
  <c r="G1228" i="5"/>
  <c r="G731" i="5"/>
  <c r="G2226" i="5"/>
  <c r="G1766" i="5"/>
  <c r="G76" i="5"/>
  <c r="G1663" i="5"/>
  <c r="G1474" i="5"/>
  <c r="G791" i="5"/>
  <c r="G1740" i="5"/>
  <c r="G682" i="5"/>
  <c r="G487" i="5"/>
  <c r="G1995" i="5"/>
  <c r="G447" i="5"/>
  <c r="G209" i="5"/>
  <c r="G466" i="5"/>
  <c r="G2331" i="5"/>
  <c r="G1937" i="5"/>
  <c r="G969" i="5"/>
  <c r="G81" i="5"/>
  <c r="G1847" i="5"/>
  <c r="G756" i="5"/>
  <c r="G700" i="5"/>
  <c r="G2133" i="5"/>
  <c r="G533" i="5"/>
  <c r="G587" i="5"/>
  <c r="G1442" i="5"/>
  <c r="G1889" i="5"/>
  <c r="G1820" i="5"/>
  <c r="Q1643" i="5" s="1" a="1"/>
  <c r="Q1643" i="5" s="1"/>
  <c r="R1643" i="5" s="1"/>
  <c r="G229" i="5"/>
  <c r="G2145" i="5"/>
  <c r="G2072" i="5"/>
  <c r="G1078" i="5"/>
  <c r="G173" i="5"/>
  <c r="G1146" i="5"/>
  <c r="G1577" i="5"/>
  <c r="G1504" i="5"/>
  <c r="G1243" i="5"/>
  <c r="G1002" i="5"/>
  <c r="G987" i="5"/>
  <c r="G691" i="5"/>
  <c r="G2337" i="5"/>
  <c r="G514" i="5"/>
  <c r="G2051" i="5"/>
  <c r="Q676" i="5" s="1" a="1"/>
  <c r="Q676" i="5" s="1"/>
  <c r="R676" i="5" s="1"/>
  <c r="G1556" i="5"/>
  <c r="G750" i="5"/>
  <c r="G1352" i="5"/>
  <c r="G31" i="5"/>
  <c r="G1227" i="5"/>
  <c r="G299" i="5"/>
  <c r="G2283" i="5"/>
  <c r="G288" i="5"/>
  <c r="G1051" i="5"/>
  <c r="G1903" i="5"/>
  <c r="G1160" i="5"/>
  <c r="O1160" i="5" s="1" a="1"/>
  <c r="O1160" i="5" s="1"/>
  <c r="G871" i="5"/>
  <c r="G1830" i="5"/>
  <c r="G1294" i="5"/>
  <c r="G548" i="5"/>
  <c r="G444" i="5"/>
  <c r="G1012" i="5"/>
  <c r="G101" i="5"/>
  <c r="G1864" i="5"/>
  <c r="G2328" i="5"/>
  <c r="G1892" i="5"/>
  <c r="G1755" i="5"/>
  <c r="G2076" i="5"/>
  <c r="G425" i="5"/>
  <c r="G2200" i="5"/>
  <c r="G1033" i="5"/>
  <c r="G44" i="5"/>
  <c r="G1684" i="5"/>
  <c r="O696" i="5" s="1" a="1"/>
  <c r="O696" i="5" s="1"/>
  <c r="G841" i="5"/>
  <c r="G1113" i="5"/>
  <c r="G230" i="5"/>
  <c r="G1833" i="5"/>
  <c r="G2083" i="5"/>
  <c r="G1724" i="5"/>
  <c r="G119" i="5"/>
  <c r="G2099" i="5"/>
  <c r="G785" i="5"/>
  <c r="G384" i="5"/>
  <c r="G114" i="5"/>
  <c r="G580" i="5"/>
  <c r="G637" i="5"/>
  <c r="G2255" i="5"/>
  <c r="G10" i="5"/>
  <c r="G623" i="5"/>
  <c r="G2369" i="5"/>
  <c r="G93" i="5"/>
  <c r="G352" i="5"/>
  <c r="O2392" i="5" s="1" a="1"/>
  <c r="O2392" i="5" s="1"/>
  <c r="G111" i="5"/>
  <c r="G2194" i="5"/>
  <c r="G451" i="5"/>
  <c r="G2201" i="5"/>
  <c r="G1581" i="5"/>
  <c r="G983" i="5"/>
  <c r="G1967" i="5"/>
  <c r="G779" i="5"/>
  <c r="G1837" i="5"/>
  <c r="G742" i="5"/>
  <c r="G1119" i="5"/>
  <c r="O1119" i="5" s="1" a="1"/>
  <c r="O1119" i="5" s="1"/>
  <c r="G531" i="5"/>
  <c r="G1845" i="5"/>
  <c r="G387" i="5"/>
  <c r="G1166" i="5"/>
  <c r="G909" i="5"/>
  <c r="G399" i="5"/>
  <c r="G50" i="5"/>
  <c r="G2159" i="5"/>
  <c r="G2285" i="5"/>
  <c r="G2121" i="5"/>
  <c r="G2134" i="5"/>
  <c r="G2357" i="5"/>
  <c r="G1853" i="5"/>
  <c r="G2224" i="5"/>
  <c r="G640" i="5"/>
  <c r="G2247" i="5"/>
  <c r="G1964" i="5"/>
  <c r="G671" i="5"/>
  <c r="O1080" i="5" s="1" a="1"/>
  <c r="O1080" i="5" s="1"/>
  <c r="P1080" i="5" s="1"/>
  <c r="G168" i="5"/>
  <c r="G476" i="5"/>
  <c r="G2065" i="5"/>
  <c r="G1878" i="5"/>
  <c r="G284" i="5"/>
  <c r="G123" i="5"/>
  <c r="G1907" i="5"/>
  <c r="G1828" i="5"/>
  <c r="G1617" i="5"/>
  <c r="Q1929" i="5" s="1" a="1"/>
  <c r="Q1929" i="5" s="1"/>
  <c r="G1206" i="5"/>
  <c r="G2231" i="5"/>
  <c r="O1028" i="5" s="1" a="1"/>
  <c r="O1028" i="5" s="1"/>
  <c r="G701" i="5"/>
  <c r="G517" i="5"/>
  <c r="G589" i="5"/>
  <c r="G68" i="5"/>
  <c r="G1134" i="5"/>
  <c r="G802" i="5"/>
  <c r="G999" i="5"/>
  <c r="Q1202" i="5" s="1" a="1"/>
  <c r="Q1202" i="5" s="1"/>
  <c r="G219" i="5"/>
  <c r="G526" i="5"/>
  <c r="G1542" i="5"/>
  <c r="G652" i="5"/>
  <c r="G961" i="5"/>
  <c r="G1157" i="5"/>
  <c r="G747" i="5"/>
  <c r="G835" i="5"/>
  <c r="G27" i="5"/>
  <c r="G1215" i="5"/>
  <c r="G1540" i="5"/>
  <c r="G1140" i="5"/>
  <c r="G311" i="5"/>
  <c r="G758" i="5"/>
  <c r="G1435" i="5"/>
  <c r="G730" i="5"/>
  <c r="G1862" i="5"/>
  <c r="G1743" i="5"/>
  <c r="G635" i="5"/>
  <c r="G1325" i="5"/>
  <c r="G171" i="5"/>
  <c r="G1037" i="5"/>
  <c r="G1295" i="5"/>
  <c r="G1721" i="5"/>
  <c r="G1408" i="5"/>
  <c r="G2162" i="5"/>
  <c r="G2408" i="5"/>
  <c r="G2367" i="5"/>
  <c r="G830" i="5"/>
  <c r="G812" i="5"/>
  <c r="G1070" i="5"/>
  <c r="Q2013" i="5" s="1" a="1"/>
  <c r="Q2013" i="5" s="1"/>
  <c r="G2001" i="5"/>
  <c r="G484" i="5"/>
  <c r="G1292" i="5"/>
  <c r="G2146" i="5"/>
  <c r="G1402" i="5"/>
  <c r="G2090" i="5"/>
  <c r="G1824" i="5"/>
  <c r="O1636" i="5" s="1" a="1"/>
  <c r="O1636" i="5" s="1"/>
  <c r="P1636" i="5" s="1"/>
  <c r="G2219" i="5"/>
  <c r="G1463" i="5"/>
  <c r="G2258" i="5"/>
  <c r="G728" i="5"/>
  <c r="G275" i="5"/>
  <c r="G190" i="5"/>
  <c r="G13" i="5"/>
  <c r="G1050" i="5"/>
  <c r="G2189" i="5"/>
  <c r="G2102" i="5"/>
  <c r="G1793" i="5"/>
  <c r="G442" i="5"/>
  <c r="G489" i="5"/>
  <c r="G1678" i="5"/>
  <c r="G1814" i="5"/>
  <c r="G1785" i="5"/>
  <c r="G42" i="5"/>
  <c r="G1094" i="5"/>
  <c r="G1524" i="5"/>
  <c r="G1240" i="5"/>
  <c r="G1963" i="5"/>
  <c r="G147" i="5"/>
  <c r="G1142" i="5"/>
  <c r="G982" i="5"/>
  <c r="G1927" i="5"/>
  <c r="G191" i="5"/>
  <c r="G28" i="5"/>
  <c r="G1262" i="5"/>
  <c r="G1175" i="5"/>
  <c r="G1619" i="5"/>
  <c r="G2037" i="5"/>
  <c r="G1811" i="5"/>
  <c r="G2368" i="5"/>
  <c r="G241" i="5"/>
  <c r="G1258" i="5"/>
  <c r="G2129" i="5"/>
  <c r="G396" i="5"/>
  <c r="G1053" i="5"/>
  <c r="G1780" i="5"/>
  <c r="G599" i="5"/>
  <c r="G2385" i="5"/>
  <c r="G1324" i="5"/>
  <c r="G325" i="5"/>
  <c r="G2308" i="5"/>
  <c r="G2320" i="5"/>
  <c r="G907" i="5"/>
  <c r="G833" i="5"/>
  <c r="G1816" i="5"/>
  <c r="G351" i="5"/>
  <c r="G2027" i="5"/>
  <c r="G1180" i="5"/>
  <c r="G486" i="5"/>
  <c r="G1251" i="5"/>
  <c r="G391" i="5"/>
  <c r="G616" i="5"/>
  <c r="G1299" i="5"/>
  <c r="G610" i="5"/>
  <c r="G1986" i="5"/>
  <c r="G1970" i="5"/>
  <c r="G1760" i="5"/>
  <c r="G1794" i="5"/>
  <c r="G1745" i="5"/>
  <c r="G207" i="5"/>
  <c r="G662" i="5"/>
  <c r="G2246" i="5"/>
  <c r="G1010" i="5"/>
  <c r="G1434" i="5"/>
  <c r="O1414" i="5" s="1" a="1"/>
  <c r="O1414" i="5" s="1"/>
  <c r="G1156" i="5"/>
  <c r="G885" i="5"/>
  <c r="G857" i="5"/>
  <c r="G1208" i="5"/>
  <c r="G673" i="5"/>
  <c r="G424" i="5"/>
  <c r="G1497" i="5"/>
  <c r="G1283" i="5"/>
  <c r="G350" i="5"/>
  <c r="G2021" i="5"/>
  <c r="G1441" i="5"/>
  <c r="G525" i="5"/>
  <c r="G1884" i="5"/>
  <c r="G2081" i="5"/>
  <c r="G1065" i="5"/>
  <c r="G1489" i="5"/>
  <c r="G540" i="5"/>
  <c r="G1159" i="5"/>
  <c r="G723" i="5"/>
  <c r="G507" i="5"/>
  <c r="G754" i="5"/>
  <c r="G2007" i="5"/>
  <c r="G622" i="5"/>
  <c r="G1369" i="5"/>
  <c r="G736" i="5"/>
  <c r="G1273" i="5"/>
  <c r="G1823" i="5"/>
  <c r="G1784" i="5"/>
  <c r="G2015" i="5"/>
  <c r="G2419" i="5"/>
  <c r="G215" i="5"/>
  <c r="G2306" i="5"/>
  <c r="G717" i="5"/>
  <c r="G1450" i="5"/>
  <c r="G1530" i="5"/>
  <c r="G771" i="5"/>
  <c r="G823" i="5"/>
  <c r="G103" i="5"/>
  <c r="G1876" i="5"/>
  <c r="G116" i="5"/>
  <c r="G1373" i="5"/>
  <c r="G49" i="5"/>
  <c r="G761" i="5"/>
  <c r="G2054" i="5"/>
  <c r="G61" i="5"/>
  <c r="O1109" i="5" s="1" a="1"/>
  <c r="O1109" i="5" s="1"/>
  <c r="P1109" i="5" s="1"/>
  <c r="G753" i="5"/>
  <c r="G1087" i="5"/>
  <c r="G1890" i="5"/>
  <c r="G2080" i="5"/>
  <c r="G588" i="5"/>
  <c r="G1188" i="5"/>
  <c r="G1790" i="5"/>
  <c r="G1926" i="5"/>
  <c r="Q760" i="5" s="1" a="1"/>
  <c r="Q760" i="5" s="1"/>
  <c r="G247" i="5"/>
  <c r="G1220" i="5"/>
  <c r="G2025" i="5"/>
  <c r="G169" i="5"/>
  <c r="G273" i="5"/>
  <c r="G290" i="5"/>
  <c r="G1916" i="5"/>
  <c r="G904" i="5"/>
  <c r="G1667" i="5"/>
  <c r="G2336" i="5"/>
  <c r="G1753" i="5"/>
  <c r="G1422" i="5"/>
  <c r="G1620" i="5"/>
  <c r="G2333" i="5"/>
  <c r="G1627" i="5"/>
  <c r="G958" i="5"/>
  <c r="G1095" i="5"/>
  <c r="G1975" i="5"/>
  <c r="G184" i="5"/>
  <c r="G1607" i="5"/>
  <c r="G329" i="5"/>
  <c r="G2443" i="5"/>
  <c r="G864" i="5"/>
  <c r="G1040" i="5"/>
  <c r="G1055" i="5"/>
  <c r="G2197" i="5"/>
  <c r="G1628" i="5"/>
  <c r="G1282" i="5"/>
  <c r="G973" i="5"/>
  <c r="G1276" i="5"/>
  <c r="G860" i="5"/>
  <c r="G2160" i="5"/>
  <c r="G1363" i="5"/>
  <c r="G856" i="5"/>
  <c r="G1016" i="5"/>
  <c r="G62" i="5"/>
  <c r="G433" i="5"/>
  <c r="G781" i="5"/>
  <c r="G2070" i="5"/>
  <c r="G313" i="5"/>
  <c r="G315" i="5"/>
  <c r="G1582" i="5"/>
  <c r="G2047" i="5"/>
  <c r="G204" i="5"/>
  <c r="G189" i="5"/>
  <c r="G547" i="5"/>
  <c r="G2393" i="5"/>
  <c r="G2260" i="5"/>
  <c r="G2139" i="5"/>
  <c r="G485" i="5"/>
  <c r="G58" i="5"/>
  <c r="G1778" i="5"/>
  <c r="G994" i="5"/>
  <c r="G1593" i="5"/>
  <c r="G1277" i="5"/>
  <c r="G47" i="5"/>
  <c r="G1806" i="5"/>
  <c r="G1058" i="5"/>
  <c r="G216" i="5"/>
  <c r="G1728" i="5"/>
  <c r="G383" i="5"/>
  <c r="O2042" i="5" s="1" a="1"/>
  <c r="O2042" i="5" s="1"/>
  <c r="G1991" i="5"/>
  <c r="G1872" i="5"/>
  <c r="G1457" i="5"/>
  <c r="G1300" i="5"/>
  <c r="G1311" i="5"/>
  <c r="Q1471" i="5" s="1" a="1"/>
  <c r="Q1471" i="5" s="1"/>
  <c r="R1471" i="5" s="1"/>
  <c r="G1558" i="5"/>
  <c r="G2158" i="5"/>
  <c r="G847" i="5"/>
  <c r="G80" i="5"/>
  <c r="G1839" i="5"/>
  <c r="G899" i="5"/>
  <c r="G2215" i="5"/>
  <c r="G2345" i="5"/>
  <c r="G120" i="5"/>
  <c r="O1618" i="5" s="1" a="1"/>
  <c r="O1618" i="5" s="1"/>
  <c r="P1618" i="5" s="1"/>
  <c r="G591" i="5"/>
  <c r="G1631" i="5"/>
  <c r="G2315" i="5"/>
  <c r="G1100" i="5"/>
  <c r="G1512" i="5"/>
  <c r="G1932" i="5"/>
  <c r="G1960" i="5"/>
  <c r="G1534" i="5"/>
  <c r="G2115" i="5"/>
  <c r="G1003" i="5"/>
  <c r="G1136" i="5"/>
  <c r="G1005" i="5"/>
  <c r="G2295" i="5"/>
  <c r="G1044" i="5"/>
  <c r="Q1044" i="5" s="1" a="1"/>
  <c r="Q1044" i="5" s="1"/>
  <c r="G1525" i="5"/>
  <c r="G559" i="5"/>
  <c r="G1934" i="5"/>
  <c r="G557" i="5"/>
  <c r="G24" i="5"/>
  <c r="G1064" i="5"/>
  <c r="O1479" i="5" s="1" a="1"/>
  <c r="O1479" i="5" s="1"/>
  <c r="G1974" i="5"/>
  <c r="G1685" i="5"/>
  <c r="G1225" i="5"/>
  <c r="G153" i="5"/>
  <c r="G302" i="5"/>
  <c r="G231" i="5"/>
  <c r="G710" i="5"/>
  <c r="G636" i="5"/>
  <c r="G1230" i="5"/>
  <c r="G289" i="5"/>
  <c r="G919" i="5"/>
  <c r="G2354" i="5"/>
  <c r="G411" i="5"/>
  <c r="G955" i="5"/>
  <c r="G1340" i="5"/>
  <c r="G1610" i="5"/>
  <c r="G1712" i="5"/>
  <c r="G1103" i="5"/>
  <c r="G179" i="5"/>
  <c r="G115" i="5"/>
  <c r="G936" i="5"/>
  <c r="G542" i="5"/>
  <c r="G1985" i="5"/>
  <c r="G1232" i="5"/>
  <c r="G661" i="5"/>
  <c r="G477" i="5"/>
  <c r="G1415" i="5"/>
  <c r="G239" i="5"/>
  <c r="G1054" i="5"/>
  <c r="G412" i="5"/>
  <c r="G1304" i="5"/>
  <c r="G2267" i="5"/>
  <c r="G2136" i="5"/>
  <c r="G1462" i="5"/>
  <c r="G677" i="5"/>
  <c r="G1882" i="5"/>
  <c r="G2311" i="5"/>
  <c r="G6" i="5"/>
  <c r="G1367" i="5"/>
  <c r="G182" i="5"/>
  <c r="G1404" i="5"/>
  <c r="G35" i="5"/>
  <c r="G1147" i="5"/>
  <c r="O947" i="5" s="1" a="1"/>
  <c r="O947" i="5" s="1"/>
  <c r="G1200" i="5"/>
  <c r="G1034" i="5"/>
  <c r="G928" i="5"/>
  <c r="G2148" i="5"/>
  <c r="G85" i="5"/>
  <c r="O2263" i="5" s="1" a="1"/>
  <c r="O2263" i="5" s="1"/>
  <c r="P2263" i="5" s="1"/>
  <c r="G2112" i="5"/>
  <c r="G1870" i="5"/>
  <c r="G1029" i="5"/>
  <c r="G2225" i="5"/>
  <c r="G2454" i="5"/>
  <c r="G942" i="5"/>
  <c r="G1520" i="5"/>
  <c r="G678" i="5"/>
  <c r="G709" i="5"/>
  <c r="G1950" i="5"/>
  <c r="G1897" i="5"/>
  <c r="G595" i="5"/>
  <c r="G398" i="5"/>
  <c r="G309" i="5"/>
  <c r="G1210" i="5"/>
  <c r="G371" i="5"/>
  <c r="G737" i="5"/>
  <c r="G1874" i="5"/>
  <c r="G1704" i="5"/>
  <c r="G2192" i="5"/>
  <c r="G312" i="5"/>
  <c r="G820" i="5"/>
  <c r="G1231" i="5"/>
  <c r="G738" i="5"/>
  <c r="G1336" i="5"/>
  <c r="G2286" i="5"/>
  <c r="G1545" i="5"/>
  <c r="G2167" i="5"/>
  <c r="Q314" i="5" s="1" a="1"/>
  <c r="Q314" i="5" s="1"/>
  <c r="R314" i="5" s="1"/>
  <c r="G468" i="5"/>
  <c r="G1569" i="5"/>
  <c r="G1689" i="5"/>
  <c r="O1848" i="5" s="1" a="1"/>
  <c r="O1848" i="5" s="1"/>
  <c r="G1198" i="5"/>
  <c r="G891" i="5"/>
  <c r="G1979" i="5"/>
  <c r="G1410" i="5"/>
  <c r="G1444" i="5"/>
  <c r="G167" i="5"/>
  <c r="G1165" i="5"/>
  <c r="G1930" i="5"/>
  <c r="Q2223" i="5" s="1" a="1"/>
  <c r="Q2223" i="5" s="1"/>
  <c r="G1812" i="5"/>
  <c r="G2235" i="5"/>
  <c r="G927" i="5"/>
  <c r="G445" i="5"/>
  <c r="G1951" i="5"/>
  <c r="G2094" i="5"/>
  <c r="G2024" i="5"/>
  <c r="G953" i="5"/>
  <c r="O390" i="5" s="1" a="1"/>
  <c r="O390" i="5" s="1"/>
  <c r="P390" i="5" s="1"/>
  <c r="G536" i="5"/>
  <c r="G2275" i="5"/>
  <c r="G1476" i="5"/>
  <c r="G1360" i="5"/>
  <c r="G2307" i="5"/>
  <c r="G1004" i="5"/>
  <c r="G2332" i="5"/>
  <c r="G725" i="5"/>
  <c r="G2018" i="5"/>
  <c r="O2018" i="5" s="1" a="1"/>
  <c r="O2018" i="5" s="1"/>
  <c r="G2363" i="5"/>
  <c r="G2132" i="5"/>
  <c r="G1649" i="5"/>
  <c r="G2169" i="5"/>
  <c r="G375" i="5"/>
  <c r="G2371" i="5"/>
  <c r="G1796" i="5"/>
  <c r="G1966" i="5"/>
  <c r="G2344" i="5"/>
  <c r="G1978" i="5"/>
  <c r="G2041" i="5"/>
  <c r="G271" i="5"/>
  <c r="G1703" i="5"/>
  <c r="G2046" i="5"/>
  <c r="G2127" i="5"/>
  <c r="G1388" i="5"/>
  <c r="G670" i="5"/>
  <c r="G2248" i="5"/>
  <c r="G603" i="5"/>
  <c r="G1443" i="5"/>
  <c r="G1226" i="5"/>
  <c r="G949" i="5"/>
  <c r="G1432" i="5"/>
  <c r="G583" i="5"/>
  <c r="G1083" i="5"/>
  <c r="G1968" i="5"/>
  <c r="G369" i="5"/>
  <c r="G2330" i="5"/>
  <c r="G2257" i="5"/>
  <c r="G853" i="5"/>
  <c r="G1754" i="5"/>
  <c r="G2187" i="5"/>
  <c r="G2426" i="5"/>
  <c r="G134" i="5"/>
  <c r="G2342" i="5"/>
  <c r="G1714" i="5"/>
  <c r="G986" i="5"/>
  <c r="G1389" i="5"/>
  <c r="G2163" i="5"/>
  <c r="G199" i="5"/>
  <c r="G1981" i="5"/>
  <c r="G621" i="5"/>
  <c r="G1481" i="5"/>
  <c r="G160" i="5"/>
  <c r="G1314" i="5"/>
  <c r="G2432" i="5"/>
  <c r="Q1246" i="5" s="1" a="1"/>
  <c r="Q1246" i="5" s="1"/>
  <c r="G1122" i="5"/>
  <c r="G249" i="5"/>
  <c r="G1348" i="5"/>
  <c r="G951" i="5"/>
  <c r="G639" i="5"/>
  <c r="G222" i="5"/>
  <c r="G1437" i="5"/>
  <c r="G366" i="5"/>
  <c r="O2029" i="5" s="1" a="1"/>
  <c r="O2029" i="5" s="1"/>
  <c r="G755" i="5"/>
  <c r="G1221" i="5"/>
  <c r="G1657" i="5"/>
  <c r="G255" i="5"/>
  <c r="G461" i="5"/>
  <c r="G1041" i="5"/>
  <c r="G1739" i="5"/>
  <c r="O1129" i="5" s="1" a="1"/>
  <c r="O1129" i="5" s="1"/>
  <c r="P1129" i="5" s="1"/>
  <c r="G1174" i="5"/>
  <c r="G150" i="5"/>
  <c r="G849" i="5"/>
  <c r="G1358" i="5"/>
  <c r="G2319" i="5"/>
  <c r="G2210" i="5"/>
  <c r="G1616" i="5"/>
  <c r="G2355" i="5"/>
  <c r="G1491" i="5"/>
  <c r="G1508" i="5"/>
  <c r="G1782" i="5"/>
  <c r="Q1464" i="5" s="1" a="1"/>
  <c r="Q1464" i="5" s="1"/>
  <c r="R1464" i="5" s="1"/>
  <c r="G2445" i="5"/>
  <c r="G567" i="5"/>
  <c r="G555" i="5"/>
  <c r="G355" i="5"/>
  <c r="G78" i="5"/>
  <c r="G1958" i="5"/>
  <c r="G1580" i="5"/>
  <c r="G2383" i="5"/>
  <c r="G2381" i="5"/>
  <c r="G437" i="5"/>
  <c r="G205" i="5"/>
  <c r="G1057" i="5"/>
  <c r="G446" i="5"/>
  <c r="G694" i="5"/>
  <c r="G1705" i="5"/>
  <c r="G1885" i="5"/>
  <c r="O2449" i="5" a="1"/>
  <c r="O2449" i="5" s="1"/>
  <c r="G2177" i="5"/>
  <c r="G1357" i="5"/>
  <c r="G264" i="5"/>
  <c r="G1120" i="5"/>
  <c r="G63" i="5"/>
  <c r="G2055" i="5"/>
  <c r="G1585" i="5"/>
  <c r="G845" i="5"/>
  <c r="G2098" i="5"/>
  <c r="G240" i="5"/>
  <c r="G1680" i="5"/>
  <c r="G294" i="5"/>
  <c r="G2218" i="5"/>
  <c r="G1736" i="5"/>
  <c r="G515" i="5"/>
  <c r="G1875" i="5"/>
  <c r="G71" i="5"/>
  <c r="G1924" i="5"/>
  <c r="G2238" i="5"/>
  <c r="G1279" i="5"/>
  <c r="G970" i="5"/>
  <c r="G1973" i="5"/>
  <c r="G604" i="5"/>
  <c r="G1873" i="5"/>
  <c r="G2143" i="5"/>
  <c r="G883" i="5"/>
  <c r="G511" i="5"/>
  <c r="G985" i="5"/>
  <c r="G263" i="5"/>
  <c r="G2427" i="5"/>
  <c r="G1826" i="5"/>
  <c r="G1385" i="5"/>
  <c r="O374" i="5" s="1" a="1"/>
  <c r="O374" i="5" s="1"/>
  <c r="P374" i="5" s="1"/>
  <c r="G1186" i="5"/>
  <c r="G528" i="5"/>
  <c r="G794" i="5"/>
  <c r="G1886" i="5"/>
  <c r="G744" i="5"/>
  <c r="Q1213" i="5" s="1" a="1"/>
  <c r="Q1213" i="5" s="1"/>
  <c r="G560" i="5"/>
  <c r="G554" i="5"/>
  <c r="G819" i="5"/>
  <c r="G1844" i="5"/>
  <c r="G1559" i="5"/>
  <c r="G1049" i="5"/>
  <c r="G1241" i="5"/>
  <c r="G2207" i="5"/>
  <c r="Q550" i="5" s="1" a="1"/>
  <c r="Q550" i="5" s="1"/>
  <c r="G143" i="5"/>
  <c r="G923" i="5"/>
  <c r="G1711" i="5"/>
  <c r="G250" i="5"/>
  <c r="G532" i="5"/>
  <c r="G729" i="5"/>
  <c r="G159" i="5"/>
  <c r="G524" i="5"/>
  <c r="G1896" i="5"/>
  <c r="G1625" i="5"/>
  <c r="O1128" i="5" s="1" a="1"/>
  <c r="O1128" i="5" s="1"/>
  <c r="G2142" i="5"/>
  <c r="Q703" i="5" s="1" a="1"/>
  <c r="Q703" i="5" s="1"/>
  <c r="R703" i="5" s="1"/>
  <c r="G1265" i="5"/>
  <c r="G1047" i="5"/>
  <c r="G455" i="5"/>
  <c r="G842" i="5"/>
  <c r="G1621" i="5"/>
  <c r="G650" i="5"/>
  <c r="G962" i="5"/>
  <c r="G2435" i="5"/>
  <c r="G1536" i="5"/>
  <c r="G1730" i="5"/>
  <c r="G792" i="5"/>
  <c r="G1825" i="5"/>
  <c r="G513" i="5"/>
  <c r="G1069" i="5"/>
  <c r="O681" i="5" s="1" a="1"/>
  <c r="O681" i="5" s="1"/>
  <c r="P681" i="5" s="1"/>
  <c r="G1222" i="5"/>
  <c r="Q824" i="5" s="1" a="1"/>
  <c r="Q824" i="5" s="1"/>
  <c r="G2362" i="5"/>
  <c r="Q2242" i="5" s="1" a="1"/>
  <c r="Q2242" i="5" s="1"/>
  <c r="R2242" i="5" s="1"/>
  <c r="G475" i="5"/>
  <c r="G1971" i="5"/>
  <c r="G937" i="5"/>
  <c r="G347" i="5"/>
  <c r="G1681" i="5"/>
  <c r="O1539" i="5" s="1" a="1"/>
  <c r="O1539" i="5" s="1"/>
  <c r="G2186" i="5"/>
  <c r="G185" i="5"/>
  <c r="G449" i="5"/>
  <c r="O1106" i="5" s="1" a="1"/>
  <c r="O1106" i="5" s="1"/>
  <c r="G552" i="5"/>
  <c r="G1696" i="5"/>
  <c r="G2034" i="5"/>
  <c r="Q1148" i="5" s="1" a="1"/>
  <c r="Q1148" i="5" s="1"/>
  <c r="G1914" i="5"/>
  <c r="G1528" i="5"/>
  <c r="O214" i="5" s="1" a="1"/>
  <c r="O214" i="5" s="1"/>
  <c r="G697" i="5"/>
  <c r="G1135" i="5"/>
  <c r="G1700" i="5"/>
  <c r="G43" i="5"/>
  <c r="G340" i="5"/>
  <c r="G378" i="5"/>
  <c r="G1578" i="5"/>
  <c r="G1359" i="5"/>
  <c r="G2125" i="5"/>
  <c r="G2412" i="5"/>
  <c r="G2156" i="5"/>
  <c r="G82" i="5"/>
  <c r="G176" i="5"/>
  <c r="G1909" i="5"/>
  <c r="G1456" i="5"/>
  <c r="G957" i="5"/>
  <c r="G417" i="5"/>
  <c r="G1957" i="5"/>
  <c r="G1427" i="5"/>
  <c r="G1137" i="5"/>
  <c r="G2135" i="5"/>
  <c r="G1511" i="5"/>
  <c r="G2402" i="5"/>
  <c r="G178" i="5"/>
  <c r="G429" i="5"/>
  <c r="G778" i="5"/>
  <c r="G394" i="5"/>
  <c r="G117" i="5"/>
  <c r="G2439" i="5"/>
  <c r="G1815" i="5"/>
  <c r="G2205" i="5"/>
  <c r="G1183" i="5"/>
  <c r="O2206" i="5" s="1" a="1"/>
  <c r="O2206" i="5" s="1"/>
  <c r="P2206" i="5" s="1"/>
  <c r="G858" i="5"/>
  <c r="G1104" i="5"/>
  <c r="G2110" i="5"/>
  <c r="G454" i="5"/>
  <c r="G2092" i="5"/>
  <c r="G432" i="5"/>
  <c r="G870" i="5"/>
  <c r="G807" i="5"/>
  <c r="G2396" i="5"/>
  <c r="O1835" i="5" s="1" a="1"/>
  <c r="O1835" i="5" s="1"/>
  <c r="G1997" i="5"/>
  <c r="G358" i="5"/>
  <c r="G1178" i="5"/>
  <c r="G2239" i="5"/>
  <c r="G608" i="5"/>
  <c r="G1758" i="5"/>
  <c r="G562" i="5"/>
  <c r="G295" i="5"/>
  <c r="Q1025" i="5" s="1" a="1"/>
  <c r="Q1025" i="5" s="1"/>
  <c r="G1473" i="5"/>
  <c r="G2214" i="5"/>
  <c r="G1132" i="5"/>
  <c r="G1516" i="5"/>
  <c r="G1347" i="5"/>
  <c r="O2425" i="5" s="1" a="1"/>
  <c r="O2425" i="5" s="1"/>
  <c r="P2425" i="5" s="1"/>
  <c r="G1153" i="5"/>
  <c r="G306" i="5"/>
  <c r="G844" i="5"/>
  <c r="G1405" i="5"/>
  <c r="G1216" i="5"/>
  <c r="G2114" i="5"/>
  <c r="G1376" i="5"/>
  <c r="G37" i="5"/>
  <c r="G9" i="5"/>
  <c r="G1836" i="5"/>
  <c r="G1905" i="5"/>
  <c r="G128" i="5"/>
  <c r="G91" i="5"/>
  <c r="G777" i="5"/>
  <c r="G2208" i="5"/>
  <c r="G1969" i="5"/>
  <c r="G180" i="5"/>
  <c r="O2061" i="5" s="1" a="1"/>
  <c r="O2061" i="5" s="1"/>
  <c r="P2061" i="5" s="1"/>
  <c r="G2113" i="5"/>
  <c r="G1591" i="5"/>
  <c r="G935" i="5"/>
  <c r="G1453" i="5"/>
  <c r="G1938" i="5"/>
  <c r="G1426" i="5"/>
  <c r="O1426" i="5" s="1" a="1"/>
  <c r="O1426" i="5" s="1"/>
  <c r="G8" i="5"/>
  <c r="O423" i="5" s="1" a="1"/>
  <c r="O423" i="5" s="1"/>
  <c r="G2313" i="5"/>
  <c r="G473" i="5"/>
  <c r="G1338" i="5"/>
  <c r="G1706" i="5"/>
  <c r="G2126" i="5"/>
  <c r="G675" i="5"/>
  <c r="G218" i="5"/>
  <c r="O945" i="5" s="1" a="1"/>
  <c r="O945" i="5" s="1"/>
  <c r="P945" i="5" s="1"/>
  <c r="G1622" i="5"/>
  <c r="G1485" i="5"/>
  <c r="G1953" i="5"/>
  <c r="G330" i="5"/>
  <c r="G1368" i="5"/>
  <c r="G1699" i="5"/>
  <c r="O2254" i="5" s="1" a="1"/>
  <c r="O2254" i="5" s="1"/>
  <c r="P2254" i="5" s="1"/>
  <c r="G974" i="5"/>
  <c r="G655" i="5"/>
  <c r="G1543" i="5"/>
  <c r="G763" i="5"/>
  <c r="G1115" i="5"/>
  <c r="G654" i="5"/>
  <c r="G293" i="5"/>
  <c r="G749" i="5"/>
  <c r="G609" i="5"/>
  <c r="G1606" i="5"/>
  <c r="G2259" i="5"/>
  <c r="G1798" i="5"/>
  <c r="G303" i="5"/>
  <c r="G1191" i="5"/>
  <c r="G1500" i="5"/>
  <c r="G281" i="5"/>
  <c r="O715" i="5" s="1" a="1"/>
  <c r="O715" i="5" s="1"/>
  <c r="P715" i="5" s="1"/>
  <c r="G2282" i="5"/>
  <c r="O1430" i="5" s="1" a="1"/>
  <c r="O1430" i="5" s="1"/>
  <c r="G714" i="5"/>
  <c r="G1720" i="5"/>
  <c r="G924" i="5"/>
  <c r="G1429" i="5"/>
  <c r="G503" i="5"/>
  <c r="O1842" i="5" s="1" a="1"/>
  <c r="O1842" i="5" s="1"/>
  <c r="P1842" i="5" s="1"/>
  <c r="G1480" i="5"/>
  <c r="G1386" i="5"/>
  <c r="G1331" i="5"/>
  <c r="G1723" i="5"/>
  <c r="G1799" i="5"/>
  <c r="G989" i="5"/>
  <c r="G839" i="5"/>
  <c r="G443" i="5"/>
  <c r="G2154" i="5"/>
  <c r="G2082" i="5"/>
  <c r="G1566" i="5"/>
  <c r="G660" i="5"/>
  <c r="O246" i="5" s="1" a="1"/>
  <c r="O246" i="5" s="1"/>
  <c r="G1118" i="5"/>
  <c r="G223" i="5"/>
  <c r="G1917" i="5"/>
  <c r="G898" i="5"/>
  <c r="G1007" i="5"/>
  <c r="O1007" i="5" s="1" a="1"/>
  <c r="O1007" i="5" s="1"/>
  <c r="G2324" i="5"/>
  <c r="G320" i="5"/>
  <c r="O1567" i="5" s="1" a="1"/>
  <c r="O1567" i="5" s="1"/>
  <c r="G1162" i="5"/>
  <c r="G1547" i="5"/>
  <c r="G1152" i="5"/>
  <c r="O1152" i="5" s="1" a="1"/>
  <c r="O1152" i="5" s="1"/>
  <c r="G2301" i="5"/>
  <c r="G1413" i="5"/>
  <c r="G1308" i="5"/>
  <c r="G1346" i="5"/>
  <c r="G1301" i="5"/>
  <c r="G72" i="5"/>
  <c r="G537" i="5"/>
  <c r="O1242" i="5" s="1" a="1"/>
  <c r="O1242" i="5" s="1"/>
  <c r="P1242" i="5" s="1"/>
  <c r="G1671" i="5"/>
  <c r="O1671" i="5" s="1" a="1"/>
  <c r="O1671" i="5" s="1"/>
  <c r="G435" i="5"/>
  <c r="G1584" i="5"/>
  <c r="G1323" i="5"/>
  <c r="G232" i="5"/>
  <c r="G1038" i="5"/>
  <c r="O1349" i="5" s="1" a="1"/>
  <c r="O1349" i="5" s="1"/>
  <c r="G1940" i="5"/>
  <c r="G1218" i="5"/>
  <c r="G1496" i="5"/>
  <c r="O1761" i="5" s="1" a="1"/>
  <c r="O1761" i="5" s="1"/>
  <c r="P1761" i="5" s="1"/>
  <c r="G1493" i="5"/>
  <c r="G1586" i="5"/>
  <c r="G984" i="5"/>
  <c r="G630" i="5"/>
  <c r="G1519" i="5"/>
  <c r="G915" i="5"/>
  <c r="G1891" i="5"/>
  <c r="O1312" i="5" s="1" a="1"/>
  <c r="O1312" i="5" s="1"/>
  <c r="G67" i="5"/>
  <c r="G5" i="5"/>
  <c r="G816" i="5"/>
  <c r="G2272" i="5"/>
  <c r="G29" i="5"/>
  <c r="G764" i="5"/>
  <c r="G1143" i="5"/>
  <c r="G868" i="5"/>
  <c r="G2111" i="5"/>
  <c r="G16" i="5"/>
  <c r="G940" i="5"/>
  <c r="G806" i="5"/>
  <c r="G2140" i="5"/>
  <c r="Q100" i="5" s="1" a="1"/>
  <c r="Q100" i="5" s="1"/>
  <c r="R100" i="5" s="1"/>
  <c r="G440" i="5"/>
  <c r="G83" i="5"/>
  <c r="G1261" i="5"/>
  <c r="O656" i="5" s="1" a="1"/>
  <c r="O656" i="5" s="1"/>
  <c r="G200" i="5"/>
  <c r="G1959" i="5"/>
  <c r="O1503" i="5" s="1" a="1"/>
  <c r="O1503" i="5" s="1"/>
  <c r="G372" i="5"/>
  <c r="G1899" i="5"/>
  <c r="G1144" i="5"/>
  <c r="G105" i="5"/>
  <c r="G1133" i="5"/>
  <c r="G2277" i="5"/>
  <c r="G2341" i="5"/>
  <c r="G164" i="5"/>
  <c r="G1184" i="5"/>
  <c r="G887" i="5"/>
  <c r="G2365" i="5"/>
  <c r="G910" i="5"/>
  <c r="G121" i="5"/>
  <c r="G1126" i="5"/>
  <c r="G221" i="5"/>
  <c r="G1532" i="5"/>
  <c r="Q1211" i="5" s="1" a="1"/>
  <c r="Q1211" i="5" s="1"/>
  <c r="R1211" i="5" s="1"/>
  <c r="G1423" i="5"/>
  <c r="G917" i="5"/>
  <c r="G743" i="5"/>
  <c r="G1612" i="5"/>
  <c r="G2351" i="5"/>
  <c r="G2322" i="5"/>
  <c r="G1993" i="5"/>
  <c r="G334" i="5"/>
  <c r="G2011" i="5"/>
  <c r="O1461" i="5" s="1" a="1"/>
  <c r="O1461" i="5" s="1"/>
  <c r="P1461" i="5" s="1"/>
  <c r="G1533" i="5"/>
  <c r="G162" i="5"/>
  <c r="Q1020" i="5" s="1" a="1"/>
  <c r="Q1020" i="5" s="1"/>
  <c r="R1020" i="5" s="1"/>
  <c r="G1893" i="5"/>
  <c r="G964" i="5"/>
  <c r="G1446" i="5"/>
  <c r="G1548" i="5"/>
  <c r="G308" i="5"/>
  <c r="G248" i="5"/>
  <c r="G113" i="5"/>
  <c r="G1396" i="5"/>
  <c r="G1101" i="5"/>
  <c r="G1097" i="5"/>
  <c r="G2100" i="5"/>
  <c r="G2217" i="5"/>
  <c r="Q1918" i="5" s="1" a="1"/>
  <c r="Q1918" i="5" s="1"/>
  <c r="R1918" i="5" s="1"/>
  <c r="G109" i="5"/>
  <c r="G1280" i="5"/>
  <c r="G2326" i="5"/>
  <c r="G698" i="5"/>
  <c r="G498" i="5"/>
  <c r="G1563" i="5"/>
  <c r="G502" i="5"/>
  <c r="O2165" i="5" s="1" a="1"/>
  <c r="O2165" i="5" s="1"/>
  <c r="G2245" i="5"/>
  <c r="O1568" i="5" s="1" a="1"/>
  <c r="O1568" i="5" s="1"/>
  <c r="G2452" i="5"/>
  <c r="O2452" i="5" s="1" a="1"/>
  <c r="O2452" i="5" s="1"/>
  <c r="G2325" i="5"/>
  <c r="G821" i="5"/>
  <c r="G1026" i="5"/>
  <c r="O1008" i="5" s="1" a="1"/>
  <c r="O1008" i="5" s="1"/>
  <c r="G874" i="5"/>
  <c r="G188" i="5"/>
  <c r="G2261" i="5"/>
  <c r="Q388" i="5" s="1" a="1"/>
  <c r="Q388" i="5" s="1"/>
  <c r="G1271" i="5"/>
  <c r="G1772" i="5"/>
  <c r="G354" i="5"/>
  <c r="G578" i="5"/>
  <c r="G1447" i="5"/>
  <c r="G1506" i="5"/>
  <c r="G1801" i="5"/>
  <c r="G1224" i="5"/>
  <c r="O2406" i="5" s="1" a="1"/>
  <c r="O2406" i="5" s="1"/>
  <c r="G1032" i="5"/>
  <c r="G664" i="5"/>
  <c r="G2228" i="5"/>
  <c r="G561" i="5"/>
  <c r="G2397" i="5"/>
  <c r="G1365" i="5"/>
  <c r="G1988" i="5"/>
  <c r="G1752" i="5"/>
  <c r="G645" i="5"/>
  <c r="G267" i="5"/>
  <c r="G934" i="5"/>
  <c r="Q934" i="5" s="1" a="1"/>
  <c r="Q934" i="5" s="1"/>
  <c r="G2434" i="5"/>
  <c r="G602" i="5"/>
  <c r="G2347" i="5"/>
  <c r="G2250" i="5"/>
  <c r="G403" i="5"/>
  <c r="G337" i="5"/>
  <c r="Q1483" i="5" s="1" a="1"/>
  <c r="Q1483" i="5" s="1"/>
  <c r="R1483" i="5" s="1"/>
  <c r="G1046" i="5"/>
  <c r="G2253" i="5"/>
  <c r="G693" i="5"/>
  <c r="G151" i="5"/>
  <c r="G14" i="5"/>
  <c r="G1732" i="5"/>
  <c r="G852" i="5"/>
  <c r="G1042" i="5"/>
  <c r="O2077" i="5" s="1" a="1"/>
  <c r="O2077" i="5" s="1"/>
  <c r="G2181" i="5"/>
  <c r="G244" i="5"/>
  <c r="G341" i="5"/>
  <c r="Q1014" i="5" s="1" a="1"/>
  <c r="Q1014" i="5" s="1"/>
  <c r="R1014" i="5" s="1"/>
  <c r="G1045" i="5"/>
  <c r="Q625" i="5" s="1" a="1"/>
  <c r="Q625" i="5" s="1"/>
  <c r="G497" i="5"/>
  <c r="G102" i="5"/>
  <c r="G126" i="5"/>
  <c r="G605" i="5"/>
  <c r="G1151" i="5"/>
  <c r="O1151" i="5" s="1" a="1"/>
  <c r="O1151" i="5" s="1"/>
  <c r="G1125" i="5"/>
  <c r="G1111" i="5"/>
  <c r="G1270" i="5"/>
  <c r="G2039" i="5"/>
  <c r="G2453" i="5"/>
  <c r="Q133" i="5" s="1" a="1"/>
  <c r="Q133" i="5" s="1"/>
  <c r="G2036" i="5"/>
  <c r="O584" i="5" s="1" a="1"/>
  <c r="O584" i="5" s="1"/>
  <c r="P584" i="5" s="1"/>
  <c r="G1269" i="5"/>
  <c r="Q679" i="5" s="1" a="1"/>
  <c r="Q679" i="5" s="1"/>
  <c r="R679" i="5" s="1"/>
  <c r="G2003" i="5"/>
  <c r="Q1315" i="5" s="1" a="1"/>
  <c r="Q1315" i="5" s="1"/>
  <c r="R1315" i="5" s="1"/>
  <c r="G2410" i="5"/>
  <c r="G395" i="5"/>
  <c r="G2433" i="5"/>
  <c r="G456" i="5"/>
  <c r="G1660" i="5"/>
  <c r="G1579" i="5"/>
  <c r="G345" i="5"/>
  <c r="G410" i="5"/>
  <c r="G666" i="5"/>
  <c r="O666" i="5" s="1" a="1"/>
  <c r="O666" i="5" s="1"/>
  <c r="G2123" i="5"/>
  <c r="G1355" i="5"/>
  <c r="G740" i="5"/>
  <c r="G575" i="5"/>
  <c r="G376" i="5"/>
  <c r="G922" i="5"/>
  <c r="G1626" i="5"/>
  <c r="O1804" i="5" s="1" a="1"/>
  <c r="O1804" i="5" s="1"/>
  <c r="G2428" i="5"/>
  <c r="O2430" i="5" s="1" a="1"/>
  <c r="O2430" i="5" s="1"/>
  <c r="G1869" i="5"/>
  <c r="G1217" i="5"/>
  <c r="G1086" i="5"/>
  <c r="G401" i="5"/>
  <c r="G699" i="5"/>
  <c r="G1468" i="5"/>
  <c r="G1333" i="5"/>
  <c r="G1291" i="5"/>
  <c r="G606" i="5"/>
  <c r="G20" i="5"/>
  <c r="G990" i="5"/>
  <c r="G471" i="5"/>
  <c r="G519" i="5"/>
  <c r="Q867" i="5" s="1" a="1"/>
  <c r="Q867" i="5" s="1"/>
  <c r="R867" i="5" s="1"/>
  <c r="G504" i="5"/>
  <c r="O296" i="5" s="1" a="1"/>
  <c r="O296" i="5" s="1"/>
  <c r="G869" i="5"/>
  <c r="G1846" i="5"/>
  <c r="G2340" i="5"/>
  <c r="G397" i="5"/>
  <c r="O804" i="5" s="1" a="1"/>
  <c r="O804" i="5" s="1"/>
  <c r="G976" i="5"/>
  <c r="G227" i="5"/>
  <c r="G1378" i="5"/>
  <c r="G2269" i="5"/>
  <c r="Q2321" i="5" s="1" a="1"/>
  <c r="Q2321" i="5" s="1"/>
  <c r="R2321" i="5" s="1"/>
  <c r="G1102" i="5"/>
  <c r="Q765" i="5" s="1" a="1"/>
  <c r="Q765" i="5" s="1"/>
  <c r="R765" i="5" s="1"/>
  <c r="G1248" i="5"/>
  <c r="G1418" i="5"/>
  <c r="G254" i="5"/>
  <c r="Q1835" i="5" s="1" a="1"/>
  <c r="Q1835" i="5" s="1"/>
  <c r="G2399" i="5"/>
  <c r="O1377" i="5" s="1" a="1"/>
  <c r="O1377" i="5" s="1"/>
  <c r="P1377" i="5" s="1"/>
  <c r="G1077" i="5"/>
  <c r="G1609" i="5"/>
  <c r="G643" i="5"/>
  <c r="Q643" i="5" s="1" a="1"/>
  <c r="Q643" i="5" s="1"/>
  <c r="G1565" i="5"/>
  <c r="O138" i="5" s="1" a="1"/>
  <c r="O138" i="5" s="1"/>
  <c r="G783" i="5"/>
  <c r="G2033" i="5"/>
  <c r="G960" i="5"/>
  <c r="G530" i="5"/>
  <c r="G2057" i="5"/>
  <c r="G1092" i="5"/>
  <c r="G1922" i="5"/>
  <c r="G1482" i="5"/>
  <c r="Q1482" i="5" s="1" a="1"/>
  <c r="Q1482" i="5" s="1"/>
  <c r="G18" i="5"/>
  <c r="O2280" i="5" s="1" a="1"/>
  <c r="O2280" i="5" s="1"/>
  <c r="G251" i="5"/>
  <c r="G1433" i="5"/>
  <c r="G1484" i="5"/>
  <c r="G2052" i="5"/>
  <c r="G553" i="5"/>
  <c r="G144" i="5"/>
  <c r="G258" i="5"/>
  <c r="G2287" i="5"/>
  <c r="G780" i="5"/>
  <c r="G1994" i="5"/>
  <c r="G1190" i="5"/>
  <c r="G2266" i="5"/>
  <c r="Q895" i="5" s="1" a="1"/>
  <c r="Q895" i="5" s="1"/>
  <c r="R895" i="5" s="1"/>
  <c r="G2278" i="5"/>
  <c r="G573" i="5"/>
  <c r="G1067" i="5"/>
  <c r="G2009" i="5"/>
  <c r="O2356" i="5" s="1" a="1"/>
  <c r="O2356" i="5" s="1"/>
  <c r="P2356" i="5" s="1"/>
  <c r="G1789" i="5"/>
  <c r="G1305" i="5"/>
  <c r="G377" i="5"/>
  <c r="G310" i="5"/>
  <c r="G1150" i="5"/>
  <c r="O634" i="5" s="1" a="1"/>
  <c r="O634" i="5" s="1"/>
  <c r="G2338" i="5"/>
  <c r="Q2000" i="5" s="1" a="1"/>
  <c r="Q2000" i="5" s="1"/>
  <c r="R2000" i="5" s="1"/>
  <c r="G1641" i="5"/>
  <c r="G1163" i="5"/>
  <c r="O933" i="5" s="1" a="1"/>
  <c r="O933" i="5" s="1"/>
  <c r="G1469" i="5"/>
  <c r="G1786" i="5"/>
  <c r="G1278" i="5"/>
  <c r="G1682" i="5"/>
  <c r="G2398" i="5"/>
  <c r="G1603" i="5"/>
  <c r="G1052" i="5"/>
  <c r="G593" i="5"/>
  <c r="O1887" i="5" s="1" a="1"/>
  <c r="O1887" i="5" s="1"/>
  <c r="G2442" i="5"/>
  <c r="G617" i="5"/>
  <c r="G2240" i="5"/>
  <c r="G472" i="5"/>
  <c r="G571" i="5"/>
  <c r="G863" i="5"/>
  <c r="O800" i="5" s="1" a="1"/>
  <c r="O800" i="5" s="1"/>
  <c r="P800" i="5" s="1"/>
  <c r="G1451" i="5"/>
  <c r="G881" i="5"/>
  <c r="G317" i="5"/>
  <c r="G478" i="5"/>
  <c r="G1765" i="5"/>
  <c r="G751" i="5"/>
  <c r="G981" i="5"/>
  <c r="G1803" i="5"/>
  <c r="G1107" i="5"/>
  <c r="Q259" i="5" s="1" a="1"/>
  <c r="Q259" i="5" s="1"/>
  <c r="R259" i="5" s="1"/>
  <c r="V2459" i="6" l="1"/>
  <c r="V2458" i="6"/>
  <c r="V2461" i="6" s="1"/>
  <c r="O431" i="5" a="1"/>
  <c r="O431" i="5" s="1"/>
  <c r="P431" i="5" s="1"/>
  <c r="O285" i="5" a="1"/>
  <c r="O285" i="5" s="1"/>
  <c r="O679" i="5" a="1"/>
  <c r="O679" i="5" s="1"/>
  <c r="P679" i="5" s="1"/>
  <c r="O65" i="5" a="1"/>
  <c r="O65" i="5" s="1"/>
  <c r="O733" i="5" a="1"/>
  <c r="O733" i="5" s="1"/>
  <c r="P733" i="5" s="1"/>
  <c r="O1409" i="5" a="1"/>
  <c r="O1409" i="5" s="1"/>
  <c r="P1409" i="5" s="1"/>
  <c r="Q1944" i="5" a="1"/>
  <c r="Q1944" i="5" s="1"/>
  <c r="R1944" i="5" s="1"/>
  <c r="Q335" i="5" a="1"/>
  <c r="Q335" i="5" s="1"/>
  <c r="Q1459" i="5" a="1"/>
  <c r="Q1459" i="5" s="1"/>
  <c r="Q1644" i="5" a="1"/>
  <c r="Q1644" i="5" s="1"/>
  <c r="R1644" i="5" s="1"/>
  <c r="O831" i="5" a="1"/>
  <c r="O831" i="5" s="1"/>
  <c r="P831" i="5" s="1"/>
  <c r="O626" i="5" a="1"/>
  <c r="O626" i="5" s="1"/>
  <c r="O491" i="5" a="1"/>
  <c r="O491" i="5" s="1"/>
  <c r="P491" i="5" s="1"/>
  <c r="O1599" i="5" a="1"/>
  <c r="O1599" i="5" s="1"/>
  <c r="O2279" i="5" a="1"/>
  <c r="O2279" i="5" s="1"/>
  <c r="O234" i="5" a="1"/>
  <c r="O234" i="5" s="1"/>
  <c r="P234" i="5" s="1"/>
  <c r="O689" i="5" a="1"/>
  <c r="O689" i="5" s="1"/>
  <c r="O3" i="5" a="1"/>
  <c r="O3" i="5" s="1"/>
  <c r="P3" i="5" s="1"/>
  <c r="Q2423" i="5" a="1"/>
  <c r="Q2423" i="5" s="1"/>
  <c r="R2423" i="5" s="1"/>
  <c r="Q1999" i="5" a="1"/>
  <c r="Q1999" i="5" s="1"/>
  <c r="R1999" i="5" s="1"/>
  <c r="O328" i="5" a="1"/>
  <c r="O328" i="5" s="1"/>
  <c r="O2236" i="5" a="1"/>
  <c r="O2236" i="5" s="1"/>
  <c r="O322" i="5" a="1"/>
  <c r="O322" i="5" s="1"/>
  <c r="O172" i="5" a="1"/>
  <c r="O172" i="5" s="1"/>
  <c r="O713" i="5" a="1"/>
  <c r="O713" i="5" s="1"/>
  <c r="O2237" i="5" a="1"/>
  <c r="O2237" i="5" s="1"/>
  <c r="P2237" i="5" s="1"/>
  <c r="Q1303" i="5" a="1"/>
  <c r="Q1303" i="5" s="1"/>
  <c r="R1303" i="5" s="1"/>
  <c r="Q1403" i="5" a="1"/>
  <c r="Q1403" i="5" s="1"/>
  <c r="Q2096" i="5" a="1"/>
  <c r="Q2096" i="5" s="1"/>
  <c r="O1182" i="5" a="1"/>
  <c r="O1182" i="5" s="1"/>
  <c r="O1354" i="5" a="1"/>
  <c r="O1354" i="5" s="1"/>
  <c r="O135" i="5" a="1"/>
  <c r="O135" i="5" s="1"/>
  <c r="P135" i="5" s="1"/>
  <c r="O136" i="5" a="1"/>
  <c r="O136" i="5" s="1"/>
  <c r="Q2029" i="5" a="1"/>
  <c r="Q2029" i="5" s="1"/>
  <c r="O805" i="5" a="1"/>
  <c r="O805" i="5" s="1"/>
  <c r="P805" i="5" s="1"/>
  <c r="O228" i="5" a="1"/>
  <c r="O228" i="5" s="1"/>
  <c r="Q2191" i="5" a="1"/>
  <c r="Q2191" i="5" s="1"/>
  <c r="R2191" i="5" s="1"/>
  <c r="Q2165" i="5" a="1"/>
  <c r="Q2165" i="5" s="1"/>
  <c r="Q1697" i="5" a="1"/>
  <c r="Q1697" i="5" s="1"/>
  <c r="R1697" i="5" s="1"/>
  <c r="O2038" i="5" a="1"/>
  <c r="O2038" i="5" s="1"/>
  <c r="O796" i="5" a="1"/>
  <c r="O796" i="5" s="1"/>
  <c r="Q876" i="5" a="1"/>
  <c r="Q876" i="5" s="1"/>
  <c r="R876" i="5" s="1"/>
  <c r="O1321" i="5" a="1"/>
  <c r="O1321" i="5" s="1"/>
  <c r="P1321" i="5" s="1"/>
  <c r="Q2358" i="5" a="1"/>
  <c r="Q2358" i="5" s="1"/>
  <c r="Q2425" i="5" a="1"/>
  <c r="Q2425" i="5" s="1"/>
  <c r="R2425" i="5" s="1"/>
  <c r="O1651" i="5" a="1"/>
  <c r="O1651" i="5" s="1"/>
  <c r="P1651" i="5" s="1"/>
  <c r="O850" i="5" a="1"/>
  <c r="O850" i="5" s="1"/>
  <c r="O336" i="5" a="1"/>
  <c r="O336" i="5" s="1"/>
  <c r="O21" i="5" a="1"/>
  <c r="O21" i="5" s="1"/>
  <c r="O825" i="5" a="1"/>
  <c r="O825" i="5" s="1"/>
  <c r="P825" i="5" s="1"/>
  <c r="O1831" i="5" a="1"/>
  <c r="O1831" i="5" s="1"/>
  <c r="O55" i="5" a="1"/>
  <c r="O55" i="5" s="1"/>
  <c r="P55" i="5" s="1"/>
  <c r="Q38" i="5" a="1"/>
  <c r="Q38" i="5" s="1"/>
  <c r="R38" i="5" s="1"/>
  <c r="O884" i="5" a="1"/>
  <c r="O884" i="5" s="1"/>
  <c r="Q2271" i="5" a="1"/>
  <c r="Q2271" i="5" s="1"/>
  <c r="R2271" i="5" s="1"/>
  <c r="Q1270" i="5" a="1"/>
  <c r="Q1270" i="5" s="1"/>
  <c r="O208" i="5" a="1"/>
  <c r="O208" i="5" s="1"/>
  <c r="Q2280" i="5" a="1"/>
  <c r="Q2280" i="5" s="1"/>
  <c r="O1679" i="5" a="1"/>
  <c r="O1679" i="5" s="1"/>
  <c r="P1679" i="5" s="1"/>
  <c r="O470" i="5" a="1"/>
  <c r="O470" i="5" s="1"/>
  <c r="O1322" i="5" a="1"/>
  <c r="O1322" i="5" s="1"/>
  <c r="O686" i="5" a="1"/>
  <c r="O686" i="5" s="1"/>
  <c r="O40" i="5" a="1"/>
  <c r="O40" i="5" s="1"/>
  <c r="Q1247" i="5" a="1"/>
  <c r="Q1247" i="5" s="1"/>
  <c r="R1247" i="5" s="1"/>
  <c r="Q1829" i="5" a="1"/>
  <c r="Q1829" i="5" s="1"/>
  <c r="R1829" i="5" s="1"/>
  <c r="Q2437" i="5" a="1"/>
  <c r="Q2437" i="5" s="1"/>
  <c r="R2437" i="5" s="1"/>
  <c r="Q2032" i="5" a="1"/>
  <c r="Q2032" i="5" s="1"/>
  <c r="O360" i="5" a="1"/>
  <c r="O360" i="5" s="1"/>
  <c r="O270" i="5" a="1"/>
  <c r="O270" i="5" s="1"/>
  <c r="O1350" i="5" a="1"/>
  <c r="O1350" i="5" s="1"/>
  <c r="O237" i="5" a="1"/>
  <c r="O237" i="5" s="1"/>
  <c r="O1595" i="5" a="1"/>
  <c r="O1595" i="5" s="1"/>
  <c r="P1595" i="5" s="1"/>
  <c r="O324" i="5" a="1"/>
  <c r="O324" i="5" s="1"/>
  <c r="O707" i="5" a="1"/>
  <c r="O707" i="5" s="1"/>
  <c r="P707" i="5" s="1"/>
  <c r="O483" i="5" a="1"/>
  <c r="O483" i="5" s="1"/>
  <c r="O680" i="5" a="1"/>
  <c r="O680" i="5" s="1"/>
  <c r="O69" i="5" a="1"/>
  <c r="O69" i="5" s="1"/>
  <c r="P69" i="5" s="1"/>
  <c r="Q2289" i="5" a="1"/>
  <c r="Q2289" i="5" s="1"/>
  <c r="R2289" i="5" s="1"/>
  <c r="O1697" i="5" a="1"/>
  <c r="O1697" i="5" s="1"/>
  <c r="P1697" i="5" s="1"/>
  <c r="U1697" i="5" s="1"/>
  <c r="Q772" i="5" a="1"/>
  <c r="Q772" i="5" s="1"/>
  <c r="O1980" i="5" a="1"/>
  <c r="O1980" i="5" s="1"/>
  <c r="P1980" i="5" s="1"/>
  <c r="Q1297" i="5" a="1"/>
  <c r="Q1297" i="5" s="1"/>
  <c r="R1297" i="5" s="1"/>
  <c r="O1640" i="5" a="1"/>
  <c r="O1640" i="5" s="1"/>
  <c r="P1640" i="5" s="1"/>
  <c r="O1719" i="5" a="1"/>
  <c r="O1719" i="5" s="1"/>
  <c r="O344" i="5" a="1"/>
  <c r="O344" i="5" s="1"/>
  <c r="O535" i="5" a="1"/>
  <c r="O535" i="5" s="1"/>
  <c r="P535" i="5" s="1"/>
  <c r="O420" i="5" a="1"/>
  <c r="O420" i="5" s="1"/>
  <c r="O156" i="5" a="1"/>
  <c r="O156" i="5" s="1"/>
  <c r="O676" i="5" a="1"/>
  <c r="O676" i="5" s="1"/>
  <c r="Q1855" i="5" a="1"/>
  <c r="Q1855" i="5" s="1"/>
  <c r="Q2084" i="5" a="1"/>
  <c r="Q2084" i="5" s="1"/>
  <c r="R2084" i="5" s="1"/>
  <c r="Q535" i="5" a="1"/>
  <c r="Q535" i="5" s="1"/>
  <c r="R535" i="5" s="1"/>
  <c r="O1998" i="5" a="1"/>
  <c r="O1998" i="5" s="1"/>
  <c r="P1998" i="5" s="1"/>
  <c r="Q405" i="5" a="1"/>
  <c r="Q405" i="5" s="1"/>
  <c r="R405" i="5" s="1"/>
  <c r="O2002" i="5" a="1"/>
  <c r="O2002" i="5" s="1"/>
  <c r="P2002" i="5" s="1"/>
  <c r="O1115" i="5" a="1"/>
  <c r="O1115" i="5" s="1"/>
  <c r="O252" i="5" a="1"/>
  <c r="O252" i="5" s="1"/>
  <c r="P252" i="5" s="1"/>
  <c r="O1025" i="5" a="1"/>
  <c r="O1025" i="5" s="1"/>
  <c r="O977" i="5" a="1"/>
  <c r="O977" i="5" s="1"/>
  <c r="O2086" i="5" a="1"/>
  <c r="O2086" i="5" s="1"/>
  <c r="P2086" i="5" s="1"/>
  <c r="O544" i="5" a="1"/>
  <c r="O544" i="5" s="1"/>
  <c r="P544" i="5" s="1"/>
  <c r="Q344" i="5" a="1"/>
  <c r="Q344" i="5" s="1"/>
  <c r="R344" i="5" s="1"/>
  <c r="Q945" i="5" a="1"/>
  <c r="Q945" i="5" s="1"/>
  <c r="R945" i="5" s="1"/>
  <c r="O1023" i="5" a="1"/>
  <c r="O1023" i="5" s="1"/>
  <c r="P1023" i="5" s="1"/>
  <c r="O163" i="5" a="1"/>
  <c r="O163" i="5" s="1"/>
  <c r="O124" i="5" a="1"/>
  <c r="O124" i="5" s="1"/>
  <c r="P124" i="5" s="1"/>
  <c r="Q1035" i="5" a="1"/>
  <c r="Q1035" i="5" s="1"/>
  <c r="O370" i="5" a="1"/>
  <c r="O370" i="5" s="1"/>
  <c r="Q1194" i="5" a="1"/>
  <c r="Q1194" i="5" s="1"/>
  <c r="O236" i="5" a="1"/>
  <c r="O236" i="5" s="1"/>
  <c r="O722" i="5" a="1"/>
  <c r="O722" i="5" s="1"/>
  <c r="Q154" i="5" a="1"/>
  <c r="Q154" i="5" s="1"/>
  <c r="Q2236" i="5" a="1"/>
  <c r="Q2236" i="5" s="1"/>
  <c r="R2236" i="5" s="1"/>
  <c r="Q1931" i="5" a="1"/>
  <c r="Q1931" i="5" s="1"/>
  <c r="Q406" i="5" a="1"/>
  <c r="Q406" i="5" s="1"/>
  <c r="O1425" i="5" a="1"/>
  <c r="O1425" i="5" s="1"/>
  <c r="O2085" i="5" a="1"/>
  <c r="O2085" i="5" s="1"/>
  <c r="O541" i="5" a="1"/>
  <c r="O541" i="5" s="1"/>
  <c r="P541" i="5" s="1"/>
  <c r="O1039" i="5" a="1"/>
  <c r="O1039" i="5" s="1"/>
  <c r="O2119" i="5" a="1"/>
  <c r="O2119" i="5" s="1"/>
  <c r="Q866" i="5" a="1"/>
  <c r="Q866" i="5" s="1"/>
  <c r="R866" i="5" s="1"/>
  <c r="Q1419" i="5" a="1"/>
  <c r="Q1419" i="5" s="1"/>
  <c r="R1419" i="5" s="1"/>
  <c r="O1774" i="5" a="1"/>
  <c r="O1774" i="5" s="1"/>
  <c r="O1825" i="5" a="1"/>
  <c r="O1825" i="5" s="1"/>
  <c r="O1326" i="5" a="1"/>
  <c r="O1326" i="5" s="1"/>
  <c r="O1650" i="5" a="1"/>
  <c r="O1650" i="5" s="1"/>
  <c r="O253" i="5" a="1"/>
  <c r="O253" i="5" s="1"/>
  <c r="O2044" i="5" a="1"/>
  <c r="O2044" i="5" s="1"/>
  <c r="O245" i="5" a="1"/>
  <c r="O245" i="5" s="1"/>
  <c r="O2404" i="5" a="1"/>
  <c r="O2404" i="5" s="1"/>
  <c r="Q1400" i="5" a="1"/>
  <c r="Q1400" i="5" s="1"/>
  <c r="R1400" i="5" s="1"/>
  <c r="Q1252" i="5" a="1"/>
  <c r="Q1252" i="5" s="1"/>
  <c r="R1252" i="5" s="1"/>
  <c r="O1419" i="5" a="1"/>
  <c r="O1419" i="5" s="1"/>
  <c r="P1419" i="5" s="1"/>
  <c r="O946" i="5" a="1"/>
  <c r="O946" i="5" s="1"/>
  <c r="P946" i="5" s="1"/>
  <c r="Q2438" i="5" a="1"/>
  <c r="Q2438" i="5" s="1"/>
  <c r="R2438" i="5" s="1"/>
  <c r="Q97" i="5" a="1"/>
  <c r="Q97" i="5" s="1"/>
  <c r="O895" i="5" a="1"/>
  <c r="O895" i="5" s="1"/>
  <c r="P895" i="5" s="1"/>
  <c r="U895" i="5" s="1"/>
  <c r="Q2050" i="5" a="1"/>
  <c r="Q2050" i="5" s="1"/>
  <c r="O217" i="5" a="1"/>
  <c r="O217" i="5" s="1"/>
  <c r="U2425" i="5"/>
  <c r="Q2071" i="5" a="1"/>
  <c r="Q2071" i="5" s="1"/>
  <c r="Q1127" i="5" a="1"/>
  <c r="Q1127" i="5" s="1"/>
  <c r="R1127" i="5" s="1"/>
  <c r="Q1771" i="5" a="1"/>
  <c r="Q1771" i="5" s="1"/>
  <c r="O1361" i="5" a="1"/>
  <c r="O1361" i="5" s="1"/>
  <c r="O2274" i="5" a="1"/>
  <c r="O2274" i="5" s="1"/>
  <c r="Q411" i="5" a="1"/>
  <c r="Q411" i="5" s="1"/>
  <c r="Q1501" i="5" a="1"/>
  <c r="Q1501" i="5" s="1"/>
  <c r="R1501" i="5" s="1"/>
  <c r="Q1942" i="5" a="1"/>
  <c r="Q1942" i="5" s="1"/>
  <c r="R1942" i="5" s="1"/>
  <c r="Q1366" i="5" a="1"/>
  <c r="Q1366" i="5" s="1"/>
  <c r="Q1414" i="5" a="1"/>
  <c r="Q1414" i="5" s="1"/>
  <c r="O25" i="5" a="1"/>
  <c r="O25" i="5" s="1"/>
  <c r="P25" i="5" s="1"/>
  <c r="Q2293" i="5" a="1"/>
  <c r="Q2293" i="5" s="1"/>
  <c r="O546" i="5" a="1"/>
  <c r="O546" i="5" s="1"/>
  <c r="Q752" i="5" a="1"/>
  <c r="Q752" i="5" s="1"/>
  <c r="R752" i="5" s="1"/>
  <c r="Q458" i="5" a="1"/>
  <c r="Q458" i="5" s="1"/>
  <c r="R458" i="5" s="1"/>
  <c r="Q1648" i="5" a="1"/>
  <c r="Q1648" i="5" s="1"/>
  <c r="R1648" i="5" s="1"/>
  <c r="O1256" i="5" a="1"/>
  <c r="O1256" i="5" s="1"/>
  <c r="P1256" i="5" s="1"/>
  <c r="O2291" i="5" a="1"/>
  <c r="O2291" i="5" s="1"/>
  <c r="O577" i="5" a="1"/>
  <c r="O577" i="5" s="1"/>
  <c r="O87" i="5" a="1"/>
  <c r="O87" i="5" s="1"/>
  <c r="Q343" i="5" a="1"/>
  <c r="Q343" i="5" s="1"/>
  <c r="R343" i="5" s="1"/>
  <c r="O861" i="5" a="1"/>
  <c r="O861" i="5" s="1"/>
  <c r="Q1733" i="5" a="1"/>
  <c r="Q1733" i="5" s="1"/>
  <c r="U535" i="5"/>
  <c r="Q488" i="5" a="1"/>
  <c r="Q488" i="5" s="1"/>
  <c r="R488" i="5" s="1"/>
  <c r="O721" i="5" a="1"/>
  <c r="O721" i="5" s="1"/>
  <c r="Q856" i="5" a="1"/>
  <c r="Q856" i="5" s="1"/>
  <c r="Q1087" i="5" a="1"/>
  <c r="Q1087" i="5" s="1"/>
  <c r="Q166" i="5" a="1"/>
  <c r="Q166" i="5" s="1"/>
  <c r="Q1370" i="5" a="1"/>
  <c r="Q1370" i="5" s="1"/>
  <c r="O1521" i="5" a="1"/>
  <c r="O1521" i="5" s="1"/>
  <c r="P1521" i="5" s="1"/>
  <c r="Q2104" i="5" a="1"/>
  <c r="Q2104" i="5" s="1"/>
  <c r="O1099" i="5" a="1"/>
  <c r="O1099" i="5" s="1"/>
  <c r="O1832" i="5" a="1"/>
  <c r="O1832" i="5" s="1"/>
  <c r="Q647" i="5" a="1"/>
  <c r="Q647" i="5" s="1"/>
  <c r="O194" i="5" a="1"/>
  <c r="O194" i="5" s="1"/>
  <c r="Q840" i="5" a="1"/>
  <c r="Q840" i="5" s="1"/>
  <c r="Q1750" i="5" a="1"/>
  <c r="Q1750" i="5" s="1"/>
  <c r="R1750" i="5" s="1"/>
  <c r="O649" i="5" a="1"/>
  <c r="O649" i="5" s="1"/>
  <c r="P649" i="5" s="1"/>
  <c r="O1252" i="5" a="1"/>
  <c r="O1252" i="5" s="1"/>
  <c r="P1252" i="5" s="1"/>
  <c r="U1252" i="5" s="1"/>
  <c r="Q2044" i="5" a="1"/>
  <c r="Q2044" i="5" s="1"/>
  <c r="R2044" i="5" s="1"/>
  <c r="O1068" i="5" a="1"/>
  <c r="O1068" i="5" s="1"/>
  <c r="Q235" i="5" a="1"/>
  <c r="Q235" i="5" s="1"/>
  <c r="R235" i="5" s="1"/>
  <c r="O2157" i="5" a="1"/>
  <c r="O2157" i="5" s="1"/>
  <c r="P2157" i="5" s="1"/>
  <c r="O579" i="5" a="1"/>
  <c r="O579" i="5" s="1"/>
  <c r="P579" i="5" s="1"/>
  <c r="O512" i="5" a="1"/>
  <c r="O512" i="5" s="1"/>
  <c r="Q1189" i="5" a="1"/>
  <c r="Q1189" i="5" s="1"/>
  <c r="R1189" i="5" s="1"/>
  <c r="O824" i="5" a="1"/>
  <c r="O824" i="5" s="1"/>
  <c r="O1438" i="5" a="1"/>
  <c r="O1438" i="5" s="1"/>
  <c r="P1438" i="5" s="1"/>
  <c r="O2090" i="5" a="1"/>
  <c r="O2090" i="5" s="1"/>
  <c r="U945" i="5"/>
  <c r="U752" i="5"/>
  <c r="U679" i="5"/>
  <c r="U1315" i="5"/>
  <c r="Q1334" i="5" a="1"/>
  <c r="Q1334" i="5" s="1"/>
  <c r="O586" i="5" a="1"/>
  <c r="O586" i="5" s="1"/>
  <c r="O810" i="5" a="1"/>
  <c r="O810" i="5" s="1"/>
  <c r="O2004" i="5" a="1"/>
  <c r="O2004" i="5" s="1"/>
  <c r="O2299" i="5" a="1"/>
  <c r="O2299" i="5" s="1"/>
  <c r="O133" i="5" a="1"/>
  <c r="O133" i="5" s="1"/>
  <c r="O2233" i="5" a="1"/>
  <c r="O2233" i="5" s="1"/>
  <c r="P2233" i="5" s="1"/>
  <c r="O1857" i="5" a="1"/>
  <c r="O1857" i="5" s="1"/>
  <c r="Q2079" i="5" a="1"/>
  <c r="Q2079" i="5" s="1"/>
  <c r="O1274" i="5" a="1"/>
  <c r="O1274" i="5" s="1"/>
  <c r="P1274" i="5" s="1"/>
  <c r="U1274" i="5" s="1"/>
  <c r="O338" i="5" a="1"/>
  <c r="O338" i="5" s="1"/>
  <c r="Q637" i="5" a="1"/>
  <c r="Q637" i="5" s="1"/>
  <c r="R637" i="5" s="1"/>
  <c r="Q606" i="5" a="1"/>
  <c r="Q606" i="5" s="1"/>
  <c r="Q1860" i="5" a="1"/>
  <c r="Q1860" i="5" s="1"/>
  <c r="R1860" i="5" s="1"/>
  <c r="Q1515" i="5" a="1"/>
  <c r="Q1515" i="5" s="1"/>
  <c r="R1515" i="5" s="1"/>
  <c r="Q1827" i="5" a="1"/>
  <c r="Q1827" i="5" s="1"/>
  <c r="Q1268" i="5" a="1"/>
  <c r="Q1268" i="5" s="1"/>
  <c r="R1268" i="5" s="1"/>
  <c r="U1268" i="5" s="1"/>
  <c r="O1808" i="5" a="1"/>
  <c r="O1808" i="5" s="1"/>
  <c r="P1808" i="5" s="1"/>
  <c r="Q390" i="5" a="1"/>
  <c r="Q390" i="5" s="1"/>
  <c r="R390" i="5" s="1"/>
  <c r="U390" i="5" s="1"/>
  <c r="O2108" i="5" a="1"/>
  <c r="O2108" i="5" s="1"/>
  <c r="Q1597" i="5" a="1"/>
  <c r="Q1597" i="5" s="1"/>
  <c r="R1597" i="5" s="1"/>
  <c r="O1868" i="5" a="1"/>
  <c r="O1868" i="5" s="1"/>
  <c r="O929" i="5" a="1"/>
  <c r="O929" i="5" s="1"/>
  <c r="O993" i="5" a="1"/>
  <c r="O993" i="5" s="1"/>
  <c r="Q459" i="5" a="1"/>
  <c r="Q459" i="5" s="1"/>
  <c r="O441" i="5" a="1"/>
  <c r="O441" i="5" s="1"/>
  <c r="O1244" i="5" a="1"/>
  <c r="O1244" i="5" s="1"/>
  <c r="P1244" i="5" s="1"/>
  <c r="O1600" i="5" a="1"/>
  <c r="O1600" i="5" s="1"/>
  <c r="O772" i="5" a="1"/>
  <c r="O772" i="5" s="1"/>
  <c r="Q2276" i="5" a="1"/>
  <c r="Q2276" i="5" s="1"/>
  <c r="R2276" i="5" s="1"/>
  <c r="Q985" i="5" a="1"/>
  <c r="Q985" i="5" s="1"/>
  <c r="O1683" i="5" a="1"/>
  <c r="O1683" i="5" s="1"/>
  <c r="Q1698" i="5" a="1"/>
  <c r="Q1698" i="5" s="1"/>
  <c r="O2335" i="5" a="1"/>
  <c r="O2335" i="5" s="1"/>
  <c r="O1145" i="5" a="1"/>
  <c r="O1145" i="5" s="1"/>
  <c r="Q233" i="5" a="1"/>
  <c r="Q233" i="5" s="1"/>
  <c r="R233" i="5" s="1"/>
  <c r="O1530" i="5" a="1"/>
  <c r="O1530" i="5" s="1"/>
  <c r="Q1655" i="5" a="1"/>
  <c r="Q1655" i="5" s="1"/>
  <c r="R1655" i="5" s="1"/>
  <c r="O307" i="5" a="1"/>
  <c r="O307" i="5" s="1"/>
  <c r="O2131" i="5" a="1"/>
  <c r="O2131" i="5" s="1"/>
  <c r="O4" i="5" a="1"/>
  <c r="O4" i="5" s="1"/>
  <c r="P4" i="5" s="1"/>
  <c r="O726" i="5" a="1"/>
  <c r="O726" i="5" s="1"/>
  <c r="Q374" i="5" a="1"/>
  <c r="Q374" i="5" s="1"/>
  <c r="R374" i="5" s="1"/>
  <c r="U374" i="5" s="1"/>
  <c r="O1687" i="5" a="1"/>
  <c r="O1687" i="5" s="1"/>
  <c r="O2150" i="5" a="1"/>
  <c r="O2150" i="5" s="1"/>
  <c r="P2150" i="5" s="1"/>
  <c r="O1018" i="5" a="1"/>
  <c r="O1018" i="5" s="1"/>
  <c r="Q2297" i="5" a="1"/>
  <c r="Q2297" i="5" s="1"/>
  <c r="R2297" i="5" s="1"/>
  <c r="Q1774" i="5" a="1"/>
  <c r="Q1774" i="5" s="1"/>
  <c r="Q1412" i="5" a="1"/>
  <c r="Q1412" i="5" s="1"/>
  <c r="R1412" i="5" s="1"/>
  <c r="O1179" i="5" a="1"/>
  <c r="O1179" i="5" s="1"/>
  <c r="O894" i="5" a="1"/>
  <c r="O894" i="5" s="1"/>
  <c r="P894" i="5" s="1"/>
  <c r="O638" i="5" a="1"/>
  <c r="O638" i="5" s="1"/>
  <c r="Q499" i="5" a="1"/>
  <c r="Q499" i="5" s="1"/>
  <c r="R499" i="5" s="1"/>
  <c r="Q124" i="5" a="1"/>
  <c r="Q124" i="5" s="1"/>
  <c r="R124" i="5" s="1"/>
  <c r="U124" i="5" s="1"/>
  <c r="O157" i="5" a="1"/>
  <c r="O157" i="5" s="1"/>
  <c r="Q1618" i="5" a="1"/>
  <c r="Q1618" i="5" s="1"/>
  <c r="R1618" i="5" s="1"/>
  <c r="U1618" i="5" s="1"/>
  <c r="O1030" i="5" a="1"/>
  <c r="O1030" i="5" s="1"/>
  <c r="P1030" i="5" s="1"/>
  <c r="O1043" i="5" a="1"/>
  <c r="O1043" i="5" s="1"/>
  <c r="O1936" i="5" a="1"/>
  <c r="O1936" i="5" s="1"/>
  <c r="P1936" i="5" s="1"/>
  <c r="Q627" i="5" a="1"/>
  <c r="Q627" i="5" s="1"/>
  <c r="O1391" i="5" a="1"/>
  <c r="O1391" i="5" s="1"/>
  <c r="P1391" i="5" s="1"/>
  <c r="O1303" i="5" a="1"/>
  <c r="O1303" i="5" s="1"/>
  <c r="P1303" i="5" s="1"/>
  <c r="U1303" i="5" s="1"/>
  <c r="O1310" i="5" a="1"/>
  <c r="O1310" i="5" s="1"/>
  <c r="O1544" i="5" a="1"/>
  <c r="O1544" i="5" s="1"/>
  <c r="P1544" i="5" s="1"/>
  <c r="Q15" i="5" a="1"/>
  <c r="Q15" i="5" s="1"/>
  <c r="O1746" i="5" a="1"/>
  <c r="O1746" i="5" s="1"/>
  <c r="O1695" i="5" a="1"/>
  <c r="O1695" i="5" s="1"/>
  <c r="P1695" i="5" s="1"/>
  <c r="Q1822" i="5" a="1"/>
  <c r="Q1822" i="5" s="1"/>
  <c r="Q783" i="5" a="1"/>
  <c r="Q783" i="5" s="1"/>
  <c r="Q2056" i="5" a="1"/>
  <c r="Q2056" i="5" s="1"/>
  <c r="O555" i="5" a="1"/>
  <c r="O555" i="5" s="1"/>
  <c r="O1313" i="5" a="1"/>
  <c r="O1313" i="5" s="1"/>
  <c r="Q2303" i="5" a="1"/>
  <c r="Q2303" i="5" s="1"/>
  <c r="Q731" i="5" a="1"/>
  <c r="Q731" i="5" s="1"/>
  <c r="O797" i="5" a="1"/>
  <c r="O797" i="5" s="1"/>
  <c r="P797" i="5" s="1"/>
  <c r="O2420" i="5" a="1"/>
  <c r="O2420" i="5" s="1"/>
  <c r="P2420" i="5" s="1"/>
  <c r="Q2088" i="5" a="1"/>
  <c r="Q2088" i="5" s="1"/>
  <c r="Q1145" i="5" a="1"/>
  <c r="Q1145" i="5" s="1"/>
  <c r="O1427" i="5" a="1"/>
  <c r="O1427" i="5" s="1"/>
  <c r="O165" i="5" a="1"/>
  <c r="O165" i="5" s="1"/>
  <c r="Q17" i="5" a="1"/>
  <c r="Q17" i="5" s="1"/>
  <c r="Q1834" i="5" a="1"/>
  <c r="Q1834" i="5" s="1"/>
  <c r="O1954" i="5" a="1"/>
  <c r="O1954" i="5" s="1"/>
  <c r="Q948" i="5" a="1"/>
  <c r="Q948" i="5" s="1"/>
  <c r="R948" i="5" s="1"/>
  <c r="Q277" i="5" a="1"/>
  <c r="Q277" i="5" s="1"/>
  <c r="Q2418" i="5" a="1"/>
  <c r="Q2418" i="5" s="1"/>
  <c r="O499" i="5" a="1"/>
  <c r="O499" i="5" s="1"/>
  <c r="P499" i="5" s="1"/>
  <c r="O1380" i="5" a="1"/>
  <c r="O1380" i="5" s="1"/>
  <c r="Q90" i="5" a="1"/>
  <c r="Q90" i="5" s="1"/>
  <c r="R90" i="5" s="1"/>
  <c r="Q938" i="5" a="1"/>
  <c r="Q938" i="5" s="1"/>
  <c r="O59" i="5" a="1"/>
  <c r="O59" i="5" s="1"/>
  <c r="Q1018" i="5" a="1"/>
  <c r="Q1018" i="5" s="1"/>
  <c r="Q1233" i="5" a="1"/>
  <c r="Q1233" i="5" s="1"/>
  <c r="R1233" i="5" s="1"/>
  <c r="O2281" i="5" a="1"/>
  <c r="O2281" i="5" s="1"/>
  <c r="P2281" i="5" s="1"/>
  <c r="Q40" i="5" a="1"/>
  <c r="Q40" i="5" s="1"/>
  <c r="O2161" i="5" a="1"/>
  <c r="O2161" i="5" s="1"/>
  <c r="P2161" i="5" s="1"/>
  <c r="Q161" i="5" a="1"/>
  <c r="Q161" i="5" s="1"/>
  <c r="R161" i="5" s="1"/>
  <c r="O7" i="5" a="1"/>
  <c r="O7" i="5" s="1"/>
  <c r="P7" i="5" s="1"/>
  <c r="O1148" i="5" a="1"/>
  <c r="O1148" i="5" s="1"/>
  <c r="Q1281" i="5" a="1"/>
  <c r="Q1281" i="5" s="1"/>
  <c r="R1281" i="5" s="1"/>
  <c r="O139" i="5" a="1"/>
  <c r="O139" i="5" s="1"/>
  <c r="P139" i="5" s="1"/>
  <c r="Q1015" i="5" a="1"/>
  <c r="Q1015" i="5" s="1"/>
  <c r="R1015" i="5" s="1"/>
  <c r="Q657" i="5" a="1"/>
  <c r="Q657" i="5" s="1"/>
  <c r="O57" i="5" a="1"/>
  <c r="O57" i="5" s="1"/>
  <c r="Q1088" i="5" a="1"/>
  <c r="Q1088" i="5" s="1"/>
  <c r="R1088" i="5" s="1"/>
  <c r="O2022" i="5" a="1"/>
  <c r="O2022" i="5" s="1"/>
  <c r="O757" i="5" a="1"/>
  <c r="O757" i="5" s="1"/>
  <c r="P757" i="5" s="1"/>
  <c r="Q1745" i="5" a="1"/>
  <c r="Q1745" i="5" s="1"/>
  <c r="O704" i="5" a="1"/>
  <c r="O704" i="5" s="1"/>
  <c r="O1213" i="5" a="1"/>
  <c r="O1213" i="5" s="1"/>
  <c r="Q2317" i="5" a="1"/>
  <c r="Q2317" i="5" s="1"/>
  <c r="R2317" i="5" s="1"/>
  <c r="U2317" i="5" s="1"/>
  <c r="O903" i="5" a="1"/>
  <c r="O903" i="5" s="1"/>
  <c r="Q1438" i="5" a="1"/>
  <c r="Q1438" i="5" s="1"/>
  <c r="R1438" i="5" s="1"/>
  <c r="Q1912" i="5" a="1"/>
  <c r="Q1912" i="5" s="1"/>
  <c r="Q2296" i="5" a="1"/>
  <c r="Q2296" i="5" s="1"/>
  <c r="R2296" i="5" s="1"/>
  <c r="O94" i="5" a="1"/>
  <c r="O94" i="5" s="1"/>
  <c r="O1436" i="5" a="1"/>
  <c r="O1436" i="5" s="1"/>
  <c r="Q1257" i="5" a="1"/>
  <c r="Q1257" i="5" s="1"/>
  <c r="O1737" i="5" a="1"/>
  <c r="O1737" i="5" s="1"/>
  <c r="O17" i="5" a="1"/>
  <c r="O17" i="5" s="1"/>
  <c r="O1467" i="5" a="1"/>
  <c r="O1467" i="5" s="1"/>
  <c r="P1467" i="5" s="1"/>
  <c r="Q1639" i="5" a="1"/>
  <c r="Q1639" i="5" s="1"/>
  <c r="R1639" i="5" s="1"/>
  <c r="Q658" i="5" a="1"/>
  <c r="Q658" i="5" s="1"/>
  <c r="O2327" i="5" a="1"/>
  <c r="O2327" i="5" s="1"/>
  <c r="O84" i="5" a="1"/>
  <c r="O84" i="5" s="1"/>
  <c r="Q1865" i="5" a="1"/>
  <c r="Q1865" i="5" s="1"/>
  <c r="Q45" i="5" a="1"/>
  <c r="Q45" i="5" s="1"/>
  <c r="R45" i="5" s="1"/>
  <c r="Q903" i="5" a="1"/>
  <c r="Q903" i="5" s="1"/>
  <c r="Q2299" i="5" a="1"/>
  <c r="Q2299" i="5" s="1"/>
  <c r="R2299" i="5" s="1"/>
  <c r="O1933" i="5" a="1"/>
  <c r="O1933" i="5" s="1"/>
  <c r="Q1522" i="5" a="1"/>
  <c r="Q1522" i="5" s="1"/>
  <c r="R1522" i="5" s="1"/>
  <c r="Q872" i="5" a="1"/>
  <c r="Q872" i="5" s="1"/>
  <c r="R872" i="5" s="1"/>
  <c r="O213" i="5" a="1"/>
  <c r="O213" i="5" s="1"/>
  <c r="P213" i="5" s="1"/>
  <c r="O1108" i="5" a="1"/>
  <c r="O1108" i="5" s="1"/>
  <c r="P1108" i="5" s="1"/>
  <c r="Q873" i="5" a="1"/>
  <c r="Q873" i="5" s="1"/>
  <c r="R873" i="5" s="1"/>
  <c r="Q556" i="5" a="1"/>
  <c r="Q556" i="5" s="1"/>
  <c r="R556" i="5" s="1"/>
  <c r="Q89" i="5" a="1"/>
  <c r="Q89" i="5" s="1"/>
  <c r="O222" i="5" a="1"/>
  <c r="O222" i="5" s="1"/>
  <c r="Q944" i="5" a="1"/>
  <c r="Q944" i="5" s="1"/>
  <c r="O243" i="5" a="1"/>
  <c r="O243" i="5" s="1"/>
  <c r="Q1398" i="5" a="1"/>
  <c r="Q1398" i="5" s="1"/>
  <c r="Q2161" i="5" a="1"/>
  <c r="Q2161" i="5" s="1"/>
  <c r="R2161" i="5" s="1"/>
  <c r="O1475" i="5" a="1"/>
  <c r="O1475" i="5" s="1"/>
  <c r="P1475" i="5" s="1"/>
  <c r="O319" i="5" a="1"/>
  <c r="O319" i="5" s="1"/>
  <c r="O2270" i="5" a="1"/>
  <c r="O2270" i="5" s="1"/>
  <c r="P2270" i="5" s="1"/>
  <c r="O30" i="5" a="1"/>
  <c r="O30" i="5" s="1"/>
  <c r="P30" i="5" s="1"/>
  <c r="O2118" i="5" a="1"/>
  <c r="O2118" i="5" s="1"/>
  <c r="Q584" i="5" a="1"/>
  <c r="Q584" i="5" s="1"/>
  <c r="R584" i="5" s="1"/>
  <c r="U584" i="5" s="1"/>
  <c r="O2232" i="5" a="1"/>
  <c r="O2232" i="5" s="1"/>
  <c r="Q963" i="5" a="1"/>
  <c r="Q963" i="5" s="1"/>
  <c r="R963" i="5" s="1"/>
  <c r="O2284" i="5" a="1"/>
  <c r="O2284" i="5" s="1"/>
  <c r="O653" i="5" a="1"/>
  <c r="O653" i="5" s="1"/>
  <c r="O1196" i="5" a="1"/>
  <c r="O1196" i="5" s="1"/>
  <c r="O1281" i="5" a="1"/>
  <c r="O1281" i="5" s="1"/>
  <c r="P1281" i="5" s="1"/>
  <c r="U1281" i="5" s="1"/>
  <c r="O2292" i="5" a="1"/>
  <c r="O2292" i="5" s="1"/>
  <c r="P2292" i="5" s="1"/>
  <c r="O2446" i="5" a="1"/>
  <c r="O2446" i="5" s="1"/>
  <c r="P2446" i="5" s="1"/>
  <c r="O495" i="5" a="1"/>
  <c r="O495" i="5" s="1"/>
  <c r="O1707" i="5" a="1"/>
  <c r="O1707" i="5" s="1"/>
  <c r="O569" i="5" a="1"/>
  <c r="O569" i="5" s="1"/>
  <c r="O551" i="5" a="1"/>
  <c r="O551" i="5" s="1"/>
  <c r="P551" i="5" s="1"/>
  <c r="O2026" i="5" a="1"/>
  <c r="O2026" i="5" s="1"/>
  <c r="P2026" i="5" s="1"/>
  <c r="O613" i="5" a="1"/>
  <c r="O613" i="5" s="1"/>
  <c r="P613" i="5" s="1"/>
  <c r="Q1777" i="5" a="1"/>
  <c r="Q1777" i="5" s="1"/>
  <c r="R1777" i="5" s="1"/>
  <c r="Q708" i="5" a="1"/>
  <c r="Q708" i="5" s="1"/>
  <c r="R708" i="5" s="1"/>
  <c r="O789" i="5" a="1"/>
  <c r="O789" i="5" s="1"/>
  <c r="P789" i="5" s="1"/>
  <c r="Q1538" i="5" a="1"/>
  <c r="Q1538" i="5" s="1"/>
  <c r="Q1965" i="5" a="1"/>
  <c r="Q1965" i="5" s="1"/>
  <c r="R1965" i="5" s="1"/>
  <c r="O1328" i="5" a="1"/>
  <c r="O1328" i="5" s="1"/>
  <c r="P1328" i="5" s="1"/>
  <c r="Q2005" i="5" a="1"/>
  <c r="Q2005" i="5" s="1"/>
  <c r="R2005" i="5" s="1"/>
  <c r="Q1022" i="5" a="1"/>
  <c r="Q1022" i="5" s="1"/>
  <c r="O1470" i="5" a="1"/>
  <c r="O1470" i="5" s="1"/>
  <c r="P1470" i="5" s="1"/>
  <c r="Q1155" i="5" a="1"/>
  <c r="Q1155" i="5" s="1"/>
  <c r="R1155" i="5" s="1"/>
  <c r="Q1791" i="5" a="1"/>
  <c r="Q1791" i="5" s="1"/>
  <c r="R1791" i="5" s="1"/>
  <c r="Q2281" i="5" a="1"/>
  <c r="Q2281" i="5" s="1"/>
  <c r="R2281" i="5" s="1"/>
  <c r="Q665" i="5" a="1"/>
  <c r="Q665" i="5" s="1"/>
  <c r="Q702" i="5" a="1"/>
  <c r="Q702" i="5" s="1"/>
  <c r="Q541" i="5" a="1"/>
  <c r="Q541" i="5" s="1"/>
  <c r="R541" i="5" s="1"/>
  <c r="U541" i="5" s="1"/>
  <c r="O2138" i="5" a="1"/>
  <c r="O2138" i="5" s="1"/>
  <c r="P2138" i="5" s="1"/>
  <c r="O1985" i="5" a="1"/>
  <c r="O1985" i="5" s="1"/>
  <c r="Q912" i="5" a="1"/>
  <c r="Q912" i="5" s="1"/>
  <c r="O1638" i="5" a="1"/>
  <c r="O1638" i="5" s="1"/>
  <c r="P1638" i="5" s="1"/>
  <c r="Q2413" i="5" a="1"/>
  <c r="Q2413" i="5" s="1"/>
  <c r="Q520" i="5" a="1"/>
  <c r="Q520" i="5" s="1"/>
  <c r="R520" i="5" s="1"/>
  <c r="O2130" i="5" a="1"/>
  <c r="O2130" i="5" s="1"/>
  <c r="P2130" i="5" s="1"/>
  <c r="Q2074" i="5" a="1"/>
  <c r="Q2074" i="5" s="1"/>
  <c r="Q305" i="5" a="1"/>
  <c r="Q305" i="5" s="1"/>
  <c r="Q1394" i="5" a="1"/>
  <c r="Q1394" i="5" s="1"/>
  <c r="R1394" i="5" s="1"/>
  <c r="O948" i="5" a="1"/>
  <c r="O948" i="5" s="1"/>
  <c r="P948" i="5" s="1"/>
  <c r="U948" i="5" s="1"/>
  <c r="Q4" i="5" a="1"/>
  <c r="Q4" i="5" s="1"/>
  <c r="R4" i="5" s="1"/>
  <c r="O1653" i="5" a="1"/>
  <c r="O1653" i="5" s="1"/>
  <c r="Q1023" i="5" a="1"/>
  <c r="Q1023" i="5" s="1"/>
  <c r="R1023" i="5" s="1"/>
  <c r="U1023" i="5" s="1"/>
  <c r="O2370" i="5" a="1"/>
  <c r="O2370" i="5" s="1"/>
  <c r="P2370" i="5" s="1"/>
  <c r="Q1395" i="5" a="1"/>
  <c r="Q1395" i="5" s="1"/>
  <c r="R1395" i="5" s="1"/>
  <c r="Q1452" i="5" a="1"/>
  <c r="Q1452" i="5" s="1"/>
  <c r="R1452" i="5" s="1"/>
  <c r="O1597" i="5" a="1"/>
  <c r="O1597" i="5" s="1"/>
  <c r="O703" i="5" a="1"/>
  <c r="O703" i="5" s="1"/>
  <c r="P703" i="5" s="1"/>
  <c r="U703" i="5" s="1"/>
  <c r="Q408" i="5" a="1"/>
  <c r="Q408" i="5" s="1"/>
  <c r="Q469" i="5" a="1"/>
  <c r="Q469" i="5" s="1"/>
  <c r="R469" i="5" s="1"/>
  <c r="O1791" i="5" a="1"/>
  <c r="O1791" i="5" s="1"/>
  <c r="P1791" i="5" s="1"/>
  <c r="Q2335" i="5" a="1"/>
  <c r="Q2335" i="5" s="1"/>
  <c r="Q626" i="5" a="1"/>
  <c r="Q626" i="5" s="1"/>
  <c r="R626" i="5" s="1"/>
  <c r="Q843" i="5" a="1"/>
  <c r="Q843" i="5" s="1"/>
  <c r="R843" i="5" s="1"/>
  <c r="U843" i="5" s="1"/>
  <c r="O1286" i="5" a="1"/>
  <c r="O1286" i="5" s="1"/>
  <c r="O2095" i="5" a="1"/>
  <c r="O2095" i="5" s="1"/>
  <c r="P2095" i="5" s="1"/>
  <c r="O2409" i="5" a="1"/>
  <c r="O2409" i="5" s="1"/>
  <c r="Q1731" i="5" a="1"/>
  <c r="Q1731" i="5" s="1"/>
  <c r="R1731" i="5" s="1"/>
  <c r="O1149" i="5" a="1"/>
  <c r="O1149" i="5" s="1"/>
  <c r="O175" i="5" a="1"/>
  <c r="O175" i="5" s="1"/>
  <c r="Q2304" i="5" a="1"/>
  <c r="Q2304" i="5" s="1"/>
  <c r="R2304" i="5" s="1"/>
  <c r="Q549" i="5" a="1"/>
  <c r="Q549" i="5" s="1"/>
  <c r="R549" i="5" s="1"/>
  <c r="Q1317" i="5" a="1"/>
  <c r="Q1317" i="5" s="1"/>
  <c r="R1317" i="5" s="1"/>
  <c r="Q2087" i="5" a="1"/>
  <c r="Q2087" i="5" s="1"/>
  <c r="O1389" i="5" a="1"/>
  <c r="O1389" i="5" s="1"/>
  <c r="O212" i="5" a="1"/>
  <c r="O212" i="5" s="1"/>
  <c r="Q2339" i="5" a="1"/>
  <c r="Q2339" i="5" s="1"/>
  <c r="R2339" i="5" s="1"/>
  <c r="Q1084" i="5" a="1"/>
  <c r="Q1084" i="5" s="1"/>
  <c r="O1384" i="5" a="1"/>
  <c r="O1384" i="5" s="1"/>
  <c r="O770" i="5" a="1"/>
  <c r="O770" i="5" s="1"/>
  <c r="Q1633" i="5" a="1"/>
  <c r="Q1633" i="5" s="1"/>
  <c r="Q1006" i="5" a="1"/>
  <c r="Q1006" i="5" s="1"/>
  <c r="R1006" i="5" s="1"/>
  <c r="Q1792" i="5" a="1"/>
  <c r="Q1792" i="5" s="1"/>
  <c r="R1792" i="5" s="1"/>
  <c r="Q238" i="5" a="1"/>
  <c r="Q238" i="5" s="1"/>
  <c r="R238" i="5" s="1"/>
  <c r="Q918" i="5" a="1"/>
  <c r="Q918" i="5" s="1"/>
  <c r="R918" i="5" s="1"/>
  <c r="Q1454" i="5" a="1"/>
  <c r="Q1454" i="5" s="1"/>
  <c r="O1860" i="5" a="1"/>
  <c r="O1860" i="5" s="1"/>
  <c r="P1860" i="5" s="1"/>
  <c r="U1860" i="5" s="1"/>
  <c r="Q1920" i="5" a="1"/>
  <c r="Q1920" i="5" s="1"/>
  <c r="R1920" i="5" s="1"/>
  <c r="Q908" i="5" a="1"/>
  <c r="Q908" i="5" s="1"/>
  <c r="R908" i="5" s="1"/>
  <c r="Q598" i="5" a="1"/>
  <c r="Q598" i="5" s="1"/>
  <c r="Q921" i="5" a="1"/>
  <c r="Q921" i="5" s="1"/>
  <c r="R921" i="5" s="1"/>
  <c r="O2325" i="5" a="1"/>
  <c r="O2325" i="5" s="1"/>
  <c r="Q1968" i="5" a="1"/>
  <c r="Q1968" i="5" s="1"/>
  <c r="Q1112" i="5" a="1"/>
  <c r="Q1112" i="5" s="1"/>
  <c r="R1112" i="5" s="1"/>
  <c r="O1490" i="5" a="1"/>
  <c r="O1490" i="5" s="1"/>
  <c r="O301" i="5" a="1"/>
  <c r="O301" i="5" s="1"/>
  <c r="P301" i="5" s="1"/>
  <c r="O1762" i="5" a="1"/>
  <c r="O1762" i="5" s="1"/>
  <c r="O1902" i="5" a="1"/>
  <c r="O1902" i="5" s="1"/>
  <c r="Q1108" i="5" a="1"/>
  <c r="Q1108" i="5" s="1"/>
  <c r="R1108" i="5" s="1"/>
  <c r="Q2360" i="5" a="1"/>
  <c r="Q2360" i="5" s="1"/>
  <c r="Q1523" i="5" a="1"/>
  <c r="Q1523" i="5" s="1"/>
  <c r="R1523" i="5" s="1"/>
  <c r="O1615" i="5" a="1"/>
  <c r="O1615" i="5" s="1"/>
  <c r="Q505" i="5" a="1"/>
  <c r="Q505" i="5" s="1"/>
  <c r="Q421" i="5" a="1"/>
  <c r="Q421" i="5" s="1"/>
  <c r="O262" i="5" a="1"/>
  <c r="O262" i="5" s="1"/>
  <c r="Q833" i="5" a="1"/>
  <c r="Q833" i="5" s="1"/>
  <c r="O1219" i="5" a="1"/>
  <c r="O1219" i="5" s="1"/>
  <c r="Q1623" i="5" a="1"/>
  <c r="Q1623" i="5" s="1"/>
  <c r="R1623" i="5" s="1"/>
  <c r="O1981" i="5" a="1"/>
  <c r="O1981" i="5" s="1"/>
  <c r="Q1039" i="5" a="1"/>
  <c r="Q1039" i="5" s="1"/>
  <c r="Q891" i="5" a="1"/>
  <c r="Q891" i="5" s="1"/>
  <c r="Q1103" i="5" a="1"/>
  <c r="Q1103" i="5" s="1"/>
  <c r="O152" i="5" a="1"/>
  <c r="O152" i="5" s="1"/>
  <c r="Q1676" i="5" a="1"/>
  <c r="Q1676" i="5" s="1"/>
  <c r="O2389" i="5" a="1"/>
  <c r="O2389" i="5" s="1"/>
  <c r="P2389" i="5" s="1"/>
  <c r="Q1130" i="5" a="1"/>
  <c r="Q1130" i="5" s="1"/>
  <c r="R1130" i="5" s="1"/>
  <c r="O448" i="5" a="1"/>
  <c r="O448" i="5" s="1"/>
  <c r="Q817" i="5" a="1"/>
  <c r="Q817" i="5" s="1"/>
  <c r="Q894" i="5" a="1"/>
  <c r="Q894" i="5" s="1"/>
  <c r="R894" i="5" s="1"/>
  <c r="Q1505" i="5" a="1"/>
  <c r="Q1505" i="5" s="1"/>
  <c r="R1505" i="5" s="1"/>
  <c r="O427" i="5" a="1"/>
  <c r="O427" i="5" s="1"/>
  <c r="O1676" i="5" a="1"/>
  <c r="O1676" i="5" s="1"/>
  <c r="O292" i="5" a="1"/>
  <c r="O292" i="5" s="1"/>
  <c r="Q460" i="5" a="1"/>
  <c r="Q460" i="5" s="1"/>
  <c r="R460" i="5" s="1"/>
  <c r="Q274" i="5" a="1"/>
  <c r="Q274" i="5" s="1"/>
  <c r="Q1653" i="5" a="1"/>
  <c r="Q1653" i="5" s="1"/>
  <c r="Q1858" i="5" a="1"/>
  <c r="Q1858" i="5" s="1"/>
  <c r="R1858" i="5" s="1"/>
  <c r="O758" i="5" a="1"/>
  <c r="O758" i="5" s="1"/>
  <c r="O2213" i="5" a="1"/>
  <c r="O2213" i="5" s="1"/>
  <c r="P2213" i="5" s="1"/>
  <c r="Q1080" i="5" a="1"/>
  <c r="Q1080" i="5" s="1"/>
  <c r="R1080" i="5" s="1"/>
  <c r="U1080" i="5" s="1"/>
  <c r="Q925" i="5" a="1"/>
  <c r="Q925" i="5" s="1"/>
  <c r="R925" i="5" s="1"/>
  <c r="O2310" i="5" a="1"/>
  <c r="O2310" i="5" s="1"/>
  <c r="P2310" i="5" s="1"/>
  <c r="Q2361" i="5" a="1"/>
  <c r="Q2361" i="5" s="1"/>
  <c r="R2361" i="5" s="1"/>
  <c r="Q1716" i="5" a="1"/>
  <c r="Q1716" i="5" s="1"/>
  <c r="R1716" i="5" s="1"/>
  <c r="Q2394" i="5" a="1"/>
  <c r="Q2394" i="5" s="1"/>
  <c r="R2394" i="5" s="1"/>
  <c r="O2030" i="5" a="1"/>
  <c r="O2030" i="5" s="1"/>
  <c r="Q2176" i="5" a="1"/>
  <c r="Q2176" i="5" s="1"/>
  <c r="O1798" i="5" a="1"/>
  <c r="O1798" i="5" s="1"/>
  <c r="Q1508" i="5" a="1"/>
  <c r="Q1508" i="5" s="1"/>
  <c r="O725" i="5" a="1"/>
  <c r="O725" i="5" s="1"/>
  <c r="Q220" i="5" a="1"/>
  <c r="Q220" i="5" s="1"/>
  <c r="R220" i="5" s="1"/>
  <c r="Q1819" i="5" a="1"/>
  <c r="Q1819" i="5" s="1"/>
  <c r="R1819" i="5" s="1"/>
  <c r="O2103" i="5" a="1"/>
  <c r="O2103" i="5" s="1"/>
  <c r="P2103" i="5" s="1"/>
  <c r="O1466" i="5" a="1"/>
  <c r="O1466" i="5" s="1"/>
  <c r="O1647" i="5" a="1"/>
  <c r="O1647" i="5" s="1"/>
  <c r="Q2198" i="5" a="1"/>
  <c r="Q2198" i="5" s="1"/>
  <c r="O1288" i="5" a="1"/>
  <c r="O1288" i="5" s="1"/>
  <c r="Q1842" i="5" a="1"/>
  <c r="Q1842" i="5" s="1"/>
  <c r="R1842" i="5" s="1"/>
  <c r="U1842" i="5" s="1"/>
  <c r="O880" i="5" a="1"/>
  <c r="O880" i="5" s="1"/>
  <c r="Q1980" i="5" a="1"/>
  <c r="Q1980" i="5" s="1"/>
  <c r="Q1089" i="5" a="1"/>
  <c r="Q1089" i="5" s="1"/>
  <c r="R1089" i="5" s="1"/>
  <c r="Q1679" i="5" a="1"/>
  <c r="Q1679" i="5" s="1"/>
  <c r="R1679" i="5" s="1"/>
  <c r="U1679" i="5" s="1"/>
  <c r="O1702" i="5" a="1"/>
  <c r="O1702" i="5" s="1"/>
  <c r="P1702" i="5" s="1"/>
  <c r="Q1192" i="5" a="1"/>
  <c r="Q1192" i="5" s="1"/>
  <c r="R1192" i="5" s="1"/>
  <c r="O1694" i="5" a="1"/>
  <c r="O1694" i="5" s="1"/>
  <c r="Q213" i="5" a="1"/>
  <c r="Q213" i="5" s="1"/>
  <c r="R213" i="5" s="1"/>
  <c r="O1866" i="5" a="1"/>
  <c r="O1866" i="5" s="1"/>
  <c r="O428" i="5" a="1"/>
  <c r="O428" i="5" s="1"/>
  <c r="O24" i="5" a="1"/>
  <c r="O24" i="5" s="1"/>
  <c r="O434" i="5" a="1"/>
  <c r="O434" i="5" s="1"/>
  <c r="P434" i="5" s="1"/>
  <c r="Q434" i="5" a="1"/>
  <c r="Q434" i="5" s="1"/>
  <c r="R434" i="5" s="1"/>
  <c r="O2294" i="5" a="1"/>
  <c r="O2294" i="5" s="1"/>
  <c r="Q596" i="5" a="1"/>
  <c r="Q596" i="5" s="1"/>
  <c r="R596" i="5" s="1"/>
  <c r="O1254" i="5" a="1"/>
  <c r="O1254" i="5" s="1"/>
  <c r="Q1564" i="5" a="1"/>
  <c r="Q1564" i="5" s="1"/>
  <c r="Q402" i="5" a="1"/>
  <c r="Q402" i="5" s="1"/>
  <c r="R402" i="5" s="1"/>
  <c r="Q1237" i="5" a="1"/>
  <c r="Q1237" i="5" s="1"/>
  <c r="R1237" i="5" s="1"/>
  <c r="O1266" i="5" a="1"/>
  <c r="O1266" i="5" s="1"/>
  <c r="O1455" i="5" a="1"/>
  <c r="O1455" i="5" s="1"/>
  <c r="P1455" i="5" s="1"/>
  <c r="Q413" i="5" a="1"/>
  <c r="Q413" i="5" s="1"/>
  <c r="R413" i="5" s="1"/>
  <c r="Q1450" i="5" a="1"/>
  <c r="Q1450" i="5" s="1"/>
  <c r="Q1449" i="5" a="1"/>
  <c r="Q1449" i="5" s="1"/>
  <c r="O2234" i="5" a="1"/>
  <c r="O2234" i="5" s="1"/>
  <c r="P2234" i="5" s="1"/>
  <c r="Q2290" i="5" a="1"/>
  <c r="Q2290" i="5" s="1"/>
  <c r="O1871" i="5" a="1"/>
  <c r="O1871" i="5" s="1"/>
  <c r="P1871" i="5" s="1"/>
  <c r="O1501" i="5" a="1"/>
  <c r="O1501" i="5" s="1"/>
  <c r="P1501" i="5" s="1"/>
  <c r="U1501" i="5" s="1"/>
  <c r="Q800" i="5" a="1"/>
  <c r="Q800" i="5" s="1"/>
  <c r="R800" i="5" s="1"/>
  <c r="U800" i="5" s="1"/>
  <c r="Q577" i="5" a="1"/>
  <c r="Q577" i="5" s="1"/>
  <c r="Q1260" i="5" a="1"/>
  <c r="Q1260" i="5" s="1"/>
  <c r="R1260" i="5" s="1"/>
  <c r="O896" i="5" a="1"/>
  <c r="O896" i="5" s="1"/>
  <c r="P896" i="5" s="1"/>
  <c r="Q1344" i="5" a="1"/>
  <c r="Q1344" i="5" s="1"/>
  <c r="R1344" i="5" s="1"/>
  <c r="Q724" i="5" a="1"/>
  <c r="Q724" i="5" s="1"/>
  <c r="Q1696" i="5" a="1"/>
  <c r="Q1696" i="5" s="1"/>
  <c r="Q426" i="5" a="1"/>
  <c r="Q426" i="5" s="1"/>
  <c r="Q1913" i="5" a="1"/>
  <c r="Q1913" i="5" s="1"/>
  <c r="O2364" i="5" a="1"/>
  <c r="O2364" i="5" s="1"/>
  <c r="Q2192" i="5" a="1"/>
  <c r="Q2192" i="5" s="1"/>
  <c r="Q1549" i="5" a="1"/>
  <c r="Q1549" i="5" s="1"/>
  <c r="R1549" i="5" s="1"/>
  <c r="O1661" i="5" a="1"/>
  <c r="O1661" i="5" s="1"/>
  <c r="P1661" i="5" s="1"/>
  <c r="Q1638" i="5" a="1"/>
  <c r="Q1638" i="5" s="1"/>
  <c r="R1638" i="5" s="1"/>
  <c r="O996" i="5" a="1"/>
  <c r="O996" i="5" s="1"/>
  <c r="Q1895" i="5" a="1"/>
  <c r="Q1895" i="5" s="1"/>
  <c r="R1895" i="5" s="1"/>
  <c r="O346" i="5" a="1"/>
  <c r="O346" i="5" s="1"/>
  <c r="Q1342" i="5" a="1"/>
  <c r="Q1342" i="5" s="1"/>
  <c r="Q1181" i="5" a="1"/>
  <c r="Q1181" i="5" s="1"/>
  <c r="R1181" i="5" s="1"/>
  <c r="Q2120" i="5" a="1"/>
  <c r="Q2120" i="5" s="1"/>
  <c r="R2120" i="5" s="1"/>
  <c r="O1234" i="5" a="1"/>
  <c r="O1234" i="5" s="1"/>
  <c r="O524" i="5" a="1"/>
  <c r="O524" i="5" s="1"/>
  <c r="O1483" i="5" a="1"/>
  <c r="O1483" i="5" s="1"/>
  <c r="Q585" i="5" a="1"/>
  <c r="Q585" i="5" s="1"/>
  <c r="R585" i="5" s="1"/>
  <c r="Q544" i="5" a="1"/>
  <c r="Q544" i="5" s="1"/>
  <c r="R544" i="5" s="1"/>
  <c r="U544" i="5" s="1"/>
  <c r="O452" i="5" a="1"/>
  <c r="O452" i="5" s="1"/>
  <c r="P452" i="5" s="1"/>
  <c r="Q716" i="5" a="1"/>
  <c r="Q716" i="5" s="1"/>
  <c r="Q2078" i="5" a="1"/>
  <c r="Q2078" i="5" s="1"/>
  <c r="R2078" i="5" s="1"/>
  <c r="O617" i="5" a="1"/>
  <c r="O617" i="5" s="1"/>
  <c r="O2321" i="5" a="1"/>
  <c r="O2321" i="5" s="1"/>
  <c r="P2321" i="5" s="1"/>
  <c r="U2321" i="5" s="1"/>
  <c r="Q941" i="5" a="1"/>
  <c r="Q941" i="5" s="1"/>
  <c r="R941" i="5" s="1"/>
  <c r="Q356" i="5" a="1"/>
  <c r="Q356" i="5" s="1"/>
  <c r="R356" i="5" s="1"/>
  <c r="Q2256" i="5" a="1"/>
  <c r="Q2256" i="5" s="1"/>
  <c r="R2256" i="5" s="1"/>
  <c r="Q454" i="5" a="1"/>
  <c r="Q454" i="5" s="1"/>
  <c r="Q68" i="5" a="1"/>
  <c r="Q68" i="5" s="1"/>
  <c r="O612" i="5" a="1"/>
  <c r="O612" i="5" s="1"/>
  <c r="O332" i="5" a="1"/>
  <c r="O332" i="5" s="1"/>
  <c r="P332" i="5" s="1"/>
  <c r="Q2354" i="5" a="1"/>
  <c r="Q2354" i="5" s="1"/>
  <c r="O1534" i="5" a="1"/>
  <c r="O1534" i="5" s="1"/>
  <c r="O2155" i="5" a="1"/>
  <c r="O2155" i="5" s="1"/>
  <c r="P2155" i="5" s="1"/>
  <c r="O708" i="5" a="1"/>
  <c r="O708" i="5" s="1"/>
  <c r="O817" i="5" a="1"/>
  <c r="O817" i="5" s="1"/>
  <c r="Q728" i="5" a="1"/>
  <c r="Q728" i="5" s="1"/>
  <c r="O2014" i="5" a="1"/>
  <c r="O2014" i="5" s="1"/>
  <c r="Q1663" i="5" a="1"/>
  <c r="Q1663" i="5" s="1"/>
  <c r="Q1289" i="5" a="1"/>
  <c r="Q1289" i="5" s="1"/>
  <c r="O54" i="5" a="1"/>
  <c r="O54" i="5" s="1"/>
  <c r="O1478" i="5" a="1"/>
  <c r="O1478" i="5" s="1"/>
  <c r="P1478" i="5" s="1"/>
  <c r="O651" i="5" a="1"/>
  <c r="O651" i="5" s="1"/>
  <c r="P651" i="5" s="1"/>
  <c r="Q2440" i="5" a="1"/>
  <c r="Q2440" i="5" s="1"/>
  <c r="Q55" i="5" a="1"/>
  <c r="Q55" i="5" s="1"/>
  <c r="R55" i="5" s="1"/>
  <c r="U55" i="5" s="1"/>
  <c r="O2174" i="5" a="1"/>
  <c r="O2174" i="5" s="1"/>
  <c r="P2174" i="5" s="1"/>
  <c r="O2060" i="5" a="1"/>
  <c r="O2060" i="5" s="1"/>
  <c r="O2249" i="5" a="1"/>
  <c r="O2249" i="5" s="1"/>
  <c r="Q473" i="5" a="1"/>
  <c r="Q473" i="5" s="1"/>
  <c r="Q694" i="5" a="1"/>
  <c r="Q694" i="5" s="1"/>
  <c r="O1806" i="5" a="1"/>
  <c r="O1806" i="5" s="1"/>
  <c r="Q1043" i="5" a="1"/>
  <c r="Q1043" i="5" s="1"/>
  <c r="Q265" i="5" a="1"/>
  <c r="Q265" i="5" s="1"/>
  <c r="R265" i="5" s="1"/>
  <c r="Q2220" i="5" a="1"/>
  <c r="Q2220" i="5" s="1"/>
  <c r="R2220" i="5" s="1"/>
  <c r="U2220" i="5" s="1"/>
  <c r="Q492" i="5" a="1"/>
  <c r="Q492" i="5" s="1"/>
  <c r="R492" i="5" s="1"/>
  <c r="Q2279" i="5" a="1"/>
  <c r="Q2279" i="5" s="1"/>
  <c r="R2279" i="5" s="1"/>
  <c r="Q297" i="5" a="1"/>
  <c r="Q297" i="5" s="1"/>
  <c r="Q818" i="5" a="1"/>
  <c r="Q818" i="5" s="1"/>
  <c r="Q2417" i="5" a="1"/>
  <c r="Q2417" i="5" s="1"/>
  <c r="R2417" i="5" s="1"/>
  <c r="Q2006" i="5" a="1"/>
  <c r="Q2006" i="5" s="1"/>
  <c r="Q418" i="5" a="1"/>
  <c r="Q418" i="5" s="1"/>
  <c r="Q2424" i="5" a="1"/>
  <c r="Q2424" i="5" s="1"/>
  <c r="O73" i="5" a="1"/>
  <c r="O73" i="5" s="1"/>
  <c r="O1317" i="5" a="1"/>
  <c r="O1317" i="5" s="1"/>
  <c r="P1317" i="5" s="1"/>
  <c r="U1317" i="5" s="1"/>
  <c r="O1648" i="5" a="1"/>
  <c r="O1648" i="5" s="1"/>
  <c r="Q1425" i="5" a="1"/>
  <c r="Q1425" i="5" s="1"/>
  <c r="Q1887" i="5" a="1"/>
  <c r="Q1887" i="5" s="1"/>
  <c r="O1403" i="5" a="1"/>
  <c r="O1403" i="5" s="1"/>
  <c r="O1688" i="5" a="1"/>
  <c r="O1688" i="5" s="1"/>
  <c r="Q600" i="5" a="1"/>
  <c r="Q600" i="5" s="1"/>
  <c r="R600" i="5" s="1"/>
  <c r="O1919" i="5" a="1"/>
  <c r="O1919" i="5" s="1"/>
  <c r="P1919" i="5" s="1"/>
  <c r="Q2351" i="5" a="1"/>
  <c r="Q2351" i="5" s="1"/>
  <c r="O2124" i="5" a="1"/>
  <c r="O2124" i="5" s="1"/>
  <c r="O2348" i="5" a="1"/>
  <c r="O2348" i="5" s="1"/>
  <c r="Q687" i="5" a="1"/>
  <c r="Q687" i="5" s="1"/>
  <c r="R687" i="5" s="1"/>
  <c r="O674" i="5" a="1"/>
  <c r="O674" i="5" s="1"/>
  <c r="O1748" i="5" a="1"/>
  <c r="O1748" i="5" s="1"/>
  <c r="O242" i="5" a="1"/>
  <c r="O242" i="5" s="1"/>
  <c r="Q1058" i="5" a="1"/>
  <c r="Q1058" i="5" s="1"/>
  <c r="O45" i="5" a="1"/>
  <c r="O45" i="5" s="1"/>
  <c r="P45" i="5" s="1"/>
  <c r="U45" i="5" s="1"/>
  <c r="O992" i="5" a="1"/>
  <c r="O992" i="5" s="1"/>
  <c r="Q634" i="5" a="1"/>
  <c r="Q634" i="5" s="1"/>
  <c r="O859" i="5" a="1"/>
  <c r="O859" i="5" s="1"/>
  <c r="P859" i="5" s="1"/>
  <c r="Q971" i="5" a="1"/>
  <c r="Q971" i="5" s="1"/>
  <c r="R971" i="5" s="1"/>
  <c r="Q349" i="5" a="1"/>
  <c r="Q349" i="5" s="1"/>
  <c r="R349" i="5" s="1"/>
  <c r="O2346" i="5" a="1"/>
  <c r="O2346" i="5" s="1"/>
  <c r="O1212" i="5" a="1"/>
  <c r="O1212" i="5" s="1"/>
  <c r="O97" i="5" a="1"/>
  <c r="O97" i="5" s="1"/>
  <c r="O1174" i="5" a="1"/>
  <c r="O1174" i="5" s="1"/>
  <c r="O1989" i="5" a="1"/>
  <c r="O1989" i="5" s="1"/>
  <c r="Q879" i="5" a="1"/>
  <c r="Q879" i="5" s="1"/>
  <c r="Q1945" i="5" a="1"/>
  <c r="Q1945" i="5" s="1"/>
  <c r="O866" i="5" a="1"/>
  <c r="O866" i="5" s="1"/>
  <c r="P866" i="5" s="1"/>
  <c r="U866" i="5" s="1"/>
  <c r="O260" i="5" a="1"/>
  <c r="O260" i="5" s="1"/>
  <c r="P260" i="5" s="1"/>
  <c r="O826" i="5" a="1"/>
  <c r="O826" i="5" s="1"/>
  <c r="O926" i="5" a="1"/>
  <c r="O926" i="5" s="1"/>
  <c r="Q815" i="5" a="1"/>
  <c r="Q815" i="5" s="1"/>
  <c r="R815" i="5" s="1"/>
  <c r="O1563" i="5" a="1"/>
  <c r="O1563" i="5" s="1"/>
  <c r="O145" i="5" a="1"/>
  <c r="O145" i="5" s="1"/>
  <c r="Q20" i="5" a="1"/>
  <c r="Q20" i="5" s="1"/>
  <c r="Q1310" i="5" a="1"/>
  <c r="Q1310" i="5" s="1"/>
  <c r="Q1470" i="5" a="1"/>
  <c r="Q1470" i="5" s="1"/>
  <c r="R1470" i="5" s="1"/>
  <c r="Q2038" i="5" a="1"/>
  <c r="Q2038" i="5" s="1"/>
  <c r="R2038" i="5" s="1"/>
  <c r="Q706" i="5" a="1"/>
  <c r="Q706" i="5" s="1"/>
  <c r="R706" i="5" s="1"/>
  <c r="Q2171" i="5" a="1"/>
  <c r="Q2171" i="5" s="1"/>
  <c r="R2171" i="5" s="1"/>
  <c r="O1751" i="5" a="1"/>
  <c r="O1751" i="5" s="1"/>
  <c r="O286" i="5" a="1"/>
  <c r="O286" i="5" s="1"/>
  <c r="O127" i="5" a="1"/>
  <c r="O127" i="5" s="1"/>
  <c r="P127" i="5" s="1"/>
  <c r="Q2340" i="5" a="1"/>
  <c r="Q2340" i="5" s="1"/>
  <c r="Q799" i="5" a="1"/>
  <c r="Q799" i="5" s="1"/>
  <c r="Q1355" i="5" a="1"/>
  <c r="Q1355" i="5" s="1"/>
  <c r="O2433" i="5" a="1"/>
  <c r="O2433" i="5" s="1"/>
  <c r="Q904" i="5" a="1"/>
  <c r="Q904" i="5" s="1"/>
  <c r="Q1144" i="5" a="1"/>
  <c r="Q1144" i="5" s="1"/>
  <c r="Q551" i="5" a="1"/>
  <c r="Q551" i="5" s="1"/>
  <c r="R551" i="5" s="1"/>
  <c r="Q1391" i="5" a="1"/>
  <c r="Q1391" i="5" s="1"/>
  <c r="R1391" i="5" s="1"/>
  <c r="O490" i="5" a="1"/>
  <c r="O490" i="5" s="1"/>
  <c r="O1211" i="5" a="1"/>
  <c r="O1211" i="5" s="1"/>
  <c r="P1211" i="5" s="1"/>
  <c r="U1211" i="5" s="1"/>
  <c r="O1851" i="5" a="1"/>
  <c r="O1851" i="5" s="1"/>
  <c r="P1851" i="5" s="1"/>
  <c r="Q655" i="5" a="1"/>
  <c r="Q655" i="5" s="1"/>
  <c r="Q262" i="5" a="1"/>
  <c r="Q262" i="5" s="1"/>
  <c r="R262" i="5" s="1"/>
  <c r="O876" i="5" a="1"/>
  <c r="O876" i="5" s="1"/>
  <c r="P876" i="5" s="1"/>
  <c r="U876" i="5" s="1"/>
  <c r="O2211" i="5" a="1"/>
  <c r="O2211" i="5" s="1"/>
  <c r="O916" i="5" a="1"/>
  <c r="O916" i="5" s="1"/>
  <c r="O1972" i="5" a="1"/>
  <c r="O1972" i="5" s="1"/>
  <c r="O2403" i="5" a="1"/>
  <c r="O2403" i="5" s="1"/>
  <c r="P2403" i="5" s="1"/>
  <c r="Q439" i="5" a="1"/>
  <c r="Q439" i="5" s="1"/>
  <c r="Q2352" i="5" a="1"/>
  <c r="Q2352" i="5" s="1"/>
  <c r="Q1177" i="5" a="1"/>
  <c r="Q1177" i="5" s="1"/>
  <c r="R1177" i="5" s="1"/>
  <c r="O1056" i="5" a="1"/>
  <c r="O1056" i="5" s="1"/>
  <c r="P1056" i="5" s="1"/>
  <c r="O1944" i="5" a="1"/>
  <c r="O1944" i="5" s="1"/>
  <c r="P1944" i="5" s="1"/>
  <c r="U1944" i="5" s="1"/>
  <c r="O2440" i="5" a="1"/>
  <c r="O2440" i="5" s="1"/>
  <c r="Q1236" i="5" a="1"/>
  <c r="Q1236" i="5" s="1"/>
  <c r="R1236" i="5" s="1"/>
  <c r="Q1209" i="5" a="1"/>
  <c r="Q1209" i="5" s="1"/>
  <c r="R1209" i="5" s="1"/>
  <c r="O1332" i="5" a="1"/>
  <c r="O1332" i="5" s="1"/>
  <c r="O339" i="5" a="1"/>
  <c r="O339" i="5" s="1"/>
  <c r="Q2380" i="5" a="1"/>
  <c r="Q2380" i="5" s="1"/>
  <c r="Q959" i="5" a="1"/>
  <c r="Q959" i="5" s="1"/>
  <c r="R959" i="5" s="1"/>
  <c r="O26" i="5" a="1"/>
  <c r="O26" i="5" s="1"/>
  <c r="Q804" i="5" a="1"/>
  <c r="Q804" i="5" s="1"/>
  <c r="O405" i="5" a="1"/>
  <c r="O405" i="5" s="1"/>
  <c r="P405" i="5" s="1"/>
  <c r="U405" i="5" s="1"/>
  <c r="Q1871" i="5" a="1"/>
  <c r="Q1871" i="5" s="1"/>
  <c r="R1871" i="5" s="1"/>
  <c r="O838" i="5" a="1"/>
  <c r="O838" i="5" s="1"/>
  <c r="P838" i="5" s="1"/>
  <c r="Q1601" i="5" a="1"/>
  <c r="Q1601" i="5" s="1"/>
  <c r="R1601" i="5" s="1"/>
  <c r="Q1339" i="5" a="1"/>
  <c r="Q1339" i="5" s="1"/>
  <c r="Q911" i="5" a="1"/>
  <c r="Q911" i="5" s="1"/>
  <c r="R911" i="5" s="1"/>
  <c r="O1949" i="5" a="1"/>
  <c r="O1949" i="5" s="1"/>
  <c r="O426" i="5" a="1"/>
  <c r="O426" i="5" s="1"/>
  <c r="O1398" i="5" a="1"/>
  <c r="O1398" i="5" s="1"/>
  <c r="O1550" i="5" a="1"/>
  <c r="O1550" i="5" s="1"/>
  <c r="O1031" i="5" a="1"/>
  <c r="O1031" i="5" s="1"/>
  <c r="P1031" i="5" s="1"/>
  <c r="Q2004" i="5" a="1"/>
  <c r="Q2004" i="5" s="1"/>
  <c r="O1035" i="5" a="1"/>
  <c r="O1035" i="5" s="1"/>
  <c r="Q1377" i="5" a="1"/>
  <c r="Q1377" i="5" s="1"/>
  <c r="R1377" i="5" s="1"/>
  <c r="U1377" i="5" s="1"/>
  <c r="Q114" i="5" a="1"/>
  <c r="Q114" i="5" s="1"/>
  <c r="Q1577" i="5" a="1"/>
  <c r="Q1577" i="5" s="1"/>
  <c r="O920" i="5" a="1"/>
  <c r="O920" i="5" s="1"/>
  <c r="Q1710" i="5" a="1"/>
  <c r="Q1710" i="5" s="1"/>
  <c r="O2323" i="5" a="1"/>
  <c r="O2323" i="5" s="1"/>
  <c r="O2271" i="5" a="1"/>
  <c r="O2271" i="5" s="1"/>
  <c r="P2271" i="5" s="1"/>
  <c r="U2271" i="5" s="1"/>
  <c r="O1827" i="5" a="1"/>
  <c r="O1827" i="5" s="1"/>
  <c r="Q931" i="5" a="1"/>
  <c r="Q931" i="5" s="1"/>
  <c r="R931" i="5" s="1"/>
  <c r="O735" i="5" a="1"/>
  <c r="O735" i="5" s="1"/>
  <c r="O564" i="5" a="1"/>
  <c r="O564" i="5" s="1"/>
  <c r="P564" i="5" s="1"/>
  <c r="Q720" i="5" a="1"/>
  <c r="Q720" i="5" s="1"/>
  <c r="R720" i="5" s="1"/>
  <c r="O1169" i="5" a="1"/>
  <c r="O1169" i="5" s="1"/>
  <c r="P1169" i="5" s="1"/>
  <c r="Q448" i="5" a="1"/>
  <c r="Q448" i="5" s="1"/>
  <c r="R448" i="5" s="1"/>
  <c r="Q569" i="5" a="1"/>
  <c r="Q569" i="5" s="1"/>
  <c r="R569" i="5" s="1"/>
  <c r="Q2031" i="5" a="1"/>
  <c r="Q2031" i="5" s="1"/>
  <c r="Q338" i="5" a="1"/>
  <c r="Q338" i="5" s="1"/>
  <c r="O941" i="5" a="1"/>
  <c r="O941" i="5" s="1"/>
  <c r="P941" i="5" s="1"/>
  <c r="Q1255" i="5" a="1"/>
  <c r="Q1255" i="5" s="1"/>
  <c r="R1255" i="5" s="1"/>
  <c r="U1255" i="5" s="1"/>
  <c r="Q2182" i="5" a="1"/>
  <c r="Q2182" i="5" s="1"/>
  <c r="R2182" i="5" s="1"/>
  <c r="O1946" i="5" a="1"/>
  <c r="O1946" i="5" s="1"/>
  <c r="Q2291" i="5" a="1"/>
  <c r="Q2291" i="5" s="1"/>
  <c r="O256" i="5" a="1"/>
  <c r="O256" i="5" s="1"/>
  <c r="O1570" i="5" a="1"/>
  <c r="O1570" i="5" s="1"/>
  <c r="O404" i="5" a="1"/>
  <c r="O404" i="5" s="1"/>
  <c r="Q1056" i="5" a="1"/>
  <c r="Q1056" i="5" s="1"/>
  <c r="R1056" i="5" s="1"/>
  <c r="Q1838" i="5" a="1"/>
  <c r="Q1838" i="5" s="1"/>
  <c r="O1614" i="5" a="1"/>
  <c r="O1614" i="5" s="1"/>
  <c r="P1614" i="5" s="1"/>
  <c r="O769" i="5" a="1"/>
  <c r="O769" i="5" s="1"/>
  <c r="Q2382" i="5" a="1"/>
  <c r="Q2382" i="5" s="1"/>
  <c r="R2382" i="5" s="1"/>
  <c r="Q1994" i="5" a="1"/>
  <c r="Q1994" i="5" s="1"/>
  <c r="Q1090" i="5" a="1"/>
  <c r="Q1090" i="5" s="1"/>
  <c r="R1090" i="5" s="1"/>
  <c r="Q234" i="5" a="1"/>
  <c r="Q234" i="5" s="1"/>
  <c r="R234" i="5" s="1"/>
  <c r="U234" i="5" s="1"/>
  <c r="Q1465" i="5" a="1"/>
  <c r="Q1465" i="5" s="1"/>
  <c r="Q307" i="5" a="1"/>
  <c r="Q307" i="5" s="1"/>
  <c r="R307" i="5" s="1"/>
  <c r="O2071" i="5" a="1"/>
  <c r="O2071" i="5" s="1"/>
  <c r="O2221" i="5" a="1"/>
  <c r="O2221" i="5" s="1"/>
  <c r="O2358" i="5" a="1"/>
  <c r="O2358" i="5" s="1"/>
  <c r="Q1617" i="5" a="1"/>
  <c r="Q1617" i="5" s="1"/>
  <c r="O1749" i="5" a="1"/>
  <c r="O1749" i="5" s="1"/>
  <c r="O2332" i="5" a="1"/>
  <c r="O2332" i="5" s="1"/>
  <c r="Q737" i="5" a="1"/>
  <c r="Q737" i="5" s="1"/>
  <c r="Q746" i="5" a="1"/>
  <c r="Q746" i="5" s="1"/>
  <c r="Q594" i="5" a="1"/>
  <c r="Q594" i="5" s="1"/>
  <c r="Q1390" i="5" a="1"/>
  <c r="Q1390" i="5" s="1"/>
  <c r="R1390" i="5" s="1"/>
  <c r="O467" i="5" a="1"/>
  <c r="O467" i="5" s="1"/>
  <c r="O921" i="5" a="1"/>
  <c r="O921" i="5" s="1"/>
  <c r="P921" i="5" s="1"/>
  <c r="U921" i="5" s="1"/>
  <c r="O408" i="5" a="1"/>
  <c r="O408" i="5" s="1"/>
  <c r="Q1502" i="5" a="1"/>
  <c r="Q1502" i="5" s="1"/>
  <c r="R1502" i="5" s="1"/>
  <c r="Q353" i="5" a="1"/>
  <c r="Q353" i="5" s="1"/>
  <c r="O36" i="5" a="1"/>
  <c r="O36" i="5" s="1"/>
  <c r="O283" i="5" a="1"/>
  <c r="O283" i="5" s="1"/>
  <c r="Q2379" i="5" a="1"/>
  <c r="Q2379" i="5" s="1"/>
  <c r="R2379" i="5" s="1"/>
  <c r="O1199" i="5" a="1"/>
  <c r="O1199" i="5" s="1"/>
  <c r="P1199" i="5" s="1"/>
  <c r="O2434" i="5" a="1"/>
  <c r="O2434" i="5" s="1"/>
  <c r="Q1207" i="5" a="1"/>
  <c r="Q1207" i="5" s="1"/>
  <c r="O2239" i="5" a="1"/>
  <c r="O2239" i="5" s="1"/>
  <c r="O2429" i="5" a="1"/>
  <c r="O2429" i="5" s="1"/>
  <c r="O2447" i="5" a="1"/>
  <c r="O2447" i="5" s="1"/>
  <c r="P2447" i="5" s="1"/>
  <c r="O2436" i="5" a="1"/>
  <c r="O2436" i="5" s="1"/>
  <c r="O1811" i="5" a="1"/>
  <c r="O1811" i="5" s="1"/>
  <c r="O2076" i="5" a="1"/>
  <c r="O2076" i="5" s="1"/>
  <c r="Q901" i="5" a="1"/>
  <c r="Q901" i="5" s="1"/>
  <c r="Q1762" i="5" a="1"/>
  <c r="Q1762" i="5" s="1"/>
  <c r="R1762" i="5" s="1"/>
  <c r="Q1495" i="5" a="1"/>
  <c r="Q1495" i="5" s="1"/>
  <c r="R1495" i="5" s="1"/>
  <c r="Q681" i="5" a="1"/>
  <c r="Q681" i="5" s="1"/>
  <c r="R681" i="5" s="1"/>
  <c r="U681" i="5" s="1"/>
  <c r="O2314" i="5" a="1"/>
  <c r="O2314" i="5" s="1"/>
  <c r="Q1059" i="5" a="1"/>
  <c r="Q1059" i="5" s="1"/>
  <c r="Q1244" i="5" a="1"/>
  <c r="Q1244" i="5" s="1"/>
  <c r="R1244" i="5" s="1"/>
  <c r="Q1636" i="5" a="1"/>
  <c r="Q1636" i="5" s="1"/>
  <c r="R1636" i="5" s="1"/>
  <c r="U1636" i="5" s="1"/>
  <c r="Q339" i="5" a="1"/>
  <c r="Q339" i="5" s="1"/>
  <c r="R339" i="5" s="1"/>
  <c r="O1666" i="5" a="1"/>
  <c r="O1666" i="5" s="1"/>
  <c r="O1722" i="5" a="1"/>
  <c r="O1722" i="5" s="1"/>
  <c r="O906" i="5" a="1"/>
  <c r="O906" i="5" s="1"/>
  <c r="P906" i="5" s="1"/>
  <c r="O259" i="5" a="1"/>
  <c r="O259" i="5" s="1"/>
  <c r="P259" i="5" s="1"/>
  <c r="U259" i="5" s="1"/>
  <c r="Q1521" i="5" a="1"/>
  <c r="Q1521" i="5" s="1"/>
  <c r="R1521" i="5" s="1"/>
  <c r="U1521" i="5" s="1"/>
  <c r="Q1307" i="5" a="1"/>
  <c r="Q1307" i="5" s="1"/>
  <c r="R1307" i="5" s="1"/>
  <c r="Q2039" i="5" a="1"/>
  <c r="Q2039" i="5" s="1"/>
  <c r="Q1153" i="5" a="1"/>
  <c r="Q1153" i="5" s="1"/>
  <c r="O1531" i="5" a="1"/>
  <c r="O1531" i="5" s="1"/>
  <c r="P1531" i="5" s="1"/>
  <c r="O2417" i="5" a="1"/>
  <c r="O2417" i="5" s="1"/>
  <c r="P2417" i="5" s="1"/>
  <c r="U2417" i="5" s="1"/>
  <c r="O1770" i="5" a="1"/>
  <c r="O1770" i="5" s="1"/>
  <c r="O1744" i="5" a="1"/>
  <c r="O1744" i="5" s="1"/>
  <c r="Q2402" i="5" a="1"/>
  <c r="Q2402" i="5" s="1"/>
  <c r="Q2017" i="5" a="1"/>
  <c r="Q2017" i="5" s="1"/>
  <c r="O2019" i="5" a="1"/>
  <c r="O2019" i="5" s="1"/>
  <c r="P2019" i="5" s="1"/>
  <c r="Q884" i="5" a="1"/>
  <c r="Q884" i="5" s="1"/>
  <c r="Q1599" i="5" a="1"/>
  <c r="Q1599" i="5" s="1"/>
  <c r="O1562" i="5" a="1"/>
  <c r="O1562" i="5" s="1"/>
  <c r="P1562" i="5" s="1"/>
  <c r="Q1356" i="5" a="1"/>
  <c r="Q1356" i="5" s="1"/>
  <c r="R1356" i="5" s="1"/>
  <c r="Q2265" i="5" a="1"/>
  <c r="Q2265" i="5" s="1"/>
  <c r="R2265" i="5" s="1"/>
  <c r="O549" i="5" a="1"/>
  <c r="O549" i="5" s="1"/>
  <c r="P549" i="5" s="1"/>
  <c r="U549" i="5" s="1"/>
  <c r="O2287" i="5" a="1"/>
  <c r="O2287" i="5" s="1"/>
  <c r="O837" i="5" a="1"/>
  <c r="O837" i="5" s="1"/>
  <c r="O1961" i="5" a="1"/>
  <c r="O1961" i="5" s="1"/>
  <c r="P1961" i="5" s="1"/>
  <c r="Q797" i="5" a="1"/>
  <c r="Q797" i="5" s="1"/>
  <c r="R797" i="5" s="1"/>
  <c r="O1202" i="5" a="1"/>
  <c r="O1202" i="5" s="1"/>
  <c r="Q615" i="5" a="1"/>
  <c r="Q615" i="5" s="1"/>
  <c r="R615" i="5" s="1"/>
  <c r="O2049" i="5" a="1"/>
  <c r="O2049" i="5" s="1"/>
  <c r="Q414" i="5" a="1"/>
  <c r="Q414" i="5" s="1"/>
  <c r="R414" i="5" s="1"/>
  <c r="Q1604" i="5" a="1"/>
  <c r="Q1604" i="5" s="1"/>
  <c r="Q2019" i="5" a="1"/>
  <c r="Q2019" i="5" s="1"/>
  <c r="R2019" i="5" s="1"/>
  <c r="O690" i="5" a="1"/>
  <c r="O690" i="5" s="1"/>
  <c r="Q2169" i="5" a="1"/>
  <c r="Q2169" i="5" s="1"/>
  <c r="O1611" i="5" a="1"/>
  <c r="O1611" i="5" s="1"/>
  <c r="P1611" i="5" s="1"/>
  <c r="O149" i="5" a="1"/>
  <c r="O149" i="5" s="1"/>
  <c r="Q838" i="5" a="1"/>
  <c r="Q838" i="5" s="1"/>
  <c r="R838" i="5" s="1"/>
  <c r="Q1393" i="5" a="1"/>
  <c r="Q1393" i="5" s="1"/>
  <c r="O314" i="5" a="1"/>
  <c r="O314" i="5" s="1"/>
  <c r="P314" i="5" s="1"/>
  <c r="U314" i="5" s="1"/>
  <c r="Q713" i="5" a="1"/>
  <c r="Q713" i="5" s="1"/>
  <c r="O2316" i="5" a="1"/>
  <c r="O2316" i="5" s="1"/>
  <c r="P2316" i="5" s="1"/>
  <c r="O1546" i="5" a="1"/>
  <c r="O1546" i="5" s="1"/>
  <c r="P1546" i="5" s="1"/>
  <c r="O1061" i="5" a="1"/>
  <c r="O1061" i="5" s="1"/>
  <c r="Q735" i="5" a="1"/>
  <c r="Q735" i="5" s="1"/>
  <c r="O711" i="5" a="1"/>
  <c r="O711" i="5" s="1"/>
  <c r="Q152" i="5" a="1"/>
  <c r="Q152" i="5" s="1"/>
  <c r="Q1091" i="5" a="1"/>
  <c r="Q1091" i="5" s="1"/>
  <c r="Q2089" i="5" a="1"/>
  <c r="Q2089" i="5" s="1"/>
  <c r="R2089" i="5" s="1"/>
  <c r="Q869" i="5" a="1"/>
  <c r="Q869" i="5" s="1"/>
  <c r="O74" i="5" a="1"/>
  <c r="O74" i="5" s="1"/>
  <c r="Q1989" i="5" a="1"/>
  <c r="Q1989" i="5" s="1"/>
  <c r="R1989" i="5" s="1"/>
  <c r="Q2178" i="5" a="1"/>
  <c r="Q2178" i="5" s="1"/>
  <c r="R2178" i="5" s="1"/>
  <c r="U2178" i="5" s="1"/>
  <c r="Q1898" i="5" a="1"/>
  <c r="Q1898" i="5" s="1"/>
  <c r="R1898" i="5" s="1"/>
  <c r="Q2151" i="5" a="1"/>
  <c r="Q2151" i="5" s="1"/>
  <c r="P1989" i="5"/>
  <c r="O1584" i="5" a="1"/>
  <c r="O1584" i="5" s="1"/>
  <c r="O407" i="5" a="1"/>
  <c r="O407" i="5" s="1"/>
  <c r="P407" i="5" s="1"/>
  <c r="O462" i="5" a="1"/>
  <c r="O462" i="5" s="1"/>
  <c r="Q336" i="5" a="1"/>
  <c r="Q336" i="5" s="1"/>
  <c r="Q1902" i="5" a="1"/>
  <c r="Q1902" i="5" s="1"/>
  <c r="R1902" i="5" s="1"/>
  <c r="Q696" i="5" a="1"/>
  <c r="Q696" i="5" s="1"/>
  <c r="R696" i="5" s="1"/>
  <c r="Q712" i="5" a="1"/>
  <c r="Q712" i="5" s="1"/>
  <c r="R712" i="5" s="1"/>
  <c r="O2126" i="5" a="1"/>
  <c r="O2126" i="5" s="1"/>
  <c r="Q2093" i="5" a="1"/>
  <c r="Q2093" i="5" s="1"/>
  <c r="O1141" i="5" a="1"/>
  <c r="O1141" i="5" s="1"/>
  <c r="P1141" i="5" s="1"/>
  <c r="O2415" i="5" a="1"/>
  <c r="O2415" i="5" s="1"/>
  <c r="O1237" i="5" a="1"/>
  <c r="O1237" i="5" s="1"/>
  <c r="P1237" i="5" s="1"/>
  <c r="U1237" i="5" s="1"/>
  <c r="Q1954" i="5" a="1"/>
  <c r="Q1954" i="5" s="1"/>
  <c r="R1954" i="5" s="1"/>
  <c r="Q1106" i="5" a="1"/>
  <c r="Q1106" i="5" s="1"/>
  <c r="R1106" i="5" s="1"/>
  <c r="O1943" i="5" a="1"/>
  <c r="O1943" i="5" s="1"/>
  <c r="P1943" i="5" s="1"/>
  <c r="O545" i="5" a="1"/>
  <c r="O545" i="5" s="1"/>
  <c r="P545" i="5" s="1"/>
  <c r="Q1186" i="5" a="1"/>
  <c r="Q1186" i="5" s="1"/>
  <c r="O439" i="5" a="1"/>
  <c r="O439" i="5" s="1"/>
  <c r="O2343" i="5" a="1"/>
  <c r="O2343" i="5" s="1"/>
  <c r="Q369" i="5" a="1"/>
  <c r="Q369" i="5" s="1"/>
  <c r="O508" i="5" a="1"/>
  <c r="O508" i="5" s="1"/>
  <c r="O1172" i="5" a="1"/>
  <c r="O1172" i="5" s="1"/>
  <c r="Q1490" i="5" a="1"/>
  <c r="Q1490" i="5" s="1"/>
  <c r="Q710" i="5" a="1"/>
  <c r="Q710" i="5" s="1"/>
  <c r="O815" i="5" a="1"/>
  <c r="O815" i="5" s="1"/>
  <c r="Q2333" i="5" a="1"/>
  <c r="Q2333" i="5" s="1"/>
  <c r="Q491" i="5" a="1"/>
  <c r="Q491" i="5" s="1"/>
  <c r="R491" i="5" s="1"/>
  <c r="U491" i="5" s="1"/>
  <c r="O1142" i="5" a="1"/>
  <c r="O1142" i="5" s="1"/>
  <c r="Q46" i="5" a="1"/>
  <c r="Q46" i="5" s="1"/>
  <c r="R46" i="5" s="1"/>
  <c r="Q1763" i="5" a="1"/>
  <c r="Q1763" i="5" s="1"/>
  <c r="Q1729" i="5" a="1"/>
  <c r="Q1729" i="5" s="1"/>
  <c r="Q2147" i="5" a="1"/>
  <c r="Q2147" i="5" s="1"/>
  <c r="Q2451" i="5" a="1"/>
  <c r="Q2451" i="5" s="1"/>
  <c r="R2451" i="5" s="1"/>
  <c r="U2451" i="5" s="1"/>
  <c r="Q2026" i="5" a="1"/>
  <c r="Q2026" i="5" s="1"/>
  <c r="R2026" i="5" s="1"/>
  <c r="O60" i="5" a="1"/>
  <c r="O60" i="5" s="1"/>
  <c r="Q1461" i="5" a="1"/>
  <c r="Q1461" i="5" s="1"/>
  <c r="R1461" i="5" s="1"/>
  <c r="U1461" i="5" s="1"/>
  <c r="Q54" i="5" a="1"/>
  <c r="Q54" i="5" s="1"/>
  <c r="R54" i="5" s="1"/>
  <c r="Q2227" i="5" a="1"/>
  <c r="Q2227" i="5" s="1"/>
  <c r="R2227" i="5" s="1"/>
  <c r="O1177" i="5" a="1"/>
  <c r="O1177" i="5" s="1"/>
  <c r="P1177" i="5" s="1"/>
  <c r="U1177" i="5" s="1"/>
  <c r="O1510" i="5" a="1"/>
  <c r="O1510" i="5" s="1"/>
  <c r="P1510" i="5" s="1"/>
  <c r="O1686" i="5" a="1"/>
  <c r="O1686" i="5" s="1"/>
  <c r="O131" i="5" a="1"/>
  <c r="O131" i="5" s="1"/>
  <c r="Q628" i="5" a="1"/>
  <c r="Q628" i="5" s="1"/>
  <c r="R628" i="5" s="1"/>
  <c r="Q377" i="5" a="1"/>
  <c r="Q377" i="5" s="1"/>
  <c r="Q1720" i="5" a="1"/>
  <c r="Q1720" i="5" s="1"/>
  <c r="O1555" i="5" a="1"/>
  <c r="O1555" i="5" s="1"/>
  <c r="O2068" i="5" a="1"/>
  <c r="O2068" i="5" s="1"/>
  <c r="Q1881" i="5" a="1"/>
  <c r="Q1881" i="5" s="1"/>
  <c r="O1715" i="5" a="1"/>
  <c r="O1715" i="5" s="1"/>
  <c r="Q2003" i="5" a="1"/>
  <c r="Q2003" i="5" s="1"/>
  <c r="O647" i="5" a="1"/>
  <c r="O647" i="5" s="1"/>
  <c r="Q1017" i="5" a="1"/>
  <c r="Q1017" i="5" s="1"/>
  <c r="Q1413" i="5" a="1"/>
  <c r="Q1413" i="5" s="1"/>
  <c r="Q139" i="5" a="1"/>
  <c r="Q139" i="5" s="1"/>
  <c r="R139" i="5" s="1"/>
  <c r="O1639" i="5" a="1"/>
  <c r="O1639" i="5" s="1"/>
  <c r="P1639" i="5" s="1"/>
  <c r="U1639" i="5" s="1"/>
  <c r="Q69" i="5" a="1"/>
  <c r="Q69" i="5" s="1"/>
  <c r="R69" i="5" s="1"/>
  <c r="U69" i="5" s="1"/>
  <c r="O901" i="5" a="1"/>
  <c r="O901" i="5" s="1"/>
  <c r="O1894" i="5" a="1"/>
  <c r="O1894" i="5" s="1"/>
  <c r="O2173" i="5" a="1"/>
  <c r="O2173" i="5" s="1"/>
  <c r="O1962" i="5" a="1"/>
  <c r="O1962" i="5" s="1"/>
  <c r="O727" i="5" a="1"/>
  <c r="O727" i="5" s="1"/>
  <c r="O2319" i="5" a="1"/>
  <c r="O2319" i="5" s="1"/>
  <c r="Q1708" i="5" a="1"/>
  <c r="Q1708" i="5" s="1"/>
  <c r="O793" i="5" a="1"/>
  <c r="O793" i="5" s="1"/>
  <c r="Q2086" i="5" a="1"/>
  <c r="Q2086" i="5" s="1"/>
  <c r="R2086" i="5" s="1"/>
  <c r="U2086" i="5" s="1"/>
  <c r="O787" i="5" a="1"/>
  <c r="O787" i="5" s="1"/>
  <c r="Q789" i="5" a="1"/>
  <c r="Q789" i="5" s="1"/>
  <c r="R789" i="5" s="1"/>
  <c r="Q2312" i="5" a="1"/>
  <c r="Q2312" i="5" s="1"/>
  <c r="Q1779" i="5" a="1"/>
  <c r="Q1779" i="5" s="1"/>
  <c r="Q2349" i="5" a="1"/>
  <c r="Q2349" i="5" s="1"/>
  <c r="Q1000" i="5" a="1"/>
  <c r="Q1000" i="5" s="1"/>
  <c r="Q978" i="5" a="1"/>
  <c r="Q978" i="5" s="1"/>
  <c r="Q2403" i="5" a="1"/>
  <c r="Q2403" i="5" s="1"/>
  <c r="R2403" i="5" s="1"/>
  <c r="Q2232" i="5" a="1"/>
  <c r="Q2232" i="5" s="1"/>
  <c r="Q579" i="5" a="1"/>
  <c r="Q579" i="5" s="1"/>
  <c r="R579" i="5" s="1"/>
  <c r="U579" i="5" s="1"/>
  <c r="Q1688" i="5" a="1"/>
  <c r="Q1688" i="5" s="1"/>
  <c r="Q1478" i="5" a="1"/>
  <c r="Q1478" i="5" s="1"/>
  <c r="R1478" i="5" s="1"/>
  <c r="Q145" i="5" a="1"/>
  <c r="Q145" i="5" s="1"/>
  <c r="O1655" i="5" a="1"/>
  <c r="O1655" i="5" s="1"/>
  <c r="P1655" i="5" s="1"/>
  <c r="U1655" i="5" s="1"/>
  <c r="Q41" i="5" a="1"/>
  <c r="Q41" i="5" s="1"/>
  <c r="R41" i="5" s="1"/>
  <c r="O192" i="5" a="1"/>
  <c r="O192" i="5" s="1"/>
  <c r="P192" i="5" s="1"/>
  <c r="Q1867" i="5" a="1"/>
  <c r="Q1867" i="5" s="1"/>
  <c r="Q357" i="5" a="1"/>
  <c r="Q357" i="5" s="1"/>
  <c r="Q1804" i="5" a="1"/>
  <c r="Q1804" i="5" s="1"/>
  <c r="O1171" i="5" a="1"/>
  <c r="O1171" i="5" s="1"/>
  <c r="O1203" i="5" a="1"/>
  <c r="O1203" i="5" s="1"/>
  <c r="Q701" i="5" a="1"/>
  <c r="Q701" i="5" s="1"/>
  <c r="Q506" i="5" a="1"/>
  <c r="Q506" i="5" s="1"/>
  <c r="R506" i="5" s="1"/>
  <c r="O1670" i="5" a="1"/>
  <c r="O1670" i="5" s="1"/>
  <c r="P1670" i="5" s="1"/>
  <c r="O1024" i="5" a="1"/>
  <c r="O1024" i="5" s="1"/>
  <c r="Q183" i="5" a="1"/>
  <c r="Q183" i="5" s="1"/>
  <c r="R183" i="5" s="1"/>
  <c r="Q521" i="5" a="1"/>
  <c r="Q521" i="5" s="1"/>
  <c r="R521" i="5" s="1"/>
  <c r="Q2179" i="5" a="1"/>
  <c r="Q2179" i="5" s="1"/>
  <c r="O1999" i="5" a="1"/>
  <c r="O1999" i="5" s="1"/>
  <c r="P1999" i="5" s="1"/>
  <c r="U1999" i="5" s="1"/>
  <c r="Q193" i="5" a="1"/>
  <c r="Q193" i="5" s="1"/>
  <c r="R193" i="5" s="1"/>
  <c r="Q7" i="5" a="1"/>
  <c r="Q7" i="5" s="1"/>
  <c r="R7" i="5" s="1"/>
  <c r="Q1888" i="5" a="1"/>
  <c r="Q1888" i="5" s="1"/>
  <c r="R1888" i="5" s="1"/>
  <c r="Q358" i="5" a="1"/>
  <c r="Q358" i="5" s="1"/>
  <c r="O2248" i="5" a="1"/>
  <c r="O2248" i="5" s="1"/>
  <c r="O847" i="5" a="1"/>
  <c r="O847" i="5" s="1"/>
  <c r="O196" i="5" a="1"/>
  <c r="O196" i="5" s="1"/>
  <c r="O2391" i="5" a="1"/>
  <c r="O2391" i="5" s="1"/>
  <c r="P2391" i="5" s="1"/>
  <c r="Q2422" i="5" a="1"/>
  <c r="Q2422" i="5" s="1"/>
  <c r="O413" i="5" a="1"/>
  <c r="O413" i="5" s="1"/>
  <c r="P413" i="5" s="1"/>
  <c r="U413" i="5" s="1"/>
  <c r="Q1693" i="5" a="1"/>
  <c r="Q1693" i="5" s="1"/>
  <c r="R1693" i="5" s="1"/>
  <c r="O1692" i="5" a="1"/>
  <c r="O1692" i="5" s="1"/>
  <c r="O2401" i="5" a="1"/>
  <c r="O2401" i="5" s="1"/>
  <c r="P2401" i="5" s="1"/>
  <c r="O1693" i="5" a="1"/>
  <c r="O1693" i="5" s="1"/>
  <c r="P1693" i="5" s="1"/>
  <c r="O1576" i="5" a="1"/>
  <c r="O1576" i="5" s="1"/>
  <c r="O669" i="5" a="1"/>
  <c r="O669" i="5" s="1"/>
  <c r="Q141" i="5" a="1"/>
  <c r="Q141" i="5" s="1"/>
  <c r="O2405" i="5" a="1"/>
  <c r="O2405" i="5" s="1"/>
  <c r="O2147" i="5" a="1"/>
  <c r="O2147" i="5" s="1"/>
  <c r="O1235" i="5" a="1"/>
  <c r="O1235" i="5" s="1"/>
  <c r="Q1614" i="5" a="1"/>
  <c r="Q1614" i="5" s="1"/>
  <c r="Q1253" i="5" a="1"/>
  <c r="Q1253" i="5" s="1"/>
  <c r="Q1962" i="5" a="1"/>
  <c r="Q1962" i="5" s="1"/>
  <c r="O1727" i="5" a="1"/>
  <c r="O1727" i="5" s="1"/>
  <c r="O1411" i="5" a="1"/>
  <c r="O1411" i="5" s="1"/>
  <c r="Q889" i="5" a="1"/>
  <c r="Q889" i="5" s="1"/>
  <c r="R889" i="5" s="1"/>
  <c r="Q2356" i="5" a="1"/>
  <c r="Q2356" i="5" s="1"/>
  <c r="R2356" i="5" s="1"/>
  <c r="U2356" i="5" s="1"/>
  <c r="O553" i="5" a="1"/>
  <c r="O553" i="5" s="1"/>
  <c r="Q707" i="5" a="1"/>
  <c r="Q707" i="5" s="1"/>
  <c r="R707" i="5" s="1"/>
  <c r="T707" i="5" s="1"/>
  <c r="S707" i="5" s="1"/>
  <c r="Q1695" i="5" a="1"/>
  <c r="Q1695" i="5" s="1"/>
  <c r="R1695" i="5" s="1"/>
  <c r="Q1747" i="5" a="1"/>
  <c r="Q1747" i="5" s="1"/>
  <c r="R1747" i="5" s="1"/>
  <c r="U1747" i="5" s="1"/>
  <c r="Q1531" i="5" a="1"/>
  <c r="Q1531" i="5" s="1"/>
  <c r="R1531" i="5" s="1"/>
  <c r="O1181" i="5" a="1"/>
  <c r="O1181" i="5" s="1"/>
  <c r="P1181" i="5" s="1"/>
  <c r="U1181" i="5" s="1"/>
  <c r="Q1588" i="5" a="1"/>
  <c r="Q1588" i="5" s="1"/>
  <c r="Q2245" i="5" a="1"/>
  <c r="Q2245" i="5" s="1"/>
  <c r="O2241" i="5" a="1"/>
  <c r="O2241" i="5" s="1"/>
  <c r="P2241" i="5" s="1"/>
  <c r="Q298" i="5" a="1"/>
  <c r="Q298" i="5" s="1"/>
  <c r="O2111" i="5" a="1"/>
  <c r="O2111" i="5" s="1"/>
  <c r="O2064" i="5" a="1"/>
  <c r="O2064" i="5" s="1"/>
  <c r="P2064" i="5" s="1"/>
  <c r="O1817" i="5" a="1"/>
  <c r="O1817" i="5" s="1"/>
  <c r="Q2416" i="5" a="1"/>
  <c r="Q2416" i="5" s="1"/>
  <c r="R2416" i="5" s="1"/>
  <c r="Q332" i="5" a="1"/>
  <c r="Q332" i="5" s="1"/>
  <c r="R332" i="5" s="1"/>
  <c r="Q554" i="5" a="1"/>
  <c r="Q554" i="5" s="1"/>
  <c r="O712" i="5" a="1"/>
  <c r="O712" i="5" s="1"/>
  <c r="P712" i="5" s="1"/>
  <c r="U712" i="5" s="1"/>
  <c r="Q2116" i="5" a="1"/>
  <c r="Q2116" i="5" s="1"/>
  <c r="R2116" i="5" s="1"/>
  <c r="Q979" i="5" a="1"/>
  <c r="Q979" i="5" s="1"/>
  <c r="R979" i="5" s="1"/>
  <c r="O1779" i="5" a="1"/>
  <c r="O1779" i="5" s="1"/>
  <c r="O33" i="5" a="1"/>
  <c r="O33" i="5" s="1"/>
  <c r="Q1476" i="5" a="1"/>
  <c r="Q1476" i="5" s="1"/>
  <c r="Q36" i="5" a="1"/>
  <c r="Q36" i="5" s="1"/>
  <c r="O570" i="5" a="1"/>
  <c r="O570" i="5" s="1"/>
  <c r="Q1778" i="5" a="1"/>
  <c r="Q1778" i="5" s="1"/>
  <c r="Q142" i="5" a="1"/>
  <c r="Q142" i="5" s="1"/>
  <c r="R142" i="5" s="1"/>
  <c r="Q73" i="5" a="1"/>
  <c r="Q73" i="5" s="1"/>
  <c r="R73" i="5" s="1"/>
  <c r="O1742" i="5" a="1"/>
  <c r="O1742" i="5" s="1"/>
  <c r="O1159" i="5" a="1"/>
  <c r="O1159" i="5" s="1"/>
  <c r="Q1702" i="5" a="1"/>
  <c r="Q1702" i="5" s="1"/>
  <c r="R1702" i="5" s="1"/>
  <c r="O368" i="5" a="1"/>
  <c r="O368" i="5" s="1"/>
  <c r="O1098" i="5" a="1"/>
  <c r="O1098" i="5" s="1"/>
  <c r="Q2149" i="5" a="1"/>
  <c r="Q2149" i="5" s="1"/>
  <c r="Q1670" i="5" a="1"/>
  <c r="Q1670" i="5" s="1"/>
  <c r="R1670" i="5" s="1"/>
  <c r="O409" i="5" a="1"/>
  <c r="O409" i="5" s="1"/>
  <c r="O225" i="5" a="1"/>
  <c r="O225" i="5" s="1"/>
  <c r="Q1387" i="5" a="1"/>
  <c r="Q1387" i="5" s="1"/>
  <c r="Q2066" i="5" a="1"/>
  <c r="Q2066" i="5" s="1"/>
  <c r="R2066" i="5" s="1"/>
  <c r="Q1684" i="5" a="1"/>
  <c r="Q1684" i="5" s="1"/>
  <c r="Q1664" i="5" a="1"/>
  <c r="Q1664" i="5" s="1"/>
  <c r="Q1141" i="5" a="1"/>
  <c r="Q1141" i="5" s="1"/>
  <c r="R1141" i="5" s="1"/>
  <c r="O521" i="5" a="1"/>
  <c r="O521" i="5" s="1"/>
  <c r="Q2002" i="5" a="1"/>
  <c r="Q2002" i="5" s="1"/>
  <c r="R2002" i="5" s="1"/>
  <c r="U2002" i="5" s="1"/>
  <c r="Q1718" i="5" a="1"/>
  <c r="Q1718" i="5" s="1"/>
  <c r="Q2157" i="5" a="1"/>
  <c r="Q2157" i="5" s="1"/>
  <c r="R2157" i="5" s="1"/>
  <c r="U2157" i="5" s="1"/>
  <c r="Q283" i="5" a="1"/>
  <c r="Q283" i="5" s="1"/>
  <c r="Q360" i="5" a="1"/>
  <c r="Q360" i="5" s="1"/>
  <c r="Q2193" i="5" a="1"/>
  <c r="Q2193" i="5" s="1"/>
  <c r="R2193" i="5" s="1"/>
  <c r="O644" i="5" a="1"/>
  <c r="O644" i="5" s="1"/>
  <c r="O1784" i="5" a="1"/>
  <c r="O1784" i="5" s="1"/>
  <c r="Q525" i="5" a="1"/>
  <c r="Q525" i="5" s="1"/>
  <c r="O961" i="5" a="1"/>
  <c r="O961" i="5" s="1"/>
  <c r="Q1082" i="5" a="1"/>
  <c r="Q1082" i="5" s="1"/>
  <c r="R1082" i="5" s="1"/>
  <c r="Q126" i="5" a="1"/>
  <c r="Q126" i="5" s="1"/>
  <c r="O460" i="5" a="1"/>
  <c r="O460" i="5" s="1"/>
  <c r="O1915" i="5" a="1"/>
  <c r="O1915" i="5" s="1"/>
  <c r="P1915" i="5" s="1"/>
  <c r="O2353" i="5" a="1"/>
  <c r="O2353" i="5" s="1"/>
  <c r="Q1950" i="5" a="1"/>
  <c r="Q1950" i="5" s="1"/>
  <c r="O27" i="5" a="1"/>
  <c r="O27" i="5" s="1"/>
  <c r="O1612" i="5" a="1"/>
  <c r="O1612" i="5" s="1"/>
  <c r="Q472" i="5" a="1"/>
  <c r="Q472" i="5" s="1"/>
  <c r="Q9" i="5" a="1"/>
  <c r="Q9" i="5" s="1"/>
  <c r="Q2173" i="5" a="1"/>
  <c r="Q2173" i="5" s="1"/>
  <c r="O1589" i="5" a="1"/>
  <c r="O1589" i="5" s="1"/>
  <c r="P1589" i="5" s="1"/>
  <c r="O1309" i="5" a="1"/>
  <c r="O1309" i="5" s="1"/>
  <c r="O142" i="5" a="1"/>
  <c r="O142" i="5" s="1"/>
  <c r="P142" i="5" s="1"/>
  <c r="O1366" i="5" a="1"/>
  <c r="O1366" i="5" s="1"/>
  <c r="O2104" i="5" a="1"/>
  <c r="O2104" i="5" s="1"/>
  <c r="Q1330" i="5" a="1"/>
  <c r="Q1330" i="5" s="1"/>
  <c r="O840" i="5" a="1"/>
  <c r="O840" i="5" s="1"/>
  <c r="Q25" i="5" a="1"/>
  <c r="Q25" i="5" s="1"/>
  <c r="R25" i="5" s="1"/>
  <c r="U25" i="5" s="1"/>
  <c r="Q84" i="5" a="1"/>
  <c r="Q84" i="5" s="1"/>
  <c r="R84" i="5" s="1"/>
  <c r="Q2369" i="5" a="1"/>
  <c r="Q2369" i="5" s="1"/>
  <c r="O716" i="5" a="1"/>
  <c r="O716" i="5" s="1"/>
  <c r="Q301" i="5" a="1"/>
  <c r="Q301" i="5" s="1"/>
  <c r="R301" i="5" s="1"/>
  <c r="O1918" i="5" a="1"/>
  <c r="O1918" i="5" s="1"/>
  <c r="P1918" i="5" s="1"/>
  <c r="U1918" i="5" s="1"/>
  <c r="Q2180" i="5" a="1"/>
  <c r="Q2180" i="5" s="1"/>
  <c r="Q316" i="5" a="1"/>
  <c r="Q316" i="5" s="1"/>
  <c r="R316" i="5" s="1"/>
  <c r="O2276" i="5" a="1"/>
  <c r="O2276" i="5" s="1"/>
  <c r="P2276" i="5" s="1"/>
  <c r="U2276" i="5" s="1"/>
  <c r="O877" i="5" a="1"/>
  <c r="O877" i="5" s="1"/>
  <c r="P877" i="5" s="1"/>
  <c r="O1139" i="5" a="1"/>
  <c r="O1139" i="5" s="1"/>
  <c r="Q632" i="5" a="1"/>
  <c r="Q632" i="5" s="1"/>
  <c r="R632" i="5" s="1"/>
  <c r="O1920" i="5" a="1"/>
  <c r="O1920" i="5" s="1"/>
  <c r="P1920" i="5" s="1"/>
  <c r="U1920" i="5" s="1"/>
  <c r="Q1285" i="5" a="1"/>
  <c r="Q1285" i="5" s="1"/>
  <c r="R1285" i="5" s="1"/>
  <c r="O392" i="5" a="1"/>
  <c r="O392" i="5" s="1"/>
  <c r="O98" i="5" a="1"/>
  <c r="O98" i="5" s="1"/>
  <c r="P98" i="5" s="1"/>
  <c r="O1855" i="5" a="1"/>
  <c r="O1855" i="5" s="1"/>
  <c r="O70" i="5" a="1"/>
  <c r="O70" i="5" s="1"/>
  <c r="O1850" i="5" a="1"/>
  <c r="O1850" i="5" s="1"/>
  <c r="P1850" i="5" s="1"/>
  <c r="O226" i="5" a="1"/>
  <c r="O226" i="5" s="1"/>
  <c r="O1912" i="5" a="1"/>
  <c r="O1912" i="5" s="1"/>
  <c r="O493" i="5" a="1"/>
  <c r="O493" i="5" s="1"/>
  <c r="O2017" i="5" a="1"/>
  <c r="O2017" i="5" s="1"/>
  <c r="Q1546" i="5" a="1"/>
  <c r="Q1546" i="5" s="1"/>
  <c r="R1546" i="5" s="1"/>
  <c r="Q875" i="5" a="1"/>
  <c r="Q875" i="5" s="1"/>
  <c r="R875" i="5" s="1"/>
  <c r="Q649" i="5" a="1"/>
  <c r="Q649" i="5" s="1"/>
  <c r="R649" i="5" s="1"/>
  <c r="U649" i="5" s="1"/>
  <c r="Q976" i="5" a="1"/>
  <c r="Q976" i="5" s="1"/>
  <c r="Q575" i="5" a="1"/>
  <c r="Q575" i="5" s="1"/>
  <c r="Q1445" i="5" a="1"/>
  <c r="Q1445" i="5" s="1"/>
  <c r="R1445" i="5" s="1"/>
  <c r="Q1630" i="5" a="1"/>
  <c r="Q1630" i="5" s="1"/>
  <c r="Q1250" i="5" a="1"/>
  <c r="Q1250" i="5" s="1"/>
  <c r="Q379" i="5" a="1"/>
  <c r="Q379" i="5" s="1"/>
  <c r="O99" i="5" a="1"/>
  <c r="O99" i="5" s="1"/>
  <c r="P99" i="5" s="1"/>
  <c r="Q282" i="5" a="1"/>
  <c r="Q282" i="5" s="1"/>
  <c r="O633" i="5" a="1"/>
  <c r="O633" i="5" s="1"/>
  <c r="P633" i="5" s="1"/>
  <c r="Q1113" i="5" a="1"/>
  <c r="Q1113" i="5" s="1"/>
  <c r="Q2155" i="5" a="1"/>
  <c r="Q2155" i="5" s="1"/>
  <c r="R2155" i="5" s="1"/>
  <c r="O827" i="5" a="1"/>
  <c r="O827" i="5" s="1"/>
  <c r="P827" i="5" s="1"/>
  <c r="O632" i="5" a="1"/>
  <c r="O632" i="5" s="1"/>
  <c r="Q72" i="5" a="1"/>
  <c r="Q72" i="5" s="1"/>
  <c r="O1118" i="5" a="1"/>
  <c r="O1118" i="5" s="1"/>
  <c r="Q1843" i="5" a="1"/>
  <c r="Q1843" i="5" s="1"/>
  <c r="R1843" i="5" s="1"/>
  <c r="Q1668" i="5" a="1"/>
  <c r="Q1668" i="5" s="1"/>
  <c r="R1668" i="5" s="1"/>
  <c r="Q722" i="5" a="1"/>
  <c r="Q722" i="5" s="1"/>
  <c r="O2273" i="5" a="1"/>
  <c r="O2273" i="5" s="1"/>
  <c r="O365" i="5" a="1"/>
  <c r="O365" i="5" s="1"/>
  <c r="P365" i="5" s="1"/>
  <c r="O1329" i="5" a="1"/>
  <c r="O1329" i="5" s="1"/>
  <c r="O1417" i="5" a="1"/>
  <c r="O1417" i="5" s="1"/>
  <c r="P1417" i="5" s="1"/>
  <c r="Q1320" i="5" a="1"/>
  <c r="Q1320" i="5" s="1"/>
  <c r="Q1149" i="5" a="1"/>
  <c r="Q1149" i="5" s="1"/>
  <c r="O1394" i="5" a="1"/>
  <c r="O1394" i="5" s="1"/>
  <c r="P1394" i="5" s="1"/>
  <c r="U1394" i="5" s="1"/>
  <c r="Q163" i="5" a="1"/>
  <c r="Q163" i="5" s="1"/>
  <c r="Q2364" i="5" a="1"/>
  <c r="Q2364" i="5" s="1"/>
  <c r="Q415" i="5" a="1"/>
  <c r="Q415" i="5" s="1"/>
  <c r="O739" i="5" a="1"/>
  <c r="O739" i="5" s="1"/>
  <c r="O1359" i="5" a="1"/>
  <c r="O1359" i="5" s="1"/>
  <c r="Q1309" i="5" a="1"/>
  <c r="Q1309" i="5" s="1"/>
  <c r="Q1681" i="5" a="1"/>
  <c r="Q1681" i="5" s="1"/>
  <c r="O1750" i="5" a="1"/>
  <c r="O1750" i="5" s="1"/>
  <c r="P1750" i="5" s="1"/>
  <c r="U1750" i="5" s="1"/>
  <c r="O1335" i="5" a="1"/>
  <c r="O1335" i="5" s="1"/>
  <c r="O1819" i="5" a="1"/>
  <c r="O1819" i="5" s="1"/>
  <c r="P1819" i="5" s="1"/>
  <c r="U1819" i="5" s="1"/>
  <c r="O2069" i="5" a="1"/>
  <c r="O2069" i="5" s="1"/>
  <c r="O265" i="5" a="1"/>
  <c r="O265" i="5" s="1"/>
  <c r="O2296" i="5" a="1"/>
  <c r="O2296" i="5" s="1"/>
  <c r="P2296" i="5" s="1"/>
  <c r="U2296" i="5" s="1"/>
  <c r="Q2404" i="5" a="1"/>
  <c r="Q2404" i="5" s="1"/>
  <c r="O89" i="5" a="1"/>
  <c r="O89" i="5" s="1"/>
  <c r="Q1848" i="5" a="1"/>
  <c r="Q1848" i="5" s="1"/>
  <c r="O2198" i="5" a="1"/>
  <c r="O2198" i="5" s="1"/>
  <c r="Q1312" i="5" a="1"/>
  <c r="Q1312" i="5" s="1"/>
  <c r="O1588" i="5" a="1"/>
  <c r="O1588" i="5" s="1"/>
  <c r="O63" i="5" a="1"/>
  <c r="O63" i="5" s="1"/>
  <c r="Q463" i="5" a="1"/>
  <c r="Q463" i="5" s="1"/>
  <c r="R463" i="5" s="1"/>
  <c r="Q509" i="5" a="1"/>
  <c r="Q509" i="5" s="1"/>
  <c r="Q1925" i="5" a="1"/>
  <c r="Q1925" i="5" s="1"/>
  <c r="O2168" i="5" a="1"/>
  <c r="O2168" i="5" s="1"/>
  <c r="Q1399" i="5" a="1"/>
  <c r="Q1399" i="5" s="1"/>
  <c r="R1399" i="5" s="1"/>
  <c r="Q496" i="5" a="1"/>
  <c r="Q496" i="5" s="1"/>
  <c r="R496" i="5" s="1"/>
  <c r="O1812" i="5" a="1"/>
  <c r="O1812" i="5" s="1"/>
  <c r="P1597" i="5"/>
  <c r="U1597" i="5" s="1"/>
  <c r="O481" i="5" a="1"/>
  <c r="O481" i="5" s="1"/>
  <c r="Q2064" i="5" a="1"/>
  <c r="Q2064" i="5" s="1"/>
  <c r="R2064" i="5" s="1"/>
  <c r="O179" i="5" a="1"/>
  <c r="O179" i="5" s="1"/>
  <c r="O1733" i="5" a="1"/>
  <c r="O1733" i="5" s="1"/>
  <c r="O855" i="5" a="1"/>
  <c r="O855" i="5" s="1"/>
  <c r="O734" i="5" a="1"/>
  <c r="O734" i="5" s="1"/>
  <c r="Q919" i="5" a="1"/>
  <c r="Q919" i="5" s="1"/>
  <c r="Q1229" i="5" a="1"/>
  <c r="Q1229" i="5" s="1"/>
  <c r="Q331" i="5" a="1"/>
  <c r="Q331" i="5" s="1"/>
  <c r="O485" i="5" a="1"/>
  <c r="O485" i="5" s="1"/>
  <c r="O1717" i="5" a="1"/>
  <c r="O1717" i="5" s="1"/>
  <c r="O1582" i="5" a="1"/>
  <c r="O1582" i="5" s="1"/>
  <c r="Q913" i="5" a="1"/>
  <c r="Q913" i="5" s="1"/>
  <c r="Q1900" i="5" a="1"/>
  <c r="Q1900" i="5" s="1"/>
  <c r="R1900" i="5" s="1"/>
  <c r="Q2166" i="5" a="1"/>
  <c r="Q2166" i="5" s="1"/>
  <c r="R2166" i="5" s="1"/>
  <c r="O318" i="5" a="1"/>
  <c r="O318" i="5" s="1"/>
  <c r="P318" i="5" s="1"/>
  <c r="O523" i="5" a="1"/>
  <c r="O523" i="5" s="1"/>
  <c r="O1013" i="5" a="1"/>
  <c r="O1013" i="5" s="1"/>
  <c r="P1013" i="5" s="1"/>
  <c r="O1662" i="5" a="1"/>
  <c r="O1662" i="5" s="1"/>
  <c r="P1662" i="5" s="1"/>
  <c r="O238" i="5" a="1"/>
  <c r="O238" i="5" s="1"/>
  <c r="P238" i="5" s="1"/>
  <c r="U238" i="5" s="1"/>
  <c r="O1220" i="5" a="1"/>
  <c r="O1220" i="5" s="1"/>
  <c r="Q59" i="5" a="1"/>
  <c r="Q59" i="5" s="1"/>
  <c r="Q811" i="5" a="1"/>
  <c r="Q811" i="5" s="1"/>
  <c r="R811" i="5" s="1"/>
  <c r="Q2122" i="5" a="1"/>
  <c r="Q2122" i="5" s="1"/>
  <c r="Q224" i="5" a="1"/>
  <c r="Q224" i="5" s="1"/>
  <c r="O1642" i="5" a="1"/>
  <c r="O1642" i="5" s="1"/>
  <c r="P1642" i="5" s="1"/>
  <c r="O1488" i="5" a="1"/>
  <c r="O1488" i="5" s="1"/>
  <c r="P1488" i="5" s="1"/>
  <c r="Q2421" i="5" a="1"/>
  <c r="Q2421" i="5" s="1"/>
  <c r="R2421" i="5" s="1"/>
  <c r="O129" i="5" a="1"/>
  <c r="O129" i="5" s="1"/>
  <c r="P129" i="5" s="1"/>
  <c r="O1489" i="5" a="1"/>
  <c r="O1489" i="5" s="1"/>
  <c r="Q1877" i="5" a="1"/>
  <c r="Q1877" i="5" s="1"/>
  <c r="Q607" i="5" a="1"/>
  <c r="Q607" i="5" s="1"/>
  <c r="R607" i="5" s="1"/>
  <c r="Q1992" i="5" a="1"/>
  <c r="Q1992" i="5" s="1"/>
  <c r="R1992" i="5" s="1"/>
  <c r="O1970" i="5" a="1"/>
  <c r="O1970" i="5" s="1"/>
  <c r="Q592" i="5" a="1"/>
  <c r="Q592" i="5" s="1"/>
  <c r="O1180" i="5" a="1"/>
  <c r="O1180" i="5" s="1"/>
  <c r="O2028" i="5" a="1"/>
  <c r="O2028" i="5" s="1"/>
  <c r="Q321" i="5" a="1"/>
  <c r="Q321" i="5" s="1"/>
  <c r="O2193" i="5" a="1"/>
  <c r="O2193" i="5" s="1"/>
  <c r="P2193" i="5" s="1"/>
  <c r="Q500" i="5" a="1"/>
  <c r="Q500" i="5" s="1"/>
  <c r="Q2370" i="5" a="1"/>
  <c r="Q2370" i="5" s="1"/>
  <c r="R2370" i="5" s="1"/>
  <c r="Q764" i="5" a="1"/>
  <c r="Q764" i="5" s="1"/>
  <c r="Q1038" i="5" a="1"/>
  <c r="Q1038" i="5" s="1"/>
  <c r="O1374" i="5" a="1"/>
  <c r="O1374" i="5" s="1"/>
  <c r="Q2016" i="5" a="1"/>
  <c r="Q2016" i="5" s="1"/>
  <c r="Q12" i="5" a="1"/>
  <c r="Q12" i="5" s="1"/>
  <c r="R12" i="5" s="1"/>
  <c r="O963" i="5" a="1"/>
  <c r="O963" i="5" s="1"/>
  <c r="P963" i="5" s="1"/>
  <c r="U963" i="5" s="1"/>
  <c r="Q2199" i="5" a="1"/>
  <c r="Q2199" i="5" s="1"/>
  <c r="R2199" i="5" s="1"/>
  <c r="Q462" i="5" a="1"/>
  <c r="Q462" i="5" s="1"/>
  <c r="O1947" i="5" a="1"/>
  <c r="O1947" i="5" s="1"/>
  <c r="Q1503" i="5" a="1"/>
  <c r="Q1503" i="5" s="1"/>
  <c r="Q2429" i="5" a="1"/>
  <c r="Q2429" i="5" s="1"/>
  <c r="R2429" i="5" s="1"/>
  <c r="Q1013" i="5" a="1"/>
  <c r="Q1013" i="5" s="1"/>
  <c r="R1013" i="5" s="1"/>
  <c r="Q870" i="5" a="1"/>
  <c r="Q870" i="5" s="1"/>
  <c r="Q1267" i="5" a="1"/>
  <c r="Q1267" i="5" s="1"/>
  <c r="Q2020" i="5" a="1"/>
  <c r="Q2020" i="5" s="1"/>
  <c r="Q99" i="5" a="1"/>
  <c r="Q99" i="5" s="1"/>
  <c r="R99" i="5" s="1"/>
  <c r="O261" i="5" a="1"/>
  <c r="O261" i="5" s="1"/>
  <c r="O86" i="5" a="1"/>
  <c r="O86" i="5" s="1"/>
  <c r="P86" i="5" s="1"/>
  <c r="Q842" i="5" a="1"/>
  <c r="Q842" i="5" s="1"/>
  <c r="Q1955" i="5" a="1"/>
  <c r="Q1955" i="5" s="1"/>
  <c r="Q159" i="5" a="1"/>
  <c r="Q159" i="5" s="1"/>
  <c r="Q1327" i="5" a="1"/>
  <c r="Q1327" i="5" s="1"/>
  <c r="R1327" i="5" s="1"/>
  <c r="Q2318" i="5" a="1"/>
  <c r="Q2318" i="5" s="1"/>
  <c r="R2318" i="5" s="1"/>
  <c r="Q1734" i="5" a="1"/>
  <c r="Q1734" i="5" s="1"/>
  <c r="R1734" i="5" s="1"/>
  <c r="O2318" i="5" a="1"/>
  <c r="O2318" i="5" s="1"/>
  <c r="Q2202" i="5" a="1"/>
  <c r="Q2202" i="5" s="1"/>
  <c r="R2202" i="5" s="1"/>
  <c r="Q1433" i="5" a="1"/>
  <c r="Q1433" i="5" s="1"/>
  <c r="O79" i="5" a="1"/>
  <c r="O79" i="5" s="1"/>
  <c r="Q1742" i="5" a="1"/>
  <c r="Q1742" i="5" s="1"/>
  <c r="O348" i="5" a="1"/>
  <c r="O348" i="5" s="1"/>
  <c r="P348" i="5" s="1"/>
  <c r="O1928" i="5" a="1"/>
  <c r="O1928" i="5" s="1"/>
  <c r="Q2347" i="5" a="1"/>
  <c r="Q2347" i="5" s="1"/>
  <c r="Q809" i="5" a="1"/>
  <c r="Q809" i="5" s="1"/>
  <c r="Q1893" i="5" a="1"/>
  <c r="Q1893" i="5" s="1"/>
  <c r="Q1458" i="5" a="1"/>
  <c r="Q1458" i="5" s="1"/>
  <c r="Q2447" i="5" a="1"/>
  <c r="Q2447" i="5" s="1"/>
  <c r="R2447" i="5" s="1"/>
  <c r="O459" i="5" a="1"/>
  <c r="O459" i="5" s="1"/>
  <c r="O2382" i="5" a="1"/>
  <c r="O2382" i="5" s="1"/>
  <c r="P2382" i="5" s="1"/>
  <c r="U2382" i="5" s="1"/>
  <c r="O2033" i="5" a="1"/>
  <c r="O2033" i="5" s="1"/>
  <c r="O1517" i="5" a="1"/>
  <c r="O1517" i="5" s="1"/>
  <c r="O1168" i="5" a="1"/>
  <c r="O1168" i="5" s="1"/>
  <c r="Q2406" i="5" a="1"/>
  <c r="Q2406" i="5" s="1"/>
  <c r="Q2060" i="5" a="1"/>
  <c r="Q2060" i="5" s="1"/>
  <c r="Q1019" i="5" a="1"/>
  <c r="Q1019" i="5" s="1"/>
  <c r="Q1331" i="5" a="1"/>
  <c r="Q1331" i="5" s="1"/>
  <c r="Q1673" i="5" a="1"/>
  <c r="Q1673" i="5" s="1"/>
  <c r="O2216" i="5" a="1"/>
  <c r="O2216" i="5" s="1"/>
  <c r="P2216" i="5" s="1"/>
  <c r="O2265" i="5" a="1"/>
  <c r="O2265" i="5" s="1"/>
  <c r="P2265" i="5" s="1"/>
  <c r="U2265" i="5" s="1"/>
  <c r="Q846" i="5" a="1"/>
  <c r="Q846" i="5" s="1"/>
  <c r="O925" i="5" a="1"/>
  <c r="O925" i="5" s="1"/>
  <c r="P925" i="5" s="1"/>
  <c r="U925" i="5" s="1"/>
  <c r="Q1555" i="5" a="1"/>
  <c r="Q1555" i="5" s="1"/>
  <c r="O2208" i="5" a="1"/>
  <c r="O2208" i="5" s="1"/>
  <c r="O1858" i="5" a="1"/>
  <c r="O1858" i="5" s="1"/>
  <c r="P1858" i="5" s="1"/>
  <c r="U1858" i="5" s="1"/>
  <c r="O1514" i="5" a="1"/>
  <c r="O1514" i="5" s="1"/>
  <c r="O37" i="5" a="1"/>
  <c r="O37" i="5" s="1"/>
  <c r="O373" i="5" a="1"/>
  <c r="O373" i="5" s="1"/>
  <c r="O1815" i="5" a="1"/>
  <c r="O1815" i="5" s="1"/>
  <c r="Q792" i="5" a="1"/>
  <c r="Q792" i="5" s="1"/>
  <c r="Q1674" i="5" a="1"/>
  <c r="Q1674" i="5" s="1"/>
  <c r="Q1214" i="5" a="1"/>
  <c r="Q1214" i="5" s="1"/>
  <c r="Q1615" i="5" a="1"/>
  <c r="Q1615" i="5" s="1"/>
  <c r="Q2119" i="5" a="1"/>
  <c r="Q2119" i="5" s="1"/>
  <c r="Q1514" i="5" a="1"/>
  <c r="Q1514" i="5" s="1"/>
  <c r="Q198" i="5" a="1"/>
  <c r="Q198" i="5" s="1"/>
  <c r="Q149" i="5" a="1"/>
  <c r="Q149" i="5" s="1"/>
  <c r="Q1063" i="5" a="1"/>
  <c r="Q1063" i="5" s="1"/>
  <c r="O291" i="5" a="1"/>
  <c r="O291" i="5" s="1"/>
  <c r="O1624" i="5" a="1"/>
  <c r="O1624" i="5" s="1"/>
  <c r="Q715" i="5" a="1"/>
  <c r="Q715" i="5" s="1"/>
  <c r="O1829" i="5" a="1"/>
  <c r="O1829" i="5" s="1"/>
  <c r="Q2022" i="5" a="1"/>
  <c r="Q2022" i="5" s="1"/>
  <c r="O1257" i="5" a="1"/>
  <c r="O1257" i="5" s="1"/>
  <c r="Q570" i="5" a="1"/>
  <c r="Q570" i="5" s="1"/>
  <c r="Q1654" i="5" a="1"/>
  <c r="Q1654" i="5" s="1"/>
  <c r="Q1735" i="5" a="1"/>
  <c r="Q1735" i="5" s="1"/>
  <c r="Q1659" i="5" a="1"/>
  <c r="Q1659" i="5" s="1"/>
  <c r="R1659" i="5" s="1"/>
  <c r="Q1589" i="5" a="1"/>
  <c r="Q1589" i="5" s="1"/>
  <c r="R1589" i="5" s="1"/>
  <c r="O77" i="5" a="1"/>
  <c r="O77" i="5" s="1"/>
  <c r="P77" i="5" s="1"/>
  <c r="O2373" i="5" a="1"/>
  <c r="O2373" i="5" s="1"/>
  <c r="Q2411" i="5" a="1"/>
  <c r="Q2411" i="5" s="1"/>
  <c r="R2411" i="5" s="1"/>
  <c r="Q1936" i="5" a="1"/>
  <c r="Q1936" i="5" s="1"/>
  <c r="R1936" i="5" s="1"/>
  <c r="O846" i="5" a="1"/>
  <c r="O846" i="5" s="1"/>
  <c r="O1214" i="5" a="1"/>
  <c r="O1214" i="5" s="1"/>
  <c r="Q291" i="5" a="1"/>
  <c r="Q291" i="5" s="1"/>
  <c r="R291" i="5" s="1"/>
  <c r="Q1093" i="5" a="1"/>
  <c r="Q1093" i="5" s="1"/>
  <c r="R1093" i="5" s="1"/>
  <c r="O2088" i="5" a="1"/>
  <c r="O2088" i="5" s="1"/>
  <c r="O1194" i="5" a="1"/>
  <c r="O1194" i="5" s="1"/>
  <c r="O316" i="5" a="1"/>
  <c r="O316" i="5" s="1"/>
  <c r="P316" i="5" s="1"/>
  <c r="U316" i="5" s="1"/>
  <c r="O125" i="5" a="1"/>
  <c r="O125" i="5" s="1"/>
  <c r="P125" i="5" s="1"/>
  <c r="O1718" i="5" a="1"/>
  <c r="O1718" i="5" s="1"/>
  <c r="Q268" i="5" a="1"/>
  <c r="Q268" i="5" s="1"/>
  <c r="R268" i="5" s="1"/>
  <c r="O1863" i="5" a="1"/>
  <c r="O1863" i="5" s="1"/>
  <c r="P1863" i="5" s="1"/>
  <c r="Q261" i="5" a="1"/>
  <c r="Q261" i="5" s="1"/>
  <c r="Q19" i="5" a="1"/>
  <c r="Q19" i="5" s="1"/>
  <c r="Q1455" i="5" a="1"/>
  <c r="Q1455" i="5" s="1"/>
  <c r="R1455" i="5" s="1"/>
  <c r="O2437" i="5" a="1"/>
  <c r="O2437" i="5" s="1"/>
  <c r="P2437" i="5" s="1"/>
  <c r="U2437" i="5" s="1"/>
  <c r="O702" i="5" a="1"/>
  <c r="O702" i="5" s="1"/>
  <c r="Q887" i="5" a="1"/>
  <c r="Q887" i="5" s="1"/>
  <c r="Q1346" i="5" a="1"/>
  <c r="Q1346" i="5" s="1"/>
  <c r="Q2316" i="5" a="1"/>
  <c r="Q2316" i="5" s="1"/>
  <c r="R2316" i="5" s="1"/>
  <c r="Q1417" i="5" a="1"/>
  <c r="Q1417" i="5" s="1"/>
  <c r="R1417" i="5" s="1"/>
  <c r="O1854" i="5" a="1"/>
  <c r="O1854" i="5" s="1"/>
  <c r="P1854" i="5" s="1"/>
  <c r="O1672" i="5" a="1"/>
  <c r="O1672" i="5" s="1"/>
  <c r="O181" i="5" a="1"/>
  <c r="O181" i="5" s="1"/>
  <c r="P181" i="5" s="1"/>
  <c r="Q1562" i="5" a="1"/>
  <c r="Q1562" i="5" s="1"/>
  <c r="R1562" i="5" s="1"/>
  <c r="Q2229" i="5" a="1"/>
  <c r="Q2229" i="5" s="1"/>
  <c r="R2229" i="5" s="1"/>
  <c r="Q1376" i="5" a="1"/>
  <c r="Q1376" i="5" s="1"/>
  <c r="Q1332" i="5" a="1"/>
  <c r="Q1332" i="5" s="1"/>
  <c r="Q368" i="5" a="1"/>
  <c r="Q368" i="5" s="1"/>
  <c r="R368" i="5" s="1"/>
  <c r="Q748" i="5" a="1"/>
  <c r="Q748" i="5" s="1"/>
  <c r="Q1074" i="5" a="1"/>
  <c r="Q1074" i="5" s="1"/>
  <c r="Q1440" i="5" a="1"/>
  <c r="Q1440" i="5" s="1"/>
  <c r="R1440" i="5" s="1"/>
  <c r="Q613" i="5" a="1"/>
  <c r="Q613" i="5" s="1"/>
  <c r="R613" i="5" s="1"/>
  <c r="O1668" i="5" a="1"/>
  <c r="O1668" i="5" s="1"/>
  <c r="P1668" i="5" s="1"/>
  <c r="Q1027" i="5" a="1"/>
  <c r="Q1027" i="5" s="1"/>
  <c r="R1027" i="5" s="1"/>
  <c r="Q1494" i="5" a="1"/>
  <c r="Q1494" i="5" s="1"/>
  <c r="R1494" i="5" s="1"/>
  <c r="O197" i="5" a="1"/>
  <c r="O197" i="5" s="1"/>
  <c r="O574" i="5" a="1"/>
  <c r="O574" i="5" s="1"/>
  <c r="Q217" i="5" a="1"/>
  <c r="Q217" i="5" s="1"/>
  <c r="O1297" i="5" a="1"/>
  <c r="O1297" i="5" s="1"/>
  <c r="P1297" i="5" s="1"/>
  <c r="U1297" i="5" s="1"/>
  <c r="Q886" i="5" a="1"/>
  <c r="Q886" i="5" s="1"/>
  <c r="R886" i="5" s="1"/>
  <c r="Q1030" i="5" a="1"/>
  <c r="Q1030" i="5" s="1"/>
  <c r="R1030" i="5" s="1"/>
  <c r="Q1923" i="5" a="1"/>
  <c r="Q1923" i="5" s="1"/>
  <c r="R1923" i="5" s="1"/>
  <c r="O2307" i="5" a="1"/>
  <c r="O2307" i="5" s="1"/>
  <c r="O186" i="5" a="1"/>
  <c r="O186" i="5" s="1"/>
  <c r="O2379" i="5" a="1"/>
  <c r="O2379" i="5" s="1"/>
  <c r="P2379" i="5" s="1"/>
  <c r="U2379" i="5" s="1"/>
  <c r="Q1574" i="5" a="1"/>
  <c r="Q1574" i="5" s="1"/>
  <c r="R1574" i="5" s="1"/>
  <c r="Q1857" i="5" a="1"/>
  <c r="Q1857" i="5" s="1"/>
  <c r="Q30" i="5" a="1"/>
  <c r="Q30" i="5" s="1"/>
  <c r="R30" i="5" s="1"/>
  <c r="Q564" i="5" a="1"/>
  <c r="Q564" i="5" s="1"/>
  <c r="R564" i="5" s="1"/>
  <c r="Q2401" i="5" a="1"/>
  <c r="Q2401" i="5" s="1"/>
  <c r="R2401" i="5" s="1"/>
  <c r="Q545" i="5" a="1"/>
  <c r="Q545" i="5" s="1"/>
  <c r="R545" i="5" s="1"/>
  <c r="Q1808" i="5" a="1"/>
  <c r="Q1808" i="5" s="1"/>
  <c r="R1808" i="5" s="1"/>
  <c r="O1699" i="5" a="1"/>
  <c r="O1699" i="5" s="1"/>
  <c r="O596" i="5" a="1"/>
  <c r="O596" i="5" s="1"/>
  <c r="P596" i="5" s="1"/>
  <c r="U596" i="5" s="1"/>
  <c r="O886" i="5" a="1"/>
  <c r="O886" i="5" s="1"/>
  <c r="O1081" i="5" a="1"/>
  <c r="O1081" i="5" s="1"/>
  <c r="O592" i="5" a="1"/>
  <c r="O592" i="5" s="1"/>
  <c r="Q1223" i="5" a="1"/>
  <c r="Q1223" i="5" s="1"/>
  <c r="O1127" i="5" a="1"/>
  <c r="O1127" i="5" s="1"/>
  <c r="P1127" i="5" s="1"/>
  <c r="U1127" i="5" s="1"/>
  <c r="Q1951" i="5" a="1"/>
  <c r="Q1951" i="5" s="1"/>
  <c r="Q2392" i="5" a="1"/>
  <c r="Q2392" i="5" s="1"/>
  <c r="O1027" i="5" a="1"/>
  <c r="O1027" i="5" s="1"/>
  <c r="P1027" i="5" s="1"/>
  <c r="O1307" i="5" a="1"/>
  <c r="O1307" i="5" s="1"/>
  <c r="P1307" i="5" s="1"/>
  <c r="U1307" i="5" s="1"/>
  <c r="O167" i="5" a="1"/>
  <c r="O167" i="5" s="1"/>
  <c r="Q468" i="5" a="1"/>
  <c r="Q468" i="5" s="1"/>
  <c r="Q1961" i="5" a="1"/>
  <c r="Q1961" i="5" s="1"/>
  <c r="R1961" i="5" s="1"/>
  <c r="Q2061" i="5" a="1"/>
  <c r="Q2061" i="5" s="1"/>
  <c r="R2061" i="5" s="1"/>
  <c r="U2061" i="5" s="1"/>
  <c r="O309" i="5" a="1"/>
  <c r="O309" i="5" s="1"/>
  <c r="O2407" i="5" a="1"/>
  <c r="O2407" i="5" s="1"/>
  <c r="Q787" i="5" a="1"/>
  <c r="Q787" i="5" s="1"/>
  <c r="R787" i="5" s="1"/>
  <c r="O327" i="5" a="1"/>
  <c r="O327" i="5" s="1"/>
  <c r="P327" i="5" s="1"/>
  <c r="O2089" i="5" a="1"/>
  <c r="O2089" i="5" s="1"/>
  <c r="P2089" i="5" s="1"/>
  <c r="U2089" i="5" s="1"/>
  <c r="O1523" i="5" a="1"/>
  <c r="O1523" i="5" s="1"/>
  <c r="P1523" i="5" s="1"/>
  <c r="U1523" i="5" s="1"/>
  <c r="O902" i="5" a="1"/>
  <c r="O902" i="5" s="1"/>
  <c r="O851" i="5" a="1"/>
  <c r="O851" i="5" s="1"/>
  <c r="Q252" i="5" a="1"/>
  <c r="Q252" i="5" s="1"/>
  <c r="R252" i="5" s="1"/>
  <c r="U252" i="5" s="1"/>
  <c r="Q803" i="5" a="1"/>
  <c r="Q803" i="5" s="1"/>
  <c r="Q1401" i="5" a="1"/>
  <c r="Q1401" i="5" s="1"/>
  <c r="Q2203" i="5" a="1"/>
  <c r="Q2203" i="5" s="1"/>
  <c r="Q1028" i="5" a="1"/>
  <c r="Q1028" i="5" s="1"/>
  <c r="Q1466" i="5" a="1"/>
  <c r="Q1466" i="5" s="1"/>
  <c r="Q1780" i="5" a="1"/>
  <c r="Q1780" i="5" s="1"/>
  <c r="O782" i="5" a="1"/>
  <c r="O782" i="5" s="1"/>
  <c r="O66" i="5" a="1"/>
  <c r="O66" i="5" s="1"/>
  <c r="P66" i="5" s="1"/>
  <c r="O146" i="5" a="1"/>
  <c r="O146" i="5" s="1"/>
  <c r="P146" i="5" s="1"/>
  <c r="O1965" i="5" a="1"/>
  <c r="O1965" i="5" s="1"/>
  <c r="Q1201" i="5" a="1"/>
  <c r="Q1201" i="5" s="1"/>
  <c r="Q1911" i="5" a="1"/>
  <c r="Q1911" i="5" s="1"/>
  <c r="R1911" i="5" s="1"/>
  <c r="Q1561" i="5" a="1"/>
  <c r="Q1561" i="5" s="1"/>
  <c r="R1561" i="5" s="1"/>
  <c r="O2048" i="5" a="1"/>
  <c r="O2048" i="5" s="1"/>
  <c r="Q1600" i="5" a="1"/>
  <c r="Q1600" i="5" s="1"/>
  <c r="Q721" i="5" a="1"/>
  <c r="Q721" i="5" s="1"/>
  <c r="Q392" i="5" a="1"/>
  <c r="Q392" i="5" s="1"/>
  <c r="Q495" i="5" a="1"/>
  <c r="Q495" i="5" s="1"/>
  <c r="Q1933" i="5" a="1"/>
  <c r="Q1933" i="5" s="1"/>
  <c r="Q138" i="5" a="1"/>
  <c r="Q138" i="5" s="1"/>
  <c r="Q893" i="5" a="1"/>
  <c r="Q893" i="5" s="1"/>
  <c r="R893" i="5" s="1"/>
  <c r="Q2233" i="5" a="1"/>
  <c r="Q2233" i="5" s="1"/>
  <c r="R2233" i="5" s="1"/>
  <c r="Q1596" i="5" a="1"/>
  <c r="Q1596" i="5" s="1"/>
  <c r="R1596" i="5" s="1"/>
  <c r="U1596" i="5" s="1"/>
  <c r="Q2430" i="5" a="1"/>
  <c r="Q2430" i="5" s="1"/>
  <c r="R2430" i="5" s="1"/>
  <c r="Q66" i="5" a="1"/>
  <c r="Q66" i="5" s="1"/>
  <c r="R66" i="5" s="1"/>
  <c r="Q2174" i="5" a="1"/>
  <c r="Q2174" i="5" s="1"/>
  <c r="R2174" i="5" s="1"/>
  <c r="Q1272" i="5" a="1"/>
  <c r="Q1272" i="5" s="1"/>
  <c r="O2203" i="5" a="1"/>
  <c r="O2203" i="5" s="1"/>
  <c r="O1708" i="5" a="1"/>
  <c r="O1708" i="5" s="1"/>
  <c r="O2360" i="5" a="1"/>
  <c r="O2360" i="5" s="1"/>
  <c r="O326" i="5" a="1"/>
  <c r="O326" i="5" s="1"/>
  <c r="O435" i="5" a="1"/>
  <c r="O435" i="5" s="1"/>
  <c r="Q954" i="5" a="1"/>
  <c r="Q954" i="5" s="1"/>
  <c r="R954" i="5" s="1"/>
  <c r="P1650" i="5"/>
  <c r="Q2059" i="5" a="1"/>
  <c r="Q2059" i="5" s="1"/>
  <c r="Q2095" i="5" a="1"/>
  <c r="Q2095" i="5" s="1"/>
  <c r="R2095" i="5" s="1"/>
  <c r="Q654" i="5" a="1"/>
  <c r="Q654" i="5" s="1"/>
  <c r="O323" i="5" a="1"/>
  <c r="O323" i="5" s="1"/>
  <c r="Q935" i="5" a="1"/>
  <c r="Q935" i="5" s="1"/>
  <c r="Q91" i="5" a="1"/>
  <c r="Q91" i="5" s="1"/>
  <c r="O2423" i="5" a="1"/>
  <c r="O2423" i="5" s="1"/>
  <c r="P2423" i="5" s="1"/>
  <c r="U2423" i="5" s="1"/>
  <c r="O235" i="5" a="1"/>
  <c r="O235" i="5" s="1"/>
  <c r="P235" i="5" s="1"/>
  <c r="U235" i="5" s="1"/>
  <c r="O719" i="5" a="1"/>
  <c r="O719" i="5" s="1"/>
  <c r="P719" i="5" s="1"/>
  <c r="Q197" i="5" a="1"/>
  <c r="Q197" i="5" s="1"/>
  <c r="Q479" i="5" a="1"/>
  <c r="Q479" i="5" s="1"/>
  <c r="Q790" i="5" a="1"/>
  <c r="Q790" i="5" s="1"/>
  <c r="O518" i="5" a="1"/>
  <c r="O518" i="5" s="1"/>
  <c r="P518" i="5" s="1"/>
  <c r="O1048" i="5" a="1"/>
  <c r="O1048" i="5" s="1"/>
  <c r="P1048" i="5" s="1"/>
  <c r="Q798" i="5" a="1"/>
  <c r="Q798" i="5" s="1"/>
  <c r="O1339" i="5" a="1"/>
  <c r="O1339" i="5" s="1"/>
  <c r="Q745" i="5" a="1"/>
  <c r="Q745" i="5" s="1"/>
  <c r="Q827" i="5" a="1"/>
  <c r="Q827" i="5" s="1"/>
  <c r="R827" i="5" s="1"/>
  <c r="Q1488" i="5" a="1"/>
  <c r="Q1488" i="5" s="1"/>
  <c r="R1488" i="5" s="1"/>
  <c r="Q825" i="5" a="1"/>
  <c r="Q825" i="5" s="1"/>
  <c r="R825" i="5" s="1"/>
  <c r="U825" i="5" s="1"/>
  <c r="Q1158" i="5" a="1"/>
  <c r="Q1158" i="5" s="1"/>
  <c r="R1158" i="5" s="1"/>
  <c r="O38" i="5" a="1"/>
  <c r="O38" i="5" s="1"/>
  <c r="P38" i="5" s="1"/>
  <c r="U38" i="5" s="1"/>
  <c r="Q77" i="5" a="1"/>
  <c r="Q77" i="5" s="1"/>
  <c r="R77" i="5" s="1"/>
  <c r="Q255" i="5" a="1"/>
  <c r="Q255" i="5" s="1"/>
  <c r="Q1863" i="5" a="1"/>
  <c r="Q1863" i="5" s="1"/>
  <c r="R1863" i="5" s="1"/>
  <c r="Q946" i="5" a="1"/>
  <c r="Q946" i="5" s="1"/>
  <c r="R946" i="5" s="1"/>
  <c r="U946" i="5" s="1"/>
  <c r="Q2294" i="5" a="1"/>
  <c r="Q2294" i="5" s="1"/>
  <c r="R2294" i="5" s="1"/>
  <c r="Q1234" i="5" a="1"/>
  <c r="Q1234" i="5" s="1"/>
  <c r="Q795" i="5" a="1"/>
  <c r="Q795" i="5" s="1"/>
  <c r="Q2343" i="5" a="1"/>
  <c r="Q2343" i="5" s="1"/>
  <c r="O1587" i="5" a="1"/>
  <c r="O1587" i="5" s="1"/>
  <c r="P1587" i="5" s="1"/>
  <c r="Q2410" i="5" a="1"/>
  <c r="Q2410" i="5" s="1"/>
  <c r="O890" i="5" a="1"/>
  <c r="O890" i="5" s="1"/>
  <c r="Q1544" i="5" a="1"/>
  <c r="Q1544" i="5" s="1"/>
  <c r="R1544" i="5" s="1"/>
  <c r="Q837" i="5" a="1"/>
  <c r="Q837" i="5" s="1"/>
  <c r="Q1947" i="5" a="1"/>
  <c r="Q1947" i="5" s="1"/>
  <c r="Q1713" i="5" a="1"/>
  <c r="Q1713" i="5" s="1"/>
  <c r="Q250" i="5" a="1"/>
  <c r="Q250" i="5" s="1"/>
  <c r="Q1943" i="5" a="1"/>
  <c r="Q1943" i="5" s="1"/>
  <c r="R1943" i="5" s="1"/>
  <c r="Q1031" i="5" a="1"/>
  <c r="Q1031" i="5" s="1"/>
  <c r="R1031" i="5" s="1"/>
  <c r="Q267" i="5" a="1"/>
  <c r="Q267" i="5" s="1"/>
  <c r="Q2206" i="5" a="1"/>
  <c r="Q2206" i="5" s="1"/>
  <c r="R2206" i="5" s="1"/>
  <c r="U2206" i="5" s="1"/>
  <c r="Q1532" i="5" a="1"/>
  <c r="Q1532" i="5" s="1"/>
  <c r="Q1802" i="5" a="1"/>
  <c r="Q1802" i="5" s="1"/>
  <c r="Q906" i="5" a="1"/>
  <c r="Q906" i="5" s="1"/>
  <c r="R906" i="5" s="1"/>
  <c r="Q407" i="5" a="1"/>
  <c r="Q407" i="5" s="1"/>
  <c r="R407" i="5" s="1"/>
  <c r="Q1761" i="5" a="1"/>
  <c r="Q1761" i="5" s="1"/>
  <c r="R1761" i="5" s="1"/>
  <c r="U1761" i="5" s="1"/>
  <c r="Q859" i="5" a="1"/>
  <c r="Q859" i="5" s="1"/>
  <c r="R859" i="5" s="1"/>
  <c r="Q1492" i="5" a="1"/>
  <c r="Q1492" i="5" s="1"/>
  <c r="R1492" i="5" s="1"/>
  <c r="Q1775" i="5" a="1"/>
  <c r="Q1775" i="5" s="1"/>
  <c r="R1775" i="5" s="1"/>
  <c r="Q922" i="5" a="1"/>
  <c r="Q922" i="5" s="1"/>
  <c r="Q1185" i="5" a="1"/>
  <c r="Q1185" i="5" s="1"/>
  <c r="Q1269" i="5" a="1"/>
  <c r="Q1269" i="5" s="1"/>
  <c r="O1342" i="5" a="1"/>
  <c r="O1342" i="5" s="1"/>
  <c r="O415" i="5" a="1"/>
  <c r="O415" i="5" s="1"/>
  <c r="O2377" i="5" a="1"/>
  <c r="O2377" i="5" s="1"/>
  <c r="Q2213" i="5" a="1"/>
  <c r="Q2213" i="5" s="1"/>
  <c r="R2213" i="5" s="1"/>
  <c r="Q2251" i="5" a="1"/>
  <c r="Q2251" i="5" s="1"/>
  <c r="R2251" i="5" s="1"/>
  <c r="Q1021" i="5" a="1"/>
  <c r="Q1021" i="5" s="1"/>
  <c r="R1021" i="5" s="1"/>
  <c r="Q1328" i="5" a="1"/>
  <c r="Q1328" i="5" s="1"/>
  <c r="R1328" i="5" s="1"/>
  <c r="Q2241" i="5" a="1"/>
  <c r="Q2241" i="5" s="1"/>
  <c r="R2241" i="5" s="1"/>
  <c r="Q86" i="5" a="1"/>
  <c r="Q86" i="5" s="1"/>
  <c r="R86" i="5" s="1"/>
  <c r="Q2209" i="5" a="1"/>
  <c r="Q2209" i="5" s="1"/>
  <c r="R2209" i="5" s="1"/>
  <c r="Q1496" i="5" a="1"/>
  <c r="Q1496" i="5" s="1"/>
  <c r="Q56" i="5" a="1"/>
  <c r="Q56" i="5" s="1"/>
  <c r="O2421" i="5" a="1"/>
  <c r="O2421" i="5" s="1"/>
  <c r="O359" i="5" a="1"/>
  <c r="O359" i="5" s="1"/>
  <c r="Q839" i="5" a="1"/>
  <c r="Q839" i="5" s="1"/>
  <c r="Q2329" i="5" a="1"/>
  <c r="Q2329" i="5" s="1"/>
  <c r="R2329" i="5" s="1"/>
  <c r="Q438" i="5" a="1"/>
  <c r="Q438" i="5" s="1"/>
  <c r="O1338" i="5" a="1"/>
  <c r="O1338" i="5" s="1"/>
  <c r="Q1568" i="5" a="1"/>
  <c r="Q1568" i="5" s="1"/>
  <c r="R1568" i="5" s="1"/>
  <c r="Q638" i="5" a="1"/>
  <c r="Q638" i="5" s="1"/>
  <c r="Q1832" i="5" a="1"/>
  <c r="Q1832" i="5" s="1"/>
  <c r="O203" i="5" a="1"/>
  <c r="O203" i="5" s="1"/>
  <c r="O2352" i="5" a="1"/>
  <c r="O2352" i="5" s="1"/>
  <c r="Q2389" i="5" a="1"/>
  <c r="Q2389" i="5" s="1"/>
  <c r="R2389" i="5" s="1"/>
  <c r="Q518" i="5" a="1"/>
  <c r="Q518" i="5" s="1"/>
  <c r="R518" i="5" s="1"/>
  <c r="O1674" i="5" a="1"/>
  <c r="O1674" i="5" s="1"/>
  <c r="Q1254" i="5" a="1"/>
  <c r="Q1254" i="5" s="1"/>
  <c r="Q831" i="5" a="1"/>
  <c r="Q831" i="5" s="1"/>
  <c r="R831" i="5" s="1"/>
  <c r="U831" i="5" s="1"/>
  <c r="Q1060" i="5" a="1"/>
  <c r="Q1060" i="5" s="1"/>
  <c r="O1553" i="5" a="1"/>
  <c r="O1553" i="5" s="1"/>
  <c r="O1400" i="5" a="1"/>
  <c r="O1400" i="5" s="1"/>
  <c r="P1400" i="5" s="1"/>
  <c r="U1400" i="5" s="1"/>
  <c r="O642" i="5" a="1"/>
  <c r="O642" i="5" s="1"/>
  <c r="P642" i="5" s="1"/>
  <c r="Q1957" i="5" a="1"/>
  <c r="Q1957" i="5" s="1"/>
  <c r="O1564" i="5" a="1"/>
  <c r="O1564" i="5" s="1"/>
  <c r="O2204" i="5" a="1"/>
  <c r="O2204" i="5" s="1"/>
  <c r="P2204" i="5" s="1"/>
  <c r="Q2268" i="5" a="1"/>
  <c r="Q2268" i="5" s="1"/>
  <c r="R2268" i="5" s="1"/>
  <c r="Q793" i="5" a="1"/>
  <c r="Q793" i="5" s="1"/>
  <c r="R793" i="5" s="1"/>
  <c r="Q2292" i="5" a="1"/>
  <c r="Q2292" i="5" s="1"/>
  <c r="R2292" i="5" s="1"/>
  <c r="Q2035" i="5" a="1"/>
  <c r="Q2035" i="5" s="1"/>
  <c r="R2035" i="5" s="1"/>
  <c r="Q2204" i="5" a="1"/>
  <c r="Q2204" i="5" s="1"/>
  <c r="R2204" i="5" s="1"/>
  <c r="Q2230" i="5" a="1"/>
  <c r="Q2230" i="5" s="1"/>
  <c r="R2230" i="5" s="1"/>
  <c r="O1885" i="5" a="1"/>
  <c r="O1885" i="5" s="1"/>
  <c r="O2172" i="5" a="1"/>
  <c r="O2172" i="5" s="1"/>
  <c r="P2172" i="5" s="1"/>
  <c r="Q2445" i="5" a="1"/>
  <c r="Q2445" i="5" s="1"/>
  <c r="Q826" i="5" a="1"/>
  <c r="Q826" i="5" s="1"/>
  <c r="Q1350" i="5" a="1"/>
  <c r="Q1350" i="5" s="1"/>
  <c r="O1802" i="5" a="1"/>
  <c r="O1802" i="5" s="1"/>
  <c r="Q2414" i="5" a="1"/>
  <c r="Q2414" i="5" s="1"/>
  <c r="R2414" i="5" s="1"/>
  <c r="Q1738" i="5" a="1"/>
  <c r="Q1738" i="5" s="1"/>
  <c r="Q1256" i="5" a="1"/>
  <c r="Q1256" i="5" s="1"/>
  <c r="R1256" i="5" s="1"/>
  <c r="U1256" i="5" s="1"/>
  <c r="Q1854" i="5" a="1"/>
  <c r="Q1854" i="5" s="1"/>
  <c r="R1854" i="5" s="1"/>
  <c r="Q1329" i="5" a="1"/>
  <c r="Q1329" i="5" s="1"/>
  <c r="R1329" i="5" s="1"/>
  <c r="Q1662" i="5" a="1"/>
  <c r="Q1662" i="5" s="1"/>
  <c r="R1662" i="5" s="1"/>
  <c r="Q118" i="5" a="1"/>
  <c r="Q118" i="5" s="1"/>
  <c r="R118" i="5" s="1"/>
  <c r="Q106" i="5" a="1"/>
  <c r="Q106" i="5" s="1"/>
  <c r="R106" i="5" s="1"/>
  <c r="Q2300" i="5" a="1"/>
  <c r="Q2300" i="5" s="1"/>
  <c r="R2300" i="5" s="1"/>
  <c r="Q324" i="5" a="1"/>
  <c r="Q324" i="5" s="1"/>
  <c r="R324" i="5" s="1"/>
  <c r="O1158" i="5" a="1"/>
  <c r="O1158" i="5" s="1"/>
  <c r="P1158" i="5" s="1"/>
  <c r="Q733" i="5" a="1"/>
  <c r="Q733" i="5" s="1"/>
  <c r="R733" i="5" s="1"/>
  <c r="U733" i="5" s="1"/>
  <c r="O1752" i="5" a="1"/>
  <c r="O1752" i="5" s="1"/>
  <c r="O2188" i="5" a="1"/>
  <c r="O2188" i="5" s="1"/>
  <c r="O2375" i="5" a="1"/>
  <c r="O2375" i="5" s="1"/>
  <c r="Q1110" i="5" a="1"/>
  <c r="Q1110" i="5" s="1"/>
  <c r="O2067" i="5" a="1"/>
  <c r="O2067" i="5" s="1"/>
  <c r="O2010" i="5" a="1"/>
  <c r="O2010" i="5" s="1"/>
  <c r="Q1446" i="5" a="1"/>
  <c r="Q1446" i="5" s="1"/>
  <c r="O2183" i="5" a="1"/>
  <c r="O2183" i="5" s="1"/>
  <c r="O1223" i="5" a="1"/>
  <c r="O1223" i="5" s="1"/>
  <c r="Q1956" i="5" a="1"/>
  <c r="Q1956" i="5" s="1"/>
  <c r="R1956" i="5" s="1"/>
  <c r="O1082" i="5" a="1"/>
  <c r="O1082" i="5" s="1"/>
  <c r="P1082" i="5" s="1"/>
  <c r="U1082" i="5" s="1"/>
  <c r="Q2009" i="5" a="1"/>
  <c r="Q2009" i="5" s="1"/>
  <c r="O2256" i="5" a="1"/>
  <c r="O2256" i="5" s="1"/>
  <c r="O2390" i="5" a="1"/>
  <c r="O2390" i="5" s="1"/>
  <c r="O1093" i="5" a="1"/>
  <c r="O1093" i="5" s="1"/>
  <c r="O2020" i="5" a="1"/>
  <c r="O2020" i="5" s="1"/>
  <c r="O379" i="5" a="1"/>
  <c r="O379" i="5" s="1"/>
  <c r="O1401" i="5" a="1"/>
  <c r="O1401" i="5" s="1"/>
  <c r="O2251" i="5" a="1"/>
  <c r="O2251" i="5" s="1"/>
  <c r="O1250" i="5" a="1"/>
  <c r="O1250" i="5" s="1"/>
  <c r="O1074" i="5" a="1"/>
  <c r="O1074" i="5" s="1"/>
  <c r="O1713" i="5" a="1"/>
  <c r="O1713" i="5" s="1"/>
  <c r="O2264" i="5" a="1"/>
  <c r="O2264" i="5" s="1"/>
  <c r="P2264" i="5" s="1"/>
  <c r="Q1553" i="5" a="1"/>
  <c r="Q1553" i="5" s="1"/>
  <c r="O363" i="5" a="1"/>
  <c r="O363" i="5" s="1"/>
  <c r="O2084" i="5" a="1"/>
  <c r="O2084" i="5" s="1"/>
  <c r="P2084" i="5" s="1"/>
  <c r="U2084" i="5" s="1"/>
  <c r="Q2237" i="5" a="1"/>
  <c r="Q2237" i="5" s="1"/>
  <c r="R2237" i="5" s="1"/>
  <c r="U2237" i="5" s="1"/>
  <c r="Q452" i="5" a="1"/>
  <c r="Q452" i="5" s="1"/>
  <c r="R452" i="5" s="1"/>
  <c r="Q510" i="5" a="1"/>
  <c r="Q510" i="5" s="1"/>
  <c r="R510" i="5" s="1"/>
  <c r="O943" i="5" a="1"/>
  <c r="O943" i="5" s="1"/>
  <c r="Q1048" i="5" a="1"/>
  <c r="Q1048" i="5" s="1"/>
  <c r="R1048" i="5" s="1"/>
  <c r="Q642" i="5" a="1"/>
  <c r="Q642" i="5" s="1"/>
  <c r="R642" i="5" s="1"/>
  <c r="O2046" i="5" a="1"/>
  <c r="O2046" i="5" s="1"/>
  <c r="Q953" i="5" a="1"/>
  <c r="Q953" i="5" s="1"/>
  <c r="O1015" i="5" a="1"/>
  <c r="O1015" i="5" s="1"/>
  <c r="Q2252" i="5" a="1"/>
  <c r="Q2252" i="5" s="1"/>
  <c r="Q653" i="5" a="1"/>
  <c r="Q653" i="5" s="1"/>
  <c r="Q738" i="5" a="1"/>
  <c r="Q738" i="5" s="1"/>
  <c r="Q1859" i="5" a="1"/>
  <c r="Q1859" i="5" s="1"/>
  <c r="Q158" i="5" a="1"/>
  <c r="Q158" i="5" s="1"/>
  <c r="R158" i="5" s="1"/>
  <c r="Q539" i="5" a="1"/>
  <c r="Q539" i="5" s="1"/>
  <c r="R539" i="5" s="1"/>
  <c r="Q1650" i="5" a="1"/>
  <c r="Q1650" i="5" s="1"/>
  <c r="R1650" i="5" s="1"/>
  <c r="O914" i="5" a="1"/>
  <c r="O914" i="5" s="1"/>
  <c r="O289" i="5" a="1"/>
  <c r="O289" i="5" s="1"/>
  <c r="Q739" i="5" a="1"/>
  <c r="Q739" i="5" s="1"/>
  <c r="Q2377" i="5" a="1"/>
  <c r="Q2377" i="5" s="1"/>
  <c r="Q1497" i="5" a="1"/>
  <c r="Q1497" i="5" s="1"/>
  <c r="Q2012" i="5" a="1"/>
  <c r="Q2012" i="5" s="1"/>
  <c r="O32" i="5" a="1"/>
  <c r="O32" i="5" s="1"/>
  <c r="O706" i="5" a="1"/>
  <c r="O706" i="5" s="1"/>
  <c r="O1822" i="5" a="1"/>
  <c r="O1822" i="5" s="1"/>
  <c r="Q453" i="5" a="1"/>
  <c r="Q453" i="5" s="1"/>
  <c r="O811" i="5" a="1"/>
  <c r="O811" i="5" s="1"/>
  <c r="P811" i="5" s="1"/>
  <c r="U811" i="5" s="1"/>
  <c r="Q1831" i="5" a="1"/>
  <c r="Q1831" i="5" s="1"/>
  <c r="Q543" i="5" a="1"/>
  <c r="Q543" i="5" s="1"/>
  <c r="Q1851" i="5" a="1"/>
  <c r="Q1851" i="5" s="1"/>
  <c r="R1851" i="5" s="1"/>
  <c r="Q2138" i="5" a="1"/>
  <c r="Q2138" i="5" s="1"/>
  <c r="R2138" i="5" s="1"/>
  <c r="O1021" i="5" a="1"/>
  <c r="O1021" i="5" s="1"/>
  <c r="P1021" i="5" s="1"/>
  <c r="U1021" i="5" s="1"/>
  <c r="O1440" i="5" a="1"/>
  <c r="O1440" i="5" s="1"/>
  <c r="Q734" i="5" a="1"/>
  <c r="Q734" i="5" s="1"/>
  <c r="O520" i="5" a="1"/>
  <c r="O520" i="5" s="1"/>
  <c r="O2144" i="5" a="1"/>
  <c r="O2144" i="5" s="1"/>
  <c r="O1123" i="5" a="1"/>
  <c r="O1123" i="5" s="1"/>
  <c r="Q2221" i="5" a="1"/>
  <c r="Q2221" i="5" s="1"/>
  <c r="Q98" i="5" a="1"/>
  <c r="Q98" i="5" s="1"/>
  <c r="R98" i="5" s="1"/>
  <c r="O414" i="5" a="1"/>
  <c r="O414" i="5" s="1"/>
  <c r="P414" i="5" s="1"/>
  <c r="U414" i="5" s="1"/>
  <c r="Q416" i="5" a="1"/>
  <c r="Q416" i="5" s="1"/>
  <c r="O1246" i="5" a="1"/>
  <c r="O1246" i="5" s="1"/>
  <c r="Q1629" i="5" a="1"/>
  <c r="Q1629" i="5" s="1"/>
  <c r="Q1306" i="5" a="1"/>
  <c r="Q1306" i="5" s="1"/>
  <c r="Q2314" i="5" a="1"/>
  <c r="Q2314" i="5" s="1"/>
  <c r="Q1428" i="5" a="1"/>
  <c r="Q1428" i="5" s="1"/>
  <c r="R1428" i="5" s="1"/>
  <c r="Q140" i="5" a="1"/>
  <c r="Q140" i="5" s="1"/>
  <c r="R140" i="5" s="1"/>
  <c r="Q2391" i="5" a="1"/>
  <c r="Q2391" i="5" s="1"/>
  <c r="R2391" i="5" s="1"/>
  <c r="O321" i="5" a="1"/>
  <c r="O321" i="5" s="1"/>
  <c r="O1431" i="5" a="1"/>
  <c r="O1431" i="5" s="1"/>
  <c r="O1689" i="5" a="1"/>
  <c r="O1689" i="5" s="1"/>
  <c r="Q1231" i="5" a="1"/>
  <c r="Q1231" i="5" s="1"/>
  <c r="Q135" i="5" a="1"/>
  <c r="Q135" i="5" s="1"/>
  <c r="R135" i="5" s="1"/>
  <c r="U135" i="5" s="1"/>
  <c r="Q2386" i="5" a="1"/>
  <c r="Q2386" i="5" s="1"/>
  <c r="O2223" i="5" a="1"/>
  <c r="O2223" i="5" s="1"/>
  <c r="O2056" i="5" a="1"/>
  <c r="O2056" i="5" s="1"/>
  <c r="Q1974" i="5" a="1"/>
  <c r="Q1974" i="5" s="1"/>
  <c r="Q2040" i="5" a="1"/>
  <c r="Q2040" i="5" s="1"/>
  <c r="O1956" i="5" a="1"/>
  <c r="O1956" i="5" s="1"/>
  <c r="P1956" i="5" s="1"/>
  <c r="Q899" i="5" a="1"/>
  <c r="Q899" i="5" s="1"/>
  <c r="Q1411" i="5" a="1"/>
  <c r="Q1411" i="5" s="1"/>
  <c r="R1411" i="5" s="1"/>
  <c r="Q2260" i="5" a="1"/>
  <c r="Q2260" i="5" s="1"/>
  <c r="O193" i="5" a="1"/>
  <c r="O193" i="5" s="1"/>
  <c r="O610" i="5" a="1"/>
  <c r="O610" i="5" s="1"/>
  <c r="O2097" i="5" a="1"/>
  <c r="O2097" i="5" s="1"/>
  <c r="O683" i="5" a="1"/>
  <c r="O683" i="5" s="1"/>
  <c r="O361" i="5" a="1"/>
  <c r="O361" i="5" s="1"/>
  <c r="O2252" i="5" a="1"/>
  <c r="O2252" i="5" s="1"/>
  <c r="O1838" i="5" a="1"/>
  <c r="O1838" i="5" s="1"/>
  <c r="O287" i="5" a="1"/>
  <c r="O287" i="5" s="1"/>
  <c r="P287" i="5" s="1"/>
  <c r="Q1139" i="5" a="1"/>
  <c r="Q1139" i="5" s="1"/>
  <c r="R1139" i="5" s="1"/>
  <c r="Q690" i="5" a="1"/>
  <c r="Q690" i="5" s="1"/>
  <c r="Q1535" i="5" a="1"/>
  <c r="Q1535" i="5" s="1"/>
  <c r="Q1915" i="5" a="1"/>
  <c r="Q1915" i="5" s="1"/>
  <c r="R1915" i="5" s="1"/>
  <c r="Q2049" i="5" a="1"/>
  <c r="Q2049" i="5" s="1"/>
  <c r="R2049" i="5" s="1"/>
  <c r="O357" i="5" a="1"/>
  <c r="O357" i="5" s="1"/>
  <c r="Q1537" i="5" a="1"/>
  <c r="Q1537" i="5" s="1"/>
  <c r="O1472" i="5" a="1"/>
  <c r="O1472" i="5" s="1"/>
  <c r="Q2444" i="5" a="1"/>
  <c r="Q2444" i="5" s="1"/>
  <c r="Q130" i="5" a="1"/>
  <c r="Q130" i="5" s="1"/>
  <c r="Q1195" i="5" a="1"/>
  <c r="Q1195" i="5" s="1"/>
  <c r="O2289" i="5" a="1"/>
  <c r="O2289" i="5" s="1"/>
  <c r="P2289" i="5" s="1"/>
  <c r="U2289" i="5" s="1"/>
  <c r="Q2284" i="5" a="1"/>
  <c r="Q2284" i="5" s="1"/>
  <c r="R2284" i="5" s="1"/>
  <c r="O1165" i="5" a="1"/>
  <c r="O1165" i="5" s="1"/>
  <c r="O2309" i="5" a="1"/>
  <c r="O2309" i="5" s="1"/>
  <c r="O1834" i="5" a="1"/>
  <c r="O1834" i="5" s="1"/>
  <c r="Q182" i="5" a="1"/>
  <c r="Q182" i="5" s="1"/>
  <c r="Q272" i="5" a="1"/>
  <c r="Q272" i="5" s="1"/>
  <c r="R272" i="5" s="1"/>
  <c r="Q318" i="5" a="1"/>
  <c r="Q318" i="5" s="1"/>
  <c r="Q1987" i="5" a="1"/>
  <c r="Q1987" i="5" s="1"/>
  <c r="Q1005" i="5" a="1"/>
  <c r="Q1005" i="5" s="1"/>
  <c r="O1167" i="5" a="1"/>
  <c r="O1167" i="5" s="1"/>
  <c r="Q1100" i="5" a="1"/>
  <c r="Q1100" i="5" s="1"/>
  <c r="Q1627" i="5" a="1"/>
  <c r="Q1627" i="5" s="1"/>
  <c r="Q1288" i="5" a="1"/>
  <c r="Q1288" i="5" s="1"/>
  <c r="R1288" i="5" s="1"/>
  <c r="O803" i="5" a="1"/>
  <c r="O803" i="5" s="1"/>
  <c r="Q586" i="5" a="1"/>
  <c r="Q586" i="5" s="1"/>
  <c r="R586" i="5" s="1"/>
  <c r="O2386" i="5" a="1"/>
  <c r="O2386" i="5" s="1"/>
  <c r="O1459" i="5" a="1"/>
  <c r="O1459" i="5" s="1"/>
  <c r="Q490" i="5" a="1"/>
  <c r="Q490" i="5" s="1"/>
  <c r="Q2103" i="5" a="1"/>
  <c r="Q2103" i="5" s="1"/>
  <c r="R2103" i="5" s="1"/>
  <c r="Q1824" i="5" a="1"/>
  <c r="Q1824" i="5" s="1"/>
  <c r="O995" i="5" a="1"/>
  <c r="O995" i="5" s="1"/>
  <c r="Q482" i="5" a="1"/>
  <c r="Q482" i="5" s="1"/>
  <c r="Q812" i="5" a="1"/>
  <c r="Q812" i="5" s="1"/>
  <c r="O872" i="5" a="1"/>
  <c r="O872" i="5" s="1"/>
  <c r="P872" i="5" s="1"/>
  <c r="U872" i="5" s="1"/>
  <c r="O282" i="5" a="1"/>
  <c r="O282" i="5" s="1"/>
  <c r="O1452" i="5" a="1"/>
  <c r="O1452" i="5" s="1"/>
  <c r="P1452" i="5" s="1"/>
  <c r="U1452" i="5" s="1"/>
  <c r="O873" i="5" a="1"/>
  <c r="O873" i="5" s="1"/>
  <c r="P873" i="5" s="1"/>
  <c r="U873" i="5" s="1"/>
  <c r="O1063" i="5" a="1"/>
  <c r="O1063" i="5" s="1"/>
  <c r="O913" i="5" a="1"/>
  <c r="O913" i="5" s="1"/>
  <c r="O2283" i="5" a="1"/>
  <c r="O2283" i="5" s="1"/>
  <c r="O1075" i="5" a="1"/>
  <c r="O1075" i="5" s="1"/>
  <c r="O1146" i="5" a="1"/>
  <c r="O1146" i="5" s="1"/>
  <c r="Q672" i="5" a="1"/>
  <c r="Q672" i="5" s="1"/>
  <c r="R672" i="5" s="1"/>
  <c r="Q2042" i="5" a="1"/>
  <c r="Q2042" i="5" s="1"/>
  <c r="Q326" i="5" a="1"/>
  <c r="Q326" i="5" s="1"/>
  <c r="Q1666" i="5" a="1"/>
  <c r="Q1666" i="5" s="1"/>
  <c r="R1666" i="5" s="1"/>
  <c r="O748" i="5" a="1"/>
  <c r="O748" i="5" s="1"/>
  <c r="Q523" i="5" a="1"/>
  <c r="Q523" i="5" s="1"/>
  <c r="R523" i="5" s="1"/>
  <c r="O1527" i="5" a="1"/>
  <c r="O1527" i="5" s="1"/>
  <c r="O1908" i="5" a="1"/>
  <c r="O1908" i="5" s="1"/>
  <c r="P1908" i="5" s="1"/>
  <c r="Q850" i="5" a="1"/>
  <c r="Q850" i="5" s="1"/>
  <c r="O1623" i="5" a="1"/>
  <c r="O1623" i="5" s="1"/>
  <c r="P1623" i="5" s="1"/>
  <c r="U1623" i="5" s="1"/>
  <c r="O1634" i="5" a="1"/>
  <c r="O1634" i="5" s="1"/>
  <c r="P1436" i="5"/>
  <c r="Q1242" i="5" a="1"/>
  <c r="Q1242" i="5" s="1"/>
  <c r="R1242" i="5" s="1"/>
  <c r="U1242" i="5" s="1"/>
  <c r="Q968" i="5" a="1"/>
  <c r="Q968" i="5" s="1"/>
  <c r="R968" i="5" s="1"/>
  <c r="U968" i="5" s="1"/>
  <c r="Q260" i="5" a="1"/>
  <c r="Q260" i="5" s="1"/>
  <c r="R260" i="5" s="1"/>
  <c r="Q431" i="5" a="1"/>
  <c r="Q431" i="5" s="1"/>
  <c r="R431" i="5" s="1"/>
  <c r="U431" i="5" s="1"/>
  <c r="Q877" i="5" a="1"/>
  <c r="Q877" i="5" s="1"/>
  <c r="R877" i="5" s="1"/>
  <c r="Q311" i="5" a="1"/>
  <c r="Q311" i="5" s="1"/>
  <c r="Q1472" i="5" a="1"/>
  <c r="Q1472" i="5" s="1"/>
  <c r="Q1245" i="5" a="1"/>
  <c r="Q1245" i="5" s="1"/>
  <c r="Q689" i="5" a="1"/>
  <c r="Q689" i="5" s="1"/>
  <c r="O2359" i="5" a="1"/>
  <c r="O2359" i="5" s="1"/>
  <c r="Q1072" i="5" a="1"/>
  <c r="Q1072" i="5" s="1"/>
  <c r="R1072" i="5" s="1"/>
  <c r="Q1642" i="5" a="1"/>
  <c r="Q1642" i="5" s="1"/>
  <c r="R1642" i="5" s="1"/>
  <c r="O1019" i="5" a="1"/>
  <c r="O1019" i="5" s="1"/>
  <c r="O1247" i="5" a="1"/>
  <c r="O1247" i="5" s="1"/>
  <c r="O2305" i="5" a="1"/>
  <c r="O2305" i="5" s="1"/>
  <c r="Q1294" i="5" a="1"/>
  <c r="Q1294" i="5" s="1"/>
  <c r="Q1691" i="5" a="1"/>
  <c r="Q1691" i="5" s="1"/>
  <c r="O1976" i="5" a="1"/>
  <c r="O1976" i="5" s="1"/>
  <c r="O2122" i="5" a="1"/>
  <c r="O2122" i="5" s="1"/>
  <c r="Q129" i="5" a="1"/>
  <c r="Q129" i="5" s="1"/>
  <c r="R129" i="5" s="1"/>
  <c r="O1245" i="5" a="1"/>
  <c r="O1245" i="5" s="1"/>
  <c r="O818" i="5" a="1"/>
  <c r="O818" i="5" s="1"/>
  <c r="Q587" i="5" a="1"/>
  <c r="Q587" i="5" s="1"/>
  <c r="Q1928" i="5" a="1"/>
  <c r="Q1928" i="5" s="1"/>
  <c r="R1928" i="5" s="1"/>
  <c r="Q1883" i="5" a="1"/>
  <c r="Q1883" i="5" s="1"/>
  <c r="O1502" i="5" a="1"/>
  <c r="O1502" i="5" s="1"/>
  <c r="P1502" i="5" s="1"/>
  <c r="U1502" i="5" s="1"/>
  <c r="O1978" i="5" a="1"/>
  <c r="O1978" i="5" s="1"/>
  <c r="O2132" i="5" a="1"/>
  <c r="O2132" i="5" s="1"/>
  <c r="Q2167" i="5" a="1"/>
  <c r="Q2167" i="5" s="1"/>
  <c r="Q1164" i="5" a="1"/>
  <c r="Q1164" i="5" s="1"/>
  <c r="R1164" i="5" s="1"/>
  <c r="Q1138" i="5" a="1"/>
  <c r="Q1138" i="5" s="1"/>
  <c r="Q464" i="5" a="1"/>
  <c r="Q464" i="5" s="1"/>
  <c r="Q1552" i="5" a="1"/>
  <c r="Q1552" i="5" s="1"/>
  <c r="Q1128" i="5" a="1"/>
  <c r="Q1128" i="5" s="1"/>
  <c r="R1128" i="5" s="1"/>
  <c r="Q2118" i="5" a="1"/>
  <c r="Q2118" i="5" s="1"/>
  <c r="Q2420" i="5" a="1"/>
  <c r="Q2420" i="5" s="1"/>
  <c r="R2420" i="5" s="1"/>
  <c r="Q404" i="5" a="1"/>
  <c r="Q404" i="5" s="1"/>
  <c r="O955" i="5" a="1"/>
  <c r="O955" i="5" s="1"/>
  <c r="O1797" i="5" a="1"/>
  <c r="O1797" i="5" s="1"/>
  <c r="O49" i="5" a="1"/>
  <c r="O49" i="5" s="1"/>
  <c r="O2394" i="5" a="1"/>
  <c r="O2394" i="5" s="1"/>
  <c r="P2394" i="5" s="1"/>
  <c r="U2394" i="5" s="1"/>
  <c r="O556" i="5" a="1"/>
  <c r="O556" i="5" s="1"/>
  <c r="Q2131" i="5" a="1"/>
  <c r="Q2131" i="5" s="1"/>
  <c r="O1598" i="5" a="1"/>
  <c r="O1598" i="5" s="1"/>
  <c r="Q1640" i="5" a="1"/>
  <c r="Q1640" i="5" s="1"/>
  <c r="R1640" i="5" s="1"/>
  <c r="U1640" i="5" s="1"/>
  <c r="Q757" i="5" a="1"/>
  <c r="Q757" i="5" s="1"/>
  <c r="R757" i="5" s="1"/>
  <c r="Q1651" i="5" a="1"/>
  <c r="Q1651" i="5" s="1"/>
  <c r="R1651" i="5" s="1"/>
  <c r="U1651" i="5" s="1"/>
  <c r="O1867" i="5" a="1"/>
  <c r="O1867" i="5" s="1"/>
  <c r="Q1402" i="5" a="1"/>
  <c r="Q1402" i="5" s="1"/>
  <c r="Q1661" i="5" a="1"/>
  <c r="Q1661" i="5" s="1"/>
  <c r="R1661" i="5" s="1"/>
  <c r="Q1325" i="5" a="1"/>
  <c r="Q1325" i="5" s="1"/>
  <c r="O543" i="5" a="1"/>
  <c r="O543" i="5" s="1"/>
  <c r="Q1907" i="5" a="1"/>
  <c r="Q1907" i="5" s="1"/>
  <c r="Q531" i="5" a="1"/>
  <c r="Q531" i="5" s="1"/>
  <c r="O768" i="5" a="1"/>
  <c r="O768" i="5" s="1"/>
  <c r="O278" i="5" a="1"/>
  <c r="O278" i="5" s="1"/>
  <c r="Q1078" i="5" a="1"/>
  <c r="Q1078" i="5" s="1"/>
  <c r="O1371" i="5" a="1"/>
  <c r="O1371" i="5" s="1"/>
  <c r="Q533" i="5" a="1"/>
  <c r="Q533" i="5" s="1"/>
  <c r="Q1587" i="5" a="1"/>
  <c r="Q1587" i="5" s="1"/>
  <c r="R1587" i="5" s="1"/>
  <c r="O1574" i="5" a="1"/>
  <c r="O1574" i="5" s="1"/>
  <c r="P1574" i="5" s="1"/>
  <c r="U1574" i="5" s="1"/>
  <c r="O492" i="5" a="1"/>
  <c r="O492" i="5" s="1"/>
  <c r="P492" i="5" s="1"/>
  <c r="U492" i="5" s="1"/>
  <c r="O386" i="5" a="1"/>
  <c r="O386" i="5" s="1"/>
  <c r="Q2270" i="5" a="1"/>
  <c r="Q2270" i="5" s="1"/>
  <c r="R2270" i="5" s="1"/>
  <c r="O510" i="5" a="1"/>
  <c r="O510" i="5" s="1"/>
  <c r="Q2141" i="5" a="1"/>
  <c r="Q2141" i="5" s="1"/>
  <c r="R2141" i="5" s="1"/>
  <c r="O971" i="5" a="1"/>
  <c r="O971" i="5" s="1"/>
  <c r="Q2164" i="5" a="1"/>
  <c r="Q2164" i="5" s="1"/>
  <c r="R2164" i="5" s="1"/>
  <c r="Q1572" i="5" a="1"/>
  <c r="Q1572" i="5" s="1"/>
  <c r="R1572" i="5" s="1"/>
  <c r="Q2109" i="5" a="1"/>
  <c r="Q2109" i="5" s="1"/>
  <c r="R2109" i="5" s="1"/>
  <c r="Q409" i="5" a="1"/>
  <c r="Q409" i="5" s="1"/>
  <c r="R409" i="5" s="1"/>
  <c r="O1888" i="5" a="1"/>
  <c r="O1888" i="5" s="1"/>
  <c r="Q1173" i="5" a="1"/>
  <c r="Q1173" i="5" s="1"/>
  <c r="R1173" i="5" s="1"/>
  <c r="Q1083" i="5" a="1"/>
  <c r="Q1083" i="5" s="1"/>
  <c r="O539" i="5" a="1"/>
  <c r="O539" i="5" s="1"/>
  <c r="O918" i="5" a="1"/>
  <c r="O918" i="5" s="1"/>
  <c r="P918" i="5" s="1"/>
  <c r="U918" i="5" s="1"/>
  <c r="Q597" i="5" a="1"/>
  <c r="Q597" i="5" s="1"/>
  <c r="O1704" i="5" a="1"/>
  <c r="O1704" i="5" s="1"/>
  <c r="Q2175" i="5" a="1"/>
  <c r="Q2175" i="5" s="1"/>
  <c r="R2175" i="5" s="1"/>
  <c r="U2175" i="5" s="1"/>
  <c r="Q1756" i="5" a="1"/>
  <c r="Q1756" i="5" s="1"/>
  <c r="Q2454" i="5" a="1"/>
  <c r="Q2454" i="5" s="1"/>
  <c r="Q1034" i="5" a="1"/>
  <c r="Q1034" i="5" s="1"/>
  <c r="Q1467" i="5" a="1"/>
  <c r="Q1467" i="5" s="1"/>
  <c r="R1467" i="5" s="1"/>
  <c r="Q1570" i="5" a="1"/>
  <c r="Q1570" i="5" s="1"/>
  <c r="O1264" i="5" a="1"/>
  <c r="O1264" i="5" s="1"/>
  <c r="O75" i="5" a="1"/>
  <c r="O75" i="5" s="1"/>
  <c r="Q467" i="5" a="1"/>
  <c r="Q467" i="5" s="1"/>
  <c r="O1395" i="5" a="1"/>
  <c r="O1395" i="5" s="1"/>
  <c r="O2416" i="5" a="1"/>
  <c r="O2416" i="5" s="1"/>
  <c r="P2416" i="5" s="1"/>
  <c r="U2416" i="5" s="1"/>
  <c r="Q62" i="5" a="1"/>
  <c r="Q62" i="5" s="1"/>
  <c r="Q1275" i="5" a="1"/>
  <c r="Q1275" i="5" s="1"/>
  <c r="R1275" i="5" s="1"/>
  <c r="Q2395" i="5" a="1"/>
  <c r="Q2395" i="5" s="1"/>
  <c r="R2395" i="5" s="1"/>
  <c r="Q995" i="5" a="1"/>
  <c r="Q995" i="5" s="1"/>
  <c r="Q1422" i="5" a="1"/>
  <c r="Q1422" i="5" s="1"/>
  <c r="O2229" i="5" a="1"/>
  <c r="O2229" i="5" s="1"/>
  <c r="P2229" i="5" s="1"/>
  <c r="U2229" i="5" s="1"/>
  <c r="O2411" i="5" a="1"/>
  <c r="O2411" i="5" s="1"/>
  <c r="Q2080" i="5" a="1"/>
  <c r="Q2080" i="5" s="1"/>
  <c r="Q1809" i="5" a="1"/>
  <c r="Q1809" i="5" s="1"/>
  <c r="Q1364" i="5" a="1"/>
  <c r="Q1364" i="5" s="1"/>
  <c r="Q1542" i="5" a="1"/>
  <c r="Q1542" i="5" s="1"/>
  <c r="O1416" i="5" a="1"/>
  <c r="O1416" i="5" s="1"/>
  <c r="O453" i="5" a="1"/>
  <c r="O453" i="5" s="1"/>
  <c r="Q2201" i="5" a="1"/>
  <c r="Q2201" i="5" s="1"/>
  <c r="Q1948" i="5" a="1"/>
  <c r="Q1948" i="5" s="1"/>
  <c r="R1948" i="5" s="1"/>
  <c r="Q2441" i="5" a="1"/>
  <c r="Q2441" i="5" s="1"/>
  <c r="R2441" i="5" s="1"/>
  <c r="Q195" i="5" a="1"/>
  <c r="Q195" i="5" s="1"/>
  <c r="Q2072" i="5" a="1"/>
  <c r="Q2072" i="5" s="1"/>
  <c r="O2222" i="5" a="1"/>
  <c r="O2222" i="5" s="1"/>
  <c r="O687" i="5" a="1"/>
  <c r="O687" i="5" s="1"/>
  <c r="P687" i="5" s="1"/>
  <c r="U687" i="5" s="1"/>
  <c r="Q1719" i="5" a="1"/>
  <c r="Q1719" i="5" s="1"/>
  <c r="Q1551" i="5" a="1"/>
  <c r="Q1551" i="5" s="1"/>
  <c r="O1253" i="5" a="1"/>
  <c r="O1253" i="5" s="1"/>
  <c r="O2031" i="5" a="1"/>
  <c r="O2031" i="5" s="1"/>
  <c r="Q2327" i="5" a="1"/>
  <c r="Q2327" i="5" s="1"/>
  <c r="Q1513" i="5" a="1"/>
  <c r="Q1513" i="5" s="1"/>
  <c r="R1513" i="5" s="1"/>
  <c r="O2125" i="5" a="1"/>
  <c r="O2125" i="5" s="1"/>
  <c r="Q1996" i="5" a="1"/>
  <c r="Q1996" i="5" s="1"/>
  <c r="Q1109" i="5" a="1"/>
  <c r="Q1109" i="5" s="1"/>
  <c r="R1109" i="5" s="1"/>
  <c r="U1109" i="5" s="1"/>
  <c r="Q1782" i="5" a="1"/>
  <c r="Q1782" i="5" s="1"/>
  <c r="Q155" i="5" a="1"/>
  <c r="Q155" i="5" s="1"/>
  <c r="Q719" i="5" a="1"/>
  <c r="Q719" i="5" s="1"/>
  <c r="R719" i="5" s="1"/>
  <c r="Q148" i="5" a="1"/>
  <c r="Q148" i="5" s="1"/>
  <c r="R148" i="5" s="1"/>
  <c r="Q2" i="5" a="1"/>
  <c r="Q2" i="5" s="1"/>
  <c r="O210" i="5" a="1"/>
  <c r="O210" i="5" s="1"/>
  <c r="Q450" i="5" a="1"/>
  <c r="Q450" i="5" s="1"/>
  <c r="Q1124" i="5" a="1"/>
  <c r="Q1124" i="5" s="1"/>
  <c r="R1124" i="5" s="1"/>
  <c r="Q249" i="5" a="1"/>
  <c r="Q249" i="5" s="1"/>
  <c r="O522" i="5" a="1"/>
  <c r="O522" i="5" s="1"/>
  <c r="Q2187" i="5" a="1"/>
  <c r="Q2187" i="5" s="1"/>
  <c r="O2075" i="5" a="1"/>
  <c r="O2075" i="5" s="1"/>
  <c r="O148" i="5" a="1"/>
  <c r="O148" i="5" s="1"/>
  <c r="P148" i="5" s="1"/>
  <c r="O174" i="5" a="1"/>
  <c r="O174" i="5" s="1"/>
  <c r="O1236" i="5" a="1"/>
  <c r="O1236" i="5" s="1"/>
  <c r="P1236" i="5" s="1"/>
  <c r="U1236" i="5" s="1"/>
  <c r="O1966" i="5" a="1"/>
  <c r="O1966" i="5" s="1"/>
  <c r="Q146" i="5" a="1"/>
  <c r="Q146" i="5" s="1"/>
  <c r="R146" i="5" s="1"/>
  <c r="Q2043" i="5" a="1"/>
  <c r="Q2043" i="5" s="1"/>
  <c r="O2109" i="5" a="1"/>
  <c r="O2109" i="5" s="1"/>
  <c r="P2109" i="5" s="1"/>
  <c r="O1904" i="5" a="1"/>
  <c r="O1904" i="5" s="1"/>
  <c r="Q651" i="5" a="1"/>
  <c r="Q651" i="5" s="1"/>
  <c r="R651" i="5" s="1"/>
  <c r="O875" i="5" a="1"/>
  <c r="O875" i="5" s="1"/>
  <c r="P875" i="5" s="1"/>
  <c r="U875" i="5" s="1"/>
  <c r="O2116" i="5" a="1"/>
  <c r="O2116" i="5" s="1"/>
  <c r="P2116" i="5" s="1"/>
  <c r="U2116" i="5" s="1"/>
  <c r="Q1807" i="5" a="1"/>
  <c r="Q1807" i="5" s="1"/>
  <c r="O931" i="5" a="1"/>
  <c r="O931" i="5" s="1"/>
  <c r="P931" i="5" s="1"/>
  <c r="U931" i="5" s="1"/>
  <c r="Q237" i="5" a="1"/>
  <c r="Q237" i="5" s="1"/>
  <c r="O550" i="5" a="1"/>
  <c r="O550" i="5" s="1"/>
  <c r="Q2254" i="5" a="1"/>
  <c r="Q2254" i="5" s="1"/>
  <c r="R2254" i="5" s="1"/>
  <c r="U2254" i="5" s="1"/>
  <c r="Q1498" i="5" a="1"/>
  <c r="Q1498" i="5" s="1"/>
  <c r="R1498" i="5" s="1"/>
  <c r="O1558" i="5" a="1"/>
  <c r="O1558" i="5" s="1"/>
  <c r="Q2263" i="5" a="1"/>
  <c r="Q2263" i="5" s="1"/>
  <c r="R2263" i="5" s="1"/>
  <c r="U2263" i="5" s="1"/>
  <c r="O1341" i="5" a="1"/>
  <c r="O1341" i="5" s="1"/>
  <c r="O665" i="5" a="1"/>
  <c r="O665" i="5" s="1"/>
  <c r="Q686" i="5" a="1"/>
  <c r="Q686" i="5" s="1"/>
  <c r="Q184" i="5" a="1"/>
  <c r="Q184" i="5" s="1"/>
  <c r="O1773" i="5" a="1"/>
  <c r="O1773" i="5" s="1"/>
  <c r="P1773" i="5" s="1"/>
  <c r="O116" i="5" a="1"/>
  <c r="O116" i="5" s="1"/>
  <c r="O1262" i="5" a="1"/>
  <c r="O1262" i="5" s="1"/>
  <c r="Q1598" i="5" a="1"/>
  <c r="Q1598" i="5" s="1"/>
  <c r="Q1169" i="5" a="1"/>
  <c r="Q1169" i="5" s="1"/>
  <c r="R1169" i="5" s="1"/>
  <c r="Q32" i="5" a="1"/>
  <c r="Q32" i="5" s="1"/>
  <c r="R32" i="5" s="1"/>
  <c r="O1551" i="5" a="1"/>
  <c r="O1551" i="5" s="1"/>
  <c r="O2152" i="5" a="1"/>
  <c r="O2152" i="5" s="1"/>
  <c r="Q2216" i="5" a="1"/>
  <c r="Q2216" i="5" s="1"/>
  <c r="R2216" i="5" s="1"/>
  <c r="Q2150" i="5" a="1"/>
  <c r="Q2150" i="5" s="1"/>
  <c r="R2150" i="5" s="1"/>
  <c r="Q1129" i="5" a="1"/>
  <c r="Q1129" i="5" s="1"/>
  <c r="R1129" i="5" s="1"/>
  <c r="U1129" i="5" s="1"/>
  <c r="Q633" i="5" a="1"/>
  <c r="Q633" i="5" s="1"/>
  <c r="R633" i="5" s="1"/>
  <c r="T633" i="5" s="1"/>
  <c r="S633" i="5" s="1"/>
  <c r="O795" i="5" a="1"/>
  <c r="O795" i="5" s="1"/>
  <c r="O220" i="5" a="1"/>
  <c r="O220" i="5" s="1"/>
  <c r="P220" i="5" s="1"/>
  <c r="U220" i="5" s="1"/>
  <c r="O1895" i="5" a="1"/>
  <c r="O1895" i="5" s="1"/>
  <c r="O2191" i="5" a="1"/>
  <c r="O2191" i="5" s="1"/>
  <c r="Q822" i="5" a="1"/>
  <c r="Q822" i="5" s="1"/>
  <c r="R822" i="5" s="1"/>
  <c r="Q104" i="5" a="1"/>
  <c r="Q104" i="5" s="1"/>
  <c r="R104" i="5" s="1"/>
  <c r="O2378" i="5" a="1"/>
  <c r="O2378" i="5" s="1"/>
  <c r="O50" i="5" a="1"/>
  <c r="O50" i="5" s="1"/>
  <c r="Q1850" i="5" a="1"/>
  <c r="Q1850" i="5" s="1"/>
  <c r="R1850" i="5" s="1"/>
  <c r="Q692" i="5" a="1"/>
  <c r="Q692" i="5" s="1"/>
  <c r="Q991" i="5" a="1"/>
  <c r="Q991" i="5" s="1"/>
  <c r="Q2446" i="5" a="1"/>
  <c r="Q2446" i="5" s="1"/>
  <c r="R2446" i="5" s="1"/>
  <c r="Q629" i="5" a="1"/>
  <c r="Q629" i="5" s="1"/>
  <c r="R629" i="5" s="1"/>
  <c r="O209" i="5" a="1"/>
  <c r="O209" i="5" s="1"/>
  <c r="O1117" i="5" a="1"/>
  <c r="O1117" i="5" s="1"/>
  <c r="Q1409" i="5" a="1"/>
  <c r="Q1409" i="5" s="1"/>
  <c r="R1409" i="5" s="1"/>
  <c r="U1409" i="5" s="1"/>
  <c r="Q400" i="5" a="1"/>
  <c r="Q400" i="5" s="1"/>
  <c r="R400" i="5" s="1"/>
  <c r="Q2448" i="5" a="1"/>
  <c r="Q2448" i="5" s="1"/>
  <c r="R2448" i="5" s="1"/>
  <c r="O2395" i="5" a="1"/>
  <c r="O2395" i="5" s="1"/>
  <c r="P2395" i="5" s="1"/>
  <c r="O1524" i="5" a="1"/>
  <c r="O1524" i="5" s="1"/>
  <c r="Q1878" i="5" a="1"/>
  <c r="Q1878" i="5" s="1"/>
  <c r="O848" i="5" a="1"/>
  <c r="O848" i="5" s="1"/>
  <c r="O566" i="5" a="1"/>
  <c r="O566" i="5" s="1"/>
  <c r="Q1380" i="5" a="1"/>
  <c r="Q1380" i="5" s="1"/>
  <c r="O2023" i="5" a="1"/>
  <c r="O2023" i="5" s="1"/>
  <c r="Q1724" i="5" a="1"/>
  <c r="Q1724" i="5" s="1"/>
  <c r="O343" i="5" a="1"/>
  <c r="O343" i="5" s="1"/>
  <c r="P343" i="5" s="1"/>
  <c r="U343" i="5" s="1"/>
  <c r="O672" i="5" a="1"/>
  <c r="O672" i="5" s="1"/>
  <c r="O1209" i="5" a="1"/>
  <c r="O1209" i="5" s="1"/>
  <c r="P1209" i="5" s="1"/>
  <c r="U1209" i="5" s="1"/>
  <c r="O2074" i="5" a="1"/>
  <c r="O2074" i="5" s="1"/>
  <c r="O161" i="5" a="1"/>
  <c r="O161" i="5" s="1"/>
  <c r="P161" i="5" s="1"/>
  <c r="U161" i="5" s="1"/>
  <c r="Q57" i="5" a="1"/>
  <c r="Q57" i="5" s="1"/>
  <c r="O2195" i="5" a="1"/>
  <c r="O2195" i="5" s="1"/>
  <c r="Q2170" i="5" a="1"/>
  <c r="Q2170" i="5" s="1"/>
  <c r="Q624" i="5" a="1"/>
  <c r="Q624" i="5" s="1"/>
  <c r="Q741" i="5" a="1"/>
  <c r="Q741" i="5" s="1"/>
  <c r="R741" i="5" s="1"/>
  <c r="O2078" i="5" a="1"/>
  <c r="O2078" i="5" s="1"/>
  <c r="P2078" i="5" s="1"/>
  <c r="U2078" i="5" s="1"/>
  <c r="Q423" i="5" a="1"/>
  <c r="Q423" i="5" s="1"/>
  <c r="O2441" i="5" a="1"/>
  <c r="O2441" i="5" s="1"/>
  <c r="P2441" i="5" s="1"/>
  <c r="U2441" i="5" s="1"/>
  <c r="Q1096" i="5" a="1"/>
  <c r="Q1096" i="5" s="1"/>
  <c r="R1096" i="5" s="1"/>
  <c r="Q1475" i="5" a="1"/>
  <c r="Q1475" i="5" s="1"/>
  <c r="R1475" i="5" s="1"/>
  <c r="O1006" i="5" a="1"/>
  <c r="O1006" i="5" s="1"/>
  <c r="P1006" i="5" s="1"/>
  <c r="U1006" i="5" s="1"/>
  <c r="O2374" i="5" a="1"/>
  <c r="O2374" i="5" s="1"/>
  <c r="Q2133" i="5" a="1"/>
  <c r="Q2133" i="5" s="1"/>
  <c r="Q1114" i="5" a="1"/>
  <c r="Q1114" i="5" s="1"/>
  <c r="O1164" i="5" a="1"/>
  <c r="O1164" i="5" s="1"/>
  <c r="O1187" i="5" a="1"/>
  <c r="O1187" i="5" s="1"/>
  <c r="O1498" i="5" a="1"/>
  <c r="O1498" i="5" s="1"/>
  <c r="Q1504" i="5" a="1"/>
  <c r="Q1504" i="5" s="1"/>
  <c r="O1474" i="5" a="1"/>
  <c r="O1474" i="5" s="1"/>
  <c r="O2362" i="5" a="1"/>
  <c r="O2362" i="5" s="1"/>
  <c r="O1664" i="5" a="1"/>
  <c r="O1664" i="5" s="1"/>
  <c r="Q121" i="5" a="1"/>
  <c r="Q121" i="5" s="1"/>
  <c r="Q750" i="5" a="1"/>
  <c r="Q750" i="5" s="1"/>
  <c r="Q1801" i="5" a="1"/>
  <c r="Q1801" i="5" s="1"/>
  <c r="O92" i="5" a="1"/>
  <c r="O92" i="5" s="1"/>
  <c r="Q1469" i="5" a="1"/>
  <c r="Q1469" i="5" s="1"/>
  <c r="O1609" i="5" a="1"/>
  <c r="O1609" i="5" s="1"/>
  <c r="Q1191" i="5" a="1"/>
  <c r="Q1191" i="5" s="1"/>
  <c r="O582" i="5" a="1"/>
  <c r="O582" i="5" s="1"/>
  <c r="Q1908" i="5" a="1"/>
  <c r="Q1908" i="5" s="1"/>
  <c r="Q222" i="5" a="1"/>
  <c r="Q222" i="5" s="1"/>
  <c r="O718" i="5" a="1"/>
  <c r="O718" i="5" s="1"/>
  <c r="Q924" i="5" a="1"/>
  <c r="Q924" i="5" s="1"/>
  <c r="O1711" i="5" a="1"/>
  <c r="O1711" i="5" s="1"/>
  <c r="O1222" i="5" a="1"/>
  <c r="O1222" i="5" s="1"/>
  <c r="Q2363" i="5" a="1"/>
  <c r="Q2363" i="5" s="1"/>
  <c r="Q1410" i="5" a="1"/>
  <c r="Q1410" i="5" s="1"/>
  <c r="Q996" i="5" a="1"/>
  <c r="Q996" i="5" s="1"/>
  <c r="O1721" i="5" a="1"/>
  <c r="O1721" i="5" s="1"/>
  <c r="Q181" i="5" a="1"/>
  <c r="Q181" i="5" s="1"/>
  <c r="O807" i="5" a="1"/>
  <c r="O807" i="5" s="1"/>
  <c r="Q1389" i="5" a="1"/>
  <c r="Q1389" i="5" s="1"/>
  <c r="O691" i="5" a="1"/>
  <c r="O691" i="5" s="1"/>
  <c r="O2045" i="5" a="1"/>
  <c r="O2045" i="5" s="1"/>
  <c r="Q1165" i="5" a="1"/>
  <c r="Q1165" i="5" s="1"/>
  <c r="Q2374" i="5" a="1"/>
  <c r="Q2374" i="5" s="1"/>
  <c r="O1801" i="5" a="1"/>
  <c r="O1801" i="5" s="1"/>
  <c r="O878" i="5" a="1"/>
  <c r="O878" i="5" s="1"/>
  <c r="Q1448" i="5" a="1"/>
  <c r="Q1448" i="5" s="1"/>
  <c r="Q1609" i="5" a="1"/>
  <c r="Q1609" i="5" s="1"/>
  <c r="Q1579" i="5" a="1"/>
  <c r="Q1579" i="5" s="1"/>
  <c r="O1579" i="5" a="1"/>
  <c r="O1579" i="5" s="1"/>
  <c r="Q1126" i="5" a="1"/>
  <c r="Q1126" i="5" s="1"/>
  <c r="O1126" i="5" a="1"/>
  <c r="O1126" i="5" s="1"/>
  <c r="O2277" i="5" a="1"/>
  <c r="O2277" i="5" s="1"/>
  <c r="Q1480" i="5" a="1"/>
  <c r="Q1480" i="5" s="1"/>
  <c r="O1086" i="5" a="1"/>
  <c r="O1086" i="5" s="1"/>
  <c r="Q1314" i="5" a="1"/>
  <c r="Q1314" i="5" s="1"/>
  <c r="Q1550" i="5" a="1"/>
  <c r="Q1550" i="5" s="1"/>
  <c r="Q1086" i="5" a="1"/>
  <c r="Q1086" i="5" s="1"/>
  <c r="O2096" i="5" a="1"/>
  <c r="O2096" i="5" s="1"/>
  <c r="O740" i="5" a="1"/>
  <c r="O740" i="5" s="1"/>
  <c r="O1166" i="5" a="1"/>
  <c r="O1166" i="5" s="1"/>
  <c r="O1709" i="5" a="1"/>
  <c r="O1709" i="5" s="1"/>
  <c r="O2380" i="5" a="1"/>
  <c r="O2380" i="5" s="1"/>
  <c r="O1983" i="5" a="1"/>
  <c r="O1983" i="5" s="1"/>
  <c r="Q1540" i="5" a="1"/>
  <c r="Q1540" i="5" s="1"/>
  <c r="Q456" i="5" a="1"/>
  <c r="Q456" i="5" s="1"/>
  <c r="O1758" i="5" a="1"/>
  <c r="O1758" i="5" s="1"/>
  <c r="Q1758" i="5" a="1"/>
  <c r="Q1758" i="5" s="1"/>
  <c r="O1990" i="5" a="1"/>
  <c r="O1990" i="5" s="1"/>
  <c r="O1578" i="5" a="1"/>
  <c r="O1578" i="5" s="1"/>
  <c r="Q1914" i="5" a="1"/>
  <c r="Q1914" i="5" s="1"/>
  <c r="Q2338" i="5" a="1"/>
  <c r="Q2338" i="5" s="1"/>
  <c r="Q513" i="5" a="1"/>
  <c r="Q513" i="5" s="1"/>
  <c r="Q952" i="5" a="1"/>
  <c r="Q952" i="5" s="1"/>
  <c r="O1621" i="5" a="1"/>
  <c r="O1621" i="5" s="1"/>
  <c r="Q853" i="5" a="1"/>
  <c r="Q853" i="5" s="1"/>
  <c r="Q1621" i="5" a="1"/>
  <c r="Q1621" i="5" s="1"/>
  <c r="Q1122" i="5" a="1"/>
  <c r="Q1122" i="5" s="1"/>
  <c r="O1122" i="5" a="1"/>
  <c r="O1122" i="5" s="1"/>
  <c r="O251" i="5" a="1"/>
  <c r="O251" i="5" s="1"/>
  <c r="Q251" i="5" a="1"/>
  <c r="Q251" i="5" s="1"/>
  <c r="O1418" i="5" a="1"/>
  <c r="O1418" i="5" s="1"/>
  <c r="Q1362" i="5" a="1"/>
  <c r="Q1362" i="5" s="1"/>
  <c r="Q1418" i="5" a="1"/>
  <c r="Q1418" i="5" s="1"/>
  <c r="O385" i="5" a="1"/>
  <c r="O385" i="5" s="1"/>
  <c r="O600" i="5" a="1"/>
  <c r="O600" i="5" s="1"/>
  <c r="O1217" i="5" a="1"/>
  <c r="O1217" i="5" s="1"/>
  <c r="O1734" i="5" a="1"/>
  <c r="O1734" i="5" s="1"/>
  <c r="Q881" i="5" a="1"/>
  <c r="Q881" i="5" s="1"/>
  <c r="O881" i="5" a="1"/>
  <c r="O881" i="5" s="1"/>
  <c r="O2087" i="5" a="1"/>
  <c r="O2087" i="5" s="1"/>
  <c r="O593" i="5" a="1"/>
  <c r="O593" i="5" s="1"/>
  <c r="Q593" i="5" a="1"/>
  <c r="Q593" i="5" s="1"/>
  <c r="O1163" i="5" a="1"/>
  <c r="O1163" i="5" s="1"/>
  <c r="Q1163" i="5" a="1"/>
  <c r="Q1163" i="5" s="1"/>
  <c r="O1248" i="5" a="1"/>
  <c r="O1248" i="5" s="1"/>
  <c r="Q641" i="5" a="1"/>
  <c r="Q641" i="5" s="1"/>
  <c r="O1846" i="5" a="1"/>
  <c r="O1846" i="5" s="1"/>
  <c r="Q2062" i="5" a="1"/>
  <c r="Q2062" i="5" s="1"/>
  <c r="Q538" i="5" a="1"/>
  <c r="Q538" i="5" s="1"/>
  <c r="Q635" i="5" a="1"/>
  <c r="Q635" i="5" s="1"/>
  <c r="Q1846" i="5" a="1"/>
  <c r="Q1846" i="5" s="1"/>
  <c r="Q273" i="5" a="1"/>
  <c r="Q273" i="5" s="1"/>
  <c r="O1291" i="5" a="1"/>
  <c r="O1291" i="5" s="1"/>
  <c r="Q1291" i="5" a="1"/>
  <c r="Q1291" i="5" s="1"/>
  <c r="Q1197" i="5" a="1"/>
  <c r="Q1197" i="5" s="1"/>
  <c r="Q1764" i="5" a="1"/>
  <c r="Q1764" i="5" s="1"/>
  <c r="Q2342" i="5" a="1"/>
  <c r="Q2342" i="5" s="1"/>
  <c r="Q2123" i="5" a="1"/>
  <c r="Q2123" i="5" s="1"/>
  <c r="O1022" i="5" a="1"/>
  <c r="O1022" i="5" s="1"/>
  <c r="O1316" i="5" a="1"/>
  <c r="O1316" i="5" s="1"/>
  <c r="O1336" i="5" a="1"/>
  <c r="O1336" i="5" s="1"/>
  <c r="O2099" i="5" a="1"/>
  <c r="O2099" i="5" s="1"/>
  <c r="O1925" i="5" a="1"/>
  <c r="O1925" i="5" s="1"/>
  <c r="O693" i="5" a="1"/>
  <c r="O693" i="5" s="1"/>
  <c r="Q501" i="5" a="1"/>
  <c r="Q501" i="5" s="1"/>
  <c r="Q578" i="5" a="1"/>
  <c r="Q578" i="5" s="1"/>
  <c r="Q1293" i="5" a="1"/>
  <c r="Q1293" i="5" s="1"/>
  <c r="Q1474" i="5" a="1"/>
  <c r="Q1474" i="5" s="1"/>
  <c r="Q834" i="5" a="1"/>
  <c r="Q834" i="5" s="1"/>
  <c r="Q821" i="5" a="1"/>
  <c r="Q821" i="5" s="1"/>
  <c r="Q367" i="5" a="1"/>
  <c r="Q367" i="5" s="1"/>
  <c r="Q980" i="5" a="1"/>
  <c r="Q980" i="5" s="1"/>
  <c r="O2326" i="5" a="1"/>
  <c r="O2326" i="5" s="1"/>
  <c r="Q2326" i="5" a="1"/>
  <c r="Q2326" i="5" s="1"/>
  <c r="O2424" i="5" a="1"/>
  <c r="O2424" i="5" s="1"/>
  <c r="O113" i="5" a="1"/>
  <c r="O113" i="5" s="1"/>
  <c r="O1533" i="5" a="1"/>
  <c r="O1533" i="5" s="1"/>
  <c r="Q1533" i="5" a="1"/>
  <c r="Q1533" i="5" s="1"/>
  <c r="Q1526" i="5" a="1"/>
  <c r="Q1526" i="5" s="1"/>
  <c r="Q1899" i="5" a="1"/>
  <c r="Q1899" i="5" s="1"/>
  <c r="Q1563" i="5" a="1"/>
  <c r="Q1563" i="5" s="1"/>
  <c r="Q806" i="5" a="1"/>
  <c r="Q806" i="5" s="1"/>
  <c r="P708" i="5"/>
  <c r="U708" i="5" s="1"/>
  <c r="Q984" i="5" a="1"/>
  <c r="Q984" i="5" s="1"/>
  <c r="O984" i="5" a="1"/>
  <c r="O984" i="5" s="1"/>
  <c r="O1323" i="5" a="1"/>
  <c r="O1323" i="5" s="1"/>
  <c r="Q1323" i="5" a="1"/>
  <c r="Q1323" i="5" s="1"/>
  <c r="Q1264" i="5" a="1"/>
  <c r="Q1264" i="5" s="1"/>
  <c r="Q1386" i="5" a="1"/>
  <c r="Q1386" i="5" s="1"/>
  <c r="O1386" i="5" a="1"/>
  <c r="O1386" i="5" s="1"/>
  <c r="O749" i="5" a="1"/>
  <c r="O749" i="5" s="1"/>
  <c r="Q749" i="5" a="1"/>
  <c r="Q749" i="5" s="1"/>
  <c r="O1516" i="5" a="1"/>
  <c r="O1516" i="5" s="1"/>
  <c r="Q1516" i="5" a="1"/>
  <c r="Q1516" i="5" s="1"/>
  <c r="O2092" i="5" a="1"/>
  <c r="O2092" i="5" s="1"/>
  <c r="Q2208" i="5" a="1"/>
  <c r="Q2208" i="5" s="1"/>
  <c r="Q2092" i="5" a="1"/>
  <c r="Q2092" i="5" s="1"/>
  <c r="O2439" i="5" a="1"/>
  <c r="O2439" i="5" s="1"/>
  <c r="Q1222" i="5" a="1"/>
  <c r="Q1222" i="5" s="1"/>
  <c r="O340" i="5" a="1"/>
  <c r="O340" i="5" s="1"/>
  <c r="Q1754" i="5" a="1"/>
  <c r="Q1754" i="5" s="1"/>
  <c r="Q340" i="5" a="1"/>
  <c r="Q340" i="5" s="1"/>
  <c r="O729" i="5" a="1"/>
  <c r="O729" i="5" s="1"/>
  <c r="Q1484" i="5" a="1"/>
  <c r="Q1484" i="5" s="1"/>
  <c r="O1049" i="5" a="1"/>
  <c r="O1049" i="5" s="1"/>
  <c r="Q1003" i="5" a="1"/>
  <c r="Q1003" i="5" s="1"/>
  <c r="Q930" i="5" a="1"/>
  <c r="Q930" i="5" s="1"/>
  <c r="Q1759" i="5" a="1"/>
  <c r="Q1759" i="5" s="1"/>
  <c r="Q1486" i="5" a="1"/>
  <c r="Q1486" i="5" s="1"/>
  <c r="Q794" i="5" a="1"/>
  <c r="Q794" i="5" s="1"/>
  <c r="Q1105" i="5" a="1"/>
  <c r="Q1105" i="5" s="1"/>
  <c r="Q2023" i="5" a="1"/>
  <c r="Q2023" i="5" s="1"/>
  <c r="Q897" i="5" a="1"/>
  <c r="Q897" i="5" s="1"/>
  <c r="Q1510" i="5" a="1"/>
  <c r="Q1510" i="5" s="1"/>
  <c r="Q956" i="5" a="1"/>
  <c r="Q956" i="5" s="1"/>
  <c r="Q685" i="5" a="1"/>
  <c r="Q685" i="5" s="1"/>
  <c r="Q1468" i="5" a="1"/>
  <c r="Q1468" i="5" s="1"/>
  <c r="Q920" i="5" a="1"/>
  <c r="Q920" i="5" s="1"/>
  <c r="Q2238" i="5" a="1"/>
  <c r="Q2238" i="5" s="1"/>
  <c r="O2238" i="5" a="1"/>
  <c r="O2238" i="5" s="1"/>
  <c r="Q1744" i="5" a="1"/>
  <c r="Q1744" i="5" s="1"/>
  <c r="Q2172" i="5" a="1"/>
  <c r="Q2172" i="5" s="1"/>
  <c r="O1057" i="5" a="1"/>
  <c r="O1057" i="5" s="1"/>
  <c r="Q1057" i="5" a="1"/>
  <c r="Q1057" i="5" s="1"/>
  <c r="O2355" i="5" a="1"/>
  <c r="O2355" i="5" s="1"/>
  <c r="Q2355" i="5" a="1"/>
  <c r="Q2355" i="5" s="1"/>
  <c r="O1437" i="5" a="1"/>
  <c r="O1437" i="5" s="1"/>
  <c r="Q174" i="5" a="1"/>
  <c r="Q174" i="5" s="1"/>
  <c r="Q1437" i="5" a="1"/>
  <c r="Q1437" i="5" s="1"/>
  <c r="O986" i="5" a="1"/>
  <c r="O986" i="5" s="1"/>
  <c r="Q986" i="5" a="1"/>
  <c r="Q986" i="5" s="1"/>
  <c r="Q2262" i="5" a="1"/>
  <c r="Q2262" i="5" s="1"/>
  <c r="Q2063" i="5" a="1"/>
  <c r="Q2063" i="5" s="1"/>
  <c r="O2257" i="5" a="1"/>
  <c r="O2257" i="5" s="1"/>
  <c r="Q1337" i="5" a="1"/>
  <c r="Q1337" i="5" s="1"/>
  <c r="Q1226" i="5" a="1"/>
  <c r="Q1226" i="5" s="1"/>
  <c r="O1703" i="5" a="1"/>
  <c r="O1703" i="5" s="1"/>
  <c r="Q1065" i="5" a="1"/>
  <c r="Q1065" i="5" s="1"/>
  <c r="Q1368" i="5" a="1"/>
  <c r="Q1368" i="5" s="1"/>
  <c r="Q1703" i="5" a="1"/>
  <c r="Q1703" i="5" s="1"/>
  <c r="Q2105" i="5" a="1"/>
  <c r="Q2105" i="5" s="1"/>
  <c r="O375" i="5" a="1"/>
  <c r="O375" i="5" s="1"/>
  <c r="O1383" i="5" a="1"/>
  <c r="O1383" i="5" s="1"/>
  <c r="O1930" i="5" a="1"/>
  <c r="O1930" i="5" s="1"/>
  <c r="Q1930" i="5" a="1"/>
  <c r="Q1930" i="5" s="1"/>
  <c r="O371" i="5" a="1"/>
  <c r="O371" i="5" s="1"/>
  <c r="Q371" i="5" a="1"/>
  <c r="Q371" i="5" s="1"/>
  <c r="O2112" i="5" a="1"/>
  <c r="O2112" i="5" s="1"/>
  <c r="Q2112" i="5" a="1"/>
  <c r="Q2112" i="5" s="1"/>
  <c r="Q1404" i="5" a="1"/>
  <c r="Q1404" i="5" s="1"/>
  <c r="O1404" i="5" a="1"/>
  <c r="O1404" i="5" s="1"/>
  <c r="O661" i="5" a="1"/>
  <c r="O661" i="5" s="1"/>
  <c r="Q123" i="5" a="1"/>
  <c r="Q123" i="5" s="1"/>
  <c r="Q1699" i="5" a="1"/>
  <c r="Q1699" i="5" s="1"/>
  <c r="Q661" i="5" a="1"/>
  <c r="Q661" i="5" s="1"/>
  <c r="Q2295" i="5" a="1"/>
  <c r="Q2295" i="5" s="1"/>
  <c r="Q563" i="5" a="1"/>
  <c r="Q563" i="5" s="1"/>
  <c r="O1512" i="5" a="1"/>
  <c r="O1512" i="5" s="1"/>
  <c r="Q2319" i="5" a="1"/>
  <c r="Q2319" i="5" s="1"/>
  <c r="Q1512" i="5" a="1"/>
  <c r="Q1512" i="5" s="1"/>
  <c r="Q292" i="5" a="1"/>
  <c r="Q292" i="5" s="1"/>
  <c r="Q192" i="5" a="1"/>
  <c r="Q192" i="5" s="1"/>
  <c r="Q1457" i="5" a="1"/>
  <c r="Q1457" i="5" s="1"/>
  <c r="Q47" i="5" a="1"/>
  <c r="Q47" i="5" s="1"/>
  <c r="Q2110" i="5" a="1"/>
  <c r="Q2110" i="5" s="1"/>
  <c r="Q1073" i="5" a="1"/>
  <c r="Q1073" i="5" s="1"/>
  <c r="Q313" i="5" a="1"/>
  <c r="Q313" i="5" s="1"/>
  <c r="Q1715" i="5" a="1"/>
  <c r="Q1715" i="5" s="1"/>
  <c r="O1382" i="5" a="1"/>
  <c r="O1382" i="5" s="1"/>
  <c r="O482" i="5" a="1"/>
  <c r="O482" i="5" s="1"/>
  <c r="O1710" i="5" a="1"/>
  <c r="O1710" i="5" s="1"/>
  <c r="O2432" i="5" a="1"/>
  <c r="O2432" i="5" s="1"/>
  <c r="O1969" i="5" a="1"/>
  <c r="O1969" i="5" s="1"/>
  <c r="O958" i="5" a="1"/>
  <c r="O958" i="5" s="1"/>
  <c r="O1926" i="5" a="1"/>
  <c r="O1926" i="5" s="1"/>
  <c r="Q1926" i="5" a="1"/>
  <c r="Q1926" i="5" s="1"/>
  <c r="Q880" i="5" a="1"/>
  <c r="Q880" i="5" s="1"/>
  <c r="Q1351" i="5" a="1"/>
  <c r="Q1351" i="5" s="1"/>
  <c r="Q61" i="5" a="1"/>
  <c r="Q61" i="5" s="1"/>
  <c r="Q823" i="5" a="1"/>
  <c r="Q823" i="5" s="1"/>
  <c r="Q950" i="5" a="1"/>
  <c r="Q950" i="5" s="1"/>
  <c r="O169" i="5" a="1"/>
  <c r="O169" i="5" s="1"/>
  <c r="Q2007" i="5" a="1"/>
  <c r="Q2007" i="5" s="1"/>
  <c r="O2007" i="5" a="1"/>
  <c r="O2007" i="5" s="1"/>
  <c r="Q1972" i="5" a="1"/>
  <c r="Q1972" i="5" s="1"/>
  <c r="Q424" i="5" a="1"/>
  <c r="Q424" i="5" s="1"/>
  <c r="Q1998" i="5" a="1"/>
  <c r="Q1998" i="5" s="1"/>
  <c r="Q2246" i="5" a="1"/>
  <c r="Q2246" i="5" s="1"/>
  <c r="O166" i="5" a="1"/>
  <c r="O166" i="5" s="1"/>
  <c r="Q1686" i="5" a="1"/>
  <c r="Q1686" i="5" s="1"/>
  <c r="Q351" i="5" a="1"/>
  <c r="Q351" i="5" s="1"/>
  <c r="O2385" i="5" a="1"/>
  <c r="O2385" i="5" s="1"/>
  <c r="Q1392" i="5" a="1"/>
  <c r="Q1392" i="5" s="1"/>
  <c r="Q1071" i="5" a="1"/>
  <c r="Q1071" i="5" s="1"/>
  <c r="O1927" i="5" a="1"/>
  <c r="O1927" i="5" s="1"/>
  <c r="Q111" i="5" a="1"/>
  <c r="Q111" i="5" s="1"/>
  <c r="O2219" i="5" a="1"/>
  <c r="O2219" i="5" s="1"/>
  <c r="Q2219" i="5" a="1"/>
  <c r="Q2219" i="5" s="1"/>
  <c r="Q1603" i="5" a="1"/>
  <c r="Q1603" i="5" s="1"/>
  <c r="Q1070" i="5" a="1"/>
  <c r="Q1070" i="5" s="1"/>
  <c r="Q1295" i="5" a="1"/>
  <c r="Q1295" i="5" s="1"/>
  <c r="O1295" i="5" a="1"/>
  <c r="O1295" i="5" s="1"/>
  <c r="O1435" i="5" a="1"/>
  <c r="O1435" i="5" s="1"/>
  <c r="Q1371" i="5" a="1"/>
  <c r="Q1371" i="5" s="1"/>
  <c r="Q1435" i="5" a="1"/>
  <c r="Q1435" i="5" s="1"/>
  <c r="O1421" i="5" a="1"/>
  <c r="O1421" i="5" s="1"/>
  <c r="O999" i="5" a="1"/>
  <c r="O999" i="5" s="1"/>
  <c r="Q847" i="5" a="1"/>
  <c r="Q847" i="5" s="1"/>
  <c r="Q999" i="5" a="1"/>
  <c r="Q999" i="5" s="1"/>
  <c r="Q2231" i="5" a="1"/>
  <c r="Q2231" i="5" s="1"/>
  <c r="O1837" i="5" a="1"/>
  <c r="O1837" i="5" s="1"/>
  <c r="Q1837" i="5" a="1"/>
  <c r="Q1837" i="5" s="1"/>
  <c r="O1465" i="5" a="1"/>
  <c r="O1465" i="5" s="1"/>
  <c r="Q136" i="5" a="1"/>
  <c r="Q136" i="5" s="1"/>
  <c r="Q1243" i="5" a="1"/>
  <c r="Q1243" i="5" s="1"/>
  <c r="O1243" i="5" a="1"/>
  <c r="O1243" i="5" s="1"/>
  <c r="O229" i="5" a="1"/>
  <c r="O229" i="5" s="1"/>
  <c r="Q848" i="5" a="1"/>
  <c r="Q848" i="5" s="1"/>
  <c r="Q229" i="5" a="1"/>
  <c r="Q229" i="5" s="1"/>
  <c r="O447" i="5" a="1"/>
  <c r="O447" i="5" s="1"/>
  <c r="Q447" i="5" a="1"/>
  <c r="Q447" i="5" s="1"/>
  <c r="O76" i="5" a="1"/>
  <c r="O76" i="5" s="1"/>
  <c r="O141" i="5" a="1"/>
  <c r="O141" i="5" s="1"/>
  <c r="Q76" i="5" a="1"/>
  <c r="Q76" i="5" s="1"/>
  <c r="Q674" i="5" a="1"/>
  <c r="Q674" i="5" s="1"/>
  <c r="Q1205" i="5" a="1"/>
  <c r="Q1205" i="5" s="1"/>
  <c r="O211" i="5" a="1"/>
  <c r="O211" i="5" s="1"/>
  <c r="Q1308" i="5" a="1"/>
  <c r="Q1308" i="5" s="1"/>
  <c r="Q537" i="5" a="1"/>
  <c r="Q537" i="5" s="1"/>
  <c r="O1605" i="5" a="1"/>
  <c r="O1605" i="5" s="1"/>
  <c r="Q1605" i="5" a="1"/>
  <c r="Q1605" i="5" s="1"/>
  <c r="O331" i="5" a="1"/>
  <c r="O331" i="5" s="1"/>
  <c r="Q210" i="5" a="1"/>
  <c r="Q210" i="5" s="1"/>
  <c r="Q1311" i="5" a="1"/>
  <c r="Q1311" i="5" s="1"/>
  <c r="O568" i="5" a="1"/>
  <c r="O568" i="5" s="1"/>
  <c r="Q2428" i="5" a="1"/>
  <c r="Q2428" i="5" s="1"/>
  <c r="Q2244" i="5" a="1"/>
  <c r="Q2244" i="5" s="1"/>
  <c r="Q480" i="5" a="1"/>
  <c r="Q480" i="5" s="1"/>
  <c r="Q1560" i="5" a="1"/>
  <c r="Q1560" i="5" s="1"/>
  <c r="O1911" i="5" a="1"/>
  <c r="O1911" i="5" s="1"/>
  <c r="Q74" i="5" a="1"/>
  <c r="Q74" i="5" s="1"/>
  <c r="O484" i="5" a="1"/>
  <c r="O484" i="5" s="1"/>
  <c r="O351" i="5" a="1"/>
  <c r="O351" i="5" s="1"/>
  <c r="Q1040" i="5" a="1"/>
  <c r="Q1040" i="5" s="1"/>
  <c r="O1114" i="5" a="1"/>
  <c r="O1114" i="5" s="1"/>
  <c r="O849" i="5" a="1"/>
  <c r="O849" i="5" s="1"/>
  <c r="O1058" i="5" a="1"/>
  <c r="O1058" i="5" s="1"/>
  <c r="O2288" i="5" a="1"/>
  <c r="O2288" i="5" s="1"/>
  <c r="O751" i="5" a="1"/>
  <c r="O751" i="5" s="1"/>
  <c r="O833" i="5" a="1"/>
  <c r="O833" i="5" s="1"/>
  <c r="Q1199" i="5" a="1"/>
  <c r="Q1199" i="5" s="1"/>
  <c r="O1004" i="5" a="1"/>
  <c r="O1004" i="5" s="1"/>
  <c r="O29" i="5" a="1"/>
  <c r="O29" i="5" s="1"/>
  <c r="O1900" i="5" a="1"/>
  <c r="O1900" i="5" s="1"/>
  <c r="O90" i="5" a="1"/>
  <c r="O90" i="5" s="1"/>
  <c r="O1994" i="5" a="1"/>
  <c r="O1994" i="5" s="1"/>
  <c r="O395" i="5" a="1"/>
  <c r="O395" i="5" s="1"/>
  <c r="O1856" i="5" a="1"/>
  <c r="O1856" i="5" s="1"/>
  <c r="O1449" i="5" a="1"/>
  <c r="O1449" i="5" s="1"/>
  <c r="Q419" i="5" a="1"/>
  <c r="Q419" i="5" s="1"/>
  <c r="Q1658" i="5" a="1"/>
  <c r="Q1658" i="5" s="1"/>
  <c r="O103" i="5" a="1"/>
  <c r="O103" i="5" s="1"/>
  <c r="O1337" i="5" a="1"/>
  <c r="O1337" i="5" s="1"/>
  <c r="O1753" i="5" a="1"/>
  <c r="O1753" i="5" s="1"/>
  <c r="Q608" i="5" a="1"/>
  <c r="Q608" i="5" s="1"/>
  <c r="O978" i="5" a="1"/>
  <c r="O978" i="5" s="1"/>
  <c r="O695" i="5" a="1"/>
  <c r="O695" i="5" s="1"/>
  <c r="Q1479" i="5" a="1"/>
  <c r="Q1479" i="5" s="1"/>
  <c r="O2387" i="5" a="1"/>
  <c r="O2387" i="5" s="1"/>
  <c r="Q187" i="5" a="1"/>
  <c r="Q187" i="5" s="1"/>
  <c r="O1224" i="5" a="1"/>
  <c r="O1224" i="5" s="1"/>
  <c r="Q1115" i="5" a="1"/>
  <c r="Q1115" i="5" s="1"/>
  <c r="Q775" i="5" a="1"/>
  <c r="Q775" i="5" s="1"/>
  <c r="Q1939" i="5" a="1"/>
  <c r="Q1939" i="5" s="1"/>
  <c r="O2376" i="5" a="1"/>
  <c r="O2376" i="5" s="1"/>
  <c r="O2115" i="5" a="1"/>
  <c r="O2115" i="5" s="1"/>
  <c r="O1932" i="5" a="1"/>
  <c r="O1932" i="5" s="1"/>
  <c r="O1788" i="5" a="1"/>
  <c r="O1788" i="5" s="1"/>
  <c r="Q1757" i="5" a="1"/>
  <c r="Q1757" i="5" s="1"/>
  <c r="Q683" i="5" a="1"/>
  <c r="Q683" i="5" s="1"/>
  <c r="O907" i="5" a="1"/>
  <c r="O907" i="5" s="1"/>
  <c r="O115" i="5" a="1"/>
  <c r="O115" i="5" s="1"/>
  <c r="O1768" i="5" a="1"/>
  <c r="O1768" i="5" s="1"/>
  <c r="O2269" i="5" a="1"/>
  <c r="O2269" i="5" s="1"/>
  <c r="O1173" i="5" a="1"/>
  <c r="O1173" i="5" s="1"/>
  <c r="P1173" i="5" s="1"/>
  <c r="U1173" i="5" s="1"/>
  <c r="Q2310" i="5" a="1"/>
  <c r="Q2310" i="5" s="1"/>
  <c r="Q504" i="5" a="1"/>
  <c r="Q504" i="5" s="1"/>
  <c r="O1515" i="5" a="1"/>
  <c r="O1515" i="5" s="1"/>
  <c r="Q3" i="5" a="1"/>
  <c r="Q3" i="5" s="1"/>
  <c r="Q21" i="5" a="1"/>
  <c r="Q21" i="5" s="1"/>
  <c r="Q1117" i="5" a="1"/>
  <c r="Q1117" i="5" s="1"/>
  <c r="Q2033" i="5" a="1"/>
  <c r="Q2033" i="5" s="1"/>
  <c r="Q1862" i="5" a="1"/>
  <c r="Q1862" i="5" s="1"/>
  <c r="Q14" i="5" a="1"/>
  <c r="Q14" i="5" s="1"/>
  <c r="Q1171" i="5" a="1"/>
  <c r="Q1171" i="5" s="1"/>
  <c r="Q1752" i="5" a="1"/>
  <c r="Q1752" i="5" s="1"/>
  <c r="Q1978" i="5" a="1"/>
  <c r="Q1978" i="5" s="1"/>
  <c r="Q616" i="5" a="1"/>
  <c r="Q616" i="5" s="1"/>
  <c r="Q2225" i="5" a="1"/>
  <c r="Q2225" i="5" s="1"/>
  <c r="Q1656" i="5" a="1"/>
  <c r="Q1656" i="5" s="1"/>
  <c r="Q744" i="5" a="1"/>
  <c r="Q744" i="5" s="1"/>
  <c r="O605" i="5" a="1"/>
  <c r="O605" i="5" s="1"/>
  <c r="Q1793" i="5" a="1"/>
  <c r="Q1793" i="5" s="1"/>
  <c r="Q605" i="5" a="1"/>
  <c r="Q605" i="5" s="1"/>
  <c r="Q1042" i="5" a="1"/>
  <c r="Q1042" i="5" s="1"/>
  <c r="O1042" i="5" a="1"/>
  <c r="O1042" i="5" s="1"/>
  <c r="O337" i="5" a="1"/>
  <c r="O337" i="5" s="1"/>
  <c r="Q337" i="5" a="1"/>
  <c r="Q337" i="5" s="1"/>
  <c r="O1631" i="5" a="1"/>
  <c r="O1631" i="5" s="1"/>
  <c r="O366" i="5" a="1"/>
  <c r="O366" i="5" s="1"/>
  <c r="O15" i="5" a="1"/>
  <c r="O15" i="5" s="1"/>
  <c r="O1032" i="5" a="1"/>
  <c r="O1032" i="5" s="1"/>
  <c r="Q1271" i="5" a="1"/>
  <c r="Q1271" i="5" s="1"/>
  <c r="O1271" i="5" a="1"/>
  <c r="O1271" i="5" s="1"/>
  <c r="Q497" i="5" a="1"/>
  <c r="Q497" i="5" s="1"/>
  <c r="Q2399" i="5" a="1"/>
  <c r="Q2399" i="5" s="1"/>
  <c r="O559" i="5" a="1"/>
  <c r="O559" i="5" s="1"/>
  <c r="O14" i="5" a="1"/>
  <c r="O14" i="5" s="1"/>
  <c r="O2366" i="5" a="1"/>
  <c r="O2366" i="5" s="1"/>
  <c r="O1162" i="5" a="1"/>
  <c r="O1162" i="5" s="1"/>
  <c r="Q1162" i="5" a="1"/>
  <c r="Q1162" i="5" s="1"/>
  <c r="Q1885" i="5" a="1"/>
  <c r="Q1885" i="5" s="1"/>
  <c r="Q660" i="5" a="1"/>
  <c r="Q660" i="5" s="1"/>
  <c r="O660" i="5" a="1"/>
  <c r="O660" i="5" s="1"/>
  <c r="O1723" i="5" a="1"/>
  <c r="O1723" i="5" s="1"/>
  <c r="Q1420" i="5" a="1"/>
  <c r="Q1420" i="5" s="1"/>
  <c r="Q137" i="5" a="1"/>
  <c r="Q137" i="5" s="1"/>
  <c r="Q714" i="5" a="1"/>
  <c r="Q714" i="5" s="1"/>
  <c r="Q813" i="5" a="1"/>
  <c r="Q813" i="5" s="1"/>
  <c r="Q2069" i="5" a="1"/>
  <c r="Q2069" i="5" s="1"/>
  <c r="Q1543" i="5" a="1"/>
  <c r="Q1543" i="5" s="1"/>
  <c r="O1370" i="5" a="1"/>
  <c r="O1370" i="5" s="1"/>
  <c r="O1543" i="5" a="1"/>
  <c r="O1543" i="5" s="1"/>
  <c r="O1622" i="5" a="1"/>
  <c r="O1622" i="5" s="1"/>
  <c r="Q1622" i="5" a="1"/>
  <c r="Q1622" i="5" s="1"/>
  <c r="O150" i="5" a="1"/>
  <c r="O150" i="5" s="1"/>
  <c r="Q150" i="5" a="1"/>
  <c r="Q150" i="5" s="1"/>
  <c r="Q1107" i="5" a="1"/>
  <c r="Q1107" i="5" s="1"/>
  <c r="Q485" i="5" a="1"/>
  <c r="Q485" i="5" s="1"/>
  <c r="O216" i="5" a="1"/>
  <c r="O216" i="5" s="1"/>
  <c r="Q1749" i="5" a="1"/>
  <c r="Q1749" i="5" s="1"/>
  <c r="O1161" i="5" a="1"/>
  <c r="O1161" i="5" s="1"/>
  <c r="O1451" i="5" a="1"/>
  <c r="O1451" i="5" s="1"/>
  <c r="O1052" i="5" a="1"/>
  <c r="O1052" i="5" s="1"/>
  <c r="O1285" i="5" a="1"/>
  <c r="O1285" i="5" s="1"/>
  <c r="O299" i="5" a="1"/>
  <c r="O299" i="5" s="1"/>
  <c r="O641" i="5" a="1"/>
  <c r="O641" i="5" s="1"/>
  <c r="O494" i="5" a="1"/>
  <c r="O494" i="5" s="1"/>
  <c r="O1641" i="5" a="1"/>
  <c r="O1641" i="5" s="1"/>
  <c r="Q1641" i="5" a="1"/>
  <c r="Q1641" i="5" s="1"/>
  <c r="Q481" i="5" a="1"/>
  <c r="Q481" i="5" s="1"/>
  <c r="Q258" i="5" a="1"/>
  <c r="Q258" i="5" s="1"/>
  <c r="O1580" i="5" a="1"/>
  <c r="O1580" i="5" s="1"/>
  <c r="O1333" i="5" a="1"/>
  <c r="O1333" i="5" s="1"/>
  <c r="O2058" i="5" a="1"/>
  <c r="O2058" i="5" s="1"/>
  <c r="O244" i="5" a="1"/>
  <c r="O244" i="5" s="1"/>
  <c r="Q18" i="5" a="1"/>
  <c r="Q18" i="5" s="1"/>
  <c r="Q1685" i="5" a="1"/>
  <c r="Q1685" i="5" s="1"/>
  <c r="Q601" i="5" a="1"/>
  <c r="Q601" i="5" s="1"/>
  <c r="Q785" i="5" a="1"/>
  <c r="Q785" i="5" s="1"/>
  <c r="Q932" i="5" a="1"/>
  <c r="Q932" i="5" s="1"/>
  <c r="Q304" i="5" a="1"/>
  <c r="Q304" i="5" s="1"/>
  <c r="Q279" i="5" a="1"/>
  <c r="Q279" i="5" s="1"/>
  <c r="Q1585" i="5" a="1"/>
  <c r="Q1585" i="5" s="1"/>
  <c r="Q244" i="5" a="1"/>
  <c r="Q244" i="5" s="1"/>
  <c r="Q1318" i="5" a="1"/>
  <c r="Q1318" i="5" s="1"/>
  <c r="Q1741" i="5" a="1"/>
  <c r="Q1741" i="5" s="1"/>
  <c r="O2253" i="5" a="1"/>
  <c r="O2253" i="5" s="1"/>
  <c r="Q2253" i="5" a="1"/>
  <c r="Q2253" i="5" s="1"/>
  <c r="O2228" i="5" a="1"/>
  <c r="O2228" i="5" s="1"/>
  <c r="Q666" i="5" a="1"/>
  <c r="Q666" i="5" s="1"/>
  <c r="Q2228" i="5" a="1"/>
  <c r="Q2228" i="5" s="1"/>
  <c r="O248" i="5" a="1"/>
  <c r="O248" i="5" s="1"/>
  <c r="Q248" i="5" a="1"/>
  <c r="Q248" i="5" s="1"/>
  <c r="Q2077" i="5" a="1"/>
  <c r="Q2077" i="5" s="1"/>
  <c r="Q2011" i="5" a="1"/>
  <c r="Q2011" i="5" s="1"/>
  <c r="O2011" i="5" a="1"/>
  <c r="O2011" i="5" s="1"/>
  <c r="O1184" i="5" a="1"/>
  <c r="O1184" i="5" s="1"/>
  <c r="Q1184" i="5" a="1"/>
  <c r="Q1184" i="5" s="1"/>
  <c r="Q524" i="5" a="1"/>
  <c r="Q524" i="5" s="1"/>
  <c r="Q372" i="5" a="1"/>
  <c r="Q372" i="5" s="1"/>
  <c r="O940" i="5" a="1"/>
  <c r="O940" i="5" s="1"/>
  <c r="Q940" i="5" a="1"/>
  <c r="Q940" i="5" s="1"/>
  <c r="Q2125" i="5" a="1"/>
  <c r="Q2125" i="5" s="1"/>
  <c r="O1907" i="5" a="1"/>
  <c r="O1907" i="5" s="1"/>
  <c r="Q1586" i="5" a="1"/>
  <c r="Q1586" i="5" s="1"/>
  <c r="Q2124" i="5" a="1"/>
  <c r="Q2124" i="5" s="1"/>
  <c r="Q861" i="5" a="1"/>
  <c r="Q861" i="5" s="1"/>
  <c r="O1500" i="5" a="1"/>
  <c r="O1500" i="5" s="1"/>
  <c r="Q1500" i="5" a="1"/>
  <c r="Q1500" i="5" s="1"/>
  <c r="Q767" i="5" a="1"/>
  <c r="Q767" i="5" s="1"/>
  <c r="Q171" i="5" a="1"/>
  <c r="Q171" i="5" s="1"/>
  <c r="O1453" i="5" a="1"/>
  <c r="O1453" i="5" s="1"/>
  <c r="O51" i="5" a="1"/>
  <c r="O51" i="5" s="1"/>
  <c r="Q2114" i="5" a="1"/>
  <c r="Q2114" i="5" s="1"/>
  <c r="Q2415" i="5" a="1"/>
  <c r="Q2415" i="5" s="1"/>
  <c r="Q611" i="5" a="1"/>
  <c r="Q611" i="5" s="1"/>
  <c r="Q1941" i="5" a="1"/>
  <c r="Q1941" i="5" s="1"/>
  <c r="Q1132" i="5" a="1"/>
  <c r="Q1132" i="5" s="1"/>
  <c r="Q1178" i="5" a="1"/>
  <c r="Q1178" i="5" s="1"/>
  <c r="O117" i="5" a="1"/>
  <c r="O117" i="5" s="1"/>
  <c r="Q1770" i="5" a="1"/>
  <c r="Q1770" i="5" s="1"/>
  <c r="Q2346" i="5" a="1"/>
  <c r="Q2346" i="5" s="1"/>
  <c r="Q117" i="5" a="1"/>
  <c r="Q117" i="5" s="1"/>
  <c r="Q82" i="5" a="1"/>
  <c r="Q82" i="5" s="1"/>
  <c r="O43" i="5" a="1"/>
  <c r="O43" i="5" s="1"/>
  <c r="Q43" i="5" a="1"/>
  <c r="Q43" i="5" s="1"/>
  <c r="Q1374" i="5" a="1"/>
  <c r="Q1374" i="5" s="1"/>
  <c r="O1047" i="5" a="1"/>
  <c r="O1047" i="5" s="1"/>
  <c r="Q1047" i="5" a="1"/>
  <c r="Q1047" i="5" s="1"/>
  <c r="Q1499" i="5" a="1"/>
  <c r="Q1499" i="5" s="1"/>
  <c r="Q532" i="5" a="1"/>
  <c r="Q532" i="5" s="1"/>
  <c r="O1559" i="5" a="1"/>
  <c r="O1559" i="5" s="1"/>
  <c r="O479" i="5" a="1"/>
  <c r="O479" i="5" s="1"/>
  <c r="O883" i="5" a="1"/>
  <c r="O883" i="5" s="1"/>
  <c r="Q883" i="5" a="1"/>
  <c r="Q883" i="5" s="1"/>
  <c r="Q977" i="5" a="1"/>
  <c r="Q977" i="5" s="1"/>
  <c r="O240" i="5" a="1"/>
  <c r="O240" i="5" s="1"/>
  <c r="Q989" i="5" a="1"/>
  <c r="Q989" i="5" s="1"/>
  <c r="Q1033" i="5" a="1"/>
  <c r="Q1033" i="5" s="1"/>
  <c r="O1357" i="5" a="1"/>
  <c r="O1357" i="5" s="1"/>
  <c r="Q865" i="5" a="1"/>
  <c r="Q865" i="5" s="1"/>
  <c r="Q1357" i="5" a="1"/>
  <c r="Q1357" i="5" s="1"/>
  <c r="O205" i="5" a="1"/>
  <c r="O205" i="5" s="1"/>
  <c r="Q205" i="5" a="1"/>
  <c r="Q205" i="5" s="1"/>
  <c r="O355" i="5" a="1"/>
  <c r="O355" i="5" s="1"/>
  <c r="Q355" i="5" a="1"/>
  <c r="Q355" i="5" s="1"/>
  <c r="O1616" i="5" a="1"/>
  <c r="O1616" i="5" s="1"/>
  <c r="Q1760" i="5" a="1"/>
  <c r="Q1760" i="5" s="1"/>
  <c r="Q1304" i="5" a="1"/>
  <c r="Q1304" i="5" s="1"/>
  <c r="O1041" i="5" a="1"/>
  <c r="O1041" i="5" s="1"/>
  <c r="Q1041" i="5" a="1"/>
  <c r="Q1041" i="5" s="1"/>
  <c r="O160" i="5" a="1"/>
  <c r="O160" i="5" s="1"/>
  <c r="Q1727" i="5" a="1"/>
  <c r="Q1727" i="5" s="1"/>
  <c r="Q160" i="5" a="1"/>
  <c r="Q160" i="5" s="1"/>
  <c r="Q610" i="5" a="1"/>
  <c r="Q610" i="5" s="1"/>
  <c r="Q203" i="5" a="1"/>
  <c r="Q203" i="5" s="1"/>
  <c r="Q243" i="5" a="1"/>
  <c r="Q243" i="5" s="1"/>
  <c r="P1164" i="5"/>
  <c r="U1164" i="5" s="1"/>
  <c r="Q2330" i="5" a="1"/>
  <c r="Q2330" i="5" s="1"/>
  <c r="O1730" i="5" a="1"/>
  <c r="O1730" i="5" s="1"/>
  <c r="O1443" i="5" a="1"/>
  <c r="O1443" i="5" s="1"/>
  <c r="O2153" i="5" a="1"/>
  <c r="O2153" i="5" s="1"/>
  <c r="O271" i="5" a="1"/>
  <c r="O271" i="5" s="1"/>
  <c r="Q271" i="5" a="1"/>
  <c r="Q271" i="5" s="1"/>
  <c r="Q2094" i="5" a="1"/>
  <c r="Q2094" i="5" s="1"/>
  <c r="O2094" i="5" a="1"/>
  <c r="O2094" i="5" s="1"/>
  <c r="O1059" i="5" a="1"/>
  <c r="O1059" i="5" s="1"/>
  <c r="O1988" i="5" a="1"/>
  <c r="O1988" i="5" s="1"/>
  <c r="O1569" i="5" a="1"/>
  <c r="O1569" i="5" s="1"/>
  <c r="Q1569" i="5" a="1"/>
  <c r="Q1569" i="5" s="1"/>
  <c r="Q2085" i="5" a="1"/>
  <c r="Q2085" i="5" s="1"/>
  <c r="O1290" i="5" a="1"/>
  <c r="O1290" i="5" s="1"/>
  <c r="O820" i="5" a="1"/>
  <c r="O820" i="5" s="1"/>
  <c r="O1232" i="5" a="1"/>
  <c r="O1232" i="5" s="1"/>
  <c r="Q546" i="5" a="1"/>
  <c r="Q546" i="5" s="1"/>
  <c r="Q1232" i="5" a="1"/>
  <c r="Q1232" i="5" s="1"/>
  <c r="Q2376" i="5" a="1"/>
  <c r="Q2376" i="5" s="1"/>
  <c r="R318" i="5"/>
  <c r="Q636" i="5" a="1"/>
  <c r="Q636" i="5" s="1"/>
  <c r="O1064" i="5" a="1"/>
  <c r="O1064" i="5" s="1"/>
  <c r="Q147" i="5" a="1"/>
  <c r="Q147" i="5" s="1"/>
  <c r="O1839" i="5" a="1"/>
  <c r="O1839" i="5" s="1"/>
  <c r="Q269" i="5" a="1"/>
  <c r="Q269" i="5" s="1"/>
  <c r="Q1839" i="5" a="1"/>
  <c r="Q1839" i="5" s="1"/>
  <c r="O1277" i="5" a="1"/>
  <c r="O1277" i="5" s="1"/>
  <c r="Q1277" i="5" a="1"/>
  <c r="Q1277" i="5" s="1"/>
  <c r="O2393" i="5" a="1"/>
  <c r="O2393" i="5" s="1"/>
  <c r="Q34" i="5" a="1"/>
  <c r="Q34" i="5" s="1"/>
  <c r="Q1595" i="5" a="1"/>
  <c r="Q1595" i="5" s="1"/>
  <c r="O860" i="5" a="1"/>
  <c r="O860" i="5" s="1"/>
  <c r="Q860" i="5" a="1"/>
  <c r="Q860" i="5" s="1"/>
  <c r="O1916" i="5" a="1"/>
  <c r="O1916" i="5" s="1"/>
  <c r="Q1921" i="5" a="1"/>
  <c r="Q1921" i="5" s="1"/>
  <c r="Q2267" i="5" a="1"/>
  <c r="Q2267" i="5" s="1"/>
  <c r="Q1916" i="5" a="1"/>
  <c r="Q1916" i="5" s="1"/>
  <c r="O1790" i="5" a="1"/>
  <c r="O1790" i="5" s="1"/>
  <c r="Q1790" i="5" a="1"/>
  <c r="Q1790" i="5" s="1"/>
  <c r="O2054" i="5" a="1"/>
  <c r="O2054" i="5" s="1"/>
  <c r="Q2054" i="5" a="1"/>
  <c r="Q2054" i="5" s="1"/>
  <c r="O771" i="5" a="1"/>
  <c r="O771" i="5" s="1"/>
  <c r="Q771" i="5" a="1"/>
  <c r="Q771" i="5" s="1"/>
  <c r="O2015" i="5" a="1"/>
  <c r="O2015" i="5" s="1"/>
  <c r="Q1602" i="5" a="1"/>
  <c r="Q1602" i="5" s="1"/>
  <c r="O1816" i="5" a="1"/>
  <c r="O1816" i="5" s="1"/>
  <c r="Q1816" i="5" a="1"/>
  <c r="Q1816" i="5" s="1"/>
  <c r="O802" i="5" a="1"/>
  <c r="O802" i="5" s="1"/>
  <c r="Q802" i="5" a="1"/>
  <c r="Q802" i="5" s="1"/>
  <c r="O1518" i="5" a="1"/>
  <c r="O1518" i="5" s="1"/>
  <c r="O1554" i="5" a="1"/>
  <c r="O1554" i="5" s="1"/>
  <c r="O1206" i="5" a="1"/>
  <c r="O1206" i="5" s="1"/>
  <c r="Q476" i="5" a="1"/>
  <c r="Q476" i="5" s="1"/>
  <c r="O476" i="5" a="1"/>
  <c r="O476" i="5" s="1"/>
  <c r="Q680" i="5" a="1"/>
  <c r="Q680" i="5" s="1"/>
  <c r="Q364" i="5" a="1"/>
  <c r="Q364" i="5" s="1"/>
  <c r="Q779" i="5" a="1"/>
  <c r="Q779" i="5" s="1"/>
  <c r="O352" i="5" a="1"/>
  <c r="O352" i="5" s="1"/>
  <c r="Q352" i="5" a="1"/>
  <c r="Q352" i="5" s="1"/>
  <c r="Q2200" i="5" a="1"/>
  <c r="Q2200" i="5" s="1"/>
  <c r="Q854" i="5" a="1"/>
  <c r="Q854" i="5" s="1"/>
  <c r="O1012" i="5" a="1"/>
  <c r="O1012" i="5" s="1"/>
  <c r="Q1012" i="5" a="1"/>
  <c r="Q1012" i="5" s="1"/>
  <c r="Q1051" i="5" a="1"/>
  <c r="Q1051" i="5" s="1"/>
  <c r="O1716" i="5" a="1"/>
  <c r="O1716" i="5" s="1"/>
  <c r="O1556" i="5" a="1"/>
  <c r="O1556" i="5" s="1"/>
  <c r="Q1556" i="5" a="1"/>
  <c r="Q1556" i="5" s="1"/>
  <c r="O1820" i="5" a="1"/>
  <c r="O1820" i="5" s="1"/>
  <c r="Q650" i="5" a="1"/>
  <c r="Q650" i="5" s="1"/>
  <c r="O1995" i="5" a="1"/>
  <c r="O1995" i="5" s="1"/>
  <c r="Q215" i="5" a="1"/>
  <c r="Q215" i="5" s="1"/>
  <c r="P706" i="5"/>
  <c r="U706" i="5" s="1"/>
  <c r="Q1766" i="5" a="1"/>
  <c r="Q1766" i="5" s="1"/>
  <c r="O1766" i="5" a="1"/>
  <c r="O1766" i="5" s="1"/>
  <c r="Q465" i="5" a="1"/>
  <c r="Q465" i="5" s="1"/>
  <c r="Q1870" i="5" a="1"/>
  <c r="Q1870" i="5" s="1"/>
  <c r="Q684" i="5" a="1"/>
  <c r="Q684" i="5" s="1"/>
  <c r="Q829" i="5" a="1"/>
  <c r="Q829" i="5" s="1"/>
  <c r="O39" i="5" a="1"/>
  <c r="O39" i="5" s="1"/>
  <c r="O2062" i="5" a="1"/>
  <c r="O2062" i="5" s="1"/>
  <c r="Q1800" i="5" a="1"/>
  <c r="Q1800" i="5" s="1"/>
  <c r="Q1776" i="5" a="1"/>
  <c r="Q1776" i="5" s="1"/>
  <c r="O376" i="5" a="1"/>
  <c r="O376" i="5" s="1"/>
  <c r="Q2393" i="5" a="1"/>
  <c r="Q2393" i="5" s="1"/>
  <c r="Q323" i="5" a="1"/>
  <c r="Q323" i="5" s="1"/>
  <c r="O1105" i="5" a="1"/>
  <c r="O1105" i="5" s="1"/>
  <c r="O2285" i="5" a="1"/>
  <c r="O2285" i="5" s="1"/>
  <c r="O1356" i="5" a="1"/>
  <c r="O1356" i="5" s="1"/>
  <c r="Q1187" i="5" a="1"/>
  <c r="Q1187" i="5" s="1"/>
  <c r="O268" i="5" a="1"/>
  <c r="O268" i="5" s="1"/>
  <c r="O458" i="5" a="1"/>
  <c r="O458" i="5" s="1"/>
  <c r="Q2014" i="5" a="1"/>
  <c r="Q2014" i="5" s="1"/>
  <c r="O1299" i="5" a="1"/>
  <c r="O1299" i="5" s="1"/>
  <c r="O1050" i="5" a="1"/>
  <c r="O1050" i="5" s="1"/>
  <c r="O1828" i="5" a="1"/>
  <c r="O1828" i="5" s="1"/>
  <c r="O1960" i="5" a="1"/>
  <c r="O1960" i="5" s="1"/>
  <c r="O2448" i="5" a="1"/>
  <c r="O2448" i="5" s="1"/>
  <c r="P2448" i="5" s="1"/>
  <c r="U2448" i="5" s="1"/>
  <c r="Q2130" i="5" a="1"/>
  <c r="Q2130" i="5" s="1"/>
  <c r="Q1168" i="5" a="1"/>
  <c r="Q1168" i="5" s="1"/>
  <c r="O509" i="5" a="1"/>
  <c r="O509" i="5" s="1"/>
  <c r="Q2324" i="5" a="1"/>
  <c r="Q2324" i="5" s="1"/>
  <c r="O1379" i="5" a="1"/>
  <c r="O1379" i="5" s="1"/>
  <c r="Q1610" i="5" a="1"/>
  <c r="Q1610" i="5" s="1"/>
  <c r="O2202" i="5" a="1"/>
  <c r="O2202" i="5" s="1"/>
  <c r="O112" i="5" a="1"/>
  <c r="O112" i="5" s="1"/>
  <c r="O1071" i="5" a="1"/>
  <c r="O1071" i="5" s="1"/>
  <c r="O1033" i="5" a="1"/>
  <c r="O1033" i="5" s="1"/>
  <c r="Q194" i="5" a="1"/>
  <c r="Q194" i="5" s="1"/>
  <c r="Q177" i="5" a="1"/>
  <c r="Q177" i="5" s="1"/>
  <c r="O1861" i="5" a="1"/>
  <c r="O1861" i="5" s="1"/>
  <c r="O571" i="5" a="1"/>
  <c r="O571" i="5" s="1"/>
  <c r="Q23" i="5" a="1"/>
  <c r="Q23" i="5" s="1"/>
  <c r="O380" i="5" a="1"/>
  <c r="O380" i="5" s="1"/>
  <c r="Q2036" i="5" a="1"/>
  <c r="Q2036" i="5" s="1"/>
  <c r="O1170" i="5" a="1"/>
  <c r="O1170" i="5" s="1"/>
  <c r="Q92" i="5" a="1"/>
  <c r="Q92" i="5" s="1"/>
  <c r="Q1575" i="5" a="1"/>
  <c r="Q1575" i="5" s="1"/>
  <c r="Q455" i="5" a="1"/>
  <c r="Q455" i="5" s="1"/>
  <c r="Q1772" i="5" a="1"/>
  <c r="Q1772" i="5" s="1"/>
  <c r="Q967" i="5" a="1"/>
  <c r="Q967" i="5" s="1"/>
  <c r="O1017" i="5" a="1"/>
  <c r="O1017" i="5" s="1"/>
  <c r="O1726" i="5" a="1"/>
  <c r="O1726" i="5" s="1"/>
  <c r="Q618" i="5" a="1"/>
  <c r="Q618" i="5" s="1"/>
  <c r="O1204" i="5" a="1"/>
  <c r="O1204" i="5" s="1"/>
  <c r="Q1046" i="5" a="1"/>
  <c r="Q1046" i="5" s="1"/>
  <c r="Q51" i="5" a="1"/>
  <c r="Q51" i="5" s="1"/>
  <c r="Q1767" i="5" a="1"/>
  <c r="Q1767" i="5" s="1"/>
  <c r="Q2145" i="5" a="1"/>
  <c r="Q2145" i="5" s="1"/>
  <c r="Q664" i="5" a="1"/>
  <c r="Q664" i="5" s="1"/>
  <c r="O1091" i="5" a="1"/>
  <c r="O1091" i="5" s="1"/>
  <c r="O1772" i="5" a="1"/>
  <c r="O1772" i="5" s="1"/>
  <c r="Q1959" i="5" a="1"/>
  <c r="Q1959" i="5" s="1"/>
  <c r="O1959" i="5" a="1"/>
  <c r="O1959" i="5" s="1"/>
  <c r="O1493" i="5" a="1"/>
  <c r="O1493" i="5" s="1"/>
  <c r="Q2222" i="5" a="1"/>
  <c r="Q2222" i="5" s="1"/>
  <c r="Q2108" i="5" a="1"/>
  <c r="Q2108" i="5" s="1"/>
  <c r="Q1493" i="5" a="1"/>
  <c r="Q1493" i="5" s="1"/>
  <c r="O1706" i="5" a="1"/>
  <c r="O1706" i="5" s="1"/>
  <c r="Q397" i="5" a="1"/>
  <c r="Q397" i="5" s="1"/>
  <c r="Q1706" i="5" a="1"/>
  <c r="Q1706" i="5" s="1"/>
  <c r="Q1216" i="5" a="1"/>
  <c r="Q1216" i="5" s="1"/>
  <c r="O1216" i="5" a="1"/>
  <c r="O1216" i="5" s="1"/>
  <c r="O2214" i="5" a="1"/>
  <c r="O2214" i="5" s="1"/>
  <c r="Q2214" i="5" a="1"/>
  <c r="Q2214" i="5" s="1"/>
  <c r="Q394" i="5" a="1"/>
  <c r="Q394" i="5" s="1"/>
  <c r="O394" i="5" a="1"/>
  <c r="O394" i="5" s="1"/>
  <c r="Q1528" i="5" a="1"/>
  <c r="Q1528" i="5" s="1"/>
  <c r="O388" i="5" a="1"/>
  <c r="O388" i="5" s="1"/>
  <c r="Q1700" i="5" a="1"/>
  <c r="Q1700" i="5" s="1"/>
  <c r="O1700" i="5" a="1"/>
  <c r="O1700" i="5" s="1"/>
  <c r="O1782" i="5" a="1"/>
  <c r="O1782" i="5" s="1"/>
  <c r="Q1536" i="5" a="1"/>
  <c r="Q1536" i="5" s="1"/>
  <c r="O1536" i="5" a="1"/>
  <c r="O1536" i="5" s="1"/>
  <c r="O1265" i="5" a="1"/>
  <c r="O1265" i="5" s="1"/>
  <c r="Q1265" i="5" a="1"/>
  <c r="Q1265" i="5" s="1"/>
  <c r="O1844" i="5" a="1"/>
  <c r="O1844" i="5" s="1"/>
  <c r="O367" i="5" a="1"/>
  <c r="O367" i="5" s="1"/>
  <c r="O1654" i="5" a="1"/>
  <c r="O1654" i="5" s="1"/>
  <c r="O2" i="5" a="1"/>
  <c r="O2" i="5" s="1"/>
  <c r="O2143" i="5" a="1"/>
  <c r="O2143" i="5" s="1"/>
  <c r="Q2143" i="5" a="1"/>
  <c r="Q2143" i="5" s="1"/>
  <c r="O71" i="5" a="1"/>
  <c r="O71" i="5" s="1"/>
  <c r="Q71" i="5" a="1"/>
  <c r="Q71" i="5" s="1"/>
  <c r="Q2283" i="5" a="1"/>
  <c r="Q2283" i="5" s="1"/>
  <c r="Q1969" i="5" a="1"/>
  <c r="Q1969" i="5" s="1"/>
  <c r="Q512" i="5" a="1"/>
  <c r="Q512" i="5" s="1"/>
  <c r="O2098" i="5" a="1"/>
  <c r="O2098" i="5" s="1"/>
  <c r="Q2098" i="5" a="1"/>
  <c r="Q2098" i="5" s="1"/>
  <c r="Q2177" i="5" a="1"/>
  <c r="Q2177" i="5" s="1"/>
  <c r="O2177" i="5" a="1"/>
  <c r="O2177" i="5" s="1"/>
  <c r="O2082" i="5" a="1"/>
  <c r="O2082" i="5" s="1"/>
  <c r="O2128" i="5" a="1"/>
  <c r="O2128" i="5" s="1"/>
  <c r="O1210" i="5" a="1"/>
  <c r="O1210" i="5" s="1"/>
  <c r="O1763" i="5" a="1"/>
  <c r="O1763" i="5" s="1"/>
  <c r="O461" i="5" a="1"/>
  <c r="O461" i="5" s="1"/>
  <c r="O657" i="5" a="1"/>
  <c r="O657" i="5" s="1"/>
  <c r="O766" i="5" a="1"/>
  <c r="O766" i="5" s="1"/>
  <c r="O982" i="5" a="1"/>
  <c r="O982" i="5" s="1"/>
  <c r="Q699" i="5" a="1"/>
  <c r="Q699" i="5" s="1"/>
  <c r="Q639" i="5" a="1"/>
  <c r="Q639" i="5" s="1"/>
  <c r="O639" i="5" a="1"/>
  <c r="O639" i="5" s="1"/>
  <c r="P409" i="5"/>
  <c r="U409" i="5" s="1"/>
  <c r="Q603" i="5" a="1"/>
  <c r="Q603" i="5" s="1"/>
  <c r="O2244" i="5" a="1"/>
  <c r="O2244" i="5" s="1"/>
  <c r="O155" i="5" a="1"/>
  <c r="O155" i="5" s="1"/>
  <c r="O603" i="5" a="1"/>
  <c r="O603" i="5" s="1"/>
  <c r="O1649" i="5" a="1"/>
  <c r="O1649" i="5" s="1"/>
  <c r="Q241" i="5" a="1"/>
  <c r="Q241" i="5" s="1"/>
  <c r="Q609" i="5" a="1"/>
  <c r="Q609" i="5" s="1"/>
  <c r="Q312" i="5" a="1"/>
  <c r="Q312" i="5" s="1"/>
  <c r="Q1266" i="5" a="1"/>
  <c r="Q1266" i="5" s="1"/>
  <c r="Q432" i="5" a="1"/>
  <c r="Q432" i="5" s="1"/>
  <c r="Q309" i="5" a="1"/>
  <c r="Q309" i="5" s="1"/>
  <c r="O56" i="5" a="1"/>
  <c r="O56" i="5" s="1"/>
  <c r="O1520" i="5" a="1"/>
  <c r="O1520" i="5" s="1"/>
  <c r="Q1520" i="5" a="1"/>
  <c r="Q1520" i="5" s="1"/>
  <c r="Q1367" i="5" a="1"/>
  <c r="Q1367" i="5" s="1"/>
  <c r="O1367" i="5" a="1"/>
  <c r="O1367" i="5" s="1"/>
  <c r="Q1340" i="5" a="1"/>
  <c r="Q1340" i="5" s="1"/>
  <c r="O1340" i="5" a="1"/>
  <c r="O1340" i="5" s="1"/>
  <c r="Q1812" i="5" a="1"/>
  <c r="Q1812" i="5" s="1"/>
  <c r="Q80" i="5" a="1"/>
  <c r="Q80" i="5" s="1"/>
  <c r="O1991" i="5" a="1"/>
  <c r="O1991" i="5" s="1"/>
  <c r="Q1991" i="5" a="1"/>
  <c r="Q1991" i="5" s="1"/>
  <c r="Q1235" i="5" a="1"/>
  <c r="Q1235" i="5" s="1"/>
  <c r="O547" i="5" a="1"/>
  <c r="O547" i="5" s="1"/>
  <c r="Q547" i="5" a="1"/>
  <c r="Q547" i="5" s="1"/>
  <c r="O781" i="5" a="1"/>
  <c r="O781" i="5" s="1"/>
  <c r="Q796" i="5" a="1"/>
  <c r="Q796" i="5" s="1"/>
  <c r="Q1456" i="5" a="1"/>
  <c r="Q1456" i="5" s="1"/>
  <c r="Q1652" i="5" a="1"/>
  <c r="Q1652" i="5" s="1"/>
  <c r="Q1301" i="5" a="1"/>
  <c r="Q1301" i="5" s="1"/>
  <c r="Q88" i="5" a="1"/>
  <c r="Q88" i="5" s="1"/>
  <c r="Q559" i="5" a="1"/>
  <c r="Q559" i="5" s="1"/>
  <c r="Q781" i="5" a="1"/>
  <c r="Q781" i="5" s="1"/>
  <c r="Q1815" i="5" a="1"/>
  <c r="Q1815" i="5" s="1"/>
  <c r="Q1360" i="5" a="1"/>
  <c r="Q1360" i="5" s="1"/>
  <c r="Q1276" i="5" a="1"/>
  <c r="Q1276" i="5" s="1"/>
  <c r="Q85" i="5" a="1"/>
  <c r="Q85" i="5" s="1"/>
  <c r="Q1361" i="5" a="1"/>
  <c r="Q1361" i="5" s="1"/>
  <c r="Q2443" i="5" a="1"/>
  <c r="Q2443" i="5" s="1"/>
  <c r="O2443" i="5" a="1"/>
  <c r="O2443" i="5" s="1"/>
  <c r="O290" i="5" a="1"/>
  <c r="O290" i="5" s="1"/>
  <c r="Q290" i="5" a="1"/>
  <c r="Q290" i="5" s="1"/>
  <c r="O2351" i="5" a="1"/>
  <c r="O2351" i="5" s="1"/>
  <c r="O761" i="5" a="1"/>
  <c r="O761" i="5" s="1"/>
  <c r="Q761" i="5" a="1"/>
  <c r="Q761" i="5" s="1"/>
  <c r="O1208" i="5" a="1"/>
  <c r="O1208" i="5" s="1"/>
  <c r="Q1208" i="5" a="1"/>
  <c r="Q1208" i="5" s="1"/>
  <c r="Q522" i="5" a="1"/>
  <c r="Q522" i="5" s="1"/>
  <c r="Q207" i="5" a="1"/>
  <c r="Q207" i="5" s="1"/>
  <c r="O207" i="5" a="1"/>
  <c r="O207" i="5" s="1"/>
  <c r="Q2037" i="5" a="1"/>
  <c r="Q2037" i="5" s="1"/>
  <c r="Q2305" i="5" a="1"/>
  <c r="Q2305" i="5" s="1"/>
  <c r="Q1746" i="5" a="1"/>
  <c r="Q1746" i="5" s="1"/>
  <c r="Q1872" i="5" a="1"/>
  <c r="Q1872" i="5" s="1"/>
  <c r="Q1152" i="5" a="1"/>
  <c r="Q1152" i="5" s="1"/>
  <c r="O227" i="5" a="1"/>
  <c r="O227" i="5" s="1"/>
  <c r="Q1669" i="5" a="1"/>
  <c r="Q1669" i="5" s="1"/>
  <c r="Q902" i="5" a="1"/>
  <c r="Q902" i="5" s="1"/>
  <c r="O335" i="5" a="1"/>
  <c r="O335" i="5" s="1"/>
  <c r="Q1814" i="5" a="1"/>
  <c r="Q1814" i="5" s="1"/>
  <c r="Q346" i="5" a="1"/>
  <c r="Q346" i="5" s="1"/>
  <c r="O821" i="5" a="1"/>
  <c r="O821" i="5" s="1"/>
  <c r="Q1785" i="5" a="1"/>
  <c r="Q1785" i="5" s="1"/>
  <c r="O1814" i="5" a="1"/>
  <c r="O1814" i="5" s="1"/>
  <c r="Q1844" i="5" a="1"/>
  <c r="Q1844" i="5" s="1"/>
  <c r="Q1180" i="5" a="1"/>
  <c r="Q1180" i="5" s="1"/>
  <c r="Q830" i="5" a="1"/>
  <c r="Q830" i="5" s="1"/>
  <c r="O830" i="5" a="1"/>
  <c r="O830" i="5" s="1"/>
  <c r="O1413" i="5" a="1"/>
  <c r="O1413" i="5" s="1"/>
  <c r="Q1157" i="5" a="1"/>
  <c r="Q1157" i="5" s="1"/>
  <c r="O1157" i="5" a="1"/>
  <c r="O1157" i="5" s="1"/>
  <c r="Q2134" i="5" a="1"/>
  <c r="Q2134" i="5" s="1"/>
  <c r="O387" i="5" a="1"/>
  <c r="O387" i="5" s="1"/>
  <c r="Q387" i="5" a="1"/>
  <c r="Q387" i="5" s="1"/>
  <c r="Q659" i="5" a="1"/>
  <c r="Q659" i="5" s="1"/>
  <c r="Q1967" i="5" a="1"/>
  <c r="Q1967" i="5" s="1"/>
  <c r="Q2359" i="5" a="1"/>
  <c r="Q2359" i="5" s="1"/>
  <c r="Q2426" i="5" a="1"/>
  <c r="Q2426" i="5" s="1"/>
  <c r="Q425" i="5" a="1"/>
  <c r="Q425" i="5" s="1"/>
  <c r="O425" i="5" a="1"/>
  <c r="O425" i="5" s="1"/>
  <c r="O444" i="5" a="1"/>
  <c r="O444" i="5" s="1"/>
  <c r="Q444" i="5" a="1"/>
  <c r="Q444" i="5" s="1"/>
  <c r="Q1769" i="5" a="1"/>
  <c r="Q1769" i="5" s="1"/>
  <c r="Q348" i="5" a="1"/>
  <c r="Q348" i="5" s="1"/>
  <c r="Q1534" i="5" a="1"/>
  <c r="Q1534" i="5" s="1"/>
  <c r="Q828" i="5" a="1"/>
  <c r="Q828" i="5" s="1"/>
  <c r="O2051" i="5" a="1"/>
  <c r="O2051" i="5" s="1"/>
  <c r="Q2051" i="5" a="1"/>
  <c r="Q2051" i="5" s="1"/>
  <c r="O1889" i="5" a="1"/>
  <c r="O1889" i="5" s="1"/>
  <c r="Q1889" i="5" a="1"/>
  <c r="Q1889" i="5" s="1"/>
  <c r="Q1116" i="5" a="1"/>
  <c r="Q1116" i="5" s="1"/>
  <c r="Q516" i="5" a="1"/>
  <c r="Q516" i="5" s="1"/>
  <c r="Q81" i="5" a="1"/>
  <c r="Q81" i="5" s="1"/>
  <c r="Q487" i="5" a="1"/>
  <c r="Q487" i="5" s="1"/>
  <c r="O2043" i="5" a="1"/>
  <c r="O2043" i="5" s="1"/>
  <c r="O487" i="5" a="1"/>
  <c r="O487" i="5" s="1"/>
  <c r="O801" i="5" a="1"/>
  <c r="O801" i="5" s="1"/>
  <c r="Q1583" i="5" a="1"/>
  <c r="Q1583" i="5" s="1"/>
  <c r="Q2226" i="5" a="1"/>
  <c r="Q2226" i="5" s="1"/>
  <c r="Q1637" i="5" a="1"/>
  <c r="Q1637" i="5" s="1"/>
  <c r="O1637" i="5" a="1"/>
  <c r="O1637" i="5" s="1"/>
  <c r="O1318" i="5" a="1"/>
  <c r="O1318" i="5" s="1"/>
  <c r="O88" i="5" a="1"/>
  <c r="O88" i="5" s="1"/>
  <c r="O784" i="5" a="1"/>
  <c r="O784" i="5" s="1"/>
  <c r="O744" i="5" a="1"/>
  <c r="O744" i="5" s="1"/>
  <c r="Q1135" i="5" a="1"/>
  <c r="Q1135" i="5" s="1"/>
  <c r="Q2264" i="5" a="1"/>
  <c r="Q2264" i="5" s="1"/>
  <c r="Q511" i="5" a="1"/>
  <c r="Q511" i="5" s="1"/>
  <c r="O2330" i="5" a="1"/>
  <c r="O2330" i="5" s="1"/>
  <c r="O1375" i="5" a="1"/>
  <c r="O1375" i="5" s="1"/>
  <c r="O1036" i="5" a="1"/>
  <c r="O1036" i="5" s="1"/>
  <c r="O591" i="5" a="1"/>
  <c r="O591" i="5" s="1"/>
  <c r="O1948" i="5" a="1"/>
  <c r="O1948" i="5" s="1"/>
  <c r="Q2320" i="5" a="1"/>
  <c r="Q2320" i="5" s="1"/>
  <c r="O2120" i="5" a="1"/>
  <c r="O2120" i="5" s="1"/>
  <c r="O23" i="5" a="1"/>
  <c r="O23" i="5" s="1"/>
  <c r="Q2387" i="5" a="1"/>
  <c r="Q2387" i="5" s="1"/>
  <c r="O2419" i="5" a="1"/>
  <c r="O2419" i="5" s="1"/>
  <c r="O1513" i="5" a="1"/>
  <c r="O1513" i="5" s="1"/>
  <c r="Q1085" i="5" a="1"/>
  <c r="Q1085" i="5" s="1"/>
  <c r="Q2385" i="5" a="1"/>
  <c r="Q2385" i="5" s="1"/>
  <c r="O2268" i="5" a="1"/>
  <c r="O2268" i="5" s="1"/>
  <c r="P2268" i="5" s="1"/>
  <c r="U2268" i="5" s="1"/>
  <c r="O465" i="5" a="1"/>
  <c r="O465" i="5" s="1"/>
  <c r="Q561" i="5" a="1"/>
  <c r="Q561" i="5" s="1"/>
  <c r="Q1429" i="5" a="1"/>
  <c r="Q1429" i="5" s="1"/>
  <c r="O780" i="5" a="1"/>
  <c r="O780" i="5" s="1"/>
  <c r="Q2158" i="5" a="1"/>
  <c r="Q2158" i="5" s="1"/>
  <c r="Q1875" i="5" a="1"/>
  <c r="Q1875" i="5" s="1"/>
  <c r="O1982" i="5" a="1"/>
  <c r="O1982" i="5" s="1"/>
  <c r="O2190" i="5" a="1"/>
  <c r="O2190" i="5" s="1"/>
  <c r="O530" i="5" a="1"/>
  <c r="O530" i="5" s="1"/>
  <c r="Q1813" i="5" a="1"/>
  <c r="Q1813" i="5" s="1"/>
  <c r="O720" i="5" a="1"/>
  <c r="O720" i="5" s="1"/>
  <c r="O853" i="5" a="1"/>
  <c r="O853" i="5" s="1"/>
  <c r="Q1517" i="5" a="1"/>
  <c r="Q1517" i="5" s="1"/>
  <c r="Q1321" i="5" a="1"/>
  <c r="Q1321" i="5" s="1"/>
  <c r="O95" i="5" a="1"/>
  <c r="O95" i="5" s="1"/>
  <c r="O598" i="5" a="1"/>
  <c r="O598" i="5" s="1"/>
  <c r="O505" i="5" a="1"/>
  <c r="O505" i="5" s="1"/>
  <c r="O573" i="5" a="1"/>
  <c r="O573" i="5" s="1"/>
  <c r="Q461" i="5" a="1"/>
  <c r="Q461" i="5" s="1"/>
  <c r="Q2372" i="5" a="1"/>
  <c r="Q2372" i="5" s="1"/>
  <c r="Q957" i="5" a="1"/>
  <c r="Q957" i="5" s="1"/>
  <c r="Q573" i="5" a="1"/>
  <c r="Q573" i="5" s="1"/>
  <c r="O144" i="5" a="1"/>
  <c r="O144" i="5" s="1"/>
  <c r="Q1424" i="5" a="1"/>
  <c r="Q1424" i="5" s="1"/>
  <c r="Q517" i="5" a="1"/>
  <c r="Q517" i="5" s="1"/>
  <c r="Q1794" i="5" a="1"/>
  <c r="Q1794" i="5" s="1"/>
  <c r="O185" i="5" a="1"/>
  <c r="O185" i="5" s="1"/>
  <c r="Q2154" i="5" a="1"/>
  <c r="Q2154" i="5" s="1"/>
  <c r="Q185" i="5" a="1"/>
  <c r="Q185" i="5" s="1"/>
  <c r="O2142" i="5" a="1"/>
  <c r="O2142" i="5" s="1"/>
  <c r="Q2142" i="5" a="1"/>
  <c r="Q2142" i="5" s="1"/>
  <c r="O819" i="5" a="1"/>
  <c r="O819" i="5" s="1"/>
  <c r="Q962" i="5" a="1"/>
  <c r="Q962" i="5" s="1"/>
  <c r="O1873" i="5" a="1"/>
  <c r="O1873" i="5" s="1"/>
  <c r="Q1873" i="5" a="1"/>
  <c r="Q1873" i="5" s="1"/>
  <c r="O845" i="5" a="1"/>
  <c r="O845" i="5" s="1"/>
  <c r="Q727" i="5" a="1"/>
  <c r="Q727" i="5" s="1"/>
  <c r="Q845" i="5" a="1"/>
  <c r="Q845" i="5" s="1"/>
  <c r="O2381" i="5" a="1"/>
  <c r="O2381" i="5" s="1"/>
  <c r="Q1949" i="5" a="1"/>
  <c r="Q1949" i="5" s="1"/>
  <c r="Q2381" i="5" a="1"/>
  <c r="Q2381" i="5" s="1"/>
  <c r="O567" i="5" a="1"/>
  <c r="O567" i="5" s="1"/>
  <c r="Q832" i="5" a="1"/>
  <c r="Q832" i="5" s="1"/>
  <c r="Q2075" i="5" a="1"/>
  <c r="Q2075" i="5" s="1"/>
  <c r="Q567" i="5" a="1"/>
  <c r="Q567" i="5" s="1"/>
  <c r="Q445" i="5" a="1"/>
  <c r="Q445" i="5" s="1"/>
  <c r="O445" i="5" a="1"/>
  <c r="O445" i="5" s="1"/>
  <c r="O1444" i="5" a="1"/>
  <c r="O1444" i="5" s="1"/>
  <c r="O362" i="5" a="1"/>
  <c r="O362" i="5" s="1"/>
  <c r="O398" i="5" a="1"/>
  <c r="O398" i="5" s="1"/>
  <c r="Q1009" i="5" a="1"/>
  <c r="Q1009" i="5" s="1"/>
  <c r="Q947" i="5" a="1"/>
  <c r="Q947" i="5" s="1"/>
  <c r="Q221" i="5" a="1"/>
  <c r="Q221" i="5" s="1"/>
  <c r="O834" i="5" a="1"/>
  <c r="O834" i="5" s="1"/>
  <c r="O455" i="5" a="1"/>
  <c r="O455" i="5" s="1"/>
  <c r="O1677" i="5" a="1"/>
  <c r="O1677" i="5" s="1"/>
  <c r="O1397" i="5" a="1"/>
  <c r="O1397" i="5" s="1"/>
  <c r="O942" i="5" a="1"/>
  <c r="O942" i="5" s="1"/>
  <c r="O412" i="5" a="1"/>
  <c r="O412" i="5" s="1"/>
  <c r="Q380" i="5" a="1"/>
  <c r="Q380" i="5" s="1"/>
  <c r="Q1571" i="5" a="1"/>
  <c r="Q1571" i="5" s="1"/>
  <c r="Q412" i="5" a="1"/>
  <c r="Q412" i="5" s="1"/>
  <c r="O542" i="5" a="1"/>
  <c r="O542" i="5" s="1"/>
  <c r="Q542" i="5" a="1"/>
  <c r="Q542" i="5" s="1"/>
  <c r="P787" i="5"/>
  <c r="U787" i="5" s="1"/>
  <c r="O557" i="5" a="1"/>
  <c r="O557" i="5" s="1"/>
  <c r="Q2258" i="5" a="1"/>
  <c r="Q2258" i="5" s="1"/>
  <c r="O383" i="5" a="1"/>
  <c r="O383" i="5" s="1"/>
  <c r="Q263" i="5" a="1"/>
  <c r="Q263" i="5" s="1"/>
  <c r="Q994" i="5" a="1"/>
  <c r="Q994" i="5" s="1"/>
  <c r="O430" i="5" a="1"/>
  <c r="O430" i="5" s="1"/>
  <c r="O1877" i="5" a="1"/>
  <c r="O1877" i="5" s="1"/>
  <c r="O1767" i="5" a="1"/>
  <c r="O1767" i="5" s="1"/>
  <c r="O994" i="5" a="1"/>
  <c r="O994" i="5" s="1"/>
  <c r="O52" i="5" a="1"/>
  <c r="O52" i="5" s="1"/>
  <c r="O1258" i="5" a="1"/>
  <c r="O1258" i="5" s="1"/>
  <c r="Q1142" i="5" a="1"/>
  <c r="Q1142" i="5" s="1"/>
  <c r="Q189" i="5" a="1"/>
  <c r="Q189" i="5" s="1"/>
  <c r="Q1891" i="5" a="1"/>
  <c r="Q1891" i="5" s="1"/>
  <c r="Q433" i="5" a="1"/>
  <c r="Q433" i="5" s="1"/>
  <c r="Q2152" i="5" a="1"/>
  <c r="Q2152" i="5" s="1"/>
  <c r="O329" i="5" a="1"/>
  <c r="O329" i="5" s="1"/>
  <c r="Q329" i="5" a="1"/>
  <c r="Q329" i="5" s="1"/>
  <c r="Q992" i="5" a="1"/>
  <c r="Q992" i="5" s="1"/>
  <c r="Q24" i="5" a="1"/>
  <c r="Q24" i="5" s="1"/>
  <c r="Q1970" i="5" a="1"/>
  <c r="Q1970" i="5" s="1"/>
  <c r="Q1620" i="5" a="1"/>
  <c r="Q1620" i="5" s="1"/>
  <c r="O1620" i="5" a="1"/>
  <c r="O1620" i="5" s="1"/>
  <c r="Q588" i="5" a="1"/>
  <c r="Q588" i="5" s="1"/>
  <c r="Q2168" i="5" a="1"/>
  <c r="Q2168" i="5" s="1"/>
  <c r="O723" i="5" a="1"/>
  <c r="O723" i="5" s="1"/>
  <c r="Q723" i="5" a="1"/>
  <c r="Q723" i="5" s="1"/>
  <c r="O1698" i="5" a="1"/>
  <c r="O1698" i="5" s="1"/>
  <c r="Q857" i="5" a="1"/>
  <c r="Q857" i="5" s="1"/>
  <c r="Q769" i="5" a="1"/>
  <c r="Q769" i="5" s="1"/>
  <c r="Q391" i="5" a="1"/>
  <c r="Q391" i="5" s="1"/>
  <c r="Q1182" i="5" a="1"/>
  <c r="Q1182" i="5" s="1"/>
  <c r="O391" i="5" a="1"/>
  <c r="O391" i="5" s="1"/>
  <c r="Q1053" i="5" a="1"/>
  <c r="Q1053" i="5" s="1"/>
  <c r="Q1354" i="5" a="1"/>
  <c r="Q1354" i="5" s="1"/>
  <c r="O1678" i="5" a="1"/>
  <c r="O1678" i="5" s="1"/>
  <c r="Q1678" i="5" a="1"/>
  <c r="Q1678" i="5" s="1"/>
  <c r="Q2030" i="5" a="1"/>
  <c r="Q2030" i="5" s="1"/>
  <c r="Q1382" i="5" a="1"/>
  <c r="Q1382" i="5" s="1"/>
  <c r="Q190" i="5" a="1"/>
  <c r="Q190" i="5" s="1"/>
  <c r="O580" i="5" a="1"/>
  <c r="O580" i="5" s="1"/>
  <c r="O688" i="5" a="1"/>
  <c r="O688" i="5" s="1"/>
  <c r="O814" i="5" a="1"/>
  <c r="O814" i="5" s="1"/>
  <c r="O1239" i="5" a="1"/>
  <c r="O1239" i="5" s="1"/>
  <c r="O190" i="5" a="1"/>
  <c r="O190" i="5" s="1"/>
  <c r="Q1140" i="5" a="1"/>
  <c r="Q1140" i="5" s="1"/>
  <c r="Q688" i="5" a="1"/>
  <c r="Q688" i="5" s="1"/>
  <c r="Q2140" i="5" a="1"/>
  <c r="Q2140" i="5" s="1"/>
  <c r="Q2082" i="5" a="1"/>
  <c r="Q2082" i="5" s="1"/>
  <c r="Q1960" i="5" a="1"/>
  <c r="Q1960" i="5" s="1"/>
  <c r="Q1161" i="5" a="1"/>
  <c r="Q1161" i="5" s="1"/>
  <c r="Q6" i="5" a="1"/>
  <c r="Q6" i="5" s="1"/>
  <c r="Q1134" i="5" a="1"/>
  <c r="Q1134" i="5" s="1"/>
  <c r="Q1249" i="5" a="1"/>
  <c r="Q1249" i="5" s="1"/>
  <c r="Q1828" i="5" a="1"/>
  <c r="Q1828" i="5" s="1"/>
  <c r="O671" i="5" a="1"/>
  <c r="O671" i="5" s="1"/>
  <c r="Q671" i="5" a="1"/>
  <c r="Q671" i="5" s="1"/>
  <c r="O2121" i="5" a="1"/>
  <c r="O2121" i="5" s="1"/>
  <c r="Q2121" i="5" a="1"/>
  <c r="Q2121" i="5" s="1"/>
  <c r="Q1845" i="5" a="1"/>
  <c r="Q1845" i="5" s="1"/>
  <c r="O1845" i="5" a="1"/>
  <c r="O1845" i="5" s="1"/>
  <c r="O983" i="5" a="1"/>
  <c r="O983" i="5" s="1"/>
  <c r="Q983" i="5" a="1"/>
  <c r="Q983" i="5" s="1"/>
  <c r="O384" i="5" a="1"/>
  <c r="O384" i="5" s="1"/>
  <c r="Q949" i="5" a="1"/>
  <c r="Q949" i="5" s="1"/>
  <c r="O1229" i="5" a="1"/>
  <c r="O1229" i="5" s="1"/>
  <c r="Q514" i="5" a="1"/>
  <c r="Q514" i="5" s="1"/>
  <c r="O514" i="5" a="1"/>
  <c r="O514" i="5" s="1"/>
  <c r="O1442" i="5" a="1"/>
  <c r="O1442" i="5" s="1"/>
  <c r="Q196" i="5" a="1"/>
  <c r="Q196" i="5" s="1"/>
  <c r="Q1442" i="5" a="1"/>
  <c r="Q1442" i="5" s="1"/>
  <c r="O969" i="5" a="1"/>
  <c r="O969" i="5" s="1"/>
  <c r="Q969" i="5" a="1"/>
  <c r="Q969" i="5" s="1"/>
  <c r="O682" i="5" a="1"/>
  <c r="O682" i="5" s="1"/>
  <c r="Q682" i="5" a="1"/>
  <c r="Q682" i="5" s="1"/>
  <c r="O1507" i="5" a="1"/>
  <c r="O1507" i="5" s="1"/>
  <c r="Q993" i="5" a="1"/>
  <c r="Q993" i="5" s="1"/>
  <c r="Q1856" i="5" a="1"/>
  <c r="Q1856" i="5" s="1"/>
  <c r="O300" i="5" a="1"/>
  <c r="O300" i="5" s="1"/>
  <c r="Q300" i="5" a="1"/>
  <c r="Q300" i="5" s="1"/>
  <c r="Q1608" i="5" a="1"/>
  <c r="Q1608" i="5" s="1"/>
  <c r="Q1284" i="5" a="1"/>
  <c r="Q1284" i="5" s="1"/>
  <c r="Q2128" i="5" a="1"/>
  <c r="Q2128" i="5" s="1"/>
  <c r="O1471" i="5" a="1"/>
  <c r="O1471" i="5" s="1"/>
  <c r="O1729" i="5" a="1"/>
  <c r="O1729" i="5" s="1"/>
  <c r="O590" i="5" a="1"/>
  <c r="O590" i="5" s="1"/>
  <c r="O1906" i="5" a="1"/>
  <c r="O1906" i="5" s="1"/>
  <c r="O1898" i="5" a="1"/>
  <c r="O1898" i="5" s="1"/>
  <c r="Q759" i="5" a="1"/>
  <c r="Q759" i="5" s="1"/>
  <c r="Q2288" i="5" a="1"/>
  <c r="Q2288" i="5" s="1"/>
  <c r="Q49" i="5" a="1"/>
  <c r="Q49" i="5" s="1"/>
  <c r="Q762" i="5" a="1"/>
  <c r="Q762" i="5" s="1"/>
  <c r="O762" i="5" a="1"/>
  <c r="O762" i="5" s="1"/>
  <c r="Q2436" i="5" a="1"/>
  <c r="Q2436" i="5" s="1"/>
  <c r="O231" i="5" a="1"/>
  <c r="O231" i="5" s="1"/>
  <c r="Q805" i="5" a="1"/>
  <c r="Q805" i="5" s="1"/>
  <c r="Q773" i="5" a="1"/>
  <c r="Q773" i="5" s="1"/>
  <c r="Q264" i="5" a="1"/>
  <c r="Q264" i="5" s="1"/>
  <c r="O2009" i="5" a="1"/>
  <c r="O2009" i="5" s="1"/>
  <c r="O1548" i="5" a="1"/>
  <c r="O1548" i="5" s="1"/>
  <c r="O118" i="5" a="1"/>
  <c r="O118" i="5" s="1"/>
  <c r="O904" i="5" a="1"/>
  <c r="O904" i="5" s="1"/>
  <c r="O1284" i="5" a="1"/>
  <c r="O1284" i="5" s="1"/>
  <c r="O2185" i="5" a="1"/>
  <c r="O2185" i="5" s="1"/>
  <c r="O1731" i="5" a="1"/>
  <c r="O1731" i="5" s="1"/>
  <c r="Q755" i="5" a="1"/>
  <c r="Q755" i="5" s="1"/>
  <c r="O867" i="5" a="1"/>
  <c r="O867" i="5" s="1"/>
  <c r="O183" i="5" a="1"/>
  <c r="O183" i="5" s="1"/>
  <c r="P183" i="5" s="1"/>
  <c r="U183" i="5" s="1"/>
  <c r="O488" i="5" a="1"/>
  <c r="O488" i="5" s="1"/>
  <c r="O939" i="5" a="1"/>
  <c r="O939" i="5" s="1"/>
  <c r="Q565" i="5" a="1"/>
  <c r="Q565" i="5" s="1"/>
  <c r="Q1154" i="5" a="1"/>
  <c r="Q1154" i="5" s="1"/>
  <c r="O2428" i="5" a="1"/>
  <c r="O2428" i="5" s="1"/>
  <c r="O100" i="5" a="1"/>
  <c r="O100" i="5" s="1"/>
  <c r="P100" i="5" s="1"/>
  <c r="U100" i="5" s="1"/>
  <c r="O1886" i="5" a="1"/>
  <c r="O1886" i="5" s="1"/>
  <c r="O342" i="5" a="1"/>
  <c r="O342" i="5" s="1"/>
  <c r="O12" i="5" a="1"/>
  <c r="O12" i="5" s="1"/>
  <c r="O1538" i="5" a="1"/>
  <c r="O1538" i="5" s="1"/>
  <c r="Q230" i="5" a="1"/>
  <c r="Q230" i="5" s="1"/>
  <c r="Q1292" i="5" a="1"/>
  <c r="Q1292" i="5" s="1"/>
  <c r="O950" i="5" a="1"/>
  <c r="O950" i="5" s="1"/>
  <c r="Q1384" i="5" a="1"/>
  <c r="Q1384" i="5" s="1"/>
  <c r="Q614" i="5" a="1"/>
  <c r="Q614" i="5" s="1"/>
  <c r="O1396" i="5" a="1"/>
  <c r="O1396" i="5" s="1"/>
  <c r="O1460" i="5" a="1"/>
  <c r="O1460" i="5" s="1"/>
  <c r="O1399" i="5" a="1"/>
  <c r="O1399" i="5" s="1"/>
  <c r="O399" i="5" a="1"/>
  <c r="O399" i="5" s="1"/>
  <c r="Q1372" i="5" a="1"/>
  <c r="Q1372" i="5" s="1"/>
  <c r="Q1784" i="5" a="1"/>
  <c r="Q1784" i="5" s="1"/>
  <c r="Q1011" i="5" a="1"/>
  <c r="Q1011" i="5" s="1"/>
  <c r="O1293" i="5" a="1"/>
  <c r="O1293" i="5" s="1"/>
  <c r="O1176" i="5" a="1"/>
  <c r="O1176" i="5" s="1"/>
  <c r="O1800" i="5" a="1"/>
  <c r="O1800" i="5" s="1"/>
  <c r="Q474" i="5" a="1"/>
  <c r="Q474" i="5" s="1"/>
  <c r="O2349" i="5" a="1"/>
  <c r="O2349" i="5" s="1"/>
  <c r="O67" i="5" a="1"/>
  <c r="O67" i="5" s="1"/>
  <c r="O1865" i="5" a="1"/>
  <c r="O1865" i="5" s="1"/>
  <c r="O951" i="5" a="1"/>
  <c r="O951" i="5" s="1"/>
  <c r="Q1982" i="5" a="1"/>
  <c r="Q1982" i="5" s="1"/>
  <c r="Q951" i="5" a="1"/>
  <c r="Q951" i="5" s="1"/>
  <c r="Q420" i="5" a="1"/>
  <c r="Q420" i="5" s="1"/>
  <c r="Q1680" i="5" a="1"/>
  <c r="Q1680" i="5" s="1"/>
  <c r="Q64" i="5" a="1"/>
  <c r="Q64" i="5" s="1"/>
  <c r="O621" i="5" a="1"/>
  <c r="O621" i="5" s="1"/>
  <c r="Q621" i="5" a="1"/>
  <c r="Q621" i="5" s="1"/>
  <c r="O134" i="5" a="1"/>
  <c r="O134" i="5" s="1"/>
  <c r="Q134" i="5" a="1"/>
  <c r="Q134" i="5" s="1"/>
  <c r="O697" i="5" a="1"/>
  <c r="O697" i="5" s="1"/>
  <c r="Q697" i="5" a="1"/>
  <c r="Q697" i="5" s="1"/>
  <c r="Q604" i="5" a="1"/>
  <c r="Q604" i="5" s="1"/>
  <c r="Q515" i="5" a="1"/>
  <c r="Q515" i="5" s="1"/>
  <c r="O515" i="5" a="1"/>
  <c r="O515" i="5" s="1"/>
  <c r="O1809" i="5" a="1"/>
  <c r="O1809" i="5" s="1"/>
  <c r="O1358" i="5" a="1"/>
  <c r="O1358" i="5" s="1"/>
  <c r="Q1358" i="5" a="1"/>
  <c r="Q1358" i="5" s="1"/>
  <c r="O1657" i="5" a="1"/>
  <c r="O1657" i="5" s="1"/>
  <c r="Q42" i="5" a="1"/>
  <c r="Q42" i="5" s="1"/>
  <c r="O1348" i="5" a="1"/>
  <c r="O1348" i="5" s="1"/>
  <c r="O2293" i="5" a="1"/>
  <c r="O2293" i="5" s="1"/>
  <c r="O595" i="5" a="1"/>
  <c r="O595" i="5" s="1"/>
  <c r="Q595" i="5" a="1"/>
  <c r="Q595" i="5" s="1"/>
  <c r="O2311" i="5" a="1"/>
  <c r="O2311" i="5" s="1"/>
  <c r="Q2311" i="5" a="1"/>
  <c r="Q2311" i="5" s="1"/>
  <c r="O1054" i="5" a="1"/>
  <c r="O1054" i="5" s="1"/>
  <c r="Q1054" i="5" a="1"/>
  <c r="Q1054" i="5" s="1"/>
  <c r="Q70" i="5" a="1"/>
  <c r="Q70" i="5" s="1"/>
  <c r="Q936" i="5" a="1"/>
  <c r="Q936" i="5" s="1"/>
  <c r="P1900" i="5"/>
  <c r="U1900" i="5" s="1"/>
  <c r="O204" i="5" a="1"/>
  <c r="O204" i="5" s="1"/>
  <c r="Q204" i="5" a="1"/>
  <c r="Q204" i="5" s="1"/>
  <c r="Q1282" i="5" a="1"/>
  <c r="Q1282" i="5" s="1"/>
  <c r="Q2285" i="5" a="1"/>
  <c r="Q2285" i="5" s="1"/>
  <c r="O1454" i="5" a="1"/>
  <c r="O1454" i="5" s="1"/>
  <c r="O1282" i="5" a="1"/>
  <c r="O1282" i="5" s="1"/>
  <c r="Q782" i="5" a="1"/>
  <c r="Q782" i="5" s="1"/>
  <c r="Q1373" i="5" a="1"/>
  <c r="Q1373" i="5" s="1"/>
  <c r="Q717" i="5" a="1"/>
  <c r="Q717" i="5" s="1"/>
  <c r="O717" i="5" a="1"/>
  <c r="O717" i="5" s="1"/>
  <c r="O1273" i="5" a="1"/>
  <c r="O1273" i="5" s="1"/>
  <c r="Q1826" i="5" a="1"/>
  <c r="Q1826" i="5" s="1"/>
  <c r="Q1273" i="5" a="1"/>
  <c r="Q1273" i="5" s="1"/>
  <c r="Q2188" i="5" a="1"/>
  <c r="Q2188" i="5" s="1"/>
  <c r="Q1861" i="5" a="1"/>
  <c r="Q1861" i="5" s="1"/>
  <c r="Q1682" i="5" a="1"/>
  <c r="Q1682" i="5" s="1"/>
  <c r="Q2091" i="5" a="1"/>
  <c r="Q2091" i="5" s="1"/>
  <c r="O1754" i="5" a="1"/>
  <c r="O1754" i="5" s="1"/>
  <c r="O454" i="5" a="1"/>
  <c r="O454" i="5" s="1"/>
  <c r="O1420" i="5" a="1"/>
  <c r="O1420" i="5" s="1"/>
  <c r="O501" i="5" a="1"/>
  <c r="O501" i="5" s="1"/>
  <c r="O1251" i="5" a="1"/>
  <c r="O1251" i="5" s="1"/>
  <c r="Q576" i="5" a="1"/>
  <c r="Q576" i="5" s="1"/>
  <c r="Q2052" i="5" a="1"/>
  <c r="Q2052" i="5" s="1"/>
  <c r="Q1677" i="5" a="1"/>
  <c r="Q1677" i="5" s="1"/>
  <c r="Q1431" i="5" a="1"/>
  <c r="Q1431" i="5" s="1"/>
  <c r="Q1632" i="5" a="1"/>
  <c r="Q1632" i="5" s="1"/>
  <c r="Q1251" i="5" a="1"/>
  <c r="Q1251" i="5" s="1"/>
  <c r="O1175" i="5" a="1"/>
  <c r="O1175" i="5" s="1"/>
  <c r="Q1326" i="5" a="1"/>
  <c r="Q1326" i="5" s="1"/>
  <c r="Q1175" i="5" a="1"/>
  <c r="Q1175" i="5" s="1"/>
  <c r="Q1884" i="5" a="1"/>
  <c r="Q1884" i="5" s="1"/>
  <c r="Q2405" i="5" a="1"/>
  <c r="Q2405" i="5" s="1"/>
  <c r="Q2325" i="5" a="1"/>
  <c r="Q2325" i="5" s="1"/>
  <c r="Q2115" i="5" a="1"/>
  <c r="Q2115" i="5" s="1"/>
  <c r="O1963" i="5" a="1"/>
  <c r="O1963" i="5" s="1"/>
  <c r="O1561" i="5" a="1"/>
  <c r="O1561" i="5" s="1"/>
  <c r="O2303" i="5" a="1"/>
  <c r="O2303" i="5" s="1"/>
  <c r="O917" i="5" a="1"/>
  <c r="O917" i="5" s="1"/>
  <c r="O1390" i="5" a="1"/>
  <c r="O1390" i="5" s="1"/>
  <c r="O2146" i="5" a="1"/>
  <c r="O2146" i="5" s="1"/>
  <c r="Q2146" i="5" a="1"/>
  <c r="Q2146" i="5" s="1"/>
  <c r="O652" i="5" a="1"/>
  <c r="O652" i="5" s="1"/>
  <c r="Q1313" i="5" a="1"/>
  <c r="Q1313" i="5" s="1"/>
  <c r="O1581" i="5" a="1"/>
  <c r="O1581" i="5" s="1"/>
  <c r="O623" i="5" a="1"/>
  <c r="O623" i="5" s="1"/>
  <c r="Q623" i="5" a="1"/>
  <c r="Q623" i="5" s="1"/>
  <c r="O1755" i="5" a="1"/>
  <c r="O1755" i="5" s="1"/>
  <c r="Q2337" i="5" a="1"/>
  <c r="Q2337" i="5" s="1"/>
  <c r="O1937" i="5" a="1"/>
  <c r="O1937" i="5" s="1"/>
  <c r="Q1363" i="5" a="1"/>
  <c r="Q1363" i="5" s="1"/>
  <c r="O1740" i="5" a="1"/>
  <c r="O1740" i="5" s="1"/>
  <c r="Q1689" i="5" a="1"/>
  <c r="Q1689" i="5" s="1"/>
  <c r="Q1740" i="5" a="1"/>
  <c r="Q1740" i="5" s="1"/>
  <c r="Q373" i="5" a="1"/>
  <c r="Q373" i="5" s="1"/>
  <c r="O1228" i="5" a="1"/>
  <c r="O1228" i="5" s="1"/>
  <c r="Q1529" i="5" a="1"/>
  <c r="Q1529" i="5" s="1"/>
  <c r="Q328" i="5" a="1"/>
  <c r="Q328" i="5" s="1"/>
  <c r="Q2015" i="5" a="1"/>
  <c r="Q2015" i="5" s="1"/>
  <c r="O1787" i="5" a="1"/>
  <c r="O1787" i="5" s="1"/>
  <c r="O1738" i="5" a="1"/>
  <c r="O1738" i="5" s="1"/>
  <c r="O1602" i="5" a="1"/>
  <c r="O1602" i="5" s="1"/>
  <c r="Q527" i="5" a="1"/>
  <c r="Q527" i="5" s="1"/>
  <c r="Q1704" i="5" a="1"/>
  <c r="Q1704" i="5" s="1"/>
  <c r="O527" i="5" a="1"/>
  <c r="O527" i="5" s="1"/>
  <c r="O2117" i="5" a="1"/>
  <c r="O2117" i="5" s="1"/>
  <c r="Q1932" i="5" a="1"/>
  <c r="Q1932" i="5" s="1"/>
  <c r="Q101" i="5" a="1"/>
  <c r="Q101" i="5" s="1"/>
  <c r="Q1611" i="5" a="1"/>
  <c r="Q1611" i="5" s="1"/>
  <c r="O2141" i="5" a="1"/>
  <c r="O2141" i="5" s="1"/>
  <c r="O513" i="5" a="1"/>
  <c r="O513" i="5" s="1"/>
  <c r="O2340" i="5" a="1"/>
  <c r="O2340" i="5" s="1"/>
  <c r="O2255" i="5" a="1"/>
  <c r="O2255" i="5" s="1"/>
  <c r="O1464" i="5" a="1"/>
  <c r="O1464" i="5" s="1"/>
  <c r="P1464" i="5" s="1"/>
  <c r="U1464" i="5" s="1"/>
  <c r="O741" i="5" a="1"/>
  <c r="O741" i="5" s="1"/>
  <c r="O1135" i="5" a="1"/>
  <c r="O1135" i="5" s="1"/>
  <c r="Q225" i="5" a="1"/>
  <c r="Q225" i="5" s="1"/>
  <c r="O1351" i="5" a="1"/>
  <c r="O1351" i="5" s="1"/>
  <c r="Q620" i="5" a="1"/>
  <c r="Q620" i="5" s="1"/>
  <c r="O2339" i="5" a="1"/>
  <c r="O2339" i="5" s="1"/>
  <c r="O2357" i="5" a="1"/>
  <c r="O2357" i="5" s="1"/>
  <c r="O2372" i="5" a="1"/>
  <c r="O2372" i="5" s="1"/>
  <c r="Q855" i="5" a="1"/>
  <c r="Q855" i="5" s="1"/>
  <c r="O1275" i="5" a="1"/>
  <c r="O1275" i="5" s="1"/>
  <c r="P1275" i="5" s="1"/>
  <c r="U1275" i="5" s="1"/>
  <c r="O2230" i="5" a="1"/>
  <c r="O2230" i="5" s="1"/>
  <c r="O662" i="5" a="1"/>
  <c r="O662" i="5" s="1"/>
  <c r="O2266" i="5" a="1"/>
  <c r="O2266" i="5" s="1"/>
  <c r="Q2083" i="5" a="1"/>
  <c r="Q2083" i="5" s="1"/>
  <c r="Q1728" i="5" a="1"/>
  <c r="Q1728" i="5" s="1"/>
  <c r="O1781" i="5" a="1"/>
  <c r="O1781" i="5" s="1"/>
  <c r="Q1280" i="5" a="1"/>
  <c r="Q1280" i="5" s="1"/>
  <c r="O973" i="5" a="1"/>
  <c r="O973" i="5" s="1"/>
  <c r="Q1094" i="5" a="1"/>
  <c r="Q1094" i="5" s="1"/>
  <c r="O1759" i="5" a="1"/>
  <c r="O1759" i="5" s="1"/>
  <c r="O1833" i="5" a="1"/>
  <c r="O1833" i="5" s="1"/>
  <c r="Q835" i="5" a="1"/>
  <c r="Q835" i="5" s="1"/>
  <c r="Q678" i="5" a="1"/>
  <c r="Q678" i="5" s="1"/>
  <c r="O594" i="5" a="1"/>
  <c r="O594" i="5" s="1"/>
  <c r="O2328" i="5" a="1"/>
  <c r="O2328" i="5" s="1"/>
  <c r="O497" i="5" a="1"/>
  <c r="O497" i="5" s="1"/>
  <c r="O1803" i="5" a="1"/>
  <c r="O1803" i="5" s="1"/>
  <c r="O1571" i="5" a="1"/>
  <c r="O1571" i="5" s="1"/>
  <c r="O863" i="5" a="1"/>
  <c r="O863" i="5" s="1"/>
  <c r="Q1717" i="5" a="1"/>
  <c r="Q1717" i="5" s="1"/>
  <c r="Q863" i="5" a="1"/>
  <c r="Q863" i="5" s="1"/>
  <c r="O2398" i="5" a="1"/>
  <c r="O2398" i="5" s="1"/>
  <c r="Q122" i="5" a="1"/>
  <c r="Q122" i="5" s="1"/>
  <c r="Q2076" i="5" a="1"/>
  <c r="Q2076" i="5" s="1"/>
  <c r="Q2398" i="5" a="1"/>
  <c r="Q2398" i="5" s="1"/>
  <c r="O1150" i="5" a="1"/>
  <c r="O1150" i="5" s="1"/>
  <c r="Q2266" i="5" a="1"/>
  <c r="Q2266" i="5" s="1"/>
  <c r="Q226" i="5" a="1"/>
  <c r="Q226" i="5" s="1"/>
  <c r="Q777" i="5" a="1"/>
  <c r="Q777" i="5" s="1"/>
  <c r="Q2217" i="5" a="1"/>
  <c r="Q2217" i="5" s="1"/>
  <c r="Q2073" i="5" a="1"/>
  <c r="Q2073" i="5" s="1"/>
  <c r="O474" i="5" a="1"/>
  <c r="O474" i="5" s="1"/>
  <c r="O1201" i="5" a="1"/>
  <c r="O1201" i="5" s="1"/>
  <c r="O1205" i="5" a="1"/>
  <c r="O1205" i="5" s="1"/>
  <c r="O2217" i="5" a="1"/>
  <c r="O2217" i="5" s="1"/>
  <c r="O2079" i="5" a="1"/>
  <c r="O2079" i="5" s="1"/>
  <c r="O1690" i="5" a="1"/>
  <c r="O1690" i="5" s="1"/>
  <c r="O1993" i="5" a="1"/>
  <c r="O1993" i="5" s="1"/>
  <c r="O1862" i="5" a="1"/>
  <c r="O1862" i="5" s="1"/>
  <c r="O96" i="5" a="1"/>
  <c r="O96" i="5" s="1"/>
  <c r="Q2341" i="5" a="1"/>
  <c r="Q2341" i="5" s="1"/>
  <c r="Q200" i="5" a="1"/>
  <c r="Q200" i="5" s="1"/>
  <c r="O200" i="5" a="1"/>
  <c r="O200" i="5" s="1"/>
  <c r="O997" i="5" a="1"/>
  <c r="O997" i="5" s="1"/>
  <c r="O303" i="5" a="1"/>
  <c r="O303" i="5" s="1"/>
  <c r="P2120" i="5"/>
  <c r="U2120" i="5" s="1"/>
  <c r="O502" i="5" a="1"/>
  <c r="O502" i="5" s="1"/>
  <c r="Q502" i="5" a="1"/>
  <c r="Q502" i="5" s="1"/>
  <c r="O2100" i="5" a="1"/>
  <c r="O2100" i="5" s="1"/>
  <c r="Q60" i="5" a="1"/>
  <c r="Q60" i="5" s="1"/>
  <c r="Q2100" i="5" a="1"/>
  <c r="Q2100" i="5" s="1"/>
  <c r="Q327" i="5" a="1"/>
  <c r="Q327" i="5" s="1"/>
  <c r="R327" i="5" s="1"/>
  <c r="T327" i="5" s="1"/>
  <c r="S327" i="5" s="1"/>
  <c r="O1905" i="5" a="1"/>
  <c r="O1905" i="5" s="1"/>
  <c r="Q1905" i="5" a="1"/>
  <c r="Q1905" i="5" s="1"/>
  <c r="Q844" i="5" a="1"/>
  <c r="Q844" i="5" s="1"/>
  <c r="Q96" i="5" a="1"/>
  <c r="Q96" i="5" s="1"/>
  <c r="Q295" i="5" a="1"/>
  <c r="Q295" i="5" s="1"/>
  <c r="O295" i="5" a="1"/>
  <c r="O295" i="5" s="1"/>
  <c r="O2396" i="5" a="1"/>
  <c r="O2396" i="5" s="1"/>
  <c r="Q2396" i="5" a="1"/>
  <c r="Q2396" i="5" s="1"/>
  <c r="O429" i="5" a="1"/>
  <c r="O429" i="5" s="1"/>
  <c r="Q429" i="5" a="1"/>
  <c r="Q429" i="5" s="1"/>
  <c r="Q417" i="5" a="1"/>
  <c r="Q417" i="5" s="1"/>
  <c r="O417" i="5" a="1"/>
  <c r="O417" i="5" s="1"/>
  <c r="Q281" i="5" a="1"/>
  <c r="Q281" i="5" s="1"/>
  <c r="Q923" i="5" a="1"/>
  <c r="Q923" i="5" s="1"/>
  <c r="O2040" i="5" a="1"/>
  <c r="O2040" i="5" s="1"/>
  <c r="O353" i="5" a="1"/>
  <c r="O353" i="5" s="1"/>
  <c r="O1826" i="5" a="1"/>
  <c r="O1826" i="5" s="1"/>
  <c r="O747" i="5" a="1"/>
  <c r="O747" i="5" s="1"/>
  <c r="O64" i="5" a="1"/>
  <c r="O64" i="5" s="1"/>
  <c r="O2383" i="5" a="1"/>
  <c r="O2383" i="5" s="1"/>
  <c r="Q2383" i="5" a="1"/>
  <c r="Q2383" i="5" s="1"/>
  <c r="Q670" i="5" a="1"/>
  <c r="Q670" i="5" s="1"/>
  <c r="Q768" i="5" a="1"/>
  <c r="Q768" i="5" s="1"/>
  <c r="R768" i="5" s="1"/>
  <c r="O2344" i="5" a="1"/>
  <c r="O2344" i="5" s="1"/>
  <c r="Q2344" i="5" a="1"/>
  <c r="Q2344" i="5" s="1"/>
  <c r="O2363" i="5" a="1"/>
  <c r="O2363" i="5" s="1"/>
  <c r="Q2353" i="5" a="1"/>
  <c r="Q2353" i="5" s="1"/>
  <c r="Q756" i="5" a="1"/>
  <c r="Q756" i="5" s="1"/>
  <c r="Q1385" i="5" a="1"/>
  <c r="Q1385" i="5" s="1"/>
  <c r="Q209" i="5" a="1"/>
  <c r="Q209" i="5" s="1"/>
  <c r="Q695" i="5" a="1"/>
  <c r="Q695" i="5" s="1"/>
  <c r="O1410" i="5" a="1"/>
  <c r="O1410" i="5" s="1"/>
  <c r="Q2350" i="5" a="1"/>
  <c r="Q2350" i="5" s="1"/>
  <c r="O1765" i="5" a="1"/>
  <c r="O1765" i="5" s="1"/>
  <c r="Q1765" i="5" a="1"/>
  <c r="Q1765" i="5" s="1"/>
  <c r="Q807" i="5" a="1"/>
  <c r="Q807" i="5" s="1"/>
  <c r="O2240" i="5" a="1"/>
  <c r="O2240" i="5" s="1"/>
  <c r="Q2045" i="5" a="1"/>
  <c r="Q2045" i="5" s="1"/>
  <c r="Q2240" i="5" a="1"/>
  <c r="Q2240" i="5" s="1"/>
  <c r="Q1675" i="5" a="1"/>
  <c r="Q1675" i="5" s="1"/>
  <c r="Q1278" i="5" a="1"/>
  <c r="Q1278" i="5" s="1"/>
  <c r="Q1725" i="5" a="1"/>
  <c r="Q1725" i="5" s="1"/>
  <c r="Q167" i="5" a="1"/>
  <c r="Q167" i="5" s="1"/>
  <c r="Q1190" i="5" a="1"/>
  <c r="Q1190" i="5" s="1"/>
  <c r="O990" i="5" a="1"/>
  <c r="O990" i="5" s="1"/>
  <c r="Q1322" i="5" a="1"/>
  <c r="Q1322" i="5" s="1"/>
  <c r="Q990" i="5" a="1"/>
  <c r="Q990" i="5" s="1"/>
  <c r="O140" i="5" a="1"/>
  <c r="O140" i="5" s="1"/>
  <c r="O401" i="5" a="1"/>
  <c r="O401" i="5" s="1"/>
  <c r="O2180" i="5" a="1"/>
  <c r="O2180" i="5" s="1"/>
  <c r="O646" i="5" a="1"/>
  <c r="O646" i="5" s="1"/>
  <c r="O619" i="5" a="1"/>
  <c r="O619" i="5" s="1"/>
  <c r="Q173" i="5" a="1"/>
  <c r="Q173" i="5" s="1"/>
  <c r="O2453" i="5" a="1"/>
  <c r="O2453" i="5" s="1"/>
  <c r="O799" i="5" a="1"/>
  <c r="O799" i="5" s="1"/>
  <c r="O102" i="5" a="1"/>
  <c r="O102" i="5" s="1"/>
  <c r="Q102" i="5" a="1"/>
  <c r="Q102" i="5" s="1"/>
  <c r="O1732" i="5" a="1"/>
  <c r="O1732" i="5" s="1"/>
  <c r="Q1732" i="5" a="1"/>
  <c r="Q1732" i="5" s="1"/>
  <c r="Q2250" i="5" a="1"/>
  <c r="Q2250" i="5" s="1"/>
  <c r="O2250" i="5" a="1"/>
  <c r="O2250" i="5" s="1"/>
  <c r="O188" i="5" a="1"/>
  <c r="O188" i="5" s="1"/>
  <c r="Q188" i="5" a="1"/>
  <c r="Q188" i="5" s="1"/>
  <c r="O1097" i="5" a="1"/>
  <c r="O1097" i="5" s="1"/>
  <c r="Q878" i="5" a="1"/>
  <c r="Q878" i="5" s="1"/>
  <c r="O964" i="5" a="1"/>
  <c r="O964" i="5" s="1"/>
  <c r="Q1739" i="5" a="1"/>
  <c r="Q1739" i="5" s="1"/>
  <c r="Q1050" i="5" a="1"/>
  <c r="Q1050" i="5" s="1"/>
  <c r="Q917" i="5" a="1"/>
  <c r="Q917" i="5" s="1"/>
  <c r="O83" i="5" a="1"/>
  <c r="O83" i="5" s="1"/>
  <c r="Q83" i="5" a="1"/>
  <c r="Q83" i="5" s="1"/>
  <c r="O1143" i="5" a="1"/>
  <c r="O1143" i="5" s="1"/>
  <c r="Q113" i="5" a="1"/>
  <c r="Q113" i="5" s="1"/>
  <c r="Q1143" i="5" a="1"/>
  <c r="Q1143" i="5" s="1"/>
  <c r="Q1061" i="5" a="1"/>
  <c r="Q1061" i="5" s="1"/>
  <c r="Q1940" i="5" a="1"/>
  <c r="Q1940" i="5" s="1"/>
  <c r="O154" i="5" a="1"/>
  <c r="O154" i="5" s="1"/>
  <c r="O1547" i="5" a="1"/>
  <c r="O1547" i="5" s="1"/>
  <c r="Q907" i="5" a="1"/>
  <c r="Q907" i="5" s="1"/>
  <c r="Q1753" i="5" a="1"/>
  <c r="Q1753" i="5" s="1"/>
  <c r="O1799" i="5" a="1"/>
  <c r="O1799" i="5" s="1"/>
  <c r="Q1935" i="5" a="1"/>
  <c r="Q1935" i="5" s="1"/>
  <c r="Q2307" i="5" a="1"/>
  <c r="Q2307" i="5" s="1"/>
  <c r="Q1799" i="5" a="1"/>
  <c r="Q1799" i="5" s="1"/>
  <c r="O2259" i="5" a="1"/>
  <c r="O2259" i="5" s="1"/>
  <c r="Q2259" i="5" a="1"/>
  <c r="Q2259" i="5" s="1"/>
  <c r="O198" i="5" a="1"/>
  <c r="O198" i="5" s="1"/>
  <c r="O763" i="5" a="1"/>
  <c r="O763" i="5" s="1"/>
  <c r="Q1485" i="5" a="1"/>
  <c r="Q1485" i="5" s="1"/>
  <c r="Q619" i="5" a="1"/>
  <c r="Q619" i="5" s="1"/>
  <c r="Q180" i="5" a="1"/>
  <c r="Q180" i="5" s="1"/>
  <c r="O306" i="5" a="1"/>
  <c r="O306" i="5" s="1"/>
  <c r="Q306" i="5" a="1"/>
  <c r="Q306" i="5" s="1"/>
  <c r="O562" i="5" a="1"/>
  <c r="O562" i="5" s="1"/>
  <c r="Q562" i="5" a="1"/>
  <c r="Q562" i="5" s="1"/>
  <c r="O1183" i="5" a="1"/>
  <c r="O1183" i="5" s="1"/>
  <c r="Q470" i="5" a="1"/>
  <c r="Q470" i="5" s="1"/>
  <c r="Q1647" i="5" a="1"/>
  <c r="Q1647" i="5" s="1"/>
  <c r="Q1183" i="5" a="1"/>
  <c r="Q1183" i="5" s="1"/>
  <c r="Q1825" i="5" a="1"/>
  <c r="Q1825" i="5" s="1"/>
  <c r="Q94" i="5" a="1"/>
  <c r="Q94" i="5" s="1"/>
  <c r="Q1690" i="5" a="1"/>
  <c r="Q1690" i="5" s="1"/>
  <c r="Q566" i="5" a="1"/>
  <c r="Q566" i="5" s="1"/>
  <c r="O1528" i="5" a="1"/>
  <c r="O1528" i="5" s="1"/>
  <c r="Q330" i="5" a="1"/>
  <c r="Q330" i="5" s="1"/>
  <c r="Q1068" i="5" a="1"/>
  <c r="Q1068" i="5" s="1"/>
  <c r="Q2156" i="5" a="1"/>
  <c r="Q2156" i="5" s="1"/>
  <c r="Q784" i="5" a="1"/>
  <c r="Q784" i="5" s="1"/>
  <c r="Q1711" i="5" a="1"/>
  <c r="Q1711" i="5" s="1"/>
  <c r="Q1896" i="5" a="1"/>
  <c r="Q1896" i="5" s="1"/>
  <c r="O560" i="5" a="1"/>
  <c r="O560" i="5" s="1"/>
  <c r="Q560" i="5" a="1"/>
  <c r="Q560" i="5" s="1"/>
  <c r="Q1981" i="5" a="1"/>
  <c r="Q1981" i="5" s="1"/>
  <c r="Q2427" i="5" a="1"/>
  <c r="Q2427" i="5" s="1"/>
  <c r="O1973" i="5" a="1"/>
  <c r="O1973" i="5" s="1"/>
  <c r="Q1973" i="5" a="1"/>
  <c r="Q1973" i="5" s="1"/>
  <c r="O1736" i="5" a="1"/>
  <c r="O1736" i="5" s="1"/>
  <c r="Q1736" i="5" a="1"/>
  <c r="Q1736" i="5" s="1"/>
  <c r="Q322" i="5" a="1"/>
  <c r="Q322" i="5" s="1"/>
  <c r="Q1567" i="5" a="1"/>
  <c r="Q1567" i="5" s="1"/>
  <c r="Q2055" i="5" a="1"/>
  <c r="Q2055" i="5" s="1"/>
  <c r="O1735" i="5" a="1"/>
  <c r="O1735" i="5" s="1"/>
  <c r="O2170" i="5" a="1"/>
  <c r="O2170" i="5" s="1"/>
  <c r="O2055" i="5" a="1"/>
  <c r="O2055" i="5" s="1"/>
  <c r="O1522" i="5" a="1"/>
  <c r="O1522" i="5" s="1"/>
  <c r="P1522" i="5" s="1"/>
  <c r="U1522" i="5" s="1"/>
  <c r="O2050" i="5" a="1"/>
  <c r="O2050" i="5" s="1"/>
  <c r="Q2067" i="5" a="1"/>
  <c r="Q2067" i="5" s="1"/>
  <c r="Q2010" i="5" a="1"/>
  <c r="Q2010" i="5" s="1"/>
  <c r="Q483" i="5" a="1"/>
  <c r="Q483" i="5" s="1"/>
  <c r="Q1705" i="5" a="1"/>
  <c r="Q1705" i="5" s="1"/>
  <c r="Q580" i="5" a="1"/>
  <c r="Q580" i="5" s="1"/>
  <c r="Q529" i="5" a="1"/>
  <c r="Q529" i="5" s="1"/>
  <c r="Q1910" i="5" a="1"/>
  <c r="Q1910" i="5" s="1"/>
  <c r="Q849" i="5" a="1"/>
  <c r="Q849" i="5" s="1"/>
  <c r="Q1221" i="5" a="1"/>
  <c r="Q1221" i="5" s="1"/>
  <c r="Q199" i="5" a="1"/>
  <c r="Q199" i="5" s="1"/>
  <c r="Q583" i="5" a="1"/>
  <c r="Q583" i="5" s="1"/>
  <c r="O1388" i="5" a="1"/>
  <c r="O1388" i="5" s="1"/>
  <c r="Q1687" i="5" a="1"/>
  <c r="Q1687" i="5" s="1"/>
  <c r="Q1388" i="5" a="1"/>
  <c r="Q1388" i="5" s="1"/>
  <c r="P2202" i="5"/>
  <c r="U2202" i="5" s="1"/>
  <c r="O2235" i="5" a="1"/>
  <c r="O2235" i="5" s="1"/>
  <c r="Q2235" i="5" a="1"/>
  <c r="Q2235" i="5" s="1"/>
  <c r="Q1977" i="5" a="1"/>
  <c r="Q1977" i="5" s="1"/>
  <c r="Q1979" i="5" a="1"/>
  <c r="Q1979" i="5" s="1"/>
  <c r="O1979" i="5" a="1"/>
  <c r="O1979" i="5" s="1"/>
  <c r="O2286" i="5" a="1"/>
  <c r="O2286" i="5" s="1"/>
  <c r="Q2286" i="5" a="1"/>
  <c r="Q2286" i="5" s="1"/>
  <c r="O1897" i="5" a="1"/>
  <c r="O1897" i="5" s="1"/>
  <c r="Q1897" i="5" a="1"/>
  <c r="Q1897" i="5" s="1"/>
  <c r="Q656" i="5" a="1"/>
  <c r="Q656" i="5" s="1"/>
  <c r="Q1338" i="5" a="1"/>
  <c r="Q1338" i="5" s="1"/>
  <c r="O1200" i="5" a="1"/>
  <c r="O1200" i="5" s="1"/>
  <c r="Q1200" i="5" a="1"/>
  <c r="Q1200" i="5" s="1"/>
  <c r="O239" i="5" a="1"/>
  <c r="O239" i="5" s="1"/>
  <c r="Q239" i="5" a="1"/>
  <c r="Q239" i="5" s="1"/>
  <c r="Q440" i="5" a="1"/>
  <c r="Q440" i="5" s="1"/>
  <c r="O1929" i="5" a="1"/>
  <c r="O1929" i="5" s="1"/>
  <c r="O1938" i="5" a="1"/>
  <c r="O1938" i="5" s="1"/>
  <c r="O1112" i="5" a="1"/>
  <c r="O1112" i="5" s="1"/>
  <c r="O643" i="5" a="1"/>
  <c r="O643" i="5" s="1"/>
  <c r="O120" i="5" a="1"/>
  <c r="O120" i="5" s="1"/>
  <c r="Q120" i="5" a="1"/>
  <c r="Q120" i="5" s="1"/>
  <c r="O58" i="5" a="1"/>
  <c r="O58" i="5" s="1"/>
  <c r="Q2065" i="5" a="1"/>
  <c r="Q2065" i="5" s="1"/>
  <c r="O2047" i="5" a="1"/>
  <c r="O2047" i="5" s="1"/>
  <c r="Q2047" i="5" a="1"/>
  <c r="Q2047" i="5" s="1"/>
  <c r="Q2309" i="5" a="1"/>
  <c r="Q2309" i="5" s="1"/>
  <c r="Q1224" i="5" a="1"/>
  <c r="Q1224" i="5" s="1"/>
  <c r="Q1016" i="5" a="1"/>
  <c r="Q1016" i="5" s="1"/>
  <c r="O2025" i="5" a="1"/>
  <c r="O2025" i="5" s="1"/>
  <c r="Q2025" i="5" a="1"/>
  <c r="Q2025" i="5" s="1"/>
  <c r="O1890" i="5" a="1"/>
  <c r="O1890" i="5" s="1"/>
  <c r="Q1890" i="5" a="1"/>
  <c r="Q1890" i="5" s="1"/>
  <c r="Q350" i="5" a="1"/>
  <c r="Q350" i="5" s="1"/>
  <c r="O1156" i="5" a="1"/>
  <c r="O1156" i="5" s="1"/>
  <c r="Q1069" i="5" a="1"/>
  <c r="Q1069" i="5" s="1"/>
  <c r="O486" i="5" a="1"/>
  <c r="O486" i="5" s="1"/>
  <c r="Q955" i="5" a="1"/>
  <c r="Q955" i="5" s="1"/>
  <c r="Q486" i="5" a="1"/>
  <c r="Q486" i="5" s="1"/>
  <c r="O2308" i="5" a="1"/>
  <c r="O2308" i="5" s="1"/>
  <c r="O1084" i="5" a="1"/>
  <c r="O1084" i="5" s="1"/>
  <c r="O692" i="5" a="1"/>
  <c r="O692" i="5" s="1"/>
  <c r="O1334" i="5" a="1"/>
  <c r="O1334" i="5" s="1"/>
  <c r="O2129" i="5" a="1"/>
  <c r="O2129" i="5" s="1"/>
  <c r="Q131" i="5" a="1"/>
  <c r="Q131" i="5" s="1"/>
  <c r="Q2126" i="5" a="1"/>
  <c r="Q2126" i="5" s="1"/>
  <c r="Q2129" i="5" a="1"/>
  <c r="Q2129" i="5" s="1"/>
  <c r="O1240" i="5" a="1"/>
  <c r="O1240" i="5" s="1"/>
  <c r="Q1240" i="5" a="1"/>
  <c r="Q1240" i="5" s="1"/>
  <c r="P73" i="5"/>
  <c r="U73" i="5" s="1"/>
  <c r="Q442" i="5" a="1"/>
  <c r="Q442" i="5" s="1"/>
  <c r="Q933" i="5" a="1"/>
  <c r="Q933" i="5" s="1"/>
  <c r="Q2162" i="5" a="1"/>
  <c r="Q2162" i="5" s="1"/>
  <c r="O2162" i="5" a="1"/>
  <c r="O2162" i="5" s="1"/>
  <c r="O1743" i="5" a="1"/>
  <c r="O1743" i="5" s="1"/>
  <c r="Q1743" i="5" a="1"/>
  <c r="Q1743" i="5" s="1"/>
  <c r="Q599" i="5" a="1"/>
  <c r="Q599" i="5" s="1"/>
  <c r="Q1215" i="5" a="1"/>
  <c r="Q1215" i="5" s="1"/>
  <c r="O1215" i="5" a="1"/>
  <c r="O1215" i="5" s="1"/>
  <c r="O589" i="5" a="1"/>
  <c r="O589" i="5" s="1"/>
  <c r="Q1797" i="5" a="1"/>
  <c r="Q1797" i="5" s="1"/>
  <c r="Q589" i="5" a="1"/>
  <c r="Q589" i="5" s="1"/>
  <c r="Q2159" i="5" a="1"/>
  <c r="Q2159" i="5" s="1"/>
  <c r="O195" i="5" a="1"/>
  <c r="O195" i="5" s="1"/>
  <c r="Q602" i="5" a="1"/>
  <c r="Q602" i="5" s="1"/>
  <c r="Q572" i="5" a="1"/>
  <c r="Q572" i="5" s="1"/>
  <c r="Q175" i="5" a="1"/>
  <c r="Q175" i="5" s="1"/>
  <c r="Q1462" i="5" a="1"/>
  <c r="Q1462" i="5" s="1"/>
  <c r="Q841" i="5" a="1"/>
  <c r="Q841" i="5" s="1"/>
  <c r="Q2113" i="5" a="1"/>
  <c r="Q2113" i="5" s="1"/>
  <c r="Q1381" i="5" a="1"/>
  <c r="Q1381" i="5" s="1"/>
  <c r="Q1830" i="5" a="1"/>
  <c r="Q1830" i="5" s="1"/>
  <c r="Q1672" i="5" a="1"/>
  <c r="Q1672" i="5" s="1"/>
  <c r="Q582" i="5" a="1"/>
  <c r="Q582" i="5" s="1"/>
  <c r="O1227" i="5" a="1"/>
  <c r="O1227" i="5" s="1"/>
  <c r="Q1227" i="5" a="1"/>
  <c r="Q1227" i="5" s="1"/>
  <c r="O2331" i="5" a="1"/>
  <c r="O2331" i="5" s="1"/>
  <c r="Q2331" i="5" a="1"/>
  <c r="Q2331" i="5" s="1"/>
  <c r="Q791" i="5" a="1"/>
  <c r="Q791" i="5" s="1"/>
  <c r="O791" i="5" a="1"/>
  <c r="O791" i="5" s="1"/>
  <c r="Q1671" i="5" a="1"/>
  <c r="Q1671" i="5" s="1"/>
  <c r="Q1879" i="5" a="1"/>
  <c r="Q1879" i="5" s="1"/>
  <c r="O1879" i="5" a="1"/>
  <c r="O1879" i="5" s="1"/>
  <c r="O1494" i="5" a="1"/>
  <c r="O1494" i="5" s="1"/>
  <c r="P1494" i="5" s="1"/>
  <c r="U1494" i="5" s="1"/>
  <c r="Q112" i="5" a="1"/>
  <c r="Q112" i="5" s="1"/>
  <c r="Q165" i="5" a="1"/>
  <c r="Q165" i="5" s="1"/>
  <c r="Q1507" i="5" a="1"/>
  <c r="Q1507" i="5" s="1"/>
  <c r="O2320" i="5" a="1"/>
  <c r="O2320" i="5" s="1"/>
  <c r="O1529" i="5" a="1"/>
  <c r="O1529" i="5" s="1"/>
  <c r="O2361" i="5" a="1"/>
  <c r="O2361" i="5" s="1"/>
  <c r="O334" i="5" a="1"/>
  <c r="O334" i="5" s="1"/>
  <c r="Q1258" i="5" a="1"/>
  <c r="Q1258" i="5" s="1"/>
  <c r="Q1634" i="5" a="1"/>
  <c r="Q1634" i="5" s="1"/>
  <c r="O794" i="5" a="1"/>
  <c r="O794" i="5" s="1"/>
  <c r="O2242" i="5" a="1"/>
  <c r="O2242" i="5" s="1"/>
  <c r="O1233" i="5" a="1"/>
  <c r="O1233" i="5" s="1"/>
  <c r="O829" i="5" a="1"/>
  <c r="O829" i="5" s="1"/>
  <c r="O2184" i="5" a="1"/>
  <c r="O2184" i="5" s="1"/>
  <c r="O354" i="5" a="1"/>
  <c r="O354" i="5" s="1"/>
  <c r="O489" i="5" a="1"/>
  <c r="O489" i="5" s="1"/>
  <c r="O2158" i="5" a="1"/>
  <c r="O2158" i="5" s="1"/>
  <c r="O536" i="5" a="1"/>
  <c r="O536" i="5" s="1"/>
  <c r="O1997" i="5" a="1"/>
  <c r="O1997" i="5" s="1"/>
  <c r="O774" i="5" a="1"/>
  <c r="O774" i="5" s="1"/>
  <c r="Q37" i="5" a="1"/>
  <c r="Q37" i="5" s="1"/>
  <c r="O400" i="5" a="1"/>
  <c r="O400" i="5" s="1"/>
  <c r="O1188" i="5" a="1"/>
  <c r="O1188" i="5" s="1"/>
  <c r="Q892" i="5" a="1"/>
  <c r="Q892" i="5" s="1"/>
  <c r="O1096" i="5" a="1"/>
  <c r="O1096" i="5" s="1"/>
  <c r="O1643" i="5" a="1"/>
  <c r="O1643" i="5" s="1"/>
  <c r="O844" i="5" a="1"/>
  <c r="O844" i="5" s="1"/>
  <c r="Q2272" i="5" a="1"/>
  <c r="Q2272" i="5" s="1"/>
  <c r="Q2024" i="5" a="1"/>
  <c r="Q2024" i="5" s="1"/>
  <c r="Q1880" i="5" a="1"/>
  <c r="Q1880" i="5" s="1"/>
  <c r="O930" i="5" a="1"/>
  <c r="O930" i="5" s="1"/>
  <c r="O2176" i="5" a="1"/>
  <c r="O2176" i="5" s="1"/>
  <c r="Q1123" i="5" a="1"/>
  <c r="Q1123" i="5" s="1"/>
  <c r="O1526" i="5" a="1"/>
  <c r="O1526" i="5" s="1"/>
  <c r="O2136" i="5" a="1"/>
  <c r="O2136" i="5" s="1"/>
  <c r="Q1886" i="5" a="1"/>
  <c r="Q1886" i="5" s="1"/>
  <c r="O2298" i="5" a="1"/>
  <c r="O2298" i="5" s="1"/>
  <c r="Q1036" i="5" a="1"/>
  <c r="Q1036" i="5" s="1"/>
  <c r="O2418" i="5" a="1"/>
  <c r="O2418" i="5" s="1"/>
  <c r="Q885" i="5" a="1"/>
  <c r="Q885" i="5" s="1"/>
  <c r="O2159" i="5" a="1"/>
  <c r="O2159" i="5" s="1"/>
  <c r="Q810" i="5" a="1"/>
  <c r="Q810" i="5" s="1"/>
  <c r="O1026" i="5" a="1"/>
  <c r="O1026" i="5" s="1"/>
  <c r="O1110" i="5" a="1"/>
  <c r="O1110" i="5" s="1"/>
  <c r="O1364" i="5" a="1"/>
  <c r="O1364" i="5" s="1"/>
  <c r="Q2097" i="5" a="1"/>
  <c r="Q2097" i="5" s="1"/>
  <c r="Q1683" i="5" a="1"/>
  <c r="Q1683" i="5" s="1"/>
  <c r="Q1539" i="5" a="1"/>
  <c r="Q1539" i="5" s="1"/>
  <c r="Q2301" i="5" a="1"/>
  <c r="Q2301" i="5" s="1"/>
  <c r="O1917" i="5" a="1"/>
  <c r="O1917" i="5" s="1"/>
  <c r="Q552" i="5" a="1"/>
  <c r="Q552" i="5" s="1"/>
  <c r="O1499" i="5" a="1"/>
  <c r="O1499" i="5" s="1"/>
  <c r="O1682" i="5" a="1"/>
  <c r="O1682" i="5" s="1"/>
  <c r="O658" i="5" a="1"/>
  <c r="O658" i="5" s="1"/>
  <c r="O1604" i="5" a="1"/>
  <c r="O1604" i="5" s="1"/>
  <c r="O122" i="5" a="1"/>
  <c r="O122" i="5" s="1"/>
  <c r="O310" i="5" a="1"/>
  <c r="O310" i="5" s="1"/>
  <c r="Q310" i="5" a="1"/>
  <c r="Q310" i="5" s="1"/>
  <c r="O1077" i="5" a="1"/>
  <c r="O1077" i="5" s="1"/>
  <c r="Q1077" i="5" a="1"/>
  <c r="Q1077" i="5" s="1"/>
  <c r="Q1172" i="5" a="1"/>
  <c r="Q1172" i="5" s="1"/>
  <c r="O471" i="5" a="1"/>
  <c r="O471" i="5" s="1"/>
  <c r="Q471" i="5" a="1"/>
  <c r="Q471" i="5" s="1"/>
  <c r="O1725" i="5" a="1"/>
  <c r="O1725" i="5" s="1"/>
  <c r="O537" i="5" a="1"/>
  <c r="O537" i="5" s="1"/>
  <c r="O2041" i="5" a="1"/>
  <c r="O2041" i="5" s="1"/>
  <c r="O756" i="5" a="1"/>
  <c r="O756" i="5" s="1"/>
  <c r="O1406" i="5" a="1"/>
  <c r="O1406" i="5" s="1"/>
  <c r="O1606" i="5" a="1"/>
  <c r="O1606" i="5" s="1"/>
  <c r="O989" i="5" a="1"/>
  <c r="O989" i="5" s="1"/>
  <c r="Q1624" i="5" a="1"/>
  <c r="Q1624" i="5" s="1"/>
  <c r="Q478" i="5" a="1"/>
  <c r="Q478" i="5" s="1"/>
  <c r="O478" i="5" a="1"/>
  <c r="O478" i="5" s="1"/>
  <c r="O1365" i="5" a="1"/>
  <c r="O1365" i="5" s="1"/>
  <c r="Q1365" i="5" a="1"/>
  <c r="Q1365" i="5" s="1"/>
  <c r="Q704" i="5" a="1"/>
  <c r="Q704" i="5" s="1"/>
  <c r="O1506" i="5" a="1"/>
  <c r="O1506" i="5" s="1"/>
  <c r="Q1506" i="5" a="1"/>
  <c r="Q1506" i="5" s="1"/>
  <c r="O874" i="5" a="1"/>
  <c r="O874" i="5" s="1"/>
  <c r="Q2452" i="5" a="1"/>
  <c r="Q2452" i="5" s="1"/>
  <c r="Q498" i="5" a="1"/>
  <c r="Q498" i="5" s="1"/>
  <c r="O498" i="5" a="1"/>
  <c r="O498" i="5" s="1"/>
  <c r="O1519" i="5" a="1"/>
  <c r="O1519" i="5" s="1"/>
  <c r="Q1519" i="5" a="1"/>
  <c r="Q1519" i="5" s="1"/>
  <c r="O2205" i="5" a="1"/>
  <c r="O2205" i="5" s="1"/>
  <c r="Q2205" i="5" a="1"/>
  <c r="Q2205" i="5" s="1"/>
  <c r="Q507" i="5" a="1"/>
  <c r="Q507" i="5" s="1"/>
  <c r="Q1701" i="5" a="1"/>
  <c r="Q1701" i="5" s="1"/>
  <c r="Q1029" i="5" a="1"/>
  <c r="Q1029" i="5" s="1"/>
  <c r="O1415" i="5" a="1"/>
  <c r="O1415" i="5" s="1"/>
  <c r="O1901" i="5" a="1"/>
  <c r="O1901" i="5" s="1"/>
  <c r="O1225" i="5" a="1"/>
  <c r="O1225" i="5" s="1"/>
  <c r="Q1225" i="5" a="1"/>
  <c r="Q1225" i="5" s="1"/>
  <c r="O1525" i="5" a="1"/>
  <c r="O1525" i="5" s="1"/>
  <c r="Q79" i="5" a="1"/>
  <c r="Q79" i="5" s="1"/>
  <c r="Q591" i="5" a="1"/>
  <c r="Q591" i="5" s="1"/>
  <c r="Q1525" i="5" a="1"/>
  <c r="Q1525" i="5" s="1"/>
  <c r="Q1707" i="5" a="1"/>
  <c r="Q1707" i="5" s="1"/>
  <c r="Q1730" i="5" a="1"/>
  <c r="Q1730" i="5" s="1"/>
  <c r="Q296" i="5" a="1"/>
  <c r="Q296" i="5" s="1"/>
  <c r="Q1847" i="5" a="1"/>
  <c r="Q1847" i="5" s="1"/>
  <c r="Q503" i="5" a="1"/>
  <c r="Q503" i="5" s="1"/>
  <c r="O2197" i="5" a="1"/>
  <c r="O2197" i="5" s="1"/>
  <c r="Q2197" i="5" a="1"/>
  <c r="Q2197" i="5" s="1"/>
  <c r="Q1984" i="5" a="1"/>
  <c r="Q1984" i="5" s="1"/>
  <c r="Q280" i="5" a="1"/>
  <c r="Q280" i="5" s="1"/>
  <c r="Q1975" i="5" a="1"/>
  <c r="Q1975" i="5" s="1"/>
  <c r="Q888" i="5" a="1"/>
  <c r="Q888" i="5" s="1"/>
  <c r="O2336" i="5" a="1"/>
  <c r="O2336" i="5" s="1"/>
  <c r="O1882" i="5" a="1"/>
  <c r="O1882" i="5" s="1"/>
  <c r="O862" i="5" a="1"/>
  <c r="O862" i="5" s="1"/>
  <c r="O1913" i="5" a="1"/>
  <c r="O1913" i="5" s="1"/>
  <c r="Q2336" i="5" a="1"/>
  <c r="Q2336" i="5" s="1"/>
  <c r="O1001" i="5" a="1"/>
  <c r="O1001" i="5" s="1"/>
  <c r="Q428" i="5" a="1"/>
  <c r="Q428" i="5" s="1"/>
  <c r="O937" i="5" a="1"/>
  <c r="O937" i="5" s="1"/>
  <c r="P458" i="5"/>
  <c r="U458" i="5" s="1"/>
  <c r="Q1220" i="5" a="1"/>
  <c r="Q1220" i="5" s="1"/>
  <c r="Q1262" i="5" a="1"/>
  <c r="Q1262" i="5" s="1"/>
  <c r="Q1876" i="5" a="1"/>
  <c r="Q1876" i="5" s="1"/>
  <c r="O1876" i="5" a="1"/>
  <c r="O1876" i="5" s="1"/>
  <c r="Q581" i="5" a="1"/>
  <c r="Q581" i="5" s="1"/>
  <c r="Q1369" i="5" a="1"/>
  <c r="Q1369" i="5" s="1"/>
  <c r="Q1283" i="5" a="1"/>
  <c r="Q1283" i="5" s="1"/>
  <c r="Q2008" i="5" a="1"/>
  <c r="Q2008" i="5" s="1"/>
  <c r="Q28" i="5" a="1"/>
  <c r="Q28" i="5" s="1"/>
  <c r="Q982" i="5" a="1"/>
  <c r="Q982" i="5" s="1"/>
  <c r="P1105" i="5"/>
  <c r="Q1408" i="5" a="1"/>
  <c r="Q1408" i="5" s="1"/>
  <c r="Q677" i="5" a="1"/>
  <c r="Q677" i="5" s="1"/>
  <c r="O526" i="5" a="1"/>
  <c r="O526" i="5" s="1"/>
  <c r="Q526" i="5" a="1"/>
  <c r="Q526" i="5" s="1"/>
  <c r="Q1576" i="5" a="1"/>
  <c r="Q1576" i="5" s="1"/>
  <c r="Q574" i="5" a="1"/>
  <c r="Q574" i="5" s="1"/>
  <c r="Q284" i="5" a="1"/>
  <c r="Q284" i="5" s="1"/>
  <c r="Q2348" i="5" a="1"/>
  <c r="Q2348" i="5" s="1"/>
  <c r="O640" i="5" a="1"/>
  <c r="O640" i="5" s="1"/>
  <c r="Q914" i="5" a="1"/>
  <c r="Q914" i="5" s="1"/>
  <c r="Q1953" i="5" a="1"/>
  <c r="Q1953" i="5" s="1"/>
  <c r="O1669" i="5" a="1"/>
  <c r="O1669" i="5" s="1"/>
  <c r="O451" i="5" a="1"/>
  <c r="O451" i="5" s="1"/>
  <c r="Q451" i="5" a="1"/>
  <c r="Q451" i="5" s="1"/>
  <c r="Q87" i="5" a="1"/>
  <c r="Q87" i="5" s="1"/>
  <c r="Q711" i="5" a="1"/>
  <c r="Q711" i="5" s="1"/>
  <c r="Q10" i="5" a="1"/>
  <c r="Q10" i="5" s="1"/>
  <c r="O31" i="5" a="1"/>
  <c r="O31" i="5" s="1"/>
  <c r="Q31" i="5" a="1"/>
  <c r="Q31" i="5" s="1"/>
  <c r="Q2183" i="5" a="1"/>
  <c r="Q2183" i="5" s="1"/>
  <c r="Q1646" i="5" a="1"/>
  <c r="Q1646" i="5" s="1"/>
  <c r="Q1121" i="5" a="1"/>
  <c r="Q1121" i="5" s="1"/>
  <c r="O631" i="5" a="1"/>
  <c r="O631" i="5" s="1"/>
  <c r="Q631" i="5" a="1"/>
  <c r="Q631" i="5" s="1"/>
  <c r="Q763" i="5" a="1"/>
  <c r="Q763" i="5" s="1"/>
  <c r="Q1302" i="5" a="1"/>
  <c r="Q1302" i="5" s="1"/>
  <c r="Q2053" i="5" a="1"/>
  <c r="Q2053" i="5" s="1"/>
  <c r="O1575" i="5" a="1"/>
  <c r="O1575" i="5" s="1"/>
  <c r="Q1460" i="5" a="1"/>
  <c r="Q1460" i="5" s="1"/>
  <c r="Q732" i="5" a="1"/>
  <c r="Q732" i="5" s="1"/>
  <c r="O944" i="5" a="1"/>
  <c r="O944" i="5" s="1"/>
  <c r="O732" i="5" a="1"/>
  <c r="O732" i="5" s="1"/>
  <c r="Q389" i="5" a="1"/>
  <c r="Q389" i="5" s="1"/>
  <c r="O389" i="5" a="1"/>
  <c r="O389" i="5" s="1"/>
  <c r="O2450" i="5" a="1"/>
  <c r="O2450" i="5" s="1"/>
  <c r="Q2239" i="5" a="1"/>
  <c r="Q2239" i="5" s="1"/>
  <c r="Q157" i="5" a="1"/>
  <c r="Q157" i="5" s="1"/>
  <c r="Q2450" i="5" a="1"/>
  <c r="Q2450" i="5" s="1"/>
  <c r="Q1007" i="5" a="1"/>
  <c r="Q1007" i="5" s="1"/>
  <c r="O1457" i="5" a="1"/>
  <c r="O1457" i="5" s="1"/>
  <c r="Q1228" i="5" a="1"/>
  <c r="Q1228" i="5" s="1"/>
  <c r="O957" i="5" a="1"/>
  <c r="O957" i="5" s="1"/>
  <c r="Q1527" i="5" a="1"/>
  <c r="Q1527" i="5" s="1"/>
  <c r="O828" i="5" a="1"/>
  <c r="O828" i="5" s="1"/>
  <c r="Q201" i="5" a="1"/>
  <c r="Q201" i="5" s="1"/>
  <c r="O892" i="5" a="1"/>
  <c r="O892" i="5" s="1"/>
  <c r="O1805" i="5" a="1"/>
  <c r="O1805" i="5" s="1"/>
  <c r="O1810" i="5" a="1"/>
  <c r="O1810" i="5" s="1"/>
  <c r="Q2186" i="5" a="1"/>
  <c r="Q2186" i="5" s="1"/>
  <c r="Q1726" i="5" a="1"/>
  <c r="Q1726" i="5" s="1"/>
  <c r="O529" i="5" a="1"/>
  <c r="O529" i="5" s="1"/>
  <c r="O1140" i="5" a="1"/>
  <c r="O1140" i="5" s="1"/>
  <c r="O1392" i="5" a="1"/>
  <c r="O1392" i="5" s="1"/>
  <c r="P1392" i="5" s="1"/>
  <c r="O1795" i="5" a="1"/>
  <c r="O1795" i="5" s="1"/>
  <c r="O979" i="5" a="1"/>
  <c r="O979" i="5" s="1"/>
  <c r="O767" i="5" a="1"/>
  <c r="O767" i="5" s="1"/>
  <c r="O1014" i="5" a="1"/>
  <c r="O1014" i="5" s="1"/>
  <c r="O1085" i="5" a="1"/>
  <c r="O1085" i="5" s="1"/>
  <c r="Q1341" i="5" a="1"/>
  <c r="Q1341" i="5" s="1"/>
  <c r="R1341" i="5" s="1"/>
  <c r="O2304" i="5" a="1"/>
  <c r="O2304" i="5" s="1"/>
  <c r="O607" i="5" a="1"/>
  <c r="O607" i="5" s="1"/>
  <c r="O1656" i="5" a="1"/>
  <c r="O1656" i="5" s="1"/>
  <c r="Q286" i="5" a="1"/>
  <c r="Q286" i="5" s="1"/>
  <c r="Q1821" i="5" a="1"/>
  <c r="Q1821" i="5" s="1"/>
  <c r="Q2373" i="5" a="1"/>
  <c r="Q2373" i="5" s="1"/>
  <c r="Q2144" i="5" a="1"/>
  <c r="Q2144" i="5" s="1"/>
  <c r="O2422" i="5" a="1"/>
  <c r="O2422" i="5" s="1"/>
  <c r="Q1795" i="5" a="1"/>
  <c r="Q1795" i="5" s="1"/>
  <c r="O1892" i="5" a="1"/>
  <c r="O1892" i="5" s="1"/>
  <c r="Q1217" i="5" a="1"/>
  <c r="Q1217" i="5" s="1"/>
  <c r="Q2160" i="5" a="1"/>
  <c r="Q2160" i="5" s="1"/>
  <c r="O2312" i="5" a="1"/>
  <c r="O2312" i="5" s="1"/>
  <c r="Q1545" i="5" a="1"/>
  <c r="Q1545" i="5" s="1"/>
  <c r="Q776" i="5" a="1"/>
  <c r="Q776" i="5" s="1"/>
  <c r="Q1606" i="5" a="1"/>
  <c r="Q1606" i="5" s="1"/>
  <c r="O1776" i="5" a="1"/>
  <c r="O1776" i="5" s="1"/>
  <c r="Q2261" i="5" a="1"/>
  <c r="Q2261" i="5" s="1"/>
  <c r="O1903" i="5" a="1"/>
  <c r="O1903" i="5" s="1"/>
  <c r="Q981" i="5" a="1"/>
  <c r="Q981" i="5" s="1"/>
  <c r="Q1166" i="5" a="1"/>
  <c r="Q1166" i="5" s="1"/>
  <c r="Q245" i="5" a="1"/>
  <c r="Q245" i="5" s="1"/>
  <c r="O1591" i="5" a="1"/>
  <c r="O1591" i="5" s="1"/>
  <c r="Q1591" i="5" a="1"/>
  <c r="Q1591" i="5" s="1"/>
  <c r="O128" i="5" a="1"/>
  <c r="O128" i="5" s="1"/>
  <c r="Q422" i="5" a="1"/>
  <c r="Q422" i="5" s="1"/>
  <c r="Q128" i="5" a="1"/>
  <c r="Q128" i="5" s="1"/>
  <c r="Q1405" i="5" a="1"/>
  <c r="Q1405" i="5" s="1"/>
  <c r="Q705" i="5" a="1"/>
  <c r="Q705" i="5" s="1"/>
  <c r="Q1805" i="5" a="1"/>
  <c r="Q1805" i="5" s="1"/>
  <c r="O1473" i="5" a="1"/>
  <c r="O1473" i="5" s="1"/>
  <c r="Q1473" i="5" a="1"/>
  <c r="Q1473" i="5" s="1"/>
  <c r="Q1997" i="5" a="1"/>
  <c r="Q1997" i="5" s="1"/>
  <c r="Q132" i="5" a="1"/>
  <c r="Q132" i="5" s="1"/>
  <c r="O1104" i="5" a="1"/>
  <c r="O1104" i="5" s="1"/>
  <c r="Q1104" i="5" a="1"/>
  <c r="Q1104" i="5" s="1"/>
  <c r="Q186" i="5" a="1"/>
  <c r="Q186" i="5" s="1"/>
  <c r="Q778" i="5" a="1"/>
  <c r="Q778" i="5" s="1"/>
  <c r="O1680" i="5" a="1"/>
  <c r="O1680" i="5" s="1"/>
  <c r="O778" i="5" a="1"/>
  <c r="O778" i="5" s="1"/>
  <c r="O2384" i="5" a="1"/>
  <c r="O2384" i="5" s="1"/>
  <c r="Q852" i="5" a="1"/>
  <c r="Q852" i="5" s="1"/>
  <c r="Q966" i="5" a="1"/>
  <c r="Q966" i="5" s="1"/>
  <c r="Q403" i="5" a="1"/>
  <c r="Q403" i="5" s="1"/>
  <c r="O403" i="5" a="1"/>
  <c r="O403" i="5" s="1"/>
  <c r="Q1101" i="5" a="1"/>
  <c r="Q1101" i="5" s="1"/>
  <c r="Q1305" i="5" a="1"/>
  <c r="Q1305" i="5" s="1"/>
  <c r="O1305" i="5" a="1"/>
  <c r="O1305" i="5" s="1"/>
  <c r="O991" i="5" a="1"/>
  <c r="O991" i="5" s="1"/>
  <c r="Q960" i="5" a="1"/>
  <c r="Q960" i="5" s="1"/>
  <c r="O960" i="5" a="1"/>
  <c r="O960" i="5" s="1"/>
  <c r="O254" i="5" a="1"/>
  <c r="O254" i="5" s="1"/>
  <c r="Q254" i="5" a="1"/>
  <c r="Q254" i="5" s="1"/>
  <c r="O910" i="5" a="1"/>
  <c r="O910" i="5" s="1"/>
  <c r="Q910" i="5" a="1"/>
  <c r="Q910" i="5" s="1"/>
  <c r="Q928" i="5" a="1"/>
  <c r="Q928" i="5" s="1"/>
  <c r="O105" i="5" a="1"/>
  <c r="O105" i="5" s="1"/>
  <c r="Q105" i="5" a="1"/>
  <c r="Q105" i="5" s="1"/>
  <c r="O396" i="5" a="1"/>
  <c r="O396" i="5" s="1"/>
  <c r="Q1773" i="5" a="1"/>
  <c r="Q1773" i="5" s="1"/>
  <c r="R1773" i="5" s="1"/>
  <c r="T1773" i="5" s="1"/>
  <c r="S1773" i="5" s="1"/>
  <c r="O1387" i="5" a="1"/>
  <c r="O1387" i="5" s="1"/>
  <c r="Q1098" i="5" a="1"/>
  <c r="Q1098" i="5" s="1"/>
  <c r="Q115" i="5" a="1"/>
  <c r="Q115" i="5" s="1"/>
  <c r="O137" i="5" a="1"/>
  <c r="O137" i="5" s="1"/>
  <c r="O440" i="5" a="1"/>
  <c r="O440" i="5" s="1"/>
  <c r="O2207" i="5" a="1"/>
  <c r="O2207" i="5" s="1"/>
  <c r="Q1755" i="5" a="1"/>
  <c r="Q1755" i="5" s="1"/>
  <c r="O970" i="5" a="1"/>
  <c r="O970" i="5" s="1"/>
  <c r="Q970" i="5" a="1"/>
  <c r="Q970" i="5" s="1"/>
  <c r="O2218" i="5" a="1"/>
  <c r="O2218" i="5" s="1"/>
  <c r="Q2218" i="5" a="1"/>
  <c r="Q2218" i="5" s="1"/>
  <c r="O1432" i="5" a="1"/>
  <c r="O1432" i="5" s="1"/>
  <c r="Q890" i="5" a="1"/>
  <c r="Q890" i="5" s="1"/>
  <c r="Q1432" i="5" a="1"/>
  <c r="Q1432" i="5" s="1"/>
  <c r="Q2189" i="5" a="1"/>
  <c r="Q2189" i="5" s="1"/>
  <c r="O418" i="5" a="1"/>
  <c r="O418" i="5" s="1"/>
  <c r="Q2127" i="5" a="1"/>
  <c r="Q2127" i="5" s="1"/>
  <c r="O2127" i="5" a="1"/>
  <c r="O2127" i="5" s="1"/>
  <c r="O1796" i="5" a="1"/>
  <c r="O1796" i="5" s="1"/>
  <c r="Q401" i="5" a="1"/>
  <c r="Q401" i="5" s="1"/>
  <c r="O1789" i="5" a="1"/>
  <c r="O1789" i="5" s="1"/>
  <c r="Q1789" i="5" a="1"/>
  <c r="Q1789" i="5" s="1"/>
  <c r="O1045" i="5" a="1"/>
  <c r="O1045" i="5" s="1"/>
  <c r="Q1045" i="5" a="1"/>
  <c r="Q1045" i="5" s="1"/>
  <c r="Q2287" i="5" a="1"/>
  <c r="Q2287" i="5" s="1"/>
  <c r="Q1079" i="5" a="1"/>
  <c r="Q1079" i="5" s="1"/>
  <c r="Q151" i="5" a="1"/>
  <c r="Q151" i="5" s="1"/>
  <c r="Q2397" i="5" a="1"/>
  <c r="Q2397" i="5" s="1"/>
  <c r="Q1990" i="5" a="1"/>
  <c r="Q1990" i="5" s="1"/>
  <c r="Q1447" i="5" a="1"/>
  <c r="Q1447" i="5" s="1"/>
  <c r="O2016" i="5" a="1"/>
  <c r="O2016" i="5" s="1"/>
  <c r="O1289" i="5" a="1"/>
  <c r="O1289" i="5" s="1"/>
  <c r="O698" i="5" a="1"/>
  <c r="O698" i="5" s="1"/>
  <c r="Q162" i="5" a="1"/>
  <c r="Q162" i="5" s="1"/>
  <c r="O377" i="5" a="1"/>
  <c r="O377" i="5" s="1"/>
  <c r="P2236" i="5"/>
  <c r="U2236" i="5" s="1"/>
  <c r="Q1692" i="5" a="1"/>
  <c r="Q1692" i="5" s="1"/>
  <c r="Q743" i="5" a="1"/>
  <c r="Q743" i="5" s="1"/>
  <c r="Q2153" i="5" a="1"/>
  <c r="Q2153" i="5" s="1"/>
  <c r="Q2365" i="5" a="1"/>
  <c r="Q2365" i="5" s="1"/>
  <c r="Q915" i="5" a="1"/>
  <c r="Q915" i="5" s="1"/>
  <c r="Q1263" i="5" a="1"/>
  <c r="Q1263" i="5" s="1"/>
  <c r="P363" i="5"/>
  <c r="Q630" i="5" a="1"/>
  <c r="Q630" i="5" s="1"/>
  <c r="O630" i="5" a="1"/>
  <c r="O630" i="5" s="1"/>
  <c r="Q232" i="5" a="1"/>
  <c r="Q232" i="5" s="1"/>
  <c r="O232" i="5" a="1"/>
  <c r="O232" i="5" s="1"/>
  <c r="Q320" i="5" a="1"/>
  <c r="Q320" i="5" s="1"/>
  <c r="O2006" i="5" a="1"/>
  <c r="O2006" i="5" s="1"/>
  <c r="O320" i="5" a="1"/>
  <c r="O320" i="5" s="1"/>
  <c r="O1566" i="5" a="1"/>
  <c r="O1566" i="5" s="1"/>
  <c r="Q1052" i="5" a="1"/>
  <c r="Q1052" i="5" s="1"/>
  <c r="Q107" i="5" a="1"/>
  <c r="Q107" i="5" s="1"/>
  <c r="Q1566" i="5" a="1"/>
  <c r="Q1566" i="5" s="1"/>
  <c r="Q2068" i="5" a="1"/>
  <c r="Q2068" i="5" s="1"/>
  <c r="Q1924" i="5" a="1"/>
  <c r="Q1924" i="5" s="1"/>
  <c r="Q1133" i="5" a="1"/>
  <c r="Q1133" i="5" s="1"/>
  <c r="Q1518" i="5" a="1"/>
  <c r="Q1518" i="5" s="1"/>
  <c r="Q303" i="5" a="1"/>
  <c r="Q303" i="5" s="1"/>
  <c r="Q1319" i="5" a="1"/>
  <c r="Q1319" i="5" s="1"/>
  <c r="Q2306" i="5" a="1"/>
  <c r="Q2306" i="5" s="1"/>
  <c r="Q1259" i="5" a="1"/>
  <c r="Q1259" i="5" s="1"/>
  <c r="Q206" i="5" a="1"/>
  <c r="Q206" i="5" s="1"/>
  <c r="O2282" i="5" a="1"/>
  <c r="O2282" i="5" s="1"/>
  <c r="Q1836" i="5" a="1"/>
  <c r="Q1836" i="5" s="1"/>
  <c r="O218" i="5" a="1"/>
  <c r="O218" i="5" s="1"/>
  <c r="Q218" i="5" a="1"/>
  <c r="Q218" i="5" s="1"/>
  <c r="O1347" i="5" a="1"/>
  <c r="O1347" i="5" s="1"/>
  <c r="Q1347" i="5" a="1"/>
  <c r="Q1347" i="5" s="1"/>
  <c r="P2279" i="5"/>
  <c r="U2279" i="5" s="1"/>
  <c r="Q693" i="5" a="1"/>
  <c r="Q693" i="5" s="1"/>
  <c r="O1155" i="5" a="1"/>
  <c r="O1155" i="5" s="1"/>
  <c r="P1155" i="5" s="1"/>
  <c r="U1155" i="5" s="1"/>
  <c r="O1909" i="5" a="1"/>
  <c r="O1909" i="5" s="1"/>
  <c r="Q1810" i="5" a="1"/>
  <c r="Q1810" i="5" s="1"/>
  <c r="Q1909" i="5" a="1"/>
  <c r="Q1909" i="5" s="1"/>
  <c r="O378" i="5" a="1"/>
  <c r="O378" i="5" s="1"/>
  <c r="Q1397" i="5" a="1"/>
  <c r="Q1397" i="5" s="1"/>
  <c r="Q1938" i="5" a="1"/>
  <c r="Q1938" i="5" s="1"/>
  <c r="Q378" i="5" a="1"/>
  <c r="Q378" i="5" s="1"/>
  <c r="O2034" i="5" a="1"/>
  <c r="O2034" i="5" s="1"/>
  <c r="Q2034" i="5" a="1"/>
  <c r="Q2034" i="5" s="1"/>
  <c r="O1241" i="5" a="1"/>
  <c r="O1241" i="5" s="1"/>
  <c r="Q1241" i="5" a="1"/>
  <c r="Q1241" i="5" s="1"/>
  <c r="P2318" i="5"/>
  <c r="U2318" i="5" s="1"/>
  <c r="O1279" i="5" a="1"/>
  <c r="O1279" i="5" s="1"/>
  <c r="Q1788" i="5" a="1"/>
  <c r="Q1788" i="5" s="1"/>
  <c r="O294" i="5" a="1"/>
  <c r="O294" i="5" s="1"/>
  <c r="Q294" i="5" a="1"/>
  <c r="Q294" i="5" s="1"/>
  <c r="Q446" i="5" a="1"/>
  <c r="Q446" i="5" s="1"/>
  <c r="O1780" i="5" a="1"/>
  <c r="O1780" i="5" s="1"/>
  <c r="O1958" i="5" a="1"/>
  <c r="O1958" i="5" s="1"/>
  <c r="Q1958" i="5" a="1"/>
  <c r="Q1958" i="5" s="1"/>
  <c r="Q2407" i="5" a="1"/>
  <c r="Q2407" i="5" s="1"/>
  <c r="Q2366" i="5" a="1"/>
  <c r="Q2366" i="5" s="1"/>
  <c r="Q1491" i="5" a="1"/>
  <c r="Q1491" i="5" s="1"/>
  <c r="P400" i="5"/>
  <c r="U400" i="5" s="1"/>
  <c r="Q2384" i="5" a="1"/>
  <c r="Q2384" i="5" s="1"/>
  <c r="Q1174" i="5" a="1"/>
  <c r="Q1174" i="5" s="1"/>
  <c r="Q851" i="5" a="1"/>
  <c r="Q851" i="5" s="1"/>
  <c r="Q1709" i="5" a="1"/>
  <c r="Q1709" i="5" s="1"/>
  <c r="Q366" i="5" a="1"/>
  <c r="Q366" i="5" s="1"/>
  <c r="Q156" i="5" a="1"/>
  <c r="Q156" i="5" s="1"/>
  <c r="Q1239" i="5" a="1"/>
  <c r="Q1239" i="5" s="1"/>
  <c r="Q1001" i="5" a="1"/>
  <c r="Q1001" i="5" s="1"/>
  <c r="Q2432" i="5" a="1"/>
  <c r="Q2432" i="5" s="1"/>
  <c r="P867" i="5"/>
  <c r="U867" i="5" s="1"/>
  <c r="Q2375" i="5" a="1"/>
  <c r="Q2375" i="5" s="1"/>
  <c r="O1198" i="5" a="1"/>
  <c r="O1198" i="5" s="1"/>
  <c r="Q1198" i="5" a="1"/>
  <c r="Q1198" i="5" s="1"/>
  <c r="O709" i="5" a="1"/>
  <c r="O709" i="5" s="1"/>
  <c r="Q709" i="5" a="1"/>
  <c r="Q709" i="5" s="1"/>
  <c r="O35" i="5" a="1"/>
  <c r="O35" i="5" s="1"/>
  <c r="Q2298" i="5" a="1"/>
  <c r="Q2298" i="5" s="1"/>
  <c r="Q1081" i="5" a="1"/>
  <c r="Q1081" i="5" s="1"/>
  <c r="Q477" i="5" a="1"/>
  <c r="Q477" i="5" s="1"/>
  <c r="Q2117" i="5" a="1"/>
  <c r="Q2117" i="5" s="1"/>
  <c r="O2413" i="5" a="1"/>
  <c r="O2413" i="5" s="1"/>
  <c r="Q1300" i="5" a="1"/>
  <c r="Q1300" i="5" s="1"/>
  <c r="O1300" i="5" a="1"/>
  <c r="O1300" i="5" s="1"/>
  <c r="O2139" i="5" a="1"/>
  <c r="O2139" i="5" s="1"/>
  <c r="Q2139" i="5" a="1"/>
  <c r="Q2139" i="5" s="1"/>
  <c r="O315" i="5" a="1"/>
  <c r="O315" i="5" s="1"/>
  <c r="Q315" i="5" a="1"/>
  <c r="Q315" i="5" s="1"/>
  <c r="Q1594" i="5" a="1"/>
  <c r="Q1594" i="5" s="1"/>
  <c r="Q1786" i="5" a="1"/>
  <c r="Q1786" i="5" s="1"/>
  <c r="O1272" i="5" a="1"/>
  <c r="O1272" i="5" s="1"/>
  <c r="P1272" i="5" s="1"/>
  <c r="O1055" i="5" a="1"/>
  <c r="O1055" i="5" s="1"/>
  <c r="Q1095" i="5" a="1"/>
  <c r="Q1095" i="5" s="1"/>
  <c r="Q48" i="5" a="1"/>
  <c r="Q48" i="5" s="1"/>
  <c r="Q1667" i="5" a="1"/>
  <c r="Q1667" i="5" s="1"/>
  <c r="O247" i="5" a="1"/>
  <c r="O247" i="5" s="1"/>
  <c r="Q247" i="5" a="1"/>
  <c r="Q247" i="5" s="1"/>
  <c r="O753" i="5" a="1"/>
  <c r="O753" i="5" s="1"/>
  <c r="Q753" i="5" a="1"/>
  <c r="Q753" i="5" s="1"/>
  <c r="Q2409" i="5" a="1"/>
  <c r="Q2409" i="5" s="1"/>
  <c r="Q103" i="5" a="1"/>
  <c r="Q103" i="5" s="1"/>
  <c r="Q747" i="5" a="1"/>
  <c r="Q747" i="5" s="1"/>
  <c r="O215" i="5" a="1"/>
  <c r="O215" i="5" s="1"/>
  <c r="O663" i="5" a="1"/>
  <c r="O663" i="5" s="1"/>
  <c r="O808" i="5" a="1"/>
  <c r="O808" i="5" s="1"/>
  <c r="O2442" i="5" a="1"/>
  <c r="O2442" i="5" s="1"/>
  <c r="O1987" i="5" a="1"/>
  <c r="O1987" i="5" s="1"/>
  <c r="O1010" i="5" a="1"/>
  <c r="O1010" i="5" s="1"/>
  <c r="Q1010" i="5" a="1"/>
  <c r="Q1010" i="5" s="1"/>
  <c r="Q909" i="5" a="1"/>
  <c r="Q909" i="5" s="1"/>
  <c r="O1824" i="5" a="1"/>
  <c r="O1824" i="5" s="1"/>
  <c r="Q1324" i="5" a="1"/>
  <c r="Q1324" i="5" s="1"/>
  <c r="O1324" i="5" a="1"/>
  <c r="O1324" i="5" s="1"/>
  <c r="Q1649" i="5" a="1"/>
  <c r="Q1649" i="5" s="1"/>
  <c r="O241" i="5" a="1"/>
  <c r="O241" i="5" s="1"/>
  <c r="O1060" i="5" a="1"/>
  <c r="O1060" i="5" s="1"/>
  <c r="O191" i="5" a="1"/>
  <c r="O191" i="5" s="1"/>
  <c r="Q191" i="5" a="1"/>
  <c r="Q191" i="5" s="1"/>
  <c r="O2102" i="5" a="1"/>
  <c r="O2102" i="5" s="1"/>
  <c r="Q256" i="5" a="1"/>
  <c r="Q256" i="5" s="1"/>
  <c r="Q2102" i="5" a="1"/>
  <c r="Q2102" i="5" s="1"/>
  <c r="Q2001" i="5" a="1"/>
  <c r="Q2001" i="5" s="1"/>
  <c r="O2001" i="5" a="1"/>
  <c r="O2001" i="5" s="1"/>
  <c r="O730" i="5" a="1"/>
  <c r="O730" i="5" s="1"/>
  <c r="Q939" i="5" a="1"/>
  <c r="Q939" i="5" s="1"/>
  <c r="Q730" i="5" a="1"/>
  <c r="Q730" i="5" s="1"/>
  <c r="Q1131" i="5" a="1"/>
  <c r="Q1131" i="5" s="1"/>
  <c r="Q95" i="5" a="1"/>
  <c r="Q95" i="5" s="1"/>
  <c r="Q399" i="5" a="1"/>
  <c r="Q399" i="5" s="1"/>
  <c r="Q742" i="5" a="1"/>
  <c r="Q742" i="5" s="1"/>
  <c r="Q648" i="5" a="1"/>
  <c r="Q648" i="5" s="1"/>
  <c r="O182" i="5" a="1"/>
  <c r="O182" i="5" s="1"/>
  <c r="Q673" i="5" a="1"/>
  <c r="Q673" i="5" s="1"/>
  <c r="Q2313" i="5" a="1"/>
  <c r="Q2313" i="5" s="1"/>
  <c r="Q385" i="5" a="1"/>
  <c r="Q385" i="5" s="1"/>
  <c r="Q242" i="5" a="1"/>
  <c r="Q242" i="5" s="1"/>
  <c r="Q44" i="5" a="1"/>
  <c r="Q44" i="5" s="1"/>
  <c r="Q1864" i="5" a="1"/>
  <c r="Q1864" i="5" s="1"/>
  <c r="O1325" i="5" a="1"/>
  <c r="O1325" i="5" s="1"/>
  <c r="Q1352" i="5" a="1"/>
  <c r="Q1352" i="5" s="1"/>
  <c r="Q1416" i="5" a="1"/>
  <c r="Q1416" i="5" s="1"/>
  <c r="Q1002" i="5" a="1"/>
  <c r="Q1002" i="5" s="1"/>
  <c r="O298" i="5" a="1"/>
  <c r="O298" i="5" s="1"/>
  <c r="O1941" i="5" a="1"/>
  <c r="O1941" i="5" s="1"/>
  <c r="O450" i="5" a="1"/>
  <c r="O450" i="5" s="1"/>
  <c r="O1481" i="5" a="1"/>
  <c r="O1481" i="5" s="1"/>
  <c r="O1002" i="5" a="1"/>
  <c r="O1002" i="5" s="1"/>
  <c r="Q700" i="5" a="1"/>
  <c r="Q700" i="5" s="1"/>
  <c r="O700" i="5" a="1"/>
  <c r="O700" i="5" s="1"/>
  <c r="O1062" i="5" a="1"/>
  <c r="O1062" i="5" s="1"/>
  <c r="Q1062" i="5" a="1"/>
  <c r="Q1062" i="5" s="1"/>
  <c r="P54" i="5"/>
  <c r="U54" i="5" s="1"/>
  <c r="O1590" i="5" a="1"/>
  <c r="O1590" i="5" s="1"/>
  <c r="O2149" i="5" a="1"/>
  <c r="O2149" i="5" s="1"/>
  <c r="O333" i="5" a="1"/>
  <c r="O333" i="5" s="1"/>
  <c r="Q333" i="5" a="1"/>
  <c r="Q333" i="5" s="1"/>
  <c r="O1345" i="5" a="1"/>
  <c r="O1345" i="5" s="1"/>
  <c r="Q1345" i="5" a="1"/>
  <c r="Q1345" i="5" s="1"/>
  <c r="O1659" i="5" a="1"/>
  <c r="O1659" i="5" s="1"/>
  <c r="P1659" i="5" s="1"/>
  <c r="U1659" i="5" s="1"/>
  <c r="O608" i="5" a="1"/>
  <c r="O608" i="5" s="1"/>
  <c r="Q317" i="5" a="1"/>
  <c r="Q317" i="5" s="1"/>
  <c r="O670" i="5" a="1"/>
  <c r="O670" i="5" s="1"/>
  <c r="Q1426" i="5" a="1"/>
  <c r="Q1426" i="5" s="1"/>
  <c r="O2066" i="5" a="1"/>
  <c r="O2066" i="5" s="1"/>
  <c r="O1089" i="5" a="1"/>
  <c r="O1089" i="5" s="1"/>
  <c r="Q836" i="5" a="1"/>
  <c r="Q836" i="5" s="1"/>
  <c r="Q718" i="5" a="1"/>
  <c r="Q718" i="5" s="1"/>
  <c r="R718" i="5" s="1"/>
  <c r="O1207" i="5" a="1"/>
  <c r="O1207" i="5" s="1"/>
  <c r="Q365" i="5" a="1"/>
  <c r="Q365" i="5" s="1"/>
  <c r="O1644" i="5" a="1"/>
  <c r="O1644" i="5" s="1"/>
  <c r="P1644" i="5" s="1"/>
  <c r="U1644" i="5" s="1"/>
  <c r="O2035" i="5" a="1"/>
  <c r="O2035" i="5" s="1"/>
  <c r="O1757" i="5" a="1"/>
  <c r="O1757" i="5" s="1"/>
  <c r="O636" i="5" a="1"/>
  <c r="O636" i="5" s="1"/>
  <c r="Q319" i="5" a="1"/>
  <c r="Q319" i="5" s="1"/>
  <c r="Q1723" i="5" a="1"/>
  <c r="Q1723" i="5" s="1"/>
  <c r="Q494" i="5" a="1"/>
  <c r="Q494" i="5" s="1"/>
  <c r="Q1316" i="5" a="1"/>
  <c r="Q1316" i="5" s="1"/>
  <c r="O2350" i="5" a="1"/>
  <c r="O2350" i="5" s="1"/>
  <c r="Q2257" i="5" a="1"/>
  <c r="Q2257" i="5" s="1"/>
  <c r="Q1097" i="5" a="1"/>
  <c r="Q1097" i="5" s="1"/>
  <c r="Q35" i="5" a="1"/>
  <c r="Q35" i="5" s="1"/>
  <c r="Q1170" i="5" a="1"/>
  <c r="Q1170" i="5" s="1"/>
  <c r="Q1593" i="5" a="1"/>
  <c r="Q1593" i="5" s="1"/>
  <c r="O2334" i="5" a="1"/>
  <c r="O2334" i="5" s="1"/>
  <c r="O792" i="5" a="1"/>
  <c r="O792" i="5" s="1"/>
  <c r="Q1219" i="5" a="1"/>
  <c r="Q1219" i="5" s="1"/>
  <c r="Q299" i="5" a="1"/>
  <c r="Q299" i="5" s="1"/>
  <c r="O1280" i="5" a="1"/>
  <c r="O1280" i="5" s="1"/>
  <c r="Q2362" i="5" a="1"/>
  <c r="Q2362" i="5" s="1"/>
  <c r="Q53" i="5" a="1"/>
  <c r="Q53" i="5" s="1"/>
  <c r="O724" i="5" a="1"/>
  <c r="O724" i="5" s="1"/>
  <c r="Q1904" i="5" a="1"/>
  <c r="Q1904" i="5" s="1"/>
  <c r="O308" i="5" a="1"/>
  <c r="O308" i="5" s="1"/>
  <c r="O1107" i="5" a="1"/>
  <c r="O1107" i="5" s="1"/>
  <c r="O1320" i="5" a="1"/>
  <c r="O1320" i="5" s="1"/>
  <c r="O788" i="5" a="1"/>
  <c r="O788" i="5" s="1"/>
  <c r="O981" i="5" a="1"/>
  <c r="O981" i="5" s="1"/>
  <c r="O699" i="5" a="1"/>
  <c r="O699" i="5" s="1"/>
  <c r="Q2431" i="5" a="1"/>
  <c r="Q2431" i="5" s="1"/>
  <c r="Q2408" i="5" a="1"/>
  <c r="Q2408" i="5" s="1"/>
  <c r="Q1451" i="5" a="1"/>
  <c r="Q1451" i="5" s="1"/>
  <c r="Q1066" i="5" a="1"/>
  <c r="Q1066" i="5" s="1"/>
  <c r="Q50" i="5" a="1"/>
  <c r="Q50" i="5" s="1"/>
  <c r="O472" i="5" a="1"/>
  <c r="O472" i="5" s="1"/>
  <c r="Q1206" i="5" a="1"/>
  <c r="Q1206" i="5" s="1"/>
  <c r="Q2315" i="5" a="1"/>
  <c r="Q2315" i="5" s="1"/>
  <c r="Q2101" i="5" a="1"/>
  <c r="Q2101" i="5" s="1"/>
  <c r="Q1055" i="5" a="1"/>
  <c r="Q1055" i="5" s="1"/>
  <c r="O1469" i="5" a="1"/>
  <c r="O1469" i="5" s="1"/>
  <c r="O168" i="5" a="1"/>
  <c r="O168" i="5" s="1"/>
  <c r="Q530" i="5" a="1"/>
  <c r="Q530" i="5" s="1"/>
  <c r="O2189" i="5" a="1"/>
  <c r="O2189" i="5" s="1"/>
  <c r="O2338" i="5" a="1"/>
  <c r="O2338" i="5" s="1"/>
  <c r="Q1487" i="5" a="1"/>
  <c r="Q1487" i="5" s="1"/>
  <c r="R1487" i="5" s="1"/>
  <c r="P2141" i="5"/>
  <c r="U2141" i="5" s="1"/>
  <c r="Q52" i="5" a="1"/>
  <c r="Q52" i="5" s="1"/>
  <c r="Q1453" i="5" a="1"/>
  <c r="Q1453" i="5" s="1"/>
  <c r="Q868" i="5" a="1"/>
  <c r="Q868" i="5" s="1"/>
  <c r="Q1694" i="5" a="1"/>
  <c r="Q1694" i="5" s="1"/>
  <c r="P12" i="5"/>
  <c r="U12" i="5" s="1"/>
  <c r="Q1430" i="5" a="1"/>
  <c r="Q1430" i="5" s="1"/>
  <c r="Q1434" i="5" a="1"/>
  <c r="Q1434" i="5" s="1"/>
  <c r="Q1150" i="5" a="1"/>
  <c r="Q1150" i="5" s="1"/>
  <c r="Q1375" i="5" a="1"/>
  <c r="Q1375" i="5" s="1"/>
  <c r="Q125" i="5" a="1"/>
  <c r="Q125" i="5" s="1"/>
  <c r="Q2308" i="5" a="1"/>
  <c r="Q2308" i="5" s="1"/>
  <c r="O1190" i="5" a="1"/>
  <c r="O1190" i="5" s="1"/>
  <c r="Q170" i="5" a="1"/>
  <c r="Q170" i="5" s="1"/>
  <c r="P1781" i="5"/>
  <c r="Q1840" i="5" a="1"/>
  <c r="Q1840" i="5" s="1"/>
  <c r="Q780" i="5" a="1"/>
  <c r="Q780" i="5" s="1"/>
  <c r="O2024" i="5" a="1"/>
  <c r="O2024" i="5" s="1"/>
  <c r="O1645" i="5" a="1"/>
  <c r="O1645" i="5" s="1"/>
  <c r="O1884" i="5" a="1"/>
  <c r="O1884" i="5" s="1"/>
  <c r="O2408" i="5" a="1"/>
  <c r="O2408" i="5" s="1"/>
  <c r="O1484" i="5" a="1"/>
  <c r="O1484" i="5" s="1"/>
  <c r="O6" i="5" a="1"/>
  <c r="O6" i="5" s="1"/>
  <c r="O2367" i="5" a="1"/>
  <c r="O2367" i="5" s="1"/>
  <c r="Q1343" i="5" a="1"/>
  <c r="Q1343" i="5" s="1"/>
  <c r="Q729" i="5" a="1"/>
  <c r="Q729" i="5" s="1"/>
  <c r="Q216" i="5" a="1"/>
  <c r="Q216" i="5" s="1"/>
  <c r="Q2107" i="5" a="1"/>
  <c r="Q2107" i="5" s="1"/>
  <c r="O1859" i="5" a="1"/>
  <c r="O1859" i="5" s="1"/>
  <c r="O1433" i="5" a="1"/>
  <c r="O1433" i="5" s="1"/>
  <c r="O1487" i="5" a="1"/>
  <c r="O1487" i="5" s="1"/>
  <c r="O1076" i="5" a="1"/>
  <c r="O1076" i="5" s="1"/>
  <c r="O620" i="5" a="1"/>
  <c r="O620" i="5" s="1"/>
  <c r="P620" i="5" s="1"/>
  <c r="O358" i="5" a="1"/>
  <c r="O358" i="5" s="1"/>
  <c r="O1482" i="5" a="1"/>
  <c r="O1482" i="5" s="1"/>
  <c r="O677" i="5" a="1"/>
  <c r="O677" i="5" s="1"/>
  <c r="O2057" i="5" a="1"/>
  <c r="O2057" i="5" s="1"/>
  <c r="O1572" i="5" a="1"/>
  <c r="O1572" i="5" s="1"/>
  <c r="O2329" i="5" a="1"/>
  <c r="O2329" i="5" s="1"/>
  <c r="O1448" i="5" a="1"/>
  <c r="O1448" i="5" s="1"/>
  <c r="O2171" i="5" a="1"/>
  <c r="O2171" i="5" s="1"/>
  <c r="P2171" i="5" s="1"/>
  <c r="U2171" i="5" s="1"/>
  <c r="O1565" i="5" a="1"/>
  <c r="O1565" i="5" s="1"/>
  <c r="O275" i="5" a="1"/>
  <c r="O275" i="5" s="1"/>
  <c r="Q1565" i="5" a="1"/>
  <c r="Q1565" i="5" s="1"/>
  <c r="O1102" i="5" a="1"/>
  <c r="O1102" i="5" s="1"/>
  <c r="O11" i="5" a="1"/>
  <c r="O11" i="5" s="1"/>
  <c r="O1818" i="5" a="1"/>
  <c r="O1818" i="5" s="1"/>
  <c r="O1378" i="5" a="1"/>
  <c r="O1378" i="5" s="1"/>
  <c r="O297" i="5" a="1"/>
  <c r="O297" i="5" s="1"/>
  <c r="Q1378" i="5" a="1"/>
  <c r="Q1378" i="5" s="1"/>
  <c r="O976" i="5" a="1"/>
  <c r="O976" i="5" s="1"/>
  <c r="O919" i="5" a="1"/>
  <c r="O919" i="5" s="1"/>
  <c r="P2361" i="5"/>
  <c r="U2361" i="5" s="1"/>
  <c r="Q1963" i="5" a="1"/>
  <c r="Q1963" i="5" s="1"/>
  <c r="O852" i="5" a="1"/>
  <c r="O852" i="5" s="1"/>
  <c r="O1633" i="5" a="1"/>
  <c r="O1633" i="5" s="1"/>
  <c r="O1849" i="5" a="1"/>
  <c r="O1849" i="5" s="1"/>
  <c r="O424" i="5" a="1"/>
  <c r="O424" i="5" s="1"/>
  <c r="O528" i="5" a="1"/>
  <c r="O528" i="5" s="1"/>
  <c r="O869" i="5" a="1"/>
  <c r="O869" i="5" s="1"/>
  <c r="O664" i="5" a="1"/>
  <c r="O664" i="5" s="1"/>
  <c r="O1065" i="5" a="1"/>
  <c r="O1065" i="5" s="1"/>
  <c r="O20" i="5" a="1"/>
  <c r="O20" i="5" s="1"/>
  <c r="Q1296" i="5" a="1"/>
  <c r="Q1296" i="5" s="1"/>
  <c r="O1011" i="5" a="1"/>
  <c r="O1011" i="5" s="1"/>
  <c r="O893" i="5" a="1"/>
  <c r="O893" i="5" s="1"/>
  <c r="O1330" i="5" a="1"/>
  <c r="O1330" i="5" s="1"/>
  <c r="O576" i="5" a="1"/>
  <c r="O576" i="5" s="1"/>
  <c r="O1975" i="5" a="1"/>
  <c r="O1975" i="5" s="1"/>
  <c r="O609" i="5" a="1"/>
  <c r="O609" i="5" s="1"/>
  <c r="O606" i="5" a="1"/>
  <c r="O606" i="5" s="1"/>
  <c r="Q2210" i="5" a="1"/>
  <c r="Q2210" i="5" s="1"/>
  <c r="Q943" i="5" a="1"/>
  <c r="Q943" i="5" s="1"/>
  <c r="Q1379" i="5" a="1"/>
  <c r="Q1379" i="5" s="1"/>
  <c r="Q108" i="5" a="1"/>
  <c r="Q108" i="5" s="1"/>
  <c r="Q1852" i="5" a="1"/>
  <c r="Q1852" i="5" s="1"/>
  <c r="Q1407" i="5" a="1"/>
  <c r="Q1407" i="5" s="1"/>
  <c r="Q1796" i="5" a="1"/>
  <c r="Q1796" i="5" s="1"/>
  <c r="Q558" i="5" a="1"/>
  <c r="Q558" i="5" s="1"/>
  <c r="Q1892" i="5" a="1"/>
  <c r="Q1892" i="5" s="1"/>
  <c r="Q1359" i="5" a="1"/>
  <c r="Q1359" i="5" s="1"/>
  <c r="Q435" i="5" a="1"/>
  <c r="Q435" i="5" s="1"/>
  <c r="Q359" i="5" a="1"/>
  <c r="Q359" i="5" s="1"/>
  <c r="Q568" i="5" a="1"/>
  <c r="Q568" i="5" s="1"/>
  <c r="Q2419" i="5" a="1"/>
  <c r="Q2419" i="5" s="1"/>
  <c r="Q2057" i="5" a="1"/>
  <c r="Q2057" i="5" s="1"/>
  <c r="O922" i="5" a="1"/>
  <c r="O922" i="5" s="1"/>
  <c r="O790" i="5" a="1"/>
  <c r="O790" i="5" s="1"/>
  <c r="Q1032" i="5" a="1"/>
  <c r="Q1032" i="5" s="1"/>
  <c r="Q2433" i="5" a="1"/>
  <c r="Q2433" i="5" s="1"/>
  <c r="Q2442" i="5" a="1"/>
  <c r="Q2442" i="5" s="1"/>
  <c r="Q1988" i="5" a="1"/>
  <c r="Q1988" i="5" s="1"/>
  <c r="Q740" i="5" a="1"/>
  <c r="Q740" i="5" s="1"/>
  <c r="R1085" i="5"/>
  <c r="O1355" i="5" a="1"/>
  <c r="O1355" i="5" s="1"/>
  <c r="O274" i="5" a="1"/>
  <c r="O274" i="5" s="1"/>
  <c r="O627" i="5" a="1"/>
  <c r="O627" i="5" s="1"/>
  <c r="O1660" i="5" a="1"/>
  <c r="O1660" i="5" s="1"/>
  <c r="O178" i="5" a="1"/>
  <c r="O178" i="5" s="1"/>
  <c r="O1613" i="5" a="1"/>
  <c r="O1613" i="5" s="1"/>
  <c r="O1218" i="5" a="1"/>
  <c r="O1218" i="5" s="1"/>
  <c r="O456" i="5" a="1"/>
  <c r="O456" i="5" s="1"/>
  <c r="O1560" i="5" a="1"/>
  <c r="O1560" i="5" s="1"/>
  <c r="O857" i="5" a="1"/>
  <c r="O857" i="5" s="1"/>
  <c r="O2410" i="5" a="1"/>
  <c r="O2410" i="5" s="1"/>
  <c r="O2106" i="5" a="1"/>
  <c r="O2106" i="5" s="1"/>
  <c r="O1116" i="5" a="1"/>
  <c r="O1116" i="5" s="1"/>
  <c r="O1009" i="5" a="1"/>
  <c r="O1009" i="5" s="1"/>
  <c r="O2272" i="5" a="1"/>
  <c r="O2272" i="5" s="1"/>
  <c r="O1977" i="5" a="1"/>
  <c r="O1977" i="5" s="1"/>
  <c r="O2003" i="5" a="1"/>
  <c r="O2003" i="5" s="1"/>
  <c r="O281" i="5" a="1"/>
  <c r="O281" i="5" s="1"/>
  <c r="O1931" i="5" a="1"/>
  <c r="O1931" i="5" s="1"/>
  <c r="O1269" i="5" a="1"/>
  <c r="O1269" i="5" s="1"/>
  <c r="O783" i="5" a="1"/>
  <c r="O783" i="5" s="1"/>
  <c r="O2036" i="5" a="1"/>
  <c r="O2036" i="5" s="1"/>
  <c r="O678" i="5" a="1"/>
  <c r="O678" i="5" s="1"/>
  <c r="O1792" i="5" a="1"/>
  <c r="O1792" i="5" s="1"/>
  <c r="O1020" i="5" a="1"/>
  <c r="O1020" i="5" s="1"/>
  <c r="P1020" i="5" s="1"/>
  <c r="U1020" i="5" s="1"/>
  <c r="O648" i="5" a="1"/>
  <c r="O648" i="5" s="1"/>
  <c r="O2039" i="5" a="1"/>
  <c r="O2039" i="5" s="1"/>
  <c r="Q929" i="5" a="1"/>
  <c r="Q929" i="5" s="1"/>
  <c r="Q1111" i="5" a="1"/>
  <c r="Q1111" i="5" s="1"/>
  <c r="O2295" i="5" a="1"/>
  <c r="O2295" i="5" s="1"/>
  <c r="O151" i="5" a="1"/>
  <c r="O151" i="5" s="1"/>
  <c r="O1424" i="5" a="1"/>
  <c r="O1424" i="5" s="1"/>
  <c r="Q1511" i="5" a="1"/>
  <c r="Q1511" i="5" s="1"/>
  <c r="Q219" i="5" a="1"/>
  <c r="Q219" i="5" s="1"/>
  <c r="O1813" i="5" a="1"/>
  <c r="O1813" i="5" s="1"/>
  <c r="O1046" i="5" a="1"/>
  <c r="O1046" i="5" s="1"/>
  <c r="O809" i="5" a="1"/>
  <c r="O809" i="5" s="1"/>
  <c r="O2070" i="5" a="1"/>
  <c r="O2070" i="5" s="1"/>
  <c r="O2347" i="5" a="1"/>
  <c r="O2347" i="5" s="1"/>
  <c r="O176" i="5" a="1"/>
  <c r="O176" i="5" s="1"/>
  <c r="O206" i="5" a="1"/>
  <c r="O206" i="5" s="1"/>
  <c r="O1617" i="5" a="1"/>
  <c r="O1617" i="5" s="1"/>
  <c r="O1360" i="5" a="1"/>
  <c r="O1360" i="5" s="1"/>
  <c r="O230" i="5" a="1"/>
  <c r="O230" i="5" s="1"/>
  <c r="O602" i="5" a="1"/>
  <c r="O602" i="5" s="1"/>
  <c r="O1121" i="5" a="1"/>
  <c r="O1121" i="5" s="1"/>
  <c r="O934" i="5" a="1"/>
  <c r="O934" i="5" s="1"/>
  <c r="P448" i="5"/>
  <c r="U448" i="5" s="1"/>
  <c r="O267" i="5" a="1"/>
  <c r="O267" i="5" s="1"/>
  <c r="Q2058" i="5" a="1"/>
  <c r="Q2058" i="5" s="1"/>
  <c r="Q617" i="5" a="1"/>
  <c r="Q617" i="5" s="1"/>
  <c r="Q973" i="5" a="1"/>
  <c r="Q973" i="5" s="1"/>
  <c r="Q1823" i="5" a="1"/>
  <c r="Q1823" i="5" s="1"/>
  <c r="O2397" i="5" a="1"/>
  <c r="O2397" i="5" s="1"/>
  <c r="O1924" i="5" a="1"/>
  <c r="O1924" i="5" s="1"/>
  <c r="O561" i="5" a="1"/>
  <c r="O561" i="5" s="1"/>
  <c r="Q926" i="5" a="1"/>
  <c r="Q926" i="5" s="1"/>
  <c r="Q1125" i="5" a="1"/>
  <c r="Q1125" i="5" s="1"/>
  <c r="O1134" i="5" a="1"/>
  <c r="O1134" i="5" s="1"/>
  <c r="O1447" i="5" a="1"/>
  <c r="O1447" i="5" s="1"/>
  <c r="Q1645" i="5" a="1"/>
  <c r="Q1645" i="5" s="1"/>
  <c r="O1154" i="5" a="1"/>
  <c r="O1154" i="5" s="1"/>
  <c r="O2261" i="5" a="1"/>
  <c r="O2261" i="5" s="1"/>
  <c r="O1869" i="5" a="1"/>
  <c r="O1869" i="5" s="1"/>
  <c r="Q874" i="5" a="1"/>
  <c r="Q874" i="5" s="1"/>
  <c r="Q1635" i="5" a="1"/>
  <c r="Q1635" i="5" s="1"/>
  <c r="Q1966" i="5" a="1"/>
  <c r="Q1966" i="5" s="1"/>
  <c r="Q698" i="5" a="1"/>
  <c r="Q698" i="5" s="1"/>
  <c r="Q1353" i="5" a="1"/>
  <c r="Q1353" i="5" s="1"/>
  <c r="O868" i="5" a="1"/>
  <c r="O868" i="5" s="1"/>
  <c r="O1101" i="5" a="1"/>
  <c r="O1101" i="5" s="1"/>
  <c r="O754" i="5" a="1"/>
  <c r="O754" i="5" s="1"/>
  <c r="O599" i="5" a="1"/>
  <c r="O599" i="5" s="1"/>
  <c r="O1446" i="5" a="1"/>
  <c r="O1446" i="5" s="1"/>
  <c r="P118" i="5"/>
  <c r="U118" i="5" s="1"/>
  <c r="Q334" i="5" a="1"/>
  <c r="Q334" i="5" s="1"/>
  <c r="O1532" i="5" a="1"/>
  <c r="O1532" i="5" s="1"/>
  <c r="Q2302" i="5" a="1"/>
  <c r="Q2302" i="5" s="1"/>
  <c r="Q1976" i="5" a="1"/>
  <c r="Q1976" i="5" s="1"/>
  <c r="Q1336" i="5" a="1"/>
  <c r="Q1336" i="5" s="1"/>
  <c r="R1336" i="5" s="1"/>
  <c r="Q398" i="5" a="1"/>
  <c r="Q398" i="5" s="1"/>
  <c r="O2365" i="5" a="1"/>
  <c r="O2365" i="5" s="1"/>
  <c r="O932" i="5" a="1"/>
  <c r="O932" i="5" s="1"/>
  <c r="O1192" i="5" a="1"/>
  <c r="O1192" i="5" s="1"/>
  <c r="O2192" i="5" a="1"/>
  <c r="O2192" i="5" s="1"/>
  <c r="O1843" i="5" a="1"/>
  <c r="O1843" i="5" s="1"/>
  <c r="O9" i="5" a="1"/>
  <c r="O9" i="5" s="1"/>
  <c r="O887" i="5" a="1"/>
  <c r="O887" i="5" s="1"/>
  <c r="O1260" i="5" a="1"/>
  <c r="O1260" i="5" s="1"/>
  <c r="O1072" i="5" a="1"/>
  <c r="O1072" i="5" s="1"/>
  <c r="O164" i="5" a="1"/>
  <c r="O164" i="5" s="1"/>
  <c r="O967" i="5" a="1"/>
  <c r="O967" i="5" s="1"/>
  <c r="O443" i="5" a="1"/>
  <c r="O443" i="5" s="1"/>
  <c r="O107" i="5" a="1"/>
  <c r="O107" i="5" s="1"/>
  <c r="O1821" i="5" a="1"/>
  <c r="O1821" i="5" s="1"/>
  <c r="O302" i="5" a="1"/>
  <c r="O302" i="5" s="1"/>
  <c r="O1786" i="5" a="1"/>
  <c r="O1786" i="5" s="1"/>
  <c r="Q164" i="5" a="1"/>
  <c r="Q164" i="5" s="1"/>
  <c r="O1137" i="5" a="1"/>
  <c r="O1137" i="5" s="1"/>
  <c r="O1120" i="5" a="1"/>
  <c r="O1120" i="5" s="1"/>
  <c r="O865" i="5" a="1"/>
  <c r="O865" i="5" s="1"/>
  <c r="O2341" i="5" a="1"/>
  <c r="O2341" i="5" s="1"/>
  <c r="O2105" i="5" a="1"/>
  <c r="O2105" i="5" s="1"/>
  <c r="O2247" i="5" a="1"/>
  <c r="O2247" i="5" s="1"/>
  <c r="O2145" i="5" a="1"/>
  <c r="O2145" i="5" s="1"/>
  <c r="O1441" i="5" a="1"/>
  <c r="O1441" i="5" s="1"/>
  <c r="O42" i="5" a="1"/>
  <c r="O42" i="5" s="1"/>
  <c r="O1899" i="5" a="1"/>
  <c r="O1899" i="5" s="1"/>
  <c r="O372" i="5" a="1"/>
  <c r="O372" i="5" s="1"/>
  <c r="Q253" i="5" a="1"/>
  <c r="Q253" i="5" s="1"/>
  <c r="O500" i="5" a="1"/>
  <c r="O500" i="5" s="1"/>
  <c r="O1261" i="5" a="1"/>
  <c r="O1261" i="5" s="1"/>
  <c r="O469" i="5" a="1"/>
  <c r="O469" i="5" s="1"/>
  <c r="Q1261" i="5" a="1"/>
  <c r="Q1261" i="5" s="1"/>
  <c r="P1430" i="5"/>
  <c r="O806" i="5" a="1"/>
  <c r="O806" i="5" s="1"/>
  <c r="O503" i="5" a="1"/>
  <c r="O503" i="5" s="1"/>
  <c r="O764" i="5" a="1"/>
  <c r="O764" i="5" s="1"/>
  <c r="O147" i="5" a="1"/>
  <c r="O147" i="5" s="1"/>
  <c r="O5" i="5" a="1"/>
  <c r="O5" i="5" s="1"/>
  <c r="O538" i="5" a="1"/>
  <c r="O538" i="5" s="1"/>
  <c r="Q5" i="5" a="1"/>
  <c r="Q5" i="5" s="1"/>
  <c r="O915" i="5" a="1"/>
  <c r="O915" i="5" s="1"/>
  <c r="O2123" i="5" a="1"/>
  <c r="O2123" i="5" s="1"/>
  <c r="O2199" i="5" a="1"/>
  <c r="O2199" i="5" s="1"/>
  <c r="O1496" i="5" a="1"/>
  <c r="O1496" i="5" s="1"/>
  <c r="O1940" i="5" a="1"/>
  <c r="O1940" i="5" s="1"/>
  <c r="O356" i="5" a="1"/>
  <c r="O356" i="5" s="1"/>
  <c r="P356" i="5" s="1"/>
  <c r="U356" i="5" s="1"/>
  <c r="O1646" i="5" a="1"/>
  <c r="O1646" i="5" s="1"/>
  <c r="O1769" i="5" a="1"/>
  <c r="O1769" i="5" s="1"/>
  <c r="O1783" i="5" a="1"/>
  <c r="O1783" i="5" s="1"/>
  <c r="O897" i="5" a="1"/>
  <c r="O897" i="5" s="1"/>
  <c r="O2021" i="5" a="1"/>
  <c r="O2021" i="5" s="1"/>
  <c r="O1038" i="5" a="1"/>
  <c r="O1038" i="5" s="1"/>
  <c r="Q1853" i="5" a="1"/>
  <c r="Q1853" i="5" s="1"/>
  <c r="Q27" i="5" a="1"/>
  <c r="Q27" i="5" s="1"/>
  <c r="R27" i="5" s="1"/>
  <c r="Q1444" i="5" a="1"/>
  <c r="Q1444" i="5" s="1"/>
  <c r="Q864" i="5" a="1"/>
  <c r="Q864" i="5" s="1"/>
  <c r="Q1964" i="5" a="1"/>
  <c r="Q1964" i="5" s="1"/>
  <c r="Q663" i="5" a="1"/>
  <c r="Q663" i="5" s="1"/>
  <c r="Q211" i="5" a="1"/>
  <c r="Q211" i="5" s="1"/>
  <c r="Q519" i="5" a="1"/>
  <c r="Q519" i="5" s="1"/>
  <c r="O2290" i="5" a="1"/>
  <c r="O2290" i="5" s="1"/>
  <c r="O72" i="5" a="1"/>
  <c r="O72" i="5" s="1"/>
  <c r="Q436" i="5" a="1"/>
  <c r="Q436" i="5" s="1"/>
  <c r="Q801" i="5" a="1"/>
  <c r="Q801" i="5" s="1"/>
  <c r="O421" i="5" a="1"/>
  <c r="O421" i="5" s="1"/>
  <c r="O126" i="5" a="1"/>
  <c r="O126" i="5" s="1"/>
  <c r="O1346" i="5" a="1"/>
  <c r="O1346" i="5" s="1"/>
  <c r="P1346" i="5" s="1"/>
  <c r="O1278" i="5" a="1"/>
  <c r="O1278" i="5" s="1"/>
  <c r="O1308" i="5" a="1"/>
  <c r="O1308" i="5" s="1"/>
  <c r="O1573" i="5" a="1"/>
  <c r="O1573" i="5" s="1"/>
  <c r="O540" i="5" a="1"/>
  <c r="O540" i="5" s="1"/>
  <c r="O1092" i="5" a="1"/>
  <c r="O1092" i="5" s="1"/>
  <c r="O2196" i="5" a="1"/>
  <c r="O2196" i="5" s="1"/>
  <c r="O583" i="5" a="1"/>
  <c r="O583" i="5" s="1"/>
  <c r="O171" i="5" a="1"/>
  <c r="O171" i="5" s="1"/>
  <c r="O1874" i="5" a="1"/>
  <c r="O1874" i="5" s="1"/>
  <c r="O473" i="5" a="1"/>
  <c r="O473" i="5" s="1"/>
  <c r="R1330" i="5"/>
  <c r="O954" i="5" a="1"/>
  <c r="O954" i="5" s="1"/>
  <c r="O2324" i="5" a="1"/>
  <c r="O2324" i="5" s="1"/>
  <c r="O223" i="5" a="1"/>
  <c r="O223" i="5" s="1"/>
  <c r="P291" i="5"/>
  <c r="U291" i="5" s="1"/>
  <c r="O2154" i="5" a="1"/>
  <c r="O2154" i="5" s="1"/>
  <c r="O266" i="5" a="1"/>
  <c r="O266" i="5" s="1"/>
  <c r="O659" i="5" a="1"/>
  <c r="O659" i="5" s="1"/>
  <c r="O18" i="5" a="1"/>
  <c r="O18" i="5" s="1"/>
  <c r="O637" i="5" a="1"/>
  <c r="O637" i="5" s="1"/>
  <c r="O798" i="5" a="1"/>
  <c r="O798" i="5" s="1"/>
  <c r="O839" i="5" a="1"/>
  <c r="O839" i="5" s="1"/>
  <c r="O2342" i="5" a="1"/>
  <c r="O2342" i="5" s="1"/>
  <c r="Q2137" i="5" a="1"/>
  <c r="Q2137" i="5" s="1"/>
  <c r="Q202" i="5" a="1"/>
  <c r="Q202" i="5" s="1"/>
  <c r="O1331" i="5" a="1"/>
  <c r="O1331" i="5" s="1"/>
  <c r="O1673" i="5" a="1"/>
  <c r="O1673" i="5" s="1"/>
  <c r="O477" i="5" a="1"/>
  <c r="O477" i="5" s="1"/>
  <c r="O1480" i="5" a="1"/>
  <c r="O1480" i="5" s="1"/>
  <c r="Q2277" i="5" a="1"/>
  <c r="Q2277" i="5" s="1"/>
  <c r="O2209" i="5" a="1"/>
  <c r="O2209" i="5" s="1"/>
  <c r="O1429" i="5" a="1"/>
  <c r="O1429" i="5" s="1"/>
  <c r="O1922" i="5" a="1"/>
  <c r="O1922" i="5" s="1"/>
  <c r="O924" i="5" a="1"/>
  <c r="O924" i="5" s="1"/>
  <c r="O2148" i="5" a="1"/>
  <c r="O2148" i="5" s="1"/>
  <c r="O972" i="5" a="1"/>
  <c r="O972" i="5" s="1"/>
  <c r="O1610" i="5" a="1"/>
  <c r="O1610" i="5" s="1"/>
  <c r="O1189" i="5" a="1"/>
  <c r="O1189" i="5" s="1"/>
  <c r="O233" i="5" a="1"/>
  <c r="O233" i="5" s="1"/>
  <c r="P233" i="5" s="1"/>
  <c r="U233" i="5" s="1"/>
  <c r="O684" i="5" a="1"/>
  <c r="O684" i="5" s="1"/>
  <c r="O777" i="5" a="1"/>
  <c r="O777" i="5" s="1"/>
  <c r="O2156" i="5" a="1"/>
  <c r="O2156" i="5" s="1"/>
  <c r="O1720" i="5" a="1"/>
  <c r="O1720" i="5" s="1"/>
  <c r="O1872" i="5" a="1"/>
  <c r="O1872" i="5" s="1"/>
  <c r="O93" i="5" a="1"/>
  <c r="O93" i="5" s="1"/>
  <c r="O742" i="5" a="1"/>
  <c r="O742" i="5" s="1"/>
  <c r="O980" i="5" a="1"/>
  <c r="O980" i="5" s="1"/>
  <c r="P980" i="5" s="1"/>
  <c r="O2368" i="5" a="1"/>
  <c r="O2368" i="5" s="1"/>
  <c r="O714" i="5" a="1"/>
  <c r="O714" i="5" s="1"/>
  <c r="Q1067" i="5" a="1"/>
  <c r="Q1067" i="5" s="1"/>
  <c r="O1191" i="5" a="1"/>
  <c r="O1191" i="5" s="1"/>
  <c r="Q308" i="5" a="1"/>
  <c r="Q308" i="5" s="1"/>
  <c r="Q1441" i="5" a="1"/>
  <c r="Q1441" i="5" s="1"/>
  <c r="Q16" i="5" a="1"/>
  <c r="Q16" i="5" s="1"/>
  <c r="Q1204" i="5" a="1"/>
  <c r="Q1204" i="5" s="1"/>
  <c r="Q1008" i="5" a="1"/>
  <c r="Q1008" i="5" s="1"/>
  <c r="Q227" i="5" a="1"/>
  <c r="Q227" i="5" s="1"/>
  <c r="Q437" i="5" a="1"/>
  <c r="Q437" i="5" s="1"/>
  <c r="R437" i="5" s="1"/>
  <c r="O879" i="5" a="1"/>
  <c r="O879" i="5" s="1"/>
  <c r="O654" i="5" a="1"/>
  <c r="O654" i="5" s="1"/>
  <c r="O822" i="5" a="1"/>
  <c r="O822" i="5" s="1"/>
  <c r="O2438" i="5" a="1"/>
  <c r="O2438" i="5" s="1"/>
  <c r="O2000" i="5" a="1"/>
  <c r="O2000" i="5" s="1"/>
  <c r="O1368" i="5" a="1"/>
  <c r="O1368" i="5" s="1"/>
  <c r="O1583" i="5" a="1"/>
  <c r="O1583" i="5" s="1"/>
  <c r="Q1439" i="5" a="1"/>
  <c r="Q1439" i="5" s="1"/>
  <c r="R1439" i="5" s="1"/>
  <c r="O655" i="5" a="1"/>
  <c r="O655" i="5" s="1"/>
  <c r="Q1559" i="5" a="1"/>
  <c r="Q1559" i="5" s="1"/>
  <c r="Q974" i="5" a="1"/>
  <c r="Q974" i="5" s="1"/>
  <c r="O330" i="5" a="1"/>
  <c r="O330" i="5" s="1"/>
  <c r="O1870" i="5" a="1"/>
  <c r="O1870" i="5" s="1"/>
  <c r="Q1160" i="5" a="1"/>
  <c r="Q1160" i="5" s="1"/>
  <c r="Q1869" i="5" a="1"/>
  <c r="Q1869" i="5" s="1"/>
  <c r="Q640" i="5" a="1"/>
  <c r="Q640" i="5" s="1"/>
  <c r="Q2332" i="5" a="1"/>
  <c r="Q2332" i="5" s="1"/>
  <c r="Q1584" i="5" a="1"/>
  <c r="Q1584" i="5" s="1"/>
  <c r="O1485" i="5" a="1"/>
  <c r="O1485" i="5" s="1"/>
  <c r="Q1481" i="5" a="1"/>
  <c r="Q1481" i="5" s="1"/>
  <c r="O1495" i="5" a="1"/>
  <c r="O1495" i="5" s="1"/>
  <c r="P1495" i="5" s="1"/>
  <c r="U1495" i="5" s="1"/>
  <c r="O675" i="5" a="1"/>
  <c r="O675" i="5" s="1"/>
  <c r="O1875" i="5" a="1"/>
  <c r="O1875" i="5" s="1"/>
  <c r="O2313" i="5" a="1"/>
  <c r="O2313" i="5" s="1"/>
  <c r="Q484" i="5" a="1"/>
  <c r="Q484" i="5" s="1"/>
  <c r="Q998" i="5" a="1"/>
  <c r="Q998" i="5" s="1"/>
  <c r="Q1811" i="5" a="1"/>
  <c r="Q1811" i="5" s="1"/>
  <c r="O816" i="5" a="1"/>
  <c r="O816" i="5" s="1"/>
  <c r="O813" i="5" a="1"/>
  <c r="O813" i="5" s="1"/>
  <c r="O615" i="5" a="1"/>
  <c r="O615" i="5" s="1"/>
  <c r="O935" i="5" a="1"/>
  <c r="O935" i="5" s="1"/>
  <c r="O1923" i="5" a="1"/>
  <c r="O1923" i="5" s="1"/>
  <c r="O1880" i="5" a="1"/>
  <c r="O1880" i="5" s="1"/>
  <c r="O2005" i="5" a="1"/>
  <c r="O2005" i="5" s="1"/>
  <c r="O516" i="5" a="1"/>
  <c r="O516" i="5" s="1"/>
  <c r="O1852" i="5" a="1"/>
  <c r="O1852" i="5" s="1"/>
  <c r="O180" i="5" a="1"/>
  <c r="O180" i="5" s="1"/>
  <c r="O2212" i="5" a="1"/>
  <c r="O2212" i="5" s="1"/>
  <c r="Q975" i="5" a="1"/>
  <c r="Q975" i="5" s="1"/>
  <c r="Q1849" i="5" a="1"/>
  <c r="Q1849" i="5" s="1"/>
  <c r="R1849" i="5" s="1"/>
  <c r="O422" i="5" a="1"/>
  <c r="O422" i="5" s="1"/>
  <c r="O91" i="5" a="1"/>
  <c r="O91" i="5" s="1"/>
  <c r="O1393" i="5" a="1"/>
  <c r="O1393" i="5" s="1"/>
  <c r="O2210" i="5" a="1"/>
  <c r="O2210" i="5" s="1"/>
  <c r="O1836" i="5" a="1"/>
  <c r="O1836" i="5" s="1"/>
  <c r="P1836" i="5" s="1"/>
  <c r="Q2282" i="5" a="1"/>
  <c r="Q2282" i="5" s="1"/>
  <c r="Q345" i="5" a="1"/>
  <c r="Q345" i="5" s="1"/>
  <c r="Q63" i="5" a="1"/>
  <c r="Q63" i="5" s="1"/>
  <c r="Q553" i="5" a="1"/>
  <c r="Q553" i="5" s="1"/>
  <c r="Q898" i="5" a="1"/>
  <c r="Q898" i="5" s="1"/>
  <c r="Q1196" i="5" a="1"/>
  <c r="Q1196" i="5" s="1"/>
  <c r="O1376" i="5" a="1"/>
  <c r="O1376" i="5" s="1"/>
  <c r="O842" i="5" a="1"/>
  <c r="O842" i="5" s="1"/>
  <c r="O2114" i="5" a="1"/>
  <c r="O2114" i="5" s="1"/>
  <c r="P2114" i="5" s="1"/>
  <c r="Q168" i="5" a="1"/>
  <c r="Q168" i="5" s="1"/>
  <c r="P1440" i="5"/>
  <c r="U1440" i="5" s="1"/>
  <c r="O457" i="5" a="1"/>
  <c r="O457" i="5" s="1"/>
  <c r="Q276" i="5" a="1"/>
  <c r="Q276" i="5" s="1"/>
  <c r="Q1238" i="5" a="1"/>
  <c r="Q1238" i="5" s="1"/>
  <c r="Q2378" i="5" a="1"/>
  <c r="Q2378" i="5" s="1"/>
  <c r="P402" i="5"/>
  <c r="U402" i="5" s="1"/>
  <c r="O1153" i="5" a="1"/>
  <c r="O1153" i="5" s="1"/>
  <c r="O2400" i="5" a="1"/>
  <c r="O2400" i="5" s="1"/>
  <c r="O1178" i="5" a="1"/>
  <c r="O1178" i="5" s="1"/>
  <c r="O201" i="5" a="1"/>
  <c r="O201" i="5" s="1"/>
  <c r="O81" i="5" a="1"/>
  <c r="O81" i="5" s="1"/>
  <c r="O221" i="5" a="1"/>
  <c r="O221" i="5" s="1"/>
  <c r="O1079" i="5" a="1"/>
  <c r="O1079" i="5" s="1"/>
  <c r="O1794" i="5" a="1"/>
  <c r="O1794" i="5" s="1"/>
  <c r="Q814" i="5" a="1"/>
  <c r="Q814" i="5" s="1"/>
  <c r="Q788" i="5" a="1"/>
  <c r="Q788" i="5" s="1"/>
  <c r="Q937" i="5" a="1"/>
  <c r="Q937" i="5" s="1"/>
  <c r="O2169" i="5" a="1"/>
  <c r="O2169" i="5" s="1"/>
  <c r="O48" i="5" a="1"/>
  <c r="O48" i="5" s="1"/>
  <c r="O2107" i="5" a="1"/>
  <c r="O2107" i="5" s="1"/>
  <c r="O2059" i="5" a="1"/>
  <c r="O2059" i="5" s="1"/>
  <c r="O2402" i="5" a="1"/>
  <c r="O2402" i="5" s="1"/>
  <c r="O1462" i="5" a="1"/>
  <c r="O1462" i="5" s="1"/>
  <c r="O1511" i="5" a="1"/>
  <c r="O1511" i="5" s="1"/>
  <c r="O1957" i="5" a="1"/>
  <c r="O1957" i="5" s="1"/>
  <c r="O581" i="5" a="1"/>
  <c r="O581" i="5" s="1"/>
  <c r="O123" i="5" a="1"/>
  <c r="O123" i="5" s="1"/>
  <c r="O82" i="5" a="1"/>
  <c r="O82" i="5" s="1"/>
  <c r="Q1118" i="5" a="1"/>
  <c r="Q1118" i="5" s="1"/>
  <c r="O1344" i="5" a="1"/>
  <c r="O1344" i="5" s="1"/>
  <c r="O104" i="5" a="1"/>
  <c r="O104" i="5" s="1"/>
  <c r="P104" i="5" s="1"/>
  <c r="U104" i="5" s="1"/>
  <c r="O765" i="5" a="1"/>
  <c r="O765" i="5" s="1"/>
  <c r="P765" i="5" s="1"/>
  <c r="U765" i="5" s="1"/>
  <c r="O1914" i="5" a="1"/>
  <c r="O1914" i="5" s="1"/>
  <c r="Q1868" i="5" a="1"/>
  <c r="Q1868" i="5" s="1"/>
  <c r="O345" i="5" a="1"/>
  <c r="O345" i="5" s="1"/>
  <c r="O1696" i="5" a="1"/>
  <c r="O1696" i="5" s="1"/>
  <c r="O317" i="5" a="1"/>
  <c r="O317" i="5" s="1"/>
  <c r="Q1917" i="5" a="1"/>
  <c r="Q1917" i="5" s="1"/>
  <c r="O552" i="5" a="1"/>
  <c r="O552" i="5" s="1"/>
  <c r="O635" i="5" a="1"/>
  <c r="O635" i="5" s="1"/>
  <c r="O1681" i="5" a="1"/>
  <c r="O1681" i="5" s="1"/>
  <c r="O293" i="5" a="1"/>
  <c r="O293" i="5" s="1"/>
  <c r="O347" i="5" a="1"/>
  <c r="O347" i="5" s="1"/>
  <c r="O1456" i="5" a="1"/>
  <c r="O1456" i="5" s="1"/>
  <c r="O1971" i="5" a="1"/>
  <c r="O1971" i="5" s="1"/>
  <c r="O998" i="5" a="1"/>
  <c r="O998" i="5" s="1"/>
  <c r="Q1971" i="5" a="1"/>
  <c r="Q1971" i="5" s="1"/>
  <c r="Q1004" i="5" a="1"/>
  <c r="Q1004" i="5" s="1"/>
  <c r="Q858" i="5" a="1"/>
  <c r="Q858" i="5" s="1"/>
  <c r="R858" i="5" s="1"/>
  <c r="Q1866" i="5" a="1"/>
  <c r="Q1866" i="5" s="1"/>
  <c r="Q2439" i="5" a="1"/>
  <c r="Q2439" i="5" s="1"/>
  <c r="Q1922" i="5" a="1"/>
  <c r="Q1922" i="5" s="1"/>
  <c r="Q289" i="5" a="1"/>
  <c r="Q289" i="5" s="1"/>
  <c r="R289" i="5" s="1"/>
  <c r="Q1156" i="5" a="1"/>
  <c r="Q1156" i="5" s="1"/>
  <c r="Q972" i="5" a="1"/>
  <c r="Q972" i="5" s="1"/>
  <c r="O1238" i="5" a="1"/>
  <c r="O1238" i="5" s="1"/>
  <c r="O1685" i="5" a="1"/>
  <c r="O1685" i="5" s="1"/>
  <c r="O962" i="5" a="1"/>
  <c r="O962" i="5" s="1"/>
  <c r="Q819" i="5" a="1"/>
  <c r="Q819" i="5" s="1"/>
  <c r="Q1993" i="5" a="1"/>
  <c r="Q1993" i="5" s="1"/>
  <c r="R1993" i="5" s="1"/>
  <c r="Q900" i="5" a="1"/>
  <c r="Q900" i="5" s="1"/>
  <c r="Q1820" i="5" a="1"/>
  <c r="Q1820" i="5" s="1"/>
  <c r="Q2275" i="5" a="1"/>
  <c r="Q2275" i="5" s="1"/>
  <c r="O616" i="5" a="1"/>
  <c r="O616" i="5" s="1"/>
  <c r="O1301" i="5" a="1"/>
  <c r="O1301" i="5" s="1"/>
  <c r="O304" i="5" a="1"/>
  <c r="O304" i="5" s="1"/>
  <c r="O1896" i="5" a="1"/>
  <c r="O1896" i="5" s="1"/>
  <c r="O1111" i="5" a="1"/>
  <c r="O1111" i="5" s="1"/>
  <c r="O159" i="5" a="1"/>
  <c r="O159" i="5" s="1"/>
  <c r="O250" i="5" a="1"/>
  <c r="O250" i="5" s="1"/>
  <c r="O1955" i="5" a="1"/>
  <c r="O1955" i="5" s="1"/>
  <c r="O554" i="5" a="1"/>
  <c r="O554" i="5" s="1"/>
  <c r="O480" i="5" a="1"/>
  <c r="O480" i="5" s="1"/>
  <c r="O1540" i="5" a="1"/>
  <c r="O1540" i="5" s="1"/>
  <c r="O1186" i="5" a="1"/>
  <c r="O1186" i="5" s="1"/>
  <c r="O2427" i="5" a="1"/>
  <c r="O2427" i="5" s="1"/>
  <c r="Q1787" i="5" a="1"/>
  <c r="Q1787" i="5" s="1"/>
  <c r="O2227" i="5" a="1"/>
  <c r="O2227" i="5" s="1"/>
  <c r="P2227" i="5" s="1"/>
  <c r="U2227" i="5" s="1"/>
  <c r="O534" i="5" a="1"/>
  <c r="O534" i="5" s="1"/>
  <c r="O177" i="5" a="1"/>
  <c r="O177" i="5" s="1"/>
  <c r="O263" i="5" a="1"/>
  <c r="O263" i="5" s="1"/>
  <c r="O1619" i="5" a="1"/>
  <c r="O1619" i="5" s="1"/>
  <c r="Q2135" i="5" a="1"/>
  <c r="Q2135" i="5" s="1"/>
  <c r="Q1985" i="5" a="1"/>
  <c r="Q1985" i="5" s="1"/>
  <c r="Q383" i="5" a="1"/>
  <c r="Q383" i="5" s="1"/>
  <c r="Q236" i="5" a="1"/>
  <c r="Q236" i="5" s="1"/>
  <c r="Q758" i="5" a="1"/>
  <c r="Q758" i="5" s="1"/>
  <c r="Q675" i="5" a="1"/>
  <c r="Q675" i="5" s="1"/>
  <c r="R675" i="5" s="1"/>
  <c r="Q927" i="5" a="1"/>
  <c r="Q927" i="5" s="1"/>
  <c r="R927" i="5" s="1"/>
  <c r="O2101" i="5" a="1"/>
  <c r="O2101" i="5" s="1"/>
  <c r="O475" i="5" a="1"/>
  <c r="O475" i="5" s="1"/>
  <c r="O382" i="5" a="1"/>
  <c r="O382" i="5" s="1"/>
  <c r="O1259" i="5" a="1"/>
  <c r="O1259" i="5" s="1"/>
  <c r="O885" i="5" a="1"/>
  <c r="O885" i="5" s="1"/>
  <c r="P885" i="5" s="1"/>
  <c r="O985" i="5" a="1"/>
  <c r="O985" i="5" s="1"/>
  <c r="O517" i="5" a="1"/>
  <c r="O517" i="5" s="1"/>
  <c r="O927" i="5" a="1"/>
  <c r="O927" i="5" s="1"/>
  <c r="O736" i="5" a="1"/>
  <c r="O736" i="5" s="1"/>
  <c r="O572" i="5" a="1"/>
  <c r="O572" i="5" s="1"/>
  <c r="R1611" i="5"/>
  <c r="O511" i="5" a="1"/>
  <c r="O511" i="5" s="1"/>
  <c r="O604" i="5" a="1"/>
  <c r="O604" i="5" s="1"/>
  <c r="O264" i="5" a="1"/>
  <c r="O264" i="5" s="1"/>
  <c r="O1477" i="5" a="1"/>
  <c r="O1477" i="5" s="1"/>
  <c r="P1477" i="5" s="1"/>
  <c r="O1705" i="5" a="1"/>
  <c r="O1705" i="5" s="1"/>
  <c r="O2140" i="5" a="1"/>
  <c r="O2140" i="5" s="1"/>
  <c r="O1249" i="5" a="1"/>
  <c r="O1249" i="5" s="1"/>
  <c r="O694" i="5" a="1"/>
  <c r="O694" i="5" s="1"/>
  <c r="O78" i="5" a="1"/>
  <c r="O78" i="5" s="1"/>
  <c r="O1594" i="5" a="1"/>
  <c r="O1594" i="5" s="1"/>
  <c r="P1594" i="5" s="1"/>
  <c r="Q1406" i="5" a="1"/>
  <c r="Q1406" i="5" s="1"/>
  <c r="R1406" i="5" s="1"/>
  <c r="Q2215" i="5" a="1"/>
  <c r="Q2215" i="5" s="1"/>
  <c r="Q78" i="5" a="1"/>
  <c r="Q78" i="5" s="1"/>
  <c r="O1974" i="5" a="1"/>
  <c r="O1974" i="5" s="1"/>
  <c r="O1508" i="5" a="1"/>
  <c r="O1508" i="5" s="1"/>
  <c r="Q820" i="5" a="1"/>
  <c r="Q820" i="5" s="1"/>
  <c r="Q2048" i="5" a="1"/>
  <c r="Q2048" i="5" s="1"/>
  <c r="Q1137" i="5" a="1"/>
  <c r="Q1137" i="5" s="1"/>
  <c r="Q246" i="5" a="1"/>
  <c r="Q246" i="5" s="1"/>
  <c r="R246" i="5" s="1"/>
  <c r="Q2278" i="5" a="1"/>
  <c r="Q2278" i="5" s="1"/>
  <c r="Q11" i="5" a="1"/>
  <c r="Q11" i="5" s="1"/>
  <c r="Q1218" i="5" a="1"/>
  <c r="Q1218" i="5" s="1"/>
  <c r="Q370" i="5" a="1"/>
  <c r="Q370" i="5" s="1"/>
  <c r="R370" i="5" s="1"/>
  <c r="Q964" i="5" a="1"/>
  <c r="Q964" i="5" s="1"/>
  <c r="Q2269" i="5" a="1"/>
  <c r="Q2269" i="5" s="1"/>
  <c r="O1504" i="5" a="1"/>
  <c r="O1504" i="5" s="1"/>
  <c r="O255" i="5" a="1"/>
  <c r="O255" i="5" s="1"/>
  <c r="P255" i="5" s="1"/>
  <c r="O668" i="5" a="1"/>
  <c r="O668" i="5" s="1"/>
  <c r="O1221" i="5" a="1"/>
  <c r="O1221" i="5" s="1"/>
  <c r="O1463" i="5" a="1"/>
  <c r="O1463" i="5" s="1"/>
  <c r="Q1874" i="5" a="1"/>
  <c r="Q1874" i="5" s="1"/>
  <c r="Q29" i="5" a="1"/>
  <c r="Q29" i="5" s="1"/>
  <c r="Q347" i="5" a="1"/>
  <c r="Q347" i="5" s="1"/>
  <c r="R509" i="5"/>
  <c r="O988" i="5" a="1"/>
  <c r="O988" i="5" s="1"/>
  <c r="O1541" i="5" a="1"/>
  <c r="O1541" i="5" s="1"/>
  <c r="O755" i="5" a="1"/>
  <c r="O755" i="5" s="1"/>
  <c r="O249" i="5" a="1"/>
  <c r="O249" i="5" s="1"/>
  <c r="O273" i="5" a="1"/>
  <c r="O273" i="5" s="1"/>
  <c r="O1468" i="5" a="1"/>
  <c r="O1468" i="5" s="1"/>
  <c r="O1840" i="5" a="1"/>
  <c r="O1840" i="5" s="1"/>
  <c r="O2388" i="5" a="1"/>
  <c r="O2388" i="5" s="1"/>
  <c r="P2388" i="5" s="1"/>
  <c r="Q1781" i="5" a="1"/>
  <c r="Q1781" i="5" s="1"/>
  <c r="Q169" i="5" a="1"/>
  <c r="Q169" i="5" s="1"/>
  <c r="R169" i="5" s="1"/>
  <c r="Q1436" i="5" a="1"/>
  <c r="Q1436" i="5" s="1"/>
  <c r="O199" i="5" a="1"/>
  <c r="O199" i="5" s="1"/>
  <c r="Q270" i="5" a="1"/>
  <c r="Q270" i="5" s="1"/>
  <c r="R270" i="5" s="1"/>
  <c r="Q2163" i="5" a="1"/>
  <c r="Q2163" i="5" s="1"/>
  <c r="Q987" i="5" a="1"/>
  <c r="Q987" i="5" s="1"/>
  <c r="Q2371" i="5" a="1"/>
  <c r="Q2371" i="5" s="1"/>
  <c r="O1714" i="5" a="1"/>
  <c r="O1714" i="5" s="1"/>
  <c r="O397" i="5" a="1"/>
  <c r="O397" i="5" s="1"/>
  <c r="O279" i="5" a="1"/>
  <c r="O279" i="5" s="1"/>
  <c r="O2426" i="5" a="1"/>
  <c r="O2426" i="5" s="1"/>
  <c r="O628" i="5" a="1"/>
  <c r="O628" i="5" s="1"/>
  <c r="P628" i="5" s="1"/>
  <c r="U628" i="5" s="1"/>
  <c r="O2187" i="5" a="1"/>
  <c r="O2187" i="5" s="1"/>
  <c r="O1992" i="5" a="1"/>
  <c r="O1992" i="5" s="1"/>
  <c r="O1327" i="5" a="1"/>
  <c r="O1327" i="5" s="1"/>
  <c r="P1327" i="5" s="1"/>
  <c r="U1327" i="5" s="1"/>
  <c r="O1935" i="5" a="1"/>
  <c r="O1935" i="5" s="1"/>
  <c r="P1399" i="5"/>
  <c r="U1399" i="5" s="1"/>
  <c r="Q22" i="5" a="1"/>
  <c r="Q22" i="5" s="1"/>
  <c r="Q2248" i="5" a="1"/>
  <c r="Q2248" i="5" s="1"/>
  <c r="Q1806" i="5" a="1"/>
  <c r="Q1806" i="5" s="1"/>
  <c r="Q363" i="5" a="1"/>
  <c r="Q363" i="5" s="1"/>
  <c r="R363" i="5" s="1"/>
  <c r="T363" i="5" s="1"/>
  <c r="S363" i="5" s="1"/>
  <c r="O369" i="5" a="1"/>
  <c r="O369" i="5" s="1"/>
  <c r="Q1906" i="5" a="1"/>
  <c r="Q1906" i="5" s="1"/>
  <c r="O1953" i="5" a="1"/>
  <c r="O1953" i="5" s="1"/>
  <c r="O1968" i="5" a="1"/>
  <c r="O1968" i="5" s="1"/>
  <c r="O2151" i="5" a="1"/>
  <c r="O2151" i="5" s="1"/>
  <c r="O1505" i="5" a="1"/>
  <c r="O1505" i="5" s="1"/>
  <c r="O41" i="5" a="1"/>
  <c r="O41" i="5" s="1"/>
  <c r="O1083" i="5" a="1"/>
  <c r="O1083" i="5" s="1"/>
  <c r="O119" i="5" a="1"/>
  <c r="O119" i="5" s="1"/>
  <c r="Q1463" i="5" a="1"/>
  <c r="Q1463" i="5" s="1"/>
  <c r="R1463" i="5" s="1"/>
  <c r="Q8" i="5" a="1"/>
  <c r="Q8" i="5" s="1"/>
  <c r="R8" i="5" s="1"/>
  <c r="Q1176" i="5" a="1"/>
  <c r="Q1176" i="5" s="1"/>
  <c r="R1176" i="5" s="1"/>
  <c r="Q1290" i="5" a="1"/>
  <c r="Q1290" i="5" s="1"/>
  <c r="Q1230" i="5" a="1"/>
  <c r="Q1230" i="5" s="1"/>
  <c r="Q1818" i="5" a="1"/>
  <c r="Q1818" i="5" s="1"/>
  <c r="R1818" i="5" s="1"/>
  <c r="Q905" i="5" a="1"/>
  <c r="Q905" i="5" s="1"/>
  <c r="Q622" i="5" a="1"/>
  <c r="Q622" i="5" s="1"/>
  <c r="Q384" i="5" a="1"/>
  <c r="Q384" i="5" s="1"/>
  <c r="R384" i="5" s="1"/>
  <c r="Q669" i="5" a="1"/>
  <c r="Q669" i="5" s="1"/>
  <c r="R669" i="5" s="1"/>
  <c r="Q33" i="5" a="1"/>
  <c r="Q33" i="5" s="1"/>
  <c r="Q528" i="5" a="1"/>
  <c r="Q528" i="5" s="1"/>
  <c r="Q1626" i="5" a="1"/>
  <c r="Q1626" i="5" s="1"/>
  <c r="Q1287" i="5" a="1"/>
  <c r="Q1287" i="5" s="1"/>
  <c r="Q1613" i="5" a="1"/>
  <c r="Q1613" i="5" s="1"/>
  <c r="Q1120" i="5" a="1"/>
  <c r="Q1120" i="5" s="1"/>
  <c r="R1120" i="5" s="1"/>
  <c r="O277" i="5" a="1"/>
  <c r="O277" i="5" s="1"/>
  <c r="P277" i="5" s="1"/>
  <c r="O1226" i="5" a="1"/>
  <c r="O1226" i="5" s="1"/>
  <c r="Q1348" i="5" a="1"/>
  <c r="Q1348" i="5" s="1"/>
  <c r="O975" i="5" a="1"/>
  <c r="O975" i="5" s="1"/>
  <c r="O622" i="5" a="1"/>
  <c r="O622" i="5" s="1"/>
  <c r="O1314" i="5" a="1"/>
  <c r="O1314" i="5" s="1"/>
  <c r="O313" i="5" a="1"/>
  <c r="O313" i="5" s="1"/>
  <c r="O1476" i="5" a="1"/>
  <c r="O1476" i="5" s="1"/>
  <c r="O507" i="5" a="1"/>
  <c r="O507" i="5" s="1"/>
  <c r="P507" i="5" s="1"/>
  <c r="O953" i="5" a="1"/>
  <c r="O953" i="5" s="1"/>
  <c r="P953" i="5" s="1"/>
  <c r="O1951" i="5" a="1"/>
  <c r="O1951" i="5" s="1"/>
  <c r="P1951" i="5" s="1"/>
  <c r="O746" i="5" a="1"/>
  <c r="O746" i="5" s="1"/>
  <c r="O2275" i="5" a="1"/>
  <c r="O2275" i="5" s="1"/>
  <c r="O909" i="5" a="1"/>
  <c r="O909" i="5" s="1"/>
  <c r="O891" i="5" a="1"/>
  <c r="O891" i="5" s="1"/>
  <c r="O1369" i="5" a="1"/>
  <c r="O1369" i="5" s="1"/>
  <c r="O468" i="5" a="1"/>
  <c r="O468" i="5" s="1"/>
  <c r="P468" i="5" s="1"/>
  <c r="Q2224" i="5" a="1"/>
  <c r="Q2224" i="5" s="1"/>
  <c r="R2224" i="5" s="1"/>
  <c r="Q862" i="5" a="1"/>
  <c r="Q862" i="5" s="1"/>
  <c r="R862" i="5" s="1"/>
  <c r="O2167" i="5" a="1"/>
  <c r="O2167" i="5" s="1"/>
  <c r="O854" i="5" a="1"/>
  <c r="O854" i="5" s="1"/>
  <c r="P854" i="5" s="1"/>
  <c r="O1545" i="5" a="1"/>
  <c r="O1545" i="5" s="1"/>
  <c r="O1486" i="5" a="1"/>
  <c r="O1486" i="5" s="1"/>
  <c r="P1486" i="5" s="1"/>
  <c r="O738" i="5" a="1"/>
  <c r="O738" i="5" s="1"/>
  <c r="O928" i="5" a="1"/>
  <c r="O928" i="5" s="1"/>
  <c r="P928" i="5" s="1"/>
  <c r="O908" i="5" a="1"/>
  <c r="O908" i="5" s="1"/>
  <c r="O1771" i="5" a="1"/>
  <c r="O1771" i="5" s="1"/>
  <c r="O80" i="5" a="1"/>
  <c r="O80" i="5" s="1"/>
  <c r="O1492" i="5" a="1"/>
  <c r="O1492" i="5" s="1"/>
  <c r="O587" i="5" a="1"/>
  <c r="O587" i="5" s="1"/>
  <c r="O585" i="5" a="1"/>
  <c r="O585" i="5" s="1"/>
  <c r="O1231" i="5" a="1"/>
  <c r="O1231" i="5" s="1"/>
  <c r="O258" i="5" a="1"/>
  <c r="O258" i="5" s="1"/>
  <c r="P258" i="5" s="1"/>
  <c r="O312" i="5" a="1"/>
  <c r="O312" i="5" s="1"/>
  <c r="Q457" i="5" a="1"/>
  <c r="Q457" i="5" s="1"/>
  <c r="R457" i="5" s="1"/>
  <c r="O737" i="5" a="1"/>
  <c r="O737" i="5" s="1"/>
  <c r="O1197" i="5" a="1"/>
  <c r="O1197" i="5" s="1"/>
  <c r="O1967" i="5" a="1"/>
  <c r="O1967" i="5" s="1"/>
  <c r="O1138" i="5" a="1"/>
  <c r="O1138" i="5" s="1"/>
  <c r="P1138" i="5" s="1"/>
  <c r="O1950" i="5" a="1"/>
  <c r="O1950" i="5" s="1"/>
  <c r="O1552" i="5" a="1"/>
  <c r="O1552" i="5" s="1"/>
  <c r="P1552" i="5" s="1"/>
  <c r="Q1751" i="5" a="1"/>
  <c r="Q1751" i="5" s="1"/>
  <c r="R1751" i="5" s="1"/>
  <c r="Q1737" i="5" a="1"/>
  <c r="Q1737" i="5" s="1"/>
  <c r="Q1580" i="5" a="1"/>
  <c r="Q1580" i="5" s="1"/>
  <c r="Q1167" i="5" a="1"/>
  <c r="Q1167" i="5" s="1"/>
  <c r="Q208" i="5" a="1"/>
  <c r="Q208" i="5" s="1"/>
  <c r="R208" i="5" s="1"/>
  <c r="Q942" i="5" a="1"/>
  <c r="Q942" i="5" s="1"/>
  <c r="O912" i="5" a="1"/>
  <c r="O912" i="5" s="1"/>
  <c r="O2454" i="5" a="1"/>
  <c r="O2454" i="5" s="1"/>
  <c r="P2454" i="5" s="1"/>
  <c r="O900" i="5" a="1"/>
  <c r="O900" i="5" s="1"/>
  <c r="P900" i="5" s="1"/>
  <c r="O276" i="5" a="1"/>
  <c r="O276" i="5" s="1"/>
  <c r="O2225" i="5" a="1"/>
  <c r="O2225" i="5" s="1"/>
  <c r="O1628" i="5" a="1"/>
  <c r="O1628" i="5" s="1"/>
  <c r="O184" i="5" a="1"/>
  <c r="O184" i="5" s="1"/>
  <c r="O1034" i="5" a="1"/>
  <c r="O1034" i="5" s="1"/>
  <c r="P1034" i="5" s="1"/>
  <c r="O974" i="5" a="1"/>
  <c r="O974" i="5" s="1"/>
  <c r="O1608" i="5" a="1"/>
  <c r="O1608" i="5" s="1"/>
  <c r="P1608" i="5" s="1"/>
  <c r="O272" i="5" a="1"/>
  <c r="O272" i="5" s="1"/>
  <c r="P272" i="5" s="1"/>
  <c r="U272" i="5" s="1"/>
  <c r="O889" i="5" a="1"/>
  <c r="O889" i="5" s="1"/>
  <c r="O34" i="5" a="1"/>
  <c r="O34" i="5" s="1"/>
  <c r="O381" i="5" a="1"/>
  <c r="O381" i="5" s="1"/>
  <c r="P381" i="5" s="1"/>
  <c r="O2194" i="5" a="1"/>
  <c r="O2194" i="5" s="1"/>
  <c r="P2251" i="5"/>
  <c r="U2251" i="5" s="1"/>
  <c r="O1853" i="5" a="1"/>
  <c r="O1853" i="5" s="1"/>
  <c r="O2267" i="5" a="1"/>
  <c r="O2267" i="5" s="1"/>
  <c r="P2267" i="5" s="1"/>
  <c r="O905" i="5" a="1"/>
  <c r="O905" i="5" s="1"/>
  <c r="O1304" i="5" a="1"/>
  <c r="O1304" i="5" s="1"/>
  <c r="P1304" i="5" s="1"/>
  <c r="Q178" i="5" a="1"/>
  <c r="Q178" i="5" s="1"/>
  <c r="Q645" i="5" a="1"/>
  <c r="Q645" i="5" s="1"/>
  <c r="Q1616" i="5" a="1"/>
  <c r="Q1616" i="5" s="1"/>
  <c r="Q2274" i="5" a="1"/>
  <c r="Q2274" i="5" s="1"/>
  <c r="Q231" i="5" a="1"/>
  <c r="Q231" i="5" s="1"/>
  <c r="O936" i="5" a="1"/>
  <c r="O936" i="5" s="1"/>
  <c r="P936" i="5" s="1"/>
  <c r="Q1665" i="5" a="1"/>
  <c r="Q1665" i="5" s="1"/>
  <c r="Q1159" i="5" a="1"/>
  <c r="Q1159" i="5" s="1"/>
  <c r="O1230" i="5" a="1"/>
  <c r="O1230" i="5" s="1"/>
  <c r="O1103" i="5" a="1"/>
  <c r="O1103" i="5" s="1"/>
  <c r="O966" i="5" a="1"/>
  <c r="O966" i="5" s="1"/>
  <c r="Q2212" i="5" a="1"/>
  <c r="Q2212" i="5" s="1"/>
  <c r="O419" i="5" a="1"/>
  <c r="O419" i="5" s="1"/>
  <c r="O1319" i="5" a="1"/>
  <c r="O1319" i="5" s="1"/>
  <c r="O1712" i="5" a="1"/>
  <c r="O1712" i="5" s="1"/>
  <c r="P1712" i="5" s="1"/>
  <c r="O1311" i="5" a="1"/>
  <c r="O1311" i="5" s="1"/>
  <c r="O923" i="5" a="1"/>
  <c r="O923" i="5" s="1"/>
  <c r="O1893" i="5" a="1"/>
  <c r="O1893" i="5" s="1"/>
  <c r="P1893" i="5" s="1"/>
  <c r="O1745" i="5" a="1"/>
  <c r="O1745" i="5" s="1"/>
  <c r="O411" i="5" a="1"/>
  <c r="O411" i="5" s="1"/>
  <c r="O109" i="5" a="1"/>
  <c r="O109" i="5" s="1"/>
  <c r="O650" i="5" a="1"/>
  <c r="O650" i="5" s="1"/>
  <c r="P650" i="5" s="1"/>
  <c r="O28" i="5" a="1"/>
  <c r="O28" i="5" s="1"/>
  <c r="O2354" i="5" a="1"/>
  <c r="O2354" i="5" s="1"/>
  <c r="O1910" i="5" a="1"/>
  <c r="O1910" i="5" s="1"/>
  <c r="O1684" i="5" a="1"/>
  <c r="O1684" i="5" s="1"/>
  <c r="O710" i="5" a="1"/>
  <c r="O710" i="5" s="1"/>
  <c r="Q997" i="5" a="1"/>
  <c r="Q997" i="5" s="1"/>
  <c r="R997" i="5" s="1"/>
  <c r="Q1248" i="5" a="1"/>
  <c r="Q1248" i="5" s="1"/>
  <c r="Q302" i="5" a="1"/>
  <c r="Q302" i="5" s="1"/>
  <c r="R302" i="5" s="1"/>
  <c r="Q1554" i="5" a="1"/>
  <c r="Q1554" i="5" s="1"/>
  <c r="R1554" i="5" s="1"/>
  <c r="Q1712" i="5" a="1"/>
  <c r="Q1712" i="5" s="1"/>
  <c r="O836" i="5" a="1"/>
  <c r="O836" i="5" s="1"/>
  <c r="O952" i="5" a="1"/>
  <c r="O952" i="5" s="1"/>
  <c r="O111" i="5" a="1"/>
  <c r="O111" i="5" s="1"/>
  <c r="O1934" i="5" a="1"/>
  <c r="O1934" i="5" s="1"/>
  <c r="P1934" i="5" s="1"/>
  <c r="O187" i="5" a="1"/>
  <c r="O187" i="5" s="1"/>
  <c r="Q1901" i="5" a="1"/>
  <c r="Q1901" i="5" s="1"/>
  <c r="R1901" i="5" s="1"/>
  <c r="Q1147" i="5" a="1"/>
  <c r="Q1147" i="5" s="1"/>
  <c r="R1147" i="5" s="1"/>
  <c r="Q1934" i="5" a="1"/>
  <c r="Q1934" i="5" s="1"/>
  <c r="O575" i="5" a="1"/>
  <c r="O575" i="5" s="1"/>
  <c r="O1044" i="5" a="1"/>
  <c r="O1044" i="5" s="1"/>
  <c r="O162" i="5" a="1"/>
  <c r="O162" i="5" s="1"/>
  <c r="O1777" i="5" a="1"/>
  <c r="O1777" i="5" s="1"/>
  <c r="O705" i="5" a="1"/>
  <c r="O705" i="5" s="1"/>
  <c r="O1124" i="5" a="1"/>
  <c r="O1124" i="5" s="1"/>
  <c r="O1005" i="5" a="1"/>
  <c r="O1005" i="5" s="1"/>
  <c r="O1136" i="5" a="1"/>
  <c r="O1136" i="5" s="1"/>
  <c r="P1136" i="5" s="1"/>
  <c r="Q212" i="5" a="1"/>
  <c r="Q212" i="5" s="1"/>
  <c r="Q1530" i="5" a="1"/>
  <c r="Q1530" i="5" s="1"/>
  <c r="R1530" i="5" s="1"/>
  <c r="Q172" i="5" a="1"/>
  <c r="Q172" i="5" s="1"/>
  <c r="Q1136" i="5" a="1"/>
  <c r="Q1136" i="5" s="1"/>
  <c r="R1136" i="5" s="1"/>
  <c r="O2063" i="5" a="1"/>
  <c r="O2063" i="5" s="1"/>
  <c r="O1003" i="5" a="1"/>
  <c r="O1003" i="5" s="1"/>
  <c r="P1003" i="5" s="1"/>
  <c r="Q1423" i="5" a="1"/>
  <c r="Q1423" i="5" s="1"/>
  <c r="R1423" i="5" s="1"/>
  <c r="Q2090" i="5" a="1"/>
  <c r="Q2090" i="5" s="1"/>
  <c r="Q1049" i="5" a="1"/>
  <c r="Q1049" i="5" s="1"/>
  <c r="O1131" i="5" a="1"/>
  <c r="O1131" i="5" s="1"/>
  <c r="P1131" i="5" s="1"/>
  <c r="O1100" i="5" a="1"/>
  <c r="O1100" i="5" s="1"/>
  <c r="O132" i="5" a="1"/>
  <c r="O132" i="5" s="1"/>
  <c r="O2371" i="5" a="1"/>
  <c r="O2371" i="5" s="1"/>
  <c r="O130" i="5" a="1"/>
  <c r="O130" i="5" s="1"/>
  <c r="P130" i="5" s="1"/>
  <c r="O1133" i="5" a="1"/>
  <c r="O1133" i="5" s="1"/>
  <c r="O841" i="5" a="1"/>
  <c r="O841" i="5" s="1"/>
  <c r="O2345" i="5" a="1"/>
  <c r="O2345" i="5" s="1"/>
  <c r="O2215" i="5" a="1"/>
  <c r="O2215" i="5" s="1"/>
  <c r="O153" i="5" a="1"/>
  <c r="O153" i="5" s="1"/>
  <c r="O2135" i="5" a="1"/>
  <c r="O2135" i="5" s="1"/>
  <c r="P2135" i="5" s="1"/>
  <c r="O2315" i="5" a="1"/>
  <c r="O2315" i="5" s="1"/>
  <c r="O158" i="5" a="1"/>
  <c r="O158" i="5" s="1"/>
  <c r="P158" i="5" s="1"/>
  <c r="U158" i="5" s="1"/>
  <c r="O899" i="5" a="1"/>
  <c r="O899" i="5" s="1"/>
  <c r="P899" i="5" s="1"/>
  <c r="O1728" i="5" a="1"/>
  <c r="O1728" i="5" s="1"/>
  <c r="P1089" i="5"/>
  <c r="U1089" i="5" s="1"/>
  <c r="Q1477" i="5" a="1"/>
  <c r="Q1477" i="5" s="1"/>
  <c r="R1477" i="5" s="1"/>
  <c r="O1764" i="5" a="1"/>
  <c r="O1764" i="5" s="1"/>
  <c r="O47" i="5" a="1"/>
  <c r="O47" i="5" s="1"/>
  <c r="P47" i="5" s="1"/>
  <c r="O667" i="5" a="1"/>
  <c r="O667" i="5" s="1"/>
  <c r="O1147" i="5" a="1"/>
  <c r="O1147" i="5" s="1"/>
  <c r="P1147" i="5" s="1"/>
  <c r="O1593" i="5" a="1"/>
  <c r="O1593" i="5" s="1"/>
  <c r="Q786" i="5" a="1"/>
  <c r="Q786" i="5" s="1"/>
  <c r="R786" i="5" s="1"/>
  <c r="O2091" i="5" a="1"/>
  <c r="O2091" i="5" s="1"/>
  <c r="O1778" i="5" a="1"/>
  <c r="O1778" i="5" s="1"/>
  <c r="P1778" i="5" s="1"/>
  <c r="O532" i="5" a="1"/>
  <c r="O532" i="5" s="1"/>
  <c r="O2224" i="5" a="1"/>
  <c r="O2224" i="5" s="1"/>
  <c r="P2224" i="5" s="1"/>
  <c r="O2260" i="5" a="1"/>
  <c r="O2260" i="5" s="1"/>
  <c r="O189" i="5" a="1"/>
  <c r="O189" i="5" s="1"/>
  <c r="Q816" i="5" a="1"/>
  <c r="Q816" i="5" s="1"/>
  <c r="R816" i="5" s="1"/>
  <c r="Q2106" i="5" a="1"/>
  <c r="Q2106" i="5" s="1"/>
  <c r="Q612" i="5" a="1"/>
  <c r="Q612" i="5" s="1"/>
  <c r="Q2435" i="5" a="1"/>
  <c r="Q2435" i="5" s="1"/>
  <c r="Q2070" i="5" a="1"/>
  <c r="Q2070" i="5" s="1"/>
  <c r="Q2323" i="5" a="1"/>
  <c r="Q2323" i="5" s="1"/>
  <c r="O1984" i="5" a="1"/>
  <c r="O1984" i="5" s="1"/>
  <c r="O433" i="5" a="1"/>
  <c r="O433" i="5" s="1"/>
  <c r="P433" i="5" s="1"/>
  <c r="O1701" i="5" a="1"/>
  <c r="O1701" i="5" s="1"/>
  <c r="O1070" i="5" a="1"/>
  <c r="O1070" i="5" s="1"/>
  <c r="O62" i="5" a="1"/>
  <c r="O62" i="5" s="1"/>
  <c r="P62" i="5" s="1"/>
  <c r="O1635" i="5" a="1"/>
  <c r="O1635" i="5" s="1"/>
  <c r="P1635" i="5" s="1"/>
  <c r="O1016" i="5" a="1"/>
  <c r="O1016" i="5" s="1"/>
  <c r="O1125" i="5" a="1"/>
  <c r="O1125" i="5" s="1"/>
  <c r="P1125" i="5" s="1"/>
  <c r="O1287" i="5" a="1"/>
  <c r="O1287" i="5" s="1"/>
  <c r="O449" i="5" a="1"/>
  <c r="O449" i="5" s="1"/>
  <c r="P449" i="5" s="1"/>
  <c r="O856" i="5" a="1"/>
  <c r="O856" i="5" s="1"/>
  <c r="O496" i="5" a="1"/>
  <c r="O496" i="5" s="1"/>
  <c r="O1739" i="5" a="1"/>
  <c r="O1739" i="5" s="1"/>
  <c r="O1626" i="5" a="1"/>
  <c r="O1626" i="5" s="1"/>
  <c r="P1626" i="5" s="1"/>
  <c r="O1363" i="5" a="1"/>
  <c r="O1363" i="5" s="1"/>
  <c r="Q1768" i="5" a="1"/>
  <c r="Q1768" i="5" s="1"/>
  <c r="Q1937" i="5" a="1"/>
  <c r="Q1937" i="5" s="1"/>
  <c r="Q751" i="5" a="1"/>
  <c r="Q751" i="5" s="1"/>
  <c r="O1276" i="5" a="1"/>
  <c r="O1276" i="5" s="1"/>
  <c r="P1276" i="5" s="1"/>
  <c r="Q736" i="5" a="1"/>
  <c r="Q736" i="5" s="1"/>
  <c r="Q1619" i="5" a="1"/>
  <c r="Q1619" i="5" s="1"/>
  <c r="Q725" i="5" a="1"/>
  <c r="Q725" i="5" s="1"/>
  <c r="R725" i="5" s="1"/>
  <c r="Q1952" i="5" a="1"/>
  <c r="Q1952" i="5" s="1"/>
  <c r="O393" i="5" a="1"/>
  <c r="O393" i="5" s="1"/>
  <c r="P393" i="5" s="1"/>
  <c r="O2160" i="5" a="1"/>
  <c r="O2160" i="5" s="1"/>
  <c r="O1040" i="5" a="1"/>
  <c r="O1040" i="5" s="1"/>
  <c r="P1040" i="5" s="1"/>
  <c r="O432" i="5" a="1"/>
  <c r="O432" i="5" s="1"/>
  <c r="P432" i="5" s="1"/>
  <c r="O1607" i="5" a="1"/>
  <c r="O1607" i="5" s="1"/>
  <c r="P1607" i="5" s="1"/>
  <c r="O1428" i="5" a="1"/>
  <c r="O1428" i="5" s="1"/>
  <c r="P1428" i="5" s="1"/>
  <c r="U1428" i="5" s="1"/>
  <c r="Q1607" i="5" a="1"/>
  <c r="Q1607" i="5" s="1"/>
  <c r="R1607" i="5" s="1"/>
  <c r="O1095" i="5" a="1"/>
  <c r="O1095" i="5" s="1"/>
  <c r="P1095" i="5" s="1"/>
  <c r="Q376" i="5" a="1"/>
  <c r="Q376" i="5" s="1"/>
  <c r="R376" i="5" s="1"/>
  <c r="Q285" i="5" a="1"/>
  <c r="Q285" i="5" s="1"/>
  <c r="Q1286" i="5" a="1"/>
  <c r="Q1286" i="5" s="1"/>
  <c r="R1286" i="5" s="1"/>
  <c r="Q395" i="5" a="1"/>
  <c r="Q395" i="5" s="1"/>
  <c r="R395" i="5" s="1"/>
  <c r="Q1882" i="5" a="1"/>
  <c r="Q1882" i="5" s="1"/>
  <c r="R1882" i="5" s="1"/>
  <c r="Q958" i="5" a="1"/>
  <c r="Q958" i="5" s="1"/>
  <c r="O731" i="5" a="1"/>
  <c r="O731" i="5" s="1"/>
  <c r="P731" i="5" s="1"/>
  <c r="O1067" i="5" a="1"/>
  <c r="O1067" i="5" s="1"/>
  <c r="O1627" i="5" a="1"/>
  <c r="O1627" i="5" s="1"/>
  <c r="P1627" i="5" s="1"/>
  <c r="O1422" i="5" a="1"/>
  <c r="O1422" i="5" s="1"/>
  <c r="O2302" i="5" a="1"/>
  <c r="O2302" i="5" s="1"/>
  <c r="P2302" i="5" s="1"/>
  <c r="O597" i="5" a="1"/>
  <c r="O597" i="5" s="1"/>
  <c r="P597" i="5" s="1"/>
  <c r="Q93" i="5" a="1"/>
  <c r="Q93" i="5" s="1"/>
  <c r="Q1547" i="5" a="1"/>
  <c r="Q1547" i="5" s="1"/>
  <c r="O1549" i="5" a="1"/>
  <c r="O1549" i="5" s="1"/>
  <c r="P1549" i="5" s="1"/>
  <c r="U1549" i="5" s="1"/>
  <c r="O1632" i="5" a="1"/>
  <c r="O1632" i="5" s="1"/>
  <c r="O588" i="5" a="1"/>
  <c r="O588" i="5" s="1"/>
  <c r="P588" i="5" s="1"/>
  <c r="O2080" i="5" a="1"/>
  <c r="O2080" i="5" s="1"/>
  <c r="O2301" i="5" a="1"/>
  <c r="O2301" i="5" s="1"/>
  <c r="P2301" i="5" s="1"/>
  <c r="O2414" i="5" a="1"/>
  <c r="O2414" i="5" s="1"/>
  <c r="P2414" i="5" s="1"/>
  <c r="U2414" i="5" s="1"/>
  <c r="O2226" i="5" a="1"/>
  <c r="O2226" i="5" s="1"/>
  <c r="P2226" i="5" s="1"/>
  <c r="O1087" i="5" a="1"/>
  <c r="O1087" i="5" s="1"/>
  <c r="O2182" i="5" a="1"/>
  <c r="O2182" i="5" s="1"/>
  <c r="P2182" i="5" s="1"/>
  <c r="U2182" i="5" s="1"/>
  <c r="O61" i="5" a="1"/>
  <c r="O61" i="5" s="1"/>
  <c r="O864" i="5" a="1"/>
  <c r="O864" i="5" s="1"/>
  <c r="P864" i="5" s="1"/>
  <c r="O1373" i="5" a="1"/>
  <c r="O1373" i="5" s="1"/>
  <c r="Q1024" i="5" a="1"/>
  <c r="Q1024" i="5" s="1"/>
  <c r="R1024" i="5" s="1"/>
  <c r="Q362" i="5" a="1"/>
  <c r="Q362" i="5" s="1"/>
  <c r="R362" i="5" s="1"/>
  <c r="Q2041" i="5" a="1"/>
  <c r="Q2041" i="5" s="1"/>
  <c r="R2041" i="5" s="1"/>
  <c r="Q1573" i="5" a="1"/>
  <c r="Q1573" i="5" s="1"/>
  <c r="R1573" i="5" s="1"/>
  <c r="Q2322" i="5" a="1"/>
  <c r="Q2322" i="5" s="1"/>
  <c r="Q1803" i="5" a="1"/>
  <c r="Q1803" i="5" s="1"/>
  <c r="R1803" i="5" s="1"/>
  <c r="Q1714" i="5" a="1"/>
  <c r="Q1714" i="5" s="1"/>
  <c r="R1714" i="5" s="1"/>
  <c r="Q116" i="5" a="1"/>
  <c r="Q116" i="5" s="1"/>
  <c r="R116" i="5" s="1"/>
  <c r="O106" i="5" a="1"/>
  <c r="O106" i="5" s="1"/>
  <c r="P106" i="5" s="1"/>
  <c r="U106" i="5" s="1"/>
  <c r="O823" i="5" a="1"/>
  <c r="O823" i="5" s="1"/>
  <c r="P823" i="5" s="1"/>
  <c r="O8" i="5" a="1"/>
  <c r="O8" i="5" s="1"/>
  <c r="P8" i="5" s="1"/>
  <c r="O2181" i="5" a="1"/>
  <c r="O2181" i="5" s="1"/>
  <c r="O410" i="5" a="1"/>
  <c r="O410" i="5" s="1"/>
  <c r="P410" i="5" s="1"/>
  <c r="O1193" i="5" a="1"/>
  <c r="O1193" i="5" s="1"/>
  <c r="P1193" i="5" s="1"/>
  <c r="O1996" i="5" a="1"/>
  <c r="O1996" i="5" s="1"/>
  <c r="P1996" i="5" s="1"/>
  <c r="O1450" i="5" a="1"/>
  <c r="O1450" i="5" s="1"/>
  <c r="O1439" i="5" a="1"/>
  <c r="O1439" i="5" s="1"/>
  <c r="P1439" i="5" s="1"/>
  <c r="U1439" i="5" s="1"/>
  <c r="Q2334" i="5" a="1"/>
  <c r="Q2334" i="5" s="1"/>
  <c r="Q1631" i="5" a="1"/>
  <c r="Q1631" i="5" s="1"/>
  <c r="Q1995" i="5" a="1"/>
  <c r="Q1995" i="5" s="1"/>
  <c r="R1995" i="5" s="1"/>
  <c r="Q1983" i="5" a="1"/>
  <c r="Q1983" i="5" s="1"/>
  <c r="Q67" i="5" a="1"/>
  <c r="Q67" i="5" s="1"/>
  <c r="O2412" i="5" a="1"/>
  <c r="O2412" i="5" s="1"/>
  <c r="P2412" i="5" s="1"/>
  <c r="O1823" i="5" a="1"/>
  <c r="O1823" i="5" s="1"/>
  <c r="O504" i="5" a="1"/>
  <c r="O504" i="5" s="1"/>
  <c r="P504" i="5" s="1"/>
  <c r="O121" i="5" a="1"/>
  <c r="O121" i="5" s="1"/>
  <c r="P121" i="5" s="1"/>
  <c r="O2186" i="5" a="1"/>
  <c r="O2186" i="5" s="1"/>
  <c r="O257" i="5" a="1"/>
  <c r="O257" i="5" s="1"/>
  <c r="P257" i="5" s="1"/>
  <c r="O786" i="5" a="1"/>
  <c r="O786" i="5" s="1"/>
  <c r="P786" i="5" s="1"/>
  <c r="U786" i="5" s="1"/>
  <c r="O525" i="5" a="1"/>
  <c r="O525" i="5" s="1"/>
  <c r="P525" i="5" s="1"/>
  <c r="Q2111" i="5" a="1"/>
  <c r="Q2111" i="5" s="1"/>
  <c r="R2111" i="5" s="1"/>
  <c r="Q2021" i="5" a="1"/>
  <c r="Q2021" i="5" s="1"/>
  <c r="R2021" i="5" s="1"/>
  <c r="O350" i="5" a="1"/>
  <c r="O350" i="5" s="1"/>
  <c r="P350" i="5" s="1"/>
  <c r="O2008" i="5" a="1"/>
  <c r="O2008" i="5" s="1"/>
  <c r="Q766" i="5" a="1"/>
  <c r="Q766" i="5" s="1"/>
  <c r="R766" i="5" s="1"/>
  <c r="Q341" i="5" a="1"/>
  <c r="Q341" i="5" s="1"/>
  <c r="Q493" i="5" a="1"/>
  <c r="Q493" i="5" s="1"/>
  <c r="R493" i="5" s="1"/>
  <c r="O1283" i="5" a="1"/>
  <c r="O1283" i="5" s="1"/>
  <c r="P1283" i="5" s="1"/>
  <c r="Q916" i="5" a="1"/>
  <c r="Q916" i="5" s="1"/>
  <c r="R916" i="5" s="1"/>
  <c r="Q1612" i="5" a="1"/>
  <c r="Q1612" i="5" s="1"/>
  <c r="R1612" i="5" s="1"/>
  <c r="O19" i="5" a="1"/>
  <c r="O19" i="5" s="1"/>
  <c r="P19" i="5" s="1"/>
  <c r="O1585" i="5" a="1"/>
  <c r="O1585" i="5" s="1"/>
  <c r="O1491" i="5" a="1"/>
  <c r="O1491" i="5" s="1"/>
  <c r="O224" i="5" a="1"/>
  <c r="O224" i="5" s="1"/>
  <c r="P224" i="5" s="1"/>
  <c r="O1497" i="5" a="1"/>
  <c r="O1497" i="5" s="1"/>
  <c r="P1497" i="5" s="1"/>
  <c r="O956" i="5" a="1"/>
  <c r="O956" i="5" s="1"/>
  <c r="P956" i="5" s="1"/>
  <c r="O673" i="5" a="1"/>
  <c r="O673" i="5" s="1"/>
  <c r="P673" i="5" s="1"/>
  <c r="R1998" i="5"/>
  <c r="T1998" i="5" s="1"/>
  <c r="S1998" i="5" s="1"/>
  <c r="O1921" i="5" a="1"/>
  <c r="O1921" i="5" s="1"/>
  <c r="P1921" i="5" s="1"/>
  <c r="O2246" i="5" a="1"/>
  <c r="O2246" i="5" s="1"/>
  <c r="P2246" i="5" s="1"/>
  <c r="O2166" i="5" a="1"/>
  <c r="O2166" i="5" s="1"/>
  <c r="P2166" i="5" s="1"/>
  <c r="U2166" i="5" s="1"/>
  <c r="O1353" i="5" a="1"/>
  <c r="O1353" i="5" s="1"/>
  <c r="P1353" i="5" s="1"/>
  <c r="O1986" i="5" a="1"/>
  <c r="O1986" i="5" s="1"/>
  <c r="Q1986" i="5" a="1"/>
  <c r="Q1986" i="5" s="1"/>
  <c r="R1986" i="5" s="1"/>
  <c r="O1952" i="5" a="1"/>
  <c r="O1952" i="5" s="1"/>
  <c r="P1952" i="5" s="1"/>
  <c r="O1658" i="5" a="1"/>
  <c r="O1658" i="5" s="1"/>
  <c r="O2027" i="5" a="1"/>
  <c r="O2027" i="5" s="1"/>
  <c r="P2027" i="5" s="1"/>
  <c r="O2113" i="5" a="1"/>
  <c r="O2113" i="5" s="1"/>
  <c r="O2306" i="5" a="1"/>
  <c r="O2306" i="5" s="1"/>
  <c r="P2306" i="5" s="1"/>
  <c r="Q2027" i="5" a="1"/>
  <c r="Q2027" i="5" s="1"/>
  <c r="R2027" i="5" s="1"/>
  <c r="Q475" i="5" a="1"/>
  <c r="Q475" i="5" s="1"/>
  <c r="R475" i="5" s="1"/>
  <c r="Q754" i="5" a="1"/>
  <c r="Q754" i="5" s="1"/>
  <c r="R754" i="5" s="1"/>
  <c r="Q430" i="5" a="1"/>
  <c r="Q430" i="5" s="1"/>
  <c r="R430" i="5" s="1"/>
  <c r="Q278" i="5" a="1"/>
  <c r="Q278" i="5" s="1"/>
  <c r="R278" i="5" s="1"/>
  <c r="O325" i="5" a="1"/>
  <c r="O325" i="5" s="1"/>
  <c r="P325" i="5" s="1"/>
  <c r="Q325" i="5" a="1"/>
  <c r="Q325" i="5" s="1"/>
  <c r="Q961" i="5" a="1"/>
  <c r="Q961" i="5" s="1"/>
  <c r="R961" i="5" s="1"/>
  <c r="Q1625" i="5" a="1"/>
  <c r="Q1625" i="5" s="1"/>
  <c r="R1625" i="5" s="1"/>
  <c r="Q1509" i="5" a="1"/>
  <c r="Q1509" i="5" s="1"/>
  <c r="R1509" i="5" s="1"/>
  <c r="Q2434" i="5" a="1"/>
  <c r="Q2434" i="5" s="1"/>
  <c r="R2434" i="5" s="1"/>
  <c r="Q644" i="5" a="1"/>
  <c r="Q644" i="5" s="1"/>
  <c r="R644" i="5" s="1"/>
  <c r="Q2273" i="5" a="1"/>
  <c r="Q2273" i="5" s="1"/>
  <c r="R2273" i="5" s="1"/>
  <c r="O1601" i="5" a="1"/>
  <c r="O1601" i="5" s="1"/>
  <c r="P1601" i="5" s="1"/>
  <c r="U1601" i="5" s="1"/>
  <c r="O446" i="5" a="1"/>
  <c r="O446" i="5" s="1"/>
  <c r="P446" i="5" s="1"/>
  <c r="O305" i="5" a="1"/>
  <c r="O305" i="5" s="1"/>
  <c r="P305" i="5" s="1"/>
  <c r="R1354" i="5"/>
  <c r="O1053" i="5" a="1"/>
  <c r="O1053" i="5" s="1"/>
  <c r="P1053" i="5" s="1"/>
  <c r="Q1064" i="5" a="1"/>
  <c r="Q1064" i="5" s="1"/>
  <c r="R1064" i="5" s="1"/>
  <c r="Q1817" i="5" a="1"/>
  <c r="Q1817" i="5" s="1"/>
  <c r="R1817" i="5" s="1"/>
  <c r="Q1298" i="5" a="1"/>
  <c r="Q1298" i="5" s="1"/>
  <c r="R1298" i="5" s="1"/>
  <c r="O2037" i="5" a="1"/>
  <c r="O2037" i="5" s="1"/>
  <c r="P2037" i="5" s="1"/>
  <c r="O1094" i="5" a="1"/>
  <c r="O1094" i="5" s="1"/>
  <c r="P1094" i="5" s="1"/>
  <c r="Q1333" i="5" a="1"/>
  <c r="Q1333" i="5" s="1"/>
  <c r="R1333" i="5" s="1"/>
  <c r="Q1026" i="5" a="1"/>
  <c r="Q1026" i="5" s="1"/>
  <c r="R1026" i="5" s="1"/>
  <c r="Q1212" i="5" a="1"/>
  <c r="Q1212" i="5" s="1"/>
  <c r="R1212" i="5" s="1"/>
  <c r="Q1894" i="5" a="1"/>
  <c r="Q1894" i="5" s="1"/>
  <c r="R1894" i="5" s="1"/>
  <c r="Q2412" i="5" a="1"/>
  <c r="Q2412" i="5" s="1"/>
  <c r="R2412" i="5" s="1"/>
  <c r="Q1748" i="5" a="1"/>
  <c r="Q1748" i="5" s="1"/>
  <c r="R1748" i="5" s="1"/>
  <c r="Q1657" i="5" a="1"/>
  <c r="Q1657" i="5" s="1"/>
  <c r="R1657" i="5" s="1"/>
  <c r="Q571" i="5" a="1"/>
  <c r="Q571" i="5" s="1"/>
  <c r="R571" i="5" s="1"/>
  <c r="O437" i="5" a="1"/>
  <c r="O437" i="5" s="1"/>
  <c r="P437" i="5" s="1"/>
  <c r="U437" i="5" s="1"/>
  <c r="O1785" i="5" a="1"/>
  <c r="O1785" i="5" s="1"/>
  <c r="P1785" i="5" s="1"/>
  <c r="Q1193" i="5" a="1"/>
  <c r="Q1193" i="5" s="1"/>
  <c r="R1193" i="5" s="1"/>
  <c r="Q988" i="5" a="1"/>
  <c r="Q988" i="5" s="1"/>
  <c r="R988" i="5" s="1"/>
  <c r="Q489" i="5" a="1"/>
  <c r="Q489" i="5" s="1"/>
  <c r="R489" i="5" s="1"/>
  <c r="Q1092" i="5" a="1"/>
  <c r="Q1092" i="5" s="1"/>
  <c r="R1092" i="5" s="1"/>
  <c r="O1412" i="5" a="1"/>
  <c r="O1412" i="5" s="1"/>
  <c r="P1412" i="5" s="1"/>
  <c r="U1412" i="5" s="1"/>
  <c r="O1793" i="5" a="1"/>
  <c r="O1793" i="5" s="1"/>
  <c r="P1793" i="5" s="1"/>
  <c r="Q275" i="5" a="1"/>
  <c r="Q275" i="5" s="1"/>
  <c r="R275" i="5" s="1"/>
  <c r="Q354" i="5" a="1"/>
  <c r="Q354" i="5" s="1"/>
  <c r="R354" i="5" s="1"/>
  <c r="Q2195" i="5" a="1"/>
  <c r="Q2195" i="5" s="1"/>
  <c r="R2195" i="5" s="1"/>
  <c r="O728" i="5" a="1"/>
  <c r="O728" i="5" s="1"/>
  <c r="P728" i="5" s="1"/>
  <c r="Q39" i="5" a="1"/>
  <c r="Q39" i="5" s="1"/>
  <c r="R39" i="5" s="1"/>
  <c r="O438" i="5" a="1"/>
  <c r="O438" i="5" s="1"/>
  <c r="P438" i="5" s="1"/>
  <c r="O2052" i="5" a="1"/>
  <c r="O2052" i="5" s="1"/>
  <c r="P2052" i="5" s="1"/>
  <c r="O280" i="5" a="1"/>
  <c r="O280" i="5" s="1"/>
  <c r="P280" i="5" s="1"/>
  <c r="O2258" i="5" a="1"/>
  <c r="O2258" i="5" s="1"/>
  <c r="P2258" i="5" s="1"/>
  <c r="O775" i="5" a="1"/>
  <c r="O775" i="5" s="1"/>
  <c r="P775" i="5" s="1"/>
  <c r="Q1146" i="5" a="1"/>
  <c r="Q1146" i="5" s="1"/>
  <c r="R1146" i="5" s="1"/>
  <c r="Q557" i="5" a="1"/>
  <c r="Q557" i="5" s="1"/>
  <c r="R557" i="5" s="1"/>
  <c r="Q1798" i="5" a="1"/>
  <c r="Q1798" i="5" s="1"/>
  <c r="R1798" i="5" s="1"/>
  <c r="O1402" i="5" a="1"/>
  <c r="O1402" i="5" s="1"/>
  <c r="P1402" i="5" s="1"/>
  <c r="O108" i="5" a="1"/>
  <c r="O108" i="5" s="1"/>
  <c r="P108" i="5" s="1"/>
  <c r="O685" i="5" a="1"/>
  <c r="O685" i="5" s="1"/>
  <c r="P685" i="5" s="1"/>
  <c r="Q2388" i="5" a="1"/>
  <c r="Q2388" i="5" s="1"/>
  <c r="R2388" i="5" s="1"/>
  <c r="O436" i="5" a="1"/>
  <c r="O436" i="5" s="1"/>
  <c r="P436" i="5" s="1"/>
  <c r="O812" i="5" a="1"/>
  <c r="O812" i="5" s="1"/>
  <c r="P812" i="5" s="1"/>
  <c r="Q2367" i="5" a="1"/>
  <c r="Q2367" i="5" s="1"/>
  <c r="R2367" i="5" s="1"/>
  <c r="Q1578" i="5" a="1"/>
  <c r="Q1578" i="5" s="1"/>
  <c r="R1578" i="5" s="1"/>
  <c r="Q2046" i="5" a="1"/>
  <c r="Q2046" i="5" s="1"/>
  <c r="R2046" i="5" s="1"/>
  <c r="Q1075" i="5" a="1"/>
  <c r="Q1075" i="5" s="1"/>
  <c r="R1075" i="5" s="1"/>
  <c r="O871" i="5" a="1"/>
  <c r="O871" i="5" s="1"/>
  <c r="P871" i="5" s="1"/>
  <c r="O578" i="5" a="1"/>
  <c r="O578" i="5" s="1"/>
  <c r="P578" i="5" s="1"/>
  <c r="O759" i="5" a="1"/>
  <c r="O759" i="5" s="1"/>
  <c r="P759" i="5" s="1"/>
  <c r="O1408" i="5" a="1"/>
  <c r="O1408" i="5" s="1"/>
  <c r="P1408" i="5" s="1"/>
  <c r="O949" i="5" a="1"/>
  <c r="O949" i="5" s="1"/>
  <c r="P949" i="5" s="1"/>
  <c r="O1073" i="5" a="1"/>
  <c r="O1073" i="5" s="1"/>
  <c r="P1073" i="5" s="1"/>
  <c r="O2278" i="5" a="1"/>
  <c r="O2278" i="5" s="1"/>
  <c r="P2278" i="5" s="1"/>
  <c r="O1037" i="5" a="1"/>
  <c r="O1037" i="5" s="1"/>
  <c r="P1037" i="5" s="1"/>
  <c r="O1760" i="5" a="1"/>
  <c r="O1760" i="5" s="1"/>
  <c r="P1760" i="5" s="1"/>
  <c r="Q1037" i="5" a="1"/>
  <c r="Q1037" i="5" s="1"/>
  <c r="R1037" i="5" s="1"/>
  <c r="Q2247" i="5" a="1"/>
  <c r="Q2247" i="5" s="1"/>
  <c r="R2247" i="5" s="1"/>
  <c r="Q1660" i="5" a="1"/>
  <c r="Q1660" i="5" s="1"/>
  <c r="R1660" i="5" s="1"/>
  <c r="Q449" i="5" a="1"/>
  <c r="Q449" i="5" s="1"/>
  <c r="R449" i="5" s="1"/>
  <c r="Q668" i="5" a="1"/>
  <c r="Q668" i="5" s="1"/>
  <c r="R668" i="5" s="1"/>
  <c r="Q361" i="5" a="1"/>
  <c r="Q361" i="5" s="1"/>
  <c r="R361" i="5" s="1"/>
  <c r="Q1541" i="5" a="1"/>
  <c r="Q1541" i="5" s="1"/>
  <c r="R1541" i="5" s="1"/>
  <c r="Q410" i="5" a="1"/>
  <c r="Q410" i="5" s="1"/>
  <c r="R410" i="5" s="1"/>
  <c r="Q293" i="5" a="1"/>
  <c r="Q293" i="5" s="1"/>
  <c r="R293" i="5" s="1"/>
  <c r="Q1349" i="5" a="1"/>
  <c r="Q1349" i="5" s="1"/>
  <c r="R1349" i="5" s="1"/>
  <c r="O2399" i="5" a="1"/>
  <c r="O2399" i="5" s="1"/>
  <c r="P2399" i="5" s="1"/>
  <c r="O1864" i="5" a="1"/>
  <c r="O1864" i="5" s="1"/>
  <c r="P1864" i="5" s="1"/>
  <c r="O1691" i="5" a="1"/>
  <c r="O1691" i="5" s="1"/>
  <c r="P1691" i="5" s="1"/>
  <c r="O311" i="5" a="1"/>
  <c r="O311" i="5" s="1"/>
  <c r="P311" i="5" s="1"/>
  <c r="Q726" i="5" a="1"/>
  <c r="Q726" i="5" s="1"/>
  <c r="R726" i="5" s="1"/>
  <c r="O1434" i="5" a="1"/>
  <c r="O1434" i="5" s="1"/>
  <c r="P1434" i="5" s="1"/>
  <c r="O1270" i="5" a="1"/>
  <c r="O1270" i="5" s="1"/>
  <c r="P1270" i="5" s="1"/>
  <c r="O1542" i="5" a="1"/>
  <c r="O1542" i="5" s="1"/>
  <c r="P1542" i="5" s="1"/>
  <c r="O1381" i="5" a="1"/>
  <c r="O1381" i="5" s="1"/>
  <c r="P1381" i="5" s="1"/>
  <c r="O219" i="5" a="1"/>
  <c r="O219" i="5" s="1"/>
  <c r="P219" i="5" s="1"/>
  <c r="O645" i="5" a="1"/>
  <c r="O645" i="5" s="1"/>
  <c r="P645" i="5" s="1"/>
  <c r="O1625" i="5" a="1"/>
  <c r="O1625" i="5" s="1"/>
  <c r="P1625" i="5" s="1"/>
  <c r="O68" i="5" a="1"/>
  <c r="O68" i="5" s="1"/>
  <c r="P68" i="5" s="1"/>
  <c r="Q534" i="5" a="1"/>
  <c r="Q534" i="5" s="1"/>
  <c r="R534" i="5" s="1"/>
  <c r="Q144" i="5" a="1"/>
  <c r="Q144" i="5" s="1"/>
  <c r="R144" i="5" s="1"/>
  <c r="Q2099" i="5" a="1"/>
  <c r="Q2099" i="5" s="1"/>
  <c r="R2099" i="5" s="1"/>
  <c r="Q153" i="5" a="1"/>
  <c r="Q153" i="5" s="1"/>
  <c r="R153" i="5" s="1"/>
  <c r="Q13" i="5" a="1"/>
  <c r="Q13" i="5" s="1"/>
  <c r="R13" i="5" s="1"/>
  <c r="Q143" i="5" a="1"/>
  <c r="Q143" i="5" s="1"/>
  <c r="R143" i="5" s="1"/>
  <c r="Q443" i="5" a="1"/>
  <c r="Q443" i="5" s="1"/>
  <c r="R443" i="5" s="1"/>
  <c r="O2245" i="5" a="1"/>
  <c r="O2245" i="5" s="1"/>
  <c r="P2245" i="5" s="1"/>
  <c r="O701" i="5" a="1"/>
  <c r="O701" i="5" s="1"/>
  <c r="P701" i="5" s="1"/>
  <c r="O2231" i="5" a="1"/>
  <c r="O2231" i="5" s="1"/>
  <c r="P2231" i="5" s="1"/>
  <c r="Q1102" i="5" a="1"/>
  <c r="Q1102" i="5" s="1"/>
  <c r="R1102" i="5" s="1"/>
  <c r="Q2018" i="5" a="1"/>
  <c r="Q2018" i="5" s="1"/>
  <c r="R2018" i="5" s="1"/>
  <c r="Q2255" i="5" a="1"/>
  <c r="Q2255" i="5" s="1"/>
  <c r="R2255" i="5" s="1"/>
  <c r="Q223" i="5" a="1"/>
  <c r="Q223" i="5" s="1"/>
  <c r="R223" i="5" s="1"/>
  <c r="Q1119" i="5" a="1"/>
  <c r="Q1119" i="5" s="1"/>
  <c r="R1119" i="5" s="1"/>
  <c r="Q2184" i="5" a="1"/>
  <c r="Q2184" i="5" s="1"/>
  <c r="R2184" i="5" s="1"/>
  <c r="Q1722" i="5" a="1"/>
  <c r="Q1722" i="5" s="1"/>
  <c r="R1722" i="5" s="1"/>
  <c r="Q965" i="5" a="1"/>
  <c r="Q965" i="5" s="1"/>
  <c r="R965" i="5" s="1"/>
  <c r="Q109" i="5" a="1"/>
  <c r="Q109" i="5" s="1"/>
  <c r="R109" i="5" s="1"/>
  <c r="Q774" i="5" a="1"/>
  <c r="Q774" i="5" s="1"/>
  <c r="R774" i="5" s="1"/>
  <c r="Q1421" i="5" a="1"/>
  <c r="Q1421" i="5" s="1"/>
  <c r="R1421" i="5" s="1"/>
  <c r="Q427" i="5" a="1"/>
  <c r="Q427" i="5" s="1"/>
  <c r="R427" i="5" s="1"/>
  <c r="Q2081" i="5" a="1"/>
  <c r="Q2081" i="5" s="1"/>
  <c r="R2081" i="5" s="1"/>
  <c r="Q75" i="5" a="1"/>
  <c r="Q75" i="5" s="1"/>
  <c r="R75" i="5" s="1"/>
  <c r="O85" i="5" a="1"/>
  <c r="O85" i="5" s="1"/>
  <c r="P85" i="5" s="1"/>
  <c r="O1144" i="5" a="1"/>
  <c r="O1144" i="5" s="1"/>
  <c r="P1144" i="5" s="1"/>
  <c r="O1586" i="5" a="1"/>
  <c r="O1586" i="5" s="1"/>
  <c r="P1586" i="5" s="1"/>
  <c r="O406" i="5" a="1"/>
  <c r="O406" i="5" s="1"/>
  <c r="P406" i="5" s="1"/>
  <c r="R2348" i="5"/>
  <c r="O284" i="5" a="1"/>
  <c r="O284" i="5" s="1"/>
  <c r="P284" i="5" s="1"/>
  <c r="Q896" i="5" a="1"/>
  <c r="Q896" i="5" s="1"/>
  <c r="R896" i="5" s="1"/>
  <c r="T896" i="5" s="1"/>
  <c r="S896" i="5" s="1"/>
  <c r="O1878" i="5" a="1"/>
  <c r="O1878" i="5" s="1"/>
  <c r="P1878" i="5" s="1"/>
  <c r="O858" i="5" a="1"/>
  <c r="O858" i="5" s="1"/>
  <c r="P858" i="5" s="1"/>
  <c r="U858" i="5" s="1"/>
  <c r="O2322" i="5" a="1"/>
  <c r="O2322" i="5" s="1"/>
  <c r="P2322" i="5" s="1"/>
  <c r="O1385" i="5" a="1"/>
  <c r="O1385" i="5" s="1"/>
  <c r="P1385" i="5" s="1"/>
  <c r="O2073" i="5" a="1"/>
  <c r="O2073" i="5" s="1"/>
  <c r="P2073" i="5" s="1"/>
  <c r="O519" i="5" a="1"/>
  <c r="O519" i="5" s="1"/>
  <c r="P519" i="5" s="1"/>
  <c r="O2065" i="5" a="1"/>
  <c r="O2065" i="5" s="1"/>
  <c r="P2065" i="5" s="1"/>
  <c r="Q2190" i="5" a="1"/>
  <c r="Q2190" i="5" s="1"/>
  <c r="R2190" i="5" s="1"/>
  <c r="Q691" i="5" a="1"/>
  <c r="Q691" i="5" s="1"/>
  <c r="R691" i="5" s="1"/>
  <c r="Q58" i="5" a="1"/>
  <c r="Q58" i="5" s="1"/>
  <c r="R58" i="5" s="1"/>
  <c r="O1964" i="5" a="1"/>
  <c r="O1964" i="5" s="1"/>
  <c r="P1964" i="5" s="1"/>
  <c r="O53" i="5" a="1"/>
  <c r="O53" i="5" s="1"/>
  <c r="P53" i="5" s="1"/>
  <c r="O1675" i="5" a="1"/>
  <c r="O1675" i="5" s="1"/>
  <c r="P1675" i="5" s="1"/>
  <c r="Q2357" i="5" a="1"/>
  <c r="Q2357" i="5" s="1"/>
  <c r="R2357" i="5" s="1"/>
  <c r="Q2136" i="5" a="1"/>
  <c r="Q2136" i="5" s="1"/>
  <c r="R2136" i="5" s="1"/>
  <c r="O22" i="5" a="1"/>
  <c r="O22" i="5" s="1"/>
  <c r="P22" i="5" s="1"/>
  <c r="O898" i="5" a="1"/>
  <c r="O898" i="5" s="1"/>
  <c r="P898" i="5" s="1"/>
  <c r="O2163" i="5" a="1"/>
  <c r="O2163" i="5" s="1"/>
  <c r="P2163" i="5" s="1"/>
  <c r="O2297" i="5" a="1"/>
  <c r="O2297" i="5" s="1"/>
  <c r="P2297" i="5" s="1"/>
  <c r="U2297" i="5" s="1"/>
  <c r="O558" i="5" a="1"/>
  <c r="O558" i="5" s="1"/>
  <c r="P558" i="5" s="1"/>
  <c r="O2134" i="5" a="1"/>
  <c r="O2134" i="5" s="1"/>
  <c r="P2134" i="5" s="1"/>
  <c r="O1088" i="5" a="1"/>
  <c r="O1088" i="5" s="1"/>
  <c r="P1088" i="5" s="1"/>
  <c r="U1088" i="5" s="1"/>
  <c r="Q2243" i="5" a="1"/>
  <c r="Q2243" i="5" s="1"/>
  <c r="R2243" i="5" s="1"/>
  <c r="Q646" i="5" a="1"/>
  <c r="Q646" i="5" s="1"/>
  <c r="R646" i="5" s="1"/>
  <c r="Q1188" i="5" a="1"/>
  <c r="Q1188" i="5" s="1"/>
  <c r="R1188" i="5" s="1"/>
  <c r="O629" i="5" a="1"/>
  <c r="O629" i="5" s="1"/>
  <c r="P629" i="5" s="1"/>
  <c r="U629" i="5" s="1"/>
  <c r="O531" i="5" a="1"/>
  <c r="O531" i="5" s="1"/>
  <c r="P531" i="5" s="1"/>
  <c r="O1939" i="5" a="1"/>
  <c r="O1939" i="5" s="1"/>
  <c r="P1939" i="5" s="1"/>
  <c r="Q1524" i="5" a="1"/>
  <c r="Q1524" i="5" s="1"/>
  <c r="R1524" i="5" s="1"/>
  <c r="Q1443" i="5" a="1"/>
  <c r="Q1443" i="5" s="1"/>
  <c r="R1443" i="5" s="1"/>
  <c r="Q1581" i="5" a="1"/>
  <c r="Q1581" i="5" s="1"/>
  <c r="R1581" i="5" s="1"/>
  <c r="O506" i="5" a="1"/>
  <c r="O506" i="5" s="1"/>
  <c r="P506" i="5" s="1"/>
  <c r="U506" i="5" s="1"/>
  <c r="O1372" i="5" a="1"/>
  <c r="O1372" i="5" s="1"/>
  <c r="P1372" i="5" s="1"/>
  <c r="O349" i="5" a="1"/>
  <c r="O349" i="5" s="1"/>
  <c r="P349" i="5" s="1"/>
  <c r="U349" i="5" s="1"/>
  <c r="O2201" i="5" a="1"/>
  <c r="O2201" i="5" s="1"/>
  <c r="P2201" i="5" s="1"/>
  <c r="Q662" i="5" a="1"/>
  <c r="Q662" i="5" s="1"/>
  <c r="R662" i="5" s="1"/>
  <c r="Q2194" i="5" a="1"/>
  <c r="Q2194" i="5" s="1"/>
  <c r="R2194" i="5" s="1"/>
  <c r="Q1099" i="5" a="1"/>
  <c r="Q1099" i="5" s="1"/>
  <c r="R1099" i="5" s="1"/>
  <c r="Q287" i="5" a="1"/>
  <c r="Q287" i="5" s="1"/>
  <c r="R287" i="5" s="1"/>
  <c r="T287" i="5" s="1"/>
  <c r="S287" i="5" s="1"/>
  <c r="Q342" i="5" a="1"/>
  <c r="Q342" i="5" s="1"/>
  <c r="R342" i="5" s="1"/>
  <c r="Q2249" i="5" a="1"/>
  <c r="Q2249" i="5" s="1"/>
  <c r="R2249" i="5" s="1"/>
  <c r="Q2400" i="5" a="1"/>
  <c r="Q2400" i="5" s="1"/>
  <c r="R2400" i="5" s="1"/>
  <c r="Q1415" i="5" a="1"/>
  <c r="Q1415" i="5" s="1"/>
  <c r="R1415" i="5" s="1"/>
  <c r="Q386" i="5" a="1"/>
  <c r="Q386" i="5" s="1"/>
  <c r="R386" i="5" s="1"/>
  <c r="Q1548" i="5" a="1"/>
  <c r="Q1548" i="5" s="1"/>
  <c r="R1548" i="5" s="1"/>
  <c r="Q1927" i="5" a="1"/>
  <c r="Q1927" i="5" s="1"/>
  <c r="R1927" i="5" s="1"/>
  <c r="Q667" i="5" a="1"/>
  <c r="Q667" i="5" s="1"/>
  <c r="R667" i="5" s="1"/>
  <c r="Q257" i="5" a="1"/>
  <c r="Q257" i="5" s="1"/>
  <c r="R257" i="5" s="1"/>
  <c r="Q393" i="5" a="1"/>
  <c r="Q393" i="5" s="1"/>
  <c r="R393" i="5" s="1"/>
  <c r="O2369" i="5" a="1"/>
  <c r="O2369" i="5" s="1"/>
  <c r="P2369" i="5" s="1"/>
  <c r="O1066" i="5" a="1"/>
  <c r="O1066" i="5" s="1"/>
  <c r="P1066" i="5" s="1"/>
  <c r="O10" i="5" a="1"/>
  <c r="O10" i="5" s="1"/>
  <c r="P10" i="5" s="1"/>
  <c r="O1667" i="5" a="1"/>
  <c r="O1667" i="5" s="1"/>
  <c r="P1667" i="5" s="1"/>
  <c r="O1847" i="5" a="1"/>
  <c r="O1847" i="5" s="1"/>
  <c r="P1847" i="5" s="1"/>
  <c r="O1298" i="5" a="1"/>
  <c r="O1298" i="5" s="1"/>
  <c r="P1298" i="5" s="1"/>
  <c r="O743" i="5" a="1"/>
  <c r="O743" i="5" s="1"/>
  <c r="P743" i="5" s="1"/>
  <c r="O114" i="5" a="1"/>
  <c r="O114" i="5" s="1"/>
  <c r="P114" i="5" s="1"/>
  <c r="Q119" i="5" a="1"/>
  <c r="Q119" i="5" s="1"/>
  <c r="R119" i="5" s="1"/>
  <c r="Q2148" i="5" a="1"/>
  <c r="Q2148" i="5" s="1"/>
  <c r="R2148" i="5" s="1"/>
  <c r="O2013" i="5" a="1"/>
  <c r="O2013" i="5" s="1"/>
  <c r="P2013" i="5" s="1"/>
  <c r="O16" i="5" a="1"/>
  <c r="O16" i="5" s="1"/>
  <c r="P16" i="5" s="1"/>
  <c r="O1029" i="5" a="1"/>
  <c r="O1029" i="5" s="1"/>
  <c r="P1029" i="5" s="1"/>
  <c r="O888" i="5" a="1"/>
  <c r="O888" i="5" s="1"/>
  <c r="P888" i="5" s="1"/>
  <c r="O1603" i="5" a="1"/>
  <c r="O1603" i="5" s="1"/>
  <c r="P1603" i="5" s="1"/>
  <c r="O1891" i="5" a="1"/>
  <c r="O1891" i="5" s="1"/>
  <c r="P1891" i="5" s="1"/>
  <c r="O1724" i="5" a="1"/>
  <c r="O1724" i="5" s="1"/>
  <c r="P1724" i="5" s="1"/>
  <c r="O1292" i="5" a="1"/>
  <c r="O1292" i="5" s="1"/>
  <c r="P1292" i="5" s="1"/>
  <c r="O2083" i="5" a="1"/>
  <c r="O2083" i="5" s="1"/>
  <c r="P2083" i="5" s="1"/>
  <c r="O143" i="5" a="1"/>
  <c r="O143" i="5" s="1"/>
  <c r="P143" i="5" s="1"/>
  <c r="O1405" i="5" a="1"/>
  <c r="O1405" i="5" s="1"/>
  <c r="P1405" i="5" s="1"/>
  <c r="O2081" i="5" a="1"/>
  <c r="O2081" i="5" s="1"/>
  <c r="P2081" i="5" s="1"/>
  <c r="O1113" i="5" a="1"/>
  <c r="O1113" i="5" s="1"/>
  <c r="P1113" i="5" s="1"/>
  <c r="O463" i="5" a="1"/>
  <c r="O463" i="5" s="1"/>
  <c r="P463" i="5" s="1"/>
  <c r="U463" i="5" s="1"/>
  <c r="O44" i="5" a="1"/>
  <c r="O44" i="5" s="1"/>
  <c r="P44" i="5" s="1"/>
  <c r="O2300" i="5" a="1"/>
  <c r="O2300" i="5" s="1"/>
  <c r="P2300" i="5" s="1"/>
  <c r="U2300" i="5" s="1"/>
  <c r="Q1427" i="5" a="1"/>
  <c r="Q1427" i="5" s="1"/>
  <c r="R1427" i="5" s="1"/>
  <c r="Q555" i="5" a="1"/>
  <c r="Q555" i="5" s="1"/>
  <c r="R555" i="5" s="1"/>
  <c r="Q2211" i="5" a="1"/>
  <c r="Q2211" i="5" s="1"/>
  <c r="R2211" i="5" s="1"/>
  <c r="Q176" i="5" a="1"/>
  <c r="Q176" i="5" s="1"/>
  <c r="R176" i="5" s="1"/>
  <c r="Q382" i="5" a="1"/>
  <c r="Q382" i="5" s="1"/>
  <c r="R382" i="5" s="1"/>
  <c r="Q2345" i="5" a="1"/>
  <c r="Q2345" i="5" s="1"/>
  <c r="R2345" i="5" s="1"/>
  <c r="Q240" i="5" a="1"/>
  <c r="Q240" i="5" s="1"/>
  <c r="R240" i="5" s="1"/>
  <c r="O1352" i="5" a="1"/>
  <c r="O1352" i="5" s="1"/>
  <c r="P1352" i="5" s="1"/>
  <c r="O2200" i="5" a="1"/>
  <c r="O2200" i="5" s="1"/>
  <c r="P2200" i="5" s="1"/>
  <c r="P344" i="5"/>
  <c r="U344" i="5" s="1"/>
  <c r="Q2368" i="5" a="1"/>
  <c r="Q2368" i="5" s="1"/>
  <c r="R2368" i="5" s="1"/>
  <c r="Q2207" i="5" a="1"/>
  <c r="Q2207" i="5" s="1"/>
  <c r="R2207" i="5" s="1"/>
  <c r="Q127" i="5" a="1"/>
  <c r="Q127" i="5" s="1"/>
  <c r="R127" i="5" s="1"/>
  <c r="T127" i="5" s="1"/>
  <c r="S127" i="5" s="1"/>
  <c r="Q2181" i="5" a="1"/>
  <c r="Q2181" i="5" s="1"/>
  <c r="R2181" i="5" s="1"/>
  <c r="Q1335" i="5" a="1"/>
  <c r="Q1335" i="5" s="1"/>
  <c r="R1335" i="5" s="1"/>
  <c r="Q2234" i="5" a="1"/>
  <c r="Q2234" i="5" s="1"/>
  <c r="R2234" i="5" s="1"/>
  <c r="T2234" i="5" s="1"/>
  <c r="S2234" i="5" s="1"/>
  <c r="Q1833" i="5" a="1"/>
  <c r="Q1833" i="5" s="1"/>
  <c r="R1833" i="5" s="1"/>
  <c r="Q1721" i="5" a="1"/>
  <c r="Q1721" i="5" s="1"/>
  <c r="R1721" i="5" s="1"/>
  <c r="Q2328" i="5" a="1"/>
  <c r="Q2328" i="5" s="1"/>
  <c r="R2328" i="5" s="1"/>
  <c r="Q540" i="5" a="1"/>
  <c r="Q540" i="5" s="1"/>
  <c r="R540" i="5" s="1"/>
  <c r="Q652" i="5" a="1"/>
  <c r="Q652" i="5" s="1"/>
  <c r="R652" i="5" s="1"/>
  <c r="O773" i="5" a="1"/>
  <c r="O773" i="5" s="1"/>
  <c r="P773" i="5" s="1"/>
  <c r="O101" i="5" a="1"/>
  <c r="O101" i="5" s="1"/>
  <c r="P101" i="5" s="1"/>
  <c r="Q536" i="5" a="1"/>
  <c r="Q536" i="5" s="1"/>
  <c r="R536" i="5" s="1"/>
  <c r="Q2132" i="5" a="1"/>
  <c r="Q2132" i="5" s="1"/>
  <c r="R2132" i="5" s="1"/>
  <c r="Q1582" i="5" a="1"/>
  <c r="Q1582" i="5" s="1"/>
  <c r="R1582" i="5" s="1"/>
  <c r="Q548" i="5" a="1"/>
  <c r="Q548" i="5" s="1"/>
  <c r="R548" i="5" s="1"/>
  <c r="O1423" i="5" a="1"/>
  <c r="O1423" i="5" s="1"/>
  <c r="P1423" i="5" s="1"/>
  <c r="U1423" i="5" s="1"/>
  <c r="O2262" i="5" a="1"/>
  <c r="O2262" i="5" s="1"/>
  <c r="P2262" i="5" s="1"/>
  <c r="O1294" i="5" a="1"/>
  <c r="O1294" i="5" s="1"/>
  <c r="P1294" i="5" s="1"/>
  <c r="O565" i="5" a="1"/>
  <c r="O565" i="5" s="1"/>
  <c r="P565" i="5" s="1"/>
  <c r="O1830" i="5" a="1"/>
  <c r="O1830" i="5" s="1"/>
  <c r="P1830" i="5" s="1"/>
  <c r="O341" i="5" a="1"/>
  <c r="O341" i="5" s="1"/>
  <c r="P341" i="5" s="1"/>
  <c r="Q1489" i="5" a="1"/>
  <c r="Q1489" i="5" s="1"/>
  <c r="R1489" i="5" s="1"/>
  <c r="Q179" i="5" a="1"/>
  <c r="Q179" i="5" s="1"/>
  <c r="R179" i="5" s="1"/>
  <c r="Q2196" i="5" a="1"/>
  <c r="Q2196" i="5" s="1"/>
  <c r="R2196" i="5" s="1"/>
  <c r="Q1919" i="5" a="1"/>
  <c r="Q1919" i="5" s="1"/>
  <c r="R1919" i="5" s="1"/>
  <c r="T1919" i="5" s="1"/>
  <c r="S1919" i="5" s="1"/>
  <c r="Q1903" i="5" a="1"/>
  <c r="Q1903" i="5" s="1"/>
  <c r="R1903" i="5" s="1"/>
  <c r="O835" i="5" a="1"/>
  <c r="O835" i="5" s="1"/>
  <c r="P835" i="5" s="1"/>
  <c r="O1051" i="5" a="1"/>
  <c r="O1051" i="5" s="1"/>
  <c r="P1051" i="5" s="1"/>
  <c r="O2164" i="5" a="1"/>
  <c r="O2164" i="5" s="1"/>
  <c r="P2164" i="5" s="1"/>
  <c r="U2164" i="5" s="1"/>
  <c r="O1090" i="5" a="1"/>
  <c r="O1090" i="5" s="1"/>
  <c r="P1090" i="5" s="1"/>
  <c r="U1090" i="5" s="1"/>
  <c r="O1775" i="5" a="1"/>
  <c r="O1775" i="5" s="1"/>
  <c r="P1775" i="5" s="1"/>
  <c r="U1775" i="5" s="1"/>
  <c r="O911" i="5" a="1"/>
  <c r="O911" i="5" s="1"/>
  <c r="P911" i="5" s="1"/>
  <c r="U911" i="5" s="1"/>
  <c r="O548" i="5" a="1"/>
  <c r="O548" i="5" s="1"/>
  <c r="P548" i="5" s="1"/>
  <c r="O288" i="5" a="1"/>
  <c r="O288" i="5" s="1"/>
  <c r="P288" i="5" s="1"/>
  <c r="Q288" i="5" a="1"/>
  <c r="Q288" i="5" s="1"/>
  <c r="R288" i="5" s="1"/>
  <c r="O785" i="5" a="1"/>
  <c r="O785" i="5" s="1"/>
  <c r="P785" i="5" s="1"/>
  <c r="O1296" i="5" a="1"/>
  <c r="O1296" i="5" s="1"/>
  <c r="P1296" i="5" s="1"/>
  <c r="O1665" i="5" a="1"/>
  <c r="O1665" i="5" s="1"/>
  <c r="P1665" i="5" s="1"/>
  <c r="O750" i="5" a="1"/>
  <c r="O750" i="5" s="1"/>
  <c r="P750" i="5" s="1"/>
  <c r="O2137" i="5" a="1"/>
  <c r="O2137" i="5" s="1"/>
  <c r="P2137" i="5" s="1"/>
  <c r="O2110" i="5" a="1"/>
  <c r="O2110" i="5" s="1"/>
  <c r="P2110" i="5" s="1"/>
  <c r="Q1841" i="5" a="1"/>
  <c r="Q1841" i="5" s="1"/>
  <c r="R1841" i="5" s="1"/>
  <c r="Q1203" i="5" a="1"/>
  <c r="Q1203" i="5" s="1"/>
  <c r="R1203" i="5" s="1"/>
  <c r="Q266" i="5" a="1"/>
  <c r="Q266" i="5" s="1"/>
  <c r="R266" i="5" s="1"/>
  <c r="O2337" i="5" a="1"/>
  <c r="O2337" i="5" s="1"/>
  <c r="P2337" i="5" s="1"/>
  <c r="Q396" i="5" a="1"/>
  <c r="Q396" i="5" s="1"/>
  <c r="R396" i="5" s="1"/>
  <c r="O1407" i="5" a="1"/>
  <c r="O1407" i="5" s="1"/>
  <c r="P1407" i="5" s="1"/>
  <c r="O46" i="5" a="1"/>
  <c r="O46" i="5" s="1"/>
  <c r="P46" i="5" s="1"/>
  <c r="U46" i="5" s="1"/>
  <c r="O987" i="5" a="1"/>
  <c r="O987" i="5" s="1"/>
  <c r="P987" i="5" s="1"/>
  <c r="O2243" i="5" a="1"/>
  <c r="O2243" i="5" s="1"/>
  <c r="P2243" i="5" s="1"/>
  <c r="O1577" i="5" a="1"/>
  <c r="O1577" i="5" s="1"/>
  <c r="P1577" i="5" s="1"/>
  <c r="O625" i="5" a="1"/>
  <c r="O625" i="5" s="1"/>
  <c r="P625" i="5" s="1"/>
  <c r="O170" i="5" a="1"/>
  <c r="O170" i="5" s="1"/>
  <c r="P170" i="5" s="1"/>
  <c r="O779" i="5" a="1"/>
  <c r="O779" i="5" s="1"/>
  <c r="P779" i="5" s="1"/>
  <c r="O1132" i="5" a="1"/>
  <c r="O1132" i="5" s="1"/>
  <c r="P1132" i="5" s="1"/>
  <c r="O173" i="5" a="1"/>
  <c r="O173" i="5" s="1"/>
  <c r="P173" i="5" s="1"/>
  <c r="Q2453" i="5" a="1"/>
  <c r="Q2453" i="5" s="1"/>
  <c r="R2453" i="5" s="1"/>
  <c r="O464" i="5" a="1"/>
  <c r="O464" i="5" s="1"/>
  <c r="P464" i="5" s="1"/>
  <c r="O1078" i="5" a="1"/>
  <c r="O1078" i="5" s="1"/>
  <c r="P1078" i="5" s="1"/>
  <c r="O1841" i="5" a="1"/>
  <c r="O1841" i="5" s="1"/>
  <c r="P1841" i="5" s="1"/>
  <c r="O2072" i="5" a="1"/>
  <c r="O2072" i="5" s="1"/>
  <c r="P2072" i="5" s="1"/>
  <c r="O533" i="5" a="1"/>
  <c r="O533" i="5" s="1"/>
  <c r="P533" i="5" s="1"/>
  <c r="O1807" i="5" a="1"/>
  <c r="O1807" i="5" s="1"/>
  <c r="P1807" i="5" s="1"/>
  <c r="O2133" i="5" a="1"/>
  <c r="O2133" i="5" s="1"/>
  <c r="P2133" i="5" s="1"/>
  <c r="Q1590" i="5" a="1"/>
  <c r="Q1590" i="5" s="1"/>
  <c r="R1590" i="5" s="1"/>
  <c r="Q1946" i="5" a="1"/>
  <c r="Q1946" i="5" s="1"/>
  <c r="R1946" i="5" s="1"/>
  <c r="O466" i="5" a="1"/>
  <c r="O466" i="5" s="1"/>
  <c r="P466" i="5" s="1"/>
  <c r="O442" i="5" a="1"/>
  <c r="O442" i="5" s="1"/>
  <c r="P442" i="5" s="1"/>
  <c r="Q466" i="5" a="1"/>
  <c r="Q466" i="5" s="1"/>
  <c r="R466" i="5" s="1"/>
  <c r="O2012" i="5" a="1"/>
  <c r="O2012" i="5" s="1"/>
  <c r="P2012" i="5" s="1"/>
  <c r="O1663" i="5" a="1"/>
  <c r="O1663" i="5" s="1"/>
  <c r="P1663" i="5" s="1"/>
  <c r="O2445" i="5" a="1"/>
  <c r="O2445" i="5" s="1"/>
  <c r="P2445" i="5" s="1"/>
  <c r="O1069" i="5" a="1"/>
  <c r="O1069" i="5" s="1"/>
  <c r="P1069" i="5" s="1"/>
  <c r="O745" i="5" a="1"/>
  <c r="O745" i="5" s="1"/>
  <c r="P745" i="5" s="1"/>
  <c r="O1945" i="5" a="1"/>
  <c r="O1945" i="5" s="1"/>
  <c r="P1945" i="5" s="1"/>
  <c r="O1343" i="5" a="1"/>
  <c r="O1343" i="5" s="1"/>
  <c r="P1343" i="5" s="1"/>
  <c r="O1537" i="5" a="1"/>
  <c r="O1537" i="5" s="1"/>
  <c r="P1537" i="5" s="1"/>
  <c r="Q1783" i="5" a="1"/>
  <c r="Q1783" i="5" s="1"/>
  <c r="R1783" i="5" s="1"/>
  <c r="O870" i="5" a="1"/>
  <c r="O870" i="5" s="1"/>
  <c r="P870" i="5" s="1"/>
  <c r="O2032" i="5" a="1"/>
  <c r="O2032" i="5" s="1"/>
  <c r="P2032" i="5" s="1"/>
  <c r="O882" i="5" a="1"/>
  <c r="O882" i="5" s="1"/>
  <c r="P882" i="5" s="1"/>
  <c r="Q882" i="5" a="1"/>
  <c r="Q882" i="5" s="1"/>
  <c r="R882" i="5" s="1"/>
  <c r="P1726" i="5"/>
  <c r="Q375" i="5" a="1"/>
  <c r="Q375" i="5" s="1"/>
  <c r="R375" i="5" s="1"/>
  <c r="Q1558" i="5" a="1"/>
  <c r="Q1558" i="5" s="1"/>
  <c r="R1558" i="5" s="1"/>
  <c r="Q1279" i="5" a="1"/>
  <c r="Q1279" i="5" s="1"/>
  <c r="R1279" i="5" s="1"/>
  <c r="O1302" i="5" a="1"/>
  <c r="O1302" i="5" s="1"/>
  <c r="P1302" i="5" s="1"/>
  <c r="O110" i="5" a="1"/>
  <c r="O110" i="5" s="1"/>
  <c r="P110" i="5" s="1"/>
  <c r="Q1151" i="5" a="1"/>
  <c r="Q1151" i="5" s="1"/>
  <c r="R1151" i="5" s="1"/>
  <c r="Q1557" i="5" a="1"/>
  <c r="Q1557" i="5" s="1"/>
  <c r="R1557" i="5" s="1"/>
  <c r="Q110" i="5" a="1"/>
  <c r="Q110" i="5" s="1"/>
  <c r="R110" i="5" s="1"/>
  <c r="Q1396" i="5" a="1"/>
  <c r="Q1396" i="5" s="1"/>
  <c r="R1396" i="5" s="1"/>
  <c r="O1592" i="5" a="1"/>
  <c r="O1592" i="5" s="1"/>
  <c r="P1592" i="5" s="1"/>
  <c r="Q1592" i="5" a="1"/>
  <c r="Q1592" i="5" s="1"/>
  <c r="R1592" i="5" s="1"/>
  <c r="Q1628" i="5" a="1"/>
  <c r="Q1628" i="5" s="1"/>
  <c r="R1628" i="5" s="1"/>
  <c r="O959" i="5" a="1"/>
  <c r="O959" i="5" s="1"/>
  <c r="P959" i="5" s="1"/>
  <c r="U959" i="5" s="1"/>
  <c r="O416" i="5" a="1"/>
  <c r="O416" i="5" s="1"/>
  <c r="P416" i="5" s="1"/>
  <c r="O2444" i="5" a="1"/>
  <c r="O2444" i="5" s="1"/>
  <c r="P2444" i="5" s="1"/>
  <c r="O1630" i="5" a="1"/>
  <c r="O1630" i="5" s="1"/>
  <c r="P1630" i="5" s="1"/>
  <c r="O563" i="5" a="1"/>
  <c r="O563" i="5" s="1"/>
  <c r="P563" i="5" s="1"/>
  <c r="O1445" i="5" a="1"/>
  <c r="O1445" i="5" s="1"/>
  <c r="P1445" i="5" s="1"/>
  <c r="U1445" i="5" s="1"/>
  <c r="O13" i="5" a="1"/>
  <c r="O13" i="5" s="1"/>
  <c r="P13" i="5" s="1"/>
  <c r="O1883" i="5" a="1"/>
  <c r="O1883" i="5" s="1"/>
  <c r="P1883" i="5" s="1"/>
  <c r="O2093" i="5" a="1"/>
  <c r="O2093" i="5" s="1"/>
  <c r="P2093" i="5" s="1"/>
  <c r="O832" i="5" a="1"/>
  <c r="O832" i="5" s="1"/>
  <c r="P832" i="5" s="1"/>
  <c r="O1741" i="5" a="1"/>
  <c r="O1741" i="5" s="1"/>
  <c r="P1741" i="5" s="1"/>
  <c r="O202" i="5" a="1"/>
  <c r="O202" i="5" s="1"/>
  <c r="P202" i="5" s="1"/>
  <c r="O1195" i="5" a="1"/>
  <c r="O1195" i="5" s="1"/>
  <c r="P1195" i="5" s="1"/>
  <c r="O1458" i="5" a="1"/>
  <c r="O1458" i="5" s="1"/>
  <c r="P1458" i="5" s="1"/>
  <c r="P1898" i="5"/>
  <c r="U1898" i="5" s="1"/>
  <c r="Q1299" i="5" a="1"/>
  <c r="Q1299" i="5" s="1"/>
  <c r="R1299" i="5" s="1"/>
  <c r="Q871" i="5" a="1"/>
  <c r="Q871" i="5" s="1"/>
  <c r="R871" i="5" s="1"/>
  <c r="Q590" i="5" a="1"/>
  <c r="Q590" i="5" s="1"/>
  <c r="R590" i="5" s="1"/>
  <c r="O618" i="5" a="1"/>
  <c r="O618" i="5" s="1"/>
  <c r="P618" i="5" s="1"/>
  <c r="O2053" i="5" a="1"/>
  <c r="O2053" i="5" s="1"/>
  <c r="P2053" i="5" s="1"/>
  <c r="O614" i="5" a="1"/>
  <c r="O614" i="5" s="1"/>
  <c r="P614" i="5" s="1"/>
  <c r="O1557" i="5" a="1"/>
  <c r="O1557" i="5" s="1"/>
  <c r="P1557" i="5" s="1"/>
  <c r="O1185" i="5" a="1"/>
  <c r="O1185" i="5" s="1"/>
  <c r="P1185" i="5" s="1"/>
  <c r="O624" i="5" a="1"/>
  <c r="O624" i="5" s="1"/>
  <c r="P624" i="5" s="1"/>
  <c r="O2333" i="5" a="1"/>
  <c r="O2333" i="5" s="1"/>
  <c r="P2333" i="5" s="1"/>
  <c r="O2435" i="5" a="1"/>
  <c r="O2435" i="5" s="1"/>
  <c r="P2435" i="5" s="1"/>
  <c r="O1629" i="5" a="1"/>
  <c r="O1629" i="5" s="1"/>
  <c r="P1629" i="5" s="1"/>
  <c r="Q1076" i="5" a="1"/>
  <c r="Q1076" i="5" s="1"/>
  <c r="R1076" i="5" s="1"/>
  <c r="Q1383" i="5" a="1"/>
  <c r="Q1383" i="5" s="1"/>
  <c r="R1383" i="5" s="1"/>
  <c r="O611" i="5" a="1"/>
  <c r="O611" i="5" s="1"/>
  <c r="P611" i="5" s="1"/>
  <c r="O364" i="5" a="1"/>
  <c r="O364" i="5" s="1"/>
  <c r="P364" i="5" s="1"/>
  <c r="O1881" i="5" a="1"/>
  <c r="O1881" i="5" s="1"/>
  <c r="P1881" i="5" s="1"/>
  <c r="Q2390" i="5" a="1"/>
  <c r="Q2390" i="5" s="1"/>
  <c r="R2390" i="5" s="1"/>
  <c r="Q2028" i="5" a="1"/>
  <c r="Q2028" i="5" s="1"/>
  <c r="R2028" i="5" s="1"/>
  <c r="Q1210" i="5" a="1"/>
  <c r="Q1210" i="5" s="1"/>
  <c r="R1210" i="5" s="1"/>
  <c r="Q2185" i="5" a="1"/>
  <c r="Q2185" i="5" s="1"/>
  <c r="R2185" i="5" s="1"/>
  <c r="Q65" i="5" a="1"/>
  <c r="Q65" i="5" s="1"/>
  <c r="R65" i="5" s="1"/>
  <c r="O1306" i="5" a="1"/>
  <c r="O1306" i="5" s="1"/>
  <c r="P1306" i="5" s="1"/>
  <c r="Q508" i="5" a="1"/>
  <c r="Q508" i="5" s="1"/>
  <c r="R508" i="5" s="1"/>
  <c r="Q808" i="5" a="1"/>
  <c r="Q808" i="5" s="1"/>
  <c r="R808" i="5" s="1"/>
  <c r="R1187" i="5"/>
  <c r="P822" i="5"/>
  <c r="U822" i="5" s="1"/>
  <c r="P1112" i="5"/>
  <c r="U1112" i="5" s="1"/>
  <c r="R1036" i="5"/>
  <c r="R620" i="5"/>
  <c r="P1505" i="5"/>
  <c r="U1505" i="5" s="1"/>
  <c r="R1114" i="5"/>
  <c r="R926" i="5"/>
  <c r="R1781" i="5"/>
  <c r="T1781" i="5" s="1"/>
  <c r="S1781" i="5" s="1"/>
  <c r="R348" i="5"/>
  <c r="T348" i="5" s="1"/>
  <c r="S348" i="5" s="1"/>
  <c r="P2209" i="5"/>
  <c r="U2209" i="5" s="1"/>
  <c r="P1192" i="5"/>
  <c r="U1192" i="5" s="1"/>
  <c r="R1321" i="5"/>
  <c r="U1321" i="5" s="1"/>
  <c r="P1561" i="5"/>
  <c r="U1561" i="5" s="1"/>
  <c r="P1285" i="5"/>
  <c r="U1285" i="5" s="1"/>
  <c r="P2230" i="5"/>
  <c r="U2230" i="5" s="1"/>
  <c r="P140" i="5"/>
  <c r="U140" i="5" s="1"/>
  <c r="P1036" i="5"/>
  <c r="P1124" i="5"/>
  <c r="U1124" i="5" s="1"/>
  <c r="P1911" i="5"/>
  <c r="U1911" i="5" s="1"/>
  <c r="R1071" i="5"/>
  <c r="P908" i="5"/>
  <c r="U908" i="5" s="1"/>
  <c r="P979" i="5"/>
  <c r="U979" i="5" s="1"/>
  <c r="R52" i="5"/>
  <c r="R1374" i="5"/>
  <c r="R2264" i="5"/>
  <c r="T2264" i="5" s="1"/>
  <c r="S2264" i="5" s="1"/>
  <c r="P1498" i="5"/>
  <c r="U1498" i="5" s="1"/>
  <c r="P2242" i="5"/>
  <c r="U2242" i="5" s="1"/>
  <c r="P2430" i="5"/>
  <c r="U2430" i="5" s="1"/>
  <c r="P1948" i="5"/>
  <c r="U1948" i="5" s="1"/>
  <c r="P1777" i="5"/>
  <c r="U1777" i="5" s="1"/>
  <c r="P893" i="5"/>
  <c r="U893" i="5" s="1"/>
  <c r="P1487" i="5"/>
  <c r="U1487" i="5" s="1"/>
  <c r="P600" i="5"/>
  <c r="U600" i="5" s="1"/>
  <c r="R1510" i="5"/>
  <c r="T1510" i="5" s="1"/>
  <c r="S1510" i="5" s="1"/>
  <c r="R1105" i="5"/>
  <c r="T1105" i="5" s="1"/>
  <c r="S1105" i="5" s="1"/>
  <c r="P41" i="5"/>
  <c r="U41" i="5" s="1"/>
  <c r="R1908" i="5"/>
  <c r="T1908" i="5" s="1"/>
  <c r="S1908" i="5" s="1"/>
  <c r="P718" i="5"/>
  <c r="U718" i="5" s="1"/>
  <c r="R2172" i="5"/>
  <c r="T2172" i="5" s="1"/>
  <c r="S2172" i="5" s="1"/>
  <c r="P2304" i="5"/>
  <c r="U2304" i="5" s="1"/>
  <c r="R1199" i="5"/>
  <c r="T1199" i="5" s="1"/>
  <c r="S1199" i="5" s="1"/>
  <c r="P1471" i="5"/>
  <c r="U1471" i="5" s="1"/>
  <c r="R192" i="5"/>
  <c r="T192" i="5" s="1"/>
  <c r="S192" i="5" s="1"/>
  <c r="P1390" i="5"/>
  <c r="U1390" i="5" s="1"/>
  <c r="P1096" i="5"/>
  <c r="U1096" i="5" s="1"/>
  <c r="P1492" i="5"/>
  <c r="U1492" i="5" s="1"/>
  <c r="P1014" i="5"/>
  <c r="U1014" i="5" s="1"/>
  <c r="R2130" i="5"/>
  <c r="T2130" i="5" s="1"/>
  <c r="S2130" i="5" s="1"/>
  <c r="R715" i="5"/>
  <c r="U715" i="5" s="1"/>
  <c r="R181" i="5"/>
  <c r="T181" i="5" s="1"/>
  <c r="S181" i="5" s="1"/>
  <c r="P2035" i="5"/>
  <c r="U2035" i="5" s="1"/>
  <c r="P90" i="5"/>
  <c r="U90" i="5" s="1"/>
  <c r="P1843" i="5"/>
  <c r="U1843" i="5" s="1"/>
  <c r="R292" i="5"/>
  <c r="P2449" i="5"/>
  <c r="U2449" i="5" s="1"/>
  <c r="P1176" i="5"/>
  <c r="U1176" i="5" s="1"/>
  <c r="R1634" i="5"/>
  <c r="R1595" i="5"/>
  <c r="U1595" i="5" s="1"/>
  <c r="P2339" i="5"/>
  <c r="U2339" i="5" s="1"/>
  <c r="R993" i="5"/>
  <c r="R125" i="5"/>
  <c r="T125" i="5" s="1"/>
  <c r="S125" i="5" s="1"/>
  <c r="R1856" i="5"/>
  <c r="R1436" i="5"/>
  <c r="T1436" i="5" s="1"/>
  <c r="S1436" i="5" s="1"/>
  <c r="P1139" i="5"/>
  <c r="U1139" i="5" s="1"/>
  <c r="P2329" i="5"/>
  <c r="U2329" i="5" s="1"/>
  <c r="P2400" i="5"/>
  <c r="R828" i="5"/>
  <c r="P1923" i="5"/>
  <c r="U1923" i="5" s="1"/>
  <c r="R365" i="5"/>
  <c r="T365" i="5" s="1"/>
  <c r="S365" i="5" s="1"/>
  <c r="P1187" i="5"/>
  <c r="R1726" i="5"/>
  <c r="P892" i="5"/>
  <c r="R930" i="5"/>
  <c r="R1392" i="5"/>
  <c r="P52" i="5"/>
  <c r="P668" i="5"/>
  <c r="P1114" i="5"/>
  <c r="R2310" i="5"/>
  <c r="T2310" i="5" s="1"/>
  <c r="S2310" i="5" s="1"/>
  <c r="R1430" i="5"/>
  <c r="T1430" i="5" s="1"/>
  <c r="S1430" i="5" s="1"/>
  <c r="P1072" i="5"/>
  <c r="U1072" i="5" s="1"/>
  <c r="P1260" i="5"/>
  <c r="U1260" i="5" s="1"/>
  <c r="R1744" i="5"/>
  <c r="R328" i="5"/>
  <c r="P889" i="5"/>
  <c r="U889" i="5" s="1"/>
  <c r="P1513" i="5"/>
  <c r="U1513" i="5" s="1"/>
  <c r="P828" i="5"/>
  <c r="P469" i="5"/>
  <c r="U469" i="5" s="1"/>
  <c r="P1643" i="5"/>
  <c r="U1643" i="5" s="1"/>
  <c r="P1071" i="5"/>
  <c r="P1716" i="5"/>
  <c r="U1716" i="5" s="1"/>
  <c r="P1189" i="5"/>
  <c r="U1189" i="5" s="1"/>
  <c r="P1849" i="5"/>
  <c r="U1849" i="5" s="1"/>
  <c r="R855" i="5"/>
  <c r="R2436" i="5"/>
  <c r="R892" i="5"/>
  <c r="R805" i="5"/>
  <c r="U805" i="5" s="1"/>
  <c r="P2005" i="5"/>
  <c r="U2005" i="5" s="1"/>
  <c r="P585" i="5"/>
  <c r="U585" i="5" s="1"/>
  <c r="P2199" i="5"/>
  <c r="U2199" i="5" s="1"/>
  <c r="P268" i="5"/>
  <c r="U268" i="5" s="1"/>
  <c r="R956" i="5"/>
  <c r="P1734" i="5"/>
  <c r="U1734" i="5" s="1"/>
  <c r="P1330" i="5"/>
  <c r="U1330" i="5" s="1"/>
  <c r="P1420" i="5"/>
  <c r="T2281" i="5"/>
  <c r="S2281" i="5" s="1"/>
  <c r="T2175" i="5"/>
  <c r="S2175" i="5" s="1"/>
  <c r="T213" i="5"/>
  <c r="S213" i="5" s="1"/>
  <c r="T2089" i="5"/>
  <c r="S2089" i="5" s="1"/>
  <c r="T1089" i="5"/>
  <c r="S1089" i="5" s="1"/>
  <c r="T1164" i="5"/>
  <c r="S1164" i="5" s="1"/>
  <c r="T2174" i="5"/>
  <c r="S2174" i="5" s="1"/>
  <c r="T1256" i="5"/>
  <c r="S1256" i="5" s="1"/>
  <c r="T2271" i="5"/>
  <c r="S2271" i="5" s="1"/>
  <c r="T1181" i="5"/>
  <c r="S1181" i="5" s="1"/>
  <c r="T1141" i="5"/>
  <c r="S1141" i="5" s="1"/>
  <c r="T2095" i="5"/>
  <c r="S2095" i="5" s="1"/>
  <c r="T679" i="5"/>
  <c r="S679" i="5" s="1"/>
  <c r="T1023" i="5"/>
  <c r="S1023" i="5" s="1"/>
  <c r="T2441" i="5"/>
  <c r="S2441" i="5" s="1"/>
  <c r="T2276" i="5"/>
  <c r="S2276" i="5" s="1"/>
  <c r="T1252" i="5"/>
  <c r="S1252" i="5" s="1"/>
  <c r="P1106" i="5"/>
  <c r="U1106" i="5" s="1"/>
  <c r="T1315" i="5"/>
  <c r="S1315" i="5" s="1"/>
  <c r="T1394" i="5"/>
  <c r="S1394" i="5" s="1"/>
  <c r="P510" i="5"/>
  <c r="U510" i="5" s="1"/>
  <c r="P488" i="5"/>
  <c r="U488" i="5" s="1"/>
  <c r="P1954" i="5"/>
  <c r="U1954" i="5" s="1"/>
  <c r="P523" i="5"/>
  <c r="U523" i="5" s="1"/>
  <c r="P368" i="5"/>
  <c r="U368" i="5" s="1"/>
  <c r="T2447" i="5"/>
  <c r="S2447" i="5" s="1"/>
  <c r="T2382" i="5"/>
  <c r="S2382" i="5" s="1"/>
  <c r="P741" i="5"/>
  <c r="U741" i="5" s="1"/>
  <c r="P2294" i="5"/>
  <c r="U2294" i="5" s="1"/>
  <c r="P886" i="5"/>
  <c r="U886" i="5" s="1"/>
  <c r="P460" i="5"/>
  <c r="U460" i="5" s="1"/>
  <c r="P2044" i="5"/>
  <c r="U2044" i="5" s="1"/>
  <c r="P1572" i="5"/>
  <c r="U1572" i="5" s="1"/>
  <c r="P386" i="5"/>
  <c r="P1928" i="5"/>
  <c r="U1928" i="5" s="1"/>
  <c r="P1093" i="5"/>
  <c r="U1093" i="5" s="1"/>
  <c r="P615" i="5"/>
  <c r="U615" i="5" s="1"/>
  <c r="P2348" i="5"/>
  <c r="P556" i="5"/>
  <c r="U556" i="5" s="1"/>
  <c r="T73" i="5"/>
  <c r="S73" i="5" s="1"/>
  <c r="T2317" i="5"/>
  <c r="S2317" i="5" s="1"/>
  <c r="T875" i="5"/>
  <c r="S875" i="5" s="1"/>
  <c r="T894" i="5"/>
  <c r="S894" i="5" s="1"/>
  <c r="P292" i="5"/>
  <c r="P1356" i="5"/>
  <c r="U1356" i="5" s="1"/>
  <c r="P2049" i="5"/>
  <c r="U2049" i="5" s="1"/>
  <c r="P2066" i="5"/>
  <c r="U2066" i="5" s="1"/>
  <c r="P1895" i="5"/>
  <c r="U1895" i="5" s="1"/>
  <c r="P793" i="5"/>
  <c r="U793" i="5" s="1"/>
  <c r="P1762" i="5"/>
  <c r="U1762" i="5" s="1"/>
  <c r="P2191" i="5"/>
  <c r="U2191" i="5" s="1"/>
  <c r="T318" i="5"/>
  <c r="S318" i="5" s="1"/>
  <c r="T259" i="5"/>
  <c r="S259" i="5" s="1"/>
  <c r="T2213" i="5"/>
  <c r="S2213" i="5" s="1"/>
  <c r="T1860" i="5"/>
  <c r="S1860" i="5" s="1"/>
  <c r="T866" i="5"/>
  <c r="S866" i="5" s="1"/>
  <c r="T1819" i="5"/>
  <c r="S1819" i="5" s="1"/>
  <c r="T2150" i="5"/>
  <c r="S2150" i="5" s="1"/>
  <c r="P1942" i="5"/>
  <c r="U1942" i="5" s="1"/>
  <c r="T1618" i="5"/>
  <c r="S1618" i="5" s="1"/>
  <c r="T2416" i="5"/>
  <c r="S2416" i="5" s="1"/>
  <c r="T220" i="5"/>
  <c r="S220" i="5" s="1"/>
  <c r="T1679" i="5"/>
  <c r="S1679" i="5" s="1"/>
  <c r="P586" i="5"/>
  <c r="U586" i="5" s="1"/>
  <c r="P676" i="5"/>
  <c r="U676" i="5" s="1"/>
  <c r="P262" i="5"/>
  <c r="U262" i="5" s="1"/>
  <c r="P1085" i="5"/>
  <c r="U1085" i="5" s="1"/>
  <c r="P954" i="5"/>
  <c r="U954" i="5" s="1"/>
  <c r="P1341" i="5"/>
  <c r="U1341" i="5" s="1"/>
  <c r="P1965" i="5"/>
  <c r="U1965" i="5" s="1"/>
  <c r="P328" i="5"/>
  <c r="T458" i="5"/>
  <c r="S458" i="5" s="1"/>
  <c r="T2138" i="5"/>
  <c r="S2138" i="5" s="1"/>
  <c r="T1651" i="5"/>
  <c r="S1651" i="5" s="1"/>
  <c r="T2370" i="5"/>
  <c r="S2370" i="5" s="1"/>
  <c r="T906" i="5"/>
  <c r="S906" i="5" s="1"/>
  <c r="T1655" i="5"/>
  <c r="S1655" i="5" s="1"/>
  <c r="P971" i="5"/>
  <c r="U971" i="5" s="1"/>
  <c r="T1915" i="5"/>
  <c r="S1915" i="5" s="1"/>
  <c r="T2318" i="5"/>
  <c r="S2318" i="5" s="1"/>
  <c r="P1015" i="5"/>
  <c r="U1015" i="5" s="1"/>
  <c r="P2436" i="5"/>
  <c r="P225" i="5"/>
  <c r="T1943" i="5"/>
  <c r="S1943" i="5" s="1"/>
  <c r="T86" i="5"/>
  <c r="S86" i="5" s="1"/>
  <c r="T545" i="5"/>
  <c r="S545" i="5" s="1"/>
  <c r="T2296" i="5"/>
  <c r="S2296" i="5" s="1"/>
  <c r="T1544" i="5"/>
  <c r="S1544" i="5" s="1"/>
  <c r="T797" i="5"/>
  <c r="S797" i="5" s="1"/>
  <c r="T708" i="5"/>
  <c r="S708" i="5" s="1"/>
  <c r="T77" i="5"/>
  <c r="S77" i="5" s="1"/>
  <c r="T948" i="5"/>
  <c r="S948" i="5" s="1"/>
  <c r="T584" i="5"/>
  <c r="S584" i="5" s="1"/>
  <c r="T541" i="5"/>
  <c r="S541" i="5" s="1"/>
  <c r="T1177" i="5"/>
  <c r="S1177" i="5" s="1"/>
  <c r="T2116" i="5"/>
  <c r="S2116" i="5" s="1"/>
  <c r="T1851" i="5"/>
  <c r="S1851" i="5" s="1"/>
  <c r="T2193" i="5"/>
  <c r="S2193" i="5" s="1"/>
  <c r="T1523" i="5"/>
  <c r="S1523" i="5" s="1"/>
  <c r="T1006" i="5"/>
  <c r="S1006" i="5" s="1"/>
  <c r="T2204" i="5"/>
  <c r="S2204" i="5" s="1"/>
  <c r="T235" i="5"/>
  <c r="S235" i="5" s="1"/>
  <c r="T2206" i="5"/>
  <c r="S2206" i="5" s="1"/>
  <c r="T789" i="5"/>
  <c r="S789" i="5" s="1"/>
  <c r="T2265" i="5"/>
  <c r="S2265" i="5" s="1"/>
  <c r="T719" i="5"/>
  <c r="S719" i="5" s="1"/>
  <c r="T1475" i="5"/>
  <c r="S1475" i="5" s="1"/>
  <c r="T139" i="5"/>
  <c r="S139" i="5" s="1"/>
  <c r="T1452" i="5"/>
  <c r="S1452" i="5" s="1"/>
  <c r="T2417" i="5"/>
  <c r="S2417" i="5" s="1"/>
  <c r="T651" i="5"/>
  <c r="S651" i="5" s="1"/>
  <c r="T314" i="5"/>
  <c r="S314" i="5" s="1"/>
  <c r="T1488" i="5"/>
  <c r="S1488" i="5" s="1"/>
  <c r="T1670" i="5"/>
  <c r="S1670" i="5" s="1"/>
  <c r="T2019" i="5"/>
  <c r="S2019" i="5" s="1"/>
  <c r="T2316" i="5"/>
  <c r="S2316" i="5" s="1"/>
  <c r="T402" i="5"/>
  <c r="S402" i="5" s="1"/>
  <c r="T431" i="5"/>
  <c r="S431" i="5" s="1"/>
  <c r="T491" i="5"/>
  <c r="S491" i="5" s="1"/>
  <c r="T877" i="5"/>
  <c r="S877" i="5" s="1"/>
  <c r="T1944" i="5"/>
  <c r="S1944" i="5" s="1"/>
  <c r="T1900" i="5"/>
  <c r="S1900" i="5" s="1"/>
  <c r="T551" i="5"/>
  <c r="S551" i="5" s="1"/>
  <c r="T2236" i="5"/>
  <c r="S2236" i="5" s="1"/>
  <c r="P1856" i="5"/>
  <c r="P1128" i="5"/>
  <c r="U1128" i="5" s="1"/>
  <c r="P1902" i="5"/>
  <c r="U1902" i="5" s="1"/>
  <c r="P339" i="5"/>
  <c r="U339" i="5" s="1"/>
  <c r="P1568" i="5"/>
  <c r="U1568" i="5" s="1"/>
  <c r="P930" i="5"/>
  <c r="P768" i="5"/>
  <c r="U768" i="5" s="1"/>
  <c r="P1130" i="5"/>
  <c r="U1130" i="5" s="1"/>
  <c r="P607" i="5"/>
  <c r="U607" i="5" s="1"/>
  <c r="T118" i="5"/>
  <c r="S118" i="5" s="1"/>
  <c r="T544" i="5"/>
  <c r="S544" i="5" s="1"/>
  <c r="T1642" i="5"/>
  <c r="S1642" i="5" s="1"/>
  <c r="T843" i="5"/>
  <c r="S843" i="5" s="1"/>
  <c r="T831" i="5"/>
  <c r="S831" i="5" s="1"/>
  <c r="T1303" i="5"/>
  <c r="S1303" i="5" s="1"/>
  <c r="T2420" i="5"/>
  <c r="S2420" i="5" s="1"/>
  <c r="T2389" i="5"/>
  <c r="S2389" i="5" s="1"/>
  <c r="T2157" i="5"/>
  <c r="S2157" i="5" s="1"/>
  <c r="T1761" i="5"/>
  <c r="S1761" i="5" s="1"/>
  <c r="T2379" i="5"/>
  <c r="S2379" i="5" s="1"/>
  <c r="T129" i="5"/>
  <c r="S129" i="5" s="1"/>
  <c r="T316" i="5"/>
  <c r="S316" i="5" s="1"/>
  <c r="T1961" i="5"/>
  <c r="S1961" i="5" s="1"/>
  <c r="T124" i="5"/>
  <c r="S124" i="5" s="1"/>
  <c r="T1936" i="5"/>
  <c r="S1936" i="5" s="1"/>
  <c r="T1562" i="5"/>
  <c r="S1562" i="5" s="1"/>
  <c r="T925" i="5"/>
  <c r="S925" i="5" s="1"/>
  <c r="T252" i="5"/>
  <c r="S252" i="5" s="1"/>
  <c r="T712" i="5"/>
  <c r="S712" i="5" s="1"/>
  <c r="T1640" i="5"/>
  <c r="S1640" i="5" s="1"/>
  <c r="T1169" i="5"/>
  <c r="S1169" i="5" s="1"/>
  <c r="T1467" i="5"/>
  <c r="S1467" i="5" s="1"/>
  <c r="T7" i="5"/>
  <c r="S7" i="5" s="1"/>
  <c r="T1242" i="5"/>
  <c r="S1242" i="5" s="1"/>
  <c r="P521" i="5"/>
  <c r="U521" i="5" s="1"/>
  <c r="P2438" i="5"/>
  <c r="U2438" i="5" s="1"/>
  <c r="P324" i="5"/>
  <c r="U324" i="5" s="1"/>
  <c r="P1829" i="5"/>
  <c r="U1829" i="5" s="1"/>
  <c r="P855" i="5"/>
  <c r="P2256" i="5"/>
  <c r="U2256" i="5" s="1"/>
  <c r="P32" i="5"/>
  <c r="U32" i="5" s="1"/>
  <c r="P509" i="5"/>
  <c r="U509" i="5" s="1"/>
  <c r="P1634" i="5"/>
  <c r="P307" i="5"/>
  <c r="U307" i="5" s="1"/>
  <c r="P815" i="5"/>
  <c r="U815" i="5" s="1"/>
  <c r="P84" i="5"/>
  <c r="U84" i="5" s="1"/>
  <c r="P1411" i="5"/>
  <c r="U1411" i="5" s="1"/>
  <c r="P265" i="5"/>
  <c r="U265" i="5" s="1"/>
  <c r="P1179" i="5"/>
  <c r="U1179" i="5" s="1"/>
  <c r="P2284" i="5"/>
  <c r="U2284" i="5" s="1"/>
  <c r="P1233" i="5"/>
  <c r="U1233" i="5" s="1"/>
  <c r="P1792" i="5"/>
  <c r="U1792" i="5" s="1"/>
  <c r="P1648" i="5"/>
  <c r="U1648" i="5" s="1"/>
  <c r="P1329" i="5"/>
  <c r="U1329" i="5" s="1"/>
  <c r="P1395" i="5"/>
  <c r="U1395" i="5" s="1"/>
  <c r="P2429" i="5"/>
  <c r="U2429" i="5" s="1"/>
  <c r="P496" i="5"/>
  <c r="U496" i="5" s="1"/>
  <c r="P193" i="5"/>
  <c r="U193" i="5" s="1"/>
  <c r="P2411" i="5"/>
  <c r="U2411" i="5" s="1"/>
  <c r="P1992" i="5"/>
  <c r="U1992" i="5" s="1"/>
  <c r="T1237" i="5"/>
  <c r="S1237" i="5" s="1"/>
  <c r="T2002" i="5"/>
  <c r="S2002" i="5" s="1"/>
  <c r="T2391" i="5"/>
  <c r="S2391" i="5" s="1"/>
  <c r="T1317" i="5"/>
  <c r="S1317" i="5" s="1"/>
  <c r="T2270" i="5"/>
  <c r="S2270" i="5" s="1"/>
  <c r="T1399" i="5"/>
  <c r="S1399" i="5" s="1"/>
  <c r="T1858" i="5"/>
  <c r="S1858" i="5" s="1"/>
  <c r="T1021" i="5"/>
  <c r="S1021" i="5" s="1"/>
  <c r="T148" i="5"/>
  <c r="S148" i="5" s="1"/>
  <c r="T38" i="5"/>
  <c r="S38" i="5" s="1"/>
  <c r="T613" i="5"/>
  <c r="S613" i="5" s="1"/>
  <c r="T2263" i="5"/>
  <c r="S2263" i="5" s="1"/>
  <c r="T579" i="5"/>
  <c r="S579" i="5" s="1"/>
  <c r="T1127" i="5"/>
  <c r="S1127" i="5" s="1"/>
  <c r="T931" i="5"/>
  <c r="S931" i="5" s="1"/>
  <c r="T1639" i="5"/>
  <c r="S1639" i="5" s="1"/>
  <c r="T1920" i="5"/>
  <c r="S1920" i="5" s="1"/>
  <c r="T260" i="5"/>
  <c r="S260" i="5" s="1"/>
  <c r="T1455" i="5"/>
  <c r="S1455" i="5" s="1"/>
  <c r="T2178" i="5"/>
  <c r="S2178" i="5" s="1"/>
  <c r="T291" i="5"/>
  <c r="S291" i="5" s="1"/>
  <c r="T1109" i="5"/>
  <c r="S1109" i="5" s="1"/>
  <c r="T414" i="5"/>
  <c r="S414" i="5" s="1"/>
  <c r="T946" i="5"/>
  <c r="S946" i="5" s="1"/>
  <c r="T400" i="5"/>
  <c r="S400" i="5" s="1"/>
  <c r="T2086" i="5"/>
  <c r="S2086" i="5" s="1"/>
  <c r="T827" i="5"/>
  <c r="S827" i="5" s="1"/>
  <c r="P1344" i="5"/>
  <c r="U1344" i="5" s="1"/>
  <c r="P2000" i="5"/>
  <c r="U2000" i="5" s="1"/>
  <c r="P1541" i="5"/>
  <c r="P520" i="5"/>
  <c r="U520" i="5" s="1"/>
  <c r="P569" i="5"/>
  <c r="U569" i="5" s="1"/>
  <c r="P2421" i="5"/>
  <c r="U2421" i="5" s="1"/>
  <c r="T1546" i="5"/>
  <c r="S1546" i="5" s="1"/>
  <c r="T25" i="5"/>
  <c r="S25" i="5" s="1"/>
  <c r="T452" i="5"/>
  <c r="S452" i="5" s="1"/>
  <c r="T161" i="5"/>
  <c r="S161" i="5" s="1"/>
  <c r="T941" i="5"/>
  <c r="S941" i="5" s="1"/>
  <c r="P626" i="5"/>
  <c r="U626" i="5" s="1"/>
  <c r="P926" i="5"/>
  <c r="P2038" i="5"/>
  <c r="U2038" i="5" s="1"/>
  <c r="P632" i="5"/>
  <c r="U632" i="5" s="1"/>
  <c r="P539" i="5"/>
  <c r="U539" i="5" s="1"/>
  <c r="P672" i="5"/>
  <c r="U672" i="5" s="1"/>
  <c r="P1483" i="5"/>
  <c r="U1483" i="5" s="1"/>
  <c r="P993" i="5"/>
  <c r="P1247" i="5"/>
  <c r="U1247" i="5" s="1"/>
  <c r="R1980" i="5"/>
  <c r="P2299" i="5"/>
  <c r="U2299" i="5" s="1"/>
  <c r="T1638" i="5"/>
  <c r="S1638" i="5" s="1"/>
  <c r="T2451" i="5"/>
  <c r="S2451" i="5" s="1"/>
  <c r="T69" i="5"/>
  <c r="S69" i="5" s="1"/>
  <c r="T2233" i="5"/>
  <c r="S2233" i="5" s="1"/>
  <c r="P1374" i="5"/>
  <c r="P1744" i="5"/>
  <c r="P1354" i="5"/>
  <c r="U1354" i="5" s="1"/>
  <c r="P1288" i="5"/>
  <c r="U1288" i="5" s="1"/>
  <c r="P1731" i="5"/>
  <c r="U1731" i="5" s="1"/>
  <c r="P1099" i="5"/>
  <c r="P696" i="5"/>
  <c r="U696" i="5" s="1"/>
  <c r="P1888" i="5"/>
  <c r="U1888" i="5" s="1"/>
  <c r="T2279" i="5"/>
  <c r="S2279" i="5" s="1"/>
  <c r="T409" i="5"/>
  <c r="S409" i="5" s="1"/>
  <c r="T1440" i="5"/>
  <c r="S1440" i="5" s="1"/>
  <c r="T1502" i="5"/>
  <c r="S1502" i="5" s="1"/>
  <c r="T1461" i="5"/>
  <c r="S1461" i="5" s="1"/>
  <c r="T1747" i="5"/>
  <c r="S1747" i="5" s="1"/>
  <c r="T1013" i="5"/>
  <c r="S1013" i="5" s="1"/>
  <c r="T873" i="5"/>
  <c r="S873" i="5" s="1"/>
  <c r="T825" i="5"/>
  <c r="S825" i="5" s="1"/>
  <c r="P1666" i="5"/>
  <c r="U1666" i="5" s="1"/>
  <c r="P2305" i="5"/>
  <c r="T54" i="5"/>
  <c r="S54" i="5" s="1"/>
  <c r="T2356" i="5"/>
  <c r="S2356" i="5" s="1"/>
  <c r="T867" i="5"/>
  <c r="S867" i="5" s="1"/>
  <c r="T1377" i="5"/>
  <c r="S1377" i="5" s="1"/>
  <c r="T921" i="5"/>
  <c r="S921" i="5" s="1"/>
  <c r="T1391" i="5"/>
  <c r="S1391" i="5" s="1"/>
  <c r="T1999" i="5"/>
  <c r="S1999" i="5" s="1"/>
  <c r="T146" i="5"/>
  <c r="S146" i="5" s="1"/>
  <c r="T2061" i="5"/>
  <c r="S2061" i="5" s="1"/>
  <c r="T1129" i="5"/>
  <c r="S1129" i="5" s="1"/>
  <c r="T448" i="5"/>
  <c r="S448" i="5" s="1"/>
  <c r="T4" i="5"/>
  <c r="S4" i="5" s="1"/>
  <c r="T2437" i="5"/>
  <c r="S2437" i="5" s="1"/>
  <c r="T1521" i="5"/>
  <c r="S1521" i="5" s="1"/>
  <c r="T968" i="5"/>
  <c r="S968" i="5" s="1"/>
  <c r="T2220" i="5"/>
  <c r="S2220" i="5" s="1"/>
  <c r="T596" i="5"/>
  <c r="S596" i="5" s="1"/>
  <c r="T98" i="5"/>
  <c r="S98" i="5" s="1"/>
  <c r="T2251" i="5"/>
  <c r="S2251" i="5" s="1"/>
  <c r="T1478" i="5"/>
  <c r="S1478" i="5" s="1"/>
  <c r="T1956" i="5"/>
  <c r="S1956" i="5" s="1"/>
  <c r="T1668" i="5"/>
  <c r="S1668" i="5" s="1"/>
  <c r="T787" i="5"/>
  <c r="S787" i="5" s="1"/>
  <c r="T2064" i="5"/>
  <c r="S2064" i="5" s="1"/>
  <c r="T1693" i="5"/>
  <c r="S1693" i="5" s="1"/>
  <c r="T1750" i="5"/>
  <c r="S1750" i="5" s="1"/>
  <c r="T895" i="5"/>
  <c r="S895" i="5" s="1"/>
  <c r="T343" i="5"/>
  <c r="S343" i="5" s="1"/>
  <c r="T1650" i="5"/>
  <c r="S1650" i="5" s="1"/>
  <c r="T1695" i="5"/>
  <c r="S1695" i="5" s="1"/>
  <c r="T681" i="5"/>
  <c r="S681" i="5" s="1"/>
  <c r="T800" i="5"/>
  <c r="S800" i="5" s="1"/>
  <c r="T1850" i="5"/>
  <c r="S1850" i="5" s="1"/>
  <c r="T45" i="5"/>
  <c r="S45" i="5" s="1"/>
  <c r="T1438" i="5"/>
  <c r="S1438" i="5" s="1"/>
  <c r="T434" i="5"/>
  <c r="S434" i="5" s="1"/>
  <c r="T1417" i="5"/>
  <c r="S1417" i="5" s="1"/>
  <c r="P1742" i="5"/>
  <c r="T963" i="5"/>
  <c r="S963" i="5" s="1"/>
  <c r="T535" i="5"/>
  <c r="S535" i="5" s="1"/>
  <c r="T687" i="5"/>
  <c r="S687" i="5" s="1"/>
  <c r="T1597" i="5"/>
  <c r="S1597" i="5" s="1"/>
  <c r="T2403" i="5"/>
  <c r="S2403" i="5" s="1"/>
  <c r="T1274" i="5"/>
  <c r="S1274" i="5" s="1"/>
  <c r="T1297" i="5"/>
  <c r="S1297" i="5" s="1"/>
  <c r="T2161" i="5"/>
  <c r="S2161" i="5" s="1"/>
  <c r="T12" i="5"/>
  <c r="S12" i="5" s="1"/>
  <c r="T2084" i="5"/>
  <c r="S2084" i="5" s="1"/>
  <c r="T66" i="5"/>
  <c r="S66" i="5" s="1"/>
  <c r="T859" i="5"/>
  <c r="S859" i="5" s="1"/>
  <c r="T1236" i="5"/>
  <c r="S1236" i="5" s="1"/>
  <c r="T1611" i="5"/>
  <c r="S1611" i="5" s="1"/>
  <c r="T1281" i="5"/>
  <c r="S1281" i="5" s="1"/>
  <c r="T99" i="5"/>
  <c r="S99" i="5" s="1"/>
  <c r="T301" i="5"/>
  <c r="S301" i="5" s="1"/>
  <c r="T733" i="5"/>
  <c r="S733" i="5" s="1"/>
  <c r="T30" i="5"/>
  <c r="S30" i="5" s="1"/>
  <c r="T55" i="5"/>
  <c r="S55" i="5" s="1"/>
  <c r="T390" i="5"/>
  <c r="S390" i="5" s="1"/>
  <c r="T1808" i="5"/>
  <c r="S1808" i="5" s="1"/>
  <c r="T1209" i="5"/>
  <c r="S1209" i="5" s="1"/>
  <c r="T1918" i="5"/>
  <c r="S1918" i="5" s="1"/>
  <c r="T518" i="5"/>
  <c r="S518" i="5" s="1"/>
  <c r="T374" i="5"/>
  <c r="S374" i="5" s="1"/>
  <c r="T945" i="5"/>
  <c r="S945" i="5" s="1"/>
  <c r="P1859" i="5"/>
  <c r="T811" i="5"/>
  <c r="S811" i="5" s="1"/>
  <c r="T838" i="5"/>
  <c r="S838" i="5" s="1"/>
  <c r="T2120" i="5"/>
  <c r="S2120" i="5" s="1"/>
  <c r="T142" i="5"/>
  <c r="S142" i="5" s="1"/>
  <c r="T1842" i="5"/>
  <c r="S1842" i="5" s="1"/>
  <c r="T2202" i="5"/>
  <c r="S2202" i="5" s="1"/>
  <c r="T2229" i="5"/>
  <c r="S2229" i="5" s="1"/>
  <c r="T2141" i="5"/>
  <c r="S2141" i="5" s="1"/>
  <c r="T1636" i="5"/>
  <c r="S1636" i="5" s="1"/>
  <c r="T492" i="5"/>
  <c r="S492" i="5" s="1"/>
  <c r="T1989" i="5"/>
  <c r="S1989" i="5" s="1"/>
  <c r="T2109" i="5"/>
  <c r="S2109" i="5" s="1"/>
  <c r="T1791" i="5"/>
  <c r="S1791" i="5" s="1"/>
  <c r="T1854" i="5"/>
  <c r="S1854" i="5" s="1"/>
  <c r="T2026" i="5"/>
  <c r="S2026" i="5" s="1"/>
  <c r="T1080" i="5"/>
  <c r="S1080" i="5" s="1"/>
  <c r="T1531" i="5"/>
  <c r="S1531" i="5" s="1"/>
  <c r="T2078" i="5"/>
  <c r="S2078" i="5" s="1"/>
  <c r="T1211" i="5"/>
  <c r="S1211" i="5" s="1"/>
  <c r="T2216" i="5"/>
  <c r="S2216" i="5" s="1"/>
  <c r="T1307" i="5"/>
  <c r="S1307" i="5" s="1"/>
  <c r="T2446" i="5"/>
  <c r="S2446" i="5" s="1"/>
  <c r="T1589" i="5"/>
  <c r="S1589" i="5" s="1"/>
  <c r="T2237" i="5"/>
  <c r="S2237" i="5" s="1"/>
  <c r="T407" i="5"/>
  <c r="S407" i="5" s="1"/>
  <c r="T1702" i="5"/>
  <c r="S1702" i="5" s="1"/>
  <c r="T1587" i="5"/>
  <c r="S1587" i="5" s="1"/>
  <c r="T1027" i="5"/>
  <c r="S1027" i="5" s="1"/>
  <c r="T1419" i="5"/>
  <c r="S1419" i="5" s="1"/>
  <c r="T499" i="5"/>
  <c r="S499" i="5" s="1"/>
  <c r="T1863" i="5"/>
  <c r="S1863" i="5" s="1"/>
  <c r="T1255" i="5"/>
  <c r="S1255" i="5" s="1"/>
  <c r="T757" i="5"/>
  <c r="S757" i="5" s="1"/>
  <c r="T1108" i="5"/>
  <c r="S1108" i="5" s="1"/>
  <c r="T332" i="5"/>
  <c r="S332" i="5" s="1"/>
  <c r="T706" i="5"/>
  <c r="S706" i="5" s="1"/>
  <c r="T2401" i="5"/>
  <c r="S2401" i="5" s="1"/>
  <c r="T1268" i="5"/>
  <c r="S1268" i="5" s="1"/>
  <c r="T238" i="5"/>
  <c r="S238" i="5" s="1"/>
  <c r="T876" i="5"/>
  <c r="S876" i="5" s="1"/>
  <c r="T1623" i="5"/>
  <c r="S1623" i="5" s="1"/>
  <c r="T413" i="5"/>
  <c r="S413" i="5" s="1"/>
  <c r="T1662" i="5"/>
  <c r="S1662" i="5" s="1"/>
  <c r="T2292" i="5"/>
  <c r="S2292" i="5" s="1"/>
  <c r="T1244" i="5"/>
  <c r="S1244" i="5" s="1"/>
  <c r="T405" i="5"/>
  <c r="S405" i="5" s="1"/>
  <c r="T918" i="5"/>
  <c r="S918" i="5" s="1"/>
  <c r="T1409" i="5"/>
  <c r="S1409" i="5" s="1"/>
  <c r="T234" i="5"/>
  <c r="S234" i="5" s="1"/>
  <c r="T2254" i="5"/>
  <c r="S2254" i="5" s="1"/>
  <c r="T1661" i="5"/>
  <c r="S1661" i="5" s="1"/>
  <c r="T2395" i="5"/>
  <c r="S2395" i="5" s="1"/>
  <c r="T872" i="5"/>
  <c r="S872" i="5" s="1"/>
  <c r="T1470" i="5"/>
  <c r="S1470" i="5" s="1"/>
  <c r="T649" i="5"/>
  <c r="S649" i="5" s="1"/>
  <c r="T2241" i="5"/>
  <c r="S2241" i="5" s="1"/>
  <c r="T1056" i="5"/>
  <c r="S1056" i="5" s="1"/>
  <c r="T549" i="5"/>
  <c r="S549" i="5" s="1"/>
  <c r="T2394" i="5"/>
  <c r="S2394" i="5" s="1"/>
  <c r="T2423" i="5"/>
  <c r="S2423" i="5" s="1"/>
  <c r="T1697" i="5"/>
  <c r="S1697" i="5" s="1"/>
  <c r="T2361" i="5"/>
  <c r="S2361" i="5" s="1"/>
  <c r="T1400" i="5"/>
  <c r="S1400" i="5" s="1"/>
  <c r="T1082" i="5"/>
  <c r="S1082" i="5" s="1"/>
  <c r="T642" i="5"/>
  <c r="S642" i="5" s="1"/>
  <c r="T1596" i="5"/>
  <c r="S1596" i="5" s="1"/>
  <c r="T2425" i="5"/>
  <c r="S2425" i="5" s="1"/>
  <c r="T1030" i="5"/>
  <c r="S1030" i="5" s="1"/>
  <c r="T2321" i="5"/>
  <c r="S2321" i="5" s="1"/>
  <c r="T2155" i="5"/>
  <c r="S2155" i="5" s="1"/>
  <c r="T1501" i="5"/>
  <c r="S1501" i="5" s="1"/>
  <c r="T703" i="5"/>
  <c r="S703" i="5" s="1"/>
  <c r="T1031" i="5"/>
  <c r="S1031" i="5" s="1"/>
  <c r="T752" i="5"/>
  <c r="S752" i="5" s="1"/>
  <c r="T135" i="5"/>
  <c r="S135" i="5" s="1"/>
  <c r="T564" i="5"/>
  <c r="S564" i="5" s="1"/>
  <c r="T1328" i="5"/>
  <c r="S1328" i="5" s="1"/>
  <c r="T2103" i="5"/>
  <c r="S2103" i="5" s="1"/>
  <c r="T1158" i="5"/>
  <c r="S1158" i="5" s="1"/>
  <c r="T1048" i="5"/>
  <c r="S1048" i="5" s="1"/>
  <c r="T1871" i="5"/>
  <c r="S1871" i="5" s="1"/>
  <c r="P2031" i="5"/>
  <c r="P1949" i="5"/>
  <c r="P2323" i="5"/>
  <c r="P577" i="5"/>
  <c r="P1795" i="5"/>
  <c r="P2045" i="5"/>
  <c r="P56" i="5"/>
  <c r="P1449" i="5"/>
  <c r="P808" i="5"/>
  <c r="P2203" i="5"/>
  <c r="P1123" i="5"/>
  <c r="P667" i="5"/>
  <c r="P1431" i="5"/>
  <c r="P2128" i="5"/>
  <c r="P767" i="5"/>
  <c r="P214" i="5"/>
  <c r="P322" i="5"/>
  <c r="P648" i="5"/>
  <c r="P1074" i="5"/>
  <c r="P1813" i="5"/>
  <c r="P2030" i="5"/>
  <c r="P1797" i="5"/>
  <c r="P481" i="5"/>
  <c r="P1201" i="5"/>
  <c r="R1005" i="5"/>
  <c r="R1258" i="5"/>
  <c r="R2418" i="5"/>
  <c r="R700" i="5"/>
  <c r="R377" i="5"/>
  <c r="R2302" i="5"/>
  <c r="R2235" i="5"/>
  <c r="R16" i="5"/>
  <c r="R1313" i="5"/>
  <c r="R1687" i="5"/>
  <c r="R1506" i="5"/>
  <c r="R2177" i="5"/>
  <c r="R647" i="5"/>
  <c r="R840" i="5"/>
  <c r="R2117" i="5"/>
  <c r="R853" i="5"/>
  <c r="R1422" i="5"/>
  <c r="R351" i="5"/>
  <c r="R743" i="5"/>
  <c r="R568" i="5"/>
  <c r="R1318" i="5"/>
  <c r="R1821" i="5"/>
  <c r="R846" i="5"/>
  <c r="R1306" i="5"/>
  <c r="R59" i="5"/>
  <c r="R2173" i="5"/>
  <c r="R1538" i="5"/>
  <c r="R2013" i="5"/>
  <c r="R1630" i="5"/>
  <c r="R683" i="5"/>
  <c r="R2030" i="5"/>
  <c r="R283" i="5"/>
  <c r="R2364" i="5"/>
  <c r="R1008" i="5"/>
  <c r="R2323" i="5"/>
  <c r="R745" i="5"/>
  <c r="R1431" i="5"/>
  <c r="R1138" i="5"/>
  <c r="R459" i="5"/>
  <c r="R1797" i="5"/>
  <c r="R577" i="5"/>
  <c r="R481" i="5"/>
  <c r="R1420" i="5"/>
  <c r="R214" i="5"/>
  <c r="R322" i="5"/>
  <c r="R1123" i="5"/>
  <c r="R404" i="5"/>
  <c r="R1880" i="5"/>
  <c r="R1813" i="5"/>
  <c r="R2350" i="5"/>
  <c r="R1614" i="5"/>
  <c r="R884" i="5"/>
  <c r="R1904" i="5"/>
  <c r="R2386" i="5"/>
  <c r="R1201" i="5"/>
  <c r="R1535" i="5"/>
  <c r="R1338" i="5"/>
  <c r="R2253" i="5"/>
  <c r="R1174" i="5"/>
  <c r="R2442" i="5"/>
  <c r="R565" i="5"/>
  <c r="R1126" i="5"/>
  <c r="R983" i="5"/>
  <c r="R338" i="5"/>
  <c r="R438" i="5"/>
  <c r="R1794" i="5"/>
  <c r="R857" i="5"/>
  <c r="R593" i="5"/>
  <c r="R163" i="5"/>
  <c r="R900" i="5"/>
  <c r="P1535" i="5"/>
  <c r="R1240" i="5"/>
  <c r="R190" i="5"/>
  <c r="R418" i="5"/>
  <c r="R671" i="5"/>
  <c r="R494" i="5"/>
  <c r="R779" i="5"/>
  <c r="R1967" i="5"/>
  <c r="R841" i="5"/>
  <c r="R702" i="5"/>
  <c r="R425" i="5"/>
  <c r="R295" i="5"/>
  <c r="R558" i="5"/>
  <c r="R2127" i="5"/>
  <c r="R2252" i="5"/>
  <c r="R1617" i="5"/>
  <c r="R1537" i="5"/>
  <c r="R592" i="5"/>
  <c r="R1195" i="5"/>
  <c r="R907" i="5"/>
  <c r="R132" i="5"/>
  <c r="R1519" i="5"/>
  <c r="R1570" i="5"/>
  <c r="R2104" i="5"/>
  <c r="R1407" i="5"/>
  <c r="R641" i="5"/>
  <c r="R2055" i="5"/>
  <c r="R2047" i="5"/>
  <c r="R228" i="5"/>
  <c r="R850" i="5"/>
  <c r="R1345" i="5"/>
  <c r="R1527" i="5"/>
  <c r="R480" i="5"/>
  <c r="R2280" i="5"/>
  <c r="P1906" i="5"/>
  <c r="P1110" i="5"/>
  <c r="P1802" i="5"/>
  <c r="P1543" i="5"/>
  <c r="P2313" i="5"/>
  <c r="P1591" i="5"/>
  <c r="P2350" i="5"/>
  <c r="P802" i="5"/>
  <c r="P933" i="5"/>
  <c r="P1886" i="5"/>
  <c r="P1186" i="5"/>
  <c r="P1340" i="5"/>
  <c r="P883" i="5"/>
  <c r="P2218" i="5"/>
  <c r="P594" i="5"/>
  <c r="P982" i="5"/>
  <c r="P1759" i="5"/>
  <c r="P1817" i="5"/>
  <c r="P1516" i="5"/>
  <c r="P879" i="5"/>
  <c r="P1389" i="5"/>
  <c r="P2383" i="5"/>
  <c r="P156" i="5"/>
  <c r="P1117" i="5"/>
  <c r="R1449" i="5"/>
  <c r="P2041" i="5"/>
  <c r="P1753" i="5"/>
  <c r="P1282" i="5"/>
  <c r="P536" i="5"/>
  <c r="P880" i="5"/>
  <c r="R1403" i="5"/>
  <c r="P2286" i="5"/>
  <c r="R166" i="5"/>
  <c r="P1137" i="5"/>
  <c r="P1950" i="5"/>
  <c r="P2324" i="5"/>
  <c r="P2146" i="5"/>
  <c r="P1520" i="5"/>
  <c r="P1121" i="5"/>
  <c r="P2225" i="5"/>
  <c r="P1870" i="5"/>
  <c r="R1398" i="5"/>
  <c r="P137" i="5"/>
  <c r="P1657" i="5"/>
  <c r="P162" i="5"/>
  <c r="P661" i="5"/>
  <c r="P115" i="5"/>
  <c r="P1689" i="5"/>
  <c r="P26" i="5"/>
  <c r="P172" i="5"/>
  <c r="P2014" i="5"/>
  <c r="P970" i="5"/>
  <c r="P1102" i="5"/>
  <c r="P710" i="5"/>
  <c r="P1867" i="5"/>
  <c r="P153" i="5"/>
  <c r="P384" i="5"/>
  <c r="P1057" i="5"/>
  <c r="P1393" i="5"/>
  <c r="P227" i="5"/>
  <c r="P1289" i="5"/>
  <c r="P1183" i="5"/>
  <c r="P2003" i="5"/>
  <c r="P810" i="5"/>
  <c r="P144" i="5"/>
  <c r="P780" i="5"/>
  <c r="P1960" i="5"/>
  <c r="P619" i="5"/>
  <c r="P1988" i="5"/>
  <c r="P300" i="5"/>
  <c r="P1991" i="5"/>
  <c r="P216" i="5"/>
  <c r="P517" i="5"/>
  <c r="P299" i="5"/>
  <c r="P254" i="5"/>
  <c r="P1700" i="5"/>
  <c r="P1599" i="5"/>
  <c r="P2393" i="5"/>
  <c r="P1035" i="5"/>
  <c r="P1017" i="5"/>
  <c r="P1862" i="5"/>
  <c r="P1380" i="5"/>
  <c r="P902" i="5"/>
  <c r="P428" i="5"/>
  <c r="P856" i="5"/>
  <c r="P2033" i="5"/>
  <c r="P860" i="5"/>
  <c r="P973" i="5"/>
  <c r="P688" i="5"/>
  <c r="P9" i="5"/>
  <c r="P313" i="5"/>
  <c r="P2336" i="5"/>
  <c r="P1754" i="5"/>
  <c r="P1637" i="5"/>
  <c r="P904" i="5"/>
  <c r="P490" i="5"/>
  <c r="P241" i="5"/>
  <c r="P2025" i="5"/>
  <c r="P1533" i="5"/>
  <c r="P247" i="5"/>
  <c r="P1216" i="5"/>
  <c r="P186" i="5"/>
  <c r="P1983" i="5"/>
  <c r="P246" i="5"/>
  <c r="U246" i="5" s="1"/>
  <c r="P934" i="5"/>
  <c r="P1450" i="5"/>
  <c r="P915" i="5"/>
  <c r="P996" i="5"/>
  <c r="P881" i="5"/>
  <c r="P1784" i="5"/>
  <c r="P654" i="5"/>
  <c r="P754" i="5"/>
  <c r="U754" i="5" s="1"/>
  <c r="P441" i="5"/>
  <c r="P1382" i="5"/>
  <c r="P2442" i="5"/>
  <c r="P2285" i="5"/>
  <c r="P477" i="5"/>
  <c r="P2380" i="5"/>
  <c r="P723" i="5"/>
  <c r="P31" i="5"/>
  <c r="P2187" i="5"/>
  <c r="P540" i="5"/>
  <c r="P1065" i="5"/>
  <c r="P1884" i="5"/>
  <c r="P2196" i="5"/>
  <c r="P1703" i="5"/>
  <c r="P2168" i="5"/>
  <c r="P1156" i="5"/>
  <c r="P1190" i="5"/>
  <c r="P207" i="5"/>
  <c r="P1196" i="5"/>
  <c r="P493" i="5"/>
  <c r="U493" i="5" s="1"/>
  <c r="P1970" i="5"/>
  <c r="P1771" i="5"/>
  <c r="P351" i="5"/>
  <c r="P203" i="5"/>
  <c r="P1723" i="5"/>
  <c r="P1232" i="5"/>
  <c r="P1512" i="5"/>
  <c r="P1780" i="5"/>
  <c r="P2180" i="5"/>
  <c r="P1258" i="5"/>
  <c r="P1725" i="5"/>
  <c r="P1811" i="5"/>
  <c r="P361" i="5"/>
  <c r="U361" i="5" s="1"/>
  <c r="P28" i="5"/>
  <c r="P1444" i="5"/>
  <c r="P852" i="5"/>
  <c r="P147" i="5"/>
  <c r="P2098" i="5"/>
  <c r="P1814" i="5"/>
  <c r="P691" i="5"/>
  <c r="P1764" i="5"/>
  <c r="P2189" i="5"/>
  <c r="P2094" i="5"/>
  <c r="P399" i="5"/>
  <c r="P1493" i="5"/>
  <c r="P2001" i="5"/>
  <c r="P171" i="5"/>
  <c r="P659" i="5"/>
  <c r="P635" i="5"/>
  <c r="P1145" i="5"/>
  <c r="P1743" i="5"/>
  <c r="P1435" i="5"/>
  <c r="P123" i="5"/>
  <c r="P355" i="5"/>
  <c r="P2140" i="5"/>
  <c r="P1853" i="5"/>
  <c r="P2208" i="5"/>
  <c r="P141" i="5"/>
  <c r="P2357" i="5"/>
  <c r="P1363" i="5"/>
  <c r="P457" i="5"/>
  <c r="U457" i="5" s="1"/>
  <c r="P1182" i="5"/>
  <c r="P742" i="5"/>
  <c r="P2067" i="5"/>
  <c r="P1271" i="5"/>
  <c r="P2194" i="5"/>
  <c r="P83" i="5"/>
  <c r="P2405" i="5"/>
  <c r="R2309" i="5"/>
  <c r="P95" i="5"/>
  <c r="P2255" i="5"/>
  <c r="P1896" i="5"/>
  <c r="P637" i="5"/>
  <c r="U637" i="5" s="1"/>
  <c r="P392" i="5"/>
  <c r="P740" i="5"/>
  <c r="P2283" i="5"/>
  <c r="P78" i="5"/>
  <c r="P1463" i="5"/>
  <c r="P2363" i="5"/>
  <c r="P516" i="5"/>
  <c r="P1833" i="5"/>
  <c r="P746" i="5"/>
  <c r="P425" i="5"/>
  <c r="P2328" i="5"/>
  <c r="P1222" i="5"/>
  <c r="P2418" i="5"/>
  <c r="P1772" i="5"/>
  <c r="P844" i="5"/>
  <c r="P861" i="5"/>
  <c r="P1903" i="5"/>
  <c r="P2080" i="5"/>
  <c r="P2355" i="5"/>
  <c r="P514" i="5"/>
  <c r="P1002" i="5"/>
  <c r="P357" i="5"/>
  <c r="P1875" i="5"/>
  <c r="P1578" i="5"/>
  <c r="P555" i="5"/>
  <c r="U555" i="5" s="1"/>
  <c r="R1458" i="5"/>
  <c r="P229" i="5"/>
  <c r="P286" i="5"/>
  <c r="P1820" i="5"/>
  <c r="P1889" i="5"/>
  <c r="P1063" i="5"/>
  <c r="P1295" i="5"/>
  <c r="P738" i="5"/>
  <c r="P2121" i="5"/>
  <c r="P2167" i="5"/>
  <c r="P1077" i="5"/>
  <c r="P116" i="5"/>
  <c r="U116" i="5" s="1"/>
  <c r="P1937" i="5"/>
  <c r="P154" i="5"/>
  <c r="P2384" i="5"/>
  <c r="P447" i="5"/>
  <c r="P1995" i="5"/>
  <c r="U1995" i="5" s="1"/>
  <c r="P1736" i="5"/>
  <c r="P1231" i="5"/>
  <c r="P487" i="5"/>
  <c r="P682" i="5"/>
  <c r="P717" i="5"/>
  <c r="P1524" i="5"/>
  <c r="U1524" i="5" s="1"/>
  <c r="P1369" i="5"/>
  <c r="P1740" i="5"/>
  <c r="P1474" i="5"/>
  <c r="P159" i="5"/>
  <c r="P76" i="5"/>
  <c r="P1766" i="5"/>
  <c r="P1119" i="5"/>
  <c r="P998" i="5"/>
  <c r="P1507" i="5"/>
  <c r="P884" i="5"/>
  <c r="P1324" i="5"/>
  <c r="P1602" i="5"/>
  <c r="P1161" i="5"/>
  <c r="P1305" i="5"/>
  <c r="P1323" i="5"/>
  <c r="P561" i="5"/>
  <c r="P1710" i="5"/>
  <c r="P631" i="5"/>
  <c r="P2159" i="5"/>
  <c r="P398" i="5"/>
  <c r="P829" i="5"/>
  <c r="P737" i="5"/>
  <c r="P2042" i="5"/>
  <c r="P6" i="5"/>
  <c r="P1738" i="5"/>
  <c r="P547" i="5"/>
  <c r="P732" i="5"/>
  <c r="P1529" i="5"/>
  <c r="P239" i="5"/>
  <c r="P546" i="5"/>
  <c r="P837" i="5"/>
  <c r="P2117" i="5"/>
  <c r="P408" i="5"/>
  <c r="P1446" i="5"/>
  <c r="P1852" i="5"/>
  <c r="P2386" i="5"/>
  <c r="P2364" i="5"/>
  <c r="P404" i="5"/>
  <c r="P1538" i="5"/>
  <c r="P59" i="5"/>
  <c r="R1615" i="5"/>
  <c r="P94" i="5"/>
  <c r="R1213" i="5"/>
  <c r="R2045" i="5"/>
  <c r="R1229" i="5"/>
  <c r="P1342" i="5"/>
  <c r="R1795" i="5"/>
  <c r="R1742" i="5"/>
  <c r="R933" i="5"/>
  <c r="P1647" i="5"/>
  <c r="R1337" i="5"/>
  <c r="R2422" i="5"/>
  <c r="R1110" i="5"/>
  <c r="R1382" i="5"/>
  <c r="P1880" i="5"/>
  <c r="R94" i="5"/>
  <c r="P283" i="5"/>
  <c r="P1673" i="5"/>
  <c r="R1342" i="5"/>
  <c r="R1486" i="5"/>
  <c r="P1008" i="5"/>
  <c r="R2031" i="5"/>
  <c r="R501" i="5"/>
  <c r="P804" i="5"/>
  <c r="P501" i="5"/>
  <c r="P772" i="5"/>
  <c r="R175" i="5"/>
  <c r="P1615" i="5"/>
  <c r="P1213" i="5"/>
  <c r="R95" i="5"/>
  <c r="R861" i="5"/>
  <c r="R943" i="5"/>
  <c r="P1398" i="5"/>
  <c r="P2375" i="5"/>
  <c r="R1906" i="5"/>
  <c r="P943" i="5"/>
  <c r="P459" i="5"/>
  <c r="P1322" i="5"/>
  <c r="P1403" i="5"/>
  <c r="R2375" i="5"/>
  <c r="R767" i="5"/>
  <c r="P1337" i="5"/>
  <c r="R1372" i="5"/>
  <c r="P166" i="5"/>
  <c r="R648" i="5"/>
  <c r="R321" i="5"/>
  <c r="R1284" i="5"/>
  <c r="R772" i="5"/>
  <c r="P1904" i="5"/>
  <c r="P2309" i="5"/>
  <c r="R1555" i="5"/>
  <c r="R2404" i="5"/>
  <c r="R1598" i="5"/>
  <c r="P683" i="5"/>
  <c r="P1229" i="5"/>
  <c r="P2173" i="5"/>
  <c r="P175" i="5"/>
  <c r="P2404" i="5"/>
  <c r="R1827" i="5"/>
  <c r="P965" i="5"/>
  <c r="P2422" i="5"/>
  <c r="P379" i="5"/>
  <c r="P1249" i="5"/>
  <c r="P1284" i="5"/>
  <c r="R1949" i="5"/>
  <c r="P1203" i="5"/>
  <c r="R1576" i="5"/>
  <c r="P2190" i="5"/>
  <c r="P1555" i="5"/>
  <c r="P1290" i="5"/>
  <c r="P1246" i="5"/>
  <c r="P512" i="5"/>
  <c r="P388" i="5"/>
  <c r="P1373" i="5"/>
  <c r="P266" i="5"/>
  <c r="P331" i="5"/>
  <c r="P1205" i="5"/>
  <c r="P2184" i="5"/>
  <c r="P527" i="5"/>
  <c r="P87" i="5"/>
  <c r="P480" i="5"/>
  <c r="P669" i="5"/>
  <c r="U669" i="5" s="1"/>
  <c r="P2017" i="5"/>
  <c r="P2127" i="5"/>
  <c r="P2368" i="5"/>
  <c r="P623" i="5"/>
  <c r="P756" i="5"/>
  <c r="P995" i="5"/>
  <c r="P1460" i="5"/>
  <c r="P763" i="5"/>
  <c r="P2181" i="5"/>
  <c r="P1800" i="5"/>
  <c r="P1879" i="5"/>
  <c r="P2315" i="5"/>
  <c r="P819" i="5"/>
  <c r="R1609" i="5"/>
  <c r="P1442" i="5"/>
  <c r="P2088" i="5"/>
  <c r="P243" i="5"/>
  <c r="P2331" i="5"/>
  <c r="R2331" i="5"/>
  <c r="P720" i="5"/>
  <c r="U720" i="5" s="1"/>
  <c r="R1766" i="5"/>
  <c r="P1228" i="5"/>
  <c r="P2362" i="5"/>
  <c r="R1507" i="5"/>
  <c r="P1062" i="5"/>
  <c r="R1062" i="5"/>
  <c r="P2374" i="5"/>
  <c r="R2374" i="5"/>
  <c r="P1001" i="5"/>
  <c r="R821" i="5"/>
  <c r="P1528" i="5"/>
  <c r="P1345" i="5"/>
  <c r="R791" i="5"/>
  <c r="R2032" i="5"/>
  <c r="R331" i="5"/>
  <c r="R81" i="5"/>
  <c r="R1441" i="5"/>
  <c r="R1637" i="5"/>
  <c r="R537" i="5"/>
  <c r="R416" i="5"/>
  <c r="R379" i="5"/>
  <c r="R1322" i="5"/>
  <c r="R1982" i="5"/>
  <c r="R1727" i="5"/>
  <c r="R1580" i="5"/>
  <c r="P657" i="5"/>
  <c r="P321" i="5"/>
  <c r="R145" i="5"/>
  <c r="P2415" i="5"/>
  <c r="P323" i="5"/>
  <c r="P1479" i="5"/>
  <c r="P2353" i="5"/>
  <c r="R773" i="5"/>
  <c r="P1154" i="5"/>
  <c r="R1121" i="5"/>
  <c r="R1074" i="5"/>
  <c r="R2128" i="5"/>
  <c r="R1738" i="5"/>
  <c r="P1416" i="5"/>
  <c r="R1807" i="5"/>
  <c r="P776" i="5"/>
  <c r="P739" i="5"/>
  <c r="P439" i="5"/>
  <c r="P1976" i="5"/>
  <c r="P1868" i="5"/>
  <c r="P2252" i="5"/>
  <c r="P1739" i="5"/>
  <c r="P226" i="5"/>
  <c r="R482" i="5"/>
  <c r="R48" i="5"/>
  <c r="P1250" i="5"/>
  <c r="R1764" i="5"/>
  <c r="P276" i="5"/>
  <c r="R346" i="5"/>
  <c r="P297" i="5"/>
  <c r="P705" i="5"/>
  <c r="P689" i="5"/>
  <c r="P1861" i="5"/>
  <c r="P373" i="5"/>
  <c r="R170" i="5"/>
  <c r="R1710" i="5"/>
  <c r="R210" i="5"/>
  <c r="R1343" i="5"/>
  <c r="P2334" i="5"/>
  <c r="R224" i="5"/>
  <c r="R1955" i="5"/>
  <c r="R2360" i="5"/>
  <c r="P2165" i="5"/>
  <c r="P1466" i="5"/>
  <c r="P1929" i="5"/>
  <c r="P1769" i="5"/>
  <c r="R305" i="5"/>
  <c r="R1658" i="5"/>
  <c r="R657" i="5"/>
  <c r="R1361" i="5"/>
  <c r="P2151" i="5"/>
  <c r="R1832" i="5"/>
  <c r="P1588" i="5"/>
  <c r="P950" i="5"/>
  <c r="P479" i="5"/>
  <c r="P380" i="5"/>
  <c r="R2424" i="5"/>
  <c r="P253" i="5"/>
  <c r="P1600" i="5"/>
  <c r="R809" i="5"/>
  <c r="R992" i="5"/>
  <c r="P695" i="5"/>
  <c r="R155" i="5"/>
  <c r="P1406" i="5"/>
  <c r="U1406" i="5" s="1"/>
  <c r="P914" i="5"/>
  <c r="R1987" i="5"/>
  <c r="R1664" i="5"/>
  <c r="P145" i="5"/>
  <c r="R1588" i="5"/>
  <c r="P809" i="5"/>
  <c r="P920" i="5"/>
  <c r="P2079" i="5"/>
  <c r="R1465" i="5"/>
  <c r="R914" i="5"/>
  <c r="R2096" i="5"/>
  <c r="R1350" i="5"/>
  <c r="P1810" i="5"/>
  <c r="R2077" i="5"/>
  <c r="P2048" i="5"/>
  <c r="R1802" i="5"/>
  <c r="P194" i="5"/>
  <c r="P2004" i="5"/>
  <c r="R2069" i="5"/>
  <c r="P760" i="5"/>
  <c r="P1024" i="5"/>
  <c r="R627" i="5"/>
  <c r="R2415" i="5"/>
  <c r="P421" i="5"/>
  <c r="R760" i="5"/>
  <c r="R2079" i="5"/>
  <c r="R1707" i="5"/>
  <c r="R353" i="5"/>
  <c r="R1583" i="5"/>
  <c r="P347" i="5"/>
  <c r="P2023" i="5"/>
  <c r="R505" i="5"/>
  <c r="R423" i="5"/>
  <c r="R1253" i="5"/>
  <c r="P1009" i="5"/>
  <c r="R2226" i="5"/>
  <c r="P550" i="5"/>
  <c r="P992" i="5"/>
  <c r="P1654" i="5"/>
  <c r="R1809" i="5"/>
  <c r="R888" i="5"/>
  <c r="P1517" i="5"/>
  <c r="R631" i="5"/>
  <c r="P40" i="5"/>
  <c r="R380" i="5"/>
  <c r="R269" i="5"/>
  <c r="P462" i="5"/>
  <c r="P1866" i="5"/>
  <c r="P285" i="5"/>
  <c r="R1073" i="5"/>
  <c r="P2071" i="5"/>
  <c r="P1312" i="5"/>
  <c r="P2387" i="5"/>
  <c r="P1770" i="5"/>
  <c r="P598" i="5"/>
  <c r="P2274" i="5"/>
  <c r="R1654" i="5"/>
  <c r="P1148" i="5"/>
  <c r="R2071" i="5"/>
  <c r="P1362" i="5"/>
  <c r="R612" i="5"/>
  <c r="P1749" i="5"/>
  <c r="R1688" i="5"/>
  <c r="P824" i="5"/>
  <c r="P427" i="5"/>
  <c r="R194" i="5"/>
  <c r="R1194" i="5"/>
  <c r="P1567" i="5"/>
  <c r="P206" i="5"/>
  <c r="R1019" i="5"/>
  <c r="P136" i="5"/>
  <c r="R282" i="5"/>
  <c r="P638" i="5"/>
  <c r="P2346" i="5"/>
  <c r="R2119" i="5"/>
  <c r="R165" i="5"/>
  <c r="P684" i="5"/>
  <c r="P1364" i="5"/>
  <c r="P274" i="5"/>
  <c r="R598" i="5"/>
  <c r="P2303" i="5"/>
  <c r="R782" i="5"/>
  <c r="R611" i="5"/>
  <c r="R1326" i="5"/>
  <c r="R689" i="5"/>
  <c r="P467" i="5"/>
  <c r="R198" i="5"/>
  <c r="R1717" i="5"/>
  <c r="R2088" i="5"/>
  <c r="P674" i="5"/>
  <c r="R550" i="5"/>
  <c r="P418" i="5"/>
  <c r="P1387" i="5"/>
  <c r="P2378" i="5"/>
  <c r="P700" i="5"/>
  <c r="R237" i="5"/>
  <c r="P1170" i="5"/>
  <c r="R546" i="5"/>
  <c r="R201" i="5"/>
  <c r="R1249" i="5"/>
  <c r="P1012" i="5"/>
  <c r="P1688" i="5"/>
  <c r="R784" i="5"/>
  <c r="R1939" i="5"/>
  <c r="P2020" i="5"/>
  <c r="P1767" i="5"/>
  <c r="P2273" i="5"/>
  <c r="U2273" i="5" s="1"/>
  <c r="P2352" i="5"/>
  <c r="R2067" i="5"/>
  <c r="R2378" i="5"/>
  <c r="R1912" i="5"/>
  <c r="P1707" i="5"/>
  <c r="R2153" i="5"/>
  <c r="P2076" i="5"/>
  <c r="P851" i="5"/>
  <c r="P2431" i="5"/>
  <c r="P1768" i="5"/>
  <c r="P1383" i="5"/>
  <c r="R2406" i="5"/>
  <c r="R674" i="5"/>
  <c r="P957" i="5"/>
  <c r="P2358" i="5"/>
  <c r="R1536" i="5"/>
  <c r="R96" i="5"/>
  <c r="P97" i="5"/>
  <c r="R1877" i="5"/>
  <c r="R1079" i="5"/>
  <c r="R582" i="5"/>
  <c r="R1207" i="5"/>
  <c r="R1635" i="5"/>
  <c r="R1172" i="5"/>
  <c r="R1835" i="5"/>
  <c r="R2222" i="5"/>
  <c r="R388" i="5"/>
  <c r="P997" i="5"/>
  <c r="U997" i="5" s="1"/>
  <c r="R225" i="5"/>
  <c r="R538" i="5"/>
  <c r="R2106" i="5"/>
  <c r="R770" i="5"/>
  <c r="P1326" i="5"/>
  <c r="P2290" i="5"/>
  <c r="P901" i="5"/>
  <c r="R1154" i="5"/>
  <c r="P2153" i="5"/>
  <c r="P1448" i="5"/>
  <c r="R1393" i="5"/>
  <c r="P1167" i="5"/>
  <c r="P1955" i="5"/>
  <c r="P1384" i="5"/>
  <c r="P1687" i="5"/>
  <c r="P1694" i="5"/>
  <c r="P210" i="5"/>
  <c r="R1567" i="5"/>
  <c r="P572" i="5"/>
  <c r="R1448" i="5"/>
  <c r="R1676" i="5"/>
  <c r="R1424" i="5"/>
  <c r="P986" i="5"/>
  <c r="R1379" i="5"/>
  <c r="R483" i="5"/>
  <c r="P2198" i="5"/>
  <c r="R419" i="5"/>
  <c r="R1599" i="5"/>
  <c r="P647" i="5"/>
  <c r="P423" i="5"/>
  <c r="R2124" i="5"/>
  <c r="P422" i="5"/>
  <c r="P1527" i="5"/>
  <c r="R1353" i="5"/>
  <c r="P1804" i="5"/>
  <c r="P1219" i="5"/>
  <c r="P839" i="5"/>
  <c r="R977" i="5"/>
  <c r="P766" i="5"/>
  <c r="P1821" i="5"/>
  <c r="P1091" i="5"/>
  <c r="P1235" i="5"/>
  <c r="P338" i="5"/>
  <c r="P903" i="5"/>
  <c r="P735" i="5"/>
  <c r="P912" i="5"/>
  <c r="P582" i="5"/>
  <c r="P665" i="5"/>
  <c r="R1001" i="5"/>
  <c r="P1118" i="5"/>
  <c r="P924" i="5"/>
  <c r="P2424" i="5"/>
  <c r="P1570" i="5"/>
  <c r="R56" i="5"/>
  <c r="R2349" i="5"/>
  <c r="R903" i="5"/>
  <c r="R1645" i="5"/>
  <c r="R1632" i="5"/>
  <c r="R1947" i="5"/>
  <c r="R1867" i="5"/>
  <c r="P163" i="5"/>
  <c r="R1043" i="5"/>
  <c r="R1887" i="5"/>
  <c r="P1774" i="5"/>
  <c r="P74" i="5"/>
  <c r="P1674" i="5"/>
  <c r="R1022" i="5"/>
  <c r="P1690" i="5"/>
  <c r="P2249" i="5"/>
  <c r="P17" i="5"/>
  <c r="R1683" i="5"/>
  <c r="R2384" i="5"/>
  <c r="P727" i="5"/>
  <c r="P1756" i="5"/>
  <c r="R26" i="5"/>
  <c r="P1613" i="5"/>
  <c r="P543" i="5"/>
  <c r="P1658" i="5"/>
  <c r="P1253" i="5"/>
  <c r="R721" i="5"/>
  <c r="P1925" i="5"/>
  <c r="R439" i="5"/>
  <c r="P450" i="5"/>
  <c r="R421" i="5"/>
  <c r="P237" i="5"/>
  <c r="P70" i="5"/>
  <c r="R801" i="5"/>
  <c r="R1774" i="5"/>
  <c r="R1769" i="5"/>
  <c r="R1690" i="5"/>
  <c r="R462" i="5"/>
  <c r="R1768" i="5"/>
  <c r="R2152" i="5"/>
  <c r="P932" i="5"/>
  <c r="P326" i="5"/>
  <c r="R197" i="5"/>
  <c r="P1267" i="5"/>
  <c r="P1987" i="5"/>
  <c r="P1746" i="5"/>
  <c r="P1259" i="5"/>
  <c r="P1931" i="5"/>
  <c r="P1366" i="5"/>
  <c r="P430" i="5"/>
  <c r="R2372" i="5"/>
  <c r="R619" i="5"/>
  <c r="P470" i="5"/>
  <c r="P366" i="5"/>
  <c r="R2377" i="5"/>
  <c r="P2096" i="5"/>
  <c r="P65" i="5"/>
  <c r="P1809" i="5"/>
  <c r="R141" i="5"/>
  <c r="P1887" i="5"/>
  <c r="R373" i="5"/>
  <c r="P1379" i="5"/>
  <c r="R1018" i="5"/>
  <c r="R64" i="5"/>
  <c r="R1267" i="5"/>
  <c r="R1025" i="5"/>
  <c r="R3" i="5"/>
  <c r="R1719" i="5"/>
  <c r="P1076" i="5"/>
  <c r="R1767" i="5"/>
  <c r="P798" i="5"/>
  <c r="R1234" i="5"/>
  <c r="P2040" i="5"/>
  <c r="P1877" i="5"/>
  <c r="P1676" i="5"/>
  <c r="R814" i="5"/>
  <c r="P2152" i="5"/>
  <c r="R1931" i="5"/>
  <c r="P574" i="5"/>
  <c r="P826" i="5"/>
  <c r="P1166" i="5"/>
  <c r="R1205" i="5"/>
  <c r="R206" i="5"/>
  <c r="R1167" i="5"/>
  <c r="P818" i="5"/>
  <c r="P947" i="5"/>
  <c r="P1947" i="5"/>
  <c r="P1865" i="5"/>
  <c r="P836" i="5"/>
  <c r="P1146" i="5"/>
  <c r="P92" i="5"/>
  <c r="P1598" i="5"/>
  <c r="P2372" i="5"/>
  <c r="P342" i="5"/>
  <c r="R597" i="5"/>
  <c r="P692" i="5"/>
  <c r="P1025" i="5"/>
  <c r="R824" i="5"/>
  <c r="P415" i="5"/>
  <c r="R217" i="5"/>
  <c r="R152" i="5"/>
  <c r="R2107" i="5"/>
  <c r="R1012" i="5"/>
  <c r="R392" i="5"/>
  <c r="R775" i="5"/>
  <c r="R2366" i="5"/>
  <c r="R367" i="5"/>
  <c r="R2122" i="5"/>
  <c r="R2293" i="5"/>
  <c r="P2222" i="5"/>
  <c r="R172" i="5"/>
  <c r="R682" i="5"/>
  <c r="R1937" i="5"/>
  <c r="P1245" i="5"/>
  <c r="P1822" i="5"/>
  <c r="P2060" i="5"/>
  <c r="R1216" i="5"/>
  <c r="R799" i="5"/>
  <c r="R2076" i="5"/>
  <c r="R2376" i="5"/>
  <c r="R995" i="5"/>
  <c r="P2240" i="5"/>
  <c r="P1490" i="5"/>
  <c r="P2101" i="5"/>
  <c r="P133" i="5"/>
  <c r="P2407" i="5"/>
  <c r="P2410" i="5"/>
  <c r="R441" i="5"/>
  <c r="P2397" i="5"/>
  <c r="R2228" i="5"/>
  <c r="P1043" i="5"/>
  <c r="R1577" i="5"/>
  <c r="R243" i="5"/>
  <c r="P1097" i="5"/>
  <c r="P367" i="5"/>
  <c r="R1893" i="5"/>
  <c r="P1993" i="5"/>
  <c r="U1993" i="5" s="1"/>
  <c r="R2322" i="5"/>
  <c r="R149" i="5"/>
  <c r="P612" i="5"/>
  <c r="P910" i="5"/>
  <c r="P1831" i="5"/>
  <c r="P336" i="5"/>
  <c r="P1218" i="5"/>
  <c r="P1584" i="5"/>
  <c r="P320" i="5"/>
  <c r="R303" i="5"/>
  <c r="P2059" i="5"/>
  <c r="R1938" i="5"/>
  <c r="P1453" i="5"/>
  <c r="P935" i="5"/>
  <c r="P1969" i="5"/>
  <c r="P128" i="5"/>
  <c r="P1473" i="5"/>
  <c r="P1692" i="5"/>
  <c r="P2119" i="5"/>
  <c r="R2068" i="5"/>
  <c r="R1257" i="5"/>
  <c r="P1116" i="5"/>
  <c r="P627" i="5"/>
  <c r="P1576" i="5"/>
  <c r="P346" i="5"/>
  <c r="R601" i="5"/>
  <c r="P185" i="5"/>
  <c r="P937" i="5"/>
  <c r="P2434" i="5"/>
  <c r="U2434" i="5" s="1"/>
  <c r="R2048" i="5"/>
  <c r="R1047" i="5"/>
  <c r="P2142" i="5"/>
  <c r="P729" i="5"/>
  <c r="P724" i="5"/>
  <c r="R1241" i="5"/>
  <c r="P1049" i="5"/>
  <c r="P64" i="5"/>
  <c r="P554" i="5"/>
  <c r="P1801" i="5"/>
  <c r="P1748" i="5"/>
  <c r="U1748" i="5" s="1"/>
  <c r="R1875" i="5"/>
  <c r="P656" i="5"/>
  <c r="P1207" i="5"/>
  <c r="P567" i="5"/>
  <c r="P1348" i="5"/>
  <c r="P1972" i="5"/>
  <c r="P278" i="5"/>
  <c r="U278" i="5" s="1"/>
  <c r="P160" i="5"/>
  <c r="R621" i="5"/>
  <c r="P2426" i="5"/>
  <c r="P2330" i="5"/>
  <c r="P1083" i="5"/>
  <c r="P1243" i="5"/>
  <c r="P352" i="5"/>
  <c r="P1388" i="5"/>
  <c r="P1971" i="5"/>
  <c r="P1855" i="5"/>
  <c r="P122" i="5"/>
  <c r="R1796" i="5"/>
  <c r="P429" i="5"/>
  <c r="P801" i="5"/>
  <c r="R2332" i="5"/>
  <c r="P972" i="5"/>
  <c r="P1059" i="5"/>
  <c r="R1339" i="5"/>
  <c r="P790" i="5"/>
  <c r="P1729" i="5"/>
  <c r="P1554" i="5"/>
  <c r="U1554" i="5" s="1"/>
  <c r="P1653" i="5"/>
  <c r="P228" i="5"/>
  <c r="P770" i="5"/>
  <c r="P251" i="5"/>
  <c r="P511" i="5"/>
  <c r="P2406" i="5"/>
  <c r="P916" i="5"/>
  <c r="P465" i="5"/>
  <c r="R1161" i="5"/>
  <c r="P1645" i="5"/>
  <c r="R2131" i="5"/>
  <c r="P1664" i="5"/>
  <c r="P1068" i="5"/>
  <c r="P2186" i="5"/>
  <c r="P1621" i="5"/>
  <c r="P482" i="5"/>
  <c r="R2065" i="5"/>
  <c r="P394" i="5"/>
  <c r="R1312" i="5"/>
  <c r="P1845" i="5"/>
  <c r="P680" i="5"/>
  <c r="P2" i="5"/>
  <c r="P1172" i="5"/>
  <c r="R1425" i="5"/>
  <c r="P119" i="5"/>
  <c r="P2349" i="5"/>
  <c r="P51" i="5"/>
  <c r="P2259" i="5"/>
  <c r="P1331" i="5"/>
  <c r="P1755" i="5"/>
  <c r="R1250" i="5"/>
  <c r="P2293" i="5"/>
  <c r="R299" i="5"/>
  <c r="P1227" i="5"/>
  <c r="P1287" i="5"/>
  <c r="R1504" i="5"/>
  <c r="P1504" i="5"/>
  <c r="P2104" i="5"/>
  <c r="P319" i="5"/>
  <c r="P81" i="5"/>
  <c r="R969" i="5"/>
  <c r="R1756" i="5"/>
  <c r="P969" i="5"/>
  <c r="P201" i="5"/>
  <c r="P1719" i="5"/>
  <c r="P1553" i="5"/>
  <c r="P180" i="5"/>
  <c r="P1941" i="5"/>
  <c r="P813" i="5"/>
  <c r="P1454" i="5"/>
  <c r="P261" i="5"/>
  <c r="R1859" i="5"/>
  <c r="P566" i="5"/>
  <c r="P483" i="5"/>
  <c r="P530" i="5"/>
  <c r="R1759" i="5"/>
  <c r="P1515" i="5"/>
  <c r="U1515" i="5" s="1"/>
  <c r="P2147" i="5"/>
  <c r="P126" i="5"/>
  <c r="R2290" i="5"/>
  <c r="P821" i="5"/>
  <c r="P2325" i="5"/>
  <c r="P2217" i="5"/>
  <c r="R2014" i="5"/>
  <c r="R727" i="5"/>
  <c r="R788" i="5"/>
  <c r="P1038" i="5"/>
  <c r="P232" i="5"/>
  <c r="R335" i="5"/>
  <c r="R1310" i="5"/>
  <c r="P1500" i="5"/>
  <c r="P749" i="5"/>
  <c r="P974" i="5"/>
  <c r="R479" i="5"/>
  <c r="R1820" i="5"/>
  <c r="R1442" i="5"/>
  <c r="R131" i="5"/>
  <c r="R1952" i="5"/>
  <c r="R83" i="5"/>
  <c r="R572" i="5"/>
  <c r="R53" i="5"/>
  <c r="R1259" i="5"/>
  <c r="R23" i="5"/>
  <c r="R2075" i="5"/>
  <c r="R357" i="5"/>
  <c r="R939" i="5"/>
  <c r="R1805" i="5"/>
  <c r="R1122" i="5"/>
  <c r="R2244" i="5"/>
  <c r="R1861" i="5"/>
  <c r="R532" i="5"/>
  <c r="R879" i="5"/>
  <c r="R623" i="5"/>
  <c r="R157" i="5"/>
  <c r="R2140" i="5"/>
  <c r="R944" i="5"/>
  <c r="R137" i="5"/>
  <c r="R1165" i="5"/>
  <c r="R1405" i="5"/>
  <c r="R2454" i="5"/>
  <c r="R1741" i="5"/>
  <c r="R1553" i="5"/>
  <c r="R1294" i="5"/>
  <c r="R1857" i="5"/>
  <c r="R967" i="5"/>
  <c r="R1564" i="5"/>
  <c r="R1160" i="5"/>
  <c r="R1565" i="5"/>
  <c r="R1305" i="5"/>
  <c r="R658" i="5"/>
  <c r="R1624" i="5"/>
  <c r="R1910" i="5"/>
  <c r="R1278" i="5"/>
  <c r="R294" i="5"/>
  <c r="R415" i="5"/>
  <c r="R1990" i="5"/>
  <c r="R320" i="5"/>
  <c r="R2043" i="5"/>
  <c r="R533" i="5"/>
  <c r="R1002" i="5"/>
  <c r="R150" i="5"/>
  <c r="R1718" i="5"/>
  <c r="R2023" i="5"/>
  <c r="R594" i="5"/>
  <c r="R2156" i="5"/>
  <c r="R360" i="5"/>
  <c r="R1078" i="5"/>
  <c r="R1675" i="5"/>
  <c r="R2287" i="5"/>
  <c r="R2087" i="5"/>
  <c r="R1847" i="5"/>
  <c r="R1737" i="5"/>
  <c r="R447" i="5"/>
  <c r="R1457" i="5"/>
  <c r="R2058" i="5"/>
  <c r="R304" i="5"/>
  <c r="R1115" i="5"/>
  <c r="R112" i="5"/>
  <c r="R333" i="5"/>
  <c r="R366" i="5"/>
  <c r="R1060" i="5"/>
  <c r="R219" i="5"/>
  <c r="R1132" i="5"/>
  <c r="R1117" i="5"/>
  <c r="R762" i="5"/>
  <c r="R1629" i="5"/>
  <c r="R250" i="5"/>
  <c r="R389" i="5"/>
  <c r="R134" i="5"/>
  <c r="R1879" i="5"/>
  <c r="R1852" i="5"/>
  <c r="R624" i="5"/>
  <c r="R2180" i="5"/>
  <c r="R1302" i="5"/>
  <c r="R2450" i="5"/>
  <c r="R352" i="5"/>
  <c r="R1825" i="5"/>
  <c r="P1426" i="5"/>
  <c r="P1135" i="5"/>
  <c r="P1432" i="5"/>
  <c r="P1376" i="5"/>
  <c r="P15" i="5"/>
  <c r="P304" i="5"/>
  <c r="P112" i="5"/>
  <c r="R22" i="5"/>
  <c r="R732" i="5"/>
  <c r="R1977" i="5"/>
  <c r="P1977" i="5"/>
  <c r="P389" i="5"/>
  <c r="P2450" i="5"/>
  <c r="P2185" i="5"/>
  <c r="R769" i="5"/>
  <c r="R1672" i="5"/>
  <c r="P2062" i="5"/>
  <c r="P1263" i="5"/>
  <c r="P769" i="5"/>
  <c r="P1000" i="5"/>
  <c r="P1672" i="5"/>
  <c r="R829" i="5"/>
  <c r="P39" i="5"/>
  <c r="P590" i="5"/>
  <c r="P1590" i="5"/>
  <c r="R2288" i="5"/>
  <c r="P2288" i="5"/>
  <c r="P333" i="5"/>
  <c r="P1318" i="5"/>
  <c r="R2123" i="5"/>
  <c r="P1503" i="5"/>
  <c r="P132" i="5"/>
  <c r="P939" i="5"/>
  <c r="R1575" i="5"/>
  <c r="P1575" i="5"/>
  <c r="R2444" i="5"/>
  <c r="P2195" i="5"/>
  <c r="U2195" i="5" s="1"/>
  <c r="R527" i="5"/>
  <c r="P568" i="5"/>
  <c r="P1086" i="5"/>
  <c r="P2011" i="5"/>
  <c r="P72" i="5"/>
  <c r="P1401" i="5"/>
  <c r="P1499" i="5"/>
  <c r="P1084" i="5"/>
  <c r="P1539" i="5"/>
  <c r="R1788" i="5"/>
  <c r="P1788" i="5"/>
  <c r="R300" i="5"/>
  <c r="R1608" i="5"/>
  <c r="R1883" i="5"/>
  <c r="R1800" i="5"/>
  <c r="R1881" i="5"/>
  <c r="P762" i="5"/>
  <c r="P187" i="5"/>
  <c r="P2122" i="5"/>
  <c r="P453" i="5"/>
  <c r="P2043" i="5"/>
  <c r="R2083" i="5"/>
  <c r="P14" i="5"/>
  <c r="R19" i="5"/>
  <c r="R1370" i="5"/>
  <c r="R1653" i="5"/>
  <c r="R195" i="5"/>
  <c r="R1560" i="5"/>
  <c r="R1715" i="5"/>
  <c r="R1770" i="5"/>
  <c r="P382" i="5"/>
  <c r="R188" i="5"/>
  <c r="P1990" i="5"/>
  <c r="R1197" i="5"/>
  <c r="R837" i="5"/>
  <c r="R2151" i="5"/>
  <c r="P803" i="5"/>
  <c r="P704" i="5"/>
  <c r="P1604" i="5"/>
  <c r="P1459" i="5"/>
  <c r="P1632" i="5"/>
  <c r="P107" i="5"/>
  <c r="P1751" i="5"/>
  <c r="U1751" i="5" s="1"/>
  <c r="P2266" i="5"/>
  <c r="P817" i="5"/>
  <c r="P2107" i="5"/>
  <c r="P1698" i="5"/>
  <c r="R298" i="5"/>
  <c r="R1416" i="5"/>
  <c r="R2353" i="5"/>
  <c r="P2360" i="5"/>
  <c r="P534" i="5"/>
  <c r="R1168" i="5"/>
  <c r="R229" i="5"/>
  <c r="R2269" i="5"/>
  <c r="R1701" i="5"/>
  <c r="P397" i="5"/>
  <c r="P245" i="5"/>
  <c r="R2006" i="5"/>
  <c r="P1717" i="5"/>
  <c r="P1361" i="5"/>
  <c r="R136" i="5"/>
  <c r="R912" i="5"/>
  <c r="P376" i="5"/>
  <c r="R1604" i="5"/>
  <c r="P664" i="5"/>
  <c r="P57" i="5"/>
  <c r="R887" i="5"/>
  <c r="P1413" i="5"/>
  <c r="P1838" i="5"/>
  <c r="P2440" i="5"/>
  <c r="P2056" i="5"/>
  <c r="P334" i="5"/>
  <c r="P2373" i="5"/>
  <c r="R1739" i="5"/>
  <c r="R67" i="5"/>
  <c r="R2133" i="5"/>
  <c r="P1671" i="5"/>
  <c r="P1835" i="5"/>
  <c r="R2324" i="5"/>
  <c r="R2082" i="5"/>
  <c r="R832" i="5"/>
  <c r="R665" i="5"/>
  <c r="P34" i="5"/>
  <c r="P840" i="5"/>
  <c r="P131" i="5"/>
  <c r="P1848" i="5"/>
  <c r="P1737" i="5"/>
  <c r="P360" i="5"/>
  <c r="P197" i="5"/>
  <c r="P419" i="5"/>
  <c r="P1798" i="5"/>
  <c r="P494" i="5"/>
  <c r="P230" i="5"/>
  <c r="R1185" i="5"/>
  <c r="R2221" i="5"/>
  <c r="R453" i="5"/>
  <c r="P1622" i="5"/>
  <c r="R705" i="5"/>
  <c r="R1935" i="5"/>
  <c r="R2396" i="5"/>
  <c r="R854" i="5"/>
  <c r="R1909" i="5"/>
  <c r="R1771" i="5"/>
  <c r="R1730" i="5"/>
  <c r="P1365" i="5"/>
  <c r="R89" i="5"/>
  <c r="P2427" i="5"/>
  <c r="P1279" i="5"/>
  <c r="R1550" i="5"/>
  <c r="R1272" i="5"/>
  <c r="P2319" i="5"/>
  <c r="R1787" i="5"/>
  <c r="P150" i="5"/>
  <c r="R1171" i="5"/>
  <c r="R174" i="5"/>
  <c r="R932" i="5"/>
  <c r="P2046" i="5"/>
  <c r="R2145" i="5"/>
  <c r="R2029" i="5"/>
  <c r="R790" i="5"/>
  <c r="R1514" i="5"/>
  <c r="R1499" i="5"/>
  <c r="R276" i="5"/>
  <c r="R1556" i="5"/>
  <c r="R1613" i="5"/>
  <c r="R1673" i="5"/>
  <c r="R543" i="5"/>
  <c r="R1735" i="5"/>
  <c r="R1051" i="5"/>
  <c r="R1964" i="5"/>
  <c r="P1212" i="5"/>
  <c r="U1212" i="5" s="1"/>
  <c r="P152" i="5"/>
  <c r="P1257" i="5"/>
  <c r="P1019" i="5"/>
  <c r="P1223" i="5"/>
  <c r="P2366" i="5"/>
  <c r="P2124" i="5"/>
  <c r="P658" i="5"/>
  <c r="P96" i="5"/>
  <c r="P500" i="5"/>
  <c r="P722" i="5"/>
  <c r="P1351" i="5"/>
  <c r="P2312" i="5"/>
  <c r="P2183" i="5"/>
  <c r="P1168" i="5"/>
  <c r="P1425" i="5"/>
  <c r="P362" i="5"/>
  <c r="P1779" i="5"/>
  <c r="P1722" i="5"/>
  <c r="P663" i="5"/>
  <c r="P1776" i="5"/>
  <c r="P2376" i="5"/>
  <c r="P938" i="5"/>
  <c r="P977" i="5"/>
  <c r="P1286" i="5"/>
  <c r="P1370" i="5"/>
  <c r="P799" i="5"/>
  <c r="R1622" i="5"/>
  <c r="R1889" i="5"/>
  <c r="R522" i="5"/>
  <c r="P1857" i="5"/>
  <c r="R1245" i="5"/>
  <c r="R560" i="5"/>
  <c r="P2238" i="5"/>
  <c r="R470" i="5"/>
  <c r="P694" i="5"/>
  <c r="R1479" i="5"/>
  <c r="R1148" i="5"/>
  <c r="R2381" i="5"/>
  <c r="P1508" i="5"/>
  <c r="R2274" i="5"/>
  <c r="R2085" i="5"/>
  <c r="P1358" i="5"/>
  <c r="R133" i="5"/>
  <c r="R381" i="5"/>
  <c r="R975" i="5"/>
  <c r="R1571" i="5"/>
  <c r="R704" i="5"/>
  <c r="R1746" i="5"/>
  <c r="R1757" i="5"/>
  <c r="R285" i="5"/>
  <c r="R1059" i="5"/>
  <c r="R1223" i="5"/>
  <c r="R1828" i="5"/>
  <c r="P2247" i="5"/>
  <c r="R1552" i="5"/>
  <c r="P1022" i="5"/>
  <c r="P1571" i="5"/>
  <c r="P1556" i="5"/>
  <c r="P2409" i="5"/>
  <c r="P444" i="5"/>
  <c r="P1715" i="5"/>
  <c r="P1787" i="5"/>
  <c r="P1894" i="5"/>
  <c r="U1894" i="5" s="1"/>
  <c r="P1472" i="5"/>
  <c r="P2091" i="5"/>
  <c r="P1414" i="5"/>
  <c r="P1901" i="5"/>
  <c r="P2144" i="5"/>
  <c r="P1683" i="5"/>
  <c r="P646" i="5"/>
  <c r="R2347" i="5"/>
  <c r="R901" i="5"/>
  <c r="R1365" i="5"/>
  <c r="R2063" i="5"/>
  <c r="R1763" i="5"/>
  <c r="R950" i="5"/>
  <c r="R2291" i="5"/>
  <c r="R722" i="5"/>
  <c r="R2232" i="5"/>
  <c r="R2097" i="5"/>
  <c r="P330" i="5"/>
  <c r="R618" i="5"/>
  <c r="R74" i="5"/>
  <c r="P218" i="5"/>
  <c r="R2313" i="5"/>
  <c r="R31" i="5"/>
  <c r="R2405" i="5"/>
  <c r="P608" i="5"/>
  <c r="R826" i="5"/>
  <c r="P778" i="5"/>
  <c r="P2125" i="5"/>
  <c r="R1804" i="5"/>
  <c r="R759" i="5"/>
  <c r="P1681" i="5"/>
  <c r="P842" i="5"/>
  <c r="P1711" i="5"/>
  <c r="R279" i="5"/>
  <c r="R1381" i="5"/>
  <c r="R880" i="5"/>
  <c r="R1594" i="5"/>
  <c r="R1466" i="5"/>
  <c r="R1973" i="5"/>
  <c r="R1924" i="5"/>
  <c r="R296" i="5"/>
  <c r="R426" i="5"/>
  <c r="R938" i="5"/>
  <c r="R205" i="5"/>
  <c r="R187" i="5"/>
  <c r="P1714" i="5"/>
  <c r="R746" i="5"/>
  <c r="R1838" i="5"/>
  <c r="R495" i="5"/>
  <c r="R2149" i="5"/>
  <c r="R1864" i="5"/>
  <c r="R444" i="5"/>
  <c r="R230" i="5"/>
  <c r="P93" i="5"/>
  <c r="R1460" i="5"/>
  <c r="R1691" i="5"/>
  <c r="R663" i="5"/>
  <c r="P298" i="5"/>
  <c r="P370" i="5"/>
  <c r="U370" i="5" s="1"/>
  <c r="P353" i="5"/>
  <c r="P2106" i="5"/>
  <c r="P174" i="5"/>
  <c r="P975" i="5"/>
  <c r="P335" i="5"/>
  <c r="P791" i="5"/>
  <c r="P33" i="5"/>
  <c r="P1935" i="5"/>
  <c r="P1669" i="5"/>
  <c r="P1316" i="5"/>
  <c r="P2010" i="5"/>
  <c r="P2074" i="5"/>
  <c r="P1194" i="5"/>
  <c r="P1309" i="5"/>
  <c r="R573" i="5"/>
  <c r="R634" i="5"/>
  <c r="R130" i="5"/>
  <c r="R2337" i="5"/>
  <c r="R1035" i="5"/>
  <c r="P1355" i="5"/>
  <c r="R2036" i="5"/>
  <c r="R625" i="5"/>
  <c r="R1529" i="5"/>
  <c r="R934" i="5"/>
  <c r="R186" i="5"/>
  <c r="R750" i="5"/>
  <c r="R512" i="5"/>
  <c r="R1822" i="5"/>
  <c r="R848" i="5"/>
  <c r="R1334" i="5"/>
  <c r="R1665" i="5"/>
  <c r="R122" i="5"/>
  <c r="P1532" i="5"/>
  <c r="R2" i="5"/>
  <c r="P2341" i="5"/>
  <c r="R1810" i="5"/>
  <c r="R2062" i="5"/>
  <c r="R359" i="5"/>
  <c r="R1219" i="5"/>
  <c r="R1713" i="5"/>
  <c r="R1039" i="5"/>
  <c r="R2059" i="5"/>
  <c r="R2380" i="5"/>
  <c r="R688" i="5"/>
  <c r="R1068" i="5"/>
  <c r="R274" i="5"/>
  <c r="R1009" i="5"/>
  <c r="P1699" i="5"/>
  <c r="R695" i="5"/>
  <c r="R1028" i="5"/>
  <c r="R1366" i="5"/>
  <c r="R2198" i="5"/>
  <c r="R1776" i="5"/>
  <c r="R796" i="5"/>
  <c r="R1674" i="5"/>
  <c r="R810" i="5"/>
  <c r="R1145" i="5"/>
  <c r="P60" i="5"/>
  <c r="R1316" i="5"/>
  <c r="R987" i="5"/>
  <c r="R985" i="5"/>
  <c r="R2056" i="5"/>
  <c r="R93" i="5"/>
  <c r="P264" i="5"/>
  <c r="R680" i="5"/>
  <c r="R490" i="5"/>
  <c r="P1314" i="5"/>
  <c r="P653" i="5"/>
  <c r="R196" i="5"/>
  <c r="R1848" i="5"/>
  <c r="R1364" i="5"/>
  <c r="R319" i="5"/>
  <c r="R2303" i="5"/>
  <c r="R656" i="5"/>
  <c r="R834" i="5"/>
  <c r="R1868" i="5"/>
  <c r="R15" i="5"/>
  <c r="R980" i="5"/>
  <c r="R436" i="5"/>
  <c r="R450" i="5"/>
  <c r="R2183" i="5"/>
  <c r="P1018" i="5"/>
  <c r="R108" i="5"/>
  <c r="R107" i="5"/>
  <c r="R2040" i="5"/>
  <c r="R286" i="5"/>
  <c r="R1227" i="5"/>
  <c r="R1332" i="5"/>
  <c r="R2010" i="5"/>
  <c r="R1840" i="5"/>
  <c r="R1972" i="5"/>
  <c r="R1709" i="5"/>
  <c r="R177" i="5"/>
  <c r="R1098" i="5"/>
  <c r="R256" i="5"/>
  <c r="R1472" i="5"/>
  <c r="R1263" i="5"/>
  <c r="R2020" i="5"/>
  <c r="R1740" i="5"/>
  <c r="R1698" i="5"/>
  <c r="R33" i="5"/>
  <c r="R2159" i="5"/>
  <c r="P909" i="5"/>
  <c r="R2016" i="5"/>
  <c r="R713" i="5"/>
  <c r="P1583" i="5"/>
  <c r="P1912" i="5"/>
  <c r="P2377" i="5"/>
  <c r="P841" i="5"/>
  <c r="P1834" i="5"/>
  <c r="P713" i="5"/>
  <c r="P796" i="5"/>
  <c r="P1962" i="5"/>
  <c r="P2291" i="5"/>
  <c r="P529" i="5"/>
  <c r="P495" i="5"/>
  <c r="P1518" i="5"/>
  <c r="P2212" i="5"/>
  <c r="P209" i="5"/>
  <c r="P788" i="5"/>
  <c r="P2097" i="5"/>
  <c r="P279" i="5"/>
  <c r="P2221" i="5"/>
  <c r="P48" i="5"/>
  <c r="P2149" i="5"/>
  <c r="P795" i="5"/>
  <c r="P1278" i="5"/>
  <c r="P1641" i="5"/>
  <c r="P1371" i="5"/>
  <c r="P2009" i="5"/>
  <c r="P966" i="5"/>
  <c r="R780" i="5"/>
  <c r="P1573" i="5"/>
  <c r="U1573" i="5" s="1"/>
  <c r="P1433" i="5"/>
  <c r="P960" i="5"/>
  <c r="P834" i="5"/>
  <c r="P75" i="5"/>
  <c r="P643" i="5"/>
  <c r="R1084" i="5"/>
  <c r="R51" i="5"/>
  <c r="P1248" i="5"/>
  <c r="R1378" i="5"/>
  <c r="P846" i="5"/>
  <c r="P2340" i="5"/>
  <c r="P1677" i="5"/>
  <c r="P1347" i="5"/>
  <c r="P1291" i="5"/>
  <c r="P990" i="5"/>
  <c r="R1291" i="5"/>
  <c r="R1217" i="5"/>
  <c r="P1217" i="5"/>
  <c r="P2396" i="5"/>
  <c r="R1626" i="5"/>
  <c r="P575" i="5"/>
  <c r="P571" i="5"/>
  <c r="P1922" i="5"/>
  <c r="P1765" i="5"/>
  <c r="P1107" i="5"/>
  <c r="P2307" i="5"/>
  <c r="P1803" i="5"/>
  <c r="U1803" i="5" s="1"/>
  <c r="P751" i="5"/>
  <c r="P988" i="5"/>
  <c r="R751" i="5"/>
  <c r="P1468" i="5"/>
  <c r="R575" i="5"/>
  <c r="P1378" i="5"/>
  <c r="U1378" i="5" s="1"/>
  <c r="P863" i="5"/>
  <c r="R817" i="5"/>
  <c r="R336" i="5"/>
  <c r="P617" i="5"/>
  <c r="P157" i="5"/>
  <c r="P1052" i="5"/>
  <c r="P1682" i="5"/>
  <c r="R1163" i="5"/>
  <c r="P1163" i="5"/>
  <c r="P310" i="5"/>
  <c r="P1789" i="5"/>
  <c r="R566" i="5"/>
  <c r="R1387" i="5"/>
  <c r="R310" i="5"/>
  <c r="P1334" i="5"/>
  <c r="P1994" i="5"/>
  <c r="R1484" i="5"/>
  <c r="P1484" i="5"/>
  <c r="P2343" i="5"/>
  <c r="P1482" i="5"/>
  <c r="P1079" i="5"/>
  <c r="R2433" i="5"/>
  <c r="P2433" i="5"/>
  <c r="R1269" i="5"/>
  <c r="P1269" i="5"/>
  <c r="P2453" i="5"/>
  <c r="P538" i="5"/>
  <c r="P605" i="5"/>
  <c r="P1310" i="5"/>
  <c r="P282" i="5"/>
  <c r="P426" i="5"/>
  <c r="R1045" i="5"/>
  <c r="P1045" i="5"/>
  <c r="P2253" i="5"/>
  <c r="R2250" i="5"/>
  <c r="P2250" i="5"/>
  <c r="P532" i="5"/>
  <c r="P1752" i="5"/>
  <c r="P794" i="5"/>
  <c r="P1465" i="5"/>
  <c r="P1447" i="5"/>
  <c r="P244" i="5"/>
  <c r="P498" i="5"/>
  <c r="P581" i="5"/>
  <c r="P1563" i="5"/>
  <c r="P2261" i="5"/>
  <c r="R71" i="5"/>
  <c r="P814" i="5"/>
  <c r="P195" i="5"/>
  <c r="P1280" i="5"/>
  <c r="P2100" i="5"/>
  <c r="R2351" i="5"/>
  <c r="P2351" i="5"/>
  <c r="R917" i="5"/>
  <c r="P917" i="5"/>
  <c r="P1039" i="5"/>
  <c r="P2210" i="5"/>
  <c r="P211" i="5"/>
  <c r="P134" i="5"/>
  <c r="P2272" i="5"/>
  <c r="P1566" i="5"/>
  <c r="P601" i="5"/>
  <c r="R881" i="5"/>
  <c r="R2240" i="5"/>
  <c r="R1118" i="5"/>
  <c r="R1603" i="5"/>
  <c r="P281" i="5"/>
  <c r="R1786" i="5"/>
  <c r="P1786" i="5"/>
  <c r="P2338" i="5"/>
  <c r="P377" i="5"/>
  <c r="R1067" i="5"/>
  <c r="P1386" i="5"/>
  <c r="P249" i="5"/>
  <c r="P641" i="5"/>
  <c r="P88" i="5"/>
  <c r="P138" i="5"/>
  <c r="P1067" i="5"/>
  <c r="R2033" i="5"/>
  <c r="P1609" i="5"/>
  <c r="R254" i="5"/>
  <c r="R227" i="5"/>
  <c r="P1709" i="5"/>
  <c r="P1846" i="5"/>
  <c r="P208" i="5"/>
  <c r="U208" i="5" s="1"/>
  <c r="P1238" i="5"/>
  <c r="P2280" i="5"/>
  <c r="P20" i="5"/>
  <c r="R20" i="5"/>
  <c r="P1333" i="5"/>
  <c r="P1197" i="5"/>
  <c r="R699" i="5"/>
  <c r="P699" i="5"/>
  <c r="R922" i="5"/>
  <c r="P922" i="5"/>
  <c r="R394" i="5"/>
  <c r="R17" i="5"/>
  <c r="R1355" i="5"/>
  <c r="P666" i="5"/>
  <c r="P2105" i="5"/>
  <c r="P456" i="5"/>
  <c r="P2179" i="5"/>
  <c r="P1869" i="5"/>
  <c r="P1660" i="5"/>
  <c r="P178" i="5"/>
  <c r="R2410" i="5"/>
  <c r="P395" i="5"/>
  <c r="U395" i="5" s="1"/>
  <c r="P726" i="5"/>
  <c r="R2039" i="5"/>
  <c r="R1725" i="5"/>
  <c r="P2039" i="5"/>
  <c r="P944" i="5"/>
  <c r="R151" i="5"/>
  <c r="P151" i="5"/>
  <c r="R267" i="5"/>
  <c r="P267" i="5"/>
  <c r="R578" i="5"/>
  <c r="R1309" i="5"/>
  <c r="P1032" i="5"/>
  <c r="P1224" i="5"/>
  <c r="P1551" i="5"/>
  <c r="P2326" i="5"/>
  <c r="P874" i="5"/>
  <c r="R2325" i="5"/>
  <c r="R2452" i="5"/>
  <c r="P2452" i="5"/>
  <c r="P248" i="5"/>
  <c r="P1239" i="5"/>
  <c r="P1075" i="5"/>
  <c r="P2068" i="5"/>
  <c r="P528" i="5"/>
  <c r="R989" i="5"/>
  <c r="P989" i="5"/>
  <c r="P256" i="5"/>
  <c r="R1480" i="5"/>
  <c r="P474" i="5"/>
  <c r="R1429" i="5"/>
  <c r="P1429" i="5"/>
  <c r="R1077" i="5"/>
  <c r="R2126" i="5"/>
  <c r="P2126" i="5"/>
  <c r="R473" i="5"/>
  <c r="R1517" i="5"/>
  <c r="P2214" i="5"/>
  <c r="P570" i="5"/>
  <c r="P295" i="5"/>
  <c r="P1832" i="5"/>
  <c r="R1758" i="5"/>
  <c r="P1758" i="5"/>
  <c r="R358" i="5"/>
  <c r="P358" i="5"/>
  <c r="R807" i="5"/>
  <c r="P807" i="5"/>
  <c r="R778" i="5"/>
  <c r="R1503" i="5"/>
  <c r="P1339" i="5"/>
  <c r="P1214" i="5"/>
  <c r="P1727" i="5"/>
  <c r="P2402" i="5"/>
  <c r="P929" i="5"/>
  <c r="P1914" i="5"/>
  <c r="P212" i="5"/>
  <c r="P1456" i="5"/>
  <c r="P89" i="5"/>
  <c r="P417" i="5"/>
  <c r="R378" i="5"/>
  <c r="P378" i="5"/>
  <c r="P475" i="5"/>
  <c r="U475" i="5" s="1"/>
  <c r="R1069" i="5"/>
  <c r="P1825" i="5"/>
  <c r="P2077" i="5"/>
  <c r="P792" i="5"/>
  <c r="P1264" i="5"/>
  <c r="P560" i="5"/>
  <c r="P2051" i="5"/>
  <c r="P250" i="5"/>
  <c r="R1559" i="5"/>
  <c r="R263" i="5"/>
  <c r="P263" i="5"/>
  <c r="R604" i="5"/>
  <c r="P71" i="5"/>
  <c r="R1097" i="5"/>
  <c r="R2218" i="5"/>
  <c r="P1254" i="5"/>
  <c r="P387" i="5"/>
  <c r="R63" i="5"/>
  <c r="P63" i="5"/>
  <c r="R1357" i="5"/>
  <c r="P1174" i="5"/>
  <c r="R1437" i="5"/>
  <c r="R440" i="5"/>
  <c r="P1143" i="5"/>
  <c r="P951" i="5"/>
  <c r="P1033" i="5"/>
  <c r="P29" i="5"/>
  <c r="P603" i="5"/>
  <c r="R603" i="5"/>
  <c r="R670" i="5"/>
  <c r="P670" i="5"/>
  <c r="P1496" i="5"/>
  <c r="P952" i="5"/>
  <c r="P537" i="5"/>
  <c r="R2134" i="5"/>
  <c r="P461" i="5"/>
  <c r="P2335" i="5"/>
  <c r="P686" i="5"/>
  <c r="R399" i="5"/>
  <c r="P2298" i="5"/>
  <c r="P2188" i="5"/>
  <c r="P1624" i="5"/>
  <c r="P113" i="5"/>
  <c r="P375" i="5"/>
  <c r="P1605" i="5"/>
  <c r="P1162" i="5"/>
  <c r="P1104" i="5"/>
  <c r="P604" i="5"/>
  <c r="P205" i="5"/>
  <c r="P587" i="5"/>
  <c r="P2006" i="5"/>
  <c r="P2371" i="5"/>
  <c r="P985" i="5"/>
  <c r="P1332" i="5"/>
  <c r="P473" i="5"/>
  <c r="P2347" i="5"/>
  <c r="P1550" i="5"/>
  <c r="P2069" i="5"/>
  <c r="P1612" i="5"/>
  <c r="U1612" i="5" s="1"/>
  <c r="R1508" i="5"/>
  <c r="R2365" i="5"/>
  <c r="P2365" i="5"/>
  <c r="P887" i="5"/>
  <c r="P2277" i="5"/>
  <c r="P1133" i="5"/>
  <c r="P580" i="5"/>
  <c r="P105" i="5"/>
  <c r="P1261" i="5"/>
  <c r="P1081" i="5"/>
  <c r="R1891" i="5"/>
  <c r="P2344" i="5"/>
  <c r="P1966" i="5"/>
  <c r="P1308" i="5"/>
  <c r="R1152" i="5"/>
  <c r="P1152" i="5"/>
  <c r="P1115" i="5"/>
  <c r="P2008" i="5"/>
  <c r="P271" i="5"/>
  <c r="P981" i="5"/>
  <c r="P478" i="5"/>
  <c r="P1160" i="5"/>
  <c r="P1799" i="5"/>
  <c r="P1007" i="5"/>
  <c r="P2154" i="5"/>
  <c r="P1910" i="5"/>
  <c r="R924" i="5"/>
  <c r="R277" i="5"/>
  <c r="P1981" i="5"/>
  <c r="P1684" i="5"/>
  <c r="R1191" i="5"/>
  <c r="P1191" i="5"/>
  <c r="P2314" i="5"/>
  <c r="P592" i="5"/>
  <c r="P293" i="5"/>
  <c r="R2409" i="5"/>
  <c r="P18" i="5"/>
  <c r="P777" i="5"/>
  <c r="P1319" i="5"/>
  <c r="P1997" i="5"/>
  <c r="R1997" i="5"/>
  <c r="R2092" i="5"/>
  <c r="P2092" i="5"/>
  <c r="P2390" i="5"/>
  <c r="P1815" i="5"/>
  <c r="P1427" i="5"/>
  <c r="R574" i="5"/>
  <c r="R340" i="5"/>
  <c r="P1151" i="5"/>
  <c r="R43" i="5"/>
  <c r="P43" i="5"/>
  <c r="P721" i="5"/>
  <c r="P697" i="5"/>
  <c r="P850" i="5"/>
  <c r="P2327" i="5"/>
  <c r="P1818" i="5"/>
  <c r="U1818" i="5" s="1"/>
  <c r="P552" i="5"/>
  <c r="P359" i="5"/>
  <c r="P1335" i="5"/>
  <c r="P1696" i="5"/>
  <c r="P782" i="5"/>
  <c r="P1204" i="5"/>
  <c r="P634" i="5"/>
  <c r="R1621" i="5"/>
  <c r="R1265" i="5"/>
  <c r="R2142" i="5"/>
  <c r="P2359" i="5"/>
  <c r="R1844" i="5"/>
  <c r="P1844" i="5"/>
  <c r="P505" i="5"/>
  <c r="R1801" i="5"/>
  <c r="P905" i="5"/>
  <c r="P2063" i="5"/>
  <c r="P845" i="5"/>
  <c r="P849" i="5"/>
  <c r="R2312" i="5"/>
  <c r="P1120" i="5"/>
  <c r="U1120" i="5" s="1"/>
  <c r="P2177" i="5"/>
  <c r="R1491" i="5"/>
  <c r="P1491" i="5"/>
  <c r="P1982" i="5"/>
  <c r="P1933" i="5"/>
  <c r="P764" i="5"/>
  <c r="P1967" i="5"/>
  <c r="P222" i="5"/>
  <c r="R1481" i="5"/>
  <c r="P621" i="5"/>
  <c r="R369" i="5"/>
  <c r="P853" i="5"/>
  <c r="P1526" i="5"/>
  <c r="R949" i="5"/>
  <c r="R1388" i="5"/>
  <c r="R1584" i="5"/>
  <c r="R1320" i="5"/>
  <c r="P1221" i="5"/>
  <c r="P1011" i="5"/>
  <c r="P372" i="5"/>
  <c r="P755" i="5"/>
  <c r="P2018" i="5"/>
  <c r="P1028" i="5"/>
  <c r="P1122" i="5"/>
  <c r="P1828" i="5"/>
  <c r="P198" i="5"/>
  <c r="P270" i="5"/>
  <c r="U270" i="5" s="1"/>
  <c r="P196" i="5"/>
  <c r="P1827" i="5"/>
  <c r="P2244" i="5"/>
  <c r="P2058" i="5"/>
  <c r="P1301" i="5"/>
  <c r="R1206" i="5"/>
  <c r="P1206" i="5"/>
  <c r="P2287" i="5"/>
  <c r="P1783" i="5"/>
  <c r="P476" i="5"/>
  <c r="P1559" i="5"/>
  <c r="P2228" i="5"/>
  <c r="P2036" i="5"/>
  <c r="P1548" i="5"/>
  <c r="P573" i="5"/>
  <c r="P1357" i="5"/>
  <c r="P296" i="5"/>
  <c r="P862" i="5"/>
  <c r="U862" i="5" s="1"/>
  <c r="P1649" i="5"/>
  <c r="P2205" i="5"/>
  <c r="P176" i="5"/>
  <c r="P1796" i="5"/>
  <c r="P1437" i="5"/>
  <c r="P967" i="5"/>
  <c r="R1451" i="5"/>
  <c r="P1451" i="5"/>
  <c r="P2282" i="5"/>
  <c r="P593" i="5"/>
  <c r="P2398" i="5"/>
  <c r="P576" i="5"/>
  <c r="R1469" i="5"/>
  <c r="P1469" i="5"/>
  <c r="P1150" i="5"/>
  <c r="P1313" i="5"/>
  <c r="P2108" i="5"/>
  <c r="P2075" i="5"/>
  <c r="P2057" i="5"/>
  <c r="P748" i="5"/>
  <c r="P2223" i="5"/>
  <c r="R783" i="5"/>
  <c r="P783" i="5"/>
  <c r="P2028" i="5"/>
  <c r="P1234" i="5"/>
  <c r="R1418" i="5"/>
  <c r="P1418" i="5"/>
  <c r="R976" i="5"/>
  <c r="P976" i="5"/>
  <c r="P2211" i="5"/>
  <c r="P471" i="5"/>
  <c r="P306" i="5"/>
  <c r="P1153" i="5"/>
  <c r="R1178" i="5"/>
  <c r="R401" i="5"/>
  <c r="P401" i="5"/>
  <c r="P1805" i="5"/>
  <c r="R1125" i="5"/>
  <c r="R724" i="5"/>
  <c r="R102" i="5"/>
  <c r="R1384" i="5"/>
  <c r="P102" i="5"/>
  <c r="R337" i="5"/>
  <c r="P337" i="5"/>
  <c r="P1375" i="5"/>
  <c r="P2413" i="5"/>
  <c r="R1017" i="5"/>
  <c r="R554" i="5"/>
  <c r="P354" i="5"/>
  <c r="R1243" i="5"/>
  <c r="P1026" i="5"/>
  <c r="U1026" i="5" s="1"/>
  <c r="R2245" i="5"/>
  <c r="P698" i="5"/>
  <c r="P2143" i="5"/>
  <c r="P1171" i="5"/>
  <c r="P1101" i="5"/>
  <c r="P109" i="5"/>
  <c r="P308" i="5"/>
  <c r="R1446" i="5"/>
  <c r="P1686" i="5"/>
  <c r="R162" i="5"/>
  <c r="R1533" i="5"/>
  <c r="P2381" i="5"/>
  <c r="R121" i="5"/>
  <c r="P1616" i="5"/>
  <c r="P806" i="5"/>
  <c r="P1837" i="5"/>
  <c r="P1646" i="5"/>
  <c r="P199" i="5"/>
  <c r="R1646" i="5"/>
  <c r="P816" i="5"/>
  <c r="U816" i="5" s="1"/>
  <c r="P2111" i="5"/>
  <c r="P1581" i="5"/>
  <c r="P644" i="5"/>
  <c r="U644" i="5" s="1"/>
  <c r="R1493" i="5"/>
  <c r="R1940" i="5"/>
  <c r="P1940" i="5"/>
  <c r="R898" i="5"/>
  <c r="P443" i="5"/>
  <c r="R684" i="5"/>
  <c r="R1606" i="5"/>
  <c r="P1606" i="5"/>
  <c r="R2314" i="5"/>
  <c r="P2029" i="5"/>
  <c r="P1840" i="5"/>
  <c r="P2176" i="5"/>
  <c r="P655" i="5"/>
  <c r="R1953" i="5"/>
  <c r="R2262" i="5"/>
  <c r="P269" i="5"/>
  <c r="P1953" i="5"/>
  <c r="P675" i="5"/>
  <c r="U675" i="5" s="1"/>
  <c r="R1591" i="5"/>
  <c r="P1701" i="5"/>
  <c r="P2269" i="5"/>
  <c r="P2050" i="5"/>
  <c r="P630" i="5"/>
  <c r="P1905" i="5"/>
  <c r="P1293" i="5"/>
  <c r="P385" i="5"/>
  <c r="P1349" i="5"/>
  <c r="U1349" i="5" s="1"/>
  <c r="P1060" i="5"/>
  <c r="P890" i="5"/>
  <c r="P711" i="5"/>
  <c r="P1708" i="5"/>
  <c r="P2439" i="5"/>
  <c r="P79" i="5"/>
  <c r="P2232" i="5"/>
  <c r="R2135" i="5"/>
  <c r="R226" i="5"/>
  <c r="P1957" i="5"/>
  <c r="P242" i="5"/>
  <c r="R82" i="5"/>
  <c r="P82" i="5"/>
  <c r="R1359" i="5"/>
  <c r="P1111" i="5"/>
  <c r="P1509" i="5"/>
  <c r="U1509" i="5" s="1"/>
  <c r="P21" i="5"/>
  <c r="P991" i="5"/>
  <c r="P522" i="5"/>
  <c r="U522" i="5" s="1"/>
  <c r="P690" i="5"/>
  <c r="R1681" i="5"/>
  <c r="P513" i="5"/>
  <c r="R455" i="5"/>
  <c r="P455" i="5"/>
  <c r="P1735" i="5"/>
  <c r="P602" i="5"/>
  <c r="P524" i="5"/>
  <c r="P1265" i="5"/>
  <c r="R923" i="5"/>
  <c r="P923" i="5"/>
  <c r="P1202" i="5"/>
  <c r="P2207" i="5"/>
  <c r="P1241" i="5"/>
  <c r="R819" i="5"/>
  <c r="R1186" i="5"/>
  <c r="P165" i="5"/>
  <c r="P962" i="5"/>
  <c r="P1098" i="5"/>
  <c r="R1826" i="5"/>
  <c r="P23" i="5"/>
  <c r="P1757" i="5"/>
  <c r="P2392" i="5"/>
  <c r="P1826" i="5"/>
  <c r="P1873" i="5"/>
  <c r="R970" i="5"/>
  <c r="P1973" i="5"/>
  <c r="P1713" i="5"/>
  <c r="P1266" i="5"/>
  <c r="P188" i="5"/>
  <c r="P2145" i="5"/>
  <c r="R2060" i="5"/>
  <c r="P515" i="5"/>
  <c r="P294" i="5"/>
  <c r="P1680" i="5"/>
  <c r="P508" i="5"/>
  <c r="R1705" i="5"/>
  <c r="P1705" i="5"/>
  <c r="R78" i="5"/>
  <c r="P1958" i="5"/>
  <c r="R2445" i="5"/>
  <c r="R422" i="5"/>
  <c r="P1580" i="5"/>
  <c r="P1652" i="5"/>
  <c r="P1184" i="5"/>
  <c r="P2342" i="5"/>
  <c r="P983" i="5"/>
  <c r="P1350" i="5"/>
  <c r="P1892" i="5"/>
  <c r="P2257" i="5"/>
  <c r="P435" i="5"/>
  <c r="P1978" i="5"/>
  <c r="P640" i="5"/>
  <c r="P978" i="5"/>
  <c r="P660" i="5"/>
  <c r="P1913" i="5"/>
  <c r="P1396" i="5"/>
  <c r="P1733" i="5"/>
  <c r="P317" i="5"/>
  <c r="P1421" i="5"/>
  <c r="P168" i="5"/>
  <c r="P1617" i="5"/>
  <c r="R1878" i="5"/>
  <c r="P177" i="5"/>
  <c r="P2123" i="5"/>
  <c r="P1730" i="5"/>
  <c r="P1909" i="5"/>
  <c r="P878" i="5"/>
  <c r="P340" i="5"/>
  <c r="P1519" i="5"/>
  <c r="P2055" i="5"/>
  <c r="P1899" i="5"/>
  <c r="P155" i="5"/>
  <c r="P1924" i="5"/>
  <c r="P1514" i="5"/>
  <c r="P149" i="5"/>
  <c r="P369" i="5"/>
  <c r="P1565" i="5"/>
  <c r="P1424" i="5"/>
  <c r="P865" i="5"/>
  <c r="P848" i="5"/>
  <c r="R606" i="5"/>
  <c r="P606" i="5"/>
  <c r="R2428" i="5"/>
  <c r="P2428" i="5"/>
  <c r="P345" i="5"/>
  <c r="P734" i="5"/>
  <c r="P1579" i="5"/>
  <c r="P1656" i="5"/>
  <c r="R497" i="5"/>
  <c r="P36" i="5"/>
  <c r="P497" i="5"/>
  <c r="R1732" i="5"/>
  <c r="P1732" i="5"/>
  <c r="R693" i="5"/>
  <c r="P693" i="5"/>
  <c r="P2131" i="5"/>
  <c r="R403" i="5"/>
  <c r="P403" i="5"/>
  <c r="P1506" i="5"/>
  <c r="R883" i="5"/>
  <c r="P1885" i="5"/>
  <c r="P964" i="5"/>
  <c r="R1532" i="5"/>
  <c r="P221" i="5"/>
  <c r="P1126" i="5"/>
  <c r="P1959" i="5"/>
  <c r="P671" i="5"/>
  <c r="P200" i="5"/>
  <c r="P164" i="5"/>
  <c r="P440" i="5"/>
  <c r="R2163" i="5"/>
  <c r="R868" i="5"/>
  <c r="P868" i="5"/>
  <c r="P11" i="5"/>
  <c r="R211" i="5"/>
  <c r="R5" i="5"/>
  <c r="P1368" i="5"/>
  <c r="P5" i="5"/>
  <c r="P91" i="5"/>
  <c r="P1968" i="5"/>
  <c r="P984" i="5"/>
  <c r="P217" i="5"/>
  <c r="R1166" i="5"/>
  <c r="R1413" i="5"/>
  <c r="P2332" i="5"/>
  <c r="P1907" i="5"/>
  <c r="P1004" i="5"/>
  <c r="P223" i="5"/>
  <c r="P1564" i="5"/>
  <c r="P1917" i="5"/>
  <c r="P472" i="5"/>
  <c r="R839" i="5"/>
  <c r="P2087" i="5"/>
  <c r="R735" i="5"/>
  <c r="R714" i="5"/>
  <c r="R2305" i="5"/>
  <c r="P1720" i="5"/>
  <c r="P774" i="5"/>
  <c r="P1718" i="5"/>
  <c r="P553" i="5"/>
  <c r="P897" i="5"/>
  <c r="P609" i="5"/>
  <c r="P2085" i="5"/>
  <c r="P1763" i="5"/>
  <c r="P1485" i="5"/>
  <c r="P1706" i="5"/>
  <c r="R2113" i="5"/>
  <c r="P869" i="5"/>
  <c r="P1633" i="5"/>
  <c r="P2113" i="5"/>
  <c r="R947" i="5"/>
  <c r="R519" i="5"/>
  <c r="R1376" i="5"/>
  <c r="P37" i="5"/>
  <c r="P1092" i="5"/>
  <c r="U1092" i="5" s="1"/>
  <c r="R562" i="5"/>
  <c r="P716" i="5"/>
  <c r="P1178" i="5"/>
  <c r="P913" i="5"/>
  <c r="P1397" i="5"/>
  <c r="P1511" i="5"/>
  <c r="P454" i="5"/>
  <c r="P2239" i="5"/>
  <c r="P1984" i="5"/>
  <c r="P117" i="5"/>
  <c r="P2156" i="5"/>
  <c r="P2170" i="5"/>
  <c r="P702" i="5"/>
  <c r="R1700" i="5"/>
  <c r="R2327" i="5"/>
  <c r="R185" i="5"/>
  <c r="P2034" i="5"/>
  <c r="P420" i="5"/>
  <c r="R464" i="5"/>
  <c r="P744" i="5"/>
  <c r="P1042" i="5"/>
  <c r="P1046" i="5"/>
  <c r="P502" i="5"/>
  <c r="P240" i="5"/>
  <c r="R264" i="5"/>
  <c r="P1061" i="5"/>
  <c r="P2132" i="5"/>
  <c r="R355" i="5"/>
  <c r="R1782" i="5"/>
  <c r="R408" i="5"/>
  <c r="R2319" i="5"/>
  <c r="R1063" i="5"/>
  <c r="R639" i="5"/>
  <c r="P639" i="5"/>
  <c r="R986" i="5"/>
  <c r="P583" i="5"/>
  <c r="P1443" i="5"/>
  <c r="P1946" i="5"/>
  <c r="P2169" i="5"/>
  <c r="P1041" i="5"/>
  <c r="P1547" i="5"/>
  <c r="P1585" i="5"/>
  <c r="P940" i="5"/>
  <c r="P1087" i="5"/>
  <c r="P1157" i="5"/>
  <c r="P1320" i="5"/>
  <c r="R1853" i="5"/>
  <c r="R50" i="5"/>
  <c r="P2022" i="5"/>
  <c r="P2432" i="5"/>
  <c r="P714" i="5"/>
  <c r="P1481" i="5"/>
  <c r="P725" i="5"/>
  <c r="U725" i="5" s="1"/>
  <c r="P2082" i="5"/>
  <c r="P1536" i="5"/>
  <c r="P1338" i="5"/>
  <c r="P562" i="5"/>
  <c r="P303" i="5"/>
  <c r="P2016" i="5"/>
  <c r="P1480" i="5"/>
  <c r="P451" i="5"/>
  <c r="P2118" i="5"/>
  <c r="P1782" i="5"/>
  <c r="P1404" i="5"/>
  <c r="P67" i="5"/>
  <c r="P2248" i="5"/>
  <c r="P1560" i="5"/>
  <c r="P1359" i="5"/>
  <c r="P1149" i="5"/>
  <c r="P1047" i="5"/>
  <c r="P1360" i="5"/>
  <c r="P1938" i="5"/>
  <c r="P50" i="5"/>
  <c r="P784" i="5"/>
  <c r="P1932" i="5"/>
  <c r="P111" i="5"/>
  <c r="P1226" i="5"/>
  <c r="P1422" i="5"/>
  <c r="P503" i="5"/>
  <c r="P2099" i="5"/>
  <c r="U2099" i="5" s="1"/>
  <c r="R1765" i="5"/>
  <c r="R478" i="5"/>
  <c r="R863" i="5"/>
  <c r="R2154" i="5"/>
  <c r="R1566" i="5"/>
  <c r="R529" i="5"/>
  <c r="R472" i="5"/>
  <c r="R2168" i="5"/>
  <c r="R2335" i="5"/>
  <c r="R1647" i="5"/>
  <c r="R617" i="5"/>
  <c r="R1459" i="5"/>
  <c r="R2398" i="5"/>
  <c r="R739" i="5"/>
  <c r="R1331" i="5"/>
  <c r="R1052" i="5"/>
  <c r="R1682" i="5"/>
  <c r="R474" i="5"/>
  <c r="R2009" i="5"/>
  <c r="R2282" i="5"/>
  <c r="R88" i="5"/>
  <c r="R576" i="5"/>
  <c r="R1641" i="5"/>
  <c r="R2278" i="5"/>
  <c r="R1116" i="5"/>
  <c r="R2266" i="5"/>
  <c r="R258" i="5"/>
  <c r="R897" i="5"/>
  <c r="R2108" i="5"/>
  <c r="R553" i="5"/>
  <c r="R1196" i="5"/>
  <c r="R2052" i="5"/>
  <c r="R467" i="5"/>
  <c r="R1433" i="5"/>
  <c r="R2091" i="5"/>
  <c r="R1708" i="5"/>
  <c r="R251" i="5"/>
  <c r="R18" i="5"/>
  <c r="R11" i="5"/>
  <c r="R2050" i="5"/>
  <c r="R1482" i="5"/>
  <c r="R1319" i="5"/>
  <c r="R1922" i="5"/>
  <c r="R974" i="5"/>
  <c r="R87" i="5"/>
  <c r="R960" i="5"/>
  <c r="R2223" i="5"/>
  <c r="R1368" i="5"/>
  <c r="R643" i="5"/>
  <c r="R218" i="5"/>
  <c r="R776" i="5"/>
  <c r="R1706" i="5"/>
  <c r="R1694" i="5"/>
  <c r="R2399" i="5"/>
  <c r="R1865" i="5"/>
  <c r="R865" i="5"/>
  <c r="R1248" i="5"/>
  <c r="R2208" i="5"/>
  <c r="R397" i="5"/>
  <c r="R869" i="5"/>
  <c r="R1518" i="5"/>
  <c r="R9" i="5"/>
  <c r="R37" i="5"/>
  <c r="R2340" i="5"/>
  <c r="R1526" i="5"/>
  <c r="R471" i="5"/>
  <c r="R1846" i="5"/>
  <c r="R504" i="5"/>
  <c r="R2114" i="5"/>
  <c r="R990" i="5"/>
  <c r="R1490" i="5"/>
  <c r="R1214" i="5"/>
  <c r="R1468" i="5"/>
  <c r="R913" i="5"/>
  <c r="R1086" i="5"/>
  <c r="R851" i="5"/>
  <c r="R1869" i="5"/>
  <c r="R432" i="5"/>
  <c r="R1183" i="5"/>
  <c r="R1362" i="5"/>
  <c r="R1254" i="5"/>
  <c r="R1834" i="5"/>
  <c r="R1779" i="5"/>
  <c r="R1091" i="5"/>
  <c r="R740" i="5"/>
  <c r="R1996" i="5"/>
  <c r="R117" i="5"/>
  <c r="R734" i="5"/>
  <c r="R429" i="5"/>
  <c r="R716" i="5"/>
  <c r="R1579" i="5"/>
  <c r="R2439" i="5"/>
  <c r="R890" i="5"/>
  <c r="R21" i="5"/>
  <c r="R156" i="5"/>
  <c r="R2203" i="5"/>
  <c r="R1137" i="5"/>
  <c r="R2003" i="5"/>
  <c r="R1289" i="5"/>
  <c r="R804" i="5"/>
  <c r="R417" i="5"/>
  <c r="R1270" i="5"/>
  <c r="R2170" i="5"/>
  <c r="R1914" i="5"/>
  <c r="R242" i="5"/>
  <c r="R244" i="5"/>
  <c r="R1551" i="5"/>
  <c r="R1042" i="5"/>
  <c r="R347" i="5"/>
  <c r="R2359" i="5"/>
  <c r="R524" i="5"/>
  <c r="R2413" i="5"/>
  <c r="R1988" i="5"/>
  <c r="R2283" i="5"/>
  <c r="R280" i="5"/>
  <c r="R1352" i="5"/>
  <c r="R2004" i="5"/>
  <c r="R2012" i="5"/>
  <c r="R794" i="5"/>
  <c r="R664" i="5"/>
  <c r="R1447" i="5"/>
  <c r="R528" i="5"/>
  <c r="R744" i="5"/>
  <c r="R1224" i="5"/>
  <c r="R1772" i="5"/>
  <c r="R972" i="5"/>
  <c r="R1271" i="5"/>
  <c r="R2261" i="5"/>
  <c r="R1563" i="5"/>
  <c r="R1266" i="5"/>
  <c r="R498" i="5"/>
  <c r="R2072" i="5"/>
  <c r="R813" i="5"/>
  <c r="R581" i="5"/>
  <c r="R698" i="5"/>
  <c r="R2042" i="5"/>
  <c r="R2326" i="5"/>
  <c r="R428" i="5"/>
  <c r="R502" i="5"/>
  <c r="R40" i="5"/>
  <c r="R173" i="5"/>
  <c r="R1280" i="5"/>
  <c r="R1414" i="5"/>
  <c r="R1736" i="5"/>
  <c r="R2217" i="5"/>
  <c r="R818" i="5"/>
  <c r="R2100" i="5"/>
  <c r="R1101" i="5"/>
  <c r="R1680" i="5"/>
  <c r="R70" i="5"/>
  <c r="R248" i="5"/>
  <c r="R587" i="5"/>
  <c r="R308" i="5"/>
  <c r="R1000" i="5"/>
  <c r="R964" i="5"/>
  <c r="R1239" i="5"/>
  <c r="R2011" i="5"/>
  <c r="R334" i="5"/>
  <c r="R1131" i="5"/>
  <c r="R1958" i="5"/>
  <c r="R2373" i="5"/>
  <c r="R202" i="5"/>
  <c r="R2358" i="5"/>
  <c r="R221" i="5"/>
  <c r="R1600" i="5"/>
  <c r="R364" i="5"/>
  <c r="R910" i="5"/>
  <c r="R487" i="5"/>
  <c r="R1616" i="5"/>
  <c r="R1358" i="5"/>
  <c r="R164" i="5"/>
  <c r="R1184" i="5"/>
  <c r="R2341" i="5"/>
  <c r="R1899" i="5"/>
  <c r="R2277" i="5"/>
  <c r="R372" i="5"/>
  <c r="R785" i="5"/>
  <c r="R1351" i="5"/>
  <c r="R1686" i="5"/>
  <c r="R1959" i="5"/>
  <c r="R1041" i="5"/>
  <c r="R105" i="5"/>
  <c r="R1061" i="5"/>
  <c r="R200" i="5"/>
  <c r="R849" i="5"/>
  <c r="R461" i="5"/>
  <c r="R902" i="5"/>
  <c r="R2298" i="5"/>
  <c r="R2387" i="5"/>
  <c r="R1261" i="5"/>
  <c r="R1474" i="5"/>
  <c r="R2346" i="5"/>
  <c r="R755" i="5"/>
  <c r="R1348" i="5"/>
  <c r="R806" i="5"/>
  <c r="R1113" i="5"/>
  <c r="R1976" i="5"/>
  <c r="R764" i="5"/>
  <c r="R29" i="5"/>
  <c r="R1837" i="5"/>
  <c r="R2272" i="5"/>
  <c r="R1684" i="5"/>
  <c r="R199" i="5"/>
  <c r="R1945" i="5"/>
  <c r="R1143" i="5"/>
  <c r="R1033" i="5"/>
  <c r="R2200" i="5"/>
  <c r="R2187" i="5"/>
  <c r="R2022" i="5"/>
  <c r="R915" i="5"/>
  <c r="R1892" i="5"/>
  <c r="R111" i="5"/>
  <c r="R1432" i="5"/>
  <c r="R1586" i="5"/>
  <c r="R878" i="5"/>
  <c r="R1218" i="5"/>
  <c r="R1496" i="5"/>
  <c r="R1038" i="5"/>
  <c r="R2369" i="5"/>
  <c r="R1346" i="5"/>
  <c r="R1308" i="5"/>
  <c r="R1107" i="5"/>
  <c r="R168" i="5"/>
  <c r="R1007" i="5"/>
  <c r="R660" i="5"/>
  <c r="R1917" i="5"/>
  <c r="R2101" i="5"/>
  <c r="R1799" i="5"/>
  <c r="R2431" i="5"/>
  <c r="R563" i="5"/>
  <c r="R1723" i="5"/>
  <c r="R1371" i="5"/>
  <c r="R1386" i="5"/>
  <c r="R2352" i="5"/>
  <c r="R503" i="5"/>
  <c r="R1729" i="5"/>
  <c r="R2212" i="5"/>
  <c r="R1150" i="5"/>
  <c r="R1500" i="5"/>
  <c r="R2338" i="5"/>
  <c r="R1454" i="5"/>
  <c r="R1720" i="5"/>
  <c r="R138" i="5"/>
  <c r="R1941" i="5"/>
  <c r="R1669" i="5"/>
  <c r="R1789" i="5"/>
  <c r="R281" i="5"/>
  <c r="R1733" i="5"/>
  <c r="R966" i="5"/>
  <c r="R1190" i="5"/>
  <c r="R996" i="5"/>
  <c r="R97" i="5"/>
  <c r="R2118" i="5"/>
  <c r="R2259" i="5"/>
  <c r="R749" i="5"/>
  <c r="R326" i="5"/>
  <c r="R609" i="5"/>
  <c r="R1994" i="5"/>
  <c r="R1287" i="5"/>
  <c r="R654" i="5"/>
  <c r="R692" i="5"/>
  <c r="R2176" i="5"/>
  <c r="R763" i="5"/>
  <c r="R1543" i="5"/>
  <c r="R2343" i="5"/>
  <c r="R655" i="5"/>
  <c r="R2057" i="5"/>
  <c r="R1699" i="5"/>
  <c r="R530" i="5"/>
  <c r="R465" i="5"/>
  <c r="R1238" i="5"/>
  <c r="R330" i="5"/>
  <c r="R1485" i="5"/>
  <c r="R385" i="5"/>
  <c r="R1426" i="5"/>
  <c r="R1962" i="5"/>
  <c r="R1453" i="5"/>
  <c r="R2165" i="5"/>
  <c r="R935" i="5"/>
  <c r="R2407" i="5"/>
  <c r="R180" i="5"/>
  <c r="R1969" i="5"/>
  <c r="R1293" i="5"/>
  <c r="R1921" i="5"/>
  <c r="R777" i="5"/>
  <c r="R1836" i="5"/>
  <c r="R1905" i="5"/>
  <c r="R91" i="5"/>
  <c r="R1633" i="5"/>
  <c r="R748" i="5"/>
  <c r="R128" i="5"/>
  <c r="R57" i="5"/>
  <c r="R836" i="5"/>
  <c r="R1677" i="5"/>
  <c r="R1153" i="5"/>
  <c r="R323" i="5"/>
  <c r="R1347" i="5"/>
  <c r="R306" i="5"/>
  <c r="R844" i="5"/>
  <c r="R1516" i="5"/>
  <c r="R2008" i="5"/>
  <c r="R920" i="5"/>
  <c r="R2214" i="5"/>
  <c r="R929" i="5"/>
  <c r="R1866" i="5"/>
  <c r="R2105" i="5"/>
  <c r="R1473" i="5"/>
  <c r="R1925" i="5"/>
  <c r="R2074" i="5"/>
  <c r="R659" i="5"/>
  <c r="R1235" i="5"/>
  <c r="R2137" i="5"/>
  <c r="R79" i="5"/>
  <c r="R1984" i="5"/>
  <c r="R608" i="5"/>
  <c r="R2239" i="5"/>
  <c r="R2147" i="5"/>
  <c r="R870" i="5"/>
  <c r="R154" i="5"/>
  <c r="R1749" i="5"/>
  <c r="R454" i="5"/>
  <c r="R1104" i="5"/>
  <c r="R2110" i="5"/>
  <c r="R2179" i="5"/>
  <c r="R345" i="5"/>
  <c r="R2205" i="5"/>
  <c r="R1397" i="5"/>
  <c r="R2402" i="5"/>
  <c r="R666" i="5"/>
  <c r="R711" i="5"/>
  <c r="R570" i="5"/>
  <c r="R1815" i="5"/>
  <c r="R178" i="5"/>
  <c r="R456" i="5"/>
  <c r="R1511" i="5"/>
  <c r="R1957" i="5"/>
  <c r="R957" i="5"/>
  <c r="R1539" i="5"/>
  <c r="R1456" i="5"/>
  <c r="R36" i="5"/>
  <c r="R212" i="5"/>
  <c r="R614" i="5"/>
  <c r="R2125" i="5"/>
  <c r="R1246" i="5"/>
  <c r="R1111" i="5"/>
  <c r="R1656" i="5"/>
  <c r="R605" i="5"/>
  <c r="R1135" i="5"/>
  <c r="R697" i="5"/>
  <c r="R2053" i="5"/>
  <c r="R1696" i="5"/>
  <c r="R261" i="5"/>
  <c r="R2034" i="5"/>
  <c r="R991" i="5"/>
  <c r="R1528" i="5"/>
  <c r="R1929" i="5"/>
  <c r="R690" i="5"/>
  <c r="R126" i="5"/>
  <c r="R552" i="5"/>
  <c r="R341" i="5"/>
  <c r="R420" i="5"/>
  <c r="R1149" i="5"/>
  <c r="R2186" i="5"/>
  <c r="R253" i="5"/>
  <c r="R852" i="5"/>
  <c r="R937" i="5"/>
  <c r="R1971" i="5"/>
  <c r="R1182" i="5"/>
  <c r="R2362" i="5"/>
  <c r="R14" i="5"/>
  <c r="R1222" i="5"/>
  <c r="R297" i="5"/>
  <c r="R1855" i="5"/>
  <c r="R513" i="5"/>
  <c r="R1204" i="5"/>
  <c r="R792" i="5"/>
  <c r="R1046" i="5"/>
  <c r="R962" i="5"/>
  <c r="R795" i="5"/>
  <c r="R1983" i="5"/>
  <c r="R650" i="5"/>
  <c r="R2435" i="5"/>
  <c r="R2440" i="5"/>
  <c r="R842" i="5"/>
  <c r="R729" i="5"/>
  <c r="R1896" i="5"/>
  <c r="R905" i="5"/>
  <c r="R602" i="5"/>
  <c r="R245" i="5"/>
  <c r="R1066" i="5"/>
  <c r="R60" i="5"/>
  <c r="R803" i="5"/>
  <c r="R159" i="5"/>
  <c r="R1711" i="5"/>
  <c r="R645" i="5"/>
  <c r="R2397" i="5"/>
  <c r="R1752" i="5"/>
  <c r="R1375" i="5"/>
  <c r="R1049" i="5"/>
  <c r="R561" i="5"/>
  <c r="R514" i="5"/>
  <c r="R1886" i="5"/>
  <c r="R1290" i="5"/>
  <c r="R2392" i="5"/>
  <c r="R1202" i="5"/>
  <c r="R1032" i="5"/>
  <c r="R2051" i="5"/>
  <c r="R1264" i="5"/>
  <c r="R2427" i="5"/>
  <c r="R1385" i="5"/>
  <c r="R511" i="5"/>
  <c r="R1380" i="5"/>
  <c r="R516" i="5"/>
  <c r="R1873" i="5"/>
  <c r="R2143" i="5"/>
  <c r="R874" i="5"/>
  <c r="R2238" i="5"/>
  <c r="R2093" i="5"/>
  <c r="R515" i="5"/>
  <c r="R798" i="5"/>
  <c r="R113" i="5"/>
  <c r="R500" i="5"/>
  <c r="R1011" i="5"/>
  <c r="R2098" i="5"/>
  <c r="R845" i="5"/>
  <c r="R1081" i="5"/>
  <c r="R1585" i="5"/>
  <c r="R1933" i="5"/>
  <c r="R2188" i="5"/>
  <c r="R34" i="5"/>
  <c r="R1885" i="5"/>
  <c r="R756" i="5"/>
  <c r="R694" i="5"/>
  <c r="R446" i="5"/>
  <c r="R1057" i="5"/>
  <c r="R92" i="5"/>
  <c r="R2383" i="5"/>
  <c r="R567" i="5"/>
  <c r="R1401" i="5"/>
  <c r="R638" i="5"/>
  <c r="R209" i="5"/>
  <c r="R2355" i="5"/>
  <c r="R1170" i="5"/>
  <c r="R2210" i="5"/>
  <c r="R1652" i="5"/>
  <c r="R255" i="5"/>
  <c r="R1133" i="5"/>
  <c r="R76" i="5"/>
  <c r="R1663" i="5"/>
  <c r="R1221" i="5"/>
  <c r="R1144" i="5"/>
  <c r="R203" i="5"/>
  <c r="R222" i="5"/>
  <c r="R2073" i="5"/>
  <c r="R951" i="5"/>
  <c r="R1913" i="5"/>
  <c r="R249" i="5"/>
  <c r="R940" i="5"/>
  <c r="R1724" i="5"/>
  <c r="R2432" i="5"/>
  <c r="R731" i="5"/>
  <c r="R160" i="5"/>
  <c r="R1228" i="5"/>
  <c r="R742" i="5"/>
  <c r="R1314" i="5"/>
  <c r="R1981" i="5"/>
  <c r="R2426" i="5"/>
  <c r="R998" i="5"/>
  <c r="R1389" i="5"/>
  <c r="R978" i="5"/>
  <c r="R2342" i="5"/>
  <c r="R44" i="5"/>
  <c r="R1754" i="5"/>
  <c r="R2201" i="5"/>
  <c r="R451" i="5"/>
  <c r="R2257" i="5"/>
  <c r="R1692" i="5"/>
  <c r="R1755" i="5"/>
  <c r="R2330" i="5"/>
  <c r="R630" i="5"/>
  <c r="R1083" i="5"/>
  <c r="R1968" i="5"/>
  <c r="R984" i="5"/>
  <c r="R583" i="5"/>
  <c r="R101" i="5"/>
  <c r="R1602" i="5"/>
  <c r="R1226" i="5"/>
  <c r="R2248" i="5"/>
  <c r="R952" i="5"/>
  <c r="R1323" i="5"/>
  <c r="R232" i="5"/>
  <c r="R435" i="5"/>
  <c r="R10" i="5"/>
  <c r="R2334" i="5"/>
  <c r="R1831" i="5"/>
  <c r="R531" i="5"/>
  <c r="R1671" i="5"/>
  <c r="R72" i="5"/>
  <c r="R2017" i="5"/>
  <c r="R640" i="5"/>
  <c r="R1703" i="5"/>
  <c r="R2344" i="5"/>
  <c r="R271" i="5"/>
  <c r="R1845" i="5"/>
  <c r="R1978" i="5"/>
  <c r="R1605" i="5"/>
  <c r="R2301" i="5"/>
  <c r="R2371" i="5"/>
  <c r="R1162" i="5"/>
  <c r="R2121" i="5"/>
  <c r="R580" i="5"/>
  <c r="R2285" i="5"/>
  <c r="R284" i="5"/>
  <c r="R1649" i="5"/>
  <c r="R123" i="5"/>
  <c r="R1055" i="5"/>
  <c r="R1814" i="5"/>
  <c r="R1525" i="5"/>
  <c r="R1784" i="5"/>
  <c r="R2260" i="5"/>
  <c r="R424" i="5"/>
  <c r="R1016" i="5"/>
  <c r="R171" i="5"/>
  <c r="R885" i="5"/>
  <c r="R981" i="5"/>
  <c r="R747" i="5"/>
  <c r="R2307" i="5"/>
  <c r="R391" i="5"/>
  <c r="R329" i="5"/>
  <c r="R864" i="5"/>
  <c r="R1975" i="5"/>
  <c r="R1157" i="5"/>
  <c r="R517" i="5"/>
  <c r="R1004" i="5"/>
  <c r="R701" i="5"/>
  <c r="R2231" i="5"/>
  <c r="R685" i="5"/>
  <c r="R236" i="5"/>
  <c r="R2144" i="5"/>
  <c r="R686" i="5"/>
  <c r="R1907" i="5"/>
  <c r="R1296" i="5"/>
  <c r="R387" i="5"/>
  <c r="R653" i="5"/>
  <c r="R1830" i="5"/>
  <c r="R476" i="5"/>
  <c r="R909" i="5"/>
  <c r="R1966" i="5"/>
  <c r="R1301" i="5"/>
  <c r="R1547" i="5"/>
  <c r="R2169" i="5"/>
  <c r="R317" i="5"/>
  <c r="R2363" i="5"/>
  <c r="R114" i="5"/>
  <c r="P236" i="5"/>
  <c r="P1159" i="5"/>
  <c r="P1441" i="5"/>
  <c r="R781" i="5"/>
  <c r="P1462" i="5"/>
  <c r="R1970" i="5"/>
  <c r="P103" i="5"/>
  <c r="P1476" i="5"/>
  <c r="P182" i="5"/>
  <c r="R1627" i="5"/>
  <c r="R1450" i="5"/>
  <c r="R661" i="5"/>
  <c r="R2167" i="5"/>
  <c r="R1874" i="5"/>
  <c r="R2267" i="5"/>
  <c r="R1870" i="5"/>
  <c r="R1712" i="5"/>
  <c r="R2354" i="5"/>
  <c r="R717" i="5"/>
  <c r="R2306" i="5"/>
  <c r="R2189" i="5"/>
  <c r="R2408" i="5"/>
  <c r="R847" i="5"/>
  <c r="R1300" i="5"/>
  <c r="R184" i="5"/>
  <c r="R1050" i="5"/>
  <c r="R622" i="5"/>
  <c r="R312" i="5"/>
  <c r="R2001" i="5"/>
  <c r="R1884" i="5"/>
  <c r="R1208" i="5"/>
  <c r="R207" i="5"/>
  <c r="R2443" i="5"/>
  <c r="R1951" i="5"/>
  <c r="P1812" i="5"/>
  <c r="R1812" i="5"/>
  <c r="P1165" i="5"/>
  <c r="P1979" i="5"/>
  <c r="R1979" i="5"/>
  <c r="R1689" i="5"/>
  <c r="R1545" i="5"/>
  <c r="P1545" i="5"/>
  <c r="R738" i="5"/>
  <c r="P312" i="5"/>
  <c r="R1704" i="5"/>
  <c r="P1704" i="5"/>
  <c r="R309" i="5"/>
  <c r="P309" i="5"/>
  <c r="R595" i="5"/>
  <c r="P595" i="5"/>
  <c r="R678" i="5"/>
  <c r="P678" i="5"/>
  <c r="R85" i="5"/>
  <c r="R1404" i="5"/>
  <c r="R6" i="5"/>
  <c r="R677" i="5"/>
  <c r="P677" i="5"/>
  <c r="P542" i="5"/>
  <c r="R542" i="5"/>
  <c r="R1103" i="5"/>
  <c r="P1103" i="5"/>
  <c r="R1340" i="5"/>
  <c r="P2354" i="5"/>
  <c r="R710" i="5"/>
  <c r="P302" i="5"/>
  <c r="P1064" i="5"/>
  <c r="R559" i="5"/>
  <c r="P559" i="5"/>
  <c r="P1005" i="5"/>
  <c r="R1512" i="5"/>
  <c r="R2215" i="5"/>
  <c r="P2215" i="5"/>
  <c r="P847" i="5"/>
  <c r="P1300" i="5"/>
  <c r="R47" i="5"/>
  <c r="R1593" i="5"/>
  <c r="P1593" i="5"/>
  <c r="P2260" i="5"/>
  <c r="R204" i="5"/>
  <c r="P204" i="5"/>
  <c r="R315" i="5"/>
  <c r="P315" i="5"/>
  <c r="R433" i="5"/>
  <c r="R856" i="5"/>
  <c r="R860" i="5"/>
  <c r="R1282" i="5"/>
  <c r="P184" i="5"/>
  <c r="R1095" i="5"/>
  <c r="R1753" i="5"/>
  <c r="R904" i="5"/>
  <c r="P169" i="5"/>
  <c r="U169" i="5" s="1"/>
  <c r="R1926" i="5"/>
  <c r="P1926" i="5"/>
  <c r="R2080" i="5"/>
  <c r="R761" i="5"/>
  <c r="P761" i="5"/>
  <c r="R103" i="5"/>
  <c r="R2419" i="5"/>
  <c r="P2419" i="5"/>
  <c r="R1273" i="5"/>
  <c r="P1273" i="5"/>
  <c r="P1489" i="5"/>
  <c r="P424" i="5"/>
  <c r="P857" i="5"/>
  <c r="R1434" i="5"/>
  <c r="R610" i="5"/>
  <c r="P610" i="5"/>
  <c r="P907" i="5"/>
  <c r="R325" i="5"/>
  <c r="P599" i="5"/>
  <c r="R599" i="5"/>
  <c r="P396" i="5"/>
  <c r="R241" i="5"/>
  <c r="P1619" i="5"/>
  <c r="R1619" i="5"/>
  <c r="R982" i="5"/>
  <c r="R42" i="5"/>
  <c r="P42" i="5"/>
  <c r="P1678" i="5"/>
  <c r="R1678" i="5"/>
  <c r="P489" i="5"/>
  <c r="P275" i="5"/>
  <c r="R1402" i="5"/>
  <c r="P2408" i="5"/>
  <c r="P1721" i="5"/>
  <c r="P730" i="5"/>
  <c r="R730" i="5"/>
  <c r="R311" i="5"/>
  <c r="P1540" i="5"/>
  <c r="R1540" i="5"/>
  <c r="P961" i="5"/>
  <c r="U961" i="5" s="1"/>
  <c r="R1542" i="5"/>
  <c r="R999" i="5"/>
  <c r="P999" i="5"/>
  <c r="R68" i="5"/>
  <c r="R1360" i="5"/>
  <c r="R953" i="5"/>
  <c r="P445" i="5"/>
  <c r="R445" i="5"/>
  <c r="P167" i="5"/>
  <c r="R167" i="5"/>
  <c r="P1569" i="5"/>
  <c r="R1569" i="5"/>
  <c r="R1231" i="5"/>
  <c r="P371" i="5"/>
  <c r="R371" i="5"/>
  <c r="P1897" i="5"/>
  <c r="R1897" i="5"/>
  <c r="P2148" i="5"/>
  <c r="P35" i="5"/>
  <c r="R35" i="5"/>
  <c r="R182" i="5"/>
  <c r="R1304" i="5"/>
  <c r="R239" i="5"/>
  <c r="R936" i="5"/>
  <c r="R955" i="5"/>
  <c r="P955" i="5"/>
  <c r="R919" i="5"/>
  <c r="P919" i="5"/>
  <c r="R1230" i="5"/>
  <c r="P1230" i="5"/>
  <c r="R1685" i="5"/>
  <c r="P1685" i="5"/>
  <c r="R24" i="5"/>
  <c r="P24" i="5"/>
  <c r="P1525" i="5"/>
  <c r="P1534" i="5"/>
  <c r="R1534" i="5"/>
  <c r="P1631" i="5"/>
  <c r="R1631" i="5"/>
  <c r="P120" i="5"/>
  <c r="R120" i="5"/>
  <c r="R899" i="5"/>
  <c r="R2158" i="5"/>
  <c r="P2158" i="5"/>
  <c r="P1457" i="5"/>
  <c r="P383" i="5"/>
  <c r="R383" i="5"/>
  <c r="R1058" i="5"/>
  <c r="P1058" i="5"/>
  <c r="R994" i="5"/>
  <c r="P994" i="5"/>
  <c r="R485" i="5"/>
  <c r="P485" i="5"/>
  <c r="R2393" i="5"/>
  <c r="P2047" i="5"/>
  <c r="R313" i="5"/>
  <c r="R62" i="5"/>
  <c r="R1363" i="5"/>
  <c r="R1276" i="5"/>
  <c r="P1628" i="5"/>
  <c r="P2443" i="5"/>
  <c r="R2333" i="5"/>
  <c r="R2336" i="5"/>
  <c r="R1916" i="5"/>
  <c r="P1916" i="5"/>
  <c r="R2025" i="5"/>
  <c r="R1790" i="5"/>
  <c r="P1790" i="5"/>
  <c r="R1890" i="5"/>
  <c r="P1890" i="5"/>
  <c r="R61" i="5"/>
  <c r="P61" i="5"/>
  <c r="R823" i="5"/>
  <c r="R2015" i="5"/>
  <c r="P2015" i="5"/>
  <c r="R736" i="5"/>
  <c r="P736" i="5"/>
  <c r="R1065" i="5"/>
  <c r="R525" i="5"/>
  <c r="R1283" i="5"/>
  <c r="R1010" i="5"/>
  <c r="P1010" i="5"/>
  <c r="R1745" i="5"/>
  <c r="P1745" i="5"/>
  <c r="P1299" i="5"/>
  <c r="P1180" i="5"/>
  <c r="R1180" i="5"/>
  <c r="P1816" i="5"/>
  <c r="R1816" i="5"/>
  <c r="P2320" i="5"/>
  <c r="R2320" i="5"/>
  <c r="R1780" i="5"/>
  <c r="P1175" i="5"/>
  <c r="R1175" i="5"/>
  <c r="R28" i="5"/>
  <c r="P1142" i="5"/>
  <c r="R1142" i="5"/>
  <c r="P1240" i="5"/>
  <c r="R442" i="5"/>
  <c r="P1050" i="5"/>
  <c r="R728" i="5"/>
  <c r="R2219" i="5"/>
  <c r="P2219" i="5"/>
  <c r="R2146" i="5"/>
  <c r="P830" i="5"/>
  <c r="R830" i="5"/>
  <c r="R1295" i="5"/>
  <c r="P1325" i="5"/>
  <c r="R1325" i="5"/>
  <c r="R1743" i="5"/>
  <c r="R1435" i="5"/>
  <c r="R1215" i="5"/>
  <c r="P1215" i="5"/>
  <c r="P747" i="5"/>
  <c r="P652" i="5"/>
  <c r="R526" i="5"/>
  <c r="P526" i="5"/>
  <c r="R802" i="5"/>
  <c r="R1476" i="5"/>
  <c r="P2024" i="5"/>
  <c r="R2024" i="5"/>
  <c r="P927" i="5"/>
  <c r="U927" i="5" s="1"/>
  <c r="R1444" i="5"/>
  <c r="P891" i="5"/>
  <c r="R891" i="5"/>
  <c r="R468" i="5"/>
  <c r="R2286" i="5"/>
  <c r="R820" i="5"/>
  <c r="P820" i="5"/>
  <c r="P1874" i="5"/>
  <c r="R398" i="5"/>
  <c r="R1950" i="5"/>
  <c r="R1520" i="5"/>
  <c r="R2225" i="5"/>
  <c r="R2112" i="5"/>
  <c r="P2112" i="5"/>
  <c r="R928" i="5"/>
  <c r="R1200" i="5"/>
  <c r="P1200" i="5"/>
  <c r="R2311" i="5"/>
  <c r="P2311" i="5"/>
  <c r="R1462" i="5"/>
  <c r="R412" i="5"/>
  <c r="P412" i="5"/>
  <c r="P1415" i="5"/>
  <c r="R1232" i="5"/>
  <c r="R115" i="5"/>
  <c r="P289" i="5"/>
  <c r="U289" i="5" s="1"/>
  <c r="P557" i="5"/>
  <c r="R1044" i="5"/>
  <c r="P1044" i="5"/>
  <c r="R1003" i="5"/>
  <c r="R1960" i="5"/>
  <c r="P1100" i="5"/>
  <c r="R1100" i="5"/>
  <c r="P1839" i="5"/>
  <c r="R1839" i="5"/>
  <c r="P1558" i="5"/>
  <c r="P1872" i="5"/>
  <c r="R1872" i="5"/>
  <c r="P1728" i="5"/>
  <c r="R1728" i="5"/>
  <c r="P1806" i="5"/>
  <c r="R1806" i="5"/>
  <c r="R1778" i="5"/>
  <c r="R547" i="5"/>
  <c r="R406" i="5"/>
  <c r="R2070" i="5"/>
  <c r="P2070" i="5"/>
  <c r="P1016" i="5"/>
  <c r="R2160" i="5"/>
  <c r="P2160" i="5"/>
  <c r="R2197" i="5"/>
  <c r="P2197" i="5"/>
  <c r="P1055" i="5"/>
  <c r="P329" i="5"/>
  <c r="P1975" i="5"/>
  <c r="R958" i="5"/>
  <c r="P958" i="5"/>
  <c r="R1620" i="5"/>
  <c r="P1620" i="5"/>
  <c r="R290" i="5"/>
  <c r="P290" i="5"/>
  <c r="R1220" i="5"/>
  <c r="P1220" i="5"/>
  <c r="P1188" i="5"/>
  <c r="R1087" i="5"/>
  <c r="R49" i="5"/>
  <c r="P49" i="5"/>
  <c r="R771" i="5"/>
  <c r="P771" i="5"/>
  <c r="R1369" i="5"/>
  <c r="R2007" i="5"/>
  <c r="P2007" i="5"/>
  <c r="R507" i="5"/>
  <c r="R1159" i="5"/>
  <c r="P2021" i="5"/>
  <c r="U2021" i="5" s="1"/>
  <c r="R673" i="5"/>
  <c r="R2246" i="5"/>
  <c r="P1794" i="5"/>
  <c r="R616" i="5"/>
  <c r="P616" i="5"/>
  <c r="R1251" i="5"/>
  <c r="P1251" i="5"/>
  <c r="R833" i="5"/>
  <c r="P833" i="5"/>
  <c r="R2308" i="5"/>
  <c r="P2308" i="5"/>
  <c r="R1324" i="5"/>
  <c r="R2129" i="5"/>
  <c r="P2129" i="5"/>
  <c r="R1811" i="5"/>
  <c r="R1262" i="5"/>
  <c r="P1262" i="5"/>
  <c r="R191" i="5"/>
  <c r="P191" i="5"/>
  <c r="R147" i="5"/>
  <c r="R1785" i="5"/>
  <c r="R1793" i="5"/>
  <c r="R2258" i="5"/>
  <c r="P1824" i="5"/>
  <c r="R1824" i="5"/>
  <c r="R1292" i="5"/>
  <c r="R1070" i="5"/>
  <c r="P1070" i="5"/>
  <c r="P2162" i="5"/>
  <c r="R2162" i="5"/>
  <c r="R635" i="5"/>
  <c r="R1140" i="5"/>
  <c r="P1140" i="5"/>
  <c r="P27" i="5"/>
  <c r="U27" i="5" s="1"/>
  <c r="R589" i="5"/>
  <c r="P589" i="5"/>
  <c r="P2275" i="5"/>
  <c r="R2275" i="5"/>
  <c r="R2094" i="5"/>
  <c r="P2235" i="5"/>
  <c r="P1930" i="5"/>
  <c r="R1930" i="5"/>
  <c r="P1410" i="5"/>
  <c r="R1410" i="5"/>
  <c r="R1198" i="5"/>
  <c r="P1198" i="5"/>
  <c r="P1336" i="5"/>
  <c r="U1336" i="5" s="1"/>
  <c r="P2192" i="5"/>
  <c r="R2192" i="5"/>
  <c r="R737" i="5"/>
  <c r="P1210" i="5"/>
  <c r="P709" i="5"/>
  <c r="R709" i="5"/>
  <c r="R942" i="5"/>
  <c r="P942" i="5"/>
  <c r="R1029" i="5"/>
  <c r="R1034" i="5"/>
  <c r="P1367" i="5"/>
  <c r="R1367" i="5"/>
  <c r="P1882" i="5"/>
  <c r="P2136" i="5"/>
  <c r="P1054" i="5"/>
  <c r="R1054" i="5"/>
  <c r="R477" i="5"/>
  <c r="P1985" i="5"/>
  <c r="R1985" i="5"/>
  <c r="P179" i="5"/>
  <c r="R1610" i="5"/>
  <c r="P1610" i="5"/>
  <c r="R411" i="5"/>
  <c r="P411" i="5"/>
  <c r="R636" i="5"/>
  <c r="P636" i="5"/>
  <c r="R231" i="5"/>
  <c r="P231" i="5"/>
  <c r="R1225" i="5"/>
  <c r="P1225" i="5"/>
  <c r="R1974" i="5"/>
  <c r="P1974" i="5"/>
  <c r="R1934" i="5"/>
  <c r="P2295" i="5"/>
  <c r="R2295" i="5"/>
  <c r="P2115" i="5"/>
  <c r="R2115" i="5"/>
  <c r="R1932" i="5"/>
  <c r="R2315" i="5"/>
  <c r="P591" i="5"/>
  <c r="R591" i="5"/>
  <c r="P2345" i="5"/>
  <c r="P80" i="5"/>
  <c r="R80" i="5"/>
  <c r="R1311" i="5"/>
  <c r="P1311" i="5"/>
  <c r="R1991" i="5"/>
  <c r="R216" i="5"/>
  <c r="R1277" i="5"/>
  <c r="P1277" i="5"/>
  <c r="P58" i="5"/>
  <c r="R2139" i="5"/>
  <c r="P2139" i="5"/>
  <c r="R189" i="5"/>
  <c r="P189" i="5"/>
  <c r="P1582" i="5"/>
  <c r="P781" i="5"/>
  <c r="R973" i="5"/>
  <c r="R1040" i="5"/>
  <c r="R1667" i="5"/>
  <c r="R273" i="5"/>
  <c r="P273" i="5"/>
  <c r="R247" i="5"/>
  <c r="R588" i="5"/>
  <c r="R753" i="5"/>
  <c r="P753" i="5"/>
  <c r="R2054" i="5"/>
  <c r="P2054" i="5"/>
  <c r="R1373" i="5"/>
  <c r="R1876" i="5"/>
  <c r="P1876" i="5"/>
  <c r="P1530" i="5"/>
  <c r="U1530" i="5" s="1"/>
  <c r="R215" i="5"/>
  <c r="P215" i="5"/>
  <c r="R1823" i="5"/>
  <c r="P1823" i="5"/>
  <c r="P622" i="5"/>
  <c r="R723" i="5"/>
  <c r="R350" i="5"/>
  <c r="R1497" i="5"/>
  <c r="P1208" i="5"/>
  <c r="R1156" i="5"/>
  <c r="P662" i="5"/>
  <c r="R1760" i="5"/>
  <c r="P1986" i="5"/>
  <c r="U1986" i="5" s="1"/>
  <c r="P391" i="5"/>
  <c r="R486" i="5"/>
  <c r="P486" i="5"/>
  <c r="R2385" i="5"/>
  <c r="P2385" i="5"/>
  <c r="R1053" i="5"/>
  <c r="R2037" i="5"/>
  <c r="P1927" i="5"/>
  <c r="R1963" i="5"/>
  <c r="P1963" i="5"/>
  <c r="R1094" i="5"/>
  <c r="R2102" i="5"/>
  <c r="P2102" i="5"/>
  <c r="P190" i="5"/>
  <c r="R2090" i="5"/>
  <c r="P2090" i="5"/>
  <c r="R484" i="5"/>
  <c r="P484" i="5"/>
  <c r="R812" i="5"/>
  <c r="P2367" i="5"/>
  <c r="R1408" i="5"/>
  <c r="R1862" i="5"/>
  <c r="R758" i="5"/>
  <c r="P758" i="5"/>
  <c r="R835" i="5"/>
  <c r="R1134" i="5"/>
  <c r="P1134" i="5"/>
  <c r="U2224" i="5" l="1"/>
  <c r="U2450" i="5"/>
  <c r="U333" i="5"/>
  <c r="U1147" i="5"/>
  <c r="U557" i="5"/>
  <c r="U109" i="5"/>
  <c r="U354" i="5"/>
  <c r="U2018" i="5"/>
  <c r="U1146" i="5"/>
  <c r="U1668" i="5"/>
  <c r="U1039" i="5"/>
  <c r="U1578" i="5"/>
  <c r="U302" i="5"/>
  <c r="U1286" i="5"/>
  <c r="U1024" i="5"/>
  <c r="U1607" i="5"/>
  <c r="U1136" i="5"/>
  <c r="U593" i="5"/>
  <c r="U1901" i="5"/>
  <c r="U410" i="5"/>
  <c r="U489" i="5"/>
  <c r="U2111" i="5"/>
  <c r="U430" i="5"/>
  <c r="U1064" i="5"/>
  <c r="U223" i="5"/>
  <c r="U1025" i="5"/>
  <c r="U2193" i="5"/>
  <c r="U941" i="5"/>
  <c r="U1419" i="5"/>
  <c r="U1438" i="5"/>
  <c r="U1158" i="5"/>
  <c r="U1480" i="5"/>
  <c r="U1188" i="5"/>
  <c r="U8" i="5"/>
  <c r="U726" i="5"/>
  <c r="U691" i="5"/>
  <c r="U1657" i="5"/>
  <c r="U2184" i="5"/>
  <c r="U132" i="5"/>
  <c r="U443" i="5"/>
  <c r="U1298" i="5"/>
  <c r="U1903" i="5"/>
  <c r="U342" i="5"/>
  <c r="U646" i="5"/>
  <c r="U2181" i="5"/>
  <c r="U621" i="5"/>
  <c r="U459" i="5"/>
  <c r="U2131" i="5"/>
  <c r="U473" i="5"/>
  <c r="U1320" i="5"/>
  <c r="U988" i="5"/>
  <c r="U2046" i="5"/>
  <c r="U393" i="5"/>
  <c r="U2190" i="5"/>
  <c r="U1119" i="5"/>
  <c r="U2357" i="5"/>
  <c r="U2360" i="5"/>
  <c r="U2395" i="5"/>
  <c r="U190" i="5"/>
  <c r="U1050" i="5"/>
  <c r="U1332" i="5"/>
  <c r="U1079" i="5"/>
  <c r="U1076" i="5"/>
  <c r="U338" i="5"/>
  <c r="U592" i="5"/>
  <c r="U1912" i="5"/>
  <c r="U853" i="5"/>
  <c r="U2185" i="5"/>
  <c r="U577" i="5"/>
  <c r="U1763" i="5"/>
  <c r="U604" i="5"/>
  <c r="U1791" i="5"/>
  <c r="U980" i="5"/>
  <c r="U96" i="5"/>
  <c r="U2293" i="5"/>
  <c r="U2082" i="5"/>
  <c r="U2386" i="5"/>
  <c r="U1018" i="5"/>
  <c r="U1719" i="5"/>
  <c r="U438" i="5"/>
  <c r="U774" i="5"/>
  <c r="U1594" i="5"/>
  <c r="U1548" i="5"/>
  <c r="U2177" i="5"/>
  <c r="U814" i="5"/>
  <c r="U197" i="5"/>
  <c r="U2173" i="5"/>
  <c r="U68" i="5"/>
  <c r="U1276" i="5"/>
  <c r="U142" i="5"/>
  <c r="U1161" i="5"/>
  <c r="U67" i="5"/>
  <c r="U1122" i="5"/>
  <c r="U2347" i="5"/>
  <c r="U601" i="5"/>
  <c r="U1717" i="5"/>
  <c r="U228" i="5"/>
  <c r="U1403" i="5"/>
  <c r="U2204" i="5"/>
  <c r="U299" i="5"/>
  <c r="U1771" i="5"/>
  <c r="U1721" i="5"/>
  <c r="U367" i="5"/>
  <c r="U1852" i="5"/>
  <c r="U732" i="5"/>
  <c r="U1982" i="5"/>
  <c r="U1760" i="5"/>
  <c r="U892" i="5"/>
  <c r="U375" i="5"/>
  <c r="U353" i="5"/>
  <c r="U419" i="5"/>
  <c r="U201" i="5"/>
  <c r="U536" i="5"/>
  <c r="U1963" i="5"/>
  <c r="U1497" i="5"/>
  <c r="U1040" i="5"/>
  <c r="U1198" i="5"/>
  <c r="U1251" i="5"/>
  <c r="U2197" i="5"/>
  <c r="U1044" i="5"/>
  <c r="U412" i="5"/>
  <c r="U820" i="5"/>
  <c r="U1010" i="5"/>
  <c r="U485" i="5"/>
  <c r="U2419" i="5"/>
  <c r="U1103" i="5"/>
  <c r="U309" i="5"/>
  <c r="U1159" i="5"/>
  <c r="U1047" i="5"/>
  <c r="U240" i="5"/>
  <c r="U693" i="5"/>
  <c r="U1579" i="5"/>
  <c r="U1266" i="5"/>
  <c r="U455" i="5"/>
  <c r="U1418" i="5"/>
  <c r="U2036" i="5"/>
  <c r="U850" i="5"/>
  <c r="U1427" i="5"/>
  <c r="U358" i="5"/>
  <c r="U2326" i="5"/>
  <c r="U151" i="5"/>
  <c r="U1846" i="5"/>
  <c r="U2221" i="5"/>
  <c r="U663" i="5"/>
  <c r="U2373" i="5"/>
  <c r="U534" i="5"/>
  <c r="U2349" i="5"/>
  <c r="U1576" i="5"/>
  <c r="U1253" i="5"/>
  <c r="U58" i="5"/>
  <c r="U1075" i="5"/>
  <c r="U1722" i="5"/>
  <c r="U119" i="5"/>
  <c r="U2436" i="5"/>
  <c r="U110" i="5"/>
  <c r="U1415" i="5"/>
  <c r="U1132" i="5"/>
  <c r="U2148" i="5"/>
  <c r="U1353" i="5"/>
  <c r="U2345" i="5"/>
  <c r="U75" i="5"/>
  <c r="U2400" i="5"/>
  <c r="U1335" i="5"/>
  <c r="U2253" i="5"/>
  <c r="U1374" i="5"/>
  <c r="U1541" i="5"/>
  <c r="U2136" i="5"/>
  <c r="U1581" i="5"/>
  <c r="U1422" i="5"/>
  <c r="U865" i="5"/>
  <c r="U1310" i="5"/>
  <c r="U1976" i="5"/>
  <c r="U1277" i="5"/>
  <c r="U589" i="5"/>
  <c r="U616" i="5"/>
  <c r="U507" i="5"/>
  <c r="U2160" i="5"/>
  <c r="U1916" i="5"/>
  <c r="U994" i="5"/>
  <c r="U999" i="5"/>
  <c r="U315" i="5"/>
  <c r="U1704" i="5"/>
  <c r="U1359" i="5"/>
  <c r="U1368" i="5"/>
  <c r="U1732" i="5"/>
  <c r="U1396" i="5"/>
  <c r="U1973" i="5"/>
  <c r="U923" i="5"/>
  <c r="U1028" i="5"/>
  <c r="U478" i="5"/>
  <c r="U2277" i="5"/>
  <c r="U1214" i="5"/>
  <c r="U1758" i="5"/>
  <c r="U1660" i="5"/>
  <c r="U211" i="5"/>
  <c r="U1472" i="5"/>
  <c r="U1370" i="5"/>
  <c r="U722" i="5"/>
  <c r="U1257" i="5"/>
  <c r="U1835" i="5"/>
  <c r="U664" i="5"/>
  <c r="U1503" i="5"/>
  <c r="U39" i="5"/>
  <c r="U1941" i="5"/>
  <c r="U81" i="5"/>
  <c r="U482" i="5"/>
  <c r="U554" i="5"/>
  <c r="U1116" i="5"/>
  <c r="U1931" i="5"/>
  <c r="U986" i="5"/>
  <c r="U1687" i="5"/>
  <c r="U1383" i="5"/>
  <c r="U421" i="5"/>
  <c r="U1460" i="5"/>
  <c r="U501" i="5"/>
  <c r="U1833" i="5"/>
  <c r="U1271" i="5"/>
  <c r="U1145" i="5"/>
  <c r="U1017" i="5"/>
  <c r="U153" i="5"/>
  <c r="U26" i="5"/>
  <c r="U1817" i="5"/>
  <c r="U1795" i="5"/>
  <c r="U1881" i="5"/>
  <c r="U1193" i="5"/>
  <c r="U993" i="5"/>
  <c r="U769" i="5"/>
  <c r="U2059" i="5"/>
  <c r="U1676" i="5"/>
  <c r="U1118" i="5"/>
  <c r="U1767" i="5"/>
  <c r="U1362" i="5"/>
  <c r="U2374" i="5"/>
  <c r="U1008" i="5"/>
  <c r="U2364" i="5"/>
  <c r="U737" i="5"/>
  <c r="U1323" i="5"/>
  <c r="U447" i="5"/>
  <c r="U1222" i="5"/>
  <c r="U355" i="5"/>
  <c r="U2001" i="5"/>
  <c r="U2336" i="5"/>
  <c r="U1700" i="5"/>
  <c r="U970" i="5"/>
  <c r="U2156" i="5"/>
  <c r="U1893" i="5"/>
  <c r="U794" i="5"/>
  <c r="U724" i="5"/>
  <c r="U1925" i="5"/>
  <c r="U1656" i="5"/>
  <c r="U155" i="5"/>
  <c r="U317" i="5"/>
  <c r="U1978" i="5"/>
  <c r="U188" i="5"/>
  <c r="U991" i="5"/>
  <c r="U711" i="5"/>
  <c r="U2050" i="5"/>
  <c r="U1796" i="5"/>
  <c r="U105" i="5"/>
  <c r="U2335" i="5"/>
  <c r="U1466" i="5"/>
  <c r="U1305" i="5"/>
  <c r="U1725" i="5"/>
  <c r="U1533" i="5"/>
  <c r="U2313" i="5"/>
  <c r="U1061" i="5"/>
  <c r="U242" i="5"/>
  <c r="U905" i="5"/>
  <c r="U704" i="5"/>
  <c r="U182" i="5"/>
  <c r="U1799" i="5"/>
  <c r="U2068" i="5"/>
  <c r="U298" i="5"/>
  <c r="U1556" i="5"/>
  <c r="U1432" i="5"/>
  <c r="U2142" i="5"/>
  <c r="U320" i="5"/>
  <c r="U861" i="5"/>
  <c r="U441" i="5"/>
  <c r="U1338" i="5"/>
  <c r="U698" i="5"/>
  <c r="U1261" i="5"/>
  <c r="U1254" i="5"/>
  <c r="U1914" i="5"/>
  <c r="U570" i="5"/>
  <c r="U1067" i="5"/>
  <c r="U1682" i="5"/>
  <c r="U1248" i="5"/>
  <c r="U389" i="5"/>
  <c r="U1005" i="5"/>
  <c r="U1899" i="5"/>
  <c r="U2057" i="5"/>
  <c r="U653" i="5"/>
  <c r="U1309" i="5"/>
  <c r="U1473" i="5"/>
  <c r="U1166" i="5"/>
  <c r="U266" i="5"/>
  <c r="U425" i="5"/>
  <c r="U396" i="5"/>
  <c r="U1203" i="5"/>
  <c r="U2194" i="5"/>
  <c r="U1627" i="5"/>
  <c r="U1592" i="5"/>
  <c r="U1582" i="5"/>
  <c r="U2367" i="5"/>
  <c r="U1489" i="5"/>
  <c r="U449" i="5"/>
  <c r="U2085" i="5"/>
  <c r="U848" i="5"/>
  <c r="U1730" i="5"/>
  <c r="U1705" i="5"/>
  <c r="U1757" i="5"/>
  <c r="U1735" i="5"/>
  <c r="U337" i="5"/>
  <c r="U401" i="5"/>
  <c r="U1206" i="5"/>
  <c r="U1191" i="5"/>
  <c r="U1152" i="5"/>
  <c r="U2006" i="5"/>
  <c r="U1429" i="5"/>
  <c r="U1786" i="5"/>
  <c r="U1566" i="5"/>
  <c r="U2351" i="5"/>
  <c r="U282" i="5"/>
  <c r="U1922" i="5"/>
  <c r="U495" i="5"/>
  <c r="U1776" i="5"/>
  <c r="U150" i="5"/>
  <c r="U1365" i="5"/>
  <c r="U1622" i="5"/>
  <c r="U1361" i="5"/>
  <c r="U1977" i="5"/>
  <c r="U969" i="5"/>
  <c r="U1091" i="5"/>
  <c r="U2198" i="5"/>
  <c r="U674" i="5"/>
  <c r="U2346" i="5"/>
  <c r="U145" i="5"/>
  <c r="U1868" i="5"/>
  <c r="U2127" i="5"/>
  <c r="U2328" i="5"/>
  <c r="U2283" i="5"/>
  <c r="U2187" i="5"/>
  <c r="U2324" i="5"/>
  <c r="U214" i="5"/>
  <c r="U225" i="5"/>
  <c r="U1178" i="5"/>
  <c r="U2113" i="5"/>
  <c r="U630" i="5"/>
  <c r="U1837" i="5"/>
  <c r="U2154" i="5"/>
  <c r="U528" i="5"/>
  <c r="U2107" i="5"/>
  <c r="U1845" i="5"/>
  <c r="U727" i="5"/>
  <c r="U572" i="5"/>
  <c r="U760" i="5"/>
  <c r="U738" i="5"/>
  <c r="U2246" i="5"/>
  <c r="U2442" i="5"/>
  <c r="U1046" i="5"/>
  <c r="U454" i="5"/>
  <c r="U1111" i="5"/>
  <c r="U1969" i="5"/>
  <c r="U2362" i="5"/>
  <c r="U76" i="5"/>
  <c r="U2249" i="5"/>
  <c r="U984" i="5"/>
  <c r="U602" i="5"/>
  <c r="U1536" i="5"/>
  <c r="U117" i="5"/>
  <c r="U748" i="5"/>
  <c r="U1221" i="5"/>
  <c r="U2327" i="5"/>
  <c r="U701" i="5"/>
  <c r="U2105" i="5"/>
  <c r="U2392" i="5"/>
  <c r="U503" i="5"/>
  <c r="U1782" i="5"/>
  <c r="U2169" i="5"/>
  <c r="U420" i="5"/>
  <c r="U716" i="5"/>
  <c r="U1968" i="5"/>
  <c r="U1241" i="5"/>
  <c r="U198" i="5"/>
  <c r="U1319" i="5"/>
  <c r="U232" i="5"/>
  <c r="U2259" i="5"/>
  <c r="U2426" i="5"/>
  <c r="U92" i="5"/>
  <c r="U1929" i="5"/>
  <c r="U2146" i="5"/>
  <c r="U1052" i="5"/>
  <c r="U48" i="5"/>
  <c r="U1414" i="5"/>
  <c r="U2366" i="5"/>
  <c r="U817" i="5"/>
  <c r="U770" i="5"/>
  <c r="U612" i="5"/>
  <c r="U1877" i="5"/>
  <c r="U1448" i="5"/>
  <c r="U957" i="5"/>
  <c r="U276" i="5"/>
  <c r="U1800" i="5"/>
  <c r="U331" i="5"/>
  <c r="U943" i="5"/>
  <c r="U2405" i="5"/>
  <c r="U1493" i="5"/>
  <c r="U313" i="5"/>
  <c r="U254" i="5"/>
  <c r="U258" i="5"/>
  <c r="U292" i="5"/>
  <c r="U52" i="5"/>
  <c r="U2445" i="5"/>
  <c r="U2133" i="5"/>
  <c r="U173" i="5"/>
  <c r="U138" i="5"/>
  <c r="U2261" i="5"/>
  <c r="U1468" i="5"/>
  <c r="U778" i="5"/>
  <c r="U2409" i="5"/>
  <c r="U694" i="5"/>
  <c r="U2183" i="5"/>
  <c r="U1131" i="5"/>
  <c r="U2043" i="5"/>
  <c r="U72" i="5"/>
  <c r="U1263" i="5"/>
  <c r="U1376" i="5"/>
  <c r="U1287" i="5"/>
  <c r="U729" i="5"/>
  <c r="U1809" i="5"/>
  <c r="U2020" i="5"/>
  <c r="U2415" i="5"/>
  <c r="U166" i="5"/>
  <c r="U1615" i="5"/>
  <c r="U829" i="5"/>
  <c r="U1363" i="5"/>
  <c r="U351" i="5"/>
  <c r="U1382" i="5"/>
  <c r="U883" i="5"/>
  <c r="U481" i="5"/>
  <c r="U1949" i="5"/>
  <c r="U1742" i="5"/>
  <c r="U1634" i="5"/>
  <c r="U1240" i="5"/>
  <c r="U1457" i="5"/>
  <c r="U2118" i="5"/>
  <c r="U1346" i="5"/>
  <c r="U2034" i="5"/>
  <c r="U1984" i="5"/>
  <c r="U2123" i="5"/>
  <c r="U2269" i="5"/>
  <c r="U1828" i="5"/>
  <c r="U505" i="5"/>
  <c r="U777" i="5"/>
  <c r="U580" i="5"/>
  <c r="U587" i="5"/>
  <c r="U1624" i="5"/>
  <c r="U1174" i="5"/>
  <c r="U560" i="5"/>
  <c r="U666" i="5"/>
  <c r="U1197" i="5"/>
  <c r="U1563" i="5"/>
  <c r="U157" i="5"/>
  <c r="U571" i="5"/>
  <c r="U2377" i="5"/>
  <c r="U2312" i="5"/>
  <c r="U360" i="5"/>
  <c r="U2266" i="5"/>
  <c r="U2011" i="5"/>
  <c r="U939" i="5"/>
  <c r="U277" i="5"/>
  <c r="U1227" i="5"/>
  <c r="U394" i="5"/>
  <c r="U972" i="5"/>
  <c r="U1388" i="5"/>
  <c r="U578" i="5"/>
  <c r="U2101" i="5"/>
  <c r="U692" i="5"/>
  <c r="U65" i="5"/>
  <c r="U2303" i="5"/>
  <c r="U638" i="5"/>
  <c r="U1148" i="5"/>
  <c r="U1600" i="5"/>
  <c r="U83" i="5"/>
  <c r="U1435" i="5"/>
  <c r="U399" i="5"/>
  <c r="U1258" i="5"/>
  <c r="U2168" i="5"/>
  <c r="U31" i="5"/>
  <c r="U1057" i="5"/>
  <c r="U2014" i="5"/>
  <c r="U1950" i="5"/>
  <c r="U879" i="5"/>
  <c r="U767" i="5"/>
  <c r="U2031" i="5"/>
  <c r="U1663" i="5"/>
  <c r="U1807" i="5"/>
  <c r="U750" i="5"/>
  <c r="U519" i="5"/>
  <c r="U2333" i="5"/>
  <c r="U391" i="5"/>
  <c r="U1558" i="5"/>
  <c r="U1476" i="5"/>
  <c r="U5" i="5"/>
  <c r="U1424" i="5"/>
  <c r="U2055" i="5"/>
  <c r="U1580" i="5"/>
  <c r="U1060" i="5"/>
  <c r="U655" i="5"/>
  <c r="U102" i="5"/>
  <c r="U1308" i="5"/>
  <c r="U1550" i="5"/>
  <c r="U474" i="5"/>
  <c r="U134" i="5"/>
  <c r="U1482" i="5"/>
  <c r="U643" i="5"/>
  <c r="U2238" i="5"/>
  <c r="U1019" i="5"/>
  <c r="U2122" i="5"/>
  <c r="U2222" i="5"/>
  <c r="U1658" i="5"/>
  <c r="U422" i="5"/>
  <c r="U1250" i="5"/>
  <c r="U2375" i="5"/>
  <c r="U772" i="5"/>
  <c r="U1647" i="5"/>
  <c r="U94" i="5"/>
  <c r="U746" i="5"/>
  <c r="U1137" i="5"/>
  <c r="U2102" i="5"/>
  <c r="U622" i="5"/>
  <c r="U273" i="5"/>
  <c r="U1034" i="5"/>
  <c r="U191" i="5"/>
  <c r="U2308" i="5"/>
  <c r="U2007" i="5"/>
  <c r="U1058" i="5"/>
  <c r="U204" i="5"/>
  <c r="U678" i="5"/>
  <c r="U1029" i="5"/>
  <c r="U1633" i="5"/>
  <c r="U1957" i="5"/>
  <c r="U2051" i="5"/>
  <c r="U929" i="5"/>
  <c r="U874" i="5"/>
  <c r="U803" i="5"/>
  <c r="U261" i="5"/>
  <c r="U1971" i="5"/>
  <c r="U1295" i="5"/>
  <c r="U1814" i="5"/>
  <c r="U1156" i="5"/>
  <c r="U1450" i="5"/>
  <c r="U1960" i="5"/>
  <c r="U91" i="5"/>
  <c r="U2402" i="5"/>
  <c r="U330" i="5"/>
  <c r="U1590" i="5"/>
  <c r="U160" i="5"/>
  <c r="U398" i="5"/>
  <c r="U717" i="5"/>
  <c r="U2098" i="5"/>
  <c r="U1282" i="5"/>
  <c r="U1340" i="5"/>
  <c r="U1543" i="5"/>
  <c r="U758" i="5"/>
  <c r="U2090" i="5"/>
  <c r="U588" i="5"/>
  <c r="U231" i="5"/>
  <c r="U2129" i="5"/>
  <c r="U49" i="5"/>
  <c r="U1620" i="5"/>
  <c r="U1778" i="5"/>
  <c r="U2112" i="5"/>
  <c r="U1215" i="5"/>
  <c r="U823" i="5"/>
  <c r="U2158" i="5"/>
  <c r="U1230" i="5"/>
  <c r="U1434" i="5"/>
  <c r="U559" i="5"/>
  <c r="U236" i="5"/>
  <c r="U255" i="5"/>
  <c r="U1872" i="5"/>
  <c r="U747" i="5"/>
  <c r="U2320" i="5"/>
  <c r="U1631" i="5"/>
  <c r="U936" i="5"/>
  <c r="U609" i="5"/>
  <c r="U1004" i="5"/>
  <c r="U1885" i="5"/>
  <c r="U1892" i="5"/>
  <c r="U1696" i="5"/>
  <c r="U1780" i="5"/>
  <c r="U1569" i="5"/>
  <c r="U1204" i="5"/>
  <c r="U792" i="5"/>
  <c r="U2343" i="5"/>
  <c r="U842" i="5"/>
  <c r="U1866" i="5"/>
  <c r="U2247" i="5"/>
  <c r="U1360" i="5"/>
  <c r="U1794" i="5"/>
  <c r="U312" i="5"/>
  <c r="U662" i="5"/>
  <c r="U1547" i="5"/>
  <c r="U1485" i="5"/>
  <c r="U217" i="5"/>
  <c r="U524" i="5"/>
  <c r="U269" i="5"/>
  <c r="U2280" i="5"/>
  <c r="U1994" i="5"/>
  <c r="U2330" i="5"/>
  <c r="U924" i="5"/>
  <c r="U2387" i="5"/>
  <c r="U695" i="5"/>
  <c r="U623" i="5"/>
  <c r="U561" i="5"/>
  <c r="U2121" i="5"/>
  <c r="U1182" i="5"/>
  <c r="U1102" i="5"/>
  <c r="U1741" i="5"/>
  <c r="U288" i="5"/>
  <c r="U996" i="5"/>
  <c r="U624" i="5"/>
  <c r="U1407" i="5"/>
  <c r="U1847" i="5"/>
  <c r="U179" i="5"/>
  <c r="U2071" i="5"/>
  <c r="U2115" i="5"/>
  <c r="U2207" i="5"/>
  <c r="U176" i="5"/>
  <c r="U427" i="5"/>
  <c r="U37" i="5"/>
  <c r="U1565" i="5"/>
  <c r="U1680" i="5"/>
  <c r="U1559" i="5"/>
  <c r="U1022" i="5"/>
  <c r="U187" i="5"/>
  <c r="U912" i="5"/>
  <c r="U1442" i="5"/>
  <c r="U283" i="5"/>
  <c r="U2094" i="5"/>
  <c r="U1306" i="5"/>
  <c r="U111" i="5"/>
  <c r="U1443" i="5"/>
  <c r="U2298" i="5"/>
  <c r="U1583" i="5"/>
  <c r="U2341" i="5"/>
  <c r="U335" i="5"/>
  <c r="U1490" i="5"/>
  <c r="U1947" i="5"/>
  <c r="U480" i="5"/>
  <c r="U810" i="5"/>
  <c r="U1099" i="5"/>
  <c r="U1856" i="5"/>
  <c r="U1557" i="5"/>
  <c r="U1458" i="5"/>
  <c r="U2243" i="5"/>
  <c r="U1824" i="5"/>
  <c r="U383" i="5"/>
  <c r="U1540" i="5"/>
  <c r="U1619" i="5"/>
  <c r="U1938" i="5"/>
  <c r="U1041" i="5"/>
  <c r="U1720" i="5"/>
  <c r="U1564" i="5"/>
  <c r="U868" i="5"/>
  <c r="U1126" i="5"/>
  <c r="U1924" i="5"/>
  <c r="U1909" i="5"/>
  <c r="U1421" i="5"/>
  <c r="U640" i="5"/>
  <c r="U2342" i="5"/>
  <c r="U2145" i="5"/>
  <c r="U1708" i="5"/>
  <c r="U1606" i="5"/>
  <c r="U1805" i="5"/>
  <c r="U976" i="5"/>
  <c r="U2223" i="5"/>
  <c r="U1437" i="5"/>
  <c r="U573" i="5"/>
  <c r="U2287" i="5"/>
  <c r="U1011" i="5"/>
  <c r="U1491" i="5"/>
  <c r="U1997" i="5"/>
  <c r="U1115" i="5"/>
  <c r="U670" i="5"/>
  <c r="U250" i="5"/>
  <c r="U807" i="5"/>
  <c r="U267" i="5"/>
  <c r="U699" i="5"/>
  <c r="U2338" i="5"/>
  <c r="U426" i="5"/>
  <c r="U2433" i="5"/>
  <c r="U1334" i="5"/>
  <c r="U1765" i="5"/>
  <c r="U2149" i="5"/>
  <c r="U1518" i="5"/>
  <c r="U1834" i="5"/>
  <c r="U1935" i="5"/>
  <c r="U2125" i="5"/>
  <c r="U2376" i="5"/>
  <c r="U1168" i="5"/>
  <c r="U2124" i="5"/>
  <c r="U1401" i="5"/>
  <c r="U1575" i="5"/>
  <c r="U2288" i="5"/>
  <c r="U15" i="5"/>
  <c r="U1664" i="5"/>
  <c r="U251" i="5"/>
  <c r="U1855" i="5"/>
  <c r="U656" i="5"/>
  <c r="U2407" i="5"/>
  <c r="U1267" i="5"/>
  <c r="U1804" i="5"/>
  <c r="U2358" i="5"/>
  <c r="U1312" i="5"/>
  <c r="U2252" i="5"/>
  <c r="U323" i="5"/>
  <c r="U1879" i="5"/>
  <c r="U2368" i="5"/>
  <c r="U1205" i="5"/>
  <c r="U1555" i="5"/>
  <c r="U2422" i="5"/>
  <c r="U1213" i="5"/>
  <c r="U239" i="5"/>
  <c r="U1369" i="5"/>
  <c r="U433" i="5"/>
  <c r="U203" i="5"/>
  <c r="U540" i="5"/>
  <c r="U247" i="5"/>
  <c r="U428" i="5"/>
  <c r="U619" i="5"/>
  <c r="U227" i="5"/>
  <c r="U162" i="5"/>
  <c r="U1951" i="5"/>
  <c r="U2218" i="5"/>
  <c r="U1591" i="5"/>
  <c r="U1535" i="5"/>
  <c r="U900" i="5"/>
  <c r="U322" i="5"/>
  <c r="U1744" i="5"/>
  <c r="U668" i="5"/>
  <c r="U1927" i="5"/>
  <c r="U1876" i="5"/>
  <c r="U1537" i="5"/>
  <c r="U1525" i="5"/>
  <c r="U832" i="5"/>
  <c r="U416" i="5"/>
  <c r="U882" i="5"/>
  <c r="U1069" i="5"/>
  <c r="U1113" i="5"/>
  <c r="U1625" i="5"/>
  <c r="U148" i="5"/>
  <c r="U1989" i="5"/>
  <c r="U434" i="5"/>
  <c r="U781" i="5"/>
  <c r="U1934" i="5"/>
  <c r="U636" i="5"/>
  <c r="U1210" i="5"/>
  <c r="U1070" i="5"/>
  <c r="U958" i="5"/>
  <c r="U2311" i="5"/>
  <c r="U468" i="5"/>
  <c r="U2219" i="5"/>
  <c r="U61" i="5"/>
  <c r="U62" i="5"/>
  <c r="U919" i="5"/>
  <c r="U42" i="5"/>
  <c r="U857" i="5"/>
  <c r="U761" i="5"/>
  <c r="U1095" i="5"/>
  <c r="U2454" i="5"/>
  <c r="U812" i="5"/>
  <c r="U1226" i="5"/>
  <c r="U1149" i="5"/>
  <c r="U1946" i="5"/>
  <c r="U1907" i="5"/>
  <c r="U734" i="5"/>
  <c r="U1713" i="5"/>
  <c r="U2135" i="5"/>
  <c r="U1701" i="5"/>
  <c r="U2075" i="5"/>
  <c r="U2228" i="5"/>
  <c r="U1301" i="5"/>
  <c r="U1844" i="5"/>
  <c r="U1133" i="5"/>
  <c r="U1264" i="5"/>
  <c r="U2412" i="5"/>
  <c r="U1727" i="5"/>
  <c r="U1333" i="5"/>
  <c r="U641" i="5"/>
  <c r="U581" i="5"/>
  <c r="U2250" i="5"/>
  <c r="U617" i="5"/>
  <c r="U1347" i="5"/>
  <c r="U2009" i="5"/>
  <c r="U2291" i="5"/>
  <c r="U1314" i="5"/>
  <c r="U1711" i="5"/>
  <c r="U608" i="5"/>
  <c r="U1571" i="5"/>
  <c r="U1737" i="5"/>
  <c r="U334" i="5"/>
  <c r="U1788" i="5"/>
  <c r="U813" i="5"/>
  <c r="U1653" i="5"/>
  <c r="U352" i="5"/>
  <c r="U627" i="5"/>
  <c r="U128" i="5"/>
  <c r="U1043" i="5"/>
  <c r="U305" i="5"/>
  <c r="U2060" i="5"/>
  <c r="U1865" i="5"/>
  <c r="U1366" i="5"/>
  <c r="U932" i="5"/>
  <c r="U70" i="5"/>
  <c r="U373" i="5"/>
  <c r="U439" i="5"/>
  <c r="U321" i="5"/>
  <c r="U1373" i="5"/>
  <c r="U1673" i="5"/>
  <c r="U1602" i="5"/>
  <c r="U1766" i="5"/>
  <c r="U357" i="5"/>
  <c r="U1003" i="5"/>
  <c r="U1743" i="5"/>
  <c r="U1970" i="5"/>
  <c r="U517" i="5"/>
  <c r="U1186" i="5"/>
  <c r="U1802" i="5"/>
  <c r="U1797" i="5"/>
  <c r="U2203" i="5"/>
  <c r="U2323" i="5"/>
  <c r="U364" i="5"/>
  <c r="U1185" i="5"/>
  <c r="U13" i="5"/>
  <c r="U2012" i="5"/>
  <c r="U143" i="5"/>
  <c r="U341" i="5"/>
  <c r="U2337" i="5"/>
  <c r="U1296" i="5"/>
  <c r="U2385" i="5"/>
  <c r="U1823" i="5"/>
  <c r="U2054" i="5"/>
  <c r="U189" i="5"/>
  <c r="U1974" i="5"/>
  <c r="U411" i="5"/>
  <c r="U1140" i="5"/>
  <c r="U1220" i="5"/>
  <c r="U2070" i="5"/>
  <c r="U1200" i="5"/>
  <c r="U526" i="5"/>
  <c r="U736" i="5"/>
  <c r="U1890" i="5"/>
  <c r="U24" i="5"/>
  <c r="U955" i="5"/>
  <c r="U184" i="5"/>
  <c r="U2215" i="5"/>
  <c r="U677" i="5"/>
  <c r="U1932" i="5"/>
  <c r="U2016" i="5"/>
  <c r="U1511" i="5"/>
  <c r="U2428" i="5"/>
  <c r="U1940" i="5"/>
  <c r="U2381" i="5"/>
  <c r="U1313" i="5"/>
  <c r="U1451" i="5"/>
  <c r="U2359" i="5"/>
  <c r="U43" i="5"/>
  <c r="U2092" i="5"/>
  <c r="U981" i="5"/>
  <c r="U2344" i="5"/>
  <c r="U63" i="5"/>
  <c r="U263" i="5"/>
  <c r="U2077" i="5"/>
  <c r="U256" i="5"/>
  <c r="U2039" i="5"/>
  <c r="U1280" i="5"/>
  <c r="U1484" i="5"/>
  <c r="U2396" i="5"/>
  <c r="U2340" i="5"/>
  <c r="U60" i="5"/>
  <c r="U975" i="5"/>
  <c r="U230" i="5"/>
  <c r="U131" i="5"/>
  <c r="U2440" i="5"/>
  <c r="U1990" i="5"/>
  <c r="U180" i="5"/>
  <c r="U319" i="5"/>
  <c r="U1172" i="5"/>
  <c r="U2240" i="5"/>
  <c r="U947" i="5"/>
  <c r="U366" i="5"/>
  <c r="U1364" i="5"/>
  <c r="U1749" i="5"/>
  <c r="U462" i="5"/>
  <c r="U380" i="5"/>
  <c r="U689" i="5"/>
  <c r="U1228" i="5"/>
  <c r="U995" i="5"/>
  <c r="U1284" i="5"/>
  <c r="U59" i="5"/>
  <c r="U6" i="5"/>
  <c r="U1231" i="5"/>
  <c r="U635" i="5"/>
  <c r="U1444" i="5"/>
  <c r="U1512" i="5"/>
  <c r="U1196" i="5"/>
  <c r="U2196" i="5"/>
  <c r="U130" i="5"/>
  <c r="U19" i="5"/>
  <c r="U860" i="5"/>
  <c r="U1867" i="5"/>
  <c r="U1813" i="5"/>
  <c r="U667" i="5"/>
  <c r="U855" i="5"/>
  <c r="U1036" i="5"/>
  <c r="U1195" i="5"/>
  <c r="U1343" i="5"/>
  <c r="U442" i="5"/>
  <c r="U1841" i="5"/>
  <c r="U66" i="5"/>
  <c r="U499" i="5"/>
  <c r="U2435" i="5"/>
  <c r="U731" i="5"/>
  <c r="U1692" i="5"/>
  <c r="U1674" i="5"/>
  <c r="U1235" i="5"/>
  <c r="U1404" i="5"/>
  <c r="U2371" i="5"/>
  <c r="U1375" i="5"/>
  <c r="U1238" i="5"/>
  <c r="U444" i="5"/>
  <c r="U987" i="5"/>
  <c r="U2110" i="5"/>
  <c r="U548" i="5"/>
  <c r="U2262" i="5"/>
  <c r="U1603" i="5"/>
  <c r="U743" i="5"/>
  <c r="U22" i="5"/>
  <c r="U2093" i="5"/>
  <c r="U2032" i="5"/>
  <c r="U2137" i="5"/>
  <c r="U1405" i="5"/>
  <c r="U219" i="5"/>
  <c r="U1864" i="5"/>
  <c r="U1883" i="5"/>
  <c r="U2159" i="5"/>
  <c r="U1071" i="5"/>
  <c r="U533" i="5"/>
  <c r="U779" i="5"/>
  <c r="U1665" i="5"/>
  <c r="U2076" i="5"/>
  <c r="U40" i="5"/>
  <c r="U1588" i="5"/>
  <c r="U2226" i="5"/>
  <c r="U78" i="5"/>
  <c r="U1811" i="5"/>
  <c r="U915" i="5"/>
  <c r="U2383" i="5"/>
  <c r="U869" i="5"/>
  <c r="U435" i="5"/>
  <c r="U1652" i="5"/>
  <c r="U23" i="5"/>
  <c r="U21" i="5"/>
  <c r="U890" i="5"/>
  <c r="U1144" i="5"/>
  <c r="U2398" i="5"/>
  <c r="U2069" i="5"/>
  <c r="U88" i="5"/>
  <c r="U2272" i="5"/>
  <c r="U532" i="5"/>
  <c r="U1291" i="5"/>
  <c r="U966" i="5"/>
  <c r="U529" i="5"/>
  <c r="U791" i="5"/>
  <c r="U381" i="5"/>
  <c r="U1358" i="5"/>
  <c r="U1223" i="5"/>
  <c r="U453" i="5"/>
  <c r="U2147" i="5"/>
  <c r="U1454" i="5"/>
  <c r="U1645" i="5"/>
  <c r="U836" i="5"/>
  <c r="U2040" i="5"/>
  <c r="U326" i="5"/>
  <c r="U1774" i="5"/>
  <c r="U665" i="5"/>
  <c r="U1821" i="5"/>
  <c r="U1527" i="5"/>
  <c r="U210" i="5"/>
  <c r="U2153" i="5"/>
  <c r="U1707" i="5"/>
  <c r="U1170" i="5"/>
  <c r="U1517" i="5"/>
  <c r="U2004" i="5"/>
  <c r="U2151" i="5"/>
  <c r="U2165" i="5"/>
  <c r="U1345" i="5"/>
  <c r="U1062" i="5"/>
  <c r="U243" i="5"/>
  <c r="U2017" i="5"/>
  <c r="U154" i="5"/>
  <c r="U1063" i="5"/>
  <c r="U1875" i="5"/>
  <c r="U740" i="5"/>
  <c r="U934" i="5"/>
  <c r="U2025" i="5"/>
  <c r="U9" i="5"/>
  <c r="U1380" i="5"/>
  <c r="U780" i="5"/>
  <c r="U137" i="5"/>
  <c r="U1486" i="5"/>
  <c r="U870" i="5"/>
  <c r="U1016" i="5"/>
  <c r="U424" i="5"/>
  <c r="U847" i="5"/>
  <c r="U1481" i="5"/>
  <c r="U1087" i="5"/>
  <c r="U1706" i="5"/>
  <c r="U2087" i="5"/>
  <c r="U2332" i="5"/>
  <c r="U164" i="5"/>
  <c r="U345" i="5"/>
  <c r="U1519" i="5"/>
  <c r="U1098" i="5"/>
  <c r="U513" i="5"/>
  <c r="U2176" i="5"/>
  <c r="U1153" i="5"/>
  <c r="U1234" i="5"/>
  <c r="U2108" i="5"/>
  <c r="U2282" i="5"/>
  <c r="U1649" i="5"/>
  <c r="U2058" i="5"/>
  <c r="U1967" i="5"/>
  <c r="U721" i="5"/>
  <c r="U2390" i="5"/>
  <c r="U1981" i="5"/>
  <c r="U1966" i="5"/>
  <c r="U29" i="5"/>
  <c r="U417" i="5"/>
  <c r="U504" i="5"/>
  <c r="U1239" i="5"/>
  <c r="U1224" i="5"/>
  <c r="U944" i="5"/>
  <c r="U249" i="5"/>
  <c r="U2100" i="5"/>
  <c r="U498" i="5"/>
  <c r="U538" i="5"/>
  <c r="U1789" i="5"/>
  <c r="U751" i="5"/>
  <c r="U1677" i="5"/>
  <c r="U1371" i="5"/>
  <c r="U2097" i="5"/>
  <c r="U1962" i="5"/>
  <c r="U1355" i="5"/>
  <c r="U2074" i="5"/>
  <c r="U1779" i="5"/>
  <c r="U1848" i="5"/>
  <c r="U2056" i="5"/>
  <c r="U245" i="5"/>
  <c r="U107" i="5"/>
  <c r="U568" i="5"/>
  <c r="U1426" i="5"/>
  <c r="U749" i="5"/>
  <c r="U465" i="5"/>
  <c r="U801" i="5"/>
  <c r="U1243" i="5"/>
  <c r="U1972" i="5"/>
  <c r="U1218" i="5"/>
  <c r="U1822" i="5"/>
  <c r="U574" i="5"/>
  <c r="U798" i="5"/>
  <c r="U237" i="5"/>
  <c r="U543" i="5"/>
  <c r="U17" i="5"/>
  <c r="U901" i="5"/>
  <c r="U700" i="5"/>
  <c r="U274" i="5"/>
  <c r="U136" i="5"/>
  <c r="U2274" i="5"/>
  <c r="U2079" i="5"/>
  <c r="U914" i="5"/>
  <c r="U1861" i="5"/>
  <c r="U739" i="5"/>
  <c r="U1154" i="5"/>
  <c r="U657" i="5"/>
  <c r="U388" i="5"/>
  <c r="U175" i="5"/>
  <c r="U1904" i="5"/>
  <c r="U1398" i="5"/>
  <c r="U408" i="5"/>
  <c r="U1738" i="5"/>
  <c r="U631" i="5"/>
  <c r="U1324" i="5"/>
  <c r="U487" i="5"/>
  <c r="U1820" i="5"/>
  <c r="U1002" i="5"/>
  <c r="U3" i="5"/>
  <c r="U2208" i="5"/>
  <c r="U852" i="5"/>
  <c r="U350" i="5"/>
  <c r="U2380" i="5"/>
  <c r="U654" i="5"/>
  <c r="U1983" i="5"/>
  <c r="U490" i="5"/>
  <c r="U973" i="5"/>
  <c r="U216" i="5"/>
  <c r="U1870" i="5"/>
  <c r="U2041" i="5"/>
  <c r="U1886" i="5"/>
  <c r="U1110" i="5"/>
  <c r="U2030" i="5"/>
  <c r="U1431" i="5"/>
  <c r="U808" i="5"/>
  <c r="U170" i="5"/>
  <c r="U2200" i="5"/>
  <c r="U2083" i="5"/>
  <c r="U2013" i="5"/>
  <c r="U10" i="5"/>
  <c r="U2275" i="5"/>
  <c r="U830" i="5"/>
  <c r="U1686" i="5"/>
  <c r="U113" i="5"/>
  <c r="U378" i="5"/>
  <c r="U1752" i="5"/>
  <c r="U990" i="5"/>
  <c r="U33" i="5"/>
  <c r="U126" i="5"/>
  <c r="U432" i="5"/>
  <c r="U133" i="5"/>
  <c r="U74" i="5"/>
  <c r="U1009" i="5"/>
  <c r="U2384" i="5"/>
  <c r="U123" i="5"/>
  <c r="U1389" i="5"/>
  <c r="U709" i="5"/>
  <c r="U591" i="5"/>
  <c r="U1806" i="5"/>
  <c r="U1712" i="5"/>
  <c r="U1180" i="5"/>
  <c r="U899" i="5"/>
  <c r="U445" i="5"/>
  <c r="U2408" i="5"/>
  <c r="U2267" i="5"/>
  <c r="U1420" i="5"/>
  <c r="U2072" i="5"/>
  <c r="U1930" i="5"/>
  <c r="U1975" i="5"/>
  <c r="U1100" i="5"/>
  <c r="U1175" i="5"/>
  <c r="U1299" i="5"/>
  <c r="U371" i="5"/>
  <c r="U325" i="5"/>
  <c r="U1812" i="5"/>
  <c r="U1462" i="5"/>
  <c r="U1560" i="5"/>
  <c r="U940" i="5"/>
  <c r="U583" i="5"/>
  <c r="U1042" i="5"/>
  <c r="U553" i="5"/>
  <c r="U200" i="5"/>
  <c r="U369" i="5"/>
  <c r="U340" i="5"/>
  <c r="U1617" i="5"/>
  <c r="U1913" i="5"/>
  <c r="U1350" i="5"/>
  <c r="U294" i="5"/>
  <c r="U962" i="5"/>
  <c r="U2232" i="5"/>
  <c r="U385" i="5"/>
  <c r="U1840" i="5"/>
  <c r="U1101" i="5"/>
  <c r="U306" i="5"/>
  <c r="U2028" i="5"/>
  <c r="U871" i="5"/>
  <c r="U2244" i="5"/>
  <c r="U764" i="5"/>
  <c r="U849" i="5"/>
  <c r="U293" i="5"/>
  <c r="U887" i="5"/>
  <c r="U1104" i="5"/>
  <c r="U537" i="5"/>
  <c r="U1033" i="5"/>
  <c r="U89" i="5"/>
  <c r="U1339" i="5"/>
  <c r="U248" i="5"/>
  <c r="U1032" i="5"/>
  <c r="U1869" i="5"/>
  <c r="U1386" i="5"/>
  <c r="U2210" i="5"/>
  <c r="U244" i="5"/>
  <c r="U2453" i="5"/>
  <c r="U310" i="5"/>
  <c r="U834" i="5"/>
  <c r="U1641" i="5"/>
  <c r="U788" i="5"/>
  <c r="U796" i="5"/>
  <c r="U121" i="5"/>
  <c r="U2010" i="5"/>
  <c r="U1681" i="5"/>
  <c r="U1508" i="5"/>
  <c r="U280" i="5"/>
  <c r="U500" i="5"/>
  <c r="U1671" i="5"/>
  <c r="U397" i="5"/>
  <c r="U1632" i="5"/>
  <c r="U762" i="5"/>
  <c r="U1539" i="5"/>
  <c r="U112" i="5"/>
  <c r="U1500" i="5"/>
  <c r="U2217" i="5"/>
  <c r="U530" i="5"/>
  <c r="U1621" i="5"/>
  <c r="U916" i="5"/>
  <c r="U1729" i="5"/>
  <c r="U429" i="5"/>
  <c r="U1083" i="5"/>
  <c r="U1348" i="5"/>
  <c r="U64" i="5"/>
  <c r="U935" i="5"/>
  <c r="U336" i="5"/>
  <c r="U2397" i="5"/>
  <c r="U1635" i="5"/>
  <c r="U2372" i="5"/>
  <c r="U1379" i="5"/>
  <c r="U1259" i="5"/>
  <c r="U1613" i="5"/>
  <c r="U163" i="5"/>
  <c r="U1570" i="5"/>
  <c r="U735" i="5"/>
  <c r="U839" i="5"/>
  <c r="U423" i="5"/>
  <c r="U1384" i="5"/>
  <c r="U2290" i="5"/>
  <c r="U97" i="5"/>
  <c r="U1768" i="5"/>
  <c r="U1688" i="5"/>
  <c r="U2378" i="5"/>
  <c r="U467" i="5"/>
  <c r="U598" i="5"/>
  <c r="U1654" i="5"/>
  <c r="U2023" i="5"/>
  <c r="U2048" i="5"/>
  <c r="U920" i="5"/>
  <c r="U776" i="5"/>
  <c r="U1001" i="5"/>
  <c r="U87" i="5"/>
  <c r="U512" i="5"/>
  <c r="U804" i="5"/>
  <c r="U2117" i="5"/>
  <c r="U2306" i="5"/>
  <c r="U1053" i="5"/>
  <c r="U159" i="5"/>
  <c r="U1077" i="5"/>
  <c r="U286" i="5"/>
  <c r="U514" i="5"/>
  <c r="U844" i="5"/>
  <c r="U516" i="5"/>
  <c r="U1896" i="5"/>
  <c r="U2067" i="5"/>
  <c r="U1853" i="5"/>
  <c r="U2189" i="5"/>
  <c r="U1784" i="5"/>
  <c r="U904" i="5"/>
  <c r="U1035" i="5"/>
  <c r="U1991" i="5"/>
  <c r="U2003" i="5"/>
  <c r="U1689" i="5"/>
  <c r="U2225" i="5"/>
  <c r="U2286" i="5"/>
  <c r="U1759" i="5"/>
  <c r="U933" i="5"/>
  <c r="U1906" i="5"/>
  <c r="U1449" i="5"/>
  <c r="U1859" i="5"/>
  <c r="U328" i="5"/>
  <c r="U614" i="5"/>
  <c r="U785" i="5"/>
  <c r="U1066" i="5"/>
  <c r="U2201" i="5"/>
  <c r="U2322" i="5"/>
  <c r="U2231" i="5"/>
  <c r="U80" i="5"/>
  <c r="U806" i="5"/>
  <c r="U576" i="5"/>
  <c r="U2214" i="5"/>
  <c r="U841" i="5"/>
  <c r="U1059" i="5"/>
  <c r="U965" i="5"/>
  <c r="U1529" i="5"/>
  <c r="U998" i="5"/>
  <c r="U902" i="5"/>
  <c r="U1393" i="5"/>
  <c r="U2295" i="5"/>
  <c r="U2162" i="5"/>
  <c r="U2024" i="5"/>
  <c r="U1142" i="5"/>
  <c r="U1534" i="5"/>
  <c r="U167" i="5"/>
  <c r="U730" i="5"/>
  <c r="U1979" i="5"/>
  <c r="U1985" i="5"/>
  <c r="U1410" i="5"/>
  <c r="U1304" i="5"/>
  <c r="U599" i="5"/>
  <c r="U1165" i="5"/>
  <c r="U451" i="5"/>
  <c r="U1157" i="5"/>
  <c r="U502" i="5"/>
  <c r="U2239" i="5"/>
  <c r="U897" i="5"/>
  <c r="U964" i="5"/>
  <c r="U1733" i="5"/>
  <c r="U508" i="5"/>
  <c r="U1202" i="5"/>
  <c r="U308" i="5"/>
  <c r="U222" i="5"/>
  <c r="U1815" i="5"/>
  <c r="U1160" i="5"/>
  <c r="U2188" i="5"/>
  <c r="U603" i="5"/>
  <c r="U71" i="5"/>
  <c r="U1551" i="5"/>
  <c r="U575" i="5"/>
  <c r="U279" i="5"/>
  <c r="U1194" i="5"/>
  <c r="U799" i="5"/>
  <c r="U1351" i="5"/>
  <c r="U2319" i="5"/>
  <c r="U1086" i="5"/>
  <c r="U2062" i="5"/>
  <c r="U1135" i="5"/>
  <c r="U1801" i="5"/>
  <c r="U1584" i="5"/>
  <c r="U826" i="5"/>
  <c r="U582" i="5"/>
  <c r="U824" i="5"/>
  <c r="U194" i="5"/>
  <c r="U2088" i="5"/>
  <c r="U2309" i="5"/>
  <c r="U1446" i="5"/>
  <c r="U547" i="5"/>
  <c r="U682" i="5"/>
  <c r="U1937" i="5"/>
  <c r="U392" i="5"/>
  <c r="U141" i="5"/>
  <c r="U2258" i="5"/>
  <c r="U147" i="5"/>
  <c r="U2180" i="5"/>
  <c r="U1703" i="5"/>
  <c r="U723" i="5"/>
  <c r="U241" i="5"/>
  <c r="U688" i="5"/>
  <c r="U1862" i="5"/>
  <c r="U144" i="5"/>
  <c r="U384" i="5"/>
  <c r="U172" i="5"/>
  <c r="U1753" i="5"/>
  <c r="U1516" i="5"/>
  <c r="U2128" i="5"/>
  <c r="U625" i="5"/>
  <c r="U1051" i="5"/>
  <c r="U1352" i="5"/>
  <c r="U1292" i="5"/>
  <c r="U531" i="5"/>
  <c r="U1964" i="5"/>
  <c r="U1134" i="5"/>
  <c r="U1094" i="5"/>
  <c r="U1311" i="5"/>
  <c r="U1054" i="5"/>
  <c r="U2192" i="5"/>
  <c r="U2235" i="5"/>
  <c r="U1262" i="5"/>
  <c r="U833" i="5"/>
  <c r="U885" i="5"/>
  <c r="U329" i="5"/>
  <c r="U1728" i="5"/>
  <c r="U891" i="5"/>
  <c r="U1325" i="5"/>
  <c r="U1745" i="5"/>
  <c r="U2443" i="5"/>
  <c r="U2047" i="5"/>
  <c r="U120" i="5"/>
  <c r="U35" i="5"/>
  <c r="U953" i="5"/>
  <c r="U275" i="5"/>
  <c r="U907" i="5"/>
  <c r="U1273" i="5"/>
  <c r="U1926" i="5"/>
  <c r="U2260" i="5"/>
  <c r="U2354" i="5"/>
  <c r="U595" i="5"/>
  <c r="U1545" i="5"/>
  <c r="U784" i="5"/>
  <c r="U2248" i="5"/>
  <c r="U303" i="5"/>
  <c r="U2432" i="5"/>
  <c r="U1585" i="5"/>
  <c r="U2132" i="5"/>
  <c r="U650" i="5"/>
  <c r="U702" i="5"/>
  <c r="U1397" i="5"/>
  <c r="U1921" i="5"/>
  <c r="U1718" i="5"/>
  <c r="U472" i="5"/>
  <c r="U671" i="5"/>
  <c r="U1506" i="5"/>
  <c r="U497" i="5"/>
  <c r="U149" i="5"/>
  <c r="U878" i="5"/>
  <c r="U168" i="5"/>
  <c r="U660" i="5"/>
  <c r="U983" i="5"/>
  <c r="U515" i="5"/>
  <c r="U1873" i="5"/>
  <c r="U165" i="5"/>
  <c r="U1265" i="5"/>
  <c r="U690" i="5"/>
  <c r="U82" i="5"/>
  <c r="U79" i="5"/>
  <c r="U1293" i="5"/>
  <c r="U1953" i="5"/>
  <c r="U2029" i="5"/>
  <c r="U199" i="5"/>
  <c r="U1171" i="5"/>
  <c r="U471" i="5"/>
  <c r="U783" i="5"/>
  <c r="U1150" i="5"/>
  <c r="U296" i="5"/>
  <c r="U476" i="5"/>
  <c r="U1827" i="5"/>
  <c r="U755" i="5"/>
  <c r="U1526" i="5"/>
  <c r="U1933" i="5"/>
  <c r="U845" i="5"/>
  <c r="U359" i="5"/>
  <c r="U271" i="5"/>
  <c r="U2365" i="5"/>
  <c r="U1162" i="5"/>
  <c r="U1552" i="5"/>
  <c r="U952" i="5"/>
  <c r="U951" i="5"/>
  <c r="U1825" i="5"/>
  <c r="U1456" i="5"/>
  <c r="U1832" i="5"/>
  <c r="U2126" i="5"/>
  <c r="U989" i="5"/>
  <c r="U2452" i="5"/>
  <c r="U2179" i="5"/>
  <c r="U1882" i="5"/>
  <c r="U221" i="5"/>
  <c r="U1184" i="5"/>
  <c r="U634" i="5"/>
  <c r="U1007" i="5"/>
  <c r="U1038" i="5"/>
  <c r="U51" i="5"/>
  <c r="U346" i="5"/>
  <c r="U2331" i="5"/>
  <c r="U1816" i="5"/>
  <c r="U1678" i="5"/>
  <c r="U47" i="5"/>
  <c r="U103" i="5"/>
  <c r="U1302" i="5"/>
  <c r="U1367" i="5"/>
  <c r="U1839" i="5"/>
  <c r="U1897" i="5"/>
  <c r="U1300" i="5"/>
  <c r="U542" i="5"/>
  <c r="U440" i="5"/>
  <c r="U177" i="5"/>
  <c r="U2257" i="5"/>
  <c r="U1616" i="5"/>
  <c r="U2205" i="5"/>
  <c r="U782" i="5"/>
  <c r="U697" i="5"/>
  <c r="U18" i="5"/>
  <c r="U1684" i="5"/>
  <c r="U205" i="5"/>
  <c r="U461" i="5"/>
  <c r="U1836" i="5"/>
  <c r="U178" i="5"/>
  <c r="U1709" i="5"/>
  <c r="U281" i="5"/>
  <c r="U2301" i="5"/>
  <c r="U605" i="5"/>
  <c r="U2302" i="5"/>
  <c r="U2091" i="5"/>
  <c r="U57" i="5"/>
  <c r="U590" i="5"/>
  <c r="U974" i="5"/>
  <c r="U2096" i="5"/>
  <c r="U766" i="5"/>
  <c r="U1694" i="5"/>
  <c r="U285" i="5"/>
  <c r="U253" i="5"/>
  <c r="U1528" i="5"/>
  <c r="U763" i="5"/>
  <c r="U2404" i="5"/>
  <c r="U1337" i="5"/>
  <c r="U1889" i="5"/>
  <c r="U611" i="5"/>
  <c r="U714" i="5"/>
  <c r="U563" i="5"/>
  <c r="U1830" i="5"/>
  <c r="U484" i="5"/>
  <c r="U486" i="5"/>
  <c r="U1208" i="5"/>
  <c r="U215" i="5"/>
  <c r="U753" i="5"/>
  <c r="U2139" i="5"/>
  <c r="U1225" i="5"/>
  <c r="U1610" i="5"/>
  <c r="U942" i="5"/>
  <c r="U771" i="5"/>
  <c r="U290" i="5"/>
  <c r="U1055" i="5"/>
  <c r="U928" i="5"/>
  <c r="U1874" i="5"/>
  <c r="U652" i="5"/>
  <c r="U2015" i="5"/>
  <c r="U1790" i="5"/>
  <c r="U1628" i="5"/>
  <c r="U1685" i="5"/>
  <c r="U610" i="5"/>
  <c r="U1593" i="5"/>
  <c r="U1441" i="5"/>
  <c r="U50" i="5"/>
  <c r="U562" i="5"/>
  <c r="U2022" i="5"/>
  <c r="U639" i="5"/>
  <c r="U744" i="5"/>
  <c r="U2170" i="5"/>
  <c r="U913" i="5"/>
  <c r="U1917" i="5"/>
  <c r="U11" i="5"/>
  <c r="U1959" i="5"/>
  <c r="U403" i="5"/>
  <c r="U36" i="5"/>
  <c r="U606" i="5"/>
  <c r="U1514" i="5"/>
  <c r="U978" i="5"/>
  <c r="U597" i="5"/>
  <c r="U1958" i="5"/>
  <c r="U1826" i="5"/>
  <c r="U2439" i="5"/>
  <c r="U1905" i="5"/>
  <c r="U1646" i="5"/>
  <c r="U2143" i="5"/>
  <c r="U2413" i="5"/>
  <c r="U2211" i="5"/>
  <c r="U1469" i="5"/>
  <c r="U967" i="5"/>
  <c r="U1357" i="5"/>
  <c r="U1783" i="5"/>
  <c r="U196" i="5"/>
  <c r="U372" i="5"/>
  <c r="U2063" i="5"/>
  <c r="U552" i="5"/>
  <c r="U1151" i="5"/>
  <c r="U2314" i="5"/>
  <c r="U1910" i="5"/>
  <c r="U2008" i="5"/>
  <c r="U1081" i="5"/>
  <c r="U985" i="5"/>
  <c r="U1605" i="5"/>
  <c r="U686" i="5"/>
  <c r="U1496" i="5"/>
  <c r="U1143" i="5"/>
  <c r="U387" i="5"/>
  <c r="U212" i="5"/>
  <c r="U295" i="5"/>
  <c r="U456" i="5"/>
  <c r="U377" i="5"/>
  <c r="U917" i="5"/>
  <c r="U1465" i="5"/>
  <c r="U1107" i="5"/>
  <c r="U1433" i="5"/>
  <c r="U795" i="5"/>
  <c r="U2212" i="5"/>
  <c r="U713" i="5"/>
  <c r="U909" i="5"/>
  <c r="U264" i="5"/>
  <c r="U1699" i="5"/>
  <c r="U1532" i="5"/>
  <c r="U1669" i="5"/>
  <c r="U2106" i="5"/>
  <c r="U218" i="5"/>
  <c r="U2144" i="5"/>
  <c r="U1715" i="5"/>
  <c r="U2114" i="5"/>
  <c r="U938" i="5"/>
  <c r="U1425" i="5"/>
  <c r="U658" i="5"/>
  <c r="U2427" i="5"/>
  <c r="U1798" i="5"/>
  <c r="U34" i="5"/>
  <c r="U1413" i="5"/>
  <c r="U1698" i="5"/>
  <c r="U1604" i="5"/>
  <c r="U382" i="5"/>
  <c r="U14" i="5"/>
  <c r="U1499" i="5"/>
  <c r="U1000" i="5"/>
  <c r="U2388" i="5"/>
  <c r="U821" i="5"/>
  <c r="U566" i="5"/>
  <c r="U1504" i="5"/>
  <c r="U1331" i="5"/>
  <c r="U680" i="5"/>
  <c r="U1068" i="5"/>
  <c r="U511" i="5"/>
  <c r="U790" i="5"/>
  <c r="U122" i="5"/>
  <c r="U1207" i="5"/>
  <c r="U185" i="5"/>
  <c r="U2119" i="5"/>
  <c r="U910" i="5"/>
  <c r="U1097" i="5"/>
  <c r="U2410" i="5"/>
  <c r="U415" i="5"/>
  <c r="U224" i="5"/>
  <c r="U1887" i="5"/>
  <c r="U1987" i="5"/>
  <c r="U1756" i="5"/>
  <c r="U1219" i="5"/>
  <c r="U1167" i="5"/>
  <c r="U851" i="5"/>
  <c r="U418" i="5"/>
  <c r="U1567" i="5"/>
  <c r="U550" i="5"/>
  <c r="U1810" i="5"/>
  <c r="U809" i="5"/>
  <c r="U950" i="5"/>
  <c r="U1769" i="5"/>
  <c r="U297" i="5"/>
  <c r="U1739" i="5"/>
  <c r="U1416" i="5"/>
  <c r="U1479" i="5"/>
  <c r="U2315" i="5"/>
  <c r="U1290" i="5"/>
  <c r="U379" i="5"/>
  <c r="U683" i="5"/>
  <c r="U1322" i="5"/>
  <c r="U1342" i="5"/>
  <c r="U404" i="5"/>
  <c r="U546" i="5"/>
  <c r="U1608" i="5"/>
  <c r="U1507" i="5"/>
  <c r="U1740" i="5"/>
  <c r="U2080" i="5"/>
  <c r="U2418" i="5"/>
  <c r="U1463" i="5"/>
  <c r="U95" i="5"/>
  <c r="U2140" i="5"/>
  <c r="U171" i="5"/>
  <c r="U1996" i="5"/>
  <c r="U1723" i="5"/>
  <c r="U1190" i="5"/>
  <c r="U1065" i="5"/>
  <c r="U2285" i="5"/>
  <c r="U1216" i="5"/>
  <c r="U1754" i="5"/>
  <c r="U856" i="5"/>
  <c r="U1599" i="5"/>
  <c r="U1988" i="5"/>
  <c r="U1289" i="5"/>
  <c r="U661" i="5"/>
  <c r="U1520" i="5"/>
  <c r="U880" i="5"/>
  <c r="U156" i="5"/>
  <c r="U594" i="5"/>
  <c r="U2350" i="5"/>
  <c r="U1201" i="5"/>
  <c r="U648" i="5"/>
  <c r="U2045" i="5"/>
  <c r="U2305" i="5"/>
  <c r="T1980" i="5"/>
  <c r="S1980" i="5" s="1"/>
  <c r="U1980" i="5"/>
  <c r="U926" i="5"/>
  <c r="U1114" i="5"/>
  <c r="U1629" i="5"/>
  <c r="U618" i="5"/>
  <c r="U2444" i="5"/>
  <c r="U745" i="5"/>
  <c r="U1939" i="5"/>
  <c r="U558" i="5"/>
  <c r="U53" i="5"/>
  <c r="U1385" i="5"/>
  <c r="U1586" i="5"/>
  <c r="U1542" i="5"/>
  <c r="U759" i="5"/>
  <c r="U436" i="5"/>
  <c r="U775" i="5"/>
  <c r="U1785" i="5"/>
  <c r="U257" i="5"/>
  <c r="U2264" i="5"/>
  <c r="U1587" i="5"/>
  <c r="U146" i="5"/>
  <c r="U1027" i="5"/>
  <c r="U2216" i="5"/>
  <c r="U1642" i="5"/>
  <c r="U1013" i="5"/>
  <c r="U99" i="5"/>
  <c r="U1693" i="5"/>
  <c r="U1611" i="5"/>
  <c r="U1562" i="5"/>
  <c r="U2447" i="5"/>
  <c r="U564" i="5"/>
  <c r="U859" i="5"/>
  <c r="U651" i="5"/>
  <c r="U896" i="5"/>
  <c r="U2310" i="5"/>
  <c r="U1328" i="5"/>
  <c r="U551" i="5"/>
  <c r="U1475" i="5"/>
  <c r="U2161" i="5"/>
  <c r="U1808" i="5"/>
  <c r="U1270" i="5"/>
  <c r="U1430" i="5"/>
  <c r="U363" i="5"/>
  <c r="U1048" i="5"/>
  <c r="U1854" i="5"/>
  <c r="U77" i="5"/>
  <c r="U348" i="5"/>
  <c r="U1417" i="5"/>
  <c r="U98" i="5"/>
  <c r="U2401" i="5"/>
  <c r="U1546" i="5"/>
  <c r="U1531" i="5"/>
  <c r="U1056" i="5"/>
  <c r="U1478" i="5"/>
  <c r="U2155" i="5"/>
  <c r="U1108" i="5"/>
  <c r="U1544" i="5"/>
  <c r="U1030" i="5"/>
  <c r="U4" i="5"/>
  <c r="U922" i="5"/>
  <c r="U20" i="5"/>
  <c r="U1609" i="5"/>
  <c r="U195" i="5"/>
  <c r="U1447" i="5"/>
  <c r="U1045" i="5"/>
  <c r="U1269" i="5"/>
  <c r="U1163" i="5"/>
  <c r="U863" i="5"/>
  <c r="U2307" i="5"/>
  <c r="U1217" i="5"/>
  <c r="U846" i="5"/>
  <c r="U960" i="5"/>
  <c r="U1278" i="5"/>
  <c r="U209" i="5"/>
  <c r="U446" i="5"/>
  <c r="U1316" i="5"/>
  <c r="U174" i="5"/>
  <c r="U93" i="5"/>
  <c r="U1714" i="5"/>
  <c r="U1683" i="5"/>
  <c r="U1787" i="5"/>
  <c r="U1857" i="5"/>
  <c r="U977" i="5"/>
  <c r="U362" i="5"/>
  <c r="U152" i="5"/>
  <c r="U1279" i="5"/>
  <c r="U494" i="5"/>
  <c r="U840" i="5"/>
  <c r="U1838" i="5"/>
  <c r="U376" i="5"/>
  <c r="U1459" i="5"/>
  <c r="U1084" i="5"/>
  <c r="U1318" i="5"/>
  <c r="U1672" i="5"/>
  <c r="U304" i="5"/>
  <c r="U2325" i="5"/>
  <c r="U483" i="5"/>
  <c r="U1553" i="5"/>
  <c r="U2104" i="5"/>
  <c r="U1755" i="5"/>
  <c r="U2" i="5"/>
  <c r="U2186" i="5"/>
  <c r="U2406" i="5"/>
  <c r="U108" i="5"/>
  <c r="U854" i="5"/>
  <c r="U567" i="5"/>
  <c r="U1049" i="5"/>
  <c r="U937" i="5"/>
  <c r="U1453" i="5"/>
  <c r="U1831" i="5"/>
  <c r="U1245" i="5"/>
  <c r="U1598" i="5"/>
  <c r="U818" i="5"/>
  <c r="U2152" i="5"/>
  <c r="U470" i="5"/>
  <c r="U1746" i="5"/>
  <c r="U450" i="5"/>
  <c r="U1690" i="5"/>
  <c r="U2424" i="5"/>
  <c r="U903" i="5"/>
  <c r="U647" i="5"/>
  <c r="U1955" i="5"/>
  <c r="U1326" i="5"/>
  <c r="U2431" i="5"/>
  <c r="U2352" i="5"/>
  <c r="U1012" i="5"/>
  <c r="U1387" i="5"/>
  <c r="U684" i="5"/>
  <c r="U206" i="5"/>
  <c r="U1125" i="5"/>
  <c r="U1770" i="5"/>
  <c r="U992" i="5"/>
  <c r="U347" i="5"/>
  <c r="U479" i="5"/>
  <c r="U2334" i="5"/>
  <c r="U705" i="5"/>
  <c r="U226" i="5"/>
  <c r="U2353" i="5"/>
  <c r="U819" i="5"/>
  <c r="U756" i="5"/>
  <c r="U527" i="5"/>
  <c r="U1246" i="5"/>
  <c r="U1249" i="5"/>
  <c r="U1229" i="5"/>
  <c r="U1880" i="5"/>
  <c r="U1538" i="5"/>
  <c r="U837" i="5"/>
  <c r="U2042" i="5"/>
  <c r="U1710" i="5"/>
  <c r="U884" i="5"/>
  <c r="U1474" i="5"/>
  <c r="U1736" i="5"/>
  <c r="U2167" i="5"/>
  <c r="U229" i="5"/>
  <c r="U2355" i="5"/>
  <c r="U1772" i="5"/>
  <c r="U2363" i="5"/>
  <c r="U2255" i="5"/>
  <c r="U742" i="5"/>
  <c r="U1626" i="5"/>
  <c r="U659" i="5"/>
  <c r="U1764" i="5"/>
  <c r="U28" i="5"/>
  <c r="U1232" i="5"/>
  <c r="U207" i="5"/>
  <c r="U1884" i="5"/>
  <c r="U477" i="5"/>
  <c r="U881" i="5"/>
  <c r="U186" i="5"/>
  <c r="U1637" i="5"/>
  <c r="U2033" i="5"/>
  <c r="U2393" i="5"/>
  <c r="U300" i="5"/>
  <c r="U1183" i="5"/>
  <c r="U710" i="5"/>
  <c r="U115" i="5"/>
  <c r="U1121" i="5"/>
  <c r="U1117" i="5"/>
  <c r="U982" i="5"/>
  <c r="U802" i="5"/>
  <c r="U1074" i="5"/>
  <c r="U1123" i="5"/>
  <c r="U56" i="5"/>
  <c r="U930" i="5"/>
  <c r="U2348" i="5"/>
  <c r="U386" i="5"/>
  <c r="U828" i="5"/>
  <c r="U1187" i="5"/>
  <c r="U2053" i="5"/>
  <c r="U202" i="5"/>
  <c r="U1630" i="5"/>
  <c r="U1726" i="5"/>
  <c r="U1945" i="5"/>
  <c r="U466" i="5"/>
  <c r="U1078" i="5"/>
  <c r="U1577" i="5"/>
  <c r="U835" i="5"/>
  <c r="U565" i="5"/>
  <c r="U101" i="5"/>
  <c r="U44" i="5"/>
  <c r="U1724" i="5"/>
  <c r="U2369" i="5"/>
  <c r="U2163" i="5"/>
  <c r="U85" i="5"/>
  <c r="U685" i="5"/>
  <c r="U1793" i="5"/>
  <c r="U620" i="5"/>
  <c r="U1956" i="5"/>
  <c r="U642" i="5"/>
  <c r="U518" i="5"/>
  <c r="U318" i="5"/>
  <c r="U2241" i="5"/>
  <c r="U1141" i="5"/>
  <c r="U407" i="5"/>
  <c r="U2316" i="5"/>
  <c r="U1961" i="5"/>
  <c r="U2389" i="5"/>
  <c r="U1638" i="5"/>
  <c r="U30" i="5"/>
  <c r="U213" i="5"/>
  <c r="U2281" i="5"/>
  <c r="U2233" i="5"/>
  <c r="U464" i="5"/>
  <c r="U1294" i="5"/>
  <c r="U773" i="5"/>
  <c r="U1891" i="5"/>
  <c r="U114" i="5"/>
  <c r="U1372" i="5"/>
  <c r="U898" i="5"/>
  <c r="U1878" i="5"/>
  <c r="U2245" i="5"/>
  <c r="U1037" i="5"/>
  <c r="U2052" i="5"/>
  <c r="U2037" i="5"/>
  <c r="U2027" i="5"/>
  <c r="U1477" i="5"/>
  <c r="U1105" i="5"/>
  <c r="U1908" i="5"/>
  <c r="U1863" i="5"/>
  <c r="U365" i="5"/>
  <c r="U827" i="5"/>
  <c r="U1670" i="5"/>
  <c r="U192" i="5"/>
  <c r="U2019" i="5"/>
  <c r="U1455" i="5"/>
  <c r="U1702" i="5"/>
  <c r="U2095" i="5"/>
  <c r="U789" i="5"/>
  <c r="U139" i="5"/>
  <c r="U311" i="5"/>
  <c r="U2278" i="5"/>
  <c r="U1402" i="5"/>
  <c r="U1781" i="5"/>
  <c r="U545" i="5"/>
  <c r="U1031" i="5"/>
  <c r="U838" i="5"/>
  <c r="U1851" i="5"/>
  <c r="U1919" i="5"/>
  <c r="U332" i="5"/>
  <c r="U2213" i="5"/>
  <c r="U2446" i="5"/>
  <c r="U2081" i="5"/>
  <c r="U888" i="5"/>
  <c r="U2065" i="5"/>
  <c r="U284" i="5"/>
  <c r="U645" i="5"/>
  <c r="U1691" i="5"/>
  <c r="U1073" i="5"/>
  <c r="U1952" i="5"/>
  <c r="U673" i="5"/>
  <c r="U864" i="5"/>
  <c r="U1773" i="5"/>
  <c r="U86" i="5"/>
  <c r="U129" i="5"/>
  <c r="U1510" i="5"/>
  <c r="U1943" i="5"/>
  <c r="U1199" i="5"/>
  <c r="U2403" i="5"/>
  <c r="U260" i="5"/>
  <c r="U2174" i="5"/>
  <c r="U1871" i="5"/>
  <c r="U2103" i="5"/>
  <c r="U301" i="5"/>
  <c r="U2138" i="5"/>
  <c r="U1470" i="5"/>
  <c r="U2292" i="5"/>
  <c r="U757" i="5"/>
  <c r="U2420" i="5"/>
  <c r="U1391" i="5"/>
  <c r="U2150" i="5"/>
  <c r="U1998" i="5"/>
  <c r="U949" i="5"/>
  <c r="U728" i="5"/>
  <c r="U956" i="5"/>
  <c r="U1283" i="5"/>
  <c r="U525" i="5"/>
  <c r="U1272" i="5"/>
  <c r="U1392" i="5"/>
  <c r="U2109" i="5"/>
  <c r="U719" i="5"/>
  <c r="U327" i="5"/>
  <c r="U125" i="5"/>
  <c r="U633" i="5"/>
  <c r="U1850" i="5"/>
  <c r="U2391" i="5"/>
  <c r="U1169" i="5"/>
  <c r="U613" i="5"/>
  <c r="U2270" i="5"/>
  <c r="U1467" i="5"/>
  <c r="U7" i="5"/>
  <c r="U797" i="5"/>
  <c r="U1695" i="5"/>
  <c r="U16" i="5"/>
  <c r="U1667" i="5"/>
  <c r="U2134" i="5"/>
  <c r="U1675" i="5"/>
  <c r="U2073" i="5"/>
  <c r="U406" i="5"/>
  <c r="U1381" i="5"/>
  <c r="U2399" i="5"/>
  <c r="U1408" i="5"/>
  <c r="U1138" i="5"/>
  <c r="U1436" i="5"/>
  <c r="U287" i="5"/>
  <c r="U2172" i="5"/>
  <c r="U1650" i="5"/>
  <c r="U181" i="5"/>
  <c r="U1488" i="5"/>
  <c r="U1662" i="5"/>
  <c r="U877" i="5"/>
  <c r="U1589" i="5"/>
  <c r="U1915" i="5"/>
  <c r="U2064" i="5"/>
  <c r="U906" i="5"/>
  <c r="U1614" i="5"/>
  <c r="U127" i="5"/>
  <c r="U452" i="5"/>
  <c r="U1661" i="5"/>
  <c r="U2234" i="5"/>
  <c r="U2370" i="5"/>
  <c r="U2130" i="5"/>
  <c r="U2026" i="5"/>
  <c r="U1936" i="5"/>
  <c r="U894" i="5"/>
  <c r="U1244" i="5"/>
  <c r="U707" i="5"/>
  <c r="T520" i="5"/>
  <c r="S520" i="5" s="1"/>
  <c r="T496" i="5"/>
  <c r="S496" i="5" s="1"/>
  <c r="T509" i="5"/>
  <c r="S509" i="5" s="1"/>
  <c r="T959" i="5"/>
  <c r="S959" i="5" s="1"/>
  <c r="T1716" i="5"/>
  <c r="S1716" i="5" s="1"/>
  <c r="T2035" i="5"/>
  <c r="S2035" i="5" s="1"/>
  <c r="T1390" i="5"/>
  <c r="S1390" i="5" s="1"/>
  <c r="T2430" i="5"/>
  <c r="S2430" i="5" s="1"/>
  <c r="T1428" i="5"/>
  <c r="S1428" i="5" s="1"/>
  <c r="T262" i="5"/>
  <c r="S262" i="5" s="1"/>
  <c r="T460" i="5"/>
  <c r="S460" i="5" s="1"/>
  <c r="T585" i="5"/>
  <c r="S585" i="5" s="1"/>
  <c r="T2339" i="5"/>
  <c r="S2339" i="5" s="1"/>
  <c r="T41" i="5"/>
  <c r="S41" i="5" s="1"/>
  <c r="T1666" i="5"/>
  <c r="S1666" i="5" s="1"/>
  <c r="T1247" i="5"/>
  <c r="S1247" i="5" s="1"/>
  <c r="T626" i="5"/>
  <c r="S626" i="5" s="1"/>
  <c r="T2411" i="5"/>
  <c r="S2411" i="5" s="1"/>
  <c r="T1233" i="5"/>
  <c r="S1233" i="5" s="1"/>
  <c r="T307" i="5"/>
  <c r="S307" i="5" s="1"/>
  <c r="T2438" i="5"/>
  <c r="S2438" i="5" s="1"/>
  <c r="T339" i="5"/>
  <c r="S339" i="5" s="1"/>
  <c r="T954" i="5"/>
  <c r="S954" i="5" s="1"/>
  <c r="T1356" i="5"/>
  <c r="S1356" i="5" s="1"/>
  <c r="T615" i="5"/>
  <c r="S615" i="5" s="1"/>
  <c r="T1572" i="5"/>
  <c r="S1572" i="5" s="1"/>
  <c r="T368" i="5"/>
  <c r="S368" i="5" s="1"/>
  <c r="T268" i="5"/>
  <c r="S268" i="5" s="1"/>
  <c r="T889" i="5"/>
  <c r="S889" i="5" s="1"/>
  <c r="T1923" i="5"/>
  <c r="S1923" i="5" s="1"/>
  <c r="T1843" i="5"/>
  <c r="S1843" i="5" s="1"/>
  <c r="T1096" i="5"/>
  <c r="S1096" i="5" s="1"/>
  <c r="T1777" i="5"/>
  <c r="S1777" i="5" s="1"/>
  <c r="T979" i="5"/>
  <c r="S979" i="5" s="1"/>
  <c r="T1285" i="5"/>
  <c r="S1285" i="5" s="1"/>
  <c r="T1112" i="5"/>
  <c r="S1112" i="5" s="1"/>
  <c r="T2000" i="5"/>
  <c r="S2000" i="5" s="1"/>
  <c r="T1601" i="5"/>
  <c r="S1601" i="5" s="1"/>
  <c r="T1128" i="5"/>
  <c r="S1128" i="5" s="1"/>
  <c r="T1888" i="5"/>
  <c r="S1888" i="5" s="1"/>
  <c r="T1483" i="5"/>
  <c r="S1483" i="5" s="1"/>
  <c r="T2191" i="5"/>
  <c r="S2191" i="5" s="1"/>
  <c r="T1093" i="5"/>
  <c r="S1093" i="5" s="1"/>
  <c r="T1954" i="5"/>
  <c r="S1954" i="5" s="1"/>
  <c r="T696" i="5"/>
  <c r="S696" i="5" s="1"/>
  <c r="T672" i="5"/>
  <c r="S672" i="5" s="1"/>
  <c r="T1344" i="5"/>
  <c r="S1344" i="5" s="1"/>
  <c r="T2429" i="5"/>
  <c r="S2429" i="5" s="1"/>
  <c r="T1179" i="5"/>
  <c r="S1179" i="5" s="1"/>
  <c r="T32" i="5"/>
  <c r="S32" i="5" s="1"/>
  <c r="T607" i="5"/>
  <c r="S607" i="5" s="1"/>
  <c r="T2414" i="5"/>
  <c r="S2414" i="5" s="1"/>
  <c r="T1015" i="5"/>
  <c r="S1015" i="5" s="1"/>
  <c r="T676" i="5"/>
  <c r="S676" i="5" s="1"/>
  <c r="T1762" i="5"/>
  <c r="S1762" i="5" s="1"/>
  <c r="T1928" i="5"/>
  <c r="S1928" i="5" s="1"/>
  <c r="T886" i="5"/>
  <c r="S886" i="5" s="1"/>
  <c r="T488" i="5"/>
  <c r="S488" i="5" s="1"/>
  <c r="T2005" i="5"/>
  <c r="S2005" i="5" s="1"/>
  <c r="T1260" i="5"/>
  <c r="S1260" i="5" s="1"/>
  <c r="T2329" i="5"/>
  <c r="S2329" i="5" s="1"/>
  <c r="T1595" i="5"/>
  <c r="S1595" i="5" s="1"/>
  <c r="T2242" i="5"/>
  <c r="S2242" i="5" s="1"/>
  <c r="T1911" i="5"/>
  <c r="S1911" i="5" s="1"/>
  <c r="T1321" i="5"/>
  <c r="S1321" i="5" s="1"/>
  <c r="T1731" i="5"/>
  <c r="S1731" i="5" s="1"/>
  <c r="T632" i="5"/>
  <c r="S632" i="5" s="1"/>
  <c r="T1329" i="5"/>
  <c r="S1329" i="5" s="1"/>
  <c r="T1411" i="5"/>
  <c r="S1411" i="5" s="1"/>
  <c r="T1895" i="5"/>
  <c r="S1895" i="5" s="1"/>
  <c r="T556" i="5"/>
  <c r="S556" i="5" s="1"/>
  <c r="T741" i="5"/>
  <c r="S741" i="5" s="1"/>
  <c r="T1330" i="5"/>
  <c r="S1330" i="5" s="1"/>
  <c r="T469" i="5"/>
  <c r="S469" i="5" s="1"/>
  <c r="T600" i="5"/>
  <c r="S600" i="5" s="1"/>
  <c r="T1192" i="5"/>
  <c r="S1192" i="5" s="1"/>
  <c r="T1505" i="5"/>
  <c r="S1505" i="5" s="1"/>
  <c r="T1445" i="5"/>
  <c r="S1445" i="5" s="1"/>
  <c r="T2164" i="5"/>
  <c r="S2164" i="5" s="1"/>
  <c r="T1288" i="5"/>
  <c r="S1288" i="5" s="1"/>
  <c r="T2299" i="5"/>
  <c r="S2299" i="5" s="1"/>
  <c r="T2038" i="5"/>
  <c r="S2038" i="5" s="1"/>
  <c r="T2421" i="5"/>
  <c r="S2421" i="5" s="1"/>
  <c r="T1648" i="5"/>
  <c r="S1648" i="5" s="1"/>
  <c r="T84" i="5"/>
  <c r="S84" i="5" s="1"/>
  <c r="T1829" i="5"/>
  <c r="S1829" i="5" s="1"/>
  <c r="T971" i="5"/>
  <c r="S971" i="5" s="1"/>
  <c r="T1965" i="5"/>
  <c r="S1965" i="5" s="1"/>
  <c r="T2066" i="5"/>
  <c r="S2066" i="5" s="1"/>
  <c r="T1734" i="5"/>
  <c r="S1734" i="5" s="1"/>
  <c r="T272" i="5"/>
  <c r="S272" i="5" s="1"/>
  <c r="T2449" i="5"/>
  <c r="S2449" i="5" s="1"/>
  <c r="T1014" i="5"/>
  <c r="S1014" i="5" s="1"/>
  <c r="T2304" i="5"/>
  <c r="S2304" i="5" s="1"/>
  <c r="T140" i="5"/>
  <c r="S140" i="5" s="1"/>
  <c r="T193" i="5"/>
  <c r="S193" i="5" s="1"/>
  <c r="T2284" i="5"/>
  <c r="S2284" i="5" s="1"/>
  <c r="T521" i="5"/>
  <c r="S521" i="5" s="1"/>
  <c r="T1902" i="5"/>
  <c r="S1902" i="5" s="1"/>
  <c r="T1085" i="5"/>
  <c r="S1085" i="5" s="1"/>
  <c r="T1942" i="5"/>
  <c r="S1942" i="5" s="1"/>
  <c r="T106" i="5"/>
  <c r="S106" i="5" s="1"/>
  <c r="T2044" i="5"/>
  <c r="S2044" i="5" s="1"/>
  <c r="T523" i="5"/>
  <c r="S523" i="5" s="1"/>
  <c r="T2199" i="5"/>
  <c r="S2199" i="5" s="1"/>
  <c r="T1189" i="5"/>
  <c r="S1189" i="5" s="1"/>
  <c r="T90" i="5"/>
  <c r="S90" i="5" s="1"/>
  <c r="T1327" i="5"/>
  <c r="S1327" i="5" s="1"/>
  <c r="T1948" i="5"/>
  <c r="S1948" i="5" s="1"/>
  <c r="T908" i="5"/>
  <c r="S908" i="5" s="1"/>
  <c r="T1561" i="5"/>
  <c r="S1561" i="5" s="1"/>
  <c r="T822" i="5"/>
  <c r="S822" i="5" s="1"/>
  <c r="T46" i="5"/>
  <c r="S46" i="5" s="1"/>
  <c r="T911" i="5"/>
  <c r="S911" i="5" s="1"/>
  <c r="T1088" i="5"/>
  <c r="S1088" i="5" s="1"/>
  <c r="T1775" i="5"/>
  <c r="S1775" i="5" s="1"/>
  <c r="T539" i="5"/>
  <c r="S539" i="5" s="1"/>
  <c r="T1395" i="5"/>
  <c r="S1395" i="5" s="1"/>
  <c r="T265" i="5"/>
  <c r="S265" i="5" s="1"/>
  <c r="T2256" i="5"/>
  <c r="S2256" i="5" s="1"/>
  <c r="T1130" i="5"/>
  <c r="S1130" i="5" s="1"/>
  <c r="T586" i="5"/>
  <c r="S586" i="5" s="1"/>
  <c r="T793" i="5"/>
  <c r="S793" i="5" s="1"/>
  <c r="T2294" i="5"/>
  <c r="S2294" i="5" s="1"/>
  <c r="T510" i="5"/>
  <c r="S510" i="5" s="1"/>
  <c r="T805" i="5"/>
  <c r="S805" i="5" s="1"/>
  <c r="T1643" i="5"/>
  <c r="S1643" i="5" s="1"/>
  <c r="T1072" i="5"/>
  <c r="S1072" i="5" s="1"/>
  <c r="T1139" i="5"/>
  <c r="S1139" i="5" s="1"/>
  <c r="T715" i="5"/>
  <c r="S715" i="5" s="1"/>
  <c r="T1471" i="5"/>
  <c r="S1471" i="5" s="1"/>
  <c r="T1498" i="5"/>
  <c r="S1498" i="5" s="1"/>
  <c r="T1124" i="5"/>
  <c r="S1124" i="5" s="1"/>
  <c r="T2227" i="5"/>
  <c r="S2227" i="5" s="1"/>
  <c r="T463" i="5"/>
  <c r="S463" i="5" s="1"/>
  <c r="T1898" i="5"/>
  <c r="S1898" i="5" s="1"/>
  <c r="T506" i="5"/>
  <c r="S506" i="5" s="1"/>
  <c r="T158" i="5"/>
  <c r="S158" i="5" s="1"/>
  <c r="T356" i="5"/>
  <c r="S356" i="5" s="1"/>
  <c r="T1020" i="5"/>
  <c r="S1020" i="5" s="1"/>
  <c r="T1155" i="5"/>
  <c r="S1155" i="5" s="1"/>
  <c r="T2268" i="5"/>
  <c r="S2268" i="5" s="1"/>
  <c r="T2448" i="5"/>
  <c r="S2448" i="5" s="1"/>
  <c r="T1574" i="5"/>
  <c r="S1574" i="5" s="1"/>
  <c r="T765" i="5"/>
  <c r="S765" i="5" s="1"/>
  <c r="T1494" i="5"/>
  <c r="S1494" i="5" s="1"/>
  <c r="T2289" i="5"/>
  <c r="S2289" i="5" s="1"/>
  <c r="T104" i="5"/>
  <c r="S104" i="5" s="1"/>
  <c r="T1090" i="5"/>
  <c r="S1090" i="5" s="1"/>
  <c r="T344" i="5"/>
  <c r="S344" i="5" s="1"/>
  <c r="T2182" i="5"/>
  <c r="S2182" i="5" s="1"/>
  <c r="T1549" i="5"/>
  <c r="S1549" i="5" s="1"/>
  <c r="T1495" i="5"/>
  <c r="S1495" i="5" s="1"/>
  <c r="T233" i="5"/>
  <c r="S233" i="5" s="1"/>
  <c r="T1644" i="5"/>
  <c r="S1644" i="5" s="1"/>
  <c r="T1275" i="5"/>
  <c r="S1275" i="5" s="1"/>
  <c r="T183" i="5"/>
  <c r="S183" i="5" s="1"/>
  <c r="T628" i="5"/>
  <c r="S628" i="5" s="1"/>
  <c r="T1173" i="5"/>
  <c r="S1173" i="5" s="1"/>
  <c r="T2300" i="5"/>
  <c r="S2300" i="5" s="1"/>
  <c r="T2297" i="5"/>
  <c r="S2297" i="5" s="1"/>
  <c r="T2166" i="5"/>
  <c r="S2166" i="5" s="1"/>
  <c r="T1522" i="5"/>
  <c r="S1522" i="5" s="1"/>
  <c r="T1464" i="5"/>
  <c r="S1464" i="5" s="1"/>
  <c r="T100" i="5"/>
  <c r="S100" i="5" s="1"/>
  <c r="T569" i="5"/>
  <c r="S569" i="5" s="1"/>
  <c r="T1992" i="5"/>
  <c r="S1992" i="5" s="1"/>
  <c r="T1792" i="5"/>
  <c r="S1792" i="5" s="1"/>
  <c r="T815" i="5"/>
  <c r="S815" i="5" s="1"/>
  <c r="T324" i="5"/>
  <c r="S324" i="5" s="1"/>
  <c r="T1568" i="5"/>
  <c r="S1568" i="5" s="1"/>
  <c r="T2049" i="5"/>
  <c r="S2049" i="5" s="1"/>
  <c r="T1106" i="5"/>
  <c r="S1106" i="5" s="1"/>
  <c r="T1513" i="5"/>
  <c r="S1513" i="5" s="1"/>
  <c r="T1492" i="5"/>
  <c r="S1492" i="5" s="1"/>
  <c r="T893" i="5"/>
  <c r="S893" i="5" s="1"/>
  <c r="T2230" i="5"/>
  <c r="S2230" i="5" s="1"/>
  <c r="T2209" i="5"/>
  <c r="S2209" i="5" s="1"/>
  <c r="T349" i="5"/>
  <c r="S349" i="5" s="1"/>
  <c r="T629" i="5"/>
  <c r="S629" i="5" s="1"/>
  <c r="T2171" i="5"/>
  <c r="S2171" i="5" s="1"/>
  <c r="T1659" i="5"/>
  <c r="S1659" i="5" s="1"/>
  <c r="T1412" i="5"/>
  <c r="S1412" i="5" s="1"/>
  <c r="T513" i="5"/>
  <c r="S513" i="5" s="1"/>
  <c r="T2348" i="5"/>
  <c r="S2348" i="5" s="1"/>
  <c r="T1354" i="5"/>
  <c r="S1354" i="5" s="1"/>
  <c r="T855" i="5"/>
  <c r="S855" i="5" s="1"/>
  <c r="T1614" i="5"/>
  <c r="S1614" i="5" s="1"/>
  <c r="T225" i="5"/>
  <c r="S225" i="5" s="1"/>
  <c r="T577" i="5"/>
  <c r="S577" i="5" s="1"/>
  <c r="T668" i="5"/>
  <c r="S668" i="5" s="1"/>
  <c r="T1856" i="5"/>
  <c r="S1856" i="5" s="1"/>
  <c r="T1797" i="5"/>
  <c r="S1797" i="5" s="1"/>
  <c r="T892" i="5"/>
  <c r="S892" i="5" s="1"/>
  <c r="T1374" i="5"/>
  <c r="S1374" i="5" s="1"/>
  <c r="T1795" i="5"/>
  <c r="S1795" i="5" s="1"/>
  <c r="T2436" i="5"/>
  <c r="S2436" i="5" s="1"/>
  <c r="T1535" i="5"/>
  <c r="S1535" i="5" s="1"/>
  <c r="T2203" i="5"/>
  <c r="S2203" i="5" s="1"/>
  <c r="T214" i="5"/>
  <c r="S214" i="5" s="1"/>
  <c r="T1726" i="5"/>
  <c r="S1726" i="5" s="1"/>
  <c r="T1420" i="5"/>
  <c r="S1420" i="5" s="1"/>
  <c r="T2400" i="5"/>
  <c r="S2400" i="5" s="1"/>
  <c r="T481" i="5"/>
  <c r="S481" i="5" s="1"/>
  <c r="T993" i="5"/>
  <c r="S993" i="5" s="1"/>
  <c r="T386" i="5"/>
  <c r="S386" i="5" s="1"/>
  <c r="T648" i="5"/>
  <c r="S648" i="5" s="1"/>
  <c r="T459" i="5"/>
  <c r="S459" i="5" s="1"/>
  <c r="T1880" i="5"/>
  <c r="S1880" i="5" s="1"/>
  <c r="T328" i="5"/>
  <c r="S328" i="5" s="1"/>
  <c r="T1487" i="5"/>
  <c r="S1487" i="5" s="1"/>
  <c r="T56" i="5"/>
  <c r="S56" i="5" s="1"/>
  <c r="T620" i="5"/>
  <c r="S620" i="5" s="1"/>
  <c r="T884" i="5"/>
  <c r="S884" i="5" s="1"/>
  <c r="T1099" i="5"/>
  <c r="S1099" i="5" s="1"/>
  <c r="T1036" i="5"/>
  <c r="S1036" i="5" s="1"/>
  <c r="T2031" i="5"/>
  <c r="S2031" i="5" s="1"/>
  <c r="T1449" i="5"/>
  <c r="S1449" i="5" s="1"/>
  <c r="T1541" i="5"/>
  <c r="S1541" i="5" s="1"/>
  <c r="T768" i="5"/>
  <c r="S768" i="5" s="1"/>
  <c r="T52" i="5"/>
  <c r="S52" i="5" s="1"/>
  <c r="T1392" i="5"/>
  <c r="S1392" i="5" s="1"/>
  <c r="T1193" i="5"/>
  <c r="S1193" i="5" s="1"/>
  <c r="T956" i="5"/>
  <c r="S956" i="5" s="1"/>
  <c r="T1477" i="5"/>
  <c r="S1477" i="5" s="1"/>
  <c r="T2045" i="5"/>
  <c r="S2045" i="5" s="1"/>
  <c r="T322" i="5"/>
  <c r="S322" i="5" s="1"/>
  <c r="T786" i="5"/>
  <c r="S786" i="5" s="1"/>
  <c r="T1813" i="5"/>
  <c r="S1813" i="5" s="1"/>
  <c r="T1071" i="5"/>
  <c r="S1071" i="5" s="1"/>
  <c r="T1176" i="5"/>
  <c r="S1176" i="5" s="1"/>
  <c r="T1114" i="5"/>
  <c r="S1114" i="5" s="1"/>
  <c r="T1859" i="5"/>
  <c r="S1859" i="5" s="1"/>
  <c r="T667" i="5"/>
  <c r="S667" i="5" s="1"/>
  <c r="T1187" i="5"/>
  <c r="S1187" i="5" s="1"/>
  <c r="T900" i="5"/>
  <c r="S900" i="5" s="1"/>
  <c r="T1634" i="5"/>
  <c r="S1634" i="5" s="1"/>
  <c r="T1341" i="5"/>
  <c r="S1341" i="5" s="1"/>
  <c r="T292" i="5"/>
  <c r="S292" i="5" s="1"/>
  <c r="T930" i="5"/>
  <c r="S930" i="5" s="1"/>
  <c r="T828" i="5"/>
  <c r="S828" i="5" s="1"/>
  <c r="T718" i="5"/>
  <c r="S718" i="5" s="1"/>
  <c r="T1272" i="5"/>
  <c r="S1272" i="5" s="1"/>
  <c r="T283" i="5"/>
  <c r="S283" i="5" s="1"/>
  <c r="T2323" i="5"/>
  <c r="S2323" i="5" s="1"/>
  <c r="T1538" i="5"/>
  <c r="S1538" i="5" s="1"/>
  <c r="T2013" i="5"/>
  <c r="S2013" i="5" s="1"/>
  <c r="T2030" i="5"/>
  <c r="S2030" i="5" s="1"/>
  <c r="T2128" i="5"/>
  <c r="S2128" i="5" s="1"/>
  <c r="T1431" i="5"/>
  <c r="S1431" i="5" s="1"/>
  <c r="T1744" i="5"/>
  <c r="S1744" i="5" s="1"/>
  <c r="T926" i="5"/>
  <c r="S926" i="5" s="1"/>
  <c r="T1074" i="5"/>
  <c r="S1074" i="5" s="1"/>
  <c r="T933" i="5"/>
  <c r="S933" i="5" s="1"/>
  <c r="T2386" i="5"/>
  <c r="S2386" i="5" s="1"/>
  <c r="T745" i="5"/>
  <c r="S745" i="5" s="1"/>
  <c r="T1849" i="5"/>
  <c r="S1849" i="5" s="1"/>
  <c r="T1742" i="5"/>
  <c r="S1742" i="5" s="1"/>
  <c r="T808" i="5"/>
  <c r="S808" i="5" s="1"/>
  <c r="T1372" i="5"/>
  <c r="S1372" i="5" s="1"/>
  <c r="T1486" i="5"/>
  <c r="S1486" i="5" s="1"/>
  <c r="T1201" i="5"/>
  <c r="S1201" i="5" s="1"/>
  <c r="T2305" i="5"/>
  <c r="S2305" i="5" s="1"/>
  <c r="T1949" i="5"/>
  <c r="S1949" i="5" s="1"/>
  <c r="T767" i="5"/>
  <c r="S767" i="5" s="1"/>
  <c r="T1123" i="5"/>
  <c r="S1123" i="5" s="1"/>
  <c r="T1138" i="5"/>
  <c r="S1138" i="5" s="1"/>
  <c r="T163" i="5"/>
  <c r="S163" i="5" s="1"/>
  <c r="T1025" i="5"/>
  <c r="S1025" i="5" s="1"/>
  <c r="T1630" i="5"/>
  <c r="S1630" i="5" s="1"/>
  <c r="T2364" i="5"/>
  <c r="S2364" i="5" s="1"/>
  <c r="T2350" i="5"/>
  <c r="S2350" i="5" s="1"/>
  <c r="T683" i="5"/>
  <c r="S683" i="5" s="1"/>
  <c r="T1008" i="5"/>
  <c r="S1008" i="5" s="1"/>
  <c r="T2404" i="5"/>
  <c r="S2404" i="5" s="1"/>
  <c r="T2173" i="5"/>
  <c r="S2173" i="5" s="1"/>
  <c r="T1904" i="5"/>
  <c r="S1904" i="5" s="1"/>
  <c r="T59" i="5"/>
  <c r="S59" i="5" s="1"/>
  <c r="T404" i="5"/>
  <c r="S404" i="5" s="1"/>
  <c r="T1442" i="5"/>
  <c r="S1442" i="5" s="1"/>
  <c r="T1931" i="5"/>
  <c r="S1931" i="5" s="1"/>
  <c r="T809" i="5"/>
  <c r="S809" i="5" s="1"/>
  <c r="T772" i="5"/>
  <c r="S772" i="5" s="1"/>
  <c r="T1458" i="5"/>
  <c r="S1458" i="5" s="1"/>
  <c r="T2309" i="5"/>
  <c r="S2309" i="5" s="1"/>
  <c r="T1403" i="5"/>
  <c r="S1403" i="5" s="1"/>
  <c r="T1249" i="5"/>
  <c r="S1249" i="5" s="1"/>
  <c r="T1398" i="5"/>
  <c r="S1398" i="5" s="1"/>
  <c r="T2104" i="5"/>
  <c r="S2104" i="5" s="1"/>
  <c r="T166" i="5"/>
  <c r="S166" i="5" s="1"/>
  <c r="T95" i="5"/>
  <c r="S95" i="5" s="1"/>
  <c r="T501" i="5"/>
  <c r="S501" i="5" s="1"/>
  <c r="T1906" i="5"/>
  <c r="S1906" i="5" s="1"/>
  <c r="T597" i="5"/>
  <c r="S597" i="5" s="1"/>
  <c r="T2422" i="5"/>
  <c r="S2422" i="5" s="1"/>
  <c r="T1229" i="5"/>
  <c r="S1229" i="5" s="1"/>
  <c r="T1673" i="5"/>
  <c r="S1673" i="5" s="1"/>
  <c r="T1259" i="5"/>
  <c r="S1259" i="5" s="1"/>
  <c r="T1110" i="5"/>
  <c r="S1110" i="5" s="1"/>
  <c r="T1337" i="5"/>
  <c r="S1337" i="5" s="1"/>
  <c r="T1598" i="5"/>
  <c r="S1598" i="5" s="1"/>
  <c r="T419" i="5"/>
  <c r="S419" i="5" s="1"/>
  <c r="T1576" i="5"/>
  <c r="S1576" i="5" s="1"/>
  <c r="T1687" i="5"/>
  <c r="S1687" i="5" s="1"/>
  <c r="T582" i="5"/>
  <c r="S582" i="5" s="1"/>
  <c r="T321" i="5"/>
  <c r="S321" i="5" s="1"/>
  <c r="T175" i="5"/>
  <c r="S175" i="5" s="1"/>
  <c r="T1213" i="5"/>
  <c r="S1213" i="5" s="1"/>
  <c r="T621" i="5"/>
  <c r="S621" i="5" s="1"/>
  <c r="T943" i="5"/>
  <c r="S943" i="5" s="1"/>
  <c r="T1284" i="5"/>
  <c r="S1284" i="5" s="1"/>
  <c r="T1182" i="5"/>
  <c r="S1182" i="5" s="1"/>
  <c r="T1647" i="5"/>
  <c r="S1647" i="5" s="1"/>
  <c r="T1382" i="5"/>
  <c r="S1382" i="5" s="1"/>
  <c r="T26" i="5"/>
  <c r="S26" i="5" s="1"/>
  <c r="T861" i="5"/>
  <c r="S861" i="5" s="1"/>
  <c r="T1121" i="5"/>
  <c r="S1121" i="5" s="1"/>
  <c r="T1342" i="5"/>
  <c r="S1342" i="5" s="1"/>
  <c r="T94" i="5"/>
  <c r="S94" i="5" s="1"/>
  <c r="T261" i="5"/>
  <c r="S261" i="5" s="1"/>
  <c r="T1261" i="5"/>
  <c r="S1261" i="5" s="1"/>
  <c r="T804" i="5"/>
  <c r="S804" i="5" s="1"/>
  <c r="T1827" i="5"/>
  <c r="S1827" i="5" s="1"/>
  <c r="T1555" i="5"/>
  <c r="S1555" i="5" s="1"/>
  <c r="T2375" i="5"/>
  <c r="S2375" i="5" s="1"/>
  <c r="T965" i="5"/>
  <c r="S965" i="5" s="1"/>
  <c r="T1323" i="5"/>
  <c r="S1323" i="5" s="1"/>
  <c r="T388" i="5"/>
  <c r="S388" i="5" s="1"/>
  <c r="T1322" i="5"/>
  <c r="S1322" i="5" s="1"/>
  <c r="T1203" i="5"/>
  <c r="S1203" i="5" s="1"/>
  <c r="T775" i="5"/>
  <c r="S775" i="5" s="1"/>
  <c r="T1719" i="5"/>
  <c r="S1719" i="5" s="1"/>
  <c r="T379" i="5"/>
  <c r="S379" i="5" s="1"/>
  <c r="T1615" i="5"/>
  <c r="S1615" i="5" s="1"/>
  <c r="T1952" i="5"/>
  <c r="S1952" i="5" s="1"/>
  <c r="T2293" i="5"/>
  <c r="S2293" i="5" s="1"/>
  <c r="T1331" i="5"/>
  <c r="S1331" i="5" s="1"/>
  <c r="T2048" i="5"/>
  <c r="S2048" i="5" s="1"/>
  <c r="T1867" i="5"/>
  <c r="S1867" i="5" s="1"/>
  <c r="T1393" i="5"/>
  <c r="S1393" i="5" s="1"/>
  <c r="T2153" i="5"/>
  <c r="S2153" i="5" s="1"/>
  <c r="T462" i="5"/>
  <c r="S462" i="5" s="1"/>
  <c r="T1809" i="5"/>
  <c r="S1809" i="5" s="1"/>
  <c r="T519" i="5"/>
  <c r="S519" i="5" s="1"/>
  <c r="T357" i="5"/>
  <c r="S357" i="5" s="1"/>
  <c r="T352" i="5"/>
  <c r="S352" i="5" s="1"/>
  <c r="T228" i="5"/>
  <c r="S228" i="5" s="1"/>
  <c r="T1536" i="5"/>
  <c r="S1536" i="5" s="1"/>
  <c r="T1584" i="5"/>
  <c r="S1584" i="5" s="1"/>
  <c r="T517" i="5"/>
  <c r="S517" i="5" s="1"/>
  <c r="T2110" i="5"/>
  <c r="S2110" i="5" s="1"/>
  <c r="T418" i="5"/>
  <c r="S418" i="5" s="1"/>
  <c r="T1893" i="5"/>
  <c r="S1893" i="5" s="1"/>
  <c r="T53" i="5"/>
  <c r="S53" i="5" s="1"/>
  <c r="T2020" i="5"/>
  <c r="S2020" i="5" s="1"/>
  <c r="T1972" i="5"/>
  <c r="S1972" i="5" s="1"/>
  <c r="T1018" i="5"/>
  <c r="S1018" i="5" s="1"/>
  <c r="T695" i="5"/>
  <c r="S695" i="5" s="1"/>
  <c r="T1009" i="5"/>
  <c r="S1009" i="5" s="1"/>
  <c r="T1219" i="5"/>
  <c r="S1219" i="5" s="1"/>
  <c r="T1822" i="5"/>
  <c r="S1822" i="5" s="1"/>
  <c r="T276" i="5"/>
  <c r="S276" i="5" s="1"/>
  <c r="T932" i="5"/>
  <c r="S932" i="5" s="1"/>
  <c r="T64" i="5"/>
  <c r="S64" i="5" s="1"/>
  <c r="T346" i="5"/>
  <c r="S346" i="5" s="1"/>
  <c r="T1043" i="5"/>
  <c r="S1043" i="5" s="1"/>
  <c r="T1676" i="5"/>
  <c r="S1676" i="5" s="1"/>
  <c r="T1379" i="5"/>
  <c r="S1379" i="5" s="1"/>
  <c r="T2406" i="5"/>
  <c r="S2406" i="5" s="1"/>
  <c r="T2378" i="5"/>
  <c r="S2378" i="5" s="1"/>
  <c r="T674" i="5"/>
  <c r="S674" i="5" s="1"/>
  <c r="T612" i="5"/>
  <c r="S612" i="5" s="1"/>
  <c r="T1253" i="5"/>
  <c r="S1253" i="5" s="1"/>
  <c r="T1707" i="5"/>
  <c r="S1707" i="5" s="1"/>
  <c r="T1077" i="5"/>
  <c r="S1077" i="5" s="1"/>
  <c r="T2010" i="5"/>
  <c r="S2010" i="5" s="1"/>
  <c r="T1857" i="5"/>
  <c r="S1857" i="5" s="1"/>
  <c r="T801" i="5"/>
  <c r="S801" i="5" s="1"/>
  <c r="T935" i="5"/>
  <c r="S935" i="5" s="1"/>
  <c r="T684" i="5"/>
  <c r="S684" i="5" s="1"/>
  <c r="T288" i="5"/>
  <c r="S288" i="5" s="1"/>
  <c r="T2228" i="5"/>
  <c r="S2228" i="5" s="1"/>
  <c r="T614" i="5"/>
  <c r="S614" i="5" s="1"/>
  <c r="T638" i="5"/>
  <c r="S638" i="5" s="1"/>
  <c r="T1057" i="5"/>
  <c r="S1057" i="5" s="1"/>
  <c r="T2186" i="5"/>
  <c r="S2186" i="5" s="1"/>
  <c r="T1749" i="5"/>
  <c r="S1749" i="5" s="1"/>
  <c r="T749" i="5"/>
  <c r="S749" i="5" s="1"/>
  <c r="T813" i="5"/>
  <c r="S813" i="5" s="1"/>
  <c r="T2131" i="5"/>
  <c r="S2131" i="5" s="1"/>
  <c r="T2077" i="5"/>
  <c r="S2077" i="5" s="1"/>
  <c r="T538" i="5"/>
  <c r="S538" i="5" s="1"/>
  <c r="T1022" i="5"/>
  <c r="S1022" i="5" s="1"/>
  <c r="T2124" i="5"/>
  <c r="S2124" i="5" s="1"/>
  <c r="T572" i="5"/>
  <c r="S572" i="5" s="1"/>
  <c r="T81" i="5"/>
  <c r="S81" i="5" s="1"/>
  <c r="T2349" i="5"/>
  <c r="S2349" i="5" s="1"/>
  <c r="T1448" i="5"/>
  <c r="S1448" i="5" s="1"/>
  <c r="T423" i="5"/>
  <c r="S423" i="5" s="1"/>
  <c r="T482" i="5"/>
  <c r="S482" i="5" s="1"/>
  <c r="T2073" i="5"/>
  <c r="S2073" i="5" s="1"/>
  <c r="T567" i="5"/>
  <c r="S567" i="5" s="1"/>
  <c r="T2397" i="5"/>
  <c r="S2397" i="5" s="1"/>
  <c r="T1298" i="5"/>
  <c r="S1298" i="5" s="1"/>
  <c r="T2259" i="5"/>
  <c r="S2259" i="5" s="1"/>
  <c r="T851" i="5"/>
  <c r="S851" i="5" s="1"/>
  <c r="T1439" i="5"/>
  <c r="S1439" i="5" s="1"/>
  <c r="T3" i="5"/>
  <c r="S3" i="5" s="1"/>
  <c r="T2142" i="5"/>
  <c r="S2142" i="5" s="1"/>
  <c r="T48" i="5"/>
  <c r="S48" i="5" s="1"/>
  <c r="T1381" i="5"/>
  <c r="S1381" i="5" s="1"/>
  <c r="T901" i="5"/>
  <c r="S901" i="5" s="1"/>
  <c r="T1835" i="5"/>
  <c r="S1835" i="5" s="1"/>
  <c r="T229" i="5"/>
  <c r="S229" i="5" s="1"/>
  <c r="T1937" i="5"/>
  <c r="S1937" i="5" s="1"/>
  <c r="T916" i="5"/>
  <c r="S916" i="5" s="1"/>
  <c r="T243" i="5"/>
  <c r="S243" i="5" s="1"/>
  <c r="T903" i="5"/>
  <c r="S903" i="5" s="1"/>
  <c r="T2222" i="5"/>
  <c r="S2222" i="5" s="1"/>
  <c r="T2067" i="5"/>
  <c r="S2067" i="5" s="1"/>
  <c r="T647" i="5"/>
  <c r="S647" i="5" s="1"/>
  <c r="T631" i="5"/>
  <c r="S631" i="5" s="1"/>
  <c r="T1083" i="5"/>
  <c r="S1083" i="5" s="1"/>
  <c r="T2201" i="5"/>
  <c r="S2201" i="5" s="1"/>
  <c r="T1971" i="5"/>
  <c r="S1971" i="5" s="1"/>
  <c r="T253" i="5"/>
  <c r="S253" i="5" s="1"/>
  <c r="T347" i="5"/>
  <c r="S347" i="5" s="1"/>
  <c r="T1938" i="5"/>
  <c r="S1938" i="5" s="1"/>
  <c r="T303" i="5"/>
  <c r="S303" i="5" s="1"/>
  <c r="T1384" i="5"/>
  <c r="S1384" i="5" s="1"/>
  <c r="T1234" i="5"/>
  <c r="S1234" i="5" s="1"/>
  <c r="T601" i="5"/>
  <c r="S601" i="5" s="1"/>
  <c r="T2194" i="5"/>
  <c r="S2194" i="5" s="1"/>
  <c r="T1406" i="5"/>
  <c r="S1406" i="5" s="1"/>
  <c r="T1286" i="5"/>
  <c r="S1286" i="5" s="1"/>
  <c r="T854" i="5"/>
  <c r="S854" i="5" s="1"/>
  <c r="T1570" i="5"/>
  <c r="S1570" i="5" s="1"/>
  <c r="T1802" i="5"/>
  <c r="S1802" i="5" s="1"/>
  <c r="T1504" i="5"/>
  <c r="S1504" i="5" s="1"/>
  <c r="T119" i="5"/>
  <c r="S119" i="5" s="1"/>
  <c r="T1664" i="5"/>
  <c r="S1664" i="5" s="1"/>
  <c r="T1645" i="5"/>
  <c r="S1645" i="5" s="1"/>
  <c r="T441" i="5"/>
  <c r="S441" i="5" s="1"/>
  <c r="T1821" i="5"/>
  <c r="S1821" i="5" s="1"/>
  <c r="T1887" i="5"/>
  <c r="S1887" i="5" s="1"/>
  <c r="T2249" i="5"/>
  <c r="S2249" i="5" s="1"/>
  <c r="T1567" i="5"/>
  <c r="S1567" i="5" s="1"/>
  <c r="T888" i="5"/>
  <c r="S888" i="5" s="1"/>
  <c r="T194" i="5"/>
  <c r="S194" i="5" s="1"/>
  <c r="T914" i="5"/>
  <c r="S914" i="5" s="1"/>
  <c r="T546" i="5"/>
  <c r="S546" i="5" s="1"/>
  <c r="T1987" i="5"/>
  <c r="S1987" i="5" s="1"/>
  <c r="T393" i="5"/>
  <c r="S393" i="5" s="1"/>
  <c r="T2101" i="5"/>
  <c r="S2101" i="5" s="1"/>
  <c r="T429" i="5"/>
  <c r="S429" i="5" s="1"/>
  <c r="T149" i="5"/>
  <c r="S149" i="5" s="1"/>
  <c r="T871" i="5"/>
  <c r="S871" i="5" s="1"/>
  <c r="T814" i="5"/>
  <c r="S814" i="5" s="1"/>
  <c r="T2384" i="5"/>
  <c r="S2384" i="5" s="1"/>
  <c r="T826" i="5"/>
  <c r="S826" i="5" s="1"/>
  <c r="T1746" i="5"/>
  <c r="S1746" i="5" s="1"/>
  <c r="T1722" i="5"/>
  <c r="S1722" i="5" s="1"/>
  <c r="T1739" i="5"/>
  <c r="S1739" i="5" s="1"/>
  <c r="T1756" i="5"/>
  <c r="S1756" i="5" s="1"/>
  <c r="T1554" i="5"/>
  <c r="S1554" i="5" s="1"/>
  <c r="T1947" i="5"/>
  <c r="S1947" i="5" s="1"/>
  <c r="T1326" i="5"/>
  <c r="S1326" i="5" s="1"/>
  <c r="T278" i="5"/>
  <c r="S278" i="5" s="1"/>
  <c r="T1925" i="5"/>
  <c r="S1925" i="5" s="1"/>
  <c r="T128" i="5"/>
  <c r="S128" i="5" s="1"/>
  <c r="T1190" i="5"/>
  <c r="S1190" i="5" s="1"/>
  <c r="T1218" i="5"/>
  <c r="S1218" i="5" s="1"/>
  <c r="T1348" i="5"/>
  <c r="S1348" i="5" s="1"/>
  <c r="T1047" i="5"/>
  <c r="S1047" i="5" s="1"/>
  <c r="T1350" i="5"/>
  <c r="S1350" i="5" s="1"/>
  <c r="T2068" i="5"/>
  <c r="S2068" i="5" s="1"/>
  <c r="T335" i="5"/>
  <c r="S335" i="5" s="1"/>
  <c r="T353" i="5"/>
  <c r="S353" i="5" s="1"/>
  <c r="T1425" i="5"/>
  <c r="S1425" i="5" s="1"/>
  <c r="T96" i="5"/>
  <c r="S96" i="5" s="1"/>
  <c r="T1343" i="5"/>
  <c r="S1343" i="5" s="1"/>
  <c r="T912" i="5"/>
  <c r="S912" i="5" s="1"/>
  <c r="T837" i="5"/>
  <c r="S837" i="5" s="1"/>
  <c r="T2071" i="5"/>
  <c r="S2071" i="5" s="1"/>
  <c r="T1146" i="5"/>
  <c r="S1146" i="5" s="1"/>
  <c r="T821" i="5"/>
  <c r="S821" i="5" s="1"/>
  <c r="T2273" i="5"/>
  <c r="S2273" i="5" s="1"/>
  <c r="T430" i="5"/>
  <c r="S430" i="5" s="1"/>
  <c r="T852" i="5"/>
  <c r="S852" i="5" s="1"/>
  <c r="T2053" i="5"/>
  <c r="S2053" i="5" s="1"/>
  <c r="T65" i="5"/>
  <c r="S65" i="5" s="1"/>
  <c r="T1473" i="5"/>
  <c r="S1473" i="5" s="1"/>
  <c r="T920" i="5"/>
  <c r="S920" i="5" s="1"/>
  <c r="T902" i="5"/>
  <c r="S902" i="5" s="1"/>
  <c r="T432" i="5"/>
  <c r="S432" i="5" s="1"/>
  <c r="T784" i="5"/>
  <c r="S784" i="5" s="1"/>
  <c r="T422" i="5"/>
  <c r="S422" i="5" s="1"/>
  <c r="T750" i="5"/>
  <c r="S750" i="5" s="1"/>
  <c r="T1804" i="5"/>
  <c r="S1804" i="5" s="1"/>
  <c r="T1683" i="5"/>
  <c r="S1683" i="5" s="1"/>
  <c r="T470" i="5"/>
  <c r="S470" i="5" s="1"/>
  <c r="T1001" i="5"/>
  <c r="S1001" i="5" s="1"/>
  <c r="T1632" i="5"/>
  <c r="S1632" i="5" s="1"/>
  <c r="T2388" i="5"/>
  <c r="S2388" i="5" s="1"/>
  <c r="T483" i="5"/>
  <c r="S483" i="5" s="1"/>
  <c r="T201" i="5"/>
  <c r="S201" i="5" s="1"/>
  <c r="T141" i="5"/>
  <c r="S141" i="5" s="1"/>
  <c r="T727" i="5"/>
  <c r="S727" i="5" s="1"/>
  <c r="T1076" i="5"/>
  <c r="S1076" i="5" s="1"/>
  <c r="T392" i="5"/>
  <c r="S392" i="5" s="1"/>
  <c r="T1738" i="5"/>
  <c r="S1738" i="5" s="1"/>
  <c r="T2303" i="5"/>
  <c r="S2303" i="5" s="1"/>
  <c r="T939" i="5"/>
  <c r="S939" i="5" s="1"/>
  <c r="T1877" i="5"/>
  <c r="S1877" i="5" s="1"/>
  <c r="T1267" i="5"/>
  <c r="S1267" i="5" s="1"/>
  <c r="T237" i="5"/>
  <c r="S237" i="5" s="1"/>
  <c r="T1690" i="5"/>
  <c r="S1690" i="5" s="1"/>
  <c r="T1774" i="5"/>
  <c r="S1774" i="5" s="1"/>
  <c r="T210" i="5"/>
  <c r="S210" i="5" s="1"/>
  <c r="T1167" i="5"/>
  <c r="S1167" i="5" s="1"/>
  <c r="T1688" i="5"/>
  <c r="S1688" i="5" s="1"/>
  <c r="T1710" i="5"/>
  <c r="S1710" i="5" s="1"/>
  <c r="T2283" i="5"/>
  <c r="S2283" i="5" s="1"/>
  <c r="T2426" i="5"/>
  <c r="S2426" i="5" s="1"/>
  <c r="T839" i="5"/>
  <c r="S839" i="5" s="1"/>
  <c r="T1548" i="5"/>
  <c r="S1548" i="5" s="1"/>
  <c r="T1783" i="5"/>
  <c r="S1783" i="5" s="1"/>
  <c r="T2244" i="5"/>
  <c r="S2244" i="5" s="1"/>
  <c r="T1122" i="5"/>
  <c r="S1122" i="5" s="1"/>
  <c r="T2322" i="5"/>
  <c r="S2322" i="5" s="1"/>
  <c r="T1310" i="5"/>
  <c r="S1310" i="5" s="1"/>
  <c r="T1759" i="5"/>
  <c r="S1759" i="5" s="1"/>
  <c r="T1245" i="5"/>
  <c r="S1245" i="5" s="1"/>
  <c r="T799" i="5"/>
  <c r="S799" i="5" s="1"/>
  <c r="T1416" i="5"/>
  <c r="S1416" i="5" s="1"/>
  <c r="T2023" i="5"/>
  <c r="S2023" i="5" s="1"/>
  <c r="T1002" i="5"/>
  <c r="S1002" i="5" s="1"/>
  <c r="T1294" i="5"/>
  <c r="S1294" i="5" s="1"/>
  <c r="T1741" i="5"/>
  <c r="S1741" i="5" s="1"/>
  <c r="T2152" i="5"/>
  <c r="S2152" i="5" s="1"/>
  <c r="T2096" i="5"/>
  <c r="S2096" i="5" s="1"/>
  <c r="T619" i="5"/>
  <c r="S619" i="5" s="1"/>
  <c r="T1527" i="5"/>
  <c r="S1527" i="5" s="1"/>
  <c r="T565" i="5"/>
  <c r="S565" i="5" s="1"/>
  <c r="T2119" i="5"/>
  <c r="S2119" i="5" s="1"/>
  <c r="T1764" i="5"/>
  <c r="S1764" i="5" s="1"/>
  <c r="T1312" i="5"/>
  <c r="S1312" i="5" s="1"/>
  <c r="T1654" i="5"/>
  <c r="S1654" i="5" s="1"/>
  <c r="T760" i="5"/>
  <c r="S760" i="5" s="1"/>
  <c r="T627" i="5"/>
  <c r="S627" i="5" s="1"/>
  <c r="T1588" i="5"/>
  <c r="S1588" i="5" s="1"/>
  <c r="T2196" i="5"/>
  <c r="S2196" i="5" s="1"/>
  <c r="T1205" i="5"/>
  <c r="S1205" i="5" s="1"/>
  <c r="T427" i="5"/>
  <c r="S427" i="5" s="1"/>
  <c r="T154" i="5"/>
  <c r="S154" i="5" s="1"/>
  <c r="T659" i="5"/>
  <c r="S659" i="5" s="1"/>
  <c r="T1866" i="5"/>
  <c r="S1866" i="5" s="1"/>
  <c r="T1969" i="5"/>
  <c r="S1969" i="5" s="1"/>
  <c r="T2407" i="5"/>
  <c r="S2407" i="5" s="1"/>
  <c r="T530" i="5"/>
  <c r="S530" i="5" s="1"/>
  <c r="T1287" i="5"/>
  <c r="S1287" i="5" s="1"/>
  <c r="T1941" i="5"/>
  <c r="S1941" i="5" s="1"/>
  <c r="T1454" i="5"/>
  <c r="S1454" i="5" s="1"/>
  <c r="T1729" i="5"/>
  <c r="S1729" i="5" s="1"/>
  <c r="T425" i="5"/>
  <c r="S425" i="5" s="1"/>
  <c r="T1976" i="5"/>
  <c r="S1976" i="5" s="1"/>
  <c r="T2346" i="5"/>
  <c r="S2346" i="5" s="1"/>
  <c r="T2387" i="5"/>
  <c r="S2387" i="5" s="1"/>
  <c r="T910" i="5"/>
  <c r="S910" i="5" s="1"/>
  <c r="T776" i="5"/>
  <c r="S776" i="5" s="1"/>
  <c r="T974" i="5"/>
  <c r="S974" i="5" s="1"/>
  <c r="T947" i="5"/>
  <c r="S947" i="5" s="1"/>
  <c r="T1564" i="5"/>
  <c r="S1564" i="5" s="1"/>
  <c r="T2332" i="5"/>
  <c r="S2332" i="5" s="1"/>
  <c r="T155" i="5"/>
  <c r="S155" i="5" s="1"/>
  <c r="T2060" i="5"/>
  <c r="S2060" i="5" s="1"/>
  <c r="T23" i="5"/>
  <c r="S23" i="5" s="1"/>
  <c r="T1805" i="5"/>
  <c r="S1805" i="5" s="1"/>
  <c r="T1313" i="5"/>
  <c r="S1313" i="5" s="1"/>
  <c r="T862" i="5"/>
  <c r="S862" i="5" s="1"/>
  <c r="T1383" i="5"/>
  <c r="S1383" i="5" s="1"/>
  <c r="T83" i="5"/>
  <c r="S83" i="5" s="1"/>
  <c r="T1339" i="5"/>
  <c r="S1339" i="5" s="1"/>
  <c r="T2325" i="5"/>
  <c r="S2325" i="5" s="1"/>
  <c r="T1465" i="5"/>
  <c r="S1465" i="5" s="1"/>
  <c r="T2059" i="5"/>
  <c r="S2059" i="5" s="1"/>
  <c r="T122" i="5"/>
  <c r="S122" i="5" s="1"/>
  <c r="T1223" i="5"/>
  <c r="S1223" i="5" s="1"/>
  <c r="T2366" i="5"/>
  <c r="S2366" i="5" s="1"/>
  <c r="T1257" i="5"/>
  <c r="S1257" i="5" s="1"/>
  <c r="T494" i="5"/>
  <c r="S494" i="5" s="1"/>
  <c r="T136" i="5"/>
  <c r="S136" i="5" s="1"/>
  <c r="T2360" i="5"/>
  <c r="S2360" i="5" s="1"/>
  <c r="T2107" i="5"/>
  <c r="S2107" i="5" s="1"/>
  <c r="T2122" i="5"/>
  <c r="S2122" i="5" s="1"/>
  <c r="T1635" i="5"/>
  <c r="S1635" i="5" s="1"/>
  <c r="T342" i="5"/>
  <c r="S342" i="5" s="1"/>
  <c r="T246" i="5"/>
  <c r="S246" i="5" s="1"/>
  <c r="T997" i="5"/>
  <c r="S997" i="5" s="1"/>
  <c r="T2076" i="5"/>
  <c r="S2076" i="5" s="1"/>
  <c r="T773" i="5"/>
  <c r="S773" i="5" s="1"/>
  <c r="T1012" i="5"/>
  <c r="S1012" i="5" s="1"/>
  <c r="T550" i="5"/>
  <c r="S550" i="5" s="1"/>
  <c r="T206" i="5"/>
  <c r="S206" i="5" s="1"/>
  <c r="T598" i="5"/>
  <c r="S598" i="5" s="1"/>
  <c r="T992" i="5"/>
  <c r="S992" i="5" s="1"/>
  <c r="T421" i="5"/>
  <c r="S421" i="5" s="1"/>
  <c r="T2079" i="5"/>
  <c r="S2079" i="5" s="1"/>
  <c r="T1807" i="5"/>
  <c r="S1807" i="5" s="1"/>
  <c r="T1955" i="5"/>
  <c r="S1955" i="5" s="1"/>
  <c r="T657" i="5"/>
  <c r="S657" i="5" s="1"/>
  <c r="T2331" i="5"/>
  <c r="S2331" i="5" s="1"/>
  <c r="T1868" i="5"/>
  <c r="S1868" i="5" s="1"/>
  <c r="T2017" i="5"/>
  <c r="S2017" i="5" s="1"/>
  <c r="T720" i="5"/>
  <c r="S720" i="5" s="1"/>
  <c r="T1227" i="5"/>
  <c r="S1227" i="5" s="1"/>
  <c r="T810" i="5"/>
  <c r="S810" i="5" s="1"/>
  <c r="T2133" i="5"/>
  <c r="S2133" i="5" s="1"/>
  <c r="T1207" i="5"/>
  <c r="S1207" i="5" s="1"/>
  <c r="T394" i="5"/>
  <c r="S394" i="5" s="1"/>
  <c r="T51" i="5"/>
  <c r="S51" i="5" s="1"/>
  <c r="T1864" i="5"/>
  <c r="S1864" i="5" s="1"/>
  <c r="T1613" i="5"/>
  <c r="S1613" i="5" s="1"/>
  <c r="T367" i="5"/>
  <c r="S367" i="5" s="1"/>
  <c r="T2226" i="5"/>
  <c r="S2226" i="5" s="1"/>
  <c r="T1235" i="5"/>
  <c r="S1235" i="5" s="1"/>
  <c r="T836" i="5"/>
  <c r="S836" i="5" s="1"/>
  <c r="T2352" i="5"/>
  <c r="S2352" i="5" s="1"/>
  <c r="T2431" i="5"/>
  <c r="S2431" i="5" s="1"/>
  <c r="T766" i="5"/>
  <c r="S766" i="5" s="1"/>
  <c r="T467" i="5"/>
  <c r="S467" i="5" s="1"/>
  <c r="T735" i="5"/>
  <c r="S735" i="5" s="1"/>
  <c r="T554" i="5"/>
  <c r="S554" i="5" s="1"/>
  <c r="T724" i="5"/>
  <c r="S724" i="5" s="1"/>
  <c r="T578" i="5"/>
  <c r="S578" i="5" s="1"/>
  <c r="T2410" i="5"/>
  <c r="S2410" i="5" s="1"/>
  <c r="T680" i="5"/>
  <c r="S680" i="5" s="1"/>
  <c r="T880" i="5"/>
  <c r="S880" i="5" s="1"/>
  <c r="T74" i="5"/>
  <c r="S74" i="5" s="1"/>
  <c r="T722" i="5"/>
  <c r="S722" i="5" s="1"/>
  <c r="T691" i="5"/>
  <c r="S691" i="5" s="1"/>
  <c r="T2140" i="5"/>
  <c r="S2140" i="5" s="1"/>
  <c r="T669" i="5"/>
  <c r="S669" i="5" s="1"/>
  <c r="T824" i="5"/>
  <c r="S824" i="5" s="1"/>
  <c r="T1172" i="5"/>
  <c r="S1172" i="5" s="1"/>
  <c r="T297" i="5"/>
  <c r="S297" i="5" s="1"/>
  <c r="T2147" i="5"/>
  <c r="S2147" i="5" s="1"/>
  <c r="T1500" i="5"/>
  <c r="S1500" i="5" s="1"/>
  <c r="T972" i="5"/>
  <c r="S972" i="5" s="1"/>
  <c r="T408" i="5"/>
  <c r="S408" i="5" s="1"/>
  <c r="T2330" i="5"/>
  <c r="S2330" i="5" s="1"/>
  <c r="T1755" i="5"/>
  <c r="S1755" i="5" s="1"/>
  <c r="T700" i="5"/>
  <c r="S700" i="5" s="1"/>
  <c r="T511" i="5"/>
  <c r="S511" i="5" s="1"/>
  <c r="T937" i="5"/>
  <c r="S937" i="5" s="1"/>
  <c r="T1748" i="5"/>
  <c r="S1748" i="5" s="1"/>
  <c r="T180" i="5"/>
  <c r="S180" i="5" s="1"/>
  <c r="T465" i="5"/>
  <c r="S465" i="5" s="1"/>
  <c r="T326" i="5"/>
  <c r="S326" i="5" s="1"/>
  <c r="T2004" i="5"/>
  <c r="S2004" i="5" s="1"/>
  <c r="T1091" i="5"/>
  <c r="S1091" i="5" s="1"/>
  <c r="T87" i="5"/>
  <c r="S87" i="5" s="1"/>
  <c r="T1116" i="5"/>
  <c r="S1116" i="5" s="1"/>
  <c r="T1243" i="5"/>
  <c r="S1243" i="5" s="1"/>
  <c r="T1621" i="5"/>
  <c r="S1621" i="5" s="1"/>
  <c r="T108" i="5"/>
  <c r="S108" i="5" s="1"/>
  <c r="T450" i="5"/>
  <c r="S450" i="5" s="1"/>
  <c r="T1364" i="5"/>
  <c r="S1364" i="5" s="1"/>
  <c r="T338" i="5"/>
  <c r="S338" i="5" s="1"/>
  <c r="T1366" i="5"/>
  <c r="S1366" i="5" s="1"/>
  <c r="T2" i="5"/>
  <c r="S2" i="5" s="1"/>
  <c r="T133" i="5"/>
  <c r="S133" i="5" s="1"/>
  <c r="T790" i="5"/>
  <c r="S790" i="5" s="1"/>
  <c r="T2151" i="5"/>
  <c r="S2151" i="5" s="1"/>
  <c r="T415" i="5"/>
  <c r="S415" i="5" s="1"/>
  <c r="T2290" i="5"/>
  <c r="S2290" i="5" s="1"/>
  <c r="T1577" i="5"/>
  <c r="S1577" i="5" s="1"/>
  <c r="T2372" i="5"/>
  <c r="S2372" i="5" s="1"/>
  <c r="T2190" i="5"/>
  <c r="S2190" i="5" s="1"/>
  <c r="T1170" i="5"/>
  <c r="S1170" i="5" s="1"/>
  <c r="T1387" i="5"/>
  <c r="S1387" i="5" s="1"/>
  <c r="T969" i="5"/>
  <c r="S969" i="5" s="1"/>
  <c r="T2088" i="5"/>
  <c r="S2088" i="5" s="1"/>
  <c r="T1228" i="5"/>
  <c r="S1228" i="5" s="1"/>
  <c r="T1583" i="5"/>
  <c r="S1583" i="5" s="1"/>
  <c r="T1939" i="5"/>
  <c r="S1939" i="5" s="1"/>
  <c r="T362" i="5"/>
  <c r="S362" i="5" s="1"/>
  <c r="T1250" i="5"/>
  <c r="S1250" i="5" s="1"/>
  <c r="T1767" i="5"/>
  <c r="S1767" i="5" s="1"/>
  <c r="T1768" i="5"/>
  <c r="S1768" i="5" s="1"/>
  <c r="T2252" i="5"/>
  <c r="S2252" i="5" s="1"/>
  <c r="T2358" i="5"/>
  <c r="S2358" i="5" s="1"/>
  <c r="T101" i="5"/>
  <c r="S101" i="5" s="1"/>
  <c r="T742" i="5"/>
  <c r="S742" i="5" s="1"/>
  <c r="T1119" i="5"/>
  <c r="S1119" i="5" s="1"/>
  <c r="T1380" i="5"/>
  <c r="S1380" i="5" s="1"/>
  <c r="T729" i="5"/>
  <c r="S729" i="5" s="1"/>
  <c r="T1855" i="5"/>
  <c r="S1855" i="5" s="1"/>
  <c r="T870" i="5"/>
  <c r="S870" i="5" s="1"/>
  <c r="T1453" i="5"/>
  <c r="S1453" i="5" s="1"/>
  <c r="T692" i="5"/>
  <c r="S692" i="5" s="1"/>
  <c r="T97" i="5"/>
  <c r="S97" i="5" s="1"/>
  <c r="T70" i="5"/>
  <c r="S70" i="5" s="1"/>
  <c r="T818" i="5"/>
  <c r="S818" i="5" s="1"/>
  <c r="T40" i="5"/>
  <c r="S40" i="5" s="1"/>
  <c r="T1362" i="5"/>
  <c r="S1362" i="5" s="1"/>
  <c r="T1865" i="5"/>
  <c r="S1865" i="5" s="1"/>
  <c r="T185" i="5"/>
  <c r="S185" i="5" s="1"/>
  <c r="T2240" i="5"/>
  <c r="S2240" i="5" s="1"/>
  <c r="T282" i="5"/>
  <c r="S282" i="5" s="1"/>
  <c r="T566" i="5"/>
  <c r="S566" i="5" s="1"/>
  <c r="T75" i="5"/>
  <c r="S75" i="5" s="1"/>
  <c r="T788" i="5"/>
  <c r="S788" i="5" s="1"/>
  <c r="T1912" i="5"/>
  <c r="S1912" i="5" s="1"/>
  <c r="T2040" i="5"/>
  <c r="S2040" i="5" s="1"/>
  <c r="T656" i="5"/>
  <c r="S656" i="5" s="1"/>
  <c r="T1810" i="5"/>
  <c r="S1810" i="5" s="1"/>
  <c r="T186" i="5"/>
  <c r="S186" i="5" s="1"/>
  <c r="T1599" i="5"/>
  <c r="S1599" i="5" s="1"/>
  <c r="T285" i="5"/>
  <c r="S285" i="5" s="1"/>
  <c r="T977" i="5"/>
  <c r="S977" i="5" s="1"/>
  <c r="T1185" i="5"/>
  <c r="S1185" i="5" s="1"/>
  <c r="T197" i="5"/>
  <c r="S197" i="5" s="1"/>
  <c r="T665" i="5"/>
  <c r="S665" i="5" s="1"/>
  <c r="T1361" i="5"/>
  <c r="S1361" i="5" s="1"/>
  <c r="T1845" i="5"/>
  <c r="S1845" i="5" s="1"/>
  <c r="T1831" i="5"/>
  <c r="S1831" i="5" s="1"/>
  <c r="T232" i="5"/>
  <c r="S232" i="5" s="1"/>
  <c r="T1692" i="5"/>
  <c r="S1692" i="5" s="1"/>
  <c r="T779" i="5"/>
  <c r="S779" i="5" s="1"/>
  <c r="T160" i="5"/>
  <c r="S160" i="5" s="1"/>
  <c r="T92" i="5"/>
  <c r="S92" i="5" s="1"/>
  <c r="T798" i="5"/>
  <c r="S798" i="5" s="1"/>
  <c r="T1945" i="5"/>
  <c r="S1945" i="5" s="1"/>
  <c r="T1772" i="5"/>
  <c r="S1772" i="5" s="1"/>
  <c r="T2181" i="5"/>
  <c r="S2181" i="5" s="1"/>
  <c r="T1694" i="5"/>
  <c r="S1694" i="5" s="1"/>
  <c r="T1338" i="5"/>
  <c r="S1338" i="5" s="1"/>
  <c r="T1216" i="5"/>
  <c r="S1216" i="5" s="1"/>
  <c r="T816" i="5"/>
  <c r="S816" i="5" s="1"/>
  <c r="T1024" i="5"/>
  <c r="S1024" i="5" s="1"/>
  <c r="T217" i="5"/>
  <c r="S217" i="5" s="1"/>
  <c r="T2163" i="5"/>
  <c r="S2163" i="5" s="1"/>
  <c r="T165" i="5"/>
  <c r="S165" i="5" s="1"/>
  <c r="T269" i="5"/>
  <c r="S269" i="5" s="1"/>
  <c r="T1796" i="5"/>
  <c r="S1796" i="5" s="1"/>
  <c r="T1388" i="5"/>
  <c r="S1388" i="5" s="1"/>
  <c r="T505" i="5"/>
  <c r="S505" i="5" s="1"/>
  <c r="T574" i="5"/>
  <c r="S574" i="5" s="1"/>
  <c r="T2069" i="5"/>
  <c r="S2069" i="5" s="1"/>
  <c r="T1097" i="5"/>
  <c r="S1097" i="5" s="1"/>
  <c r="T1517" i="5"/>
  <c r="S1517" i="5" s="1"/>
  <c r="T274" i="5"/>
  <c r="S274" i="5" s="1"/>
  <c r="T512" i="5"/>
  <c r="S512" i="5" s="1"/>
  <c r="T1194" i="5"/>
  <c r="S1194" i="5" s="1"/>
  <c r="T2106" i="5"/>
  <c r="S2106" i="5" s="1"/>
  <c r="T1466" i="5"/>
  <c r="S1466" i="5" s="1"/>
  <c r="T1059" i="5"/>
  <c r="S1059" i="5" s="1"/>
  <c r="T1019" i="5"/>
  <c r="S1019" i="5" s="1"/>
  <c r="T1212" i="5"/>
  <c r="S1212" i="5" s="1"/>
  <c r="T1817" i="5"/>
  <c r="S1817" i="5" s="1"/>
  <c r="T1353" i="5"/>
  <c r="S1353" i="5" s="1"/>
  <c r="T2353" i="5"/>
  <c r="S2353" i="5" s="1"/>
  <c r="T172" i="5"/>
  <c r="S172" i="5" s="1"/>
  <c r="T1833" i="5"/>
  <c r="S1833" i="5" s="1"/>
  <c r="T1770" i="5"/>
  <c r="S1770" i="5" s="1"/>
  <c r="T1653" i="5"/>
  <c r="S1653" i="5" s="1"/>
  <c r="T320" i="5"/>
  <c r="S320" i="5" s="1"/>
  <c r="T137" i="5"/>
  <c r="S137" i="5" s="1"/>
  <c r="T682" i="5"/>
  <c r="S682" i="5" s="1"/>
  <c r="T770" i="5"/>
  <c r="S770" i="5" s="1"/>
  <c r="T1049" i="5"/>
  <c r="S1049" i="5" s="1"/>
  <c r="T2434" i="5"/>
  <c r="S2434" i="5" s="1"/>
  <c r="T126" i="5"/>
  <c r="S126" i="5" s="1"/>
  <c r="T957" i="5"/>
  <c r="S957" i="5" s="1"/>
  <c r="T1515" i="5"/>
  <c r="S1515" i="5" s="1"/>
  <c r="T2165" i="5"/>
  <c r="S2165" i="5" s="1"/>
  <c r="T1038" i="5"/>
  <c r="S1038" i="5" s="1"/>
  <c r="T1600" i="5"/>
  <c r="S1600" i="5" s="1"/>
  <c r="T2217" i="5"/>
  <c r="S2217" i="5" s="1"/>
  <c r="T1183" i="5"/>
  <c r="S1183" i="5" s="1"/>
  <c r="T1490" i="5"/>
  <c r="S1490" i="5" s="1"/>
  <c r="T251" i="5"/>
  <c r="S251" i="5" s="1"/>
  <c r="T1875" i="5"/>
  <c r="S1875" i="5" s="1"/>
  <c r="T2065" i="5"/>
  <c r="S2065" i="5" s="1"/>
  <c r="T986" i="5"/>
  <c r="S986" i="5" s="1"/>
  <c r="T1063" i="5"/>
  <c r="S1063" i="5" s="1"/>
  <c r="T1166" i="5"/>
  <c r="S1166" i="5" s="1"/>
  <c r="T299" i="5"/>
  <c r="S299" i="5" s="1"/>
  <c r="T1424" i="5"/>
  <c r="S1424" i="5" s="1"/>
  <c r="T1421" i="5"/>
  <c r="S1421" i="5" s="1"/>
  <c r="T2418" i="5"/>
  <c r="S2418" i="5" s="1"/>
  <c r="T1241" i="5"/>
  <c r="S1241" i="5" s="1"/>
  <c r="T226" i="5"/>
  <c r="S226" i="5" s="1"/>
  <c r="T1493" i="5"/>
  <c r="S1493" i="5" s="1"/>
  <c r="T1993" i="5"/>
  <c r="S1993" i="5" s="1"/>
  <c r="T1017" i="5"/>
  <c r="S1017" i="5" s="1"/>
  <c r="T1125" i="5"/>
  <c r="S1125" i="5" s="1"/>
  <c r="T2075" i="5"/>
  <c r="S2075" i="5" s="1"/>
  <c r="T198" i="5"/>
  <c r="S198" i="5" s="1"/>
  <c r="T1801" i="5"/>
  <c r="S1801" i="5" s="1"/>
  <c r="T782" i="5"/>
  <c r="S782" i="5" s="1"/>
  <c r="T721" i="5"/>
  <c r="S721" i="5" s="1"/>
  <c r="T924" i="5"/>
  <c r="S924" i="5" s="1"/>
  <c r="T623" i="5"/>
  <c r="S623" i="5" s="1"/>
  <c r="T1832" i="5"/>
  <c r="S1832" i="5" s="1"/>
  <c r="T2014" i="5"/>
  <c r="S2014" i="5" s="1"/>
  <c r="T17" i="5"/>
  <c r="S17" i="5" s="1"/>
  <c r="T1118" i="5"/>
  <c r="S1118" i="5" s="1"/>
  <c r="T1079" i="5"/>
  <c r="S1079" i="5" s="1"/>
  <c r="T336" i="5"/>
  <c r="S336" i="5" s="1"/>
  <c r="T2377" i="5"/>
  <c r="S2377" i="5" s="1"/>
  <c r="T319" i="5"/>
  <c r="S319" i="5" s="1"/>
  <c r="T1674" i="5"/>
  <c r="S1674" i="5" s="1"/>
  <c r="T2198" i="5"/>
  <c r="S2198" i="5" s="1"/>
  <c r="T1068" i="5"/>
  <c r="S1068" i="5" s="1"/>
  <c r="T611" i="5"/>
  <c r="S611" i="5" s="1"/>
  <c r="T1820" i="5"/>
  <c r="S1820" i="5" s="1"/>
  <c r="T170" i="5"/>
  <c r="S170" i="5" s="1"/>
  <c r="T2274" i="5"/>
  <c r="S2274" i="5" s="1"/>
  <c r="T1148" i="5"/>
  <c r="S1148" i="5" s="1"/>
  <c r="T2376" i="5"/>
  <c r="S2376" i="5" s="1"/>
  <c r="T152" i="5"/>
  <c r="S152" i="5" s="1"/>
  <c r="T543" i="5"/>
  <c r="S543" i="5" s="1"/>
  <c r="T705" i="5"/>
  <c r="S705" i="5" s="1"/>
  <c r="T131" i="5"/>
  <c r="S131" i="5" s="1"/>
  <c r="T832" i="5"/>
  <c r="S832" i="5" s="1"/>
  <c r="T1717" i="5"/>
  <c r="S1717" i="5" s="1"/>
  <c r="T366" i="5"/>
  <c r="S366" i="5" s="1"/>
  <c r="T1553" i="5"/>
  <c r="S1553" i="5" s="1"/>
  <c r="T1073" i="5"/>
  <c r="S1073" i="5" s="1"/>
  <c r="T1154" i="5"/>
  <c r="S1154" i="5" s="1"/>
  <c r="T439" i="5"/>
  <c r="S439" i="5" s="1"/>
  <c r="T2415" i="5"/>
  <c r="S2415" i="5" s="1"/>
  <c r="T145" i="5"/>
  <c r="S145" i="5" s="1"/>
  <c r="T264" i="5"/>
  <c r="S264" i="5" s="1"/>
  <c r="T1479" i="5"/>
  <c r="S1479" i="5" s="1"/>
  <c r="T739" i="5"/>
  <c r="S739" i="5" s="1"/>
  <c r="T230" i="5"/>
  <c r="S230" i="5" s="1"/>
  <c r="T323" i="5"/>
  <c r="S323" i="5" s="1"/>
  <c r="T1838" i="5"/>
  <c r="S1838" i="5" s="1"/>
  <c r="T373" i="5"/>
  <c r="S373" i="5" s="1"/>
  <c r="T1184" i="5"/>
  <c r="S1184" i="5" s="1"/>
  <c r="T1769" i="5"/>
  <c r="S1769" i="5" s="1"/>
  <c r="T224" i="5"/>
  <c r="S224" i="5" s="1"/>
  <c r="T2424" i="5"/>
  <c r="S2424" i="5" s="1"/>
  <c r="T1658" i="5"/>
  <c r="S1658" i="5" s="1"/>
  <c r="T689" i="5"/>
  <c r="S689" i="5" s="1"/>
  <c r="T995" i="5"/>
  <c r="S995" i="5" s="1"/>
  <c r="T305" i="5"/>
  <c r="S305" i="5" s="1"/>
  <c r="T380" i="5"/>
  <c r="S380" i="5" s="1"/>
  <c r="T1161" i="5"/>
  <c r="S1161" i="5" s="1"/>
  <c r="T242" i="5"/>
  <c r="S242" i="5" s="1"/>
  <c r="T479" i="5"/>
  <c r="S479" i="5" s="1"/>
  <c r="T1929" i="5"/>
  <c r="S1929" i="5" s="1"/>
  <c r="T1861" i="5"/>
  <c r="S1861" i="5" s="1"/>
  <c r="T2334" i="5"/>
  <c r="S2334" i="5" s="1"/>
  <c r="T2012" i="5"/>
  <c r="S2012" i="5" s="1"/>
  <c r="T950" i="5"/>
  <c r="S950" i="5" s="1"/>
  <c r="T2046" i="5"/>
  <c r="S2046" i="5" s="1"/>
  <c r="T664" i="5"/>
  <c r="S664" i="5" s="1"/>
  <c r="T842" i="5"/>
  <c r="S842" i="5" s="1"/>
  <c r="T2433" i="5"/>
  <c r="S2433" i="5" s="1"/>
  <c r="T1836" i="5"/>
  <c r="S1836" i="5" s="1"/>
  <c r="T157" i="5"/>
  <c r="S157" i="5" s="1"/>
  <c r="T1098" i="5"/>
  <c r="S1098" i="5" s="1"/>
  <c r="T2212" i="5"/>
  <c r="S2212" i="5" s="1"/>
  <c r="T1347" i="5"/>
  <c r="S1347" i="5" s="1"/>
  <c r="T105" i="5"/>
  <c r="S105" i="5" s="1"/>
  <c r="T18" i="5"/>
  <c r="S18" i="5" s="1"/>
  <c r="T381" i="5"/>
  <c r="S381" i="5" s="1"/>
  <c r="T2328" i="5"/>
  <c r="S2328" i="5" s="1"/>
  <c r="T2062" i="5"/>
  <c r="S2062" i="5" s="1"/>
  <c r="T1847" i="5"/>
  <c r="S1847" i="5" s="1"/>
  <c r="T1067" i="5"/>
  <c r="S1067" i="5" s="1"/>
  <c r="T988" i="5"/>
  <c r="S988" i="5" s="1"/>
  <c r="T587" i="5"/>
  <c r="S587" i="5" s="1"/>
  <c r="T334" i="5"/>
  <c r="S334" i="5" s="1"/>
  <c r="T529" i="5"/>
  <c r="S529" i="5" s="1"/>
  <c r="T1418" i="5"/>
  <c r="S1418" i="5" s="1"/>
  <c r="T2006" i="5"/>
  <c r="S2006" i="5" s="1"/>
  <c r="T378" i="5"/>
  <c r="S378" i="5" s="1"/>
  <c r="T254" i="5"/>
  <c r="S254" i="5" s="1"/>
  <c r="T205" i="5"/>
  <c r="S205" i="5" s="1"/>
  <c r="T641" i="5"/>
  <c r="S641" i="5" s="1"/>
  <c r="T473" i="5"/>
  <c r="S473" i="5" s="1"/>
  <c r="T985" i="5"/>
  <c r="S985" i="5" s="1"/>
  <c r="T840" i="5"/>
  <c r="S840" i="5" s="1"/>
  <c r="T1075" i="5"/>
  <c r="S1075" i="5" s="1"/>
  <c r="T962" i="5"/>
  <c r="S962" i="5" s="1"/>
  <c r="T605" i="5"/>
  <c r="S605" i="5" s="1"/>
  <c r="T385" i="5"/>
  <c r="S385" i="5" s="1"/>
  <c r="T743" i="5"/>
  <c r="S743" i="5" s="1"/>
  <c r="T1460" i="5"/>
  <c r="S1460" i="5" s="1"/>
  <c r="T970" i="5"/>
  <c r="S970" i="5" s="1"/>
  <c r="T1111" i="5"/>
  <c r="S1111" i="5" s="1"/>
  <c r="T576" i="5"/>
  <c r="S576" i="5" s="1"/>
  <c r="T1314" i="5"/>
  <c r="S1314" i="5" s="1"/>
  <c r="T113" i="5"/>
  <c r="S113" i="5" s="1"/>
  <c r="T552" i="5"/>
  <c r="S552" i="5" s="1"/>
  <c r="T2008" i="5"/>
  <c r="S2008" i="5" s="1"/>
  <c r="T2118" i="5"/>
  <c r="S2118" i="5" s="1"/>
  <c r="T1669" i="5"/>
  <c r="S1669" i="5" s="1"/>
  <c r="T1892" i="5"/>
  <c r="S1892" i="5" s="1"/>
  <c r="T1684" i="5"/>
  <c r="S1684" i="5" s="1"/>
  <c r="T1254" i="5"/>
  <c r="S1254" i="5" s="1"/>
  <c r="T1526" i="5"/>
  <c r="S1526" i="5" s="1"/>
  <c r="T2028" i="5"/>
  <c r="S2028" i="5" s="1"/>
  <c r="T1196" i="5"/>
  <c r="S1196" i="5" s="1"/>
  <c r="T1560" i="5"/>
  <c r="S1560" i="5" s="1"/>
  <c r="T883" i="5"/>
  <c r="S883" i="5" s="1"/>
  <c r="T2381" i="5"/>
  <c r="S2381" i="5" s="1"/>
  <c r="T270" i="5"/>
  <c r="S270" i="5" s="1"/>
  <c r="T277" i="5"/>
  <c r="S277" i="5" s="1"/>
  <c r="T2291" i="5"/>
  <c r="S2291" i="5" s="1"/>
  <c r="T2231" i="5"/>
  <c r="S2231" i="5" s="1"/>
  <c r="T1605" i="5"/>
  <c r="S1605" i="5" s="1"/>
  <c r="T1703" i="5"/>
  <c r="S1703" i="5" s="1"/>
  <c r="T548" i="5"/>
  <c r="S548" i="5" s="1"/>
  <c r="T1981" i="5"/>
  <c r="S1981" i="5" s="1"/>
  <c r="T1456" i="5"/>
  <c r="S1456" i="5" s="1"/>
  <c r="T570" i="5"/>
  <c r="S570" i="5" s="1"/>
  <c r="T2137" i="5"/>
  <c r="S2137" i="5" s="1"/>
  <c r="T844" i="5"/>
  <c r="S844" i="5" s="1"/>
  <c r="T1153" i="5"/>
  <c r="S1153" i="5" s="1"/>
  <c r="T1485" i="5"/>
  <c r="S1485" i="5" s="1"/>
  <c r="T1115" i="5"/>
  <c r="S1115" i="5" s="1"/>
  <c r="T1799" i="5"/>
  <c r="S1799" i="5" s="1"/>
  <c r="T1033" i="5"/>
  <c r="S1033" i="5" s="1"/>
  <c r="T29" i="5"/>
  <c r="S29" i="5" s="1"/>
  <c r="T964" i="5"/>
  <c r="S964" i="5" s="1"/>
  <c r="T2261" i="5"/>
  <c r="S2261" i="5" s="1"/>
  <c r="T528" i="5"/>
  <c r="S528" i="5" s="1"/>
  <c r="T643" i="5"/>
  <c r="S643" i="5" s="1"/>
  <c r="T2083" i="5"/>
  <c r="S2083" i="5" s="1"/>
  <c r="T858" i="5"/>
  <c r="S858" i="5" s="1"/>
  <c r="T2050" i="5"/>
  <c r="S2050" i="5" s="1"/>
  <c r="T1171" i="5"/>
  <c r="S1171" i="5" s="1"/>
  <c r="T783" i="5"/>
  <c r="S783" i="5" s="1"/>
  <c r="T1451" i="5"/>
  <c r="S1451" i="5" s="1"/>
  <c r="T1191" i="5"/>
  <c r="S1191" i="5" s="1"/>
  <c r="T2154" i="5"/>
  <c r="S2154" i="5" s="1"/>
  <c r="T399" i="5"/>
  <c r="S399" i="5" s="1"/>
  <c r="T1995" i="5"/>
  <c r="S1995" i="5" s="1"/>
  <c r="T177" i="5"/>
  <c r="S177" i="5" s="1"/>
  <c r="T980" i="5"/>
  <c r="S980" i="5" s="1"/>
  <c r="T196" i="5"/>
  <c r="S196" i="5" s="1"/>
  <c r="T1691" i="5"/>
  <c r="S1691" i="5" s="1"/>
  <c r="T2347" i="5"/>
  <c r="S2347" i="5" s="1"/>
  <c r="T19" i="5"/>
  <c r="S19" i="5" s="1"/>
  <c r="T2085" i="5"/>
  <c r="S2085" i="5" s="1"/>
  <c r="T1737" i="5"/>
  <c r="S1737" i="5" s="1"/>
  <c r="T1296" i="5"/>
  <c r="S1296" i="5" s="1"/>
  <c r="T1818" i="5"/>
  <c r="S1818" i="5" s="1"/>
  <c r="T1563" i="5"/>
  <c r="S1563" i="5" s="1"/>
  <c r="T2312" i="5"/>
  <c r="S2312" i="5" s="1"/>
  <c r="T1573" i="5"/>
  <c r="S1573" i="5" s="1"/>
  <c r="T1239" i="5"/>
  <c r="S1239" i="5" s="1"/>
  <c r="T2105" i="5"/>
  <c r="S2105" i="5" s="1"/>
  <c r="T2169" i="5"/>
  <c r="S2169" i="5" s="1"/>
  <c r="T897" i="5"/>
  <c r="S897" i="5" s="1"/>
  <c r="T1625" i="5"/>
  <c r="S1625" i="5" s="1"/>
  <c r="T358" i="5"/>
  <c r="S358" i="5" s="1"/>
  <c r="T1429" i="5"/>
  <c r="S1429" i="5" s="1"/>
  <c r="T1386" i="5"/>
  <c r="S1386" i="5" s="1"/>
  <c r="T2058" i="5"/>
  <c r="S2058" i="5" s="1"/>
  <c r="T697" i="5"/>
  <c r="S697" i="5" s="1"/>
  <c r="T1280" i="5"/>
  <c r="S1280" i="5" s="1"/>
  <c r="T1042" i="5"/>
  <c r="S1042" i="5" s="1"/>
  <c r="T1585" i="5"/>
  <c r="S1585" i="5" s="1"/>
  <c r="T2051" i="5"/>
  <c r="S2051" i="5" s="1"/>
  <c r="T1720" i="5"/>
  <c r="S1720" i="5" s="1"/>
  <c r="T785" i="5"/>
  <c r="S785" i="5" s="1"/>
  <c r="T498" i="5"/>
  <c r="S498" i="5" s="1"/>
  <c r="T1368" i="5"/>
  <c r="S1368" i="5" s="1"/>
  <c r="T2398" i="5"/>
  <c r="S2398" i="5" s="1"/>
  <c r="T279" i="5"/>
  <c r="S279" i="5" s="1"/>
  <c r="T608" i="5"/>
  <c r="S608" i="5" s="1"/>
  <c r="T645" i="5"/>
  <c r="S645" i="5" s="1"/>
  <c r="T2179" i="5"/>
  <c r="S2179" i="5" s="1"/>
  <c r="T698" i="5"/>
  <c r="S698" i="5" s="1"/>
  <c r="T1305" i="5"/>
  <c r="S1305" i="5" s="1"/>
  <c r="T655" i="5"/>
  <c r="S655" i="5" s="1"/>
  <c r="T2327" i="5"/>
  <c r="S2327" i="5" s="1"/>
  <c r="T211" i="5"/>
  <c r="S211" i="5" s="1"/>
  <c r="T989" i="5"/>
  <c r="S989" i="5" s="1"/>
  <c r="T2063" i="5"/>
  <c r="S2063" i="5" s="1"/>
  <c r="T1828" i="5"/>
  <c r="S1828" i="5" s="1"/>
  <c r="T701" i="5"/>
  <c r="S701" i="5" s="1"/>
  <c r="T637" i="5"/>
  <c r="S637" i="5" s="1"/>
  <c r="T1389" i="5"/>
  <c r="S1389" i="5" s="1"/>
  <c r="T594" i="5"/>
  <c r="S594" i="5" s="1"/>
  <c r="T1899" i="5"/>
  <c r="S1899" i="5" s="1"/>
  <c r="T592" i="5"/>
  <c r="S592" i="5" s="1"/>
  <c r="T1174" i="5"/>
  <c r="S1174" i="5" s="1"/>
  <c r="T2266" i="5"/>
  <c r="S2266" i="5" s="1"/>
  <c r="T1766" i="5"/>
  <c r="S1766" i="5" s="1"/>
  <c r="T2224" i="5"/>
  <c r="S2224" i="5" s="1"/>
  <c r="T1581" i="5"/>
  <c r="S1581" i="5" s="1"/>
  <c r="T1221" i="5"/>
  <c r="S1221" i="5" s="1"/>
  <c r="T34" i="5"/>
  <c r="S34" i="5" s="1"/>
  <c r="T845" i="5"/>
  <c r="S845" i="5" s="1"/>
  <c r="T1873" i="5"/>
  <c r="S1873" i="5" s="1"/>
  <c r="T1472" i="5"/>
  <c r="S1472" i="5" s="1"/>
  <c r="T2183" i="5"/>
  <c r="S2183" i="5" s="1"/>
  <c r="T1665" i="5"/>
  <c r="S1665" i="5" s="1"/>
  <c r="T130" i="5"/>
  <c r="S130" i="5" s="1"/>
  <c r="T1715" i="5"/>
  <c r="S1715" i="5" s="1"/>
  <c r="T1507" i="5"/>
  <c r="S1507" i="5" s="1"/>
  <c r="T280" i="5"/>
  <c r="S280" i="5" s="1"/>
  <c r="T2396" i="5"/>
  <c r="S2396" i="5" s="1"/>
  <c r="T1671" i="5"/>
  <c r="S1671" i="5" s="1"/>
  <c r="T1724" i="5"/>
  <c r="S1724" i="5" s="1"/>
  <c r="T57" i="5"/>
  <c r="S57" i="5" s="1"/>
  <c r="T2184" i="5"/>
  <c r="S2184" i="5" s="1"/>
  <c r="T2097" i="5"/>
  <c r="S2097" i="5" s="1"/>
  <c r="T33" i="5"/>
  <c r="S33" i="5" s="1"/>
  <c r="T987" i="5"/>
  <c r="S987" i="5" s="1"/>
  <c r="T1078" i="5"/>
  <c r="S1078" i="5" s="1"/>
  <c r="T580" i="5"/>
  <c r="S580" i="5" s="1"/>
  <c r="T271" i="5"/>
  <c r="S271" i="5" s="1"/>
  <c r="T1968" i="5"/>
  <c r="S1968" i="5" s="1"/>
  <c r="T44" i="5"/>
  <c r="S44" i="5" s="1"/>
  <c r="T978" i="5"/>
  <c r="S978" i="5" s="1"/>
  <c r="T940" i="5"/>
  <c r="S940" i="5" s="1"/>
  <c r="T2210" i="5"/>
  <c r="S2210" i="5" s="1"/>
  <c r="T209" i="5"/>
  <c r="S209" i="5" s="1"/>
  <c r="T2383" i="5"/>
  <c r="S2383" i="5" s="1"/>
  <c r="T1202" i="5"/>
  <c r="S1202" i="5" s="1"/>
  <c r="T1506" i="5"/>
  <c r="S1506" i="5" s="1"/>
  <c r="T803" i="5"/>
  <c r="S803" i="5" s="1"/>
  <c r="T212" i="5"/>
  <c r="S212" i="5" s="1"/>
  <c r="T2205" i="5"/>
  <c r="S2205" i="5" s="1"/>
  <c r="T658" i="5"/>
  <c r="S658" i="5" s="1"/>
  <c r="T748" i="5"/>
  <c r="S748" i="5" s="1"/>
  <c r="T1962" i="5"/>
  <c r="S1962" i="5" s="1"/>
  <c r="T2200" i="5"/>
  <c r="S2200" i="5" s="1"/>
  <c r="T644" i="5"/>
  <c r="S644" i="5" s="1"/>
  <c r="T1624" i="5"/>
  <c r="S1624" i="5" s="1"/>
  <c r="T364" i="5"/>
  <c r="S364" i="5" s="1"/>
  <c r="T1459" i="5"/>
  <c r="S1459" i="5" s="1"/>
  <c r="T1041" i="5"/>
  <c r="S1041" i="5" s="1"/>
  <c r="T1924" i="5"/>
  <c r="S1924" i="5" s="1"/>
  <c r="T1533" i="5"/>
  <c r="S1533" i="5" s="1"/>
  <c r="T1508" i="5"/>
  <c r="S1508" i="5" s="1"/>
  <c r="T1168" i="5"/>
  <c r="S1168" i="5" s="1"/>
  <c r="T438" i="5"/>
  <c r="S438" i="5" s="1"/>
  <c r="T711" i="5"/>
  <c r="S711" i="5" s="1"/>
  <c r="T2176" i="5"/>
  <c r="S2176" i="5" s="1"/>
  <c r="T777" i="5"/>
  <c r="S777" i="5" s="1"/>
  <c r="T1496" i="5"/>
  <c r="S1496" i="5" s="1"/>
  <c r="T1566" i="5"/>
  <c r="S1566" i="5" s="1"/>
  <c r="T2301" i="5"/>
  <c r="S2301" i="5" s="1"/>
  <c r="T1061" i="5"/>
  <c r="S1061" i="5" s="1"/>
  <c r="T704" i="5"/>
  <c r="S704" i="5" s="1"/>
  <c r="T1990" i="5"/>
  <c r="S1990" i="5" s="1"/>
  <c r="T2121" i="5"/>
  <c r="S2121" i="5" s="1"/>
  <c r="T2342" i="5"/>
  <c r="S2342" i="5" s="1"/>
  <c r="T345" i="5"/>
  <c r="S345" i="5" s="1"/>
  <c r="T1346" i="5"/>
  <c r="S1346" i="5" s="1"/>
  <c r="T878" i="5"/>
  <c r="S878" i="5" s="1"/>
  <c r="T913" i="5"/>
  <c r="S913" i="5" s="1"/>
  <c r="T284" i="5"/>
  <c r="S284" i="5" s="1"/>
  <c r="T2041" i="5"/>
  <c r="S2041" i="5" s="1"/>
  <c r="T2392" i="5"/>
  <c r="S2392" i="5" s="1"/>
  <c r="T1633" i="5"/>
  <c r="S1633" i="5" s="1"/>
  <c r="T2022" i="5"/>
  <c r="S2022" i="5" s="1"/>
  <c r="T1301" i="5"/>
  <c r="S1301" i="5" s="1"/>
  <c r="T2285" i="5"/>
  <c r="S2285" i="5" s="1"/>
  <c r="T76" i="5"/>
  <c r="S76" i="5" s="1"/>
  <c r="T2143" i="5"/>
  <c r="S2143" i="5" s="1"/>
  <c r="T514" i="5"/>
  <c r="S514" i="5" s="1"/>
  <c r="T1066" i="5"/>
  <c r="S1066" i="5" s="1"/>
  <c r="T2125" i="5"/>
  <c r="S2125" i="5" s="1"/>
  <c r="T109" i="5"/>
  <c r="S109" i="5" s="1"/>
  <c r="T2042" i="5"/>
  <c r="S2042" i="5" s="1"/>
  <c r="T2072" i="5"/>
  <c r="S2072" i="5" s="1"/>
  <c r="T2207" i="5"/>
  <c r="S2207" i="5" s="1"/>
  <c r="T740" i="5"/>
  <c r="S740" i="5" s="1"/>
  <c r="T1405" i="5"/>
  <c r="S1405" i="5" s="1"/>
  <c r="T258" i="5"/>
  <c r="S258" i="5" s="1"/>
  <c r="T1178" i="5"/>
  <c r="S1178" i="5" s="1"/>
  <c r="T2029" i="5"/>
  <c r="S2029" i="5" s="1"/>
  <c r="T436" i="5"/>
  <c r="S436" i="5" s="1"/>
  <c r="T1145" i="5"/>
  <c r="S1145" i="5" s="1"/>
  <c r="T187" i="5"/>
  <c r="S187" i="5" s="1"/>
  <c r="T2313" i="5"/>
  <c r="S2313" i="5" s="1"/>
  <c r="T646" i="5"/>
  <c r="S646" i="5" s="1"/>
  <c r="T1499" i="5"/>
  <c r="S1499" i="5" s="1"/>
  <c r="T2324" i="5"/>
  <c r="S2324" i="5" s="1"/>
  <c r="T1604" i="5"/>
  <c r="S1604" i="5" s="1"/>
  <c r="T817" i="5"/>
  <c r="S817" i="5" s="1"/>
  <c r="T2043" i="5"/>
  <c r="S2043" i="5" s="1"/>
  <c r="T1529" i="5"/>
  <c r="S1529" i="5" s="1"/>
  <c r="T1084" i="5"/>
  <c r="S1084" i="5" s="1"/>
  <c r="T1092" i="5"/>
  <c r="S1092" i="5" s="1"/>
  <c r="T1917" i="5"/>
  <c r="S1917" i="5" s="1"/>
  <c r="T384" i="5"/>
  <c r="S384" i="5" s="1"/>
  <c r="T156" i="5"/>
  <c r="S156" i="5" s="1"/>
  <c r="T1649" i="5"/>
  <c r="S1649" i="5" s="1"/>
  <c r="T1652" i="5"/>
  <c r="S1652" i="5" s="1"/>
  <c r="T650" i="5"/>
  <c r="S650" i="5" s="1"/>
  <c r="T1046" i="5"/>
  <c r="S1046" i="5" s="1"/>
  <c r="T2362" i="5"/>
  <c r="S2362" i="5" s="1"/>
  <c r="T1509" i="5"/>
  <c r="S1509" i="5" s="1"/>
  <c r="T138" i="5"/>
  <c r="S138" i="5" s="1"/>
  <c r="T1150" i="5"/>
  <c r="S1150" i="5" s="1"/>
  <c r="T774" i="5"/>
  <c r="S774" i="5" s="1"/>
  <c r="T983" i="5"/>
  <c r="S983" i="5" s="1"/>
  <c r="T1474" i="5"/>
  <c r="S1474" i="5" s="1"/>
  <c r="T1686" i="5"/>
  <c r="S1686" i="5" s="1"/>
  <c r="T2341" i="5"/>
  <c r="S2341" i="5" s="1"/>
  <c r="T1532" i="5"/>
  <c r="S1532" i="5" s="1"/>
  <c r="T2302" i="5"/>
  <c r="S2302" i="5" s="1"/>
  <c r="T218" i="5"/>
  <c r="S218" i="5" s="1"/>
  <c r="T330" i="5"/>
  <c r="S330" i="5" s="1"/>
  <c r="T1757" i="5"/>
  <c r="S1757" i="5" s="1"/>
  <c r="T1051" i="5"/>
  <c r="S1051" i="5" s="1"/>
  <c r="T1514" i="5"/>
  <c r="S1514" i="5" s="1"/>
  <c r="T508" i="5"/>
  <c r="S508" i="5" s="1"/>
  <c r="T1503" i="5"/>
  <c r="S1503" i="5" s="1"/>
  <c r="T1375" i="5"/>
  <c r="S1375" i="5" s="1"/>
  <c r="T869" i="5"/>
  <c r="S869" i="5" s="1"/>
  <c r="T1319" i="5"/>
  <c r="S1319" i="5" s="1"/>
  <c r="T236" i="5"/>
  <c r="S236" i="5" s="1"/>
  <c r="T725" i="5"/>
  <c r="S725" i="5" s="1"/>
  <c r="T1443" i="5"/>
  <c r="S1443" i="5" s="1"/>
  <c r="T2257" i="5"/>
  <c r="S2257" i="5" s="1"/>
  <c r="T998" i="5"/>
  <c r="S998" i="5" s="1"/>
  <c r="T222" i="5"/>
  <c r="S222" i="5" s="1"/>
  <c r="T1657" i="5"/>
  <c r="S1657" i="5" s="1"/>
  <c r="T1133" i="5"/>
  <c r="S1133" i="5" s="1"/>
  <c r="T1933" i="5"/>
  <c r="S1933" i="5" s="1"/>
  <c r="T1752" i="5"/>
  <c r="S1752" i="5" s="1"/>
  <c r="T159" i="5"/>
  <c r="S159" i="5" s="1"/>
  <c r="T1983" i="5"/>
  <c r="S1983" i="5" s="1"/>
  <c r="T991" i="5"/>
  <c r="S991" i="5" s="1"/>
  <c r="T1957" i="5"/>
  <c r="S1957" i="5" s="1"/>
  <c r="T306" i="5"/>
  <c r="S306" i="5" s="1"/>
  <c r="T1905" i="5"/>
  <c r="S1905" i="5" s="1"/>
  <c r="T2057" i="5"/>
  <c r="S2057" i="5" s="1"/>
  <c r="T1143" i="5"/>
  <c r="S1143" i="5" s="1"/>
  <c r="T1551" i="5"/>
  <c r="S1551" i="5" s="1"/>
  <c r="T1914" i="5"/>
  <c r="S1914" i="5" s="1"/>
  <c r="T1278" i="5"/>
  <c r="S1278" i="5" s="1"/>
  <c r="T2168" i="5"/>
  <c r="S2168" i="5" s="1"/>
  <c r="T2034" i="5"/>
  <c r="S2034" i="5" s="1"/>
  <c r="T2113" i="5"/>
  <c r="S2113" i="5" s="1"/>
  <c r="T11" i="5"/>
  <c r="S11" i="5" s="1"/>
  <c r="T763" i="5"/>
  <c r="S763" i="5" s="1"/>
  <c r="T1733" i="5"/>
  <c r="S1733" i="5" s="1"/>
  <c r="T1186" i="5"/>
  <c r="S1186" i="5" s="1"/>
  <c r="T455" i="5"/>
  <c r="S455" i="5" s="1"/>
  <c r="T898" i="5"/>
  <c r="S898" i="5" s="1"/>
  <c r="T1616" i="5"/>
  <c r="S1616" i="5" s="1"/>
  <c r="T1446" i="5"/>
  <c r="S1446" i="5" s="1"/>
  <c r="T1889" i="5"/>
  <c r="S1889" i="5" s="1"/>
  <c r="T2036" i="5"/>
  <c r="S2036" i="5" s="1"/>
  <c r="T1320" i="5"/>
  <c r="S1320" i="5" s="1"/>
  <c r="T1427" i="5"/>
  <c r="S1427" i="5" s="1"/>
  <c r="T981" i="5"/>
  <c r="S981" i="5" s="1"/>
  <c r="T1081" i="5"/>
  <c r="S1081" i="5" s="1"/>
  <c r="T2335" i="5"/>
  <c r="S2335" i="5" s="1"/>
  <c r="T603" i="5"/>
  <c r="S603" i="5" s="1"/>
  <c r="T457" i="5"/>
  <c r="S457" i="5" s="1"/>
  <c r="T295" i="5"/>
  <c r="S295" i="5" s="1"/>
  <c r="T20" i="5"/>
  <c r="S20" i="5" s="1"/>
  <c r="T2338" i="5"/>
  <c r="S2338" i="5" s="1"/>
  <c r="T2272" i="5"/>
  <c r="S2272" i="5" s="1"/>
  <c r="T2351" i="5"/>
  <c r="S2351" i="5" s="1"/>
  <c r="T532" i="5"/>
  <c r="S532" i="5" s="1"/>
  <c r="T1269" i="5"/>
  <c r="S1269" i="5" s="1"/>
  <c r="T846" i="5"/>
  <c r="S846" i="5" s="1"/>
  <c r="T2221" i="5"/>
  <c r="S2221" i="5" s="1"/>
  <c r="T1848" i="5"/>
  <c r="S1848" i="5" s="1"/>
  <c r="T93" i="5"/>
  <c r="S93" i="5" s="1"/>
  <c r="T1316" i="5"/>
  <c r="S1316" i="5" s="1"/>
  <c r="T1740" i="5"/>
  <c r="S1740" i="5" s="1"/>
  <c r="T174" i="5"/>
  <c r="S174" i="5" s="1"/>
  <c r="T688" i="5"/>
  <c r="S688" i="5" s="1"/>
  <c r="T1910" i="5"/>
  <c r="S1910" i="5" s="1"/>
  <c r="T296" i="5"/>
  <c r="S296" i="5" s="1"/>
  <c r="T702" i="5"/>
  <c r="S702" i="5" s="1"/>
  <c r="T444" i="5"/>
  <c r="S444" i="5" s="1"/>
  <c r="T1358" i="5"/>
  <c r="S1358" i="5" s="1"/>
  <c r="T694" i="5"/>
  <c r="S694" i="5" s="1"/>
  <c r="T663" i="5"/>
  <c r="S663" i="5" s="1"/>
  <c r="T2427" i="5"/>
  <c r="S2427" i="5" s="1"/>
  <c r="T1730" i="5"/>
  <c r="S1730" i="5" s="1"/>
  <c r="T1935" i="5"/>
  <c r="S1935" i="5" s="1"/>
  <c r="T534" i="5"/>
  <c r="S534" i="5" s="1"/>
  <c r="T1894" i="5"/>
  <c r="S1894" i="5" s="1"/>
  <c r="T2011" i="5"/>
  <c r="S2011" i="5" s="1"/>
  <c r="T1672" i="5"/>
  <c r="S1672" i="5" s="1"/>
  <c r="T1825" i="5"/>
  <c r="S1825" i="5" s="1"/>
  <c r="T250" i="5"/>
  <c r="S250" i="5" s="1"/>
  <c r="T1026" i="5"/>
  <c r="S1026" i="5" s="1"/>
  <c r="T471" i="5"/>
  <c r="S471" i="5" s="1"/>
  <c r="T1511" i="5"/>
  <c r="S1511" i="5" s="1"/>
  <c r="T472" i="5"/>
  <c r="S472" i="5" s="1"/>
  <c r="T5" i="5"/>
  <c r="S5" i="5" s="1"/>
  <c r="T606" i="5"/>
  <c r="S606" i="5" s="1"/>
  <c r="T1396" i="5"/>
  <c r="S1396" i="5" s="1"/>
  <c r="T923" i="5"/>
  <c r="S923" i="5" s="1"/>
  <c r="T443" i="5"/>
  <c r="S443" i="5" s="1"/>
  <c r="T2245" i="5"/>
  <c r="S2245" i="5" s="1"/>
  <c r="T337" i="5"/>
  <c r="S337" i="5" s="1"/>
  <c r="T976" i="5"/>
  <c r="S976" i="5" s="1"/>
  <c r="T2208" i="5"/>
  <c r="S2208" i="5" s="1"/>
  <c r="T1491" i="5"/>
  <c r="S1491" i="5" s="1"/>
  <c r="T905" i="5"/>
  <c r="S905" i="5" s="1"/>
  <c r="T71" i="5"/>
  <c r="S71" i="5" s="1"/>
  <c r="T1333" i="5"/>
  <c r="S1333" i="5" s="1"/>
  <c r="T1886" i="5"/>
  <c r="S1886" i="5" s="1"/>
  <c r="T2123" i="5"/>
  <c r="S2123" i="5" s="1"/>
  <c r="T829" i="5"/>
  <c r="S829" i="5" s="1"/>
  <c r="T769" i="5"/>
  <c r="S769" i="5" s="1"/>
  <c r="T713" i="5"/>
  <c r="S713" i="5" s="1"/>
  <c r="T15" i="5"/>
  <c r="S15" i="5" s="1"/>
  <c r="T834" i="5"/>
  <c r="S834" i="5" s="1"/>
  <c r="T1713" i="5"/>
  <c r="S1713" i="5" s="1"/>
  <c r="T1197" i="5"/>
  <c r="S1197" i="5" s="1"/>
  <c r="T1537" i="5"/>
  <c r="S1537" i="5" s="1"/>
  <c r="T440" i="5"/>
  <c r="S440" i="5" s="1"/>
  <c r="T2262" i="5"/>
  <c r="S2262" i="5" s="1"/>
  <c r="T934" i="5"/>
  <c r="S934" i="5" s="1"/>
  <c r="T975" i="5"/>
  <c r="S975" i="5" s="1"/>
  <c r="T2243" i="5"/>
  <c r="S2243" i="5" s="1"/>
  <c r="T1909" i="5"/>
  <c r="S1909" i="5" s="1"/>
  <c r="T2082" i="5"/>
  <c r="S2082" i="5" s="1"/>
  <c r="T1830" i="5"/>
  <c r="S1830" i="5" s="1"/>
  <c r="T2132" i="5"/>
  <c r="S2132" i="5" s="1"/>
  <c r="T2127" i="5"/>
  <c r="S2127" i="5" s="1"/>
  <c r="T1913" i="5"/>
  <c r="S1913" i="5" s="1"/>
  <c r="T1580" i="5"/>
  <c r="S1580" i="5" s="1"/>
  <c r="T879" i="5"/>
  <c r="S879" i="5" s="1"/>
  <c r="T294" i="5"/>
  <c r="S294" i="5" s="1"/>
  <c r="T1290" i="5"/>
  <c r="S1290" i="5" s="1"/>
  <c r="T1711" i="5"/>
  <c r="S1711" i="5" s="1"/>
  <c r="T1896" i="5"/>
  <c r="S1896" i="5" s="1"/>
  <c r="T341" i="5"/>
  <c r="S341" i="5" s="1"/>
  <c r="T449" i="5"/>
  <c r="S449" i="5" s="1"/>
  <c r="T456" i="5"/>
  <c r="S456" i="5" s="1"/>
  <c r="T454" i="5"/>
  <c r="S454" i="5" s="1"/>
  <c r="T1426" i="5"/>
  <c r="S1426" i="5" s="1"/>
  <c r="T1238" i="5"/>
  <c r="S1238" i="5" s="1"/>
  <c r="T1699" i="5"/>
  <c r="S1699" i="5" s="1"/>
  <c r="T1543" i="5"/>
  <c r="S1543" i="5" s="1"/>
  <c r="T281" i="5"/>
  <c r="S281" i="5" s="1"/>
  <c r="T1841" i="5"/>
  <c r="S1841" i="5" s="1"/>
  <c r="T791" i="5"/>
  <c r="S791" i="5" s="1"/>
  <c r="T2277" i="5"/>
  <c r="S2277" i="5" s="1"/>
  <c r="T1988" i="5"/>
  <c r="S1988" i="5" s="1"/>
  <c r="T1137" i="5"/>
  <c r="S1137" i="5" s="1"/>
  <c r="T890" i="5"/>
  <c r="S890" i="5" s="1"/>
  <c r="T1214" i="5"/>
  <c r="S1214" i="5" s="1"/>
  <c r="T9" i="5"/>
  <c r="S9" i="5" s="1"/>
  <c r="T1365" i="5"/>
  <c r="S1365" i="5" s="1"/>
  <c r="T1901" i="5"/>
  <c r="S1901" i="5" s="1"/>
  <c r="T1622" i="5"/>
  <c r="S1622" i="5" s="1"/>
  <c r="T453" i="5"/>
  <c r="S453" i="5" s="1"/>
  <c r="T1602" i="5"/>
  <c r="S1602" i="5" s="1"/>
  <c r="T2337" i="5"/>
  <c r="S2337" i="5" s="1"/>
  <c r="T382" i="5"/>
  <c r="S382" i="5" s="1"/>
  <c r="T2287" i="5"/>
  <c r="S2287" i="5" s="1"/>
  <c r="T2098" i="5"/>
  <c r="S2098" i="5" s="1"/>
  <c r="T1385" i="5"/>
  <c r="S1385" i="5" s="1"/>
  <c r="T561" i="5"/>
  <c r="S561" i="5" s="1"/>
  <c r="T36" i="5"/>
  <c r="S36" i="5" s="1"/>
  <c r="T360" i="5"/>
  <c r="S360" i="5" s="1"/>
  <c r="T2100" i="5"/>
  <c r="S2100" i="5" s="1"/>
  <c r="T1414" i="5"/>
  <c r="S1414" i="5" s="1"/>
  <c r="T173" i="5"/>
  <c r="S173" i="5" s="1"/>
  <c r="T2326" i="5"/>
  <c r="S2326" i="5" s="1"/>
  <c r="T1224" i="5"/>
  <c r="S1224" i="5" s="1"/>
  <c r="T1834" i="5"/>
  <c r="S1834" i="5" s="1"/>
  <c r="T1782" i="5"/>
  <c r="S1782" i="5" s="1"/>
  <c r="T464" i="5"/>
  <c r="S464" i="5" s="1"/>
  <c r="T2156" i="5"/>
  <c r="S2156" i="5" s="1"/>
  <c r="T1413" i="5"/>
  <c r="S1413" i="5" s="1"/>
  <c r="T2445" i="5"/>
  <c r="S2445" i="5" s="1"/>
  <c r="T1705" i="5"/>
  <c r="S1705" i="5" s="1"/>
  <c r="T602" i="5"/>
  <c r="S602" i="5" s="1"/>
  <c r="T82" i="5"/>
  <c r="S82" i="5" s="1"/>
  <c r="T2314" i="5"/>
  <c r="S2314" i="5" s="1"/>
  <c r="T1469" i="5"/>
  <c r="S1469" i="5" s="1"/>
  <c r="T573" i="5"/>
  <c r="S573" i="5" s="1"/>
  <c r="T2380" i="5"/>
  <c r="S2380" i="5" s="1"/>
  <c r="T1028" i="5"/>
  <c r="S1028" i="5" s="1"/>
  <c r="T849" i="5"/>
  <c r="S849" i="5" s="1"/>
  <c r="T2409" i="5"/>
  <c r="S2409" i="5" s="1"/>
  <c r="T1308" i="5"/>
  <c r="S1308" i="5" s="1"/>
  <c r="T1891" i="5"/>
  <c r="S1891" i="5" s="1"/>
  <c r="T887" i="5"/>
  <c r="S887" i="5" s="1"/>
  <c r="T792" i="5"/>
  <c r="S792" i="5" s="1"/>
  <c r="T807" i="5"/>
  <c r="S807" i="5" s="1"/>
  <c r="T1758" i="5"/>
  <c r="S1758" i="5" s="1"/>
  <c r="T2052" i="5"/>
  <c r="S2052" i="5" s="1"/>
  <c r="T881" i="5"/>
  <c r="S881" i="5" s="1"/>
  <c r="T134" i="5"/>
  <c r="S134" i="5" s="1"/>
  <c r="T2250" i="5"/>
  <c r="S2250" i="5" s="1"/>
  <c r="T1565" i="5"/>
  <c r="S1565" i="5" s="1"/>
  <c r="T1966" i="5"/>
  <c r="S1966" i="5" s="1"/>
  <c r="T2144" i="5"/>
  <c r="S2144" i="5" s="1"/>
  <c r="T375" i="5"/>
  <c r="S375" i="5" s="1"/>
  <c r="T2357" i="5"/>
  <c r="S2357" i="5" s="1"/>
  <c r="T630" i="5"/>
  <c r="S630" i="5" s="1"/>
  <c r="T756" i="5"/>
  <c r="S756" i="5" s="1"/>
  <c r="T533" i="5"/>
  <c r="S533" i="5" s="1"/>
  <c r="T60" i="5"/>
  <c r="S60" i="5" s="1"/>
  <c r="T372" i="5"/>
  <c r="S372" i="5" s="1"/>
  <c r="T1126" i="5"/>
  <c r="S1126" i="5" s="1"/>
  <c r="T1131" i="5"/>
  <c r="S1131" i="5" s="1"/>
  <c r="T308" i="5"/>
  <c r="S308" i="5" s="1"/>
  <c r="T744" i="5"/>
  <c r="S744" i="5" s="1"/>
  <c r="T1270" i="5"/>
  <c r="S1270" i="5" s="1"/>
  <c r="T2319" i="5"/>
  <c r="S2319" i="5" s="1"/>
  <c r="T563" i="5"/>
  <c r="S563" i="5" s="1"/>
  <c r="T1973" i="5"/>
  <c r="S1973" i="5" s="1"/>
  <c r="T1681" i="5"/>
  <c r="S1681" i="5" s="1"/>
  <c r="T2111" i="5"/>
  <c r="S2111" i="5" s="1"/>
  <c r="T874" i="5"/>
  <c r="S874" i="5" s="1"/>
  <c r="T249" i="5"/>
  <c r="S249" i="5" s="1"/>
  <c r="T1334" i="5"/>
  <c r="S1334" i="5" s="1"/>
  <c r="T653" i="5"/>
  <c r="S653" i="5" s="1"/>
  <c r="T2307" i="5"/>
  <c r="S2307" i="5" s="1"/>
  <c r="T1162" i="5"/>
  <c r="S1162" i="5" s="1"/>
  <c r="T640" i="5"/>
  <c r="S640" i="5" s="1"/>
  <c r="T10" i="5"/>
  <c r="S10" i="5" s="1"/>
  <c r="T1144" i="5"/>
  <c r="S1144" i="5" s="1"/>
  <c r="T1885" i="5"/>
  <c r="S1885" i="5" s="1"/>
  <c r="T500" i="5"/>
  <c r="S500" i="5" s="1"/>
  <c r="T2238" i="5"/>
  <c r="S2238" i="5" s="1"/>
  <c r="T245" i="5"/>
  <c r="S245" i="5" s="1"/>
  <c r="T1222" i="5"/>
  <c r="S1222" i="5" s="1"/>
  <c r="T376" i="5"/>
  <c r="S376" i="5" s="1"/>
  <c r="T1677" i="5"/>
  <c r="S1677" i="5" s="1"/>
  <c r="T609" i="5"/>
  <c r="S609" i="5" s="1"/>
  <c r="T996" i="5"/>
  <c r="S996" i="5" s="1"/>
  <c r="T966" i="5"/>
  <c r="S966" i="5" s="1"/>
  <c r="T1586" i="5"/>
  <c r="S1586" i="5" s="1"/>
  <c r="T199" i="5"/>
  <c r="S199" i="5" s="1"/>
  <c r="T1447" i="5"/>
  <c r="S1447" i="5" s="1"/>
  <c r="T2453" i="5"/>
  <c r="S2453" i="5" s="1"/>
  <c r="T395" i="5"/>
  <c r="S395" i="5" s="1"/>
  <c r="T21" i="5"/>
  <c r="S21" i="5" s="1"/>
  <c r="T2439" i="5"/>
  <c r="S2439" i="5" s="1"/>
  <c r="T734" i="5"/>
  <c r="S734" i="5" s="1"/>
  <c r="T1779" i="5"/>
  <c r="S1779" i="5" s="1"/>
  <c r="T2114" i="5"/>
  <c r="S2114" i="5" s="1"/>
  <c r="T1846" i="5"/>
  <c r="S1846" i="5" s="1"/>
  <c r="T474" i="5"/>
  <c r="S474" i="5" s="1"/>
  <c r="T593" i="5"/>
  <c r="S593" i="5" s="1"/>
  <c r="T223" i="5"/>
  <c r="S223" i="5" s="1"/>
  <c r="T111" i="5"/>
  <c r="S111" i="5" s="1"/>
  <c r="T1149" i="5"/>
  <c r="S1149" i="5" s="1"/>
  <c r="T1853" i="5"/>
  <c r="S1853" i="5" s="1"/>
  <c r="T355" i="5"/>
  <c r="S355" i="5" s="1"/>
  <c r="T37" i="5"/>
  <c r="S37" i="5" s="1"/>
  <c r="T8" i="5"/>
  <c r="S8" i="5" s="1"/>
  <c r="T2087" i="5"/>
  <c r="S2087" i="5" s="1"/>
  <c r="T403" i="5"/>
  <c r="S403" i="5" s="1"/>
  <c r="T693" i="5"/>
  <c r="S693" i="5" s="1"/>
  <c r="T340" i="5"/>
  <c r="S340" i="5" s="1"/>
  <c r="T675" i="5"/>
  <c r="S675" i="5" s="1"/>
  <c r="T132" i="5"/>
  <c r="S132" i="5" s="1"/>
  <c r="T949" i="5"/>
  <c r="S949" i="5" s="1"/>
  <c r="T2092" i="5"/>
  <c r="S2092" i="5" s="1"/>
  <c r="T778" i="5"/>
  <c r="S778" i="5" s="1"/>
  <c r="T1709" i="5"/>
  <c r="S1709" i="5" s="1"/>
  <c r="T2033" i="5"/>
  <c r="S2033" i="5" s="1"/>
  <c r="T195" i="5"/>
  <c r="S195" i="5" s="1"/>
  <c r="T2056" i="5"/>
  <c r="S2056" i="5" s="1"/>
  <c r="T1039" i="5"/>
  <c r="S1039" i="5" s="1"/>
  <c r="T121" i="5"/>
  <c r="S121" i="5" s="1"/>
  <c r="T938" i="5"/>
  <c r="S938" i="5" s="1"/>
  <c r="T31" i="5"/>
  <c r="S31" i="5" s="1"/>
  <c r="T1787" i="5"/>
  <c r="S1787" i="5" s="1"/>
  <c r="T1132" i="5"/>
  <c r="S1132" i="5" s="1"/>
  <c r="T1556" i="5"/>
  <c r="S1556" i="5" s="1"/>
  <c r="T1437" i="5"/>
  <c r="S1437" i="5" s="1"/>
  <c r="T1484" i="5"/>
  <c r="S1484" i="5" s="1"/>
  <c r="T490" i="5"/>
  <c r="S490" i="5" s="1"/>
  <c r="T522" i="5"/>
  <c r="S522" i="5" s="1"/>
  <c r="T1701" i="5"/>
  <c r="S1701" i="5" s="1"/>
  <c r="T1086" i="5"/>
  <c r="S1086" i="5" s="1"/>
  <c r="T1135" i="5"/>
  <c r="S1135" i="5" s="1"/>
  <c r="T1578" i="5"/>
  <c r="S1578" i="5" s="1"/>
  <c r="T850" i="5"/>
  <c r="S850" i="5" s="1"/>
  <c r="T208" i="5"/>
  <c r="S208" i="5" s="1"/>
  <c r="T2413" i="5"/>
  <c r="S2413" i="5" s="1"/>
  <c r="T865" i="5"/>
  <c r="S865" i="5" s="1"/>
  <c r="T1591" i="5"/>
  <c r="S1591" i="5" s="1"/>
  <c r="T43" i="5"/>
  <c r="S43" i="5" s="1"/>
  <c r="T909" i="5"/>
  <c r="S909" i="5" s="1"/>
  <c r="T731" i="5"/>
  <c r="S731" i="5" s="1"/>
  <c r="T1107" i="5"/>
  <c r="S1107" i="5" s="1"/>
  <c r="T2369" i="5"/>
  <c r="S2369" i="5" s="1"/>
  <c r="T476" i="5"/>
  <c r="S476" i="5" s="1"/>
  <c r="T1004" i="5"/>
  <c r="S1004" i="5" s="1"/>
  <c r="T123" i="5"/>
  <c r="S123" i="5" s="1"/>
  <c r="T2344" i="5"/>
  <c r="S2344" i="5" s="1"/>
  <c r="T2255" i="5"/>
  <c r="S2255" i="5" s="1"/>
  <c r="T952" i="5"/>
  <c r="S952" i="5" s="1"/>
  <c r="T1663" i="5"/>
  <c r="S1663" i="5" s="1"/>
  <c r="T2099" i="5"/>
  <c r="S2099" i="5" s="1"/>
  <c r="T446" i="5"/>
  <c r="S446" i="5" s="1"/>
  <c r="T515" i="5"/>
  <c r="S515" i="5" s="1"/>
  <c r="T1279" i="5"/>
  <c r="S1279" i="5" s="1"/>
  <c r="T1032" i="5"/>
  <c r="S1032" i="5" s="1"/>
  <c r="T2253" i="5"/>
  <c r="S2253" i="5" s="1"/>
  <c r="T1204" i="5"/>
  <c r="S1204" i="5" s="1"/>
  <c r="T1656" i="5"/>
  <c r="S1656" i="5" s="1"/>
  <c r="T2390" i="5"/>
  <c r="S2390" i="5" s="1"/>
  <c r="T2402" i="5"/>
  <c r="S2402" i="5" s="1"/>
  <c r="T1984" i="5"/>
  <c r="S1984" i="5" s="1"/>
  <c r="T91" i="5"/>
  <c r="S91" i="5" s="1"/>
  <c r="T1723" i="5"/>
  <c r="S1723" i="5" s="1"/>
  <c r="T967" i="5"/>
  <c r="S967" i="5" s="1"/>
  <c r="T660" i="5"/>
  <c r="S660" i="5" s="1"/>
  <c r="T764" i="5"/>
  <c r="S764" i="5" s="1"/>
  <c r="T16" i="5"/>
  <c r="S16" i="5" s="1"/>
  <c r="T1351" i="5"/>
  <c r="S1351" i="5" s="1"/>
  <c r="T1958" i="5"/>
  <c r="S1958" i="5" s="1"/>
  <c r="T502" i="5"/>
  <c r="S502" i="5" s="1"/>
  <c r="T1751" i="5"/>
  <c r="S1751" i="5" s="1"/>
  <c r="T410" i="5"/>
  <c r="S410" i="5" s="1"/>
  <c r="T1869" i="5"/>
  <c r="S1869" i="5" s="1"/>
  <c r="T2340" i="5"/>
  <c r="S2340" i="5" s="1"/>
  <c r="T1518" i="5"/>
  <c r="S1518" i="5" s="1"/>
  <c r="T2280" i="5"/>
  <c r="S2280" i="5" s="1"/>
  <c r="T2108" i="5"/>
  <c r="S2108" i="5" s="1"/>
  <c r="T2282" i="5"/>
  <c r="S2282" i="5" s="1"/>
  <c r="T1481" i="5"/>
  <c r="S1481" i="5" s="1"/>
  <c r="T420" i="5"/>
  <c r="S420" i="5" s="1"/>
  <c r="T2239" i="5"/>
  <c r="S2239" i="5" s="1"/>
  <c r="T714" i="5"/>
  <c r="S714" i="5" s="1"/>
  <c r="T164" i="5"/>
  <c r="S164" i="5" s="1"/>
  <c r="T361" i="5"/>
  <c r="S361" i="5" s="1"/>
  <c r="T1594" i="5"/>
  <c r="S1594" i="5" s="1"/>
  <c r="T1680" i="5"/>
  <c r="S1680" i="5" s="1"/>
  <c r="T1266" i="5"/>
  <c r="S1266" i="5" s="1"/>
  <c r="T1265" i="5"/>
  <c r="S1265" i="5" s="1"/>
  <c r="T1708" i="5"/>
  <c r="S1708" i="5" s="1"/>
  <c r="T1606" i="5"/>
  <c r="S1606" i="5" s="1"/>
  <c r="T806" i="5"/>
  <c r="S806" i="5" s="1"/>
  <c r="T176" i="5"/>
  <c r="S176" i="5" s="1"/>
  <c r="T1407" i="5"/>
  <c r="S1407" i="5" s="1"/>
  <c r="T2359" i="5"/>
  <c r="S2359" i="5" s="1"/>
  <c r="T2435" i="5"/>
  <c r="S2435" i="5" s="1"/>
  <c r="T1332" i="5"/>
  <c r="S1332" i="5" s="1"/>
  <c r="T203" i="5"/>
  <c r="S203" i="5" s="1"/>
  <c r="T560" i="5"/>
  <c r="S560" i="5" s="1"/>
  <c r="T2126" i="5"/>
  <c r="S2126" i="5" s="1"/>
  <c r="T558" i="5"/>
  <c r="S558" i="5" s="1"/>
  <c r="T699" i="5"/>
  <c r="S699" i="5" s="1"/>
  <c r="T256" i="5"/>
  <c r="S256" i="5" s="1"/>
  <c r="T796" i="5"/>
  <c r="S796" i="5" s="1"/>
  <c r="T1571" i="5"/>
  <c r="S1571" i="5" s="1"/>
  <c r="T1964" i="5"/>
  <c r="S1964" i="5" s="1"/>
  <c r="T1771" i="5"/>
  <c r="S1771" i="5" s="1"/>
  <c r="T14" i="5"/>
  <c r="S14" i="5" s="1"/>
  <c r="T114" i="5"/>
  <c r="S114" i="5" s="1"/>
  <c r="T1547" i="5"/>
  <c r="S1547" i="5" s="1"/>
  <c r="T1946" i="5"/>
  <c r="S1946" i="5" s="1"/>
  <c r="T387" i="5"/>
  <c r="S387" i="5" s="1"/>
  <c r="T1907" i="5"/>
  <c r="S1907" i="5" s="1"/>
  <c r="T685" i="5"/>
  <c r="S685" i="5" s="1"/>
  <c r="T1160" i="5"/>
  <c r="S1160" i="5" s="1"/>
  <c r="T2018" i="5"/>
  <c r="S2018" i="5" s="1"/>
  <c r="T2371" i="5"/>
  <c r="S2371" i="5" s="1"/>
  <c r="T1978" i="5"/>
  <c r="S1978" i="5" s="1"/>
  <c r="T537" i="5"/>
  <c r="S537" i="5" s="1"/>
  <c r="T531" i="5"/>
  <c r="S531" i="5" s="1"/>
  <c r="T2188" i="5"/>
  <c r="S2188" i="5" s="1"/>
  <c r="T516" i="5"/>
  <c r="S516" i="5" s="1"/>
  <c r="T143" i="5"/>
  <c r="S143" i="5" s="1"/>
  <c r="T795" i="5"/>
  <c r="S795" i="5" s="1"/>
  <c r="T1696" i="5"/>
  <c r="S1696" i="5" s="1"/>
  <c r="T1335" i="5"/>
  <c r="S1335" i="5" s="1"/>
  <c r="T1246" i="5"/>
  <c r="S1246" i="5" s="1"/>
  <c r="T178" i="5"/>
  <c r="S178" i="5" s="1"/>
  <c r="T1397" i="5"/>
  <c r="S1397" i="5" s="1"/>
  <c r="T2214" i="5"/>
  <c r="S2214" i="5" s="1"/>
  <c r="T2187" i="5"/>
  <c r="S2187" i="5" s="1"/>
  <c r="T1837" i="5"/>
  <c r="S1837" i="5" s="1"/>
  <c r="T150" i="5"/>
  <c r="S150" i="5" s="1"/>
  <c r="T202" i="5"/>
  <c r="S202" i="5" s="1"/>
  <c r="T1612" i="5"/>
  <c r="S1612" i="5" s="1"/>
  <c r="T1101" i="5"/>
  <c r="S1101" i="5" s="1"/>
  <c r="T794" i="5"/>
  <c r="S794" i="5" s="1"/>
  <c r="T370" i="5"/>
  <c r="S370" i="5" s="1"/>
  <c r="T1727" i="5"/>
  <c r="S1727" i="5" s="1"/>
  <c r="T1432" i="5"/>
  <c r="S1432" i="5" s="1"/>
  <c r="T1113" i="5"/>
  <c r="S1113" i="5" s="1"/>
  <c r="T1263" i="5"/>
  <c r="S1263" i="5" s="1"/>
  <c r="T359" i="5"/>
  <c r="S359" i="5" s="1"/>
  <c r="T1903" i="5"/>
  <c r="S1903" i="5" s="1"/>
  <c r="T1151" i="5"/>
  <c r="S1151" i="5" s="1"/>
  <c r="T298" i="5"/>
  <c r="S298" i="5" s="1"/>
  <c r="T426" i="5"/>
  <c r="S426" i="5" s="1"/>
  <c r="T625" i="5"/>
  <c r="S625" i="5" s="1"/>
  <c r="T2363" i="5"/>
  <c r="S2363" i="5" s="1"/>
  <c r="T435" i="5"/>
  <c r="S435" i="5" s="1"/>
  <c r="T255" i="5"/>
  <c r="S255" i="5" s="1"/>
  <c r="T2093" i="5"/>
  <c r="S2093" i="5" s="1"/>
  <c r="T2440" i="5"/>
  <c r="S2440" i="5" s="1"/>
  <c r="T1539" i="5"/>
  <c r="S1539" i="5" s="1"/>
  <c r="T437" i="5"/>
  <c r="S437" i="5" s="1"/>
  <c r="T581" i="5"/>
  <c r="S581" i="5" s="1"/>
  <c r="T1698" i="5"/>
  <c r="S1698" i="5" s="1"/>
  <c r="T107" i="5"/>
  <c r="S107" i="5" s="1"/>
  <c r="T1922" i="5"/>
  <c r="S1922" i="5" s="1"/>
  <c r="T1765" i="5"/>
  <c r="S1765" i="5" s="1"/>
  <c r="T759" i="5"/>
  <c r="S759" i="5" s="1"/>
  <c r="T1376" i="5"/>
  <c r="S1376" i="5" s="1"/>
  <c r="T466" i="5"/>
  <c r="S466" i="5" s="1"/>
  <c r="T1293" i="5"/>
  <c r="S1293" i="5" s="1"/>
  <c r="T1953" i="5"/>
  <c r="S1953" i="5" s="1"/>
  <c r="T1844" i="5"/>
  <c r="S1844" i="5" s="1"/>
  <c r="T634" i="5"/>
  <c r="S634" i="5" s="1"/>
  <c r="T951" i="5"/>
  <c r="S951" i="5" s="1"/>
  <c r="T1725" i="5"/>
  <c r="S1725" i="5" s="1"/>
  <c r="T1355" i="5"/>
  <c r="S1355" i="5" s="1"/>
  <c r="T2149" i="5"/>
  <c r="S2149" i="5" s="1"/>
  <c r="T495" i="5"/>
  <c r="S495" i="5" s="1"/>
  <c r="T1370" i="5"/>
  <c r="S1370" i="5" s="1"/>
  <c r="T1060" i="5"/>
  <c r="S1060" i="5" s="1"/>
  <c r="T1803" i="5"/>
  <c r="S1803" i="5" s="1"/>
  <c r="T1516" i="5"/>
  <c r="S1516" i="5" s="1"/>
  <c r="T1349" i="5"/>
  <c r="S1349" i="5" s="1"/>
  <c r="T1921" i="5"/>
  <c r="S1921" i="5" s="1"/>
  <c r="T2343" i="5"/>
  <c r="S2343" i="5" s="1"/>
  <c r="T1798" i="5"/>
  <c r="S1798" i="5" s="1"/>
  <c r="T1371" i="5"/>
  <c r="S1371" i="5" s="1"/>
  <c r="T168" i="5"/>
  <c r="S168" i="5" s="1"/>
  <c r="T915" i="5"/>
  <c r="S915" i="5" s="1"/>
  <c r="T1959" i="5"/>
  <c r="S1959" i="5" s="1"/>
  <c r="T2055" i="5"/>
  <c r="S2055" i="5" s="1"/>
  <c r="T1468" i="5"/>
  <c r="S1468" i="5" s="1"/>
  <c r="T2223" i="5"/>
  <c r="S2223" i="5" s="1"/>
  <c r="T562" i="5"/>
  <c r="S562" i="5" s="1"/>
  <c r="T1763" i="5"/>
  <c r="S1763" i="5" s="1"/>
  <c r="T1718" i="5"/>
  <c r="S1718" i="5" s="1"/>
  <c r="T2428" i="5"/>
  <c r="S2428" i="5" s="1"/>
  <c r="T848" i="5"/>
  <c r="S848" i="5" s="1"/>
  <c r="T1519" i="5"/>
  <c r="S1519" i="5" s="1"/>
  <c r="T1035" i="5"/>
  <c r="S1035" i="5" s="1"/>
  <c r="T2232" i="5"/>
  <c r="S2232" i="5" s="1"/>
  <c r="T2269" i="5"/>
  <c r="S2269" i="5" s="1"/>
  <c r="T1840" i="5"/>
  <c r="S1840" i="5" s="1"/>
  <c r="T2159" i="5"/>
  <c r="S2159" i="5" s="1"/>
  <c r="T89" i="5"/>
  <c r="S89" i="5" s="1"/>
  <c r="T686" i="5"/>
  <c r="S686" i="5" s="1"/>
  <c r="T984" i="5"/>
  <c r="S984" i="5" s="1"/>
  <c r="T853" i="5"/>
  <c r="S853" i="5" s="1"/>
  <c r="T2355" i="5"/>
  <c r="S2355" i="5" s="1"/>
  <c r="T1401" i="5"/>
  <c r="S1401" i="5" s="1"/>
  <c r="T1264" i="5"/>
  <c r="S1264" i="5" s="1"/>
  <c r="T257" i="5"/>
  <c r="S257" i="5" s="1"/>
  <c r="T690" i="5"/>
  <c r="S690" i="5" s="1"/>
  <c r="T726" i="5"/>
  <c r="S726" i="5" s="1"/>
  <c r="T944" i="5"/>
  <c r="S944" i="5" s="1"/>
  <c r="T1104" i="5"/>
  <c r="S1104" i="5" s="1"/>
  <c r="T2074" i="5"/>
  <c r="S2074" i="5" s="1"/>
  <c r="T1007" i="5"/>
  <c r="S1007" i="5" s="1"/>
  <c r="T1967" i="5"/>
  <c r="S1967" i="5" s="1"/>
  <c r="T755" i="5"/>
  <c r="S755" i="5" s="1"/>
  <c r="T2298" i="5"/>
  <c r="S2298" i="5" s="1"/>
  <c r="T461" i="5"/>
  <c r="S461" i="5" s="1"/>
  <c r="T200" i="5"/>
  <c r="S200" i="5" s="1"/>
  <c r="T1352" i="5"/>
  <c r="S1352" i="5" s="1"/>
  <c r="T524" i="5"/>
  <c r="S524" i="5" s="1"/>
  <c r="T244" i="5"/>
  <c r="S244" i="5" s="1"/>
  <c r="T2170" i="5"/>
  <c r="S2170" i="5" s="1"/>
  <c r="T417" i="5"/>
  <c r="S417" i="5" s="1"/>
  <c r="T493" i="5"/>
  <c r="S493" i="5" s="1"/>
  <c r="T1660" i="5"/>
  <c r="S1660" i="5" s="1"/>
  <c r="T1579" i="5"/>
  <c r="S1579" i="5" s="1"/>
  <c r="T1996" i="5"/>
  <c r="S1996" i="5" s="1"/>
  <c r="T397" i="5"/>
  <c r="S397" i="5" s="1"/>
  <c r="T1706" i="5"/>
  <c r="S1706" i="5" s="1"/>
  <c r="T2211" i="5"/>
  <c r="S2211" i="5" s="1"/>
  <c r="T88" i="5"/>
  <c r="S88" i="5" s="1"/>
  <c r="T2032" i="5"/>
  <c r="S2032" i="5" s="1"/>
  <c r="T746" i="5"/>
  <c r="S746" i="5" s="1"/>
  <c r="T188" i="5"/>
  <c r="S188" i="5" s="1"/>
  <c r="T1735" i="5"/>
  <c r="S1735" i="5" s="1"/>
  <c r="T1552" i="5"/>
  <c r="S1552" i="5" s="1"/>
  <c r="T1776" i="5"/>
  <c r="S1776" i="5" s="1"/>
  <c r="T618" i="5"/>
  <c r="S618" i="5" s="1"/>
  <c r="T72" i="5"/>
  <c r="S72" i="5" s="1"/>
  <c r="T1754" i="5"/>
  <c r="S1754" i="5" s="1"/>
  <c r="T1011" i="5"/>
  <c r="S1011" i="5" s="1"/>
  <c r="T1815" i="5"/>
  <c r="S1815" i="5" s="1"/>
  <c r="T79" i="5"/>
  <c r="S79" i="5" s="1"/>
  <c r="T654" i="5"/>
  <c r="S654" i="5" s="1"/>
  <c r="T487" i="5"/>
  <c r="S487" i="5" s="1"/>
  <c r="T1982" i="5"/>
  <c r="S1982" i="5" s="1"/>
  <c r="T1000" i="5"/>
  <c r="S1000" i="5" s="1"/>
  <c r="T2003" i="5"/>
  <c r="S2003" i="5" s="1"/>
  <c r="T1714" i="5"/>
  <c r="S1714" i="5" s="1"/>
  <c r="T2247" i="5"/>
  <c r="S2247" i="5" s="1"/>
  <c r="T1800" i="5"/>
  <c r="S1800" i="5" s="1"/>
  <c r="T1675" i="5"/>
  <c r="S1675" i="5" s="1"/>
  <c r="T248" i="5"/>
  <c r="S248" i="5" s="1"/>
  <c r="T1736" i="5"/>
  <c r="S1736" i="5" s="1"/>
  <c r="T428" i="5"/>
  <c r="S428" i="5" s="1"/>
  <c r="T716" i="5"/>
  <c r="S716" i="5" s="1"/>
  <c r="T117" i="5"/>
  <c r="S117" i="5" s="1"/>
  <c r="T2091" i="5"/>
  <c r="S2091" i="5" s="1"/>
  <c r="T841" i="5"/>
  <c r="S841" i="5" s="1"/>
  <c r="T583" i="5"/>
  <c r="S583" i="5" s="1"/>
  <c r="T447" i="5"/>
  <c r="S447" i="5" s="1"/>
  <c r="T929" i="5"/>
  <c r="S929" i="5" s="1"/>
  <c r="T377" i="5"/>
  <c r="S377" i="5" s="1"/>
  <c r="T221" i="5"/>
  <c r="S221" i="5" s="1"/>
  <c r="T2373" i="5"/>
  <c r="S2373" i="5" s="1"/>
  <c r="T1289" i="5"/>
  <c r="S1289" i="5" s="1"/>
  <c r="T369" i="5"/>
  <c r="S369" i="5" s="1"/>
  <c r="T2134" i="5"/>
  <c r="S2134" i="5" s="1"/>
  <c r="T1309" i="5"/>
  <c r="S1309" i="5" s="1"/>
  <c r="T2016" i="5"/>
  <c r="S2016" i="5" s="1"/>
  <c r="T2145" i="5"/>
  <c r="S2145" i="5" s="1"/>
  <c r="T1550" i="5"/>
  <c r="S1550" i="5" s="1"/>
  <c r="T671" i="5"/>
  <c r="S671" i="5" s="1"/>
  <c r="T2009" i="5"/>
  <c r="S2009" i="5" s="1"/>
  <c r="T1607" i="5"/>
  <c r="S1607" i="5" s="1"/>
  <c r="T1291" i="5"/>
  <c r="S1291" i="5" s="1"/>
  <c r="T2185" i="5"/>
  <c r="S2185" i="5" s="1"/>
  <c r="T1852" i="5"/>
  <c r="S1852" i="5" s="1"/>
  <c r="T389" i="5"/>
  <c r="S389" i="5" s="1"/>
  <c r="T732" i="5"/>
  <c r="S732" i="5" s="1"/>
  <c r="T304" i="5"/>
  <c r="S304" i="5" s="1"/>
  <c r="T266" i="5"/>
  <c r="S266" i="5" s="1"/>
  <c r="T1994" i="5"/>
  <c r="S1994" i="5" s="1"/>
  <c r="T1603" i="5"/>
  <c r="S1603" i="5" s="1"/>
  <c r="T2412" i="5"/>
  <c r="S2412" i="5" s="1"/>
  <c r="T1786" i="5"/>
  <c r="S1786" i="5" s="1"/>
  <c r="T1248" i="5"/>
  <c r="S1248" i="5" s="1"/>
  <c r="T480" i="5"/>
  <c r="S480" i="5" s="1"/>
  <c r="T1879" i="5"/>
  <c r="S1879" i="5" s="1"/>
  <c r="T1608" i="5"/>
  <c r="S1608" i="5" s="1"/>
  <c r="T300" i="5"/>
  <c r="S300" i="5" s="1"/>
  <c r="T1788" i="5"/>
  <c r="S1788" i="5" s="1"/>
  <c r="T1306" i="5"/>
  <c r="S1306" i="5" s="1"/>
  <c r="T568" i="5"/>
  <c r="S568" i="5" s="1"/>
  <c r="T624" i="5"/>
  <c r="S624" i="5" s="1"/>
  <c r="T2195" i="5"/>
  <c r="S2195" i="5" s="1"/>
  <c r="T1575" i="5"/>
  <c r="S1575" i="5" s="1"/>
  <c r="T1302" i="5"/>
  <c r="S1302" i="5" s="1"/>
  <c r="T1345" i="5"/>
  <c r="S1345" i="5" s="1"/>
  <c r="T1318" i="5"/>
  <c r="S1318" i="5" s="1"/>
  <c r="T2288" i="5"/>
  <c r="S2288" i="5" s="1"/>
  <c r="T590" i="5"/>
  <c r="S590" i="5" s="1"/>
  <c r="T416" i="5"/>
  <c r="S416" i="5" s="1"/>
  <c r="T39" i="5"/>
  <c r="S39" i="5" s="1"/>
  <c r="T882" i="5"/>
  <c r="S882" i="5" s="1"/>
  <c r="T1163" i="5"/>
  <c r="S1163" i="5" s="1"/>
  <c r="T751" i="5"/>
  <c r="S751" i="5" s="1"/>
  <c r="T2450" i="5"/>
  <c r="S2450" i="5" s="1"/>
  <c r="T1977" i="5"/>
  <c r="S1977" i="5" s="1"/>
  <c r="T1195" i="5"/>
  <c r="S1195" i="5" s="1"/>
  <c r="T22" i="5"/>
  <c r="S22" i="5" s="1"/>
  <c r="T112" i="5"/>
  <c r="S112" i="5" s="1"/>
  <c r="T331" i="5"/>
  <c r="S331" i="5" s="1"/>
  <c r="T780" i="5"/>
  <c r="S780" i="5" s="1"/>
  <c r="T762" i="5"/>
  <c r="S762" i="5" s="1"/>
  <c r="T2180" i="5"/>
  <c r="S2180" i="5" s="1"/>
  <c r="T1881" i="5"/>
  <c r="S1881" i="5" s="1"/>
  <c r="T1629" i="5"/>
  <c r="S1629" i="5" s="1"/>
  <c r="T1883" i="5"/>
  <c r="S1883" i="5" s="1"/>
  <c r="T2374" i="5"/>
  <c r="S2374" i="5" s="1"/>
  <c r="T1062" i="5"/>
  <c r="S1062" i="5" s="1"/>
  <c r="T1637" i="5"/>
  <c r="S1637" i="5" s="1"/>
  <c r="T2117" i="5"/>
  <c r="S2117" i="5" s="1"/>
  <c r="T527" i="5"/>
  <c r="S527" i="5" s="1"/>
  <c r="T110" i="5"/>
  <c r="S110" i="5" s="1"/>
  <c r="T2444" i="5"/>
  <c r="S2444" i="5" s="1"/>
  <c r="T1557" i="5"/>
  <c r="S1557" i="5" s="1"/>
  <c r="T333" i="5"/>
  <c r="S333" i="5" s="1"/>
  <c r="T1590" i="5"/>
  <c r="S1590" i="5" s="1"/>
  <c r="T1117" i="5"/>
  <c r="S1117" i="5" s="1"/>
  <c r="T1592" i="5"/>
  <c r="S1592" i="5" s="1"/>
  <c r="T1528" i="5"/>
  <c r="S1528" i="5" s="1"/>
  <c r="T1271" i="5"/>
  <c r="S1271" i="5" s="1"/>
  <c r="T67" i="5"/>
  <c r="S67" i="5" s="1"/>
  <c r="T451" i="5"/>
  <c r="S451" i="5" s="1"/>
  <c r="T1617" i="5"/>
  <c r="S1617" i="5" s="1"/>
  <c r="T1626" i="5"/>
  <c r="S1626" i="5" s="1"/>
  <c r="T2039" i="5"/>
  <c r="S2039" i="5" s="1"/>
  <c r="T227" i="5"/>
  <c r="S227" i="5" s="1"/>
  <c r="T310" i="5"/>
  <c r="S310" i="5" s="1"/>
  <c r="T617" i="5"/>
  <c r="S617" i="5" s="1"/>
  <c r="T571" i="5"/>
  <c r="S571" i="5" s="1"/>
  <c r="T1226" i="5"/>
  <c r="S1226" i="5" s="1"/>
  <c r="T63" i="5"/>
  <c r="S63" i="5" s="1"/>
  <c r="T2218" i="5"/>
  <c r="S2218" i="5" s="1"/>
  <c r="T267" i="5"/>
  <c r="S267" i="5" s="1"/>
  <c r="T151" i="5"/>
  <c r="S151" i="5" s="1"/>
  <c r="T575" i="5"/>
  <c r="S575" i="5" s="1"/>
  <c r="T286" i="5"/>
  <c r="S286" i="5" s="1"/>
  <c r="T990" i="5"/>
  <c r="S990" i="5" s="1"/>
  <c r="T863" i="5"/>
  <c r="S863" i="5" s="1"/>
  <c r="T317" i="5"/>
  <c r="S317" i="5" s="1"/>
  <c r="T666" i="5"/>
  <c r="S666" i="5" s="1"/>
  <c r="T2405" i="5"/>
  <c r="S2405" i="5" s="1"/>
  <c r="T1433" i="5"/>
  <c r="S1433" i="5" s="1"/>
  <c r="T503" i="5"/>
  <c r="S503" i="5" s="1"/>
  <c r="T2248" i="5"/>
  <c r="S2248" i="5" s="1"/>
  <c r="T1997" i="5"/>
  <c r="S1997" i="5" s="1"/>
  <c r="T555" i="5"/>
  <c r="S555" i="5" s="1"/>
  <c r="T922" i="5"/>
  <c r="S922" i="5" s="1"/>
  <c r="T1045" i="5"/>
  <c r="S1045" i="5" s="1"/>
  <c r="T1210" i="5"/>
  <c r="S1210" i="5" s="1"/>
  <c r="T2192" i="5"/>
  <c r="S2192" i="5" s="1"/>
  <c r="T1732" i="5"/>
  <c r="S1732" i="5" s="1"/>
  <c r="T1878" i="5"/>
  <c r="S1878" i="5" s="1"/>
  <c r="T2135" i="5"/>
  <c r="S2135" i="5" s="1"/>
  <c r="T1646" i="5"/>
  <c r="S1646" i="5" s="1"/>
  <c r="T102" i="5"/>
  <c r="S102" i="5" s="1"/>
  <c r="T2432" i="5"/>
  <c r="S2432" i="5" s="1"/>
  <c r="T2399" i="5"/>
  <c r="S2399" i="5" s="1"/>
  <c r="T1482" i="5"/>
  <c r="S1482" i="5" s="1"/>
  <c r="T144" i="5"/>
  <c r="S144" i="5" s="1"/>
  <c r="T1641" i="5"/>
  <c r="S1641" i="5" s="1"/>
  <c r="T1052" i="5"/>
  <c r="S1052" i="5" s="1"/>
  <c r="T401" i="5"/>
  <c r="S401" i="5" s="1"/>
  <c r="T1102" i="5"/>
  <c r="S1102" i="5" s="1"/>
  <c r="T1120" i="5"/>
  <c r="S1120" i="5" s="1"/>
  <c r="T670" i="5"/>
  <c r="S670" i="5" s="1"/>
  <c r="T604" i="5"/>
  <c r="S604" i="5" s="1"/>
  <c r="T475" i="5"/>
  <c r="S475" i="5" s="1"/>
  <c r="T2452" i="5"/>
  <c r="S2452" i="5" s="1"/>
  <c r="T960" i="5"/>
  <c r="S960" i="5" s="1"/>
  <c r="T2278" i="5"/>
  <c r="S2278" i="5" s="1"/>
  <c r="T1789" i="5"/>
  <c r="S1789" i="5" s="1"/>
  <c r="T504" i="5"/>
  <c r="S504" i="5" s="1"/>
  <c r="T1682" i="5"/>
  <c r="S1682" i="5" s="1"/>
  <c r="T2442" i="5"/>
  <c r="S2442" i="5" s="1"/>
  <c r="T478" i="5"/>
  <c r="S478" i="5" s="1"/>
  <c r="T50" i="5"/>
  <c r="S50" i="5" s="1"/>
  <c r="T1378" i="5"/>
  <c r="S1378" i="5" s="1"/>
  <c r="T354" i="5"/>
  <c r="S354" i="5" s="1"/>
  <c r="T2177" i="5"/>
  <c r="S2177" i="5" s="1"/>
  <c r="T293" i="5"/>
  <c r="S293" i="5" s="1"/>
  <c r="T1152" i="5"/>
  <c r="S1152" i="5" s="1"/>
  <c r="T2365" i="5"/>
  <c r="S2365" i="5" s="1"/>
  <c r="T263" i="5"/>
  <c r="S263" i="5" s="1"/>
  <c r="T1069" i="5"/>
  <c r="S1069" i="5" s="1"/>
  <c r="T1609" i="5"/>
  <c r="S1609" i="5" s="1"/>
  <c r="T917" i="5"/>
  <c r="S917" i="5" s="1"/>
  <c r="T639" i="5"/>
  <c r="S639" i="5" s="1"/>
  <c r="T553" i="5"/>
  <c r="S553" i="5" s="1"/>
  <c r="T240" i="5"/>
  <c r="S240" i="5" s="1"/>
  <c r="T868" i="5"/>
  <c r="S868" i="5" s="1"/>
  <c r="T1826" i="5"/>
  <c r="S1826" i="5" s="1"/>
  <c r="T819" i="5"/>
  <c r="S819" i="5" s="1"/>
  <c r="T162" i="5"/>
  <c r="S162" i="5" s="1"/>
  <c r="T1206" i="5"/>
  <c r="S1206" i="5" s="1"/>
  <c r="T1423" i="5"/>
  <c r="S1423" i="5" s="1"/>
  <c r="T1480" i="5"/>
  <c r="S1480" i="5" s="1"/>
  <c r="T1559" i="5"/>
  <c r="S1559" i="5" s="1"/>
  <c r="T1700" i="5"/>
  <c r="S1700" i="5" s="1"/>
  <c r="T497" i="5"/>
  <c r="S497" i="5" s="1"/>
  <c r="T1359" i="5"/>
  <c r="S1359" i="5" s="1"/>
  <c r="T1940" i="5"/>
  <c r="S1940" i="5" s="1"/>
  <c r="T1217" i="5"/>
  <c r="S1217" i="5" s="1"/>
  <c r="T78" i="5"/>
  <c r="S78" i="5" s="1"/>
  <c r="T1357" i="5"/>
  <c r="S1357" i="5" s="1"/>
  <c r="T80" i="5"/>
  <c r="S80" i="5" s="1"/>
  <c r="T591" i="5"/>
  <c r="S591" i="5" s="1"/>
  <c r="T1932" i="5"/>
  <c r="S1932" i="5" s="1"/>
  <c r="T2295" i="5"/>
  <c r="S2295" i="5" s="1"/>
  <c r="T2136" i="5"/>
  <c r="S2136" i="5" s="1"/>
  <c r="T1367" i="5"/>
  <c r="S1367" i="5" s="1"/>
  <c r="T1930" i="5"/>
  <c r="S1930" i="5" s="1"/>
  <c r="T2094" i="5"/>
  <c r="S2094" i="5" s="1"/>
  <c r="T1979" i="5"/>
  <c r="S1979" i="5" s="1"/>
  <c r="T1812" i="5"/>
  <c r="S1812" i="5" s="1"/>
  <c r="T536" i="5"/>
  <c r="S536" i="5" s="1"/>
  <c r="T2167" i="5"/>
  <c r="S2167" i="5" s="1"/>
  <c r="T2345" i="5"/>
  <c r="S2345" i="5" s="1"/>
  <c r="T2115" i="5"/>
  <c r="S2115" i="5" s="1"/>
  <c r="T1985" i="5"/>
  <c r="S1985" i="5" s="1"/>
  <c r="T1054" i="5"/>
  <c r="S1054" i="5" s="1"/>
  <c r="T1882" i="5"/>
  <c r="S1882" i="5" s="1"/>
  <c r="T709" i="5"/>
  <c r="S709" i="5" s="1"/>
  <c r="T1410" i="5"/>
  <c r="S1410" i="5" s="1"/>
  <c r="T2235" i="5"/>
  <c r="S2235" i="5" s="1"/>
  <c r="T2275" i="5"/>
  <c r="S2275" i="5" s="1"/>
  <c r="T391" i="5"/>
  <c r="S391" i="5" s="1"/>
  <c r="T1165" i="5"/>
  <c r="S1165" i="5" s="1"/>
  <c r="T1951" i="5"/>
  <c r="S1951" i="5" s="1"/>
  <c r="T207" i="5"/>
  <c r="S207" i="5" s="1"/>
  <c r="T1300" i="5"/>
  <c r="S1300" i="5" s="1"/>
  <c r="T13" i="5"/>
  <c r="S13" i="5" s="1"/>
  <c r="T27" i="5"/>
  <c r="S27" i="5" s="1"/>
  <c r="T1785" i="5"/>
  <c r="S1785" i="5" s="1"/>
  <c r="T1324" i="5"/>
  <c r="S1324" i="5" s="1"/>
  <c r="T2246" i="5"/>
  <c r="S2246" i="5" s="1"/>
  <c r="T507" i="5"/>
  <c r="S507" i="5" s="1"/>
  <c r="T290" i="5"/>
  <c r="S290" i="5" s="1"/>
  <c r="T1055" i="5"/>
  <c r="S1055" i="5" s="1"/>
  <c r="T928" i="5"/>
  <c r="S928" i="5" s="1"/>
  <c r="T736" i="5"/>
  <c r="S736" i="5" s="1"/>
  <c r="T1262" i="5"/>
  <c r="S1262" i="5" s="1"/>
  <c r="T833" i="5"/>
  <c r="S833" i="5" s="1"/>
  <c r="T1970" i="5"/>
  <c r="S1970" i="5" s="1"/>
  <c r="T2021" i="5"/>
  <c r="S2021" i="5" s="1"/>
  <c r="T1369" i="5"/>
  <c r="S1369" i="5" s="1"/>
  <c r="T771" i="5"/>
  <c r="S771" i="5" s="1"/>
  <c r="T1620" i="5"/>
  <c r="S1620" i="5" s="1"/>
  <c r="T406" i="5"/>
  <c r="S406" i="5" s="1"/>
  <c r="T1044" i="5"/>
  <c r="S1044" i="5" s="1"/>
  <c r="T289" i="5"/>
  <c r="S289" i="5" s="1"/>
  <c r="T412" i="5"/>
  <c r="S412" i="5" s="1"/>
  <c r="T2311" i="5"/>
  <c r="S2311" i="5" s="1"/>
  <c r="T1950" i="5"/>
  <c r="S1950" i="5" s="1"/>
  <c r="T526" i="5"/>
  <c r="S526" i="5" s="1"/>
  <c r="T1743" i="5"/>
  <c r="S1743" i="5" s="1"/>
  <c r="T2219" i="5"/>
  <c r="S2219" i="5" s="1"/>
  <c r="T1010" i="5"/>
  <c r="S1010" i="5" s="1"/>
  <c r="T2306" i="5"/>
  <c r="S2306" i="5" s="1"/>
  <c r="T61" i="5"/>
  <c r="S61" i="5" s="1"/>
  <c r="T1790" i="5"/>
  <c r="S1790" i="5" s="1"/>
  <c r="T1916" i="5"/>
  <c r="S1916" i="5" s="1"/>
  <c r="T1276" i="5"/>
  <c r="S1276" i="5" s="1"/>
  <c r="T62" i="5"/>
  <c r="S62" i="5" s="1"/>
  <c r="T2047" i="5"/>
  <c r="S2047" i="5" s="1"/>
  <c r="T485" i="5"/>
  <c r="S485" i="5" s="1"/>
  <c r="T2158" i="5"/>
  <c r="S2158" i="5" s="1"/>
  <c r="T1525" i="5"/>
  <c r="S1525" i="5" s="1"/>
  <c r="T1685" i="5"/>
  <c r="S1685" i="5" s="1"/>
  <c r="T919" i="5"/>
  <c r="S919" i="5" s="1"/>
  <c r="T68" i="5"/>
  <c r="S68" i="5" s="1"/>
  <c r="T1542" i="5"/>
  <c r="S1542" i="5" s="1"/>
  <c r="T311" i="5"/>
  <c r="S311" i="5" s="1"/>
  <c r="T2189" i="5"/>
  <c r="S2189" i="5" s="1"/>
  <c r="T610" i="5"/>
  <c r="S610" i="5" s="1"/>
  <c r="T857" i="5"/>
  <c r="S857" i="5" s="1"/>
  <c r="T2419" i="5"/>
  <c r="S2419" i="5" s="1"/>
  <c r="T1450" i="5"/>
  <c r="S1450" i="5" s="1"/>
  <c r="T103" i="5"/>
  <c r="S103" i="5" s="1"/>
  <c r="T761" i="5"/>
  <c r="S761" i="5" s="1"/>
  <c r="T2080" i="5"/>
  <c r="S2080" i="5" s="1"/>
  <c r="T169" i="5"/>
  <c r="S169" i="5" s="1"/>
  <c r="T1753" i="5"/>
  <c r="S1753" i="5" s="1"/>
  <c r="T1095" i="5"/>
  <c r="S1095" i="5" s="1"/>
  <c r="T864" i="5"/>
  <c r="S864" i="5" s="1"/>
  <c r="T1282" i="5"/>
  <c r="S1282" i="5" s="1"/>
  <c r="T856" i="5"/>
  <c r="S856" i="5" s="1"/>
  <c r="T315" i="5"/>
  <c r="S315" i="5" s="1"/>
  <c r="T2260" i="5"/>
  <c r="S2260" i="5" s="1"/>
  <c r="T1593" i="5"/>
  <c r="S1593" i="5" s="1"/>
  <c r="T2215" i="5"/>
  <c r="S2215" i="5" s="1"/>
  <c r="T1064" i="5"/>
  <c r="S1064" i="5" s="1"/>
  <c r="T302" i="5"/>
  <c r="S302" i="5" s="1"/>
  <c r="T1340" i="5"/>
  <c r="S1340" i="5" s="1"/>
  <c r="T677" i="5"/>
  <c r="S677" i="5" s="1"/>
  <c r="T1404" i="5"/>
  <c r="S1404" i="5" s="1"/>
  <c r="T635" i="5"/>
  <c r="S635" i="5" s="1"/>
  <c r="T2258" i="5"/>
  <c r="S2258" i="5" s="1"/>
  <c r="T147" i="5"/>
  <c r="S147" i="5" s="1"/>
  <c r="T2129" i="5"/>
  <c r="S2129" i="5" s="1"/>
  <c r="T1251" i="5"/>
  <c r="S1251" i="5" s="1"/>
  <c r="T673" i="5"/>
  <c r="S673" i="5" s="1"/>
  <c r="T2081" i="5"/>
  <c r="S2081" i="5" s="1"/>
  <c r="T1188" i="5"/>
  <c r="S1188" i="5" s="1"/>
  <c r="T1975" i="5"/>
  <c r="S1975" i="5" s="1"/>
  <c r="T1016" i="5"/>
  <c r="S1016" i="5" s="1"/>
  <c r="T1003" i="5"/>
  <c r="S1003" i="5" s="1"/>
  <c r="T1712" i="5"/>
  <c r="S1712" i="5" s="1"/>
  <c r="T2286" i="5"/>
  <c r="S2286" i="5" s="1"/>
  <c r="T1065" i="5"/>
  <c r="S1065" i="5" s="1"/>
  <c r="T2333" i="5"/>
  <c r="S2333" i="5" s="1"/>
  <c r="T589" i="5"/>
  <c r="S589" i="5" s="1"/>
  <c r="T1157" i="5"/>
  <c r="S1157" i="5" s="1"/>
  <c r="T1140" i="5"/>
  <c r="S1140" i="5" s="1"/>
  <c r="T1070" i="5"/>
  <c r="S1070" i="5" s="1"/>
  <c r="T1524" i="5"/>
  <c r="S1524" i="5" s="1"/>
  <c r="T191" i="5"/>
  <c r="S191" i="5" s="1"/>
  <c r="T1811" i="5"/>
  <c r="S1811" i="5" s="1"/>
  <c r="T2308" i="5"/>
  <c r="S2308" i="5" s="1"/>
  <c r="T2027" i="5"/>
  <c r="S2027" i="5" s="1"/>
  <c r="T616" i="5"/>
  <c r="S616" i="5" s="1"/>
  <c r="T1794" i="5"/>
  <c r="S1794" i="5" s="1"/>
  <c r="T885" i="5"/>
  <c r="S885" i="5" s="1"/>
  <c r="T1441" i="5"/>
  <c r="S1441" i="5" s="1"/>
  <c r="T1159" i="5"/>
  <c r="S1159" i="5" s="1"/>
  <c r="T2007" i="5"/>
  <c r="S2007" i="5" s="1"/>
  <c r="T1784" i="5"/>
  <c r="S1784" i="5" s="1"/>
  <c r="T49" i="5"/>
  <c r="S49" i="5" s="1"/>
  <c r="T1087" i="5"/>
  <c r="S1087" i="5" s="1"/>
  <c r="T1220" i="5"/>
  <c r="S1220" i="5" s="1"/>
  <c r="T958" i="5"/>
  <c r="S958" i="5" s="1"/>
  <c r="T329" i="5"/>
  <c r="S329" i="5" s="1"/>
  <c r="T2197" i="5"/>
  <c r="S2197" i="5" s="1"/>
  <c r="T2160" i="5"/>
  <c r="S2160" i="5" s="1"/>
  <c r="T2070" i="5"/>
  <c r="S2070" i="5" s="1"/>
  <c r="T547" i="5"/>
  <c r="S547" i="5" s="1"/>
  <c r="T1778" i="5"/>
  <c r="S1778" i="5" s="1"/>
  <c r="T557" i="5"/>
  <c r="S557" i="5" s="1"/>
  <c r="T1462" i="5"/>
  <c r="S1462" i="5" s="1"/>
  <c r="T1200" i="5"/>
  <c r="S1200" i="5" s="1"/>
  <c r="T2112" i="5"/>
  <c r="S2112" i="5" s="1"/>
  <c r="T1520" i="5"/>
  <c r="S1520" i="5" s="1"/>
  <c r="T398" i="5"/>
  <c r="S398" i="5" s="1"/>
  <c r="T1874" i="5"/>
  <c r="S1874" i="5" s="1"/>
  <c r="T820" i="5"/>
  <c r="S820" i="5" s="1"/>
  <c r="T468" i="5"/>
  <c r="S468" i="5" s="1"/>
  <c r="T802" i="5"/>
  <c r="S802" i="5" s="1"/>
  <c r="T652" i="5"/>
  <c r="S652" i="5" s="1"/>
  <c r="T1215" i="5"/>
  <c r="S1215" i="5" s="1"/>
  <c r="T1435" i="5"/>
  <c r="S1435" i="5" s="1"/>
  <c r="T1295" i="5"/>
  <c r="S1295" i="5" s="1"/>
  <c r="T2146" i="5"/>
  <c r="S2146" i="5" s="1"/>
  <c r="T442" i="5"/>
  <c r="S442" i="5" s="1"/>
  <c r="T1299" i="5"/>
  <c r="S1299" i="5" s="1"/>
  <c r="T1745" i="5"/>
  <c r="S1745" i="5" s="1"/>
  <c r="T1283" i="5"/>
  <c r="S1283" i="5" s="1"/>
  <c r="T525" i="5"/>
  <c r="S525" i="5" s="1"/>
  <c r="T2015" i="5"/>
  <c r="S2015" i="5" s="1"/>
  <c r="T823" i="5"/>
  <c r="S823" i="5" s="1"/>
  <c r="T1890" i="5"/>
  <c r="S1890" i="5" s="1"/>
  <c r="T2025" i="5"/>
  <c r="S2025" i="5" s="1"/>
  <c r="T2336" i="5"/>
  <c r="S2336" i="5" s="1"/>
  <c r="T1628" i="5"/>
  <c r="S1628" i="5" s="1"/>
  <c r="T1363" i="5"/>
  <c r="S1363" i="5" s="1"/>
  <c r="T313" i="5"/>
  <c r="S313" i="5" s="1"/>
  <c r="T2393" i="5"/>
  <c r="S2393" i="5" s="1"/>
  <c r="T994" i="5"/>
  <c r="S994" i="5" s="1"/>
  <c r="T1058" i="5"/>
  <c r="S1058" i="5" s="1"/>
  <c r="T1457" i="5"/>
  <c r="S1457" i="5" s="1"/>
  <c r="T24" i="5"/>
  <c r="S24" i="5" s="1"/>
  <c r="T153" i="5"/>
  <c r="S153" i="5" s="1"/>
  <c r="T1230" i="5"/>
  <c r="S1230" i="5" s="1"/>
  <c r="T955" i="5"/>
  <c r="S955" i="5" s="1"/>
  <c r="T999" i="5"/>
  <c r="S999" i="5" s="1"/>
  <c r="T961" i="5"/>
  <c r="S961" i="5" s="1"/>
  <c r="T171" i="5"/>
  <c r="S171" i="5" s="1"/>
  <c r="T275" i="5"/>
  <c r="S275" i="5" s="1"/>
  <c r="T42" i="5"/>
  <c r="S42" i="5" s="1"/>
  <c r="T1434" i="5"/>
  <c r="S1434" i="5" s="1"/>
  <c r="T424" i="5"/>
  <c r="S424" i="5" s="1"/>
  <c r="T1489" i="5"/>
  <c r="S1489" i="5" s="1"/>
  <c r="T1273" i="5"/>
  <c r="S1273" i="5" s="1"/>
  <c r="T717" i="5"/>
  <c r="S717" i="5" s="1"/>
  <c r="T116" i="5"/>
  <c r="S116" i="5" s="1"/>
  <c r="T1926" i="5"/>
  <c r="S1926" i="5" s="1"/>
  <c r="T904" i="5"/>
  <c r="S904" i="5" s="1"/>
  <c r="T1627" i="5"/>
  <c r="S1627" i="5" s="1"/>
  <c r="T184" i="5"/>
  <c r="S184" i="5" s="1"/>
  <c r="T860" i="5"/>
  <c r="S860" i="5" s="1"/>
  <c r="T433" i="5"/>
  <c r="S433" i="5" s="1"/>
  <c r="T204" i="5"/>
  <c r="S204" i="5" s="1"/>
  <c r="T847" i="5"/>
  <c r="S847" i="5" s="1"/>
  <c r="T1512" i="5"/>
  <c r="S1512" i="5" s="1"/>
  <c r="T1005" i="5"/>
  <c r="S1005" i="5" s="1"/>
  <c r="T559" i="5"/>
  <c r="S559" i="5" s="1"/>
  <c r="T710" i="5"/>
  <c r="S710" i="5" s="1"/>
  <c r="T2354" i="5"/>
  <c r="S2354" i="5" s="1"/>
  <c r="T1103" i="5"/>
  <c r="S1103" i="5" s="1"/>
  <c r="T661" i="5"/>
  <c r="S661" i="5" s="1"/>
  <c r="T1870" i="5"/>
  <c r="S1870" i="5" s="1"/>
  <c r="T678" i="5"/>
  <c r="S678" i="5" s="1"/>
  <c r="T309" i="5"/>
  <c r="S309" i="5" s="1"/>
  <c r="T1704" i="5"/>
  <c r="S1704" i="5" s="1"/>
  <c r="T738" i="5"/>
  <c r="S738" i="5" s="1"/>
  <c r="T1689" i="5"/>
  <c r="S1689" i="5" s="1"/>
  <c r="T1134" i="5"/>
  <c r="S1134" i="5" s="1"/>
  <c r="T835" i="5"/>
  <c r="S835" i="5" s="1"/>
  <c r="T758" i="5"/>
  <c r="S758" i="5" s="1"/>
  <c r="T2367" i="5"/>
  <c r="S2367" i="5" s="1"/>
  <c r="T484" i="5"/>
  <c r="S484" i="5" s="1"/>
  <c r="T2102" i="5"/>
  <c r="S2102" i="5" s="1"/>
  <c r="T1814" i="5"/>
  <c r="S1814" i="5" s="1"/>
  <c r="T1963" i="5"/>
  <c r="S1963" i="5" s="1"/>
  <c r="T1258" i="5"/>
  <c r="S1258" i="5" s="1"/>
  <c r="T2385" i="5"/>
  <c r="S2385" i="5" s="1"/>
  <c r="T486" i="5"/>
  <c r="S486" i="5" s="1"/>
  <c r="T1986" i="5"/>
  <c r="S1986" i="5" s="1"/>
  <c r="T662" i="5"/>
  <c r="S662" i="5" s="1"/>
  <c r="T1208" i="5"/>
  <c r="S1208" i="5" s="1"/>
  <c r="T350" i="5"/>
  <c r="S350" i="5" s="1"/>
  <c r="T1884" i="5"/>
  <c r="S1884" i="5" s="1"/>
  <c r="T723" i="5"/>
  <c r="S723" i="5" s="1"/>
  <c r="T622" i="5"/>
  <c r="S622" i="5" s="1"/>
  <c r="T215" i="5"/>
  <c r="S215" i="5" s="1"/>
  <c r="T1530" i="5"/>
  <c r="S1530" i="5" s="1"/>
  <c r="T1876" i="5"/>
  <c r="S1876" i="5" s="1"/>
  <c r="T2054" i="5"/>
  <c r="S2054" i="5" s="1"/>
  <c r="T588" i="5"/>
  <c r="S588" i="5" s="1"/>
  <c r="T273" i="5"/>
  <c r="S273" i="5" s="1"/>
  <c r="T1422" i="5"/>
  <c r="S1422" i="5" s="1"/>
  <c r="T1040" i="5"/>
  <c r="S1040" i="5" s="1"/>
  <c r="T973" i="5"/>
  <c r="S973" i="5" s="1"/>
  <c r="T1582" i="5"/>
  <c r="S1582" i="5" s="1"/>
  <c r="T2139" i="5"/>
  <c r="S2139" i="5" s="1"/>
  <c r="T1277" i="5"/>
  <c r="S1277" i="5" s="1"/>
  <c r="T216" i="5"/>
  <c r="S216" i="5" s="1"/>
  <c r="T1311" i="5"/>
  <c r="S1311" i="5" s="1"/>
  <c r="T2315" i="5"/>
  <c r="S2315" i="5" s="1"/>
  <c r="T1974" i="5"/>
  <c r="S1974" i="5" s="1"/>
  <c r="T231" i="5"/>
  <c r="S231" i="5" s="1"/>
  <c r="T1610" i="5"/>
  <c r="S1610" i="5" s="1"/>
  <c r="T1034" i="5"/>
  <c r="S1034" i="5" s="1"/>
  <c r="T1029" i="5"/>
  <c r="S1029" i="5" s="1"/>
  <c r="T1336" i="5"/>
  <c r="S1336" i="5" s="1"/>
  <c r="T1198" i="5"/>
  <c r="S1198" i="5" s="1"/>
  <c r="T2162" i="5"/>
  <c r="S2162" i="5" s="1"/>
  <c r="T1824" i="5"/>
  <c r="S1824" i="5" s="1"/>
  <c r="T1806" i="5"/>
  <c r="S1806" i="5" s="1"/>
  <c r="T1872" i="5"/>
  <c r="S1872" i="5" s="1"/>
  <c r="T1839" i="5"/>
  <c r="S1839" i="5" s="1"/>
  <c r="T1960" i="5"/>
  <c r="S1960" i="5" s="1"/>
  <c r="T115" i="5"/>
  <c r="S115" i="5" s="1"/>
  <c r="T1415" i="5"/>
  <c r="S1415" i="5" s="1"/>
  <c r="T1444" i="5"/>
  <c r="S1444" i="5" s="1"/>
  <c r="T927" i="5"/>
  <c r="S927" i="5" s="1"/>
  <c r="T1476" i="5"/>
  <c r="S1476" i="5" s="1"/>
  <c r="T747" i="5"/>
  <c r="S747" i="5" s="1"/>
  <c r="T2001" i="5"/>
  <c r="S2001" i="5" s="1"/>
  <c r="T1050" i="5"/>
  <c r="S1050" i="5" s="1"/>
  <c r="T1240" i="5"/>
  <c r="S1240" i="5" s="1"/>
  <c r="T28" i="5"/>
  <c r="S28" i="5" s="1"/>
  <c r="T2368" i="5"/>
  <c r="S2368" i="5" s="1"/>
  <c r="T1780" i="5"/>
  <c r="S1780" i="5" s="1"/>
  <c r="T2320" i="5"/>
  <c r="S2320" i="5" s="1"/>
  <c r="T1180" i="5"/>
  <c r="S1180" i="5" s="1"/>
  <c r="T2443" i="5"/>
  <c r="S2443" i="5" s="1"/>
  <c r="T899" i="5"/>
  <c r="S899" i="5" s="1"/>
  <c r="T1631" i="5"/>
  <c r="S1631" i="5" s="1"/>
  <c r="T1534" i="5"/>
  <c r="S1534" i="5" s="1"/>
  <c r="T936" i="5"/>
  <c r="S936" i="5" s="1"/>
  <c r="T239" i="5"/>
  <c r="S239" i="5" s="1"/>
  <c r="T182" i="5"/>
  <c r="S182" i="5" s="1"/>
  <c r="T1231" i="5"/>
  <c r="S1231" i="5" s="1"/>
  <c r="T1569" i="5"/>
  <c r="S1569" i="5" s="1"/>
  <c r="T167" i="5"/>
  <c r="S167" i="5" s="1"/>
  <c r="T445" i="5"/>
  <c r="S445" i="5" s="1"/>
  <c r="T1360" i="5"/>
  <c r="S1360" i="5" s="1"/>
  <c r="T1540" i="5"/>
  <c r="S1540" i="5" s="1"/>
  <c r="T730" i="5"/>
  <c r="S730" i="5" s="1"/>
  <c r="T1721" i="5"/>
  <c r="S1721" i="5" s="1"/>
  <c r="T1402" i="5"/>
  <c r="S1402" i="5" s="1"/>
  <c r="T489" i="5"/>
  <c r="S489" i="5" s="1"/>
  <c r="T982" i="5"/>
  <c r="S982" i="5" s="1"/>
  <c r="T1619" i="5"/>
  <c r="S1619" i="5" s="1"/>
  <c r="T396" i="5"/>
  <c r="S396" i="5" s="1"/>
  <c r="T325" i="5"/>
  <c r="S325" i="5" s="1"/>
  <c r="T351" i="5"/>
  <c r="S351" i="5" s="1"/>
  <c r="T47" i="5"/>
  <c r="S47" i="5" s="1"/>
  <c r="T2267" i="5"/>
  <c r="S2267" i="5" s="1"/>
  <c r="T6" i="5"/>
  <c r="S6" i="5" s="1"/>
  <c r="T1147" i="5"/>
  <c r="S1147" i="5" s="1"/>
  <c r="T85" i="5"/>
  <c r="S85" i="5" s="1"/>
  <c r="T2454" i="5"/>
  <c r="S2454" i="5" s="1"/>
  <c r="T595" i="5"/>
  <c r="S595" i="5" s="1"/>
  <c r="T312" i="5"/>
  <c r="S312" i="5" s="1"/>
  <c r="T1545" i="5"/>
  <c r="S1545" i="5" s="1"/>
  <c r="T219" i="5"/>
  <c r="S219" i="5" s="1"/>
  <c r="T1862" i="5"/>
  <c r="S1862" i="5" s="1"/>
  <c r="T1408" i="5"/>
  <c r="S1408" i="5" s="1"/>
  <c r="T812" i="5"/>
  <c r="S812" i="5" s="1"/>
  <c r="T2090" i="5"/>
  <c r="S2090" i="5" s="1"/>
  <c r="T190" i="5"/>
  <c r="S190" i="5" s="1"/>
  <c r="T1094" i="5"/>
  <c r="S1094" i="5" s="1"/>
  <c r="T1927" i="5"/>
  <c r="S1927" i="5" s="1"/>
  <c r="T2037" i="5"/>
  <c r="S2037" i="5" s="1"/>
  <c r="T1053" i="5"/>
  <c r="S1053" i="5" s="1"/>
  <c r="T1760" i="5"/>
  <c r="S1760" i="5" s="1"/>
  <c r="T1156" i="5"/>
  <c r="S1156" i="5" s="1"/>
  <c r="T1497" i="5"/>
  <c r="S1497" i="5" s="1"/>
  <c r="T540" i="5"/>
  <c r="S540" i="5" s="1"/>
  <c r="T754" i="5"/>
  <c r="S754" i="5" s="1"/>
  <c r="T1823" i="5"/>
  <c r="S1823" i="5" s="1"/>
  <c r="T1373" i="5"/>
  <c r="S1373" i="5" s="1"/>
  <c r="T753" i="5"/>
  <c r="S753" i="5" s="1"/>
  <c r="T247" i="5"/>
  <c r="S247" i="5" s="1"/>
  <c r="T1667" i="5"/>
  <c r="S1667" i="5" s="1"/>
  <c r="T781" i="5"/>
  <c r="S781" i="5" s="1"/>
  <c r="T189" i="5"/>
  <c r="S189" i="5" s="1"/>
  <c r="T58" i="5"/>
  <c r="S58" i="5" s="1"/>
  <c r="T1991" i="5"/>
  <c r="S1991" i="5" s="1"/>
  <c r="T1934" i="5"/>
  <c r="S1934" i="5" s="1"/>
  <c r="T1225" i="5"/>
  <c r="S1225" i="5" s="1"/>
  <c r="T636" i="5"/>
  <c r="S636" i="5" s="1"/>
  <c r="T411" i="5"/>
  <c r="S411" i="5" s="1"/>
  <c r="T179" i="5"/>
  <c r="S179" i="5" s="1"/>
  <c r="T477" i="5"/>
  <c r="S477" i="5" s="1"/>
  <c r="T942" i="5"/>
  <c r="S942" i="5" s="1"/>
  <c r="T737" i="5"/>
  <c r="S737" i="5" s="1"/>
  <c r="T1037" i="5"/>
  <c r="S1037" i="5" s="1"/>
  <c r="T1292" i="5"/>
  <c r="S1292" i="5" s="1"/>
  <c r="T1793" i="5"/>
  <c r="S1793" i="5" s="1"/>
  <c r="T1728" i="5"/>
  <c r="S1728" i="5" s="1"/>
  <c r="T1558" i="5"/>
  <c r="S1558" i="5" s="1"/>
  <c r="T1100" i="5"/>
  <c r="S1100" i="5" s="1"/>
  <c r="T1232" i="5"/>
  <c r="S1232" i="5" s="1"/>
  <c r="T2225" i="5"/>
  <c r="S2225" i="5" s="1"/>
  <c r="T891" i="5"/>
  <c r="S891" i="5" s="1"/>
  <c r="T2024" i="5"/>
  <c r="S2024" i="5" s="1"/>
  <c r="T1325" i="5"/>
  <c r="S1325" i="5" s="1"/>
  <c r="T830" i="5"/>
  <c r="S830" i="5" s="1"/>
  <c r="T728" i="5"/>
  <c r="S728" i="5" s="1"/>
  <c r="T1142" i="5"/>
  <c r="S1142" i="5" s="1"/>
  <c r="T1175" i="5"/>
  <c r="S1175" i="5" s="1"/>
  <c r="T1816" i="5"/>
  <c r="S1816" i="5" s="1"/>
  <c r="T383" i="5"/>
  <c r="S383" i="5" s="1"/>
  <c r="T120" i="5"/>
  <c r="S120" i="5" s="1"/>
  <c r="T1136" i="5"/>
  <c r="S1136" i="5" s="1"/>
  <c r="T1304" i="5"/>
  <c r="S1304" i="5" s="1"/>
  <c r="T35" i="5"/>
  <c r="S35" i="5" s="1"/>
  <c r="T2148" i="5"/>
  <c r="S2148" i="5" s="1"/>
  <c r="T1897" i="5"/>
  <c r="S1897" i="5" s="1"/>
  <c r="T371" i="5"/>
  <c r="S371" i="5" s="1"/>
  <c r="T953" i="5"/>
  <c r="S953" i="5" s="1"/>
  <c r="T2408" i="5"/>
  <c r="S2408" i="5" s="1"/>
  <c r="T1463" i="5"/>
  <c r="S1463" i="5" s="1"/>
  <c r="T1678" i="5"/>
  <c r="S1678" i="5" s="1"/>
  <c r="T241" i="5"/>
  <c r="S241" i="5" s="1"/>
  <c r="T599" i="5"/>
  <c r="S599" i="5" s="1"/>
  <c r="T907" i="5"/>
  <c r="S907" i="5" s="1"/>
  <c r="T542" i="5"/>
  <c r="S542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<sst xmlns="http://schemas.openxmlformats.org/spreadsheetml/2006/main" count="18677" uniqueCount="5183">
  <si>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</si>
  <si>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</si>
  <si>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</si>
  <si>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</si>
  <si>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</si>
  <si>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</si>
  <si>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</si>
  <si>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</si>
  <si>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</si>
  <si>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bd:bed</t>
  </si>
  <si>
    <t>bi:be</t>
  </si>
  <si>
    <t>bi:bea</t>
  </si>
  <si>
    <t>bi:bee</t>
  </si>
  <si>
    <t>bl:ble</t>
  </si>
  <si>
    <t>bli:blee</t>
  </si>
  <si>
    <t>bli:bly</t>
  </si>
  <si>
    <t>blu:blue</t>
  </si>
  <si>
    <t>blæ:bla</t>
  </si>
  <si>
    <t>bu:boo</t>
  </si>
  <si>
    <t>byu:beau</t>
  </si>
  <si>
    <t>bæ:ba</t>
  </si>
  <si>
    <t>d:d</t>
  </si>
  <si>
    <t>d:dd</t>
  </si>
  <si>
    <t>d:de</t>
  </si>
  <si>
    <t>d:ed</t>
  </si>
  <si>
    <t>d:ld</t>
  </si>
  <si>
    <t>di:de</t>
  </si>
  <si>
    <t>di:dea</t>
  </si>
  <si>
    <t>di:dee</t>
  </si>
  <si>
    <t>di:di</t>
  </si>
  <si>
    <t>di:dy</t>
  </si>
  <si>
    <t>dl:ddle</t>
  </si>
  <si>
    <t>dl:dle</t>
  </si>
  <si>
    <t>dn:dden</t>
  </si>
  <si>
    <t>dn:den</t>
  </si>
  <si>
    <t>du:do</t>
  </si>
  <si>
    <t>du:du</t>
  </si>
  <si>
    <t>du:due</t>
  </si>
  <si>
    <t>dvæ:dva</t>
  </si>
  <si>
    <t>dz:des</t>
  </si>
  <si>
    <t>dz:ds</t>
  </si>
  <si>
    <t>dæ:da</t>
  </si>
  <si>
    <t>dθ:dth</t>
  </si>
  <si>
    <t>f:f</t>
  </si>
  <si>
    <t>f:fe</t>
  </si>
  <si>
    <t>f:ff</t>
  </si>
  <si>
    <t>f:gh</t>
  </si>
  <si>
    <t>f:lf</t>
  </si>
  <si>
    <t>f:ph</t>
  </si>
  <si>
    <t>fi:fe</t>
  </si>
  <si>
    <t>fi:fea</t>
  </si>
  <si>
    <t>fi:fee</t>
  </si>
  <si>
    <t>fi:fie</t>
  </si>
  <si>
    <t>flæ:fla</t>
  </si>
  <si>
    <t>fn:fen</t>
  </si>
  <si>
    <t>fn:ften</t>
  </si>
  <si>
    <t>ft:ft</t>
  </si>
  <si>
    <t>fti:ftee</t>
  </si>
  <si>
    <t>fu:foo</t>
  </si>
  <si>
    <t>fyu:few</t>
  </si>
  <si>
    <t>fyu:fu</t>
  </si>
  <si>
    <t>fyu:phew</t>
  </si>
  <si>
    <t>fæ:fa</t>
  </si>
  <si>
    <t>fθ:fth</t>
  </si>
  <si>
    <t>hi:he</t>
  </si>
  <si>
    <t>hi:hea</t>
  </si>
  <si>
    <t>hi:hee</t>
  </si>
  <si>
    <t>ho:ho</t>
  </si>
  <si>
    <t>hu:who</t>
  </si>
  <si>
    <t>hyu:hu</t>
  </si>
  <si>
    <t>hæ:ha</t>
  </si>
  <si>
    <t>i:e</t>
  </si>
  <si>
    <t>i:ea</t>
  </si>
  <si>
    <t>i:ei</t>
  </si>
  <si>
    <t>k:c</t>
  </si>
  <si>
    <t>k:ch</t>
  </si>
  <si>
    <t>k:che</t>
  </si>
  <si>
    <t>k:ck</t>
  </si>
  <si>
    <t>k:ct</t>
  </si>
  <si>
    <t>k:k</t>
  </si>
  <si>
    <t>k:ke</t>
  </si>
  <si>
    <t>k:lk</t>
  </si>
  <si>
    <t>k:que</t>
  </si>
  <si>
    <t>ki:kee</t>
  </si>
  <si>
    <t>ki:key</t>
  </si>
  <si>
    <t>kl:cle</t>
  </si>
  <si>
    <t>kli:clea</t>
  </si>
  <si>
    <t>klæ:cla</t>
  </si>
  <si>
    <t>kn:cken</t>
  </si>
  <si>
    <t>kn:ken</t>
  </si>
  <si>
    <t>ks:cs</t>
  </si>
  <si>
    <t>ks:kes</t>
  </si>
  <si>
    <t>ks:ks</t>
  </si>
  <si>
    <t>ks:x</t>
  </si>
  <si>
    <t>ks:xe</t>
  </si>
  <si>
    <t>ksi:ccee</t>
  </si>
  <si>
    <t>kskyu:xcu</t>
  </si>
  <si>
    <t>kst:xt</t>
  </si>
  <si>
    <t>ksti:xtee</t>
  </si>
  <si>
    <t>kt:ct</t>
  </si>
  <si>
    <t>kt:ked</t>
  </si>
  <si>
    <t>kt:lked</t>
  </si>
  <si>
    <t>kti:cte</t>
  </si>
  <si>
    <t>kts:cts</t>
  </si>
  <si>
    <t>ku:coo</t>
  </si>
  <si>
    <t>kv:cke</t>
  </si>
  <si>
    <t>kwi:quee</t>
  </si>
  <si>
    <t>kyu:ccu</t>
  </si>
  <si>
    <t>kyu:cu</t>
  </si>
  <si>
    <t>kæ:ca</t>
  </si>
  <si>
    <t>kæ:cha</t>
  </si>
  <si>
    <t>l:l</t>
  </si>
  <si>
    <t>l:le</t>
  </si>
  <si>
    <t>l:ll</t>
  </si>
  <si>
    <t>ld:ld</t>
  </si>
  <si>
    <t>ld:lled</t>
  </si>
  <si>
    <t>ldfæ:ld-fa</t>
  </si>
  <si>
    <t>lf:lf</t>
  </si>
  <si>
    <t>li:le</t>
  </si>
  <si>
    <t>li:lea</t>
  </si>
  <si>
    <t>li:li</t>
  </si>
  <si>
    <t>li:lie</t>
  </si>
  <si>
    <t>lk:lk</t>
  </si>
  <si>
    <t>lm:lm</t>
  </si>
  <si>
    <t>ln:len</t>
  </si>
  <si>
    <t>lp:lp</t>
  </si>
  <si>
    <t>ls:lse</t>
  </si>
  <si>
    <t>lt:lt</t>
  </si>
  <si>
    <t>lts:lts</t>
  </si>
  <si>
    <t>lu:lo</t>
  </si>
  <si>
    <t>lu:loo</t>
  </si>
  <si>
    <t>lu:lu</t>
  </si>
  <si>
    <t>lv:lve</t>
  </si>
  <si>
    <t>lvd:lved</t>
  </si>
  <si>
    <t>lvz:lves</t>
  </si>
  <si>
    <t>lyu:lu</t>
  </si>
  <si>
    <t>lyu:lue</t>
  </si>
  <si>
    <t>lz:les</t>
  </si>
  <si>
    <t>lz:lls</t>
  </si>
  <si>
    <t>lz:ls</t>
  </si>
  <si>
    <t>læ:la</t>
  </si>
  <si>
    <t>lθ:lth</t>
  </si>
  <si>
    <t>m:m</t>
  </si>
  <si>
    <t>m:mb</t>
  </si>
  <si>
    <t>m:me</t>
  </si>
  <si>
    <t>m:mn</t>
  </si>
  <si>
    <t>mbl:mble</t>
  </si>
  <si>
    <t>md:med</t>
  </si>
  <si>
    <t>mi:me</t>
  </si>
  <si>
    <t>mi:mea</t>
  </si>
  <si>
    <t>mi:mee</t>
  </si>
  <si>
    <t>mi:mme</t>
  </si>
  <si>
    <t>mp:mp</t>
  </si>
  <si>
    <t>mpi:mpe</t>
  </si>
  <si>
    <t>mpl:mple</t>
  </si>
  <si>
    <t>mpli:mple</t>
  </si>
  <si>
    <t>mplz:mples</t>
  </si>
  <si>
    <t>mpt:mpt</t>
  </si>
  <si>
    <t>mpyu:mpu</t>
  </si>
  <si>
    <t>mpæ:mpa</t>
  </si>
  <si>
    <t>mu:mo</t>
  </si>
  <si>
    <t>mu:moo</t>
  </si>
  <si>
    <t>myu:mmu</t>
  </si>
  <si>
    <t>myu:mu</t>
  </si>
  <si>
    <t>mz:mes</t>
  </si>
  <si>
    <t>mz:ms</t>
  </si>
  <si>
    <t>mæ:ma</t>
  </si>
  <si>
    <t>mæ:mma</t>
  </si>
  <si>
    <t>n:gn</t>
  </si>
  <si>
    <t>n:n</t>
  </si>
  <si>
    <t>n:ne</t>
  </si>
  <si>
    <t>n:nn</t>
  </si>
  <si>
    <t>nd:gned</t>
  </si>
  <si>
    <t>nd:nd</t>
  </si>
  <si>
    <t>nd:ned</t>
  </si>
  <si>
    <t>ndi:ndee</t>
  </si>
  <si>
    <t>ndl:ndle</t>
  </si>
  <si>
    <t>ndz:nds</t>
  </si>
  <si>
    <t>nflu:nflu</t>
  </si>
  <si>
    <t>nfyu:nfu</t>
  </si>
  <si>
    <t>ni:knee</t>
  </si>
  <si>
    <t>ni:ne</t>
  </si>
  <si>
    <t>ni:nea</t>
  </si>
  <si>
    <t>ni:nee</t>
  </si>
  <si>
    <t>ni:nei</t>
  </si>
  <si>
    <t>ni:ni</t>
  </si>
  <si>
    <t>ni:nie</t>
  </si>
  <si>
    <t>ni:ny</t>
  </si>
  <si>
    <t>nklu:nclu</t>
  </si>
  <si>
    <t>ns:nce</t>
  </si>
  <si>
    <t>ns:nse</t>
  </si>
  <si>
    <t>nst:nst</t>
  </si>
  <si>
    <t>nt:n't</t>
  </si>
  <si>
    <t>nt:nt</t>
  </si>
  <si>
    <t>nti:netie</t>
  </si>
  <si>
    <t>nti:nety</t>
  </si>
  <si>
    <t>ntl:ntle</t>
  </si>
  <si>
    <t>ntn:ntain</t>
  </si>
  <si>
    <t>nts:nts</t>
  </si>
  <si>
    <t>ntu:nto</t>
  </si>
  <si>
    <t>ntæ:nta</t>
  </si>
  <si>
    <t>nu:knew</t>
  </si>
  <si>
    <t>nu:new</t>
  </si>
  <si>
    <t>nu:noo</t>
  </si>
  <si>
    <t>nu:nu</t>
  </si>
  <si>
    <t>nu:nue</t>
  </si>
  <si>
    <t>nu:nui</t>
  </si>
  <si>
    <t>nvi:nve</t>
  </si>
  <si>
    <t>nyu:nnu</t>
  </si>
  <si>
    <t>nyu:nu</t>
  </si>
  <si>
    <t>nyu:nue</t>
  </si>
  <si>
    <t>nz:nds</t>
  </si>
  <si>
    <t>nz:ne's</t>
  </si>
  <si>
    <t>nz:nes</t>
  </si>
  <si>
    <t>nz:ns</t>
  </si>
  <si>
    <t>næ:na</t>
  </si>
  <si>
    <t>nθ:nth</t>
  </si>
  <si>
    <t>nθs:nths</t>
  </si>
  <si>
    <t>p:p</t>
  </si>
  <si>
    <t>p:pe</t>
  </si>
  <si>
    <t>pi:pe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</si>
  <si>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</si>
  <si>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</si>
  <si>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</si>
  <si>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</si>
  <si>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</si>
  <si>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</si>
  <si>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</si>
  <si>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</si>
  <si>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</si>
  <si>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ps:pes</t>
  </si>
  <si>
    <t>ps:ps</t>
  </si>
  <si>
    <t>pt:ped</t>
  </si>
  <si>
    <t>pt:pt</t>
  </si>
  <si>
    <t>pu:poo</t>
  </si>
  <si>
    <t>pye:pe</t>
  </si>
  <si>
    <t>pyu:pu</t>
  </si>
  <si>
    <t>pæ:pa</t>
  </si>
  <si>
    <t>pθ:pth</t>
  </si>
  <si>
    <t>s:ce</t>
  </si>
  <si>
    <t>s:s</t>
  </si>
  <si>
    <t>s:se</t>
  </si>
  <si>
    <t>s:ss</t>
  </si>
  <si>
    <t>sfæ:sfa</t>
  </si>
  <si>
    <t>si:cei</t>
  </si>
  <si>
    <t>si:sce</t>
  </si>
  <si>
    <t>si:se</t>
  </si>
  <si>
    <t>si:sea</t>
  </si>
  <si>
    <t>si:see</t>
  </si>
  <si>
    <t>si:sei</t>
  </si>
  <si>
    <t>sk:sk</t>
  </si>
  <si>
    <t>skt:sked</t>
  </si>
  <si>
    <t>sku:schoo</t>
  </si>
  <si>
    <t>skyu:scue</t>
  </si>
  <si>
    <t>skæ:sca</t>
  </si>
  <si>
    <t>sl:scle</t>
  </si>
  <si>
    <t>sl:ssel</t>
  </si>
  <si>
    <t>sl:stle</t>
  </si>
  <si>
    <t>sli:slee</t>
  </si>
  <si>
    <t>smu:smoo</t>
  </si>
  <si>
    <t>sn:sen</t>
  </si>
  <si>
    <t>sn:ssen</t>
  </si>
  <si>
    <t>sn:sson</t>
  </si>
  <si>
    <t>sn:sten</t>
  </si>
  <si>
    <t>spi:spe</t>
  </si>
  <si>
    <t>spi:spea</t>
  </si>
  <si>
    <t>spi:spee</t>
  </si>
  <si>
    <t>spu:spoo</t>
  </si>
  <si>
    <t>st:sed</t>
  </si>
  <si>
    <t>st:st</t>
  </si>
  <si>
    <t>st:ste</t>
  </si>
  <si>
    <t>sti:ste</t>
  </si>
  <si>
    <t>sti:stea</t>
  </si>
  <si>
    <t>sti:stee</t>
  </si>
  <si>
    <t>sts:sts</t>
  </si>
  <si>
    <t>stu:stu</t>
  </si>
  <si>
    <t>stæ:sta</t>
  </si>
  <si>
    <t>su:soo</t>
  </si>
  <si>
    <t>su:sou</t>
  </si>
  <si>
    <t>su:su</t>
  </si>
  <si>
    <t>su:sui</t>
  </si>
  <si>
    <t>swi:swee</t>
  </si>
  <si>
    <t>sæ:sa</t>
  </si>
  <si>
    <t>sæ:ssa</t>
  </si>
  <si>
    <t>t:bt</t>
  </si>
  <si>
    <t>t:pt</t>
  </si>
  <si>
    <t>t:t</t>
  </si>
  <si>
    <t>t:te</t>
  </si>
  <si>
    <t>ti:tea</t>
  </si>
  <si>
    <t>ti:ty</t>
  </si>
  <si>
    <t>tl:tle</t>
  </si>
  <si>
    <t>tl:ttle</t>
  </si>
  <si>
    <t>tn:ten</t>
  </si>
  <si>
    <t>tn:tten</t>
  </si>
  <si>
    <t>ts:t's</t>
  </si>
  <si>
    <t>ts:tes</t>
  </si>
  <si>
    <t>ts:ts</t>
  </si>
  <si>
    <t>tu:to</t>
  </si>
  <si>
    <t>tu:too</t>
  </si>
  <si>
    <t>tu:tu</t>
  </si>
  <si>
    <t>tu:two</t>
  </si>
  <si>
    <t>twi:twee</t>
  </si>
  <si>
    <t>tæ:ta</t>
  </si>
  <si>
    <t>tæ:tta</t>
  </si>
  <si>
    <t>v:f</t>
  </si>
  <si>
    <t>v:ve</t>
  </si>
  <si>
    <t>vd:ved</t>
  </si>
  <si>
    <t>vi:ve</t>
  </si>
  <si>
    <t>vn:ven</t>
  </si>
  <si>
    <t>vyu:view</t>
  </si>
  <si>
    <t>vz:ves</t>
  </si>
  <si>
    <t>væ:va</t>
  </si>
  <si>
    <t>wi:we</t>
  </si>
  <si>
    <t>wi:wea</t>
  </si>
  <si>
    <t>wi:wee</t>
  </si>
  <si>
    <t>wi:whea</t>
  </si>
  <si>
    <t>wi:whee</t>
  </si>
  <si>
    <t>wæ:wa</t>
  </si>
  <si>
    <t>yi:yie</t>
  </si>
  <si>
    <t>yu:u</t>
  </si>
  <si>
    <t>yu:you</t>
  </si>
  <si>
    <t>z:s</t>
  </si>
  <si>
    <t>z:se</t>
  </si>
  <si>
    <t>z:ze</t>
  </si>
  <si>
    <t>zd:sed</t>
  </si>
  <si>
    <t>zd:zed</t>
  </si>
  <si>
    <t>zi:sea</t>
  </si>
  <si>
    <t>zi:ze</t>
  </si>
  <si>
    <t>zi:zi</t>
  </si>
  <si>
    <t>zl:zzle</t>
  </si>
  <si>
    <t>zm:sm</t>
  </si>
  <si>
    <t>zn:sin</t>
  </si>
  <si>
    <t>zn:zen</t>
  </si>
  <si>
    <t>zn:zon</t>
  </si>
  <si>
    <t>znt:sn't</t>
  </si>
  <si>
    <t>æ:a</t>
  </si>
  <si>
    <t>æ:au</t>
  </si>
  <si>
    <t>ð:th</t>
  </si>
  <si>
    <t>ð:the</t>
  </si>
  <si>
    <t>ði:the</t>
  </si>
  <si>
    <t>ðz:thes</t>
  </si>
  <si>
    <t>ðæ:tha</t>
  </si>
  <si>
    <t>θ:th</t>
  </si>
  <si>
    <t>θi:the</t>
  </si>
  <si>
    <t>θi:thie</t>
  </si>
  <si>
    <t>θæ:tha</t>
  </si>
  <si>
    <t>spell-sound.pair</t>
    <phoneticPr fontId="1"/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</si>
  <si>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</si>
  <si>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</si>
  <si>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</si>
  <si>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</si>
  <si>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</si>
  <si>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</si>
  <si>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</si>
  <si>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</si>
  <si>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</si>
  <si>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ɹz:rs</t>
  </si>
  <si>
    <t>ɹn:rn</t>
  </si>
  <si>
    <t>ɹd:rd</t>
  </si>
  <si>
    <t>ðə:the</t>
  </si>
  <si>
    <t>ɪ:i</t>
  </si>
  <si>
    <t>ktɪ:cti</t>
  </si>
  <si>
    <t>pʃə:ptio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</si>
  <si>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</si>
  <si>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</si>
  <si>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</si>
  <si>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</si>
  <si>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</si>
  <si>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</si>
  <si>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</si>
  <si>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</si>
  <si>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</si>
  <si>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</si>
  <si>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</si>
  <si>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</si>
  <si>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</si>
  <si>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</si>
  <si>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</si>
  <si>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</si>
  <si>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</si>
  <si>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</si>
  <si>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</si>
  <si>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</si>
  <si>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</si>
  <si>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</si>
  <si>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</si>
  <si>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ʃt:shed</t>
  </si>
  <si>
    <t>θaʊ:thou</t>
  </si>
  <si>
    <t>ʒə:sio</t>
  </si>
  <si>
    <t>wɜ:wo</t>
  </si>
  <si>
    <t>vɪ:vi</t>
  </si>
  <si>
    <t>θɹɛ:threa</t>
  </si>
  <si>
    <t>ɹts:rts</t>
  </si>
  <si>
    <t>ŋz:ngs</t>
  </si>
  <si>
    <t>ɹdz:rds</t>
  </si>
  <si>
    <t>pɪ:pi</t>
  </si>
  <si>
    <t>θɪ:thi</t>
  </si>
  <si>
    <t>lɪ:li</t>
  </si>
  <si>
    <t>ləʊ:llow</t>
  </si>
  <si>
    <t>ɹv:rve</t>
  </si>
  <si>
    <t>aʊ:ou</t>
  </si>
  <si>
    <t>skɪ:ski</t>
  </si>
  <si>
    <t>stɹʌ:stru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</si>
  <si>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</si>
  <si>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</si>
  <si>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</si>
  <si>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</si>
  <si>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</si>
  <si>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</si>
  <si>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</si>
  <si>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</si>
  <si>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spɪ:spi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</si>
  <si>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</si>
  <si>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</si>
  <si>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</si>
  <si>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</si>
  <si>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</si>
  <si>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</si>
  <si>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</si>
  <si>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</si>
  <si>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</si>
  <si>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klʌ:clu</t>
  </si>
  <si>
    <t>dɹʌ:dru</t>
  </si>
  <si>
    <t>nlɪ:nly</t>
  </si>
  <si>
    <t>ɹst:rst</t>
  </si>
  <si>
    <t>kstɛ:xte</t>
  </si>
  <si>
    <t>kɑ:co</t>
  </si>
  <si>
    <t>hɪ:hi</t>
  </si>
  <si>
    <t>pɹɑ:pro</t>
  </si>
  <si>
    <t>nfɛ:nfe</t>
  </si>
  <si>
    <t>nʃʊ:nsu</t>
  </si>
  <si>
    <t>ɡzæ:xa</t>
  </si>
  <si>
    <t>dɹɔ:draw</t>
  </si>
  <si>
    <t>dʒmə:geme</t>
  </si>
  <si>
    <t>ndɹɛ:ndre</t>
  </si>
  <si>
    <t>ŋɡwɪ:ngui</t>
  </si>
  <si>
    <t>stɹɛ:stre</t>
  </si>
  <si>
    <t>pleɪ:play</t>
  </si>
  <si>
    <t>və:ve</t>
  </si>
  <si>
    <t>ʃeɪ:sha</t>
  </si>
  <si>
    <t>wʊ:woo</t>
  </si>
  <si>
    <t>teɪ:ta</t>
  </si>
  <si>
    <t>blɪ:bli</t>
  </si>
  <si>
    <t>tɪ:ti</t>
  </si>
  <si>
    <t>dʒʌ:ju</t>
  </si>
  <si>
    <t>sɪ:si</t>
  </si>
  <si>
    <t>ɹs:rse</t>
  </si>
  <si>
    <t>ktʃə:ctu</t>
  </si>
  <si>
    <t>maʊ:mou</t>
  </si>
  <si>
    <t>kspɛ:xpe</t>
  </si>
  <si>
    <t>deɪ:day</t>
  </si>
  <si>
    <t>kwɑ:qua</t>
  </si>
  <si>
    <t>ʃɛ:she</t>
  </si>
  <si>
    <t>ksɛ:cce</t>
  </si>
  <si>
    <t>fɪ:fi</t>
  </si>
  <si>
    <t>dɪ:de</t>
  </si>
  <si>
    <t>lɛ:le</t>
  </si>
  <si>
    <t>mplɔɪ:mploy</t>
  </si>
  <si>
    <t>nstɹʌ:nstru</t>
  </si>
  <si>
    <t>ftə:fte</t>
  </si>
  <si>
    <t>hʊ:hoo</t>
  </si>
  <si>
    <t>ɹfɔ:rfo</t>
  </si>
  <si>
    <t>taʊ:tow</t>
  </si>
  <si>
    <t>ndʒ:nge</t>
  </si>
  <si>
    <t>ɹʌ:ru</t>
  </si>
  <si>
    <t>tɹeɪ:trai</t>
  </si>
  <si>
    <t>wɪ:wi</t>
  </si>
  <si>
    <t>ltʃə:ltu</t>
  </si>
  <si>
    <t>mfə:mfo</t>
  </si>
  <si>
    <t>ploʊ:plo</t>
  </si>
  <si>
    <t>ɹwə:rwa</t>
  </si>
  <si>
    <t>ʃʌ:shu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</si>
  <si>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</si>
  <si>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</si>
  <si>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</si>
  <si>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</si>
  <si>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</si>
  <si>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</si>
  <si>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</si>
  <si>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</si>
  <si>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</si>
  <si>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</si>
  <si>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</si>
  <si>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</si>
  <si>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mpleɪ:mplai</t>
  </si>
  <si>
    <t>nkɹi:ncrea</t>
  </si>
  <si>
    <t>ŋθə:ngthe</t>
  </si>
  <si>
    <t>plɔ:pplau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</si>
  <si>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</si>
  <si>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</si>
  <si>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</si>
  <si>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</si>
  <si>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</si>
  <si>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</si>
  <si>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</si>
  <si>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</si>
  <si>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nʃə:ntia</t>
  </si>
  <si>
    <t>pɹɛ:pre</t>
  </si>
  <si>
    <t>ɡʊ:goo</t>
  </si>
  <si>
    <t>lʊ:loo</t>
  </si>
  <si>
    <t>nyə:nio</t>
  </si>
  <si>
    <t>pə:pe</t>
  </si>
  <si>
    <t>bɹæ:bra</t>
  </si>
  <si>
    <t>kɹæ:cra</t>
  </si>
  <si>
    <t>nvɛ:nve</t>
  </si>
  <si>
    <t>ɹdʒ:rge</t>
  </si>
  <si>
    <t>ntɪ:nti</t>
  </si>
  <si>
    <t>pɑ:po</t>
  </si>
  <si>
    <t>waɪ:wi</t>
  </si>
  <si>
    <t>tɛ:te</t>
  </si>
  <si>
    <t>pɹɪ:pre</t>
  </si>
  <si>
    <t>pʌ:pu</t>
  </si>
  <si>
    <t>dɔ:doo</t>
  </si>
  <si>
    <t>ɹdə:rde</t>
  </si>
  <si>
    <t>bɹaʊ:brow</t>
  </si>
  <si>
    <t>knɑ:chno</t>
  </si>
  <si>
    <t>ktlɪ:ctly</t>
  </si>
  <si>
    <t>fɹu:frui</t>
  </si>
  <si>
    <t>lfə:lpha</t>
  </si>
  <si>
    <t>mpɹu:mpro</t>
  </si>
  <si>
    <t>nkloʊ:nclo</t>
  </si>
  <si>
    <t>nkɜ:ncou</t>
  </si>
  <si>
    <t>ŋɡl:ngle</t>
  </si>
  <si>
    <t>nɡɹæ:ngra</t>
  </si>
  <si>
    <t>ŋɡɹɪ:ngry</t>
  </si>
  <si>
    <t>ŋtə:ngto</t>
  </si>
  <si>
    <t>ndʒɔɪ:njoy</t>
  </si>
  <si>
    <t>nkwaɪ:nqui</t>
  </si>
  <si>
    <t>nʃɪ:nshi</t>
  </si>
  <si>
    <t>ntlɪ:ntly</t>
  </si>
  <si>
    <t>ɹdn:rden</t>
  </si>
  <si>
    <t>ɹdlɪ:rdly</t>
  </si>
  <si>
    <t>ɹɡyu:rgue</t>
  </si>
  <si>
    <t>ɹnd:rned</t>
  </si>
  <si>
    <t>ɹstæ:rsta</t>
  </si>
  <si>
    <t>ɹsweɪ:rsua</t>
  </si>
  <si>
    <t>ɹtnə:rtne</t>
  </si>
  <si>
    <t>ʃmə:shme</t>
  </si>
  <si>
    <t>snoʊ:snow</t>
  </si>
  <si>
    <t>vmə:veme</t>
  </si>
  <si>
    <t>kspɹɛ:xpre</t>
  </si>
  <si>
    <t>kstɹə:xtra</t>
  </si>
  <si>
    <t>kstɹi:xtre</t>
  </si>
  <si>
    <t>bɛ:be</t>
  </si>
  <si>
    <t>keɪ:ca</t>
  </si>
  <si>
    <t>ɹtə:rte</t>
  </si>
  <si>
    <t>weɪ:way</t>
  </si>
  <si>
    <t>ɹə:ra</t>
  </si>
  <si>
    <t>fɹɛ:frie</t>
  </si>
  <si>
    <t>ltɪ:lty</t>
  </si>
  <si>
    <t>ɹb:rb</t>
  </si>
  <si>
    <t>ɹl:rl</t>
  </si>
  <si>
    <t>tʃɔ:cho</t>
  </si>
  <si>
    <t>flɛ:fle</t>
  </si>
  <si>
    <t>ɡlæ:gla</t>
  </si>
  <si>
    <t>ldə:lde</t>
  </si>
  <si>
    <t>nfɔ:nfo</t>
  </si>
  <si>
    <t>nvaɪ:nvi</t>
  </si>
  <si>
    <t>pɹæ:pra</t>
  </si>
  <si>
    <t>ɹɔɪ:roy</t>
  </si>
  <si>
    <t>twaɪ:twi</t>
  </si>
  <si>
    <t>yɛ:ye</t>
  </si>
  <si>
    <t>ɹɪ:ry</t>
  </si>
  <si>
    <t>ɹɪ:ri</t>
  </si>
  <si>
    <t>kloʊ:clo</t>
  </si>
  <si>
    <t>nfə:nfi</t>
  </si>
  <si>
    <t>wɛ:whe</t>
  </si>
  <si>
    <t>bɹɔ:broa</t>
  </si>
  <si>
    <t>kɹi:crea</t>
  </si>
  <si>
    <t>mplə:mpli</t>
  </si>
  <si>
    <t>nsleɪ:nsla</t>
  </si>
  <si>
    <t>skɹɪ:scri</t>
  </si>
  <si>
    <t>nsɪ:nsi</t>
  </si>
  <si>
    <t>bʌ:bu</t>
  </si>
  <si>
    <t>nə:na</t>
  </si>
  <si>
    <t>dɑ:do</t>
  </si>
  <si>
    <t>kwɪ:qui</t>
  </si>
  <si>
    <t>ʃɔ:sho</t>
  </si>
  <si>
    <t>dʒɑ:jo</t>
  </si>
  <si>
    <t>bvɪ:bvi</t>
  </si>
  <si>
    <t>dvaɪ:dvi</t>
  </si>
  <si>
    <t>fɹʌ:fro</t>
  </si>
  <si>
    <t>dʒɜ:jou</t>
  </si>
  <si>
    <t>lkə:lco</t>
  </si>
  <si>
    <t>lfɪ:lfi</t>
  </si>
  <si>
    <t>lɔɪ:loy</t>
  </si>
  <si>
    <t>msɛ:mse</t>
  </si>
  <si>
    <t>nvɑ:nvo</t>
  </si>
  <si>
    <t>pmə:pme</t>
  </si>
  <si>
    <t>ɹmə:rma</t>
  </si>
  <si>
    <t>ɹmz:rms</t>
  </si>
  <si>
    <t>sfaɪ:sfy</t>
  </si>
  <si>
    <t>swɪ:swi</t>
  </si>
  <si>
    <t>twɛ:twe</t>
  </si>
  <si>
    <t>ɡoʊ:go</t>
  </si>
  <si>
    <t>bɪ:be</t>
  </si>
  <si>
    <t>sɛ:se</t>
  </si>
  <si>
    <t>foʊ:pho</t>
  </si>
  <si>
    <t>vɔɪ:voi</t>
  </si>
  <si>
    <t>baʊ:bou</t>
  </si>
  <si>
    <t>dmɪ:dmi</t>
  </si>
  <si>
    <t>dvə:dve</t>
  </si>
  <si>
    <t>dʒɔɪ:joi</t>
  </si>
  <si>
    <t>ŋkɪ:nki</t>
  </si>
  <si>
    <t>ntʃə:ntu</t>
  </si>
  <si>
    <t>ɹs:rce</t>
  </si>
  <si>
    <t>ɹeɪ:ra</t>
  </si>
  <si>
    <t>ɡɹaʊ:grou</t>
  </si>
  <si>
    <t>pɹu:ppro</t>
  </si>
  <si>
    <t>stɹæ:stra</t>
  </si>
  <si>
    <t>stɹaɪ:stri</t>
  </si>
  <si>
    <t>bɑ:bo</t>
  </si>
  <si>
    <t>hɛ:he</t>
  </si>
  <si>
    <t>neɪ:na</t>
  </si>
  <si>
    <t>ɹsə:rso</t>
  </si>
  <si>
    <t>fɹeɪ:fra</t>
  </si>
  <si>
    <t>yʊ:you</t>
  </si>
  <si>
    <t>ɪ:e</t>
  </si>
  <si>
    <t>kɹaʊ:crow</t>
  </si>
  <si>
    <t>dɹɛ:ddre</t>
  </si>
  <si>
    <t>nkɹɛ:ncre</t>
  </si>
  <si>
    <t>nɔɪ:nnoy</t>
  </si>
  <si>
    <t>nteɪ:ntai</t>
  </si>
  <si>
    <t>ntɹɪ:ntry</t>
  </si>
  <si>
    <t>ɹtʃə:rcha</t>
  </si>
  <si>
    <t>ɹðə:rthe</t>
  </si>
  <si>
    <t>skɜ:scou</t>
  </si>
  <si>
    <t>spɹɪ:spri</t>
  </si>
  <si>
    <t>swɛ:swea</t>
  </si>
  <si>
    <t>tlɪ:tely</t>
  </si>
  <si>
    <t>tɹu:true</t>
  </si>
  <si>
    <t>tʃɛ:che</t>
  </si>
  <si>
    <t>ɹtɪ:rti</t>
  </si>
  <si>
    <t>ɡə:ga</t>
  </si>
  <si>
    <t>pɹaɪ:pri</t>
  </si>
  <si>
    <t>mə:ma</t>
  </si>
  <si>
    <t>pɹɪ:pri</t>
  </si>
  <si>
    <t>wɛ:we</t>
  </si>
  <si>
    <t>kʌ:cu</t>
  </si>
  <si>
    <t>ɹɛ:re</t>
  </si>
  <si>
    <t>ɹteɪ:rtai</t>
  </si>
  <si>
    <t>klaɪ:cli</t>
  </si>
  <si>
    <t>lyə:lia</t>
  </si>
  <si>
    <t>paʊ:pow</t>
  </si>
  <si>
    <t>speɪ:spa</t>
  </si>
  <si>
    <t>dɹaɪ:dri</t>
  </si>
  <si>
    <t>ɹɡə:rga</t>
  </si>
  <si>
    <t>ɹkə:rke</t>
  </si>
  <si>
    <t>spɑ:spo</t>
  </si>
  <si>
    <t>tɹʌ:tru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</si>
  <si>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</si>
  <si>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</si>
  <si>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</si>
  <si>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</si>
  <si>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</si>
  <si>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</si>
  <si>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</si>
  <si>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</si>
  <si>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</si>
  <si>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</si>
  <si>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ŋθn:ngthen</t>
  </si>
  <si>
    <t>yɑ:ya</t>
  </si>
  <si>
    <t>zɪ:si</t>
  </si>
  <si>
    <t>ŋkʃə:nctio</t>
  </si>
  <si>
    <t>bɪ:bi</t>
  </si>
  <si>
    <t>ɡlɛ:gle</t>
  </si>
  <si>
    <t>ɡnə:gna</t>
  </si>
  <si>
    <t>ɡnɪ:gni</t>
  </si>
  <si>
    <t>ɡɹɛ:gre</t>
  </si>
  <si>
    <t>lkyə:lcu</t>
  </si>
  <si>
    <t>nmə:nme</t>
  </si>
  <si>
    <t>ptɛ:pte</t>
  </si>
  <si>
    <t>ɹbɪ:rbi</t>
  </si>
  <si>
    <t>ɹdʒɪ:rgy</t>
  </si>
  <si>
    <t>ɹnz:rns</t>
  </si>
  <si>
    <t>tɹɑ:tro</t>
  </si>
  <si>
    <t>lə:la</t>
  </si>
  <si>
    <t>ɹmə:rme</t>
  </si>
  <si>
    <t>ltə:lti</t>
  </si>
  <si>
    <t>ɹtɪ:rty</t>
  </si>
  <si>
    <t>saʊ:sou</t>
  </si>
  <si>
    <t>stʌ:stu</t>
  </si>
  <si>
    <t>sʌ:su</t>
  </si>
  <si>
    <t>ɡɹu:grou</t>
  </si>
  <si>
    <t>pɔɪ:ppoi</t>
  </si>
  <si>
    <t>tə:to</t>
  </si>
  <si>
    <t>lzmə:lesma</t>
  </si>
  <si>
    <t>ndʃɪ:ndshi</t>
  </si>
  <si>
    <t>nstɛ:nstea</t>
  </si>
  <si>
    <t>ɹtʃɪ:rchie</t>
  </si>
  <si>
    <t>ɹdbɔ:rdboa</t>
  </si>
  <si>
    <t>ɹvyu:rview</t>
  </si>
  <si>
    <t>skɹi:scree</t>
  </si>
  <si>
    <t>skɹu:screw</t>
  </si>
  <si>
    <t>spleɪ:splay</t>
  </si>
  <si>
    <t>stɹɔɪ:stroy</t>
  </si>
  <si>
    <t>θɹi:three</t>
  </si>
  <si>
    <t>kspleɪ:xplai</t>
  </si>
  <si>
    <t>tʃɑ:cha</t>
  </si>
  <si>
    <t>peɪ:pay</t>
  </si>
  <si>
    <t>ɹtə:rti</t>
  </si>
  <si>
    <t>ɡɪ:gi</t>
  </si>
  <si>
    <t>vaɪ:vi</t>
  </si>
  <si>
    <t>pɑ:pa</t>
  </si>
  <si>
    <t>beɪ:ba</t>
  </si>
  <si>
    <t>nə:ne</t>
  </si>
  <si>
    <t>fʌ:fu</t>
  </si>
  <si>
    <t>ndə:nda</t>
  </si>
  <si>
    <t>lɪ:lly</t>
  </si>
  <si>
    <t>tʃu:choo</t>
  </si>
  <si>
    <t>ntɹæ:ntra</t>
  </si>
  <si>
    <t>plaɪ:pply</t>
  </si>
  <si>
    <t>ʃu:ssue</t>
  </si>
  <si>
    <t>feɪ:fai</t>
  </si>
  <si>
    <t>pleɪ:pla</t>
  </si>
  <si>
    <t>ɹlɪ:rli</t>
  </si>
  <si>
    <t>ksɛ:xce</t>
  </si>
  <si>
    <t>ksɪ:xi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</si>
  <si>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</si>
  <si>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</si>
  <si>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</si>
  <si>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</si>
  <si>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</si>
  <si>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</si>
  <si>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</si>
  <si>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</si>
  <si>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bteɪ:btai</t>
  </si>
  <si>
    <t>tʃt:ched</t>
  </si>
  <si>
    <t>tʃɔɪ:choi</t>
  </si>
  <si>
    <t>klaʊ:clou</t>
  </si>
  <si>
    <t>dɹi:drea</t>
  </si>
  <si>
    <t>dɹaʊ:drow</t>
  </si>
  <si>
    <t>dʒtə:geta</t>
  </si>
  <si>
    <t>lboʊ:lbow</t>
  </si>
  <si>
    <t>ldʒə:ldie</t>
  </si>
  <si>
    <t>ldɹɛ:ldre</t>
  </si>
  <si>
    <t>lpfə:lpfu</t>
  </si>
  <si>
    <t>lɹɛ:lrea</t>
  </si>
  <si>
    <t>lɹoʊ:lroa</t>
  </si>
  <si>
    <t>lθɪ:lthy</t>
  </si>
  <si>
    <t>lweɪ:lway</t>
  </si>
  <si>
    <t>mlɪ:mely</t>
  </si>
  <si>
    <t>mtaɪ:meti</t>
  </si>
  <si>
    <t>mnɪ:mney</t>
  </si>
  <si>
    <t>mpaʊ:mpou</t>
  </si>
  <si>
    <t>ŋktʃu:nctu</t>
  </si>
  <si>
    <t>ndəʊ:ndow</t>
  </si>
  <si>
    <t>ndɹə:ndra</t>
  </si>
  <si>
    <t>ŋdə:ngdo</t>
  </si>
  <si>
    <t>ndʒd:nged</t>
  </si>
  <si>
    <t>ŋst:ngst</t>
  </si>
  <si>
    <t>ŋɡwə:ngua</t>
  </si>
  <si>
    <t>ŋkl:nkle</t>
  </si>
  <si>
    <t>nsfɜ:nsfe</t>
  </si>
  <si>
    <t>nspɛ:nspa</t>
  </si>
  <si>
    <t>pfə:pefu</t>
  </si>
  <si>
    <t>pɹaʊ:prou</t>
  </si>
  <si>
    <t>ɹsl:rcel</t>
  </si>
  <si>
    <t>ɹdnə:rdne</t>
  </si>
  <si>
    <t>ɹhʊ:rhoo</t>
  </si>
  <si>
    <t>ɹkt:rked</t>
  </si>
  <si>
    <t>ɹkn:rken</t>
  </si>
  <si>
    <t>ɹmfə:rmfu</t>
  </si>
  <si>
    <t>ɹmlə:rmle</t>
  </si>
  <si>
    <t>ɹnmɛ:rnme</t>
  </si>
  <si>
    <t>ɹpn:rpen</t>
  </si>
  <si>
    <t>ɹpl:rple</t>
  </si>
  <si>
    <t>ɹpɹaɪ:rpri</t>
  </si>
  <si>
    <t>ɹʒə:rsio</t>
  </si>
  <si>
    <t>ɹtn:rten</t>
  </si>
  <si>
    <t>ɹðɪ:rthy</t>
  </si>
  <si>
    <t>ɹtmə:rtme</t>
  </si>
  <si>
    <t>zmə:seme</t>
  </si>
  <si>
    <t>splɛ:sple</t>
  </si>
  <si>
    <t>splɪ:spli</t>
  </si>
  <si>
    <t>spɔɪ:spoi</t>
  </si>
  <si>
    <t>smə:stma</t>
  </si>
  <si>
    <t>stmə:stme</t>
  </si>
  <si>
    <t>stɹeɪ:stra</t>
  </si>
  <si>
    <t>stɹɪ:stry</t>
  </si>
  <si>
    <t>ðeɪ:they</t>
  </si>
  <si>
    <t>vnɪ:veni</t>
  </si>
  <si>
    <t>vɹə:vera</t>
  </si>
  <si>
    <t>kstʃeɪ:xcha</t>
  </si>
  <si>
    <t>ksplɔ:xplo</t>
  </si>
  <si>
    <t>nɛ:ne</t>
  </si>
  <si>
    <t>tʃaɪ:chi</t>
  </si>
  <si>
    <t>kɹɪ:cri</t>
  </si>
  <si>
    <t>kwɛ:que</t>
  </si>
  <si>
    <t>ɹmɪ:rmi</t>
  </si>
  <si>
    <t>ɹnə:rna</t>
  </si>
  <si>
    <t>skeɪ:sca</t>
  </si>
  <si>
    <t>skʌ:scu</t>
  </si>
  <si>
    <t>tʌ:tou</t>
  </si>
  <si>
    <t>nʃə:ntio</t>
  </si>
  <si>
    <t>də:de</t>
  </si>
  <si>
    <t>nɪ:ny</t>
  </si>
  <si>
    <t>hɑ:ha</t>
  </si>
  <si>
    <t>lɑ:lo</t>
  </si>
  <si>
    <t>stɔ:sto</t>
  </si>
  <si>
    <t>ɡɹeɪ:gra</t>
  </si>
  <si>
    <t>ɡæ:ga</t>
  </si>
  <si>
    <t>sɪ:ci</t>
  </si>
  <si>
    <t>taɪ:ti</t>
  </si>
  <si>
    <t>ɹaɪ:ri</t>
  </si>
  <si>
    <t>byə:bru</t>
  </si>
  <si>
    <t>bsə:bso</t>
  </si>
  <si>
    <t>kɹu:cru</t>
  </si>
  <si>
    <t>kɹʌ:cru</t>
  </si>
  <si>
    <t>faʊ:fou</t>
  </si>
  <si>
    <t>fɹɪ:fri</t>
  </si>
  <si>
    <t>ɡaɪ:guy</t>
  </si>
  <si>
    <t>ndʌ:ndu</t>
  </si>
  <si>
    <t>plaɪ:ply</t>
  </si>
  <si>
    <t>ɹfɛ:rfe</t>
  </si>
  <si>
    <t>ɹfə:rfu</t>
  </si>
  <si>
    <t>ɹpə:rpe</t>
  </si>
  <si>
    <t>ɹpə:rpo</t>
  </si>
  <si>
    <t>slɪ:sli</t>
  </si>
  <si>
    <t>θʌ:thu</t>
  </si>
  <si>
    <t>hwʌ:wha</t>
  </si>
  <si>
    <t>dʒɪ:gi</t>
  </si>
  <si>
    <t>laʊ:llow</t>
  </si>
  <si>
    <t>nsə:nci</t>
  </si>
  <si>
    <t>kɹɪ:cre</t>
  </si>
  <si>
    <t>tʃɛ:chai</t>
  </si>
  <si>
    <t>feɪ:fa</t>
  </si>
  <si>
    <t>kə:ca</t>
  </si>
  <si>
    <t>faɪ:fi</t>
  </si>
  <si>
    <t>ɹɑ:ro</t>
  </si>
  <si>
    <t>floʊ:flow</t>
  </si>
  <si>
    <t>ŋkɪ:nkey</t>
  </si>
  <si>
    <t>nzleɪ:nsla</t>
  </si>
  <si>
    <t>ntɹoʊ:ntro</t>
  </si>
  <si>
    <t>plɛ:plea</t>
  </si>
  <si>
    <t>skɹaɪ:scri</t>
  </si>
  <si>
    <t>tɹɛ:trea</t>
  </si>
  <si>
    <t>tə:te</t>
  </si>
  <si>
    <t>veɪ:va</t>
  </si>
  <si>
    <t>ɹu:ru</t>
  </si>
  <si>
    <t>blɑ:blo</t>
  </si>
  <si>
    <t>bsaɪ:bsi</t>
  </si>
  <si>
    <t>kɔɪ:coi</t>
  </si>
  <si>
    <t>daʊ:dou</t>
  </si>
  <si>
    <t>daʊ:dow</t>
  </si>
  <si>
    <t>dɹɑ:dro</t>
  </si>
  <si>
    <t>ɡlɪ:gly</t>
  </si>
  <si>
    <t>dʒɔ:jaw</t>
  </si>
  <si>
    <t>kfə:kfa</t>
  </si>
  <si>
    <t>ldɪ:ldi</t>
  </si>
  <si>
    <t>lmoʊ:lmo</t>
  </si>
  <si>
    <t>lɹɪ:lry</t>
  </si>
  <si>
    <t>mpaɪ:mpi</t>
  </si>
  <si>
    <t>ŋɡyu:ngu</t>
  </si>
  <si>
    <t>nlɛ:nle</t>
  </si>
  <si>
    <t>nlaɪ:nli</t>
  </si>
  <si>
    <t>nseɪ:nsa</t>
  </si>
  <si>
    <t>nwə:nwa</t>
  </si>
  <si>
    <t>ŋzaɪ:nxi</t>
  </si>
  <si>
    <t>pdeɪ:pda</t>
  </si>
  <si>
    <t>plʊ:plu</t>
  </si>
  <si>
    <t>ptə:pta</t>
  </si>
  <si>
    <t>ptɪ:pti</t>
  </si>
  <si>
    <t>ɹkyʊ:rcu</t>
  </si>
  <si>
    <t>ɹɡyə:rgu</t>
  </si>
  <si>
    <t>ɹhæ:rha</t>
  </si>
  <si>
    <t>ɹkɪ:rki</t>
  </si>
  <si>
    <t>ɹks:rks</t>
  </si>
  <si>
    <t>ɹld:rld</t>
  </si>
  <si>
    <t>ɹlz:rls</t>
  </si>
  <si>
    <t>zbə:sba</t>
  </si>
  <si>
    <t>zdə:sdo</t>
  </si>
  <si>
    <t>sɡʌ:sgu</t>
  </si>
  <si>
    <t>skaɪ:sky</t>
  </si>
  <si>
    <t>smɛ:sme</t>
  </si>
  <si>
    <t>smoʊ:smo</t>
  </si>
  <si>
    <t>sɔɪ:soi</t>
  </si>
  <si>
    <t>θɔ:tho</t>
  </si>
  <si>
    <t>tnə:tne</t>
  </si>
  <si>
    <t>tɔɪ:toy</t>
  </si>
  <si>
    <t>vaʊ:vow</t>
  </si>
  <si>
    <t>kstʃə:xtu</t>
  </si>
  <si>
    <t>ʌ:u</t>
  </si>
  <si>
    <t>lɪ:ly</t>
  </si>
  <si>
    <t>dɛ:de</t>
  </si>
  <si>
    <t>ltɪ:lti</t>
  </si>
  <si>
    <t>vɛ:ve</t>
  </si>
  <si>
    <t>oʊ:o</t>
  </si>
  <si>
    <t>ɹəʊ:rrow</t>
  </si>
  <si>
    <t>mə:me</t>
  </si>
  <si>
    <t>deɪ:da</t>
  </si>
  <si>
    <t>tɜ:tu</t>
  </si>
  <si>
    <t>skʌ:sco</t>
  </si>
  <si>
    <t>mpə:mpa</t>
  </si>
  <si>
    <t>sə:su</t>
  </si>
  <si>
    <t>tʃeɪ:cha</t>
  </si>
  <si>
    <t>nsɪ:ncy</t>
  </si>
  <si>
    <t>ndʒə:nge</t>
  </si>
  <si>
    <t>fɹɛ:fre</t>
  </si>
  <si>
    <t>dʒu:jew</t>
  </si>
  <si>
    <t>fɑ:fa</t>
  </si>
  <si>
    <t>hɑ:ho</t>
  </si>
  <si>
    <t>ɑ:o</t>
  </si>
  <si>
    <t>wɪ:whi</t>
  </si>
  <si>
    <t>dʒ:dge</t>
  </si>
  <si>
    <t>sɛ:ce</t>
  </si>
  <si>
    <t>ɡeɪ:ga</t>
  </si>
  <si>
    <t>dʒæ:ja</t>
  </si>
  <si>
    <t>bleɪ:bla</t>
  </si>
  <si>
    <t>bsə:bse</t>
  </si>
  <si>
    <t>dɹaɪ:dry</t>
  </si>
  <si>
    <t>ɡaɪ:gui</t>
  </si>
  <si>
    <t>dʒɔɪ:joy</t>
  </si>
  <si>
    <t>mbaɪ:mbi</t>
  </si>
  <si>
    <t>mbɪ:mbi</t>
  </si>
  <si>
    <t>naʊ:now</t>
  </si>
  <si>
    <t>ɹbə:rbo</t>
  </si>
  <si>
    <t>ɹfɪ:rfe</t>
  </si>
  <si>
    <t>ɹnæ:rna</t>
  </si>
  <si>
    <t>ɹtu:rtu</t>
  </si>
  <si>
    <t>ɹvə:rvi</t>
  </si>
  <si>
    <t>sleɪ:sla</t>
  </si>
  <si>
    <t>poʊ:po</t>
  </si>
  <si>
    <t>ʃə:ssio</t>
  </si>
  <si>
    <t>fɛ:ffe</t>
  </si>
  <si>
    <t>peɪ:pai</t>
  </si>
  <si>
    <t>vɑ:vo</t>
  </si>
  <si>
    <t>lɜ:lea</t>
  </si>
  <si>
    <t>loʊ:loa</t>
  </si>
  <si>
    <t>ʃæ:sha</t>
  </si>
  <si>
    <t>tʃi:chea</t>
  </si>
  <si>
    <t>tʃi:chie</t>
  </si>
  <si>
    <t>flaʊ:flou</t>
  </si>
  <si>
    <t>mplɪ:mpli</t>
  </si>
  <si>
    <t>plə:ppli</t>
  </si>
  <si>
    <t>ʃi:shee</t>
  </si>
  <si>
    <t>tɹi:tree</t>
  </si>
  <si>
    <t>tɹʌ:trou</t>
  </si>
  <si>
    <t>ntɛ:nte</t>
  </si>
  <si>
    <t>ɹd:red</t>
  </si>
  <si>
    <t>pə:ppe</t>
  </si>
  <si>
    <t>ɡz:gs</t>
  </si>
  <si>
    <t>ɔɪ:oi</t>
  </si>
  <si>
    <t>ɹp:rp</t>
  </si>
  <si>
    <t>mʌ:mo</t>
  </si>
  <si>
    <t>kɹə:cre</t>
  </si>
  <si>
    <t>ɹmeɪ:rma</t>
  </si>
  <si>
    <t>ɹaʊ:rou</t>
  </si>
  <si>
    <t>faɪ:fy</t>
  </si>
  <si>
    <t>lɔ:lo</t>
  </si>
  <si>
    <t>lə:lo</t>
  </si>
  <si>
    <t>maɪ:mi</t>
  </si>
  <si>
    <t>peɪ:pa</t>
  </si>
  <si>
    <t>tʃɪ:chi</t>
  </si>
  <si>
    <t>poʊ:ppo</t>
  </si>
  <si>
    <t>soʊ:sso</t>
  </si>
  <si>
    <t>mɑ:mo</t>
  </si>
  <si>
    <t>tɹæ:ttra</t>
  </si>
  <si>
    <t>stɹɔ:straw</t>
  </si>
  <si>
    <t>stɹi:strea</t>
  </si>
  <si>
    <t>stɹi:stree</t>
  </si>
  <si>
    <t>θɹoʊ:throa</t>
  </si>
  <si>
    <t>θɹoʊ:throw</t>
  </si>
  <si>
    <t>dʒɛ:je</t>
  </si>
  <si>
    <t>blɪ:bly</t>
  </si>
  <si>
    <t>nʌ:nu</t>
  </si>
  <si>
    <t>baʊ:bow</t>
  </si>
  <si>
    <t>kʊ:coo</t>
  </si>
  <si>
    <t>ɡu:goo</t>
  </si>
  <si>
    <t>mpɔ:mpo</t>
  </si>
  <si>
    <t>plə:pli</t>
  </si>
  <si>
    <t>tɹaɪ:try</t>
  </si>
  <si>
    <t>mɔ:mo</t>
  </si>
  <si>
    <t>noʊ:know</t>
  </si>
  <si>
    <t>pə:po</t>
  </si>
  <si>
    <t>flʌ:flou</t>
  </si>
  <si>
    <t>fɹeɪ:frai</t>
  </si>
  <si>
    <t>ntɹə:ntra</t>
  </si>
  <si>
    <t>stɛ:stai</t>
  </si>
  <si>
    <t>tɹi:trie</t>
  </si>
  <si>
    <t>ɡɹə:gra</t>
  </si>
  <si>
    <t>ɔ:o</t>
  </si>
  <si>
    <t>stə:sto</t>
  </si>
  <si>
    <t>boʊ:bo</t>
  </si>
  <si>
    <t>sɑ:so</t>
  </si>
  <si>
    <t>mpə:mpe</t>
  </si>
  <si>
    <t>nsaɪ:nsi</t>
  </si>
  <si>
    <t>skə:sco</t>
  </si>
  <si>
    <t>hwɛ:whe</t>
  </si>
  <si>
    <t>tə:tte</t>
  </si>
  <si>
    <t>pɛ:pe</t>
  </si>
  <si>
    <t>aʊ:hou</t>
  </si>
  <si>
    <t>ŋɡə:nge</t>
  </si>
  <si>
    <t>ntɪ:nty</t>
  </si>
  <si>
    <t>weɪ:wai</t>
  </si>
  <si>
    <t>bɹi:bree</t>
  </si>
  <si>
    <t>sfə:cefu</t>
  </si>
  <si>
    <t>kleɪ:clai</t>
  </si>
  <si>
    <t>kleɪ:clay</t>
  </si>
  <si>
    <t>ktɹə:ctre</t>
  </si>
  <si>
    <t>ktɹə:ctru</t>
  </si>
  <si>
    <t>ftɪ:fety</t>
  </si>
  <si>
    <t>ɡl:ggle</t>
  </si>
  <si>
    <t>ɡlu:glue</t>
  </si>
  <si>
    <t>mpeɪ:mpai</t>
  </si>
  <si>
    <t>mptɪ:mpty</t>
  </si>
  <si>
    <t>mtɪ:mpty</t>
  </si>
  <si>
    <t>ndlɪ:ndly</t>
  </si>
  <si>
    <t>ŋɡlɪ:ngli</t>
  </si>
  <si>
    <t>plaʊ:plow</t>
  </si>
  <si>
    <t>pɹeɪ:prai</t>
  </si>
  <si>
    <t>ɹʃə:rcia</t>
  </si>
  <si>
    <t>ɹɡɛ:rgai</t>
  </si>
  <si>
    <t>ɹstɪ:rsty</t>
  </si>
  <si>
    <t>ɹtʃu:rtue</t>
  </si>
  <si>
    <t>skɹæ:scra</t>
  </si>
  <si>
    <t>skɹeɪ:scra</t>
  </si>
  <si>
    <t>znə:sine</t>
  </si>
  <si>
    <t>znɪ:sine</t>
  </si>
  <si>
    <t>sfə:ssfu</t>
  </si>
  <si>
    <t>stɹoʊ:stro</t>
  </si>
  <si>
    <t>tfə:tefu</t>
  </si>
  <si>
    <t>tmə:teme</t>
  </si>
  <si>
    <t>ɹeɪ:rai</t>
  </si>
  <si>
    <t>stɑ:sta</t>
  </si>
  <si>
    <t>ntə:nta</t>
  </si>
  <si>
    <t>naɪ:ni</t>
  </si>
  <si>
    <t>tʃæ:cha</t>
  </si>
  <si>
    <t>ɹ:re</t>
  </si>
  <si>
    <t>ɹsə:rsa</t>
  </si>
  <si>
    <t>ntɹə:ntro</t>
  </si>
  <si>
    <t>tʃi:chee</t>
  </si>
  <si>
    <t>ðɛ:thei</t>
  </si>
  <si>
    <t>tɹi:trea</t>
  </si>
  <si>
    <t>loʊ:lo</t>
  </si>
  <si>
    <t>dəʊ:dow</t>
  </si>
  <si>
    <t>ltə:lte</t>
  </si>
  <si>
    <t>naʊ:nou</t>
  </si>
  <si>
    <t>ɹnɛ:rne</t>
  </si>
  <si>
    <t>tʊ:tou</t>
  </si>
  <si>
    <t>ɹɔ:wro</t>
  </si>
  <si>
    <t>kspɪ:xpe</t>
  </si>
  <si>
    <t>lə:li</t>
  </si>
  <si>
    <t>haɪ:hi</t>
  </si>
  <si>
    <t>pyə:pu</t>
  </si>
  <si>
    <t>kɜ:cu</t>
  </si>
  <si>
    <t>lʌ:lu</t>
  </si>
  <si>
    <t>ðɪ:thi</t>
  </si>
  <si>
    <t>yʊ:eu</t>
  </si>
  <si>
    <t>ɡzɪ:xi</t>
  </si>
  <si>
    <t>waɪ:whi</t>
  </si>
  <si>
    <t>sɔ:so</t>
  </si>
  <si>
    <t>bə:bo</t>
  </si>
  <si>
    <t>bɔɪ:boi</t>
  </si>
  <si>
    <t>bɔɪ:boy</t>
  </si>
  <si>
    <t>bɹʌ:bro</t>
  </si>
  <si>
    <t>tʃɜ:chu</t>
  </si>
  <si>
    <t>koʊ:coa</t>
  </si>
  <si>
    <t>flaɪ:fly</t>
  </si>
  <si>
    <t>ftɪ:fty</t>
  </si>
  <si>
    <t>ɡloʊ:glo</t>
  </si>
  <si>
    <t>ɡlɔ:glo</t>
  </si>
  <si>
    <t>ɡɹaɪ:gri</t>
  </si>
  <si>
    <t>ɡɹɪ:gri</t>
  </si>
  <si>
    <t>lbə:lbu</t>
  </si>
  <si>
    <t>lsəʊ:lso</t>
  </si>
  <si>
    <t>ŋks:nks</t>
  </si>
  <si>
    <t>nvɪ:nvy</t>
  </si>
  <si>
    <t>ɹdə:rdi</t>
  </si>
  <si>
    <t>ɹɡɪ:rgi</t>
  </si>
  <si>
    <t>smɑ:sma</t>
  </si>
  <si>
    <t>smɔ:sma</t>
  </si>
  <si>
    <t>smaɪ:smi</t>
  </si>
  <si>
    <t>sneɪ:sna</t>
  </si>
  <si>
    <t>tlaɪ:tli</t>
  </si>
  <si>
    <t>tmə:tme</t>
  </si>
  <si>
    <t>vyə:vio</t>
  </si>
  <si>
    <t>waʊ:wou</t>
  </si>
  <si>
    <t>ɹmə:rmi</t>
  </si>
  <si>
    <t>θɜ:thi</t>
  </si>
  <si>
    <t>stɑ:sto</t>
  </si>
  <si>
    <t>ɹi:rea</t>
  </si>
  <si>
    <t>saɪ:sci</t>
  </si>
  <si>
    <t>ðɛ:the</t>
  </si>
  <si>
    <t>saɪ:si</t>
  </si>
  <si>
    <t>fə:fu</t>
  </si>
  <si>
    <t>fə:ffe</t>
  </si>
  <si>
    <t>voʊ:vo</t>
  </si>
  <si>
    <t>ŋkə:nque</t>
  </si>
  <si>
    <t>teɪ:tai</t>
  </si>
  <si>
    <t>dʒɪ:gy</t>
  </si>
  <si>
    <t>baɪ:bi</t>
  </si>
  <si>
    <t>klɑ:clo</t>
  </si>
  <si>
    <t>paʊ:pou</t>
  </si>
  <si>
    <t>ɹdɪ:rdi</t>
  </si>
  <si>
    <t>kʌ:co</t>
  </si>
  <si>
    <t>ɹoʊ:roa</t>
  </si>
  <si>
    <t>sʌ:so</t>
  </si>
  <si>
    <t>heɪ:ha</t>
  </si>
  <si>
    <t>stɪ:sty</t>
  </si>
  <si>
    <t>ɡɜ:gi</t>
  </si>
  <si>
    <t>ə:re</t>
  </si>
  <si>
    <t>zeɪ:za</t>
  </si>
  <si>
    <t>ntɹɪ:ntrie</t>
  </si>
  <si>
    <t>ŋkʃə:nxiou</t>
  </si>
  <si>
    <t>ɡɑ:ga</t>
  </si>
  <si>
    <t>ɹoʊ:ro</t>
  </si>
  <si>
    <t>toʊ:to</t>
  </si>
  <si>
    <t>ktə:cte</t>
  </si>
  <si>
    <t>sɔ:sau</t>
  </si>
  <si>
    <t>kɔ:cco</t>
  </si>
  <si>
    <t>fɪ:ffi</t>
  </si>
  <si>
    <t>nɔ:no</t>
  </si>
  <si>
    <t>oʊ:ow</t>
  </si>
  <si>
    <t>mə:mi</t>
  </si>
  <si>
    <t>kʌ:cou</t>
  </si>
  <si>
    <t>kɹeɪ:cra</t>
  </si>
  <si>
    <t>kɹaɪ:cri</t>
  </si>
  <si>
    <t>kɹɔ:cro</t>
  </si>
  <si>
    <t>heɪ:hay</t>
  </si>
  <si>
    <t>nsʌ:nsu</t>
  </si>
  <si>
    <t>nvə:nve</t>
  </si>
  <si>
    <t>kwə:que</t>
  </si>
  <si>
    <t>spaɪ:spi</t>
  </si>
  <si>
    <t>klɪ:cli</t>
  </si>
  <si>
    <t>ɡʌ:go</t>
  </si>
  <si>
    <t>nsɛ:nse</t>
  </si>
  <si>
    <t>kaɪ:ki</t>
  </si>
  <si>
    <t>loʊ:low</t>
  </si>
  <si>
    <t>zɛ:sse</t>
  </si>
  <si>
    <t>zɪ:zi</t>
  </si>
  <si>
    <t>mɪ:mmi</t>
  </si>
  <si>
    <t>ɹi:re</t>
  </si>
  <si>
    <t>klɑ:'clo</t>
  </si>
  <si>
    <t>floʊ:floa</t>
  </si>
  <si>
    <t>flɔ:floo</t>
  </si>
  <si>
    <t>mplɪ:mply</t>
  </si>
  <si>
    <t>nstə:nsta</t>
  </si>
  <si>
    <t>pɹeɪ:pray</t>
  </si>
  <si>
    <t>pɹi:prea</t>
  </si>
  <si>
    <t>pɹi:prie</t>
  </si>
  <si>
    <t>ptɛ:ptai</t>
  </si>
  <si>
    <t>ɹlə:rlia</t>
  </si>
  <si>
    <t>ɹʃə:rshi</t>
  </si>
  <si>
    <t>sloʊ:slow</t>
  </si>
  <si>
    <t>skwɛ:squa</t>
  </si>
  <si>
    <t>stɹɔ:stro</t>
  </si>
  <si>
    <t>tɹaʊ:trou</t>
  </si>
  <si>
    <t>saɪ:ci</t>
  </si>
  <si>
    <t>lə:lla</t>
  </si>
  <si>
    <t>zə:so</t>
  </si>
  <si>
    <t>hɛ:hai</t>
  </si>
  <si>
    <t>dʒɛ:ge</t>
  </si>
  <si>
    <t>ɡyu:gu</t>
  </si>
  <si>
    <t>hwaɪ:whi</t>
  </si>
  <si>
    <t>tə:ta</t>
  </si>
  <si>
    <t>nə:ni</t>
  </si>
  <si>
    <t>fɜ:fu</t>
  </si>
  <si>
    <t>paɪ:pi</t>
  </si>
  <si>
    <t>tʃɪ:chee</t>
  </si>
  <si>
    <t>kɹɪ:chri</t>
  </si>
  <si>
    <t>ʒə:su</t>
  </si>
  <si>
    <t>fə:ffi</t>
  </si>
  <si>
    <t>ɹəʊ:ro</t>
  </si>
  <si>
    <t>veɪ:vai</t>
  </si>
  <si>
    <t>nɑ:kno</t>
  </si>
  <si>
    <t>ndeɪ:nda</t>
  </si>
  <si>
    <t>bɔ:boa</t>
  </si>
  <si>
    <t>fɹi:fre</t>
  </si>
  <si>
    <t>laʊ:lou</t>
  </si>
  <si>
    <t>ndʒə:ngi</t>
  </si>
  <si>
    <t>skɛ:sca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</si>
  <si>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</si>
  <si>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</si>
  <si>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</si>
  <si>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</si>
  <si>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</si>
  <si>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</si>
  <si>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</si>
  <si>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</si>
  <si>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ɡnaɪ:gni</t>
  </si>
  <si>
    <t>kwə:kwa</t>
  </si>
  <si>
    <t>lkyʊ:lcu</t>
  </si>
  <si>
    <t>ltɜ:lte</t>
  </si>
  <si>
    <t>nkʌ:nco</t>
  </si>
  <si>
    <t>nmɛ:nme</t>
  </si>
  <si>
    <t>nɔɪ:noi</t>
  </si>
  <si>
    <t>ɹsaɪ:rci</t>
  </si>
  <si>
    <t>ɹtə:rta</t>
  </si>
  <si>
    <t>sloʊ:slo</t>
  </si>
  <si>
    <t>slɪ:sly</t>
  </si>
  <si>
    <t>smɪ:smi</t>
  </si>
  <si>
    <t>swɑ:swa</t>
  </si>
  <si>
    <t>swɛ:swe</t>
  </si>
  <si>
    <t>ðʌ:thu</t>
  </si>
  <si>
    <t>tɹəʊ:tro</t>
  </si>
  <si>
    <t>ksə:xe</t>
  </si>
  <si>
    <t>yɪ:ye</t>
  </si>
  <si>
    <t>sə:ssi</t>
  </si>
  <si>
    <t>ə:e</t>
  </si>
  <si>
    <t>fɪ:phy</t>
  </si>
  <si>
    <t>ɡoʊ:goa</t>
  </si>
  <si>
    <t>boʊ:boa</t>
  </si>
  <si>
    <t>bɹeɪ:bra</t>
  </si>
  <si>
    <t>bɹaɪ:bri</t>
  </si>
  <si>
    <t>fleɪ:fla</t>
  </si>
  <si>
    <t>ɹnə:rne</t>
  </si>
  <si>
    <t>ktɹɪ:ctory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</si>
  <si>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</si>
  <si>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</si>
  <si>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</si>
  <si>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</si>
  <si>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</si>
  <si>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</si>
  <si>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</si>
  <si>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</si>
  <si>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ɡɹi:grie</t>
  </si>
  <si>
    <t>ɹnɪ:rney</t>
  </si>
  <si>
    <t>dʒu:ju</t>
  </si>
  <si>
    <t>ɹæ:ra</t>
  </si>
  <si>
    <t>tɛ:tte</t>
  </si>
  <si>
    <t>ɹə:ro</t>
  </si>
  <si>
    <t>kyə:cu</t>
  </si>
  <si>
    <t>ə:o</t>
  </si>
  <si>
    <t>də:da</t>
  </si>
  <si>
    <t>nɛ:nne</t>
  </si>
  <si>
    <t>ksə:xce</t>
  </si>
  <si>
    <t>blaɪ:bli</t>
  </si>
  <si>
    <t>mpɛ:mpa</t>
  </si>
  <si>
    <t>skoʊ:sco</t>
  </si>
  <si>
    <t>skɔ:sco</t>
  </si>
  <si>
    <t>və:va</t>
  </si>
  <si>
    <t>nsɪ:nce</t>
  </si>
  <si>
    <t>dʒə:gi</t>
  </si>
  <si>
    <t>bɹeɪ:brai</t>
  </si>
  <si>
    <t>klɛ:cola</t>
  </si>
  <si>
    <t>mplɔɪ:mplo</t>
  </si>
  <si>
    <t>ŋkwɛ:nque</t>
  </si>
  <si>
    <t>ɹaʊ:rrou</t>
  </si>
  <si>
    <t>ʃu:shoe</t>
  </si>
  <si>
    <t>ʃu:shoo</t>
  </si>
  <si>
    <t>ʃaʊ:shou</t>
  </si>
  <si>
    <t>stʃə:stia</t>
  </si>
  <si>
    <t>ʃɑ:sha</t>
  </si>
  <si>
    <t>sɔ:sou</t>
  </si>
  <si>
    <t>aɪ:eye</t>
  </si>
  <si>
    <t>ə:r</t>
  </si>
  <si>
    <t>pɪ:ppi</t>
  </si>
  <si>
    <t>sə:sa</t>
  </si>
  <si>
    <t>nəʊ:no</t>
  </si>
  <si>
    <t>bʊ:bu</t>
  </si>
  <si>
    <t>hə:he</t>
  </si>
  <si>
    <t>kʃu:xu</t>
  </si>
  <si>
    <t>mɑ:ma</t>
  </si>
  <si>
    <t>daɪ:die</t>
  </si>
  <si>
    <t>ɡɛ:gai</t>
  </si>
  <si>
    <t>mpə:mpo</t>
  </si>
  <si>
    <t>tɹaɪ:tri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</si>
  <si>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</si>
  <si>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</si>
  <si>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</si>
  <si>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</si>
  <si>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</si>
  <si>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</si>
  <si>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</si>
  <si>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</si>
  <si>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əʊ:o</t>
  </si>
  <si>
    <t>pɹoʊ:pproa</t>
  </si>
  <si>
    <t>kɔ:cau</t>
  </si>
  <si>
    <t>kɹaɪ:cry</t>
  </si>
  <si>
    <t>dɹæ:dra</t>
  </si>
  <si>
    <t>dɹɪ:dri</t>
  </si>
  <si>
    <t>gaɪ:gai</t>
  </si>
  <si>
    <t>ɡl:gle</t>
  </si>
  <si>
    <t>ldə:ldo</t>
  </si>
  <si>
    <t>lvə:lve</t>
  </si>
  <si>
    <t>ɹbə:rbe</t>
  </si>
  <si>
    <t>ɹfə:rfa</t>
  </si>
  <si>
    <t>ɹmɪ:rmy</t>
  </si>
  <si>
    <t>skɛ:ske</t>
  </si>
  <si>
    <t>slaɪ:sli</t>
  </si>
  <si>
    <t>tɹɛ:tre</t>
  </si>
  <si>
    <t>twɪ:twi</t>
  </si>
  <si>
    <t>vɔɪ:voy</t>
  </si>
  <si>
    <t>ɹaɪ:wri</t>
  </si>
  <si>
    <t>yɪ:yea</t>
  </si>
  <si>
    <t>daɪ:di</t>
  </si>
  <si>
    <t>ɹʌ:rru</t>
  </si>
  <si>
    <t>ɡɛ:gue</t>
  </si>
  <si>
    <t>nfə:nfe</t>
  </si>
  <si>
    <t>tɹeɪ:tra</t>
  </si>
  <si>
    <t>leɪ:lay</t>
  </si>
  <si>
    <t>lɛ:lle</t>
  </si>
  <si>
    <t>ɡɛ:ge</t>
  </si>
  <si>
    <t>dɪ:dy</t>
  </si>
  <si>
    <t>fə:fi</t>
  </si>
  <si>
    <t>zə:se</t>
  </si>
  <si>
    <t>ɹə:re</t>
  </si>
  <si>
    <t>bɹɛ:bra</t>
  </si>
  <si>
    <t>blə:bli</t>
  </si>
  <si>
    <t>haɪ:hei</t>
  </si>
  <si>
    <t>lɔ:law</t>
  </si>
  <si>
    <t>nɑ:no</t>
  </si>
  <si>
    <t>dɑ:da</t>
  </si>
  <si>
    <t>wʊ:wo</t>
  </si>
  <si>
    <t>bə:ba</t>
  </si>
  <si>
    <t>kɹi:cree</t>
  </si>
  <si>
    <t>ɡɹu:grew</t>
  </si>
  <si>
    <t>klɪ:kely</t>
  </si>
  <si>
    <t>ntʃə:ncie</t>
  </si>
  <si>
    <t>naʊ:nnou</t>
  </si>
  <si>
    <t>plə:pele</t>
  </si>
  <si>
    <t>ɹfɔ:refo</t>
  </si>
  <si>
    <t>ɹvə:rvou</t>
  </si>
  <si>
    <t>θɜ:thir</t>
  </si>
  <si>
    <t>soʊ:so</t>
  </si>
  <si>
    <t>flʌ:floo</t>
  </si>
  <si>
    <t>ʃʊ:shou</t>
  </si>
  <si>
    <t>wə:wa</t>
  </si>
  <si>
    <t>pɔ:po</t>
  </si>
  <si>
    <t>tʃə:che</t>
  </si>
  <si>
    <t>eɪ:a</t>
  </si>
  <si>
    <t>ntə:nti</t>
  </si>
  <si>
    <t>kɔ:co</t>
  </si>
  <si>
    <t>ɹɑ:ra</t>
  </si>
  <si>
    <t>saɪ:psy</t>
  </si>
  <si>
    <t>ɹoʊ:rrow</t>
  </si>
  <si>
    <t>seɪ:sai</t>
  </si>
  <si>
    <t>seɪ:say</t>
  </si>
  <si>
    <t>dʒɛ:jea</t>
  </si>
  <si>
    <t>spə:spe</t>
  </si>
  <si>
    <t>wʌ:wha</t>
  </si>
  <si>
    <t>tɑ:to</t>
  </si>
  <si>
    <t>dʒə:du</t>
  </si>
  <si>
    <t>stɹeɪ:strai</t>
  </si>
  <si>
    <t>və:vo</t>
  </si>
  <si>
    <t>bɪ:bu</t>
  </si>
  <si>
    <t>dʒeɪ:ja</t>
  </si>
  <si>
    <t>ɹkə:rc</t>
  </si>
  <si>
    <t>yɔ:yo</t>
  </si>
  <si>
    <t>pʊ:pu</t>
  </si>
  <si>
    <t>kɑ:ca</t>
  </si>
  <si>
    <t>pɹoʊ:pro</t>
  </si>
  <si>
    <t>kɪ:cki</t>
  </si>
  <si>
    <t>kɪ:cky</t>
  </si>
  <si>
    <t>ɔ:au</t>
  </si>
  <si>
    <t>sɜ:su</t>
  </si>
  <si>
    <t>ɹə:ri</t>
  </si>
  <si>
    <t>ʃi:chi</t>
  </si>
  <si>
    <t>ɹsɛ:rse</t>
  </si>
  <si>
    <t>ɡə:ge</t>
  </si>
  <si>
    <t>klɜ:cle</t>
  </si>
  <si>
    <t>dmaɪ:dmi</t>
  </si>
  <si>
    <t>dvɛ:dve</t>
  </si>
  <si>
    <t>dvɜ:dve</t>
  </si>
  <si>
    <t>fɹaɪ:fry</t>
  </si>
  <si>
    <t>ɹkɛ:rke</t>
  </si>
  <si>
    <t>ɹseɪ:rsa</t>
  </si>
  <si>
    <t>ɹtʃʊ:rtu</t>
  </si>
  <si>
    <t>saʊ:sow</t>
  </si>
  <si>
    <t>staɪ:sty</t>
  </si>
  <si>
    <t>bɹʌ:bru</t>
  </si>
  <si>
    <t>ndʒɪ:ngi</t>
  </si>
  <si>
    <t>nvɪ:nvi</t>
  </si>
  <si>
    <t>spɔ:spo</t>
  </si>
  <si>
    <t>hwaɪ:why</t>
  </si>
  <si>
    <t>pɹə:pre</t>
  </si>
  <si>
    <t>ɹə:rou</t>
  </si>
  <si>
    <t>də:dde</t>
  </si>
  <si>
    <t>kɹaɪ:chri</t>
  </si>
  <si>
    <t>klɪ:clea</t>
  </si>
  <si>
    <t>lyə:llio</t>
  </si>
  <si>
    <t>pɹu:proo</t>
  </si>
  <si>
    <t>ʃi:shie</t>
  </si>
  <si>
    <t>dʒɛ:gge</t>
  </si>
  <si>
    <t>meɪ:may</t>
  </si>
  <si>
    <t>hwɪ:whi</t>
  </si>
  <si>
    <t>ɹə:rre</t>
  </si>
  <si>
    <t>ntɪ:nte</t>
  </si>
  <si>
    <t>hɜ:hu</t>
  </si>
  <si>
    <t>zaɪ:si</t>
  </si>
  <si>
    <t>sə:sso</t>
  </si>
  <si>
    <t>keɪ:kay</t>
  </si>
  <si>
    <t>kɛ:ca</t>
  </si>
  <si>
    <t>mɛ:mme</t>
  </si>
  <si>
    <t>nə:nne</t>
  </si>
  <si>
    <t>tə:ti</t>
  </si>
  <si>
    <t>ktɪ:cte</t>
  </si>
  <si>
    <t>beɪ:bay</t>
  </si>
  <si>
    <t>beɪ:bey</t>
  </si>
  <si>
    <t>stoʊ:sto</t>
  </si>
  <si>
    <t>fɑ:fo</t>
  </si>
  <si>
    <t>lə:lle</t>
  </si>
  <si>
    <t>stɛ:ste</t>
  </si>
  <si>
    <t>sə:ce</t>
  </si>
  <si>
    <t>sə:so</t>
  </si>
  <si>
    <t>sɪ:sy</t>
  </si>
  <si>
    <t>də:di</t>
  </si>
  <si>
    <t>ntɛ:nta</t>
  </si>
  <si>
    <t>dʒɪ:dgi</t>
  </si>
  <si>
    <t>hoʊ:who</t>
  </si>
  <si>
    <t>vɜ:ve</t>
  </si>
  <si>
    <t>fʊ:fu</t>
  </si>
  <si>
    <t>dmə:dmi</t>
  </si>
  <si>
    <t>ɹtʃu:rtu</t>
  </si>
  <si>
    <t>ɹti:rty</t>
  </si>
  <si>
    <t>ɹvə:rva</t>
  </si>
  <si>
    <t>tɹu:tru</t>
  </si>
  <si>
    <t>lyə:lua</t>
  </si>
  <si>
    <t>məɪ:mai</t>
  </si>
  <si>
    <t>mpɑ:mpo</t>
  </si>
  <si>
    <t>mpoʊ:mpo</t>
  </si>
  <si>
    <t>ɹsɪ:rcy</t>
  </si>
  <si>
    <t>ɹnə:rno</t>
  </si>
  <si>
    <t>tɔ:ta</t>
  </si>
  <si>
    <t>bɔ:bo</t>
  </si>
  <si>
    <t>ŋkə:ndke</t>
  </si>
  <si>
    <t>fɹeɪ:phra</t>
  </si>
  <si>
    <t>ɹtɛ:rtai</t>
  </si>
  <si>
    <t>ɹz:res</t>
  </si>
  <si>
    <t>ɹɛ:rre</t>
  </si>
  <si>
    <t>dʒə:gio</t>
  </si>
  <si>
    <t>pɛ:pai</t>
  </si>
  <si>
    <t>ɹmə:rmo</t>
  </si>
  <si>
    <t>wʌ:o</t>
  </si>
  <si>
    <t>nɛ:na</t>
  </si>
  <si>
    <t>blə:ble</t>
  </si>
  <si>
    <t>nə:no</t>
  </si>
  <si>
    <t>tɪ:te</t>
  </si>
  <si>
    <t>sɛ:sce</t>
  </si>
  <si>
    <t>sə:ci</t>
  </si>
  <si>
    <t>mɪ:my</t>
  </si>
  <si>
    <t>pɜ:pu</t>
  </si>
  <si>
    <t>tɹə:tra</t>
  </si>
  <si>
    <t>dʒə:ge</t>
  </si>
  <si>
    <t>nɪ:nni</t>
  </si>
  <si>
    <t>ɛ:ai</t>
  </si>
  <si>
    <t>maɪ:my</t>
  </si>
  <si>
    <t>ndə:ndi</t>
  </si>
  <si>
    <t>ə:u</t>
  </si>
  <si>
    <t>tɜ:te</t>
  </si>
  <si>
    <t>pɪ:py</t>
  </si>
  <si>
    <t>klə:cla</t>
  </si>
  <si>
    <t>klɛ:cle</t>
  </si>
  <si>
    <t>klɔ:clo</t>
  </si>
  <si>
    <t>ktʃu:ctu</t>
  </si>
  <si>
    <t>ktʃʊ:ctu</t>
  </si>
  <si>
    <t>fɹaɪ:fri</t>
  </si>
  <si>
    <t>ɹnɜ:rne</t>
  </si>
  <si>
    <t>toʊ:toe</t>
  </si>
  <si>
    <t>tʊ:too</t>
  </si>
  <si>
    <t>yʌ:you</t>
  </si>
  <si>
    <t>və:vi</t>
  </si>
  <si>
    <t>bɹi:brea</t>
  </si>
  <si>
    <t>mplɛ:mple</t>
  </si>
  <si>
    <t>ʃoʊ:shou</t>
  </si>
  <si>
    <t>stɛ:stea</t>
  </si>
  <si>
    <t>bɜ:bu</t>
  </si>
  <si>
    <t>spɑ:sp</t>
  </si>
  <si>
    <t>zɑ:zo</t>
  </si>
  <si>
    <t>dʒoʊ:jo</t>
  </si>
  <si>
    <t>nʌ:no</t>
  </si>
  <si>
    <t>sɜ:sea</t>
  </si>
  <si>
    <t>stɜ:sti</t>
  </si>
  <si>
    <t>koʊ:co</t>
  </si>
  <si>
    <t>sɛ:sse</t>
  </si>
  <si>
    <t>ɑ:a</t>
  </si>
  <si>
    <t>ɡɑ:go</t>
  </si>
  <si>
    <t>nɜ:nu</t>
  </si>
  <si>
    <t>bə:bbe</t>
  </si>
  <si>
    <t>sɪ:cy</t>
  </si>
  <si>
    <t>pə:pa</t>
  </si>
  <si>
    <t>wʌ:wo</t>
  </si>
  <si>
    <t>fɜ:fe</t>
  </si>
  <si>
    <t>ntʃə:ntio</t>
  </si>
  <si>
    <t>tʃeɪ:chai</t>
  </si>
  <si>
    <t>tʃɪ:tchi</t>
  </si>
  <si>
    <t>tɹeɪ:tray</t>
  </si>
  <si>
    <t>ksə:cci</t>
  </si>
  <si>
    <t>klɛ:cla</t>
  </si>
  <si>
    <t>kɹɑ:cro</t>
  </si>
  <si>
    <t>foʊ:fo</t>
  </si>
  <si>
    <t>hɜ:hea</t>
  </si>
  <si>
    <t>nsɪ:nci</t>
  </si>
  <si>
    <t>kɛ:che</t>
  </si>
  <si>
    <t>pɛ:pa</t>
  </si>
  <si>
    <t>pə:pi</t>
  </si>
  <si>
    <t>ɹtsɑ:za</t>
  </si>
  <si>
    <t>sə:sse</t>
  </si>
  <si>
    <t>ʃə:shio</t>
  </si>
  <si>
    <t>bɪ:bui</t>
  </si>
  <si>
    <t>vɛ:va</t>
  </si>
  <si>
    <t>stɪ:ste</t>
  </si>
  <si>
    <t>zə:zo</t>
  </si>
  <si>
    <t>bɹeɪ:brea</t>
  </si>
  <si>
    <t>kaʊ:ccou</t>
  </si>
  <si>
    <t>steɪ:stay</t>
  </si>
  <si>
    <t>mə:mme</t>
  </si>
  <si>
    <t>baɪ:buy</t>
  </si>
  <si>
    <t>baɪ:bye</t>
  </si>
  <si>
    <t>kɹɛ:cre</t>
  </si>
  <si>
    <t>doʊ:dow</t>
  </si>
  <si>
    <t>mpɛ:mpe</t>
  </si>
  <si>
    <t>pɔ:pau</t>
  </si>
  <si>
    <t>pɔ:paw</t>
  </si>
  <si>
    <t>ɹɔ:roa</t>
  </si>
  <si>
    <t>skɜ:ski</t>
  </si>
  <si>
    <t>ɹæ:wra</t>
  </si>
  <si>
    <t>ɑ:ho</t>
  </si>
  <si>
    <t>ɹeɪ:ray</t>
  </si>
  <si>
    <t>ɹaɪ:rri</t>
  </si>
  <si>
    <t>ntɪ:nta</t>
  </si>
  <si>
    <t>ŋkə:nc</t>
  </si>
  <si>
    <t>yɑ:yo</t>
  </si>
  <si>
    <t>ɡyʊ:gu</t>
  </si>
  <si>
    <t>ksə:xy</t>
  </si>
  <si>
    <t>pyʊ:pu</t>
  </si>
  <si>
    <t>hə:ha</t>
  </si>
  <si>
    <t>bɛ:bea</t>
  </si>
  <si>
    <t>kɪ:lki</t>
  </si>
  <si>
    <t>bə:be</t>
  </si>
  <si>
    <t>sɪ:ssi</t>
  </si>
  <si>
    <t>ɡɹeɪ:grai</t>
  </si>
  <si>
    <t>ɡɹeɪ:gray</t>
  </si>
  <si>
    <t>spɪ:spea</t>
  </si>
  <si>
    <t>tɪ:tti</t>
  </si>
  <si>
    <t>kaʊ:cow</t>
  </si>
  <si>
    <t>ɡoʊ:goe</t>
  </si>
  <si>
    <t>veɪ:vei</t>
  </si>
  <si>
    <t>ɡeɪ:gay</t>
  </si>
  <si>
    <t>lyɪ:lli</t>
  </si>
  <si>
    <t>plɛ:ple</t>
  </si>
  <si>
    <t>ɹdʒə:rge</t>
  </si>
  <si>
    <t>ɹɡɛ:rge</t>
  </si>
  <si>
    <t>ðoʊ:tho</t>
  </si>
  <si>
    <t>θʌ:tho</t>
  </si>
  <si>
    <t>haʊ:hou</t>
  </si>
  <si>
    <t>dʒu:jui</t>
  </si>
  <si>
    <t>ʌ:o</t>
  </si>
  <si>
    <t>nɪ:ney</t>
  </si>
  <si>
    <t>tɪ:tie</t>
  </si>
  <si>
    <t>laɪ:ly</t>
  </si>
  <si>
    <t>pɪ:ppea</t>
  </si>
  <si>
    <t>ɹeɪ:rra</t>
  </si>
  <si>
    <t>dʒi:gy</t>
  </si>
  <si>
    <t>zaɪ:zy</t>
  </si>
  <si>
    <t>bɪ:by</t>
  </si>
  <si>
    <t>nʃə:nsciou</t>
  </si>
  <si>
    <t>ndə:ndu</t>
  </si>
  <si>
    <t>nsə:nswe</t>
  </si>
  <si>
    <t>nsə:onsi</t>
  </si>
  <si>
    <t>ntɛ:ntai</t>
  </si>
  <si>
    <t>steɪ:stai</t>
  </si>
  <si>
    <t>pɹɛ:pray</t>
  </si>
  <si>
    <t>bɔ:ba</t>
  </si>
  <si>
    <t>zə:si</t>
  </si>
  <si>
    <t>ɡɑ:gua</t>
  </si>
  <si>
    <t>boʊ:bow</t>
  </si>
  <si>
    <t>ɹsɪ:rso</t>
  </si>
  <si>
    <t>tʃʊ:tu</t>
  </si>
  <si>
    <t>tə:tta</t>
  </si>
  <si>
    <t>nʃə:nscie</t>
  </si>
  <si>
    <t>eɪ:ai</t>
  </si>
  <si>
    <t>nɑ:know</t>
  </si>
  <si>
    <t>lʌ:lo</t>
  </si>
  <si>
    <t>fɛ:fai</t>
  </si>
  <si>
    <t>pə:ppo</t>
  </si>
  <si>
    <t>vɪ:vy</t>
  </si>
  <si>
    <t>zɪ:zy</t>
  </si>
  <si>
    <t>dʒu:du</t>
  </si>
  <si>
    <t>kɔ:cou</t>
  </si>
  <si>
    <t>fɔ:fau</t>
  </si>
  <si>
    <t>fə:pha</t>
  </si>
  <si>
    <t>nsə:nso</t>
  </si>
  <si>
    <t>tɹɪ:try</t>
  </si>
  <si>
    <t>ktoʊ:cto</t>
  </si>
  <si>
    <t>daɪ:dia</t>
  </si>
  <si>
    <t>nʌ:nou</t>
  </si>
  <si>
    <t>pɜ:pei</t>
  </si>
  <si>
    <t>pɔ:pou</t>
  </si>
  <si>
    <t>ɹdə:rdo</t>
  </si>
  <si>
    <t>ɹɡə:rge</t>
  </si>
  <si>
    <t>ɹsə:rsi</t>
  </si>
  <si>
    <t>soʊ:sew</t>
  </si>
  <si>
    <t>soʊ:soa</t>
  </si>
  <si>
    <t>kɹə:cri</t>
  </si>
  <si>
    <t>ləʊ:lo</t>
  </si>
  <si>
    <t>kɪ:cke</t>
  </si>
  <si>
    <t>dʒi:ge</t>
  </si>
  <si>
    <t>nʃə:ncia</t>
  </si>
  <si>
    <t>nʃə:nsio</t>
  </si>
  <si>
    <t>pleɪ:plai</t>
  </si>
  <si>
    <t>fɔ:fou</t>
  </si>
  <si>
    <t>saɪ:cy</t>
  </si>
  <si>
    <t>fə:fe</t>
  </si>
  <si>
    <t>kɹə:cro</t>
  </si>
  <si>
    <t>ɡeɪ:gai</t>
  </si>
  <si>
    <t>ɹvə:rve</t>
  </si>
  <si>
    <t>wʊ:wou</t>
  </si>
  <si>
    <t>kə:cu</t>
  </si>
  <si>
    <t>kɜ:ke</t>
  </si>
  <si>
    <t>spɛ:spai</t>
  </si>
  <si>
    <t>ɡɹi:grea</t>
  </si>
  <si>
    <t>gɑ:ga</t>
  </si>
  <si>
    <t>kʌ:ccu</t>
  </si>
  <si>
    <t>dʌ:doe</t>
  </si>
  <si>
    <t>ɡɪ:gga</t>
  </si>
  <si>
    <t>kɜ:ccu</t>
  </si>
  <si>
    <t>kɹə:cra</t>
  </si>
  <si>
    <t>ɡɛ:gge</t>
  </si>
  <si>
    <t>mɜ:mme</t>
  </si>
  <si>
    <t>ɹsɛ:rce</t>
  </si>
  <si>
    <t>ɹtaɪ:rti</t>
  </si>
  <si>
    <t>ʃi:she</t>
  </si>
  <si>
    <t>ʃaɪ:shi</t>
  </si>
  <si>
    <t>ʃɜ:shi</t>
  </si>
  <si>
    <t>nə:nu</t>
  </si>
  <si>
    <t>zɪ:sy</t>
  </si>
  <si>
    <t>dʌ:do</t>
  </si>
  <si>
    <t>sɪ:se</t>
  </si>
  <si>
    <t>kɛ:ke</t>
  </si>
  <si>
    <t>pɪ:ppe</t>
  </si>
  <si>
    <t>fɔ:fa</t>
  </si>
  <si>
    <t>ɹsɪ:rce</t>
  </si>
  <si>
    <t>ɹoʊ:reo</t>
  </si>
  <si>
    <t>ɹoʊ:row</t>
  </si>
  <si>
    <t>lɛ:lea</t>
  </si>
  <si>
    <t>baɪ:by</t>
  </si>
  <si>
    <t>yə:ye</t>
  </si>
  <si>
    <t>dʒʊ:ju</t>
  </si>
  <si>
    <t>ɹi:ry</t>
  </si>
  <si>
    <t>kə:c</t>
  </si>
  <si>
    <t>ɔ:a</t>
  </si>
  <si>
    <t>lɑ:la</t>
  </si>
  <si>
    <t>ɜ:u</t>
  </si>
  <si>
    <t>tʌ:to</t>
  </si>
  <si>
    <t>mə:mo</t>
  </si>
  <si>
    <t>naɪ:kni</t>
  </si>
  <si>
    <t>ɡɪ:gui</t>
  </si>
  <si>
    <t>pɔ:ppo</t>
  </si>
  <si>
    <t>lɔ:lau</t>
  </si>
  <si>
    <t>ɹpleɪ:pla</t>
  </si>
  <si>
    <t>ɹs:erce</t>
  </si>
  <si>
    <t>tʃə:tche</t>
  </si>
  <si>
    <t>lɪ:lley</t>
  </si>
  <si>
    <t>ɹɪ:ra</t>
  </si>
  <si>
    <t>lə:lou</t>
  </si>
  <si>
    <t>ɹɛ:ra</t>
  </si>
  <si>
    <t>sɜ:ce</t>
  </si>
  <si>
    <t>ksə:xa</t>
  </si>
  <si>
    <t>stə:sti</t>
  </si>
  <si>
    <t>wɔ:wo</t>
  </si>
  <si>
    <t>ɹoʊ:wro</t>
  </si>
  <si>
    <t>kaɪ:chi</t>
  </si>
  <si>
    <t>pɜ:pea</t>
  </si>
  <si>
    <t>sɔ:saw</t>
  </si>
  <si>
    <t>sɔ:swo</t>
  </si>
  <si>
    <t>θɪ:thy</t>
  </si>
  <si>
    <t>ntaɪ:nti</t>
  </si>
  <si>
    <t>ɹɪ:rie</t>
  </si>
  <si>
    <t>bɪ:bbi</t>
  </si>
  <si>
    <t>bɪ:bee</t>
  </si>
  <si>
    <t>fɜ:fi</t>
  </si>
  <si>
    <t>səʊ:so</t>
  </si>
  <si>
    <t>zʌ:su</t>
  </si>
  <si>
    <t>tə:tto</t>
  </si>
  <si>
    <t>ʃʊ:su</t>
  </si>
  <si>
    <t>sɜ:se</t>
  </si>
  <si>
    <t>θɪ:the</t>
  </si>
  <si>
    <t>mbə:mbi</t>
  </si>
  <si>
    <t>ɹɑ:raw</t>
  </si>
  <si>
    <t>ʃɪ:cie</t>
  </si>
  <si>
    <t>sɜ:ci</t>
  </si>
  <si>
    <t>ɛ:a</t>
  </si>
  <si>
    <t>ɹɛ:rea</t>
  </si>
  <si>
    <t>ɡɔ:go</t>
  </si>
  <si>
    <t>dʒə:giou</t>
  </si>
  <si>
    <t>bɛ:bu</t>
  </si>
  <si>
    <t>koʊ:cco</t>
  </si>
  <si>
    <t>kʊ:cou</t>
  </si>
  <si>
    <t>deɪ:dai</t>
  </si>
  <si>
    <t>dʌ:dou</t>
  </si>
  <si>
    <t>loʊ:llo</t>
  </si>
  <si>
    <t>ɹnɪ:rne</t>
  </si>
  <si>
    <t>ɹsɪ:rse</t>
  </si>
  <si>
    <t>ʃə:ciou</t>
  </si>
  <si>
    <t>nɪ:nny</t>
  </si>
  <si>
    <t>ɑ:au</t>
  </si>
  <si>
    <t>spɛ:spa</t>
  </si>
  <si>
    <t>dʒɪ:dje</t>
  </si>
  <si>
    <t>dʒɪ:gie</t>
  </si>
  <si>
    <t>dɛ:da</t>
  </si>
  <si>
    <t>nɪ:ne</t>
  </si>
  <si>
    <t>wə:a</t>
  </si>
  <si>
    <t>taɪ:ty</t>
  </si>
  <si>
    <t>nɪ:nea</t>
  </si>
  <si>
    <t>zə:ze</t>
  </si>
  <si>
    <t>ɹsə:rce</t>
  </si>
  <si>
    <t>waɪ:why</t>
  </si>
  <si>
    <t>dʒə:geo</t>
  </si>
  <si>
    <t>ndʒɪ:nge</t>
  </si>
  <si>
    <t>soʊ:sou</t>
  </si>
  <si>
    <t>ɹi:ri</t>
  </si>
  <si>
    <t>ə:ou</t>
  </si>
  <si>
    <t>nsɜ:nce</t>
  </si>
  <si>
    <t>ɡ:gg</t>
  </si>
  <si>
    <t>lyə:lu</t>
  </si>
  <si>
    <t>kɑ:cau</t>
  </si>
  <si>
    <t>ɹz:s</t>
  </si>
  <si>
    <t>bə:pboa</t>
  </si>
  <si>
    <t>ʃə:tie</t>
  </si>
  <si>
    <t>kʃə:ctiou</t>
  </si>
  <si>
    <t>ɹʌ:rou</t>
  </si>
  <si>
    <t>kɛ:cke</t>
  </si>
  <si>
    <t>neɪ:nai</t>
  </si>
  <si>
    <t>ʃɛ:sha</t>
  </si>
  <si>
    <t>stʌ:sto</t>
  </si>
  <si>
    <t>ʒ:ge</t>
  </si>
  <si>
    <t>nsə:nsi</t>
  </si>
  <si>
    <t>sə:se</t>
  </si>
  <si>
    <t>mɛ:ma</t>
  </si>
  <si>
    <t>bə:bbo</t>
  </si>
  <si>
    <t>fɜ:ffe</t>
  </si>
  <si>
    <t>ɹsə:rse</t>
  </si>
  <si>
    <t>stɪ:stee</t>
  </si>
  <si>
    <t>zɜ:se</t>
  </si>
  <si>
    <t>nsə:nce</t>
  </si>
  <si>
    <t>zɛ:se</t>
  </si>
  <si>
    <t>mə:mma</t>
  </si>
  <si>
    <t>ɡə:gge</t>
  </si>
  <si>
    <t>taɪ:tie</t>
  </si>
  <si>
    <t>tə:tu</t>
  </si>
  <si>
    <t>dɪ:ddi</t>
  </si>
  <si>
    <t>də:du</t>
  </si>
  <si>
    <t>bə:bbi</t>
  </si>
  <si>
    <t>də:do</t>
  </si>
  <si>
    <t>kɔ:coa</t>
  </si>
  <si>
    <t>pɹi:pre</t>
  </si>
  <si>
    <t>nyə:nu</t>
  </si>
  <si>
    <t>fə:fa</t>
  </si>
  <si>
    <t>zə:s</t>
  </si>
  <si>
    <t>hɜ:he</t>
  </si>
  <si>
    <t>dʊ:du</t>
  </si>
  <si>
    <t>fɛ:ffai</t>
  </si>
  <si>
    <t>ɹə:rro</t>
  </si>
  <si>
    <t>sɪ:sci</t>
  </si>
  <si>
    <t>dʒɪ:ge</t>
  </si>
  <si>
    <t>dʒə:jo</t>
  </si>
  <si>
    <t>dʒʊ:du</t>
  </si>
  <si>
    <t>fɪ:ffee</t>
  </si>
  <si>
    <t>sʌ:sou</t>
  </si>
  <si>
    <t>lə:llo</t>
  </si>
  <si>
    <t>stə:stau</t>
  </si>
  <si>
    <t>ntə:ntre</t>
  </si>
  <si>
    <t>mɜ:mu</t>
  </si>
  <si>
    <t>ndə:ndo</t>
  </si>
  <si>
    <t>oʊ:owe</t>
  </si>
  <si>
    <t>vɪ:vie</t>
  </si>
  <si>
    <t>nə:nni</t>
  </si>
  <si>
    <t>hʊ:hu</t>
  </si>
  <si>
    <t>fɪ:ifi</t>
  </si>
  <si>
    <t>tɛ:ta</t>
  </si>
  <si>
    <t>naɪ:ny</t>
  </si>
  <si>
    <t>tfə:fu</t>
  </si>
  <si>
    <t>ɡə:gu</t>
  </si>
  <si>
    <t>vɑ:va</t>
  </si>
  <si>
    <t>kɛ:cha</t>
  </si>
  <si>
    <t>keɪ:cay</t>
  </si>
  <si>
    <t>keɪ:cca</t>
  </si>
  <si>
    <t>dɜ:di</t>
  </si>
  <si>
    <t>tɪ:tte</t>
  </si>
  <si>
    <t>ʃə:tiou</t>
  </si>
  <si>
    <t>fɛ:fea</t>
  </si>
  <si>
    <t>ntə:nto</t>
  </si>
  <si>
    <t>pɪ:ppy</t>
  </si>
  <si>
    <t>ɹɪ:wri</t>
  </si>
  <si>
    <t>blɛ:ble</t>
  </si>
  <si>
    <t>fɪ:fea</t>
  </si>
  <si>
    <t>fə:ffo</t>
  </si>
  <si>
    <t>kə:cke</t>
  </si>
  <si>
    <t>nɜ:ne</t>
  </si>
  <si>
    <t>həʊ:ho</t>
  </si>
  <si>
    <t>tʃu:tu</t>
  </si>
  <si>
    <t>fɔ:ffo</t>
  </si>
  <si>
    <t>wə:we</t>
  </si>
  <si>
    <t>laɪ:lie</t>
  </si>
  <si>
    <t>mɜ:me</t>
  </si>
  <si>
    <t>hɑ:hea</t>
  </si>
  <si>
    <t>fə:pho</t>
  </si>
  <si>
    <t>pɹə:pri</t>
  </si>
  <si>
    <t>ʃə:cie</t>
  </si>
  <si>
    <t>kə:cha</t>
  </si>
  <si>
    <t>θɛ:the</t>
  </si>
  <si>
    <t>wɜ:we</t>
  </si>
  <si>
    <t>ʃə:she</t>
  </si>
  <si>
    <t>dʒ:dg</t>
  </si>
  <si>
    <t>ɹd:d</t>
  </si>
  <si>
    <t>ɹðə:the</t>
  </si>
  <si>
    <t>ɔ:aw</t>
  </si>
  <si>
    <t>kɔ:ca</t>
  </si>
  <si>
    <t>bʌ:bo</t>
  </si>
  <si>
    <t>ɔ:oa</t>
  </si>
  <si>
    <t>ɹti:ty</t>
  </si>
  <si>
    <t>pɹəʊ:pro</t>
  </si>
  <si>
    <t>kʊ:cu</t>
  </si>
  <si>
    <t>taʊ:to</t>
  </si>
  <si>
    <t>dɪ:dde</t>
  </si>
  <si>
    <t>dɪ:dee</t>
  </si>
  <si>
    <t>yə:e</t>
  </si>
  <si>
    <t>pɹu:pro</t>
  </si>
  <si>
    <t>zə:sso</t>
  </si>
  <si>
    <t>tɛ:tea</t>
  </si>
  <si>
    <t>ɹɛ:wre</t>
  </si>
  <si>
    <t>ʒu:su</t>
  </si>
  <si>
    <t>ŋg:ng</t>
  </si>
  <si>
    <t>mɛ:mea</t>
  </si>
  <si>
    <t>sɪ:ce</t>
  </si>
  <si>
    <t>bə:bi</t>
  </si>
  <si>
    <t>mɪ:me</t>
  </si>
  <si>
    <t>pəʊ:po</t>
  </si>
  <si>
    <t>tɑ:ta</t>
  </si>
  <si>
    <t>hɔ:ha</t>
  </si>
  <si>
    <t>vɜ:vi</t>
  </si>
  <si>
    <t>wə:r</t>
  </si>
  <si>
    <t>bɪ:bea</t>
  </si>
  <si>
    <t>vɪ:ve</t>
  </si>
  <si>
    <t>sɛ:sai</t>
  </si>
  <si>
    <t>sɛ:say</t>
  </si>
  <si>
    <t>sɛ:ssa</t>
  </si>
  <si>
    <t>wɪ:wo</t>
  </si>
  <si>
    <t>pə:ppa</t>
  </si>
  <si>
    <t>nɪ:nee</t>
  </si>
  <si>
    <t>sɔ:sa</t>
  </si>
  <si>
    <t>wɜ:wa</t>
  </si>
  <si>
    <t>ɹɪ:ree</t>
  </si>
  <si>
    <t>ɹɪ:rei</t>
  </si>
  <si>
    <t>sə:ssa</t>
  </si>
  <si>
    <t>sə:sci</t>
  </si>
  <si>
    <t>mə:amo</t>
  </si>
  <si>
    <t>mə:mmo</t>
  </si>
  <si>
    <t>kɑ:cou</t>
  </si>
  <si>
    <t>ɡæ:ge</t>
  </si>
  <si>
    <t>tɪ:ttee</t>
  </si>
  <si>
    <t>mə:mou</t>
  </si>
  <si>
    <t>bɛ:ba</t>
  </si>
  <si>
    <t>tɪ:tty</t>
  </si>
  <si>
    <t>ɹə:rei</t>
  </si>
  <si>
    <t>nə:gne</t>
  </si>
  <si>
    <t>nə:nno</t>
  </si>
  <si>
    <t>nə:nou</t>
  </si>
  <si>
    <t>sə:ste</t>
  </si>
  <si>
    <t>tə:ite</t>
  </si>
  <si>
    <t>kə:cka</t>
  </si>
  <si>
    <t>lɪ:lie</t>
  </si>
  <si>
    <t>pɪ:pe</t>
  </si>
  <si>
    <t>sɜ:si</t>
  </si>
  <si>
    <t>lɪ:lle</t>
  </si>
  <si>
    <t>ʃə:cio</t>
  </si>
  <si>
    <t>ʃə:cea</t>
  </si>
  <si>
    <t>ʃə:ssu</t>
  </si>
  <si>
    <t>ŋ:ngue</t>
  </si>
  <si>
    <t>ə:er</t>
  </si>
  <si>
    <t>ə:we</t>
  </si>
  <si>
    <t>ə:</t>
  </si>
  <si>
    <t>kə:ki</t>
  </si>
  <si>
    <t>əɪ:a</t>
  </si>
  <si>
    <t>ntɪ:nt</t>
  </si>
  <si>
    <t>yə:a</t>
  </si>
  <si>
    <t>dɪ:die</t>
  </si>
  <si>
    <t>dɪ:dea</t>
  </si>
  <si>
    <t>wɛ:a</t>
  </si>
  <si>
    <t>sə:si</t>
  </si>
  <si>
    <t>ɹɪ:rehea</t>
  </si>
  <si>
    <t>ɹɪ:rria</t>
  </si>
  <si>
    <t>ɪ:yee</t>
  </si>
  <si>
    <t>jɜ:e</t>
  </si>
  <si>
    <t>wə:e</t>
  </si>
  <si>
    <t>wɛ:e</t>
  </si>
  <si>
    <t>lɪ:l</t>
  </si>
  <si>
    <t>ɹ:er</t>
  </si>
  <si>
    <t>ə:au</t>
  </si>
  <si>
    <t>ə:ro</t>
  </si>
  <si>
    <t>:gh</t>
  </si>
  <si>
    <t>bə:ghbo</t>
  </si>
  <si>
    <t>bɹɔ:brou</t>
  </si>
  <si>
    <t>dɔ:dau</t>
  </si>
  <si>
    <t>eɪ:ei</t>
  </si>
  <si>
    <t>flaɪ:fli</t>
  </si>
  <si>
    <t>gɔ:go</t>
  </si>
  <si>
    <t>lɪ:ghly</t>
  </si>
  <si>
    <t>lə:sla</t>
  </si>
  <si>
    <t>neɪ:nei</t>
  </si>
  <si>
    <t>t:ght</t>
  </si>
  <si>
    <t>tn:ghten</t>
  </si>
  <si>
    <t>tnɪ:ghtni</t>
  </si>
  <si>
    <t>ts:ghts</t>
  </si>
  <si>
    <t>tə:ghte</t>
  </si>
  <si>
    <t>tθ:ghth</t>
  </si>
  <si>
    <t>weɪ:ghway</t>
  </si>
  <si>
    <t>weɪ:wei</t>
  </si>
  <si>
    <t>ðoʊ:thou</t>
  </si>
  <si>
    <t>ə:ghe</t>
  </si>
  <si>
    <t>ɔ:ou</t>
  </si>
  <si>
    <t>θɔ:thou</t>
  </si>
  <si>
    <t>θɹu:throu</t>
  </si>
  <si>
    <t>ɹəʊ:rou</t>
  </si>
  <si>
    <t>vlɪ:vely</t>
  </si>
  <si>
    <t>ɹlæ:rla</t>
  </si>
  <si>
    <t>ɹʃɪ:rshi</t>
  </si>
  <si>
    <t>sə:sc</t>
  </si>
  <si>
    <t>:h</t>
  </si>
  <si>
    <t>oʊ:oh</t>
  </si>
  <si>
    <t>yæ:yeah</t>
  </si>
  <si>
    <t>ɹ:</t>
  </si>
  <si>
    <t>ə:ar</t>
  </si>
  <si>
    <t>ʌ:uh</t>
  </si>
  <si>
    <t>ɹɑ:rrah</t>
  </si>
  <si>
    <t>:x</t>
  </si>
  <si>
    <t>a:hou</t>
  </si>
  <si>
    <t>a:ou</t>
  </si>
  <si>
    <t>aɪ:ei</t>
  </si>
  <si>
    <t>baɪ:bei</t>
  </si>
  <si>
    <t>beɪ:be</t>
  </si>
  <si>
    <t>beɪ:bei</t>
  </si>
  <si>
    <t>bi:bi</t>
  </si>
  <si>
    <t>bli:blea</t>
  </si>
  <si>
    <t>blu:blu</t>
  </si>
  <si>
    <t>blɔɪ:bloy</t>
  </si>
  <si>
    <t>bnə:bne</t>
  </si>
  <si>
    <t>byu:bu</t>
  </si>
  <si>
    <t>byɜ:bje</t>
  </si>
  <si>
    <t>bz:bes</t>
  </si>
  <si>
    <t>bz:bs</t>
  </si>
  <si>
    <t>bɜ:be</t>
  </si>
  <si>
    <t>bɜ:beu</t>
  </si>
  <si>
    <t>bə:bu</t>
  </si>
  <si>
    <t>bɜ:by</t>
  </si>
  <si>
    <t>bɹaɪ:brei</t>
  </si>
  <si>
    <t>bɹu:bru</t>
  </si>
  <si>
    <t>bəɪ:be</t>
  </si>
  <si>
    <t>bəʊ:bo</t>
  </si>
  <si>
    <t>bɹɔ:braw</t>
  </si>
  <si>
    <t>bɹɛ:bre</t>
  </si>
  <si>
    <t>bɹɪ:bre</t>
  </si>
  <si>
    <t>bɹɔɪ:broy</t>
  </si>
  <si>
    <t>daɪ:dy</t>
  </si>
  <si>
    <t>deɪ:de</t>
  </si>
  <si>
    <t>dloʊ:dlow</t>
  </si>
  <si>
    <t>dlɑ:dlo</t>
  </si>
  <si>
    <t>dlɪ:dly</t>
  </si>
  <si>
    <t>dmə:dema</t>
  </si>
  <si>
    <t>dnt:dn't</t>
  </si>
  <si>
    <t>doʊ:do</t>
  </si>
  <si>
    <t>du:doo</t>
  </si>
  <si>
    <t>du:dou</t>
  </si>
  <si>
    <t>dwɛ:dwe</t>
  </si>
  <si>
    <t>dz:d's</t>
  </si>
  <si>
    <t>dɪ:da</t>
  </si>
  <si>
    <t>də:dd</t>
  </si>
  <si>
    <t>dɛ:dde</t>
  </si>
  <si>
    <t>dɜ:de</t>
  </si>
  <si>
    <t>dɪ:dey</t>
  </si>
  <si>
    <t>dʒd:ged</t>
  </si>
  <si>
    <t>dʒi:gi</t>
  </si>
  <si>
    <t>dʒi:je</t>
  </si>
  <si>
    <t>dʒu:giu</t>
  </si>
  <si>
    <t>dəʊ:ddo</t>
  </si>
  <si>
    <t>dɹə:dera</t>
  </si>
  <si>
    <t>dʒɪ:dge</t>
  </si>
  <si>
    <t>dɹə:dra</t>
  </si>
  <si>
    <t>dʒə:geou</t>
  </si>
  <si>
    <t>dʒə:ja</t>
  </si>
  <si>
    <t>dʒɔ:jo</t>
  </si>
  <si>
    <t>dɹəɪ:dra</t>
  </si>
  <si>
    <t>faɪ:fie</t>
  </si>
  <si>
    <t>faɪ:fye</t>
  </si>
  <si>
    <t>faɪ:phi</t>
  </si>
  <si>
    <t>fla:flo</t>
  </si>
  <si>
    <t>flə:fla</t>
  </si>
  <si>
    <t>flɔ:flawe</t>
  </si>
  <si>
    <t>flə:fle</t>
  </si>
  <si>
    <t>flɜ:flou</t>
  </si>
  <si>
    <t>flɔɪ:floy</t>
  </si>
  <si>
    <t>fs:ff's</t>
  </si>
  <si>
    <t>ft:ffed</t>
  </si>
  <si>
    <t>ftə:ghte</t>
  </si>
  <si>
    <t>fə:ff</t>
  </si>
  <si>
    <t>fə:ffei</t>
  </si>
  <si>
    <t>fɪ:ffy</t>
  </si>
  <si>
    <t>fə:fo</t>
  </si>
  <si>
    <t>fɜ:phe</t>
  </si>
  <si>
    <t>fɛ:phea</t>
  </si>
  <si>
    <t>fɪ:phi</t>
  </si>
  <si>
    <t>fɹæ:fra</t>
  </si>
  <si>
    <t>fɹi:frei</t>
  </si>
  <si>
    <t>fɹɪ:ffri</t>
  </si>
  <si>
    <t>fɹɛ:phre</t>
  </si>
  <si>
    <t>haɪ:hai</t>
  </si>
  <si>
    <t>haɪ:hy</t>
  </si>
  <si>
    <t>hi:hi</t>
  </si>
  <si>
    <t>hu:hu</t>
  </si>
  <si>
    <t>hwɜ:whi</t>
  </si>
  <si>
    <t>hɛ:ha</t>
  </si>
  <si>
    <t>hɜ:heu</t>
  </si>
  <si>
    <t>hɜ:hur</t>
  </si>
  <si>
    <t>i:ee</t>
  </si>
  <si>
    <t>jʊ:y'</t>
  </si>
  <si>
    <t>ka:co</t>
  </si>
  <si>
    <t>kæ:ka</t>
  </si>
  <si>
    <t>kaʊ:ccow</t>
  </si>
  <si>
    <t>keɪ:key</t>
  </si>
  <si>
    <t>keɪ:quai</t>
  </si>
  <si>
    <t>kfi:cfee</t>
  </si>
  <si>
    <t>khə:ckha</t>
  </si>
  <si>
    <t>ki:chi</t>
  </si>
  <si>
    <t>ki:ckey</t>
  </si>
  <si>
    <t>ki:cky</t>
  </si>
  <si>
    <t>kli:cli</t>
  </si>
  <si>
    <t>klə:cola</t>
  </si>
  <si>
    <t>kni:cnei</t>
  </si>
  <si>
    <t>ks:ck's</t>
  </si>
  <si>
    <t>ks:cks</t>
  </si>
  <si>
    <t>ks:cts</t>
  </si>
  <si>
    <t>ksklu:xclu</t>
  </si>
  <si>
    <t>ksplə:xpla</t>
  </si>
  <si>
    <t>kstoʊ:lksto</t>
  </si>
  <si>
    <t>kstɪ:xti</t>
  </si>
  <si>
    <t>kstɪ:xtie</t>
  </si>
  <si>
    <t>ksə:xi</t>
  </si>
  <si>
    <t>kt:cked</t>
  </si>
  <si>
    <t>kweɪ:qua</t>
  </si>
  <si>
    <t>kwɑ:kua</t>
  </si>
  <si>
    <t>kyu:cuu</t>
  </si>
  <si>
    <t>kyə:ccu</t>
  </si>
  <si>
    <t>kɑ:cal</t>
  </si>
  <si>
    <t>kɑ:cco</t>
  </si>
  <si>
    <t>kɪ:chi</t>
  </si>
  <si>
    <t>kɔ:cho</t>
  </si>
  <si>
    <t>kə:ke</t>
  </si>
  <si>
    <t>kɪ:key</t>
  </si>
  <si>
    <t>kɪ:kki</t>
  </si>
  <si>
    <t>kɪ:ky</t>
  </si>
  <si>
    <t>kɛ:que</t>
  </si>
  <si>
    <t>kɹi:kri</t>
  </si>
  <si>
    <t>kɹoʊ:cro</t>
  </si>
  <si>
    <t>kɹoʊ:crow</t>
  </si>
  <si>
    <t>kəʊ:co</t>
  </si>
  <si>
    <t>kɹɔ:cra</t>
  </si>
  <si>
    <t>kəʊ:ko</t>
  </si>
  <si>
    <t>kɹɛ:kre</t>
  </si>
  <si>
    <t>kʃʊ:xu</t>
  </si>
  <si>
    <t>kɹəʊ:cro</t>
  </si>
  <si>
    <t>l:'ll</t>
  </si>
  <si>
    <t>l:lle</t>
  </si>
  <si>
    <t>l:sle</t>
  </si>
  <si>
    <t>laʊ:law</t>
  </si>
  <si>
    <t>laɪ:lei</t>
  </si>
  <si>
    <t>lbə:lbe</t>
  </si>
  <si>
    <t>ldfɑ:ldfa</t>
  </si>
  <si>
    <t>ldoʊ:lldo</t>
  </si>
  <si>
    <t>ldz:lds</t>
  </si>
  <si>
    <t>leɪ:lai</t>
  </si>
  <si>
    <t>lfs:lfe's</t>
  </si>
  <si>
    <t>li:lee</t>
  </si>
  <si>
    <t>li:ly</t>
  </si>
  <si>
    <t>lmə:lme</t>
  </si>
  <si>
    <t>lməɪ:lme</t>
  </si>
  <si>
    <t>lo:low</t>
  </si>
  <si>
    <t>lptʃə:lptu</t>
  </si>
  <si>
    <t>lpə:lper</t>
  </si>
  <si>
    <t>lsə:lso</t>
  </si>
  <si>
    <t>lt:ldt</t>
  </si>
  <si>
    <t>ltaɪ:lti</t>
  </si>
  <si>
    <t>lteɪ:lta</t>
  </si>
  <si>
    <t>ltɪ:ltie</t>
  </si>
  <si>
    <t>lu:llu</t>
  </si>
  <si>
    <t>lvə:lva</t>
  </si>
  <si>
    <t>lvθ:lvth</t>
  </si>
  <si>
    <t>lyɪ:liou</t>
  </si>
  <si>
    <t>lz:l's</t>
  </si>
  <si>
    <t>lz:ll's</t>
  </si>
  <si>
    <t>lz:lle's</t>
  </si>
  <si>
    <t>lɜ:la</t>
  </si>
  <si>
    <t>lʌ:lau</t>
  </si>
  <si>
    <t>lɪ:le</t>
  </si>
  <si>
    <t>lɪ:lea</t>
  </si>
  <si>
    <t>lɪ:ley</t>
  </si>
  <si>
    <t>lɡ:lg</t>
  </si>
  <si>
    <t>lɪ:llea</t>
  </si>
  <si>
    <t>lə:ller</t>
  </si>
  <si>
    <t>lɔ:low</t>
  </si>
  <si>
    <t>lɑ:lu</t>
  </si>
  <si>
    <t>lə:lu</t>
  </si>
  <si>
    <t>lɪ:sle</t>
  </si>
  <si>
    <t>lɡoʊ:lgo</t>
  </si>
  <si>
    <t>m:'m</t>
  </si>
  <si>
    <t>m:lm</t>
  </si>
  <si>
    <t>m:mm</t>
  </si>
  <si>
    <t>m:mme</t>
  </si>
  <si>
    <t>maɪ:may</t>
  </si>
  <si>
    <t>mbæ:mba</t>
  </si>
  <si>
    <t>mblz:mbles</t>
  </si>
  <si>
    <t>mblɪ:mbli</t>
  </si>
  <si>
    <t>mblɪ:mbly</t>
  </si>
  <si>
    <t>mbə:mb</t>
  </si>
  <si>
    <t>mbɔ:mbau</t>
  </si>
  <si>
    <t>mbʌ:mbu</t>
  </si>
  <si>
    <t>mbɛ:mpbe</t>
  </si>
  <si>
    <t>mbɹeɪ:mbra</t>
  </si>
  <si>
    <t>mbɔɪ:mboy</t>
  </si>
  <si>
    <t>mbɹɛ:mbre</t>
  </si>
  <si>
    <t>mdə:mbda</t>
  </si>
  <si>
    <t>mdə:mda</t>
  </si>
  <si>
    <t>meɪ:me</t>
  </si>
  <si>
    <t>mfɪ:mfy</t>
  </si>
  <si>
    <t>mfɹɪ:mfrey</t>
  </si>
  <si>
    <t>mi:mi</t>
  </si>
  <si>
    <t>mi:mie</t>
  </si>
  <si>
    <t>moʊ:moa</t>
  </si>
  <si>
    <t>mp:mpe</t>
  </si>
  <si>
    <t>mpɹɛ:mpre</t>
  </si>
  <si>
    <t>mpɹɪ:mpre</t>
  </si>
  <si>
    <t>mu:mu</t>
  </si>
  <si>
    <t>mz:m's</t>
  </si>
  <si>
    <t>mə:m</t>
  </si>
  <si>
    <t>mɔ:mau</t>
  </si>
  <si>
    <t>mɪ:mmee</t>
  </si>
  <si>
    <t>mɪ:mmie</t>
  </si>
  <si>
    <t>mɔ:mou</t>
  </si>
  <si>
    <t>mʊ:mu</t>
  </si>
  <si>
    <t>mə:rnme</t>
  </si>
  <si>
    <t>məʊ:mmo</t>
  </si>
  <si>
    <t>məʊ:mo</t>
  </si>
  <si>
    <t>mɹə:mre</t>
  </si>
  <si>
    <t>mɹɑ:mro</t>
  </si>
  <si>
    <t>naɪ:nni</t>
  </si>
  <si>
    <t>nbə:nbe</t>
  </si>
  <si>
    <t>nd:nned</t>
  </si>
  <si>
    <t>ndɛ:ndai</t>
  </si>
  <si>
    <t>ndʒə:nju</t>
  </si>
  <si>
    <t>nflɪ:nfli</t>
  </si>
  <si>
    <t>nfɜ:nfe</t>
  </si>
  <si>
    <t>nfə:nfo</t>
  </si>
  <si>
    <t>nklɛ:nclai</t>
  </si>
  <si>
    <t>nkɑ:nco</t>
  </si>
  <si>
    <t>ns:nz</t>
  </si>
  <si>
    <t>nskɹaɪ:nscri</t>
  </si>
  <si>
    <t>nskɹɪ:nscri</t>
  </si>
  <si>
    <t>nstæ:nsta</t>
  </si>
  <si>
    <t>nstɑ:nsta</t>
  </si>
  <si>
    <t>nsɛ:nce</t>
  </si>
  <si>
    <t>nsɛ:nsce</t>
  </si>
  <si>
    <t>nsə:nse</t>
  </si>
  <si>
    <t>nsə:nsu</t>
  </si>
  <si>
    <t>nt:ndt</t>
  </si>
  <si>
    <t>nti:nti</t>
  </si>
  <si>
    <t>nts:nt's</t>
  </si>
  <si>
    <t>ntɜ:nte</t>
  </si>
  <si>
    <t>ntɑ:nto</t>
  </si>
  <si>
    <t>ntəɪ:nte</t>
  </si>
  <si>
    <t>ntʃəʊ:ncho</t>
  </si>
  <si>
    <t>ntɹəʊ:ntro</t>
  </si>
  <si>
    <t>nu:neu</t>
  </si>
  <si>
    <t>nyə:nnu</t>
  </si>
  <si>
    <t>nz:n's</t>
  </si>
  <si>
    <t>nz:nns</t>
  </si>
  <si>
    <t>nz:ns'</t>
  </si>
  <si>
    <t>nzəʊ:nzo</t>
  </si>
  <si>
    <t>nɛ:kne</t>
  </si>
  <si>
    <t>nɑ:na</t>
  </si>
  <si>
    <t>nʊ:neu</t>
  </si>
  <si>
    <t>nɑ:nna</t>
  </si>
  <si>
    <t>nə:nte</t>
  </si>
  <si>
    <t>nɪ:nti</t>
  </si>
  <si>
    <t>nɪ:nwi</t>
  </si>
  <si>
    <t>nə:tene</t>
  </si>
  <si>
    <t>nθə:nthe</t>
  </si>
  <si>
    <t>oʊ:oa</t>
  </si>
  <si>
    <t>p:pp</t>
  </si>
  <si>
    <t>pa:po</t>
  </si>
  <si>
    <t>paɪ:pie</t>
  </si>
  <si>
    <t>phæ:pha</t>
  </si>
  <si>
    <t>plaʊ:plou</t>
  </si>
  <si>
    <t>pld:pled</t>
  </si>
  <si>
    <t>plz:ples</t>
  </si>
  <si>
    <t>plz:pples</t>
  </si>
  <si>
    <t>plɪ:pli</t>
  </si>
  <si>
    <t>plɪ:ppli</t>
  </si>
  <si>
    <t>psɪ:pci</t>
  </si>
  <si>
    <t>psə:psu</t>
  </si>
  <si>
    <t>pts:pts</t>
  </si>
  <si>
    <t>ptʃə:ptu</t>
  </si>
  <si>
    <t>pu:pou</t>
  </si>
  <si>
    <t>pu:pu</t>
  </si>
  <si>
    <t>pɹaɪ:pry</t>
  </si>
  <si>
    <t>pɹu:pru</t>
  </si>
  <si>
    <t>pɹɑ:pra</t>
  </si>
  <si>
    <t>pɹɔ:prau</t>
  </si>
  <si>
    <t>s:sse</t>
  </si>
  <si>
    <t>sa:sou</t>
  </si>
  <si>
    <t>saɪ:sy</t>
  </si>
  <si>
    <t>sfɪ:sphe</t>
  </si>
  <si>
    <t>si:ce</t>
  </si>
  <si>
    <t>si:cee</t>
  </si>
  <si>
    <t>si:coe</t>
  </si>
  <si>
    <t>sklɪ:scle</t>
  </si>
  <si>
    <t>skwɑ:squa</t>
  </si>
  <si>
    <t>skwɔ:squa</t>
  </si>
  <si>
    <t>skə:sca</t>
  </si>
  <si>
    <t>skɛ:sche</t>
  </si>
  <si>
    <t>skʌ:sku</t>
  </si>
  <si>
    <t>skəʊ:sco</t>
  </si>
  <si>
    <t>slæ:sla</t>
  </si>
  <si>
    <t>slu:sleu</t>
  </si>
  <si>
    <t>slɑ:sla</t>
  </si>
  <si>
    <t>slə:sla</t>
  </si>
  <si>
    <t>slə:sle</t>
  </si>
  <si>
    <t>slɑ:slo</t>
  </si>
  <si>
    <t>sləʊ:slow</t>
  </si>
  <si>
    <t>smɪ:smea</t>
  </si>
  <si>
    <t>snaɪ:sni</t>
  </si>
  <si>
    <t>snɑ:sna</t>
  </si>
  <si>
    <t>snɪ:sni</t>
  </si>
  <si>
    <t>sp:sp</t>
  </si>
  <si>
    <t>spæ:spa</t>
  </si>
  <si>
    <t>spyu:spu</t>
  </si>
  <si>
    <t>spɑ:spa</t>
  </si>
  <si>
    <t>spɔ:spau</t>
  </si>
  <si>
    <t>spɹɪ:sprey</t>
  </si>
  <si>
    <t>st:ced</t>
  </si>
  <si>
    <t>st:ssed</t>
  </si>
  <si>
    <t>sts:st's</t>
  </si>
  <si>
    <t>stu:stew</t>
  </si>
  <si>
    <t>stɜ:ste</t>
  </si>
  <si>
    <t>stɜ:stir</t>
  </si>
  <si>
    <t>stɜ:stu</t>
  </si>
  <si>
    <t>swɔ:swa</t>
  </si>
  <si>
    <t>sə:cea</t>
  </si>
  <si>
    <t>sə:s</t>
  </si>
  <si>
    <t>sɑ:sa</t>
  </si>
  <si>
    <t>sɑ:saa</t>
  </si>
  <si>
    <t>sɪ:sce</t>
  </si>
  <si>
    <t>sɜ:ser</t>
  </si>
  <si>
    <t>sɪ:ssa</t>
  </si>
  <si>
    <t>sɪ:sse</t>
  </si>
  <si>
    <t>sə:ssu</t>
  </si>
  <si>
    <t>sɪ:ssy</t>
  </si>
  <si>
    <t>t:tt</t>
  </si>
  <si>
    <t>t:tte</t>
  </si>
  <si>
    <t>ta:tow</t>
  </si>
  <si>
    <t>taɪ:tye</t>
  </si>
  <si>
    <t>thɔ:tho</t>
  </si>
  <si>
    <t>ti:thi</t>
  </si>
  <si>
    <t>ti:tti</t>
  </si>
  <si>
    <t>tl:btle</t>
  </si>
  <si>
    <t>tlə:tle</t>
  </si>
  <si>
    <t>tlɪ:tly</t>
  </si>
  <si>
    <t>ts:ttes</t>
  </si>
  <si>
    <t>ttʃæ:tcza</t>
  </si>
  <si>
    <t>twi:twea</t>
  </si>
  <si>
    <t>tɪ:bte</t>
  </si>
  <si>
    <t>tɪ:ghte</t>
  </si>
  <si>
    <t>tə:t</t>
  </si>
  <si>
    <t>tɪ:ta</t>
  </si>
  <si>
    <t>tɔ:taw</t>
  </si>
  <si>
    <t>tə:tea</t>
  </si>
  <si>
    <t>tɪ:tee</t>
  </si>
  <si>
    <t>tə:ter</t>
  </si>
  <si>
    <t>tɔ:tho</t>
  </si>
  <si>
    <t>tɔ:to</t>
  </si>
  <si>
    <t>tə:tou</t>
  </si>
  <si>
    <t>tə:tt</t>
  </si>
  <si>
    <t>tɪ:tta</t>
  </si>
  <si>
    <t>tʃkə:czka</t>
  </si>
  <si>
    <t>tʃu:tue</t>
  </si>
  <si>
    <t>tʃɪ:che</t>
  </si>
  <si>
    <t>tʃʌ:chu</t>
  </si>
  <si>
    <t>tʃɪ:tchy</t>
  </si>
  <si>
    <t>təʊ:to</t>
  </si>
  <si>
    <t>tɹɪ:ttri</t>
  </si>
  <si>
    <t>v:'ve</t>
  </si>
  <si>
    <t>v:v</t>
  </si>
  <si>
    <t>vi:vi</t>
  </si>
  <si>
    <t>vwə:voi</t>
  </si>
  <si>
    <t>vyə:vu</t>
  </si>
  <si>
    <t>vz:ve's</t>
  </si>
  <si>
    <t>və:ver</t>
  </si>
  <si>
    <t>və:vor</t>
  </si>
  <si>
    <t>vʌ:vu</t>
  </si>
  <si>
    <t>vɪ:wi</t>
  </si>
  <si>
    <t>wɑ:i</t>
  </si>
  <si>
    <t>wə:u</t>
  </si>
  <si>
    <t>wɪ:we</t>
  </si>
  <si>
    <t>wɪ:wei</t>
  </si>
  <si>
    <t>wɑ:wo</t>
  </si>
  <si>
    <t>yoʊ:yo</t>
  </si>
  <si>
    <t>yoʊ:you</t>
  </si>
  <si>
    <t>yu:ew</t>
  </si>
  <si>
    <t>z:'s</t>
  </si>
  <si>
    <t>z:gh's</t>
  </si>
  <si>
    <t>z:s'</t>
  </si>
  <si>
    <t>z:z</t>
  </si>
  <si>
    <t>zæ:za</t>
  </si>
  <si>
    <t>zlɪ:sley</t>
  </si>
  <si>
    <t>zɪ:se</t>
  </si>
  <si>
    <t>zɑ:za</t>
  </si>
  <si>
    <t>zə:za</t>
  </si>
  <si>
    <t>zɪ:ze</t>
  </si>
  <si>
    <t>zə:zza</t>
  </si>
  <si>
    <t>zəʊ:so</t>
  </si>
  <si>
    <t>zəʊ:zo</t>
  </si>
  <si>
    <t>ə:'re</t>
  </si>
  <si>
    <t>ɹ:'re</t>
  </si>
  <si>
    <t>ʌ:a</t>
  </si>
  <si>
    <t>ɜ:e</t>
  </si>
  <si>
    <t>ə:gha</t>
  </si>
  <si>
    <t>ɪ:ghey</t>
  </si>
  <si>
    <t>ɡ:gue</t>
  </si>
  <si>
    <t>ə:i</t>
  </si>
  <si>
    <t>ŋ:n</t>
  </si>
  <si>
    <t>ə:rre</t>
  </si>
  <si>
    <t>ʊ:u</t>
  </si>
  <si>
    <t>ə:yo</t>
  </si>
  <si>
    <t>ʃa:show</t>
  </si>
  <si>
    <t>ɡaʊ:gow</t>
  </si>
  <si>
    <t>ɹbæ:rba</t>
  </si>
  <si>
    <t>ɹbeɪ:rba</t>
  </si>
  <si>
    <t>ɹbəʊ:rbo</t>
  </si>
  <si>
    <t>ɡd:gged</t>
  </si>
  <si>
    <t>ɹd:rred</t>
  </si>
  <si>
    <t>ɹdi:rdi</t>
  </si>
  <si>
    <t>ɹdlə:rdle</t>
  </si>
  <si>
    <t>ɹdə:rda</t>
  </si>
  <si>
    <t>ɹdɪ:rde</t>
  </si>
  <si>
    <t>ɹdɪ:rdy</t>
  </si>
  <si>
    <t>ɹdʒd:rged</t>
  </si>
  <si>
    <t>ɹdʒɪ:rge</t>
  </si>
  <si>
    <t>ɹdʒə:rgi</t>
  </si>
  <si>
    <t>ʃeɪ:che</t>
  </si>
  <si>
    <t>θeɪ:tha</t>
  </si>
  <si>
    <t>ɹf:rf</t>
  </si>
  <si>
    <t>ɹfə:rf</t>
  </si>
  <si>
    <t>ŋk:nc</t>
  </si>
  <si>
    <t>ɹk:rke</t>
  </si>
  <si>
    <t>ŋklz:nkles</t>
  </si>
  <si>
    <t>ŋklɪ:nckli</t>
  </si>
  <si>
    <t>ŋkoʊ:ngko</t>
  </si>
  <si>
    <t>ŋks:nk's</t>
  </si>
  <si>
    <t>ŋkwə:nque</t>
  </si>
  <si>
    <t>ŋkə:nco</t>
  </si>
  <si>
    <t>ŋkə:nke</t>
  </si>
  <si>
    <t>ŋkʃʌ:nctio</t>
  </si>
  <si>
    <t>ɹkəʊ:rco</t>
  </si>
  <si>
    <t>ʃlaɪ:schlei</t>
  </si>
  <si>
    <t>ʃlaɪ:shli</t>
  </si>
  <si>
    <t>ɡlu:glu</t>
  </si>
  <si>
    <t>ɡlz:ggles</t>
  </si>
  <si>
    <t>ɡlz:gles</t>
  </si>
  <si>
    <t>ɹlə:rle</t>
  </si>
  <si>
    <t>ɹlə:rlo</t>
  </si>
  <si>
    <t>ɡni:gnee</t>
  </si>
  <si>
    <t>ɹni:rne</t>
  </si>
  <si>
    <t>ɡnoʊ:gno</t>
  </si>
  <si>
    <t>ɹnz:rne's</t>
  </si>
  <si>
    <t>ɡnə:gnu</t>
  </si>
  <si>
    <t>ʃnə:shna</t>
  </si>
  <si>
    <t>ʃnə:tiona</t>
  </si>
  <si>
    <t>ɹoʊ:rho</t>
  </si>
  <si>
    <t>ɹpsə:rpse</t>
  </si>
  <si>
    <t>θs:ths</t>
  </si>
  <si>
    <t>ɹsi:see</t>
  </si>
  <si>
    <t>ɡskɪ:gski</t>
  </si>
  <si>
    <t>ɹskɪ:rski</t>
  </si>
  <si>
    <t>ɹstɹɑ:rstro</t>
  </si>
  <si>
    <t>ɹsə:rcea</t>
  </si>
  <si>
    <t>ɹsɪ:rci</t>
  </si>
  <si>
    <t>ɹsɛ:rsa</t>
  </si>
  <si>
    <t>ɹtlɪ:tli</t>
  </si>
  <si>
    <t>ɹtɔ:rto</t>
  </si>
  <si>
    <t>ɹtɹə:rtra</t>
  </si>
  <si>
    <t>ɹtʃə:rtu</t>
  </si>
  <si>
    <t>ɹu:rou</t>
  </si>
  <si>
    <t>ɹvd:ved</t>
  </si>
  <si>
    <t>ɹveɪ:rve</t>
  </si>
  <si>
    <t>ɹvɑ:rva</t>
  </si>
  <si>
    <t>ʃvɛ:szwe</t>
  </si>
  <si>
    <t>ɡwə:gua</t>
  </si>
  <si>
    <t>ɡyə:gu</t>
  </si>
  <si>
    <t>ɹz:'s</t>
  </si>
  <si>
    <t>ŋz:ng's</t>
  </si>
  <si>
    <t>ɹz:r's</t>
  </si>
  <si>
    <t>ɹz:re's</t>
  </si>
  <si>
    <t>ɹz:rs'</t>
  </si>
  <si>
    <t>ʃɑ:cha</t>
  </si>
  <si>
    <t>ʃɪ:ci</t>
  </si>
  <si>
    <t>ɡɔ:gaw</t>
  </si>
  <si>
    <t>ɡɜ:ger</t>
  </si>
  <si>
    <t>ɡɪ:ggi</t>
  </si>
  <si>
    <t>ɡə:ghe</t>
  </si>
  <si>
    <t>ɡɪ:ghey</t>
  </si>
  <si>
    <t>ɡɔ:goa</t>
  </si>
  <si>
    <t>ɡə:gor</t>
  </si>
  <si>
    <t>ɡɜ:gu</t>
  </si>
  <si>
    <t>ŋə:nge</t>
  </si>
  <si>
    <t>əʊ:o'</t>
  </si>
  <si>
    <t>ɹɡ:rg</t>
  </si>
  <si>
    <t>ɹɔ:ro</t>
  </si>
  <si>
    <t>ɹə:rra</t>
  </si>
  <si>
    <t>ɹʌ:rra</t>
  </si>
  <si>
    <t>ɹɪ:rre</t>
  </si>
  <si>
    <t>ɹɪ:rrey</t>
  </si>
  <si>
    <t>ɹɪ:rri</t>
  </si>
  <si>
    <t>ɹə:rria</t>
  </si>
  <si>
    <t>ɹə:ru</t>
  </si>
  <si>
    <t>ʃɪ:schi</t>
  </si>
  <si>
    <t>ʃɔ:shaw</t>
  </si>
  <si>
    <t>ʃʊ:shu</t>
  </si>
  <si>
    <t>θə:tha</t>
  </si>
  <si>
    <t>ʃɪ:ti</t>
  </si>
  <si>
    <t>ɹɡæ:rga</t>
  </si>
  <si>
    <t>ɹθaʊ:rthou</t>
  </si>
  <si>
    <t>ɹɡlæ:gla</t>
  </si>
  <si>
    <t>ŋɡld:ngled</t>
  </si>
  <si>
    <t>ŋɡlɪ:ngley</t>
  </si>
  <si>
    <t>ɹɡlə:rgla</t>
  </si>
  <si>
    <t>ɡɹoʊ:groe</t>
  </si>
  <si>
    <t>ɡɹu:grue</t>
  </si>
  <si>
    <t>θɹu:throo</t>
  </si>
  <si>
    <t>ɡɹɛ:gree</t>
  </si>
  <si>
    <t>ɡɹʌ:gru</t>
  </si>
  <si>
    <t>ŋɡə:nga</t>
  </si>
  <si>
    <t>ŋɡɪ:ngi</t>
  </si>
  <si>
    <t>ɹɡɑ:rga</t>
  </si>
  <si>
    <t>ɹɔɪ:roi</t>
  </si>
  <si>
    <t>ɹθɑ:rtho</t>
  </si>
  <si>
    <t>ɹθɹoʊ:rthrow</t>
  </si>
  <si>
    <t>ŋɡəʊ:ngo</t>
  </si>
  <si>
    <t>ɹə:rah</t>
  </si>
  <si>
    <t>ts:ght's</t>
  </si>
  <si>
    <t>ɹnt:rnt</t>
  </si>
  <si>
    <t>spell.reliability</t>
  </si>
  <si>
    <t>sum.soundwise</t>
  </si>
  <si>
    <t>sum.spellwise</t>
  </si>
  <si>
    <t>sound.reliability</t>
  </si>
  <si>
    <t>pair.reliability</t>
  </si>
  <si>
    <t>dʒi:jee</t>
  </si>
  <si>
    <t>dʒɑ:joh</t>
  </si>
  <si>
    <t>fæ:fah</t>
  </si>
  <si>
    <t>fɪ:fei</t>
  </si>
  <si>
    <t>ju:you</t>
  </si>
  <si>
    <t>koʊ:coh</t>
  </si>
  <si>
    <t>koʊ:koh</t>
  </si>
  <si>
    <t>lk:lke</t>
  </si>
  <si>
    <t>lkɪ:lke</t>
  </si>
  <si>
    <t>lt:l</t>
  </si>
  <si>
    <t>ms:ms</t>
  </si>
  <si>
    <t>pa:pow</t>
  </si>
  <si>
    <t>teɪ:sta</t>
  </si>
  <si>
    <t>tɪ:chti</t>
  </si>
  <si>
    <t>tɹə:trai</t>
  </si>
  <si>
    <t>woʊ:woeh</t>
  </si>
  <si>
    <t>wɛ:wa</t>
  </si>
  <si>
    <t>wɛ:weh</t>
  </si>
  <si>
    <t>ɹi:tree</t>
  </si>
  <si>
    <t>ɡɑ:goh</t>
  </si>
  <si>
    <t>ɡɔ:goh</t>
  </si>
  <si>
    <t>ɹə:rri</t>
  </si>
  <si>
    <t>θɔ:tha</t>
  </si>
  <si>
    <t>spell.length</t>
  </si>
  <si>
    <t>sound.size</t>
  </si>
  <si>
    <t>size.min</t>
  </si>
  <si>
    <t>pair.freq</t>
  </si>
  <si>
    <t>log(spell.rel/sound.rel)</t>
  </si>
  <si>
    <t>F(spell.rel;sound.rel)</t>
  </si>
  <si>
    <t>tɹɪ:tre</t>
  </si>
  <si>
    <t>spell.prob</t>
  </si>
  <si>
    <t>spellwise.sum2</t>
  </si>
  <si>
    <t>soundwise.sum2</t>
  </si>
  <si>
    <t>sound.prob</t>
  </si>
  <si>
    <t>log(spell.prob/sound.pro)</t>
  </si>
  <si>
    <t>~a~</t>
  </si>
  <si>
    <t>[ə]</t>
  </si>
  <si>
    <t>[æ]</t>
  </si>
  <si>
    <t>[eɪ]</t>
  </si>
  <si>
    <t>[ɑ]</t>
  </si>
  <si>
    <t>[ɛ]</t>
  </si>
  <si>
    <t>[ɔ]</t>
  </si>
  <si>
    <t>[wə]</t>
  </si>
  <si>
    <t>[əɪ]</t>
  </si>
  <si>
    <t>[yə]</t>
  </si>
  <si>
    <t>[ʌ]</t>
  </si>
  <si>
    <t>[wɛ]</t>
  </si>
  <si>
    <t>~au~</t>
  </si>
  <si>
    <t>~e~</t>
  </si>
  <si>
    <t>[ɪ]</t>
  </si>
  <si>
    <t>[i]</t>
  </si>
  <si>
    <t>[jɜ]</t>
  </si>
  <si>
    <t>[ɜ]</t>
  </si>
  <si>
    <t>[əʊ]</t>
  </si>
  <si>
    <t>[ʊ]</t>
  </si>
  <si>
    <t>[oʊ]</t>
  </si>
  <si>
    <t>[aɪ]</t>
  </si>
  <si>
    <t>[ɔɪ]</t>
  </si>
  <si>
    <t>[a]</t>
  </si>
  <si>
    <t>[aʊ]</t>
  </si>
  <si>
    <t>[z]</t>
  </si>
  <si>
    <t>[ns]</t>
  </si>
  <si>
    <t>v.spell.class</t>
    <phoneticPr fontId="1"/>
  </si>
  <si>
    <t>v.sound.class</t>
    <phoneticPr fontId="1"/>
  </si>
  <si>
    <t>[nz]</t>
  </si>
  <si>
    <t>[ɹz]</t>
  </si>
  <si>
    <t>[ɹ]</t>
  </si>
  <si>
    <t>[lɜ]</t>
  </si>
  <si>
    <t>[hɜ]</t>
  </si>
  <si>
    <t>[sɜ]</t>
  </si>
  <si>
    <t>[wɜ]</t>
  </si>
  <si>
    <t>[pɜ]</t>
  </si>
  <si>
    <t>[b]</t>
  </si>
  <si>
    <t>[m]</t>
  </si>
  <si>
    <t>[ɹb]</t>
  </si>
  <si>
    <t>[k]</t>
  </si>
  <si>
    <t>[ŋk]</t>
  </si>
  <si>
    <t>[d]</t>
  </si>
  <si>
    <t>[nd]</t>
  </si>
  <si>
    <t>[ɹd]</t>
  </si>
  <si>
    <t>[ld]</t>
  </si>
  <si>
    <t>[ʃt]</t>
  </si>
  <si>
    <t>[zd]</t>
  </si>
  <si>
    <t>[st]</t>
  </si>
  <si>
    <t>[vd]</t>
  </si>
  <si>
    <t>[kt]</t>
  </si>
  <si>
    <t>[md]</t>
  </si>
  <si>
    <t>[ɡd]</t>
  </si>
  <si>
    <t>[ɹnd]</t>
  </si>
  <si>
    <t>[skt]</t>
  </si>
  <si>
    <t>[bd]</t>
  </si>
  <si>
    <t>[dʒd]</t>
  </si>
  <si>
    <t>[pt]</t>
  </si>
  <si>
    <t>[ɹld]</t>
  </si>
  <si>
    <t>[ɹvd]</t>
  </si>
  <si>
    <t>[tʃt]</t>
  </si>
  <si>
    <t>[ft]</t>
  </si>
  <si>
    <t>[lvd]</t>
  </si>
  <si>
    <t>[ndʒd]</t>
  </si>
  <si>
    <t>[pld]</t>
  </si>
  <si>
    <t>[ɹdʒd]</t>
  </si>
  <si>
    <t>[ɹkt]</t>
  </si>
  <si>
    <t>[ŋɡld]</t>
  </si>
  <si>
    <t>[t]</t>
  </si>
  <si>
    <t>[v]</t>
  </si>
  <si>
    <t>[n]</t>
  </si>
  <si>
    <t>[s]</t>
  </si>
  <si>
    <t>[bl]</t>
  </si>
  <si>
    <t>[l]</t>
  </si>
  <si>
    <t>[dʒ]</t>
  </si>
  <si>
    <t>[p]</t>
  </si>
  <si>
    <t>[ɹs]</t>
  </si>
  <si>
    <t>[vɜ]</t>
  </si>
  <si>
    <t>[ndʒ]</t>
  </si>
  <si>
    <t>[tɜ]</t>
  </si>
  <si>
    <t>[pl]</t>
  </si>
  <si>
    <t>[ɹv]</t>
  </si>
  <si>
    <t>[ɹdʒ]</t>
  </si>
  <si>
    <t>[tl]</t>
  </si>
  <si>
    <t>[bɜ]</t>
  </si>
  <si>
    <t>[f]</t>
  </si>
  <si>
    <t>[mpl]</t>
  </si>
  <si>
    <t>[fɜ]</t>
  </si>
  <si>
    <t>[zɜ]</t>
  </si>
  <si>
    <t>[ɡ]</t>
  </si>
  <si>
    <t>[ls]</t>
  </si>
  <si>
    <t>[ð]</t>
  </si>
  <si>
    <t>[dl]</t>
  </si>
  <si>
    <t>[mbl]</t>
  </si>
  <si>
    <t>[ndl]</t>
  </si>
  <si>
    <t>[dɜ]</t>
  </si>
  <si>
    <t>[ʒ]</t>
  </si>
  <si>
    <t>[kɜ]</t>
  </si>
  <si>
    <t>[mɜ]</t>
  </si>
  <si>
    <t>[nɜ]</t>
  </si>
  <si>
    <t>[lv]</t>
  </si>
  <si>
    <t>[nsɜ]</t>
  </si>
  <si>
    <t>[ŋɡl]</t>
  </si>
  <si>
    <t>[ntl]</t>
  </si>
  <si>
    <t>[sl]</t>
  </si>
  <si>
    <t>[ks]</t>
  </si>
  <si>
    <t>[byɜ]</t>
  </si>
  <si>
    <t>[bzɜ]</t>
  </si>
  <si>
    <t>[kv]</t>
  </si>
  <si>
    <t>[kl]</t>
  </si>
  <si>
    <t>[klɜ]</t>
  </si>
  <si>
    <t>[dvɜ]</t>
  </si>
  <si>
    <t>[ɡl]</t>
  </si>
  <si>
    <t>[lk]</t>
  </si>
  <si>
    <t>[ltɜ]</t>
  </si>
  <si>
    <t>[mp]</t>
  </si>
  <si>
    <t>[nfɜ]</t>
  </si>
  <si>
    <t>[ntɜ]</t>
  </si>
  <si>
    <t>[ɹk]</t>
  </si>
  <si>
    <t>[ɹnɜ]</t>
  </si>
  <si>
    <t>[stɜ]</t>
  </si>
  <si>
    <t>[ŋ]</t>
  </si>
  <si>
    <t>[ŋkl]</t>
  </si>
  <si>
    <t>[nsfɜ]</t>
  </si>
  <si>
    <t>[ɹpl]</t>
  </si>
  <si>
    <t>[zl]</t>
  </si>
  <si>
    <t>[lf]</t>
  </si>
  <si>
    <t>[ɹf]</t>
  </si>
  <si>
    <t>[ŋg]</t>
  </si>
  <si>
    <t>[lɡ]</t>
  </si>
  <si>
    <t>[ɹɡ]</t>
  </si>
  <si>
    <t>[ʃ]</t>
  </si>
  <si>
    <t>[θ]</t>
  </si>
  <si>
    <t>[tʃ]</t>
  </si>
  <si>
    <t>[]</t>
  </si>
  <si>
    <t>[ntʃ]</t>
  </si>
  <si>
    <t>[ɹθ]</t>
  </si>
  <si>
    <t>[ɹtʃ]</t>
  </si>
  <si>
    <t>[dθ]</t>
  </si>
  <si>
    <t>[nθ]</t>
  </si>
  <si>
    <t>[lθ]</t>
  </si>
  <si>
    <t>[fθ]</t>
  </si>
  <si>
    <t>[pθ]</t>
  </si>
  <si>
    <t>[tθ]</t>
  </si>
  <si>
    <t>[lvθ]</t>
  </si>
  <si>
    <t>[ɡɜ]</t>
  </si>
  <si>
    <t>[θɜ]</t>
  </si>
  <si>
    <t>[ʃɜ]</t>
  </si>
  <si>
    <t>[skɜ]</t>
  </si>
  <si>
    <t>[hwɜ]</t>
  </si>
  <si>
    <t>[sk]</t>
  </si>
  <si>
    <t>[ɹl]</t>
  </si>
  <si>
    <t>[lt]</t>
  </si>
  <si>
    <t>[ɹsl]</t>
  </si>
  <si>
    <t>[ɹm]</t>
  </si>
  <si>
    <t>[zm]</t>
  </si>
  <si>
    <t>[lm]</t>
  </si>
  <si>
    <t>[ɹn]</t>
  </si>
  <si>
    <t>[vn]</t>
  </si>
  <si>
    <t>[tn]</t>
  </si>
  <si>
    <t>[pn]</t>
  </si>
  <si>
    <t>[dn]</t>
  </si>
  <si>
    <t>[kn]</t>
  </si>
  <si>
    <t>[fn]</t>
  </si>
  <si>
    <t>[ɹdn]</t>
  </si>
  <si>
    <t>[sn]</t>
  </si>
  <si>
    <t>[ln]</t>
  </si>
  <si>
    <t>[zn]</t>
  </si>
  <si>
    <t>[ɹkn]</t>
  </si>
  <si>
    <t>[ɹpn]</t>
  </si>
  <si>
    <t>[ɹtn]</t>
  </si>
  <si>
    <t>[ntn]</t>
  </si>
  <si>
    <t>[ŋθn]</t>
  </si>
  <si>
    <t>[lp]</t>
  </si>
  <si>
    <t>[ɹp]</t>
  </si>
  <si>
    <t>[sp]</t>
  </si>
  <si>
    <t>[lz]</t>
  </si>
  <si>
    <t>[nts]</t>
  </si>
  <si>
    <t>[ts]</t>
  </si>
  <si>
    <t>[kts]</t>
  </si>
  <si>
    <t>[ndz]</t>
  </si>
  <si>
    <t>[ɹdz]</t>
  </si>
  <si>
    <t>[ŋz]</t>
  </si>
  <si>
    <t>[dz]</t>
  </si>
  <si>
    <t>[mz]</t>
  </si>
  <si>
    <t>[ɹts]</t>
  </si>
  <si>
    <t>[sts]</t>
  </si>
  <si>
    <t>[vz]</t>
  </si>
  <si>
    <t>[ps]</t>
  </si>
  <si>
    <t>[lvz]</t>
  </si>
  <si>
    <t>[bz]</t>
  </si>
  <si>
    <t>[ɹmz]</t>
  </si>
  <si>
    <t>[ɹnz]</t>
  </si>
  <si>
    <t>[ɡz]</t>
  </si>
  <si>
    <t>[ms]</t>
  </si>
  <si>
    <t>[ldz]</t>
  </si>
  <si>
    <t>[lts]</t>
  </si>
  <si>
    <t>[ŋks]</t>
  </si>
  <si>
    <t>[pts]</t>
  </si>
  <si>
    <t>[ɹks]</t>
  </si>
  <si>
    <t>[ɹlz]</t>
  </si>
  <si>
    <t>[θs]</t>
  </si>
  <si>
    <t>[fs]</t>
  </si>
  <si>
    <t>[ɡlz]</t>
  </si>
  <si>
    <t>[nθs]</t>
  </si>
  <si>
    <t>[plz]</t>
  </si>
  <si>
    <t>[ðz]</t>
  </si>
  <si>
    <t>[lfs]</t>
  </si>
  <si>
    <t>[mblz]</t>
  </si>
  <si>
    <t>[mplz]</t>
  </si>
  <si>
    <t>[ŋklz]</t>
  </si>
  <si>
    <t>[nt]</t>
  </si>
  <si>
    <t>[ɹt]</t>
  </si>
  <si>
    <t>[ɹst]</t>
  </si>
  <si>
    <t>[mpt]</t>
  </si>
  <si>
    <t>[kst]</t>
  </si>
  <si>
    <t>[znt]</t>
  </si>
  <si>
    <t>[nst]</t>
  </si>
  <si>
    <t>[ɹnt]</t>
  </si>
  <si>
    <t>[dnt]</t>
  </si>
  <si>
    <t>[ŋst]</t>
  </si>
  <si>
    <t>[dʒɜ]</t>
  </si>
  <si>
    <t>[nkɜ]</t>
  </si>
  <si>
    <t>[tʃɜ]</t>
  </si>
  <si>
    <t>[flɜ]</t>
  </si>
  <si>
    <t>spell</t>
  </si>
  <si>
    <t>sound</t>
  </si>
  <si>
    <t>~n~</t>
  </si>
  <si>
    <t>~r~</t>
  </si>
  <si>
    <t>~l~</t>
  </si>
  <si>
    <t>~ng~</t>
  </si>
  <si>
    <t>~i~</t>
  </si>
  <si>
    <t>~d~</t>
  </si>
  <si>
    <t>~t~</t>
  </si>
  <si>
    <t>~nt~</t>
  </si>
  <si>
    <t>~tio~</t>
  </si>
  <si>
    <t>[ʃə]</t>
  </si>
  <si>
    <t>~re~</t>
  </si>
  <si>
    <t>[ɹɪ]</t>
  </si>
  <si>
    <t>~s~</t>
  </si>
  <si>
    <t>~di~</t>
  </si>
  <si>
    <t>[dɪ]</t>
  </si>
  <si>
    <t>~st~</t>
  </si>
  <si>
    <t>~nd~</t>
  </si>
  <si>
    <t>~co~</t>
  </si>
  <si>
    <t>[kə]</t>
  </si>
  <si>
    <t>~de~</t>
  </si>
  <si>
    <t>~te~</t>
  </si>
  <si>
    <t>~ve~</t>
  </si>
  <si>
    <t>~m~</t>
  </si>
  <si>
    <t>~p~</t>
  </si>
  <si>
    <t>~nce~</t>
  </si>
  <si>
    <t>~li~</t>
  </si>
  <si>
    <t>[lɪ]</t>
  </si>
  <si>
    <t>~ss~</t>
  </si>
  <si>
    <t>~ri~</t>
  </si>
  <si>
    <t>[kɑ]</t>
  </si>
  <si>
    <t>~ll~</t>
  </si>
  <si>
    <t>~ne~</t>
  </si>
  <si>
    <t>~ck~</t>
  </si>
  <si>
    <t>[və]</t>
  </si>
  <si>
    <t>~ry~</t>
  </si>
  <si>
    <t>~rs~</t>
  </si>
  <si>
    <t>[ɹɛ]</t>
  </si>
  <si>
    <t>~ce~</t>
  </si>
  <si>
    <t>~me~</t>
  </si>
  <si>
    <t>[mɛ]</t>
  </si>
  <si>
    <t>~se~</t>
  </si>
  <si>
    <t>[tɛ]</t>
  </si>
  <si>
    <t>~mi~</t>
  </si>
  <si>
    <t>[mɪ]</t>
  </si>
  <si>
    <t>~si~</t>
  </si>
  <si>
    <t>[sɪ]</t>
  </si>
  <si>
    <t>~ma~</t>
  </si>
  <si>
    <t>[mæ]</t>
  </si>
  <si>
    <t>~rd~</t>
  </si>
  <si>
    <t>~ct~</t>
  </si>
  <si>
    <t>~ni~</t>
  </si>
  <si>
    <t>[nɪ]</t>
  </si>
  <si>
    <t>~ti~</t>
  </si>
  <si>
    <t>[tɪ]</t>
  </si>
  <si>
    <t>~le~</t>
  </si>
  <si>
    <t>[lɛ]</t>
  </si>
  <si>
    <t>~ble~</t>
  </si>
  <si>
    <t>~ns~</t>
  </si>
  <si>
    <t>~ra~</t>
  </si>
  <si>
    <t>[ɹə]</t>
  </si>
  <si>
    <t>[sɛ]</t>
  </si>
  <si>
    <t>~sh~</t>
  </si>
  <si>
    <t>~o~</t>
  </si>
  <si>
    <t>~na~</t>
  </si>
  <si>
    <t>[nə]</t>
  </si>
  <si>
    <t>[tə]</t>
  </si>
  <si>
    <t>~ge~</t>
  </si>
  <si>
    <t>~th~</t>
  </si>
  <si>
    <t>[laɪ]</t>
  </si>
  <si>
    <t>~fo~</t>
  </si>
  <si>
    <t>[fɔ]</t>
  </si>
  <si>
    <t>~ty~</t>
  </si>
  <si>
    <t>~ca~</t>
  </si>
  <si>
    <t>[kæ]</t>
  </si>
  <si>
    <t>[keɪ]</t>
  </si>
  <si>
    <t>~pe~</t>
  </si>
  <si>
    <t>[pə]</t>
  </si>
  <si>
    <t>~rt~</t>
  </si>
  <si>
    <t>~the~</t>
  </si>
  <si>
    <t>[ðə]</t>
  </si>
  <si>
    <t>[mə]</t>
  </si>
  <si>
    <t>[də]</t>
  </si>
  <si>
    <t>~vi~</t>
  </si>
  <si>
    <t>[vɪ]</t>
  </si>
  <si>
    <t>~ctio~</t>
  </si>
  <si>
    <t>[kʃə]</t>
  </si>
  <si>
    <t>~pi~</t>
  </si>
  <si>
    <t>[pɪ]</t>
  </si>
  <si>
    <t>~ght~</t>
  </si>
  <si>
    <t>~ba~</t>
  </si>
  <si>
    <t>[bæ]</t>
  </si>
  <si>
    <t>~ha~</t>
  </si>
  <si>
    <t>[hæ]</t>
  </si>
  <si>
    <t>~c~</t>
  </si>
  <si>
    <t>~pro~</t>
  </si>
  <si>
    <t>[pɹə]</t>
  </si>
  <si>
    <t>~la~</t>
  </si>
  <si>
    <t>[lə]</t>
  </si>
  <si>
    <t>[leɪ]</t>
  </si>
  <si>
    <t>~be~</t>
  </si>
  <si>
    <t>[bɪ]</t>
  </si>
  <si>
    <t>[dɛ]</t>
  </si>
  <si>
    <t>~rn~</t>
  </si>
  <si>
    <t>[ɹeɪ]</t>
  </si>
  <si>
    <t>[nɛ]</t>
  </si>
  <si>
    <t>~nte~</t>
  </si>
  <si>
    <t>[ntə]</t>
  </si>
  <si>
    <t>~to~</t>
  </si>
  <si>
    <t>~pa~</t>
  </si>
  <si>
    <t>[pæ]</t>
  </si>
  <si>
    <t>~ld~</t>
  </si>
  <si>
    <t>~fe~</t>
  </si>
  <si>
    <t>[fɛ]</t>
  </si>
  <si>
    <t>~ke~</t>
  </si>
  <si>
    <t>[vɛ]</t>
  </si>
  <si>
    <t>~ta~</t>
  </si>
  <si>
    <t>[teɪ]</t>
  </si>
  <si>
    <t>[bɛ]</t>
  </si>
  <si>
    <t>[ɹi]</t>
  </si>
  <si>
    <t>~po~</t>
  </si>
  <si>
    <t>[pɑ]</t>
  </si>
  <si>
    <t>~u~</t>
  </si>
  <si>
    <t>[yu]</t>
  </si>
  <si>
    <t>~ste~</t>
  </si>
  <si>
    <t>[stə]</t>
  </si>
  <si>
    <t>~fi~</t>
  </si>
  <si>
    <t>[fɪ]</t>
  </si>
  <si>
    <t>[zɪ]</t>
  </si>
  <si>
    <t>~k~</t>
  </si>
  <si>
    <t>~wo~</t>
  </si>
  <si>
    <t>~ly~</t>
  </si>
  <si>
    <t>[neɪ]</t>
  </si>
  <si>
    <t>~nde~</t>
  </si>
  <si>
    <t>[ndə]</t>
  </si>
  <si>
    <t>~ch~</t>
  </si>
  <si>
    <t>[ɹaɪ]</t>
  </si>
  <si>
    <t>[kʌ]</t>
  </si>
  <si>
    <t>[pɹɑ]</t>
  </si>
  <si>
    <t>~fa~</t>
  </si>
  <si>
    <t>[fæ]</t>
  </si>
  <si>
    <t>~ci~</t>
  </si>
  <si>
    <t>~ki~</t>
  </si>
  <si>
    <t>[kɪ]</t>
  </si>
  <si>
    <t>~sti~</t>
  </si>
  <si>
    <t>[stɪ]</t>
  </si>
  <si>
    <t>~lo~</t>
  </si>
  <si>
    <t>~lly~</t>
  </si>
  <si>
    <t>[læ]</t>
  </si>
  <si>
    <t>~tra~</t>
  </si>
  <si>
    <t>[tɹæ]</t>
  </si>
  <si>
    <t>~wi~</t>
  </si>
  <si>
    <t>[wɪ]</t>
  </si>
  <si>
    <t>[saɪ]</t>
  </si>
  <si>
    <t>~ls~</t>
  </si>
  <si>
    <t>~wa~</t>
  </si>
  <si>
    <t>[wɔ]</t>
  </si>
  <si>
    <t>~gra~</t>
  </si>
  <si>
    <t>[ɡɹæ]</t>
  </si>
  <si>
    <t>~g~</t>
  </si>
  <si>
    <t>~rm~</t>
  </si>
  <si>
    <t>~ssio~</t>
  </si>
  <si>
    <t>~cu~</t>
  </si>
  <si>
    <t>~su~</t>
  </si>
  <si>
    <t>[sə]</t>
  </si>
  <si>
    <t>~sa~</t>
  </si>
  <si>
    <t>[sæ]</t>
  </si>
  <si>
    <t>~bi~</t>
  </si>
  <si>
    <t>~rk~</t>
  </si>
  <si>
    <t>~lt~</t>
  </si>
  <si>
    <t>~hu~</t>
  </si>
  <si>
    <t>[hʌ]</t>
  </si>
  <si>
    <t>~x~</t>
  </si>
  <si>
    <t>[næ]</t>
  </si>
  <si>
    <t>~hea~</t>
  </si>
  <si>
    <t>[hɛ]</t>
  </si>
  <si>
    <t>~cti~</t>
  </si>
  <si>
    <t>[ktɪ]</t>
  </si>
  <si>
    <t>~thi~</t>
  </si>
  <si>
    <t>[θɪ]</t>
  </si>
  <si>
    <t>[taɪ]</t>
  </si>
  <si>
    <t>[waɪ]</t>
  </si>
  <si>
    <t>~ho~</t>
  </si>
  <si>
    <t>[hoʊ]</t>
  </si>
  <si>
    <t>~mu~</t>
  </si>
  <si>
    <t>[mʌ]</t>
  </si>
  <si>
    <t>~ou~</t>
  </si>
  <si>
    <t>[sʌ]</t>
  </si>
  <si>
    <t>~tu~</t>
  </si>
  <si>
    <t>[tʃə]</t>
  </si>
  <si>
    <t>~ga~</t>
  </si>
  <si>
    <t>[ɡə]</t>
  </si>
  <si>
    <t>[beɪ]</t>
  </si>
  <si>
    <t>~spe~</t>
  </si>
  <si>
    <t>[spɛ]</t>
  </si>
  <si>
    <t>~tte~</t>
  </si>
  <si>
    <t>[daɪ]</t>
  </si>
  <si>
    <t>[faɪ]</t>
  </si>
  <si>
    <t>[naɪ]</t>
  </si>
  <si>
    <t>~shi~</t>
  </si>
  <si>
    <t>[ʃɪ]</t>
  </si>
  <si>
    <t>~nk~</t>
  </si>
  <si>
    <t>[lɑ]</t>
  </si>
  <si>
    <t>~nts~</t>
  </si>
  <si>
    <t>~ny~</t>
  </si>
  <si>
    <t>~rry~</t>
  </si>
  <si>
    <t>[hɑ]</t>
  </si>
  <si>
    <t>~pre~</t>
  </si>
  <si>
    <t>[pɹɛ]</t>
  </si>
  <si>
    <t>~f~</t>
  </si>
  <si>
    <t>~gh~</t>
  </si>
  <si>
    <t>~hi~</t>
  </si>
  <si>
    <t>[hɪ]</t>
  </si>
  <si>
    <t>[maɪ]</t>
  </si>
  <si>
    <t>~mo~</t>
  </si>
  <si>
    <t>[moʊ]</t>
  </si>
  <si>
    <t>~sio~</t>
  </si>
  <si>
    <t>[ʒə]</t>
  </si>
  <si>
    <t>[fɑ]</t>
  </si>
  <si>
    <t>[wɑ]</t>
  </si>
  <si>
    <t>[peɪ]</t>
  </si>
  <si>
    <t>[seɪ]</t>
  </si>
  <si>
    <t>~b~</t>
  </si>
  <si>
    <t>~he~</t>
  </si>
  <si>
    <t>[pɛ]</t>
  </si>
  <si>
    <t>[zə]</t>
  </si>
  <si>
    <t>~nse~</t>
  </si>
  <si>
    <t>[pɹɪ]</t>
  </si>
  <si>
    <t>~ndi~</t>
  </si>
  <si>
    <t>[ndɪ]</t>
  </si>
  <si>
    <t>[vaɪ]</t>
  </si>
  <si>
    <t>~bo~</t>
  </si>
  <si>
    <t>[bɑ]</t>
  </si>
  <si>
    <t>[kɔ]</t>
  </si>
  <si>
    <t>~do~</t>
  </si>
  <si>
    <t>[dɑ]</t>
  </si>
  <si>
    <t>~cto~</t>
  </si>
  <si>
    <t>[ktə]</t>
  </si>
  <si>
    <t>[poʊ]</t>
  </si>
  <si>
    <t>~bu~</t>
  </si>
  <si>
    <t>[bʌ]</t>
  </si>
  <si>
    <t>~pu~</t>
  </si>
  <si>
    <t>[pʌ]</t>
  </si>
  <si>
    <t>~ru~</t>
  </si>
  <si>
    <t>[ɹʌ]</t>
  </si>
  <si>
    <t>~dy~</t>
  </si>
  <si>
    <t>~ea~</t>
  </si>
  <si>
    <t>~cia~</t>
  </si>
  <si>
    <t>[feɪ]</t>
  </si>
  <si>
    <t>[meɪ]</t>
  </si>
  <si>
    <t>~pla~</t>
  </si>
  <si>
    <t>[plæ]</t>
  </si>
  <si>
    <t>~sta~</t>
  </si>
  <si>
    <t>[stæ]</t>
  </si>
  <si>
    <t>~we~</t>
  </si>
  <si>
    <t>~ze~</t>
  </si>
  <si>
    <t>~mbe~</t>
  </si>
  <si>
    <t>[mbə]</t>
  </si>
  <si>
    <t>~ppe~</t>
  </si>
  <si>
    <t>~rse~</t>
  </si>
  <si>
    <t>~whe~</t>
  </si>
  <si>
    <t>~gree~</t>
  </si>
  <si>
    <t>[ɡɹi]</t>
  </si>
  <si>
    <t>~lf~</t>
  </si>
  <si>
    <t>~nti~</t>
  </si>
  <si>
    <t>[ntɪ]</t>
  </si>
  <si>
    <t>[lɔ]</t>
  </si>
  <si>
    <t>[mɔ]</t>
  </si>
  <si>
    <t>[mɑ]</t>
  </si>
  <si>
    <t>[wʌ]</t>
  </si>
  <si>
    <t>~ro~</t>
  </si>
  <si>
    <t>~no~</t>
  </si>
  <si>
    <t>[noʊ]</t>
  </si>
  <si>
    <t>~tes~</t>
  </si>
  <si>
    <t>~du~</t>
  </si>
  <si>
    <t>[dʌ]</t>
  </si>
  <si>
    <t>~day~</t>
  </si>
  <si>
    <t>[deɪ]</t>
  </si>
  <si>
    <t>[ɡæ]</t>
  </si>
  <si>
    <t>~lea~</t>
  </si>
  <si>
    <t>[li]</t>
  </si>
  <si>
    <t>~lla~</t>
  </si>
  <si>
    <t>~sha~</t>
  </si>
  <si>
    <t>[ʃeɪ]</t>
  </si>
  <si>
    <t>[dʒɛ]</t>
  </si>
  <si>
    <t>~nge~</t>
  </si>
  <si>
    <t>~gi~</t>
  </si>
  <si>
    <t>[ɡɪ]</t>
  </si>
  <si>
    <t>[dʒɪ]</t>
  </si>
  <si>
    <t>[haɪ]</t>
  </si>
  <si>
    <t>~nsi~</t>
  </si>
  <si>
    <t>[nsɪ]</t>
  </si>
  <si>
    <t>~rni~</t>
  </si>
  <si>
    <t>[ɹnɪ]</t>
  </si>
  <si>
    <t>[ɹɑ]</t>
  </si>
  <si>
    <t>~so~</t>
  </si>
  <si>
    <t>[loʊ]</t>
  </si>
  <si>
    <t>~'s~</t>
  </si>
  <si>
    <t>~ts~</t>
  </si>
  <si>
    <t>~fu~</t>
  </si>
  <si>
    <t>[fə]</t>
  </si>
  <si>
    <t>~llow~</t>
  </si>
  <si>
    <t>[ləʊ]</t>
  </si>
  <si>
    <t>[ɹæ]</t>
  </si>
  <si>
    <t>~va~</t>
  </si>
  <si>
    <t>~fla~</t>
  </si>
  <si>
    <t>[flæ]</t>
  </si>
  <si>
    <t>[ɡeɪ]</t>
  </si>
  <si>
    <t>~nda~</t>
  </si>
  <si>
    <t>~qua~</t>
  </si>
  <si>
    <t>[kwɑ]</t>
  </si>
  <si>
    <t>~rma~</t>
  </si>
  <si>
    <t>[ɹmə]</t>
  </si>
  <si>
    <t>[steɪ]</t>
  </si>
  <si>
    <t>~ned~</t>
  </si>
  <si>
    <t>~red~</t>
  </si>
  <si>
    <t>~rte~</t>
  </si>
  <si>
    <t>[ɹtə]</t>
  </si>
  <si>
    <t>~see~</t>
  </si>
  <si>
    <t>[si]</t>
  </si>
  <si>
    <t>~ff~</t>
  </si>
  <si>
    <t>~nch~</t>
  </si>
  <si>
    <t>~rth~</t>
  </si>
  <si>
    <t>~bli~</t>
  </si>
  <si>
    <t>[blɪ]</t>
  </si>
  <si>
    <t>~lli~</t>
  </si>
  <si>
    <t>~pri~</t>
  </si>
  <si>
    <t>~rti~</t>
  </si>
  <si>
    <t>~tri~</t>
  </si>
  <si>
    <t>[tɹɪ]</t>
  </si>
  <si>
    <t>[sɑ]</t>
  </si>
  <si>
    <t>[sɔ]</t>
  </si>
  <si>
    <t>[koʊ]</t>
  </si>
  <si>
    <t>~sto~</t>
  </si>
  <si>
    <t>~ptio~</t>
  </si>
  <si>
    <t>[pʃə]</t>
  </si>
  <si>
    <t>~mp~</t>
  </si>
  <si>
    <t>~cts~</t>
  </si>
  <si>
    <t>~nds~</t>
  </si>
  <si>
    <t>~rds~</t>
  </si>
  <si>
    <t>[fʌ]</t>
  </si>
  <si>
    <t>~ju~</t>
  </si>
  <si>
    <t>[dʒʌ]</t>
  </si>
  <si>
    <t>[myu]</t>
  </si>
  <si>
    <t>[kɛ]</t>
  </si>
  <si>
    <t>~da~</t>
  </si>
  <si>
    <t>[væ]</t>
  </si>
  <si>
    <t>[heɪ]</t>
  </si>
  <si>
    <t>~mea~</t>
  </si>
  <si>
    <t>[mi]</t>
  </si>
  <si>
    <t>[veɪ]</t>
  </si>
  <si>
    <t>[ɡɹeɪ]</t>
  </si>
  <si>
    <t>[pleɪ]</t>
  </si>
  <si>
    <t>~dge~</t>
  </si>
  <si>
    <t>~ffe~</t>
  </si>
  <si>
    <t>[ntɛ]</t>
  </si>
  <si>
    <t>~ple~</t>
  </si>
  <si>
    <t>~rce~</t>
  </si>
  <si>
    <t>~rve~</t>
  </si>
  <si>
    <t>[ðɛ]</t>
  </si>
  <si>
    <t>~tch~</t>
  </si>
  <si>
    <t>~mmi~</t>
  </si>
  <si>
    <t>~rri~</t>
  </si>
  <si>
    <t>~spi~</t>
  </si>
  <si>
    <t>[spɪ]</t>
  </si>
  <si>
    <t>~ssi~</t>
  </si>
  <si>
    <t>~whi~</t>
  </si>
  <si>
    <t>~ven~</t>
  </si>
  <si>
    <t>~go~</t>
  </si>
  <si>
    <t>[ɡoʊ]</t>
  </si>
  <si>
    <t>~woo~</t>
  </si>
  <si>
    <t>[wʊ]</t>
  </si>
  <si>
    <t>~ngs~</t>
  </si>
  <si>
    <t>~ft~</t>
  </si>
  <si>
    <t>~lu~</t>
  </si>
  <si>
    <t>[lu]</t>
  </si>
  <si>
    <t>~rly~</t>
  </si>
  <si>
    <t>[ɹlɪ]</t>
  </si>
  <si>
    <t>~way~</t>
  </si>
  <si>
    <t>[weɪ]</t>
  </si>
  <si>
    <t>~play~</t>
  </si>
  <si>
    <t>~very~</t>
  </si>
  <si>
    <t>[vɹɪ]</t>
  </si>
  <si>
    <t>[bə]</t>
  </si>
  <si>
    <t>[dæ]</t>
  </si>
  <si>
    <t>[ɡɑ]</t>
  </si>
  <si>
    <t>[tæ]</t>
  </si>
  <si>
    <t>~bea~</t>
  </si>
  <si>
    <t>[bi]</t>
  </si>
  <si>
    <t>~cha~</t>
  </si>
  <si>
    <t>[tʃɑ]</t>
  </si>
  <si>
    <t>~nta~</t>
  </si>
  <si>
    <t>[kwɔ]</t>
  </si>
  <si>
    <t>~xa~</t>
  </si>
  <si>
    <t>[ɡzæ]</t>
  </si>
  <si>
    <t>~ntia~</t>
  </si>
  <si>
    <t>[nʃə]</t>
  </si>
  <si>
    <t>~mb~</t>
  </si>
  <si>
    <t>~ed~</t>
  </si>
  <si>
    <t>~shed~</t>
  </si>
  <si>
    <t>[ɡɛ]</t>
  </si>
  <si>
    <t>~cce~</t>
  </si>
  <si>
    <t>[ksɛ]</t>
  </si>
  <si>
    <t>~che~</t>
  </si>
  <si>
    <t>[tʃɛ]</t>
  </si>
  <si>
    <t>~lle~</t>
  </si>
  <si>
    <t>~nee~</t>
  </si>
  <si>
    <t>[ni]</t>
  </si>
  <si>
    <t>~nfe~</t>
  </si>
  <si>
    <t>[nfɛ]</t>
  </si>
  <si>
    <t>~nne~</t>
  </si>
  <si>
    <t>~nve~</t>
  </si>
  <si>
    <t>[nvɛ]</t>
  </si>
  <si>
    <t>~rde~</t>
  </si>
  <si>
    <t>[ɹdə]</t>
  </si>
  <si>
    <t>~rme~</t>
  </si>
  <si>
    <t>~rre~</t>
  </si>
  <si>
    <t>~she~</t>
  </si>
  <si>
    <t>[ʃɛ]</t>
  </si>
  <si>
    <t>~wee~</t>
  </si>
  <si>
    <t>[wi]</t>
  </si>
  <si>
    <t>~ai~</t>
  </si>
  <si>
    <t>[baɪ]</t>
  </si>
  <si>
    <t>[ɹtɪ]</t>
  </si>
  <si>
    <t>[zaɪ]</t>
  </si>
  <si>
    <t>~ski~</t>
  </si>
  <si>
    <t>[skɪ]</t>
  </si>
  <si>
    <t>~qui~</t>
  </si>
  <si>
    <t>[kwaɪ]</t>
  </si>
  <si>
    <t>~stri~</t>
  </si>
  <si>
    <t>[stɹɪ]</t>
  </si>
  <si>
    <t>~gn~</t>
  </si>
  <si>
    <t>~ghten~</t>
  </si>
  <si>
    <t>[mu]</t>
  </si>
  <si>
    <t>~vo~</t>
  </si>
  <si>
    <t>[boʊ]</t>
  </si>
  <si>
    <t>~boo~</t>
  </si>
  <si>
    <t>[bʊ]</t>
  </si>
  <si>
    <t>~doo~</t>
  </si>
  <si>
    <t>[dɔ]</t>
  </si>
  <si>
    <t>[ɹoʊ]</t>
  </si>
  <si>
    <t>~sho~</t>
  </si>
  <si>
    <t>[ʃɑ]</t>
  </si>
  <si>
    <t>[soʊ]</t>
  </si>
  <si>
    <t>[toʊ]</t>
  </si>
  <si>
    <t>~ds~</t>
  </si>
  <si>
    <t>~ms~</t>
  </si>
  <si>
    <t>~mes~</t>
  </si>
  <si>
    <t>~r's~</t>
  </si>
  <si>
    <t>~rts~</t>
  </si>
  <si>
    <t>[du]</t>
  </si>
  <si>
    <t>[ɹu]</t>
  </si>
  <si>
    <t>~cou~</t>
  </si>
  <si>
    <t>[kaʊ]</t>
  </si>
  <si>
    <t>~nsu~</t>
  </si>
  <si>
    <t>[nʃʊ]</t>
  </si>
  <si>
    <t>~rou~</t>
  </si>
  <si>
    <t>~sy~</t>
  </si>
  <si>
    <t>[ti]</t>
  </si>
  <si>
    <t>~pay~</t>
  </si>
  <si>
    <t>~bra~</t>
  </si>
  <si>
    <t>[bɹæ]</t>
  </si>
  <si>
    <t>~cra~</t>
  </si>
  <si>
    <t>[kɹæ]</t>
  </si>
  <si>
    <t>[ɡɹə]</t>
  </si>
  <si>
    <t>[hi]</t>
  </si>
  <si>
    <t>~mpa~</t>
  </si>
  <si>
    <t>[mpæ]</t>
  </si>
  <si>
    <t>~pea~</t>
  </si>
  <si>
    <t>[pi]</t>
  </si>
  <si>
    <t>~rea~</t>
  </si>
  <si>
    <t>~sea~</t>
  </si>
  <si>
    <t>[stɑ]</t>
  </si>
  <si>
    <t>~tea~</t>
  </si>
  <si>
    <t>~brea~</t>
  </si>
  <si>
    <t>[bɹɛ]</t>
  </si>
  <si>
    <t>[tʃeɪ]</t>
  </si>
  <si>
    <t>~sed~</t>
  </si>
  <si>
    <t>~ved~</t>
  </si>
  <si>
    <t>~zed~</t>
  </si>
  <si>
    <t>~ye~</t>
  </si>
  <si>
    <t>[yɛ]</t>
  </si>
  <si>
    <t>~cke~</t>
  </si>
  <si>
    <t>~cre~</t>
  </si>
  <si>
    <t>[kɹɪ]</t>
  </si>
  <si>
    <t>~dee~</t>
  </si>
  <si>
    <t>[di]</t>
  </si>
  <si>
    <t>~fee~</t>
  </si>
  <si>
    <t>[fi]</t>
  </si>
  <si>
    <t>[dʒə]</t>
  </si>
  <si>
    <t>~kee~</t>
  </si>
  <si>
    <t>[ki]</t>
  </si>
  <si>
    <t>~rge~</t>
  </si>
  <si>
    <t>~rie~</t>
  </si>
  <si>
    <t>~sse~</t>
  </si>
  <si>
    <t>~bje~</t>
  </si>
  <si>
    <t>[bdʒɛ]</t>
  </si>
  <si>
    <t>[ndʒə]</t>
  </si>
  <si>
    <t>~ttle~</t>
  </si>
  <si>
    <t>~xpe~</t>
  </si>
  <si>
    <t>[kspɛ]</t>
  </si>
  <si>
    <t>~rch~</t>
  </si>
  <si>
    <t>~zi~</t>
  </si>
  <si>
    <t>~bri~</t>
  </si>
  <si>
    <t>[bɹɪ]</t>
  </si>
  <si>
    <t>~cei~</t>
  </si>
  <si>
    <t>~cri~</t>
  </si>
  <si>
    <t>~fai~</t>
  </si>
  <si>
    <t>~ffi~</t>
  </si>
  <si>
    <t>~mai~</t>
  </si>
  <si>
    <t>~pai~</t>
  </si>
  <si>
    <t>[paɪ]</t>
  </si>
  <si>
    <t>~poi~</t>
  </si>
  <si>
    <t>[pɔɪ]</t>
  </si>
  <si>
    <t>[kwɪ]</t>
  </si>
  <si>
    <t>~rai~</t>
  </si>
  <si>
    <t>~sci~</t>
  </si>
  <si>
    <t>~tai~</t>
  </si>
  <si>
    <t>~tti~</t>
  </si>
  <si>
    <t>[bɹaɪ]</t>
  </si>
  <si>
    <t>[pɹaɪ]</t>
  </si>
  <si>
    <t>~trai~</t>
  </si>
  <si>
    <t>[tɹeɪ]</t>
  </si>
  <si>
    <t>[nɔ]</t>
  </si>
  <si>
    <t>[pɔ]</t>
  </si>
  <si>
    <t>[kəʊ]</t>
  </si>
  <si>
    <t>~hoo~</t>
  </si>
  <si>
    <t>[hʊ]</t>
  </si>
  <si>
    <t>[ɹəʊ]</t>
  </si>
  <si>
    <t>~rso~</t>
  </si>
  <si>
    <t>[ɹsə]</t>
  </si>
  <si>
    <t>[ʃɔ]</t>
  </si>
  <si>
    <t>~sso~</t>
  </si>
  <si>
    <t>[stɔ]</t>
  </si>
  <si>
    <t>~shio~</t>
  </si>
  <si>
    <t>~des~</t>
  </si>
  <si>
    <t>~nes~</t>
  </si>
  <si>
    <t>~sts~</t>
  </si>
  <si>
    <t>~ves~</t>
  </si>
  <si>
    <t>~pt~</t>
  </si>
  <si>
    <t>[lʌ]</t>
  </si>
  <si>
    <t>~nu~</t>
  </si>
  <si>
    <t>[nʌ]</t>
  </si>
  <si>
    <t>[kyʊ]</t>
  </si>
  <si>
    <t>[kyə]</t>
  </si>
  <si>
    <t>[hyu]</t>
  </si>
  <si>
    <t>~mou~</t>
  </si>
  <si>
    <t>[maʊ]</t>
  </si>
  <si>
    <t>[nyu]</t>
  </si>
  <si>
    <t>[pyə]</t>
  </si>
  <si>
    <t>~stu~</t>
  </si>
  <si>
    <t>[stu]</t>
  </si>
  <si>
    <t>~ctu~</t>
  </si>
  <si>
    <t>[ktʃə]</t>
  </si>
  <si>
    <t>~nclu~</t>
  </si>
  <si>
    <t>[nklu]</t>
  </si>
  <si>
    <t>~thou~</t>
  </si>
  <si>
    <t>[θaʊ]</t>
  </si>
  <si>
    <t>~ow~</t>
  </si>
  <si>
    <t>~how~</t>
  </si>
  <si>
    <t>[haʊ]</t>
  </si>
  <si>
    <t>~show~</t>
  </si>
  <si>
    <t>[ʃoʊ]</t>
  </si>
  <si>
    <t>~cy~</t>
  </si>
  <si>
    <t>~fy~</t>
  </si>
  <si>
    <t>~lty~</t>
  </si>
  <si>
    <t>[ltɪ]</t>
  </si>
  <si>
    <t>~ncy~</t>
  </si>
  <si>
    <t>[tɔ]</t>
  </si>
  <si>
    <t>~ya~</t>
  </si>
  <si>
    <t>[yɑ]</t>
  </si>
  <si>
    <t>[tʃæ]</t>
  </si>
  <si>
    <t>~cla~</t>
  </si>
  <si>
    <t>[klæ]</t>
  </si>
  <si>
    <t>~dea~</t>
  </si>
  <si>
    <t>~fea~</t>
  </si>
  <si>
    <t>~fra~</t>
  </si>
  <si>
    <t>[fɹæ]</t>
  </si>
  <si>
    <t>~loa~</t>
  </si>
  <si>
    <t>[mpə]</t>
  </si>
  <si>
    <t>~pra~</t>
  </si>
  <si>
    <t>[pɹæ]</t>
  </si>
  <si>
    <t>[ʃæ]</t>
  </si>
  <si>
    <t>~tta~</t>
  </si>
  <si>
    <t>~wea~</t>
  </si>
  <si>
    <t>[fɹeɪ]</t>
  </si>
  <si>
    <t>~ttra~</t>
  </si>
  <si>
    <t>~threa~</t>
  </si>
  <si>
    <t>[θɹɛ]</t>
  </si>
  <si>
    <t>~dd~</t>
  </si>
  <si>
    <t>~ked~</t>
  </si>
  <si>
    <t>~dde~</t>
  </si>
  <si>
    <t>~fte~</t>
  </si>
  <si>
    <t>[ftə]</t>
  </si>
  <si>
    <t>~je~</t>
  </si>
  <si>
    <t>~lie~</t>
  </si>
  <si>
    <t>~mme~</t>
  </si>
  <si>
    <t>[ŋɡə]</t>
  </si>
  <si>
    <t>~sce~</t>
  </si>
  <si>
    <t>~tie~</t>
  </si>
  <si>
    <t>~xce~</t>
  </si>
  <si>
    <t>~free~</t>
  </si>
  <si>
    <t>[fɹi]</t>
  </si>
  <si>
    <t>~frie~</t>
  </si>
  <si>
    <t>[fɹɛ]</t>
  </si>
  <si>
    <t>~mple~</t>
  </si>
  <si>
    <t>~xte~</t>
  </si>
  <si>
    <t>[kstɛ]</t>
  </si>
  <si>
    <t>~chi~</t>
  </si>
  <si>
    <t>[tʃɪ]</t>
  </si>
  <si>
    <t>~hai~</t>
  </si>
  <si>
    <t>~hei~</t>
  </si>
  <si>
    <t>[kaɪ]</t>
  </si>
  <si>
    <t>~lti~</t>
  </si>
  <si>
    <t>[ltə]</t>
  </si>
  <si>
    <t>~nci~</t>
  </si>
  <si>
    <t>[nsə]</t>
  </si>
  <si>
    <t>~nfi~</t>
  </si>
  <si>
    <t>[nfə]</t>
  </si>
  <si>
    <t>~nni~</t>
  </si>
  <si>
    <t>~ppi~</t>
  </si>
  <si>
    <t>~rli~</t>
  </si>
  <si>
    <t>~rmi~</t>
  </si>
  <si>
    <t>[ðɪ]</t>
  </si>
  <si>
    <t>~wai~</t>
  </si>
  <si>
    <t>[tʃaɪ]</t>
  </si>
  <si>
    <t>~fri~</t>
  </si>
  <si>
    <t>[fɹaɪ]</t>
  </si>
  <si>
    <t>[stɹaɪ]</t>
  </si>
  <si>
    <t>~sk~</t>
  </si>
  <si>
    <t>~rl~</t>
  </si>
  <si>
    <t>~tten~</t>
  </si>
  <si>
    <t>[ɡʌ]</t>
  </si>
  <si>
    <t>[hɔ]</t>
  </si>
  <si>
    <t>[nɑ]</t>
  </si>
  <si>
    <t>[tɑ]</t>
  </si>
  <si>
    <t>[vɑ]</t>
  </si>
  <si>
    <t>~cco~</t>
  </si>
  <si>
    <t>[foʊ]</t>
  </si>
  <si>
    <t>~foo~</t>
  </si>
  <si>
    <t>[fʊ]</t>
  </si>
  <si>
    <t>~goo~</t>
  </si>
  <si>
    <t>[ɡʊ]</t>
  </si>
  <si>
    <t>~jo~</t>
  </si>
  <si>
    <t>[dʒɑ]</t>
  </si>
  <si>
    <t>~loo~</t>
  </si>
  <si>
    <t>[lʊ]</t>
  </si>
  <si>
    <t>~nio~</t>
  </si>
  <si>
    <t>[nyə]</t>
  </si>
  <si>
    <t>[nəʊ]</t>
  </si>
  <si>
    <t>~pho~</t>
  </si>
  <si>
    <t>~ppo~</t>
  </si>
  <si>
    <t>~rfo~</t>
  </si>
  <si>
    <t>[ɹfɔ]</t>
  </si>
  <si>
    <t>~roo~</t>
  </si>
  <si>
    <t>~sco~</t>
  </si>
  <si>
    <t>[skʌ]</t>
  </si>
  <si>
    <t>~too~</t>
  </si>
  <si>
    <t>[tu]</t>
  </si>
  <si>
    <t>~who~</t>
  </si>
  <si>
    <t>[hu]</t>
  </si>
  <si>
    <t>~clo~</t>
  </si>
  <si>
    <t>[kloʊ]</t>
  </si>
  <si>
    <t>~ntio~</t>
  </si>
  <si>
    <t>[pɹoʊ]</t>
  </si>
  <si>
    <t>~ps~</t>
  </si>
  <si>
    <t>~res~</t>
  </si>
  <si>
    <t>~ne's~</t>
  </si>
  <si>
    <t>~rst~</t>
  </si>
  <si>
    <t>~cau~</t>
  </si>
  <si>
    <t>~clu~</t>
  </si>
  <si>
    <t>[klʌ]</t>
  </si>
  <si>
    <t>~dru~</t>
  </si>
  <si>
    <t>[dɹʌ]</t>
  </si>
  <si>
    <t>[fyu]</t>
  </si>
  <si>
    <t>[dʒu]</t>
  </si>
  <si>
    <t>[stʌ]</t>
  </si>
  <si>
    <t>~you~</t>
  </si>
  <si>
    <t>[yʊ]</t>
  </si>
  <si>
    <t>~stru~</t>
  </si>
  <si>
    <t>[stɹʌ]</t>
  </si>
  <si>
    <t>~new~</t>
  </si>
  <si>
    <t>[nu]</t>
  </si>
  <si>
    <t>~tow~</t>
  </si>
  <si>
    <t>[taʊ]</t>
  </si>
  <si>
    <t>~know~</t>
  </si>
  <si>
    <t>[laʊ]</t>
  </si>
  <si>
    <t>~my~</t>
  </si>
  <si>
    <t>~gy~</t>
  </si>
  <si>
    <t>~nly~</t>
  </si>
  <si>
    <t>[nlɪ]</t>
  </si>
  <si>
    <t>~nty~</t>
  </si>
  <si>
    <t>~phy~</t>
  </si>
  <si>
    <t>~rty~</t>
  </si>
  <si>
    <t>~sty~</t>
  </si>
  <si>
    <t>~~</t>
  </si>
  <si>
    <t>[bɔ]</t>
  </si>
  <si>
    <t>[hə]</t>
  </si>
  <si>
    <t>~bla~</t>
  </si>
  <si>
    <t>[blæ]</t>
  </si>
  <si>
    <t>~coa~</t>
  </si>
  <si>
    <t>~dva~</t>
  </si>
  <si>
    <t>[dvæ]</t>
  </si>
  <si>
    <t>~gla~</t>
  </si>
  <si>
    <t>[ɡlæ]</t>
  </si>
  <si>
    <t>~lia~</t>
  </si>
  <si>
    <t>[lyə]</t>
  </si>
  <si>
    <t>~nea~</t>
  </si>
  <si>
    <t>~rga~</t>
  </si>
  <si>
    <t>[ɹɡə]</t>
  </si>
  <si>
    <t>~rna~</t>
  </si>
  <si>
    <t>[ɹnə]</t>
  </si>
  <si>
    <t>~roa~</t>
  </si>
  <si>
    <t>~rra~</t>
  </si>
  <si>
    <t>~rsa~</t>
  </si>
  <si>
    <t>~rta~</t>
  </si>
  <si>
    <t>~rwa~</t>
  </si>
  <si>
    <t>[ɹwə]</t>
  </si>
  <si>
    <t>~sfa~</t>
  </si>
  <si>
    <t>[sfæ]</t>
  </si>
  <si>
    <t>~sla~</t>
  </si>
  <si>
    <t>~tha~</t>
  </si>
  <si>
    <t>[ðæ]</t>
  </si>
  <si>
    <t>[θæ]</t>
  </si>
  <si>
    <t>[bɹeɪ]</t>
  </si>
  <si>
    <t>~broa~</t>
  </si>
  <si>
    <t>[bɹɔ]</t>
  </si>
  <si>
    <t>~crea~</t>
  </si>
  <si>
    <t>[kɹi]</t>
  </si>
  <si>
    <t>[ɹmeɪ]</t>
  </si>
  <si>
    <t>~sca~</t>
  </si>
  <si>
    <t>[skeɪ]</t>
  </si>
  <si>
    <t>~spa~</t>
  </si>
  <si>
    <t>[speɪ]</t>
  </si>
  <si>
    <t>~spea~</t>
  </si>
  <si>
    <t>[spi]</t>
  </si>
  <si>
    <t>~stra~</t>
  </si>
  <si>
    <t>[stɹæ]</t>
  </si>
  <si>
    <t>~nsla~</t>
  </si>
  <si>
    <t>[nsleɪ]</t>
  </si>
  <si>
    <t>[stɹeɪ]</t>
  </si>
  <si>
    <t>~rb~</t>
  </si>
  <si>
    <t>~ced~</t>
  </si>
  <si>
    <t>~med~</t>
  </si>
  <si>
    <t>~gned~</t>
  </si>
  <si>
    <t>~lled~</t>
  </si>
  <si>
    <t>[zɛ]</t>
  </si>
  <si>
    <t>[blə]</t>
  </si>
  <si>
    <t>[kɹə]</t>
  </si>
  <si>
    <t>~cte~</t>
  </si>
  <si>
    <t>~dve~</t>
  </si>
  <si>
    <t>[dvə]</t>
  </si>
  <si>
    <t>~eye~</t>
  </si>
  <si>
    <t>~fle~</t>
  </si>
  <si>
    <t>[flɛ]</t>
  </si>
  <si>
    <t>~fre~</t>
  </si>
  <si>
    <t>[dʒi]</t>
  </si>
  <si>
    <t>~gre~</t>
  </si>
  <si>
    <t>[ɡɹɛ]</t>
  </si>
  <si>
    <t>~gue~</t>
  </si>
  <si>
    <t>~lde~</t>
  </si>
  <si>
    <t>[ldə]</t>
  </si>
  <si>
    <t>~lse~</t>
  </si>
  <si>
    <t>~mpe~</t>
  </si>
  <si>
    <t>[nsɛ]</t>
  </si>
  <si>
    <t>~que~</t>
  </si>
  <si>
    <t>[kwɛ]</t>
  </si>
  <si>
    <t>~rke~</t>
  </si>
  <si>
    <t>[ɹkə]</t>
  </si>
  <si>
    <t>[stɛ]</t>
  </si>
  <si>
    <t>~tle~</t>
  </si>
  <si>
    <t>[hwɛ]</t>
  </si>
  <si>
    <t>~ddle~</t>
  </si>
  <si>
    <t>~geme~</t>
  </si>
  <si>
    <t>[dʒmə]</t>
  </si>
  <si>
    <t>~ghte~</t>
  </si>
  <si>
    <t>~mble~</t>
  </si>
  <si>
    <t>[mpli]</t>
  </si>
  <si>
    <t>~ncre~</t>
  </si>
  <si>
    <t>[nkɹɛ]</t>
  </si>
  <si>
    <t>~ndle~</t>
  </si>
  <si>
    <t>~ndre~</t>
  </si>
  <si>
    <t>[ndɹɛ]</t>
  </si>
  <si>
    <t>~slee~</t>
  </si>
  <si>
    <t>[sli]</t>
  </si>
  <si>
    <t>~stee~</t>
  </si>
  <si>
    <t>[sti]</t>
  </si>
  <si>
    <t>~stre~</t>
  </si>
  <si>
    <t>[stɹɛ]</t>
  </si>
  <si>
    <t>~swee~</t>
  </si>
  <si>
    <t>[swi]</t>
  </si>
  <si>
    <t>~dth~</t>
  </si>
  <si>
    <t>~nth~</t>
  </si>
  <si>
    <t>~bui~</t>
  </si>
  <si>
    <t>~cki~</t>
  </si>
  <si>
    <t>~ddi~</t>
  </si>
  <si>
    <t>~dmi~</t>
  </si>
  <si>
    <t>[dmɪ]</t>
  </si>
  <si>
    <t>~nei~</t>
  </si>
  <si>
    <t>~nki~</t>
  </si>
  <si>
    <t>[ŋkɪ]</t>
  </si>
  <si>
    <t>~rdi~</t>
  </si>
  <si>
    <t>[ɹmɪ]</t>
  </si>
  <si>
    <t>~voi~</t>
  </si>
  <si>
    <t>[vɔɪ]</t>
  </si>
  <si>
    <t>~wei~</t>
  </si>
  <si>
    <t>~wri~</t>
  </si>
  <si>
    <t>~xi~</t>
  </si>
  <si>
    <t>[ksɪ]</t>
  </si>
  <si>
    <t>~chai~</t>
  </si>
  <si>
    <t>~chri~</t>
  </si>
  <si>
    <t>~cli~</t>
  </si>
  <si>
    <t>[klaɪ]</t>
  </si>
  <si>
    <t>~ctri~</t>
  </si>
  <si>
    <t>[ktɹɪ]</t>
  </si>
  <si>
    <t>~dri~</t>
  </si>
  <si>
    <t>[dɹaɪ]</t>
  </si>
  <si>
    <t>~joi~</t>
  </si>
  <si>
    <t>[dʒɔɪ]</t>
  </si>
  <si>
    <t>~mpli~</t>
  </si>
  <si>
    <t>[mplə]</t>
  </si>
  <si>
    <t>~ngui~</t>
  </si>
  <si>
    <t>[ŋɡwɪ]</t>
  </si>
  <si>
    <t>~nvi~</t>
  </si>
  <si>
    <t>[nvaɪ]</t>
  </si>
  <si>
    <t>~ppoi~</t>
  </si>
  <si>
    <t>~rtai~</t>
  </si>
  <si>
    <t>[ɹteɪ]</t>
  </si>
  <si>
    <t>~scri~</t>
  </si>
  <si>
    <t>[skɹɪ]</t>
  </si>
  <si>
    <t>[tɹaɪ]</t>
  </si>
  <si>
    <t>~twi~</t>
  </si>
  <si>
    <t>[twaɪ]</t>
  </si>
  <si>
    <t>[hwaɪ]</t>
  </si>
  <si>
    <t>~xci~</t>
  </si>
  <si>
    <t>[ksaɪ]</t>
  </si>
  <si>
    <t>~strai~</t>
  </si>
  <si>
    <t>~lk~</t>
  </si>
  <si>
    <t>~sm~</t>
  </si>
  <si>
    <t>~pen~</t>
  </si>
  <si>
    <t>~ten~</t>
  </si>
  <si>
    <t>~dden~</t>
  </si>
  <si>
    <t>~zo~</t>
  </si>
  <si>
    <t>~cho~</t>
  </si>
  <si>
    <t>[tʃɔ]</t>
  </si>
  <si>
    <t>[doʊ]</t>
  </si>
  <si>
    <t>[fu]</t>
  </si>
  <si>
    <t>~mfo~</t>
  </si>
  <si>
    <t>[mfə]</t>
  </si>
  <si>
    <t>~nfo~</t>
  </si>
  <si>
    <t>[nfɔ]</t>
  </si>
  <si>
    <t>~spo~</t>
  </si>
  <si>
    <t>[spɑ]</t>
  </si>
  <si>
    <t>~tho~</t>
  </si>
  <si>
    <t>[θɔ]</t>
  </si>
  <si>
    <t>~tto~</t>
  </si>
  <si>
    <t>[voʊ]</t>
  </si>
  <si>
    <t>~cro~</t>
  </si>
  <si>
    <t>[kɹoʊ]</t>
  </si>
  <si>
    <t>~ghbo~</t>
  </si>
  <si>
    <t>~plo~</t>
  </si>
  <si>
    <t>[ploʊ]</t>
  </si>
  <si>
    <t>~ppro~</t>
  </si>
  <si>
    <t>[pɹu]</t>
  </si>
  <si>
    <t>[skoʊ]</t>
  </si>
  <si>
    <t>~stio~</t>
  </si>
  <si>
    <t>[stʃə]</t>
  </si>
  <si>
    <t>~ter~</t>
  </si>
  <si>
    <t>~ks~</t>
  </si>
  <si>
    <t>~kes~</t>
  </si>
  <si>
    <t>~les~</t>
  </si>
  <si>
    <t>~lls~</t>
  </si>
  <si>
    <t>~n's~</t>
  </si>
  <si>
    <t>~lves~</t>
  </si>
  <si>
    <t>~mpt~</t>
  </si>
  <si>
    <t>[pʊ]</t>
  </si>
  <si>
    <t>[zʌ]</t>
  </si>
  <si>
    <t>~bou~</t>
  </si>
  <si>
    <t>[baʊ]</t>
  </si>
  <si>
    <t>[kyu]</t>
  </si>
  <si>
    <t>~dou~</t>
  </si>
  <si>
    <t>[daʊ]</t>
  </si>
  <si>
    <t>~hou~</t>
  </si>
  <si>
    <t>~lou~</t>
  </si>
  <si>
    <t>~mmu~</t>
  </si>
  <si>
    <t>[pyu]</t>
  </si>
  <si>
    <t>[ɹaʊ]</t>
  </si>
  <si>
    <t>~sau~</t>
  </si>
  <si>
    <t>~scu~</t>
  </si>
  <si>
    <t>~shu~</t>
  </si>
  <si>
    <t>[ʃʌ]</t>
  </si>
  <si>
    <t>~sou~</t>
  </si>
  <si>
    <t>[saʊ]</t>
  </si>
  <si>
    <t>~tou~</t>
  </si>
  <si>
    <t>[tʌ]</t>
  </si>
  <si>
    <t>~tru~</t>
  </si>
  <si>
    <t>[tɹʌ]</t>
  </si>
  <si>
    <t>~ciou~</t>
  </si>
  <si>
    <t>~grou~</t>
  </si>
  <si>
    <t>[ɡɹaʊ]</t>
  </si>
  <si>
    <t>[ɡɹu]</t>
  </si>
  <si>
    <t>~ltu~</t>
  </si>
  <si>
    <t>[ltʃə]</t>
  </si>
  <si>
    <t>~mpu~</t>
  </si>
  <si>
    <t>[mpyu]</t>
  </si>
  <si>
    <t>~ntu~</t>
  </si>
  <si>
    <t>[ntʃə]</t>
  </si>
  <si>
    <t>~nstru~</t>
  </si>
  <si>
    <t>[nstɹʌ]</t>
  </si>
  <si>
    <t>~throu~</t>
  </si>
  <si>
    <t>[θɹu]</t>
  </si>
  <si>
    <t>~dow~</t>
  </si>
  <si>
    <t>~jew~</t>
  </si>
  <si>
    <t>~draw~</t>
  </si>
  <si>
    <t>[dɹɔ]</t>
  </si>
  <si>
    <t>~grow~</t>
  </si>
  <si>
    <t>[ɡɹoʊ]</t>
  </si>
  <si>
    <t>~rrow~</t>
  </si>
  <si>
    <t>~view~</t>
  </si>
  <si>
    <t>[vyu]</t>
  </si>
  <si>
    <t>~by~</t>
  </si>
  <si>
    <t>~py~</t>
  </si>
  <si>
    <t>~bly~</t>
  </si>
  <si>
    <t>~cky~</t>
  </si>
  <si>
    <t>~hy~</t>
  </si>
  <si>
    <t>~kay~</t>
  </si>
  <si>
    <t>~lay~</t>
  </si>
  <si>
    <t>~ney~</t>
  </si>
  <si>
    <t>~psy~</t>
  </si>
  <si>
    <t>~roy~</t>
  </si>
  <si>
    <t>[ɹɔɪ]</t>
  </si>
  <si>
    <t>~lley~</t>
  </si>
  <si>
    <t>~stry~</t>
  </si>
  <si>
    <t>~they~</t>
  </si>
  <si>
    <t>[ðeɪ]</t>
  </si>
  <si>
    <t>~mploy~</t>
  </si>
  <si>
    <t>[mplɔɪ]</t>
  </si>
  <si>
    <t>[gɑ]</t>
  </si>
  <si>
    <t>~ka~</t>
  </si>
  <si>
    <t>~za~</t>
  </si>
  <si>
    <t>~boa~</t>
  </si>
  <si>
    <t>~dra~</t>
  </si>
  <si>
    <t>[dɹə]</t>
  </si>
  <si>
    <t>~gna~</t>
  </si>
  <si>
    <t>[ɡnə]</t>
  </si>
  <si>
    <t>~goa~</t>
  </si>
  <si>
    <t>~ja~</t>
  </si>
  <si>
    <t>[dʒæ]</t>
  </si>
  <si>
    <t>~jea~</t>
  </si>
  <si>
    <t>~mma~</t>
  </si>
  <si>
    <t>[mpɛ]</t>
  </si>
  <si>
    <t>[ntæ]</t>
  </si>
  <si>
    <t>~pha~</t>
  </si>
  <si>
    <t>~rba~</t>
  </si>
  <si>
    <t>[ɹbæ]</t>
  </si>
  <si>
    <t>~rda~</t>
  </si>
  <si>
    <t>[ɹnæ]</t>
  </si>
  <si>
    <t>[skæ]</t>
  </si>
  <si>
    <t>[skɛ]</t>
  </si>
  <si>
    <t>[slæ]</t>
  </si>
  <si>
    <t>~ssa~</t>
  </si>
  <si>
    <t>~swa~</t>
  </si>
  <si>
    <t>[swɔ]</t>
  </si>
  <si>
    <t>[θə]</t>
  </si>
  <si>
    <t>[tɹə]</t>
  </si>
  <si>
    <t>~wha~</t>
  </si>
  <si>
    <t>[hwʌ]</t>
  </si>
  <si>
    <t>[zeɪ]</t>
  </si>
  <si>
    <t>[bleɪ]</t>
  </si>
  <si>
    <t>~chea~</t>
  </si>
  <si>
    <t>[tʃi]</t>
  </si>
  <si>
    <t>[kɹeɪ]</t>
  </si>
  <si>
    <t>~dera~</t>
  </si>
  <si>
    <t>[fleɪ]</t>
  </si>
  <si>
    <t>~grea~</t>
  </si>
  <si>
    <t>[dʒeɪ]</t>
  </si>
  <si>
    <t>~lpha~</t>
  </si>
  <si>
    <t>[lfə]</t>
  </si>
  <si>
    <t>[ndeɪ]</t>
  </si>
  <si>
    <t>~ngra~</t>
  </si>
  <si>
    <t>[nɡɹæ]</t>
  </si>
  <si>
    <t>~ntra~</t>
  </si>
  <si>
    <t>[ntɹæ]</t>
  </si>
  <si>
    <t>[ntɹə]</t>
  </si>
  <si>
    <t>~plea~</t>
  </si>
  <si>
    <t>[pli]</t>
  </si>
  <si>
    <t>[plɛ]</t>
  </si>
  <si>
    <t>~ppea~</t>
  </si>
  <si>
    <t>[kweɪ]</t>
  </si>
  <si>
    <t>~rcha~</t>
  </si>
  <si>
    <t>[ɹtʃə]</t>
  </si>
  <si>
    <t>~rsta~</t>
  </si>
  <si>
    <t>[ɹstæ]</t>
  </si>
  <si>
    <t>[sleɪ]</t>
  </si>
  <si>
    <t>~stea~</t>
  </si>
  <si>
    <t>~swea~</t>
  </si>
  <si>
    <t>[swɛ]</t>
  </si>
  <si>
    <t>~trea~</t>
  </si>
  <si>
    <t>[tɹɛ]</t>
  </si>
  <si>
    <t>[tɹi]</t>
  </si>
  <si>
    <t>~mbra~</t>
  </si>
  <si>
    <t>[mbɹeɪ]</t>
  </si>
  <si>
    <t>~mpera~</t>
  </si>
  <si>
    <t>[mpɹə]</t>
  </si>
  <si>
    <t>~ncrea~</t>
  </si>
  <si>
    <t>[nkɹi]</t>
  </si>
  <si>
    <t>[nzleɪ]</t>
  </si>
  <si>
    <t>~rsua~</t>
  </si>
  <si>
    <t>[ɹsweɪ]</t>
  </si>
  <si>
    <t>~sprea~</t>
  </si>
  <si>
    <t>[spɹɛ]</t>
  </si>
  <si>
    <t>~xtra~</t>
  </si>
  <si>
    <t>[kstɹə]</t>
  </si>
  <si>
    <t>~gged~</t>
  </si>
  <si>
    <t>~rned~</t>
  </si>
  <si>
    <t>~sked~</t>
  </si>
  <si>
    <t>[yɪ]</t>
  </si>
  <si>
    <t>~'re~</t>
  </si>
  <si>
    <t>~bbe~</t>
  </si>
  <si>
    <t>~bee~</t>
  </si>
  <si>
    <t>~bse~</t>
  </si>
  <si>
    <t>[bsə]</t>
  </si>
  <si>
    <t>~cie~</t>
  </si>
  <si>
    <t>~die~</t>
  </si>
  <si>
    <t>~dle~</t>
  </si>
  <si>
    <t>~doe~</t>
  </si>
  <si>
    <t>~fie~</t>
  </si>
  <si>
    <t>~gge~</t>
  </si>
  <si>
    <t>~gle~</t>
  </si>
  <si>
    <t>[ɡlɛ]</t>
  </si>
  <si>
    <t>~lee~</t>
  </si>
  <si>
    <t>~lte~</t>
  </si>
  <si>
    <t>~lve~</t>
  </si>
  <si>
    <t>~mee~</t>
  </si>
  <si>
    <t>[mpi]</t>
  </si>
  <si>
    <t>~mse~</t>
  </si>
  <si>
    <t>[msɛ]</t>
  </si>
  <si>
    <t>~nie~</t>
  </si>
  <si>
    <t>[nvə]</t>
  </si>
  <si>
    <t>[nvi]</t>
  </si>
  <si>
    <t>~phe~</t>
  </si>
  <si>
    <t>~pie~</t>
  </si>
  <si>
    <t>~pme~</t>
  </si>
  <si>
    <t>[pmə]</t>
  </si>
  <si>
    <t>[kwə]</t>
  </si>
  <si>
    <t>~ree~</t>
  </si>
  <si>
    <t>~rfe~</t>
  </si>
  <si>
    <t>[ɹfɛ]</t>
  </si>
  <si>
    <t>[ɹfɪ]</t>
  </si>
  <si>
    <t>~rne~</t>
  </si>
  <si>
    <t>[ɹnɛ]</t>
  </si>
  <si>
    <t>~rpe~</t>
  </si>
  <si>
    <t>[ɹpə]</t>
  </si>
  <si>
    <t>[ɹsɛ]</t>
  </si>
  <si>
    <t>~sle~</t>
  </si>
  <si>
    <t>[slə]</t>
  </si>
  <si>
    <t>[spə]</t>
  </si>
  <si>
    <t>~twe~</t>
  </si>
  <si>
    <t>[twɛ]</t>
  </si>
  <si>
    <t>[ksə]</t>
  </si>
  <si>
    <t>~xe~</t>
  </si>
  <si>
    <t>~chee~</t>
  </si>
  <si>
    <t>~chie~</t>
  </si>
  <si>
    <t>~ddre~</t>
  </si>
  <si>
    <t>[dɹɛ]</t>
  </si>
  <si>
    <t>~grie~</t>
  </si>
  <si>
    <t>~knee~</t>
  </si>
  <si>
    <t>~mpre~</t>
  </si>
  <si>
    <t>[mpɹɛ]</t>
  </si>
  <si>
    <t>~ngle~</t>
  </si>
  <si>
    <t>~nque~</t>
  </si>
  <si>
    <t>[ŋkə]</t>
  </si>
  <si>
    <t>~ntle~</t>
  </si>
  <si>
    <t>~rgue~</t>
  </si>
  <si>
    <t>[ɹɡyu]</t>
  </si>
  <si>
    <t>~rthe~</t>
  </si>
  <si>
    <t>[ɹðə]</t>
  </si>
  <si>
    <t>~rtne~</t>
  </si>
  <si>
    <t>[ɹtnə]</t>
  </si>
  <si>
    <t>~shee~</t>
  </si>
  <si>
    <t>[ʃi]</t>
  </si>
  <si>
    <t>~spee~</t>
  </si>
  <si>
    <t>~ssue~</t>
  </si>
  <si>
    <t>[ʃu]</t>
  </si>
  <si>
    <t>~stle~</t>
  </si>
  <si>
    <t>~thie~</t>
  </si>
  <si>
    <t>[θi]</t>
  </si>
  <si>
    <t>~tree~</t>
  </si>
  <si>
    <t>~trie~</t>
  </si>
  <si>
    <t>~veme~</t>
  </si>
  <si>
    <t>[vmə]</t>
  </si>
  <si>
    <t>[kspɪ]</t>
  </si>
  <si>
    <t>~ngthe~</t>
  </si>
  <si>
    <t>[ŋθə]</t>
  </si>
  <si>
    <t>~xpre~</t>
  </si>
  <si>
    <t>[kspɹɛ]</t>
  </si>
  <si>
    <t>~xtre~</t>
  </si>
  <si>
    <t>[kstɹi]</t>
  </si>
  <si>
    <t>~gg~</t>
  </si>
  <si>
    <t>~ph~</t>
  </si>
  <si>
    <t>~lth~</t>
  </si>
  <si>
    <t>~ei~</t>
  </si>
  <si>
    <t>[zi]</t>
  </si>
  <si>
    <t>~bbi~</t>
  </si>
  <si>
    <t>~bvi~</t>
  </si>
  <si>
    <t>[bvɪ]</t>
  </si>
  <si>
    <t>[klɪ]</t>
  </si>
  <si>
    <t>~dgi~</t>
  </si>
  <si>
    <t>[dɹɪ]</t>
  </si>
  <si>
    <t>[fɹɪ]</t>
  </si>
  <si>
    <t>~gai~</t>
  </si>
  <si>
    <t>~ggi~</t>
  </si>
  <si>
    <t>~gni~</t>
  </si>
  <si>
    <t>[ɡnɪ]</t>
  </si>
  <si>
    <t>~gui~</t>
  </si>
  <si>
    <t>[ɡaɪ]</t>
  </si>
  <si>
    <t>~lfi~</t>
  </si>
  <si>
    <t>[lfɪ]</t>
  </si>
  <si>
    <t>~lki~</t>
  </si>
  <si>
    <t>~mbi~</t>
  </si>
  <si>
    <t>[mbɪ]</t>
  </si>
  <si>
    <t>~pli~</t>
  </si>
  <si>
    <t>[plɪ]</t>
  </si>
  <si>
    <t>[plə]</t>
  </si>
  <si>
    <t>~rbi~</t>
  </si>
  <si>
    <t>[ɹbɪ]</t>
  </si>
  <si>
    <t>~rci~</t>
  </si>
  <si>
    <t>[ɹsɪ]</t>
  </si>
  <si>
    <t>[ɹdɪ]</t>
  </si>
  <si>
    <t>~rei~</t>
  </si>
  <si>
    <t>~rvi~</t>
  </si>
  <si>
    <t>[ɹvə]</t>
  </si>
  <si>
    <t>~sai~</t>
  </si>
  <si>
    <t>~sli~</t>
  </si>
  <si>
    <t>[slɪ]</t>
  </si>
  <si>
    <t>~sui~</t>
  </si>
  <si>
    <t>[su]</t>
  </si>
  <si>
    <t>~swi~</t>
  </si>
  <si>
    <t>[swɪ]</t>
  </si>
  <si>
    <t>~vai~</t>
  </si>
  <si>
    <t>[hwɪ]</t>
  </si>
  <si>
    <t>[ɡzɪ]</t>
  </si>
  <si>
    <t>[blaɪ]</t>
  </si>
  <si>
    <t>[kɹaɪ]</t>
  </si>
  <si>
    <t>~dvi~</t>
  </si>
  <si>
    <t>[dvaɪ]</t>
  </si>
  <si>
    <t>~frai~</t>
  </si>
  <si>
    <t>~frui~</t>
  </si>
  <si>
    <t>[fɹu]</t>
  </si>
  <si>
    <t>[mbaɪ]</t>
  </si>
  <si>
    <t>~ngi~</t>
  </si>
  <si>
    <t>~ntai~</t>
  </si>
  <si>
    <t>[nteɪ]</t>
  </si>
  <si>
    <t>~ppli~</t>
  </si>
  <si>
    <t>[slaɪ]</t>
  </si>
  <si>
    <t>[spaɪ]</t>
  </si>
  <si>
    <t>~spri~</t>
  </si>
  <si>
    <t>[spɹɪ]</t>
  </si>
  <si>
    <t>~stai~</t>
  </si>
  <si>
    <t>~thei~</t>
  </si>
  <si>
    <t>~mplai~</t>
  </si>
  <si>
    <t>[mpleɪ]</t>
  </si>
  <si>
    <t>~nqui~</t>
  </si>
  <si>
    <t>[nkwaɪ]</t>
  </si>
  <si>
    <t>[skɹaɪ]</t>
  </si>
  <si>
    <t>~xplai~</t>
  </si>
  <si>
    <t>[kspleɪ]</t>
  </si>
  <si>
    <t>~mn~</t>
  </si>
  <si>
    <t>~den~</t>
  </si>
  <si>
    <t>~ken~</t>
  </si>
  <si>
    <t>~ften~</t>
  </si>
  <si>
    <t>~rden~</t>
  </si>
  <si>
    <t>~sten~</t>
  </si>
  <si>
    <t>[ho]</t>
  </si>
  <si>
    <t>[pa]</t>
  </si>
  <si>
    <t>[ɹɔ]</t>
  </si>
  <si>
    <t>[bu]</t>
  </si>
  <si>
    <t>~bso~</t>
  </si>
  <si>
    <t>[klɑ]</t>
  </si>
  <si>
    <t>~coo~</t>
  </si>
  <si>
    <t>[ku]</t>
  </si>
  <si>
    <t>[kʊ]</t>
  </si>
  <si>
    <t>[kɹɔ]</t>
  </si>
  <si>
    <t>~flo~</t>
  </si>
  <si>
    <t>[fla]</t>
  </si>
  <si>
    <t>~fro~</t>
  </si>
  <si>
    <t>[fɹʌ]</t>
  </si>
  <si>
    <t>~gio~</t>
  </si>
  <si>
    <t>[ɡu]</t>
  </si>
  <si>
    <t>[dʒɔ]</t>
  </si>
  <si>
    <t>~kno~</t>
  </si>
  <si>
    <t>~lco~</t>
  </si>
  <si>
    <t>[lkə]</t>
  </si>
  <si>
    <t>~llo~</t>
  </si>
  <si>
    <t>[məʊ]</t>
  </si>
  <si>
    <t>~moo~</t>
  </si>
  <si>
    <t>~mpo~</t>
  </si>
  <si>
    <t>[mpɔ]</t>
  </si>
  <si>
    <t>~noo~</t>
  </si>
  <si>
    <t>~nto~</t>
  </si>
  <si>
    <t>[ntu]</t>
  </si>
  <si>
    <t>~nvo~</t>
  </si>
  <si>
    <t>[nvɑ]</t>
  </si>
  <si>
    <t>~poo~</t>
  </si>
  <si>
    <t>[pu]</t>
  </si>
  <si>
    <t>~rbo~</t>
  </si>
  <si>
    <t>[ɹbə]</t>
  </si>
  <si>
    <t>~rmo~</t>
  </si>
  <si>
    <t>~rpo~</t>
  </si>
  <si>
    <t>~rro~</t>
  </si>
  <si>
    <t>[skɔ]</t>
  </si>
  <si>
    <t>[səʊ]</t>
  </si>
  <si>
    <t>~tro~</t>
  </si>
  <si>
    <t>[tɹɑ]</t>
  </si>
  <si>
    <t>~two~</t>
  </si>
  <si>
    <t>~wro~</t>
  </si>
  <si>
    <t>~chno~</t>
  </si>
  <si>
    <t>[knɑ]</t>
  </si>
  <si>
    <t>~choo~</t>
  </si>
  <si>
    <t>[tʃu]</t>
  </si>
  <si>
    <t>~gno~</t>
  </si>
  <si>
    <t>[ɡnoʊ]</t>
  </si>
  <si>
    <t>~mpro~</t>
  </si>
  <si>
    <t>[mpɹu]</t>
  </si>
  <si>
    <t>~ngto~</t>
  </si>
  <si>
    <t>[ŋtə]</t>
  </si>
  <si>
    <t>~ntro~</t>
  </si>
  <si>
    <t>[ɹbəʊ]</t>
  </si>
  <si>
    <t>~rco~</t>
  </si>
  <si>
    <t>[ɹkəʊ]</t>
  </si>
  <si>
    <t>[stoʊ]</t>
  </si>
  <si>
    <t>~nclo~</t>
  </si>
  <si>
    <t>[nkloʊ]</t>
  </si>
  <si>
    <t>~nctio~</t>
  </si>
  <si>
    <t>[ŋkʃə]</t>
  </si>
  <si>
    <t>[ntɹoʊ]</t>
  </si>
  <si>
    <t>~schoo~</t>
  </si>
  <si>
    <t>[sku]</t>
  </si>
  <si>
    <t>~ar~</t>
  </si>
  <si>
    <t>~bs~</t>
  </si>
  <si>
    <t>~d's~</t>
  </si>
  <si>
    <t>~rms~</t>
  </si>
  <si>
    <t>~rns~</t>
  </si>
  <si>
    <t>~t's~</t>
  </si>
  <si>
    <t>~bt~</t>
  </si>
  <si>
    <t>~n't~</t>
  </si>
  <si>
    <t>~xt~</t>
  </si>
  <si>
    <t>~sn't~</t>
  </si>
  <si>
    <t>~eu~</t>
  </si>
  <si>
    <t>~gu~</t>
  </si>
  <si>
    <t>[ʃʊ]</t>
  </si>
  <si>
    <t>~blu~</t>
  </si>
  <si>
    <t>[blu]</t>
  </si>
  <si>
    <t>~ccu~</t>
  </si>
  <si>
    <t>~cru~</t>
  </si>
  <si>
    <t>[kɹu]</t>
  </si>
  <si>
    <t>[kɹʌ]</t>
  </si>
  <si>
    <t>~dau~</t>
  </si>
  <si>
    <t>~fau~</t>
  </si>
  <si>
    <t>~fou~</t>
  </si>
  <si>
    <t>[faʊ]</t>
  </si>
  <si>
    <t>[ɡyu]</t>
  </si>
  <si>
    <t>~jou~</t>
  </si>
  <si>
    <t>~lau~</t>
  </si>
  <si>
    <t>~ndu~</t>
  </si>
  <si>
    <t>[ndʌ]</t>
  </si>
  <si>
    <t>~neu~</t>
  </si>
  <si>
    <t>[nʊ]</t>
  </si>
  <si>
    <t>~nou~</t>
  </si>
  <si>
    <t>[naʊ]</t>
  </si>
  <si>
    <t>~pou~</t>
  </si>
  <si>
    <t>[paʊ]</t>
  </si>
  <si>
    <t>[pyʊ]</t>
  </si>
  <si>
    <t>~rru~</t>
  </si>
  <si>
    <t>~rtu~</t>
  </si>
  <si>
    <t>[ɹtu]</t>
  </si>
  <si>
    <t>~thu~</t>
  </si>
  <si>
    <t>[θʌ]</t>
  </si>
  <si>
    <t>[tʊ]</t>
  </si>
  <si>
    <t>[tʃʊ]</t>
  </si>
  <si>
    <t>~xu~</t>
  </si>
  <si>
    <t>[kʃʊ]</t>
  </si>
  <si>
    <t>~beau~</t>
  </si>
  <si>
    <t>[byu]</t>
  </si>
  <si>
    <t>~lcu~</t>
  </si>
  <si>
    <t>[lkyə]</t>
  </si>
  <si>
    <t>~ncou~</t>
  </si>
  <si>
    <t>~nflu~</t>
  </si>
  <si>
    <t>[nflu]</t>
  </si>
  <si>
    <t>~nfu~</t>
  </si>
  <si>
    <t>[nfyu]</t>
  </si>
  <si>
    <t>~scou~</t>
  </si>
  <si>
    <t>[ðoʊ]</t>
  </si>
  <si>
    <t>~tiou~</t>
  </si>
  <si>
    <t>~trou~</t>
  </si>
  <si>
    <t>~pplau~</t>
  </si>
  <si>
    <t>[plɔ]</t>
  </si>
  <si>
    <t>~bow~</t>
  </si>
  <si>
    <t>[dəʊ]</t>
  </si>
  <si>
    <t>~law~</t>
  </si>
  <si>
    <t>~low~</t>
  </si>
  <si>
    <t>~now~</t>
  </si>
  <si>
    <t>~brow~</t>
  </si>
  <si>
    <t>[bɹaʊ]</t>
  </si>
  <si>
    <t>~crow~</t>
  </si>
  <si>
    <t>[kɹaʊ]</t>
  </si>
  <si>
    <t>~flow~</t>
  </si>
  <si>
    <t>[floʊ]</t>
  </si>
  <si>
    <t>~snow~</t>
  </si>
  <si>
    <t>[snoʊ]</t>
  </si>
  <si>
    <t>~vy~</t>
  </si>
  <si>
    <t>~zy~</t>
  </si>
  <si>
    <t>~bay~</t>
  </si>
  <si>
    <t>~bey~</t>
  </si>
  <si>
    <t>~dly~</t>
  </si>
  <si>
    <t>[dlɪ]</t>
  </si>
  <si>
    <t>~guy~</t>
  </si>
  <si>
    <t>~hay~</t>
  </si>
  <si>
    <t>~loy~</t>
  </si>
  <si>
    <t>[lɔɪ]</t>
  </si>
  <si>
    <t>~may~</t>
  </si>
  <si>
    <t>~nny~</t>
  </si>
  <si>
    <t>~ray~</t>
  </si>
  <si>
    <t>~say~</t>
  </si>
  <si>
    <t>~ctly~</t>
  </si>
  <si>
    <t>[ktlɪ]</t>
  </si>
  <si>
    <t>~dry~</t>
  </si>
  <si>
    <t>~joy~</t>
  </si>
  <si>
    <t>~ngry~</t>
  </si>
  <si>
    <t>[ŋɡɹɪ]</t>
  </si>
  <si>
    <t>~nkey~</t>
  </si>
  <si>
    <t>~nnoy~</t>
  </si>
  <si>
    <t>[nɔɪ]</t>
  </si>
  <si>
    <t>~ntly~</t>
  </si>
  <si>
    <t>[ntlɪ]</t>
  </si>
  <si>
    <t>~ntry~</t>
  </si>
  <si>
    <t>[ntɹɪ]</t>
  </si>
  <si>
    <t>~ply~</t>
  </si>
  <si>
    <t>[plaɪ]</t>
  </si>
  <si>
    <t>~pply~</t>
  </si>
  <si>
    <t>~rdly~</t>
  </si>
  <si>
    <t>[ɹdlɪ]</t>
  </si>
  <si>
    <t>~rgy~</t>
  </si>
  <si>
    <t>[ɹdʒɪ]</t>
  </si>
  <si>
    <t>~rney~</t>
  </si>
  <si>
    <t>~sfy~</t>
  </si>
  <si>
    <t>[sfaɪ]</t>
  </si>
  <si>
    <t>~tely~</t>
  </si>
  <si>
    <t>[tlɪ]</t>
  </si>
  <si>
    <t>~try~</t>
  </si>
  <si>
    <t>~njoy~</t>
  </si>
  <si>
    <t>[ndʒɔɪ]</t>
  </si>
  <si>
    <t>~o'~</t>
  </si>
  <si>
    <t>~s'~</t>
  </si>
  <si>
    <t>~y'~</t>
  </si>
  <si>
    <t>[jʊ]</t>
  </si>
  <si>
    <t>~ns'~</t>
  </si>
  <si>
    <t>~rs'~</t>
  </si>
  <si>
    <t>~oa~</t>
  </si>
  <si>
    <t>[wæ]</t>
  </si>
  <si>
    <t>[zæ]</t>
  </si>
  <si>
    <t>[zɑ]</t>
  </si>
  <si>
    <t>~cca~</t>
  </si>
  <si>
    <t>~cea~</t>
  </si>
  <si>
    <t>~cka~</t>
  </si>
  <si>
    <t>[klə]</t>
  </si>
  <si>
    <t>[klɛ]</t>
  </si>
  <si>
    <t>~dia~</t>
  </si>
  <si>
    <t>[dɹæ]</t>
  </si>
  <si>
    <t>[flə]</t>
  </si>
  <si>
    <t>~gga~</t>
  </si>
  <si>
    <t>~gha~</t>
  </si>
  <si>
    <t>[ɡɔ]</t>
  </si>
  <si>
    <t>~gua~</t>
  </si>
  <si>
    <t>[ɡwə]</t>
  </si>
  <si>
    <t>~kfa~</t>
  </si>
  <si>
    <t>[kfə]</t>
  </si>
  <si>
    <t>~kua~</t>
  </si>
  <si>
    <t>~kwa~</t>
  </si>
  <si>
    <t>~lua~</t>
  </si>
  <si>
    <t>~lva~</t>
  </si>
  <si>
    <t>[lvə]</t>
  </si>
  <si>
    <t>~mba~</t>
  </si>
  <si>
    <t>[mbæ]</t>
  </si>
  <si>
    <t>~mda~</t>
  </si>
  <si>
    <t>[mdə]</t>
  </si>
  <si>
    <t>~moa~</t>
  </si>
  <si>
    <t>~nga~</t>
  </si>
  <si>
    <t>~nna~</t>
  </si>
  <si>
    <t>~nwa~</t>
  </si>
  <si>
    <t>[nwə]</t>
  </si>
  <si>
    <t>[phæ]</t>
  </si>
  <si>
    <t>~ppa~</t>
  </si>
  <si>
    <t>~pta~</t>
  </si>
  <si>
    <t>[ptə]</t>
  </si>
  <si>
    <t>~rfa~</t>
  </si>
  <si>
    <t>[ɹfə]</t>
  </si>
  <si>
    <t>[ɹɡæ]</t>
  </si>
  <si>
    <t>[ɹɡɑ]</t>
  </si>
  <si>
    <t>~rha~</t>
  </si>
  <si>
    <t>[ɹhæ]</t>
  </si>
  <si>
    <t>~rla~</t>
  </si>
  <si>
    <t>[ɹlæ]</t>
  </si>
  <si>
    <t>~rva~</t>
  </si>
  <si>
    <t>[ɹvɑ]</t>
  </si>
  <si>
    <t>~saa~</t>
  </si>
  <si>
    <t>~sba~</t>
  </si>
  <si>
    <t>[zbə]</t>
  </si>
  <si>
    <t>[skə]</t>
  </si>
  <si>
    <t>[slɑ]</t>
  </si>
  <si>
    <t>~sma~</t>
  </si>
  <si>
    <t>[smɑ]</t>
  </si>
  <si>
    <t>[smɔ]</t>
  </si>
  <si>
    <t>~sna~</t>
  </si>
  <si>
    <t>[snɑ]</t>
  </si>
  <si>
    <t>~soa~</t>
  </si>
  <si>
    <t>[spæ]</t>
  </si>
  <si>
    <t>[swɑ]</t>
  </si>
  <si>
    <t>[θeɪ]</t>
  </si>
  <si>
    <t>~wra~</t>
  </si>
  <si>
    <t>~yea~</t>
  </si>
  <si>
    <t>~zza~</t>
  </si>
  <si>
    <t>~blea~</t>
  </si>
  <si>
    <t>[bli]</t>
  </si>
  <si>
    <t>[bɹi]</t>
  </si>
  <si>
    <t>~ckha~</t>
  </si>
  <si>
    <t>[khə]</t>
  </si>
  <si>
    <t>~clea~</t>
  </si>
  <si>
    <t>[kli]</t>
  </si>
  <si>
    <t>~cola~</t>
  </si>
  <si>
    <t>~czka~</t>
  </si>
  <si>
    <t>[tʃkə]</t>
  </si>
  <si>
    <t>~dema~</t>
  </si>
  <si>
    <t>[dmə]</t>
  </si>
  <si>
    <t>[dɹəɪ]</t>
  </si>
  <si>
    <t>~drea~</t>
  </si>
  <si>
    <t>[dɹi]</t>
  </si>
  <si>
    <t>~floa~</t>
  </si>
  <si>
    <t>~geta~</t>
  </si>
  <si>
    <t>[dʒtə]</t>
  </si>
  <si>
    <t>[ɹɡlæ]</t>
  </si>
  <si>
    <t>~ldfa~</t>
  </si>
  <si>
    <t>[ldfɑ]</t>
  </si>
  <si>
    <t>~llea~</t>
  </si>
  <si>
    <t>~lrea~</t>
  </si>
  <si>
    <t>[lɹɛ]</t>
  </si>
  <si>
    <t>~lroa~</t>
  </si>
  <si>
    <t>[lɹoʊ]</t>
  </si>
  <si>
    <t>~lta~</t>
  </si>
  <si>
    <t>[lteɪ]</t>
  </si>
  <si>
    <t>~mbda~</t>
  </si>
  <si>
    <t>~ncia~</t>
  </si>
  <si>
    <t>~ndra~</t>
  </si>
  <si>
    <t>[ndɹə]</t>
  </si>
  <si>
    <t>~ngua~</t>
  </si>
  <si>
    <t>[ŋɡwə]</t>
  </si>
  <si>
    <t>~nsa~</t>
  </si>
  <si>
    <t>[nseɪ]</t>
  </si>
  <si>
    <t>~nspa~</t>
  </si>
  <si>
    <t>[nspɛ]</t>
  </si>
  <si>
    <t>~nsta~</t>
  </si>
  <si>
    <t>[nstæ]</t>
  </si>
  <si>
    <t>[nstɑ]</t>
  </si>
  <si>
    <t>[nstə]</t>
  </si>
  <si>
    <t>~pboa~</t>
  </si>
  <si>
    <t>~pda~</t>
  </si>
  <si>
    <t>[pdeɪ]</t>
  </si>
  <si>
    <t>~phea~</t>
  </si>
  <si>
    <t>~phra~</t>
  </si>
  <si>
    <t>~prea~</t>
  </si>
  <si>
    <t>[pɹi]</t>
  </si>
  <si>
    <t>[ɹbeɪ]</t>
  </si>
  <si>
    <t>~rcea~</t>
  </si>
  <si>
    <t>~rcia~</t>
  </si>
  <si>
    <t>[ɹʃə]</t>
  </si>
  <si>
    <t>~rgla~</t>
  </si>
  <si>
    <t>[ɹɡlə]</t>
  </si>
  <si>
    <t>~rlia~</t>
  </si>
  <si>
    <t>[ɹlə]</t>
  </si>
  <si>
    <t>~rria~</t>
  </si>
  <si>
    <t>[ɹseɪ]</t>
  </si>
  <si>
    <t>~rtra~</t>
  </si>
  <si>
    <t>[ɹtɹə]</t>
  </si>
  <si>
    <t>~scra~</t>
  </si>
  <si>
    <t>[skɹæ]</t>
  </si>
  <si>
    <t>~shna~</t>
  </si>
  <si>
    <t>[ʃnə]</t>
  </si>
  <si>
    <t>~smea~</t>
  </si>
  <si>
    <t>[smɪ]</t>
  </si>
  <si>
    <t>[sneɪ]</t>
  </si>
  <si>
    <t>~squa~</t>
  </si>
  <si>
    <t>[skwɑ]</t>
  </si>
  <si>
    <t>[skwɛ]</t>
  </si>
  <si>
    <t>[skwɔ]</t>
  </si>
  <si>
    <t>~stia~</t>
  </si>
  <si>
    <t>~stma~</t>
  </si>
  <si>
    <t>[smə]</t>
  </si>
  <si>
    <t>~tcza~</t>
  </si>
  <si>
    <t>[ttʃæ]</t>
  </si>
  <si>
    <t>~twea~</t>
  </si>
  <si>
    <t>[twi]</t>
  </si>
  <si>
    <t>~vera~</t>
  </si>
  <si>
    <t>[vɹə]</t>
  </si>
  <si>
    <t>~whea~</t>
  </si>
  <si>
    <t>[ɹtsɑ]</t>
  </si>
  <si>
    <t>~ld-fa~</t>
  </si>
  <si>
    <t>[ldfæ]</t>
  </si>
  <si>
    <t>~lesma~</t>
  </si>
  <si>
    <t>[lzmə]</t>
  </si>
  <si>
    <t>~nstea~</t>
  </si>
  <si>
    <t>[nstɛ]</t>
  </si>
  <si>
    <t>[ɹpleɪ]</t>
  </si>
  <si>
    <t>~pproa~</t>
  </si>
  <si>
    <t>~rdboa~</t>
  </si>
  <si>
    <t>[ɹdbɔ]</t>
  </si>
  <si>
    <t>~rehea~</t>
  </si>
  <si>
    <t>[skɹeɪ]</t>
  </si>
  <si>
    <t>~strea~</t>
  </si>
  <si>
    <t>[stɹi]</t>
  </si>
  <si>
    <t>~throa~</t>
  </si>
  <si>
    <t>[θɹoʊ]</t>
  </si>
  <si>
    <t>~tiona~</t>
  </si>
  <si>
    <t>~xpla~</t>
  </si>
  <si>
    <t>[ksplə]</t>
  </si>
  <si>
    <t>~xcha~</t>
  </si>
  <si>
    <t>[kstʃeɪ]</t>
  </si>
  <si>
    <t>~nc~</t>
  </si>
  <si>
    <t>~sc~</t>
  </si>
  <si>
    <t>~rc~</t>
  </si>
  <si>
    <t>~bed~</t>
  </si>
  <si>
    <t>~ged~</t>
  </si>
  <si>
    <t>~ped~</t>
  </si>
  <si>
    <t>~rld~</t>
  </si>
  <si>
    <t>~ched~</t>
  </si>
  <si>
    <t>~cked~</t>
  </si>
  <si>
    <t>~ffed~</t>
  </si>
  <si>
    <t>~lked~</t>
  </si>
  <si>
    <t>~lved~</t>
  </si>
  <si>
    <t>~nged~</t>
  </si>
  <si>
    <t>~nned~</t>
  </si>
  <si>
    <t>~pled~</t>
  </si>
  <si>
    <t>~rged~</t>
  </si>
  <si>
    <t>~rked~</t>
  </si>
  <si>
    <t>~rred~</t>
  </si>
  <si>
    <t>~ssed~</t>
  </si>
  <si>
    <t>~ngled~</t>
  </si>
  <si>
    <t>~ee~</t>
  </si>
  <si>
    <t>[vi]</t>
  </si>
  <si>
    <t>~'ve~</t>
  </si>
  <si>
    <t>[bəɪ]</t>
  </si>
  <si>
    <t>[blɛ]</t>
  </si>
  <si>
    <t>~bne~</t>
  </si>
  <si>
    <t>[bnə]</t>
  </si>
  <si>
    <t>~bre~</t>
  </si>
  <si>
    <t>~bte~</t>
  </si>
  <si>
    <t>~bye~</t>
  </si>
  <si>
    <t>~cee~</t>
  </si>
  <si>
    <t>~cle~</t>
  </si>
  <si>
    <t>~coe~</t>
  </si>
  <si>
    <t>[kɹɛ]</t>
  </si>
  <si>
    <t>[kti]</t>
  </si>
  <si>
    <t>~dje~</t>
  </si>
  <si>
    <t>~dre~</t>
  </si>
  <si>
    <t>~due~</t>
  </si>
  <si>
    <t>[dvɛ]</t>
  </si>
  <si>
    <t>~dwe~</t>
  </si>
  <si>
    <t>[dwɛ]</t>
  </si>
  <si>
    <t>~fye~</t>
  </si>
  <si>
    <t>~ghe~</t>
  </si>
  <si>
    <t>~gie~</t>
  </si>
  <si>
    <t>~gne~</t>
  </si>
  <si>
    <t>~goe~</t>
  </si>
  <si>
    <t>~hee~</t>
  </si>
  <si>
    <t>~ite~</t>
  </si>
  <si>
    <t>~jee~</t>
  </si>
  <si>
    <t>~kne~</t>
  </si>
  <si>
    <t>~kre~</t>
  </si>
  <si>
    <t>~lbe~</t>
  </si>
  <si>
    <t>[lbə]</t>
  </si>
  <si>
    <t>~lke~</t>
  </si>
  <si>
    <t>[lkɪ]</t>
  </si>
  <si>
    <t>~lme~</t>
  </si>
  <si>
    <t>[lmə]</t>
  </si>
  <si>
    <t>~lue~</t>
  </si>
  <si>
    <t>[lyu]</t>
  </si>
  <si>
    <t>~mie~</t>
  </si>
  <si>
    <t>~mre~</t>
  </si>
  <si>
    <t>[mɹə]</t>
  </si>
  <si>
    <t>~nbe~</t>
  </si>
  <si>
    <t>[nbə]</t>
  </si>
  <si>
    <t>[ŋə]</t>
  </si>
  <si>
    <t>~nke~</t>
  </si>
  <si>
    <t>~nle~</t>
  </si>
  <si>
    <t>[nlɛ]</t>
  </si>
  <si>
    <t>~nme~</t>
  </si>
  <si>
    <t>[nmə]</t>
  </si>
  <si>
    <t>[nmɛ]</t>
  </si>
  <si>
    <t>~nue~</t>
  </si>
  <si>
    <t>~owe~</t>
  </si>
  <si>
    <t>[pye]</t>
  </si>
  <si>
    <t>~pte~</t>
  </si>
  <si>
    <t>[ptɛ]</t>
  </si>
  <si>
    <t>~rbe~</t>
  </si>
  <si>
    <t>[ɹɡɛ]</t>
  </si>
  <si>
    <t>[ɹkɛ]</t>
  </si>
  <si>
    <t>~rle~</t>
  </si>
  <si>
    <t>[ɹni]</t>
  </si>
  <si>
    <t>[ɹsi]</t>
  </si>
  <si>
    <t>~ske~</t>
  </si>
  <si>
    <t>~sme~</t>
  </si>
  <si>
    <t>[smɛ]</t>
  </si>
  <si>
    <t>~swe~</t>
  </si>
  <si>
    <t>~tee~</t>
  </si>
  <si>
    <t>[ði]</t>
  </si>
  <si>
    <t>[θɛ]</t>
  </si>
  <si>
    <t>[tlə]</t>
  </si>
  <si>
    <t>~tme~</t>
  </si>
  <si>
    <t>[tmə]</t>
  </si>
  <si>
    <t>~tne~</t>
  </si>
  <si>
    <t>[tnə]</t>
  </si>
  <si>
    <t>~toe~</t>
  </si>
  <si>
    <t>~tre~</t>
  </si>
  <si>
    <t>~tue~</t>
  </si>
  <si>
    <t>~tye~</t>
  </si>
  <si>
    <t>~vie~</t>
  </si>
  <si>
    <t>~wre~</t>
  </si>
  <si>
    <t>~yee~</t>
  </si>
  <si>
    <t>~yie~</t>
  </si>
  <si>
    <t>[yi]</t>
  </si>
  <si>
    <t>~blee~</t>
  </si>
  <si>
    <t>~blue~</t>
  </si>
  <si>
    <t>~bree~</t>
  </si>
  <si>
    <t>~btle~</t>
  </si>
  <si>
    <t>~ccee~</t>
  </si>
  <si>
    <t>[ksi]</t>
  </si>
  <si>
    <t>~cfee~</t>
  </si>
  <si>
    <t>[kfi]</t>
  </si>
  <si>
    <t>~cree~</t>
  </si>
  <si>
    <t>~ctre~</t>
  </si>
  <si>
    <t>[ktɹə]</t>
  </si>
  <si>
    <t>~erce~</t>
  </si>
  <si>
    <t>~ffee~</t>
  </si>
  <si>
    <t>~ftee~</t>
  </si>
  <si>
    <t>[fti]</t>
  </si>
  <si>
    <t>~ggle~</t>
  </si>
  <si>
    <t>~glue~</t>
  </si>
  <si>
    <t>[ɡlu]</t>
  </si>
  <si>
    <t>~gnee~</t>
  </si>
  <si>
    <t>[ɡni]</t>
  </si>
  <si>
    <t>~groe~</t>
  </si>
  <si>
    <t>~grue~</t>
  </si>
  <si>
    <t>~ldie~</t>
  </si>
  <si>
    <t>[ldʒə]</t>
  </si>
  <si>
    <t>~ldre~</t>
  </si>
  <si>
    <t>[ldɹɛ]</t>
  </si>
  <si>
    <t>[lməɪ]</t>
  </si>
  <si>
    <t>~ltie~</t>
  </si>
  <si>
    <t>~mbre~</t>
  </si>
  <si>
    <t>[mbɹɛ]</t>
  </si>
  <si>
    <t>~mmee~</t>
  </si>
  <si>
    <t>~mmie~</t>
  </si>
  <si>
    <t>~mpbe~</t>
  </si>
  <si>
    <t>[mbɛ]</t>
  </si>
  <si>
    <t>[mplɛ]</t>
  </si>
  <si>
    <t>[mpɹɪ]</t>
  </si>
  <si>
    <t>~ncie~</t>
  </si>
  <si>
    <t>~ndee~</t>
  </si>
  <si>
    <t>[ndi]</t>
  </si>
  <si>
    <t>~ndke~</t>
  </si>
  <si>
    <t>[ndʒɪ]</t>
  </si>
  <si>
    <t>~ngue~</t>
  </si>
  <si>
    <t>~nkle~</t>
  </si>
  <si>
    <t>[ŋkwə]</t>
  </si>
  <si>
    <t>[ŋkwɛ]</t>
  </si>
  <si>
    <t>~nsce~</t>
  </si>
  <si>
    <t>~nsfe~</t>
  </si>
  <si>
    <t>~nswe~</t>
  </si>
  <si>
    <t>[ntəɪ]</t>
  </si>
  <si>
    <t>~nthe~</t>
  </si>
  <si>
    <t>[nθə]</t>
  </si>
  <si>
    <t>~ntre~</t>
  </si>
  <si>
    <t>~pele~</t>
  </si>
  <si>
    <t>~phre~</t>
  </si>
  <si>
    <t>~pple~</t>
  </si>
  <si>
    <t>~prie~</t>
  </si>
  <si>
    <t>~quee~</t>
  </si>
  <si>
    <t>[kwi]</t>
  </si>
  <si>
    <t>~rdle~</t>
  </si>
  <si>
    <t>[ɹdlə]</t>
  </si>
  <si>
    <t>~rdne~</t>
  </si>
  <si>
    <t>[ɹdnə]</t>
  </si>
  <si>
    <t>[ɹdʒə]</t>
  </si>
  <si>
    <t>~rmle~</t>
  </si>
  <si>
    <t>[ɹmlə]</t>
  </si>
  <si>
    <t>~rnme~</t>
  </si>
  <si>
    <t>[ɹnmɛ]</t>
  </si>
  <si>
    <t>~rple~</t>
  </si>
  <si>
    <t>~rpse~</t>
  </si>
  <si>
    <t>[ɹpsə]</t>
  </si>
  <si>
    <t>~rtme~</t>
  </si>
  <si>
    <t>[ɹtmə]</t>
  </si>
  <si>
    <t>~rtue~</t>
  </si>
  <si>
    <t>[ɹtʃu]</t>
  </si>
  <si>
    <t>[ɹveɪ]</t>
  </si>
  <si>
    <t>~sche~</t>
  </si>
  <si>
    <t>~scle~</t>
  </si>
  <si>
    <t>[sklɪ]</t>
  </si>
  <si>
    <t>~scue~</t>
  </si>
  <si>
    <t>[skyu]</t>
  </si>
  <si>
    <t>~seme~</t>
  </si>
  <si>
    <t>[zmə]</t>
  </si>
  <si>
    <t>~shie~</t>
  </si>
  <si>
    <t>~shme~</t>
  </si>
  <si>
    <t>[ʃmə]</t>
  </si>
  <si>
    <t>~shoe~</t>
  </si>
  <si>
    <t>~sine~</t>
  </si>
  <si>
    <t>[znə]</t>
  </si>
  <si>
    <t>[znɪ]</t>
  </si>
  <si>
    <t>~sphe~</t>
  </si>
  <si>
    <t>[sfɪ]</t>
  </si>
  <si>
    <t>~sple~</t>
  </si>
  <si>
    <t>[splɛ]</t>
  </si>
  <si>
    <t>~stme~</t>
  </si>
  <si>
    <t>[stmə]</t>
  </si>
  <si>
    <t>~szwe~</t>
  </si>
  <si>
    <t>[ʃvɛ]</t>
  </si>
  <si>
    <t>~tche~</t>
  </si>
  <si>
    <t>~teme~</t>
  </si>
  <si>
    <t>~tene~</t>
  </si>
  <si>
    <t>~true~</t>
  </si>
  <si>
    <t>[tɹu]</t>
  </si>
  <si>
    <t>~ttee~</t>
  </si>
  <si>
    <t>~twee~</t>
  </si>
  <si>
    <t>~whee~</t>
  </si>
  <si>
    <t>~xtee~</t>
  </si>
  <si>
    <t>[ksti]</t>
  </si>
  <si>
    <t>~xtie~</t>
  </si>
  <si>
    <t>[kstɪ]</t>
  </si>
  <si>
    <t>~zzle~</t>
  </si>
  <si>
    <t>~flawe~</t>
  </si>
  <si>
    <t>[flɔ]</t>
  </si>
  <si>
    <t>~netie~</t>
  </si>
  <si>
    <t>[nti]</t>
  </si>
  <si>
    <t>~nscie~</t>
  </si>
  <si>
    <t>~ntrie~</t>
  </si>
  <si>
    <t>~rchie~</t>
  </si>
  <si>
    <t>[ɹtʃɪ]</t>
  </si>
  <si>
    <t>~scree~</t>
  </si>
  <si>
    <t>[skɹi]</t>
  </si>
  <si>
    <t>~stree~</t>
  </si>
  <si>
    <t>~three~</t>
  </si>
  <si>
    <t>[θɹi]</t>
  </si>
  <si>
    <t>~rf~</t>
  </si>
  <si>
    <t>~dg~</t>
  </si>
  <si>
    <t>~lg~</t>
  </si>
  <si>
    <t>~rg~</t>
  </si>
  <si>
    <t>~h~</t>
  </si>
  <si>
    <t>~oh~</t>
  </si>
  <si>
    <t>~uh~</t>
  </si>
  <si>
    <t>~coh~</t>
  </si>
  <si>
    <t>~fah~</t>
  </si>
  <si>
    <t>~fth~</t>
  </si>
  <si>
    <t>~goh~</t>
  </si>
  <si>
    <t>~joh~</t>
  </si>
  <si>
    <t>~koh~</t>
  </si>
  <si>
    <t>~pth~</t>
  </si>
  <si>
    <t>~rah~</t>
  </si>
  <si>
    <t>~weh~</t>
  </si>
  <si>
    <t>~ghth~</t>
  </si>
  <si>
    <t>~lvth~</t>
  </si>
  <si>
    <t>~rrah~</t>
  </si>
  <si>
    <t>~woeh~</t>
  </si>
  <si>
    <t>[woʊ]</t>
  </si>
  <si>
    <t>~yeah~</t>
  </si>
  <si>
    <t>[yæ]</t>
  </si>
  <si>
    <t>~oi~</t>
  </si>
  <si>
    <t>~bei~</t>
  </si>
  <si>
    <t>~boi~</t>
  </si>
  <si>
    <t>[bɔɪ]</t>
  </si>
  <si>
    <t>~cci~</t>
  </si>
  <si>
    <t>~coi~</t>
  </si>
  <si>
    <t>[kɔɪ]</t>
  </si>
  <si>
    <t>~dai~</t>
  </si>
  <si>
    <t>~fei~</t>
  </si>
  <si>
    <t>[gaɪ]</t>
  </si>
  <si>
    <t>~gri~</t>
  </si>
  <si>
    <t>[ɡɹɪ]</t>
  </si>
  <si>
    <t>~ifi~</t>
  </si>
  <si>
    <t>~jui~</t>
  </si>
  <si>
    <t>~kki~</t>
  </si>
  <si>
    <t>~kni~</t>
  </si>
  <si>
    <t>~kri~</t>
  </si>
  <si>
    <t>~lai~</t>
  </si>
  <si>
    <t>~ldi~</t>
  </si>
  <si>
    <t>[ldɪ]</t>
  </si>
  <si>
    <t>~lei~</t>
  </si>
  <si>
    <t>[lyɪ]</t>
  </si>
  <si>
    <t>[məɪ]</t>
  </si>
  <si>
    <t>~nai~</t>
  </si>
  <si>
    <t>[ŋɡɪ]</t>
  </si>
  <si>
    <t>~noi~</t>
  </si>
  <si>
    <t>~nui~</t>
  </si>
  <si>
    <t>[nvɪ]</t>
  </si>
  <si>
    <t>~nwi~</t>
  </si>
  <si>
    <t>~pci~</t>
  </si>
  <si>
    <t>[psɪ]</t>
  </si>
  <si>
    <t>~pei~</t>
  </si>
  <si>
    <t>~phi~</t>
  </si>
  <si>
    <t>~pti~</t>
  </si>
  <si>
    <t>[ptɪ]</t>
  </si>
  <si>
    <t>[ɹdi]</t>
  </si>
  <si>
    <t>~rgi~</t>
  </si>
  <si>
    <t>[ɹɡɪ]</t>
  </si>
  <si>
    <t>~rki~</t>
  </si>
  <si>
    <t>[ɹkɪ]</t>
  </si>
  <si>
    <t>~roi~</t>
  </si>
  <si>
    <t>~rsi~</t>
  </si>
  <si>
    <t>~sei~</t>
  </si>
  <si>
    <t>[ʃaɪ]</t>
  </si>
  <si>
    <t>~smi~</t>
  </si>
  <si>
    <t>~sni~</t>
  </si>
  <si>
    <t>[snɪ]</t>
  </si>
  <si>
    <t>~soi~</t>
  </si>
  <si>
    <t>[sɔɪ]</t>
  </si>
  <si>
    <t>[twɪ]</t>
  </si>
  <si>
    <t>~vei~</t>
  </si>
  <si>
    <t>[vwə]</t>
  </si>
  <si>
    <t>~brai~</t>
  </si>
  <si>
    <t>~brei~</t>
  </si>
  <si>
    <t>~bsi~</t>
  </si>
  <si>
    <t>[bsaɪ]</t>
  </si>
  <si>
    <t>~btai~</t>
  </si>
  <si>
    <t>[bteɪ]</t>
  </si>
  <si>
    <t>~choi~</t>
  </si>
  <si>
    <t>[tʃɔɪ]</t>
  </si>
  <si>
    <t>~chti~</t>
  </si>
  <si>
    <t>~clai~</t>
  </si>
  <si>
    <t>[kleɪ]</t>
  </si>
  <si>
    <t>~cnei~</t>
  </si>
  <si>
    <t>[kni]</t>
  </si>
  <si>
    <t>[dmaɪ]</t>
  </si>
  <si>
    <t>~ffai~</t>
  </si>
  <si>
    <t>~ffei~</t>
  </si>
  <si>
    <t>~ffri~</t>
  </si>
  <si>
    <t>~fli~</t>
  </si>
  <si>
    <t>[flaɪ]</t>
  </si>
  <si>
    <t>~frei~</t>
  </si>
  <si>
    <t>[ɡnaɪ]</t>
  </si>
  <si>
    <t>~grai~</t>
  </si>
  <si>
    <t>[ɡɹaɪ]</t>
  </si>
  <si>
    <t>~gski~</t>
  </si>
  <si>
    <t>[ɡskɪ]</t>
  </si>
  <si>
    <t>[ltaɪ]</t>
  </si>
  <si>
    <t>~mbli~</t>
  </si>
  <si>
    <t>[mblɪ]</t>
  </si>
  <si>
    <t>~meti~</t>
  </si>
  <si>
    <t>[mtaɪ]</t>
  </si>
  <si>
    <t>~mpai~</t>
  </si>
  <si>
    <t>[mpeɪ]</t>
  </si>
  <si>
    <t>~mpi~</t>
  </si>
  <si>
    <t>[mpaɪ]</t>
  </si>
  <si>
    <t>[mplɪ]</t>
  </si>
  <si>
    <t>~ndai~</t>
  </si>
  <si>
    <t>[ndɛ]</t>
  </si>
  <si>
    <t>~nfli~</t>
  </si>
  <si>
    <t>[nflɪ]</t>
  </si>
  <si>
    <t>~ngli~</t>
  </si>
  <si>
    <t>[ŋɡlɪ]</t>
  </si>
  <si>
    <t>~nli~</t>
  </si>
  <si>
    <t>[nlaɪ]</t>
  </si>
  <si>
    <t>~nshi~</t>
  </si>
  <si>
    <t>[nʃɪ]</t>
  </si>
  <si>
    <t>[nsaɪ]</t>
  </si>
  <si>
    <t>[ntaɪ]</t>
  </si>
  <si>
    <t>~nxi~</t>
  </si>
  <si>
    <t>[ŋzaɪ]</t>
  </si>
  <si>
    <t>~onsi~</t>
  </si>
  <si>
    <t>~plai~</t>
  </si>
  <si>
    <t>~prai~</t>
  </si>
  <si>
    <t>[pɹeɪ]</t>
  </si>
  <si>
    <t>~ptai~</t>
  </si>
  <si>
    <t>~quai~</t>
  </si>
  <si>
    <t>[ɹsaɪ]</t>
  </si>
  <si>
    <t>~rgai~</t>
  </si>
  <si>
    <t>~rshi~</t>
  </si>
  <si>
    <t>[ɹʃɪ]</t>
  </si>
  <si>
    <t>~rski~</t>
  </si>
  <si>
    <t>[ɹskɪ]</t>
  </si>
  <si>
    <t>[ɹtɛ]</t>
  </si>
  <si>
    <t>[ɹtaɪ]</t>
  </si>
  <si>
    <t>~schi~</t>
  </si>
  <si>
    <t>~shli~</t>
  </si>
  <si>
    <t>[ʃlaɪ]</t>
  </si>
  <si>
    <t>[smaɪ]</t>
  </si>
  <si>
    <t>[snaɪ]</t>
  </si>
  <si>
    <t>~spai~</t>
  </si>
  <si>
    <t>~spli~</t>
  </si>
  <si>
    <t>[splɪ]</t>
  </si>
  <si>
    <t>~spoi~</t>
  </si>
  <si>
    <t>[spɔɪ]</t>
  </si>
  <si>
    <t>~tchi~</t>
  </si>
  <si>
    <t>~tli~</t>
  </si>
  <si>
    <t>[ɹtlɪ]</t>
  </si>
  <si>
    <t>[tlaɪ]</t>
  </si>
  <si>
    <t>~ttri~</t>
  </si>
  <si>
    <t>~veni~</t>
  </si>
  <si>
    <t>[vnɪ]</t>
  </si>
  <si>
    <t>~xti~</t>
  </si>
  <si>
    <t>~ghtni~</t>
  </si>
  <si>
    <t>[tnɪ]</t>
  </si>
  <si>
    <t>~nckli~</t>
  </si>
  <si>
    <t>[ŋklɪ]</t>
  </si>
  <si>
    <t>~nclai~</t>
  </si>
  <si>
    <t>[nklɛ]</t>
  </si>
  <si>
    <t>~ndshi~</t>
  </si>
  <si>
    <t>[ndʃɪ]</t>
  </si>
  <si>
    <t>~nscri~</t>
  </si>
  <si>
    <t>[nskɹɪ]</t>
  </si>
  <si>
    <t>~rpri~</t>
  </si>
  <si>
    <t>[ɹpɹaɪ]</t>
  </si>
  <si>
    <t>[nskɹaɪ]</t>
  </si>
  <si>
    <t>~schlei~</t>
  </si>
  <si>
    <t>~'ll~</t>
  </si>
  <si>
    <t>~cal~</t>
  </si>
  <si>
    <t>~rcel~</t>
  </si>
  <si>
    <t>~ssel~</t>
  </si>
  <si>
    <t>~'m~</t>
  </si>
  <si>
    <t>~lm~</t>
  </si>
  <si>
    <t>~mm~</t>
  </si>
  <si>
    <t>~nn~</t>
  </si>
  <si>
    <t>~fen~</t>
  </si>
  <si>
    <t>~len~</t>
  </si>
  <si>
    <t>~sen~</t>
  </si>
  <si>
    <t>~sin~</t>
  </si>
  <si>
    <t>~zen~</t>
  </si>
  <si>
    <t>~zon~</t>
  </si>
  <si>
    <t>~cken~</t>
  </si>
  <si>
    <t>~ppen~</t>
  </si>
  <si>
    <t>~rken~</t>
  </si>
  <si>
    <t>~rpen~</t>
  </si>
  <si>
    <t>~rten~</t>
  </si>
  <si>
    <t>~ssen~</t>
  </si>
  <si>
    <t>~sson~</t>
  </si>
  <si>
    <t>~ntain~</t>
  </si>
  <si>
    <t>~ngthen~</t>
  </si>
  <si>
    <t>[ka]</t>
  </si>
  <si>
    <t>[gɔ]</t>
  </si>
  <si>
    <t>~yo~</t>
  </si>
  <si>
    <t>[yɔ]</t>
  </si>
  <si>
    <t>~amo~</t>
  </si>
  <si>
    <t>~bbo~</t>
  </si>
  <si>
    <t>~blo~</t>
  </si>
  <si>
    <t>[blɑ]</t>
  </si>
  <si>
    <t>[bəʊ]</t>
  </si>
  <si>
    <t>~bro~</t>
  </si>
  <si>
    <t>[bɹʌ]</t>
  </si>
  <si>
    <t>~cio~</t>
  </si>
  <si>
    <t>[klɔ]</t>
  </si>
  <si>
    <t>[kɹɑ]</t>
  </si>
  <si>
    <t>~ddo~</t>
  </si>
  <si>
    <t>~dlo~</t>
  </si>
  <si>
    <t>[dlɑ]</t>
  </si>
  <si>
    <t>~dro~</t>
  </si>
  <si>
    <t>[dɹɑ]</t>
  </si>
  <si>
    <t>~ffo~</t>
  </si>
  <si>
    <t>~geo~</t>
  </si>
  <si>
    <t>~glo~</t>
  </si>
  <si>
    <t>[ɡlɔ]</t>
  </si>
  <si>
    <t>[həʊ]</t>
  </si>
  <si>
    <t>~ko~</t>
  </si>
  <si>
    <t>~ldo~</t>
  </si>
  <si>
    <t>~lso~</t>
  </si>
  <si>
    <t>[lsə]</t>
  </si>
  <si>
    <t>~mmo~</t>
  </si>
  <si>
    <t>[mpɑ]</t>
  </si>
  <si>
    <t>~mro~</t>
  </si>
  <si>
    <t>[mɹɑ]</t>
  </si>
  <si>
    <t>~nco~</t>
  </si>
  <si>
    <t>[nkɑ]</t>
  </si>
  <si>
    <t>[nkʌ]</t>
  </si>
  <si>
    <t>~ndo~</t>
  </si>
  <si>
    <t>~nno~</t>
  </si>
  <si>
    <t>~nso~</t>
  </si>
  <si>
    <t>[ntɑ]</t>
  </si>
  <si>
    <t>~peo~</t>
  </si>
  <si>
    <t>[pəʊ]</t>
  </si>
  <si>
    <t>~rdo~</t>
  </si>
  <si>
    <t>~reo~</t>
  </si>
  <si>
    <t>~rho~</t>
  </si>
  <si>
    <t>~rlo~</t>
  </si>
  <si>
    <t>~rno~</t>
  </si>
  <si>
    <t>~rto~</t>
  </si>
  <si>
    <t>[ɹtɔ]</t>
  </si>
  <si>
    <t>~sdo~</t>
  </si>
  <si>
    <t>[zdə]</t>
  </si>
  <si>
    <t>~slo~</t>
  </si>
  <si>
    <t>[zəʊ]</t>
  </si>
  <si>
    <t>~soo~</t>
  </si>
  <si>
    <t>[spɔ]</t>
  </si>
  <si>
    <t>~swo~</t>
  </si>
  <si>
    <t>[thɔ]</t>
  </si>
  <si>
    <t>[təʊ]</t>
  </si>
  <si>
    <t>~vio~</t>
  </si>
  <si>
    <t>[vyə]</t>
  </si>
  <si>
    <t>[yoʊ]</t>
  </si>
  <si>
    <t>~'clo~</t>
  </si>
  <si>
    <t>~bloo~</t>
  </si>
  <si>
    <t>[blʌ]</t>
  </si>
  <si>
    <t>[kɹəʊ]</t>
  </si>
  <si>
    <t>[ktoʊ]</t>
  </si>
  <si>
    <t>~floo~</t>
  </si>
  <si>
    <t>[flʌ]</t>
  </si>
  <si>
    <t>[ɡloʊ]</t>
  </si>
  <si>
    <t>[dʒoʊ]</t>
  </si>
  <si>
    <t>~lgo~</t>
  </si>
  <si>
    <t>[lɡoʊ]</t>
  </si>
  <si>
    <t>~lldo~</t>
  </si>
  <si>
    <t>[ldoʊ]</t>
  </si>
  <si>
    <t>~llio~</t>
  </si>
  <si>
    <t>~lmo~</t>
  </si>
  <si>
    <t>[lmoʊ]</t>
  </si>
  <si>
    <t>[lsəʊ]</t>
  </si>
  <si>
    <t>[mpoʊ]</t>
  </si>
  <si>
    <t>~ngdo~</t>
  </si>
  <si>
    <t>[ŋdə]</t>
  </si>
  <si>
    <t>~ngko~</t>
  </si>
  <si>
    <t>[ŋkoʊ]</t>
  </si>
  <si>
    <t>~ngo~</t>
  </si>
  <si>
    <t>[ŋɡəʊ]</t>
  </si>
  <si>
    <t>~nsio~</t>
  </si>
  <si>
    <t>~nzo~</t>
  </si>
  <si>
    <t>[nzəʊ]</t>
  </si>
  <si>
    <t>[pɹəʊ]</t>
  </si>
  <si>
    <t>~proo~</t>
  </si>
  <si>
    <t>~refo~</t>
  </si>
  <si>
    <t>~rhoo~</t>
  </si>
  <si>
    <t>[ɹhʊ]</t>
  </si>
  <si>
    <t>~rsio~</t>
  </si>
  <si>
    <t>[ɹʒə]</t>
  </si>
  <si>
    <t>~rtho~</t>
  </si>
  <si>
    <t>[ɹθɑ]</t>
  </si>
  <si>
    <t>[skəʊ]</t>
  </si>
  <si>
    <t>~shoo~</t>
  </si>
  <si>
    <t>[sloʊ]</t>
  </si>
  <si>
    <t>~smo~</t>
  </si>
  <si>
    <t>[smoʊ]</t>
  </si>
  <si>
    <t>~smoo~</t>
  </si>
  <si>
    <t>[smu]</t>
  </si>
  <si>
    <t>~spoo~</t>
  </si>
  <si>
    <t>[spu]</t>
  </si>
  <si>
    <t>~stro~</t>
  </si>
  <si>
    <t>[stɹɔ]</t>
  </si>
  <si>
    <t>[tɹəʊ]</t>
  </si>
  <si>
    <t>~lksto~</t>
  </si>
  <si>
    <t>[kstoʊ]</t>
  </si>
  <si>
    <t>~mplo~</t>
  </si>
  <si>
    <t>~ncho~</t>
  </si>
  <si>
    <t>[ntʃəʊ]</t>
  </si>
  <si>
    <t>[ŋkʃʌ]</t>
  </si>
  <si>
    <t>[ntɹəʊ]</t>
  </si>
  <si>
    <t>~rstro~</t>
  </si>
  <si>
    <t>[ɹstɹɑ]</t>
  </si>
  <si>
    <t>[stɹoʊ]</t>
  </si>
  <si>
    <t>~throo~</t>
  </si>
  <si>
    <t>~xplo~</t>
  </si>
  <si>
    <t>[ksplɔ]</t>
  </si>
  <si>
    <t>~lp~</t>
  </si>
  <si>
    <t>~pp~</t>
  </si>
  <si>
    <t>~rp~</t>
  </si>
  <si>
    <t>~sp~</t>
  </si>
  <si>
    <t>~er~</t>
  </si>
  <si>
    <t>~ger~</t>
  </si>
  <si>
    <t>~gor~</t>
  </si>
  <si>
    <t>~hur~</t>
  </si>
  <si>
    <t>~ser~</t>
  </si>
  <si>
    <t>~ver~</t>
  </si>
  <si>
    <t>~vor~</t>
  </si>
  <si>
    <t>~ller~</t>
  </si>
  <si>
    <t>~lper~</t>
  </si>
  <si>
    <t>[lpə]</t>
  </si>
  <si>
    <t>~stir~</t>
  </si>
  <si>
    <t>~thir~</t>
  </si>
  <si>
    <t>~cs~</t>
  </si>
  <si>
    <t>~gs~</t>
  </si>
  <si>
    <t>~bes~</t>
  </si>
  <si>
    <t>~cks~</t>
  </si>
  <si>
    <t>~l's~</t>
  </si>
  <si>
    <t>~lds~</t>
  </si>
  <si>
    <t>~lts~</t>
  </si>
  <si>
    <t>~m's~</t>
  </si>
  <si>
    <t>~nks~</t>
  </si>
  <si>
    <t>~nns~</t>
  </si>
  <si>
    <t>~pes~</t>
  </si>
  <si>
    <t>~pts~</t>
  </si>
  <si>
    <t>~rks~</t>
  </si>
  <si>
    <t>~rls~</t>
  </si>
  <si>
    <t>~ths~</t>
  </si>
  <si>
    <t>~ck's~</t>
  </si>
  <si>
    <t>~ff's~</t>
  </si>
  <si>
    <t>~gh's~</t>
  </si>
  <si>
    <t>~ghts~</t>
  </si>
  <si>
    <t>~gles~</t>
  </si>
  <si>
    <t>~ll's~</t>
  </si>
  <si>
    <t>~ng's~</t>
  </si>
  <si>
    <t>~nk's~</t>
  </si>
  <si>
    <t>~nt's~</t>
  </si>
  <si>
    <t>~nths~</t>
  </si>
  <si>
    <t>~ples~</t>
  </si>
  <si>
    <t>~re's~</t>
  </si>
  <si>
    <t>~st's~</t>
  </si>
  <si>
    <t>~thes~</t>
  </si>
  <si>
    <t>~ttes~</t>
  </si>
  <si>
    <t>~ve's~</t>
  </si>
  <si>
    <t>~ggles~</t>
  </si>
  <si>
    <t>~ght's~</t>
  </si>
  <si>
    <t>~lfe's~</t>
  </si>
  <si>
    <t>~lle's~</t>
  </si>
  <si>
    <t>~mbles~</t>
  </si>
  <si>
    <t>~mples~</t>
  </si>
  <si>
    <t>~nkles~</t>
  </si>
  <si>
    <t>~pples~</t>
  </si>
  <si>
    <t>~rne's~</t>
  </si>
  <si>
    <t>~tt~</t>
  </si>
  <si>
    <t>~ldt~</t>
  </si>
  <si>
    <t>~ndt~</t>
  </si>
  <si>
    <t>~nst~</t>
  </si>
  <si>
    <t>~rnt~</t>
  </si>
  <si>
    <t>~dn't~</t>
  </si>
  <si>
    <t>~ngst~</t>
  </si>
  <si>
    <t>[dʊ]</t>
  </si>
  <si>
    <t>[mʊ]</t>
  </si>
  <si>
    <t>[ʒu]</t>
  </si>
  <si>
    <t>~vu~</t>
  </si>
  <si>
    <t>[vʌ]</t>
  </si>
  <si>
    <t>~beu~</t>
  </si>
  <si>
    <t>~bru~</t>
  </si>
  <si>
    <t>[bɹu]</t>
  </si>
  <si>
    <t>[byə]</t>
  </si>
  <si>
    <t>~chu~</t>
  </si>
  <si>
    <t>[tʃʌ]</t>
  </si>
  <si>
    <t>~cuu~</t>
  </si>
  <si>
    <t>[dʒʊ]</t>
  </si>
  <si>
    <t>[tfə]</t>
  </si>
  <si>
    <t>~giu~</t>
  </si>
  <si>
    <t>~glu~</t>
  </si>
  <si>
    <t>~gnu~</t>
  </si>
  <si>
    <t>~gru~</t>
  </si>
  <si>
    <t>[ɡɹʌ]</t>
  </si>
  <si>
    <t>[ɡyə]</t>
  </si>
  <si>
    <t>[ɡyʊ]</t>
  </si>
  <si>
    <t>~heu~</t>
  </si>
  <si>
    <t>~lbu~</t>
  </si>
  <si>
    <t>~llu~</t>
  </si>
  <si>
    <t>~mau~</t>
  </si>
  <si>
    <t>~mbu~</t>
  </si>
  <si>
    <t>[mbʌ]</t>
  </si>
  <si>
    <t>~nnu~</t>
  </si>
  <si>
    <t>[nsʌ]</t>
  </si>
  <si>
    <t>~pau~</t>
  </si>
  <si>
    <t>~plu~</t>
  </si>
  <si>
    <t>[plʊ]</t>
  </si>
  <si>
    <t>~pru~</t>
  </si>
  <si>
    <t>~psu~</t>
  </si>
  <si>
    <t>[psə]</t>
  </si>
  <si>
    <t>~rfu~</t>
  </si>
  <si>
    <t>~sgu~</t>
  </si>
  <si>
    <t>[sɡʌ]</t>
  </si>
  <si>
    <t>~sku~</t>
  </si>
  <si>
    <t>[sa]</t>
  </si>
  <si>
    <t>~ssu~</t>
  </si>
  <si>
    <t>[ðʌ]</t>
  </si>
  <si>
    <t>~wou~</t>
  </si>
  <si>
    <t>[waʊ]</t>
  </si>
  <si>
    <t>[kʃu]</t>
  </si>
  <si>
    <t>[ju]</t>
  </si>
  <si>
    <t>[yʌ]</t>
  </si>
  <si>
    <t>~brou~</t>
  </si>
  <si>
    <t>~ccou~</t>
  </si>
  <si>
    <t>~cefu~</t>
  </si>
  <si>
    <t>[sfə]</t>
  </si>
  <si>
    <t>~clou~</t>
  </si>
  <si>
    <t>[klaʊ]</t>
  </si>
  <si>
    <t>~ctru~</t>
  </si>
  <si>
    <t>[ktʃu]</t>
  </si>
  <si>
    <t>[ktʃʊ]</t>
  </si>
  <si>
    <t>~flou~</t>
  </si>
  <si>
    <t>[flaʊ]</t>
  </si>
  <si>
    <t>~geou~</t>
  </si>
  <si>
    <t>~giou~</t>
  </si>
  <si>
    <t>[lkyʊ]</t>
  </si>
  <si>
    <t>~liou~</t>
  </si>
  <si>
    <t>~lpfu~</t>
  </si>
  <si>
    <t>[lpfə]</t>
  </si>
  <si>
    <t>~mbau~</t>
  </si>
  <si>
    <t>[mbɔ]</t>
  </si>
  <si>
    <t>~mpou~</t>
  </si>
  <si>
    <t>[mpaʊ]</t>
  </si>
  <si>
    <t>~ngu~</t>
  </si>
  <si>
    <t>[ŋɡyu]</t>
  </si>
  <si>
    <t>~nju~</t>
  </si>
  <si>
    <t>~nnou~</t>
  </si>
  <si>
    <t>~pefu~</t>
  </si>
  <si>
    <t>[pfə]</t>
  </si>
  <si>
    <t>~plou~</t>
  </si>
  <si>
    <t>[plaʊ]</t>
  </si>
  <si>
    <t>~prau~</t>
  </si>
  <si>
    <t>[pɹɔ]</t>
  </si>
  <si>
    <t>~prou~</t>
  </si>
  <si>
    <t>[pɹaʊ]</t>
  </si>
  <si>
    <t>~ptu~</t>
  </si>
  <si>
    <t>[ptʃə]</t>
  </si>
  <si>
    <t>~rcu~</t>
  </si>
  <si>
    <t>[ɹkyʊ]</t>
  </si>
  <si>
    <t>~rgu~</t>
  </si>
  <si>
    <t>[ɹɡyə]</t>
  </si>
  <si>
    <t>~rmfu~</t>
  </si>
  <si>
    <t>[ɹmfə]</t>
  </si>
  <si>
    <t>~rrou~</t>
  </si>
  <si>
    <t>[ɹtʃʊ]</t>
  </si>
  <si>
    <t>~rvou~</t>
  </si>
  <si>
    <t>~shou~</t>
  </si>
  <si>
    <t>[ʃaʊ]</t>
  </si>
  <si>
    <t>~sleu~</t>
  </si>
  <si>
    <t>[slu]</t>
  </si>
  <si>
    <t>~spau~</t>
  </si>
  <si>
    <t>~spu~</t>
  </si>
  <si>
    <t>[spyu]</t>
  </si>
  <si>
    <t>~ssfu~</t>
  </si>
  <si>
    <t>~stau~</t>
  </si>
  <si>
    <t>~tefu~</t>
  </si>
  <si>
    <t>[tɹaʊ]</t>
  </si>
  <si>
    <t>~ctiou~</t>
  </si>
  <si>
    <t>~lptu~</t>
  </si>
  <si>
    <t>[lptʃə]</t>
  </si>
  <si>
    <t>~nctu~</t>
  </si>
  <si>
    <t>[ŋktʃu]</t>
  </si>
  <si>
    <t>[nstɹʊ]</t>
  </si>
  <si>
    <t>~nxiou~</t>
  </si>
  <si>
    <t>~rthou~</t>
  </si>
  <si>
    <t>[ɹθaʊ]</t>
  </si>
  <si>
    <t>~xclu~</t>
  </si>
  <si>
    <t>[ksklu]</t>
  </si>
  <si>
    <t>~xcu~</t>
  </si>
  <si>
    <t>[kskyu]</t>
  </si>
  <si>
    <t>~xtu~</t>
  </si>
  <si>
    <t>[kstʃə]</t>
  </si>
  <si>
    <t>~nsciou~</t>
  </si>
  <si>
    <t>~v~</t>
  </si>
  <si>
    <t>~aw~</t>
  </si>
  <si>
    <t>~ew~</t>
  </si>
  <si>
    <t>~cow~</t>
  </si>
  <si>
    <t>~few~</t>
  </si>
  <si>
    <t>~gaw~</t>
  </si>
  <si>
    <t>~gow~</t>
  </si>
  <si>
    <t>[ɡaʊ]</t>
  </si>
  <si>
    <t>~jaw~</t>
  </si>
  <si>
    <t>[lo]</t>
  </si>
  <si>
    <t>~paw~</t>
  </si>
  <si>
    <t>~pow~</t>
  </si>
  <si>
    <t>~raw~</t>
  </si>
  <si>
    <t>~row~</t>
  </si>
  <si>
    <t>~saw~</t>
  </si>
  <si>
    <t>~sew~</t>
  </si>
  <si>
    <t>~sow~</t>
  </si>
  <si>
    <t>~taw~</t>
  </si>
  <si>
    <t>[ta]</t>
  </si>
  <si>
    <t>~vow~</t>
  </si>
  <si>
    <t>[vaʊ]</t>
  </si>
  <si>
    <t>~blow~</t>
  </si>
  <si>
    <t>[bloʊ]</t>
  </si>
  <si>
    <t>~braw~</t>
  </si>
  <si>
    <t>~ccow~</t>
  </si>
  <si>
    <t>~dlow~</t>
  </si>
  <si>
    <t>[dloʊ]</t>
  </si>
  <si>
    <t>~drow~</t>
  </si>
  <si>
    <t>[dɹaʊ]</t>
  </si>
  <si>
    <t>~grew~</t>
  </si>
  <si>
    <t>~knew~</t>
  </si>
  <si>
    <t>~lbow~</t>
  </si>
  <si>
    <t>[lboʊ]</t>
  </si>
  <si>
    <t>~ndow~</t>
  </si>
  <si>
    <t>[ndəʊ]</t>
  </si>
  <si>
    <t>~phew~</t>
  </si>
  <si>
    <t>~plow~</t>
  </si>
  <si>
    <t>~shaw~</t>
  </si>
  <si>
    <t>[ʃa]</t>
  </si>
  <si>
    <t>~slow~</t>
  </si>
  <si>
    <t>[sləʊ]</t>
  </si>
  <si>
    <t>~stew~</t>
  </si>
  <si>
    <t>~rview~</t>
  </si>
  <si>
    <t>[ɹvyu]</t>
  </si>
  <si>
    <t>~screw~</t>
  </si>
  <si>
    <t>[skɹu]</t>
  </si>
  <si>
    <t>~straw~</t>
  </si>
  <si>
    <t>~throw~</t>
  </si>
  <si>
    <t>~rthrow~</t>
  </si>
  <si>
    <t>[ɹθɹoʊ]</t>
  </si>
  <si>
    <t>~ky~</t>
  </si>
  <si>
    <t>~boy~</t>
  </si>
  <si>
    <t>~buy~</t>
  </si>
  <si>
    <t>~cay~</t>
  </si>
  <si>
    <t>~dey~</t>
  </si>
  <si>
    <t>~ffy~</t>
  </si>
  <si>
    <t>~fty~</t>
  </si>
  <si>
    <t>[ftɪ]</t>
  </si>
  <si>
    <t>~gay~</t>
  </si>
  <si>
    <t>~gly~</t>
  </si>
  <si>
    <t>[ɡlɪ]</t>
  </si>
  <si>
    <t>~key~</t>
  </si>
  <si>
    <t>~ley~</t>
  </si>
  <si>
    <t>~lry~</t>
  </si>
  <si>
    <t>[lɹɪ]</t>
  </si>
  <si>
    <t>~mfy~</t>
  </si>
  <si>
    <t>[mfɪ]</t>
  </si>
  <si>
    <t>~nvy~</t>
  </si>
  <si>
    <t>~ppy~</t>
  </si>
  <si>
    <t>~rcy~</t>
  </si>
  <si>
    <t>~rdy~</t>
  </si>
  <si>
    <t>~rmy~</t>
  </si>
  <si>
    <t>[ɹti]</t>
  </si>
  <si>
    <t>~sly~</t>
  </si>
  <si>
    <t>~ssy~</t>
  </si>
  <si>
    <t>~thy~</t>
  </si>
  <si>
    <t>~tly~</t>
  </si>
  <si>
    <t>~toy~</t>
  </si>
  <si>
    <t>[tɔɪ]</t>
  </si>
  <si>
    <t>~tty~</t>
  </si>
  <si>
    <t>~voy~</t>
  </si>
  <si>
    <t>~why~</t>
  </si>
  <si>
    <t>~xy~</t>
  </si>
  <si>
    <t>~bloy~</t>
  </si>
  <si>
    <t>[blɔɪ]</t>
  </si>
  <si>
    <t>~broy~</t>
  </si>
  <si>
    <t>[bɹɔɪ]</t>
  </si>
  <si>
    <t>~ckey~</t>
  </si>
  <si>
    <t>~clay~</t>
  </si>
  <si>
    <t>~cry~</t>
  </si>
  <si>
    <t>~fety~</t>
  </si>
  <si>
    <t>~floy~</t>
  </si>
  <si>
    <t>[flɔɪ]</t>
  </si>
  <si>
    <t>~fly~</t>
  </si>
  <si>
    <t>~fry~</t>
  </si>
  <si>
    <t>~ghey~</t>
  </si>
  <si>
    <t>~ghly~</t>
  </si>
  <si>
    <t>~gray~</t>
  </si>
  <si>
    <t>~kely~</t>
  </si>
  <si>
    <t>~lthy~</t>
  </si>
  <si>
    <t>[lθɪ]</t>
  </si>
  <si>
    <t>~lway~</t>
  </si>
  <si>
    <t>[lweɪ]</t>
  </si>
  <si>
    <t>~mbly~</t>
  </si>
  <si>
    <t>~mboy~</t>
  </si>
  <si>
    <t>[mbɔɪ]</t>
  </si>
  <si>
    <t>~mely~</t>
  </si>
  <si>
    <t>[mlɪ]</t>
  </si>
  <si>
    <t>~mney~</t>
  </si>
  <si>
    <t>[mnɪ]</t>
  </si>
  <si>
    <t>~mply~</t>
  </si>
  <si>
    <t>~mpty~</t>
  </si>
  <si>
    <t>[mptɪ]</t>
  </si>
  <si>
    <t>[mtɪ]</t>
  </si>
  <si>
    <t>~ndly~</t>
  </si>
  <si>
    <t>[ndlɪ]</t>
  </si>
  <si>
    <t>~nety~</t>
  </si>
  <si>
    <t>~pray~</t>
  </si>
  <si>
    <t>~pry~</t>
  </si>
  <si>
    <t>~rrey~</t>
  </si>
  <si>
    <t>~rsty~</t>
  </si>
  <si>
    <t>[ɹstɪ]</t>
  </si>
  <si>
    <t>~rthy~</t>
  </si>
  <si>
    <t>[ɹðɪ]</t>
  </si>
  <si>
    <t>~sky~</t>
  </si>
  <si>
    <t>[skaɪ]</t>
  </si>
  <si>
    <t>~sley~</t>
  </si>
  <si>
    <t>[zlɪ]</t>
  </si>
  <si>
    <t>~stay~</t>
  </si>
  <si>
    <t>[staɪ]</t>
  </si>
  <si>
    <t>~tchy~</t>
  </si>
  <si>
    <t>~tray~</t>
  </si>
  <si>
    <t>~vely~</t>
  </si>
  <si>
    <t>[vlɪ]</t>
  </si>
  <si>
    <t>~ctory~</t>
  </si>
  <si>
    <t>~ghway~</t>
  </si>
  <si>
    <t>~mfrey~</t>
  </si>
  <si>
    <t>[mfɹɪ]</t>
  </si>
  <si>
    <t>~ngley~</t>
  </si>
  <si>
    <t>~splay~</t>
  </si>
  <si>
    <t>[spleɪ]</t>
  </si>
  <si>
    <t>~sprey~</t>
  </si>
  <si>
    <t>~stroy~</t>
  </si>
  <si>
    <t>[stɹɔɪ]</t>
  </si>
  <si>
    <t>~z~</t>
  </si>
  <si>
    <t>~nz~</t>
  </si>
  <si>
    <t>id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</si>
  <si>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</si>
  <si>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</si>
  <si>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</si>
  <si>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</si>
  <si>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</si>
  <si>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</si>
  <si>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</si>
  <si>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</si>
  <si>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</si>
  <si>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</si>
  <si>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</si>
  <si>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</si>
  <si>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</si>
  <si>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</si>
  <si>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</si>
  <si>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</si>
  <si>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</si>
  <si>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ɔɪ</t>
  </si>
  <si>
    <t>əɪ</t>
  </si>
  <si>
    <t>o</t>
  </si>
  <si>
    <t>a</t>
  </si>
  <si>
    <t>e</t>
  </si>
  <si>
    <t>io</t>
  </si>
  <si>
    <t>y</t>
  </si>
  <si>
    <t>ea</t>
  </si>
  <si>
    <t>ia</t>
  </si>
  <si>
    <t>ee</t>
  </si>
  <si>
    <t>ay</t>
  </si>
  <si>
    <t>ow</t>
  </si>
  <si>
    <t>ua</t>
  </si>
  <si>
    <t>oo</t>
  </si>
  <si>
    <t>ai</t>
  </si>
  <si>
    <t>ui</t>
  </si>
  <si>
    <t>ye</t>
  </si>
  <si>
    <t>ie</t>
  </si>
  <si>
    <t>ei</t>
  </si>
  <si>
    <t>oi</t>
  </si>
  <si>
    <t>ya</t>
  </si>
  <si>
    <t>oa</t>
  </si>
  <si>
    <t>au</t>
  </si>
  <si>
    <t>you</t>
  </si>
  <si>
    <t>ew</t>
  </si>
  <si>
    <t>eye</t>
  </si>
  <si>
    <t>ue</t>
  </si>
  <si>
    <t>iou</t>
  </si>
  <si>
    <t>aw</t>
  </si>
  <si>
    <t>iew</t>
  </si>
  <si>
    <t>ey</t>
  </si>
  <si>
    <t>oy</t>
  </si>
  <si>
    <t>oe</t>
  </si>
  <si>
    <t>eu</t>
  </si>
  <si>
    <t>eau</t>
  </si>
  <si>
    <t>uy</t>
  </si>
  <si>
    <t>aa</t>
  </si>
  <si>
    <t>yea</t>
  </si>
  <si>
    <t>owe</t>
  </si>
  <si>
    <t>yee</t>
  </si>
  <si>
    <t>yie</t>
  </si>
  <si>
    <t>uee</t>
  </si>
  <si>
    <t>awe</t>
  </si>
  <si>
    <t>uai</t>
  </si>
  <si>
    <t>yo</t>
  </si>
  <si>
    <t>eo</t>
  </si>
  <si>
    <t>uu</t>
  </si>
  <si>
    <t>iu</t>
  </si>
  <si>
    <t>eou</t>
  </si>
  <si>
    <t>spell.v</t>
    <phoneticPr fontId="1"/>
  </si>
  <si>
    <t>sound.v</t>
    <phoneticPr fontId="1"/>
  </si>
  <si>
    <t>y</t>
    <phoneticPr fontId="1"/>
  </si>
  <si>
    <t>spell-sound.pair</t>
  </si>
  <si>
    <t>count</t>
  </si>
  <si>
    <t>ratio</t>
  </si>
  <si>
    <t>log(p/q)&lt;0</t>
  </si>
  <si>
    <t>log(p/q)=0</t>
  </si>
  <si>
    <t>log(p/q)&gt;0</t>
  </si>
  <si>
    <t>average</t>
  </si>
  <si>
    <t>median</t>
  </si>
  <si>
    <t>max</t>
  </si>
  <si>
    <t>min</t>
  </si>
  <si>
    <t>stdev</t>
  </si>
  <si>
    <t>log(pair.freq)</t>
  </si>
  <si>
    <t>sum</t>
  </si>
  <si>
    <t>ON.r6e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</si>
</sst>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5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  <font>
      <b/>
      <sz val="14"/>
      <color theme="0"/>
      <name val="Lucida Sans Unicode"/>
    </font>
    <font>
      <sz val="14"/>
      <color theme="1"/>
      <name val="Tsukushi A Round Gothic Bold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3" fillId="2" borderId="1" xfId="0" applyFon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</cellXfs>
  <cellStyles count="1">
    <cellStyle name="Normal" xfId="0" builtinId="0"/>
  </cellStyles>
  <dxfs count="6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ON 1-grams for English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'1gram.r6e'!$A$2:$A$2454</c:f>
              <c:strCache>
                <c:ptCount val="2453"/>
                <c:pt idx="0">
                  <c:v>~~ : [ə]</c:v>
                </c:pt>
                <c:pt idx="1">
                  <c:v>~~ : [ɹ]</c:v>
                </c:pt>
                <c:pt idx="2">
                  <c:v>~e~ : [jɜ]</c:v>
                </c:pt>
                <c:pt idx="3">
                  <c:v>~a~ : [əɪ]</c:v>
                </c:pt>
                <c:pt idx="4">
                  <c:v>~u~ : [ʊ]</c:v>
                </c:pt>
                <c:pt idx="5">
                  <c:v>~a~ : [yə]</c:v>
                </c:pt>
                <c:pt idx="6">
                  <c:v>~e~ : [yə]</c:v>
                </c:pt>
                <c:pt idx="7">
                  <c:v>~e~ : [ɜ]</c:v>
                </c:pt>
                <c:pt idx="8">
                  <c:v>~r~ : [wə]</c:v>
                </c:pt>
                <c:pt idx="9">
                  <c:v>~a~ : [ʌ]</c:v>
                </c:pt>
                <c:pt idx="10">
                  <c:v>~a~ : [wə]</c:v>
                </c:pt>
                <c:pt idx="11">
                  <c:v>~i~ : [wɑ]</c:v>
                </c:pt>
                <c:pt idx="12">
                  <c:v>~a~ : [eɪ]</c:v>
                </c:pt>
                <c:pt idx="13">
                  <c:v>~e~ : [i]</c:v>
                </c:pt>
                <c:pt idx="14">
                  <c:v>~a~ : [wɛ]</c:v>
                </c:pt>
                <c:pt idx="15">
                  <c:v>~l~ : [lt]</c:v>
                </c:pt>
                <c:pt idx="16">
                  <c:v>~o~ : [əʊ]</c:v>
                </c:pt>
                <c:pt idx="17">
                  <c:v>~a~ : [ɔ]</c:v>
                </c:pt>
                <c:pt idx="18">
                  <c:v>~o~ : [wʌ]</c:v>
                </c:pt>
                <c:pt idx="19">
                  <c:v>~e~ : [wə]</c:v>
                </c:pt>
                <c:pt idx="20">
                  <c:v>~e~ : [wɛ]</c:v>
                </c:pt>
                <c:pt idx="21">
                  <c:v>~a~ : [ɑ]</c:v>
                </c:pt>
                <c:pt idx="22">
                  <c:v>~i~ : [aɪ]</c:v>
                </c:pt>
                <c:pt idx="23">
                  <c:v>~u~ : [ɜ]</c:v>
                </c:pt>
                <c:pt idx="24">
                  <c:v>~o~ : [ʌ]</c:v>
                </c:pt>
                <c:pt idx="25">
                  <c:v>~o~ : [oʊ]</c:v>
                </c:pt>
                <c:pt idx="26">
                  <c:v>~o~ : [ɔ]</c:v>
                </c:pt>
                <c:pt idx="27">
                  <c:v>~a~ : [æ]</c:v>
                </c:pt>
                <c:pt idx="28">
                  <c:v>~s~ : [zə]</c:v>
                </c:pt>
                <c:pt idx="29">
                  <c:v>~a~ : [ɛ]</c:v>
                </c:pt>
                <c:pt idx="30">
                  <c:v>~d~ : [ɹd]</c:v>
                </c:pt>
                <c:pt idx="31">
                  <c:v>~o~ : [ɑ]</c:v>
                </c:pt>
                <c:pt idx="32">
                  <c:v>~n~ : [ŋ]</c:v>
                </c:pt>
                <c:pt idx="33">
                  <c:v>~u~ : [yu]</c:v>
                </c:pt>
                <c:pt idx="34">
                  <c:v>~u~ : [ʌ]</c:v>
                </c:pt>
                <c:pt idx="35">
                  <c:v>~s~ : [ɹz]</c:v>
                </c:pt>
                <c:pt idx="36">
                  <c:v>~u~ : [wə]</c:v>
                </c:pt>
                <c:pt idx="37">
                  <c:v>~s~ : [sə]</c:v>
                </c:pt>
                <c:pt idx="38">
                  <c:v>~e~ : [ɛ]</c:v>
                </c:pt>
                <c:pt idx="39">
                  <c:v>~l~ : [lɪ]</c:v>
                </c:pt>
                <c:pt idx="40">
                  <c:v>~x~ : []</c:v>
                </c:pt>
                <c:pt idx="41">
                  <c:v>~t~ : [tə]</c:v>
                </c:pt>
                <c:pt idx="42">
                  <c:v>~r~ : [ə]</c:v>
                </c:pt>
                <c:pt idx="43">
                  <c:v>~s~ : [z]</c:v>
                </c:pt>
                <c:pt idx="44">
                  <c:v>~e~ : [ɪ]</c:v>
                </c:pt>
                <c:pt idx="45">
                  <c:v>~r~ : [ɹ]</c:v>
                </c:pt>
                <c:pt idx="46">
                  <c:v>~a~ : [ə]</c:v>
                </c:pt>
                <c:pt idx="47">
                  <c:v>~n~ : [n]</c:v>
                </c:pt>
                <c:pt idx="48">
                  <c:v>~s~ : [s]</c:v>
                </c:pt>
                <c:pt idx="49">
                  <c:v>~p~ : [p]</c:v>
                </c:pt>
                <c:pt idx="50">
                  <c:v>~m~ : [mə]</c:v>
                </c:pt>
                <c:pt idx="51">
                  <c:v>~i~ : [ɪ]</c:v>
                </c:pt>
                <c:pt idx="52">
                  <c:v>~g~ : [ɡ]</c:v>
                </c:pt>
                <c:pt idx="53">
                  <c:v>~d~ : [d]</c:v>
                </c:pt>
                <c:pt idx="54">
                  <c:v>~b~ : [b]</c:v>
                </c:pt>
                <c:pt idx="55">
                  <c:v>~l~ : [l]</c:v>
                </c:pt>
                <c:pt idx="56">
                  <c:v>~x~ : [ks]</c:v>
                </c:pt>
                <c:pt idx="57">
                  <c:v>~m~ : [m]</c:v>
                </c:pt>
                <c:pt idx="58">
                  <c:v>~e~ : [ə]</c:v>
                </c:pt>
                <c:pt idx="59">
                  <c:v>~t~ : [t]</c:v>
                </c:pt>
                <c:pt idx="60">
                  <c:v>~i~ : [ə]</c:v>
                </c:pt>
                <c:pt idx="61">
                  <c:v>~f~ : [f]</c:v>
                </c:pt>
                <c:pt idx="62">
                  <c:v>~o~ : [ə]</c:v>
                </c:pt>
                <c:pt idx="63">
                  <c:v>~c~ : [kə]</c:v>
                </c:pt>
                <c:pt idx="64">
                  <c:v>~c~ : [k]</c:v>
                </c:pt>
                <c:pt idx="65">
                  <c:v>~f~ : [v]</c:v>
                </c:pt>
                <c:pt idx="66">
                  <c:v>~k~ : [k]</c:v>
                </c:pt>
                <c:pt idx="67">
                  <c:v>~u~ : [ə]</c:v>
                </c:pt>
                <c:pt idx="68">
                  <c:v>~h~ : []</c:v>
                </c:pt>
                <c:pt idx="69">
                  <c:v>~v~ : [v]</c:v>
                </c:pt>
                <c:pt idx="70">
                  <c:v>~z~ : [z]</c:v>
                </c:pt>
                <c:pt idx="71">
                  <c:v>~co~ : [ka]</c:v>
                </c:pt>
                <c:pt idx="72">
                  <c:v>~ng~ : [ŋg]</c:v>
                </c:pt>
                <c:pt idx="73">
                  <c:v>~ve~ : [vi]</c:v>
                </c:pt>
                <c:pt idx="74">
                  <c:v>~pe~ : [pye]</c:v>
                </c:pt>
                <c:pt idx="75">
                  <c:v>~be~ : [bəɪ]</c:v>
                </c:pt>
                <c:pt idx="76">
                  <c:v>~po~ : [pəʊ]</c:v>
                </c:pt>
                <c:pt idx="77">
                  <c:v>~su~ : [ʒu]</c:v>
                </c:pt>
                <c:pt idx="78">
                  <c:v>~se~ : [zɜ]</c:v>
                </c:pt>
                <c:pt idx="79">
                  <c:v>~wa~ : [wæ]</c:v>
                </c:pt>
                <c:pt idx="80">
                  <c:v>~to~ : [təʊ]</c:v>
                </c:pt>
                <c:pt idx="81">
                  <c:v>~de~ : [dɜ]</c:v>
                </c:pt>
                <c:pt idx="82">
                  <c:v>~ho~ : [həʊ]</c:v>
                </c:pt>
                <c:pt idx="83">
                  <c:v>~ge~ : [ʒ]</c:v>
                </c:pt>
                <c:pt idx="84">
                  <c:v>~me~ : [mɜ]</c:v>
                </c:pt>
                <c:pt idx="85">
                  <c:v>~co~ : [kəʊ]</c:v>
                </c:pt>
                <c:pt idx="86">
                  <c:v>~ne~ : [nɜ]</c:v>
                </c:pt>
                <c:pt idx="87">
                  <c:v>~di~ : [dɜ]</c:v>
                </c:pt>
                <c:pt idx="88">
                  <c:v>~bo~ : [bəʊ]</c:v>
                </c:pt>
                <c:pt idx="89">
                  <c:v>~du~ : [dʊ]</c:v>
                </c:pt>
                <c:pt idx="90">
                  <c:v>~so~ : [səʊ]</c:v>
                </c:pt>
                <c:pt idx="91">
                  <c:v>~so~ : [zəʊ]</c:v>
                </c:pt>
                <c:pt idx="92">
                  <c:v>~mu~ : [mʊ]</c:v>
                </c:pt>
                <c:pt idx="93">
                  <c:v>~vi~ : [vi]</c:v>
                </c:pt>
                <c:pt idx="94">
                  <c:v>~se~ : [zɛ]</c:v>
                </c:pt>
                <c:pt idx="95">
                  <c:v>~ty~ : [ɹti]</c:v>
                </c:pt>
                <c:pt idx="96">
                  <c:v>~ga~ : [gɑ]</c:v>
                </c:pt>
                <c:pt idx="97">
                  <c:v>~po~ : [pa]</c:v>
                </c:pt>
                <c:pt idx="98">
                  <c:v>~mo~ : [məʊ]</c:v>
                </c:pt>
                <c:pt idx="99">
                  <c:v>~ho~ : [ho]</c:v>
                </c:pt>
                <c:pt idx="100">
                  <c:v>~su~ : [zʌ]</c:v>
                </c:pt>
                <c:pt idx="101">
                  <c:v>~tu~ : [tʃʊ]</c:v>
                </c:pt>
                <c:pt idx="102">
                  <c:v>~go~ : [gɔ]</c:v>
                </c:pt>
                <c:pt idx="103">
                  <c:v>~fu~ : [tfə]</c:v>
                </c:pt>
                <c:pt idx="104">
                  <c:v>~ve~ : [vɜ]</c:v>
                </c:pt>
                <c:pt idx="105">
                  <c:v>~pu~ : [pyʊ]</c:v>
                </c:pt>
                <c:pt idx="106">
                  <c:v>~la~ : [lɜ]</c:v>
                </c:pt>
                <c:pt idx="107">
                  <c:v>~de~ : [di]</c:v>
                </c:pt>
                <c:pt idx="108">
                  <c:v>~du~ : [dʒʊ]</c:v>
                </c:pt>
                <c:pt idx="109">
                  <c:v>~si~ : [zaɪ]</c:v>
                </c:pt>
                <c:pt idx="110">
                  <c:v>~su~ : [ʃʊ]</c:v>
                </c:pt>
                <c:pt idx="111">
                  <c:v>~co~ : [koʊ]</c:v>
                </c:pt>
                <c:pt idx="112">
                  <c:v>~ou~ : [a]</c:v>
                </c:pt>
                <c:pt idx="113">
                  <c:v>~cu~ : [kʊ]</c:v>
                </c:pt>
                <c:pt idx="114">
                  <c:v>~te~ : [tɜ]</c:v>
                </c:pt>
                <c:pt idx="115">
                  <c:v>~ha~ : [hɔ]</c:v>
                </c:pt>
                <c:pt idx="116">
                  <c:v>~bu~ : [byu]</c:v>
                </c:pt>
                <c:pt idx="117">
                  <c:v>~ta~ : [tɑ]</c:v>
                </c:pt>
                <c:pt idx="118">
                  <c:v>~ra~ : [ɹæ]</c:v>
                </c:pt>
                <c:pt idx="119">
                  <c:v>~pu~ : [pyu]</c:v>
                </c:pt>
                <c:pt idx="120">
                  <c:v>~pu~ : [pʊ]</c:v>
                </c:pt>
                <c:pt idx="121">
                  <c:v>~ge~ : [dʒi]</c:v>
                </c:pt>
                <c:pt idx="122">
                  <c:v>~di~ : [di]</c:v>
                </c:pt>
                <c:pt idx="123">
                  <c:v>~cu~ : [kyu]</c:v>
                </c:pt>
                <c:pt idx="124">
                  <c:v>~cu~ : [kyʊ]</c:v>
                </c:pt>
                <c:pt idx="125">
                  <c:v>~de~ : [deɪ]</c:v>
                </c:pt>
                <c:pt idx="126">
                  <c:v>~su~ : [su]</c:v>
                </c:pt>
                <c:pt idx="127">
                  <c:v>~no~ : [nəʊ]</c:v>
                </c:pt>
                <c:pt idx="128">
                  <c:v>~to~ : [taʊ]</c:v>
                </c:pt>
                <c:pt idx="129">
                  <c:v>~to~ : [tɑ]</c:v>
                </c:pt>
                <c:pt idx="130">
                  <c:v>~to~ : [tʌ]</c:v>
                </c:pt>
                <c:pt idx="131">
                  <c:v>~ha~ : [hə]</c:v>
                </c:pt>
                <c:pt idx="132">
                  <c:v>~jo~ : [dʒoʊ]</c:v>
                </c:pt>
                <c:pt idx="133">
                  <c:v>~gu~ : [ɡyə]</c:v>
                </c:pt>
                <c:pt idx="134">
                  <c:v>~lu~ : [lyu]</c:v>
                </c:pt>
                <c:pt idx="135">
                  <c:v>~gu~ : [ɡyʊ]</c:v>
                </c:pt>
                <c:pt idx="136">
                  <c:v>~tu~ : [tʃu]</c:v>
                </c:pt>
                <c:pt idx="137">
                  <c:v>~na~ : [nɑ]</c:v>
                </c:pt>
                <c:pt idx="138">
                  <c:v>~se~ : [sɜ]</c:v>
                </c:pt>
                <c:pt idx="139">
                  <c:v>~re~ : [ɹi]</c:v>
                </c:pt>
                <c:pt idx="140">
                  <c:v>~pe~ : [pi]</c:v>
                </c:pt>
                <c:pt idx="141">
                  <c:v>~cu~ : [kyə]</c:v>
                </c:pt>
                <c:pt idx="142">
                  <c:v>~za~ : [zæ]</c:v>
                </c:pt>
                <c:pt idx="143">
                  <c:v>~za~ : [ɹtsɑ]</c:v>
                </c:pt>
                <c:pt idx="144">
                  <c:v>~do~ : [doʊ]</c:v>
                </c:pt>
                <c:pt idx="145">
                  <c:v>~pu~ : [pu]</c:v>
                </c:pt>
                <c:pt idx="146">
                  <c:v>~ms~ : [ms]</c:v>
                </c:pt>
                <c:pt idx="147">
                  <c:v>~ta~ : [tæ]</c:v>
                </c:pt>
                <c:pt idx="148">
                  <c:v>~co~ : [kɔ]</c:v>
                </c:pt>
                <c:pt idx="149">
                  <c:v>~ho~ : [hɔ]</c:v>
                </c:pt>
                <c:pt idx="150">
                  <c:v>~ba~ : [bɔ]</c:v>
                </c:pt>
                <c:pt idx="151">
                  <c:v>~th~ : [ð]</c:v>
                </c:pt>
                <c:pt idx="152">
                  <c:v>~no~ : [nɔ]</c:v>
                </c:pt>
                <c:pt idx="153">
                  <c:v>~ro~ : [ɹɔ]</c:v>
                </c:pt>
                <c:pt idx="154">
                  <c:v>~me~ : [mi]</c:v>
                </c:pt>
                <c:pt idx="155">
                  <c:v>~ge~ : [ɡæ]</c:v>
                </c:pt>
                <c:pt idx="156">
                  <c:v>~me~ : [meɪ]</c:v>
                </c:pt>
                <c:pt idx="157">
                  <c:v>~ju~ : [dʒʊ]</c:v>
                </c:pt>
                <c:pt idx="158">
                  <c:v>~mu~ : [mɜ]</c:v>
                </c:pt>
                <c:pt idx="159">
                  <c:v>~po~ : [pɔ]</c:v>
                </c:pt>
                <c:pt idx="160">
                  <c:v>~di~ : [daɪ]</c:v>
                </c:pt>
                <c:pt idx="161">
                  <c:v>~ne~ : [ni]</c:v>
                </c:pt>
                <c:pt idx="162">
                  <c:v>~mo~ : [mu]</c:v>
                </c:pt>
                <c:pt idx="163">
                  <c:v>~pi~ : [paɪ]</c:v>
                </c:pt>
                <c:pt idx="164">
                  <c:v>~ge~ : [ɡɛ]</c:v>
                </c:pt>
                <c:pt idx="165">
                  <c:v>~nt~ : [ntɪ]</c:v>
                </c:pt>
                <c:pt idx="166">
                  <c:v>~to~ : [toʊ]</c:v>
                </c:pt>
                <c:pt idx="167">
                  <c:v>~ve~ : [vɛ]</c:v>
                </c:pt>
                <c:pt idx="168">
                  <c:v>~ca~ : [kɛ]</c:v>
                </c:pt>
                <c:pt idx="169">
                  <c:v>~lo~ : [lʌ]</c:v>
                </c:pt>
                <c:pt idx="170">
                  <c:v>~pu~ : [pyə]</c:v>
                </c:pt>
                <c:pt idx="171">
                  <c:v>~ha~ : [heɪ]</c:v>
                </c:pt>
                <c:pt idx="172">
                  <c:v>~pe~ : [pɜ]</c:v>
                </c:pt>
                <c:pt idx="173">
                  <c:v>~na~ : [næ]</c:v>
                </c:pt>
                <c:pt idx="174">
                  <c:v>~ta~ : [tɔ]</c:v>
                </c:pt>
                <c:pt idx="175">
                  <c:v>~li~ : [li]</c:v>
                </c:pt>
                <c:pt idx="176">
                  <c:v>~va~ : [vɑ]</c:v>
                </c:pt>
                <c:pt idx="177">
                  <c:v>~lo~ : [lu]</c:v>
                </c:pt>
                <c:pt idx="178">
                  <c:v>~de~ : [dɛ]</c:v>
                </c:pt>
                <c:pt idx="179">
                  <c:v>~se~ : [si]</c:v>
                </c:pt>
                <c:pt idx="180">
                  <c:v>~fo~ : [foʊ]</c:v>
                </c:pt>
                <c:pt idx="181">
                  <c:v>~hu~ : [hyu]</c:v>
                </c:pt>
                <c:pt idx="182">
                  <c:v>~hu~ : [hu]</c:v>
                </c:pt>
                <c:pt idx="183">
                  <c:v>~so~ : [sɑ]</c:v>
                </c:pt>
                <c:pt idx="184">
                  <c:v>~si~ : [sɜ]</c:v>
                </c:pt>
                <c:pt idx="185">
                  <c:v>~fu~ : [fyu]</c:v>
                </c:pt>
                <c:pt idx="186">
                  <c:v>~be~ : [bɜ]</c:v>
                </c:pt>
                <c:pt idx="187">
                  <c:v>~be~ : [bi]</c:v>
                </c:pt>
                <c:pt idx="188">
                  <c:v>~ma~ : [mɑ]</c:v>
                </c:pt>
                <c:pt idx="189">
                  <c:v>~ma~ : [meɪ]</c:v>
                </c:pt>
                <c:pt idx="190">
                  <c:v>~lo~ : [ləʊ]</c:v>
                </c:pt>
                <c:pt idx="191">
                  <c:v>~nu~ : [nɜ]</c:v>
                </c:pt>
                <c:pt idx="192">
                  <c:v>~ra~ : [ɹɑ]</c:v>
                </c:pt>
                <c:pt idx="193">
                  <c:v>~da~ : [dæ]</c:v>
                </c:pt>
                <c:pt idx="194">
                  <c:v>~re~ : [ɹɛ]</c:v>
                </c:pt>
                <c:pt idx="195">
                  <c:v>~ki~ : [kaɪ]</c:v>
                </c:pt>
                <c:pt idx="196">
                  <c:v>~vi~ : [vɜ]</c:v>
                </c:pt>
                <c:pt idx="197">
                  <c:v>~mo~ : [mɔ]</c:v>
                </c:pt>
                <c:pt idx="198">
                  <c:v>~to~ : [tɔ]</c:v>
                </c:pt>
                <c:pt idx="199">
                  <c:v>~mi~ : [maɪ]</c:v>
                </c:pt>
                <c:pt idx="200">
                  <c:v>~sa~ : [sɑ]</c:v>
                </c:pt>
                <c:pt idx="201">
                  <c:v>~ve~ : [vɪ]</c:v>
                </c:pt>
                <c:pt idx="202">
                  <c:v>~vo~ : [voʊ]</c:v>
                </c:pt>
                <c:pt idx="203">
                  <c:v>~cu~ : [kɜ]</c:v>
                </c:pt>
                <c:pt idx="204">
                  <c:v>~fu~ : [fʊ]</c:v>
                </c:pt>
                <c:pt idx="205">
                  <c:v>~mo~ : [moʊ]</c:v>
                </c:pt>
                <c:pt idx="206">
                  <c:v>~be~ : [b]</c:v>
                </c:pt>
                <c:pt idx="207">
                  <c:v>~vi~ : [vaɪ]</c:v>
                </c:pt>
                <c:pt idx="208">
                  <c:v>~hu~ : [hʊ]</c:v>
                </c:pt>
                <c:pt idx="209">
                  <c:v>~ca~ : [kɔ]</c:v>
                </c:pt>
                <c:pt idx="210">
                  <c:v>~gi~ : [ɡɜ]</c:v>
                </c:pt>
                <c:pt idx="211">
                  <c:v>~gi~ : [dʒi]</c:v>
                </c:pt>
                <c:pt idx="212">
                  <c:v>~to~ : [tu]</c:v>
                </c:pt>
                <c:pt idx="213">
                  <c:v>~le~ : [li]</c:v>
                </c:pt>
                <c:pt idx="214">
                  <c:v>~lo~ : [lɔ]</c:v>
                </c:pt>
                <c:pt idx="215">
                  <c:v>~se~ : [zɪ]</c:v>
                </c:pt>
                <c:pt idx="216">
                  <c:v>~la~ : [læ]</c:v>
                </c:pt>
                <c:pt idx="217">
                  <c:v>~la~ : [lɑ]</c:v>
                </c:pt>
                <c:pt idx="218">
                  <c:v>~ce~ : [sɜ]</c:v>
                </c:pt>
                <c:pt idx="219">
                  <c:v>~yo~ : [yɔ]</c:v>
                </c:pt>
                <c:pt idx="220">
                  <c:v>~gu~ : [ɡyu]</c:v>
                </c:pt>
                <c:pt idx="221">
                  <c:v>~co~ : [kʌ]</c:v>
                </c:pt>
                <c:pt idx="222">
                  <c:v>~so~ : [soʊ]</c:v>
                </c:pt>
                <c:pt idx="223">
                  <c:v>~pe~ : [pɛ]</c:v>
                </c:pt>
                <c:pt idx="224">
                  <c:v>~ni~ : [naɪ]</c:v>
                </c:pt>
                <c:pt idx="225">
                  <c:v>~ge~ : [dʒɛ]</c:v>
                </c:pt>
                <c:pt idx="226">
                  <c:v>~ga~ : [ɡæ]</c:v>
                </c:pt>
                <c:pt idx="227">
                  <c:v>~ga~ : [ɡɑ]</c:v>
                </c:pt>
                <c:pt idx="228">
                  <c:v>~ga~ : [ɡeɪ]</c:v>
                </c:pt>
                <c:pt idx="229">
                  <c:v>~mi~ : [mi]</c:v>
                </c:pt>
                <c:pt idx="230">
                  <c:v>~ze~ : [zi]</c:v>
                </c:pt>
                <c:pt idx="231">
                  <c:v>~go~ : [ɡɔ]</c:v>
                </c:pt>
                <c:pt idx="232">
                  <c:v>~fu~ : [fʌ]</c:v>
                </c:pt>
                <c:pt idx="233">
                  <c:v>~po~ : [poʊ]</c:v>
                </c:pt>
                <c:pt idx="234">
                  <c:v>~va~ : [væ]</c:v>
                </c:pt>
                <c:pt idx="235">
                  <c:v>~ro~ : [ɹəʊ]</c:v>
                </c:pt>
                <c:pt idx="236">
                  <c:v>~no~ : [nʌ]</c:v>
                </c:pt>
                <c:pt idx="237">
                  <c:v>~ti~ : [ʃɪ]</c:v>
                </c:pt>
                <c:pt idx="238">
                  <c:v>~ni~ : [ni]</c:v>
                </c:pt>
                <c:pt idx="239">
                  <c:v>~ri~ : [ɹaɪ]</c:v>
                </c:pt>
                <c:pt idx="240">
                  <c:v>~lo~ : [loʊ]</c:v>
                </c:pt>
                <c:pt idx="241">
                  <c:v>~za~ : [zɑ]</c:v>
                </c:pt>
                <c:pt idx="242">
                  <c:v>~za~ : [zeɪ]</c:v>
                </c:pt>
                <c:pt idx="243">
                  <c:v>~pa~ : [pɛ]</c:v>
                </c:pt>
                <c:pt idx="244">
                  <c:v>~ti~ : [taɪ]</c:v>
                </c:pt>
                <c:pt idx="245">
                  <c:v>~lo~ : [lɑ]</c:v>
                </c:pt>
                <c:pt idx="246">
                  <c:v>~be~ : [beɪ]</c:v>
                </c:pt>
                <c:pt idx="247">
                  <c:v>~no~ : [nɑ]</c:v>
                </c:pt>
                <c:pt idx="248">
                  <c:v>~na~ : [neɪ]</c:v>
                </c:pt>
                <c:pt idx="249">
                  <c:v>~ge~ : [dʒɪ]</c:v>
                </c:pt>
                <c:pt idx="250">
                  <c:v>~bo~ : [bɔ]</c:v>
                </c:pt>
                <c:pt idx="251">
                  <c:v>~wa~ : [wɑ]</c:v>
                </c:pt>
                <c:pt idx="252">
                  <c:v>~ba~ : [bɑ]</c:v>
                </c:pt>
                <c:pt idx="253">
                  <c:v>~nu~ : [nyə]</c:v>
                </c:pt>
                <c:pt idx="254">
                  <c:v>~fi~ : [fɜ]</c:v>
                </c:pt>
                <c:pt idx="255">
                  <c:v>~ca~ : [kæ]</c:v>
                </c:pt>
                <c:pt idx="256">
                  <c:v>~ne~ : [nɛ]</c:v>
                </c:pt>
                <c:pt idx="257">
                  <c:v>~te~ : [tɛ]</c:v>
                </c:pt>
                <c:pt idx="258">
                  <c:v>~de~ : [də]</c:v>
                </c:pt>
                <c:pt idx="259">
                  <c:v>~hu~ : [hɜ]</c:v>
                </c:pt>
                <c:pt idx="260">
                  <c:v>~li~ : [laɪ]</c:v>
                </c:pt>
                <c:pt idx="261">
                  <c:v>~tu~ : [tu]</c:v>
                </c:pt>
                <c:pt idx="262">
                  <c:v>~ge~ : [dʒə]</c:v>
                </c:pt>
                <c:pt idx="263">
                  <c:v>~ty~ : [ti]</c:v>
                </c:pt>
                <c:pt idx="264">
                  <c:v>~mo~ : [mɑ]</c:v>
                </c:pt>
                <c:pt idx="265">
                  <c:v>~sa~ : [seɪ]</c:v>
                </c:pt>
                <c:pt idx="266">
                  <c:v>~he~ : [hə]</c:v>
                </c:pt>
                <c:pt idx="267">
                  <c:v>~xi~ : [ɡzɪ]</c:v>
                </c:pt>
                <c:pt idx="268">
                  <c:v>~xu~ : [kʃu]</c:v>
                </c:pt>
                <c:pt idx="269">
                  <c:v>~so~ : [sɔ]</c:v>
                </c:pt>
                <c:pt idx="270">
                  <c:v>~se~ : [zə]</c:v>
                </c:pt>
                <c:pt idx="271">
                  <c:v>~ke~ : [kɜ]</c:v>
                </c:pt>
                <c:pt idx="272">
                  <c:v>~bu~ : [bʊ]</c:v>
                </c:pt>
                <c:pt idx="273">
                  <c:v>~bo~ : [boʊ]</c:v>
                </c:pt>
                <c:pt idx="274">
                  <c:v>~ca~ : [keɪ]</c:v>
                </c:pt>
                <c:pt idx="275">
                  <c:v>~fa~ : [feɪ]</c:v>
                </c:pt>
                <c:pt idx="276">
                  <c:v>~fa~ : [fɑ]</c:v>
                </c:pt>
                <c:pt idx="277">
                  <c:v>~ba~ : [beɪ]</c:v>
                </c:pt>
                <c:pt idx="278">
                  <c:v>~ge~ : [ɡə]</c:v>
                </c:pt>
                <c:pt idx="279">
                  <c:v>~mu~ : [mu]</c:v>
                </c:pt>
                <c:pt idx="280">
                  <c:v>~su~ : [sɜ]</c:v>
                </c:pt>
                <c:pt idx="281">
                  <c:v>~ce~ : [si]</c:v>
                </c:pt>
                <c:pt idx="282">
                  <c:v>~fo~ : [fɑ]</c:v>
                </c:pt>
                <c:pt idx="283">
                  <c:v>~si~ : [zɪ]</c:v>
                </c:pt>
                <c:pt idx="284">
                  <c:v>~re~ : [ɹə]</c:v>
                </c:pt>
                <c:pt idx="285">
                  <c:v>~nu~ : [nyu]</c:v>
                </c:pt>
                <c:pt idx="286">
                  <c:v>~bi~ : [baɪ]</c:v>
                </c:pt>
                <c:pt idx="287">
                  <c:v>~fe~ : [fɜ]</c:v>
                </c:pt>
                <c:pt idx="288">
                  <c:v>~pa~ : [peɪ]</c:v>
                </c:pt>
                <c:pt idx="289">
                  <c:v>~pa~ : [pæ]</c:v>
                </c:pt>
                <c:pt idx="290">
                  <c:v>~jo~ : [dʒɔ]</c:v>
                </c:pt>
                <c:pt idx="291">
                  <c:v>~ye~ : [yɪ]</c:v>
                </c:pt>
                <c:pt idx="292">
                  <c:v>~lu~ : [lyə]</c:v>
                </c:pt>
                <c:pt idx="293">
                  <c:v>~ra~ : [ɹeɪ]</c:v>
                </c:pt>
                <c:pt idx="294">
                  <c:v>~sa~ : [sæ]</c:v>
                </c:pt>
                <c:pt idx="295">
                  <c:v>~sa~ : [sɔ]</c:v>
                </c:pt>
                <c:pt idx="296">
                  <c:v>~su~ : [ʒə]</c:v>
                </c:pt>
                <c:pt idx="297">
                  <c:v>~va~ : [veɪ]</c:v>
                </c:pt>
                <c:pt idx="298">
                  <c:v>~vo~ : [vɑ]</c:v>
                </c:pt>
                <c:pt idx="299">
                  <c:v>~wo~ : [wʊ]</c:v>
                </c:pt>
                <c:pt idx="300">
                  <c:v>~si~ : [saɪ]</c:v>
                </c:pt>
                <c:pt idx="301">
                  <c:v>~pu~ : [pʌ]</c:v>
                </c:pt>
                <c:pt idx="302">
                  <c:v>~be~ : [bə]</c:v>
                </c:pt>
                <c:pt idx="303">
                  <c:v>~ja~ : [dʒæ]</c:v>
                </c:pt>
                <c:pt idx="304">
                  <c:v>~ja~ : [dʒeɪ]</c:v>
                </c:pt>
                <c:pt idx="305">
                  <c:v>~zo~ : [zɑ]</c:v>
                </c:pt>
                <c:pt idx="306">
                  <c:v>~zo~ : [zəʊ]</c:v>
                </c:pt>
                <c:pt idx="307">
                  <c:v>~go~ : [ɡʌ]</c:v>
                </c:pt>
                <c:pt idx="308">
                  <c:v>~fe~ : [fi]</c:v>
                </c:pt>
                <c:pt idx="309">
                  <c:v>~co~ : [kɑ]</c:v>
                </c:pt>
                <c:pt idx="310">
                  <c:v>~la~ : [leɪ]</c:v>
                </c:pt>
                <c:pt idx="311">
                  <c:v>~ri~ : [ɹi]</c:v>
                </c:pt>
                <c:pt idx="312">
                  <c:v>~be~ : [bɛ]</c:v>
                </c:pt>
                <c:pt idx="313">
                  <c:v>~bu~ : [bʌ]</c:v>
                </c:pt>
                <c:pt idx="314">
                  <c:v>~wo~ : [wɑ]</c:v>
                </c:pt>
                <c:pt idx="315">
                  <c:v>~du~ : [dʒu]</c:v>
                </c:pt>
                <c:pt idx="316">
                  <c:v>~no~ : [noʊ]</c:v>
                </c:pt>
                <c:pt idx="317">
                  <c:v>~me~ : [mɛ]</c:v>
                </c:pt>
                <c:pt idx="318">
                  <c:v>~wa~ : [wɔ]</c:v>
                </c:pt>
                <c:pt idx="319">
                  <c:v>~pu~ : [pɜ]</c:v>
                </c:pt>
                <c:pt idx="320">
                  <c:v>~fu~ : [fɜ]</c:v>
                </c:pt>
                <c:pt idx="321">
                  <c:v>~mu~ : [myu]</c:v>
                </c:pt>
                <c:pt idx="322">
                  <c:v>~fa~ : [fæ]</c:v>
                </c:pt>
                <c:pt idx="323">
                  <c:v>~he~ : [hɜ]</c:v>
                </c:pt>
                <c:pt idx="324">
                  <c:v>~bu~ : [bɜ]</c:v>
                </c:pt>
                <c:pt idx="325">
                  <c:v>~ha~ : [hɑ]</c:v>
                </c:pt>
                <c:pt idx="326">
                  <c:v>~ty~ : [taɪ]</c:v>
                </c:pt>
                <c:pt idx="327">
                  <c:v>~ro~ : [ɹoʊ]</c:v>
                </c:pt>
                <c:pt idx="328">
                  <c:v>~hi~ : [hi]</c:v>
                </c:pt>
                <c:pt idx="329">
                  <c:v>~mo~ : [mʌ]</c:v>
                </c:pt>
                <c:pt idx="330">
                  <c:v>~ve~ : [v]</c:v>
                </c:pt>
                <c:pt idx="331">
                  <c:v>~so~ : [sʌ]</c:v>
                </c:pt>
                <c:pt idx="332">
                  <c:v>~su~ : [sʌ]</c:v>
                </c:pt>
                <c:pt idx="333">
                  <c:v>~bo~ : [bʌ]</c:v>
                </c:pt>
                <c:pt idx="334">
                  <c:v>~ba~ : [bə]</c:v>
                </c:pt>
                <c:pt idx="335">
                  <c:v>~ba~ : [bæ]</c:v>
                </c:pt>
                <c:pt idx="336">
                  <c:v>~do~ : [dɔ]</c:v>
                </c:pt>
                <c:pt idx="337">
                  <c:v>~na~ : [nɛ]</c:v>
                </c:pt>
                <c:pt idx="338">
                  <c:v>~ho~ : [hoʊ]</c:v>
                </c:pt>
                <c:pt idx="339">
                  <c:v>~ma~ : [mæ]</c:v>
                </c:pt>
                <c:pt idx="340">
                  <c:v>~nu~ : [nʌ]</c:v>
                </c:pt>
                <c:pt idx="341">
                  <c:v>~se~ : [sɛ]</c:v>
                </c:pt>
                <c:pt idx="342">
                  <c:v>~bi~ : [bɜ]</c:v>
                </c:pt>
                <c:pt idx="343">
                  <c:v>~bi~ : [bi]</c:v>
                </c:pt>
                <c:pt idx="344">
                  <c:v>~ba~ : [bɛ]</c:v>
                </c:pt>
                <c:pt idx="345">
                  <c:v>~ve~ : [və]</c:v>
                </c:pt>
                <c:pt idx="346">
                  <c:v>~gi~ : [ɡɪ]</c:v>
                </c:pt>
                <c:pt idx="347">
                  <c:v>~wo~ : [wʌ]</c:v>
                </c:pt>
                <c:pt idx="348">
                  <c:v>~me~ : [mɪ]</c:v>
                </c:pt>
                <c:pt idx="349">
                  <c:v>~le~ : [lɛ]</c:v>
                </c:pt>
                <c:pt idx="350">
                  <c:v>~di~ : [də]</c:v>
                </c:pt>
                <c:pt idx="351">
                  <c:v>~wa~ : [weɪ]</c:v>
                </c:pt>
                <c:pt idx="352">
                  <c:v>~vu~ : [vʌ]</c:v>
                </c:pt>
                <c:pt idx="353">
                  <c:v>~yo~ : [yoʊ]</c:v>
                </c:pt>
                <c:pt idx="354">
                  <c:v>~lm~ : [lm]</c:v>
                </c:pt>
                <c:pt idx="355">
                  <c:v>~rf~ : [ɹf]</c:v>
                </c:pt>
                <c:pt idx="356">
                  <c:v>~sp~ : [sp]</c:v>
                </c:pt>
                <c:pt idx="357">
                  <c:v>~ci~ : [ʃɪ]</c:v>
                </c:pt>
                <c:pt idx="358">
                  <c:v>~xi~ : [ksɪ]</c:v>
                </c:pt>
                <c:pt idx="359">
                  <c:v>~ha~ : [hæ]</c:v>
                </c:pt>
                <c:pt idx="360">
                  <c:v>~si~ : [zə]</c:v>
                </c:pt>
                <c:pt idx="361">
                  <c:v>~tu~ : [tɜ]</c:v>
                </c:pt>
                <c:pt idx="362">
                  <c:v>~wa~ : [wɜ]</c:v>
                </c:pt>
                <c:pt idx="363">
                  <c:v>~ci~ : [sɜ]</c:v>
                </c:pt>
                <c:pt idx="364">
                  <c:v>~do~ : [dʌ]</c:v>
                </c:pt>
                <c:pt idx="365">
                  <c:v>~da~ : [dɑ]</c:v>
                </c:pt>
                <c:pt idx="366">
                  <c:v>~do~ : [dɑ]</c:v>
                </c:pt>
                <c:pt idx="367">
                  <c:v>~do~ : [du]</c:v>
                </c:pt>
                <c:pt idx="368">
                  <c:v>~fi~ : [faɪ]</c:v>
                </c:pt>
                <c:pt idx="369">
                  <c:v>~hi~ : [hɪ]</c:v>
                </c:pt>
                <c:pt idx="370">
                  <c:v>~ro~ : [ɹɑ]</c:v>
                </c:pt>
                <c:pt idx="371">
                  <c:v>~he~ : [hi]</c:v>
                </c:pt>
                <c:pt idx="372">
                  <c:v>~ta~ : [teɪ]</c:v>
                </c:pt>
                <c:pt idx="373">
                  <c:v>~se~ : [sə]</c:v>
                </c:pt>
                <c:pt idx="374">
                  <c:v>~zi~ : [zi]</c:v>
                </c:pt>
                <c:pt idx="375">
                  <c:v>~ma~ : [mɛ]</c:v>
                </c:pt>
                <c:pt idx="376">
                  <c:v>~du~ : [dʌ]</c:v>
                </c:pt>
                <c:pt idx="377">
                  <c:v>~du~ : [du]</c:v>
                </c:pt>
                <c:pt idx="378">
                  <c:v>~ru~ : [ɹu]</c:v>
                </c:pt>
                <c:pt idx="379">
                  <c:v>~wo~ : [wɔ]</c:v>
                </c:pt>
                <c:pt idx="380">
                  <c:v>~tu~ : [tʃə]</c:v>
                </c:pt>
                <c:pt idx="381">
                  <c:v>~pe~ : [pɪ]</c:v>
                </c:pt>
                <c:pt idx="382">
                  <c:v>~lk~ : [lk]</c:v>
                </c:pt>
                <c:pt idx="383">
                  <c:v>~hu~ : [hʌ]</c:v>
                </c:pt>
                <c:pt idx="384">
                  <c:v>~ge~ : [dʒ]</c:v>
                </c:pt>
                <c:pt idx="385">
                  <c:v>~ga~ : [ɡə]</c:v>
                </c:pt>
                <c:pt idx="386">
                  <c:v>~ha~ : [hɛ]</c:v>
                </c:pt>
                <c:pt idx="387">
                  <c:v>~ju~ : [dʒʌ]</c:v>
                </c:pt>
                <c:pt idx="388">
                  <c:v>~ne~ : [nɪ]</c:v>
                </c:pt>
                <c:pt idx="389">
                  <c:v>~wa~ : [wə]</c:v>
                </c:pt>
                <c:pt idx="390">
                  <c:v>~ke~ : [kɛ]</c:v>
                </c:pt>
                <c:pt idx="391">
                  <c:v>~te~ : [tɪ]</c:v>
                </c:pt>
                <c:pt idx="392">
                  <c:v>~wi~ : [waɪ]</c:v>
                </c:pt>
                <c:pt idx="393">
                  <c:v>~ea~ : [ɜ]</c:v>
                </c:pt>
                <c:pt idx="394">
                  <c:v>~jo~ : [dʒɑ]</c:v>
                </c:pt>
                <c:pt idx="395">
                  <c:v>~lu~ : [lʌ]</c:v>
                </c:pt>
                <c:pt idx="396">
                  <c:v>~ye~ : [yɛ]</c:v>
                </c:pt>
                <c:pt idx="397">
                  <c:v>~pa~ : [pɑ]</c:v>
                </c:pt>
                <c:pt idx="398">
                  <c:v>~nu~ : [nu]</c:v>
                </c:pt>
                <c:pt idx="399">
                  <c:v>~ho~ : [hɑ]</c:v>
                </c:pt>
                <c:pt idx="400">
                  <c:v>~bo~ : [bɑ]</c:v>
                </c:pt>
                <c:pt idx="401">
                  <c:v>~se~ : [sɪ]</c:v>
                </c:pt>
                <c:pt idx="402">
                  <c:v>~ra~ : [ɹɛ]</c:v>
                </c:pt>
                <c:pt idx="403">
                  <c:v>~po~ : [pɑ]</c:v>
                </c:pt>
                <c:pt idx="404">
                  <c:v>~ca~ : [kɑ]</c:v>
                </c:pt>
                <c:pt idx="405">
                  <c:v>~go~ : [ɡoʊ]</c:v>
                </c:pt>
                <c:pt idx="406">
                  <c:v>~wa~ : [wɛ]</c:v>
                </c:pt>
                <c:pt idx="407">
                  <c:v>~xu~ : [kʃʊ]</c:v>
                </c:pt>
                <c:pt idx="408">
                  <c:v>~go~ : [ɡɑ]</c:v>
                </c:pt>
                <c:pt idx="409">
                  <c:v>~ry~ : [ɹi]</c:v>
                </c:pt>
                <c:pt idx="410">
                  <c:v>~da~ : [deɪ]</c:v>
                </c:pt>
                <c:pt idx="411">
                  <c:v>~lu~ : [lu]</c:v>
                </c:pt>
                <c:pt idx="412">
                  <c:v>~gi~ : [dʒɪ]</c:v>
                </c:pt>
                <c:pt idx="413">
                  <c:v>~te~ : [tə]</c:v>
                </c:pt>
                <c:pt idx="414">
                  <c:v>~wo~ : [wɜ]</c:v>
                </c:pt>
                <c:pt idx="415">
                  <c:v>~vi~ : [vɪ]</c:v>
                </c:pt>
                <c:pt idx="416">
                  <c:v>~co~ : [kə]</c:v>
                </c:pt>
                <c:pt idx="417">
                  <c:v>~we~ : [wi]</c:v>
                </c:pt>
                <c:pt idx="418">
                  <c:v>~gi~ : [dʒə]</c:v>
                </c:pt>
                <c:pt idx="419">
                  <c:v>~ou~ : [aʊ]</c:v>
                </c:pt>
                <c:pt idx="420">
                  <c:v>~me~ : [mə]</c:v>
                </c:pt>
                <c:pt idx="421">
                  <c:v>~ye~ : [yə]</c:v>
                </c:pt>
                <c:pt idx="422">
                  <c:v>~gu~ : [ɡʌ]</c:v>
                </c:pt>
                <c:pt idx="423">
                  <c:v>~hi~ : [haɪ]</c:v>
                </c:pt>
                <c:pt idx="424">
                  <c:v>~ru~ : [ɹʌ]</c:v>
                </c:pt>
                <c:pt idx="425">
                  <c:v>~du~ : [dʒə]</c:v>
                </c:pt>
                <c:pt idx="426">
                  <c:v>~gh~ : []</c:v>
                </c:pt>
                <c:pt idx="427">
                  <c:v>~mi~ : [mɪ]</c:v>
                </c:pt>
                <c:pt idx="428">
                  <c:v>~si~ : [sə]</c:v>
                </c:pt>
                <c:pt idx="429">
                  <c:v>~ju~ : [dʒu]</c:v>
                </c:pt>
                <c:pt idx="430">
                  <c:v>~fi~ : [fɪ]</c:v>
                </c:pt>
                <c:pt idx="431">
                  <c:v>~xa~ : [ɡzæ]</c:v>
                </c:pt>
                <c:pt idx="432">
                  <c:v>~bu~ : [bə]</c:v>
                </c:pt>
                <c:pt idx="433">
                  <c:v>~wi~ : [wɪ]</c:v>
                </c:pt>
                <c:pt idx="434">
                  <c:v>~ly~ : [li]</c:v>
                </c:pt>
                <c:pt idx="435">
                  <c:v>~gu~ : [ɡɜ]</c:v>
                </c:pt>
                <c:pt idx="436">
                  <c:v>~fa~ : [fɔ]</c:v>
                </c:pt>
                <c:pt idx="437">
                  <c:v>~be~ : [bɪ]</c:v>
                </c:pt>
                <c:pt idx="438">
                  <c:v>~ce~ : [sɛ]</c:v>
                </c:pt>
                <c:pt idx="439">
                  <c:v>~re~ : [ɹɪ]</c:v>
                </c:pt>
                <c:pt idx="440">
                  <c:v>~li~ : [lə]</c:v>
                </c:pt>
                <c:pt idx="441">
                  <c:v>~bu~ : [bɛ]</c:v>
                </c:pt>
                <c:pt idx="442">
                  <c:v>~wo~ : [wɪ]</c:v>
                </c:pt>
                <c:pt idx="443">
                  <c:v>~fa~ : [fə]</c:v>
                </c:pt>
                <c:pt idx="444">
                  <c:v>~lf~ : [lf]</c:v>
                </c:pt>
                <c:pt idx="445">
                  <c:v>~fe~ : [f]</c:v>
                </c:pt>
                <c:pt idx="446">
                  <c:v>~so~ : [zə]</c:v>
                </c:pt>
                <c:pt idx="447">
                  <c:v>~dy~ : [di]</c:v>
                </c:pt>
                <c:pt idx="448">
                  <c:v>~bi~ : [bə]</c:v>
                </c:pt>
                <c:pt idx="449">
                  <c:v>~fo~ : [fɔ]</c:v>
                </c:pt>
                <c:pt idx="450">
                  <c:v>~ne~ : [nə]</c:v>
                </c:pt>
                <c:pt idx="451">
                  <c:v>~th~ : [θ]</c:v>
                </c:pt>
                <c:pt idx="452">
                  <c:v>~me~ : [m]</c:v>
                </c:pt>
                <c:pt idx="453">
                  <c:v>~fi~ : [fə]</c:v>
                </c:pt>
                <c:pt idx="454">
                  <c:v>~fo~ : [fə]</c:v>
                </c:pt>
                <c:pt idx="455">
                  <c:v>~va~ : [vɛ]</c:v>
                </c:pt>
                <c:pt idx="456">
                  <c:v>~bo~ : [bə]</c:v>
                </c:pt>
                <c:pt idx="457">
                  <c:v>~fe~ : [fɛ]</c:v>
                </c:pt>
                <c:pt idx="458">
                  <c:v>~si~ : [sɪ]</c:v>
                </c:pt>
                <c:pt idx="459">
                  <c:v>~ng~ : [ŋ]</c:v>
                </c:pt>
                <c:pt idx="460">
                  <c:v>~ma~ : [mə]</c:v>
                </c:pt>
                <c:pt idx="461">
                  <c:v>~oi~ : [ɔɪ]</c:v>
                </c:pt>
                <c:pt idx="462">
                  <c:v>~vu~ : [vyə]</c:v>
                </c:pt>
                <c:pt idx="463">
                  <c:v>~cu~ : [kʌ]</c:v>
                </c:pt>
                <c:pt idx="464">
                  <c:v>~y'~ : [jʊ]</c:v>
                </c:pt>
                <c:pt idx="465">
                  <c:v>~gs~ : [ɡz]</c:v>
                </c:pt>
                <c:pt idx="466">
                  <c:v>~ld~ : [ld]</c:v>
                </c:pt>
                <c:pt idx="467">
                  <c:v>~lg~ : [lɡ]</c:v>
                </c:pt>
                <c:pt idx="468">
                  <c:v>~lp~ : [lp]</c:v>
                </c:pt>
                <c:pt idx="469">
                  <c:v>~pt~ : [pt]</c:v>
                </c:pt>
                <c:pt idx="470">
                  <c:v>~rb~ : [ɹb]</c:v>
                </c:pt>
                <c:pt idx="471">
                  <c:v>~rg~ : [ɹɡ]</c:v>
                </c:pt>
                <c:pt idx="472">
                  <c:v>~rl~ : [ɹl]</c:v>
                </c:pt>
                <c:pt idx="473">
                  <c:v>~rm~ : [ɹm]</c:v>
                </c:pt>
                <c:pt idx="474">
                  <c:v>~rn~ : [ɹn]</c:v>
                </c:pt>
                <c:pt idx="475">
                  <c:v>~rp~ : [ɹp]</c:v>
                </c:pt>
                <c:pt idx="476">
                  <c:v>~rt~ : [ɹt]</c:v>
                </c:pt>
                <c:pt idx="477">
                  <c:v>~sh~ : [ʃ]</c:v>
                </c:pt>
                <c:pt idx="478">
                  <c:v>~sk~ : [sk]</c:v>
                </c:pt>
                <c:pt idx="479">
                  <c:v>~sm~ : [zm]</c:v>
                </c:pt>
                <c:pt idx="480">
                  <c:v>~xt~ : [kst]</c:v>
                </c:pt>
                <c:pt idx="481">
                  <c:v>~mu~ : [mʌ]</c:v>
                </c:pt>
                <c:pt idx="482">
                  <c:v>~nt~ : [nt]</c:v>
                </c:pt>
                <c:pt idx="483">
                  <c:v>~sa~ : [zə]</c:v>
                </c:pt>
                <c:pt idx="484">
                  <c:v>~ci~ : [saɪ]</c:v>
                </c:pt>
                <c:pt idx="485">
                  <c:v>~wi~ : [vɪ]</c:v>
                </c:pt>
                <c:pt idx="486">
                  <c:v>~li~ : [lɪ]</c:v>
                </c:pt>
                <c:pt idx="487">
                  <c:v>~ta~ : [tɛ]</c:v>
                </c:pt>
                <c:pt idx="488">
                  <c:v>~ni~ : [nɪ]</c:v>
                </c:pt>
                <c:pt idx="489">
                  <c:v>~ce~ : [sə]</c:v>
                </c:pt>
                <c:pt idx="490">
                  <c:v>~de~ : [dɪ]</c:v>
                </c:pt>
                <c:pt idx="491">
                  <c:v>~lu~ : [lɑ]</c:v>
                </c:pt>
                <c:pt idx="492">
                  <c:v>~ea~ : [i]</c:v>
                </c:pt>
                <c:pt idx="493">
                  <c:v>~ny~ : [naɪ]</c:v>
                </c:pt>
                <c:pt idx="494">
                  <c:v>~rk~ : [ɹk]</c:v>
                </c:pt>
                <c:pt idx="495">
                  <c:v>~pe~ : [pə]</c:v>
                </c:pt>
                <c:pt idx="496">
                  <c:v>~nk~ : [ŋk]</c:v>
                </c:pt>
                <c:pt idx="497">
                  <c:v>~pi~ : [pɪ]</c:v>
                </c:pt>
                <c:pt idx="498">
                  <c:v>~se~ : [z]</c:v>
                </c:pt>
                <c:pt idx="499">
                  <c:v>~ri~ : [ɹə]</c:v>
                </c:pt>
                <c:pt idx="500">
                  <c:v>~da~ : [dɛ]</c:v>
                </c:pt>
                <c:pt idx="501">
                  <c:v>~fe~ : [fə]</c:v>
                </c:pt>
                <c:pt idx="502">
                  <c:v>~ra~ : [ɹə]</c:v>
                </c:pt>
                <c:pt idx="503">
                  <c:v>~ct~ : [kt]</c:v>
                </c:pt>
                <c:pt idx="504">
                  <c:v>~mp~ : [mp]</c:v>
                </c:pt>
                <c:pt idx="505">
                  <c:v>~ny~ : [ni]</c:v>
                </c:pt>
                <c:pt idx="506">
                  <c:v>~lt~ : [lt]</c:v>
                </c:pt>
                <c:pt idx="507">
                  <c:v>~xa~ : [ksə]</c:v>
                </c:pt>
                <c:pt idx="508">
                  <c:v>~ft~ : [ft]</c:v>
                </c:pt>
                <c:pt idx="509">
                  <c:v>~de~ : [d]</c:v>
                </c:pt>
                <c:pt idx="510">
                  <c:v>~nd~ : [nd]</c:v>
                </c:pt>
                <c:pt idx="511">
                  <c:v>~le~ : [lə]</c:v>
                </c:pt>
                <c:pt idx="512">
                  <c:v>~pe~ : [p]</c:v>
                </c:pt>
                <c:pt idx="513">
                  <c:v>~ca~ : [kə]</c:v>
                </c:pt>
                <c:pt idx="514">
                  <c:v>~st~ : [st]</c:v>
                </c:pt>
                <c:pt idx="515">
                  <c:v>~pa~ : [pə]</c:v>
                </c:pt>
                <c:pt idx="516">
                  <c:v>~ce~ : [sɪ]</c:v>
                </c:pt>
                <c:pt idx="517">
                  <c:v>~we~ : [wɜ]</c:v>
                </c:pt>
                <c:pt idx="518">
                  <c:v>~ch~ : [tʃ]</c:v>
                </c:pt>
                <c:pt idx="519">
                  <c:v>~po~ : [pə]</c:v>
                </c:pt>
                <c:pt idx="520">
                  <c:v>~ya~ : [yɑ]</c:v>
                </c:pt>
                <c:pt idx="521">
                  <c:v>~yo~ : [yɑ]</c:v>
                </c:pt>
                <c:pt idx="522">
                  <c:v>~ps~ : [ps]</c:v>
                </c:pt>
                <c:pt idx="523">
                  <c:v>~mi~ : [mə]</c:v>
                </c:pt>
                <c:pt idx="524">
                  <c:v>~fu~ : [fə]</c:v>
                </c:pt>
                <c:pt idx="525">
                  <c:v>~rd~ : [ɹd]</c:v>
                </c:pt>
                <c:pt idx="526">
                  <c:v>~dy~ : [daɪ]</c:v>
                </c:pt>
                <c:pt idx="527">
                  <c:v>~se~ : [s]</c:v>
                </c:pt>
                <c:pt idx="528">
                  <c:v>~xi~ : [ksə]</c:v>
                </c:pt>
                <c:pt idx="529">
                  <c:v>~le~ : [lɪ]</c:v>
                </c:pt>
                <c:pt idx="530">
                  <c:v>~na~ : [nə]</c:v>
                </c:pt>
                <c:pt idx="531">
                  <c:v>~rs~ : [ɹz]</c:v>
                </c:pt>
                <c:pt idx="532">
                  <c:v>~ki~ : [kɪ]</c:v>
                </c:pt>
                <c:pt idx="533">
                  <c:v>~je~ : [dʒi]</c:v>
                </c:pt>
                <c:pt idx="534">
                  <c:v>~gy~ : [dʒi]</c:v>
                </c:pt>
                <c:pt idx="535">
                  <c:v>~ns~ : [nz]</c:v>
                </c:pt>
                <c:pt idx="536">
                  <c:v>~te~ : [t]</c:v>
                </c:pt>
                <c:pt idx="537">
                  <c:v>~we~ : [wə]</c:v>
                </c:pt>
                <c:pt idx="538">
                  <c:v>~la~ : [lə]</c:v>
                </c:pt>
                <c:pt idx="539">
                  <c:v>~re~ : [ə]</c:v>
                </c:pt>
                <c:pt idx="540">
                  <c:v>~ho~ : [ɑ]</c:v>
                </c:pt>
                <c:pt idx="541">
                  <c:v>~rf~ : [ɹfə]</c:v>
                </c:pt>
                <c:pt idx="542">
                  <c:v>~bs~ : [bz]</c:v>
                </c:pt>
                <c:pt idx="543">
                  <c:v>~ly~ : [laɪ]</c:v>
                </c:pt>
                <c:pt idx="544">
                  <c:v>~so~ : [sə]</c:v>
                </c:pt>
                <c:pt idx="545">
                  <c:v>~su~ : [sə]</c:v>
                </c:pt>
                <c:pt idx="546">
                  <c:v>~vi~ : [və]</c:v>
                </c:pt>
                <c:pt idx="547">
                  <c:v>~ls~ : [lz]</c:v>
                </c:pt>
                <c:pt idx="548">
                  <c:v>~re~ : [ɹ]</c:v>
                </c:pt>
                <c:pt idx="549">
                  <c:v>~we~ : [wɛ]</c:v>
                </c:pt>
                <c:pt idx="550">
                  <c:v>~we~ : [wɪ]</c:v>
                </c:pt>
                <c:pt idx="551">
                  <c:v>~ti~ : [tɪ]</c:v>
                </c:pt>
                <c:pt idx="552">
                  <c:v>~mo~ : [mə]</c:v>
                </c:pt>
                <c:pt idx="553">
                  <c:v>~ni~ : [nə]</c:v>
                </c:pt>
                <c:pt idx="554">
                  <c:v>~di~ : [dɪ]</c:v>
                </c:pt>
                <c:pt idx="555">
                  <c:v>~ou~ : [ɔ]</c:v>
                </c:pt>
                <c:pt idx="556">
                  <c:v>~he~ : [hɛ]</c:v>
                </c:pt>
                <c:pt idx="557">
                  <c:v>~sa~ : [sə]</c:v>
                </c:pt>
                <c:pt idx="558">
                  <c:v>~mb~ : [mbə]</c:v>
                </c:pt>
                <c:pt idx="559">
                  <c:v>~lo~ : [lə]</c:v>
                </c:pt>
                <c:pt idx="560">
                  <c:v>~ti~ : [tə]</c:v>
                </c:pt>
                <c:pt idx="561">
                  <c:v>~da~ : [də]</c:v>
                </c:pt>
                <c:pt idx="562">
                  <c:v>~do~ : [də]</c:v>
                </c:pt>
                <c:pt idx="563">
                  <c:v>~ms~ : [mz]</c:v>
                </c:pt>
                <c:pt idx="564">
                  <c:v>~gh~ : [f]</c:v>
                </c:pt>
                <c:pt idx="565">
                  <c:v>~bu~ : [bɪ]</c:v>
                </c:pt>
                <c:pt idx="566">
                  <c:v>~pi~ : [pə]</c:v>
                </c:pt>
                <c:pt idx="567">
                  <c:v>~du~ : [də]</c:v>
                </c:pt>
                <c:pt idx="568">
                  <c:v>~by~ : [baɪ]</c:v>
                </c:pt>
                <c:pt idx="569">
                  <c:v>~ta~ : [tɪ]</c:v>
                </c:pt>
                <c:pt idx="570">
                  <c:v>~bi~ : [bɪ]</c:v>
                </c:pt>
                <c:pt idx="571">
                  <c:v>~ds~ : [dz]</c:v>
                </c:pt>
                <c:pt idx="572">
                  <c:v>~ze~ : [zɪ]</c:v>
                </c:pt>
                <c:pt idx="573">
                  <c:v>~ci~ : [sə]</c:v>
                </c:pt>
                <c:pt idx="574">
                  <c:v>~ta~ : [tə]</c:v>
                </c:pt>
                <c:pt idx="575">
                  <c:v>~zy~ : [zaɪ]</c:v>
                </c:pt>
                <c:pt idx="576">
                  <c:v>~ty~ : [tɪ]</c:v>
                </c:pt>
                <c:pt idx="577">
                  <c:v>~ce~ : [s]</c:v>
                </c:pt>
                <c:pt idx="578">
                  <c:v>~sp~ : [spɑ]</c:v>
                </c:pt>
                <c:pt idx="579">
                  <c:v>~my~ : [maɪ]</c:v>
                </c:pt>
                <c:pt idx="580">
                  <c:v>~ck~ : [k]</c:v>
                </c:pt>
                <c:pt idx="581">
                  <c:v>~ci~ : [sɪ]</c:v>
                </c:pt>
                <c:pt idx="582">
                  <c:v>~by~ : [bɜ]</c:v>
                </c:pt>
                <c:pt idx="583">
                  <c:v>~jo~ : [dʒə]</c:v>
                </c:pt>
                <c:pt idx="584">
                  <c:v>~xe~ : [ksə]</c:v>
                </c:pt>
                <c:pt idx="585">
                  <c:v>~ts~ : [ts]</c:v>
                </c:pt>
                <c:pt idx="586">
                  <c:v>~ri~ : [ɹɪ]</c:v>
                </c:pt>
                <c:pt idx="587">
                  <c:v>~va~ : [və]</c:v>
                </c:pt>
                <c:pt idx="588">
                  <c:v>~ra~ : [ɹɪ]</c:v>
                </c:pt>
                <c:pt idx="589">
                  <c:v>~to~ : [tə]</c:v>
                </c:pt>
                <c:pt idx="590">
                  <c:v>~cu~ : [kə]</c:v>
                </c:pt>
                <c:pt idx="591">
                  <c:v>~gu~ : [ɡə]</c:v>
                </c:pt>
                <c:pt idx="592">
                  <c:v>~ro~ : [ɹə]</c:v>
                </c:pt>
                <c:pt idx="593">
                  <c:v>~lf~ : [f]</c:v>
                </c:pt>
                <c:pt idx="594">
                  <c:v>~nc~ : [ŋkə]</c:v>
                </c:pt>
                <c:pt idx="595">
                  <c:v>~eu~ : [yʊ]</c:v>
                </c:pt>
                <c:pt idx="596">
                  <c:v>~ze~ : [zə]</c:v>
                </c:pt>
                <c:pt idx="597">
                  <c:v>~no~ : [nə]</c:v>
                </c:pt>
                <c:pt idx="598">
                  <c:v>~ct~ : [k]</c:v>
                </c:pt>
                <c:pt idx="599">
                  <c:v>~ss~ : [s]</c:v>
                </c:pt>
                <c:pt idx="600">
                  <c:v>~le~ : [l]</c:v>
                </c:pt>
                <c:pt idx="601">
                  <c:v>~ai~ : [eɪ]</c:v>
                </c:pt>
                <c:pt idx="602">
                  <c:v>~je~ : [dʒɛ]</c:v>
                </c:pt>
                <c:pt idx="603">
                  <c:v>~ff~ : [f]</c:v>
                </c:pt>
                <c:pt idx="604">
                  <c:v>~tu~ : [tə]</c:v>
                </c:pt>
                <c:pt idx="605">
                  <c:v>~sy~ : [zɪ]</c:v>
                </c:pt>
                <c:pt idx="606">
                  <c:v>~sy~ : [saɪ]</c:v>
                </c:pt>
                <c:pt idx="607">
                  <c:v>~gy~ : [dʒɪ]</c:v>
                </c:pt>
                <c:pt idx="608">
                  <c:v>~rc~ : [ɹkə]</c:v>
                </c:pt>
                <c:pt idx="609">
                  <c:v>~ne~ : [n]</c:v>
                </c:pt>
                <c:pt idx="610">
                  <c:v>~ja~ : [dʒə]</c:v>
                </c:pt>
                <c:pt idx="611">
                  <c:v>~ke~ : [kə]</c:v>
                </c:pt>
                <c:pt idx="612">
                  <c:v>~ei~ : [i]</c:v>
                </c:pt>
                <c:pt idx="613">
                  <c:v>~ny~ : [nɪ]</c:v>
                </c:pt>
                <c:pt idx="614">
                  <c:v>~ff~ : [fə]</c:v>
                </c:pt>
                <c:pt idx="615">
                  <c:v>~ke~ : [k]</c:v>
                </c:pt>
                <c:pt idx="616">
                  <c:v>~fy~ : [faɪ]</c:v>
                </c:pt>
                <c:pt idx="617">
                  <c:v>~ry~ : [ɹɪ]</c:v>
                </c:pt>
                <c:pt idx="618">
                  <c:v>~zi~ : [zɪ]</c:v>
                </c:pt>
                <c:pt idx="619">
                  <c:v>~au~ : [ɔ]</c:v>
                </c:pt>
                <c:pt idx="620">
                  <c:v>~ly~ : [lɪ]</c:v>
                </c:pt>
                <c:pt idx="621">
                  <c:v>~ru~ : [ɹə]</c:v>
                </c:pt>
                <c:pt idx="622">
                  <c:v>~cy~ : [saɪ]</c:v>
                </c:pt>
                <c:pt idx="623">
                  <c:v>~ki~ : [kə]</c:v>
                </c:pt>
                <c:pt idx="624">
                  <c:v>~vo~ : [və]</c:v>
                </c:pt>
                <c:pt idx="625">
                  <c:v>~nu~ : [nə]</c:v>
                </c:pt>
                <c:pt idx="626">
                  <c:v>~ll~ : [l]</c:v>
                </c:pt>
                <c:pt idx="627">
                  <c:v>~hy~ : [haɪ]</c:v>
                </c:pt>
                <c:pt idx="628">
                  <c:v>~ko~ : [kəʊ]</c:v>
                </c:pt>
                <c:pt idx="629">
                  <c:v>~ch~ : [k]</c:v>
                </c:pt>
                <c:pt idx="630">
                  <c:v>~da~ : [dɪ]</c:v>
                </c:pt>
                <c:pt idx="631">
                  <c:v>~au~ : [ɑ]</c:v>
                </c:pt>
                <c:pt idx="632">
                  <c:v>~lu~ : [lə]</c:v>
                </c:pt>
                <c:pt idx="633">
                  <c:v>~ow~ : [oʊ]</c:v>
                </c:pt>
                <c:pt idx="634">
                  <c:v>~ei~ : [aɪ]</c:v>
                </c:pt>
                <c:pt idx="635">
                  <c:v>~'s~ : [ɹz]</c:v>
                </c:pt>
                <c:pt idx="636">
                  <c:v>~za~ : [zə]</c:v>
                </c:pt>
                <c:pt idx="637">
                  <c:v>~ei~ : [eɪ]</c:v>
                </c:pt>
                <c:pt idx="638">
                  <c:v>~nc~ : [ŋk]</c:v>
                </c:pt>
                <c:pt idx="639">
                  <c:v>~ld~ : [d]</c:v>
                </c:pt>
                <c:pt idx="640">
                  <c:v>~xy~ : [ksə]</c:v>
                </c:pt>
                <c:pt idx="641">
                  <c:v>~ks~ : [ks]</c:v>
                </c:pt>
                <c:pt idx="642">
                  <c:v>~xe~ : [ks]</c:v>
                </c:pt>
                <c:pt idx="643">
                  <c:v>~zo~ : [zə]</c:v>
                </c:pt>
                <c:pt idx="644">
                  <c:v>~my~ : [mɪ]</c:v>
                </c:pt>
                <c:pt idx="645">
                  <c:v>~sy~ : [sɪ]</c:v>
                </c:pt>
                <c:pt idx="646">
                  <c:v>~ze~ : [z]</c:v>
                </c:pt>
                <c:pt idx="647">
                  <c:v>~dd~ : [də]</c:v>
                </c:pt>
                <c:pt idx="648">
                  <c:v>~gg~ : [ɡ]</c:v>
                </c:pt>
                <c:pt idx="649">
                  <c:v>~zy~ : [zɪ]</c:v>
                </c:pt>
                <c:pt idx="650">
                  <c:v>~by~ : [bɪ]</c:v>
                </c:pt>
                <c:pt idx="651">
                  <c:v>~ro~ : [ə]</c:v>
                </c:pt>
                <c:pt idx="652">
                  <c:v>~cy~ : [sɪ]</c:v>
                </c:pt>
                <c:pt idx="653">
                  <c:v>~au~ : [æ]</c:v>
                </c:pt>
                <c:pt idx="654">
                  <c:v>~o'~ : [əʊ]</c:v>
                </c:pt>
                <c:pt idx="655">
                  <c:v>~dy~ : [dɪ]</c:v>
                </c:pt>
                <c:pt idx="656">
                  <c:v>~py~ : [pɪ]</c:v>
                </c:pt>
                <c:pt idx="657">
                  <c:v>~ai~ : [ɛ]</c:v>
                </c:pt>
                <c:pt idx="658">
                  <c:v>~'s~ : [z]</c:v>
                </c:pt>
                <c:pt idx="659">
                  <c:v>~mb~ : [m]</c:v>
                </c:pt>
                <c:pt idx="660">
                  <c:v>~oa~ : [oʊ]</c:v>
                </c:pt>
                <c:pt idx="661">
                  <c:v>~ph~ : [f]</c:v>
                </c:pt>
                <c:pt idx="662">
                  <c:v>~ou~ : [ə]</c:v>
                </c:pt>
                <c:pt idx="663">
                  <c:v>~ka~ : [kæ]</c:v>
                </c:pt>
                <c:pt idx="664">
                  <c:v>~vy~ : [vɪ]</c:v>
                </c:pt>
                <c:pt idx="665">
                  <c:v>~ee~ : [i]</c:v>
                </c:pt>
                <c:pt idx="666">
                  <c:v>~oa~ : [ɔ]</c:v>
                </c:pt>
                <c:pt idx="667">
                  <c:v>~we~ : [ə]</c:v>
                </c:pt>
                <c:pt idx="668">
                  <c:v>~ew~ : [yu]</c:v>
                </c:pt>
                <c:pt idx="669">
                  <c:v>~uh~ : [ʌ]</c:v>
                </c:pt>
                <c:pt idx="670">
                  <c:v>~lk~ : [k]</c:v>
                </c:pt>
                <c:pt idx="671">
                  <c:v>~cs~ : [ks]</c:v>
                </c:pt>
                <c:pt idx="672">
                  <c:v>~ed~ : [d]</c:v>
                </c:pt>
                <c:pt idx="673">
                  <c:v>~oh~ : [oʊ]</c:v>
                </c:pt>
                <c:pt idx="674">
                  <c:v>~ky~ : [kɪ]</c:v>
                </c:pt>
                <c:pt idx="675">
                  <c:v>~dd~ : [d]</c:v>
                </c:pt>
                <c:pt idx="676">
                  <c:v>~pt~ : [t]</c:v>
                </c:pt>
                <c:pt idx="677">
                  <c:v>~aw~ : [ɔ]</c:v>
                </c:pt>
                <c:pt idx="678">
                  <c:v>~dg~ : [dʒ]</c:v>
                </c:pt>
                <c:pt idx="679">
                  <c:v>~au~ : [ə]</c:v>
                </c:pt>
                <c:pt idx="680">
                  <c:v>~tt~ : [tə]</c:v>
                </c:pt>
                <c:pt idx="681">
                  <c:v>~lm~ : [m]</c:v>
                </c:pt>
                <c:pt idx="682">
                  <c:v>~mn~ : [m]</c:v>
                </c:pt>
                <c:pt idx="683">
                  <c:v>~nz~ : [ns]</c:v>
                </c:pt>
                <c:pt idx="684">
                  <c:v>~gn~ : [n]</c:v>
                </c:pt>
                <c:pt idx="685">
                  <c:v>~sc~ : [sə]</c:v>
                </c:pt>
                <c:pt idx="686">
                  <c:v>~pp~ : [p]</c:v>
                </c:pt>
                <c:pt idx="687">
                  <c:v>~yo~ : [ə]</c:v>
                </c:pt>
                <c:pt idx="688">
                  <c:v>~'m~ : [m]</c:v>
                </c:pt>
                <c:pt idx="689">
                  <c:v>~mm~ : [m]</c:v>
                </c:pt>
                <c:pt idx="690">
                  <c:v>~bt~ : [t]</c:v>
                </c:pt>
                <c:pt idx="691">
                  <c:v>~tt~ : [t]</c:v>
                </c:pt>
                <c:pt idx="692">
                  <c:v>~s'~ : [z]</c:v>
                </c:pt>
                <c:pt idx="693">
                  <c:v>~ar~ : [ə]</c:v>
                </c:pt>
                <c:pt idx="694">
                  <c:v>~er~ : [ə]</c:v>
                </c:pt>
                <c:pt idx="695">
                  <c:v>~er~ : [ɹ]</c:v>
                </c:pt>
                <c:pt idx="696">
                  <c:v>~nn~ : [n]</c:v>
                </c:pt>
                <c:pt idx="697">
                  <c:v>~pro~ : [pɹəʊ]</c:v>
                </c:pt>
                <c:pt idx="698">
                  <c:v>~the~ : [θɛ]</c:v>
                </c:pt>
                <c:pt idx="699">
                  <c:v>~the~ : [ði]</c:v>
                </c:pt>
                <c:pt idx="700">
                  <c:v>~ble~ : [blɛ]</c:v>
                </c:pt>
                <c:pt idx="701">
                  <c:v>~nte~ : [ntəɪ]</c:v>
                </c:pt>
                <c:pt idx="702">
                  <c:v>~nte~ : [ntɜ]</c:v>
                </c:pt>
                <c:pt idx="703">
                  <c:v>~nce~ : [nsɜ]</c:v>
                </c:pt>
                <c:pt idx="704">
                  <c:v>~nge~ : [ŋə]</c:v>
                </c:pt>
                <c:pt idx="705">
                  <c:v>~pla~ : [ɹpleɪ]</c:v>
                </c:pt>
                <c:pt idx="706">
                  <c:v>~whi~ : [hwɜ]</c:v>
                </c:pt>
                <c:pt idx="707">
                  <c:v>~nti~ : [ntaɪ]</c:v>
                </c:pt>
                <c:pt idx="708">
                  <c:v>~rti~ : [ɹtaɪ]</c:v>
                </c:pt>
                <c:pt idx="709">
                  <c:v>~shi~ : [ʃaɪ]</c:v>
                </c:pt>
                <c:pt idx="710">
                  <c:v>~shi~ : [ʃɜ]</c:v>
                </c:pt>
                <c:pt idx="711">
                  <c:v>~the~ : [ɹðə]</c:v>
                </c:pt>
                <c:pt idx="712">
                  <c:v>~the~ : [θi]</c:v>
                </c:pt>
                <c:pt idx="713">
                  <c:v>~cto~ : [ktoʊ]</c:v>
                </c:pt>
                <c:pt idx="714">
                  <c:v>~nce~ : [nsɛ]</c:v>
                </c:pt>
                <c:pt idx="715">
                  <c:v>~sco~ : [skəʊ]</c:v>
                </c:pt>
                <c:pt idx="716">
                  <c:v>~nsi~ : [nsaɪ]</c:v>
                </c:pt>
                <c:pt idx="717">
                  <c:v>~sto~ : [stoʊ]</c:v>
                </c:pt>
                <c:pt idx="718">
                  <c:v>~tha~ : [θeɪ]</c:v>
                </c:pt>
                <c:pt idx="719">
                  <c:v>~nge~ : [ndʒɪ]</c:v>
                </c:pt>
                <c:pt idx="720">
                  <c:v>~cke~ : [kv]</c:v>
                </c:pt>
                <c:pt idx="721">
                  <c:v>~pro~ : [pɹoʊ]</c:v>
                </c:pt>
                <c:pt idx="722">
                  <c:v>~sou~ : [sa]</c:v>
                </c:pt>
                <c:pt idx="723">
                  <c:v>~pre~ : [pɹi]</c:v>
                </c:pt>
                <c:pt idx="724">
                  <c:v>~rve~ : [ɹveɪ]</c:v>
                </c:pt>
                <c:pt idx="725">
                  <c:v>~nfe~ : [nfɜ]</c:v>
                </c:pt>
                <c:pt idx="726">
                  <c:v>~see~ : [ɹsi]</c:v>
                </c:pt>
                <c:pt idx="727">
                  <c:v>~lti~ : [ltaɪ]</c:v>
                </c:pt>
                <c:pt idx="728">
                  <c:v>~whi~ : [hwɪ]</c:v>
                </c:pt>
                <c:pt idx="729">
                  <c:v>~tho~ : [thɔ]</c:v>
                </c:pt>
                <c:pt idx="730">
                  <c:v>~you~ : [ju]</c:v>
                </c:pt>
                <c:pt idx="731">
                  <c:v>~you~ : [yʌ]</c:v>
                </c:pt>
                <c:pt idx="732">
                  <c:v>~the~ : [ð]</c:v>
                </c:pt>
                <c:pt idx="733">
                  <c:v>~pro~ : [pɹu]</c:v>
                </c:pt>
                <c:pt idx="734">
                  <c:v>~ble~ : [blə]</c:v>
                </c:pt>
                <c:pt idx="735">
                  <c:v>~spe~ : [spə]</c:v>
                </c:pt>
                <c:pt idx="736">
                  <c:v>~cro~ : [kɹɑ]</c:v>
                </c:pt>
                <c:pt idx="737">
                  <c:v>~cro~ : [kɹəʊ]</c:v>
                </c:pt>
                <c:pt idx="738">
                  <c:v>~nsu~ : [nsʌ]</c:v>
                </c:pt>
                <c:pt idx="739">
                  <c:v>~qua~ : [kweɪ]</c:v>
                </c:pt>
                <c:pt idx="740">
                  <c:v>~tra~ : [tɹə]</c:v>
                </c:pt>
                <c:pt idx="741">
                  <c:v>~rne~ : [ɹnɜ]</c:v>
                </c:pt>
                <c:pt idx="742">
                  <c:v>~rne~ : [ɹni]</c:v>
                </c:pt>
                <c:pt idx="743">
                  <c:v>~clo~ : [klɔ]</c:v>
                </c:pt>
                <c:pt idx="744">
                  <c:v>~ctu~ : [ktʃu]</c:v>
                </c:pt>
                <c:pt idx="745">
                  <c:v>~ctu~ : [ktʃʊ]</c:v>
                </c:pt>
                <c:pt idx="746">
                  <c:v>~ste~ : [stɜ]</c:v>
                </c:pt>
                <c:pt idx="747">
                  <c:v>~nta~ : [ntæ]</c:v>
                </c:pt>
                <c:pt idx="748">
                  <c:v>~spa~ : [spæ]</c:v>
                </c:pt>
                <c:pt idx="749">
                  <c:v>~mai~ : [məɪ]</c:v>
                </c:pt>
                <c:pt idx="750">
                  <c:v>~bje~ : [byɜ]</c:v>
                </c:pt>
                <c:pt idx="751">
                  <c:v>~cte~ : [kti]</c:v>
                </c:pt>
                <c:pt idx="752">
                  <c:v>~ved~ : [ɹvd]</c:v>
                </c:pt>
                <c:pt idx="753">
                  <c:v>~bli~ : [blaɪ]</c:v>
                </c:pt>
                <c:pt idx="754">
                  <c:v>~rdi~ : [ɹdi]</c:v>
                </c:pt>
                <c:pt idx="755">
                  <c:v>~mpo~ : [mpɑ]</c:v>
                </c:pt>
                <c:pt idx="756">
                  <c:v>~mpo~ : [mpoʊ]</c:v>
                </c:pt>
                <c:pt idx="757">
                  <c:v>~nce~ : [nsə]</c:v>
                </c:pt>
                <c:pt idx="758">
                  <c:v>~thi~ : [ðɪ]</c:v>
                </c:pt>
                <c:pt idx="759">
                  <c:v>~ste~ : [stɛ]</c:v>
                </c:pt>
                <c:pt idx="760">
                  <c:v>~nti~ : [nti]</c:v>
                </c:pt>
                <c:pt idx="761">
                  <c:v>~ste~ : [sti]</c:v>
                </c:pt>
                <c:pt idx="762">
                  <c:v>~gra~ : [ɡɹə]</c:v>
                </c:pt>
                <c:pt idx="763">
                  <c:v>~cha~ : [tʃæ]</c:v>
                </c:pt>
                <c:pt idx="764">
                  <c:v>~fla~ : [fleɪ]</c:v>
                </c:pt>
                <c:pt idx="765">
                  <c:v>~fla~ : [flə]</c:v>
                </c:pt>
                <c:pt idx="766">
                  <c:v>~sco~ : [skə]</c:v>
                </c:pt>
                <c:pt idx="767">
                  <c:v>~sco~ : [skɔ]</c:v>
                </c:pt>
                <c:pt idx="768">
                  <c:v>~rga~ : [ɹɡæ]</c:v>
                </c:pt>
                <c:pt idx="769">
                  <c:v>~rga~ : [ɹɡɑ]</c:v>
                </c:pt>
                <c:pt idx="770">
                  <c:v>~nda~ : [ndeɪ]</c:v>
                </c:pt>
                <c:pt idx="771">
                  <c:v>~rsa~ : [ɹseɪ]</c:v>
                </c:pt>
                <c:pt idx="772">
                  <c:v>~nve~ : [nvə]</c:v>
                </c:pt>
                <c:pt idx="773">
                  <c:v>~dve~ : [dvɛ]</c:v>
                </c:pt>
                <c:pt idx="774">
                  <c:v>~rke~ : [ɹkɛ]</c:v>
                </c:pt>
                <c:pt idx="775">
                  <c:v>~dve~ : [dvɜ]</c:v>
                </c:pt>
                <c:pt idx="776">
                  <c:v>~nve~ : [nvi]</c:v>
                </c:pt>
                <c:pt idx="777">
                  <c:v>~dmi~ : [dmaɪ]</c:v>
                </c:pt>
                <c:pt idx="778">
                  <c:v>~tow~ : [ta]</c:v>
                </c:pt>
                <c:pt idx="779">
                  <c:v>~rtu~ : [ɹtʃʊ]</c:v>
                </c:pt>
                <c:pt idx="780">
                  <c:v>~sty~ : [staɪ]</c:v>
                </c:pt>
                <c:pt idx="781">
                  <c:v>~the~ : [ðɛ]</c:v>
                </c:pt>
                <c:pt idx="782">
                  <c:v>~thi~ : [θɜ]</c:v>
                </c:pt>
                <c:pt idx="783">
                  <c:v>~cra~ : [kɹeɪ]</c:v>
                </c:pt>
                <c:pt idx="784">
                  <c:v>~spi~ : [spaɪ]</c:v>
                </c:pt>
                <c:pt idx="785">
                  <c:v>~sla~ : [slæ]</c:v>
                </c:pt>
                <c:pt idx="786">
                  <c:v>~sla~ : [slɑ]</c:v>
                </c:pt>
                <c:pt idx="787">
                  <c:v>~sla~ : [sleɪ]</c:v>
                </c:pt>
                <c:pt idx="788">
                  <c:v>~whi~ : [hwaɪ]</c:v>
                </c:pt>
                <c:pt idx="789">
                  <c:v>~lli~ : [lyɪ]</c:v>
                </c:pt>
                <c:pt idx="790">
                  <c:v>~you~ : [yoʊ]</c:v>
                </c:pt>
                <c:pt idx="791">
                  <c:v>~rge~ : [ɹdʒə]</c:v>
                </c:pt>
                <c:pt idx="792">
                  <c:v>~cre~ : [kɹɛ]</c:v>
                </c:pt>
                <c:pt idx="793">
                  <c:v>~rge~ : [ɹɡɛ]</c:v>
                </c:pt>
                <c:pt idx="794">
                  <c:v>~sti~ : [stɜ]</c:v>
                </c:pt>
                <c:pt idx="795">
                  <c:v>~whe~ : [hwɛ]</c:v>
                </c:pt>
                <c:pt idx="796">
                  <c:v>~sha~ : [ʃæ]</c:v>
                </c:pt>
                <c:pt idx="797">
                  <c:v>~sto~ : [stɔ]</c:v>
                </c:pt>
                <c:pt idx="798">
                  <c:v>~sto~ : [stʌ]</c:v>
                </c:pt>
                <c:pt idx="799">
                  <c:v>~dra~ : [dɹæ]</c:v>
                </c:pt>
                <c:pt idx="800">
                  <c:v>~gla~ : [ɹɡlæ]</c:v>
                </c:pt>
                <c:pt idx="801">
                  <c:v>~sca~ : [skæ]</c:v>
                </c:pt>
                <c:pt idx="802">
                  <c:v>~sca~ : [skə]</c:v>
                </c:pt>
                <c:pt idx="803">
                  <c:v>~dra~ : [dɹəɪ]</c:v>
                </c:pt>
                <c:pt idx="804">
                  <c:v>~gai~ : [gaɪ]</c:v>
                </c:pt>
                <c:pt idx="805">
                  <c:v>~nge~ : [ŋɡə]</c:v>
                </c:pt>
                <c:pt idx="806">
                  <c:v>~tle~ : [tlə]</c:v>
                </c:pt>
                <c:pt idx="807">
                  <c:v>~ngi~ : [ŋɡɪ]</c:v>
                </c:pt>
                <c:pt idx="808">
                  <c:v>~twi~ : [twɪ]</c:v>
                </c:pt>
                <c:pt idx="809">
                  <c:v>~nto~ : [ntɑ]</c:v>
                </c:pt>
                <c:pt idx="810">
                  <c:v>~voi~ : [vwə]</c:v>
                </c:pt>
                <c:pt idx="811">
                  <c:v>~boo~ : [bu]</c:v>
                </c:pt>
                <c:pt idx="812">
                  <c:v>~cou~ : [kʊ]</c:v>
                </c:pt>
                <c:pt idx="813">
                  <c:v>~low~ : [lo]</c:v>
                </c:pt>
                <c:pt idx="814">
                  <c:v>~nte~ : [ntɛ]</c:v>
                </c:pt>
                <c:pt idx="815">
                  <c:v>~mpa~ : [mpɛ]</c:v>
                </c:pt>
                <c:pt idx="816">
                  <c:v>~cha~ : [tʃɑ]</c:v>
                </c:pt>
                <c:pt idx="817">
                  <c:v>~cha~ : [tʃeɪ]</c:v>
                </c:pt>
                <c:pt idx="818">
                  <c:v>~rma~ : [ɹmeɪ]</c:v>
                </c:pt>
                <c:pt idx="819">
                  <c:v>~sco~ : [skoʊ]</c:v>
                </c:pt>
                <c:pt idx="820">
                  <c:v>~mpe~ : [mpi]</c:v>
                </c:pt>
                <c:pt idx="821">
                  <c:v>~rne~ : [ɹnɛ]</c:v>
                </c:pt>
                <c:pt idx="822">
                  <c:v>~xpe~ : [kspɪ]</c:v>
                </c:pt>
                <c:pt idx="823">
                  <c:v>~rse~ : [ɹsɛ]</c:v>
                </c:pt>
                <c:pt idx="824">
                  <c:v>~tha~ : [ðæ]</c:v>
                </c:pt>
                <c:pt idx="825">
                  <c:v>~tha~ : [θæ]</c:v>
                </c:pt>
                <c:pt idx="826">
                  <c:v>~chi~ : [tʃaɪ]</c:v>
                </c:pt>
                <c:pt idx="827">
                  <c:v>~lea~ : [lɜ]</c:v>
                </c:pt>
                <c:pt idx="828">
                  <c:v>~cra~ : [kɹɔ]</c:v>
                </c:pt>
                <c:pt idx="829">
                  <c:v>~cli~ : [kli]</c:v>
                </c:pt>
                <c:pt idx="830">
                  <c:v>~mpo~ : [mpɔ]</c:v>
                </c:pt>
                <c:pt idx="831">
                  <c:v>~hou~ : [a]</c:v>
                </c:pt>
                <c:pt idx="832">
                  <c:v>~cla~ : [klə]</c:v>
                </c:pt>
                <c:pt idx="833">
                  <c:v>~sla~ : [slə]</c:v>
                </c:pt>
                <c:pt idx="834">
                  <c:v>~rge~ : [ɹdʒɪ]</c:v>
                </c:pt>
                <c:pt idx="835">
                  <c:v>~pha~ : [phæ]</c:v>
                </c:pt>
                <c:pt idx="836">
                  <c:v>~swa~ : [swɑ]</c:v>
                </c:pt>
                <c:pt idx="837">
                  <c:v>~rba~ : [ɹbeɪ]</c:v>
                </c:pt>
                <c:pt idx="838">
                  <c:v>~bse~ : [bzɜ]</c:v>
                </c:pt>
                <c:pt idx="839">
                  <c:v>~cle~ : [klɜ]</c:v>
                </c:pt>
                <c:pt idx="840">
                  <c:v>~lte~ : [ltɜ]</c:v>
                </c:pt>
                <c:pt idx="841">
                  <c:v>~cle~ : [kl]</c:v>
                </c:pt>
                <c:pt idx="842">
                  <c:v>~gni~ : [ɡnaɪ]</c:v>
                </c:pt>
                <c:pt idx="843">
                  <c:v>~rci~ : [ɹsaɪ]</c:v>
                </c:pt>
                <c:pt idx="844">
                  <c:v>~nco~ : [nkɑ]</c:v>
                </c:pt>
                <c:pt idx="845">
                  <c:v>~tro~ : [tɹəʊ]</c:v>
                </c:pt>
                <c:pt idx="846">
                  <c:v>~tho~ : [ðoʊ]</c:v>
                </c:pt>
                <c:pt idx="847">
                  <c:v>~nco~ : [nkʌ]</c:v>
                </c:pt>
                <c:pt idx="848">
                  <c:v>~tho~ : [θʌ]</c:v>
                </c:pt>
                <c:pt idx="849">
                  <c:v>~goo~ : [ɡu]</c:v>
                </c:pt>
                <c:pt idx="850">
                  <c:v>~bru~ : [byə]</c:v>
                </c:pt>
                <c:pt idx="851">
                  <c:v>~bru~ : [bɹu]</c:v>
                </c:pt>
                <c:pt idx="852">
                  <c:v>~lcu~ : [lkyʊ]</c:v>
                </c:pt>
                <c:pt idx="853">
                  <c:v>~thu~ : [ðʌ]</c:v>
                </c:pt>
                <c:pt idx="854">
                  <c:v>~rou~ : [ɹaʊ]</c:v>
                </c:pt>
                <c:pt idx="855">
                  <c:v>~sta~ : [stæ]</c:v>
                </c:pt>
                <c:pt idx="856">
                  <c:v>~sta~ : [stɑ]</c:v>
                </c:pt>
                <c:pt idx="857">
                  <c:v>~sta~ : [steɪ]</c:v>
                </c:pt>
                <c:pt idx="858">
                  <c:v>~nce~ : [nsɪ]</c:v>
                </c:pt>
                <c:pt idx="859">
                  <c:v>~mme~ : [mɜ]</c:v>
                </c:pt>
                <c:pt idx="860">
                  <c:v>~hea~ : [hɜ]</c:v>
                </c:pt>
                <c:pt idx="861">
                  <c:v>~ple~ : [plɛ]</c:v>
                </c:pt>
                <c:pt idx="862">
                  <c:v>~que~ : [kwə]</c:v>
                </c:pt>
                <c:pt idx="863">
                  <c:v>~sca~ : [skeɪ]</c:v>
                </c:pt>
                <c:pt idx="864">
                  <c:v>~qua~ : [kwɔ]</c:v>
                </c:pt>
                <c:pt idx="865">
                  <c:v>~que~ : [kwɛ]</c:v>
                </c:pt>
                <c:pt idx="866">
                  <c:v>~spe~ : [spi]</c:v>
                </c:pt>
                <c:pt idx="867">
                  <c:v>~cro~ : [kɹɔ]</c:v>
                </c:pt>
                <c:pt idx="868">
                  <c:v>~tra~ : [tɹeɪ]</c:v>
                </c:pt>
                <c:pt idx="869">
                  <c:v>~chi~ : [kaɪ]</c:v>
                </c:pt>
                <c:pt idx="870">
                  <c:v>~the~ : [θɪ]</c:v>
                </c:pt>
                <c:pt idx="871">
                  <c:v>~gra~ : [ɡɹeɪ]</c:v>
                </c:pt>
                <c:pt idx="872">
                  <c:v>~nse~ : [nsɛ]</c:v>
                </c:pt>
                <c:pt idx="873">
                  <c:v>~pro~ : [pɹɑ]</c:v>
                </c:pt>
                <c:pt idx="874">
                  <c:v>~sou~ : [saʊ]</c:v>
                </c:pt>
                <c:pt idx="875">
                  <c:v>~rna~ : [ɹnæ]</c:v>
                </c:pt>
                <c:pt idx="876">
                  <c:v>~bla~ : [bleɪ]</c:v>
                </c:pt>
                <c:pt idx="877">
                  <c:v>~mbi~ : [mbaɪ]</c:v>
                </c:pt>
                <c:pt idx="878">
                  <c:v>~dmi~ : [dmə]</c:v>
                </c:pt>
                <c:pt idx="879">
                  <c:v>~dri~ : [dɹɪ]</c:v>
                </c:pt>
                <c:pt idx="880">
                  <c:v>~mbi~ : [mbɪ]</c:v>
                </c:pt>
                <c:pt idx="881">
                  <c:v>~rtu~ : [ɹtu]</c:v>
                </c:pt>
                <c:pt idx="882">
                  <c:v>~rtu~ : [ɹtʃu]</c:v>
                </c:pt>
                <c:pt idx="883">
                  <c:v>~rty~ : [ɹti]</c:v>
                </c:pt>
                <c:pt idx="884">
                  <c:v>~nge~ : [ndʒə]</c:v>
                </c:pt>
                <c:pt idx="885">
                  <c:v>~sse~ : [zɛ]</c:v>
                </c:pt>
                <c:pt idx="886">
                  <c:v>~tha~ : [θə]</c:v>
                </c:pt>
                <c:pt idx="887">
                  <c:v>~rce~ : [ɹsɛ]</c:v>
                </c:pt>
                <c:pt idx="888">
                  <c:v>~sha~ : [ʃɛ]</c:v>
                </c:pt>
                <c:pt idx="889">
                  <c:v>~bli~ : [blə]</c:v>
                </c:pt>
                <c:pt idx="890">
                  <c:v>~mpe~ : [mpɛ]</c:v>
                </c:pt>
                <c:pt idx="891">
                  <c:v>~ski~ : [skɜ]</c:v>
                </c:pt>
                <c:pt idx="892">
                  <c:v>~foo~ : [fu]</c:v>
                </c:pt>
                <c:pt idx="893">
                  <c:v>~clo~ : [klɑ]</c:v>
                </c:pt>
                <c:pt idx="894">
                  <c:v>~pri~ : [pɹaɪ]</c:v>
                </c:pt>
                <c:pt idx="895">
                  <c:v>~rse~ : [ɹsɪ]</c:v>
                </c:pt>
                <c:pt idx="896">
                  <c:v>~rge~ : [ɹɡə]</c:v>
                </c:pt>
                <c:pt idx="897">
                  <c:v>~tho~ : [θə]</c:v>
                </c:pt>
                <c:pt idx="898">
                  <c:v>~nge~ : [ndʒ]</c:v>
                </c:pt>
                <c:pt idx="899">
                  <c:v>~mpa~ : [mpæ]</c:v>
                </c:pt>
                <c:pt idx="900">
                  <c:v>~tri~ : [tɹaɪ]</c:v>
                </c:pt>
                <c:pt idx="901">
                  <c:v>~qui~ : [kwɪ]</c:v>
                </c:pt>
                <c:pt idx="902">
                  <c:v>~hea~ : [hi]</c:v>
                </c:pt>
                <c:pt idx="903">
                  <c:v>~chi~ : [ʃi]</c:v>
                </c:pt>
                <c:pt idx="904">
                  <c:v>~pre~ : [pɹɛ]</c:v>
                </c:pt>
                <c:pt idx="905">
                  <c:v>~sto~ : [stɑ]</c:v>
                </c:pt>
                <c:pt idx="906">
                  <c:v>~cla~ : [klɛ]</c:v>
                </c:pt>
                <c:pt idx="907">
                  <c:v>~cha~ : [ʃɑ]</c:v>
                </c:pt>
                <c:pt idx="908">
                  <c:v>~cli~ : [klaɪ]</c:v>
                </c:pt>
                <c:pt idx="909">
                  <c:v>~bra~ : [bɹæ]</c:v>
                </c:pt>
                <c:pt idx="910">
                  <c:v>~fra~ : [fɹæ]</c:v>
                </c:pt>
                <c:pt idx="911">
                  <c:v>~rva~ : [ɹvɑ]</c:v>
                </c:pt>
                <c:pt idx="912">
                  <c:v>~sma~ : [smɑ]</c:v>
                </c:pt>
                <c:pt idx="913">
                  <c:v>~sna~ : [snɑ]</c:v>
                </c:pt>
                <c:pt idx="914">
                  <c:v>~sna~ : [sneɪ]</c:v>
                </c:pt>
                <c:pt idx="915">
                  <c:v>~spa~ : [speɪ]</c:v>
                </c:pt>
                <c:pt idx="916">
                  <c:v>~sca~ : [skɛ]</c:v>
                </c:pt>
                <c:pt idx="917">
                  <c:v>~sma~ : [smɔ]</c:v>
                </c:pt>
                <c:pt idx="918">
                  <c:v>~wha~ : [hwʌ]</c:v>
                </c:pt>
                <c:pt idx="919">
                  <c:v>~fle~ : [flə]</c:v>
                </c:pt>
                <c:pt idx="920">
                  <c:v>~lme~ : [lmə]</c:v>
                </c:pt>
                <c:pt idx="921">
                  <c:v>~nme~ : [nmə]</c:v>
                </c:pt>
                <c:pt idx="922">
                  <c:v>~lme~ : [lməɪ]</c:v>
                </c:pt>
                <c:pt idx="923">
                  <c:v>~nme~ : [nmɛ]</c:v>
                </c:pt>
                <c:pt idx="924">
                  <c:v>~rfe~ : [ɹfɛ]</c:v>
                </c:pt>
                <c:pt idx="925">
                  <c:v>~lke~ : [lkɪ]</c:v>
                </c:pt>
                <c:pt idx="926">
                  <c:v>~rfe~ : [ɹfɪ]</c:v>
                </c:pt>
                <c:pt idx="927">
                  <c:v>~sea~ : [zi]</c:v>
                </c:pt>
                <c:pt idx="928">
                  <c:v>~cri~ : [kɹaɪ]</c:v>
                </c:pt>
                <c:pt idx="929">
                  <c:v>~gri~ : [ɡɹaɪ]</c:v>
                </c:pt>
                <c:pt idx="930">
                  <c:v>~sli~ : [slaɪ]</c:v>
                </c:pt>
                <c:pt idx="931">
                  <c:v>~smi~ : [smaɪ]</c:v>
                </c:pt>
                <c:pt idx="932">
                  <c:v>~sni~ : [snaɪ]</c:v>
                </c:pt>
                <c:pt idx="933">
                  <c:v>~tli~ : [tlaɪ]</c:v>
                </c:pt>
                <c:pt idx="934">
                  <c:v>~fri~ : [fɹɪ]</c:v>
                </c:pt>
                <c:pt idx="935">
                  <c:v>~gri~ : [ɡɹɪ]</c:v>
                </c:pt>
                <c:pt idx="936">
                  <c:v>~ngi~ : [ndʒɪ]</c:v>
                </c:pt>
                <c:pt idx="937">
                  <c:v>~nvi~ : [nvɪ]</c:v>
                </c:pt>
                <c:pt idx="938">
                  <c:v>~rgi~ : [ɹɡɪ]</c:v>
                </c:pt>
                <c:pt idx="939">
                  <c:v>~sni~ : [snɪ]</c:v>
                </c:pt>
                <c:pt idx="940">
                  <c:v>~tli~ : [ɹtlɪ]</c:v>
                </c:pt>
                <c:pt idx="941">
                  <c:v>~lso~ : [lsə]</c:v>
                </c:pt>
                <c:pt idx="942">
                  <c:v>~lso~ : [lsəʊ]</c:v>
                </c:pt>
                <c:pt idx="943">
                  <c:v>~rbo~ : [ɹbəʊ]</c:v>
                </c:pt>
                <c:pt idx="944">
                  <c:v>~glo~ : [ɡloʊ]</c:v>
                </c:pt>
                <c:pt idx="945">
                  <c:v>~glo~ : [ɡlɔ]</c:v>
                </c:pt>
                <c:pt idx="946">
                  <c:v>~spo~ : [spɔ]</c:v>
                </c:pt>
                <c:pt idx="947">
                  <c:v>~nto~ : [ntu]</c:v>
                </c:pt>
                <c:pt idx="948">
                  <c:v>~coo~ : [ku]</c:v>
                </c:pt>
                <c:pt idx="949">
                  <c:v>~fou~ : [faʊ]</c:v>
                </c:pt>
                <c:pt idx="950">
                  <c:v>~wou~ : [waʊ]</c:v>
                </c:pt>
                <c:pt idx="951">
                  <c:v>~tou~ : [tʊ]</c:v>
                </c:pt>
                <c:pt idx="952">
                  <c:v>~chu~ : [tʃɜ]</c:v>
                </c:pt>
                <c:pt idx="953">
                  <c:v>~stu~ : [stɜ]</c:v>
                </c:pt>
                <c:pt idx="954">
                  <c:v>~cru~ : [kɹu]</c:v>
                </c:pt>
                <c:pt idx="955">
                  <c:v>~tru~ : [tɹu]</c:v>
                </c:pt>
                <c:pt idx="956">
                  <c:v>~chu~ : [tʃʌ]</c:v>
                </c:pt>
                <c:pt idx="957">
                  <c:v>~cru~ : [kɹʌ]</c:v>
                </c:pt>
                <c:pt idx="958">
                  <c:v>~ndu~ : [ndʌ]</c:v>
                </c:pt>
                <c:pt idx="959">
                  <c:v>~stu~ : [stʌ]</c:v>
                </c:pt>
                <c:pt idx="960">
                  <c:v>~gua~ : [ɡwə]</c:v>
                </c:pt>
                <c:pt idx="961">
                  <c:v>~dow~ : [dəʊ]</c:v>
                </c:pt>
                <c:pt idx="962">
                  <c:v>~tha~ : [θɔ]</c:v>
                </c:pt>
                <c:pt idx="963">
                  <c:v>~cro~ : [kɹoʊ]</c:v>
                </c:pt>
                <c:pt idx="964">
                  <c:v>~nte~ : [ntɪ]</c:v>
                </c:pt>
                <c:pt idx="965">
                  <c:v>~sho~ : [ʃɔ]</c:v>
                </c:pt>
                <c:pt idx="966">
                  <c:v>~qui~ : [kwaɪ]</c:v>
                </c:pt>
                <c:pt idx="967">
                  <c:v>~cra~ : [kɹæ]</c:v>
                </c:pt>
                <c:pt idx="968">
                  <c:v>~pla~ : [plæ]</c:v>
                </c:pt>
                <c:pt idx="969">
                  <c:v>~rge~ : [ɹdʒ]</c:v>
                </c:pt>
                <c:pt idx="970">
                  <c:v>~tho~ : [θɔ]</c:v>
                </c:pt>
                <c:pt idx="971">
                  <c:v>~rve~ : [ɹvə]</c:v>
                </c:pt>
                <c:pt idx="972">
                  <c:v>~qua~ : [kwɑ]</c:v>
                </c:pt>
                <c:pt idx="973">
                  <c:v>~cou~ : [kaʊ]</c:v>
                </c:pt>
                <c:pt idx="974">
                  <c:v>~thi~ : [ti]</c:v>
                </c:pt>
                <c:pt idx="975">
                  <c:v>~rde~ : [ɹdɪ]</c:v>
                </c:pt>
                <c:pt idx="976">
                  <c:v>~rmi~ : [ɹmɪ]</c:v>
                </c:pt>
                <c:pt idx="977">
                  <c:v>~gra~ : [ɡɹæ]</c:v>
                </c:pt>
                <c:pt idx="978">
                  <c:v>~clo~ : [kloʊ]</c:v>
                </c:pt>
                <c:pt idx="979">
                  <c:v>~sha~ : [ʃeɪ]</c:v>
                </c:pt>
                <c:pt idx="980">
                  <c:v>~sou~ : [su]</c:v>
                </c:pt>
                <c:pt idx="981">
                  <c:v>~bra~ : [bɹeɪ]</c:v>
                </c:pt>
                <c:pt idx="982">
                  <c:v>~too~ : [tʊ]</c:v>
                </c:pt>
                <c:pt idx="983">
                  <c:v>~rtu~ : [ɹtʃə]</c:v>
                </c:pt>
                <c:pt idx="984">
                  <c:v>~bla~ : [blæ]</c:v>
                </c:pt>
                <c:pt idx="985">
                  <c:v>~dve~ : [dvə]</c:v>
                </c:pt>
                <c:pt idx="986">
                  <c:v>~nve~ : [nvɛ]</c:v>
                </c:pt>
                <c:pt idx="987">
                  <c:v>~che~ : [tʃɪ]</c:v>
                </c:pt>
                <c:pt idx="988">
                  <c:v>~dmi~ : [dmɪ]</c:v>
                </c:pt>
                <c:pt idx="989">
                  <c:v>~che~ : [tʃɛ]</c:v>
                </c:pt>
                <c:pt idx="990">
                  <c:v>~bri~ : [bɹaɪ]</c:v>
                </c:pt>
                <c:pt idx="991">
                  <c:v>~bri~ : [bɹɪ]</c:v>
                </c:pt>
                <c:pt idx="992">
                  <c:v>~pro~ : [pɹə]</c:v>
                </c:pt>
                <c:pt idx="993">
                  <c:v>~stu~ : [stu]</c:v>
                </c:pt>
                <c:pt idx="994">
                  <c:v>~rce~ : [ɹsɪ]</c:v>
                </c:pt>
                <c:pt idx="995">
                  <c:v>~the~ : [ðə]</c:v>
                </c:pt>
                <c:pt idx="996">
                  <c:v>~sha~ : [ʃɑ]</c:v>
                </c:pt>
                <c:pt idx="997">
                  <c:v>~cra~ : [kɹə]</c:v>
                </c:pt>
                <c:pt idx="998">
                  <c:v>~she~ : [ʃi]</c:v>
                </c:pt>
                <c:pt idx="999">
                  <c:v>~cli~ : [klɪ]</c:v>
                </c:pt>
                <c:pt idx="1000">
                  <c:v>~rdi~ : [ɹdɪ]</c:v>
                </c:pt>
                <c:pt idx="1001">
                  <c:v>~cla~ : [klæ]</c:v>
                </c:pt>
                <c:pt idx="1002">
                  <c:v>~cre~ : [kɹə]</c:v>
                </c:pt>
                <c:pt idx="1003">
                  <c:v>~lti~ : [ltə]</c:v>
                </c:pt>
                <c:pt idx="1004">
                  <c:v>~che~ : [ʃeɪ]</c:v>
                </c:pt>
                <c:pt idx="1005">
                  <c:v>~rba~ : [ɹbæ]</c:v>
                </c:pt>
                <c:pt idx="1006">
                  <c:v>~swa~ : [swɔ]</c:v>
                </c:pt>
                <c:pt idx="1007">
                  <c:v>~lve~ : [lvə]</c:v>
                </c:pt>
                <c:pt idx="1008">
                  <c:v>~gle~ : [ɡlɛ]</c:v>
                </c:pt>
                <c:pt idx="1009">
                  <c:v>~nfe~ : [nfɛ]</c:v>
                </c:pt>
                <c:pt idx="1010">
                  <c:v>~gle~ : [ɡl]</c:v>
                </c:pt>
                <c:pt idx="1011">
                  <c:v>~lve~ : [lv]</c:v>
                </c:pt>
                <c:pt idx="1012">
                  <c:v>~neu~ : [nʊ]</c:v>
                </c:pt>
                <c:pt idx="1013">
                  <c:v>~gni~ : [ɡnɪ]</c:v>
                </c:pt>
                <c:pt idx="1014">
                  <c:v>~rti~ : [ɹtɪ]</c:v>
                </c:pt>
                <c:pt idx="1015">
                  <c:v>~tro~ : [tɹɑ]</c:v>
                </c:pt>
                <c:pt idx="1016">
                  <c:v>~goo~ : [ɡʊ]</c:v>
                </c:pt>
                <c:pt idx="1017">
                  <c:v>~loo~ : [lʊ]</c:v>
                </c:pt>
                <c:pt idx="1018">
                  <c:v>~lcu~ : [lkyə]</c:v>
                </c:pt>
                <c:pt idx="1019">
                  <c:v>~bru~ : [bɹʌ]</c:v>
                </c:pt>
                <c:pt idx="1020">
                  <c:v>~dow~ : [doʊ]</c:v>
                </c:pt>
                <c:pt idx="1021">
                  <c:v>~you~ : [yʊ]</c:v>
                </c:pt>
                <c:pt idx="1022">
                  <c:v>~pre~ : [pɹɪ]</c:v>
                </c:pt>
                <c:pt idx="1023">
                  <c:v>~chi~ : [ki]</c:v>
                </c:pt>
                <c:pt idx="1024">
                  <c:v>~chi~ : [tʃɪ]</c:v>
                </c:pt>
                <c:pt idx="1025">
                  <c:v>~xpe~ : [kspɛ]</c:v>
                </c:pt>
                <c:pt idx="1026">
                  <c:v>~mou~ : [maʊ]</c:v>
                </c:pt>
                <c:pt idx="1027">
                  <c:v>~ctu~ : [ktʃə]</c:v>
                </c:pt>
                <c:pt idx="1028">
                  <c:v>~fla~ : [flæ]</c:v>
                </c:pt>
                <c:pt idx="1029">
                  <c:v>~sco~ : [skʌ]</c:v>
                </c:pt>
                <c:pt idx="1030">
                  <c:v>~thi~ : [θɪ]</c:v>
                </c:pt>
                <c:pt idx="1031">
                  <c:v>~cri~ : [kɹə]</c:v>
                </c:pt>
                <c:pt idx="1032">
                  <c:v>~sle~ : [slə]</c:v>
                </c:pt>
                <c:pt idx="1033">
                  <c:v>~pli~ : [plɪ]</c:v>
                </c:pt>
                <c:pt idx="1034">
                  <c:v>~sli~ : [slɪ]</c:v>
                </c:pt>
                <c:pt idx="1035">
                  <c:v>~rbo~ : [ɹbə]</c:v>
                </c:pt>
                <c:pt idx="1036">
                  <c:v>~pou~ : [paʊ]</c:v>
                </c:pt>
                <c:pt idx="1037">
                  <c:v>~bly~ : [bli]</c:v>
                </c:pt>
                <c:pt idx="1038">
                  <c:v>~gla~ : [ɡlæ]</c:v>
                </c:pt>
                <c:pt idx="1039">
                  <c:v>~fle~ : [flɛ]</c:v>
                </c:pt>
                <c:pt idx="1040">
                  <c:v>~nvi~ : [nvaɪ]</c:v>
                </c:pt>
                <c:pt idx="1041">
                  <c:v>~twi~ : [twaɪ]</c:v>
                </c:pt>
                <c:pt idx="1042">
                  <c:v>~cho~ : [tʃɔ]</c:v>
                </c:pt>
                <c:pt idx="1043">
                  <c:v>~nfo~ : [nfɔ]</c:v>
                </c:pt>
                <c:pt idx="1044">
                  <c:v>~nsu~ : [nʃʊ]</c:v>
                </c:pt>
                <c:pt idx="1045">
                  <c:v>~shu~ : [ʃʌ]</c:v>
                </c:pt>
                <c:pt idx="1046">
                  <c:v>~rou~ : [ɹəʊ]</c:v>
                </c:pt>
                <c:pt idx="1047">
                  <c:v>~cro~ : [kɹə]</c:v>
                </c:pt>
                <c:pt idx="1048">
                  <c:v>~ste~ : [stɪ]</c:v>
                </c:pt>
                <c:pt idx="1049">
                  <c:v>~she~ : [ʃɛ]</c:v>
                </c:pt>
                <c:pt idx="1050">
                  <c:v>~rve~ : [ɹv]</c:v>
                </c:pt>
                <c:pt idx="1051">
                  <c:v>~nfe~ : [nfə]</c:v>
                </c:pt>
                <c:pt idx="1052">
                  <c:v>~ndi~ : [ndɪ]</c:v>
                </c:pt>
                <c:pt idx="1053">
                  <c:v>~pra~ : [pɹæ]</c:v>
                </c:pt>
                <c:pt idx="1054">
                  <c:v>~rga~ : [ɹɡə]</c:v>
                </c:pt>
                <c:pt idx="1055">
                  <c:v>~bra~ : [bɹɛ]</c:v>
                </c:pt>
                <c:pt idx="1056">
                  <c:v>~rsa~ : [ɹsɛ]</c:v>
                </c:pt>
                <c:pt idx="1057">
                  <c:v>~nse~ : [nsə]</c:v>
                </c:pt>
                <c:pt idx="1058">
                  <c:v>~rke~ : [ɹkə]</c:v>
                </c:pt>
                <c:pt idx="1059">
                  <c:v>~cha~ : [kɛ]</c:v>
                </c:pt>
                <c:pt idx="1060">
                  <c:v>~mpa~ : [mpə]</c:v>
                </c:pt>
                <c:pt idx="1061">
                  <c:v>~bje~ : [bdʒɛ]</c:v>
                </c:pt>
                <c:pt idx="1062">
                  <c:v>~ved~ : [vd]</c:v>
                </c:pt>
                <c:pt idx="1063">
                  <c:v>~spa~ : [spɑ]</c:v>
                </c:pt>
                <c:pt idx="1064">
                  <c:v>~pla~ : [pleɪ]</c:v>
                </c:pt>
                <c:pt idx="1065">
                  <c:v>~nta~ : [ntɛ]</c:v>
                </c:pt>
                <c:pt idx="1066">
                  <c:v>~fri~ : [fɹaɪ]</c:v>
                </c:pt>
                <c:pt idx="1067">
                  <c:v>~who~ : [hu]</c:v>
                </c:pt>
                <c:pt idx="1068">
                  <c:v>~tou~ : [tʌ]</c:v>
                </c:pt>
                <c:pt idx="1069">
                  <c:v>~rne~ : [ɹnə]</c:v>
                </c:pt>
                <c:pt idx="1070">
                  <c:v>~ski~ : [skɪ]</c:v>
                </c:pt>
                <c:pt idx="1071">
                  <c:v>~rse~ : [ɹsə]</c:v>
                </c:pt>
                <c:pt idx="1072">
                  <c:v>~fra~ : [fɹeɪ]</c:v>
                </c:pt>
                <c:pt idx="1073">
                  <c:v>~spi~ : [spɪ]</c:v>
                </c:pt>
                <c:pt idx="1074">
                  <c:v>~cts~ : [kts]</c:v>
                </c:pt>
                <c:pt idx="1075">
                  <c:v>~nds~ : [ndz]</c:v>
                </c:pt>
                <c:pt idx="1076">
                  <c:v>~nte~ : [ntə]</c:v>
                </c:pt>
                <c:pt idx="1077">
                  <c:v>~ble~ : [bl]</c:v>
                </c:pt>
                <c:pt idx="1078">
                  <c:v>~bli~ : [blɪ]</c:v>
                </c:pt>
                <c:pt idx="1079">
                  <c:v>~rou~ : [ɹu]</c:v>
                </c:pt>
                <c:pt idx="1080">
                  <c:v>~ffe~ : [fɜ]</c:v>
                </c:pt>
                <c:pt idx="1081">
                  <c:v>~sta~ : [teɪ]</c:v>
                </c:pt>
                <c:pt idx="1082">
                  <c:v>~spe~ : [spɛ]</c:v>
                </c:pt>
                <c:pt idx="1083">
                  <c:v>~nce~ : [ns]</c:v>
                </c:pt>
                <c:pt idx="1084">
                  <c:v>~hea~ : [hɑ]</c:v>
                </c:pt>
                <c:pt idx="1085">
                  <c:v>~dva~ : [dvæ]</c:v>
                </c:pt>
                <c:pt idx="1086">
                  <c:v>~mba~ : [mbæ]</c:v>
                </c:pt>
                <c:pt idx="1087">
                  <c:v>~rha~ : [ɹhæ]</c:v>
                </c:pt>
                <c:pt idx="1088">
                  <c:v>~rla~ : [ɹlæ]</c:v>
                </c:pt>
                <c:pt idx="1089">
                  <c:v>~sfa~ : [sfæ]</c:v>
                </c:pt>
                <c:pt idx="1090">
                  <c:v>~lta~ : [lteɪ]</c:v>
                </c:pt>
                <c:pt idx="1091">
                  <c:v>~nsa~ : [nseɪ]</c:v>
                </c:pt>
                <c:pt idx="1092">
                  <c:v>~pda~ : [pdeɪ]</c:v>
                </c:pt>
                <c:pt idx="1093">
                  <c:v>~dra~ : [dɹə]</c:v>
                </c:pt>
                <c:pt idx="1094">
                  <c:v>~kfa~ : [kfə]</c:v>
                </c:pt>
                <c:pt idx="1095">
                  <c:v>~nwa~ : [nwə]</c:v>
                </c:pt>
                <c:pt idx="1096">
                  <c:v>~pta~ : [ptə]</c:v>
                </c:pt>
                <c:pt idx="1097">
                  <c:v>~rwa~ : [ɹwə]</c:v>
                </c:pt>
                <c:pt idx="1098">
                  <c:v>~sba~ : [zbə]</c:v>
                </c:pt>
                <c:pt idx="1099">
                  <c:v>~bne~ : [bnə]</c:v>
                </c:pt>
                <c:pt idx="1100">
                  <c:v>~mre~ : [mɹə]</c:v>
                </c:pt>
                <c:pt idx="1101">
                  <c:v>~nbe~ : [nbə]</c:v>
                </c:pt>
                <c:pt idx="1102">
                  <c:v>~pme~ : [pmə]</c:v>
                </c:pt>
                <c:pt idx="1103">
                  <c:v>~tne~ : [tnə]</c:v>
                </c:pt>
                <c:pt idx="1104">
                  <c:v>~cle~ : [klɛ]</c:v>
                </c:pt>
                <c:pt idx="1105">
                  <c:v>~dwe~ : [dwɛ]</c:v>
                </c:pt>
                <c:pt idx="1106">
                  <c:v>~mse~ : [msɛ]</c:v>
                </c:pt>
                <c:pt idx="1107">
                  <c:v>~nle~ : [nlɛ]</c:v>
                </c:pt>
                <c:pt idx="1108">
                  <c:v>~sme~ : [smɛ]</c:v>
                </c:pt>
                <c:pt idx="1109">
                  <c:v>~twe~ : [twɛ]</c:v>
                </c:pt>
                <c:pt idx="1110">
                  <c:v>~xte~ : [kstɛ]</c:v>
                </c:pt>
                <c:pt idx="1111">
                  <c:v>~bed~ : [bd]</c:v>
                </c:pt>
                <c:pt idx="1112">
                  <c:v>~ged~ : [dʒd]</c:v>
                </c:pt>
                <c:pt idx="1113">
                  <c:v>~len~ : [ln]</c:v>
                </c:pt>
                <c:pt idx="1114">
                  <c:v>~lse~ : [ls]</c:v>
                </c:pt>
                <c:pt idx="1115">
                  <c:v>~med~ : [md]</c:v>
                </c:pt>
                <c:pt idx="1116">
                  <c:v>~ple~ : [pl]</c:v>
                </c:pt>
                <c:pt idx="1117">
                  <c:v>~sed~ : [zd]</c:v>
                </c:pt>
                <c:pt idx="1118">
                  <c:v>~ven~ : [vn]</c:v>
                </c:pt>
                <c:pt idx="1119">
                  <c:v>~bsi~ : [bsaɪ]</c:v>
                </c:pt>
                <c:pt idx="1120">
                  <c:v>~dri~ : [dɹaɪ]</c:v>
                </c:pt>
                <c:pt idx="1121">
                  <c:v>~dvi~ : [dvaɪ]</c:v>
                </c:pt>
                <c:pt idx="1122">
                  <c:v>~mpi~ : [mpaɪ]</c:v>
                </c:pt>
                <c:pt idx="1123">
                  <c:v>~nli~ : [nlaɪ]</c:v>
                </c:pt>
                <c:pt idx="1124">
                  <c:v>~nxi~ : [ŋzaɪ]</c:v>
                </c:pt>
                <c:pt idx="1125">
                  <c:v>~xci~ : [ksaɪ]</c:v>
                </c:pt>
                <c:pt idx="1126">
                  <c:v>~rgi~ : [ɹdʒə]</c:v>
                </c:pt>
                <c:pt idx="1127">
                  <c:v>~bvi~ : [bvɪ]</c:v>
                </c:pt>
                <c:pt idx="1128">
                  <c:v>~ldi~ : [ldɪ]</c:v>
                </c:pt>
                <c:pt idx="1129">
                  <c:v>~lfi~ : [lfɪ]</c:v>
                </c:pt>
                <c:pt idx="1130">
                  <c:v>~pci~ : [psɪ]</c:v>
                </c:pt>
                <c:pt idx="1131">
                  <c:v>~pti~ : [ptɪ]</c:v>
                </c:pt>
                <c:pt idx="1132">
                  <c:v>~rbi~ : [ɹbɪ]</c:v>
                </c:pt>
                <c:pt idx="1133">
                  <c:v>~rki~ : [ɹkɪ]</c:v>
                </c:pt>
                <c:pt idx="1134">
                  <c:v>~smi~ : [smɪ]</c:v>
                </c:pt>
                <c:pt idx="1135">
                  <c:v>~swi~ : [swɪ]</c:v>
                </c:pt>
                <c:pt idx="1136">
                  <c:v>~flo~ : [fla]</c:v>
                </c:pt>
                <c:pt idx="1137">
                  <c:v>~blo~ : [blɑ]</c:v>
                </c:pt>
                <c:pt idx="1138">
                  <c:v>~dlo~ : [dlɑ]</c:v>
                </c:pt>
                <c:pt idx="1139">
                  <c:v>~dro~ : [dɹɑ]</c:v>
                </c:pt>
                <c:pt idx="1140">
                  <c:v>~mro~ : [mɹɑ]</c:v>
                </c:pt>
                <c:pt idx="1141">
                  <c:v>~nvo~ : [nvɑ]</c:v>
                </c:pt>
                <c:pt idx="1142">
                  <c:v>~slo~ : [slɑ]</c:v>
                </c:pt>
                <c:pt idx="1143">
                  <c:v>~lco~ : [lkə]</c:v>
                </c:pt>
                <c:pt idx="1144">
                  <c:v>~mfo~ : [mfə]</c:v>
                </c:pt>
                <c:pt idx="1145">
                  <c:v>~sdo~ : [zdə]</c:v>
                </c:pt>
                <c:pt idx="1146">
                  <c:v>~ngo~ : [ŋɡəʊ]</c:v>
                </c:pt>
                <c:pt idx="1147">
                  <c:v>~nzo~ : [nzəʊ]</c:v>
                </c:pt>
                <c:pt idx="1148">
                  <c:v>~rco~ : [ɹkəʊ]</c:v>
                </c:pt>
                <c:pt idx="1149">
                  <c:v>~rso~ : [ɹsɪ]</c:v>
                </c:pt>
                <c:pt idx="1150">
                  <c:v>~gno~ : [ɡnoʊ]</c:v>
                </c:pt>
                <c:pt idx="1151">
                  <c:v>~lgo~ : [lɡoʊ]</c:v>
                </c:pt>
                <c:pt idx="1152">
                  <c:v>~lmo~ : [lmoʊ]</c:v>
                </c:pt>
                <c:pt idx="1153">
                  <c:v>~plo~ : [ploʊ]</c:v>
                </c:pt>
                <c:pt idx="1154">
                  <c:v>~slo~ : [sloʊ]</c:v>
                </c:pt>
                <c:pt idx="1155">
                  <c:v>~smo~ : [smoʊ]</c:v>
                </c:pt>
                <c:pt idx="1156">
                  <c:v>~rto~ : [ɹtɔ]</c:v>
                </c:pt>
                <c:pt idx="1157">
                  <c:v>~fro~ : [fɹʌ]</c:v>
                </c:pt>
                <c:pt idx="1158">
                  <c:v>~coi~ : [kɔɪ]</c:v>
                </c:pt>
                <c:pt idx="1159">
                  <c:v>~soi~ : [sɔɪ]</c:v>
                </c:pt>
                <c:pt idx="1160">
                  <c:v>~voi~ : [vɔɪ]</c:v>
                </c:pt>
                <c:pt idx="1161">
                  <c:v>~coo~ : [kʊ]</c:v>
                </c:pt>
                <c:pt idx="1162">
                  <c:v>~foo~ : [fʊ]</c:v>
                </c:pt>
                <c:pt idx="1163">
                  <c:v>~jou~ : [dʒɜ]</c:v>
                </c:pt>
                <c:pt idx="1164">
                  <c:v>~pou~ : [pu]</c:v>
                </c:pt>
                <c:pt idx="1165">
                  <c:v>~gow~ : [ɡaʊ]</c:v>
                </c:pt>
                <c:pt idx="1166">
                  <c:v>~tow~ : [taʊ]</c:v>
                </c:pt>
                <c:pt idx="1167">
                  <c:v>~vow~ : [vaʊ]</c:v>
                </c:pt>
                <c:pt idx="1168">
                  <c:v>~loy~ : [lɔɪ]</c:v>
                </c:pt>
                <c:pt idx="1169">
                  <c:v>~toy~ : [tɔɪ]</c:v>
                </c:pt>
                <c:pt idx="1170">
                  <c:v>~ltu~ : [ltʃə]</c:v>
                </c:pt>
                <c:pt idx="1171">
                  <c:v>~psu~ : [psə]</c:v>
                </c:pt>
                <c:pt idx="1172">
                  <c:v>~ptu~ : [ptʃə]</c:v>
                </c:pt>
                <c:pt idx="1173">
                  <c:v>~rgu~ : [ɹɡyə]</c:v>
                </c:pt>
                <c:pt idx="1174">
                  <c:v>~xtu~ : [kstʃə]</c:v>
                </c:pt>
                <c:pt idx="1175">
                  <c:v>~ccu~ : [kyu]</c:v>
                </c:pt>
                <c:pt idx="1176">
                  <c:v>~mpu~ : [mpyu]</c:v>
                </c:pt>
                <c:pt idx="1177">
                  <c:v>~nfu~ : [nfyu]</c:v>
                </c:pt>
                <c:pt idx="1178">
                  <c:v>~ngu~ : [ŋɡyu]</c:v>
                </c:pt>
                <c:pt idx="1179">
                  <c:v>~spu~ : [spyu]</c:v>
                </c:pt>
                <c:pt idx="1180">
                  <c:v>~xcu~ : [kskyu]</c:v>
                </c:pt>
                <c:pt idx="1181">
                  <c:v>~plu~ : [plʊ]</c:v>
                </c:pt>
                <c:pt idx="1182">
                  <c:v>~rcu~ : [ɹkyʊ]</c:v>
                </c:pt>
                <c:pt idx="1183">
                  <c:v>~shu~ : [ʃʊ]</c:v>
                </c:pt>
                <c:pt idx="1184">
                  <c:v>~clu~ : [klʌ]</c:v>
                </c:pt>
                <c:pt idx="1185">
                  <c:v>~dru~ : [dɹʌ]</c:v>
                </c:pt>
                <c:pt idx="1186">
                  <c:v>~gru~ : [ɡɹʌ]</c:v>
                </c:pt>
                <c:pt idx="1187">
                  <c:v>~mbu~ : [mbʌ]</c:v>
                </c:pt>
                <c:pt idx="1188">
                  <c:v>~sgu~ : [sɡʌ]</c:v>
                </c:pt>
                <c:pt idx="1189">
                  <c:v>~thu~ : [θʌ]</c:v>
                </c:pt>
                <c:pt idx="1190">
                  <c:v>~sfy~ : [sfaɪ]</c:v>
                </c:pt>
                <c:pt idx="1191">
                  <c:v>~sky~ : [skaɪ]</c:v>
                </c:pt>
                <c:pt idx="1192">
                  <c:v>~dly~ : [dlɪ]</c:v>
                </c:pt>
                <c:pt idx="1193">
                  <c:v>~gly~ : [ɡlɪ]</c:v>
                </c:pt>
                <c:pt idx="1194">
                  <c:v>~lry~ : [lɹɪ]</c:v>
                </c:pt>
                <c:pt idx="1195">
                  <c:v>~mfy~ : [mfɪ]</c:v>
                </c:pt>
                <c:pt idx="1196">
                  <c:v>~nly~ : [nlɪ]</c:v>
                </c:pt>
                <c:pt idx="1197">
                  <c:v>~yie~ : [yi]</c:v>
                </c:pt>
                <c:pt idx="1198">
                  <c:v>~dth~ : [dθ]</c:v>
                </c:pt>
                <c:pt idx="1199">
                  <c:v>~fth~ : [fθ]</c:v>
                </c:pt>
                <c:pt idx="1200">
                  <c:v>~lds~ : [ldz]</c:v>
                </c:pt>
                <c:pt idx="1201">
                  <c:v>~lth~ : [lθ]</c:v>
                </c:pt>
                <c:pt idx="1202">
                  <c:v>~lts~ : [lts]</c:v>
                </c:pt>
                <c:pt idx="1203">
                  <c:v>~mpt~ : [mpt]</c:v>
                </c:pt>
                <c:pt idx="1204">
                  <c:v>~nch~ : [ntʃ]</c:v>
                </c:pt>
                <c:pt idx="1205">
                  <c:v>~nst~ : [nst]</c:v>
                </c:pt>
                <c:pt idx="1206">
                  <c:v>~nth~ : [nθ]</c:v>
                </c:pt>
                <c:pt idx="1207">
                  <c:v>~pth~ : [pθ]</c:v>
                </c:pt>
                <c:pt idx="1208">
                  <c:v>~pts~ : [pts]</c:v>
                </c:pt>
                <c:pt idx="1209">
                  <c:v>~rch~ : [ɹtʃ]</c:v>
                </c:pt>
                <c:pt idx="1210">
                  <c:v>~rds~ : [ɹdz]</c:v>
                </c:pt>
                <c:pt idx="1211">
                  <c:v>~rks~ : [ɹks]</c:v>
                </c:pt>
                <c:pt idx="1212">
                  <c:v>~rld~ : [ɹld]</c:v>
                </c:pt>
                <c:pt idx="1213">
                  <c:v>~rls~ : [ɹlz]</c:v>
                </c:pt>
                <c:pt idx="1214">
                  <c:v>~rms~ : [ɹmz]</c:v>
                </c:pt>
                <c:pt idx="1215">
                  <c:v>~rnt~ : [ɹnt]</c:v>
                </c:pt>
                <c:pt idx="1216">
                  <c:v>~rst~ : [ɹst]</c:v>
                </c:pt>
                <c:pt idx="1217">
                  <c:v>~rth~ : [ɹθ]</c:v>
                </c:pt>
                <c:pt idx="1218">
                  <c:v>~rts~ : [ɹts]</c:v>
                </c:pt>
                <c:pt idx="1219">
                  <c:v>~ths~ : [θs]</c:v>
                </c:pt>
                <c:pt idx="1220">
                  <c:v>~tri~ : [tɹɪ]</c:v>
                </c:pt>
                <c:pt idx="1221">
                  <c:v>~tra~ : [tɹæ]</c:v>
                </c:pt>
                <c:pt idx="1222">
                  <c:v>~tho~ : [tɔ]</c:v>
                </c:pt>
                <c:pt idx="1223">
                  <c:v>~sho~ : [ʃɑ]</c:v>
                </c:pt>
                <c:pt idx="1224">
                  <c:v>~dou~ : [daʊ]</c:v>
                </c:pt>
                <c:pt idx="1225">
                  <c:v>~dow~ : [daʊ]</c:v>
                </c:pt>
                <c:pt idx="1226">
                  <c:v>~ste~ : [stə]</c:v>
                </c:pt>
                <c:pt idx="1227">
                  <c:v>~pre~ : [pɹə]</c:v>
                </c:pt>
                <c:pt idx="1228">
                  <c:v>~nts~ : [nts]</c:v>
                </c:pt>
                <c:pt idx="1229">
                  <c:v>~nsi~ : [nsə]</c:v>
                </c:pt>
                <c:pt idx="1230">
                  <c:v>~whi~ : [waɪ]</c:v>
                </c:pt>
                <c:pt idx="1231">
                  <c:v>~lti~ : [ltɪ]</c:v>
                </c:pt>
                <c:pt idx="1232">
                  <c:v>~ppo~ : [pɔ]</c:v>
                </c:pt>
                <c:pt idx="1233">
                  <c:v>~shi~ : [ʃɪ]</c:v>
                </c:pt>
                <c:pt idx="1234">
                  <c:v>~cti~ : [ktɪ]</c:v>
                </c:pt>
                <c:pt idx="1235">
                  <c:v>~ngs~ : [ŋz]</c:v>
                </c:pt>
                <c:pt idx="1236">
                  <c:v>~hou~ : [haʊ]</c:v>
                </c:pt>
                <c:pt idx="1237">
                  <c:v>~tta~ : [tæ]</c:v>
                </c:pt>
                <c:pt idx="1238">
                  <c:v>~cto~ : [ktə]</c:v>
                </c:pt>
                <c:pt idx="1239">
                  <c:v>~sti~ : [stɪ]</c:v>
                </c:pt>
                <c:pt idx="1240">
                  <c:v>~rna~ : [ɹnə]</c:v>
                </c:pt>
                <c:pt idx="1241">
                  <c:v>~che~ : [kɛ]</c:v>
                </c:pt>
                <c:pt idx="1242">
                  <c:v>~rce~ : [ɹsə]</c:v>
                </c:pt>
                <c:pt idx="1243">
                  <c:v>~ccu~ : [kyə]</c:v>
                </c:pt>
                <c:pt idx="1244">
                  <c:v>~che~ : [tʃə]</c:v>
                </c:pt>
                <c:pt idx="1245">
                  <c:v>~ves~ : [vz]</c:v>
                </c:pt>
                <c:pt idx="1246">
                  <c:v>~hoo~ : [hʊ]</c:v>
                </c:pt>
                <c:pt idx="1247">
                  <c:v>~sts~ : [sts]</c:v>
                </c:pt>
                <c:pt idx="1248">
                  <c:v>~mbe~ : [mbə]</c:v>
                </c:pt>
                <c:pt idx="1249">
                  <c:v>~nti~ : [ntɪ]</c:v>
                </c:pt>
                <c:pt idx="1250">
                  <c:v>~sta~ : [stə]</c:v>
                </c:pt>
                <c:pt idx="1251">
                  <c:v>~fte~ : [ftə]</c:v>
                </c:pt>
                <c:pt idx="1252">
                  <c:v>~pli~ : [plə]</c:v>
                </c:pt>
                <c:pt idx="1253">
                  <c:v>~spo~ : [spɑ]</c:v>
                </c:pt>
                <c:pt idx="1254">
                  <c:v>~rfo~ : [ɹfɔ]</c:v>
                </c:pt>
                <c:pt idx="1255">
                  <c:v>~roa~ : [ɹɔ]</c:v>
                </c:pt>
                <c:pt idx="1256">
                  <c:v>~boo~ : [bʊ]</c:v>
                </c:pt>
                <c:pt idx="1257">
                  <c:v>~nou~ : [naʊ]</c:v>
                </c:pt>
                <c:pt idx="1258">
                  <c:v>~tru~ : [tɹʌ]</c:v>
                </c:pt>
                <c:pt idx="1259">
                  <c:v>~rou~ : [ɹʌ]</c:v>
                </c:pt>
                <c:pt idx="1260">
                  <c:v>~mpe~ : [mp]</c:v>
                </c:pt>
                <c:pt idx="1261">
                  <c:v>~mpe~ : [mpə]</c:v>
                </c:pt>
                <c:pt idx="1262">
                  <c:v>~rse~ : [ɹs]</c:v>
                </c:pt>
                <c:pt idx="1263">
                  <c:v>~sou~ : [soʊ]</c:v>
                </c:pt>
                <c:pt idx="1264">
                  <c:v>~sso~ : [soʊ]</c:v>
                </c:pt>
                <c:pt idx="1265">
                  <c:v>~lea~ : [li]</c:v>
                </c:pt>
                <c:pt idx="1266">
                  <c:v>~xce~ : [ksə]</c:v>
                </c:pt>
                <c:pt idx="1267">
                  <c:v>~lde~ : [ldə]</c:v>
                </c:pt>
                <c:pt idx="1268">
                  <c:v>~gre~ : [ɡɹɛ]</c:v>
                </c:pt>
                <c:pt idx="1269">
                  <c:v>~pen~ : [pn]</c:v>
                </c:pt>
                <c:pt idx="1270">
                  <c:v>~rni~ : [ɹnɪ]</c:v>
                </c:pt>
                <c:pt idx="1271">
                  <c:v>~roy~ : [ɹɔɪ]</c:v>
                </c:pt>
                <c:pt idx="1272">
                  <c:v>~bse~ : [bsə]</c:v>
                </c:pt>
                <c:pt idx="1273">
                  <c:v>~goa~ : [ɡɔ]</c:v>
                </c:pt>
                <c:pt idx="1274">
                  <c:v>~gui~ : [ɡaɪ]</c:v>
                </c:pt>
                <c:pt idx="1275">
                  <c:v>~pri~ : [pɹɪ]</c:v>
                </c:pt>
                <c:pt idx="1276">
                  <c:v>~hea~ : [hɛ]</c:v>
                </c:pt>
                <c:pt idx="1277">
                  <c:v>~lou~ : [laʊ]</c:v>
                </c:pt>
                <c:pt idx="1278">
                  <c:v>~how~ : [haʊ]</c:v>
                </c:pt>
                <c:pt idx="1279">
                  <c:v>~fre~ : [fɹi]</c:v>
                </c:pt>
                <c:pt idx="1280">
                  <c:v>~bea~ : [bi]</c:v>
                </c:pt>
                <c:pt idx="1281">
                  <c:v>~cre~ : [kɹɪ]</c:v>
                </c:pt>
                <c:pt idx="1282">
                  <c:v>~rti~ : [ɹtə]</c:v>
                </c:pt>
                <c:pt idx="1283">
                  <c:v>~cha~ : [kæ]</c:v>
                </c:pt>
                <c:pt idx="1284">
                  <c:v>~pea~ : [pi]</c:v>
                </c:pt>
                <c:pt idx="1285">
                  <c:v>~gna~ : [ɡnə]</c:v>
                </c:pt>
                <c:pt idx="1286">
                  <c:v>~tre~ : [tɹɛ]</c:v>
                </c:pt>
                <c:pt idx="1287">
                  <c:v>~ken~ : [kn]</c:v>
                </c:pt>
                <c:pt idx="1288">
                  <c:v>~lke~ : [lk]</c:v>
                </c:pt>
                <c:pt idx="1289">
                  <c:v>~nci~ : [nsə]</c:v>
                </c:pt>
                <c:pt idx="1290">
                  <c:v>~mmo~ : [məʊ]</c:v>
                </c:pt>
                <c:pt idx="1291">
                  <c:v>~pow~ : [pa]</c:v>
                </c:pt>
                <c:pt idx="1292">
                  <c:v>~pow~ : [paʊ]</c:v>
                </c:pt>
                <c:pt idx="1293">
                  <c:v>~nsu~ : [nsə]</c:v>
                </c:pt>
                <c:pt idx="1294">
                  <c:v>~blu~ : [blu]</c:v>
                </c:pt>
                <c:pt idx="1295">
                  <c:v>~rgy~ : [ɹdʒɪ]</c:v>
                </c:pt>
                <c:pt idx="1296">
                  <c:v>~rns~ : [ɹnz]</c:v>
                </c:pt>
                <c:pt idx="1297">
                  <c:v>~mpo~ : [mpə]</c:v>
                </c:pt>
                <c:pt idx="1298">
                  <c:v>~nio~ : [nyə]</c:v>
                </c:pt>
                <c:pt idx="1299">
                  <c:v>~tio~ : [ʃə]</c:v>
                </c:pt>
                <c:pt idx="1300">
                  <c:v>~whi~ : [wɪ]</c:v>
                </c:pt>
                <c:pt idx="1301">
                  <c:v>~cou~ : [kɔ]</c:v>
                </c:pt>
                <c:pt idx="1302">
                  <c:v>~rly~ : [ɹlɪ]</c:v>
                </c:pt>
                <c:pt idx="1303">
                  <c:v>~sio~ : [ʒə]</c:v>
                </c:pt>
                <c:pt idx="1304">
                  <c:v>~fre~ : [fɹɛ]</c:v>
                </c:pt>
                <c:pt idx="1305">
                  <c:v>~pho~ : [foʊ]</c:v>
                </c:pt>
                <c:pt idx="1306">
                  <c:v>~poi~ : [pɔɪ]</c:v>
                </c:pt>
                <c:pt idx="1307">
                  <c:v>~wea~ : [wi]</c:v>
                </c:pt>
                <c:pt idx="1308">
                  <c:v>~cri~ : [kɹɪ]</c:v>
                </c:pt>
                <c:pt idx="1309">
                  <c:v>~mme~ : [mi]</c:v>
                </c:pt>
                <c:pt idx="1310">
                  <c:v>~sti~ : [stə]</c:v>
                </c:pt>
                <c:pt idx="1311">
                  <c:v>~cce~ : [ksɛ]</c:v>
                </c:pt>
                <c:pt idx="1312">
                  <c:v>~nki~ : [ŋkɪ]</c:v>
                </c:pt>
                <c:pt idx="1313">
                  <c:v>~joi~ : [dʒɔɪ]</c:v>
                </c:pt>
                <c:pt idx="1314">
                  <c:v>~bou~ : [baʊ]</c:v>
                </c:pt>
                <c:pt idx="1315">
                  <c:v>~ntu~ : [ntʃə]</c:v>
                </c:pt>
                <c:pt idx="1316">
                  <c:v>~xce~ : [ksɛ]</c:v>
                </c:pt>
                <c:pt idx="1317">
                  <c:v>~wro~ : [ɹɔ]</c:v>
                </c:pt>
                <c:pt idx="1318">
                  <c:v>~bow~ : [baʊ]</c:v>
                </c:pt>
                <c:pt idx="1319">
                  <c:v>~try~ : [tɹaɪ]</c:v>
                </c:pt>
                <c:pt idx="1320">
                  <c:v>~sou~ : [sɔ]</c:v>
                </c:pt>
                <c:pt idx="1321">
                  <c:v>~rde~ : [ɹdə]</c:v>
                </c:pt>
                <c:pt idx="1322">
                  <c:v>~rne~ : [ɹnɪ]</c:v>
                </c:pt>
                <c:pt idx="1323">
                  <c:v>~woo~ : [wʊ]</c:v>
                </c:pt>
                <c:pt idx="1324">
                  <c:v>~mou~ : [mɔ]</c:v>
                </c:pt>
                <c:pt idx="1325">
                  <c:v>~dee~ : [di]</c:v>
                </c:pt>
                <c:pt idx="1326">
                  <c:v>~sto~ : [stə]</c:v>
                </c:pt>
                <c:pt idx="1327">
                  <c:v>~nde~ : [ndə]</c:v>
                </c:pt>
                <c:pt idx="1328">
                  <c:v>~nta~ : [ntɪ]</c:v>
                </c:pt>
                <c:pt idx="1329">
                  <c:v>~nfi~ : [nfə]</c:v>
                </c:pt>
                <c:pt idx="1330">
                  <c:v>~nfo~ : [nfə]</c:v>
                </c:pt>
                <c:pt idx="1331">
                  <c:v>~kee~ : [ki]</c:v>
                </c:pt>
                <c:pt idx="1332">
                  <c:v>~cke~ : [kɛ]</c:v>
                </c:pt>
                <c:pt idx="1333">
                  <c:v>~rce~ : [ɹs]</c:v>
                </c:pt>
                <c:pt idx="1334">
                  <c:v>~rma~ : [ɹmə]</c:v>
                </c:pt>
                <c:pt idx="1335">
                  <c:v>~loo~ : [lu]</c:v>
                </c:pt>
                <c:pt idx="1336">
                  <c:v>~doo~ : [dɔ]</c:v>
                </c:pt>
                <c:pt idx="1337">
                  <c:v>~tea~ : [ti]</c:v>
                </c:pt>
                <c:pt idx="1338">
                  <c:v>~ppo~ : [poʊ]</c:v>
                </c:pt>
                <c:pt idx="1339">
                  <c:v>~day~ : [deɪ]</c:v>
                </c:pt>
                <c:pt idx="1340">
                  <c:v>~rdi~ : [ɹdə]</c:v>
                </c:pt>
                <c:pt idx="1341">
                  <c:v>~rso~ : [ɹsə]</c:v>
                </c:pt>
                <c:pt idx="1342">
                  <c:v>~too~ : [tu]</c:v>
                </c:pt>
                <c:pt idx="1343">
                  <c:v>~nco~ : [ŋkə]</c:v>
                </c:pt>
                <c:pt idx="1344">
                  <c:v>~lva~ : [lvə]</c:v>
                </c:pt>
                <c:pt idx="1345">
                  <c:v>~mda~ : [mdə]</c:v>
                </c:pt>
                <c:pt idx="1346">
                  <c:v>~lbe~ : [lbə]</c:v>
                </c:pt>
                <c:pt idx="1347">
                  <c:v>~lte~ : [ltə]</c:v>
                </c:pt>
                <c:pt idx="1348">
                  <c:v>~rpe~ : [ɹpə]</c:v>
                </c:pt>
                <c:pt idx="1349">
                  <c:v>~tme~ : [tmə]</c:v>
                </c:pt>
                <c:pt idx="1350">
                  <c:v>~kre~ : [kɹɛ]</c:v>
                </c:pt>
                <c:pt idx="1351">
                  <c:v>~pte~ : [ptɛ]</c:v>
                </c:pt>
                <c:pt idx="1352">
                  <c:v>~zed~ : [zd]</c:v>
                </c:pt>
                <c:pt idx="1353">
                  <c:v>~dea~ : [di]</c:v>
                </c:pt>
                <c:pt idx="1354">
                  <c:v>~fli~ : [flaɪ]</c:v>
                </c:pt>
                <c:pt idx="1355">
                  <c:v>~ngi~ : [ndʒə]</c:v>
                </c:pt>
                <c:pt idx="1356">
                  <c:v>~xti~ : [kstɪ]</c:v>
                </c:pt>
                <c:pt idx="1357">
                  <c:v>~lia~ : [lyə]</c:v>
                </c:pt>
                <c:pt idx="1358">
                  <c:v>~vio~ : [vyə]</c:v>
                </c:pt>
                <c:pt idx="1359">
                  <c:v>~bso~ : [bsə]</c:v>
                </c:pt>
                <c:pt idx="1360">
                  <c:v>~rpo~ : [ɹpə]</c:v>
                </c:pt>
                <c:pt idx="1361">
                  <c:v>~goh~ : [ɡɔ]</c:v>
                </c:pt>
                <c:pt idx="1362">
                  <c:v>~bro~ : [bɹʌ]</c:v>
                </c:pt>
                <c:pt idx="1363">
                  <c:v>~boa~ : [bɔ]</c:v>
                </c:pt>
                <c:pt idx="1364">
                  <c:v>~boi~ : [bɔɪ]</c:v>
                </c:pt>
                <c:pt idx="1365">
                  <c:v>~poo~ : [pu]</c:v>
                </c:pt>
                <c:pt idx="1366">
                  <c:v>~boy~ : [bɔɪ]</c:v>
                </c:pt>
                <c:pt idx="1367">
                  <c:v>~lbu~ : [lbə]</c:v>
                </c:pt>
                <c:pt idx="1368">
                  <c:v>~ccu~ : [kɜ]</c:v>
                </c:pt>
                <c:pt idx="1369">
                  <c:v>~glu~ : [ɡlu]</c:v>
                </c:pt>
                <c:pt idx="1370">
                  <c:v>~lue~ : [lyu]</c:v>
                </c:pt>
                <c:pt idx="1371">
                  <c:v>~guy~ : [ɡaɪ]</c:v>
                </c:pt>
                <c:pt idx="1372">
                  <c:v>~fly~ : [flaɪ]</c:v>
                </c:pt>
                <c:pt idx="1373">
                  <c:v>~ply~ : [plaɪ]</c:v>
                </c:pt>
                <c:pt idx="1374">
                  <c:v>~why~ : [hwaɪ]</c:v>
                </c:pt>
                <c:pt idx="1375">
                  <c:v>~fty~ : [ftɪ]</c:v>
                </c:pt>
                <c:pt idx="1376">
                  <c:v>~lty~ : [ltɪ]</c:v>
                </c:pt>
                <c:pt idx="1377">
                  <c:v>~nvy~ : [nvɪ]</c:v>
                </c:pt>
                <c:pt idx="1378">
                  <c:v>~rty~ : [ɹtɪ]</c:v>
                </c:pt>
                <c:pt idx="1379">
                  <c:v>~nks~ : [ŋks]</c:v>
                </c:pt>
                <c:pt idx="1380">
                  <c:v>~pea~ : [pɜ]</c:v>
                </c:pt>
                <c:pt idx="1381">
                  <c:v>~rci~ : [ɹsɪ]</c:v>
                </c:pt>
                <c:pt idx="1382">
                  <c:v>~pie~ : [paɪ]</c:v>
                </c:pt>
                <c:pt idx="1383">
                  <c:v>~nti~ : [ntə]</c:v>
                </c:pt>
                <c:pt idx="1384">
                  <c:v>~doo~ : [du]</c:v>
                </c:pt>
                <c:pt idx="1385">
                  <c:v>~fai~ : [feɪ]</c:v>
                </c:pt>
                <c:pt idx="1386">
                  <c:v>~pri~ : [pɹə]</c:v>
                </c:pt>
                <c:pt idx="1387">
                  <c:v>~whe~ : [wɛ]</c:v>
                </c:pt>
                <c:pt idx="1388">
                  <c:v>~wee~ : [wi]</c:v>
                </c:pt>
                <c:pt idx="1389">
                  <c:v>~mes~ : [mz]</c:v>
                </c:pt>
                <c:pt idx="1390">
                  <c:v>~tti~ : [ti]</c:v>
                </c:pt>
                <c:pt idx="1391">
                  <c:v>~tte~ : [tɛ]</c:v>
                </c:pt>
                <c:pt idx="1392">
                  <c:v>~gue~ : [ɡɛ]</c:v>
                </c:pt>
                <c:pt idx="1393">
                  <c:v>~ste~ : [sə]</c:v>
                </c:pt>
                <c:pt idx="1394">
                  <c:v>~tle~ : [tl]</c:v>
                </c:pt>
                <c:pt idx="1395">
                  <c:v>~sea~ : [sɜ]</c:v>
                </c:pt>
                <c:pt idx="1396">
                  <c:v>~mea~ : [mi]</c:v>
                </c:pt>
                <c:pt idx="1397">
                  <c:v>~tie~ : [taɪ]</c:v>
                </c:pt>
                <c:pt idx="1398">
                  <c:v>~boa~ : [boʊ]</c:v>
                </c:pt>
                <c:pt idx="1399">
                  <c:v>~pou~ : [pɔ]</c:v>
                </c:pt>
                <c:pt idx="1400">
                  <c:v>~nou~ : [nʌ]</c:v>
                </c:pt>
                <c:pt idx="1401">
                  <c:v>~que~ : [kɛ]</c:v>
                </c:pt>
                <c:pt idx="1402">
                  <c:v>~cky~ : [ki]</c:v>
                </c:pt>
                <c:pt idx="1403">
                  <c:v>~nsi~ : [nsɪ]</c:v>
                </c:pt>
                <c:pt idx="1404">
                  <c:v>~sou~ : [sʌ]</c:v>
                </c:pt>
                <c:pt idx="1405">
                  <c:v>~cte~ : [ktə]</c:v>
                </c:pt>
                <c:pt idx="1406">
                  <c:v>~law~ : [laʊ]</c:v>
                </c:pt>
                <c:pt idx="1407">
                  <c:v>~cco~ : [koʊ]</c:v>
                </c:pt>
                <c:pt idx="1408">
                  <c:v>~fea~ : [fi]</c:v>
                </c:pt>
                <c:pt idx="1409">
                  <c:v>~ndi~ : [ndə]</c:v>
                </c:pt>
                <c:pt idx="1410">
                  <c:v>~rsa~ : [ɹsə]</c:v>
                </c:pt>
                <c:pt idx="1411">
                  <c:v>~rri~ : [ɹaɪ]</c:v>
                </c:pt>
                <c:pt idx="1412">
                  <c:v>~mbi~ : [mbə]</c:v>
                </c:pt>
                <c:pt idx="1413">
                  <c:v>~tes~ : [ts]</c:v>
                </c:pt>
                <c:pt idx="1414">
                  <c:v>~pai~ : [pɛ]</c:v>
                </c:pt>
                <c:pt idx="1415">
                  <c:v>~ffe~ : [fɛ]</c:v>
                </c:pt>
                <c:pt idx="1416">
                  <c:v>~nni~ : [naɪ]</c:v>
                </c:pt>
                <c:pt idx="1417">
                  <c:v>~chi~ : [kɪ]</c:v>
                </c:pt>
                <c:pt idx="1418">
                  <c:v>~rva~ : [ɹvə]</c:v>
                </c:pt>
                <c:pt idx="1419">
                  <c:v>~spa~ : [spɛ]</c:v>
                </c:pt>
                <c:pt idx="1420">
                  <c:v>~rra~ : [ɹʌ]</c:v>
                </c:pt>
                <c:pt idx="1421">
                  <c:v>~gai~ : [ɡeɪ]</c:v>
                </c:pt>
                <c:pt idx="1422">
                  <c:v>~dge~ : [dʒɪ]</c:v>
                </c:pt>
                <c:pt idx="1423">
                  <c:v>~den~ : [dn]</c:v>
                </c:pt>
                <c:pt idx="1424">
                  <c:v>~dle~ : [dl]</c:v>
                </c:pt>
                <c:pt idx="1425">
                  <c:v>~rvi~ : [ɹvə]</c:v>
                </c:pt>
                <c:pt idx="1426">
                  <c:v>~dou~ : [dʌ]</c:v>
                </c:pt>
                <c:pt idx="1427">
                  <c:v>~now~ : [naʊ]</c:v>
                </c:pt>
                <c:pt idx="1428">
                  <c:v>~joy~ : [dʒɔɪ]</c:v>
                </c:pt>
                <c:pt idx="1429">
                  <c:v>~dry~ : [dɹaɪ]</c:v>
                </c:pt>
                <c:pt idx="1430">
                  <c:v>~dou~ : [du]</c:v>
                </c:pt>
                <c:pt idx="1431">
                  <c:v>~nee~ : [ni]</c:v>
                </c:pt>
                <c:pt idx="1432">
                  <c:v>~des~ : [dz]</c:v>
                </c:pt>
                <c:pt idx="1433">
                  <c:v>~lea~ : [lɛ]</c:v>
                </c:pt>
                <c:pt idx="1434">
                  <c:v>~nte~ : [nə]</c:v>
                </c:pt>
                <c:pt idx="1435">
                  <c:v>~ste~ : [st]</c:v>
                </c:pt>
                <c:pt idx="1436">
                  <c:v>~cte~ : [ktɪ]</c:v>
                </c:pt>
                <c:pt idx="1437">
                  <c:v>~scu~ : [skʌ]</c:v>
                </c:pt>
                <c:pt idx="1438">
                  <c:v>~who~ : [hoʊ]</c:v>
                </c:pt>
                <c:pt idx="1439">
                  <c:v>~you~ : [yu]</c:v>
                </c:pt>
                <c:pt idx="1440">
                  <c:v>~cou~ : [kʌ]</c:v>
                </c:pt>
                <c:pt idx="1441">
                  <c:v>~bly~ : [blɪ]</c:v>
                </c:pt>
                <c:pt idx="1442">
                  <c:v>~gai~ : [ɡɛ]</c:v>
                </c:pt>
                <c:pt idx="1443">
                  <c:v>~rte~ : [ɹtə]</c:v>
                </c:pt>
                <c:pt idx="1444">
                  <c:v>~gge~ : [ɡɛ]</c:v>
                </c:pt>
                <c:pt idx="1445">
                  <c:v>~rli~ : [ɹlɪ]</c:v>
                </c:pt>
                <c:pt idx="1446">
                  <c:v>~roo~ : [ɹu]</c:v>
                </c:pt>
                <c:pt idx="1447">
                  <c:v>~ffe~ : [fə]</c:v>
                </c:pt>
                <c:pt idx="1448">
                  <c:v>~fee~ : [fi]</c:v>
                </c:pt>
                <c:pt idx="1449">
                  <c:v>~hou~ : [aʊ]</c:v>
                </c:pt>
                <c:pt idx="1450">
                  <c:v>~ssa~ : [sæ]</c:v>
                </c:pt>
                <c:pt idx="1451">
                  <c:v>~rmi~ : [ɹmə]</c:v>
                </c:pt>
                <c:pt idx="1452">
                  <c:v>~bea~ : [bɛ]</c:v>
                </c:pt>
                <c:pt idx="1453">
                  <c:v>~see~ : [si]</c:v>
                </c:pt>
                <c:pt idx="1454">
                  <c:v>~cts~ : [ks]</c:v>
                </c:pt>
                <c:pt idx="1455">
                  <c:v>~nta~ : [ntə]</c:v>
                </c:pt>
                <c:pt idx="1456">
                  <c:v>~way~ : [weɪ]</c:v>
                </c:pt>
                <c:pt idx="1457">
                  <c:v>~kwa~ : [kwə]</c:v>
                </c:pt>
                <c:pt idx="1458">
                  <c:v>~rfa~ : [ɹfə]</c:v>
                </c:pt>
                <c:pt idx="1459">
                  <c:v>~jaw~ : [dʒɔ]</c:v>
                </c:pt>
                <c:pt idx="1460">
                  <c:v>~rbe~ : [ɹbə]</c:v>
                </c:pt>
                <c:pt idx="1461">
                  <c:v>~rle~ : [ɹlə]</c:v>
                </c:pt>
                <c:pt idx="1462">
                  <c:v>~dre~ : [dɹɛ]</c:v>
                </c:pt>
                <c:pt idx="1463">
                  <c:v>~swe~ : [swɛ]</c:v>
                </c:pt>
                <c:pt idx="1464">
                  <c:v>~bes~ : [bz]</c:v>
                </c:pt>
                <c:pt idx="1465">
                  <c:v>~fen~ : [fn]</c:v>
                </c:pt>
                <c:pt idx="1466">
                  <c:v>~zen~ : [zn]</c:v>
                </c:pt>
                <c:pt idx="1467">
                  <c:v>~sin~ : [zn]</c:v>
                </c:pt>
                <c:pt idx="1468">
                  <c:v>~rlo~ : [ɹlə]</c:v>
                </c:pt>
                <c:pt idx="1469">
                  <c:v>~ddo~ : [dəʊ]</c:v>
                </c:pt>
                <c:pt idx="1470">
                  <c:v>~zon~ : [zn]</c:v>
                </c:pt>
                <c:pt idx="1471">
                  <c:v>~noi~ : [nɔɪ]</c:v>
                </c:pt>
                <c:pt idx="1472">
                  <c:v>~gnu~ : [ɡnə]</c:v>
                </c:pt>
                <c:pt idx="1473">
                  <c:v>~rfu~ : [ɹfə]</c:v>
                </c:pt>
                <c:pt idx="1474">
                  <c:v>~sui~ : [su]</c:v>
                </c:pt>
                <c:pt idx="1475">
                  <c:v>~sly~ : [slɪ]</c:v>
                </c:pt>
                <c:pt idx="1476">
                  <c:v>~tly~ : [tlɪ]</c:v>
                </c:pt>
                <c:pt idx="1477">
                  <c:v>~yea~ : [yɪ]</c:v>
                </c:pt>
                <c:pt idx="1478">
                  <c:v>~pie~ : [pi]</c:v>
                </c:pt>
                <c:pt idx="1479">
                  <c:v>~bre~ : [bɹɪ]</c:v>
                </c:pt>
                <c:pt idx="1480">
                  <c:v>~key~ : [ki]</c:v>
                </c:pt>
                <c:pt idx="1481">
                  <c:v>~nnu~ : [nyə]</c:v>
                </c:pt>
                <c:pt idx="1482">
                  <c:v>~mai~ : [meɪ]</c:v>
                </c:pt>
                <c:pt idx="1483">
                  <c:v>~new~ : [nu]</c:v>
                </c:pt>
                <c:pt idx="1484">
                  <c:v>~bow~ : [boʊ]</c:v>
                </c:pt>
                <c:pt idx="1485">
                  <c:v>~nci~ : [nsɪ]</c:v>
                </c:pt>
                <c:pt idx="1486">
                  <c:v>~pai~ : [peɪ]</c:v>
                </c:pt>
                <c:pt idx="1487">
                  <c:v>~cke~ : [kɪ]</c:v>
                </c:pt>
                <c:pt idx="1488">
                  <c:v>~rke~ : [ɹk]</c:v>
                </c:pt>
                <c:pt idx="1489">
                  <c:v>~lle~ : [lɛ]</c:v>
                </c:pt>
                <c:pt idx="1490">
                  <c:v>~sea~ : [si]</c:v>
                </c:pt>
                <c:pt idx="1491">
                  <c:v>~bee~ : [bi]</c:v>
                </c:pt>
                <c:pt idx="1492">
                  <c:v>~ppe~ : [pɪ]</c:v>
                </c:pt>
                <c:pt idx="1493">
                  <c:v>~nda~ : [ndə]</c:v>
                </c:pt>
                <c:pt idx="1494">
                  <c:v>~lau~ : [lʌ]</c:v>
                </c:pt>
                <c:pt idx="1495">
                  <c:v>~rme~ : [ɹmə]</c:v>
                </c:pt>
                <c:pt idx="1496">
                  <c:v>~goa~ : [ɡoʊ]</c:v>
                </c:pt>
                <c:pt idx="1497">
                  <c:v>~hai~ : [haɪ]</c:v>
                </c:pt>
                <c:pt idx="1498">
                  <c:v>~ffi~ : [fɪ]</c:v>
                </c:pt>
                <c:pt idx="1499">
                  <c:v>~fie~ : [fi]</c:v>
                </c:pt>
                <c:pt idx="1500">
                  <c:v>~lie~ : [li]</c:v>
                </c:pt>
                <c:pt idx="1501">
                  <c:v>~nnu~ : [nyu]</c:v>
                </c:pt>
                <c:pt idx="1502">
                  <c:v>~nue~ : [nyu]</c:v>
                </c:pt>
                <c:pt idx="1503">
                  <c:v>~nne~ : [nɛ]</c:v>
                </c:pt>
                <c:pt idx="1504">
                  <c:v>~wea~ : [wɛ]</c:v>
                </c:pt>
                <c:pt idx="1505">
                  <c:v>~coa~ : [koʊ]</c:v>
                </c:pt>
                <c:pt idx="1506">
                  <c:v>~low~ : [lɔ]</c:v>
                </c:pt>
                <c:pt idx="1507">
                  <c:v>~nei~ : [ni]</c:v>
                </c:pt>
                <c:pt idx="1508">
                  <c:v>~pay~ : [peɪ]</c:v>
                </c:pt>
                <c:pt idx="1509">
                  <c:v>~mmu~ : [myu]</c:v>
                </c:pt>
                <c:pt idx="1510">
                  <c:v>~jew~ : [dʒu]</c:v>
                </c:pt>
                <c:pt idx="1511">
                  <c:v>~try~ : [tɹɪ]</c:v>
                </c:pt>
                <c:pt idx="1512">
                  <c:v>~sce~ : [si]</c:v>
                </c:pt>
                <c:pt idx="1513">
                  <c:v>~tch~ : [tʃ]</c:v>
                </c:pt>
                <c:pt idx="1514">
                  <c:v>~wha~ : [wʌ]</c:v>
                </c:pt>
                <c:pt idx="1515">
                  <c:v>~roa~ : [ɹoʊ]</c:v>
                </c:pt>
                <c:pt idx="1516">
                  <c:v>~ffi~ : [fə]</c:v>
                </c:pt>
                <c:pt idx="1517">
                  <c:v>~pra~ : [pɹɑ]</c:v>
                </c:pt>
                <c:pt idx="1518">
                  <c:v>~gaw~ : [ɡɔ]</c:v>
                </c:pt>
                <c:pt idx="1519">
                  <c:v>~bre~ : [bɹɛ]</c:v>
                </c:pt>
                <c:pt idx="1520">
                  <c:v>~ske~ : [skɛ]</c:v>
                </c:pt>
                <c:pt idx="1521">
                  <c:v>~wri~ : [ɹaɪ]</c:v>
                </c:pt>
                <c:pt idx="1522">
                  <c:v>~ldo~ : [ldə]</c:v>
                </c:pt>
                <c:pt idx="1523">
                  <c:v>~roi~ : [ɹɔɪ]</c:v>
                </c:pt>
                <c:pt idx="1524">
                  <c:v>~sow~ : [saʊ]</c:v>
                </c:pt>
                <c:pt idx="1525">
                  <c:v>~voy~ : [vɔɪ]</c:v>
                </c:pt>
                <c:pt idx="1526">
                  <c:v>~tue~ : [tʃu]</c:v>
                </c:pt>
                <c:pt idx="1527">
                  <c:v>~cry~ : [kɹaɪ]</c:v>
                </c:pt>
                <c:pt idx="1528">
                  <c:v>~rdy~ : [ɹdɪ]</c:v>
                </c:pt>
                <c:pt idx="1529">
                  <c:v>~rmy~ : [ɹmɪ]</c:v>
                </c:pt>
                <c:pt idx="1530">
                  <c:v>~nti~ : [nɪ]</c:v>
                </c:pt>
                <c:pt idx="1531">
                  <c:v>~neu~ : [nu]</c:v>
                </c:pt>
                <c:pt idx="1532">
                  <c:v>~loa~ : [loʊ]</c:v>
                </c:pt>
                <c:pt idx="1533">
                  <c:v>~low~ : [loʊ]</c:v>
                </c:pt>
                <c:pt idx="1534">
                  <c:v>~cco~ : [kɔ]</c:v>
                </c:pt>
                <c:pt idx="1535">
                  <c:v>~cau~ : [kɔ]</c:v>
                </c:pt>
                <c:pt idx="1536">
                  <c:v>~wei~ : [weɪ]</c:v>
                </c:pt>
                <c:pt idx="1537">
                  <c:v>~gue~ : [ɡ]</c:v>
                </c:pt>
                <c:pt idx="1538">
                  <c:v>~hei~ : [haɪ]</c:v>
                </c:pt>
                <c:pt idx="1539">
                  <c:v>~gge~ : [dʒɛ]</c:v>
                </c:pt>
                <c:pt idx="1540">
                  <c:v>~tte~ : [tɪ]</c:v>
                </c:pt>
                <c:pt idx="1541">
                  <c:v>~sse~ : [sɛ]</c:v>
                </c:pt>
                <c:pt idx="1542">
                  <c:v>~cou~ : [kɑ]</c:v>
                </c:pt>
                <c:pt idx="1543">
                  <c:v>~ten~ : [tn]</c:v>
                </c:pt>
                <c:pt idx="1544">
                  <c:v>~sci~ : [saɪ]</c:v>
                </c:pt>
                <c:pt idx="1545">
                  <c:v>~dde~ : [dɛ]</c:v>
                </c:pt>
                <c:pt idx="1546">
                  <c:v>~nea~ : [ni]</c:v>
                </c:pt>
                <c:pt idx="1547">
                  <c:v>~hay~ : [heɪ]</c:v>
                </c:pt>
                <c:pt idx="1548">
                  <c:v>~moo~ : [mu]</c:v>
                </c:pt>
                <c:pt idx="1549">
                  <c:v>~mme~ : [mɛ]</c:v>
                </c:pt>
                <c:pt idx="1550">
                  <c:v>~nei~ : [neɪ]</c:v>
                </c:pt>
                <c:pt idx="1551">
                  <c:v>~sso~ : [zə]</c:v>
                </c:pt>
                <c:pt idx="1552">
                  <c:v>~nse~ : [ns]</c:v>
                </c:pt>
                <c:pt idx="1553">
                  <c:v>~rre~ : [ɹɛ]</c:v>
                </c:pt>
                <c:pt idx="1554">
                  <c:v>~gui~ : [ɡɪ]</c:v>
                </c:pt>
                <c:pt idx="1555">
                  <c:v>~lau~ : [lɔ]</c:v>
                </c:pt>
                <c:pt idx="1556">
                  <c:v>~law~ : [lɔ]</c:v>
                </c:pt>
                <c:pt idx="1557">
                  <c:v>~tte~ : [tə]</c:v>
                </c:pt>
                <c:pt idx="1558">
                  <c:v>~fai~ : [fɛ]</c:v>
                </c:pt>
                <c:pt idx="1559">
                  <c:v>~dge~ : [dʒ]</c:v>
                </c:pt>
                <c:pt idx="1560">
                  <c:v>~rea~ : [ɹi]</c:v>
                </c:pt>
                <c:pt idx="1561">
                  <c:v>~nga~ : [ŋɡə]</c:v>
                </c:pt>
                <c:pt idx="1562">
                  <c:v>~sai~ : [seɪ]</c:v>
                </c:pt>
                <c:pt idx="1563">
                  <c:v>~vai~ : [veɪ]</c:v>
                </c:pt>
                <c:pt idx="1564">
                  <c:v>~may~ : [maɪ]</c:v>
                </c:pt>
                <c:pt idx="1565">
                  <c:v>~say~ : [seɪ]</c:v>
                </c:pt>
                <c:pt idx="1566">
                  <c:v>~pes~ : [ps]</c:v>
                </c:pt>
                <c:pt idx="1567">
                  <c:v>~sen~ : [sn]</c:v>
                </c:pt>
                <c:pt idx="1568">
                  <c:v>~bei~ : [baɪ]</c:v>
                </c:pt>
                <c:pt idx="1569">
                  <c:v>~kri~ : [kɹi]</c:v>
                </c:pt>
                <c:pt idx="1570">
                  <c:v>~goh~ : [ɡɑ]</c:v>
                </c:pt>
                <c:pt idx="1571">
                  <c:v>~joh~ : [dʒɑ]</c:v>
                </c:pt>
                <c:pt idx="1572">
                  <c:v>~kno~ : [nɑ]</c:v>
                </c:pt>
                <c:pt idx="1573">
                  <c:v>~wro~ : [ɹoʊ]</c:v>
                </c:pt>
                <c:pt idx="1574">
                  <c:v>~two~ : [tu]</c:v>
                </c:pt>
                <c:pt idx="1575">
                  <c:v>~gua~ : [ɡɑ]</c:v>
                </c:pt>
                <c:pt idx="1576">
                  <c:v>~cuu~ : [kyu]</c:v>
                </c:pt>
                <c:pt idx="1577">
                  <c:v>~fry~ : [fɹaɪ]</c:v>
                </c:pt>
                <c:pt idx="1578">
                  <c:v>~ncy~ : [nsɪ]</c:v>
                </c:pt>
                <c:pt idx="1579">
                  <c:v>~sse~ : [sə]</c:v>
                </c:pt>
                <c:pt idx="1580">
                  <c:v>~dea~ : [dɛ]</c:v>
                </c:pt>
                <c:pt idx="1581">
                  <c:v>~cei~ : [si]</c:v>
                </c:pt>
                <c:pt idx="1582">
                  <c:v>~sty~ : [stɪ]</c:v>
                </c:pt>
                <c:pt idx="1583">
                  <c:v>~wai~ : [weɪ]</c:v>
                </c:pt>
                <c:pt idx="1584">
                  <c:v>~nty~ : [ntɪ]</c:v>
                </c:pt>
                <c:pt idx="1585">
                  <c:v>~rra~ : [ɹeɪ]</c:v>
                </c:pt>
                <c:pt idx="1586">
                  <c:v>~llo~ : [loʊ]</c:v>
                </c:pt>
                <c:pt idx="1587">
                  <c:v>~tai~ : [teɪ]</c:v>
                </c:pt>
                <c:pt idx="1588">
                  <c:v>~fie~ : [faɪ]</c:v>
                </c:pt>
                <c:pt idx="1589">
                  <c:v>~tre~ : [tɹɪ]</c:v>
                </c:pt>
                <c:pt idx="1590">
                  <c:v>~cha~ : [kə]</c:v>
                </c:pt>
                <c:pt idx="1591">
                  <c:v>~wei~ : [wɪ]</c:v>
                </c:pt>
                <c:pt idx="1592">
                  <c:v>~sau~ : [sɔ]</c:v>
                </c:pt>
                <c:pt idx="1593">
                  <c:v>~cie~ : [ʃɪ]</c:v>
                </c:pt>
                <c:pt idx="1594">
                  <c:v>~nds~ : [nz]</c:v>
                </c:pt>
                <c:pt idx="1595">
                  <c:v>~fea~ : [fɛ]</c:v>
                </c:pt>
                <c:pt idx="1596">
                  <c:v>~die~ : [daɪ]</c:v>
                </c:pt>
                <c:pt idx="1597">
                  <c:v>~gge~ : [ɡə]</c:v>
                </c:pt>
                <c:pt idx="1598">
                  <c:v>~ppe~ : [pə]</c:v>
                </c:pt>
                <c:pt idx="1599">
                  <c:v>~fea~ : [fɪ]</c:v>
                </c:pt>
                <c:pt idx="1600">
                  <c:v>~sse~ : [sɪ]</c:v>
                </c:pt>
                <c:pt idx="1601">
                  <c:v>~nke~ : [ŋkə]</c:v>
                </c:pt>
                <c:pt idx="1602">
                  <c:v>~rno~ : [ɹnə]</c:v>
                </c:pt>
                <c:pt idx="1603">
                  <c:v>~rda~ : [ɹdə]</c:v>
                </c:pt>
                <c:pt idx="1604">
                  <c:v>~few~ : [fyu]</c:v>
                </c:pt>
                <c:pt idx="1605">
                  <c:v>~soo~ : [su]</c:v>
                </c:pt>
                <c:pt idx="1606">
                  <c:v>~wou~ : [wʊ]</c:v>
                </c:pt>
                <c:pt idx="1607">
                  <c:v>~hai~ : [hɛ]</c:v>
                </c:pt>
                <c:pt idx="1608">
                  <c:v>~ped~ : [pt]</c:v>
                </c:pt>
                <c:pt idx="1609">
                  <c:v>~pru~ : [pɹu]</c:v>
                </c:pt>
                <c:pt idx="1610">
                  <c:v>~lua~ : [lyə]</c:v>
                </c:pt>
                <c:pt idx="1611">
                  <c:v>~pry~ : [pɹaɪ]</c:v>
                </c:pt>
                <c:pt idx="1612">
                  <c:v>~rcy~ : [ɹsɪ]</c:v>
                </c:pt>
                <c:pt idx="1613">
                  <c:v>~noo~ : [nu]</c:v>
                </c:pt>
                <c:pt idx="1614">
                  <c:v>~nue~ : [nu]</c:v>
                </c:pt>
                <c:pt idx="1615">
                  <c:v>~may~ : [meɪ]</c:v>
                </c:pt>
                <c:pt idx="1616">
                  <c:v>~lie~ : [laɪ]</c:v>
                </c:pt>
                <c:pt idx="1617">
                  <c:v>~bea~ : [bɪ]</c:v>
                </c:pt>
                <c:pt idx="1618">
                  <c:v>~mea~ : [mɛ]</c:v>
                </c:pt>
                <c:pt idx="1619">
                  <c:v>~cho~ : [kɔ]</c:v>
                </c:pt>
                <c:pt idx="1620">
                  <c:v>~coa~ : [kɔ]</c:v>
                </c:pt>
                <c:pt idx="1621">
                  <c:v>~red~ : [ɹd]</c:v>
                </c:pt>
                <c:pt idx="1622">
                  <c:v>~rai~ : [ɹeɪ]</c:v>
                </c:pt>
                <c:pt idx="1623">
                  <c:v>~lly~ : [lɪ]</c:v>
                </c:pt>
                <c:pt idx="1624">
                  <c:v>~dau~ : [dɔ]</c:v>
                </c:pt>
                <c:pt idx="1625">
                  <c:v>~phe~ : [fɜ]</c:v>
                </c:pt>
                <c:pt idx="1626">
                  <c:v>~d's~ : [dz]</c:v>
                </c:pt>
                <c:pt idx="1627">
                  <c:v>~ssi~ : [sə]</c:v>
                </c:pt>
                <c:pt idx="1628">
                  <c:v>~ger~ : [ɡɜ]</c:v>
                </c:pt>
                <c:pt idx="1629">
                  <c:v>~jee~ : [dʒi]</c:v>
                </c:pt>
                <c:pt idx="1630">
                  <c:v>~ggi~ : [ɡɪ]</c:v>
                </c:pt>
                <c:pt idx="1631">
                  <c:v>~toe~ : [toʊ]</c:v>
                </c:pt>
                <c:pt idx="1632">
                  <c:v>~tea~ : [tɛ]</c:v>
                </c:pt>
                <c:pt idx="1633">
                  <c:v>~lea~ : [lɪ]</c:v>
                </c:pt>
                <c:pt idx="1634">
                  <c:v>~dde~ : [də]</c:v>
                </c:pt>
                <c:pt idx="1635">
                  <c:v>~rta~ : [ɹtə]</c:v>
                </c:pt>
                <c:pt idx="1636">
                  <c:v>~doe~ : [dʌ]</c:v>
                </c:pt>
                <c:pt idx="1637">
                  <c:v>~rru~ : [ɹʌ]</c:v>
                </c:pt>
                <c:pt idx="1638">
                  <c:v>~sso~ : [sə]</c:v>
                </c:pt>
                <c:pt idx="1639">
                  <c:v>~lle~ : [lə]</c:v>
                </c:pt>
                <c:pt idx="1640">
                  <c:v>~pho~ : [fə]</c:v>
                </c:pt>
                <c:pt idx="1641">
                  <c:v>~mme~ : [mə]</c:v>
                </c:pt>
                <c:pt idx="1642">
                  <c:v>~rre~ : [ɹə]</c:v>
                </c:pt>
                <c:pt idx="1643">
                  <c:v>~rou~ : [ɹə]</c:v>
                </c:pt>
                <c:pt idx="1644">
                  <c:v>~ssi~ : [sɪ]</c:v>
                </c:pt>
                <c:pt idx="1645">
                  <c:v>~rea~ : [ɹɛ]</c:v>
                </c:pt>
                <c:pt idx="1646">
                  <c:v>~heu~ : [hɜ]</c:v>
                </c:pt>
                <c:pt idx="1647">
                  <c:v>~cci~ : [ksə]</c:v>
                </c:pt>
                <c:pt idx="1648">
                  <c:v>~nju~ : [ndʒə]</c:v>
                </c:pt>
                <c:pt idx="1649">
                  <c:v>~hur~ : [hɜ]</c:v>
                </c:pt>
                <c:pt idx="1650">
                  <c:v>~sku~ : [skʌ]</c:v>
                </c:pt>
                <c:pt idx="1651">
                  <c:v>~cky~ : [kɪ]</c:v>
                </c:pt>
                <c:pt idx="1652">
                  <c:v>~mmi~ : [mɪ]</c:v>
                </c:pt>
                <c:pt idx="1653">
                  <c:v>~ndu~ : [ndə]</c:v>
                </c:pt>
                <c:pt idx="1654">
                  <c:v>~bbi~ : [bə]</c:v>
                </c:pt>
                <c:pt idx="1655">
                  <c:v>~che~ : [k]</c:v>
                </c:pt>
                <c:pt idx="1656">
                  <c:v>~jea~ : [dʒɛ]</c:v>
                </c:pt>
                <c:pt idx="1657">
                  <c:v>~ght~ : [t]</c:v>
                </c:pt>
                <c:pt idx="1658">
                  <c:v>~ccu~ : [kʌ]</c:v>
                </c:pt>
                <c:pt idx="1659">
                  <c:v>~kes~ : [ks]</c:v>
                </c:pt>
                <c:pt idx="1660">
                  <c:v>~les~ : [lz]</c:v>
                </c:pt>
                <c:pt idx="1661">
                  <c:v>~eye~ : [aɪ]</c:v>
                </c:pt>
                <c:pt idx="1662">
                  <c:v>~lls~ : [lz]</c:v>
                </c:pt>
                <c:pt idx="1663">
                  <c:v>~ppo~ : [pə]</c:v>
                </c:pt>
                <c:pt idx="1664">
                  <c:v>~nto~ : [ntə]</c:v>
                </c:pt>
                <c:pt idx="1665">
                  <c:v>~phy~ : [fɪ]</c:v>
                </c:pt>
                <c:pt idx="1666">
                  <c:v>~lle~ : [lɪ]</c:v>
                </c:pt>
                <c:pt idx="1667">
                  <c:v>~wra~ : [ɹæ]</c:v>
                </c:pt>
                <c:pt idx="1668">
                  <c:v>~pau~ : [pɔ]</c:v>
                </c:pt>
                <c:pt idx="1669">
                  <c:v>~paw~ : [pɔ]</c:v>
                </c:pt>
                <c:pt idx="1670">
                  <c:v>~taw~ : [tɔ]</c:v>
                </c:pt>
                <c:pt idx="1671">
                  <c:v>~sed~ : [st]</c:v>
                </c:pt>
                <c:pt idx="1672">
                  <c:v>~mee~ : [mi]</c:v>
                </c:pt>
                <c:pt idx="1673">
                  <c:v>~peo~ : [pi]</c:v>
                </c:pt>
                <c:pt idx="1674">
                  <c:v>~cow~ : [kaʊ]</c:v>
                </c:pt>
                <c:pt idx="1675">
                  <c:v>~kua~ : [kwɑ]</c:v>
                </c:pt>
                <c:pt idx="1676">
                  <c:v>~nie~ : [ni]</c:v>
                </c:pt>
                <c:pt idx="1677">
                  <c:v>~sce~ : [sɛ]</c:v>
                </c:pt>
                <c:pt idx="1678">
                  <c:v>~lay~ : [leɪ]</c:v>
                </c:pt>
                <c:pt idx="1679">
                  <c:v>~sci~ : [sə]</c:v>
                </c:pt>
                <c:pt idx="1680">
                  <c:v>~bay~ : [beɪ]</c:v>
                </c:pt>
                <c:pt idx="1681">
                  <c:v>~bei~ : [beɪ]</c:v>
                </c:pt>
                <c:pt idx="1682">
                  <c:v>~bey~ : [beɪ]</c:v>
                </c:pt>
                <c:pt idx="1683">
                  <c:v>~fou~ : [fɔ]</c:v>
                </c:pt>
                <c:pt idx="1684">
                  <c:v>~rri~ : [ɹə]</c:v>
                </c:pt>
                <c:pt idx="1685">
                  <c:v>~tte~ : [t]</c:v>
                </c:pt>
                <c:pt idx="1686">
                  <c:v>~nee~ : [nɪ]</c:v>
                </c:pt>
                <c:pt idx="1687">
                  <c:v>~nni~ : [nɪ]</c:v>
                </c:pt>
                <c:pt idx="1688">
                  <c:v>~ppi~ : [pɪ]</c:v>
                </c:pt>
                <c:pt idx="1689">
                  <c:v>~nna~ : [nɑ]</c:v>
                </c:pt>
                <c:pt idx="1690">
                  <c:v>~saa~ : [sɑ]</c:v>
                </c:pt>
                <c:pt idx="1691">
                  <c:v>~gay~ : [ɡeɪ]</c:v>
                </c:pt>
                <c:pt idx="1692">
                  <c:v>~hee~ : [hi]</c:v>
                </c:pt>
                <c:pt idx="1693">
                  <c:v>~vei~ : [veɪ]</c:v>
                </c:pt>
                <c:pt idx="1694">
                  <c:v>~dgi~ : [dʒɪ]</c:v>
                </c:pt>
                <c:pt idx="1695">
                  <c:v>~rmo~ : [ɹmə]</c:v>
                </c:pt>
                <c:pt idx="1696">
                  <c:v>~goe~ : [ɡoʊ]</c:v>
                </c:pt>
                <c:pt idx="1697">
                  <c:v>~buy~ : [baɪ]</c:v>
                </c:pt>
                <c:pt idx="1698">
                  <c:v>~why~ : [waɪ]</c:v>
                </c:pt>
                <c:pt idx="1699">
                  <c:v>~bye~ : [baɪ]</c:v>
                </c:pt>
                <c:pt idx="1700">
                  <c:v>~mme~ : [m]</c:v>
                </c:pt>
                <c:pt idx="1701">
                  <c:v>~nes~ : [nz]</c:v>
                </c:pt>
                <c:pt idx="1702">
                  <c:v>~mma~ : [mæ]</c:v>
                </c:pt>
                <c:pt idx="1703">
                  <c:v>~nne~ : [nə]</c:v>
                </c:pt>
                <c:pt idx="1704">
                  <c:v>~lee~ : [li]</c:v>
                </c:pt>
                <c:pt idx="1705">
                  <c:v>~gio~ : [dʒə]</c:v>
                </c:pt>
                <c:pt idx="1706">
                  <c:v>~cki~ : [kɪ]</c:v>
                </c:pt>
                <c:pt idx="1707">
                  <c:v>~ssa~ : [sɛ]</c:v>
                </c:pt>
                <c:pt idx="1708">
                  <c:v>~key~ : [kɪ]</c:v>
                </c:pt>
                <c:pt idx="1709">
                  <c:v>~ned~ : [nd]</c:v>
                </c:pt>
                <c:pt idx="1710">
                  <c:v>~r's~ : [ɹz]</c:v>
                </c:pt>
                <c:pt idx="1711">
                  <c:v>~phi~ : [faɪ]</c:v>
                </c:pt>
                <c:pt idx="1712">
                  <c:v>~sci~ : [sɪ]</c:v>
                </c:pt>
                <c:pt idx="1713">
                  <c:v>~giu~ : [dʒu]</c:v>
                </c:pt>
                <c:pt idx="1714">
                  <c:v>~llu~ : [lu]</c:v>
                </c:pt>
                <c:pt idx="1715">
                  <c:v>~jui~ : [dʒu]</c:v>
                </c:pt>
                <c:pt idx="1716">
                  <c:v>~lla~ : [lə]</c:v>
                </c:pt>
                <c:pt idx="1717">
                  <c:v>~sla~ : [lə]</c:v>
                </c:pt>
                <c:pt idx="1718">
                  <c:v>~ked~ : [kt]</c:v>
                </c:pt>
                <c:pt idx="1719">
                  <c:v>~cco~ : [kɑ]</c:v>
                </c:pt>
                <c:pt idx="1720">
                  <c:v>~ghe~ : [ɡə]</c:v>
                </c:pt>
                <c:pt idx="1721">
                  <c:v>~cau~ : [kɑ]</c:v>
                </c:pt>
                <c:pt idx="1722">
                  <c:v>~psy~ : [saɪ]</c:v>
                </c:pt>
                <c:pt idx="1723">
                  <c:v>~sse~ : [s]</c:v>
                </c:pt>
                <c:pt idx="1724">
                  <c:v>~rsi~ : [ɹsə]</c:v>
                </c:pt>
                <c:pt idx="1725">
                  <c:v>~nso~ : [nsə]</c:v>
                </c:pt>
                <c:pt idx="1726">
                  <c:v>~rdo~ : [ɹdə]</c:v>
                </c:pt>
                <c:pt idx="1727">
                  <c:v>~key~ : [keɪ]</c:v>
                </c:pt>
                <c:pt idx="1728">
                  <c:v>~mau~ : [mɔ]</c:v>
                </c:pt>
                <c:pt idx="1729">
                  <c:v>~kay~ : [keɪ]</c:v>
                </c:pt>
                <c:pt idx="1730">
                  <c:v>~pei~ : [pɜ]</c:v>
                </c:pt>
                <c:pt idx="1731">
                  <c:v>~nui~ : [nu]</c:v>
                </c:pt>
                <c:pt idx="1732">
                  <c:v>~t's~ : [ts]</c:v>
                </c:pt>
                <c:pt idx="1733">
                  <c:v>~tie~ : [tɪ]</c:v>
                </c:pt>
                <c:pt idx="1734">
                  <c:v>~cke~ : [kə]</c:v>
                </c:pt>
                <c:pt idx="1735">
                  <c:v>~mou~ : [mə]</c:v>
                </c:pt>
                <c:pt idx="1736">
                  <c:v>~bbe~ : [bə]</c:v>
                </c:pt>
                <c:pt idx="1737">
                  <c:v>~sce~ : [sɪ]</c:v>
                </c:pt>
                <c:pt idx="1738">
                  <c:v>~ssa~ : [sə]</c:v>
                </c:pt>
                <c:pt idx="1739">
                  <c:v>~lli~ : [lɪ]</c:v>
                </c:pt>
                <c:pt idx="1740">
                  <c:v>~pha~ : [fə]</c:v>
                </c:pt>
                <c:pt idx="1741">
                  <c:v>~beu~ : [bɜ]</c:v>
                </c:pt>
                <c:pt idx="1742">
                  <c:v>~sew~ : [soʊ]</c:v>
                </c:pt>
                <c:pt idx="1743">
                  <c:v>~moa~ : [moʊ]</c:v>
                </c:pt>
                <c:pt idx="1744">
                  <c:v>~soa~ : [soʊ]</c:v>
                </c:pt>
                <c:pt idx="1745">
                  <c:v>~m's~ : [mz]</c:v>
                </c:pt>
                <c:pt idx="1746">
                  <c:v>~cia~ : [ʃə]</c:v>
                </c:pt>
                <c:pt idx="1747">
                  <c:v>~gga~ : [ɡɪ]</c:v>
                </c:pt>
                <c:pt idx="1748">
                  <c:v>~bee~ : [bɪ]</c:v>
                </c:pt>
                <c:pt idx="1749">
                  <c:v>~coh~ : [koʊ]</c:v>
                </c:pt>
                <c:pt idx="1750">
                  <c:v>~koh~ : [koʊ]</c:v>
                </c:pt>
                <c:pt idx="1751">
                  <c:v>~ssa~ : [sɪ]</c:v>
                </c:pt>
                <c:pt idx="1752">
                  <c:v>~nni~ : [nə]</c:v>
                </c:pt>
                <c:pt idx="1753">
                  <c:v>~she~ : [ʃə]</c:v>
                </c:pt>
                <c:pt idx="1754">
                  <c:v>~due~ : [du]</c:v>
                </c:pt>
                <c:pt idx="1755">
                  <c:v>~reo~ : [ɹoʊ]</c:v>
                </c:pt>
                <c:pt idx="1756">
                  <c:v>~rho~ : [ɹoʊ]</c:v>
                </c:pt>
                <c:pt idx="1757">
                  <c:v>~row~ : [ɹoʊ]</c:v>
                </c:pt>
                <c:pt idx="1758">
                  <c:v>~que~ : [k]</c:v>
                </c:pt>
                <c:pt idx="1759">
                  <c:v>~rra~ : [ɹə]</c:v>
                </c:pt>
                <c:pt idx="1760">
                  <c:v>~tea~ : [tə]</c:v>
                </c:pt>
                <c:pt idx="1761">
                  <c:v>~ray~ : [ɹeɪ]</c:v>
                </c:pt>
                <c:pt idx="1762">
                  <c:v>~lki~ : [kɪ]</c:v>
                </c:pt>
                <c:pt idx="1763">
                  <c:v>~res~ : [ɹz]</c:v>
                </c:pt>
                <c:pt idx="1764">
                  <c:v>~tta~ : [tɪ]</c:v>
                </c:pt>
                <c:pt idx="1765">
                  <c:v>~tti~ : [tɪ]</c:v>
                </c:pt>
                <c:pt idx="1766">
                  <c:v>~tie~ : [ʃə]</c:v>
                </c:pt>
                <c:pt idx="1767">
                  <c:v>~saw~ : [sɔ]</c:v>
                </c:pt>
                <c:pt idx="1768">
                  <c:v>~swo~ : [sɔ]</c:v>
                </c:pt>
                <c:pt idx="1769">
                  <c:v>~thy~ : [θɪ]</c:v>
                </c:pt>
                <c:pt idx="1770">
                  <c:v>~ldt~ : [lt]</c:v>
                </c:pt>
                <c:pt idx="1771">
                  <c:v>~n's~ : [nz]</c:v>
                </c:pt>
                <c:pt idx="1772">
                  <c:v>~nea~ : [nɪ]</c:v>
                </c:pt>
                <c:pt idx="1773">
                  <c:v>~kni~ : [naɪ]</c:v>
                </c:pt>
                <c:pt idx="1774">
                  <c:v>~dia~ : [daɪ]</c:v>
                </c:pt>
                <c:pt idx="1775">
                  <c:v>~phi~ : [fɪ]</c:v>
                </c:pt>
                <c:pt idx="1776">
                  <c:v>~rry~ : [ɹɪ]</c:v>
                </c:pt>
                <c:pt idx="1777">
                  <c:v>~raw~ : [ɹɑ]</c:v>
                </c:pt>
                <c:pt idx="1778">
                  <c:v>~ser~ : [sɜ]</c:v>
                </c:pt>
                <c:pt idx="1779">
                  <c:v>~mie~ : [mi]</c:v>
                </c:pt>
                <c:pt idx="1780">
                  <c:v>~tye~ : [taɪ]</c:v>
                </c:pt>
                <c:pt idx="1781">
                  <c:v>~tta~ : [tə]</c:v>
                </c:pt>
                <c:pt idx="1782">
                  <c:v>~tou~ : [tə]</c:v>
                </c:pt>
                <c:pt idx="1783">
                  <c:v>~bbi~ : [bɪ]</c:v>
                </c:pt>
                <c:pt idx="1784">
                  <c:v>~bui~ : [bɪ]</c:v>
                </c:pt>
                <c:pt idx="1785">
                  <c:v>~fah~ : [fæ]</c:v>
                </c:pt>
                <c:pt idx="1786">
                  <c:v>~dai~ : [deɪ]</c:v>
                </c:pt>
                <c:pt idx="1787">
                  <c:v>~fau~ : [fɔ]</c:v>
                </c:pt>
                <c:pt idx="1788">
                  <c:v>~ffo~ : [fɔ]</c:v>
                </c:pt>
                <c:pt idx="1789">
                  <c:v>~rre~ : [ɹɪ]</c:v>
                </c:pt>
                <c:pt idx="1790">
                  <c:v>~lie~ : [lɪ]</c:v>
                </c:pt>
                <c:pt idx="1791">
                  <c:v>~ffo~ : [fə]</c:v>
                </c:pt>
                <c:pt idx="1792">
                  <c:v>~dje~ : [dʒɪ]</c:v>
                </c:pt>
                <c:pt idx="1793">
                  <c:v>~gie~ : [dʒɪ]</c:v>
                </c:pt>
                <c:pt idx="1794">
                  <c:v>~lou~ : [lə]</c:v>
                </c:pt>
                <c:pt idx="1795">
                  <c:v>~geo~ : [dʒə]</c:v>
                </c:pt>
                <c:pt idx="1796">
                  <c:v>~sai~ : [sɛ]</c:v>
                </c:pt>
                <c:pt idx="1797">
                  <c:v>~say~ : [sɛ]</c:v>
                </c:pt>
                <c:pt idx="1798">
                  <c:v>~lle~ : [l]</c:v>
                </c:pt>
                <c:pt idx="1799">
                  <c:v>~mma~ : [mə]</c:v>
                </c:pt>
                <c:pt idx="1800">
                  <c:v>~fye~ : [faɪ]</c:v>
                </c:pt>
                <c:pt idx="1801">
                  <c:v>~ney~ : [nɪ]</c:v>
                </c:pt>
                <c:pt idx="1802">
                  <c:v>~nai~ : [neɪ]</c:v>
                </c:pt>
                <c:pt idx="1803">
                  <c:v>~rri~ : [ɹɪ]</c:v>
                </c:pt>
                <c:pt idx="1804">
                  <c:v>~gor~ : [ɡə]</c:v>
                </c:pt>
                <c:pt idx="1805">
                  <c:v>~dde~ : [dɪ]</c:v>
                </c:pt>
                <c:pt idx="1806">
                  <c:v>~dee~ : [dɪ]</c:v>
                </c:pt>
                <c:pt idx="1807">
                  <c:v>~bbo~ : [bə]</c:v>
                </c:pt>
                <c:pt idx="1808">
                  <c:v>~nou~ : [nə]</c:v>
                </c:pt>
                <c:pt idx="1809">
                  <c:v>~cee~ : [si]</c:v>
                </c:pt>
                <c:pt idx="1810">
                  <c:v>~sei~ : [si]</c:v>
                </c:pt>
                <c:pt idx="1811">
                  <c:v>~coe~ : [si]</c:v>
                </c:pt>
                <c:pt idx="1812">
                  <c:v>~cks~ : [ks]</c:v>
                </c:pt>
                <c:pt idx="1813">
                  <c:v>~l's~ : [lz]</c:v>
                </c:pt>
                <c:pt idx="1814">
                  <c:v>~lai~ : [leɪ]</c:v>
                </c:pt>
                <c:pt idx="1815">
                  <c:v>~weh~ : [wɛ]</c:v>
                </c:pt>
                <c:pt idx="1816">
                  <c:v>~dea~ : [dɪ]</c:v>
                </c:pt>
                <c:pt idx="1817">
                  <c:v>~sle~ : [lɪ]</c:v>
                </c:pt>
                <c:pt idx="1818">
                  <c:v>~ced~ : [st]</c:v>
                </c:pt>
                <c:pt idx="1819">
                  <c:v>~rre~ : [ə]</c:v>
                </c:pt>
                <c:pt idx="1820">
                  <c:v>~rei~ : [ɹə]</c:v>
                </c:pt>
                <c:pt idx="1821">
                  <c:v>~kki~ : [kɪ]</c:v>
                </c:pt>
                <c:pt idx="1822">
                  <c:v>~owe~ : [oʊ]</c:v>
                </c:pt>
                <c:pt idx="1823">
                  <c:v>~vie~ : [vɪ]</c:v>
                </c:pt>
                <c:pt idx="1824">
                  <c:v>~ndo~ : [ndə]</c:v>
                </c:pt>
                <c:pt idx="1825">
                  <c:v>~llo~ : [lə]</c:v>
                </c:pt>
                <c:pt idx="1826">
                  <c:v>~nny~ : [nɪ]</c:v>
                </c:pt>
                <c:pt idx="1827">
                  <c:v>~kne~ : [nɛ]</c:v>
                </c:pt>
                <c:pt idx="1828">
                  <c:v>~fei~ : [fɪ]</c:v>
                </c:pt>
                <c:pt idx="1829">
                  <c:v>~ifi~ : [fɪ]</c:v>
                </c:pt>
                <c:pt idx="1830">
                  <c:v>~ffy~ : [fɪ]</c:v>
                </c:pt>
                <c:pt idx="1831">
                  <c:v>~cca~ : [keɪ]</c:v>
                </c:pt>
                <c:pt idx="1832">
                  <c:v>~cay~ : [keɪ]</c:v>
                </c:pt>
                <c:pt idx="1833">
                  <c:v>~lei~ : [laɪ]</c:v>
                </c:pt>
                <c:pt idx="1834">
                  <c:v>~ter~ : [tə]</c:v>
                </c:pt>
                <c:pt idx="1835">
                  <c:v>~tto~ : [tə]</c:v>
                </c:pt>
                <c:pt idx="1836">
                  <c:v>~cea~ : [sə]</c:v>
                </c:pt>
                <c:pt idx="1837">
                  <c:v>~ssu~ : [sə]</c:v>
                </c:pt>
                <c:pt idx="1838">
                  <c:v>~wri~ : [ɹɪ]</c:v>
                </c:pt>
                <c:pt idx="1839">
                  <c:v>~ppy~ : [pɪ]</c:v>
                </c:pt>
                <c:pt idx="1840">
                  <c:v>~mmo~ : [mə]</c:v>
                </c:pt>
                <c:pt idx="1841">
                  <c:v>~cie~ : [ʃə]</c:v>
                </c:pt>
                <c:pt idx="1842">
                  <c:v>~zza~ : [zə]</c:v>
                </c:pt>
                <c:pt idx="1843">
                  <c:v>~rie~ : [ɹɪ]</c:v>
                </c:pt>
                <c:pt idx="1844">
                  <c:v>~rro~ : [ɹə]</c:v>
                </c:pt>
                <c:pt idx="1845">
                  <c:v>~nns~ : [nz]</c:v>
                </c:pt>
                <c:pt idx="1846">
                  <c:v>~ns'~ : [nz]</c:v>
                </c:pt>
                <c:pt idx="1847">
                  <c:v>~wre~ : [ɹɛ]</c:v>
                </c:pt>
                <c:pt idx="1848">
                  <c:v>~ddi~ : [dɪ]</c:v>
                </c:pt>
                <c:pt idx="1849">
                  <c:v>~die~ : [dɪ]</c:v>
                </c:pt>
                <c:pt idx="1850">
                  <c:v>~n't~ : [nt]</c:v>
                </c:pt>
                <c:pt idx="1851">
                  <c:v>~rs'~ : [ɹz]</c:v>
                </c:pt>
                <c:pt idx="1852">
                  <c:v>~'ve~ : [v]</c:v>
                </c:pt>
                <c:pt idx="1853">
                  <c:v>~cea~ : [ʃə]</c:v>
                </c:pt>
                <c:pt idx="1854">
                  <c:v>~ssu~ : [ʃə]</c:v>
                </c:pt>
                <c:pt idx="1855">
                  <c:v>~nwi~ : [nɪ]</c:v>
                </c:pt>
                <c:pt idx="1856">
                  <c:v>~cal~ : [kɑ]</c:v>
                </c:pt>
                <c:pt idx="1857">
                  <c:v>~sle~ : [l]</c:v>
                </c:pt>
                <c:pt idx="1858">
                  <c:v>~ppa~ : [pə]</c:v>
                </c:pt>
                <c:pt idx="1859">
                  <c:v>~ver~ : [və]</c:v>
                </c:pt>
                <c:pt idx="1860">
                  <c:v>~vor~ : [və]</c:v>
                </c:pt>
                <c:pt idx="1861">
                  <c:v>~rei~ : [ɹɪ]</c:v>
                </c:pt>
                <c:pt idx="1862">
                  <c:v>~amo~ : [mə]</c:v>
                </c:pt>
                <c:pt idx="1863">
                  <c:v>~ssy~ : [sɪ]</c:v>
                </c:pt>
                <c:pt idx="1864">
                  <c:v>~rah~ : [ɹə]</c:v>
                </c:pt>
                <c:pt idx="1865">
                  <c:v>~bte~ : [tɪ]</c:v>
                </c:pt>
                <c:pt idx="1866">
                  <c:v>~tee~ : [tɪ]</c:v>
                </c:pt>
                <c:pt idx="1867">
                  <c:v>~tty~ : [tɪ]</c:v>
                </c:pt>
                <c:pt idx="1868">
                  <c:v>~gne~ : [nə]</c:v>
                </c:pt>
                <c:pt idx="1869">
                  <c:v>~nno~ : [nə]</c:v>
                </c:pt>
                <c:pt idx="1870">
                  <c:v>~ite~ : [tə]</c:v>
                </c:pt>
                <c:pt idx="1871">
                  <c:v>~ree~ : [ɹɪ]</c:v>
                </c:pt>
                <c:pt idx="1872">
                  <c:v>~ley~ : [lɪ]</c:v>
                </c:pt>
                <c:pt idx="1873">
                  <c:v>~cka~ : [kə]</c:v>
                </c:pt>
                <c:pt idx="1874">
                  <c:v>~ndt~ : [nt]</c:v>
                </c:pt>
                <c:pt idx="1875">
                  <c:v>~'re~ : [ə]</c:v>
                </c:pt>
                <c:pt idx="1876">
                  <c:v>~'re~ : [ɹ]</c:v>
                </c:pt>
                <c:pt idx="1877">
                  <c:v>~cio~ : [ʃə]</c:v>
                </c:pt>
                <c:pt idx="1878">
                  <c:v>~dey~ : [dɪ]</c:v>
                </c:pt>
                <c:pt idx="1879">
                  <c:v>~ghe~ : [ə]</c:v>
                </c:pt>
                <c:pt idx="1880">
                  <c:v>~yee~ : [ɪ]</c:v>
                </c:pt>
                <c:pt idx="1881">
                  <c:v>~'ll~ : [l]</c:v>
                </c:pt>
                <c:pt idx="1882">
                  <c:v>~gha~ : [ə]</c:v>
                </c:pt>
                <c:pt idx="1883">
                  <c:v>~mple~ : [mplɛ]</c:v>
                </c:pt>
                <c:pt idx="1884">
                  <c:v>~rtai~ : [ɹtɛ]</c:v>
                </c:pt>
                <c:pt idx="1885">
                  <c:v>~show~ : [ʃa]</c:v>
                </c:pt>
                <c:pt idx="1886">
                  <c:v>~ntro~ : [ntɹəʊ]</c:v>
                </c:pt>
                <c:pt idx="1887">
                  <c:v>~brea~ : [bɹi]</c:v>
                </c:pt>
                <c:pt idx="1888">
                  <c:v>~nque~ : [ŋkwə]</c:v>
                </c:pt>
                <c:pt idx="1889">
                  <c:v>~nque~ : [ŋkwɛ]</c:v>
                </c:pt>
                <c:pt idx="1890">
                  <c:v>~nsta~ : [nstæ]</c:v>
                </c:pt>
                <c:pt idx="1891">
                  <c:v>~nsta~ : [nstɑ]</c:v>
                </c:pt>
                <c:pt idx="1892">
                  <c:v>~nsta~ : [nstə]</c:v>
                </c:pt>
                <c:pt idx="1893">
                  <c:v>~mpre~ : [mpɹɪ]</c:v>
                </c:pt>
                <c:pt idx="1894">
                  <c:v>~flou~ : [flaʊ]</c:v>
                </c:pt>
                <c:pt idx="1895">
                  <c:v>~shou~ : [ʃaʊ]</c:v>
                </c:pt>
                <c:pt idx="1896">
                  <c:v>~trou~ : [tɹaʊ]</c:v>
                </c:pt>
                <c:pt idx="1897">
                  <c:v>~flou~ : [flɜ]</c:v>
                </c:pt>
                <c:pt idx="1898">
                  <c:v>~squa~ : [skwɑ]</c:v>
                </c:pt>
                <c:pt idx="1899">
                  <c:v>~squa~ : [skwɛ]</c:v>
                </c:pt>
                <c:pt idx="1900">
                  <c:v>~squa~ : [skwɔ]</c:v>
                </c:pt>
                <c:pt idx="1901">
                  <c:v>~gree~ : [ɡɹɛ]</c:v>
                </c:pt>
                <c:pt idx="1902">
                  <c:v>~thou~ : [ðoʊ]</c:v>
                </c:pt>
                <c:pt idx="1903">
                  <c:v>~mple~ : [mpli]</c:v>
                </c:pt>
                <c:pt idx="1904">
                  <c:v>~nsla~ : [nzleɪ]</c:v>
                </c:pt>
                <c:pt idx="1905">
                  <c:v>~scri~ : [skɹaɪ]</c:v>
                </c:pt>
                <c:pt idx="1906">
                  <c:v>~stri~ : [stɹaɪ]</c:v>
                </c:pt>
                <c:pt idx="1907">
                  <c:v>~ntro~ : [ntɹoʊ]</c:v>
                </c:pt>
                <c:pt idx="1908">
                  <c:v>~rtai~ : [ɹteɪ]</c:v>
                </c:pt>
                <c:pt idx="1909">
                  <c:v>~trai~ : [tɹə]</c:v>
                </c:pt>
                <c:pt idx="1910">
                  <c:v>~ntra~ : [ntɹæ]</c:v>
                </c:pt>
                <c:pt idx="1911">
                  <c:v>~scra~ : [skɹæ]</c:v>
                </c:pt>
                <c:pt idx="1912">
                  <c:v>~stra~ : [stɹæ]</c:v>
                </c:pt>
                <c:pt idx="1913">
                  <c:v>~scra~ : [skɹeɪ]</c:v>
                </c:pt>
                <c:pt idx="1914">
                  <c:v>~rnme~ : [ɹnmɛ]</c:v>
                </c:pt>
                <c:pt idx="1915">
                  <c:v>~scle~ : [sklɪ]</c:v>
                </c:pt>
                <c:pt idx="1916">
                  <c:v>~mple~ : [mpl]</c:v>
                </c:pt>
                <c:pt idx="1917">
                  <c:v>~plea~ : [pli]</c:v>
                </c:pt>
                <c:pt idx="1918">
                  <c:v>~sine~ : [znə]</c:v>
                </c:pt>
                <c:pt idx="1919">
                  <c:v>~mpli~ : [mplɪ]</c:v>
                </c:pt>
                <c:pt idx="1920">
                  <c:v>~rshi~ : [ɹʃɪ]</c:v>
                </c:pt>
                <c:pt idx="1921">
                  <c:v>~sine~ : [znɪ]</c:v>
                </c:pt>
                <c:pt idx="1922">
                  <c:v>~stro~ : [stɹoʊ]</c:v>
                </c:pt>
                <c:pt idx="1923">
                  <c:v>~grou~ : [ɡɹaʊ]</c:v>
                </c:pt>
                <c:pt idx="1924">
                  <c:v>~slow~ : [sləʊ]</c:v>
                </c:pt>
                <c:pt idx="1925">
                  <c:v>~mpty~ : [mptɪ]</c:v>
                </c:pt>
                <c:pt idx="1926">
                  <c:v>~mpty~ : [mtɪ]</c:v>
                </c:pt>
                <c:pt idx="1927">
                  <c:v>~llow~ : [laʊ]</c:v>
                </c:pt>
                <c:pt idx="1928">
                  <c:v>~nsla~ : [nsleɪ]</c:v>
                </c:pt>
                <c:pt idx="1929">
                  <c:v>~scri~ : [skɹɪ]</c:v>
                </c:pt>
                <c:pt idx="1930">
                  <c:v>~thou~ : [θaʊ]</c:v>
                </c:pt>
                <c:pt idx="1931">
                  <c:v>~thou~ : [θɔ]</c:v>
                </c:pt>
                <c:pt idx="1932">
                  <c:v>~ntai~ : [nteɪ]</c:v>
                </c:pt>
                <c:pt idx="1933">
                  <c:v>~mpre~ : [mpɹɛ]</c:v>
                </c:pt>
                <c:pt idx="1934">
                  <c:v>~flou~ : [flʌ]</c:v>
                </c:pt>
                <c:pt idx="1935">
                  <c:v>~crow~ : [kɹaʊ]</c:v>
                </c:pt>
                <c:pt idx="1936">
                  <c:v>~brea~ : [bɹeɪ]</c:v>
                </c:pt>
                <c:pt idx="1937">
                  <c:v>~plea~ : [plɛ]</c:v>
                </c:pt>
                <c:pt idx="1938">
                  <c:v>~trea~ : [tɹɛ]</c:v>
                </c:pt>
                <c:pt idx="1939">
                  <c:v>~mpli~ : [mplə]</c:v>
                </c:pt>
                <c:pt idx="1940">
                  <c:v>~ntro~ : [ntɹə]</c:v>
                </c:pt>
                <c:pt idx="1941">
                  <c:v>~grou~ : [ɡɹu]</c:v>
                </c:pt>
                <c:pt idx="1942">
                  <c:v>~stri~ : [stɹɪ]</c:v>
                </c:pt>
                <c:pt idx="1943">
                  <c:v>~llow~ : [ləʊ]</c:v>
                </c:pt>
                <c:pt idx="1944">
                  <c:v>~ngra~ : [nɡɹæ]</c:v>
                </c:pt>
                <c:pt idx="1945">
                  <c:v>~rsta~ : [ɹstæ]</c:v>
                </c:pt>
                <c:pt idx="1946">
                  <c:v>~tcza~ : [ttʃæ]</c:v>
                </c:pt>
                <c:pt idx="1947">
                  <c:v>~ldfa~ : [ldfɑ]</c:v>
                </c:pt>
                <c:pt idx="1948">
                  <c:v>~mbra~ : [mbɹeɪ]</c:v>
                </c:pt>
                <c:pt idx="1949">
                  <c:v>~stra~ : [stɹeɪ]</c:v>
                </c:pt>
                <c:pt idx="1950">
                  <c:v>~xcha~ : [kstʃeɪ]</c:v>
                </c:pt>
                <c:pt idx="1951">
                  <c:v>~ckha~ : [khə]</c:v>
                </c:pt>
                <c:pt idx="1952">
                  <c:v>~czka~ : [tʃkə]</c:v>
                </c:pt>
                <c:pt idx="1953">
                  <c:v>~lpha~ : [lfə]</c:v>
                </c:pt>
                <c:pt idx="1954">
                  <c:v>~ndra~ : [ndɹə]</c:v>
                </c:pt>
                <c:pt idx="1955">
                  <c:v>~ntra~ : [ntɹə]</c:v>
                </c:pt>
                <c:pt idx="1956">
                  <c:v>~rgla~ : [ɹɡlə]</c:v>
                </c:pt>
                <c:pt idx="1957">
                  <c:v>~rtra~ : [ɹtɹə]</c:v>
                </c:pt>
                <c:pt idx="1958">
                  <c:v>~stma~ : [smə]</c:v>
                </c:pt>
                <c:pt idx="1959">
                  <c:v>~xpla~ : [ksplə]</c:v>
                </c:pt>
                <c:pt idx="1960">
                  <c:v>~xtra~ : [kstɹə]</c:v>
                </c:pt>
                <c:pt idx="1961">
                  <c:v>~nspa~ : [nspɛ]</c:v>
                </c:pt>
                <c:pt idx="1962">
                  <c:v>~btai~ : [bteɪ]</c:v>
                </c:pt>
                <c:pt idx="1963">
                  <c:v>~mpai~ : [mpeɪ]</c:v>
                </c:pt>
                <c:pt idx="1964">
                  <c:v>~ndai~ : [ndɛ]</c:v>
                </c:pt>
                <c:pt idx="1965">
                  <c:v>~mbau~ : [mbɔ]</c:v>
                </c:pt>
                <c:pt idx="1966">
                  <c:v>~prau~ : [pɹɔ]</c:v>
                </c:pt>
                <c:pt idx="1967">
                  <c:v>~draw~ : [dɹɔ]</c:v>
                </c:pt>
                <c:pt idx="1968">
                  <c:v>~lway~ : [lweɪ]</c:v>
                </c:pt>
                <c:pt idx="1969">
                  <c:v>~pray~ : [pɹeɪ]</c:v>
                </c:pt>
                <c:pt idx="1970">
                  <c:v>~meti~ : [mtaɪ]</c:v>
                </c:pt>
                <c:pt idx="1971">
                  <c:v>~geme~ : [dʒmə]</c:v>
                </c:pt>
                <c:pt idx="1972">
                  <c:v>~geta~ : [dʒtə]</c:v>
                </c:pt>
                <c:pt idx="1973">
                  <c:v>~ghte~ : [ftə]</c:v>
                </c:pt>
                <c:pt idx="1974">
                  <c:v>~lper~ : [lpə]</c:v>
                </c:pt>
                <c:pt idx="1975">
                  <c:v>~nthe~ : [nθə]</c:v>
                </c:pt>
                <c:pt idx="1976">
                  <c:v>~pefu~ : [pfə]</c:v>
                </c:pt>
                <c:pt idx="1977">
                  <c:v>~rdle~ : [ɹdlə]</c:v>
                </c:pt>
                <c:pt idx="1978">
                  <c:v>~rdne~ : [ɹdnə]</c:v>
                </c:pt>
                <c:pt idx="1979">
                  <c:v>~rmle~ : [ɹmlə]</c:v>
                </c:pt>
                <c:pt idx="1980">
                  <c:v>~rpse~ : [ɹpsə]</c:v>
                </c:pt>
                <c:pt idx="1981">
                  <c:v>~rtme~ : [ɹtmə]</c:v>
                </c:pt>
                <c:pt idx="1982">
                  <c:v>~rtne~ : [ɹtnə]</c:v>
                </c:pt>
                <c:pt idx="1983">
                  <c:v>~seme~ : [zmə]</c:v>
                </c:pt>
                <c:pt idx="1984">
                  <c:v>~shme~ : [ʃmə]</c:v>
                </c:pt>
                <c:pt idx="1985">
                  <c:v>~stme~ : [stmə]</c:v>
                </c:pt>
                <c:pt idx="1986">
                  <c:v>~veme~ : [vmə]</c:v>
                </c:pt>
                <c:pt idx="1987">
                  <c:v>~vera~ : [vɹə]</c:v>
                </c:pt>
                <c:pt idx="1988">
                  <c:v>~ldre~ : [ldɹɛ]</c:v>
                </c:pt>
                <c:pt idx="1989">
                  <c:v>~mbre~ : [mbɹɛ]</c:v>
                </c:pt>
                <c:pt idx="1990">
                  <c:v>~mpbe~ : [mbɛ]</c:v>
                </c:pt>
                <c:pt idx="1991">
                  <c:v>~ncre~ : [nkɹɛ]</c:v>
                </c:pt>
                <c:pt idx="1992">
                  <c:v>~ndre~ : [ndɹɛ]</c:v>
                </c:pt>
                <c:pt idx="1993">
                  <c:v>~sple~ : [splɛ]</c:v>
                </c:pt>
                <c:pt idx="1994">
                  <c:v>~stre~ : [stɹɛ]</c:v>
                </c:pt>
                <c:pt idx="1995">
                  <c:v>~szwe~ : [ʃvɛ]</c:v>
                </c:pt>
                <c:pt idx="1996">
                  <c:v>~xpre~ : [kspɹɛ]</c:v>
                </c:pt>
                <c:pt idx="1997">
                  <c:v>~nsfe~ : [nsfɜ]</c:v>
                </c:pt>
                <c:pt idx="1998">
                  <c:v>~xtre~ : [kstɹi]</c:v>
                </c:pt>
                <c:pt idx="1999">
                  <c:v>~mely~ : [mlɪ]</c:v>
                </c:pt>
                <c:pt idx="2000">
                  <c:v>~sphe~ : [sfɪ]</c:v>
                </c:pt>
                <c:pt idx="2001">
                  <c:v>~vely~ : [vlɪ]</c:v>
                </c:pt>
                <c:pt idx="2002">
                  <c:v>~veni~ : [vnɪ]</c:v>
                </c:pt>
                <c:pt idx="2003">
                  <c:v>~very~ : [vɹɪ]</c:v>
                </c:pt>
                <c:pt idx="2004">
                  <c:v>~ched~ : [tʃt]</c:v>
                </c:pt>
                <c:pt idx="2005">
                  <c:v>~gged~ : [ɡd]</c:v>
                </c:pt>
                <c:pt idx="2006">
                  <c:v>~lved~ : [lvd]</c:v>
                </c:pt>
                <c:pt idx="2007">
                  <c:v>~lves~ : [lvz]</c:v>
                </c:pt>
                <c:pt idx="2008">
                  <c:v>~mble~ : [mbl]</c:v>
                </c:pt>
                <c:pt idx="2009">
                  <c:v>~ndle~ : [ndl]</c:v>
                </c:pt>
                <c:pt idx="2010">
                  <c:v>~nged~ : [ndʒd]</c:v>
                </c:pt>
                <c:pt idx="2011">
                  <c:v>~ngle~ : [ŋɡl]</c:v>
                </c:pt>
                <c:pt idx="2012">
                  <c:v>~nkle~ : [ŋkl]</c:v>
                </c:pt>
                <c:pt idx="2013">
                  <c:v>~ntle~ : [ntl]</c:v>
                </c:pt>
                <c:pt idx="2014">
                  <c:v>~pled~ : [pld]</c:v>
                </c:pt>
                <c:pt idx="2015">
                  <c:v>~rcel~ : [ɹsl]</c:v>
                </c:pt>
                <c:pt idx="2016">
                  <c:v>~rden~ : [ɹdn]</c:v>
                </c:pt>
                <c:pt idx="2017">
                  <c:v>~rged~ : [ɹdʒd]</c:v>
                </c:pt>
                <c:pt idx="2018">
                  <c:v>~rked~ : [ɹkt]</c:v>
                </c:pt>
                <c:pt idx="2019">
                  <c:v>~rken~ : [ɹkn]</c:v>
                </c:pt>
                <c:pt idx="2020">
                  <c:v>~rned~ : [ɹnd]</c:v>
                </c:pt>
                <c:pt idx="2021">
                  <c:v>~rpen~ : [ɹpn]</c:v>
                </c:pt>
                <c:pt idx="2022">
                  <c:v>~rple~ : [ɹpl]</c:v>
                </c:pt>
                <c:pt idx="2023">
                  <c:v>~rten~ : [ɹtn]</c:v>
                </c:pt>
                <c:pt idx="2024">
                  <c:v>~shed~ : [ʃt]</c:v>
                </c:pt>
                <c:pt idx="2025">
                  <c:v>~sked~ : [skt]</c:v>
                </c:pt>
                <c:pt idx="2026">
                  <c:v>~thes~ : [ðz]</c:v>
                </c:pt>
                <c:pt idx="2027">
                  <c:v>~zzle~ : [zl]</c:v>
                </c:pt>
                <c:pt idx="2028">
                  <c:v>~brea~ : [bɹɛ]</c:v>
                </c:pt>
                <c:pt idx="2029">
                  <c:v>~lrea~ : [lɹɛ]</c:v>
                </c:pt>
                <c:pt idx="2030">
                  <c:v>~clea~ : [kli]</c:v>
                </c:pt>
                <c:pt idx="2031">
                  <c:v>~drea~ : [dɹi]</c:v>
                </c:pt>
                <c:pt idx="2032">
                  <c:v>~ccee~ : [ksi]</c:v>
                </c:pt>
                <c:pt idx="2033">
                  <c:v>~cfee~ : [kfi]</c:v>
                </c:pt>
                <c:pt idx="2034">
                  <c:v>~ftee~ : [fti]</c:v>
                </c:pt>
                <c:pt idx="2035">
                  <c:v>~gnee~ : [ɡni]</c:v>
                </c:pt>
                <c:pt idx="2036">
                  <c:v>~ndee~ : [ndi]</c:v>
                </c:pt>
                <c:pt idx="2037">
                  <c:v>~slee~ : [sli]</c:v>
                </c:pt>
                <c:pt idx="2038">
                  <c:v>~swee~ : [swi]</c:v>
                </c:pt>
                <c:pt idx="2039">
                  <c:v>~xtee~ : [ksti]</c:v>
                </c:pt>
                <c:pt idx="2040">
                  <c:v>~cnei~ : [kni]</c:v>
                </c:pt>
                <c:pt idx="2041">
                  <c:v>~sleu~ : [slu]</c:v>
                </c:pt>
                <c:pt idx="2042">
                  <c:v>~they~ : [ðeɪ]</c:v>
                </c:pt>
                <c:pt idx="2043">
                  <c:v>~mney~ : [mnɪ]</c:v>
                </c:pt>
                <c:pt idx="2044">
                  <c:v>~sley~ : [zlɪ]</c:v>
                </c:pt>
                <c:pt idx="2045">
                  <c:v>~chri~ : [kɹaɪ]</c:v>
                </c:pt>
                <c:pt idx="2046">
                  <c:v>~rpri~ : [ɹpɹaɪ]</c:v>
                </c:pt>
                <c:pt idx="2047">
                  <c:v>~rshi~ : [ɹʃə]</c:v>
                </c:pt>
                <c:pt idx="2048">
                  <c:v>~gski~ : [ɡskɪ]</c:v>
                </c:pt>
                <c:pt idx="2049">
                  <c:v>~nfli~ : [nflɪ]</c:v>
                </c:pt>
                <c:pt idx="2050">
                  <c:v>~nshi~ : [nʃɪ]</c:v>
                </c:pt>
                <c:pt idx="2051">
                  <c:v>~ppli~ : [plɪ]</c:v>
                </c:pt>
                <c:pt idx="2052">
                  <c:v>~rski~ : [ɹskɪ]</c:v>
                </c:pt>
                <c:pt idx="2053">
                  <c:v>~spli~ : [splɪ]</c:v>
                </c:pt>
                <c:pt idx="2054">
                  <c:v>~ldie~ : [ldʒə]</c:v>
                </c:pt>
                <c:pt idx="2055">
                  <c:v>~view~ : [vyu]</c:v>
                </c:pt>
                <c:pt idx="2056">
                  <c:v>~ntio~ : [ntʃə]</c:v>
                </c:pt>
                <c:pt idx="2057">
                  <c:v>~ptio~ : [pʃə]</c:v>
                </c:pt>
                <c:pt idx="2058">
                  <c:v>~rsio~ : [ɹʒə]</c:v>
                </c:pt>
                <c:pt idx="2059">
                  <c:v>~chno~ : [knɑ]</c:v>
                </c:pt>
                <c:pt idx="2060">
                  <c:v>~rtho~ : [ɹθɑ]</c:v>
                </c:pt>
                <c:pt idx="2061">
                  <c:v>~cola~ : [klə]</c:v>
                </c:pt>
                <c:pt idx="2062">
                  <c:v>~ngdo~ : [ŋdə]</c:v>
                </c:pt>
                <c:pt idx="2063">
                  <c:v>~ngto~ : [ŋtə]</c:v>
                </c:pt>
                <c:pt idx="2064">
                  <c:v>~ncho~ : [ntʃəʊ]</c:v>
                </c:pt>
                <c:pt idx="2065">
                  <c:v>~lldo~ : [ldoʊ]</c:v>
                </c:pt>
                <c:pt idx="2066">
                  <c:v>~nclo~ : [nkloʊ]</c:v>
                </c:pt>
                <c:pt idx="2067">
                  <c:v>~ngko~ : [ŋkoʊ]</c:v>
                </c:pt>
                <c:pt idx="2068">
                  <c:v>~stro~ : [stɹɔ]</c:v>
                </c:pt>
                <c:pt idx="2069">
                  <c:v>~xplo~ : [ksplɔ]</c:v>
                </c:pt>
                <c:pt idx="2070">
                  <c:v>~mpro~ : [mpɹu]</c:v>
                </c:pt>
                <c:pt idx="2071">
                  <c:v>~lroa~ : [lɹoʊ]</c:v>
                </c:pt>
                <c:pt idx="2072">
                  <c:v>~woeh~ : [woʊ]</c:v>
                </c:pt>
                <c:pt idx="2073">
                  <c:v>~choi~ : [tʃɔɪ]</c:v>
                </c:pt>
                <c:pt idx="2074">
                  <c:v>~spoi~ : [spɔɪ]</c:v>
                </c:pt>
                <c:pt idx="2075">
                  <c:v>~floo~ : [flɔ]</c:v>
                </c:pt>
                <c:pt idx="2076">
                  <c:v>~smoo~ : [smu]</c:v>
                </c:pt>
                <c:pt idx="2077">
                  <c:v>~spoo~ : [spu]</c:v>
                </c:pt>
                <c:pt idx="2078">
                  <c:v>~rhoo~ : [ɹhʊ]</c:v>
                </c:pt>
                <c:pt idx="2079">
                  <c:v>~bloo~ : [blʌ]</c:v>
                </c:pt>
                <c:pt idx="2080">
                  <c:v>~floo~ : [flʌ]</c:v>
                </c:pt>
                <c:pt idx="2081">
                  <c:v>~clou~ : [klaʊ]</c:v>
                </c:pt>
                <c:pt idx="2082">
                  <c:v>~mpou~ : [mpaʊ]</c:v>
                </c:pt>
                <c:pt idx="2083">
                  <c:v>~prou~ : [pɹaʊ]</c:v>
                </c:pt>
                <c:pt idx="2084">
                  <c:v>~ncou~ : [nkɜ]</c:v>
                </c:pt>
                <c:pt idx="2085">
                  <c:v>~brow~ : [bɹaʊ]</c:v>
                </c:pt>
                <c:pt idx="2086">
                  <c:v>~drow~ : [dɹaʊ]</c:v>
                </c:pt>
                <c:pt idx="2087">
                  <c:v>~ndow~ : [ndəʊ]</c:v>
                </c:pt>
                <c:pt idx="2088">
                  <c:v>~blow~ : [bloʊ]</c:v>
                </c:pt>
                <c:pt idx="2089">
                  <c:v>~dlow~ : [dloʊ]</c:v>
                </c:pt>
                <c:pt idx="2090">
                  <c:v>~lbow~ : [lboʊ]</c:v>
                </c:pt>
                <c:pt idx="2091">
                  <c:v>~show~ : [ʃoʊ]</c:v>
                </c:pt>
                <c:pt idx="2092">
                  <c:v>~slow~ : [sloʊ]</c:v>
                </c:pt>
                <c:pt idx="2093">
                  <c:v>~snow~ : [snoʊ]</c:v>
                </c:pt>
                <c:pt idx="2094">
                  <c:v>~bloy~ : [blɔɪ]</c:v>
                </c:pt>
                <c:pt idx="2095">
                  <c:v>~broy~ : [bɹɔɪ]</c:v>
                </c:pt>
                <c:pt idx="2096">
                  <c:v>~floy~ : [flɔɪ]</c:v>
                </c:pt>
                <c:pt idx="2097">
                  <c:v>~mboy~ : [mbɔɪ]</c:v>
                </c:pt>
                <c:pt idx="2098">
                  <c:v>~njoy~ : [ndʒɔɪ]</c:v>
                </c:pt>
                <c:pt idx="2099">
                  <c:v>~lpfu~ : [lpfə]</c:v>
                </c:pt>
                <c:pt idx="2100">
                  <c:v>~lptu~ : [lptʃə]</c:v>
                </c:pt>
                <c:pt idx="2101">
                  <c:v>~rmfu~ : [ɹmfə]</c:v>
                </c:pt>
                <c:pt idx="2102">
                  <c:v>~nclu~ : [nklu]</c:v>
                </c:pt>
                <c:pt idx="2103">
                  <c:v>~nctu~ : [ŋktʃu]</c:v>
                </c:pt>
                <c:pt idx="2104">
                  <c:v>~nflu~ : [nflu]</c:v>
                </c:pt>
                <c:pt idx="2105">
                  <c:v>~xclu~ : [ksklu]</c:v>
                </c:pt>
                <c:pt idx="2106">
                  <c:v>~stru~ : [stɹʌ]</c:v>
                </c:pt>
                <c:pt idx="2107">
                  <c:v>~rsua~ : [ɹsweɪ]</c:v>
                </c:pt>
                <c:pt idx="2108">
                  <c:v>~ngua~ : [ŋɡwə]</c:v>
                </c:pt>
                <c:pt idx="2109">
                  <c:v>~rgue~ : [ɹɡyu]</c:v>
                </c:pt>
                <c:pt idx="2110">
                  <c:v>~scue~ : [skyu]</c:v>
                </c:pt>
                <c:pt idx="2111">
                  <c:v>~quee~ : [kwi]</c:v>
                </c:pt>
                <c:pt idx="2112">
                  <c:v>~nqui~ : [nkwaɪ]</c:v>
                </c:pt>
                <c:pt idx="2113">
                  <c:v>~ngui~ : [ŋɡwɪ]</c:v>
                </c:pt>
                <c:pt idx="2114">
                  <c:v>~frui~ : [fɹu]</c:v>
                </c:pt>
                <c:pt idx="2115">
                  <c:v>~ctly~ : [ktlɪ]</c:v>
                </c:pt>
                <c:pt idx="2116">
                  <c:v>~lthy~ : [lθɪ]</c:v>
                </c:pt>
                <c:pt idx="2117">
                  <c:v>~ndly~ : [ndlɪ]</c:v>
                </c:pt>
                <c:pt idx="2118">
                  <c:v>~ngry~ : [ŋɡɹɪ]</c:v>
                </c:pt>
                <c:pt idx="2119">
                  <c:v>~ntly~ : [ntlɪ]</c:v>
                </c:pt>
                <c:pt idx="2120">
                  <c:v>~rdly~ : [ɹdlɪ]</c:v>
                </c:pt>
                <c:pt idx="2121">
                  <c:v>~rsty~ : [ɹstɪ]</c:v>
                </c:pt>
                <c:pt idx="2122">
                  <c:v>~rthy~ : [ɹðɪ]</c:v>
                </c:pt>
                <c:pt idx="2123">
                  <c:v>~yeah~ : [yæ]</c:v>
                </c:pt>
                <c:pt idx="2124">
                  <c:v>~dn't~ : [dnt]</c:v>
                </c:pt>
                <c:pt idx="2125">
                  <c:v>~ff's~ : [fs]</c:v>
                </c:pt>
                <c:pt idx="2126">
                  <c:v>~ghth~ : [tθ]</c:v>
                </c:pt>
                <c:pt idx="2127">
                  <c:v>~lvth~ : [lvθ]</c:v>
                </c:pt>
                <c:pt idx="2128">
                  <c:v>~ngst~ : [ŋst]</c:v>
                </c:pt>
                <c:pt idx="2129">
                  <c:v>~nths~ : [nθs]</c:v>
                </c:pt>
                <c:pt idx="2130">
                  <c:v>~sn't~ : [znt]</c:v>
                </c:pt>
                <c:pt idx="2131">
                  <c:v>~ctio~ : [kʃə]</c:v>
                </c:pt>
                <c:pt idx="2132">
                  <c:v>~gree~ : [ɡɹi]</c:v>
                </c:pt>
                <c:pt idx="2133">
                  <c:v>~trai~ : [tɹeɪ]</c:v>
                </c:pt>
                <c:pt idx="2134">
                  <c:v>~ctri~ : [ktɹɪ]</c:v>
                </c:pt>
                <c:pt idx="2135">
                  <c:v>~stio~ : [stʃə]</c:v>
                </c:pt>
                <c:pt idx="2136">
                  <c:v>~grow~ : [ɡɹoʊ]</c:v>
                </c:pt>
                <c:pt idx="2137">
                  <c:v>~shou~ : [ʃʊ]</c:v>
                </c:pt>
                <c:pt idx="2138">
                  <c:v>~crow~ : [kɹoʊ]</c:v>
                </c:pt>
                <c:pt idx="2139">
                  <c:v>~nque~ : [ŋkə]</c:v>
                </c:pt>
                <c:pt idx="2140">
                  <c:v>~rcha~ : [ɹtʃə]</c:v>
                </c:pt>
                <c:pt idx="2141">
                  <c:v>~rthe~ : [ɹðə]</c:v>
                </c:pt>
                <c:pt idx="2142">
                  <c:v>~ddre~ : [dɹɛ]</c:v>
                </c:pt>
                <c:pt idx="2143">
                  <c:v>~tely~ : [tlɪ]</c:v>
                </c:pt>
                <c:pt idx="2144">
                  <c:v>~ften~ : [fn]</c:v>
                </c:pt>
                <c:pt idx="2145">
                  <c:v>~swea~ : [swɛ]</c:v>
                </c:pt>
                <c:pt idx="2146">
                  <c:v>~trea~ : [tɹi]</c:v>
                </c:pt>
                <c:pt idx="2147">
                  <c:v>~beau~ : [byu]</c:v>
                </c:pt>
                <c:pt idx="2148">
                  <c:v>~chee~ : [tʃi]</c:v>
                </c:pt>
                <c:pt idx="2149">
                  <c:v>~spri~ : [spɹɪ]</c:v>
                </c:pt>
                <c:pt idx="2150">
                  <c:v>~thie~ : [θi]</c:v>
                </c:pt>
                <c:pt idx="2151">
                  <c:v>~cola~ : [klɛ]</c:v>
                </c:pt>
                <c:pt idx="2152">
                  <c:v>~scou~ : [skɜ]</c:v>
                </c:pt>
                <c:pt idx="2153">
                  <c:v>~flow~ : [floʊ]</c:v>
                </c:pt>
                <c:pt idx="2154">
                  <c:v>~nnoy~ : [nɔɪ]</c:v>
                </c:pt>
                <c:pt idx="2155">
                  <c:v>~ntry~ : [ntɹɪ]</c:v>
                </c:pt>
                <c:pt idx="2156">
                  <c:v>~chai~ : [tʃeɪ]</c:v>
                </c:pt>
                <c:pt idx="2157">
                  <c:v>~spea~ : [spi]</c:v>
                </c:pt>
                <c:pt idx="2158">
                  <c:v>~stee~ : [sti]</c:v>
                </c:pt>
                <c:pt idx="2159">
                  <c:v>~dden~ : [dn]</c:v>
                </c:pt>
                <c:pt idx="2160">
                  <c:v>~ddle~ : [dl]</c:v>
                </c:pt>
                <c:pt idx="2161">
                  <c:v>~crea~ : [kɹi]</c:v>
                </c:pt>
                <c:pt idx="2162">
                  <c:v>~broa~ : [bɹɔ]</c:v>
                </c:pt>
                <c:pt idx="2163">
                  <c:v>~ppli~ : [plə]</c:v>
                </c:pt>
                <c:pt idx="2164">
                  <c:v>~trou~ : [tɹʌ]</c:v>
                </c:pt>
                <c:pt idx="2165">
                  <c:v>~free~ : [fɹi]</c:v>
                </c:pt>
                <c:pt idx="2166">
                  <c:v>~rrow~ : [ɹəʊ]</c:v>
                </c:pt>
                <c:pt idx="2167">
                  <c:v>~ttle~ : [tl]</c:v>
                </c:pt>
                <c:pt idx="2168">
                  <c:v>~stai~ : [stɛ]</c:v>
                </c:pt>
                <c:pt idx="2169">
                  <c:v>~stea~ : [stɛ]</c:v>
                </c:pt>
                <c:pt idx="2170">
                  <c:v>~mbda~ : [mdə]</c:v>
                </c:pt>
                <c:pt idx="2171">
                  <c:v>~shna~ : [ʃnə]</c:v>
                </c:pt>
                <c:pt idx="2172">
                  <c:v>~clai~ : [kleɪ]</c:v>
                </c:pt>
                <c:pt idx="2173">
                  <c:v>~prai~ : [pɹeɪ]</c:v>
                </c:pt>
                <c:pt idx="2174">
                  <c:v>~ptai~ : [ptɛ]</c:v>
                </c:pt>
                <c:pt idx="2175">
                  <c:v>~rgai~ : [ɹɡɛ]</c:v>
                </c:pt>
                <c:pt idx="2176">
                  <c:v>~spau~ : [spɔ]</c:v>
                </c:pt>
                <c:pt idx="2177">
                  <c:v>~clay~ : [kleɪ]</c:v>
                </c:pt>
                <c:pt idx="2178">
                  <c:v>~cefu~ : [sfə]</c:v>
                </c:pt>
                <c:pt idx="2179">
                  <c:v>~ctre~ : [ktɹə]</c:v>
                </c:pt>
                <c:pt idx="2180">
                  <c:v>~dema~ : [dmə]</c:v>
                </c:pt>
                <c:pt idx="2181">
                  <c:v>~dera~ : [dɹə]</c:v>
                </c:pt>
                <c:pt idx="2182">
                  <c:v>~tefu~ : [tfə]</c:v>
                </c:pt>
                <c:pt idx="2183">
                  <c:v>~teme~ : [tmə]</c:v>
                </c:pt>
                <c:pt idx="2184">
                  <c:v>~fety~ : [ftɪ]</c:v>
                </c:pt>
                <c:pt idx="2185">
                  <c:v>~ggle~ : [ɡl]</c:v>
                </c:pt>
                <c:pt idx="2186">
                  <c:v>~gles~ : [ɡlz]</c:v>
                </c:pt>
                <c:pt idx="2187">
                  <c:v>~ples~ : [plz]</c:v>
                </c:pt>
                <c:pt idx="2188">
                  <c:v>~scle~ : [sl]</c:v>
                </c:pt>
                <c:pt idx="2189">
                  <c:v>~stle~ : [sl]</c:v>
                </c:pt>
                <c:pt idx="2190">
                  <c:v>~twea~ : [twi]</c:v>
                </c:pt>
                <c:pt idx="2191">
                  <c:v>~clea~ : [klɪ]</c:v>
                </c:pt>
                <c:pt idx="2192">
                  <c:v>~smea~ : [smɪ]</c:v>
                </c:pt>
                <c:pt idx="2193">
                  <c:v>~spea~ : [spɪ]</c:v>
                </c:pt>
                <c:pt idx="2194">
                  <c:v>~bree~ : [bɹi]</c:v>
                </c:pt>
                <c:pt idx="2195">
                  <c:v>~tree~ : [tɹi]</c:v>
                </c:pt>
                <c:pt idx="2196">
                  <c:v>~twee~ : [twi]</c:v>
                </c:pt>
                <c:pt idx="2197">
                  <c:v>~shli~ : [ʃlaɪ]</c:v>
                </c:pt>
                <c:pt idx="2198">
                  <c:v>~mbli~ : [mblɪ]</c:v>
                </c:pt>
                <c:pt idx="2199">
                  <c:v>~ngli~ : [ŋɡlɪ]</c:v>
                </c:pt>
                <c:pt idx="2200">
                  <c:v>~rcia~ : [ɹʃə]</c:v>
                </c:pt>
                <c:pt idx="2201">
                  <c:v>~frie~ : [fɹɛ]</c:v>
                </c:pt>
                <c:pt idx="2202">
                  <c:v>~xtie~ : [kstɪ]</c:v>
                </c:pt>
                <c:pt idx="2203">
                  <c:v>~liou~ : [lyɪ]</c:v>
                </c:pt>
                <c:pt idx="2204">
                  <c:v>~ppro~ : [pɹu]</c:v>
                </c:pt>
                <c:pt idx="2205">
                  <c:v>~choo~ : [tʃu]</c:v>
                </c:pt>
                <c:pt idx="2206">
                  <c:v>~plou~ : [plaʊ]</c:v>
                </c:pt>
                <c:pt idx="2207">
                  <c:v>~plow~ : [plaʊ]</c:v>
                </c:pt>
                <c:pt idx="2208">
                  <c:v>~know~ : [nɑ]</c:v>
                </c:pt>
                <c:pt idx="2209">
                  <c:v>~ctru~ : [ktɹə]</c:v>
                </c:pt>
                <c:pt idx="2210">
                  <c:v>~ssfu~ : [sfə]</c:v>
                </c:pt>
                <c:pt idx="2211">
                  <c:v>~glue~ : [ɡlu]</c:v>
                </c:pt>
                <c:pt idx="2212">
                  <c:v>~rtue~ : [ɹtʃu]</c:v>
                </c:pt>
                <c:pt idx="2213">
                  <c:v>~ssue~ : [ʃu]</c:v>
                </c:pt>
                <c:pt idx="2214">
                  <c:v>~true~ : [tɹu]</c:v>
                </c:pt>
                <c:pt idx="2215">
                  <c:v>~pply~ : [plaɪ]</c:v>
                </c:pt>
                <c:pt idx="2216">
                  <c:v>~mbly~ : [mblɪ]</c:v>
                </c:pt>
                <c:pt idx="2217">
                  <c:v>~mply~ : [mplɪ]</c:v>
                </c:pt>
                <c:pt idx="2218">
                  <c:v>~nk's~ : [ŋks]</c:v>
                </c:pt>
                <c:pt idx="2219">
                  <c:v>~shou~ : [ʃoʊ]</c:v>
                </c:pt>
                <c:pt idx="2220">
                  <c:v>~stea~ : [sti]</c:v>
                </c:pt>
                <c:pt idx="2221">
                  <c:v>~play~ : [pleɪ]</c:v>
                </c:pt>
                <c:pt idx="2222">
                  <c:v>~chai~ : [tʃɛ]</c:v>
                </c:pt>
                <c:pt idx="2223">
                  <c:v>~chee~ : [tʃɪ]</c:v>
                </c:pt>
                <c:pt idx="2224">
                  <c:v>~ntia~ : [nʃə]</c:v>
                </c:pt>
                <c:pt idx="2225">
                  <c:v>~sten~ : [sn]</c:v>
                </c:pt>
                <c:pt idx="2226">
                  <c:v>~nkey~ : [ŋkɪ]</c:v>
                </c:pt>
                <c:pt idx="2227">
                  <c:v>~ppoi~ : [pɔɪ]</c:v>
                </c:pt>
                <c:pt idx="2228">
                  <c:v>~know~ : [noʊ]</c:v>
                </c:pt>
                <c:pt idx="2229">
                  <c:v>~ntio~ : [nʃə]</c:v>
                </c:pt>
                <c:pt idx="2230">
                  <c:v>~shee~ : [ʃi]</c:v>
                </c:pt>
                <c:pt idx="2231">
                  <c:v>~nety~ : [nti]</c:v>
                </c:pt>
                <c:pt idx="2232">
                  <c:v>~cken~ : [kn]</c:v>
                </c:pt>
                <c:pt idx="2233">
                  <c:v>~blea~ : [bli]</c:v>
                </c:pt>
                <c:pt idx="2234">
                  <c:v>~chea~ : [tʃi]</c:v>
                </c:pt>
                <c:pt idx="2235">
                  <c:v>~prea~ : [pɹi]</c:v>
                </c:pt>
                <c:pt idx="2236">
                  <c:v>~blee~ : [bli]</c:v>
                </c:pt>
                <c:pt idx="2237">
                  <c:v>~ffri~ : [fɹɪ]</c:v>
                </c:pt>
                <c:pt idx="2238">
                  <c:v>~rlia~ : [ɹlə]</c:v>
                </c:pt>
                <c:pt idx="2239">
                  <c:v>~chie~ : [tʃi]</c:v>
                </c:pt>
                <c:pt idx="2240">
                  <c:v>~prie~ : [pɹi]</c:v>
                </c:pt>
                <c:pt idx="2241">
                  <c:v>~trie~ : [tɹi]</c:v>
                </c:pt>
                <c:pt idx="2242">
                  <c:v>~'clo~ : [klɑ]</c:v>
                </c:pt>
                <c:pt idx="2243">
                  <c:v>~floa~ : [floʊ]</c:v>
                </c:pt>
                <c:pt idx="2244">
                  <c:v>~blue~ : [blu]</c:v>
                </c:pt>
                <c:pt idx="2245">
                  <c:v>~stry~ : [stɹɪ]</c:v>
                </c:pt>
                <c:pt idx="2246">
                  <c:v>~spee~ : [spi]</c:v>
                </c:pt>
                <c:pt idx="2247">
                  <c:v>~rrow~ : [ɹoʊ]</c:v>
                </c:pt>
                <c:pt idx="2248">
                  <c:v>~rtai~ : [ɹtə]</c:v>
                </c:pt>
                <c:pt idx="2249">
                  <c:v>~chri~ : [kɹɪ]</c:v>
                </c:pt>
                <c:pt idx="2250">
                  <c:v>~tten~ : [tn]</c:v>
                </c:pt>
                <c:pt idx="2251">
                  <c:v>~stai~ : [steɪ]</c:v>
                </c:pt>
                <c:pt idx="2252">
                  <c:v>~ntai~ : [ntɛ]</c:v>
                </c:pt>
                <c:pt idx="2253">
                  <c:v>~frai~ : [fɹeɪ]</c:v>
                </c:pt>
                <c:pt idx="2254">
                  <c:v>~grea~ : [ɡɹeɪ]</c:v>
                </c:pt>
                <c:pt idx="2255">
                  <c:v>~sche~ : [skɛ]</c:v>
                </c:pt>
                <c:pt idx="2256">
                  <c:v>~kely~ : [klɪ]</c:v>
                </c:pt>
                <c:pt idx="2257">
                  <c:v>~ppen~ : [pn]</c:v>
                </c:pt>
                <c:pt idx="2258">
                  <c:v>~ssel~ : [sl]</c:v>
                </c:pt>
                <c:pt idx="2259">
                  <c:v>~stia~ : [stʃə]</c:v>
                </c:pt>
                <c:pt idx="2260">
                  <c:v>~mplo~ : [mplɔɪ]</c:v>
                </c:pt>
                <c:pt idx="2261">
                  <c:v>~groe~ : [ɡɹoʊ]</c:v>
                </c:pt>
                <c:pt idx="2262">
                  <c:v>~shoe~ : [ʃu]</c:v>
                </c:pt>
                <c:pt idx="2263">
                  <c:v>~shoo~ : [ʃu]</c:v>
                </c:pt>
                <c:pt idx="2264">
                  <c:v>~rrou~ : [ɹaʊ]</c:v>
                </c:pt>
                <c:pt idx="2265">
                  <c:v>~grea~ : [ɡɹi]</c:v>
                </c:pt>
                <c:pt idx="2266">
                  <c:v>~thei~ : [ðɛ]</c:v>
                </c:pt>
                <c:pt idx="2267">
                  <c:v>~braw~ : [bɹɔ]</c:v>
                </c:pt>
                <c:pt idx="2268">
                  <c:v>~pele~ : [plə]</c:v>
                </c:pt>
                <c:pt idx="2269">
                  <c:v>~refo~ : [ɹfɔ]</c:v>
                </c:pt>
                <c:pt idx="2270">
                  <c:v>~ssen~ : [sn]</c:v>
                </c:pt>
                <c:pt idx="2271">
                  <c:v>~cree~ : [kɹi]</c:v>
                </c:pt>
                <c:pt idx="2272">
                  <c:v>~grew~ : [ɡɹu]</c:v>
                </c:pt>
                <c:pt idx="2273">
                  <c:v>~stir~ : [stɜ]</c:v>
                </c:pt>
                <c:pt idx="2274">
                  <c:v>~thir~ : [θɜ]</c:v>
                </c:pt>
                <c:pt idx="2275">
                  <c:v>~ncie~ : [ntʃə]</c:v>
                </c:pt>
                <c:pt idx="2276">
                  <c:v>~sson~ : [sn]</c:v>
                </c:pt>
                <c:pt idx="2277">
                  <c:v>~nnou~ : [naʊ]</c:v>
                </c:pt>
                <c:pt idx="2278">
                  <c:v>~rvou~ : [ɹvə]</c:v>
                </c:pt>
                <c:pt idx="2279">
                  <c:v>~brou~ : [bɹɔ]</c:v>
                </c:pt>
                <c:pt idx="2280">
                  <c:v>~grue~ : [ɡɹu]</c:v>
                </c:pt>
                <c:pt idx="2281">
                  <c:v>~ttra~ : [tɹæ]</c:v>
                </c:pt>
                <c:pt idx="2282">
                  <c:v>~ndke~ : [ŋkə]</c:v>
                </c:pt>
                <c:pt idx="2283">
                  <c:v>~shie~ : [ʃi]</c:v>
                </c:pt>
                <c:pt idx="2284">
                  <c:v>~brai~ : [bɹeɪ]</c:v>
                </c:pt>
                <c:pt idx="2285">
                  <c:v>~nsce~ : [nsɛ]</c:v>
                </c:pt>
                <c:pt idx="2286">
                  <c:v>~phew~ : [fyu]</c:v>
                </c:pt>
                <c:pt idx="2287">
                  <c:v>~shaw~ : [ʃɔ]</c:v>
                </c:pt>
                <c:pt idx="2288">
                  <c:v>~ve's~ : [vz]</c:v>
                </c:pt>
                <c:pt idx="2289">
                  <c:v>~brei~ : [bɹaɪ]</c:v>
                </c:pt>
                <c:pt idx="2290">
                  <c:v>~stew~ : [stu]</c:v>
                </c:pt>
                <c:pt idx="2291">
                  <c:v>~rney~ : [ɹnɪ]</c:v>
                </c:pt>
                <c:pt idx="2292">
                  <c:v>~llio~ : [lyə]</c:v>
                </c:pt>
                <c:pt idx="2293">
                  <c:v>~proo~ : [pɹu]</c:v>
                </c:pt>
                <c:pt idx="2294">
                  <c:v>~st's~ : [sts]</c:v>
                </c:pt>
                <c:pt idx="2295">
                  <c:v>~pray~ : [pɹɛ]</c:v>
                </c:pt>
                <c:pt idx="2296">
                  <c:v>~stee~ : [stɪ]</c:v>
                </c:pt>
                <c:pt idx="2297">
                  <c:v>~grie~ : [ɡɹi]</c:v>
                </c:pt>
                <c:pt idx="2298">
                  <c:v>~phra~ : [fɹeɪ]</c:v>
                </c:pt>
                <c:pt idx="2299">
                  <c:v>~frei~ : [fɹi]</c:v>
                </c:pt>
                <c:pt idx="2300">
                  <c:v>~ghey~ : [ɡɪ]</c:v>
                </c:pt>
                <c:pt idx="2301">
                  <c:v>~tray~ : [tɹeɪ]</c:v>
                </c:pt>
                <c:pt idx="2302">
                  <c:v>~phre~ : [fɹɛ]</c:v>
                </c:pt>
                <c:pt idx="2303">
                  <c:v>~ffed~ : [ft]</c:v>
                </c:pt>
                <c:pt idx="2304">
                  <c:v>~pple~ : [pl]</c:v>
                </c:pt>
                <c:pt idx="2305">
                  <c:v>~ng's~ : [ŋz]</c:v>
                </c:pt>
                <c:pt idx="2306">
                  <c:v>~ghbo~ : [bə]</c:v>
                </c:pt>
                <c:pt idx="2307">
                  <c:v>~lled~ : [ld]</c:v>
                </c:pt>
                <c:pt idx="2308">
                  <c:v>~ssio~ : [ʃə]</c:v>
                </c:pt>
                <c:pt idx="2309">
                  <c:v>~btle~ : [tl]</c:v>
                </c:pt>
                <c:pt idx="2310">
                  <c:v>~ckey~ : [ki]</c:v>
                </c:pt>
                <c:pt idx="2311">
                  <c:v>~ccou~ : [kaʊ]</c:v>
                </c:pt>
                <c:pt idx="2312">
                  <c:v>~ccow~ : [kaʊ]</c:v>
                </c:pt>
                <c:pt idx="2313">
                  <c:v>~knee~ : [ni]</c:v>
                </c:pt>
                <c:pt idx="2314">
                  <c:v>~tchi~ : [tʃɪ]</c:v>
                </c:pt>
                <c:pt idx="2315">
                  <c:v>~tchy~ : [tʃɪ]</c:v>
                </c:pt>
                <c:pt idx="2316">
                  <c:v>~stay~ : [steɪ]</c:v>
                </c:pt>
                <c:pt idx="2317">
                  <c:v>~ltie~ : [ltɪ]</c:v>
                </c:pt>
                <c:pt idx="2318">
                  <c:v>~grai~ : [ɡɹeɪ]</c:v>
                </c:pt>
                <c:pt idx="2319">
                  <c:v>~gray~ : [ɡɹeɪ]</c:v>
                </c:pt>
                <c:pt idx="2320">
                  <c:v>~ttri~ : [tɹɪ]</c:v>
                </c:pt>
                <c:pt idx="2321">
                  <c:v>~tree~ : [ɹi]</c:v>
                </c:pt>
                <c:pt idx="2322">
                  <c:v>~rcea~ : [ɹsə]</c:v>
                </c:pt>
                <c:pt idx="2323">
                  <c:v>~nswe~ : [nsə]</c:v>
                </c:pt>
                <c:pt idx="2324">
                  <c:v>~onsi~ : [nsə]</c:v>
                </c:pt>
                <c:pt idx="2325">
                  <c:v>~knew~ : [nu]</c:v>
                </c:pt>
                <c:pt idx="2326">
                  <c:v>~ne's~ : [nz]</c:v>
                </c:pt>
                <c:pt idx="2327">
                  <c:v>~whea~ : [wi]</c:v>
                </c:pt>
                <c:pt idx="2328">
                  <c:v>~whee~ : [wi]</c:v>
                </c:pt>
                <c:pt idx="2329">
                  <c:v>~ncia~ : [nʃə]</c:v>
                </c:pt>
                <c:pt idx="2330">
                  <c:v>~nsio~ : [nʃə]</c:v>
                </c:pt>
                <c:pt idx="2331">
                  <c:v>~nt's~ : [nts]</c:v>
                </c:pt>
                <c:pt idx="2332">
                  <c:v>~plai~ : [pleɪ]</c:v>
                </c:pt>
                <c:pt idx="2333">
                  <c:v>~spai~ : [spɛ]</c:v>
                </c:pt>
                <c:pt idx="2334">
                  <c:v>~schi~ : [ʃɪ]</c:v>
                </c:pt>
                <c:pt idx="2335">
                  <c:v>~rrah~ : [ɹɑ]</c:v>
                </c:pt>
                <c:pt idx="2336">
                  <c:v>~tche~ : [tʃə]</c:v>
                </c:pt>
                <c:pt idx="2337">
                  <c:v>~erce~ : [ɹs]</c:v>
                </c:pt>
                <c:pt idx="2338">
                  <c:v>~ppea~ : [pɪ]</c:v>
                </c:pt>
                <c:pt idx="2339">
                  <c:v>~ghte~ : [tɪ]</c:v>
                </c:pt>
                <c:pt idx="2340">
                  <c:v>~geou~ : [dʒə]</c:v>
                </c:pt>
                <c:pt idx="2341">
                  <c:v>~giou~ : [dʒə]</c:v>
                </c:pt>
                <c:pt idx="2342">
                  <c:v>~ghte~ : [tə]</c:v>
                </c:pt>
                <c:pt idx="2343">
                  <c:v>~ttes~ : [ts]</c:v>
                </c:pt>
                <c:pt idx="2344">
                  <c:v>~ghts~ : [ts]</c:v>
                </c:pt>
                <c:pt idx="2345">
                  <c:v>~pboa~ : [bə]</c:v>
                </c:pt>
                <c:pt idx="2346">
                  <c:v>~ck's~ : [ks]</c:v>
                </c:pt>
                <c:pt idx="2347">
                  <c:v>~ll's~ : [lz]</c:v>
                </c:pt>
                <c:pt idx="2348">
                  <c:v>~shio~ : [ʃə]</c:v>
                </c:pt>
                <c:pt idx="2349">
                  <c:v>~gned~ : [nd]</c:v>
                </c:pt>
                <c:pt idx="2350">
                  <c:v>~ffai~ : [fɛ]</c:v>
                </c:pt>
                <c:pt idx="2351">
                  <c:v>~phea~ : [fɛ]</c:v>
                </c:pt>
                <c:pt idx="2352">
                  <c:v>~ntre~ : [ntə]</c:v>
                </c:pt>
                <c:pt idx="2353">
                  <c:v>~ffee~ : [fɪ]</c:v>
                </c:pt>
                <c:pt idx="2354">
                  <c:v>~stau~ : [stə]</c:v>
                </c:pt>
                <c:pt idx="2355">
                  <c:v>~quai~ : [keɪ]</c:v>
                </c:pt>
                <c:pt idx="2356">
                  <c:v>~lley~ : [lɪ]</c:v>
                </c:pt>
                <c:pt idx="2357">
                  <c:v>~ffei~ : [fə]</c:v>
                </c:pt>
                <c:pt idx="2358">
                  <c:v>~rnme~ : [mə]</c:v>
                </c:pt>
                <c:pt idx="2359">
                  <c:v>~cked~ : [kt]</c:v>
                </c:pt>
                <c:pt idx="2360">
                  <c:v>~lked~ : [kt]</c:v>
                </c:pt>
                <c:pt idx="2361">
                  <c:v>~ciou~ : [ʃə]</c:v>
                </c:pt>
                <c:pt idx="2362">
                  <c:v>~rria~ : [ɹə]</c:v>
                </c:pt>
                <c:pt idx="2363">
                  <c:v>~rred~ : [ɹd]</c:v>
                </c:pt>
                <c:pt idx="2364">
                  <c:v>~mmee~ : [mɪ]</c:v>
                </c:pt>
                <c:pt idx="2365">
                  <c:v>~mmie~ : [mɪ]</c:v>
                </c:pt>
                <c:pt idx="2366">
                  <c:v>~re's~ : [ɹz]</c:v>
                </c:pt>
                <c:pt idx="2367">
                  <c:v>~tiou~ : [ʃə]</c:v>
                </c:pt>
                <c:pt idx="2368">
                  <c:v>~nned~ : [nd]</c:v>
                </c:pt>
                <c:pt idx="2369">
                  <c:v>~ssed~ : [st]</c:v>
                </c:pt>
                <c:pt idx="2370">
                  <c:v>~ttee~ : [tɪ]</c:v>
                </c:pt>
                <c:pt idx="2371">
                  <c:v>~chti~ : [tɪ]</c:v>
                </c:pt>
                <c:pt idx="2372">
                  <c:v>~ller~ : [lə]</c:v>
                </c:pt>
                <c:pt idx="2373">
                  <c:v>~tene~ : [nə]</c:v>
                </c:pt>
                <c:pt idx="2374">
                  <c:v>~ghey~ : [ɪ]</c:v>
                </c:pt>
                <c:pt idx="2375">
                  <c:v>~rria~ : [ɹɪ]</c:v>
                </c:pt>
                <c:pt idx="2376">
                  <c:v>~llea~ : [lɪ]</c:v>
                </c:pt>
                <c:pt idx="2377">
                  <c:v>~ghly~ : [lɪ]</c:v>
                </c:pt>
                <c:pt idx="2378">
                  <c:v>~gh's~ : [z]</c:v>
                </c:pt>
                <c:pt idx="2379">
                  <c:v>~ngue~ : [ŋ]</c:v>
                </c:pt>
                <c:pt idx="2380">
                  <c:v>~rrey~ : [ɹɪ]</c:v>
                </c:pt>
                <c:pt idx="2381">
                  <c:v>~nstru~ : [nstɹʊ]</c:v>
                </c:pt>
                <c:pt idx="2382">
                  <c:v>~nctio~ : [ŋkʃʌ]</c:v>
                </c:pt>
                <c:pt idx="2383">
                  <c:v>~nscri~ : [nskɹaɪ]</c:v>
                </c:pt>
                <c:pt idx="2384">
                  <c:v>~nscri~ : [nskɹɪ]</c:v>
                </c:pt>
                <c:pt idx="2385">
                  <c:v>~nstru~ : [nstɹʌ]</c:v>
                </c:pt>
                <c:pt idx="2386">
                  <c:v>~ld-fa~ : [ldfæ]</c:v>
                </c:pt>
                <c:pt idx="2387">
                  <c:v>~mplai~ : [mpleɪ]</c:v>
                </c:pt>
                <c:pt idx="2388">
                  <c:v>~xplai~ : [kspleɪ]</c:v>
                </c:pt>
                <c:pt idx="2389">
                  <c:v>~nclai~ : [nklɛ]</c:v>
                </c:pt>
                <c:pt idx="2390">
                  <c:v>~ntain~ : [ntn]</c:v>
                </c:pt>
                <c:pt idx="2391">
                  <c:v>~pplau~ : [plɔ]</c:v>
                </c:pt>
                <c:pt idx="2392">
                  <c:v>~splay~ : [spleɪ]</c:v>
                </c:pt>
                <c:pt idx="2393">
                  <c:v>~lesma~ : [lzmə]</c:v>
                </c:pt>
                <c:pt idx="2394">
                  <c:v>~mpera~ : [mpɹə]</c:v>
                </c:pt>
                <c:pt idx="2395">
                  <c:v>~ngthe~ : [ŋθə]</c:v>
                </c:pt>
                <c:pt idx="2396">
                  <c:v>~lfe's~ : [lfs]</c:v>
                </c:pt>
                <c:pt idx="2397">
                  <c:v>~mbles~ : [mblz]</c:v>
                </c:pt>
                <c:pt idx="2398">
                  <c:v>~mples~ : [mplz]</c:v>
                </c:pt>
                <c:pt idx="2399">
                  <c:v>~ngled~ : [ŋɡld]</c:v>
                </c:pt>
                <c:pt idx="2400">
                  <c:v>~nkles~ : [ŋklz]</c:v>
                </c:pt>
                <c:pt idx="2401">
                  <c:v>~nstea~ : [nstɛ]</c:v>
                </c:pt>
                <c:pt idx="2402">
                  <c:v>~sprea~ : [spɹɛ]</c:v>
                </c:pt>
                <c:pt idx="2403">
                  <c:v>~threa~ : [θɹɛ]</c:v>
                </c:pt>
                <c:pt idx="2404">
                  <c:v>~ncrea~ : [nkɹi]</c:v>
                </c:pt>
                <c:pt idx="2405">
                  <c:v>~scree~ : [skɹi]</c:v>
                </c:pt>
                <c:pt idx="2406">
                  <c:v>~three~ : [θɹi]</c:v>
                </c:pt>
                <c:pt idx="2407">
                  <c:v>~screw~ : [skɹu]</c:v>
                </c:pt>
                <c:pt idx="2408">
                  <c:v>~mfrey~ : [mfɹɪ]</c:v>
                </c:pt>
                <c:pt idx="2409">
                  <c:v>~ghtni~ : [tnɪ]</c:v>
                </c:pt>
                <c:pt idx="2410">
                  <c:v>~nckli~ : [ŋklɪ]</c:v>
                </c:pt>
                <c:pt idx="2411">
                  <c:v>~ndshi~ : [ndʃɪ]</c:v>
                </c:pt>
                <c:pt idx="2412">
                  <c:v>~rchie~ : [ɹtʃɪ]</c:v>
                </c:pt>
                <c:pt idx="2413">
                  <c:v>~rview~ : [ɹvyu]</c:v>
                </c:pt>
                <c:pt idx="2414">
                  <c:v>~nctio~ : [ŋkʃə]</c:v>
                </c:pt>
                <c:pt idx="2415">
                  <c:v>~rstro~ : [ɹstɹɑ]</c:v>
                </c:pt>
                <c:pt idx="2416">
                  <c:v>~lksto~ : [kstoʊ]</c:v>
                </c:pt>
                <c:pt idx="2417">
                  <c:v>~rdboa~ : [ɹdbɔ]</c:v>
                </c:pt>
                <c:pt idx="2418">
                  <c:v>~schoo~ : [sku]</c:v>
                </c:pt>
                <c:pt idx="2419">
                  <c:v>~rthou~ : [ɹθaʊ]</c:v>
                </c:pt>
                <c:pt idx="2420">
                  <c:v>~stroy~ : [stɹɔɪ]</c:v>
                </c:pt>
                <c:pt idx="2421">
                  <c:v>~throu~ : [θɹu]</c:v>
                </c:pt>
                <c:pt idx="2422">
                  <c:v>~mploy~ : [mplɔɪ]</c:v>
                </c:pt>
                <c:pt idx="2423">
                  <c:v>~strai~ : [stɹeɪ]</c:v>
                </c:pt>
                <c:pt idx="2424">
                  <c:v>~straw~ : [stɹɔ]</c:v>
                </c:pt>
                <c:pt idx="2425">
                  <c:v>~flawe~ : [flɔ]</c:v>
                </c:pt>
                <c:pt idx="2426">
                  <c:v>~ggles~ : [ɡlz]</c:v>
                </c:pt>
                <c:pt idx="2427">
                  <c:v>~pples~ : [plz]</c:v>
                </c:pt>
                <c:pt idx="2428">
                  <c:v>~strea~ : [stɹi]</c:v>
                </c:pt>
                <c:pt idx="2429">
                  <c:v>~stree~ : [stɹi]</c:v>
                </c:pt>
                <c:pt idx="2430">
                  <c:v>~ngley~ : [ŋɡlɪ]</c:v>
                </c:pt>
                <c:pt idx="2431">
                  <c:v>~tiona~ : [ʃnə]</c:v>
                </c:pt>
                <c:pt idx="2432">
                  <c:v>~throa~ : [θɹoʊ]</c:v>
                </c:pt>
                <c:pt idx="2433">
                  <c:v>~throw~ : [θɹoʊ]</c:v>
                </c:pt>
                <c:pt idx="2434">
                  <c:v>~ghten~ : [tn]</c:v>
                </c:pt>
                <c:pt idx="2435">
                  <c:v>~netie~ : [nti]</c:v>
                </c:pt>
                <c:pt idx="2436">
                  <c:v>~rne's~ : [ɹnz]</c:v>
                </c:pt>
                <c:pt idx="2437">
                  <c:v>~sprey~ : [spɹɪ]</c:v>
                </c:pt>
                <c:pt idx="2438">
                  <c:v>~ntrie~ : [ntɹɪ]</c:v>
                </c:pt>
                <c:pt idx="2439">
                  <c:v>~nxiou~ : [ŋkʃə]</c:v>
                </c:pt>
                <c:pt idx="2440">
                  <c:v>~throo~ : [θɹu]</c:v>
                </c:pt>
                <c:pt idx="2441">
                  <c:v>~ctory~ : [ktɹɪ]</c:v>
                </c:pt>
                <c:pt idx="2442">
                  <c:v>~pproa~ : [pɹoʊ]</c:v>
                </c:pt>
                <c:pt idx="2443">
                  <c:v>~nscie~ : [nʃə]</c:v>
                </c:pt>
                <c:pt idx="2444">
                  <c:v>~ghway~ : [weɪ]</c:v>
                </c:pt>
                <c:pt idx="2445">
                  <c:v>~ght's~ : [ts]</c:v>
                </c:pt>
                <c:pt idx="2446">
                  <c:v>~lle's~ : [lz]</c:v>
                </c:pt>
                <c:pt idx="2447">
                  <c:v>~ctiou~ : [kʃə]</c:v>
                </c:pt>
                <c:pt idx="2448">
                  <c:v>~rehea~ : [ɹɪ]</c:v>
                </c:pt>
                <c:pt idx="2449">
                  <c:v>~ngthen~ : [ŋθn]</c:v>
                </c:pt>
                <c:pt idx="2450">
                  <c:v>~rthrow~ : [ɹθɹoʊ]</c:v>
                </c:pt>
                <c:pt idx="2451">
                  <c:v>~schlei~ : [ʃlaɪ]</c:v>
                </c:pt>
                <c:pt idx="2452">
                  <c:v>~nsciou~ : [nʃə]</c:v>
                </c:pt>
              </c:strCache>
            </c:strRef>
          </c:cat>
          <c:val>
            <c:numRef>
              <c:f>'1gram.r6e'!$V$2:$V$2454</c:f>
              <c:numCache>
                <c:formatCode>0.0000_ </c:formatCode>
                <c:ptCount val="2453"/>
                <c:pt idx="0">
                  <c:v>1.9765792186401099</c:v>
                </c:pt>
                <c:pt idx="1">
                  <c:v>2</c:v>
                </c:pt>
                <c:pt idx="2">
                  <c:v>-2.3463529744506388</c:v>
                </c:pt>
                <c:pt idx="3">
                  <c:v>-2.2516382204482119</c:v>
                </c:pt>
                <c:pt idx="4">
                  <c:v>-1.7781512503836436</c:v>
                </c:pt>
                <c:pt idx="5">
                  <c:v>-1.7745169657285496</c:v>
                </c:pt>
                <c:pt idx="6">
                  <c:v>-1.568201724066995</c:v>
                </c:pt>
                <c:pt idx="7">
                  <c:v>-1.3463529744506386</c:v>
                </c:pt>
                <c:pt idx="8">
                  <c:v>-1.1805228738547562</c:v>
                </c:pt>
                <c:pt idx="9">
                  <c:v>-1.1724569744005873</c:v>
                </c:pt>
                <c:pt idx="10">
                  <c:v>-1.1376948681413752</c:v>
                </c:pt>
                <c:pt idx="11">
                  <c:v>-1.1241027508219585</c:v>
                </c:pt>
                <c:pt idx="12">
                  <c:v>-1.1213044519532058</c:v>
                </c:pt>
                <c:pt idx="13">
                  <c:v>-1.1159040530723647</c:v>
                </c:pt>
                <c:pt idx="14">
                  <c:v>-1.105510184769974</c:v>
                </c:pt>
                <c:pt idx="15">
                  <c:v>-1.0528523073252758</c:v>
                </c:pt>
                <c:pt idx="16">
                  <c:v>-1.0195955560633807</c:v>
                </c:pt>
                <c:pt idx="17">
                  <c:v>-0.97288461949538307</c:v>
                </c:pt>
                <c:pt idx="18">
                  <c:v>-0.9574476493145363</c:v>
                </c:pt>
                <c:pt idx="19">
                  <c:v>-0.93137962647982075</c:v>
                </c:pt>
                <c:pt idx="20">
                  <c:v>-0.89919494310841952</c:v>
                </c:pt>
                <c:pt idx="21">
                  <c:v>-0.85369821177617433</c:v>
                </c:pt>
                <c:pt idx="22">
                  <c:v>-0.82307275515797751</c:v>
                </c:pt>
                <c:pt idx="23">
                  <c:v>-0.77815125038364363</c:v>
                </c:pt>
                <c:pt idx="24">
                  <c:v>-0.75332766665861151</c:v>
                </c:pt>
                <c:pt idx="25">
                  <c:v>-0.6283889300503116</c:v>
                </c:pt>
                <c:pt idx="26">
                  <c:v>-0.55375531175340742</c:v>
                </c:pt>
                <c:pt idx="27">
                  <c:v>-0.54406804435027567</c:v>
                </c:pt>
                <c:pt idx="28">
                  <c:v>-0.51621911561159539</c:v>
                </c:pt>
                <c:pt idx="29">
                  <c:v>-0.49576336477572058</c:v>
                </c:pt>
                <c:pt idx="30">
                  <c:v>-0.43544462415615881</c:v>
                </c:pt>
                <c:pt idx="31">
                  <c:v>-0.43456890403419873</c:v>
                </c:pt>
                <c:pt idx="32">
                  <c:v>-0.40069744321722661</c:v>
                </c:pt>
                <c:pt idx="33">
                  <c:v>-0.39794000867203771</c:v>
                </c:pt>
                <c:pt idx="34">
                  <c:v>-0.39794000867203771</c:v>
                </c:pt>
                <c:pt idx="35">
                  <c:v>-0.36606359065031391</c:v>
                </c:pt>
                <c:pt idx="36">
                  <c:v>-0.36317790241282571</c:v>
                </c:pt>
                <c:pt idx="37">
                  <c:v>-0.29816335501237795</c:v>
                </c:pt>
                <c:pt idx="38">
                  <c:v>-0.28944812311416596</c:v>
                </c:pt>
                <c:pt idx="39">
                  <c:v>-0.21884323947663123</c:v>
                </c:pt>
                <c:pt idx="40">
                  <c:v>-5.7991946977686754E-2</c:v>
                </c:pt>
                <c:pt idx="41">
                  <c:v>-5.504756633090542E-2</c:v>
                </c:pt>
                <c:pt idx="42">
                  <c:v>-1.6857011857501856E-2</c:v>
                </c:pt>
                <c:pt idx="43">
                  <c:v>-1.1659612544993349E-2</c:v>
                </c:pt>
                <c:pt idx="44">
                  <c:v>3.8950438835241379E-3</c:v>
                </c:pt>
                <c:pt idx="45">
                  <c:v>6.5637695023883346E-3</c:v>
                </c:pt>
                <c:pt idx="46">
                  <c:v>2.5970993855879056E-2</c:v>
                </c:pt>
                <c:pt idx="47">
                  <c:v>5.6615418148883392E-2</c:v>
                </c:pt>
                <c:pt idx="48">
                  <c:v>7.1443055015724552E-2</c:v>
                </c:pt>
                <c:pt idx="49">
                  <c:v>0.10266234189714769</c:v>
                </c:pt>
                <c:pt idx="50">
                  <c:v>0.10701033991238225</c:v>
                </c:pt>
                <c:pt idx="51">
                  <c:v>0.1122019152053674</c:v>
                </c:pt>
                <c:pt idx="52">
                  <c:v>0.11809931207799448</c:v>
                </c:pt>
                <c:pt idx="53">
                  <c:v>0.12415692814891878</c:v>
                </c:pt>
                <c:pt idx="54">
                  <c:v>0.13469857389745618</c:v>
                </c:pt>
                <c:pt idx="55">
                  <c:v>0.16074356721452662</c:v>
                </c:pt>
                <c:pt idx="56">
                  <c:v>0.21085336531489324</c:v>
                </c:pt>
                <c:pt idx="57">
                  <c:v>0.21281406608042111</c:v>
                </c:pt>
                <c:pt idx="58">
                  <c:v>0.23228623551743358</c:v>
                </c:pt>
                <c:pt idx="59">
                  <c:v>0.24793431793059775</c:v>
                </c:pt>
                <c:pt idx="60">
                  <c:v>0.34059310683927685</c:v>
                </c:pt>
                <c:pt idx="61">
                  <c:v>0.39120662601306916</c:v>
                </c:pt>
                <c:pt idx="62">
                  <c:v>0.44510030159785469</c:v>
                </c:pt>
                <c:pt idx="63">
                  <c:v>0.57139117156151054</c:v>
                </c:pt>
                <c:pt idx="64">
                  <c:v>0.58185660523967553</c:v>
                </c:pt>
                <c:pt idx="65">
                  <c:v>0.70560058323503194</c:v>
                </c:pt>
                <c:pt idx="66">
                  <c:v>0.79934054945358191</c:v>
                </c:pt>
                <c:pt idx="67">
                  <c:v>0.80048795958442864</c:v>
                </c:pt>
                <c:pt idx="68">
                  <c:v>1.146128035678238</c:v>
                </c:pt>
                <c:pt idx="69">
                  <c:v>1.8195439355418688</c:v>
                </c:pt>
                <c:pt idx="70">
                  <c:v>2.167317334748176</c:v>
                </c:pt>
                <c:pt idx="71">
                  <c:v>-2.2329961103921541</c:v>
                </c:pt>
                <c:pt idx="72">
                  <c:v>-1.8948696567452525</c:v>
                </c:pt>
                <c:pt idx="73">
                  <c:v>-1.8603380065709938</c:v>
                </c:pt>
                <c:pt idx="74">
                  <c:v>-1.8129133566428557</c:v>
                </c:pt>
                <c:pt idx="75">
                  <c:v>-1.7993405494535817</c:v>
                </c:pt>
                <c:pt idx="76">
                  <c:v>-1.7481880270062005</c:v>
                </c:pt>
                <c:pt idx="77">
                  <c:v>-1.698970004336019</c:v>
                </c:pt>
                <c:pt idx="78">
                  <c:v>-1.6499835436451453</c:v>
                </c:pt>
                <c:pt idx="79">
                  <c:v>-1.6232492903979006</c:v>
                </c:pt>
                <c:pt idx="80">
                  <c:v>-1.6127838567197355</c:v>
                </c:pt>
                <c:pt idx="81">
                  <c:v>-1.6020599913279625</c:v>
                </c:pt>
                <c:pt idx="82">
                  <c:v>-1.5314789170422551</c:v>
                </c:pt>
                <c:pt idx="83">
                  <c:v>-1.5118833609788744</c:v>
                </c:pt>
                <c:pt idx="84">
                  <c:v>-1.4661258704181992</c:v>
                </c:pt>
                <c:pt idx="85">
                  <c:v>-1.4548448600085102</c:v>
                </c:pt>
                <c:pt idx="86">
                  <c:v>-1.4393326938302626</c:v>
                </c:pt>
                <c:pt idx="87">
                  <c:v>-1.414973347970818</c:v>
                </c:pt>
                <c:pt idx="88">
                  <c:v>-1.414973347970818</c:v>
                </c:pt>
                <c:pt idx="89">
                  <c:v>-1.414973347970818</c:v>
                </c:pt>
                <c:pt idx="90">
                  <c:v>-1.3979400086720375</c:v>
                </c:pt>
                <c:pt idx="91">
                  <c:v>-1.3979400086720375</c:v>
                </c:pt>
                <c:pt idx="92">
                  <c:v>-1.3979400086720377</c:v>
                </c:pt>
                <c:pt idx="93">
                  <c:v>-1.3617278360175928</c:v>
                </c:pt>
                <c:pt idx="94">
                  <c:v>-1.3489535479811641</c:v>
                </c:pt>
                <c:pt idx="95">
                  <c:v>-1.3010299956639813</c:v>
                </c:pt>
                <c:pt idx="96">
                  <c:v>-1.2787536009528291</c:v>
                </c:pt>
                <c:pt idx="97">
                  <c:v>-1.2710667722865381</c:v>
                </c:pt>
                <c:pt idx="98">
                  <c:v>-1.2632414347745815</c:v>
                </c:pt>
                <c:pt idx="99">
                  <c:v>-1.2304489213782739</c:v>
                </c:pt>
                <c:pt idx="100">
                  <c:v>-1.2218487496163564</c:v>
                </c:pt>
                <c:pt idx="101">
                  <c:v>-1.1903316981702914</c:v>
                </c:pt>
                <c:pt idx="102">
                  <c:v>-1.1760912590556811</c:v>
                </c:pt>
                <c:pt idx="103">
                  <c:v>-1.1760912590556813</c:v>
                </c:pt>
                <c:pt idx="104">
                  <c:v>-1.1613680022349748</c:v>
                </c:pt>
                <c:pt idx="105">
                  <c:v>-1.146128035678238</c:v>
                </c:pt>
                <c:pt idx="106">
                  <c:v>-1.1398790864012365</c:v>
                </c:pt>
                <c:pt idx="107">
                  <c:v>-1.1249387366083001</c:v>
                </c:pt>
                <c:pt idx="108">
                  <c:v>-1.1139433523068367</c:v>
                </c:pt>
                <c:pt idx="109">
                  <c:v>-1.1091444694250681</c:v>
                </c:pt>
                <c:pt idx="110">
                  <c:v>-1.0969100130080565</c:v>
                </c:pt>
                <c:pt idx="111">
                  <c:v>-1.0868680747139159</c:v>
                </c:pt>
                <c:pt idx="112">
                  <c:v>-1.0606978403536116</c:v>
                </c:pt>
                <c:pt idx="113">
                  <c:v>-1.0314084642516241</c:v>
                </c:pt>
                <c:pt idx="114">
                  <c:v>-0.99177966975330889</c:v>
                </c:pt>
                <c:pt idx="115">
                  <c:v>-0.99122607569249488</c:v>
                </c:pt>
                <c:pt idx="116">
                  <c:v>-0.9852767431792937</c:v>
                </c:pt>
                <c:pt idx="117">
                  <c:v>-0.98227123303956831</c:v>
                </c:pt>
                <c:pt idx="118">
                  <c:v>-0.97517641627496798</c:v>
                </c:pt>
                <c:pt idx="119">
                  <c:v>-0.97003677662255672</c:v>
                </c:pt>
                <c:pt idx="120">
                  <c:v>-0.97003677662255672</c:v>
                </c:pt>
                <c:pt idx="121">
                  <c:v>-0.96781531662859877</c:v>
                </c:pt>
                <c:pt idx="122">
                  <c:v>-0.93785209325115559</c:v>
                </c:pt>
                <c:pt idx="123">
                  <c:v>-0.93449845124356767</c:v>
                </c:pt>
                <c:pt idx="124">
                  <c:v>-0.93449845124356767</c:v>
                </c:pt>
                <c:pt idx="125">
                  <c:v>-0.92536638170309582</c:v>
                </c:pt>
                <c:pt idx="126">
                  <c:v>-0.92081875395237522</c:v>
                </c:pt>
                <c:pt idx="127">
                  <c:v>-0.91645394854992512</c:v>
                </c:pt>
                <c:pt idx="128">
                  <c:v>-0.91381385238371671</c:v>
                </c:pt>
                <c:pt idx="129">
                  <c:v>-0.91381385238371671</c:v>
                </c:pt>
                <c:pt idx="130">
                  <c:v>-0.91381385238371671</c:v>
                </c:pt>
                <c:pt idx="131">
                  <c:v>-0.91204482964486999</c:v>
                </c:pt>
                <c:pt idx="132">
                  <c:v>-0.90308998699194354</c:v>
                </c:pt>
                <c:pt idx="133">
                  <c:v>-0.90308998699194354</c:v>
                </c:pt>
                <c:pt idx="134">
                  <c:v>-0.90308998699194354</c:v>
                </c:pt>
                <c:pt idx="135">
                  <c:v>-0.90308998699194354</c:v>
                </c:pt>
                <c:pt idx="136">
                  <c:v>-0.88930170250631024</c:v>
                </c:pt>
                <c:pt idx="137">
                  <c:v>-0.87506126339170009</c:v>
                </c:pt>
                <c:pt idx="138">
                  <c:v>-0.87183229326150169</c:v>
                </c:pt>
                <c:pt idx="139">
                  <c:v>-0.86755166161295461</c:v>
                </c:pt>
                <c:pt idx="140">
                  <c:v>-0.85867084720353071</c:v>
                </c:pt>
                <c:pt idx="141">
                  <c:v>-0.8553172051959429</c:v>
                </c:pt>
                <c:pt idx="142">
                  <c:v>-0.84509804001425681</c:v>
                </c:pt>
                <c:pt idx="143">
                  <c:v>-0.84509804001425681</c:v>
                </c:pt>
                <c:pt idx="144">
                  <c:v>-0.84509804001425681</c:v>
                </c:pt>
                <c:pt idx="145">
                  <c:v>-0.84509804001425681</c:v>
                </c:pt>
                <c:pt idx="146">
                  <c:v>-0.84509804001425681</c:v>
                </c:pt>
                <c:pt idx="147">
                  <c:v>-0.83614319736133025</c:v>
                </c:pt>
                <c:pt idx="148">
                  <c:v>-0.83505610172011613</c:v>
                </c:pt>
                <c:pt idx="149">
                  <c:v>-0.83250891270623628</c:v>
                </c:pt>
                <c:pt idx="150">
                  <c:v>-0.82930377283102508</c:v>
                </c:pt>
                <c:pt idx="151">
                  <c:v>-0.81954393554186866</c:v>
                </c:pt>
                <c:pt idx="152">
                  <c:v>-0.81954393554186866</c:v>
                </c:pt>
                <c:pt idx="153">
                  <c:v>-0.81954393554186877</c:v>
                </c:pt>
                <c:pt idx="154">
                  <c:v>-0.81291335664285558</c:v>
                </c:pt>
                <c:pt idx="155">
                  <c:v>-0.81291335664285558</c:v>
                </c:pt>
                <c:pt idx="156">
                  <c:v>-0.81291335664285558</c:v>
                </c:pt>
                <c:pt idx="157">
                  <c:v>-0.81291335664285558</c:v>
                </c:pt>
                <c:pt idx="158">
                  <c:v>-0.79588001734407532</c:v>
                </c:pt>
                <c:pt idx="159">
                  <c:v>-0.79394551756687559</c:v>
                </c:pt>
                <c:pt idx="160">
                  <c:v>-0.78658441792050648</c:v>
                </c:pt>
                <c:pt idx="161">
                  <c:v>-0.78612018005491902</c:v>
                </c:pt>
                <c:pt idx="162">
                  <c:v>-0.7861201800549189</c:v>
                </c:pt>
                <c:pt idx="163">
                  <c:v>-0.77815125038364363</c:v>
                </c:pt>
                <c:pt idx="164">
                  <c:v>-0.77152067148463055</c:v>
                </c:pt>
                <c:pt idx="165">
                  <c:v>-0.76768581670547875</c:v>
                </c:pt>
                <c:pt idx="166">
                  <c:v>-0.76768581670547864</c:v>
                </c:pt>
                <c:pt idx="167">
                  <c:v>-0.76342799356293733</c:v>
                </c:pt>
                <c:pt idx="168">
                  <c:v>-0.76176083419547425</c:v>
                </c:pt>
                <c:pt idx="169">
                  <c:v>-0.75587485567249146</c:v>
                </c:pt>
                <c:pt idx="170">
                  <c:v>-0.74818802700620035</c:v>
                </c:pt>
                <c:pt idx="171">
                  <c:v>-0.73595357058918887</c:v>
                </c:pt>
                <c:pt idx="172">
                  <c:v>-0.73373211059523069</c:v>
                </c:pt>
                <c:pt idx="173">
                  <c:v>-0.72893322771346203</c:v>
                </c:pt>
                <c:pt idx="174">
                  <c:v>-0.7269987279362623</c:v>
                </c:pt>
                <c:pt idx="175">
                  <c:v>-0.7269987279362623</c:v>
                </c:pt>
                <c:pt idx="176">
                  <c:v>-0.71600334363479923</c:v>
                </c:pt>
                <c:pt idx="177">
                  <c:v>-0.71448217051426655</c:v>
                </c:pt>
                <c:pt idx="178">
                  <c:v>-0.71275828882165204</c:v>
                </c:pt>
                <c:pt idx="179">
                  <c:v>-0.71213145039398973</c:v>
                </c:pt>
                <c:pt idx="180">
                  <c:v>-0.70969386972779192</c:v>
                </c:pt>
                <c:pt idx="181">
                  <c:v>-0.69897000433601886</c:v>
                </c:pt>
                <c:pt idx="182">
                  <c:v>-0.69897000433601886</c:v>
                </c:pt>
                <c:pt idx="183">
                  <c:v>-0.69897000433601886</c:v>
                </c:pt>
                <c:pt idx="184">
                  <c:v>-0.69897000433601897</c:v>
                </c:pt>
                <c:pt idx="185">
                  <c:v>-0.69897000433601875</c:v>
                </c:pt>
                <c:pt idx="186">
                  <c:v>-0.68539719714674496</c:v>
                </c:pt>
                <c:pt idx="187">
                  <c:v>-0.68539719714674496</c:v>
                </c:pt>
                <c:pt idx="188">
                  <c:v>-0.68424674751531256</c:v>
                </c:pt>
                <c:pt idx="189">
                  <c:v>-0.68424674751531256</c:v>
                </c:pt>
                <c:pt idx="190">
                  <c:v>-0.67669360962486658</c:v>
                </c:pt>
                <c:pt idx="191">
                  <c:v>-0.67669360962486658</c:v>
                </c:pt>
                <c:pt idx="192">
                  <c:v>-0.67414642061098673</c:v>
                </c:pt>
                <c:pt idx="193">
                  <c:v>-0.66900678095857558</c:v>
                </c:pt>
                <c:pt idx="194">
                  <c:v>-0.6634316789570297</c:v>
                </c:pt>
                <c:pt idx="195">
                  <c:v>-0.66275783168157398</c:v>
                </c:pt>
                <c:pt idx="196">
                  <c:v>-0.66275783168157398</c:v>
                </c:pt>
                <c:pt idx="197">
                  <c:v>-0.661181443446619</c:v>
                </c:pt>
                <c:pt idx="198">
                  <c:v>-0.65854134728041069</c:v>
                </c:pt>
                <c:pt idx="199">
                  <c:v>-0.65641765365055516</c:v>
                </c:pt>
                <c:pt idx="200">
                  <c:v>-0.65321251377534373</c:v>
                </c:pt>
                <c:pt idx="201">
                  <c:v>-0.64285406235708742</c:v>
                </c:pt>
                <c:pt idx="202">
                  <c:v>-0.63682209758717434</c:v>
                </c:pt>
                <c:pt idx="203">
                  <c:v>-0.63346845557958653</c:v>
                </c:pt>
                <c:pt idx="204">
                  <c:v>-0.63202321470540557</c:v>
                </c:pt>
                <c:pt idx="205">
                  <c:v>-0.62641933718740705</c:v>
                </c:pt>
                <c:pt idx="206">
                  <c:v>-0.62324929039790045</c:v>
                </c:pt>
                <c:pt idx="207">
                  <c:v>-0.62136514652334907</c:v>
                </c:pt>
                <c:pt idx="208">
                  <c:v>-0.61978875828839408</c:v>
                </c:pt>
                <c:pt idx="209">
                  <c:v>-0.61909333062674266</c:v>
                </c:pt>
                <c:pt idx="210">
                  <c:v>-0.61729995788469927</c:v>
                </c:pt>
                <c:pt idx="211">
                  <c:v>-0.61729995788469927</c:v>
                </c:pt>
                <c:pt idx="212">
                  <c:v>-0.61278385671973545</c:v>
                </c:pt>
                <c:pt idx="213">
                  <c:v>-0.61227915650964848</c:v>
                </c:pt>
                <c:pt idx="214">
                  <c:v>-0.60974681999425351</c:v>
                </c:pt>
                <c:pt idx="215">
                  <c:v>-0.60859085848692029</c:v>
                </c:pt>
                <c:pt idx="216">
                  <c:v>-0.60840016935898134</c:v>
                </c:pt>
                <c:pt idx="217">
                  <c:v>-0.60840016935898134</c:v>
                </c:pt>
                <c:pt idx="218">
                  <c:v>-0.60205999132796251</c:v>
                </c:pt>
                <c:pt idx="219">
                  <c:v>-0.6020599913279624</c:v>
                </c:pt>
                <c:pt idx="220">
                  <c:v>-0.60205999132796229</c:v>
                </c:pt>
                <c:pt idx="221">
                  <c:v>-0.59952765481256731</c:v>
                </c:pt>
                <c:pt idx="222">
                  <c:v>-0.58502665202918214</c:v>
                </c:pt>
                <c:pt idx="223">
                  <c:v>-0.58246443526458169</c:v>
                </c:pt>
                <c:pt idx="224">
                  <c:v>-0.58246443526458158</c:v>
                </c:pt>
                <c:pt idx="225">
                  <c:v>-0.58246443526458169</c:v>
                </c:pt>
                <c:pt idx="226">
                  <c:v>-0.57978359661681023</c:v>
                </c:pt>
                <c:pt idx="227">
                  <c:v>-0.57978359661681023</c:v>
                </c:pt>
                <c:pt idx="228">
                  <c:v>-0.57978359661681023</c:v>
                </c:pt>
                <c:pt idx="229">
                  <c:v>-0.57723640760293038</c:v>
                </c:pt>
                <c:pt idx="230">
                  <c:v>-0.57403126772771884</c:v>
                </c:pt>
                <c:pt idx="231">
                  <c:v>-0.57403126772771873</c:v>
                </c:pt>
                <c:pt idx="232">
                  <c:v>-0.57403126772771884</c:v>
                </c:pt>
                <c:pt idx="233">
                  <c:v>-0.57209676795051922</c:v>
                </c:pt>
                <c:pt idx="234">
                  <c:v>-0.56987530795656116</c:v>
                </c:pt>
                <c:pt idx="235">
                  <c:v>-0.56427143043856265</c:v>
                </c:pt>
                <c:pt idx="236">
                  <c:v>-0.56427143043856265</c:v>
                </c:pt>
                <c:pt idx="237">
                  <c:v>-0.56194276811998001</c:v>
                </c:pt>
                <c:pt idx="238">
                  <c:v>-0.55764085153954956</c:v>
                </c:pt>
                <c:pt idx="239">
                  <c:v>-0.55428720953196176</c:v>
                </c:pt>
                <c:pt idx="240">
                  <c:v>-0.55175487301656667</c:v>
                </c:pt>
                <c:pt idx="241">
                  <c:v>-0.54406804435027567</c:v>
                </c:pt>
                <c:pt idx="242">
                  <c:v>-0.54406804435027567</c:v>
                </c:pt>
                <c:pt idx="243">
                  <c:v>-0.54040309026387023</c:v>
                </c:pt>
                <c:pt idx="244">
                  <c:v>-0.53711918439494788</c:v>
                </c:pt>
                <c:pt idx="245">
                  <c:v>-0.52542593429421747</c:v>
                </c:pt>
                <c:pt idx="246">
                  <c:v>-0.52058694850075282</c:v>
                </c:pt>
                <c:pt idx="247">
                  <c:v>-0.51851393987788752</c:v>
                </c:pt>
                <c:pt idx="248">
                  <c:v>-0.51333342737410714</c:v>
                </c:pt>
                <c:pt idx="249">
                  <c:v>-0.51188336097887444</c:v>
                </c:pt>
                <c:pt idx="250">
                  <c:v>-0.51188336097887432</c:v>
                </c:pt>
                <c:pt idx="251">
                  <c:v>-0.50930593809106373</c:v>
                </c:pt>
                <c:pt idx="252">
                  <c:v>-0.50194483844469462</c:v>
                </c:pt>
                <c:pt idx="253">
                  <c:v>-0.50060235056918523</c:v>
                </c:pt>
                <c:pt idx="254">
                  <c:v>-0.49884050441289873</c:v>
                </c:pt>
                <c:pt idx="255">
                  <c:v>-0.49851939942089285</c:v>
                </c:pt>
                <c:pt idx="256">
                  <c:v>-0.49732464080794941</c:v>
                </c:pt>
                <c:pt idx="257">
                  <c:v>-0.49692964807321488</c:v>
                </c:pt>
                <c:pt idx="258">
                  <c:v>-0.49654980655798836</c:v>
                </c:pt>
                <c:pt idx="259">
                  <c:v>-0.49485002168009418</c:v>
                </c:pt>
                <c:pt idx="260">
                  <c:v>-0.49291552190289445</c:v>
                </c:pt>
                <c:pt idx="261">
                  <c:v>-0.49136169383427253</c:v>
                </c:pt>
                <c:pt idx="262">
                  <c:v>-0.49069406190893644</c:v>
                </c:pt>
                <c:pt idx="263">
                  <c:v>-0.48811663902112562</c:v>
                </c:pt>
                <c:pt idx="264">
                  <c:v>-0.48509018439093771</c:v>
                </c:pt>
                <c:pt idx="265">
                  <c:v>-0.47712125471966244</c:v>
                </c:pt>
                <c:pt idx="266">
                  <c:v>-0.47712125471966244</c:v>
                </c:pt>
                <c:pt idx="267">
                  <c:v>-0.47712125471966244</c:v>
                </c:pt>
                <c:pt idx="268">
                  <c:v>-0.47712125471966238</c:v>
                </c:pt>
                <c:pt idx="269">
                  <c:v>-0.46852108295774486</c:v>
                </c:pt>
                <c:pt idx="270">
                  <c:v>-0.46434696668323372</c:v>
                </c:pt>
                <c:pt idx="271">
                  <c:v>-0.46239799789895608</c:v>
                </c:pt>
                <c:pt idx="272">
                  <c:v>-0.46239799789895608</c:v>
                </c:pt>
                <c:pt idx="273">
                  <c:v>-0.46073083853149305</c:v>
                </c:pt>
                <c:pt idx="274">
                  <c:v>-0.46073083853149305</c:v>
                </c:pt>
                <c:pt idx="275">
                  <c:v>-0.45737719652390529</c:v>
                </c:pt>
                <c:pt idx="276">
                  <c:v>-0.45737719652390529</c:v>
                </c:pt>
                <c:pt idx="277">
                  <c:v>-0.4536401588701397</c:v>
                </c:pt>
                <c:pt idx="278">
                  <c:v>-0.45118552062526274</c:v>
                </c:pt>
                <c:pt idx="279">
                  <c:v>-0.44369749923271273</c:v>
                </c:pt>
                <c:pt idx="280">
                  <c:v>-0.4436974992327129</c:v>
                </c:pt>
                <c:pt idx="281">
                  <c:v>-0.44235914846045055</c:v>
                </c:pt>
                <c:pt idx="282">
                  <c:v>-0.43669259766405427</c:v>
                </c:pt>
                <c:pt idx="283">
                  <c:v>-0.43572856956143741</c:v>
                </c:pt>
                <c:pt idx="284">
                  <c:v>-0.43389610067438233</c:v>
                </c:pt>
                <c:pt idx="285">
                  <c:v>-0.4336555609385721</c:v>
                </c:pt>
                <c:pt idx="286">
                  <c:v>-0.43136376415898742</c:v>
                </c:pt>
                <c:pt idx="287">
                  <c:v>-0.43012469204343889</c:v>
                </c:pt>
                <c:pt idx="288">
                  <c:v>-0.42842933081993789</c:v>
                </c:pt>
                <c:pt idx="289">
                  <c:v>-0.42842933081993789</c:v>
                </c:pt>
                <c:pt idx="290">
                  <c:v>-0.4259687322722811</c:v>
                </c:pt>
                <c:pt idx="291">
                  <c:v>-0.42596873227228121</c:v>
                </c:pt>
                <c:pt idx="292">
                  <c:v>-0.42596873227228116</c:v>
                </c:pt>
                <c:pt idx="293">
                  <c:v>-0.4242689473943867</c:v>
                </c:pt>
                <c:pt idx="294">
                  <c:v>-0.42276359239706984</c:v>
                </c:pt>
                <c:pt idx="295">
                  <c:v>-0.42276359239706984</c:v>
                </c:pt>
                <c:pt idx="296">
                  <c:v>-0.42021640338318983</c:v>
                </c:pt>
                <c:pt idx="297">
                  <c:v>-0.41497334797081803</c:v>
                </c:pt>
                <c:pt idx="298">
                  <c:v>-0.41497334797081803</c:v>
                </c:pt>
                <c:pt idx="299">
                  <c:v>-0.41218044778664792</c:v>
                </c:pt>
                <c:pt idx="300">
                  <c:v>-0.41017446508904926</c:v>
                </c:pt>
                <c:pt idx="301">
                  <c:v>-0.40576534618399407</c:v>
                </c:pt>
                <c:pt idx="302">
                  <c:v>-0.40140054078154408</c:v>
                </c:pt>
                <c:pt idx="303">
                  <c:v>-0.39794000867203766</c:v>
                </c:pt>
                <c:pt idx="304">
                  <c:v>-0.39794000867203766</c:v>
                </c:pt>
                <c:pt idx="305">
                  <c:v>-0.39794000867203766</c:v>
                </c:pt>
                <c:pt idx="306">
                  <c:v>-0.39794000867203766</c:v>
                </c:pt>
                <c:pt idx="307">
                  <c:v>-0.3979400086720376</c:v>
                </c:pt>
                <c:pt idx="308">
                  <c:v>-0.3979400086720376</c:v>
                </c:pt>
                <c:pt idx="309">
                  <c:v>-0.39414701965489835</c:v>
                </c:pt>
                <c:pt idx="310">
                  <c:v>-0.39169105939503607</c:v>
                </c:pt>
                <c:pt idx="311">
                  <c:v>-0.39043040689329228</c:v>
                </c:pt>
                <c:pt idx="312">
                  <c:v>-0.38436720148276382</c:v>
                </c:pt>
                <c:pt idx="313">
                  <c:v>-0.38321675185133125</c:v>
                </c:pt>
                <c:pt idx="314">
                  <c:v>-0.37741834152743592</c:v>
                </c:pt>
                <c:pt idx="315">
                  <c:v>-0.37358066281259306</c:v>
                </c:pt>
                <c:pt idx="316">
                  <c:v>-0.37238590419964945</c:v>
                </c:pt>
                <c:pt idx="317">
                  <c:v>-0.36921585741014284</c:v>
                </c:pt>
                <c:pt idx="318">
                  <c:v>-0.36797678529459454</c:v>
                </c:pt>
                <c:pt idx="319">
                  <c:v>-0.36797678529459443</c:v>
                </c:pt>
                <c:pt idx="320">
                  <c:v>-0.36317790241282571</c:v>
                </c:pt>
                <c:pt idx="321">
                  <c:v>-0.35654732351381263</c:v>
                </c:pt>
                <c:pt idx="322">
                  <c:v>-0.35471485462675756</c:v>
                </c:pt>
                <c:pt idx="323">
                  <c:v>-0.35218251811136264</c:v>
                </c:pt>
                <c:pt idx="324">
                  <c:v>-0.34845464559211942</c:v>
                </c:pt>
                <c:pt idx="325">
                  <c:v>-0.34777339920630745</c:v>
                </c:pt>
                <c:pt idx="326">
                  <c:v>-0.34678748622465638</c:v>
                </c:pt>
                <c:pt idx="327">
                  <c:v>-0.34242268082220634</c:v>
                </c:pt>
                <c:pt idx="328">
                  <c:v>-0.34242268082220623</c:v>
                </c:pt>
                <c:pt idx="329">
                  <c:v>-0.34242268082220617</c:v>
                </c:pt>
                <c:pt idx="330">
                  <c:v>-0.34182406669310617</c:v>
                </c:pt>
                <c:pt idx="331">
                  <c:v>-0.33724216831842591</c:v>
                </c:pt>
                <c:pt idx="332">
                  <c:v>-0.33724216831842602</c:v>
                </c:pt>
                <c:pt idx="333">
                  <c:v>-0.33579210192319309</c:v>
                </c:pt>
                <c:pt idx="334">
                  <c:v>-0.33445375115093096</c:v>
                </c:pt>
                <c:pt idx="335">
                  <c:v>-0.33445375115093096</c:v>
                </c:pt>
                <c:pt idx="336">
                  <c:v>-0.33321467903538238</c:v>
                </c:pt>
                <c:pt idx="337">
                  <c:v>-0.33099321904142442</c:v>
                </c:pt>
                <c:pt idx="338">
                  <c:v>-0.32735893438633035</c:v>
                </c:pt>
                <c:pt idx="339">
                  <c:v>-0.32673539589888312</c:v>
                </c:pt>
                <c:pt idx="340">
                  <c:v>-0.32451109151350405</c:v>
                </c:pt>
                <c:pt idx="341">
                  <c:v>-0.32092482438092051</c:v>
                </c:pt>
                <c:pt idx="342">
                  <c:v>-0.31742041185215059</c:v>
                </c:pt>
                <c:pt idx="343">
                  <c:v>-0.31742041185215059</c:v>
                </c:pt>
                <c:pt idx="344">
                  <c:v>-0.31742041185215064</c:v>
                </c:pt>
                <c:pt idx="345">
                  <c:v>-0.31626996222071807</c:v>
                </c:pt>
                <c:pt idx="346">
                  <c:v>-0.31626996222071807</c:v>
                </c:pt>
                <c:pt idx="347">
                  <c:v>-0.31527043477859146</c:v>
                </c:pt>
                <c:pt idx="348">
                  <c:v>-0.31231100607367013</c:v>
                </c:pt>
                <c:pt idx="349">
                  <c:v>-0.31124916084566734</c:v>
                </c:pt>
                <c:pt idx="350">
                  <c:v>-0.30946316320084405</c:v>
                </c:pt>
                <c:pt idx="351">
                  <c:v>-0.3010299956639812</c:v>
                </c:pt>
                <c:pt idx="352">
                  <c:v>-0.3010299956639812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-0.3010299956639812</c:v>
                </c:pt>
                <c:pt idx="356">
                  <c:v>-0.3010299956639812</c:v>
                </c:pt>
                <c:pt idx="357">
                  <c:v>-0.30102999566398125</c:v>
                </c:pt>
                <c:pt idx="358">
                  <c:v>-0.3010299956639812</c:v>
                </c:pt>
                <c:pt idx="359">
                  <c:v>-0.29225607135647602</c:v>
                </c:pt>
                <c:pt idx="360">
                  <c:v>-0.29148467775775083</c:v>
                </c:pt>
                <c:pt idx="361">
                  <c:v>-0.28724171117834779</c:v>
                </c:pt>
                <c:pt idx="362">
                  <c:v>-0.28082660957569427</c:v>
                </c:pt>
                <c:pt idx="363">
                  <c:v>-0.27620641193894924</c:v>
                </c:pt>
                <c:pt idx="364">
                  <c:v>-0.27106677228653792</c:v>
                </c:pt>
                <c:pt idx="365">
                  <c:v>-0.27106677228653797</c:v>
                </c:pt>
                <c:pt idx="366">
                  <c:v>-0.27106677228653792</c:v>
                </c:pt>
                <c:pt idx="367">
                  <c:v>-0.27106677228653797</c:v>
                </c:pt>
                <c:pt idx="368">
                  <c:v>-0.27036117589752923</c:v>
                </c:pt>
                <c:pt idx="369">
                  <c:v>-0.26324143477458145</c:v>
                </c:pt>
                <c:pt idx="370">
                  <c:v>-0.26324143477458145</c:v>
                </c:pt>
                <c:pt idx="371">
                  <c:v>-0.25527250510330607</c:v>
                </c:pt>
                <c:pt idx="372">
                  <c:v>-0.24987747321659981</c:v>
                </c:pt>
                <c:pt idx="373">
                  <c:v>-0.24629120608401631</c:v>
                </c:pt>
                <c:pt idx="374">
                  <c:v>-0.24303804868629447</c:v>
                </c:pt>
                <c:pt idx="375">
                  <c:v>-0.24054924828259983</c:v>
                </c:pt>
                <c:pt idx="376">
                  <c:v>-0.23888208891513676</c:v>
                </c:pt>
                <c:pt idx="377">
                  <c:v>-0.23888208891513685</c:v>
                </c:pt>
                <c:pt idx="378">
                  <c:v>-0.237360915794604</c:v>
                </c:pt>
                <c:pt idx="379">
                  <c:v>-0.23608918873096665</c:v>
                </c:pt>
                <c:pt idx="380">
                  <c:v>-0.23608918873096649</c:v>
                </c:pt>
                <c:pt idx="381">
                  <c:v>-0.22184874961635648</c:v>
                </c:pt>
                <c:pt idx="382">
                  <c:v>-0.22184874961635648</c:v>
                </c:pt>
                <c:pt idx="383">
                  <c:v>-0.22184874961635639</c:v>
                </c:pt>
                <c:pt idx="384">
                  <c:v>-0.22184874961635639</c:v>
                </c:pt>
                <c:pt idx="385">
                  <c:v>-0.21805576059921727</c:v>
                </c:pt>
                <c:pt idx="386">
                  <c:v>-0.21307482530885122</c:v>
                </c:pt>
                <c:pt idx="387">
                  <c:v>-0.21085336531489315</c:v>
                </c:pt>
                <c:pt idx="388">
                  <c:v>-0.20888377245198866</c:v>
                </c:pt>
                <c:pt idx="389">
                  <c:v>-0.20827594242708256</c:v>
                </c:pt>
                <c:pt idx="390">
                  <c:v>-0.20712549279565001</c:v>
                </c:pt>
                <c:pt idx="391">
                  <c:v>-0.20467357671673875</c:v>
                </c:pt>
                <c:pt idx="392">
                  <c:v>-0.20411998265592479</c:v>
                </c:pt>
                <c:pt idx="393">
                  <c:v>-0.20411998265592479</c:v>
                </c:pt>
                <c:pt idx="394">
                  <c:v>-0.20411998265592463</c:v>
                </c:pt>
                <c:pt idx="395">
                  <c:v>-0.20411998265592479</c:v>
                </c:pt>
                <c:pt idx="396">
                  <c:v>-0.20411998265592479</c:v>
                </c:pt>
                <c:pt idx="397">
                  <c:v>-0.20265028757514919</c:v>
                </c:pt>
                <c:pt idx="398">
                  <c:v>-0.19957235490520417</c:v>
                </c:pt>
                <c:pt idx="399">
                  <c:v>-0.1890562362200488</c:v>
                </c:pt>
                <c:pt idx="400">
                  <c:v>-0.18452442659254395</c:v>
                </c:pt>
                <c:pt idx="401">
                  <c:v>-0.18262212621463908</c:v>
                </c:pt>
                <c:pt idx="402">
                  <c:v>-0.18123089870809239</c:v>
                </c:pt>
                <c:pt idx="403">
                  <c:v>-0.17998630293920551</c:v>
                </c:pt>
                <c:pt idx="404">
                  <c:v>-0.17818424856152484</c:v>
                </c:pt>
                <c:pt idx="405">
                  <c:v>-0.17609125905568118</c:v>
                </c:pt>
                <c:pt idx="406">
                  <c:v>-0.1760912590556814</c:v>
                </c:pt>
                <c:pt idx="407">
                  <c:v>-0.17609125905568118</c:v>
                </c:pt>
                <c:pt idx="408">
                  <c:v>-0.17609125905568118</c:v>
                </c:pt>
                <c:pt idx="409">
                  <c:v>-0.1719352992845237</c:v>
                </c:pt>
                <c:pt idx="410">
                  <c:v>-0.16840443038939024</c:v>
                </c:pt>
                <c:pt idx="411">
                  <c:v>-0.16272729749769974</c:v>
                </c:pt>
                <c:pt idx="412">
                  <c:v>-0.16136800223497494</c:v>
                </c:pt>
                <c:pt idx="413">
                  <c:v>-0.15057667362257621</c:v>
                </c:pt>
                <c:pt idx="414">
                  <c:v>-0.1489390130120665</c:v>
                </c:pt>
                <c:pt idx="415">
                  <c:v>-0.14424389180368663</c:v>
                </c:pt>
                <c:pt idx="416">
                  <c:v>-0.14309099895275582</c:v>
                </c:pt>
                <c:pt idx="417">
                  <c:v>-0.14132915279646932</c:v>
                </c:pt>
                <c:pt idx="418">
                  <c:v>-0.14017870316503694</c:v>
                </c:pt>
                <c:pt idx="419">
                  <c:v>-0.1312789146393189</c:v>
                </c:pt>
                <c:pt idx="420">
                  <c:v>-0.12866660912754305</c:v>
                </c:pt>
                <c:pt idx="421">
                  <c:v>-0.12493873660829995</c:v>
                </c:pt>
                <c:pt idx="422">
                  <c:v>-0.12493873660829989</c:v>
                </c:pt>
                <c:pt idx="423">
                  <c:v>-0.11197375944393231</c:v>
                </c:pt>
                <c:pt idx="424">
                  <c:v>-0.10266234189714771</c:v>
                </c:pt>
                <c:pt idx="425">
                  <c:v>-9.2754053236898809E-2</c:v>
                </c:pt>
                <c:pt idx="426">
                  <c:v>-8.432088570003593E-2</c:v>
                </c:pt>
                <c:pt idx="427">
                  <c:v>-7.6634057033744915E-2</c:v>
                </c:pt>
                <c:pt idx="428">
                  <c:v>-7.3428917158533405E-2</c:v>
                </c:pt>
                <c:pt idx="429">
                  <c:v>-7.2550667148611789E-2</c:v>
                </c:pt>
                <c:pt idx="430">
                  <c:v>-6.8715812369459922E-2</c:v>
                </c:pt>
                <c:pt idx="431">
                  <c:v>-6.6946789630613221E-2</c:v>
                </c:pt>
                <c:pt idx="432">
                  <c:v>-6.4457989226918394E-2</c:v>
                </c:pt>
                <c:pt idx="433">
                  <c:v>-5.7991946977686698E-2</c:v>
                </c:pt>
                <c:pt idx="434">
                  <c:v>-5.7991946977686754E-2</c:v>
                </c:pt>
                <c:pt idx="435">
                  <c:v>-5.7991946977686643E-2</c:v>
                </c:pt>
                <c:pt idx="436">
                  <c:v>-5.3684858962776416E-2</c:v>
                </c:pt>
                <c:pt idx="437">
                  <c:v>-5.1152522447381311E-2</c:v>
                </c:pt>
                <c:pt idx="438">
                  <c:v>-5.1152522447381207E-2</c:v>
                </c:pt>
                <c:pt idx="439">
                  <c:v>-4.9891869945637483E-2</c:v>
                </c:pt>
                <c:pt idx="440">
                  <c:v>-4.9218022670181535E-2</c:v>
                </c:pt>
                <c:pt idx="441">
                  <c:v>-4.742464992813817E-2</c:v>
                </c:pt>
                <c:pt idx="442">
                  <c:v>-4.4203662492053472E-2</c:v>
                </c:pt>
                <c:pt idx="443">
                  <c:v>-4.2403848553087292E-2</c:v>
                </c:pt>
                <c:pt idx="444">
                  <c:v>-4.1392685158225001E-2</c:v>
                </c:pt>
                <c:pt idx="445">
                  <c:v>-3.8918066030369729E-2</c:v>
                </c:pt>
                <c:pt idx="446">
                  <c:v>-3.6212172654444763E-2</c:v>
                </c:pt>
                <c:pt idx="447">
                  <c:v>-3.4762106259212021E-2</c:v>
                </c:pt>
                <c:pt idx="448">
                  <c:v>-3.3423755486949647E-2</c:v>
                </c:pt>
                <c:pt idx="449">
                  <c:v>-3.3000260102925366E-2</c:v>
                </c:pt>
                <c:pt idx="450">
                  <c:v>-2.8555460453052975E-2</c:v>
                </c:pt>
                <c:pt idx="451">
                  <c:v>-2.7152246043614773E-2</c:v>
                </c:pt>
                <c:pt idx="452">
                  <c:v>-2.2862882959504126E-2</c:v>
                </c:pt>
                <c:pt idx="453">
                  <c:v>-2.1719249693236256E-2</c:v>
                </c:pt>
                <c:pt idx="454">
                  <c:v>-2.1719249693236256E-2</c:v>
                </c:pt>
                <c:pt idx="455">
                  <c:v>-1.7033339298780342E-2</c:v>
                </c:pt>
                <c:pt idx="456">
                  <c:v>-1.7033339298780242E-2</c:v>
                </c:pt>
                <c:pt idx="457">
                  <c:v>-1.2589127308020615E-2</c:v>
                </c:pt>
                <c:pt idx="458">
                  <c:v>-9.7598372891562618E-3</c:v>
                </c:pt>
                <c:pt idx="459">
                  <c:v>-9.6432746655328721E-17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7.0049015686585205E-3</c:v>
                </c:pt>
                <c:pt idx="483">
                  <c:v>9.5453179062303609E-3</c:v>
                </c:pt>
                <c:pt idx="484">
                  <c:v>1.2589127308020561E-2</c:v>
                </c:pt>
                <c:pt idx="485">
                  <c:v>1.3363961557981502E-2</c:v>
                </c:pt>
                <c:pt idx="486">
                  <c:v>1.523996655673672E-2</c:v>
                </c:pt>
                <c:pt idx="487">
                  <c:v>1.772876696043171E-2</c:v>
                </c:pt>
                <c:pt idx="488">
                  <c:v>1.959555606338086E-2</c:v>
                </c:pt>
                <c:pt idx="489">
                  <c:v>2.3481095849522994E-2</c:v>
                </c:pt>
                <c:pt idx="490">
                  <c:v>2.3766721957748812E-2</c:v>
                </c:pt>
                <c:pt idx="491">
                  <c:v>2.6328938722349239E-2</c:v>
                </c:pt>
                <c:pt idx="492">
                  <c:v>2.6328938722349149E-2</c:v>
                </c:pt>
                <c:pt idx="493">
                  <c:v>2.6328938722349055E-2</c:v>
                </c:pt>
                <c:pt idx="494">
                  <c:v>2.8028723600243534E-2</c:v>
                </c:pt>
                <c:pt idx="495">
                  <c:v>3.2184683371401235E-2</c:v>
                </c:pt>
                <c:pt idx="496">
                  <c:v>3.2184683371401235E-2</c:v>
                </c:pt>
                <c:pt idx="497">
                  <c:v>3.476210625921182E-2</c:v>
                </c:pt>
                <c:pt idx="498">
                  <c:v>4.0212536383368358E-2</c:v>
                </c:pt>
                <c:pt idx="499">
                  <c:v>4.3225154045280031E-2</c:v>
                </c:pt>
                <c:pt idx="500">
                  <c:v>4.4203662492053486E-2</c:v>
                </c:pt>
                <c:pt idx="501">
                  <c:v>4.6996562676223583E-2</c:v>
                </c:pt>
                <c:pt idx="502">
                  <c:v>4.8304679574555046E-2</c:v>
                </c:pt>
                <c:pt idx="503">
                  <c:v>5.1152522447381291E-2</c:v>
                </c:pt>
                <c:pt idx="504">
                  <c:v>5.1152522447381291E-2</c:v>
                </c:pt>
                <c:pt idx="505">
                  <c:v>5.11525224473812E-2</c:v>
                </c:pt>
                <c:pt idx="506">
                  <c:v>5.4357662322592676E-2</c:v>
                </c:pt>
                <c:pt idx="507">
                  <c:v>5.7991946977686733E-2</c:v>
                </c:pt>
                <c:pt idx="508">
                  <c:v>5.7991946977686733E-2</c:v>
                </c:pt>
                <c:pt idx="509">
                  <c:v>6.3051745747089105E-2</c:v>
                </c:pt>
                <c:pt idx="510">
                  <c:v>6.5266731512591575E-2</c:v>
                </c:pt>
                <c:pt idx="511">
                  <c:v>6.5501548756432298E-2</c:v>
                </c:pt>
                <c:pt idx="512">
                  <c:v>6.7900235637935721E-2</c:v>
                </c:pt>
                <c:pt idx="513">
                  <c:v>7.2871772140617672E-2</c:v>
                </c:pt>
                <c:pt idx="514">
                  <c:v>7.3428917158533571E-2</c:v>
                </c:pt>
                <c:pt idx="515">
                  <c:v>7.4246028372112707E-2</c:v>
                </c:pt>
                <c:pt idx="516">
                  <c:v>8.71501757189002E-2</c:v>
                </c:pt>
                <c:pt idx="517">
                  <c:v>8.71501757189002E-2</c:v>
                </c:pt>
                <c:pt idx="518">
                  <c:v>9.2754053236898712E-2</c:v>
                </c:pt>
                <c:pt idx="519">
                  <c:v>9.6910013008056489E-2</c:v>
                </c:pt>
                <c:pt idx="520">
                  <c:v>9.691001300805642E-2</c:v>
                </c:pt>
                <c:pt idx="521">
                  <c:v>9.691001300805642E-2</c:v>
                </c:pt>
                <c:pt idx="522">
                  <c:v>9.691001300805642E-2</c:v>
                </c:pt>
                <c:pt idx="523">
                  <c:v>0.10701033991238225</c:v>
                </c:pt>
                <c:pt idx="524">
                  <c:v>0.11394335230683679</c:v>
                </c:pt>
                <c:pt idx="525">
                  <c:v>0.1165055690714371</c:v>
                </c:pt>
                <c:pt idx="526">
                  <c:v>0.1165055690714371</c:v>
                </c:pt>
                <c:pt idx="527">
                  <c:v>0.12331520394408629</c:v>
                </c:pt>
                <c:pt idx="528">
                  <c:v>0.12493873660829993</c:v>
                </c:pt>
                <c:pt idx="529">
                  <c:v>0.12995953798335061</c:v>
                </c:pt>
                <c:pt idx="530">
                  <c:v>0.13777596131347208</c:v>
                </c:pt>
                <c:pt idx="531">
                  <c:v>0.14081549870713822</c:v>
                </c:pt>
                <c:pt idx="532">
                  <c:v>0.14342214230231301</c:v>
                </c:pt>
                <c:pt idx="533">
                  <c:v>0.14612803567823801</c:v>
                </c:pt>
                <c:pt idx="534">
                  <c:v>0.14612803567823801</c:v>
                </c:pt>
                <c:pt idx="535">
                  <c:v>0.15126767533064905</c:v>
                </c:pt>
                <c:pt idx="536">
                  <c:v>0.15240521063892698</c:v>
                </c:pt>
                <c:pt idx="537">
                  <c:v>0.15970084286751188</c:v>
                </c:pt>
                <c:pt idx="538">
                  <c:v>0.1611509092627447</c:v>
                </c:pt>
                <c:pt idx="539">
                  <c:v>0.16701950400484211</c:v>
                </c:pt>
                <c:pt idx="540">
                  <c:v>0.16749108729376372</c:v>
                </c:pt>
                <c:pt idx="541">
                  <c:v>0.17609125905568118</c:v>
                </c:pt>
                <c:pt idx="542">
                  <c:v>0.17609125905568118</c:v>
                </c:pt>
                <c:pt idx="543">
                  <c:v>0.17609125905568118</c:v>
                </c:pt>
                <c:pt idx="544">
                  <c:v>0.18184358794477268</c:v>
                </c:pt>
                <c:pt idx="545">
                  <c:v>0.18184358794477262</c:v>
                </c:pt>
                <c:pt idx="546">
                  <c:v>0.18234020833268272</c:v>
                </c:pt>
                <c:pt idx="547">
                  <c:v>0.18452442659254401</c:v>
                </c:pt>
                <c:pt idx="548">
                  <c:v>0.19044028536473226</c:v>
                </c:pt>
                <c:pt idx="549">
                  <c:v>0.19188552623891308</c:v>
                </c:pt>
                <c:pt idx="550">
                  <c:v>0.19188552623891322</c:v>
                </c:pt>
                <c:pt idx="551">
                  <c:v>0.19883438619424115</c:v>
                </c:pt>
                <c:pt idx="552">
                  <c:v>0.1991565631243748</c:v>
                </c:pt>
                <c:pt idx="553">
                  <c:v>0.19992386806231649</c:v>
                </c:pt>
                <c:pt idx="554">
                  <c:v>0.21085336531489318</c:v>
                </c:pt>
                <c:pt idx="555">
                  <c:v>0.21805576059921722</c:v>
                </c:pt>
                <c:pt idx="556">
                  <c:v>0.22184874961635639</c:v>
                </c:pt>
                <c:pt idx="557">
                  <c:v>0.22760107850544783</c:v>
                </c:pt>
                <c:pt idx="558">
                  <c:v>0.23408320603336791</c:v>
                </c:pt>
                <c:pt idx="559">
                  <c:v>0.24412514432750856</c:v>
                </c:pt>
                <c:pt idx="560">
                  <c:v>0.25293128928840364</c:v>
                </c:pt>
                <c:pt idx="561">
                  <c:v>0.26041214475571706</c:v>
                </c:pt>
                <c:pt idx="562">
                  <c:v>0.26041214475571717</c:v>
                </c:pt>
                <c:pt idx="563">
                  <c:v>0.26884531229257996</c:v>
                </c:pt>
                <c:pt idx="564">
                  <c:v>0.27470105694163199</c:v>
                </c:pt>
                <c:pt idx="565">
                  <c:v>0.28579002910724433</c:v>
                </c:pt>
                <c:pt idx="566">
                  <c:v>0.28879553924696949</c:v>
                </c:pt>
                <c:pt idx="567">
                  <c:v>0.29259682812711835</c:v>
                </c:pt>
                <c:pt idx="568">
                  <c:v>0.30102999566398114</c:v>
                </c:pt>
                <c:pt idx="569">
                  <c:v>0.30998483831690787</c:v>
                </c:pt>
                <c:pt idx="570">
                  <c:v>0.3168242628472131</c:v>
                </c:pt>
                <c:pt idx="571">
                  <c:v>0.33579210192319303</c:v>
                </c:pt>
                <c:pt idx="572">
                  <c:v>0.34242268082220617</c:v>
                </c:pt>
                <c:pt idx="573">
                  <c:v>0.34933467523853634</c:v>
                </c:pt>
                <c:pt idx="574">
                  <c:v>0.3640817414110703</c:v>
                </c:pt>
                <c:pt idx="575">
                  <c:v>0.36797678529459449</c:v>
                </c:pt>
                <c:pt idx="576">
                  <c:v>0.38916608436453259</c:v>
                </c:pt>
                <c:pt idx="577">
                  <c:v>0.39308750587762553</c:v>
                </c:pt>
                <c:pt idx="578">
                  <c:v>0.3979400086720376</c:v>
                </c:pt>
                <c:pt idx="579">
                  <c:v>0.39794000867203766</c:v>
                </c:pt>
                <c:pt idx="580">
                  <c:v>0.41017446508904942</c:v>
                </c:pt>
                <c:pt idx="581">
                  <c:v>0.41300375510791354</c:v>
                </c:pt>
                <c:pt idx="582">
                  <c:v>0.41497334797081792</c:v>
                </c:pt>
                <c:pt idx="583">
                  <c:v>0.41912930774197577</c:v>
                </c:pt>
                <c:pt idx="584">
                  <c:v>0.42596873227228121</c:v>
                </c:pt>
                <c:pt idx="585">
                  <c:v>0.42596873227228105</c:v>
                </c:pt>
                <c:pt idx="586">
                  <c:v>0.427229384774025</c:v>
                </c:pt>
                <c:pt idx="587">
                  <c:v>0.43012469204343889</c:v>
                </c:pt>
                <c:pt idx="588">
                  <c:v>0.43230891030329988</c:v>
                </c:pt>
                <c:pt idx="589">
                  <c:v>0.43253912206692191</c:v>
                </c:pt>
                <c:pt idx="590">
                  <c:v>0.45643665585981152</c:v>
                </c:pt>
                <c:pt idx="591">
                  <c:v>0.45863784902564941</c:v>
                </c:pt>
                <c:pt idx="592">
                  <c:v>0.45920966541096031</c:v>
                </c:pt>
                <c:pt idx="593">
                  <c:v>0.46375729316168096</c:v>
                </c:pt>
                <c:pt idx="594">
                  <c:v>0.47712125471966244</c:v>
                </c:pt>
                <c:pt idx="595">
                  <c:v>0.47712125471966238</c:v>
                </c:pt>
                <c:pt idx="596">
                  <c:v>0.48666657262589286</c:v>
                </c:pt>
                <c:pt idx="597">
                  <c:v>0.4943232848272846</c:v>
                </c:pt>
                <c:pt idx="598">
                  <c:v>0.49831055378960071</c:v>
                </c:pt>
                <c:pt idx="599">
                  <c:v>0.50223197530269359</c:v>
                </c:pt>
                <c:pt idx="600">
                  <c:v>0.50954634467450854</c:v>
                </c:pt>
                <c:pt idx="601">
                  <c:v>0.52827377716704371</c:v>
                </c:pt>
                <c:pt idx="602">
                  <c:v>0.53147891704225514</c:v>
                </c:pt>
                <c:pt idx="603">
                  <c:v>0.55090746888058117</c:v>
                </c:pt>
                <c:pt idx="604">
                  <c:v>0.55396128495238495</c:v>
                </c:pt>
                <c:pt idx="605">
                  <c:v>0.56427143043856254</c:v>
                </c:pt>
                <c:pt idx="606">
                  <c:v>0.5898255349109508</c:v>
                </c:pt>
                <c:pt idx="607">
                  <c:v>0.6020599913279624</c:v>
                </c:pt>
                <c:pt idx="608">
                  <c:v>0.6020599913279624</c:v>
                </c:pt>
                <c:pt idx="609">
                  <c:v>0.6118198286171187</c:v>
                </c:pt>
                <c:pt idx="610">
                  <c:v>0.62324929039790034</c:v>
                </c:pt>
                <c:pt idx="611">
                  <c:v>0.62750711354044186</c:v>
                </c:pt>
                <c:pt idx="612">
                  <c:v>0.62838893005031149</c:v>
                </c:pt>
                <c:pt idx="613">
                  <c:v>0.6283889300503116</c:v>
                </c:pt>
                <c:pt idx="614">
                  <c:v>0.63682209758717434</c:v>
                </c:pt>
                <c:pt idx="615">
                  <c:v>0.63797254721860697</c:v>
                </c:pt>
                <c:pt idx="616">
                  <c:v>0.64345267648618742</c:v>
                </c:pt>
                <c:pt idx="617">
                  <c:v>0.64572449238279361</c:v>
                </c:pt>
                <c:pt idx="618">
                  <c:v>0.67341589986363071</c:v>
                </c:pt>
                <c:pt idx="619">
                  <c:v>0.67669360962486669</c:v>
                </c:pt>
                <c:pt idx="620">
                  <c:v>0.68424674751531234</c:v>
                </c:pt>
                <c:pt idx="621">
                  <c:v>0.69897000433601886</c:v>
                </c:pt>
                <c:pt idx="622">
                  <c:v>0.69897000433601886</c:v>
                </c:pt>
                <c:pt idx="623">
                  <c:v>0.72817727542180521</c:v>
                </c:pt>
                <c:pt idx="624">
                  <c:v>0.73115468770741998</c:v>
                </c:pt>
                <c:pt idx="625">
                  <c:v>0.73408362375234315</c:v>
                </c:pt>
                <c:pt idx="626">
                  <c:v>0.74507479158205747</c:v>
                </c:pt>
                <c:pt idx="627">
                  <c:v>0.75332766665861151</c:v>
                </c:pt>
                <c:pt idx="628">
                  <c:v>0.77815125038364363</c:v>
                </c:pt>
                <c:pt idx="629">
                  <c:v>0.77815125038364386</c:v>
                </c:pt>
                <c:pt idx="630">
                  <c:v>0.78072867327145434</c:v>
                </c:pt>
                <c:pt idx="631">
                  <c:v>0.79588001734407543</c:v>
                </c:pt>
                <c:pt idx="632">
                  <c:v>0.79588001734407532</c:v>
                </c:pt>
                <c:pt idx="633">
                  <c:v>0.80617997398388719</c:v>
                </c:pt>
                <c:pt idx="634">
                  <c:v>0.81291335664285558</c:v>
                </c:pt>
                <c:pt idx="635">
                  <c:v>0.81291335664285558</c:v>
                </c:pt>
                <c:pt idx="636">
                  <c:v>0.81765979166731728</c:v>
                </c:pt>
                <c:pt idx="637">
                  <c:v>0.82930377283102497</c:v>
                </c:pt>
                <c:pt idx="638">
                  <c:v>0.84509804001425681</c:v>
                </c:pt>
                <c:pt idx="639">
                  <c:v>0.86923171973097624</c:v>
                </c:pt>
                <c:pt idx="640">
                  <c:v>0.90308998699194354</c:v>
                </c:pt>
                <c:pt idx="641">
                  <c:v>0.93785209325115559</c:v>
                </c:pt>
                <c:pt idx="642">
                  <c:v>0.93785209325115559</c:v>
                </c:pt>
                <c:pt idx="643">
                  <c:v>0.96378782734555513</c:v>
                </c:pt>
                <c:pt idx="644">
                  <c:v>0.97772360528884794</c:v>
                </c:pt>
                <c:pt idx="645">
                  <c:v>0.99024016271084381</c:v>
                </c:pt>
                <c:pt idx="646">
                  <c:v>0.99122607569249477</c:v>
                </c:pt>
                <c:pt idx="647">
                  <c:v>1.0086001717619175</c:v>
                </c:pt>
                <c:pt idx="648">
                  <c:v>1.0211892990699381</c:v>
                </c:pt>
                <c:pt idx="649">
                  <c:v>1.0413926851582251</c:v>
                </c:pt>
                <c:pt idx="650">
                  <c:v>1.0492180226701817</c:v>
                </c:pt>
                <c:pt idx="651">
                  <c:v>1.0601252700901846</c:v>
                </c:pt>
                <c:pt idx="652">
                  <c:v>1.0993846321359118</c:v>
                </c:pt>
                <c:pt idx="653">
                  <c:v>1.1055101847699742</c:v>
                </c:pt>
                <c:pt idx="654">
                  <c:v>1.1139433523068367</c:v>
                </c:pt>
                <c:pt idx="655">
                  <c:v>1.1139433523068367</c:v>
                </c:pt>
                <c:pt idx="656">
                  <c:v>1.1139433523068367</c:v>
                </c:pt>
                <c:pt idx="657">
                  <c:v>1.153814864344529</c:v>
                </c:pt>
                <c:pt idx="658">
                  <c:v>1.167317334748176</c:v>
                </c:pt>
                <c:pt idx="659">
                  <c:v>1.2002249387724007</c:v>
                </c:pt>
                <c:pt idx="660">
                  <c:v>1.2041199826559248</c:v>
                </c:pt>
                <c:pt idx="661">
                  <c:v>1.2041199826559248</c:v>
                </c:pt>
                <c:pt idx="662">
                  <c:v>1.2169113739504793</c:v>
                </c:pt>
                <c:pt idx="663">
                  <c:v>1.2174839442139063</c:v>
                </c:pt>
                <c:pt idx="664">
                  <c:v>1.2174839442139063</c:v>
                </c:pt>
                <c:pt idx="665">
                  <c:v>1.2304489213782739</c:v>
                </c:pt>
                <c:pt idx="666">
                  <c:v>1.2787536009528289</c:v>
                </c:pt>
                <c:pt idx="667">
                  <c:v>1.3233667048647662</c:v>
                </c:pt>
                <c:pt idx="668">
                  <c:v>1.3802112417116059</c:v>
                </c:pt>
                <c:pt idx="669">
                  <c:v>1.3802112417116059</c:v>
                </c:pt>
                <c:pt idx="670">
                  <c:v>1.4014005407815442</c:v>
                </c:pt>
                <c:pt idx="671">
                  <c:v>1.414973347970818</c:v>
                </c:pt>
                <c:pt idx="672">
                  <c:v>1.4890204780193703</c:v>
                </c:pt>
                <c:pt idx="673">
                  <c:v>1.505149978319906</c:v>
                </c:pt>
                <c:pt idx="674">
                  <c:v>1.5051499783199058</c:v>
                </c:pt>
                <c:pt idx="675">
                  <c:v>1.568201724066995</c:v>
                </c:pt>
                <c:pt idx="676">
                  <c:v>1.570153612664517</c:v>
                </c:pt>
                <c:pt idx="677">
                  <c:v>1.5797835966168101</c:v>
                </c:pt>
                <c:pt idx="678">
                  <c:v>1.5910646070264991</c:v>
                </c:pt>
                <c:pt idx="679">
                  <c:v>1.6755492229761288</c:v>
                </c:pt>
                <c:pt idx="680">
                  <c:v>1.7442929831226763</c:v>
                </c:pt>
                <c:pt idx="681">
                  <c:v>1.7442929831226763</c:v>
                </c:pt>
                <c:pt idx="682">
                  <c:v>1.7442929831226763</c:v>
                </c:pt>
                <c:pt idx="683">
                  <c:v>1.8450980400142569</c:v>
                </c:pt>
                <c:pt idx="684">
                  <c:v>1.8750612633917001</c:v>
                </c:pt>
                <c:pt idx="685">
                  <c:v>1.8808135922807916</c:v>
                </c:pt>
                <c:pt idx="686">
                  <c:v>1.8808135922807914</c:v>
                </c:pt>
                <c:pt idx="687">
                  <c:v>1.9765792186401099</c:v>
                </c:pt>
                <c:pt idx="688">
                  <c:v>2.0453229787866576</c:v>
                </c:pt>
                <c:pt idx="689">
                  <c:v>2.0453229787866576</c:v>
                </c:pt>
                <c:pt idx="690">
                  <c:v>2.0472748673841794</c:v>
                </c:pt>
                <c:pt idx="691">
                  <c:v>2.0472748673841794</c:v>
                </c:pt>
                <c:pt idx="692">
                  <c:v>2.167317334748176</c:v>
                </c:pt>
                <c:pt idx="693">
                  <c:v>2.2776092143040909</c:v>
                </c:pt>
                <c:pt idx="694">
                  <c:v>2.2776092143040909</c:v>
                </c:pt>
                <c:pt idx="695">
                  <c:v>2.3010299956639813</c:v>
                </c:pt>
                <c:pt idx="696">
                  <c:v>2.6532125137753435</c:v>
                </c:pt>
                <c:pt idx="697">
                  <c:v>-1.698970004336019</c:v>
                </c:pt>
                <c:pt idx="698">
                  <c:v>-1.6434526764861874</c:v>
                </c:pt>
                <c:pt idx="699">
                  <c:v>-1.6434526764861874</c:v>
                </c:pt>
                <c:pt idx="700">
                  <c:v>-1.6020599913279625</c:v>
                </c:pt>
                <c:pt idx="701">
                  <c:v>-1.5910646070264993</c:v>
                </c:pt>
                <c:pt idx="702">
                  <c:v>-1.5910646070264993</c:v>
                </c:pt>
                <c:pt idx="703">
                  <c:v>-1.550228353055094</c:v>
                </c:pt>
                <c:pt idx="704">
                  <c:v>-1.3010299956639813</c:v>
                </c:pt>
                <c:pt idx="705">
                  <c:v>-1.255272505103306</c:v>
                </c:pt>
                <c:pt idx="706">
                  <c:v>-1.255272505103306</c:v>
                </c:pt>
                <c:pt idx="707">
                  <c:v>-1.2304489213782739</c:v>
                </c:pt>
                <c:pt idx="708">
                  <c:v>-1.1760912590556813</c:v>
                </c:pt>
                <c:pt idx="709">
                  <c:v>-1.1760912590556813</c:v>
                </c:pt>
                <c:pt idx="710">
                  <c:v>-1.1760912590556813</c:v>
                </c:pt>
                <c:pt idx="711">
                  <c:v>-1.166331421766525</c:v>
                </c:pt>
                <c:pt idx="712">
                  <c:v>-1.166331421766525</c:v>
                </c:pt>
                <c:pt idx="713">
                  <c:v>-1.0791812460476249</c:v>
                </c:pt>
                <c:pt idx="714">
                  <c:v>-1.0731070983354316</c:v>
                </c:pt>
                <c:pt idx="715">
                  <c:v>-1.0413926851582249</c:v>
                </c:pt>
                <c:pt idx="716">
                  <c:v>-1.0413926851582251</c:v>
                </c:pt>
                <c:pt idx="717">
                  <c:v>-1.0211892990699381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-0.97003677662255683</c:v>
                </c:pt>
                <c:pt idx="724">
                  <c:v>-0.95424250943932487</c:v>
                </c:pt>
                <c:pt idx="725">
                  <c:v>-0.95424250943932487</c:v>
                </c:pt>
                <c:pt idx="726">
                  <c:v>-0.95424250943932487</c:v>
                </c:pt>
                <c:pt idx="727">
                  <c:v>-0.95424250943932487</c:v>
                </c:pt>
                <c:pt idx="728">
                  <c:v>-0.95424250943932487</c:v>
                </c:pt>
                <c:pt idx="729">
                  <c:v>-0.95424250943932487</c:v>
                </c:pt>
                <c:pt idx="730">
                  <c:v>-0.95424250943932487</c:v>
                </c:pt>
                <c:pt idx="731">
                  <c:v>-0.95424250943932487</c:v>
                </c:pt>
                <c:pt idx="732">
                  <c:v>-0.94448267215016857</c:v>
                </c:pt>
                <c:pt idx="733">
                  <c:v>-0.92081875395237522</c:v>
                </c:pt>
                <c:pt idx="734">
                  <c:v>-0.90308998699194354</c:v>
                </c:pt>
                <c:pt idx="735">
                  <c:v>-0.90308998699194365</c:v>
                </c:pt>
                <c:pt idx="736">
                  <c:v>-0.90308998699194354</c:v>
                </c:pt>
                <c:pt idx="737">
                  <c:v>-0.90308998699194354</c:v>
                </c:pt>
                <c:pt idx="738">
                  <c:v>-0.90308998699194354</c:v>
                </c:pt>
                <c:pt idx="739">
                  <c:v>-0.90308998699194354</c:v>
                </c:pt>
                <c:pt idx="740">
                  <c:v>-0.84509804001425692</c:v>
                </c:pt>
                <c:pt idx="741">
                  <c:v>-0.84509804001425681</c:v>
                </c:pt>
                <c:pt idx="742">
                  <c:v>-0.84509804001425681</c:v>
                </c:pt>
                <c:pt idx="743">
                  <c:v>-0.84509804001425681</c:v>
                </c:pt>
                <c:pt idx="744">
                  <c:v>-0.84509804001425681</c:v>
                </c:pt>
                <c:pt idx="745">
                  <c:v>-0.84509804001425681</c:v>
                </c:pt>
                <c:pt idx="746">
                  <c:v>-0.83250891270623628</c:v>
                </c:pt>
                <c:pt idx="747">
                  <c:v>-0.77815125038364363</c:v>
                </c:pt>
                <c:pt idx="748">
                  <c:v>-0.77815125038364363</c:v>
                </c:pt>
                <c:pt idx="749">
                  <c:v>-0.77815125038364363</c:v>
                </c:pt>
                <c:pt idx="750">
                  <c:v>-0.77815125038364363</c:v>
                </c:pt>
                <c:pt idx="751">
                  <c:v>-0.77815125038364363</c:v>
                </c:pt>
                <c:pt idx="752">
                  <c:v>-0.77815125038364363</c:v>
                </c:pt>
                <c:pt idx="753">
                  <c:v>-0.77815125038364363</c:v>
                </c:pt>
                <c:pt idx="754">
                  <c:v>-0.77815125038364363</c:v>
                </c:pt>
                <c:pt idx="755">
                  <c:v>-0.77815125038364363</c:v>
                </c:pt>
                <c:pt idx="756">
                  <c:v>-0.77815125038364363</c:v>
                </c:pt>
                <c:pt idx="757">
                  <c:v>-0.77207710267145047</c:v>
                </c:pt>
                <c:pt idx="758">
                  <c:v>-0.75966784468963056</c:v>
                </c:pt>
                <c:pt idx="759">
                  <c:v>-0.75332766665861151</c:v>
                </c:pt>
                <c:pt idx="760">
                  <c:v>-0.75332766665861151</c:v>
                </c:pt>
                <c:pt idx="761">
                  <c:v>-0.75332766665861162</c:v>
                </c:pt>
                <c:pt idx="762">
                  <c:v>-0.74818802700620035</c:v>
                </c:pt>
                <c:pt idx="763">
                  <c:v>-0.74036268949424378</c:v>
                </c:pt>
                <c:pt idx="764">
                  <c:v>-0.74036268949424389</c:v>
                </c:pt>
                <c:pt idx="765">
                  <c:v>-0.74036268949424389</c:v>
                </c:pt>
                <c:pt idx="766">
                  <c:v>-0.74036268949424389</c:v>
                </c:pt>
                <c:pt idx="767">
                  <c:v>-0.74036268949424389</c:v>
                </c:pt>
                <c:pt idx="768">
                  <c:v>-0.69897000433601886</c:v>
                </c:pt>
                <c:pt idx="769">
                  <c:v>-0.69897000433601886</c:v>
                </c:pt>
                <c:pt idx="770">
                  <c:v>-0.69897000433601886</c:v>
                </c:pt>
                <c:pt idx="771">
                  <c:v>-0.69897000433601886</c:v>
                </c:pt>
                <c:pt idx="772">
                  <c:v>-0.69897000433601886</c:v>
                </c:pt>
                <c:pt idx="773">
                  <c:v>-0.69897000433601886</c:v>
                </c:pt>
                <c:pt idx="774">
                  <c:v>-0.69897000433601886</c:v>
                </c:pt>
                <c:pt idx="775">
                  <c:v>-0.69897000433601886</c:v>
                </c:pt>
                <c:pt idx="776">
                  <c:v>-0.69897000433601886</c:v>
                </c:pt>
                <c:pt idx="777">
                  <c:v>-0.69897000433601886</c:v>
                </c:pt>
                <c:pt idx="778">
                  <c:v>-0.69897000433601886</c:v>
                </c:pt>
                <c:pt idx="779">
                  <c:v>-0.69897000433601886</c:v>
                </c:pt>
                <c:pt idx="780">
                  <c:v>-0.69897000433601886</c:v>
                </c:pt>
                <c:pt idx="781">
                  <c:v>-0.68921016704686244</c:v>
                </c:pt>
                <c:pt idx="782">
                  <c:v>-0.66275783168157398</c:v>
                </c:pt>
                <c:pt idx="783">
                  <c:v>-0.65321251377534362</c:v>
                </c:pt>
                <c:pt idx="784">
                  <c:v>-0.65321251377534373</c:v>
                </c:pt>
                <c:pt idx="785">
                  <c:v>-0.65321251377534373</c:v>
                </c:pt>
                <c:pt idx="786">
                  <c:v>-0.65321251377534373</c:v>
                </c:pt>
                <c:pt idx="787">
                  <c:v>-0.65321251377534373</c:v>
                </c:pt>
                <c:pt idx="788">
                  <c:v>-0.65321251377534373</c:v>
                </c:pt>
                <c:pt idx="789">
                  <c:v>-0.65321251377534362</c:v>
                </c:pt>
                <c:pt idx="790">
                  <c:v>-0.65321251377534362</c:v>
                </c:pt>
                <c:pt idx="791">
                  <c:v>-0.65321251377534373</c:v>
                </c:pt>
                <c:pt idx="792">
                  <c:v>-0.65321251377534373</c:v>
                </c:pt>
                <c:pt idx="793">
                  <c:v>-0.65321251377534373</c:v>
                </c:pt>
                <c:pt idx="794">
                  <c:v>-0.64345267648618742</c:v>
                </c:pt>
                <c:pt idx="795">
                  <c:v>-0.63682209758717434</c:v>
                </c:pt>
                <c:pt idx="796">
                  <c:v>-0.6283889300503116</c:v>
                </c:pt>
                <c:pt idx="797">
                  <c:v>-0.62324929039790045</c:v>
                </c:pt>
                <c:pt idx="798">
                  <c:v>-0.62324929039790045</c:v>
                </c:pt>
                <c:pt idx="799">
                  <c:v>-0.6020599913279624</c:v>
                </c:pt>
                <c:pt idx="800">
                  <c:v>-0.6020599913279624</c:v>
                </c:pt>
                <c:pt idx="801">
                  <c:v>-0.6020599913279624</c:v>
                </c:pt>
                <c:pt idx="802">
                  <c:v>-0.6020599913279624</c:v>
                </c:pt>
                <c:pt idx="803">
                  <c:v>-0.6020599913279624</c:v>
                </c:pt>
                <c:pt idx="804">
                  <c:v>-0.6020599913279624</c:v>
                </c:pt>
                <c:pt idx="805">
                  <c:v>-0.6020599913279624</c:v>
                </c:pt>
                <c:pt idx="806">
                  <c:v>-0.6020599913279624</c:v>
                </c:pt>
                <c:pt idx="807">
                  <c:v>-0.6020599913279624</c:v>
                </c:pt>
                <c:pt idx="808">
                  <c:v>-0.6020599913279624</c:v>
                </c:pt>
                <c:pt idx="809">
                  <c:v>-0.6020599913279624</c:v>
                </c:pt>
                <c:pt idx="810">
                  <c:v>-0.6020599913279624</c:v>
                </c:pt>
                <c:pt idx="811">
                  <c:v>-0.6020599913279624</c:v>
                </c:pt>
                <c:pt idx="812">
                  <c:v>-0.6020599913279624</c:v>
                </c:pt>
                <c:pt idx="813">
                  <c:v>-0.6020599913279624</c:v>
                </c:pt>
                <c:pt idx="814">
                  <c:v>-0.59106460702649921</c:v>
                </c:pt>
                <c:pt idx="815">
                  <c:v>-0.56427143043856265</c:v>
                </c:pt>
                <c:pt idx="816">
                  <c:v>-0.56427143043856254</c:v>
                </c:pt>
                <c:pt idx="817">
                  <c:v>-0.56427143043856243</c:v>
                </c:pt>
                <c:pt idx="818">
                  <c:v>-0.56427143043856254</c:v>
                </c:pt>
                <c:pt idx="819">
                  <c:v>-0.56427143043856254</c:v>
                </c:pt>
                <c:pt idx="820">
                  <c:v>-0.54406804435027567</c:v>
                </c:pt>
                <c:pt idx="821">
                  <c:v>-0.54406804435027556</c:v>
                </c:pt>
                <c:pt idx="822">
                  <c:v>-0.54406804435027567</c:v>
                </c:pt>
                <c:pt idx="823">
                  <c:v>-0.54406804435027567</c:v>
                </c:pt>
                <c:pt idx="824">
                  <c:v>-0.52287874528033762</c:v>
                </c:pt>
                <c:pt idx="825">
                  <c:v>-0.52287874528033762</c:v>
                </c:pt>
                <c:pt idx="826">
                  <c:v>-0.51188336097887432</c:v>
                </c:pt>
                <c:pt idx="827">
                  <c:v>-0.50514997831990593</c:v>
                </c:pt>
                <c:pt idx="828">
                  <c:v>-0.47712125471966244</c:v>
                </c:pt>
                <c:pt idx="829">
                  <c:v>-0.47712125471966238</c:v>
                </c:pt>
                <c:pt idx="830">
                  <c:v>-0.47712125471966238</c:v>
                </c:pt>
                <c:pt idx="831">
                  <c:v>-0.47712125471966238</c:v>
                </c:pt>
                <c:pt idx="832">
                  <c:v>-0.47712125471966238</c:v>
                </c:pt>
                <c:pt idx="833">
                  <c:v>-0.47712125471966255</c:v>
                </c:pt>
                <c:pt idx="834">
                  <c:v>-0.47712125471966255</c:v>
                </c:pt>
                <c:pt idx="835">
                  <c:v>-0.47712125471966238</c:v>
                </c:pt>
                <c:pt idx="836">
                  <c:v>-0.47712125471966238</c:v>
                </c:pt>
                <c:pt idx="837">
                  <c:v>-0.47712125471966238</c:v>
                </c:pt>
                <c:pt idx="838">
                  <c:v>-0.47712125471966238</c:v>
                </c:pt>
                <c:pt idx="839">
                  <c:v>-0.47712125471966238</c:v>
                </c:pt>
                <c:pt idx="840">
                  <c:v>-0.47712125471966238</c:v>
                </c:pt>
                <c:pt idx="841">
                  <c:v>-0.47712125471966238</c:v>
                </c:pt>
                <c:pt idx="842">
                  <c:v>-0.47712125471966238</c:v>
                </c:pt>
                <c:pt idx="843">
                  <c:v>-0.47712125471966238</c:v>
                </c:pt>
                <c:pt idx="844">
                  <c:v>-0.47712125471966238</c:v>
                </c:pt>
                <c:pt idx="845">
                  <c:v>-0.47712125471966238</c:v>
                </c:pt>
                <c:pt idx="846">
                  <c:v>-0.47712125471966244</c:v>
                </c:pt>
                <c:pt idx="847">
                  <c:v>-0.47712125471966238</c:v>
                </c:pt>
                <c:pt idx="848">
                  <c:v>-0.47712125471966244</c:v>
                </c:pt>
                <c:pt idx="849">
                  <c:v>-0.47712125471966238</c:v>
                </c:pt>
                <c:pt idx="850">
                  <c:v>-0.47712125471966238</c:v>
                </c:pt>
                <c:pt idx="851">
                  <c:v>-0.47712125471966238</c:v>
                </c:pt>
                <c:pt idx="852">
                  <c:v>-0.47712125471966238</c:v>
                </c:pt>
                <c:pt idx="853">
                  <c:v>-0.47712125471966238</c:v>
                </c:pt>
                <c:pt idx="854">
                  <c:v>-0.47712125471966244</c:v>
                </c:pt>
                <c:pt idx="855">
                  <c:v>-0.46239799789895614</c:v>
                </c:pt>
                <c:pt idx="856">
                  <c:v>-0.46239799789895614</c:v>
                </c:pt>
                <c:pt idx="857">
                  <c:v>-0.46239799789895614</c:v>
                </c:pt>
                <c:pt idx="858">
                  <c:v>-0.45331834004703758</c:v>
                </c:pt>
                <c:pt idx="859">
                  <c:v>-0.43933269383026263</c:v>
                </c:pt>
                <c:pt idx="860">
                  <c:v>-0.43933269383026269</c:v>
                </c:pt>
                <c:pt idx="861">
                  <c:v>-0.42596873227228121</c:v>
                </c:pt>
                <c:pt idx="862">
                  <c:v>-0.42596873227228121</c:v>
                </c:pt>
                <c:pt idx="863">
                  <c:v>-0.42596873227228116</c:v>
                </c:pt>
                <c:pt idx="864">
                  <c:v>-0.42596873227228116</c:v>
                </c:pt>
                <c:pt idx="865">
                  <c:v>-0.42596873227228116</c:v>
                </c:pt>
                <c:pt idx="866">
                  <c:v>-0.42596873227228127</c:v>
                </c:pt>
                <c:pt idx="867">
                  <c:v>-0.42596873227228121</c:v>
                </c:pt>
                <c:pt idx="868">
                  <c:v>-0.41912930774197577</c:v>
                </c:pt>
                <c:pt idx="869">
                  <c:v>-0.41497334797081786</c:v>
                </c:pt>
                <c:pt idx="870">
                  <c:v>-0.41300375510791354</c:v>
                </c:pt>
                <c:pt idx="871">
                  <c:v>-0.40576534618399424</c:v>
                </c:pt>
                <c:pt idx="872">
                  <c:v>-0.3979400086720376</c:v>
                </c:pt>
                <c:pt idx="873">
                  <c:v>-0.39794000867203771</c:v>
                </c:pt>
                <c:pt idx="874">
                  <c:v>-0.39794000867203766</c:v>
                </c:pt>
                <c:pt idx="875">
                  <c:v>-0.39794000867203766</c:v>
                </c:pt>
                <c:pt idx="876">
                  <c:v>-0.39794000867203766</c:v>
                </c:pt>
                <c:pt idx="877">
                  <c:v>-0.39794000867203766</c:v>
                </c:pt>
                <c:pt idx="878">
                  <c:v>-0.39794000867203766</c:v>
                </c:pt>
                <c:pt idx="879">
                  <c:v>-0.39794000867203766</c:v>
                </c:pt>
                <c:pt idx="880">
                  <c:v>-0.39794000867203766</c:v>
                </c:pt>
                <c:pt idx="881">
                  <c:v>-0.39794000867203766</c:v>
                </c:pt>
                <c:pt idx="882">
                  <c:v>-0.39794000867203766</c:v>
                </c:pt>
                <c:pt idx="883">
                  <c:v>-0.39794000867203766</c:v>
                </c:pt>
                <c:pt idx="884">
                  <c:v>-0.3979400086720376</c:v>
                </c:pt>
                <c:pt idx="885">
                  <c:v>-0.39794000867203755</c:v>
                </c:pt>
                <c:pt idx="886">
                  <c:v>-0.39794000867203766</c:v>
                </c:pt>
                <c:pt idx="887">
                  <c:v>-0.39794000867203766</c:v>
                </c:pt>
                <c:pt idx="888">
                  <c:v>-0.38535088136401713</c:v>
                </c:pt>
                <c:pt idx="889">
                  <c:v>-0.38021124171160592</c:v>
                </c:pt>
                <c:pt idx="890">
                  <c:v>-0.36797678529459449</c:v>
                </c:pt>
                <c:pt idx="891">
                  <c:v>-0.36797678529459449</c:v>
                </c:pt>
                <c:pt idx="892">
                  <c:v>-0.36797678529459443</c:v>
                </c:pt>
                <c:pt idx="893">
                  <c:v>-0.36797678529459438</c:v>
                </c:pt>
                <c:pt idx="894">
                  <c:v>-0.36797678529459432</c:v>
                </c:pt>
                <c:pt idx="895">
                  <c:v>-0.36797678529459443</c:v>
                </c:pt>
                <c:pt idx="896">
                  <c:v>-0.35218251811136253</c:v>
                </c:pt>
                <c:pt idx="897">
                  <c:v>-0.35218251811136247</c:v>
                </c:pt>
                <c:pt idx="898">
                  <c:v>-0.34678748622465633</c:v>
                </c:pt>
                <c:pt idx="899">
                  <c:v>-0.34242268082220617</c:v>
                </c:pt>
                <c:pt idx="900">
                  <c:v>-0.34242268082220617</c:v>
                </c:pt>
                <c:pt idx="901">
                  <c:v>-0.34242268082220617</c:v>
                </c:pt>
                <c:pt idx="902">
                  <c:v>-0.34242268082220617</c:v>
                </c:pt>
                <c:pt idx="903">
                  <c:v>-0.33579210192319309</c:v>
                </c:pt>
                <c:pt idx="904">
                  <c:v>-0.33321467903538243</c:v>
                </c:pt>
                <c:pt idx="905">
                  <c:v>-0.32221929473391925</c:v>
                </c:pt>
                <c:pt idx="906">
                  <c:v>-0.3010299956639812</c:v>
                </c:pt>
                <c:pt idx="907">
                  <c:v>-0.30102999566398109</c:v>
                </c:pt>
                <c:pt idx="908">
                  <c:v>-0.30102999566398109</c:v>
                </c:pt>
                <c:pt idx="909">
                  <c:v>-0.3010299956639812</c:v>
                </c:pt>
                <c:pt idx="910">
                  <c:v>-0.3010299956639812</c:v>
                </c:pt>
                <c:pt idx="911">
                  <c:v>-0.3010299956639812</c:v>
                </c:pt>
                <c:pt idx="912">
                  <c:v>-0.3010299956639812</c:v>
                </c:pt>
                <c:pt idx="913">
                  <c:v>-0.3010299956639812</c:v>
                </c:pt>
                <c:pt idx="914">
                  <c:v>-0.3010299956639812</c:v>
                </c:pt>
                <c:pt idx="915">
                  <c:v>-0.3010299956639812</c:v>
                </c:pt>
                <c:pt idx="916">
                  <c:v>-0.3010299956639812</c:v>
                </c:pt>
                <c:pt idx="917">
                  <c:v>-0.3010299956639812</c:v>
                </c:pt>
                <c:pt idx="918">
                  <c:v>-0.3010299956639812</c:v>
                </c:pt>
                <c:pt idx="919">
                  <c:v>-0.3010299956639812</c:v>
                </c:pt>
                <c:pt idx="920">
                  <c:v>-0.3010299956639812</c:v>
                </c:pt>
                <c:pt idx="921">
                  <c:v>-0.3010299956639812</c:v>
                </c:pt>
                <c:pt idx="922">
                  <c:v>-0.3010299956639812</c:v>
                </c:pt>
                <c:pt idx="923">
                  <c:v>-0.3010299956639812</c:v>
                </c:pt>
                <c:pt idx="924">
                  <c:v>-0.3010299956639812</c:v>
                </c:pt>
                <c:pt idx="925">
                  <c:v>-0.3010299956639812</c:v>
                </c:pt>
                <c:pt idx="926">
                  <c:v>-0.3010299956639812</c:v>
                </c:pt>
                <c:pt idx="927">
                  <c:v>-0.3010299956639812</c:v>
                </c:pt>
                <c:pt idx="928">
                  <c:v>-0.3010299956639812</c:v>
                </c:pt>
                <c:pt idx="929">
                  <c:v>-0.3010299956639812</c:v>
                </c:pt>
                <c:pt idx="930">
                  <c:v>-0.3010299956639812</c:v>
                </c:pt>
                <c:pt idx="931">
                  <c:v>-0.3010299956639812</c:v>
                </c:pt>
                <c:pt idx="932">
                  <c:v>-0.3010299956639812</c:v>
                </c:pt>
                <c:pt idx="933">
                  <c:v>-0.3010299956639812</c:v>
                </c:pt>
                <c:pt idx="934">
                  <c:v>-0.3010299956639812</c:v>
                </c:pt>
                <c:pt idx="935">
                  <c:v>-0.3010299956639812</c:v>
                </c:pt>
                <c:pt idx="936">
                  <c:v>-0.3010299956639812</c:v>
                </c:pt>
                <c:pt idx="937">
                  <c:v>-0.3010299956639812</c:v>
                </c:pt>
                <c:pt idx="938">
                  <c:v>-0.3010299956639812</c:v>
                </c:pt>
                <c:pt idx="939">
                  <c:v>-0.3010299956639812</c:v>
                </c:pt>
                <c:pt idx="940">
                  <c:v>-0.3010299956639812</c:v>
                </c:pt>
                <c:pt idx="941">
                  <c:v>-0.3010299956639812</c:v>
                </c:pt>
                <c:pt idx="942">
                  <c:v>-0.3010299956639812</c:v>
                </c:pt>
                <c:pt idx="943">
                  <c:v>-0.3010299956639812</c:v>
                </c:pt>
                <c:pt idx="944">
                  <c:v>-0.3010299956639812</c:v>
                </c:pt>
                <c:pt idx="945">
                  <c:v>-0.3010299956639812</c:v>
                </c:pt>
                <c:pt idx="946">
                  <c:v>-0.3010299956639812</c:v>
                </c:pt>
                <c:pt idx="947">
                  <c:v>-0.3010299956639812</c:v>
                </c:pt>
                <c:pt idx="948">
                  <c:v>-0.3010299956639812</c:v>
                </c:pt>
                <c:pt idx="949">
                  <c:v>-0.3010299956639812</c:v>
                </c:pt>
                <c:pt idx="950">
                  <c:v>-0.3010299956639812</c:v>
                </c:pt>
                <c:pt idx="951">
                  <c:v>-0.30102999566398125</c:v>
                </c:pt>
                <c:pt idx="952">
                  <c:v>-0.3010299956639812</c:v>
                </c:pt>
                <c:pt idx="953">
                  <c:v>-0.3010299956639812</c:v>
                </c:pt>
                <c:pt idx="954">
                  <c:v>-0.3010299956639812</c:v>
                </c:pt>
                <c:pt idx="955">
                  <c:v>-0.3010299956639812</c:v>
                </c:pt>
                <c:pt idx="956">
                  <c:v>-0.3010299956639812</c:v>
                </c:pt>
                <c:pt idx="957">
                  <c:v>-0.3010299956639812</c:v>
                </c:pt>
                <c:pt idx="958">
                  <c:v>-0.3010299956639812</c:v>
                </c:pt>
                <c:pt idx="959">
                  <c:v>-0.3010299956639812</c:v>
                </c:pt>
                <c:pt idx="960">
                  <c:v>-0.3010299956639812</c:v>
                </c:pt>
                <c:pt idx="961">
                  <c:v>-0.3010299956639812</c:v>
                </c:pt>
                <c:pt idx="962">
                  <c:v>-0.3010299956639812</c:v>
                </c:pt>
                <c:pt idx="963">
                  <c:v>-0.3010299956639812</c:v>
                </c:pt>
                <c:pt idx="964">
                  <c:v>-0.26884531229257996</c:v>
                </c:pt>
                <c:pt idx="965">
                  <c:v>-0.26324143477458134</c:v>
                </c:pt>
                <c:pt idx="966">
                  <c:v>-0.26324143477458134</c:v>
                </c:pt>
                <c:pt idx="967">
                  <c:v>-0.25527250510330607</c:v>
                </c:pt>
                <c:pt idx="968">
                  <c:v>-0.25527250510330612</c:v>
                </c:pt>
                <c:pt idx="969">
                  <c:v>-0.25527250510330612</c:v>
                </c:pt>
                <c:pt idx="970">
                  <c:v>-0.25527250510330596</c:v>
                </c:pt>
                <c:pt idx="971">
                  <c:v>-0.25527250510330607</c:v>
                </c:pt>
                <c:pt idx="972">
                  <c:v>-0.24987747321659989</c:v>
                </c:pt>
                <c:pt idx="973">
                  <c:v>-0.2498774732166</c:v>
                </c:pt>
                <c:pt idx="974">
                  <c:v>-0.24778448371075606</c:v>
                </c:pt>
                <c:pt idx="975">
                  <c:v>-0.24303804868629447</c:v>
                </c:pt>
                <c:pt idx="976">
                  <c:v>-0.24303804868629447</c:v>
                </c:pt>
                <c:pt idx="977">
                  <c:v>-0.24303804868629447</c:v>
                </c:pt>
                <c:pt idx="978">
                  <c:v>-0.24303804868629439</c:v>
                </c:pt>
                <c:pt idx="979">
                  <c:v>-0.23044892137827391</c:v>
                </c:pt>
                <c:pt idx="980">
                  <c:v>-0.22184874961635639</c:v>
                </c:pt>
                <c:pt idx="981">
                  <c:v>-0.22184874961635639</c:v>
                </c:pt>
                <c:pt idx="982">
                  <c:v>-0.22184874961635648</c:v>
                </c:pt>
                <c:pt idx="983">
                  <c:v>-0.22184874961635648</c:v>
                </c:pt>
                <c:pt idx="984">
                  <c:v>-0.22184874961635639</c:v>
                </c:pt>
                <c:pt idx="985">
                  <c:v>-0.22184874961635639</c:v>
                </c:pt>
                <c:pt idx="986">
                  <c:v>-0.22184874961635639</c:v>
                </c:pt>
                <c:pt idx="987">
                  <c:v>-0.22184874961635639</c:v>
                </c:pt>
                <c:pt idx="988">
                  <c:v>-0.22184874961635639</c:v>
                </c:pt>
                <c:pt idx="989">
                  <c:v>-0.22184874961635631</c:v>
                </c:pt>
                <c:pt idx="990">
                  <c:v>-0.22184874961635631</c:v>
                </c:pt>
                <c:pt idx="991">
                  <c:v>-0.22184874961635631</c:v>
                </c:pt>
                <c:pt idx="992">
                  <c:v>-0.22184874961635639</c:v>
                </c:pt>
                <c:pt idx="993">
                  <c:v>-0.22184874961635631</c:v>
                </c:pt>
                <c:pt idx="994">
                  <c:v>-0.22184874961635639</c:v>
                </c:pt>
                <c:pt idx="995">
                  <c:v>-0.19629464514396813</c:v>
                </c:pt>
                <c:pt idx="996">
                  <c:v>-0.18905623622004902</c:v>
                </c:pt>
                <c:pt idx="997">
                  <c:v>-0.17609125905568118</c:v>
                </c:pt>
                <c:pt idx="998">
                  <c:v>-0.17609125905568127</c:v>
                </c:pt>
                <c:pt idx="999">
                  <c:v>-0.17609125905568118</c:v>
                </c:pt>
                <c:pt idx="1000">
                  <c:v>-0.17609125905568118</c:v>
                </c:pt>
                <c:pt idx="1001">
                  <c:v>-0.17609125905568118</c:v>
                </c:pt>
                <c:pt idx="1002">
                  <c:v>-0.17609125905568127</c:v>
                </c:pt>
                <c:pt idx="1003">
                  <c:v>-0.17609125905568135</c:v>
                </c:pt>
                <c:pt idx="1004">
                  <c:v>-0.17609125905568118</c:v>
                </c:pt>
                <c:pt idx="1005">
                  <c:v>-0.17609125905568118</c:v>
                </c:pt>
                <c:pt idx="1006">
                  <c:v>-0.17609125905568118</c:v>
                </c:pt>
                <c:pt idx="1007">
                  <c:v>-0.17609125905568118</c:v>
                </c:pt>
                <c:pt idx="1008">
                  <c:v>-0.17609125905568118</c:v>
                </c:pt>
                <c:pt idx="1009">
                  <c:v>-0.17609125905568127</c:v>
                </c:pt>
                <c:pt idx="1010">
                  <c:v>-0.17609125905568118</c:v>
                </c:pt>
                <c:pt idx="1011">
                  <c:v>-0.17609125905568118</c:v>
                </c:pt>
                <c:pt idx="1012">
                  <c:v>-0.17609125905568118</c:v>
                </c:pt>
                <c:pt idx="1013">
                  <c:v>-0.17609125905568118</c:v>
                </c:pt>
                <c:pt idx="1014">
                  <c:v>-0.17609125905568118</c:v>
                </c:pt>
                <c:pt idx="1015">
                  <c:v>-0.17609125905568118</c:v>
                </c:pt>
                <c:pt idx="1016">
                  <c:v>-0.17609125905568118</c:v>
                </c:pt>
                <c:pt idx="1017">
                  <c:v>-0.17609125905568118</c:v>
                </c:pt>
                <c:pt idx="1018">
                  <c:v>-0.17609125905568118</c:v>
                </c:pt>
                <c:pt idx="1019">
                  <c:v>-0.17609125905568118</c:v>
                </c:pt>
                <c:pt idx="1020">
                  <c:v>-0.17609125905568118</c:v>
                </c:pt>
                <c:pt idx="1021">
                  <c:v>-0.17609125905568127</c:v>
                </c:pt>
                <c:pt idx="1022">
                  <c:v>-0.16840443038939032</c:v>
                </c:pt>
                <c:pt idx="1023">
                  <c:v>-0.15970084286751191</c:v>
                </c:pt>
                <c:pt idx="1024">
                  <c:v>-0.15970084286751191</c:v>
                </c:pt>
                <c:pt idx="1025">
                  <c:v>-0.14612803567823801</c:v>
                </c:pt>
                <c:pt idx="1026">
                  <c:v>-0.14612803567823801</c:v>
                </c:pt>
                <c:pt idx="1027">
                  <c:v>-0.14612803567823801</c:v>
                </c:pt>
                <c:pt idx="1028">
                  <c:v>-0.13830269816628143</c:v>
                </c:pt>
                <c:pt idx="1029">
                  <c:v>-0.13830269816628143</c:v>
                </c:pt>
                <c:pt idx="1030">
                  <c:v>-0.13127891463931898</c:v>
                </c:pt>
                <c:pt idx="1031">
                  <c:v>-0.12493873660829995</c:v>
                </c:pt>
                <c:pt idx="1032">
                  <c:v>-0.12493873660830002</c:v>
                </c:pt>
                <c:pt idx="1033">
                  <c:v>-0.12493873660830002</c:v>
                </c:pt>
                <c:pt idx="1034">
                  <c:v>-0.12493873660830002</c:v>
                </c:pt>
                <c:pt idx="1035">
                  <c:v>-0.12493873660830002</c:v>
                </c:pt>
                <c:pt idx="1036">
                  <c:v>-0.12493873660830002</c:v>
                </c:pt>
                <c:pt idx="1037">
                  <c:v>-0.12493873660830002</c:v>
                </c:pt>
                <c:pt idx="1038">
                  <c:v>-0.12493873660829995</c:v>
                </c:pt>
                <c:pt idx="1039">
                  <c:v>-0.12493873660829995</c:v>
                </c:pt>
                <c:pt idx="1040">
                  <c:v>-0.12493873660829995</c:v>
                </c:pt>
                <c:pt idx="1041">
                  <c:v>-0.12493873660829995</c:v>
                </c:pt>
                <c:pt idx="1042">
                  <c:v>-0.12493873660829995</c:v>
                </c:pt>
                <c:pt idx="1043">
                  <c:v>-0.12493873660829995</c:v>
                </c:pt>
                <c:pt idx="1044">
                  <c:v>-0.12493873660829995</c:v>
                </c:pt>
                <c:pt idx="1045">
                  <c:v>-0.12493873660829995</c:v>
                </c:pt>
                <c:pt idx="1046">
                  <c:v>-0.12493873660829995</c:v>
                </c:pt>
                <c:pt idx="1047">
                  <c:v>-0.12493873660829995</c:v>
                </c:pt>
                <c:pt idx="1048">
                  <c:v>-0.11650556907143719</c:v>
                </c:pt>
                <c:pt idx="1049">
                  <c:v>-0.10914446942506803</c:v>
                </c:pt>
                <c:pt idx="1050">
                  <c:v>-0.10914446942506803</c:v>
                </c:pt>
                <c:pt idx="1051">
                  <c:v>-0.1091444694250681</c:v>
                </c:pt>
                <c:pt idx="1052">
                  <c:v>-0.104735350520013</c:v>
                </c:pt>
                <c:pt idx="1053">
                  <c:v>-9.6910013008056448E-2</c:v>
                </c:pt>
                <c:pt idx="1054">
                  <c:v>-9.6910013008056448E-2</c:v>
                </c:pt>
                <c:pt idx="1055">
                  <c:v>-9.6910013008056448E-2</c:v>
                </c:pt>
                <c:pt idx="1056">
                  <c:v>-9.6910013008056448E-2</c:v>
                </c:pt>
                <c:pt idx="1057">
                  <c:v>-9.6910013008056448E-2</c:v>
                </c:pt>
                <c:pt idx="1058">
                  <c:v>-9.6910013008056448E-2</c:v>
                </c:pt>
                <c:pt idx="1059">
                  <c:v>-8.7150175718900075E-2</c:v>
                </c:pt>
                <c:pt idx="1060">
                  <c:v>-8.7150175718900144E-2</c:v>
                </c:pt>
                <c:pt idx="1061">
                  <c:v>-7.9181246047624873E-2</c:v>
                </c:pt>
                <c:pt idx="1062">
                  <c:v>-7.9181246047624873E-2</c:v>
                </c:pt>
                <c:pt idx="1063">
                  <c:v>-7.9181246047624804E-2</c:v>
                </c:pt>
                <c:pt idx="1064">
                  <c:v>-7.9181246047624804E-2</c:v>
                </c:pt>
                <c:pt idx="1065">
                  <c:v>-7.9181246047624748E-2</c:v>
                </c:pt>
                <c:pt idx="1066">
                  <c:v>-7.9181246047624748E-2</c:v>
                </c:pt>
                <c:pt idx="1067">
                  <c:v>-7.9181246047624748E-2</c:v>
                </c:pt>
                <c:pt idx="1068">
                  <c:v>-7.9181246047624804E-2</c:v>
                </c:pt>
                <c:pt idx="1069">
                  <c:v>-6.694678963061311E-2</c:v>
                </c:pt>
                <c:pt idx="1070">
                  <c:v>-6.6946789630613221E-2</c:v>
                </c:pt>
                <c:pt idx="1071">
                  <c:v>-6.6946789630613276E-2</c:v>
                </c:pt>
                <c:pt idx="1072">
                  <c:v>-5.7991946977686809E-2</c:v>
                </c:pt>
                <c:pt idx="1073">
                  <c:v>-5.1152522447381311E-2</c:v>
                </c:pt>
                <c:pt idx="1074">
                  <c:v>-5.1152522447381256E-2</c:v>
                </c:pt>
                <c:pt idx="1075">
                  <c:v>-5.1152522447381256E-2</c:v>
                </c:pt>
                <c:pt idx="1076">
                  <c:v>-4.6996562676223555E-2</c:v>
                </c:pt>
                <c:pt idx="1077">
                  <c:v>-4.5757490560675115E-2</c:v>
                </c:pt>
                <c:pt idx="1078">
                  <c:v>-3.7788560889399754E-2</c:v>
                </c:pt>
                <c:pt idx="1079">
                  <c:v>-3.7788560889399803E-2</c:v>
                </c:pt>
                <c:pt idx="1080">
                  <c:v>-3.2184683371401297E-2</c:v>
                </c:pt>
                <c:pt idx="1081">
                  <c:v>-3.1034233739968737E-2</c:v>
                </c:pt>
                <c:pt idx="1082">
                  <c:v>-2.8028723600243537E-2</c:v>
                </c:pt>
                <c:pt idx="1083">
                  <c:v>-6.1603087048183978E-3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-4.821637332766436E-17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9.6432746655328696E-17</c:v>
                </c:pt>
                <c:pt idx="1225">
                  <c:v>9.6432746655328696E-17</c:v>
                </c:pt>
                <c:pt idx="1226">
                  <c:v>2.4823583725032145E-2</c:v>
                </c:pt>
                <c:pt idx="1227">
                  <c:v>2.9963223377443202E-2</c:v>
                </c:pt>
                <c:pt idx="1228">
                  <c:v>3.2184683371401235E-2</c:v>
                </c:pt>
                <c:pt idx="1229">
                  <c:v>3.7788560889399664E-2</c:v>
                </c:pt>
                <c:pt idx="1230">
                  <c:v>4.575749056067506E-2</c:v>
                </c:pt>
                <c:pt idx="1231">
                  <c:v>4.5757490560675143E-2</c:v>
                </c:pt>
                <c:pt idx="1232">
                  <c:v>5.1152522447381291E-2</c:v>
                </c:pt>
                <c:pt idx="1233">
                  <c:v>5.4357662322592676E-2</c:v>
                </c:pt>
                <c:pt idx="1234">
                  <c:v>5.7991946977686733E-2</c:v>
                </c:pt>
                <c:pt idx="1235">
                  <c:v>5.7991946977686733E-2</c:v>
                </c:pt>
                <c:pt idx="1236">
                  <c:v>6.6946789630613304E-2</c:v>
                </c:pt>
                <c:pt idx="1237">
                  <c:v>6.6946789630613304E-2</c:v>
                </c:pt>
                <c:pt idx="1238">
                  <c:v>6.6946789630613221E-2</c:v>
                </c:pt>
                <c:pt idx="1239">
                  <c:v>7.2550667148611747E-2</c:v>
                </c:pt>
                <c:pt idx="1240">
                  <c:v>7.9181246047624818E-2</c:v>
                </c:pt>
                <c:pt idx="1241">
                  <c:v>7.9181246047624818E-2</c:v>
                </c:pt>
                <c:pt idx="1242">
                  <c:v>7.9181246047624734E-2</c:v>
                </c:pt>
                <c:pt idx="1243">
                  <c:v>7.9181246047624818E-2</c:v>
                </c:pt>
                <c:pt idx="1244">
                  <c:v>7.9181246047624887E-2</c:v>
                </c:pt>
                <c:pt idx="1245">
                  <c:v>7.9181246047624887E-2</c:v>
                </c:pt>
                <c:pt idx="1246">
                  <c:v>7.9181246047624887E-2</c:v>
                </c:pt>
                <c:pt idx="1247">
                  <c:v>7.9181246047624887E-2</c:v>
                </c:pt>
                <c:pt idx="1248">
                  <c:v>7.9181246047624818E-2</c:v>
                </c:pt>
                <c:pt idx="1249">
                  <c:v>9.1770373355645363E-2</c:v>
                </c:pt>
                <c:pt idx="1250">
                  <c:v>9.3904502868331186E-2</c:v>
                </c:pt>
                <c:pt idx="1251">
                  <c:v>9.691001300805642E-2</c:v>
                </c:pt>
                <c:pt idx="1252">
                  <c:v>9.691001300805642E-2</c:v>
                </c:pt>
                <c:pt idx="1253">
                  <c:v>9.691001300805642E-2</c:v>
                </c:pt>
                <c:pt idx="1254">
                  <c:v>9.691001300805642E-2</c:v>
                </c:pt>
                <c:pt idx="1255">
                  <c:v>9.691001300805642E-2</c:v>
                </c:pt>
                <c:pt idx="1256">
                  <c:v>9.691001300805642E-2</c:v>
                </c:pt>
                <c:pt idx="1257">
                  <c:v>9.691001300805642E-2</c:v>
                </c:pt>
                <c:pt idx="1258">
                  <c:v>9.691001300805642E-2</c:v>
                </c:pt>
                <c:pt idx="1259">
                  <c:v>9.691001300805642E-2</c:v>
                </c:pt>
                <c:pt idx="1260">
                  <c:v>0.109144469425068</c:v>
                </c:pt>
                <c:pt idx="1261">
                  <c:v>0.10914446942506807</c:v>
                </c:pt>
                <c:pt idx="1262">
                  <c:v>0.10914446942506816</c:v>
                </c:pt>
                <c:pt idx="1263">
                  <c:v>0.11394335230683671</c:v>
                </c:pt>
                <c:pt idx="1264">
                  <c:v>0.11394335230683671</c:v>
                </c:pt>
                <c:pt idx="1265">
                  <c:v>0.11809931207799448</c:v>
                </c:pt>
                <c:pt idx="1266">
                  <c:v>0.1249387366083</c:v>
                </c:pt>
                <c:pt idx="1267">
                  <c:v>0.12493873660829993</c:v>
                </c:pt>
                <c:pt idx="1268">
                  <c:v>0.12493873660829993</c:v>
                </c:pt>
                <c:pt idx="1269">
                  <c:v>0.12493873660829993</c:v>
                </c:pt>
                <c:pt idx="1270">
                  <c:v>0.12493873660829993</c:v>
                </c:pt>
                <c:pt idx="1271">
                  <c:v>0.12493873660829993</c:v>
                </c:pt>
                <c:pt idx="1272">
                  <c:v>0.1249387366083</c:v>
                </c:pt>
                <c:pt idx="1273">
                  <c:v>0.1249387366083</c:v>
                </c:pt>
                <c:pt idx="1274">
                  <c:v>0.1249387366083</c:v>
                </c:pt>
                <c:pt idx="1275">
                  <c:v>0.13262556527459102</c:v>
                </c:pt>
                <c:pt idx="1276">
                  <c:v>0.13469857389745624</c:v>
                </c:pt>
                <c:pt idx="1277">
                  <c:v>0.14612803567823793</c:v>
                </c:pt>
                <c:pt idx="1278">
                  <c:v>0.14612803567823801</c:v>
                </c:pt>
                <c:pt idx="1279">
                  <c:v>0.14612803567823793</c:v>
                </c:pt>
                <c:pt idx="1280">
                  <c:v>0.15970084286751188</c:v>
                </c:pt>
                <c:pt idx="1281">
                  <c:v>0.15970084286751188</c:v>
                </c:pt>
                <c:pt idx="1282">
                  <c:v>0.16633142176652502</c:v>
                </c:pt>
                <c:pt idx="1283">
                  <c:v>0.17609125905568129</c:v>
                </c:pt>
                <c:pt idx="1284">
                  <c:v>0.17609125905568118</c:v>
                </c:pt>
                <c:pt idx="1285">
                  <c:v>0.17609125905568118</c:v>
                </c:pt>
                <c:pt idx="1286">
                  <c:v>0.17609125905568118</c:v>
                </c:pt>
                <c:pt idx="1287">
                  <c:v>0.17609125905568118</c:v>
                </c:pt>
                <c:pt idx="1288">
                  <c:v>0.17609125905568118</c:v>
                </c:pt>
                <c:pt idx="1289">
                  <c:v>0.17609125905568118</c:v>
                </c:pt>
                <c:pt idx="1290">
                  <c:v>0.17609125905568118</c:v>
                </c:pt>
                <c:pt idx="1291">
                  <c:v>0.17609125905568118</c:v>
                </c:pt>
                <c:pt idx="1292">
                  <c:v>0.17609125905568118</c:v>
                </c:pt>
                <c:pt idx="1293">
                  <c:v>0.17609125905568118</c:v>
                </c:pt>
                <c:pt idx="1294">
                  <c:v>0.17609125905568118</c:v>
                </c:pt>
                <c:pt idx="1295">
                  <c:v>0.17609125905568118</c:v>
                </c:pt>
                <c:pt idx="1296">
                  <c:v>0.17609125905568118</c:v>
                </c:pt>
                <c:pt idx="1297">
                  <c:v>0.17609125905568129</c:v>
                </c:pt>
                <c:pt idx="1298">
                  <c:v>0.17609125905568124</c:v>
                </c:pt>
                <c:pt idx="1299">
                  <c:v>0.18094376185009331</c:v>
                </c:pt>
                <c:pt idx="1300">
                  <c:v>0.19188552623891317</c:v>
                </c:pt>
                <c:pt idx="1301">
                  <c:v>0.1938200260161129</c:v>
                </c:pt>
                <c:pt idx="1302">
                  <c:v>0.19629464514396813</c:v>
                </c:pt>
                <c:pt idx="1303">
                  <c:v>0.19957235490520417</c:v>
                </c:pt>
                <c:pt idx="1304">
                  <c:v>0.20411998265592474</c:v>
                </c:pt>
                <c:pt idx="1305">
                  <c:v>0.20411998265592474</c:v>
                </c:pt>
                <c:pt idx="1306">
                  <c:v>0.20411998265592479</c:v>
                </c:pt>
                <c:pt idx="1307">
                  <c:v>0.21085336531489318</c:v>
                </c:pt>
                <c:pt idx="1308">
                  <c:v>0.21085336531489324</c:v>
                </c:pt>
                <c:pt idx="1309">
                  <c:v>0.21387981994508098</c:v>
                </c:pt>
                <c:pt idx="1310">
                  <c:v>0.21387981994508107</c:v>
                </c:pt>
                <c:pt idx="1311">
                  <c:v>0.22184874961635639</c:v>
                </c:pt>
                <c:pt idx="1312">
                  <c:v>0.22184874961635639</c:v>
                </c:pt>
                <c:pt idx="1313">
                  <c:v>0.22184874961635639</c:v>
                </c:pt>
                <c:pt idx="1314">
                  <c:v>0.22184874961635639</c:v>
                </c:pt>
                <c:pt idx="1315">
                  <c:v>0.22184874961635639</c:v>
                </c:pt>
                <c:pt idx="1316">
                  <c:v>0.22184874961635645</c:v>
                </c:pt>
                <c:pt idx="1317">
                  <c:v>0.22184874961635645</c:v>
                </c:pt>
                <c:pt idx="1318">
                  <c:v>0.22184874961635645</c:v>
                </c:pt>
                <c:pt idx="1319">
                  <c:v>0.22184874961635645</c:v>
                </c:pt>
                <c:pt idx="1320">
                  <c:v>0.23044892137827386</c:v>
                </c:pt>
                <c:pt idx="1321">
                  <c:v>0.23408320603336796</c:v>
                </c:pt>
                <c:pt idx="1322">
                  <c:v>0.23408320603336807</c:v>
                </c:pt>
                <c:pt idx="1323">
                  <c:v>0.23408320603336796</c:v>
                </c:pt>
                <c:pt idx="1324">
                  <c:v>0.23408320603336791</c:v>
                </c:pt>
                <c:pt idx="1325">
                  <c:v>0.23408320603336796</c:v>
                </c:pt>
                <c:pt idx="1326">
                  <c:v>0.23408320603336796</c:v>
                </c:pt>
                <c:pt idx="1327">
                  <c:v>0.23976033892505849</c:v>
                </c:pt>
                <c:pt idx="1328">
                  <c:v>0.2430380486862945</c:v>
                </c:pt>
                <c:pt idx="1329">
                  <c:v>0.24303804868629439</c:v>
                </c:pt>
                <c:pt idx="1330">
                  <c:v>0.24303804868629439</c:v>
                </c:pt>
                <c:pt idx="1331">
                  <c:v>0.25527250510330601</c:v>
                </c:pt>
                <c:pt idx="1332">
                  <c:v>0.25527250510330612</c:v>
                </c:pt>
                <c:pt idx="1333">
                  <c:v>0.25527250510330607</c:v>
                </c:pt>
                <c:pt idx="1334">
                  <c:v>0.25963731050575611</c:v>
                </c:pt>
                <c:pt idx="1335">
                  <c:v>0.26324143477458145</c:v>
                </c:pt>
                <c:pt idx="1336">
                  <c:v>0.26884531229257985</c:v>
                </c:pt>
                <c:pt idx="1337">
                  <c:v>0.26884531229258002</c:v>
                </c:pt>
                <c:pt idx="1338">
                  <c:v>0.27300127206373764</c:v>
                </c:pt>
                <c:pt idx="1339">
                  <c:v>0.27875360095282897</c:v>
                </c:pt>
                <c:pt idx="1340">
                  <c:v>0.30102999566398131</c:v>
                </c:pt>
                <c:pt idx="1341">
                  <c:v>0.30102999566398114</c:v>
                </c:pt>
                <c:pt idx="1342">
                  <c:v>0.3010299956639812</c:v>
                </c:pt>
                <c:pt idx="1343">
                  <c:v>0.30102999566398131</c:v>
                </c:pt>
                <c:pt idx="1344">
                  <c:v>0.3010299956639812</c:v>
                </c:pt>
                <c:pt idx="1345">
                  <c:v>0.3010299956639812</c:v>
                </c:pt>
                <c:pt idx="1346">
                  <c:v>0.3010299956639812</c:v>
                </c:pt>
                <c:pt idx="1347">
                  <c:v>0.3010299956639812</c:v>
                </c:pt>
                <c:pt idx="1348">
                  <c:v>0.3010299956639812</c:v>
                </c:pt>
                <c:pt idx="1349">
                  <c:v>0.3010299956639812</c:v>
                </c:pt>
                <c:pt idx="1350">
                  <c:v>0.3010299956639812</c:v>
                </c:pt>
                <c:pt idx="1351">
                  <c:v>0.3010299956639812</c:v>
                </c:pt>
                <c:pt idx="1352">
                  <c:v>0.3010299956639812</c:v>
                </c:pt>
                <c:pt idx="1353">
                  <c:v>0.30102999566398114</c:v>
                </c:pt>
                <c:pt idx="1354">
                  <c:v>0.3010299956639812</c:v>
                </c:pt>
                <c:pt idx="1355">
                  <c:v>0.3010299956639812</c:v>
                </c:pt>
                <c:pt idx="1356">
                  <c:v>0.3010299956639812</c:v>
                </c:pt>
                <c:pt idx="1357">
                  <c:v>0.3010299956639812</c:v>
                </c:pt>
                <c:pt idx="1358">
                  <c:v>0.3010299956639812</c:v>
                </c:pt>
                <c:pt idx="1359">
                  <c:v>0.3010299956639812</c:v>
                </c:pt>
                <c:pt idx="1360">
                  <c:v>0.3010299956639812</c:v>
                </c:pt>
                <c:pt idx="1361">
                  <c:v>0.3010299956639812</c:v>
                </c:pt>
                <c:pt idx="1362">
                  <c:v>0.3010299956639812</c:v>
                </c:pt>
                <c:pt idx="1363">
                  <c:v>0.3010299956639812</c:v>
                </c:pt>
                <c:pt idx="1364">
                  <c:v>0.3010299956639812</c:v>
                </c:pt>
                <c:pt idx="1365">
                  <c:v>0.3010299956639812</c:v>
                </c:pt>
                <c:pt idx="1366">
                  <c:v>0.3010299956639812</c:v>
                </c:pt>
                <c:pt idx="1367">
                  <c:v>0.3010299956639812</c:v>
                </c:pt>
                <c:pt idx="1368">
                  <c:v>0.3010299956639812</c:v>
                </c:pt>
                <c:pt idx="1369">
                  <c:v>0.3010299956639812</c:v>
                </c:pt>
                <c:pt idx="1370">
                  <c:v>0.3010299956639812</c:v>
                </c:pt>
                <c:pt idx="1371">
                  <c:v>0.3010299956639812</c:v>
                </c:pt>
                <c:pt idx="1372">
                  <c:v>0.3010299956639812</c:v>
                </c:pt>
                <c:pt idx="1373">
                  <c:v>0.3010299956639812</c:v>
                </c:pt>
                <c:pt idx="1374">
                  <c:v>0.3010299956639812</c:v>
                </c:pt>
                <c:pt idx="1375">
                  <c:v>0.3010299956639812</c:v>
                </c:pt>
                <c:pt idx="1376">
                  <c:v>0.3010299956639812</c:v>
                </c:pt>
                <c:pt idx="1377">
                  <c:v>0.3010299956639812</c:v>
                </c:pt>
                <c:pt idx="1378">
                  <c:v>0.3010299956639812</c:v>
                </c:pt>
                <c:pt idx="1379">
                  <c:v>0.3010299956639812</c:v>
                </c:pt>
                <c:pt idx="1380">
                  <c:v>0.30102999566398114</c:v>
                </c:pt>
                <c:pt idx="1381">
                  <c:v>0.30102999566398131</c:v>
                </c:pt>
                <c:pt idx="1382">
                  <c:v>0.30102999566398131</c:v>
                </c:pt>
                <c:pt idx="1383">
                  <c:v>0.31361912297200173</c:v>
                </c:pt>
                <c:pt idx="1384">
                  <c:v>0.33099321904142431</c:v>
                </c:pt>
                <c:pt idx="1385">
                  <c:v>0.33099321904142448</c:v>
                </c:pt>
                <c:pt idx="1386">
                  <c:v>0.33099321904142448</c:v>
                </c:pt>
                <c:pt idx="1387">
                  <c:v>0.33321467903538232</c:v>
                </c:pt>
                <c:pt idx="1388">
                  <c:v>0.33579210192319303</c:v>
                </c:pt>
                <c:pt idx="1389">
                  <c:v>0.3357921019231932</c:v>
                </c:pt>
                <c:pt idx="1390">
                  <c:v>0.3357921019231932</c:v>
                </c:pt>
                <c:pt idx="1391">
                  <c:v>0.33724216831842602</c:v>
                </c:pt>
                <c:pt idx="1392">
                  <c:v>0.34242268082220617</c:v>
                </c:pt>
                <c:pt idx="1393">
                  <c:v>0.34933467523853634</c:v>
                </c:pt>
                <c:pt idx="1394">
                  <c:v>0.35218251811136242</c:v>
                </c:pt>
                <c:pt idx="1395">
                  <c:v>0.35218251811136242</c:v>
                </c:pt>
                <c:pt idx="1396">
                  <c:v>0.35218251811136247</c:v>
                </c:pt>
                <c:pt idx="1397">
                  <c:v>0.35218251811136247</c:v>
                </c:pt>
                <c:pt idx="1398">
                  <c:v>0.35218251811136247</c:v>
                </c:pt>
                <c:pt idx="1399">
                  <c:v>0.35218251811136247</c:v>
                </c:pt>
                <c:pt idx="1400">
                  <c:v>0.35218251811136247</c:v>
                </c:pt>
                <c:pt idx="1401">
                  <c:v>0.35218251811136247</c:v>
                </c:pt>
                <c:pt idx="1402">
                  <c:v>0.35218251811136247</c:v>
                </c:pt>
                <c:pt idx="1403">
                  <c:v>0.35654732351381252</c:v>
                </c:pt>
                <c:pt idx="1404">
                  <c:v>0.36172783601759284</c:v>
                </c:pt>
                <c:pt idx="1405">
                  <c:v>0.36797678529459449</c:v>
                </c:pt>
                <c:pt idx="1406">
                  <c:v>0.36797678529459443</c:v>
                </c:pt>
                <c:pt idx="1407">
                  <c:v>0.36797678529459432</c:v>
                </c:pt>
                <c:pt idx="1408">
                  <c:v>0.36797678529459443</c:v>
                </c:pt>
                <c:pt idx="1409">
                  <c:v>0.3723859041996494</c:v>
                </c:pt>
                <c:pt idx="1410">
                  <c:v>0.38021124171160592</c:v>
                </c:pt>
                <c:pt idx="1411">
                  <c:v>0.38021124171160603</c:v>
                </c:pt>
                <c:pt idx="1412">
                  <c:v>0.38021124171160592</c:v>
                </c:pt>
                <c:pt idx="1413">
                  <c:v>0.38021124171160603</c:v>
                </c:pt>
                <c:pt idx="1414">
                  <c:v>0.38535088136401707</c:v>
                </c:pt>
                <c:pt idx="1415">
                  <c:v>0.38535088136401707</c:v>
                </c:pt>
                <c:pt idx="1416">
                  <c:v>0.38535088136401707</c:v>
                </c:pt>
                <c:pt idx="1417">
                  <c:v>0.39120662601306916</c:v>
                </c:pt>
                <c:pt idx="1418">
                  <c:v>0.3979400086720376</c:v>
                </c:pt>
                <c:pt idx="1419">
                  <c:v>0.3979400086720376</c:v>
                </c:pt>
                <c:pt idx="1420">
                  <c:v>0.39794000867203766</c:v>
                </c:pt>
                <c:pt idx="1421">
                  <c:v>0.3979400086720376</c:v>
                </c:pt>
                <c:pt idx="1422">
                  <c:v>0.3979400086720376</c:v>
                </c:pt>
                <c:pt idx="1423">
                  <c:v>0.3979400086720376</c:v>
                </c:pt>
                <c:pt idx="1424">
                  <c:v>0.3979400086720376</c:v>
                </c:pt>
                <c:pt idx="1425">
                  <c:v>0.3979400086720376</c:v>
                </c:pt>
                <c:pt idx="1426">
                  <c:v>0.39794000867203766</c:v>
                </c:pt>
                <c:pt idx="1427">
                  <c:v>0.3979400086720376</c:v>
                </c:pt>
                <c:pt idx="1428">
                  <c:v>0.3979400086720376</c:v>
                </c:pt>
                <c:pt idx="1429">
                  <c:v>0.3979400086720376</c:v>
                </c:pt>
                <c:pt idx="1430">
                  <c:v>0.3979400086720376</c:v>
                </c:pt>
                <c:pt idx="1431">
                  <c:v>0.4101744650890492</c:v>
                </c:pt>
                <c:pt idx="1432">
                  <c:v>0.41497334797081792</c:v>
                </c:pt>
                <c:pt idx="1433">
                  <c:v>0.41912930774197571</c:v>
                </c:pt>
                <c:pt idx="1434">
                  <c:v>0.42177261767867291</c:v>
                </c:pt>
                <c:pt idx="1435">
                  <c:v>0.42276359239706973</c:v>
                </c:pt>
                <c:pt idx="1436">
                  <c:v>0.42596873227228121</c:v>
                </c:pt>
                <c:pt idx="1437">
                  <c:v>0.4259687322722811</c:v>
                </c:pt>
                <c:pt idx="1438">
                  <c:v>0.42596873227228121</c:v>
                </c:pt>
                <c:pt idx="1439">
                  <c:v>0.4259687322722811</c:v>
                </c:pt>
                <c:pt idx="1440">
                  <c:v>0.42934847292366174</c:v>
                </c:pt>
                <c:pt idx="1441">
                  <c:v>0.43933269383026258</c:v>
                </c:pt>
                <c:pt idx="1442">
                  <c:v>0.43933269383026263</c:v>
                </c:pt>
                <c:pt idx="1443">
                  <c:v>0.43933269383026274</c:v>
                </c:pt>
                <c:pt idx="1444">
                  <c:v>0.43933269383026263</c:v>
                </c:pt>
                <c:pt idx="1445">
                  <c:v>0.43933269383026263</c:v>
                </c:pt>
                <c:pt idx="1446">
                  <c:v>0.43933269383026263</c:v>
                </c:pt>
                <c:pt idx="1447">
                  <c:v>0.44493657134826115</c:v>
                </c:pt>
                <c:pt idx="1448">
                  <c:v>0.44715803134221921</c:v>
                </c:pt>
                <c:pt idx="1449">
                  <c:v>0.45229767099463047</c:v>
                </c:pt>
                <c:pt idx="1450">
                  <c:v>0.45229767099463025</c:v>
                </c:pt>
                <c:pt idx="1451">
                  <c:v>0.45593195564972433</c:v>
                </c:pt>
                <c:pt idx="1452">
                  <c:v>0.4607308385314931</c:v>
                </c:pt>
                <c:pt idx="1453">
                  <c:v>0.4607308385314931</c:v>
                </c:pt>
                <c:pt idx="1454">
                  <c:v>0.46073083853149316</c:v>
                </c:pt>
                <c:pt idx="1455">
                  <c:v>0.46488679830265089</c:v>
                </c:pt>
                <c:pt idx="1456">
                  <c:v>0.47712125471966244</c:v>
                </c:pt>
                <c:pt idx="1457">
                  <c:v>0.47712125471966238</c:v>
                </c:pt>
                <c:pt idx="1458">
                  <c:v>0.47712125471966238</c:v>
                </c:pt>
                <c:pt idx="1459">
                  <c:v>0.47712125471966238</c:v>
                </c:pt>
                <c:pt idx="1460">
                  <c:v>0.47712125471966238</c:v>
                </c:pt>
                <c:pt idx="1461">
                  <c:v>0.47712125471966238</c:v>
                </c:pt>
                <c:pt idx="1462">
                  <c:v>0.47712125471966238</c:v>
                </c:pt>
                <c:pt idx="1463">
                  <c:v>0.47712125471966238</c:v>
                </c:pt>
                <c:pt idx="1464">
                  <c:v>0.47712125471966238</c:v>
                </c:pt>
                <c:pt idx="1465">
                  <c:v>0.47712125471966238</c:v>
                </c:pt>
                <c:pt idx="1466">
                  <c:v>0.47712125471966238</c:v>
                </c:pt>
                <c:pt idx="1467">
                  <c:v>0.47712125471966238</c:v>
                </c:pt>
                <c:pt idx="1468">
                  <c:v>0.47712125471966238</c:v>
                </c:pt>
                <c:pt idx="1469">
                  <c:v>0.47712125471966238</c:v>
                </c:pt>
                <c:pt idx="1470">
                  <c:v>0.47712125471966238</c:v>
                </c:pt>
                <c:pt idx="1471">
                  <c:v>0.47712125471966238</c:v>
                </c:pt>
                <c:pt idx="1472">
                  <c:v>0.47712125471966238</c:v>
                </c:pt>
                <c:pt idx="1473">
                  <c:v>0.47712125471966238</c:v>
                </c:pt>
                <c:pt idx="1474">
                  <c:v>0.47712125471966244</c:v>
                </c:pt>
                <c:pt idx="1475">
                  <c:v>0.47712125471966238</c:v>
                </c:pt>
                <c:pt idx="1476">
                  <c:v>0.47712125471966238</c:v>
                </c:pt>
                <c:pt idx="1477">
                  <c:v>0.47712125471966238</c:v>
                </c:pt>
                <c:pt idx="1478">
                  <c:v>0.47712125471966244</c:v>
                </c:pt>
                <c:pt idx="1479">
                  <c:v>0.47712125471966244</c:v>
                </c:pt>
                <c:pt idx="1480">
                  <c:v>0.47712125471966244</c:v>
                </c:pt>
                <c:pt idx="1481">
                  <c:v>0.47712125471966244</c:v>
                </c:pt>
                <c:pt idx="1482">
                  <c:v>0.47712125471966238</c:v>
                </c:pt>
                <c:pt idx="1483">
                  <c:v>0.47712125471966238</c:v>
                </c:pt>
                <c:pt idx="1484">
                  <c:v>0.47712125471966244</c:v>
                </c:pt>
                <c:pt idx="1485">
                  <c:v>0.49485002168009407</c:v>
                </c:pt>
                <c:pt idx="1486">
                  <c:v>0.49732464080794947</c:v>
                </c:pt>
                <c:pt idx="1487">
                  <c:v>0.50514997831990582</c:v>
                </c:pt>
                <c:pt idx="1488">
                  <c:v>0.50514997831990593</c:v>
                </c:pt>
                <c:pt idx="1489">
                  <c:v>0.50930593809106373</c:v>
                </c:pt>
                <c:pt idx="1490">
                  <c:v>0.51188336097887432</c:v>
                </c:pt>
                <c:pt idx="1491">
                  <c:v>0.51188336097887432</c:v>
                </c:pt>
                <c:pt idx="1492">
                  <c:v>0.51188336097887432</c:v>
                </c:pt>
                <c:pt idx="1493">
                  <c:v>0.51851393987788741</c:v>
                </c:pt>
                <c:pt idx="1494">
                  <c:v>0.52287874528033762</c:v>
                </c:pt>
                <c:pt idx="1495">
                  <c:v>0.52287874528033751</c:v>
                </c:pt>
                <c:pt idx="1496">
                  <c:v>0.52287874528033762</c:v>
                </c:pt>
                <c:pt idx="1497">
                  <c:v>0.53147891704225514</c:v>
                </c:pt>
                <c:pt idx="1498">
                  <c:v>0.54406804435027556</c:v>
                </c:pt>
                <c:pt idx="1499">
                  <c:v>0.54406804435027567</c:v>
                </c:pt>
                <c:pt idx="1500">
                  <c:v>0.54406804435027567</c:v>
                </c:pt>
                <c:pt idx="1501">
                  <c:v>0.54406804435027567</c:v>
                </c:pt>
                <c:pt idx="1502">
                  <c:v>0.54406804435027567</c:v>
                </c:pt>
                <c:pt idx="1503">
                  <c:v>0.54406804435027556</c:v>
                </c:pt>
                <c:pt idx="1504">
                  <c:v>0.54406804435027556</c:v>
                </c:pt>
                <c:pt idx="1505">
                  <c:v>0.54406804435027556</c:v>
                </c:pt>
                <c:pt idx="1506">
                  <c:v>0.54406804435027556</c:v>
                </c:pt>
                <c:pt idx="1507">
                  <c:v>0.55630250076728727</c:v>
                </c:pt>
                <c:pt idx="1508">
                  <c:v>0.56427143043856265</c:v>
                </c:pt>
                <c:pt idx="1509">
                  <c:v>0.56427143043856254</c:v>
                </c:pt>
                <c:pt idx="1510">
                  <c:v>0.56427143043856254</c:v>
                </c:pt>
                <c:pt idx="1511">
                  <c:v>0.56427143043856254</c:v>
                </c:pt>
                <c:pt idx="1512">
                  <c:v>0.56987530795656116</c:v>
                </c:pt>
                <c:pt idx="1513">
                  <c:v>0.56987530795656116</c:v>
                </c:pt>
                <c:pt idx="1514">
                  <c:v>0.57403126772771884</c:v>
                </c:pt>
                <c:pt idx="1515">
                  <c:v>0.57403126772771873</c:v>
                </c:pt>
                <c:pt idx="1516">
                  <c:v>0.59106460702649921</c:v>
                </c:pt>
                <c:pt idx="1517">
                  <c:v>0.6020599913279624</c:v>
                </c:pt>
                <c:pt idx="1518">
                  <c:v>0.6020599913279624</c:v>
                </c:pt>
                <c:pt idx="1519">
                  <c:v>0.6020599913279624</c:v>
                </c:pt>
                <c:pt idx="1520">
                  <c:v>0.6020599913279624</c:v>
                </c:pt>
                <c:pt idx="1521">
                  <c:v>0.6020599913279624</c:v>
                </c:pt>
                <c:pt idx="1522">
                  <c:v>0.6020599913279624</c:v>
                </c:pt>
                <c:pt idx="1523">
                  <c:v>0.6020599913279624</c:v>
                </c:pt>
                <c:pt idx="1524">
                  <c:v>0.6020599913279624</c:v>
                </c:pt>
                <c:pt idx="1525">
                  <c:v>0.6020599913279624</c:v>
                </c:pt>
                <c:pt idx="1526">
                  <c:v>0.6020599913279624</c:v>
                </c:pt>
                <c:pt idx="1527">
                  <c:v>0.6020599913279624</c:v>
                </c:pt>
                <c:pt idx="1528">
                  <c:v>0.6020599913279624</c:v>
                </c:pt>
                <c:pt idx="1529">
                  <c:v>0.6020599913279624</c:v>
                </c:pt>
                <c:pt idx="1530">
                  <c:v>0.60205999132796251</c:v>
                </c:pt>
                <c:pt idx="1531">
                  <c:v>0.6020599913279624</c:v>
                </c:pt>
                <c:pt idx="1532">
                  <c:v>0.6020599913279624</c:v>
                </c:pt>
                <c:pt idx="1533">
                  <c:v>0.6020599913279624</c:v>
                </c:pt>
                <c:pt idx="1534">
                  <c:v>0.61978875828839397</c:v>
                </c:pt>
                <c:pt idx="1535">
                  <c:v>0.61978875828839408</c:v>
                </c:pt>
                <c:pt idx="1536">
                  <c:v>0.62324929039790045</c:v>
                </c:pt>
                <c:pt idx="1537">
                  <c:v>0.62324929039790034</c:v>
                </c:pt>
                <c:pt idx="1538">
                  <c:v>0.6283889300503116</c:v>
                </c:pt>
                <c:pt idx="1539">
                  <c:v>0.62838893005031149</c:v>
                </c:pt>
                <c:pt idx="1540">
                  <c:v>0.62949823967490215</c:v>
                </c:pt>
                <c:pt idx="1541">
                  <c:v>0.63008871492820606</c:v>
                </c:pt>
                <c:pt idx="1542">
                  <c:v>0.63472910808133076</c:v>
                </c:pt>
                <c:pt idx="1543">
                  <c:v>0.63682209758717434</c:v>
                </c:pt>
                <c:pt idx="1544">
                  <c:v>0.64097805735833202</c:v>
                </c:pt>
                <c:pt idx="1545">
                  <c:v>0.64626365382001583</c:v>
                </c:pt>
                <c:pt idx="1546">
                  <c:v>0.65321251377534362</c:v>
                </c:pt>
                <c:pt idx="1547">
                  <c:v>0.65321251377534373</c:v>
                </c:pt>
                <c:pt idx="1548">
                  <c:v>0.65321251377534373</c:v>
                </c:pt>
                <c:pt idx="1549">
                  <c:v>0.65757731917779383</c:v>
                </c:pt>
                <c:pt idx="1550">
                  <c:v>0.66275783168157409</c:v>
                </c:pt>
                <c:pt idx="1551">
                  <c:v>0.66275783168157409</c:v>
                </c:pt>
                <c:pt idx="1552">
                  <c:v>0.66900678095857558</c:v>
                </c:pt>
                <c:pt idx="1553">
                  <c:v>0.66900678095857569</c:v>
                </c:pt>
                <c:pt idx="1554">
                  <c:v>0.66900678095857569</c:v>
                </c:pt>
                <c:pt idx="1555">
                  <c:v>0.66900678095857558</c:v>
                </c:pt>
                <c:pt idx="1556">
                  <c:v>0.66900678095857558</c:v>
                </c:pt>
                <c:pt idx="1557">
                  <c:v>0.68359514276906463</c:v>
                </c:pt>
                <c:pt idx="1558">
                  <c:v>0.68638087702799822</c:v>
                </c:pt>
                <c:pt idx="1559">
                  <c:v>0.68797462003455567</c:v>
                </c:pt>
                <c:pt idx="1560">
                  <c:v>0.69897000433601875</c:v>
                </c:pt>
                <c:pt idx="1561">
                  <c:v>0.69897000433601886</c:v>
                </c:pt>
                <c:pt idx="1562">
                  <c:v>0.69897000433601886</c:v>
                </c:pt>
                <c:pt idx="1563">
                  <c:v>0.69897000433601886</c:v>
                </c:pt>
                <c:pt idx="1564">
                  <c:v>0.69897000433601886</c:v>
                </c:pt>
                <c:pt idx="1565">
                  <c:v>0.69897000433601886</c:v>
                </c:pt>
                <c:pt idx="1566">
                  <c:v>0.69897000433601886</c:v>
                </c:pt>
                <c:pt idx="1567">
                  <c:v>0.69897000433601886</c:v>
                </c:pt>
                <c:pt idx="1568">
                  <c:v>0.69897000433601886</c:v>
                </c:pt>
                <c:pt idx="1569">
                  <c:v>0.69897000433601886</c:v>
                </c:pt>
                <c:pt idx="1570">
                  <c:v>0.69897000433601886</c:v>
                </c:pt>
                <c:pt idx="1571">
                  <c:v>0.69897000433601886</c:v>
                </c:pt>
                <c:pt idx="1572">
                  <c:v>0.69897000433601886</c:v>
                </c:pt>
                <c:pt idx="1573">
                  <c:v>0.69897000433601886</c:v>
                </c:pt>
                <c:pt idx="1574">
                  <c:v>0.69897000433601886</c:v>
                </c:pt>
                <c:pt idx="1575">
                  <c:v>0.69897000433601886</c:v>
                </c:pt>
                <c:pt idx="1576">
                  <c:v>0.69897000433601886</c:v>
                </c:pt>
                <c:pt idx="1577">
                  <c:v>0.69897000433601886</c:v>
                </c:pt>
                <c:pt idx="1578">
                  <c:v>0.69897000433601886</c:v>
                </c:pt>
                <c:pt idx="1579">
                  <c:v>0.70472233322511035</c:v>
                </c:pt>
                <c:pt idx="1580">
                  <c:v>0.71321044345062912</c:v>
                </c:pt>
                <c:pt idx="1581">
                  <c:v>0.71600334363479912</c:v>
                </c:pt>
                <c:pt idx="1582">
                  <c:v>0.71600334363479923</c:v>
                </c:pt>
                <c:pt idx="1583">
                  <c:v>0.72015930340595691</c:v>
                </c:pt>
                <c:pt idx="1584">
                  <c:v>0.72015930340595691</c:v>
                </c:pt>
                <c:pt idx="1585">
                  <c:v>0.72699872793626241</c:v>
                </c:pt>
                <c:pt idx="1586">
                  <c:v>0.72699872793626241</c:v>
                </c:pt>
                <c:pt idx="1587">
                  <c:v>0.7323937598229685</c:v>
                </c:pt>
                <c:pt idx="1588">
                  <c:v>0.74036268949424389</c:v>
                </c:pt>
                <c:pt idx="1589">
                  <c:v>0.74036268949424378</c:v>
                </c:pt>
                <c:pt idx="1590">
                  <c:v>0.74748243061719188</c:v>
                </c:pt>
                <c:pt idx="1591">
                  <c:v>0.74818802700620035</c:v>
                </c:pt>
                <c:pt idx="1592">
                  <c:v>0.75332766665861139</c:v>
                </c:pt>
                <c:pt idx="1593">
                  <c:v>0.75332766665861151</c:v>
                </c:pt>
                <c:pt idx="1594">
                  <c:v>0.75332766665861151</c:v>
                </c:pt>
                <c:pt idx="1595">
                  <c:v>0.75332766665861139</c:v>
                </c:pt>
                <c:pt idx="1596">
                  <c:v>0.75332766665861151</c:v>
                </c:pt>
                <c:pt idx="1597">
                  <c:v>0.75966784468963044</c:v>
                </c:pt>
                <c:pt idx="1598">
                  <c:v>0.76591679396663193</c:v>
                </c:pt>
                <c:pt idx="1599">
                  <c:v>0.76591679396663193</c:v>
                </c:pt>
                <c:pt idx="1600">
                  <c:v>0.76839141309448755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0.77815125038364352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0.77815125038364352</c:v>
                </c:pt>
                <c:pt idx="1614">
                  <c:v>0.77815125038364352</c:v>
                </c:pt>
                <c:pt idx="1615">
                  <c:v>0.77815125038364363</c:v>
                </c:pt>
                <c:pt idx="1616">
                  <c:v>0.77815125038364352</c:v>
                </c:pt>
                <c:pt idx="1617">
                  <c:v>0.79394551756687559</c:v>
                </c:pt>
                <c:pt idx="1618">
                  <c:v>0.79588001734407521</c:v>
                </c:pt>
                <c:pt idx="1619">
                  <c:v>0.79588001734407532</c:v>
                </c:pt>
                <c:pt idx="1620">
                  <c:v>0.79588001734407532</c:v>
                </c:pt>
                <c:pt idx="1621">
                  <c:v>0.80448018910599273</c:v>
                </c:pt>
                <c:pt idx="1622">
                  <c:v>0.8061799739838873</c:v>
                </c:pt>
                <c:pt idx="1623">
                  <c:v>0.80918548412361235</c:v>
                </c:pt>
                <c:pt idx="1624">
                  <c:v>0.81291335664285558</c:v>
                </c:pt>
                <c:pt idx="1625">
                  <c:v>0.81291335664285558</c:v>
                </c:pt>
                <c:pt idx="1626">
                  <c:v>0.81291335664285558</c:v>
                </c:pt>
                <c:pt idx="1627">
                  <c:v>0.83942090712256645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0.85387196432176204</c:v>
                </c:pt>
                <c:pt idx="1633">
                  <c:v>0.86033800657099357</c:v>
                </c:pt>
                <c:pt idx="1634">
                  <c:v>0.86247213608367956</c:v>
                </c:pt>
                <c:pt idx="1635">
                  <c:v>0.86530142610254379</c:v>
                </c:pt>
                <c:pt idx="1636">
                  <c:v>0.87506126339170009</c:v>
                </c:pt>
                <c:pt idx="1637">
                  <c:v>0.87506126339170009</c:v>
                </c:pt>
                <c:pt idx="1638">
                  <c:v>0.88081359228079148</c:v>
                </c:pt>
                <c:pt idx="1639">
                  <c:v>0.88605664769316339</c:v>
                </c:pt>
                <c:pt idx="1640">
                  <c:v>0.89209460269048035</c:v>
                </c:pt>
                <c:pt idx="1641">
                  <c:v>0.89812656746039365</c:v>
                </c:pt>
                <c:pt idx="1642">
                  <c:v>0.89854235924122305</c:v>
                </c:pt>
                <c:pt idx="1643">
                  <c:v>0.89854235924122305</c:v>
                </c:pt>
                <c:pt idx="1644">
                  <c:v>0.90308998699194365</c:v>
                </c:pt>
                <c:pt idx="1645">
                  <c:v>0.90308998699194354</c:v>
                </c:pt>
                <c:pt idx="1646">
                  <c:v>0.90308998699194354</c:v>
                </c:pt>
                <c:pt idx="1647">
                  <c:v>0.90308998699194354</c:v>
                </c:pt>
                <c:pt idx="1648">
                  <c:v>0.90308998699194354</c:v>
                </c:pt>
                <c:pt idx="1649">
                  <c:v>0.90308998699194354</c:v>
                </c:pt>
                <c:pt idx="1650">
                  <c:v>0.90308998699194354</c:v>
                </c:pt>
                <c:pt idx="1651">
                  <c:v>0.90308998699194343</c:v>
                </c:pt>
                <c:pt idx="1652">
                  <c:v>0.91077681565823465</c:v>
                </c:pt>
                <c:pt idx="1653">
                  <c:v>0.91645394854992512</c:v>
                </c:pt>
                <c:pt idx="1654">
                  <c:v>0.92081875395237534</c:v>
                </c:pt>
                <c:pt idx="1655">
                  <c:v>0.92427928606188181</c:v>
                </c:pt>
                <c:pt idx="1656">
                  <c:v>0.92941892571429274</c:v>
                </c:pt>
                <c:pt idx="1657">
                  <c:v>0.93333151507734269</c:v>
                </c:pt>
                <c:pt idx="1658">
                  <c:v>0.93449845124356767</c:v>
                </c:pt>
                <c:pt idx="1659">
                  <c:v>0.93785209325115559</c:v>
                </c:pt>
                <c:pt idx="1660">
                  <c:v>0.93785209325115559</c:v>
                </c:pt>
                <c:pt idx="1661">
                  <c:v>0.93785209325115559</c:v>
                </c:pt>
                <c:pt idx="1662">
                  <c:v>0.93785209325115559</c:v>
                </c:pt>
                <c:pt idx="1663">
                  <c:v>0.94200805302231327</c:v>
                </c:pt>
                <c:pt idx="1664">
                  <c:v>0.94200805302231339</c:v>
                </c:pt>
                <c:pt idx="1665">
                  <c:v>0.94200805302231327</c:v>
                </c:pt>
                <c:pt idx="1666">
                  <c:v>0.95051463692008165</c:v>
                </c:pt>
                <c:pt idx="1667">
                  <c:v>0.95424250943932487</c:v>
                </c:pt>
                <c:pt idx="1668">
                  <c:v>0.95424250943932487</c:v>
                </c:pt>
                <c:pt idx="1669">
                  <c:v>0.95424250943932487</c:v>
                </c:pt>
                <c:pt idx="1670">
                  <c:v>0.95424250943932487</c:v>
                </c:pt>
                <c:pt idx="1671">
                  <c:v>0.95424250943932498</c:v>
                </c:pt>
                <c:pt idx="1672">
                  <c:v>0.95424250943932487</c:v>
                </c:pt>
                <c:pt idx="1673">
                  <c:v>0.95424250943932487</c:v>
                </c:pt>
                <c:pt idx="1674">
                  <c:v>0.95424250943932487</c:v>
                </c:pt>
                <c:pt idx="1675">
                  <c:v>0.95424250943932487</c:v>
                </c:pt>
                <c:pt idx="1676">
                  <c:v>0.95424250943932487</c:v>
                </c:pt>
                <c:pt idx="1677">
                  <c:v>0.96108193396963049</c:v>
                </c:pt>
                <c:pt idx="1678">
                  <c:v>0.97003677662255683</c:v>
                </c:pt>
                <c:pt idx="1679">
                  <c:v>0.97772360528884794</c:v>
                </c:pt>
                <c:pt idx="1680">
                  <c:v>0.97772360528884772</c:v>
                </c:pt>
                <c:pt idx="1681">
                  <c:v>0.97772360528884772</c:v>
                </c:pt>
                <c:pt idx="1682">
                  <c:v>0.97772360528884772</c:v>
                </c:pt>
                <c:pt idx="1683">
                  <c:v>0.97772360528884772</c:v>
                </c:pt>
                <c:pt idx="1684">
                  <c:v>0.97772360528884783</c:v>
                </c:pt>
                <c:pt idx="1685">
                  <c:v>0.98657702703056782</c:v>
                </c:pt>
                <c:pt idx="1686">
                  <c:v>0.98741087269197958</c:v>
                </c:pt>
                <c:pt idx="1687">
                  <c:v>0.98741087269197958</c:v>
                </c:pt>
                <c:pt idx="1688">
                  <c:v>0.9890046156985367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1.0039302936284324</c:v>
                </c:pt>
                <c:pt idx="1701">
                  <c:v>1.0086001717619175</c:v>
                </c:pt>
                <c:pt idx="1702">
                  <c:v>1.0107238653917732</c:v>
                </c:pt>
                <c:pt idx="1703">
                  <c:v>1.012837224705172</c:v>
                </c:pt>
                <c:pt idx="1704">
                  <c:v>1.0211892990699381</c:v>
                </c:pt>
                <c:pt idx="1705">
                  <c:v>1.0211892990699381</c:v>
                </c:pt>
                <c:pt idx="1706">
                  <c:v>1.0280287236002434</c:v>
                </c:pt>
                <c:pt idx="1707">
                  <c:v>1.0280287236002437</c:v>
                </c:pt>
                <c:pt idx="1708">
                  <c:v>1.0280287236002434</c:v>
                </c:pt>
                <c:pt idx="1709">
                  <c:v>1.0314084642516241</c:v>
                </c:pt>
                <c:pt idx="1710">
                  <c:v>1.0347621062592121</c:v>
                </c:pt>
                <c:pt idx="1711">
                  <c:v>1.0413926851582251</c:v>
                </c:pt>
                <c:pt idx="1712">
                  <c:v>1.0413926851582251</c:v>
                </c:pt>
                <c:pt idx="1713">
                  <c:v>1.0413926851582249</c:v>
                </c:pt>
                <c:pt idx="1714">
                  <c:v>1.0413926851582251</c:v>
                </c:pt>
                <c:pt idx="1715">
                  <c:v>1.0413926851582249</c:v>
                </c:pt>
                <c:pt idx="1716">
                  <c:v>1.045757490560675</c:v>
                </c:pt>
                <c:pt idx="1717">
                  <c:v>1.045757490560675</c:v>
                </c:pt>
                <c:pt idx="1718">
                  <c:v>1.0511525224473812</c:v>
                </c:pt>
                <c:pt idx="1719">
                  <c:v>1.0606978403536118</c:v>
                </c:pt>
                <c:pt idx="1720">
                  <c:v>1.0606978403536116</c:v>
                </c:pt>
                <c:pt idx="1721">
                  <c:v>1.0606978403536118</c:v>
                </c:pt>
                <c:pt idx="1722">
                  <c:v>1.0669467896306131</c:v>
                </c:pt>
                <c:pt idx="1723">
                  <c:v>1.0743287432532129</c:v>
                </c:pt>
                <c:pt idx="1724">
                  <c:v>1.0791812460476247</c:v>
                </c:pt>
                <c:pt idx="1725">
                  <c:v>1.0791812460476247</c:v>
                </c:pt>
                <c:pt idx="1726">
                  <c:v>1.0791812460476249</c:v>
                </c:pt>
                <c:pt idx="1727">
                  <c:v>1.0791812460476249</c:v>
                </c:pt>
                <c:pt idx="1728">
                  <c:v>1.0791812460476247</c:v>
                </c:pt>
                <c:pt idx="1729">
                  <c:v>1.0791812460476247</c:v>
                </c:pt>
                <c:pt idx="1730">
                  <c:v>1.0791812460476247</c:v>
                </c:pt>
                <c:pt idx="1731">
                  <c:v>1.0791812460476247</c:v>
                </c:pt>
                <c:pt idx="1732">
                  <c:v>1.0791812460476247</c:v>
                </c:pt>
                <c:pt idx="1733">
                  <c:v>1.0881360887005516</c:v>
                </c:pt>
                <c:pt idx="1734">
                  <c:v>1.0899051114393981</c:v>
                </c:pt>
                <c:pt idx="1735">
                  <c:v>1.0944212126043618</c:v>
                </c:pt>
                <c:pt idx="1736">
                  <c:v>1.0969100130080565</c:v>
                </c:pt>
                <c:pt idx="1737">
                  <c:v>1.099384632135912</c:v>
                </c:pt>
                <c:pt idx="1738">
                  <c:v>1.1026623418971477</c:v>
                </c:pt>
                <c:pt idx="1739">
                  <c:v>1.1102154797875936</c:v>
                </c:pt>
                <c:pt idx="1740">
                  <c:v>1.1139433523068367</c:v>
                </c:pt>
                <c:pt idx="1741">
                  <c:v>1.1139433523068367</c:v>
                </c:pt>
                <c:pt idx="1742">
                  <c:v>1.1139433523068367</c:v>
                </c:pt>
                <c:pt idx="1743">
                  <c:v>1.1139433523068367</c:v>
                </c:pt>
                <c:pt idx="1744">
                  <c:v>1.1139433523068367</c:v>
                </c:pt>
                <c:pt idx="1745">
                  <c:v>1.1139433523068367</c:v>
                </c:pt>
                <c:pt idx="1746">
                  <c:v>1.1303337684950061</c:v>
                </c:pt>
                <c:pt idx="1747">
                  <c:v>1.146128035678238</c:v>
                </c:pt>
                <c:pt idx="1748">
                  <c:v>1.146128035678238</c:v>
                </c:pt>
                <c:pt idx="1749">
                  <c:v>1.146128035678238</c:v>
                </c:pt>
                <c:pt idx="1750">
                  <c:v>1.146128035678238</c:v>
                </c:pt>
                <c:pt idx="1751">
                  <c:v>1.166331421766525</c:v>
                </c:pt>
                <c:pt idx="1752">
                  <c:v>1.1677391846909153</c:v>
                </c:pt>
                <c:pt idx="1753">
                  <c:v>1.1760912590556811</c:v>
                </c:pt>
                <c:pt idx="1754">
                  <c:v>1.1760912590556811</c:v>
                </c:pt>
                <c:pt idx="1755">
                  <c:v>1.1760912590556811</c:v>
                </c:pt>
                <c:pt idx="1756">
                  <c:v>1.1760912590556811</c:v>
                </c:pt>
                <c:pt idx="1757">
                  <c:v>1.1760912590556811</c:v>
                </c:pt>
                <c:pt idx="1758">
                  <c:v>1.1972805581256196</c:v>
                </c:pt>
                <c:pt idx="1759">
                  <c:v>1.1995723549052042</c:v>
                </c:pt>
                <c:pt idx="1760">
                  <c:v>1.2002249387724007</c:v>
                </c:pt>
                <c:pt idx="1761">
                  <c:v>1.2041199826559248</c:v>
                </c:pt>
                <c:pt idx="1762">
                  <c:v>1.2041199826559248</c:v>
                </c:pt>
                <c:pt idx="1763">
                  <c:v>1.2108533653148932</c:v>
                </c:pt>
                <c:pt idx="1764">
                  <c:v>1.2130748253088515</c:v>
                </c:pt>
                <c:pt idx="1765">
                  <c:v>1.2130748253088515</c:v>
                </c:pt>
                <c:pt idx="1766">
                  <c:v>1.2272437815030626</c:v>
                </c:pt>
                <c:pt idx="1767">
                  <c:v>1.2304489213782739</c:v>
                </c:pt>
                <c:pt idx="1768">
                  <c:v>1.2304489213782739</c:v>
                </c:pt>
                <c:pt idx="1769">
                  <c:v>1.2304489213782739</c:v>
                </c:pt>
                <c:pt idx="1770">
                  <c:v>1.2304489213782739</c:v>
                </c:pt>
                <c:pt idx="1771">
                  <c:v>1.2304489213782739</c:v>
                </c:pt>
                <c:pt idx="1772">
                  <c:v>1.2304489213782741</c:v>
                </c:pt>
                <c:pt idx="1773">
                  <c:v>1.2304489213782739</c:v>
                </c:pt>
                <c:pt idx="1774">
                  <c:v>1.2304489213782739</c:v>
                </c:pt>
                <c:pt idx="1775">
                  <c:v>1.2430380486862944</c:v>
                </c:pt>
                <c:pt idx="1776">
                  <c:v>1.2477844837107559</c:v>
                </c:pt>
                <c:pt idx="1777">
                  <c:v>1.255272505103306</c:v>
                </c:pt>
                <c:pt idx="1778">
                  <c:v>1.255272505103306</c:v>
                </c:pt>
                <c:pt idx="1779">
                  <c:v>1.255272505103306</c:v>
                </c:pt>
                <c:pt idx="1780">
                  <c:v>1.255272505103306</c:v>
                </c:pt>
                <c:pt idx="1781">
                  <c:v>1.267171728403014</c:v>
                </c:pt>
                <c:pt idx="1782">
                  <c:v>1.267171728403014</c:v>
                </c:pt>
                <c:pt idx="1783">
                  <c:v>1.2710667722865381</c:v>
                </c:pt>
                <c:pt idx="1784">
                  <c:v>1.2710667722865381</c:v>
                </c:pt>
                <c:pt idx="1785">
                  <c:v>1.2787536009528289</c:v>
                </c:pt>
                <c:pt idx="1786">
                  <c:v>1.2787536009528289</c:v>
                </c:pt>
                <c:pt idx="1787">
                  <c:v>1.2787536009528289</c:v>
                </c:pt>
                <c:pt idx="1788">
                  <c:v>1.2787536009528289</c:v>
                </c:pt>
                <c:pt idx="1789">
                  <c:v>1.282546589969968</c:v>
                </c:pt>
                <c:pt idx="1790">
                  <c:v>1.2863067388432747</c:v>
                </c:pt>
                <c:pt idx="1791">
                  <c:v>1.2900346113625181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1.3222192947339193</c:v>
                </c:pt>
                <c:pt idx="1796">
                  <c:v>1.3290587192642249</c:v>
                </c:pt>
                <c:pt idx="1797">
                  <c:v>1.3290587192642249</c:v>
                </c:pt>
                <c:pt idx="1798">
                  <c:v>1.3301014436112395</c:v>
                </c:pt>
                <c:pt idx="1799">
                  <c:v>1.3374592612906562</c:v>
                </c:pt>
                <c:pt idx="1800">
                  <c:v>1.3424226808222062</c:v>
                </c:pt>
                <c:pt idx="1801">
                  <c:v>1.355387657986574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1.3827886645994167</c:v>
                </c:pt>
                <c:pt idx="1806">
                  <c:v>1.3827886645994167</c:v>
                </c:pt>
                <c:pt idx="1807">
                  <c:v>1.3979400086720377</c:v>
                </c:pt>
                <c:pt idx="1808">
                  <c:v>1.4107772333772097</c:v>
                </c:pt>
                <c:pt idx="1809">
                  <c:v>1.414973347970818</c:v>
                </c:pt>
                <c:pt idx="1810">
                  <c:v>1.414973347970818</c:v>
                </c:pt>
                <c:pt idx="1811">
                  <c:v>1.414973347970818</c:v>
                </c:pt>
                <c:pt idx="1812">
                  <c:v>1.414973347970818</c:v>
                </c:pt>
                <c:pt idx="1813">
                  <c:v>1.414973347970818</c:v>
                </c:pt>
                <c:pt idx="1814">
                  <c:v>1.4471580313422192</c:v>
                </c:pt>
                <c:pt idx="1815">
                  <c:v>1.4471580313422192</c:v>
                </c:pt>
                <c:pt idx="1816">
                  <c:v>1.44973545423003</c:v>
                </c:pt>
                <c:pt idx="1817">
                  <c:v>1.4623979978989561</c:v>
                </c:pt>
                <c:pt idx="1818">
                  <c:v>1.4771212547196626</c:v>
                </c:pt>
                <c:pt idx="1819">
                  <c:v>1.4994579639204475</c:v>
                </c:pt>
                <c:pt idx="1820">
                  <c:v>1.5006023505691855</c:v>
                </c:pt>
                <c:pt idx="1821">
                  <c:v>1.5051499783199058</c:v>
                </c:pt>
                <c:pt idx="1822">
                  <c:v>1.505149978319906</c:v>
                </c:pt>
                <c:pt idx="1823">
                  <c:v>1.5185139398778875</c:v>
                </c:pt>
                <c:pt idx="1824">
                  <c:v>1.5185139398778875</c:v>
                </c:pt>
                <c:pt idx="1825">
                  <c:v>1.5228787452803376</c:v>
                </c:pt>
                <c:pt idx="1826">
                  <c:v>1.5314789170422551</c:v>
                </c:pt>
                <c:pt idx="1827">
                  <c:v>1.5440680443502757</c:v>
                </c:pt>
                <c:pt idx="1828">
                  <c:v>1.5440680443502757</c:v>
                </c:pt>
                <c:pt idx="1829">
                  <c:v>1.5440680443502757</c:v>
                </c:pt>
                <c:pt idx="1830">
                  <c:v>1.5440680443502757</c:v>
                </c:pt>
                <c:pt idx="1831">
                  <c:v>1.5563025007672873</c:v>
                </c:pt>
                <c:pt idx="1832">
                  <c:v>1.5563025007672873</c:v>
                </c:pt>
                <c:pt idx="1833">
                  <c:v>1.5563025007672873</c:v>
                </c:pt>
                <c:pt idx="1834">
                  <c:v>1.568201724066995</c:v>
                </c:pt>
                <c:pt idx="1835">
                  <c:v>1.568201724066995</c:v>
                </c:pt>
                <c:pt idx="1836">
                  <c:v>1.5797835966168103</c:v>
                </c:pt>
                <c:pt idx="1837">
                  <c:v>1.5797835966168103</c:v>
                </c:pt>
                <c:pt idx="1838">
                  <c:v>1.5835765856339492</c:v>
                </c:pt>
                <c:pt idx="1839">
                  <c:v>1.5910646070264991</c:v>
                </c:pt>
                <c:pt idx="1840">
                  <c:v>1.6384892569546374</c:v>
                </c:pt>
                <c:pt idx="1841">
                  <c:v>1.6532125137753437</c:v>
                </c:pt>
                <c:pt idx="1842">
                  <c:v>1.6627578316815741</c:v>
                </c:pt>
                <c:pt idx="1843">
                  <c:v>1.6627578316815739</c:v>
                </c:pt>
                <c:pt idx="1844">
                  <c:v>1.6766936096248666</c:v>
                </c:pt>
                <c:pt idx="1845">
                  <c:v>1.7075701760979363</c:v>
                </c:pt>
                <c:pt idx="1846">
                  <c:v>1.7075701760979363</c:v>
                </c:pt>
                <c:pt idx="1847">
                  <c:v>1.7481880270062005</c:v>
                </c:pt>
                <c:pt idx="1848">
                  <c:v>1.7507654498940111</c:v>
                </c:pt>
                <c:pt idx="1849">
                  <c:v>1.7507654498940113</c:v>
                </c:pt>
                <c:pt idx="1850">
                  <c:v>1.7958800173440752</c:v>
                </c:pt>
                <c:pt idx="1851">
                  <c:v>1.8129133566428557</c:v>
                </c:pt>
                <c:pt idx="1852">
                  <c:v>1.8195439355418688</c:v>
                </c:pt>
                <c:pt idx="1853">
                  <c:v>1.8293037728310249</c:v>
                </c:pt>
                <c:pt idx="1854">
                  <c:v>1.8293037728310249</c:v>
                </c:pt>
                <c:pt idx="1855">
                  <c:v>1.8325089127062364</c:v>
                </c:pt>
                <c:pt idx="1856">
                  <c:v>1.8388490907372554</c:v>
                </c:pt>
                <c:pt idx="1857">
                  <c:v>1.8419848045901139</c:v>
                </c:pt>
                <c:pt idx="1858">
                  <c:v>1.8450980400142569</c:v>
                </c:pt>
                <c:pt idx="1859">
                  <c:v>1.8450980400142569</c:v>
                </c:pt>
                <c:pt idx="1860">
                  <c:v>1.8450980400142569</c:v>
                </c:pt>
                <c:pt idx="1861">
                  <c:v>1.8846065812979305</c:v>
                </c:pt>
                <c:pt idx="1862">
                  <c:v>1.9395192526186187</c:v>
                </c:pt>
                <c:pt idx="1863">
                  <c:v>1.9444826721501687</c:v>
                </c:pt>
                <c:pt idx="1864">
                  <c:v>1.9777236052888478</c:v>
                </c:pt>
                <c:pt idx="1865">
                  <c:v>1.9912260756924951</c:v>
                </c:pt>
                <c:pt idx="1866">
                  <c:v>1.9912260756924951</c:v>
                </c:pt>
                <c:pt idx="1867">
                  <c:v>1.9912260756924951</c:v>
                </c:pt>
                <c:pt idx="1868">
                  <c:v>2.012837224705172</c:v>
                </c:pt>
                <c:pt idx="1869">
                  <c:v>2.012837224705172</c:v>
                </c:pt>
                <c:pt idx="1870">
                  <c:v>2.0453229787866576</c:v>
                </c:pt>
                <c:pt idx="1871">
                  <c:v>2.0606978403536114</c:v>
                </c:pt>
                <c:pt idx="1872">
                  <c:v>2.0644579892269186</c:v>
                </c:pt>
                <c:pt idx="1873">
                  <c:v>2.0899051114393981</c:v>
                </c:pt>
                <c:pt idx="1874">
                  <c:v>2.0969100130080567</c:v>
                </c:pt>
                <c:pt idx="1875">
                  <c:v>2.10151795524841</c:v>
                </c:pt>
                <c:pt idx="1876">
                  <c:v>2.1249387366082999</c:v>
                </c:pt>
                <c:pt idx="1877">
                  <c:v>2.1303337684950061</c:v>
                </c:pt>
                <c:pt idx="1878">
                  <c:v>2.2278867046136734</c:v>
                </c:pt>
                <c:pt idx="1879">
                  <c:v>2.2776092143040909</c:v>
                </c:pt>
                <c:pt idx="1880">
                  <c:v>2.3502480183341627</c:v>
                </c:pt>
                <c:pt idx="1881">
                  <c:v>2.4440447959180762</c:v>
                </c:pt>
                <c:pt idx="1882">
                  <c:v>2.5786392099680722</c:v>
                </c:pt>
                <c:pt idx="1883">
                  <c:v>-0.90308998699194354</c:v>
                </c:pt>
                <c:pt idx="1884">
                  <c:v>-0.84509804001425681</c:v>
                </c:pt>
                <c:pt idx="1885">
                  <c:v>-0.77815125038364363</c:v>
                </c:pt>
                <c:pt idx="1886">
                  <c:v>-0.69897000433601886</c:v>
                </c:pt>
                <c:pt idx="1887">
                  <c:v>-0.6020599913279624</c:v>
                </c:pt>
                <c:pt idx="1888">
                  <c:v>-0.6020599913279624</c:v>
                </c:pt>
                <c:pt idx="1889">
                  <c:v>-0.6020599913279624</c:v>
                </c:pt>
                <c:pt idx="1890">
                  <c:v>-0.47712125471966238</c:v>
                </c:pt>
                <c:pt idx="1891">
                  <c:v>-0.47712125471966238</c:v>
                </c:pt>
                <c:pt idx="1892">
                  <c:v>-0.47712125471966238</c:v>
                </c:pt>
                <c:pt idx="1893">
                  <c:v>-0.47712125471966238</c:v>
                </c:pt>
                <c:pt idx="1894">
                  <c:v>-0.47712125471966238</c:v>
                </c:pt>
                <c:pt idx="1895">
                  <c:v>-0.47712125471966238</c:v>
                </c:pt>
                <c:pt idx="1896">
                  <c:v>-0.47712125471966238</c:v>
                </c:pt>
                <c:pt idx="1897">
                  <c:v>-0.47712125471966238</c:v>
                </c:pt>
                <c:pt idx="1898">
                  <c:v>-0.47712125471966238</c:v>
                </c:pt>
                <c:pt idx="1899">
                  <c:v>-0.47712125471966238</c:v>
                </c:pt>
                <c:pt idx="1900">
                  <c:v>-0.47712125471966238</c:v>
                </c:pt>
                <c:pt idx="1901">
                  <c:v>-0.43933269383026263</c:v>
                </c:pt>
                <c:pt idx="1902">
                  <c:v>-0.42596873227228121</c:v>
                </c:pt>
                <c:pt idx="1903">
                  <c:v>-0.42596873227228116</c:v>
                </c:pt>
                <c:pt idx="1904">
                  <c:v>-0.39794000867203766</c:v>
                </c:pt>
                <c:pt idx="1905">
                  <c:v>-0.39794000867203766</c:v>
                </c:pt>
                <c:pt idx="1906">
                  <c:v>-0.39794000867203766</c:v>
                </c:pt>
                <c:pt idx="1907">
                  <c:v>-0.39794000867203766</c:v>
                </c:pt>
                <c:pt idx="1908">
                  <c:v>-0.36797678529459443</c:v>
                </c:pt>
                <c:pt idx="1909">
                  <c:v>-0.30102999566398125</c:v>
                </c:pt>
                <c:pt idx="1910">
                  <c:v>-0.3010299956639812</c:v>
                </c:pt>
                <c:pt idx="1911">
                  <c:v>-0.3010299956639812</c:v>
                </c:pt>
                <c:pt idx="1912">
                  <c:v>-0.3010299956639812</c:v>
                </c:pt>
                <c:pt idx="1913">
                  <c:v>-0.3010299956639812</c:v>
                </c:pt>
                <c:pt idx="1914">
                  <c:v>-0.3010299956639812</c:v>
                </c:pt>
                <c:pt idx="1915">
                  <c:v>-0.3010299956639812</c:v>
                </c:pt>
                <c:pt idx="1916">
                  <c:v>-0.3010299956639812</c:v>
                </c:pt>
                <c:pt idx="1917">
                  <c:v>-0.3010299956639812</c:v>
                </c:pt>
                <c:pt idx="1918">
                  <c:v>-0.3010299956639812</c:v>
                </c:pt>
                <c:pt idx="1919">
                  <c:v>-0.3010299956639812</c:v>
                </c:pt>
                <c:pt idx="1920">
                  <c:v>-0.3010299956639812</c:v>
                </c:pt>
                <c:pt idx="1921">
                  <c:v>-0.3010299956639812</c:v>
                </c:pt>
                <c:pt idx="1922">
                  <c:v>-0.3010299956639812</c:v>
                </c:pt>
                <c:pt idx="1923">
                  <c:v>-0.3010299956639812</c:v>
                </c:pt>
                <c:pt idx="1924">
                  <c:v>-0.3010299956639812</c:v>
                </c:pt>
                <c:pt idx="1925">
                  <c:v>-0.3010299956639812</c:v>
                </c:pt>
                <c:pt idx="1926">
                  <c:v>-0.3010299956639812</c:v>
                </c:pt>
                <c:pt idx="1927">
                  <c:v>-0.26884531229258007</c:v>
                </c:pt>
                <c:pt idx="1928">
                  <c:v>-0.22184874961635639</c:v>
                </c:pt>
                <c:pt idx="1929">
                  <c:v>-0.22184874961635639</c:v>
                </c:pt>
                <c:pt idx="1930">
                  <c:v>-0.20411998265592479</c:v>
                </c:pt>
                <c:pt idx="1931">
                  <c:v>-0.20411998265592479</c:v>
                </c:pt>
                <c:pt idx="1932">
                  <c:v>-0.17609125905568118</c:v>
                </c:pt>
                <c:pt idx="1933">
                  <c:v>-0.17609125905568118</c:v>
                </c:pt>
                <c:pt idx="1934">
                  <c:v>-0.17609125905568118</c:v>
                </c:pt>
                <c:pt idx="1935">
                  <c:v>-0.17609125905568118</c:v>
                </c:pt>
                <c:pt idx="1936">
                  <c:v>-0.12493873660829995</c:v>
                </c:pt>
                <c:pt idx="1937">
                  <c:v>-0.12493873660830002</c:v>
                </c:pt>
                <c:pt idx="1938">
                  <c:v>-0.12493873660830002</c:v>
                </c:pt>
                <c:pt idx="1939">
                  <c:v>-0.12493873660829995</c:v>
                </c:pt>
                <c:pt idx="1940">
                  <c:v>-9.6910013008056448E-2</c:v>
                </c:pt>
                <c:pt idx="1941">
                  <c:v>-7.9181246047624804E-2</c:v>
                </c:pt>
                <c:pt idx="1942">
                  <c:v>-4.5757490560675115E-2</c:v>
                </c:pt>
                <c:pt idx="1943">
                  <c:v>-3.4762106259211972E-2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1.5794267183231885E-2</c:v>
                </c:pt>
                <c:pt idx="2132">
                  <c:v>7.2550667148611747E-2</c:v>
                </c:pt>
                <c:pt idx="2133">
                  <c:v>0.12493873660829993</c:v>
                </c:pt>
                <c:pt idx="2134">
                  <c:v>0.12493873660829993</c:v>
                </c:pt>
                <c:pt idx="2135">
                  <c:v>0.12493873660829993</c:v>
                </c:pt>
                <c:pt idx="2136">
                  <c:v>0.12493873660829993</c:v>
                </c:pt>
                <c:pt idx="2137">
                  <c:v>0.1249387366083</c:v>
                </c:pt>
                <c:pt idx="2138">
                  <c:v>0.1249387366083</c:v>
                </c:pt>
                <c:pt idx="2139">
                  <c:v>0.17609125905568124</c:v>
                </c:pt>
                <c:pt idx="2140">
                  <c:v>0.17609125905568118</c:v>
                </c:pt>
                <c:pt idx="2141">
                  <c:v>0.17609125905568118</c:v>
                </c:pt>
                <c:pt idx="2142">
                  <c:v>0.17609125905568118</c:v>
                </c:pt>
                <c:pt idx="2143">
                  <c:v>0.17609125905568118</c:v>
                </c:pt>
                <c:pt idx="2144">
                  <c:v>0.17609125905568118</c:v>
                </c:pt>
                <c:pt idx="2145">
                  <c:v>0.17609125905568118</c:v>
                </c:pt>
                <c:pt idx="2146">
                  <c:v>0.17609125905568118</c:v>
                </c:pt>
                <c:pt idx="2147">
                  <c:v>0.17609125905568118</c:v>
                </c:pt>
                <c:pt idx="2148">
                  <c:v>0.17609125905568118</c:v>
                </c:pt>
                <c:pt idx="2149">
                  <c:v>0.17609125905568118</c:v>
                </c:pt>
                <c:pt idx="2150">
                  <c:v>0.17609125905568118</c:v>
                </c:pt>
                <c:pt idx="2151">
                  <c:v>0.17609125905568118</c:v>
                </c:pt>
                <c:pt idx="2152">
                  <c:v>0.17609125905568118</c:v>
                </c:pt>
                <c:pt idx="2153">
                  <c:v>0.17609125905568118</c:v>
                </c:pt>
                <c:pt idx="2154">
                  <c:v>0.17609125905568118</c:v>
                </c:pt>
                <c:pt idx="2155">
                  <c:v>0.17609125905568118</c:v>
                </c:pt>
                <c:pt idx="2156">
                  <c:v>0.17609125905568124</c:v>
                </c:pt>
                <c:pt idx="2157">
                  <c:v>0.17609125905568118</c:v>
                </c:pt>
                <c:pt idx="2158">
                  <c:v>0.17609125905568118</c:v>
                </c:pt>
                <c:pt idx="2159">
                  <c:v>0.22184874961635639</c:v>
                </c:pt>
                <c:pt idx="2160">
                  <c:v>0.22184874961635639</c:v>
                </c:pt>
                <c:pt idx="2161">
                  <c:v>0.22184874961635639</c:v>
                </c:pt>
                <c:pt idx="2162">
                  <c:v>0.22184874961635639</c:v>
                </c:pt>
                <c:pt idx="2163">
                  <c:v>0.22184874961635645</c:v>
                </c:pt>
                <c:pt idx="2164">
                  <c:v>0.22184874961635645</c:v>
                </c:pt>
                <c:pt idx="2165">
                  <c:v>0.24303804868629439</c:v>
                </c:pt>
                <c:pt idx="2166">
                  <c:v>0.25527250510330607</c:v>
                </c:pt>
                <c:pt idx="2167">
                  <c:v>0.25527250510330601</c:v>
                </c:pt>
                <c:pt idx="2168">
                  <c:v>0.30102999566398131</c:v>
                </c:pt>
                <c:pt idx="2169">
                  <c:v>0.30102999566398131</c:v>
                </c:pt>
                <c:pt idx="2170">
                  <c:v>0.3010299956639812</c:v>
                </c:pt>
                <c:pt idx="2171">
                  <c:v>0.3010299956639812</c:v>
                </c:pt>
                <c:pt idx="2172">
                  <c:v>0.3010299956639812</c:v>
                </c:pt>
                <c:pt idx="2173">
                  <c:v>0.3010299956639812</c:v>
                </c:pt>
                <c:pt idx="2174">
                  <c:v>0.3010299956639812</c:v>
                </c:pt>
                <c:pt idx="2175">
                  <c:v>0.3010299956639812</c:v>
                </c:pt>
                <c:pt idx="2176">
                  <c:v>0.3010299956639812</c:v>
                </c:pt>
                <c:pt idx="2177">
                  <c:v>0.3010299956639812</c:v>
                </c:pt>
                <c:pt idx="2178">
                  <c:v>0.3010299956639812</c:v>
                </c:pt>
                <c:pt idx="2179">
                  <c:v>0.3010299956639812</c:v>
                </c:pt>
                <c:pt idx="2180">
                  <c:v>0.3010299956639812</c:v>
                </c:pt>
                <c:pt idx="2181">
                  <c:v>0.3010299956639812</c:v>
                </c:pt>
                <c:pt idx="2182">
                  <c:v>0.3010299956639812</c:v>
                </c:pt>
                <c:pt idx="2183">
                  <c:v>0.3010299956639812</c:v>
                </c:pt>
                <c:pt idx="2184">
                  <c:v>0.3010299956639812</c:v>
                </c:pt>
                <c:pt idx="2185">
                  <c:v>0.3010299956639812</c:v>
                </c:pt>
                <c:pt idx="2186">
                  <c:v>0.3010299956639812</c:v>
                </c:pt>
                <c:pt idx="2187">
                  <c:v>0.3010299956639812</c:v>
                </c:pt>
                <c:pt idx="2188">
                  <c:v>0.3010299956639812</c:v>
                </c:pt>
                <c:pt idx="2189">
                  <c:v>0.3010299956639812</c:v>
                </c:pt>
                <c:pt idx="2190">
                  <c:v>0.3010299956639812</c:v>
                </c:pt>
                <c:pt idx="2191">
                  <c:v>0.3010299956639812</c:v>
                </c:pt>
                <c:pt idx="2192">
                  <c:v>0.3010299956639812</c:v>
                </c:pt>
                <c:pt idx="2193">
                  <c:v>0.3010299956639812</c:v>
                </c:pt>
                <c:pt idx="2194">
                  <c:v>0.3010299956639812</c:v>
                </c:pt>
                <c:pt idx="2195">
                  <c:v>0.3010299956639812</c:v>
                </c:pt>
                <c:pt idx="2196">
                  <c:v>0.3010299956639812</c:v>
                </c:pt>
                <c:pt idx="2197">
                  <c:v>0.3010299956639812</c:v>
                </c:pt>
                <c:pt idx="2198">
                  <c:v>0.3010299956639812</c:v>
                </c:pt>
                <c:pt idx="2199">
                  <c:v>0.3010299956639812</c:v>
                </c:pt>
                <c:pt idx="2200">
                  <c:v>0.3010299956639812</c:v>
                </c:pt>
                <c:pt idx="2201">
                  <c:v>0.3010299956639812</c:v>
                </c:pt>
                <c:pt idx="2202">
                  <c:v>0.3010299956639812</c:v>
                </c:pt>
                <c:pt idx="2203">
                  <c:v>0.3010299956639812</c:v>
                </c:pt>
                <c:pt idx="2204">
                  <c:v>0.3010299956639812</c:v>
                </c:pt>
                <c:pt idx="2205">
                  <c:v>0.3010299956639812</c:v>
                </c:pt>
                <c:pt idx="2206">
                  <c:v>0.3010299956639812</c:v>
                </c:pt>
                <c:pt idx="2207">
                  <c:v>0.3010299956639812</c:v>
                </c:pt>
                <c:pt idx="2208">
                  <c:v>0.30102999566398114</c:v>
                </c:pt>
                <c:pt idx="2209">
                  <c:v>0.3010299956639812</c:v>
                </c:pt>
                <c:pt idx="2210">
                  <c:v>0.3010299956639812</c:v>
                </c:pt>
                <c:pt idx="2211">
                  <c:v>0.3010299956639812</c:v>
                </c:pt>
                <c:pt idx="2212">
                  <c:v>0.3010299956639812</c:v>
                </c:pt>
                <c:pt idx="2213">
                  <c:v>0.3010299956639812</c:v>
                </c:pt>
                <c:pt idx="2214">
                  <c:v>0.3010299956639812</c:v>
                </c:pt>
                <c:pt idx="2215">
                  <c:v>0.3010299956639812</c:v>
                </c:pt>
                <c:pt idx="2216">
                  <c:v>0.3010299956639812</c:v>
                </c:pt>
                <c:pt idx="2217">
                  <c:v>0.3010299956639812</c:v>
                </c:pt>
                <c:pt idx="2218">
                  <c:v>0.3010299956639812</c:v>
                </c:pt>
                <c:pt idx="2219">
                  <c:v>0.30102999566398131</c:v>
                </c:pt>
                <c:pt idx="2220">
                  <c:v>0.3010299956639812</c:v>
                </c:pt>
                <c:pt idx="2221">
                  <c:v>0.33099321904142442</c:v>
                </c:pt>
                <c:pt idx="2222">
                  <c:v>0.35218251811136247</c:v>
                </c:pt>
                <c:pt idx="2223">
                  <c:v>0.35218251811136247</c:v>
                </c:pt>
                <c:pt idx="2224">
                  <c:v>0.36797678529459432</c:v>
                </c:pt>
                <c:pt idx="2225">
                  <c:v>0.3979400086720376</c:v>
                </c:pt>
                <c:pt idx="2226">
                  <c:v>0.3979400086720376</c:v>
                </c:pt>
                <c:pt idx="2227">
                  <c:v>0.4259687322722811</c:v>
                </c:pt>
                <c:pt idx="2228">
                  <c:v>0.44715803134221921</c:v>
                </c:pt>
                <c:pt idx="2229">
                  <c:v>0.4471580313422191</c:v>
                </c:pt>
                <c:pt idx="2230">
                  <c:v>0.47712125471966244</c:v>
                </c:pt>
                <c:pt idx="2231">
                  <c:v>0.47712125471966238</c:v>
                </c:pt>
                <c:pt idx="2232">
                  <c:v>0.47712125471966238</c:v>
                </c:pt>
                <c:pt idx="2233">
                  <c:v>0.47712125471966238</c:v>
                </c:pt>
                <c:pt idx="2234">
                  <c:v>0.47712125471966238</c:v>
                </c:pt>
                <c:pt idx="2235">
                  <c:v>0.47712125471966238</c:v>
                </c:pt>
                <c:pt idx="2236">
                  <c:v>0.47712125471966238</c:v>
                </c:pt>
                <c:pt idx="2237">
                  <c:v>0.47712125471966238</c:v>
                </c:pt>
                <c:pt idx="2238">
                  <c:v>0.47712125471966238</c:v>
                </c:pt>
                <c:pt idx="2239">
                  <c:v>0.47712125471966238</c:v>
                </c:pt>
                <c:pt idx="2240">
                  <c:v>0.47712125471966238</c:v>
                </c:pt>
                <c:pt idx="2241">
                  <c:v>0.47712125471966238</c:v>
                </c:pt>
                <c:pt idx="2242">
                  <c:v>0.47712125471966238</c:v>
                </c:pt>
                <c:pt idx="2243">
                  <c:v>0.47712125471966238</c:v>
                </c:pt>
                <c:pt idx="2244">
                  <c:v>0.47712125471966238</c:v>
                </c:pt>
                <c:pt idx="2245">
                  <c:v>0.47712125471966244</c:v>
                </c:pt>
                <c:pt idx="2246">
                  <c:v>0.47712125471966238</c:v>
                </c:pt>
                <c:pt idx="2247">
                  <c:v>0.47712125471966232</c:v>
                </c:pt>
                <c:pt idx="2248">
                  <c:v>0.49732464080794941</c:v>
                </c:pt>
                <c:pt idx="2249">
                  <c:v>0.51188336097887432</c:v>
                </c:pt>
                <c:pt idx="2250">
                  <c:v>0.51188336097887444</c:v>
                </c:pt>
                <c:pt idx="2251">
                  <c:v>0.52287874528033762</c:v>
                </c:pt>
                <c:pt idx="2252">
                  <c:v>0.52287874528033762</c:v>
                </c:pt>
                <c:pt idx="2253">
                  <c:v>0.54406804435027556</c:v>
                </c:pt>
                <c:pt idx="2254">
                  <c:v>0.56427143043856265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0.63682209758717434</c:v>
                </c:pt>
                <c:pt idx="2266">
                  <c:v>0.65321251377534373</c:v>
                </c:pt>
                <c:pt idx="2267">
                  <c:v>0.69897000433601886</c:v>
                </c:pt>
                <c:pt idx="2268">
                  <c:v>0.69897000433601886</c:v>
                </c:pt>
                <c:pt idx="2269">
                  <c:v>0.69897000433601886</c:v>
                </c:pt>
                <c:pt idx="2270">
                  <c:v>0.69897000433601886</c:v>
                </c:pt>
                <c:pt idx="2271">
                  <c:v>0.69897000433601886</c:v>
                </c:pt>
                <c:pt idx="2272">
                  <c:v>0.69897000433601886</c:v>
                </c:pt>
                <c:pt idx="2273">
                  <c:v>0.69897000433601886</c:v>
                </c:pt>
                <c:pt idx="2274">
                  <c:v>0.69897000433601886</c:v>
                </c:pt>
                <c:pt idx="2275">
                  <c:v>0.69897000433601886</c:v>
                </c:pt>
                <c:pt idx="2276">
                  <c:v>0.69897000433601886</c:v>
                </c:pt>
                <c:pt idx="2277">
                  <c:v>0.69897000433601886</c:v>
                </c:pt>
                <c:pt idx="2278">
                  <c:v>0.69897000433601886</c:v>
                </c:pt>
                <c:pt idx="2279">
                  <c:v>0.69897000433601886</c:v>
                </c:pt>
                <c:pt idx="2280">
                  <c:v>0.69897000433601886</c:v>
                </c:pt>
                <c:pt idx="2281">
                  <c:v>0.72015930340595691</c:v>
                </c:pt>
                <c:pt idx="2282">
                  <c:v>0.77815125038364363</c:v>
                </c:pt>
                <c:pt idx="2283">
                  <c:v>0.77815125038364363</c:v>
                </c:pt>
                <c:pt idx="2284">
                  <c:v>0.77815125038364363</c:v>
                </c:pt>
                <c:pt idx="2285">
                  <c:v>0.77815125038364363</c:v>
                </c:pt>
                <c:pt idx="2286">
                  <c:v>0.77815125038364363</c:v>
                </c:pt>
                <c:pt idx="2287">
                  <c:v>0.77815125038364363</c:v>
                </c:pt>
                <c:pt idx="2288">
                  <c:v>0.77815125038364363</c:v>
                </c:pt>
                <c:pt idx="2289">
                  <c:v>0.77815125038364363</c:v>
                </c:pt>
                <c:pt idx="2290">
                  <c:v>0.77815125038364363</c:v>
                </c:pt>
                <c:pt idx="2291">
                  <c:v>0.77815125038364363</c:v>
                </c:pt>
                <c:pt idx="2292">
                  <c:v>0.77815125038364363</c:v>
                </c:pt>
                <c:pt idx="2293">
                  <c:v>0.77815125038364363</c:v>
                </c:pt>
                <c:pt idx="2294">
                  <c:v>0.77815125038364363</c:v>
                </c:pt>
                <c:pt idx="2295">
                  <c:v>0.81291335664285558</c:v>
                </c:pt>
                <c:pt idx="2296">
                  <c:v>0.81291335664285558</c:v>
                </c:pt>
                <c:pt idx="2297">
                  <c:v>0.81291335664285558</c:v>
                </c:pt>
                <c:pt idx="2298">
                  <c:v>0.84509804001425681</c:v>
                </c:pt>
                <c:pt idx="2299">
                  <c:v>0.84509804001425681</c:v>
                </c:pt>
                <c:pt idx="2300">
                  <c:v>0.84509804001425681</c:v>
                </c:pt>
                <c:pt idx="2301">
                  <c:v>0.90308998699194354</c:v>
                </c:pt>
                <c:pt idx="2302">
                  <c:v>0.90308998699194354</c:v>
                </c:pt>
                <c:pt idx="2303">
                  <c:v>0.90308998699194354</c:v>
                </c:pt>
                <c:pt idx="2304">
                  <c:v>0.90308998699194354</c:v>
                </c:pt>
                <c:pt idx="2305">
                  <c:v>0.90308998699194354</c:v>
                </c:pt>
                <c:pt idx="2306">
                  <c:v>0.92081875395237522</c:v>
                </c:pt>
                <c:pt idx="2307">
                  <c:v>0.92081875395237522</c:v>
                </c:pt>
                <c:pt idx="2308">
                  <c:v>0.92621378583908132</c:v>
                </c:pt>
                <c:pt idx="2309">
                  <c:v>0.95424250943932487</c:v>
                </c:pt>
                <c:pt idx="2310">
                  <c:v>0.95424250943932487</c:v>
                </c:pt>
                <c:pt idx="2311">
                  <c:v>0.95424250943932487</c:v>
                </c:pt>
                <c:pt idx="2312">
                  <c:v>0.95424250943932487</c:v>
                </c:pt>
                <c:pt idx="2313">
                  <c:v>0.95424250943932487</c:v>
                </c:pt>
                <c:pt idx="2314">
                  <c:v>0.95424250943932487</c:v>
                </c:pt>
                <c:pt idx="2315">
                  <c:v>0.95424250943932487</c:v>
                </c:pt>
                <c:pt idx="2316">
                  <c:v>1</c:v>
                </c:pt>
                <c:pt idx="2317">
                  <c:v>1</c:v>
                </c:pt>
                <c:pt idx="2318">
                  <c:v>1.0413926851582251</c:v>
                </c:pt>
                <c:pt idx="2319">
                  <c:v>1.0413926851582251</c:v>
                </c:pt>
                <c:pt idx="2320">
                  <c:v>1.0413926851582249</c:v>
                </c:pt>
                <c:pt idx="2321">
                  <c:v>1.0669467896306131</c:v>
                </c:pt>
                <c:pt idx="2322">
                  <c:v>1.0791812460476247</c:v>
                </c:pt>
                <c:pt idx="2323">
                  <c:v>1.0791812460476247</c:v>
                </c:pt>
                <c:pt idx="2324">
                  <c:v>1.0791812460476247</c:v>
                </c:pt>
                <c:pt idx="2325">
                  <c:v>1.0791812460476247</c:v>
                </c:pt>
                <c:pt idx="2326">
                  <c:v>1.105510184769974</c:v>
                </c:pt>
                <c:pt idx="2327">
                  <c:v>1.1139433523068367</c:v>
                </c:pt>
                <c:pt idx="2328">
                  <c:v>1.1139433523068367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1.1760912590556813</c:v>
                </c:pt>
                <c:pt idx="2333">
                  <c:v>1.1760912590556813</c:v>
                </c:pt>
                <c:pt idx="2334">
                  <c:v>1.2304489213782739</c:v>
                </c:pt>
                <c:pt idx="2335">
                  <c:v>1.255272505103306</c:v>
                </c:pt>
                <c:pt idx="2336">
                  <c:v>1.255272505103306</c:v>
                </c:pt>
                <c:pt idx="2337">
                  <c:v>1.255272505103306</c:v>
                </c:pt>
                <c:pt idx="2338">
                  <c:v>1.2900346113625178</c:v>
                </c:pt>
                <c:pt idx="2339">
                  <c:v>1.2922560713564761</c:v>
                </c:pt>
                <c:pt idx="2340">
                  <c:v>1.3222192947339193</c:v>
                </c:pt>
                <c:pt idx="2341">
                  <c:v>1.3222192947339193</c:v>
                </c:pt>
                <c:pt idx="2342">
                  <c:v>1.3463529744506386</c:v>
                </c:pt>
                <c:pt idx="2343">
                  <c:v>1.3802112417116059</c:v>
                </c:pt>
                <c:pt idx="2344">
                  <c:v>1.3802112417116059</c:v>
                </c:pt>
                <c:pt idx="2345">
                  <c:v>1.3979400086720377</c:v>
                </c:pt>
                <c:pt idx="2346">
                  <c:v>1.414973347970818</c:v>
                </c:pt>
                <c:pt idx="2347">
                  <c:v>1.414973347970818</c:v>
                </c:pt>
                <c:pt idx="2348">
                  <c:v>1.4313637641589874</c:v>
                </c:pt>
                <c:pt idx="2349">
                  <c:v>1.4573771965239053</c:v>
                </c:pt>
                <c:pt idx="2350">
                  <c:v>1.5314789170422551</c:v>
                </c:pt>
                <c:pt idx="2351">
                  <c:v>1.5314789170422551</c:v>
                </c:pt>
                <c:pt idx="2352">
                  <c:v>1.5440680443502757</c:v>
                </c:pt>
                <c:pt idx="2353">
                  <c:v>1.5440680443502757</c:v>
                </c:pt>
                <c:pt idx="2354">
                  <c:v>1.5563025007672873</c:v>
                </c:pt>
                <c:pt idx="2355">
                  <c:v>1.5563025007672873</c:v>
                </c:pt>
                <c:pt idx="2356">
                  <c:v>1.587336734507256</c:v>
                </c:pt>
                <c:pt idx="2357">
                  <c:v>1.5910646070264991</c:v>
                </c:pt>
                <c:pt idx="2358">
                  <c:v>1.6384892569546374</c:v>
                </c:pt>
                <c:pt idx="2359">
                  <c:v>1.6532125137753437</c:v>
                </c:pt>
                <c:pt idx="2360">
                  <c:v>1.6532125137753437</c:v>
                </c:pt>
                <c:pt idx="2361">
                  <c:v>1.6532125137753437</c:v>
                </c:pt>
                <c:pt idx="2362">
                  <c:v>1.6766936096248666</c:v>
                </c:pt>
                <c:pt idx="2363">
                  <c:v>1.7075701760979363</c:v>
                </c:pt>
                <c:pt idx="2364">
                  <c:v>1.7558748556724915</c:v>
                </c:pt>
                <c:pt idx="2365">
                  <c:v>1.7558748556724915</c:v>
                </c:pt>
                <c:pt idx="2366">
                  <c:v>1.8129133566428557</c:v>
                </c:pt>
                <c:pt idx="2367">
                  <c:v>1.8293037728310249</c:v>
                </c:pt>
                <c:pt idx="2368">
                  <c:v>1.9344984512435679</c:v>
                </c:pt>
                <c:pt idx="2369">
                  <c:v>1.954242509439325</c:v>
                </c:pt>
                <c:pt idx="2370">
                  <c:v>1.9912260756924951</c:v>
                </c:pt>
                <c:pt idx="2371">
                  <c:v>1.9912260756924951</c:v>
                </c:pt>
                <c:pt idx="2372">
                  <c:v>2</c:v>
                </c:pt>
                <c:pt idx="2373">
                  <c:v>2.012837224705172</c:v>
                </c:pt>
                <c:pt idx="2374">
                  <c:v>2.0492180226701815</c:v>
                </c:pt>
                <c:pt idx="2375">
                  <c:v>2.0606978403536114</c:v>
                </c:pt>
                <c:pt idx="2376">
                  <c:v>2.0644579892269186</c:v>
                </c:pt>
                <c:pt idx="2377">
                  <c:v>2.0644579892269186</c:v>
                </c:pt>
                <c:pt idx="2378">
                  <c:v>2.167317334748176</c:v>
                </c:pt>
                <c:pt idx="2379">
                  <c:v>2.1958996524092336</c:v>
                </c:pt>
                <c:pt idx="2380">
                  <c:v>2.3617278360175926</c:v>
                </c:pt>
                <c:pt idx="2381">
                  <c:v>-0.6020599913279624</c:v>
                </c:pt>
                <c:pt idx="2382">
                  <c:v>-0.47712125471966238</c:v>
                </c:pt>
                <c:pt idx="2383">
                  <c:v>-0.3010299956639812</c:v>
                </c:pt>
                <c:pt idx="2384">
                  <c:v>-0.3010299956639812</c:v>
                </c:pt>
                <c:pt idx="2385">
                  <c:v>-0.12493873660829995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0.12493873660829993</c:v>
                </c:pt>
                <c:pt idx="2422">
                  <c:v>0.12493873660829993</c:v>
                </c:pt>
                <c:pt idx="2423">
                  <c:v>0.3010299956639812</c:v>
                </c:pt>
                <c:pt idx="2424">
                  <c:v>0.3010299956639812</c:v>
                </c:pt>
                <c:pt idx="2425">
                  <c:v>0.3010299956639812</c:v>
                </c:pt>
                <c:pt idx="2426">
                  <c:v>0.3010299956639812</c:v>
                </c:pt>
                <c:pt idx="2427">
                  <c:v>0.3010299956639812</c:v>
                </c:pt>
                <c:pt idx="2428">
                  <c:v>0.3010299956639812</c:v>
                </c:pt>
                <c:pt idx="2429">
                  <c:v>0.3010299956639812</c:v>
                </c:pt>
                <c:pt idx="2430">
                  <c:v>0.3010299956639812</c:v>
                </c:pt>
                <c:pt idx="2431">
                  <c:v>0.3010299956639812</c:v>
                </c:pt>
                <c:pt idx="2432">
                  <c:v>0.3010299956639812</c:v>
                </c:pt>
                <c:pt idx="2433">
                  <c:v>0.3010299956639812</c:v>
                </c:pt>
                <c:pt idx="2434">
                  <c:v>0.3357921019231932</c:v>
                </c:pt>
                <c:pt idx="2435">
                  <c:v>0.47712125471966238</c:v>
                </c:pt>
                <c:pt idx="2436">
                  <c:v>0.47712125471966238</c:v>
                </c:pt>
                <c:pt idx="2437">
                  <c:v>0.47712125471966238</c:v>
                </c:pt>
                <c:pt idx="2438">
                  <c:v>0.47712125471966238</c:v>
                </c:pt>
                <c:pt idx="2439">
                  <c:v>0.47712125471966238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0.69897000433601886</c:v>
                </c:pt>
                <c:pt idx="2443">
                  <c:v>1.146128035678238</c:v>
                </c:pt>
                <c:pt idx="2444">
                  <c:v>1.3222192947339193</c:v>
                </c:pt>
                <c:pt idx="2445">
                  <c:v>1.3802112417116059</c:v>
                </c:pt>
                <c:pt idx="2446">
                  <c:v>1.414973347970818</c:v>
                </c:pt>
                <c:pt idx="2447">
                  <c:v>1.4471580313422192</c:v>
                </c:pt>
                <c:pt idx="2448">
                  <c:v>2.3617278360175926</c:v>
                </c:pt>
                <c:pt idx="2449">
                  <c:v>0</c:v>
                </c:pt>
                <c:pt idx="2450">
                  <c:v>0</c:v>
                </c:pt>
                <c:pt idx="2451">
                  <c:v>0.3010299956639812</c:v>
                </c:pt>
                <c:pt idx="2452">
                  <c:v>1.146128035678238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'1gram.r6e'!$E$2466</c:f>
              <c:strCache>
                <c:ptCount val="1"/>
                <c:pt idx="0">
                  <c:v>Distribution of log(pair.freq)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'1gram.r6e'!$D$2467:$D$2493</c:f>
              <c:numCache>
                <c:formatCode>General</c:formatCode>
                <c:ptCount val="27"/>
                <c:pt idx="0">
                  <c:v>2.6</c:v>
                </c:pt>
                <c:pt idx="1">
                  <c:v>2.5</c:v>
                </c:pt>
                <c:pt idx="2">
                  <c:v>2.4</c:v>
                </c:pt>
                <c:pt idx="3">
                  <c:v>2.2999999999999998</c:v>
                </c:pt>
                <c:pt idx="4">
                  <c:v>2.2000000000000002</c:v>
                </c:pt>
                <c:pt idx="5">
                  <c:v>2.1</c:v>
                </c:pt>
                <c:pt idx="6">
                  <c:v>2</c:v>
                </c:pt>
                <c:pt idx="7">
                  <c:v>1.9</c:v>
                </c:pt>
                <c:pt idx="8">
                  <c:v>1.8</c:v>
                </c:pt>
                <c:pt idx="9">
                  <c:v>1.7</c:v>
                </c:pt>
                <c:pt idx="10">
                  <c:v>1.6</c:v>
                </c:pt>
                <c:pt idx="11">
                  <c:v>1.5</c:v>
                </c:pt>
                <c:pt idx="12">
                  <c:v>1.4</c:v>
                </c:pt>
                <c:pt idx="13">
                  <c:v>1.3</c:v>
                </c:pt>
                <c:pt idx="14">
                  <c:v>1.2</c:v>
                </c:pt>
                <c:pt idx="15">
                  <c:v>1.1000000000000001</c:v>
                </c:pt>
                <c:pt idx="16">
                  <c:v>1</c:v>
                </c:pt>
                <c:pt idx="17">
                  <c:v>0.9</c:v>
                </c:pt>
                <c:pt idx="18">
                  <c:v>0.8</c:v>
                </c:pt>
                <c:pt idx="19">
                  <c:v>0.7</c:v>
                </c:pt>
                <c:pt idx="20">
                  <c:v>0.6</c:v>
                </c:pt>
                <c:pt idx="21">
                  <c:v>0.5</c:v>
                </c:pt>
                <c:pt idx="22">
                  <c:v>0.4</c:v>
                </c:pt>
                <c:pt idx="23">
                  <c:v>0.3</c:v>
                </c:pt>
                <c:pt idx="24">
                  <c:v>0.2</c:v>
                </c:pt>
                <c:pt idx="25">
                  <c:v>0.1</c:v>
                </c:pt>
                <c:pt idx="26">
                  <c:v>0</c:v>
                </c:pt>
              </c:numCache>
            </c:numRef>
          </c:cat>
          <c:val>
            <c:numRef>
              <c:f>'1gram.r6e'!$E$2467:$E$2493</c:f>
              <c:numCache>
                <c:formatCode>General</c:formatCode>
                <c:ptCount val="27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18</c:v>
                </c:pt>
                <c:pt idx="10">
                  <c:v>21</c:v>
                </c:pt>
                <c:pt idx="11">
                  <c:v>18</c:v>
                </c:pt>
                <c:pt idx="12">
                  <c:v>38</c:v>
                </c:pt>
                <c:pt idx="13">
                  <c:v>31</c:v>
                </c:pt>
                <c:pt idx="14">
                  <c:v>37</c:v>
                </c:pt>
                <c:pt idx="15">
                  <c:v>49</c:v>
                </c:pt>
                <c:pt idx="16">
                  <c:v>109</c:v>
                </c:pt>
                <c:pt idx="17">
                  <c:v>73</c:v>
                </c:pt>
                <c:pt idx="18">
                  <c:v>102</c:v>
                </c:pt>
                <c:pt idx="19">
                  <c:v>350</c:v>
                </c:pt>
                <c:pt idx="20">
                  <c:v>0</c:v>
                </c:pt>
                <c:pt idx="21">
                  <c:v>422</c:v>
                </c:pt>
                <c:pt idx="22">
                  <c:v>1154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1-FA4F-A335-63E787B9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13915392"/>
        <c:axId val="1013799872"/>
      </c:barChart>
      <c:catAx>
        <c:axId val="1013915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13799872"/>
        <c:crosses val="autoZero"/>
        <c:auto val="1"/>
        <c:lblAlgn val="ctr"/>
        <c:lblOffset val="100"/>
        <c:noMultiLvlLbl val="0"/>
      </c:catAx>
      <c:valAx>
        <c:axId val="101379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1391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</a:t>
            </a:r>
            <a:r>
              <a:rPr lang="en-US" baseline="0"/>
              <a:t> of log(spll.reliabilty/sound.reliability) of spell-sound 1-grams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'1gram.r6e.check'!$A$2:$A$2454</c:f>
              <c:strCache>
                <c:ptCount val="2453"/>
                <c:pt idx="0">
                  <c:v>-e- : [jɜ]</c:v>
                </c:pt>
                <c:pt idx="1">
                  <c:v>-a- : [əɪ]</c:v>
                </c:pt>
                <c:pt idx="2">
                  <c:v>-co- : [ka]</c:v>
                </c:pt>
                <c:pt idx="3">
                  <c:v>-ng- : [ŋg]</c:v>
                </c:pt>
                <c:pt idx="4">
                  <c:v>-ve- : [vi]</c:v>
                </c:pt>
                <c:pt idx="5">
                  <c:v>-pe- : [pye]</c:v>
                </c:pt>
                <c:pt idx="6">
                  <c:v>-be- : [bəɪ]</c:v>
                </c:pt>
                <c:pt idx="7">
                  <c:v>-u- : [ʊ]</c:v>
                </c:pt>
                <c:pt idx="8">
                  <c:v>-a- : [yə]</c:v>
                </c:pt>
                <c:pt idx="9">
                  <c:v>-po- : [pəʊ]</c:v>
                </c:pt>
                <c:pt idx="10">
                  <c:v>-pro- : [pɹəʊ]</c:v>
                </c:pt>
                <c:pt idx="11">
                  <c:v>-su- : [ʒu]</c:v>
                </c:pt>
                <c:pt idx="12">
                  <c:v>-se- : [zɜ]</c:v>
                </c:pt>
                <c:pt idx="13">
                  <c:v>-the- : [ði]</c:v>
                </c:pt>
                <c:pt idx="14">
                  <c:v>-the- : [θɛ]</c:v>
                </c:pt>
                <c:pt idx="15">
                  <c:v>-wa- : [wæ]</c:v>
                </c:pt>
                <c:pt idx="16">
                  <c:v>-to- : [təʊ]</c:v>
                </c:pt>
                <c:pt idx="17">
                  <c:v>-ble- : [blɛ]</c:v>
                </c:pt>
                <c:pt idx="18">
                  <c:v>-de- : [dɜ]</c:v>
                </c:pt>
                <c:pt idx="19">
                  <c:v>-nte- : [ntɜ]</c:v>
                </c:pt>
                <c:pt idx="20">
                  <c:v>-nte- : [ntəɪ]</c:v>
                </c:pt>
                <c:pt idx="21">
                  <c:v>-e- : [yə]</c:v>
                </c:pt>
                <c:pt idx="22">
                  <c:v>-nce- : [nsɜ]</c:v>
                </c:pt>
                <c:pt idx="23">
                  <c:v>-ho- : [həʊ]</c:v>
                </c:pt>
                <c:pt idx="24">
                  <c:v>-ge- : [ʒ]</c:v>
                </c:pt>
                <c:pt idx="25">
                  <c:v>-me- : [mɜ]</c:v>
                </c:pt>
                <c:pt idx="26">
                  <c:v>-co- : [kəʊ]</c:v>
                </c:pt>
                <c:pt idx="27">
                  <c:v>-ne- : [nɜ]</c:v>
                </c:pt>
                <c:pt idx="28">
                  <c:v>-bo- : [bəʊ]</c:v>
                </c:pt>
                <c:pt idx="29">
                  <c:v>-di- : [dɜ]</c:v>
                </c:pt>
                <c:pt idx="30">
                  <c:v>-du- : [dʊ]</c:v>
                </c:pt>
                <c:pt idx="31">
                  <c:v>-mu- : [mʊ]</c:v>
                </c:pt>
                <c:pt idx="32">
                  <c:v>-so- : [zəʊ]</c:v>
                </c:pt>
                <c:pt idx="33">
                  <c:v>-so- : [səʊ]</c:v>
                </c:pt>
                <c:pt idx="34">
                  <c:v>-vi- : [vi]</c:v>
                </c:pt>
                <c:pt idx="35">
                  <c:v>-se- : [zɛ]</c:v>
                </c:pt>
                <c:pt idx="36">
                  <c:v>-e- : [ɜ]</c:v>
                </c:pt>
                <c:pt idx="37">
                  <c:v>-nge- : [ŋə]</c:v>
                </c:pt>
                <c:pt idx="38">
                  <c:v>-ty- : [ɹti]</c:v>
                </c:pt>
                <c:pt idx="39">
                  <c:v>-ga- : [gɑ]</c:v>
                </c:pt>
                <c:pt idx="40">
                  <c:v>-po- : [pa]</c:v>
                </c:pt>
                <c:pt idx="41">
                  <c:v>-mo- : [məʊ]</c:v>
                </c:pt>
                <c:pt idx="42">
                  <c:v>-pla- : [ɹpleɪ]</c:v>
                </c:pt>
                <c:pt idx="43">
                  <c:v>-whi- : [hwɜ]</c:v>
                </c:pt>
                <c:pt idx="44">
                  <c:v>-ho- : [ho]</c:v>
                </c:pt>
                <c:pt idx="45">
                  <c:v>-nti- : [ntaɪ]</c:v>
                </c:pt>
                <c:pt idx="46">
                  <c:v>-su- : [zʌ]</c:v>
                </c:pt>
                <c:pt idx="47">
                  <c:v>-tu- : [tʃʊ]</c:v>
                </c:pt>
                <c:pt idx="48">
                  <c:v>-r- : [wə]</c:v>
                </c:pt>
                <c:pt idx="49">
                  <c:v>-fu- : [tfə]</c:v>
                </c:pt>
                <c:pt idx="50">
                  <c:v>-rti- : [ɹtaɪ]</c:v>
                </c:pt>
                <c:pt idx="51">
                  <c:v>-shi- : [ʃaɪ]</c:v>
                </c:pt>
                <c:pt idx="52">
                  <c:v>-shi- : [ʃɜ]</c:v>
                </c:pt>
                <c:pt idx="53">
                  <c:v>-go- : [gɔ]</c:v>
                </c:pt>
                <c:pt idx="54">
                  <c:v>-a- : [ʌ]</c:v>
                </c:pt>
                <c:pt idx="55">
                  <c:v>-the- : [θi]</c:v>
                </c:pt>
                <c:pt idx="56">
                  <c:v>-the- : [ɹðə]</c:v>
                </c:pt>
                <c:pt idx="57">
                  <c:v>-ve- : [vɜ]</c:v>
                </c:pt>
                <c:pt idx="58">
                  <c:v>-pu- : [pyʊ]</c:v>
                </c:pt>
                <c:pt idx="59">
                  <c:v>-la- : [lɜ]</c:v>
                </c:pt>
                <c:pt idx="60">
                  <c:v>-a- : [wə]</c:v>
                </c:pt>
                <c:pt idx="61">
                  <c:v>-de- : [di]</c:v>
                </c:pt>
                <c:pt idx="62">
                  <c:v>-i- : [wɑ]</c:v>
                </c:pt>
                <c:pt idx="63">
                  <c:v>-a- : [eɪ]</c:v>
                </c:pt>
                <c:pt idx="64">
                  <c:v>-e- : [i]</c:v>
                </c:pt>
                <c:pt idx="65">
                  <c:v>-du- : [dʒʊ]</c:v>
                </c:pt>
                <c:pt idx="66">
                  <c:v>-si- : [zaɪ]</c:v>
                </c:pt>
                <c:pt idx="67">
                  <c:v>-a- : [wɛ]</c:v>
                </c:pt>
                <c:pt idx="68">
                  <c:v>-su- : [ʃʊ]</c:v>
                </c:pt>
                <c:pt idx="69">
                  <c:v>-co- : [koʊ]</c:v>
                </c:pt>
                <c:pt idx="70">
                  <c:v>-cto- : [ktoʊ]</c:v>
                </c:pt>
                <c:pt idx="71">
                  <c:v>-nce- : [nsɛ]</c:v>
                </c:pt>
                <c:pt idx="72">
                  <c:v>-ou- : [a]</c:v>
                </c:pt>
                <c:pt idx="73">
                  <c:v>-l- : [lt]</c:v>
                </c:pt>
                <c:pt idx="74">
                  <c:v>-nsi- : [nsaɪ]</c:v>
                </c:pt>
                <c:pt idx="75">
                  <c:v>-sco- : [skəʊ]</c:v>
                </c:pt>
                <c:pt idx="76">
                  <c:v>-cu- : [kʊ]</c:v>
                </c:pt>
                <c:pt idx="77">
                  <c:v>-sto- : [stoʊ]</c:v>
                </c:pt>
                <c:pt idx="78">
                  <c:v>-o- : [əʊ]</c:v>
                </c:pt>
                <c:pt idx="79">
                  <c:v>-cke- : [kv]</c:v>
                </c:pt>
                <c:pt idx="80">
                  <c:v>-nge- : [ndʒɪ]</c:v>
                </c:pt>
                <c:pt idx="81">
                  <c:v>-pro- : [pɹoʊ]</c:v>
                </c:pt>
                <c:pt idx="82">
                  <c:v>-sou- : [sa]</c:v>
                </c:pt>
                <c:pt idx="83">
                  <c:v>-tha- : [θeɪ]</c:v>
                </c:pt>
                <c:pt idx="84">
                  <c:v>-te- : [tɜ]</c:v>
                </c:pt>
                <c:pt idx="85">
                  <c:v>-ha- : [hɔ]</c:v>
                </c:pt>
                <c:pt idx="86">
                  <c:v>-bu- : [byu]</c:v>
                </c:pt>
                <c:pt idx="87">
                  <c:v>-ta- : [tɑ]</c:v>
                </c:pt>
                <c:pt idx="88">
                  <c:v>-ra- : [ɹæ]</c:v>
                </c:pt>
                <c:pt idx="89">
                  <c:v>-a- : [ɔ]</c:v>
                </c:pt>
                <c:pt idx="90">
                  <c:v>-pre- : [pɹi]</c:v>
                </c:pt>
                <c:pt idx="91">
                  <c:v>-pu- : [pʊ]</c:v>
                </c:pt>
                <c:pt idx="92">
                  <c:v>-pu- : [pyu]</c:v>
                </c:pt>
                <c:pt idx="93">
                  <c:v>-ge- : [dʒi]</c:v>
                </c:pt>
                <c:pt idx="94">
                  <c:v>-o- : [wʌ]</c:v>
                </c:pt>
                <c:pt idx="95">
                  <c:v>-lti- : [ltaɪ]</c:v>
                </c:pt>
                <c:pt idx="96">
                  <c:v>-nfe- : [nfɜ]</c:v>
                </c:pt>
                <c:pt idx="97">
                  <c:v>-rve- : [ɹveɪ]</c:v>
                </c:pt>
                <c:pt idx="98">
                  <c:v>-see- : [ɹsi]</c:v>
                </c:pt>
                <c:pt idx="99">
                  <c:v>-tho- : [thɔ]</c:v>
                </c:pt>
                <c:pt idx="100">
                  <c:v>-whi- : [hwɪ]</c:v>
                </c:pt>
                <c:pt idx="101">
                  <c:v>-you- : [ju]</c:v>
                </c:pt>
                <c:pt idx="102">
                  <c:v>-you- : [yʌ]</c:v>
                </c:pt>
                <c:pt idx="103">
                  <c:v>-the- : [ð]</c:v>
                </c:pt>
                <c:pt idx="104">
                  <c:v>-di- : [di]</c:v>
                </c:pt>
                <c:pt idx="105">
                  <c:v>-cu- : [kyʊ]</c:v>
                </c:pt>
                <c:pt idx="106">
                  <c:v>-cu- : [kyu]</c:v>
                </c:pt>
                <c:pt idx="107">
                  <c:v>-e- : [wə]</c:v>
                </c:pt>
                <c:pt idx="108">
                  <c:v>-de- : [deɪ]</c:v>
                </c:pt>
                <c:pt idx="109">
                  <c:v>-su- : [su]</c:v>
                </c:pt>
                <c:pt idx="110">
                  <c:v>-pro- : [pɹu]</c:v>
                </c:pt>
                <c:pt idx="111">
                  <c:v>-no- : [nəʊ]</c:v>
                </c:pt>
                <c:pt idx="112">
                  <c:v>-to- : [taʊ]</c:v>
                </c:pt>
                <c:pt idx="113">
                  <c:v>-to- : [tʌ]</c:v>
                </c:pt>
                <c:pt idx="114">
                  <c:v>-to- : [tɑ]</c:v>
                </c:pt>
                <c:pt idx="115">
                  <c:v>-ha- : [hə]</c:v>
                </c:pt>
                <c:pt idx="116">
                  <c:v>-spe- : [spə]</c:v>
                </c:pt>
                <c:pt idx="117">
                  <c:v>-ble- : [blə]</c:v>
                </c:pt>
                <c:pt idx="118">
                  <c:v>-cro- : [kɹɑ]</c:v>
                </c:pt>
                <c:pt idx="119">
                  <c:v>-cro- : [kɹəʊ]</c:v>
                </c:pt>
                <c:pt idx="120">
                  <c:v>-gu- : [ɡyə]</c:v>
                </c:pt>
                <c:pt idx="121">
                  <c:v>-gu- : [ɡyʊ]</c:v>
                </c:pt>
                <c:pt idx="122">
                  <c:v>-jo- : [dʒoʊ]</c:v>
                </c:pt>
                <c:pt idx="123">
                  <c:v>-lu- : [lyu]</c:v>
                </c:pt>
                <c:pt idx="124">
                  <c:v>-mple- : [mplɛ]</c:v>
                </c:pt>
                <c:pt idx="125">
                  <c:v>-nsu- : [nsʌ]</c:v>
                </c:pt>
                <c:pt idx="126">
                  <c:v>-qua- : [kweɪ]</c:v>
                </c:pt>
                <c:pt idx="127">
                  <c:v>-e- : [wɛ]</c:v>
                </c:pt>
                <c:pt idx="128">
                  <c:v>-tu- : [tʃu]</c:v>
                </c:pt>
                <c:pt idx="129">
                  <c:v>-na- : [nɑ]</c:v>
                </c:pt>
                <c:pt idx="130">
                  <c:v>-se- : [sɜ]</c:v>
                </c:pt>
                <c:pt idx="131">
                  <c:v>-re- : [ɹi]</c:v>
                </c:pt>
                <c:pt idx="132">
                  <c:v>-pe- : [pi]</c:v>
                </c:pt>
                <c:pt idx="133">
                  <c:v>-cu- : [kyə]</c:v>
                </c:pt>
                <c:pt idx="134">
                  <c:v>-a- : [ɑ]</c:v>
                </c:pt>
                <c:pt idx="135">
                  <c:v>-tra- : [tɹə]</c:v>
                </c:pt>
                <c:pt idx="136">
                  <c:v>-clo- : [klɔ]</c:v>
                </c:pt>
                <c:pt idx="137">
                  <c:v>-ctu- : [ktʃu]</c:v>
                </c:pt>
                <c:pt idx="138">
                  <c:v>-ctu- : [ktʃʊ]</c:v>
                </c:pt>
                <c:pt idx="139">
                  <c:v>-do- : [doʊ]</c:v>
                </c:pt>
                <c:pt idx="140">
                  <c:v>-ms- : [ms]</c:v>
                </c:pt>
                <c:pt idx="141">
                  <c:v>-pu- : [pu]</c:v>
                </c:pt>
                <c:pt idx="142">
                  <c:v>-rne- : [ɹni]</c:v>
                </c:pt>
                <c:pt idx="143">
                  <c:v>-rne- : [ɹnɜ]</c:v>
                </c:pt>
                <c:pt idx="144">
                  <c:v>-rtai- : [ɹtɛ]</c:v>
                </c:pt>
                <c:pt idx="145">
                  <c:v>-za- : [zæ]</c:v>
                </c:pt>
                <c:pt idx="146">
                  <c:v>-za- : [ɹtsɑ]</c:v>
                </c:pt>
                <c:pt idx="147">
                  <c:v>-ta- : [tæ]</c:v>
                </c:pt>
                <c:pt idx="148">
                  <c:v>-co- : [kɔ]</c:v>
                </c:pt>
                <c:pt idx="149">
                  <c:v>-ho- : [hɔ]</c:v>
                </c:pt>
                <c:pt idx="150">
                  <c:v>-ste- : [stɜ]</c:v>
                </c:pt>
                <c:pt idx="151">
                  <c:v>-ba- : [bɔ]</c:v>
                </c:pt>
                <c:pt idx="152">
                  <c:v>-i- : [aɪ]</c:v>
                </c:pt>
                <c:pt idx="153">
                  <c:v>-ro- : [ɹɔ]</c:v>
                </c:pt>
                <c:pt idx="154">
                  <c:v>-no- : [nɔ]</c:v>
                </c:pt>
                <c:pt idx="155">
                  <c:v>-th- : [ð]</c:v>
                </c:pt>
                <c:pt idx="156">
                  <c:v>-ge- : [ɡæ]</c:v>
                </c:pt>
                <c:pt idx="157">
                  <c:v>-ju- : [dʒʊ]</c:v>
                </c:pt>
                <c:pt idx="158">
                  <c:v>-me- : [meɪ]</c:v>
                </c:pt>
                <c:pt idx="159">
                  <c:v>-me- : [mi]</c:v>
                </c:pt>
                <c:pt idx="160">
                  <c:v>-mu- : [mɜ]</c:v>
                </c:pt>
                <c:pt idx="161">
                  <c:v>-po- : [pɔ]</c:v>
                </c:pt>
                <c:pt idx="162">
                  <c:v>-di- : [daɪ]</c:v>
                </c:pt>
                <c:pt idx="163">
                  <c:v>-mo- : [mu]</c:v>
                </c:pt>
                <c:pt idx="164">
                  <c:v>-ne- : [ni]</c:v>
                </c:pt>
                <c:pt idx="165">
                  <c:v>-bje- : [byɜ]</c:v>
                </c:pt>
                <c:pt idx="166">
                  <c:v>-bli- : [blaɪ]</c:v>
                </c:pt>
                <c:pt idx="167">
                  <c:v>-cte- : [kti]</c:v>
                </c:pt>
                <c:pt idx="168">
                  <c:v>-mai- : [məɪ]</c:v>
                </c:pt>
                <c:pt idx="169">
                  <c:v>-mpo- : [mpɑ]</c:v>
                </c:pt>
                <c:pt idx="170">
                  <c:v>-mpo- : [mpoʊ]</c:v>
                </c:pt>
                <c:pt idx="171">
                  <c:v>-nta- : [ntæ]</c:v>
                </c:pt>
                <c:pt idx="172">
                  <c:v>-pi- : [paɪ]</c:v>
                </c:pt>
                <c:pt idx="173">
                  <c:v>-rdi- : [ɹdi]</c:v>
                </c:pt>
                <c:pt idx="174">
                  <c:v>-show- : [ʃa]</c:v>
                </c:pt>
                <c:pt idx="175">
                  <c:v>-spa- : [spæ]</c:v>
                </c:pt>
                <c:pt idx="176">
                  <c:v>-u- : [ɜ]</c:v>
                </c:pt>
                <c:pt idx="177">
                  <c:v>-ved- : [ɹvd]</c:v>
                </c:pt>
                <c:pt idx="178">
                  <c:v>-nce- : [nsə]</c:v>
                </c:pt>
                <c:pt idx="179">
                  <c:v>-ge- : [ɡɛ]</c:v>
                </c:pt>
                <c:pt idx="180">
                  <c:v>-nt- : [ntɪ]</c:v>
                </c:pt>
                <c:pt idx="181">
                  <c:v>-to- : [toʊ]</c:v>
                </c:pt>
                <c:pt idx="182">
                  <c:v>-ve- : [vɛ]</c:v>
                </c:pt>
                <c:pt idx="183">
                  <c:v>-ca- : [kɛ]</c:v>
                </c:pt>
                <c:pt idx="184">
                  <c:v>-thi- : [ðɪ]</c:v>
                </c:pt>
                <c:pt idx="185">
                  <c:v>-lo- : [lʌ]</c:v>
                </c:pt>
                <c:pt idx="186">
                  <c:v>-ste- : [sti]</c:v>
                </c:pt>
                <c:pt idx="187">
                  <c:v>-nti- : [nti]</c:v>
                </c:pt>
                <c:pt idx="188">
                  <c:v>-o- : [ʌ]</c:v>
                </c:pt>
                <c:pt idx="189">
                  <c:v>-ste- : [stɛ]</c:v>
                </c:pt>
                <c:pt idx="190">
                  <c:v>-gra- : [ɡɹə]</c:v>
                </c:pt>
                <c:pt idx="191">
                  <c:v>-pu- : [pyə]</c:v>
                </c:pt>
                <c:pt idx="192">
                  <c:v>-fla- : [flə]</c:v>
                </c:pt>
                <c:pt idx="193">
                  <c:v>-fla- : [fleɪ]</c:v>
                </c:pt>
                <c:pt idx="194">
                  <c:v>-sco- : [skə]</c:v>
                </c:pt>
                <c:pt idx="195">
                  <c:v>-sco- : [skɔ]</c:v>
                </c:pt>
                <c:pt idx="196">
                  <c:v>-cha- : [tʃæ]</c:v>
                </c:pt>
                <c:pt idx="197">
                  <c:v>-ha- : [heɪ]</c:v>
                </c:pt>
                <c:pt idx="198">
                  <c:v>-pe- : [pɜ]</c:v>
                </c:pt>
                <c:pt idx="199">
                  <c:v>-na- : [næ]</c:v>
                </c:pt>
                <c:pt idx="200">
                  <c:v>-li- : [li]</c:v>
                </c:pt>
                <c:pt idx="201">
                  <c:v>-ta- : [tɔ]</c:v>
                </c:pt>
                <c:pt idx="202">
                  <c:v>-va- : [vɑ]</c:v>
                </c:pt>
                <c:pt idx="203">
                  <c:v>-lo- : [lu]</c:v>
                </c:pt>
                <c:pt idx="204">
                  <c:v>-de- : [dɛ]</c:v>
                </c:pt>
                <c:pt idx="205">
                  <c:v>-se- : [si]</c:v>
                </c:pt>
                <c:pt idx="206">
                  <c:v>-fo- : [foʊ]</c:v>
                </c:pt>
                <c:pt idx="207">
                  <c:v>-dmi- : [dmaɪ]</c:v>
                </c:pt>
                <c:pt idx="208">
                  <c:v>-dve- : [dvɛ]</c:v>
                </c:pt>
                <c:pt idx="209">
                  <c:v>-dve- : [dvɜ]</c:v>
                </c:pt>
                <c:pt idx="210">
                  <c:v>-hu- : [hu]</c:v>
                </c:pt>
                <c:pt idx="211">
                  <c:v>-hu- : [hyu]</c:v>
                </c:pt>
                <c:pt idx="212">
                  <c:v>-nda- : [ndeɪ]</c:v>
                </c:pt>
                <c:pt idx="213">
                  <c:v>-ntro- : [ntɹəʊ]</c:v>
                </c:pt>
                <c:pt idx="214">
                  <c:v>-nve- : [nvi]</c:v>
                </c:pt>
                <c:pt idx="215">
                  <c:v>-nve- : [nvə]</c:v>
                </c:pt>
                <c:pt idx="216">
                  <c:v>-rga- : [ɹɡæ]</c:v>
                </c:pt>
                <c:pt idx="217">
                  <c:v>-rga- : [ɹɡɑ]</c:v>
                </c:pt>
                <c:pt idx="218">
                  <c:v>-rke- : [ɹkɛ]</c:v>
                </c:pt>
                <c:pt idx="219">
                  <c:v>-rsa- : [ɹseɪ]</c:v>
                </c:pt>
                <c:pt idx="220">
                  <c:v>-rtu- : [ɹtʃʊ]</c:v>
                </c:pt>
                <c:pt idx="221">
                  <c:v>-si- : [sɜ]</c:v>
                </c:pt>
                <c:pt idx="222">
                  <c:v>-sty- : [staɪ]</c:v>
                </c:pt>
                <c:pt idx="223">
                  <c:v>-tow- : [ta]</c:v>
                </c:pt>
                <c:pt idx="224">
                  <c:v>-fu- : [fyu]</c:v>
                </c:pt>
                <c:pt idx="225">
                  <c:v>-so- : [sɑ]</c:v>
                </c:pt>
                <c:pt idx="226">
                  <c:v>-the- : [ðɛ]</c:v>
                </c:pt>
                <c:pt idx="227">
                  <c:v>-be- : [bɜ]</c:v>
                </c:pt>
                <c:pt idx="228">
                  <c:v>-be- : [bi]</c:v>
                </c:pt>
                <c:pt idx="229">
                  <c:v>-ma- : [mɑ]</c:v>
                </c:pt>
                <c:pt idx="230">
                  <c:v>-ma- : [meɪ]</c:v>
                </c:pt>
                <c:pt idx="231">
                  <c:v>-lo- : [ləʊ]</c:v>
                </c:pt>
                <c:pt idx="232">
                  <c:v>-nu- : [nɜ]</c:v>
                </c:pt>
                <c:pt idx="233">
                  <c:v>-ra- : [ɹɑ]</c:v>
                </c:pt>
                <c:pt idx="234">
                  <c:v>-da- : [dæ]</c:v>
                </c:pt>
                <c:pt idx="235">
                  <c:v>-re- : [ɹɛ]</c:v>
                </c:pt>
                <c:pt idx="236">
                  <c:v>-ki- : [kaɪ]</c:v>
                </c:pt>
                <c:pt idx="237">
                  <c:v>-thi- : [θɜ]</c:v>
                </c:pt>
                <c:pt idx="238">
                  <c:v>-vi- : [vɜ]</c:v>
                </c:pt>
                <c:pt idx="239">
                  <c:v>-mo- : [mɔ]</c:v>
                </c:pt>
                <c:pt idx="240">
                  <c:v>-to- : [tɔ]</c:v>
                </c:pt>
                <c:pt idx="241">
                  <c:v>-mi- : [maɪ]</c:v>
                </c:pt>
                <c:pt idx="242">
                  <c:v>-cre- : [kɹɛ]</c:v>
                </c:pt>
                <c:pt idx="243">
                  <c:v>-rge- : [ɹɡɛ]</c:v>
                </c:pt>
                <c:pt idx="244">
                  <c:v>-rge- : [ɹdʒə]</c:v>
                </c:pt>
                <c:pt idx="245">
                  <c:v>-sa- : [sɑ]</c:v>
                </c:pt>
                <c:pt idx="246">
                  <c:v>-sla- : [slɑ]</c:v>
                </c:pt>
                <c:pt idx="247">
                  <c:v>-sla- : [slæ]</c:v>
                </c:pt>
                <c:pt idx="248">
                  <c:v>-sla- : [sleɪ]</c:v>
                </c:pt>
                <c:pt idx="249">
                  <c:v>-spi- : [spaɪ]</c:v>
                </c:pt>
                <c:pt idx="250">
                  <c:v>-whi- : [hwaɪ]</c:v>
                </c:pt>
                <c:pt idx="251">
                  <c:v>-cra- : [kɹeɪ]</c:v>
                </c:pt>
                <c:pt idx="252">
                  <c:v>-lli- : [lyɪ]</c:v>
                </c:pt>
                <c:pt idx="253">
                  <c:v>-you- : [yoʊ]</c:v>
                </c:pt>
                <c:pt idx="254">
                  <c:v>-sti- : [stɜ]</c:v>
                </c:pt>
                <c:pt idx="255">
                  <c:v>-ve- : [vɪ]</c:v>
                </c:pt>
                <c:pt idx="256">
                  <c:v>-vo- : [voʊ]</c:v>
                </c:pt>
                <c:pt idx="257">
                  <c:v>-whe- : [hwɛ]</c:v>
                </c:pt>
                <c:pt idx="258">
                  <c:v>-cu- : [kɜ]</c:v>
                </c:pt>
                <c:pt idx="259">
                  <c:v>-fu- : [fʊ]</c:v>
                </c:pt>
                <c:pt idx="260">
                  <c:v>-o- : [oʊ]</c:v>
                </c:pt>
                <c:pt idx="261">
                  <c:v>-sha- : [ʃæ]</c:v>
                </c:pt>
                <c:pt idx="262">
                  <c:v>-mo- : [moʊ]</c:v>
                </c:pt>
                <c:pt idx="263">
                  <c:v>-be- : [b]</c:v>
                </c:pt>
                <c:pt idx="264">
                  <c:v>-sto- : [stʌ]</c:v>
                </c:pt>
                <c:pt idx="265">
                  <c:v>-sto- : [stɔ]</c:v>
                </c:pt>
                <c:pt idx="266">
                  <c:v>-vi- : [vaɪ]</c:v>
                </c:pt>
                <c:pt idx="267">
                  <c:v>-hu- : [hʊ]</c:v>
                </c:pt>
                <c:pt idx="268">
                  <c:v>-ca- : [kɔ]</c:v>
                </c:pt>
                <c:pt idx="269">
                  <c:v>-gi- : [dʒi]</c:v>
                </c:pt>
                <c:pt idx="270">
                  <c:v>-gi- : [ɡɜ]</c:v>
                </c:pt>
                <c:pt idx="271">
                  <c:v>-to- : [tu]</c:v>
                </c:pt>
                <c:pt idx="272">
                  <c:v>-le- : [li]</c:v>
                </c:pt>
                <c:pt idx="273">
                  <c:v>-lo- : [lɔ]</c:v>
                </c:pt>
                <c:pt idx="274">
                  <c:v>-se- : [zɪ]</c:v>
                </c:pt>
                <c:pt idx="275">
                  <c:v>-la- : [lɑ]</c:v>
                </c:pt>
                <c:pt idx="276">
                  <c:v>-la- : [læ]</c:v>
                </c:pt>
                <c:pt idx="277">
                  <c:v>-boo- : [bu]</c:v>
                </c:pt>
                <c:pt idx="278">
                  <c:v>-brea- : [bɹi]</c:v>
                </c:pt>
                <c:pt idx="279">
                  <c:v>-ce- : [sɜ]</c:v>
                </c:pt>
                <c:pt idx="280">
                  <c:v>-cou- : [kʊ]</c:v>
                </c:pt>
                <c:pt idx="281">
                  <c:v>-dra- : [dɹæ]</c:v>
                </c:pt>
                <c:pt idx="282">
                  <c:v>-dra- : [dɹəɪ]</c:v>
                </c:pt>
                <c:pt idx="283">
                  <c:v>-gai- : [gaɪ]</c:v>
                </c:pt>
                <c:pt idx="284">
                  <c:v>-gla- : [ɹɡlæ]</c:v>
                </c:pt>
                <c:pt idx="285">
                  <c:v>-low- : [lo]</c:v>
                </c:pt>
                <c:pt idx="286">
                  <c:v>-nge- : [ŋɡə]</c:v>
                </c:pt>
                <c:pt idx="287">
                  <c:v>-ngi- : [ŋɡɪ]</c:v>
                </c:pt>
                <c:pt idx="288">
                  <c:v>-nque- : [ŋkwə]</c:v>
                </c:pt>
                <c:pt idx="289">
                  <c:v>-nque- : [ŋkwɛ]</c:v>
                </c:pt>
                <c:pt idx="290">
                  <c:v>-nstru- : [nstɹʊ]</c:v>
                </c:pt>
                <c:pt idx="291">
                  <c:v>-nto- : [ntɑ]</c:v>
                </c:pt>
                <c:pt idx="292">
                  <c:v>-sca- : [skə]</c:v>
                </c:pt>
                <c:pt idx="293">
                  <c:v>-sca- : [skæ]</c:v>
                </c:pt>
                <c:pt idx="294">
                  <c:v>-tle- : [tlə]</c:v>
                </c:pt>
                <c:pt idx="295">
                  <c:v>-twi- : [twɪ]</c:v>
                </c:pt>
                <c:pt idx="296">
                  <c:v>-voi- : [vwə]</c:v>
                </c:pt>
                <c:pt idx="297">
                  <c:v>-yo- : [yɔ]</c:v>
                </c:pt>
                <c:pt idx="298">
                  <c:v>-gu- : [ɡyu]</c:v>
                </c:pt>
                <c:pt idx="299">
                  <c:v>-co- : [kʌ]</c:v>
                </c:pt>
                <c:pt idx="300">
                  <c:v>-nte- : [ntɛ]</c:v>
                </c:pt>
                <c:pt idx="301">
                  <c:v>-so- : [soʊ]</c:v>
                </c:pt>
                <c:pt idx="302">
                  <c:v>-ge- : [dʒɛ]</c:v>
                </c:pt>
                <c:pt idx="303">
                  <c:v>-ni- : [naɪ]</c:v>
                </c:pt>
                <c:pt idx="304">
                  <c:v>-pe- : [pɛ]</c:v>
                </c:pt>
                <c:pt idx="305">
                  <c:v>-ga- : [ɡɑ]</c:v>
                </c:pt>
                <c:pt idx="306">
                  <c:v>-ga- : [ɡeɪ]</c:v>
                </c:pt>
                <c:pt idx="307">
                  <c:v>-ga- : [ɡæ]</c:v>
                </c:pt>
                <c:pt idx="308">
                  <c:v>-mi- : [mi]</c:v>
                </c:pt>
                <c:pt idx="309">
                  <c:v>-fu- : [fʌ]</c:v>
                </c:pt>
                <c:pt idx="310">
                  <c:v>-ze- : [zi]</c:v>
                </c:pt>
                <c:pt idx="311">
                  <c:v>-go- : [ɡɔ]</c:v>
                </c:pt>
                <c:pt idx="312">
                  <c:v>-po- : [poʊ]</c:v>
                </c:pt>
                <c:pt idx="313">
                  <c:v>-va- : [væ]</c:v>
                </c:pt>
                <c:pt idx="314">
                  <c:v>-mpa- : [mpɛ]</c:v>
                </c:pt>
                <c:pt idx="315">
                  <c:v>-ro- : [ɹəʊ]</c:v>
                </c:pt>
                <c:pt idx="316">
                  <c:v>-cha- : [tʃɑ]</c:v>
                </c:pt>
                <c:pt idx="317">
                  <c:v>-no- : [nʌ]</c:v>
                </c:pt>
                <c:pt idx="318">
                  <c:v>-rma- : [ɹmeɪ]</c:v>
                </c:pt>
                <c:pt idx="319">
                  <c:v>-sco- : [skoʊ]</c:v>
                </c:pt>
                <c:pt idx="320">
                  <c:v>-cha- : [tʃeɪ]</c:v>
                </c:pt>
                <c:pt idx="321">
                  <c:v>-ti- : [ʃɪ]</c:v>
                </c:pt>
                <c:pt idx="322">
                  <c:v>-ni- : [ni]</c:v>
                </c:pt>
                <c:pt idx="323">
                  <c:v>-ri- : [ɹaɪ]</c:v>
                </c:pt>
                <c:pt idx="324">
                  <c:v>-o- : [ɔ]</c:v>
                </c:pt>
                <c:pt idx="325">
                  <c:v>-lo- : [loʊ]</c:v>
                </c:pt>
                <c:pt idx="326">
                  <c:v>-a- : [æ]</c:v>
                </c:pt>
                <c:pt idx="327">
                  <c:v>-mpe- : [mpi]</c:v>
                </c:pt>
                <c:pt idx="328">
                  <c:v>-rse- : [ɹsɛ]</c:v>
                </c:pt>
                <c:pt idx="329">
                  <c:v>-xpe- : [kspɪ]</c:v>
                </c:pt>
                <c:pt idx="330">
                  <c:v>-za- : [zɑ]</c:v>
                </c:pt>
                <c:pt idx="331">
                  <c:v>-za- : [zeɪ]</c:v>
                </c:pt>
                <c:pt idx="332">
                  <c:v>-rne- : [ɹnɛ]</c:v>
                </c:pt>
                <c:pt idx="333">
                  <c:v>-pa- : [pɛ]</c:v>
                </c:pt>
                <c:pt idx="334">
                  <c:v>-ti- : [taɪ]</c:v>
                </c:pt>
                <c:pt idx="335">
                  <c:v>-lo- : [lɑ]</c:v>
                </c:pt>
                <c:pt idx="336">
                  <c:v>-tha- : [ðæ]</c:v>
                </c:pt>
                <c:pt idx="337">
                  <c:v>-tha- : [θæ]</c:v>
                </c:pt>
                <c:pt idx="338">
                  <c:v>-be- : [beɪ]</c:v>
                </c:pt>
                <c:pt idx="339">
                  <c:v>-no- : [nɑ]</c:v>
                </c:pt>
                <c:pt idx="340">
                  <c:v>-s- : [zə]</c:v>
                </c:pt>
                <c:pt idx="341">
                  <c:v>-na- : [neɪ]</c:v>
                </c:pt>
                <c:pt idx="342">
                  <c:v>-bo- : [bɔ]</c:v>
                </c:pt>
                <c:pt idx="343">
                  <c:v>-chi- : [tʃaɪ]</c:v>
                </c:pt>
                <c:pt idx="344">
                  <c:v>-ge- : [dʒɪ]</c:v>
                </c:pt>
                <c:pt idx="345">
                  <c:v>-wa- : [wɑ]</c:v>
                </c:pt>
                <c:pt idx="346">
                  <c:v>-lea- : [lɜ]</c:v>
                </c:pt>
                <c:pt idx="347">
                  <c:v>-ba- : [bɑ]</c:v>
                </c:pt>
                <c:pt idx="348">
                  <c:v>-nu- : [nyə]</c:v>
                </c:pt>
                <c:pt idx="349">
                  <c:v>-fi- : [fɜ]</c:v>
                </c:pt>
                <c:pt idx="350">
                  <c:v>-ca- : [kæ]</c:v>
                </c:pt>
                <c:pt idx="351">
                  <c:v>-ne- : [nɛ]</c:v>
                </c:pt>
                <c:pt idx="352">
                  <c:v>-te- : [tɛ]</c:v>
                </c:pt>
                <c:pt idx="353">
                  <c:v>-de- : [də]</c:v>
                </c:pt>
                <c:pt idx="354">
                  <c:v>-a- : [ɛ]</c:v>
                </c:pt>
                <c:pt idx="355">
                  <c:v>-hu- : [hɜ]</c:v>
                </c:pt>
                <c:pt idx="356">
                  <c:v>-li- : [laɪ]</c:v>
                </c:pt>
                <c:pt idx="357">
                  <c:v>-tu- : [tu]</c:v>
                </c:pt>
                <c:pt idx="358">
                  <c:v>-ge- : [dʒə]</c:v>
                </c:pt>
                <c:pt idx="359">
                  <c:v>-ty- : [ti]</c:v>
                </c:pt>
                <c:pt idx="360">
                  <c:v>-mo- : [mɑ]</c:v>
                </c:pt>
                <c:pt idx="361">
                  <c:v>-rge- : [ɹdʒɪ]</c:v>
                </c:pt>
                <c:pt idx="362">
                  <c:v>-sla- : [slə]</c:v>
                </c:pt>
                <c:pt idx="363">
                  <c:v>-cra- : [kɹɔ]</c:v>
                </c:pt>
                <c:pt idx="364">
                  <c:v>-he- : [hə]</c:v>
                </c:pt>
                <c:pt idx="365">
                  <c:v>-rou- : [ɹaʊ]</c:v>
                </c:pt>
                <c:pt idx="366">
                  <c:v>-sa- : [seɪ]</c:v>
                </c:pt>
                <c:pt idx="367">
                  <c:v>-tho- : [ðoʊ]</c:v>
                </c:pt>
                <c:pt idx="368">
                  <c:v>-tho- : [θʌ]</c:v>
                </c:pt>
                <c:pt idx="369">
                  <c:v>-xi- : [ɡzɪ]</c:v>
                </c:pt>
                <c:pt idx="370">
                  <c:v>-bru- : [byə]</c:v>
                </c:pt>
                <c:pt idx="371">
                  <c:v>-bru- : [bɹu]</c:v>
                </c:pt>
                <c:pt idx="372">
                  <c:v>-bse- : [bzɜ]</c:v>
                </c:pt>
                <c:pt idx="373">
                  <c:v>-cla- : [klə]</c:v>
                </c:pt>
                <c:pt idx="374">
                  <c:v>-cle- : [kl]</c:v>
                </c:pt>
                <c:pt idx="375">
                  <c:v>-cle- : [klɜ]</c:v>
                </c:pt>
                <c:pt idx="376">
                  <c:v>-cli- : [kli]</c:v>
                </c:pt>
                <c:pt idx="377">
                  <c:v>-flou- : [flaʊ]</c:v>
                </c:pt>
                <c:pt idx="378">
                  <c:v>-flou- : [flɜ]</c:v>
                </c:pt>
                <c:pt idx="379">
                  <c:v>-gni- : [ɡnaɪ]</c:v>
                </c:pt>
                <c:pt idx="380">
                  <c:v>-goo- : [ɡu]</c:v>
                </c:pt>
                <c:pt idx="381">
                  <c:v>-hou- : [a]</c:v>
                </c:pt>
                <c:pt idx="382">
                  <c:v>-lcu- : [lkyʊ]</c:v>
                </c:pt>
                <c:pt idx="383">
                  <c:v>-lte- : [ltɜ]</c:v>
                </c:pt>
                <c:pt idx="384">
                  <c:v>-mpo- : [mpɔ]</c:v>
                </c:pt>
                <c:pt idx="385">
                  <c:v>-mpre- : [mpɹɪ]</c:v>
                </c:pt>
                <c:pt idx="386">
                  <c:v>-nco- : [nkɑ]</c:v>
                </c:pt>
                <c:pt idx="387">
                  <c:v>-nco- : [nkʌ]</c:v>
                </c:pt>
                <c:pt idx="388">
                  <c:v>-nctio- : [ŋkʃʌ]</c:v>
                </c:pt>
                <c:pt idx="389">
                  <c:v>-nsta- : [nstæ]</c:v>
                </c:pt>
                <c:pt idx="390">
                  <c:v>-nsta- : [nstɑ]</c:v>
                </c:pt>
                <c:pt idx="391">
                  <c:v>-nsta- : [nstə]</c:v>
                </c:pt>
                <c:pt idx="392">
                  <c:v>-pha- : [phæ]</c:v>
                </c:pt>
                <c:pt idx="393">
                  <c:v>-rba- : [ɹbeɪ]</c:v>
                </c:pt>
                <c:pt idx="394">
                  <c:v>-rci- : [ɹsaɪ]</c:v>
                </c:pt>
                <c:pt idx="395">
                  <c:v>-shou- : [ʃaʊ]</c:v>
                </c:pt>
                <c:pt idx="396">
                  <c:v>-squa- : [skwɑ]</c:v>
                </c:pt>
                <c:pt idx="397">
                  <c:v>-squa- : [skwɔ]</c:v>
                </c:pt>
                <c:pt idx="398">
                  <c:v>-squa- : [skwɛ]</c:v>
                </c:pt>
                <c:pt idx="399">
                  <c:v>-swa- : [swɑ]</c:v>
                </c:pt>
                <c:pt idx="400">
                  <c:v>-thu- : [ðʌ]</c:v>
                </c:pt>
                <c:pt idx="401">
                  <c:v>-tro- : [tɹəʊ]</c:v>
                </c:pt>
                <c:pt idx="402">
                  <c:v>-trou- : [tɹaʊ]</c:v>
                </c:pt>
                <c:pt idx="403">
                  <c:v>-xu- : [kʃu]</c:v>
                </c:pt>
                <c:pt idx="404">
                  <c:v>-so- : [sɔ]</c:v>
                </c:pt>
                <c:pt idx="405">
                  <c:v>-se- : [zə]</c:v>
                </c:pt>
                <c:pt idx="406">
                  <c:v>-sta- : [stɑ]</c:v>
                </c:pt>
                <c:pt idx="407">
                  <c:v>-sta- : [stæ]</c:v>
                </c:pt>
                <c:pt idx="408">
                  <c:v>-sta- : [steɪ]</c:v>
                </c:pt>
                <c:pt idx="409">
                  <c:v>-bu- : [bʊ]</c:v>
                </c:pt>
                <c:pt idx="410">
                  <c:v>-ke- : [kɜ]</c:v>
                </c:pt>
                <c:pt idx="411">
                  <c:v>-bo- : [boʊ]</c:v>
                </c:pt>
                <c:pt idx="412">
                  <c:v>-ca- : [keɪ]</c:v>
                </c:pt>
                <c:pt idx="413">
                  <c:v>-fa- : [feɪ]</c:v>
                </c:pt>
                <c:pt idx="414">
                  <c:v>-fa- : [fɑ]</c:v>
                </c:pt>
                <c:pt idx="415">
                  <c:v>-ba- : [beɪ]</c:v>
                </c:pt>
                <c:pt idx="416">
                  <c:v>-nce- : [nsɪ]</c:v>
                </c:pt>
                <c:pt idx="417">
                  <c:v>-ge- : [ɡə]</c:v>
                </c:pt>
                <c:pt idx="418">
                  <c:v>-mu- : [mu]</c:v>
                </c:pt>
                <c:pt idx="419">
                  <c:v>-su- : [sɜ]</c:v>
                </c:pt>
                <c:pt idx="420">
                  <c:v>-ce- : [si]</c:v>
                </c:pt>
                <c:pt idx="421">
                  <c:v>-gree- : [ɡɹɛ]</c:v>
                </c:pt>
                <c:pt idx="422">
                  <c:v>-hea- : [hɜ]</c:v>
                </c:pt>
                <c:pt idx="423">
                  <c:v>-mme- : [mɜ]</c:v>
                </c:pt>
                <c:pt idx="424">
                  <c:v>-fo- : [fɑ]</c:v>
                </c:pt>
                <c:pt idx="425">
                  <c:v>-si- : [zɪ]</c:v>
                </c:pt>
                <c:pt idx="426">
                  <c:v>-d- : [ɹd]</c:v>
                </c:pt>
                <c:pt idx="427">
                  <c:v>-o- : [ɑ]</c:v>
                </c:pt>
                <c:pt idx="428">
                  <c:v>-re- : [ɹə]</c:v>
                </c:pt>
                <c:pt idx="429">
                  <c:v>-nu- : [nyu]</c:v>
                </c:pt>
                <c:pt idx="430">
                  <c:v>-bi- : [baɪ]</c:v>
                </c:pt>
                <c:pt idx="431">
                  <c:v>-fe- : [fɜ]</c:v>
                </c:pt>
                <c:pt idx="432">
                  <c:v>-pa- : [peɪ]</c:v>
                </c:pt>
                <c:pt idx="433">
                  <c:v>-pa- : [pæ]</c:v>
                </c:pt>
                <c:pt idx="434">
                  <c:v>-spe- : [spi]</c:v>
                </c:pt>
                <c:pt idx="435">
                  <c:v>-cro- : [kɹɔ]</c:v>
                </c:pt>
                <c:pt idx="436">
                  <c:v>-ple- : [plɛ]</c:v>
                </c:pt>
                <c:pt idx="437">
                  <c:v>-que- : [kwə]</c:v>
                </c:pt>
                <c:pt idx="438">
                  <c:v>-thou- : [ðoʊ]</c:v>
                </c:pt>
                <c:pt idx="439">
                  <c:v>-ye- : [yɪ]</c:v>
                </c:pt>
                <c:pt idx="440">
                  <c:v>-lu- : [lyə]</c:v>
                </c:pt>
                <c:pt idx="441">
                  <c:v>-mple- : [mpli]</c:v>
                </c:pt>
                <c:pt idx="442">
                  <c:v>-qua- : [kwɔ]</c:v>
                </c:pt>
                <c:pt idx="443">
                  <c:v>-que- : [kwɛ]</c:v>
                </c:pt>
                <c:pt idx="444">
                  <c:v>-sca- : [skeɪ]</c:v>
                </c:pt>
                <c:pt idx="445">
                  <c:v>-jo- : [dʒɔ]</c:v>
                </c:pt>
                <c:pt idx="446">
                  <c:v>-ra- : [ɹeɪ]</c:v>
                </c:pt>
                <c:pt idx="447">
                  <c:v>-sa- : [sɔ]</c:v>
                </c:pt>
                <c:pt idx="448">
                  <c:v>-sa- : [sæ]</c:v>
                </c:pt>
                <c:pt idx="449">
                  <c:v>-su- : [ʒə]</c:v>
                </c:pt>
                <c:pt idx="450">
                  <c:v>-tra- : [tɹeɪ]</c:v>
                </c:pt>
                <c:pt idx="451">
                  <c:v>-va- : [veɪ]</c:v>
                </c:pt>
                <c:pt idx="452">
                  <c:v>-vo- : [vɑ]</c:v>
                </c:pt>
                <c:pt idx="453">
                  <c:v>-chi- : [kaɪ]</c:v>
                </c:pt>
                <c:pt idx="454">
                  <c:v>-the- : [θɪ]</c:v>
                </c:pt>
                <c:pt idx="455">
                  <c:v>-wo- : [wʊ]</c:v>
                </c:pt>
                <c:pt idx="456">
                  <c:v>-si- : [saɪ]</c:v>
                </c:pt>
                <c:pt idx="457">
                  <c:v>-gra- : [ɡɹeɪ]</c:v>
                </c:pt>
                <c:pt idx="458">
                  <c:v>-pu- : [pʌ]</c:v>
                </c:pt>
                <c:pt idx="459">
                  <c:v>-be- : [bə]</c:v>
                </c:pt>
                <c:pt idx="460">
                  <c:v>-n- : [ŋ]</c:v>
                </c:pt>
                <c:pt idx="461">
                  <c:v>-nse- : [nsɛ]</c:v>
                </c:pt>
                <c:pt idx="462">
                  <c:v>-pro- : [pɹɑ]</c:v>
                </c:pt>
                <c:pt idx="463">
                  <c:v>-u- : [yu]</c:v>
                </c:pt>
                <c:pt idx="464">
                  <c:v>-u- : [ʌ]</c:v>
                </c:pt>
                <c:pt idx="465">
                  <c:v>-bla- : [bleɪ]</c:v>
                </c:pt>
                <c:pt idx="466">
                  <c:v>-dmi- : [dmə]</c:v>
                </c:pt>
                <c:pt idx="467">
                  <c:v>-dri- : [dɹɪ]</c:v>
                </c:pt>
                <c:pt idx="468">
                  <c:v>-ja- : [dʒæ]</c:v>
                </c:pt>
                <c:pt idx="469">
                  <c:v>-ja- : [dʒeɪ]</c:v>
                </c:pt>
                <c:pt idx="470">
                  <c:v>-mbi- : [mbɪ]</c:v>
                </c:pt>
                <c:pt idx="471">
                  <c:v>-mbi- : [mbaɪ]</c:v>
                </c:pt>
                <c:pt idx="472">
                  <c:v>-nsla- : [nzleɪ]</c:v>
                </c:pt>
                <c:pt idx="473">
                  <c:v>-ntro- : [ntɹoʊ]</c:v>
                </c:pt>
                <c:pt idx="474">
                  <c:v>-rce- : [ɹsɛ]</c:v>
                </c:pt>
                <c:pt idx="475">
                  <c:v>-rna- : [ɹnæ]</c:v>
                </c:pt>
                <c:pt idx="476">
                  <c:v>-rtu- : [ɹtʃu]</c:v>
                </c:pt>
                <c:pt idx="477">
                  <c:v>-rtu- : [ɹtu]</c:v>
                </c:pt>
                <c:pt idx="478">
                  <c:v>-rty- : [ɹti]</c:v>
                </c:pt>
                <c:pt idx="479">
                  <c:v>-scri- : [skɹaɪ]</c:v>
                </c:pt>
                <c:pt idx="480">
                  <c:v>-sou- : [saʊ]</c:v>
                </c:pt>
                <c:pt idx="481">
                  <c:v>-stri- : [stɹaɪ]</c:v>
                </c:pt>
                <c:pt idx="482">
                  <c:v>-tha- : [θə]</c:v>
                </c:pt>
                <c:pt idx="483">
                  <c:v>-zo- : [zɑ]</c:v>
                </c:pt>
                <c:pt idx="484">
                  <c:v>-zo- : [zəʊ]</c:v>
                </c:pt>
                <c:pt idx="485">
                  <c:v>-fe- : [fi]</c:v>
                </c:pt>
                <c:pt idx="486">
                  <c:v>-go- : [ɡʌ]</c:v>
                </c:pt>
                <c:pt idx="487">
                  <c:v>-nge- : [ndʒə]</c:v>
                </c:pt>
                <c:pt idx="488">
                  <c:v>-sse- : [zɛ]</c:v>
                </c:pt>
                <c:pt idx="489">
                  <c:v>-co- : [kɑ]</c:v>
                </c:pt>
                <c:pt idx="490">
                  <c:v>-la- : [leɪ]</c:v>
                </c:pt>
                <c:pt idx="491">
                  <c:v>-ri- : [ɹi]</c:v>
                </c:pt>
                <c:pt idx="492">
                  <c:v>-sha- : [ʃɛ]</c:v>
                </c:pt>
                <c:pt idx="493">
                  <c:v>-be- : [bɛ]</c:v>
                </c:pt>
                <c:pt idx="494">
                  <c:v>-bu- : [bʌ]</c:v>
                </c:pt>
                <c:pt idx="495">
                  <c:v>-bli- : [blə]</c:v>
                </c:pt>
                <c:pt idx="496">
                  <c:v>-wo- : [wɑ]</c:v>
                </c:pt>
                <c:pt idx="497">
                  <c:v>-du- : [dʒu]</c:v>
                </c:pt>
                <c:pt idx="498">
                  <c:v>-no- : [noʊ]</c:v>
                </c:pt>
                <c:pt idx="499">
                  <c:v>-me- : [mɛ]</c:v>
                </c:pt>
                <c:pt idx="500">
                  <c:v>-wa- : [wɔ]</c:v>
                </c:pt>
                <c:pt idx="501">
                  <c:v>-mpe- : [mpɛ]</c:v>
                </c:pt>
                <c:pt idx="502">
                  <c:v>-ski- : [skɜ]</c:v>
                </c:pt>
                <c:pt idx="503">
                  <c:v>-foo- : [fu]</c:v>
                </c:pt>
                <c:pt idx="504">
                  <c:v>-pu- : [pɜ]</c:v>
                </c:pt>
                <c:pt idx="505">
                  <c:v>-rse- : [ɹsɪ]</c:v>
                </c:pt>
                <c:pt idx="506">
                  <c:v>-rtai- : [ɹteɪ]</c:v>
                </c:pt>
                <c:pt idx="507">
                  <c:v>-clo- : [klɑ]</c:v>
                </c:pt>
                <c:pt idx="508">
                  <c:v>-pri- : [pɹaɪ]</c:v>
                </c:pt>
                <c:pt idx="509">
                  <c:v>-s- : [ɹz]</c:v>
                </c:pt>
                <c:pt idx="510">
                  <c:v>-fu- : [fɜ]</c:v>
                </c:pt>
                <c:pt idx="511">
                  <c:v>-u- : [wə]</c:v>
                </c:pt>
                <c:pt idx="512">
                  <c:v>-mu- : [myu]</c:v>
                </c:pt>
                <c:pt idx="513">
                  <c:v>-fa- : [fæ]</c:v>
                </c:pt>
                <c:pt idx="514">
                  <c:v>-he- : [hɜ]</c:v>
                </c:pt>
                <c:pt idx="515">
                  <c:v>-rge- : [ɹɡə]</c:v>
                </c:pt>
                <c:pt idx="516">
                  <c:v>-tho- : [θə]</c:v>
                </c:pt>
                <c:pt idx="517">
                  <c:v>-bu- : [bɜ]</c:v>
                </c:pt>
                <c:pt idx="518">
                  <c:v>-ha- : [hɑ]</c:v>
                </c:pt>
                <c:pt idx="519">
                  <c:v>-ty- : [taɪ]</c:v>
                </c:pt>
                <c:pt idx="520">
                  <c:v>-nge- : [ndʒ]</c:v>
                </c:pt>
                <c:pt idx="521">
                  <c:v>-ro- : [ɹoʊ]</c:v>
                </c:pt>
                <c:pt idx="522">
                  <c:v>-hea- : [hi]</c:v>
                </c:pt>
                <c:pt idx="523">
                  <c:v>-hi- : [hi]</c:v>
                </c:pt>
                <c:pt idx="524">
                  <c:v>-mo- : [mʌ]</c:v>
                </c:pt>
                <c:pt idx="525">
                  <c:v>-mpa- : [mpæ]</c:v>
                </c:pt>
                <c:pt idx="526">
                  <c:v>-qui- : [kwɪ]</c:v>
                </c:pt>
                <c:pt idx="527">
                  <c:v>-tri- : [tɹaɪ]</c:v>
                </c:pt>
                <c:pt idx="528">
                  <c:v>-ve- : [v]</c:v>
                </c:pt>
                <c:pt idx="529">
                  <c:v>-su- : [sʌ]</c:v>
                </c:pt>
                <c:pt idx="530">
                  <c:v>-so- : [sʌ]</c:v>
                </c:pt>
                <c:pt idx="531">
                  <c:v>-bo- : [bʌ]</c:v>
                </c:pt>
                <c:pt idx="532">
                  <c:v>-chi- : [ʃi]</c:v>
                </c:pt>
                <c:pt idx="533">
                  <c:v>-ba- : [bə]</c:v>
                </c:pt>
                <c:pt idx="534">
                  <c:v>-ba- : [bæ]</c:v>
                </c:pt>
                <c:pt idx="535">
                  <c:v>-pre- : [pɹɛ]</c:v>
                </c:pt>
                <c:pt idx="536">
                  <c:v>-do- : [dɔ]</c:v>
                </c:pt>
                <c:pt idx="537">
                  <c:v>-na- : [nɛ]</c:v>
                </c:pt>
                <c:pt idx="538">
                  <c:v>-ho- : [hoʊ]</c:v>
                </c:pt>
                <c:pt idx="539">
                  <c:v>-ma- : [mæ]</c:v>
                </c:pt>
                <c:pt idx="540">
                  <c:v>-nu- : [nʌ]</c:v>
                </c:pt>
                <c:pt idx="541">
                  <c:v>-sto- : [stɑ]</c:v>
                </c:pt>
                <c:pt idx="542">
                  <c:v>-se- : [sɛ]</c:v>
                </c:pt>
                <c:pt idx="543">
                  <c:v>-ba- : [bɛ]</c:v>
                </c:pt>
                <c:pt idx="544">
                  <c:v>-bi- : [bɜ]</c:v>
                </c:pt>
                <c:pt idx="545">
                  <c:v>-bi- : [bi]</c:v>
                </c:pt>
                <c:pt idx="546">
                  <c:v>-gi- : [ɡɪ]</c:v>
                </c:pt>
                <c:pt idx="547">
                  <c:v>-ve- : [və]</c:v>
                </c:pt>
                <c:pt idx="548">
                  <c:v>-wo- : [wʌ]</c:v>
                </c:pt>
                <c:pt idx="549">
                  <c:v>-me- : [mɪ]</c:v>
                </c:pt>
                <c:pt idx="550">
                  <c:v>-le- : [lɛ]</c:v>
                </c:pt>
                <c:pt idx="551">
                  <c:v>-di- : [də]</c:v>
                </c:pt>
                <c:pt idx="552">
                  <c:v>-tou- : [tʊ]</c:v>
                </c:pt>
                <c:pt idx="553">
                  <c:v>-trai- : [tɹə]</c:v>
                </c:pt>
                <c:pt idx="554">
                  <c:v>-bra- : [bɹæ]</c:v>
                </c:pt>
                <c:pt idx="555">
                  <c:v>-chu- : [tʃɜ]</c:v>
                </c:pt>
                <c:pt idx="556">
                  <c:v>-chu- : [tʃʌ]</c:v>
                </c:pt>
                <c:pt idx="557">
                  <c:v>-ci- : [ʃɪ]</c:v>
                </c:pt>
                <c:pt idx="558">
                  <c:v>-cla- : [klɛ]</c:v>
                </c:pt>
                <c:pt idx="559">
                  <c:v>-coo- : [ku]</c:v>
                </c:pt>
                <c:pt idx="560">
                  <c:v>-cri- : [kɹaɪ]</c:v>
                </c:pt>
                <c:pt idx="561">
                  <c:v>-cro- : [kɹoʊ]</c:v>
                </c:pt>
                <c:pt idx="562">
                  <c:v>-cru- : [kɹu]</c:v>
                </c:pt>
                <c:pt idx="563">
                  <c:v>-cru- : [kɹʌ]</c:v>
                </c:pt>
                <c:pt idx="564">
                  <c:v>-dow- : [dəʊ]</c:v>
                </c:pt>
                <c:pt idx="565">
                  <c:v>-fle- : [flə]</c:v>
                </c:pt>
                <c:pt idx="566">
                  <c:v>-fou- : [faʊ]</c:v>
                </c:pt>
                <c:pt idx="567">
                  <c:v>-fra- : [fɹæ]</c:v>
                </c:pt>
                <c:pt idx="568">
                  <c:v>-fri- : [fɹɪ]</c:v>
                </c:pt>
                <c:pt idx="569">
                  <c:v>-glo- : [ɡlɔ]</c:v>
                </c:pt>
                <c:pt idx="570">
                  <c:v>-glo- : [ɡloʊ]</c:v>
                </c:pt>
                <c:pt idx="571">
                  <c:v>-gri- : [ɡɹɪ]</c:v>
                </c:pt>
                <c:pt idx="572">
                  <c:v>-gri- : [ɡɹaɪ]</c:v>
                </c:pt>
                <c:pt idx="573">
                  <c:v>-grou- : [ɡɹaʊ]</c:v>
                </c:pt>
                <c:pt idx="574">
                  <c:v>-gua- : [ɡwə]</c:v>
                </c:pt>
                <c:pt idx="575">
                  <c:v>-lke- : [lkɪ]</c:v>
                </c:pt>
                <c:pt idx="576">
                  <c:v>-lm- : [lm]</c:v>
                </c:pt>
                <c:pt idx="577">
                  <c:v>-lme- : [lmə]</c:v>
                </c:pt>
                <c:pt idx="578">
                  <c:v>-lme- : [lməɪ]</c:v>
                </c:pt>
                <c:pt idx="579">
                  <c:v>-lso- : [lsə]</c:v>
                </c:pt>
                <c:pt idx="580">
                  <c:v>-lso- : [lsəʊ]</c:v>
                </c:pt>
                <c:pt idx="581">
                  <c:v>-mple- : [mpl]</c:v>
                </c:pt>
                <c:pt idx="582">
                  <c:v>-mpli- : [mplɪ]</c:v>
                </c:pt>
                <c:pt idx="583">
                  <c:v>-mpty- : [mptɪ]</c:v>
                </c:pt>
                <c:pt idx="584">
                  <c:v>-mpty- : [mtɪ]</c:v>
                </c:pt>
                <c:pt idx="585">
                  <c:v>-ndu- : [ndʌ]</c:v>
                </c:pt>
                <c:pt idx="586">
                  <c:v>-ngi- : [ndʒɪ]</c:v>
                </c:pt>
                <c:pt idx="587">
                  <c:v>-nme- : [nmə]</c:v>
                </c:pt>
                <c:pt idx="588">
                  <c:v>-nme- : [nmɛ]</c:v>
                </c:pt>
                <c:pt idx="589">
                  <c:v>-nscri- : [nskɹɪ]</c:v>
                </c:pt>
                <c:pt idx="590">
                  <c:v>-nscri- : [nskɹaɪ]</c:v>
                </c:pt>
                <c:pt idx="591">
                  <c:v>-nto- : [ntu]</c:v>
                </c:pt>
                <c:pt idx="592">
                  <c:v>-ntra- : [ntɹæ]</c:v>
                </c:pt>
                <c:pt idx="593">
                  <c:v>-nvi- : [nvɪ]</c:v>
                </c:pt>
                <c:pt idx="594">
                  <c:v>-plea- : [pli]</c:v>
                </c:pt>
                <c:pt idx="595">
                  <c:v>-rbo- : [ɹbəʊ]</c:v>
                </c:pt>
                <c:pt idx="596">
                  <c:v>-rf- : [ɹf]</c:v>
                </c:pt>
                <c:pt idx="597">
                  <c:v>-rfe- : [ɹfɛ]</c:v>
                </c:pt>
                <c:pt idx="598">
                  <c:v>-rfe- : [ɹfɪ]</c:v>
                </c:pt>
                <c:pt idx="599">
                  <c:v>-rgi- : [ɹɡɪ]</c:v>
                </c:pt>
                <c:pt idx="600">
                  <c:v>-rnme- : [ɹnmɛ]</c:v>
                </c:pt>
                <c:pt idx="601">
                  <c:v>-rshi- : [ɹʃɪ]</c:v>
                </c:pt>
                <c:pt idx="602">
                  <c:v>-rva- : [ɹvɑ]</c:v>
                </c:pt>
                <c:pt idx="603">
                  <c:v>-sca- : [skɛ]</c:v>
                </c:pt>
                <c:pt idx="604">
                  <c:v>-scle- : [sklɪ]</c:v>
                </c:pt>
                <c:pt idx="605">
                  <c:v>-scra- : [skɹæ]</c:v>
                </c:pt>
                <c:pt idx="606">
                  <c:v>-scra- : [skɹeɪ]</c:v>
                </c:pt>
                <c:pt idx="607">
                  <c:v>-sea- : [zi]</c:v>
                </c:pt>
                <c:pt idx="608">
                  <c:v>-sine- : [znə]</c:v>
                </c:pt>
                <c:pt idx="609">
                  <c:v>-sine- : [znɪ]</c:v>
                </c:pt>
                <c:pt idx="610">
                  <c:v>-sli- : [slaɪ]</c:v>
                </c:pt>
                <c:pt idx="611">
                  <c:v>-slow- : [sləʊ]</c:v>
                </c:pt>
                <c:pt idx="612">
                  <c:v>-sma- : [smɑ]</c:v>
                </c:pt>
                <c:pt idx="613">
                  <c:v>-sma- : [smɔ]</c:v>
                </c:pt>
                <c:pt idx="614">
                  <c:v>-smi- : [smaɪ]</c:v>
                </c:pt>
                <c:pt idx="615">
                  <c:v>-sna- : [snɑ]</c:v>
                </c:pt>
                <c:pt idx="616">
                  <c:v>-sna- : [sneɪ]</c:v>
                </c:pt>
                <c:pt idx="617">
                  <c:v>-sni- : [snɪ]</c:v>
                </c:pt>
                <c:pt idx="618">
                  <c:v>-sni- : [snaɪ]</c:v>
                </c:pt>
                <c:pt idx="619">
                  <c:v>-sp- : [sp]</c:v>
                </c:pt>
                <c:pt idx="620">
                  <c:v>-spa- : [speɪ]</c:v>
                </c:pt>
                <c:pt idx="621">
                  <c:v>-spo- : [spɔ]</c:v>
                </c:pt>
                <c:pt idx="622">
                  <c:v>-stra- : [stɹæ]</c:v>
                </c:pt>
                <c:pt idx="623">
                  <c:v>-stro- : [stɹoʊ]</c:v>
                </c:pt>
                <c:pt idx="624">
                  <c:v>-stu- : [stɜ]</c:v>
                </c:pt>
                <c:pt idx="625">
                  <c:v>-stu- : [stʌ]</c:v>
                </c:pt>
                <c:pt idx="626">
                  <c:v>-tha- : [θɔ]</c:v>
                </c:pt>
                <c:pt idx="627">
                  <c:v>-tli- : [tlaɪ]</c:v>
                </c:pt>
                <c:pt idx="628">
                  <c:v>-tli- : [ɹtlɪ]</c:v>
                </c:pt>
                <c:pt idx="629">
                  <c:v>-tru- : [tɹu]</c:v>
                </c:pt>
                <c:pt idx="630">
                  <c:v>-vu- : [vʌ]</c:v>
                </c:pt>
                <c:pt idx="631">
                  <c:v>-wa- : [weɪ]</c:v>
                </c:pt>
                <c:pt idx="632">
                  <c:v>-wha- : [hwʌ]</c:v>
                </c:pt>
                <c:pt idx="633">
                  <c:v>-wou- : [waʊ]</c:v>
                </c:pt>
                <c:pt idx="634">
                  <c:v>-xi- : [ksɪ]</c:v>
                </c:pt>
                <c:pt idx="635">
                  <c:v>-yo- : [yoʊ]</c:v>
                </c:pt>
                <c:pt idx="636">
                  <c:v>-cha- : [ʃɑ]</c:v>
                </c:pt>
                <c:pt idx="637">
                  <c:v>-cli- : [klaɪ]</c:v>
                </c:pt>
                <c:pt idx="638">
                  <c:v>-s- : [sə]</c:v>
                </c:pt>
                <c:pt idx="639">
                  <c:v>-ha- : [hæ]</c:v>
                </c:pt>
                <c:pt idx="640">
                  <c:v>-si- : [zə]</c:v>
                </c:pt>
                <c:pt idx="641">
                  <c:v>-e- : [ɛ]</c:v>
                </c:pt>
                <c:pt idx="642">
                  <c:v>-tu- : [tɜ]</c:v>
                </c:pt>
                <c:pt idx="643">
                  <c:v>-wa- : [wɜ]</c:v>
                </c:pt>
                <c:pt idx="644">
                  <c:v>-ci- : [sɜ]</c:v>
                </c:pt>
                <c:pt idx="645">
                  <c:v>-da- : [dɑ]</c:v>
                </c:pt>
                <c:pt idx="646">
                  <c:v>-do- : [dʌ]</c:v>
                </c:pt>
                <c:pt idx="647">
                  <c:v>-do- : [dɑ]</c:v>
                </c:pt>
                <c:pt idx="648">
                  <c:v>-do- : [du]</c:v>
                </c:pt>
                <c:pt idx="649">
                  <c:v>-fi- : [faɪ]</c:v>
                </c:pt>
                <c:pt idx="650">
                  <c:v>-llow- : [laʊ]</c:v>
                </c:pt>
                <c:pt idx="651">
                  <c:v>-nte- : [ntɪ]</c:v>
                </c:pt>
                <c:pt idx="652">
                  <c:v>-hi- : [hɪ]</c:v>
                </c:pt>
                <c:pt idx="653">
                  <c:v>-ro- : [ɹɑ]</c:v>
                </c:pt>
                <c:pt idx="654">
                  <c:v>-qui- : [kwaɪ]</c:v>
                </c:pt>
                <c:pt idx="655">
                  <c:v>-sho- : [ʃɔ]</c:v>
                </c:pt>
                <c:pt idx="656">
                  <c:v>-he- : [hi]</c:v>
                </c:pt>
                <c:pt idx="657">
                  <c:v>-pla- : [plæ]</c:v>
                </c:pt>
                <c:pt idx="658">
                  <c:v>-rge- : [ɹdʒ]</c:v>
                </c:pt>
                <c:pt idx="659">
                  <c:v>-cra- : [kɹæ]</c:v>
                </c:pt>
                <c:pt idx="660">
                  <c:v>-rve- : [ɹvə]</c:v>
                </c:pt>
                <c:pt idx="661">
                  <c:v>-tho- : [θɔ]</c:v>
                </c:pt>
                <c:pt idx="662">
                  <c:v>-cou- : [kaʊ]</c:v>
                </c:pt>
                <c:pt idx="663">
                  <c:v>-qua- : [kwɑ]</c:v>
                </c:pt>
                <c:pt idx="664">
                  <c:v>-ta- : [teɪ]</c:v>
                </c:pt>
                <c:pt idx="665">
                  <c:v>-thi- : [ti]</c:v>
                </c:pt>
                <c:pt idx="666">
                  <c:v>-se- : [sə]</c:v>
                </c:pt>
                <c:pt idx="667">
                  <c:v>-gra- : [ɡɹæ]</c:v>
                </c:pt>
                <c:pt idx="668">
                  <c:v>-rde- : [ɹdɪ]</c:v>
                </c:pt>
                <c:pt idx="669">
                  <c:v>-rmi- : [ɹmɪ]</c:v>
                </c:pt>
                <c:pt idx="670">
                  <c:v>-zi- : [zi]</c:v>
                </c:pt>
                <c:pt idx="671">
                  <c:v>-clo- : [kloʊ]</c:v>
                </c:pt>
                <c:pt idx="672">
                  <c:v>-ma- : [mɛ]</c:v>
                </c:pt>
                <c:pt idx="673">
                  <c:v>-du- : [du]</c:v>
                </c:pt>
                <c:pt idx="674">
                  <c:v>-du- : [dʌ]</c:v>
                </c:pt>
                <c:pt idx="675">
                  <c:v>-ru- : [ɹu]</c:v>
                </c:pt>
                <c:pt idx="676">
                  <c:v>-wo- : [wɔ]</c:v>
                </c:pt>
                <c:pt idx="677">
                  <c:v>-tu- : [tʃə]</c:v>
                </c:pt>
                <c:pt idx="678">
                  <c:v>-sha- : [ʃeɪ]</c:v>
                </c:pt>
                <c:pt idx="679">
                  <c:v>-bra- : [bɹeɪ]</c:v>
                </c:pt>
                <c:pt idx="680">
                  <c:v>-che- : [tʃɪ]</c:v>
                </c:pt>
                <c:pt idx="681">
                  <c:v>-lk- : [lk]</c:v>
                </c:pt>
                <c:pt idx="682">
                  <c:v>-pe- : [pɪ]</c:v>
                </c:pt>
                <c:pt idx="683">
                  <c:v>-rtu- : [ɹtʃə]</c:v>
                </c:pt>
                <c:pt idx="684">
                  <c:v>-sou- : [su]</c:v>
                </c:pt>
                <c:pt idx="685">
                  <c:v>-too- : [tʊ]</c:v>
                </c:pt>
                <c:pt idx="686">
                  <c:v>-bla- : [blæ]</c:v>
                </c:pt>
                <c:pt idx="687">
                  <c:v>-dmi- : [dmɪ]</c:v>
                </c:pt>
                <c:pt idx="688">
                  <c:v>-dve- : [dvə]</c:v>
                </c:pt>
                <c:pt idx="689">
                  <c:v>-ge- : [dʒ]</c:v>
                </c:pt>
                <c:pt idx="690">
                  <c:v>-hu- : [hʌ]</c:v>
                </c:pt>
                <c:pt idx="691">
                  <c:v>-nsla- : [nsleɪ]</c:v>
                </c:pt>
                <c:pt idx="692">
                  <c:v>-nve- : [nvɛ]</c:v>
                </c:pt>
                <c:pt idx="693">
                  <c:v>-rce- : [ɹsɪ]</c:v>
                </c:pt>
                <c:pt idx="694">
                  <c:v>-scri- : [skɹɪ]</c:v>
                </c:pt>
                <c:pt idx="695">
                  <c:v>-bri- : [bɹɪ]</c:v>
                </c:pt>
                <c:pt idx="696">
                  <c:v>-bri- : [bɹaɪ]</c:v>
                </c:pt>
                <c:pt idx="697">
                  <c:v>-che- : [tʃɛ]</c:v>
                </c:pt>
                <c:pt idx="698">
                  <c:v>-pro- : [pɹə]</c:v>
                </c:pt>
                <c:pt idx="699">
                  <c:v>-stu- : [stu]</c:v>
                </c:pt>
                <c:pt idx="700">
                  <c:v>-l- : [lɪ]</c:v>
                </c:pt>
                <c:pt idx="701">
                  <c:v>-ga- : [ɡə]</c:v>
                </c:pt>
                <c:pt idx="702">
                  <c:v>-ha- : [hɛ]</c:v>
                </c:pt>
                <c:pt idx="703">
                  <c:v>-ju- : [dʒʌ]</c:v>
                </c:pt>
                <c:pt idx="704">
                  <c:v>-ne- : [nɪ]</c:v>
                </c:pt>
                <c:pt idx="705">
                  <c:v>-wa- : [wə]</c:v>
                </c:pt>
                <c:pt idx="706">
                  <c:v>-ke- : [kɛ]</c:v>
                </c:pt>
                <c:pt idx="707">
                  <c:v>-te- : [tɪ]</c:v>
                </c:pt>
                <c:pt idx="708">
                  <c:v>-ea- : [ɜ]</c:v>
                </c:pt>
                <c:pt idx="709">
                  <c:v>-lu- : [lʌ]</c:v>
                </c:pt>
                <c:pt idx="710">
                  <c:v>-thou- : [θɔ]</c:v>
                </c:pt>
                <c:pt idx="711">
                  <c:v>-thou- : [θaʊ]</c:v>
                </c:pt>
                <c:pt idx="712">
                  <c:v>-wi- : [waɪ]</c:v>
                </c:pt>
                <c:pt idx="713">
                  <c:v>-ye- : [yɛ]</c:v>
                </c:pt>
                <c:pt idx="714">
                  <c:v>-jo- : [dʒɑ]</c:v>
                </c:pt>
                <c:pt idx="715">
                  <c:v>-pa- : [pɑ]</c:v>
                </c:pt>
                <c:pt idx="716">
                  <c:v>-nu- : [nu]</c:v>
                </c:pt>
                <c:pt idx="717">
                  <c:v>-the- : [ðə]</c:v>
                </c:pt>
                <c:pt idx="718">
                  <c:v>-sha- : [ʃɑ]</c:v>
                </c:pt>
                <c:pt idx="719">
                  <c:v>-ho- : [hɑ]</c:v>
                </c:pt>
                <c:pt idx="720">
                  <c:v>-bo- : [bɑ]</c:v>
                </c:pt>
                <c:pt idx="721">
                  <c:v>-se- : [sɪ]</c:v>
                </c:pt>
                <c:pt idx="722">
                  <c:v>-ra- : [ɹɛ]</c:v>
                </c:pt>
                <c:pt idx="723">
                  <c:v>-po- : [pɑ]</c:v>
                </c:pt>
                <c:pt idx="724">
                  <c:v>-ca- : [kɑ]</c:v>
                </c:pt>
                <c:pt idx="725">
                  <c:v>-wa- : [wɛ]</c:v>
                </c:pt>
                <c:pt idx="726">
                  <c:v>-lti- : [ltə]</c:v>
                </c:pt>
                <c:pt idx="727">
                  <c:v>-cre- : [kɹə]</c:v>
                </c:pt>
                <c:pt idx="728">
                  <c:v>-nfe- : [nfɛ]</c:v>
                </c:pt>
                <c:pt idx="729">
                  <c:v>-she- : [ʃi]</c:v>
                </c:pt>
                <c:pt idx="730">
                  <c:v>-you- : [yʊ]</c:v>
                </c:pt>
                <c:pt idx="731">
                  <c:v>-bru- : [bɹʌ]</c:v>
                </c:pt>
                <c:pt idx="732">
                  <c:v>-che- : [ʃeɪ]</c:v>
                </c:pt>
                <c:pt idx="733">
                  <c:v>-cla- : [klæ]</c:v>
                </c:pt>
                <c:pt idx="734">
                  <c:v>-cli- : [klɪ]</c:v>
                </c:pt>
                <c:pt idx="735">
                  <c:v>-cra- : [kɹə]</c:v>
                </c:pt>
                <c:pt idx="736">
                  <c:v>-crow- : [kɹaʊ]</c:v>
                </c:pt>
                <c:pt idx="737">
                  <c:v>-dow- : [doʊ]</c:v>
                </c:pt>
                <c:pt idx="738">
                  <c:v>-flou- : [flʌ]</c:v>
                </c:pt>
                <c:pt idx="739">
                  <c:v>-gle- : [ɡl]</c:v>
                </c:pt>
                <c:pt idx="740">
                  <c:v>-gle- : [ɡlɛ]</c:v>
                </c:pt>
                <c:pt idx="741">
                  <c:v>-gni- : [ɡnɪ]</c:v>
                </c:pt>
                <c:pt idx="742">
                  <c:v>-go- : [ɡoʊ]</c:v>
                </c:pt>
                <c:pt idx="743">
                  <c:v>-go- : [ɡɑ]</c:v>
                </c:pt>
                <c:pt idx="744">
                  <c:v>-goo- : [ɡʊ]</c:v>
                </c:pt>
                <c:pt idx="745">
                  <c:v>-lcu- : [lkyə]</c:v>
                </c:pt>
                <c:pt idx="746">
                  <c:v>-loo- : [lʊ]</c:v>
                </c:pt>
                <c:pt idx="747">
                  <c:v>-lve- : [lvə]</c:v>
                </c:pt>
                <c:pt idx="748">
                  <c:v>-lve- : [lv]</c:v>
                </c:pt>
                <c:pt idx="749">
                  <c:v>-mpre- : [mpɹɛ]</c:v>
                </c:pt>
                <c:pt idx="750">
                  <c:v>-neu- : [nʊ]</c:v>
                </c:pt>
                <c:pt idx="751">
                  <c:v>-ntai- : [nteɪ]</c:v>
                </c:pt>
                <c:pt idx="752">
                  <c:v>-rba- : [ɹbæ]</c:v>
                </c:pt>
                <c:pt idx="753">
                  <c:v>-rdi- : [ɹdɪ]</c:v>
                </c:pt>
                <c:pt idx="754">
                  <c:v>-rti- : [ɹtɪ]</c:v>
                </c:pt>
                <c:pt idx="755">
                  <c:v>-swa- : [swɔ]</c:v>
                </c:pt>
                <c:pt idx="756">
                  <c:v>-tro- : [tɹɑ]</c:v>
                </c:pt>
                <c:pt idx="757">
                  <c:v>-xu- : [kʃʊ]</c:v>
                </c:pt>
                <c:pt idx="758">
                  <c:v>-ry- : [ɹi]</c:v>
                </c:pt>
                <c:pt idx="759">
                  <c:v>-pre- : [pɹɪ]</c:v>
                </c:pt>
                <c:pt idx="760">
                  <c:v>-da- : [deɪ]</c:v>
                </c:pt>
                <c:pt idx="761">
                  <c:v>-lu- : [lu]</c:v>
                </c:pt>
                <c:pt idx="762">
                  <c:v>-gi- : [dʒɪ]</c:v>
                </c:pt>
                <c:pt idx="763">
                  <c:v>-chi- : [tʃɪ]</c:v>
                </c:pt>
                <c:pt idx="764">
                  <c:v>-chi- : [ki]</c:v>
                </c:pt>
                <c:pt idx="765">
                  <c:v>-te- : [tə]</c:v>
                </c:pt>
                <c:pt idx="766">
                  <c:v>-wo- : [wɜ]</c:v>
                </c:pt>
                <c:pt idx="767">
                  <c:v>-ctu- : [ktʃə]</c:v>
                </c:pt>
                <c:pt idx="768">
                  <c:v>-mou- : [maʊ]</c:v>
                </c:pt>
                <c:pt idx="769">
                  <c:v>-xpe- : [kspɛ]</c:v>
                </c:pt>
                <c:pt idx="770">
                  <c:v>-vi- : [vɪ]</c:v>
                </c:pt>
                <c:pt idx="771">
                  <c:v>-co- : [kə]</c:v>
                </c:pt>
                <c:pt idx="772">
                  <c:v>-we- : [wi]</c:v>
                </c:pt>
                <c:pt idx="773">
                  <c:v>-gi- : [dʒə]</c:v>
                </c:pt>
                <c:pt idx="774">
                  <c:v>-fla- : [flæ]</c:v>
                </c:pt>
                <c:pt idx="775">
                  <c:v>-sco- : [skʌ]</c:v>
                </c:pt>
                <c:pt idx="776">
                  <c:v>-thi- : [θɪ]</c:v>
                </c:pt>
                <c:pt idx="777">
                  <c:v>-ou- : [aʊ]</c:v>
                </c:pt>
                <c:pt idx="778">
                  <c:v>-me- : [mə]</c:v>
                </c:pt>
                <c:pt idx="779">
                  <c:v>-bly- : [bli]</c:v>
                </c:pt>
                <c:pt idx="780">
                  <c:v>-brea- : [bɹeɪ]</c:v>
                </c:pt>
                <c:pt idx="781">
                  <c:v>-plea- : [plɛ]</c:v>
                </c:pt>
                <c:pt idx="782">
                  <c:v>-pli- : [plɪ]</c:v>
                </c:pt>
                <c:pt idx="783">
                  <c:v>-pou- : [paʊ]</c:v>
                </c:pt>
                <c:pt idx="784">
                  <c:v>-rbo- : [ɹbə]</c:v>
                </c:pt>
                <c:pt idx="785">
                  <c:v>-sle- : [slə]</c:v>
                </c:pt>
                <c:pt idx="786">
                  <c:v>-sli- : [slɪ]</c:v>
                </c:pt>
                <c:pt idx="787">
                  <c:v>-trea- : [tɹɛ]</c:v>
                </c:pt>
                <c:pt idx="788">
                  <c:v>-cho- : [tʃɔ]</c:v>
                </c:pt>
                <c:pt idx="789">
                  <c:v>-cri- : [kɹə]</c:v>
                </c:pt>
                <c:pt idx="790">
                  <c:v>-cro- : [kɹə]</c:v>
                </c:pt>
                <c:pt idx="791">
                  <c:v>-fle- : [flɛ]</c:v>
                </c:pt>
                <c:pt idx="792">
                  <c:v>-gla- : [ɡlæ]</c:v>
                </c:pt>
                <c:pt idx="793">
                  <c:v>-mpli- : [mplə]</c:v>
                </c:pt>
                <c:pt idx="794">
                  <c:v>-nfo- : [nfɔ]</c:v>
                </c:pt>
                <c:pt idx="795">
                  <c:v>-nstru- : [nstɹʌ]</c:v>
                </c:pt>
                <c:pt idx="796">
                  <c:v>-nsu- : [nʃʊ]</c:v>
                </c:pt>
                <c:pt idx="797">
                  <c:v>-nvi- : [nvaɪ]</c:v>
                </c:pt>
                <c:pt idx="798">
                  <c:v>-rou- : [ɹəʊ]</c:v>
                </c:pt>
                <c:pt idx="799">
                  <c:v>-shu- : [ʃʌ]</c:v>
                </c:pt>
                <c:pt idx="800">
                  <c:v>-twi- : [twaɪ]</c:v>
                </c:pt>
                <c:pt idx="801">
                  <c:v>-ye- : [yə]</c:v>
                </c:pt>
                <c:pt idx="802">
                  <c:v>-gu- : [ɡʌ]</c:v>
                </c:pt>
                <c:pt idx="803">
                  <c:v>-ste- : [stɪ]</c:v>
                </c:pt>
                <c:pt idx="804">
                  <c:v>-hi- : [haɪ]</c:v>
                </c:pt>
                <c:pt idx="805">
                  <c:v>-nfe- : [nfə]</c:v>
                </c:pt>
                <c:pt idx="806">
                  <c:v>-rve- : [ɹv]</c:v>
                </c:pt>
                <c:pt idx="807">
                  <c:v>-she- : [ʃɛ]</c:v>
                </c:pt>
                <c:pt idx="808">
                  <c:v>-ndi- : [ndɪ]</c:v>
                </c:pt>
                <c:pt idx="809">
                  <c:v>-ru- : [ɹʌ]</c:v>
                </c:pt>
                <c:pt idx="810">
                  <c:v>-nse- : [nsə]</c:v>
                </c:pt>
                <c:pt idx="811">
                  <c:v>-bra- : [bɹɛ]</c:v>
                </c:pt>
                <c:pt idx="812">
                  <c:v>-ntro- : [ntɹə]</c:v>
                </c:pt>
                <c:pt idx="813">
                  <c:v>-pra- : [pɹæ]</c:v>
                </c:pt>
                <c:pt idx="814">
                  <c:v>-rga- : [ɹɡə]</c:v>
                </c:pt>
                <c:pt idx="815">
                  <c:v>-rke- : [ɹkə]</c:v>
                </c:pt>
                <c:pt idx="816">
                  <c:v>-rsa- : [ɹsɛ]</c:v>
                </c:pt>
                <c:pt idx="817">
                  <c:v>-du- : [dʒə]</c:v>
                </c:pt>
                <c:pt idx="818">
                  <c:v>-cha- : [kɛ]</c:v>
                </c:pt>
                <c:pt idx="819">
                  <c:v>-mpa- : [mpə]</c:v>
                </c:pt>
                <c:pt idx="820">
                  <c:v>-gh- : []</c:v>
                </c:pt>
                <c:pt idx="821">
                  <c:v>-bje- : [bdʒɛ]</c:v>
                </c:pt>
                <c:pt idx="822">
                  <c:v>-ved- : [vd]</c:v>
                </c:pt>
                <c:pt idx="823">
                  <c:v>-grou- : [ɡɹu]</c:v>
                </c:pt>
                <c:pt idx="824">
                  <c:v>-pla- : [pleɪ]</c:v>
                </c:pt>
                <c:pt idx="825">
                  <c:v>-spa- : [spɑ]</c:v>
                </c:pt>
                <c:pt idx="826">
                  <c:v>-tou- : [tʌ]</c:v>
                </c:pt>
                <c:pt idx="827">
                  <c:v>-fri- : [fɹaɪ]</c:v>
                </c:pt>
                <c:pt idx="828">
                  <c:v>-nta- : [ntɛ]</c:v>
                </c:pt>
                <c:pt idx="829">
                  <c:v>-who- : [hu]</c:v>
                </c:pt>
                <c:pt idx="830">
                  <c:v>-mi- : [mɪ]</c:v>
                </c:pt>
                <c:pt idx="831">
                  <c:v>-si- : [sə]</c:v>
                </c:pt>
                <c:pt idx="832">
                  <c:v>-ju- : [dʒu]</c:v>
                </c:pt>
                <c:pt idx="833">
                  <c:v>-fi- : [fɪ]</c:v>
                </c:pt>
                <c:pt idx="834">
                  <c:v>-rse- : [ɹsə]</c:v>
                </c:pt>
                <c:pt idx="835">
                  <c:v>-ski- : [skɪ]</c:v>
                </c:pt>
                <c:pt idx="836">
                  <c:v>-xa- : [ɡzæ]</c:v>
                </c:pt>
                <c:pt idx="837">
                  <c:v>-rne- : [ɹnə]</c:v>
                </c:pt>
                <c:pt idx="838">
                  <c:v>-bu- : [bə]</c:v>
                </c:pt>
                <c:pt idx="839">
                  <c:v>-fra- : [fɹeɪ]</c:v>
                </c:pt>
                <c:pt idx="840">
                  <c:v>-ly- : [li]</c:v>
                </c:pt>
                <c:pt idx="841">
                  <c:v>-x- : []</c:v>
                </c:pt>
                <c:pt idx="842">
                  <c:v>-wi- : [wɪ]</c:v>
                </c:pt>
                <c:pt idx="843">
                  <c:v>-gu- : [ɡɜ]</c:v>
                </c:pt>
                <c:pt idx="844">
                  <c:v>-t- : [tə]</c:v>
                </c:pt>
                <c:pt idx="845">
                  <c:v>-fa- : [fɔ]</c:v>
                </c:pt>
                <c:pt idx="846">
                  <c:v>-be- : [bɪ]</c:v>
                </c:pt>
                <c:pt idx="847">
                  <c:v>-spi- : [spɪ]</c:v>
                </c:pt>
                <c:pt idx="848">
                  <c:v>-cts- : [kts]</c:v>
                </c:pt>
                <c:pt idx="849">
                  <c:v>-nds- : [ndz]</c:v>
                </c:pt>
                <c:pt idx="850">
                  <c:v>-ce- : [sɛ]</c:v>
                </c:pt>
                <c:pt idx="851">
                  <c:v>-re- : [ɹɪ]</c:v>
                </c:pt>
                <c:pt idx="852">
                  <c:v>-li- : [lə]</c:v>
                </c:pt>
                <c:pt idx="853">
                  <c:v>-bu- : [bɛ]</c:v>
                </c:pt>
                <c:pt idx="854">
                  <c:v>-nte- : [ntə]</c:v>
                </c:pt>
                <c:pt idx="855">
                  <c:v>-ble- : [bl]</c:v>
                </c:pt>
                <c:pt idx="856">
                  <c:v>-stri- : [stɹɪ]</c:v>
                </c:pt>
                <c:pt idx="857">
                  <c:v>-wo- : [wɪ]</c:v>
                </c:pt>
                <c:pt idx="858">
                  <c:v>-fa- : [fə]</c:v>
                </c:pt>
                <c:pt idx="859">
                  <c:v>-lf- : [lf]</c:v>
                </c:pt>
                <c:pt idx="860">
                  <c:v>-fe- : [f]</c:v>
                </c:pt>
                <c:pt idx="861">
                  <c:v>-rou- : [ɹu]</c:v>
                </c:pt>
                <c:pt idx="862">
                  <c:v>-bli- : [blɪ]</c:v>
                </c:pt>
                <c:pt idx="863">
                  <c:v>-so- : [zə]</c:v>
                </c:pt>
                <c:pt idx="864">
                  <c:v>-dy- : [di]</c:v>
                </c:pt>
                <c:pt idx="865">
                  <c:v>-llow- : [ləʊ]</c:v>
                </c:pt>
                <c:pt idx="866">
                  <c:v>-bi- : [bə]</c:v>
                </c:pt>
                <c:pt idx="867">
                  <c:v>-fo- : [fɔ]</c:v>
                </c:pt>
                <c:pt idx="868">
                  <c:v>-ffe- : [fɜ]</c:v>
                </c:pt>
                <c:pt idx="869">
                  <c:v>-sta- : [teɪ]</c:v>
                </c:pt>
                <c:pt idx="870">
                  <c:v>-ne- : [nə]</c:v>
                </c:pt>
                <c:pt idx="871">
                  <c:v>-spe- : [spɛ]</c:v>
                </c:pt>
                <c:pt idx="872">
                  <c:v>-th- : [θ]</c:v>
                </c:pt>
                <c:pt idx="873">
                  <c:v>-me- : [m]</c:v>
                </c:pt>
                <c:pt idx="874">
                  <c:v>-fi- : [fə]</c:v>
                </c:pt>
                <c:pt idx="875">
                  <c:v>-fo- : [fə]</c:v>
                </c:pt>
                <c:pt idx="876">
                  <c:v>-bo- : [bə]</c:v>
                </c:pt>
                <c:pt idx="877">
                  <c:v>-va- : [vɛ]</c:v>
                </c:pt>
                <c:pt idx="878">
                  <c:v>-r- : [ə]</c:v>
                </c:pt>
                <c:pt idx="879">
                  <c:v>-fe- : [fɛ]</c:v>
                </c:pt>
                <c:pt idx="880">
                  <c:v>-s- : [z]</c:v>
                </c:pt>
                <c:pt idx="881">
                  <c:v>-si- : [sɪ]</c:v>
                </c:pt>
                <c:pt idx="882">
                  <c:v>-nce- : [ns]</c:v>
                </c:pt>
                <c:pt idx="883">
                  <c:v>-ng- : [ŋ]</c:v>
                </c:pt>
                <c:pt idx="884">
                  <c:v>-tri- : [tɹɪ]</c:v>
                </c:pt>
                <c:pt idx="885">
                  <c:v>-bed- : [bd]</c:v>
                </c:pt>
                <c:pt idx="886">
                  <c:v>-blo- : [blɑ]</c:v>
                </c:pt>
                <c:pt idx="887">
                  <c:v>-bloo- : [blʌ]</c:v>
                </c:pt>
                <c:pt idx="888">
                  <c:v>-blow- : [bloʊ]</c:v>
                </c:pt>
                <c:pt idx="889">
                  <c:v>-bloy- : [blɔɪ]</c:v>
                </c:pt>
                <c:pt idx="890">
                  <c:v>-bne- : [bnə]</c:v>
                </c:pt>
                <c:pt idx="891">
                  <c:v>-brea- : [bɹɛ]</c:v>
                </c:pt>
                <c:pt idx="892">
                  <c:v>-brow- : [bɹaʊ]</c:v>
                </c:pt>
                <c:pt idx="893">
                  <c:v>-broy- : [bɹɔɪ]</c:v>
                </c:pt>
                <c:pt idx="894">
                  <c:v>-bsi- : [bsaɪ]</c:v>
                </c:pt>
                <c:pt idx="895">
                  <c:v>-btai- : [bteɪ]</c:v>
                </c:pt>
                <c:pt idx="896">
                  <c:v>-bvi- : [bvɪ]</c:v>
                </c:pt>
                <c:pt idx="897">
                  <c:v>-ccee- : [ksi]</c:v>
                </c:pt>
                <c:pt idx="898">
                  <c:v>-ccu- : [kyu]</c:v>
                </c:pt>
                <c:pt idx="899">
                  <c:v>-cfee- : [kfi]</c:v>
                </c:pt>
                <c:pt idx="900">
                  <c:v>-ched- : [tʃt]</c:v>
                </c:pt>
                <c:pt idx="901">
                  <c:v>-chno- : [knɑ]</c:v>
                </c:pt>
                <c:pt idx="902">
                  <c:v>-choi- : [tʃɔɪ]</c:v>
                </c:pt>
                <c:pt idx="903">
                  <c:v>-chri- : [kɹaɪ]</c:v>
                </c:pt>
                <c:pt idx="904">
                  <c:v>-ckha- : [khə]</c:v>
                </c:pt>
                <c:pt idx="905">
                  <c:v>-cle- : [klɛ]</c:v>
                </c:pt>
                <c:pt idx="906">
                  <c:v>-clea- : [kli]</c:v>
                </c:pt>
                <c:pt idx="907">
                  <c:v>-clou- : [klaʊ]</c:v>
                </c:pt>
                <c:pt idx="908">
                  <c:v>-clu- : [klʌ]</c:v>
                </c:pt>
                <c:pt idx="909">
                  <c:v>-cnei- : [kni]</c:v>
                </c:pt>
                <c:pt idx="910">
                  <c:v>-coi- : [kɔɪ]</c:v>
                </c:pt>
                <c:pt idx="911">
                  <c:v>-cola- : [klə]</c:v>
                </c:pt>
                <c:pt idx="912">
                  <c:v>-coo- : [kʊ]</c:v>
                </c:pt>
                <c:pt idx="913">
                  <c:v>-ctly- : [ktlɪ]</c:v>
                </c:pt>
                <c:pt idx="914">
                  <c:v>-czka- : [tʃkə]</c:v>
                </c:pt>
                <c:pt idx="915">
                  <c:v>-dlo- : [dlɑ]</c:v>
                </c:pt>
                <c:pt idx="916">
                  <c:v>-dlow- : [dloʊ]</c:v>
                </c:pt>
                <c:pt idx="917">
                  <c:v>-dly- : [dlɪ]</c:v>
                </c:pt>
                <c:pt idx="918">
                  <c:v>-dn't- : [dnt]</c:v>
                </c:pt>
                <c:pt idx="919">
                  <c:v>-dra- : [dɹə]</c:v>
                </c:pt>
                <c:pt idx="920">
                  <c:v>-draw- : [dɹɔ]</c:v>
                </c:pt>
                <c:pt idx="921">
                  <c:v>-drea- : [dɹi]</c:v>
                </c:pt>
                <c:pt idx="922">
                  <c:v>-dri- : [dɹaɪ]</c:v>
                </c:pt>
                <c:pt idx="923">
                  <c:v>-dro- : [dɹɑ]</c:v>
                </c:pt>
                <c:pt idx="924">
                  <c:v>-drow- : [dɹaʊ]</c:v>
                </c:pt>
                <c:pt idx="925">
                  <c:v>-dru- : [dɹʌ]</c:v>
                </c:pt>
                <c:pt idx="926">
                  <c:v>-dth- : [dθ]</c:v>
                </c:pt>
                <c:pt idx="927">
                  <c:v>-dva- : [dvæ]</c:v>
                </c:pt>
                <c:pt idx="928">
                  <c:v>-dvi- : [dvaɪ]</c:v>
                </c:pt>
                <c:pt idx="929">
                  <c:v>-dwe- : [dwɛ]</c:v>
                </c:pt>
                <c:pt idx="930">
                  <c:v>-ff's- : [fs]</c:v>
                </c:pt>
                <c:pt idx="931">
                  <c:v>-flo- : [fla]</c:v>
                </c:pt>
                <c:pt idx="932">
                  <c:v>-floo- : [flɔ]</c:v>
                </c:pt>
                <c:pt idx="933">
                  <c:v>-floo- : [flʌ]</c:v>
                </c:pt>
                <c:pt idx="934">
                  <c:v>-floy- : [flɔɪ]</c:v>
                </c:pt>
                <c:pt idx="935">
                  <c:v>-foo- : [fʊ]</c:v>
                </c:pt>
                <c:pt idx="936">
                  <c:v>-fro- : [fɹʌ]</c:v>
                </c:pt>
                <c:pt idx="937">
                  <c:v>-frui- : [fɹu]</c:v>
                </c:pt>
                <c:pt idx="938">
                  <c:v>-ftee- : [fti]</c:v>
                </c:pt>
                <c:pt idx="939">
                  <c:v>-fth- : [fθ]</c:v>
                </c:pt>
                <c:pt idx="940">
                  <c:v>-ged- : [dʒd]</c:v>
                </c:pt>
                <c:pt idx="941">
                  <c:v>-geme- : [dʒmə]</c:v>
                </c:pt>
                <c:pt idx="942">
                  <c:v>-geta- : [dʒtə]</c:v>
                </c:pt>
                <c:pt idx="943">
                  <c:v>-gged- : [ɡd]</c:v>
                </c:pt>
                <c:pt idx="944">
                  <c:v>-ghte- : [ftə]</c:v>
                </c:pt>
                <c:pt idx="945">
                  <c:v>-ghth- : [tθ]</c:v>
                </c:pt>
                <c:pt idx="946">
                  <c:v>-ghtni- : [tnɪ]</c:v>
                </c:pt>
                <c:pt idx="947">
                  <c:v>-gly- : [ɡlɪ]</c:v>
                </c:pt>
                <c:pt idx="948">
                  <c:v>-gnee- : [ɡni]</c:v>
                </c:pt>
                <c:pt idx="949">
                  <c:v>-gno- : [ɡnoʊ]</c:v>
                </c:pt>
                <c:pt idx="950">
                  <c:v>-gow- : [ɡaʊ]</c:v>
                </c:pt>
                <c:pt idx="951">
                  <c:v>-gru- : [ɡɹʌ]</c:v>
                </c:pt>
                <c:pt idx="952">
                  <c:v>-gs- : [ɡz]</c:v>
                </c:pt>
                <c:pt idx="953">
                  <c:v>-gski- : [ɡskɪ]</c:v>
                </c:pt>
                <c:pt idx="954">
                  <c:v>-jou- : [dʒɜ]</c:v>
                </c:pt>
                <c:pt idx="955">
                  <c:v>-kfa- : [kfə]</c:v>
                </c:pt>
                <c:pt idx="956">
                  <c:v>-lbow- : [lboʊ]</c:v>
                </c:pt>
                <c:pt idx="957">
                  <c:v>-lco- : [lkə]</c:v>
                </c:pt>
                <c:pt idx="958">
                  <c:v>-ld- : [ld]</c:v>
                </c:pt>
                <c:pt idx="959">
                  <c:v>-ld-fa- : [ldfæ]</c:v>
                </c:pt>
                <c:pt idx="960">
                  <c:v>-ldfa- : [ldfɑ]</c:v>
                </c:pt>
                <c:pt idx="961">
                  <c:v>-ldi- : [ldɪ]</c:v>
                </c:pt>
                <c:pt idx="962">
                  <c:v>-ldie- : [ldʒə]</c:v>
                </c:pt>
                <c:pt idx="963">
                  <c:v>-ldre- : [ldɹɛ]</c:v>
                </c:pt>
                <c:pt idx="964">
                  <c:v>-lds- : [ldz]</c:v>
                </c:pt>
                <c:pt idx="965">
                  <c:v>-len- : [ln]</c:v>
                </c:pt>
                <c:pt idx="966">
                  <c:v>-lesma- : [lzmə]</c:v>
                </c:pt>
                <c:pt idx="967">
                  <c:v>-lfe's- : [lfs]</c:v>
                </c:pt>
                <c:pt idx="968">
                  <c:v>-lfi- : [lfɪ]</c:v>
                </c:pt>
                <c:pt idx="969">
                  <c:v>-lg- : [lɡ]</c:v>
                </c:pt>
                <c:pt idx="970">
                  <c:v>-lgo- : [lɡoʊ]</c:v>
                </c:pt>
                <c:pt idx="971">
                  <c:v>-lksto- : [kstoʊ]</c:v>
                </c:pt>
                <c:pt idx="972">
                  <c:v>-lldo- : [ldoʊ]</c:v>
                </c:pt>
                <c:pt idx="973">
                  <c:v>-lmo- : [lmoʊ]</c:v>
                </c:pt>
                <c:pt idx="974">
                  <c:v>-loy- : [lɔɪ]</c:v>
                </c:pt>
                <c:pt idx="975">
                  <c:v>-lp- : [lp]</c:v>
                </c:pt>
                <c:pt idx="976">
                  <c:v>-lper- : [lpə]</c:v>
                </c:pt>
                <c:pt idx="977">
                  <c:v>-lpfu- : [lpfə]</c:v>
                </c:pt>
                <c:pt idx="978">
                  <c:v>-lpha- : [lfə]</c:v>
                </c:pt>
                <c:pt idx="979">
                  <c:v>-lptu- : [lptʃə]</c:v>
                </c:pt>
                <c:pt idx="980">
                  <c:v>-lrea- : [lɹɛ]</c:v>
                </c:pt>
                <c:pt idx="981">
                  <c:v>-lroa- : [lɹoʊ]</c:v>
                </c:pt>
                <c:pt idx="982">
                  <c:v>-lry- : [lɹɪ]</c:v>
                </c:pt>
                <c:pt idx="983">
                  <c:v>-lse- : [ls]</c:v>
                </c:pt>
                <c:pt idx="984">
                  <c:v>-lta- : [lteɪ]</c:v>
                </c:pt>
                <c:pt idx="985">
                  <c:v>-lth- : [lθ]</c:v>
                </c:pt>
                <c:pt idx="986">
                  <c:v>-lthy- : [lθɪ]</c:v>
                </c:pt>
                <c:pt idx="987">
                  <c:v>-lts- : [lts]</c:v>
                </c:pt>
                <c:pt idx="988">
                  <c:v>-ltu- : [ltʃə]</c:v>
                </c:pt>
                <c:pt idx="989">
                  <c:v>-lved- : [lvd]</c:v>
                </c:pt>
                <c:pt idx="990">
                  <c:v>-lves- : [lvz]</c:v>
                </c:pt>
                <c:pt idx="991">
                  <c:v>-lvth- : [lvθ]</c:v>
                </c:pt>
                <c:pt idx="992">
                  <c:v>-lway- : [lweɪ]</c:v>
                </c:pt>
                <c:pt idx="993">
                  <c:v>-ma- : [mə]</c:v>
                </c:pt>
                <c:pt idx="994">
                  <c:v>-mba- : [mbæ]</c:v>
                </c:pt>
                <c:pt idx="995">
                  <c:v>-mbau- : [mbɔ]</c:v>
                </c:pt>
                <c:pt idx="996">
                  <c:v>-mble- : [mbl]</c:v>
                </c:pt>
                <c:pt idx="997">
                  <c:v>-mbles- : [mblz]</c:v>
                </c:pt>
                <c:pt idx="998">
                  <c:v>-mboy- : [mbɔɪ]</c:v>
                </c:pt>
                <c:pt idx="999">
                  <c:v>-mbra- : [mbɹeɪ]</c:v>
                </c:pt>
                <c:pt idx="1000">
                  <c:v>-mbre- : [mbɹɛ]</c:v>
                </c:pt>
                <c:pt idx="1001">
                  <c:v>-mbu- : [mbʌ]</c:v>
                </c:pt>
                <c:pt idx="1002">
                  <c:v>-med- : [md]</c:v>
                </c:pt>
                <c:pt idx="1003">
                  <c:v>-mely- : [mlɪ]</c:v>
                </c:pt>
                <c:pt idx="1004">
                  <c:v>-meti- : [mtaɪ]</c:v>
                </c:pt>
                <c:pt idx="1005">
                  <c:v>-mfo- : [mfə]</c:v>
                </c:pt>
                <c:pt idx="1006">
                  <c:v>-mfrey- : [mfɹɪ]</c:v>
                </c:pt>
                <c:pt idx="1007">
                  <c:v>-mfy- : [mfɪ]</c:v>
                </c:pt>
                <c:pt idx="1008">
                  <c:v>-mney- : [mnɪ]</c:v>
                </c:pt>
                <c:pt idx="1009">
                  <c:v>-mpai- : [mpeɪ]</c:v>
                </c:pt>
                <c:pt idx="1010">
                  <c:v>-mpbe- : [mbɛ]</c:v>
                </c:pt>
                <c:pt idx="1011">
                  <c:v>-mpera- : [mpɹə]</c:v>
                </c:pt>
                <c:pt idx="1012">
                  <c:v>-mpi- : [mpaɪ]</c:v>
                </c:pt>
                <c:pt idx="1013">
                  <c:v>-mplai- : [mpleɪ]</c:v>
                </c:pt>
                <c:pt idx="1014">
                  <c:v>-mples- : [mplz]</c:v>
                </c:pt>
                <c:pt idx="1015">
                  <c:v>-mpou- : [mpaʊ]</c:v>
                </c:pt>
                <c:pt idx="1016">
                  <c:v>-mpro- : [mpɹu]</c:v>
                </c:pt>
                <c:pt idx="1017">
                  <c:v>-mpt- : [mpt]</c:v>
                </c:pt>
                <c:pt idx="1018">
                  <c:v>-mpu- : [mpyu]</c:v>
                </c:pt>
                <c:pt idx="1019">
                  <c:v>-mre- : [mɹə]</c:v>
                </c:pt>
                <c:pt idx="1020">
                  <c:v>-mro- : [mɹɑ]</c:v>
                </c:pt>
                <c:pt idx="1021">
                  <c:v>-mse- : [msɛ]</c:v>
                </c:pt>
                <c:pt idx="1022">
                  <c:v>-mu- : [mʌ]</c:v>
                </c:pt>
                <c:pt idx="1023">
                  <c:v>-nbe- : [nbə]</c:v>
                </c:pt>
                <c:pt idx="1024">
                  <c:v>-nch- : [ntʃ]</c:v>
                </c:pt>
                <c:pt idx="1025">
                  <c:v>-ncho- : [ntʃəʊ]</c:v>
                </c:pt>
                <c:pt idx="1026">
                  <c:v>-nckli- : [ŋklɪ]</c:v>
                </c:pt>
                <c:pt idx="1027">
                  <c:v>-nclai- : [nklɛ]</c:v>
                </c:pt>
                <c:pt idx="1028">
                  <c:v>-nclo- : [nkloʊ]</c:v>
                </c:pt>
                <c:pt idx="1029">
                  <c:v>-nclu- : [nklu]</c:v>
                </c:pt>
                <c:pt idx="1030">
                  <c:v>-ncou- : [nkɜ]</c:v>
                </c:pt>
                <c:pt idx="1031">
                  <c:v>-ncre- : [nkɹɛ]</c:v>
                </c:pt>
                <c:pt idx="1032">
                  <c:v>-ncrea- : [nkɹi]</c:v>
                </c:pt>
                <c:pt idx="1033">
                  <c:v>-nctio- : [ŋkʃə]</c:v>
                </c:pt>
                <c:pt idx="1034">
                  <c:v>-nctu- : [ŋktʃu]</c:v>
                </c:pt>
                <c:pt idx="1035">
                  <c:v>-ndai- : [ndɛ]</c:v>
                </c:pt>
                <c:pt idx="1036">
                  <c:v>-ndee- : [ndi]</c:v>
                </c:pt>
                <c:pt idx="1037">
                  <c:v>-ndle- : [ndl]</c:v>
                </c:pt>
                <c:pt idx="1038">
                  <c:v>-ndly- : [ndlɪ]</c:v>
                </c:pt>
                <c:pt idx="1039">
                  <c:v>-ndow- : [ndəʊ]</c:v>
                </c:pt>
                <c:pt idx="1040">
                  <c:v>-ndra- : [ndɹə]</c:v>
                </c:pt>
                <c:pt idx="1041">
                  <c:v>-ndre- : [ndɹɛ]</c:v>
                </c:pt>
                <c:pt idx="1042">
                  <c:v>-ndshi- : [ndʃɪ]</c:v>
                </c:pt>
                <c:pt idx="1043">
                  <c:v>-nfli- : [nflɪ]</c:v>
                </c:pt>
                <c:pt idx="1044">
                  <c:v>-nflu- : [nflu]</c:v>
                </c:pt>
                <c:pt idx="1045">
                  <c:v>-nfu- : [nfyu]</c:v>
                </c:pt>
                <c:pt idx="1046">
                  <c:v>-ngdo- : [ŋdə]</c:v>
                </c:pt>
                <c:pt idx="1047">
                  <c:v>-nged- : [ndʒd]</c:v>
                </c:pt>
                <c:pt idx="1048">
                  <c:v>-ngko- : [ŋkoʊ]</c:v>
                </c:pt>
                <c:pt idx="1049">
                  <c:v>-ngle- : [ŋɡl]</c:v>
                </c:pt>
                <c:pt idx="1050">
                  <c:v>-ngled- : [ŋɡld]</c:v>
                </c:pt>
                <c:pt idx="1051">
                  <c:v>-ngo- : [ŋɡəʊ]</c:v>
                </c:pt>
                <c:pt idx="1052">
                  <c:v>-ngra- : [nɡɹæ]</c:v>
                </c:pt>
                <c:pt idx="1053">
                  <c:v>-ngry- : [ŋɡɹɪ]</c:v>
                </c:pt>
                <c:pt idx="1054">
                  <c:v>-ngst- : [ŋst]</c:v>
                </c:pt>
                <c:pt idx="1055">
                  <c:v>-ngthe- : [ŋθə]</c:v>
                </c:pt>
                <c:pt idx="1056">
                  <c:v>-ngthen- : [ŋθn]</c:v>
                </c:pt>
                <c:pt idx="1057">
                  <c:v>-ngto- : [ŋtə]</c:v>
                </c:pt>
                <c:pt idx="1058">
                  <c:v>-ngu- : [ŋɡyu]</c:v>
                </c:pt>
                <c:pt idx="1059">
                  <c:v>-ngua- : [ŋɡwə]</c:v>
                </c:pt>
                <c:pt idx="1060">
                  <c:v>-ngui- : [ŋɡwɪ]</c:v>
                </c:pt>
                <c:pt idx="1061">
                  <c:v>-njoy- : [ndʒɔɪ]</c:v>
                </c:pt>
                <c:pt idx="1062">
                  <c:v>-nkle- : [ŋkl]</c:v>
                </c:pt>
                <c:pt idx="1063">
                  <c:v>-nkles- : [ŋklz]</c:v>
                </c:pt>
                <c:pt idx="1064">
                  <c:v>-nle- : [nlɛ]</c:v>
                </c:pt>
                <c:pt idx="1065">
                  <c:v>-nli- : [nlaɪ]</c:v>
                </c:pt>
                <c:pt idx="1066">
                  <c:v>-nly- : [nlɪ]</c:v>
                </c:pt>
                <c:pt idx="1067">
                  <c:v>-nqui- : [nkwaɪ]</c:v>
                </c:pt>
                <c:pt idx="1068">
                  <c:v>-nsa- : [nseɪ]</c:v>
                </c:pt>
                <c:pt idx="1069">
                  <c:v>-nsfe- : [nsfɜ]</c:v>
                </c:pt>
                <c:pt idx="1070">
                  <c:v>-nshi- : [nʃɪ]</c:v>
                </c:pt>
                <c:pt idx="1071">
                  <c:v>-nspa- : [nspɛ]</c:v>
                </c:pt>
                <c:pt idx="1072">
                  <c:v>-nst- : [nst]</c:v>
                </c:pt>
                <c:pt idx="1073">
                  <c:v>-nstea- : [nstɛ]</c:v>
                </c:pt>
                <c:pt idx="1074">
                  <c:v>-ntain- : [ntn]</c:v>
                </c:pt>
                <c:pt idx="1075">
                  <c:v>-nth- : [nθ]</c:v>
                </c:pt>
                <c:pt idx="1076">
                  <c:v>-nthe- : [nθə]</c:v>
                </c:pt>
                <c:pt idx="1077">
                  <c:v>-nths- : [nθs]</c:v>
                </c:pt>
                <c:pt idx="1078">
                  <c:v>-ntio- : [ntʃə]</c:v>
                </c:pt>
                <c:pt idx="1079">
                  <c:v>-ntle- : [ntl]</c:v>
                </c:pt>
                <c:pt idx="1080">
                  <c:v>-ntly- : [ntlɪ]</c:v>
                </c:pt>
                <c:pt idx="1081">
                  <c:v>-ntra- : [ntɹə]</c:v>
                </c:pt>
                <c:pt idx="1082">
                  <c:v>-nvo- : [nvɑ]</c:v>
                </c:pt>
                <c:pt idx="1083">
                  <c:v>-nwa- : [nwə]</c:v>
                </c:pt>
                <c:pt idx="1084">
                  <c:v>-nxi- : [ŋzaɪ]</c:v>
                </c:pt>
                <c:pt idx="1085">
                  <c:v>-nzo- : [nzəʊ]</c:v>
                </c:pt>
                <c:pt idx="1086">
                  <c:v>-oi- : [ɔɪ]</c:v>
                </c:pt>
                <c:pt idx="1087">
                  <c:v>-pci- : [psɪ]</c:v>
                </c:pt>
                <c:pt idx="1088">
                  <c:v>-pda- : [pdeɪ]</c:v>
                </c:pt>
                <c:pt idx="1089">
                  <c:v>-pefu- : [pfə]</c:v>
                </c:pt>
                <c:pt idx="1090">
                  <c:v>-ple- : [pl]</c:v>
                </c:pt>
                <c:pt idx="1091">
                  <c:v>-pled- : [pld]</c:v>
                </c:pt>
                <c:pt idx="1092">
                  <c:v>-plo- : [ploʊ]</c:v>
                </c:pt>
                <c:pt idx="1093">
                  <c:v>-plu- : [plʊ]</c:v>
                </c:pt>
                <c:pt idx="1094">
                  <c:v>-pme- : [pmə]</c:v>
                </c:pt>
                <c:pt idx="1095">
                  <c:v>-pou- : [pu]</c:v>
                </c:pt>
                <c:pt idx="1096">
                  <c:v>-pplau- : [plɔ]</c:v>
                </c:pt>
                <c:pt idx="1097">
                  <c:v>-ppli- : [plɪ]</c:v>
                </c:pt>
                <c:pt idx="1098">
                  <c:v>-prau- : [pɹɔ]</c:v>
                </c:pt>
                <c:pt idx="1099">
                  <c:v>-pray- : [pɹeɪ]</c:v>
                </c:pt>
                <c:pt idx="1100">
                  <c:v>-prou- : [pɹaʊ]</c:v>
                </c:pt>
                <c:pt idx="1101">
                  <c:v>-psu- : [psə]</c:v>
                </c:pt>
                <c:pt idx="1102">
                  <c:v>-pt- : [pt]</c:v>
                </c:pt>
                <c:pt idx="1103">
                  <c:v>-pta- : [ptə]</c:v>
                </c:pt>
                <c:pt idx="1104">
                  <c:v>-pth- : [pθ]</c:v>
                </c:pt>
                <c:pt idx="1105">
                  <c:v>-pti- : [ptɪ]</c:v>
                </c:pt>
                <c:pt idx="1106">
                  <c:v>-ptio- : [pʃə]</c:v>
                </c:pt>
                <c:pt idx="1107">
                  <c:v>-pts- : [pts]</c:v>
                </c:pt>
                <c:pt idx="1108">
                  <c:v>-ptu- : [ptʃə]</c:v>
                </c:pt>
                <c:pt idx="1109">
                  <c:v>-quee- : [kwi]</c:v>
                </c:pt>
                <c:pt idx="1110">
                  <c:v>-rb- : [ɹb]</c:v>
                </c:pt>
                <c:pt idx="1111">
                  <c:v>-rbi- : [ɹbɪ]</c:v>
                </c:pt>
                <c:pt idx="1112">
                  <c:v>-rcel- : [ɹsl]</c:v>
                </c:pt>
                <c:pt idx="1113">
                  <c:v>-rch- : [ɹtʃ]</c:v>
                </c:pt>
                <c:pt idx="1114">
                  <c:v>-rchie- : [ɹtʃɪ]</c:v>
                </c:pt>
                <c:pt idx="1115">
                  <c:v>-rco- : [ɹkəʊ]</c:v>
                </c:pt>
                <c:pt idx="1116">
                  <c:v>-rcu- : [ɹkyʊ]</c:v>
                </c:pt>
                <c:pt idx="1117">
                  <c:v>-rdboa- : [ɹdbɔ]</c:v>
                </c:pt>
                <c:pt idx="1118">
                  <c:v>-rden- : [ɹdn]</c:v>
                </c:pt>
                <c:pt idx="1119">
                  <c:v>-rdle- : [ɹdlə]</c:v>
                </c:pt>
                <c:pt idx="1120">
                  <c:v>-rdly- : [ɹdlɪ]</c:v>
                </c:pt>
                <c:pt idx="1121">
                  <c:v>-rdne- : [ɹdnə]</c:v>
                </c:pt>
                <c:pt idx="1122">
                  <c:v>-rds- : [ɹdz]</c:v>
                </c:pt>
                <c:pt idx="1123">
                  <c:v>-rg- : [ɹɡ]</c:v>
                </c:pt>
                <c:pt idx="1124">
                  <c:v>-rged- : [ɹdʒd]</c:v>
                </c:pt>
                <c:pt idx="1125">
                  <c:v>-rgi- : [ɹdʒə]</c:v>
                </c:pt>
                <c:pt idx="1126">
                  <c:v>-rgla- : [ɹɡlə]</c:v>
                </c:pt>
                <c:pt idx="1127">
                  <c:v>-rgu- : [ɹɡyə]</c:v>
                </c:pt>
                <c:pt idx="1128">
                  <c:v>-rgue- : [ɹɡyu]</c:v>
                </c:pt>
                <c:pt idx="1129">
                  <c:v>-rha- : [ɹhæ]</c:v>
                </c:pt>
                <c:pt idx="1130">
                  <c:v>-rhoo- : [ɹhʊ]</c:v>
                </c:pt>
                <c:pt idx="1131">
                  <c:v>-rked- : [ɹkt]</c:v>
                </c:pt>
                <c:pt idx="1132">
                  <c:v>-rken- : [ɹkn]</c:v>
                </c:pt>
                <c:pt idx="1133">
                  <c:v>-rki- : [ɹkɪ]</c:v>
                </c:pt>
                <c:pt idx="1134">
                  <c:v>-rks- : [ɹks]</c:v>
                </c:pt>
                <c:pt idx="1135">
                  <c:v>-rl- : [ɹl]</c:v>
                </c:pt>
                <c:pt idx="1136">
                  <c:v>-rla- : [ɹlæ]</c:v>
                </c:pt>
                <c:pt idx="1137">
                  <c:v>-rld- : [ɹld]</c:v>
                </c:pt>
                <c:pt idx="1138">
                  <c:v>-rls- : [ɹlz]</c:v>
                </c:pt>
                <c:pt idx="1139">
                  <c:v>-rm- : [ɹm]</c:v>
                </c:pt>
                <c:pt idx="1140">
                  <c:v>-rmfu- : [ɹmfə]</c:v>
                </c:pt>
                <c:pt idx="1141">
                  <c:v>-rmle- : [ɹmlə]</c:v>
                </c:pt>
                <c:pt idx="1142">
                  <c:v>-rms- : [ɹmz]</c:v>
                </c:pt>
                <c:pt idx="1143">
                  <c:v>-rn- : [ɹn]</c:v>
                </c:pt>
                <c:pt idx="1144">
                  <c:v>-rned- : [ɹnd]</c:v>
                </c:pt>
                <c:pt idx="1145">
                  <c:v>-rnt- : [ɹnt]</c:v>
                </c:pt>
                <c:pt idx="1146">
                  <c:v>-rp- : [ɹp]</c:v>
                </c:pt>
                <c:pt idx="1147">
                  <c:v>-rpen- : [ɹpn]</c:v>
                </c:pt>
                <c:pt idx="1148">
                  <c:v>-rple- : [ɹpl]</c:v>
                </c:pt>
                <c:pt idx="1149">
                  <c:v>-rpri- : [ɹpɹaɪ]</c:v>
                </c:pt>
                <c:pt idx="1150">
                  <c:v>-rpse- : [ɹpsə]</c:v>
                </c:pt>
                <c:pt idx="1151">
                  <c:v>-rshi- : [ɹʃə]</c:v>
                </c:pt>
                <c:pt idx="1152">
                  <c:v>-rsio- : [ɹʒə]</c:v>
                </c:pt>
                <c:pt idx="1153">
                  <c:v>-rski- : [ɹskɪ]</c:v>
                </c:pt>
                <c:pt idx="1154">
                  <c:v>-rso- : [ɹsɪ]</c:v>
                </c:pt>
                <c:pt idx="1155">
                  <c:v>-rst- : [ɹst]</c:v>
                </c:pt>
                <c:pt idx="1156">
                  <c:v>-rsta- : [ɹstæ]</c:v>
                </c:pt>
                <c:pt idx="1157">
                  <c:v>-rstro- : [ɹstɹɑ]</c:v>
                </c:pt>
                <c:pt idx="1158">
                  <c:v>-rsty- : [ɹstɪ]</c:v>
                </c:pt>
                <c:pt idx="1159">
                  <c:v>-rsua- : [ɹsweɪ]</c:v>
                </c:pt>
                <c:pt idx="1160">
                  <c:v>-rt- : [ɹt]</c:v>
                </c:pt>
                <c:pt idx="1161">
                  <c:v>-rten- : [ɹtn]</c:v>
                </c:pt>
                <c:pt idx="1162">
                  <c:v>-rth- : [ɹθ]</c:v>
                </c:pt>
                <c:pt idx="1163">
                  <c:v>-rtho- : [ɹθɑ]</c:v>
                </c:pt>
                <c:pt idx="1164">
                  <c:v>-rthou- : [ɹθaʊ]</c:v>
                </c:pt>
                <c:pt idx="1165">
                  <c:v>-rthrow- : [ɹθɹoʊ]</c:v>
                </c:pt>
                <c:pt idx="1166">
                  <c:v>-rthy- : [ɹðɪ]</c:v>
                </c:pt>
                <c:pt idx="1167">
                  <c:v>-rtme- : [ɹtmə]</c:v>
                </c:pt>
                <c:pt idx="1168">
                  <c:v>-rtne- : [ɹtnə]</c:v>
                </c:pt>
                <c:pt idx="1169">
                  <c:v>-rto- : [ɹtɔ]</c:v>
                </c:pt>
                <c:pt idx="1170">
                  <c:v>-rtra- : [ɹtɹə]</c:v>
                </c:pt>
                <c:pt idx="1171">
                  <c:v>-rts- : [ɹts]</c:v>
                </c:pt>
                <c:pt idx="1172">
                  <c:v>-rview- : [ɹvyu]</c:v>
                </c:pt>
                <c:pt idx="1173">
                  <c:v>-rwa- : [ɹwə]</c:v>
                </c:pt>
                <c:pt idx="1174">
                  <c:v>-sba- : [zbə]</c:v>
                </c:pt>
                <c:pt idx="1175">
                  <c:v>-schoo- : [sku]</c:v>
                </c:pt>
                <c:pt idx="1176">
                  <c:v>-scree- : [skɹi]</c:v>
                </c:pt>
                <c:pt idx="1177">
                  <c:v>-screw- : [skɹu]</c:v>
                </c:pt>
                <c:pt idx="1178">
                  <c:v>-scue- : [skyu]</c:v>
                </c:pt>
                <c:pt idx="1179">
                  <c:v>-sdo- : [zdə]</c:v>
                </c:pt>
                <c:pt idx="1180">
                  <c:v>-sed- : [zd]</c:v>
                </c:pt>
                <c:pt idx="1181">
                  <c:v>-seme- : [zmə]</c:v>
                </c:pt>
                <c:pt idx="1182">
                  <c:v>-sfa- : [sfæ]</c:v>
                </c:pt>
                <c:pt idx="1183">
                  <c:v>-sfy- : [sfaɪ]</c:v>
                </c:pt>
                <c:pt idx="1184">
                  <c:v>-sgu- : [sɡʌ]</c:v>
                </c:pt>
                <c:pt idx="1185">
                  <c:v>-sh- : [ʃ]</c:v>
                </c:pt>
                <c:pt idx="1186">
                  <c:v>-shed- : [ʃt]</c:v>
                </c:pt>
                <c:pt idx="1187">
                  <c:v>-shme- : [ʃmə]</c:v>
                </c:pt>
                <c:pt idx="1188">
                  <c:v>-sho- : [ʃɑ]</c:v>
                </c:pt>
                <c:pt idx="1189">
                  <c:v>-show- : [ʃoʊ]</c:v>
                </c:pt>
                <c:pt idx="1190">
                  <c:v>-shu- : [ʃʊ]</c:v>
                </c:pt>
                <c:pt idx="1191">
                  <c:v>-sk- : [sk]</c:v>
                </c:pt>
                <c:pt idx="1192">
                  <c:v>-sked- : [skt]</c:v>
                </c:pt>
                <c:pt idx="1193">
                  <c:v>-sky- : [skaɪ]</c:v>
                </c:pt>
                <c:pt idx="1194">
                  <c:v>-slee- : [sli]</c:v>
                </c:pt>
                <c:pt idx="1195">
                  <c:v>-sleu- : [slu]</c:v>
                </c:pt>
                <c:pt idx="1196">
                  <c:v>-sley- : [zlɪ]</c:v>
                </c:pt>
                <c:pt idx="1197">
                  <c:v>-slo- : [slɑ]</c:v>
                </c:pt>
                <c:pt idx="1198">
                  <c:v>-slo- : [sloʊ]</c:v>
                </c:pt>
                <c:pt idx="1199">
                  <c:v>-slow- : [sloʊ]</c:v>
                </c:pt>
                <c:pt idx="1200">
                  <c:v>-sm- : [zm]</c:v>
                </c:pt>
                <c:pt idx="1201">
                  <c:v>-sme- : [smɛ]</c:v>
                </c:pt>
                <c:pt idx="1202">
                  <c:v>-smi- : [smɪ]</c:v>
                </c:pt>
                <c:pt idx="1203">
                  <c:v>-smo- : [smoʊ]</c:v>
                </c:pt>
                <c:pt idx="1204">
                  <c:v>-smoo- : [smu]</c:v>
                </c:pt>
                <c:pt idx="1205">
                  <c:v>-sn't- : [znt]</c:v>
                </c:pt>
                <c:pt idx="1206">
                  <c:v>-snow- : [snoʊ]</c:v>
                </c:pt>
                <c:pt idx="1207">
                  <c:v>-soi- : [sɔɪ]</c:v>
                </c:pt>
                <c:pt idx="1208">
                  <c:v>-sphe- : [sfɪ]</c:v>
                </c:pt>
                <c:pt idx="1209">
                  <c:v>-splay- : [spleɪ]</c:v>
                </c:pt>
                <c:pt idx="1210">
                  <c:v>-sple- : [splɛ]</c:v>
                </c:pt>
                <c:pt idx="1211">
                  <c:v>-spli- : [splɪ]</c:v>
                </c:pt>
                <c:pt idx="1212">
                  <c:v>-spoi- : [spɔɪ]</c:v>
                </c:pt>
                <c:pt idx="1213">
                  <c:v>-spoo- : [spu]</c:v>
                </c:pt>
                <c:pt idx="1214">
                  <c:v>-sprea- : [spɹɛ]</c:v>
                </c:pt>
                <c:pt idx="1215">
                  <c:v>-spu- : [spyu]</c:v>
                </c:pt>
                <c:pt idx="1216">
                  <c:v>-stma- : [smə]</c:v>
                </c:pt>
                <c:pt idx="1217">
                  <c:v>-stme- : [stmə]</c:v>
                </c:pt>
                <c:pt idx="1218">
                  <c:v>-stra- : [stɹeɪ]</c:v>
                </c:pt>
                <c:pt idx="1219">
                  <c:v>-stre- : [stɹɛ]</c:v>
                </c:pt>
                <c:pt idx="1220">
                  <c:v>-stro- : [stɹɔ]</c:v>
                </c:pt>
                <c:pt idx="1221">
                  <c:v>-stroy- : [stɹɔɪ]</c:v>
                </c:pt>
                <c:pt idx="1222">
                  <c:v>-stru- : [stɹʌ]</c:v>
                </c:pt>
                <c:pt idx="1223">
                  <c:v>-swee- : [swi]</c:v>
                </c:pt>
                <c:pt idx="1224">
                  <c:v>-swi- : [swɪ]</c:v>
                </c:pt>
                <c:pt idx="1225">
                  <c:v>-szwe- : [ʃvɛ]</c:v>
                </c:pt>
                <c:pt idx="1226">
                  <c:v>-tcza- : [ttʃæ]</c:v>
                </c:pt>
                <c:pt idx="1227">
                  <c:v>-thes- : [ðz]</c:v>
                </c:pt>
                <c:pt idx="1228">
                  <c:v>-they- : [ðeɪ]</c:v>
                </c:pt>
                <c:pt idx="1229">
                  <c:v>-threa- : [θɹɛ]</c:v>
                </c:pt>
                <c:pt idx="1230">
                  <c:v>-three- : [θɹi]</c:v>
                </c:pt>
                <c:pt idx="1231">
                  <c:v>-ths- : [θs]</c:v>
                </c:pt>
                <c:pt idx="1232">
                  <c:v>-thu- : [θʌ]</c:v>
                </c:pt>
                <c:pt idx="1233">
                  <c:v>-tne- : [tnə]</c:v>
                </c:pt>
                <c:pt idx="1234">
                  <c:v>-tow- : [taʊ]</c:v>
                </c:pt>
                <c:pt idx="1235">
                  <c:v>-toy- : [tɔɪ]</c:v>
                </c:pt>
                <c:pt idx="1236">
                  <c:v>-tra- : [tɹæ]</c:v>
                </c:pt>
                <c:pt idx="1237">
                  <c:v>-twe- : [twɛ]</c:v>
                </c:pt>
                <c:pt idx="1238">
                  <c:v>-vely- : [vlɪ]</c:v>
                </c:pt>
                <c:pt idx="1239">
                  <c:v>-veme- : [vmə]</c:v>
                </c:pt>
                <c:pt idx="1240">
                  <c:v>-ven- : [vn]</c:v>
                </c:pt>
                <c:pt idx="1241">
                  <c:v>-veni- : [vnɪ]</c:v>
                </c:pt>
                <c:pt idx="1242">
                  <c:v>-vera- : [vɹə]</c:v>
                </c:pt>
                <c:pt idx="1243">
                  <c:v>-very- : [vɹɪ]</c:v>
                </c:pt>
                <c:pt idx="1244">
                  <c:v>-view- : [vyu]</c:v>
                </c:pt>
                <c:pt idx="1245">
                  <c:v>-voi- : [vɔɪ]</c:v>
                </c:pt>
                <c:pt idx="1246">
                  <c:v>-vow- : [vaʊ]</c:v>
                </c:pt>
                <c:pt idx="1247">
                  <c:v>-vu- : [vyə]</c:v>
                </c:pt>
                <c:pt idx="1248">
                  <c:v>-woeh- : [woʊ]</c:v>
                </c:pt>
                <c:pt idx="1249">
                  <c:v>-xcha- : [kstʃeɪ]</c:v>
                </c:pt>
                <c:pt idx="1250">
                  <c:v>-xci- : [ksaɪ]</c:v>
                </c:pt>
                <c:pt idx="1251">
                  <c:v>-xclu- : [ksklu]</c:v>
                </c:pt>
                <c:pt idx="1252">
                  <c:v>-xcu- : [kskyu]</c:v>
                </c:pt>
                <c:pt idx="1253">
                  <c:v>-xpla- : [ksplə]</c:v>
                </c:pt>
                <c:pt idx="1254">
                  <c:v>-xplai- : [kspleɪ]</c:v>
                </c:pt>
                <c:pt idx="1255">
                  <c:v>-xplo- : [ksplɔ]</c:v>
                </c:pt>
                <c:pt idx="1256">
                  <c:v>-xpre- : [kspɹɛ]</c:v>
                </c:pt>
                <c:pt idx="1257">
                  <c:v>-xt- : [kst]</c:v>
                </c:pt>
                <c:pt idx="1258">
                  <c:v>-xte- : [kstɛ]</c:v>
                </c:pt>
                <c:pt idx="1259">
                  <c:v>-xtee- : [ksti]</c:v>
                </c:pt>
                <c:pt idx="1260">
                  <c:v>-xtra- : [kstɹə]</c:v>
                </c:pt>
                <c:pt idx="1261">
                  <c:v>-xtre- : [kstɹi]</c:v>
                </c:pt>
                <c:pt idx="1262">
                  <c:v>-xtu- : [kstʃə]</c:v>
                </c:pt>
                <c:pt idx="1263">
                  <c:v>-y'- : [jʊ]</c:v>
                </c:pt>
                <c:pt idx="1264">
                  <c:v>-yeah- : [yæ]</c:v>
                </c:pt>
                <c:pt idx="1265">
                  <c:v>-yie- : [yi]</c:v>
                </c:pt>
                <c:pt idx="1266">
                  <c:v>-zzle- : [zl]</c:v>
                </c:pt>
                <c:pt idx="1267">
                  <c:v>-cu- : [kʌ]</c:v>
                </c:pt>
                <c:pt idx="1268">
                  <c:v>-dou- : [daʊ]</c:v>
                </c:pt>
                <c:pt idx="1269">
                  <c:v>-dow- : [daʊ]</c:v>
                </c:pt>
                <c:pt idx="1270">
                  <c:v>-hea- : [hɑ]</c:v>
                </c:pt>
                <c:pt idx="1271">
                  <c:v>-tho- : [tɔ]</c:v>
                </c:pt>
                <c:pt idx="1272">
                  <c:v>-e- : [ɪ]</c:v>
                </c:pt>
                <c:pt idx="1273">
                  <c:v>-r- : [ɹ]</c:v>
                </c:pt>
                <c:pt idx="1274">
                  <c:v>-nt- : [nt]</c:v>
                </c:pt>
                <c:pt idx="1275">
                  <c:v>-sa- : [zə]</c:v>
                </c:pt>
                <c:pt idx="1276">
                  <c:v>-ci- : [saɪ]</c:v>
                </c:pt>
                <c:pt idx="1277">
                  <c:v>-wi- : [vɪ]</c:v>
                </c:pt>
                <c:pt idx="1278">
                  <c:v>-li- : [lɪ]</c:v>
                </c:pt>
                <c:pt idx="1279">
                  <c:v>-ctio- : [kʃə]</c:v>
                </c:pt>
                <c:pt idx="1280">
                  <c:v>-ta- : [tɛ]</c:v>
                </c:pt>
                <c:pt idx="1281">
                  <c:v>-ni- : [nɪ]</c:v>
                </c:pt>
                <c:pt idx="1282">
                  <c:v>-ce- : [sə]</c:v>
                </c:pt>
                <c:pt idx="1283">
                  <c:v>-de- : [dɪ]</c:v>
                </c:pt>
                <c:pt idx="1284">
                  <c:v>-ste- : [stə]</c:v>
                </c:pt>
                <c:pt idx="1285">
                  <c:v>-a- : [ə]</c:v>
                </c:pt>
                <c:pt idx="1286">
                  <c:v>-ny- : [naɪ]</c:v>
                </c:pt>
                <c:pt idx="1287">
                  <c:v>-ea- : [i]</c:v>
                </c:pt>
                <c:pt idx="1288">
                  <c:v>-lu- : [lɑ]</c:v>
                </c:pt>
                <c:pt idx="1289">
                  <c:v>-rk- : [ɹk]</c:v>
                </c:pt>
                <c:pt idx="1290">
                  <c:v>-pre- : [pɹə]</c:v>
                </c:pt>
                <c:pt idx="1291">
                  <c:v>-nk- : [ŋk]</c:v>
                </c:pt>
                <c:pt idx="1292">
                  <c:v>-nts- : [nts]</c:v>
                </c:pt>
                <c:pt idx="1293">
                  <c:v>-pe- : [pə]</c:v>
                </c:pt>
                <c:pt idx="1294">
                  <c:v>-pi- : [pɪ]</c:v>
                </c:pt>
                <c:pt idx="1295">
                  <c:v>-nsi- : [nsə]</c:v>
                </c:pt>
                <c:pt idx="1296">
                  <c:v>-se- : [z]</c:v>
                </c:pt>
                <c:pt idx="1297">
                  <c:v>-ri- : [ɹə]</c:v>
                </c:pt>
                <c:pt idx="1298">
                  <c:v>-da- : [dɛ]</c:v>
                </c:pt>
                <c:pt idx="1299">
                  <c:v>-whi- : [waɪ]</c:v>
                </c:pt>
                <c:pt idx="1300">
                  <c:v>-lti- : [ltɪ]</c:v>
                </c:pt>
                <c:pt idx="1301">
                  <c:v>-fe- : [fə]</c:v>
                </c:pt>
                <c:pt idx="1302">
                  <c:v>-ra- : [ɹə]</c:v>
                </c:pt>
                <c:pt idx="1303">
                  <c:v>-ny- : [ni]</c:v>
                </c:pt>
                <c:pt idx="1304">
                  <c:v>-ct- : [kt]</c:v>
                </c:pt>
                <c:pt idx="1305">
                  <c:v>-mp- : [mp]</c:v>
                </c:pt>
                <c:pt idx="1306">
                  <c:v>-ppo- : [pɔ]</c:v>
                </c:pt>
                <c:pt idx="1307">
                  <c:v>-lt- : [lt]</c:v>
                </c:pt>
                <c:pt idx="1308">
                  <c:v>-shi- : [ʃɪ]</c:v>
                </c:pt>
                <c:pt idx="1309">
                  <c:v>-n- : [n]</c:v>
                </c:pt>
                <c:pt idx="1310">
                  <c:v>-xa- : [ksə]</c:v>
                </c:pt>
                <c:pt idx="1311">
                  <c:v>-cti- : [ktɪ]</c:v>
                </c:pt>
                <c:pt idx="1312">
                  <c:v>-ft- : [ft]</c:v>
                </c:pt>
                <c:pt idx="1313">
                  <c:v>-ngs- : [ŋz]</c:v>
                </c:pt>
                <c:pt idx="1314">
                  <c:v>-de- : [d]</c:v>
                </c:pt>
                <c:pt idx="1315">
                  <c:v>-nd- : [nd]</c:v>
                </c:pt>
                <c:pt idx="1316">
                  <c:v>-le- : [lə]</c:v>
                </c:pt>
                <c:pt idx="1317">
                  <c:v>-cto- : [ktə]</c:v>
                </c:pt>
                <c:pt idx="1318">
                  <c:v>-hou- : [haʊ]</c:v>
                </c:pt>
                <c:pt idx="1319">
                  <c:v>-tta- : [tæ]</c:v>
                </c:pt>
                <c:pt idx="1320">
                  <c:v>-pe- : [p]</c:v>
                </c:pt>
                <c:pt idx="1321">
                  <c:v>-s- : [s]</c:v>
                </c:pt>
                <c:pt idx="1322">
                  <c:v>-gree- : [ɡɹi]</c:v>
                </c:pt>
                <c:pt idx="1323">
                  <c:v>-sti- : [stɪ]</c:v>
                </c:pt>
                <c:pt idx="1324">
                  <c:v>-ca- : [kə]</c:v>
                </c:pt>
                <c:pt idx="1325">
                  <c:v>-st- : [st]</c:v>
                </c:pt>
                <c:pt idx="1326">
                  <c:v>-pa- : [pə]</c:v>
                </c:pt>
                <c:pt idx="1327">
                  <c:v>-ccu- : [kyə]</c:v>
                </c:pt>
                <c:pt idx="1328">
                  <c:v>-che- : [kɛ]</c:v>
                </c:pt>
                <c:pt idx="1329">
                  <c:v>-mbe- : [mbə]</c:v>
                </c:pt>
                <c:pt idx="1330">
                  <c:v>-rce- : [ɹsə]</c:v>
                </c:pt>
                <c:pt idx="1331">
                  <c:v>-rna- : [ɹnə]</c:v>
                </c:pt>
                <c:pt idx="1332">
                  <c:v>-che- : [tʃə]</c:v>
                </c:pt>
                <c:pt idx="1333">
                  <c:v>-hoo- : [hʊ]</c:v>
                </c:pt>
                <c:pt idx="1334">
                  <c:v>-sts- : [sts]</c:v>
                </c:pt>
                <c:pt idx="1335">
                  <c:v>-ves- : [vz]</c:v>
                </c:pt>
                <c:pt idx="1336">
                  <c:v>-ce- : [sɪ]</c:v>
                </c:pt>
                <c:pt idx="1337">
                  <c:v>-we- : [wɜ]</c:v>
                </c:pt>
                <c:pt idx="1338">
                  <c:v>-nti- : [ntɪ]</c:v>
                </c:pt>
                <c:pt idx="1339">
                  <c:v>-ch- : [tʃ]</c:v>
                </c:pt>
                <c:pt idx="1340">
                  <c:v>-sta- : [stə]</c:v>
                </c:pt>
                <c:pt idx="1341">
                  <c:v>-boo- : [bʊ]</c:v>
                </c:pt>
                <c:pt idx="1342">
                  <c:v>-fte- : [ftə]</c:v>
                </c:pt>
                <c:pt idx="1343">
                  <c:v>-nou- : [naʊ]</c:v>
                </c:pt>
                <c:pt idx="1344">
                  <c:v>-pli- : [plə]</c:v>
                </c:pt>
                <c:pt idx="1345">
                  <c:v>-ps- : [ps]</c:v>
                </c:pt>
                <c:pt idx="1346">
                  <c:v>-rfo- : [ɹfɔ]</c:v>
                </c:pt>
                <c:pt idx="1347">
                  <c:v>-roa- : [ɹɔ]</c:v>
                </c:pt>
                <c:pt idx="1348">
                  <c:v>-rou- : [ɹʌ]</c:v>
                </c:pt>
                <c:pt idx="1349">
                  <c:v>-spo- : [spɑ]</c:v>
                </c:pt>
                <c:pt idx="1350">
                  <c:v>-tru- : [tɹʌ]</c:v>
                </c:pt>
                <c:pt idx="1351">
                  <c:v>-ya- : [yɑ]</c:v>
                </c:pt>
                <c:pt idx="1352">
                  <c:v>-yo- : [yɑ]</c:v>
                </c:pt>
                <c:pt idx="1353">
                  <c:v>-po- : [pə]</c:v>
                </c:pt>
                <c:pt idx="1354">
                  <c:v>-p- : [p]</c:v>
                </c:pt>
                <c:pt idx="1355">
                  <c:v>-m- : [mə]</c:v>
                </c:pt>
                <c:pt idx="1356">
                  <c:v>-mi- : [mə]</c:v>
                </c:pt>
                <c:pt idx="1357">
                  <c:v>-mpe- : [mp]</c:v>
                </c:pt>
                <c:pt idx="1358">
                  <c:v>-mpe- : [mpə]</c:v>
                </c:pt>
                <c:pt idx="1359">
                  <c:v>-rse- : [ɹs]</c:v>
                </c:pt>
                <c:pt idx="1360">
                  <c:v>-i- : [ɪ]</c:v>
                </c:pt>
                <c:pt idx="1361">
                  <c:v>-sou- : [soʊ]</c:v>
                </c:pt>
                <c:pt idx="1362">
                  <c:v>-sso- : [soʊ]</c:v>
                </c:pt>
                <c:pt idx="1363">
                  <c:v>-fu- : [fə]</c:v>
                </c:pt>
                <c:pt idx="1364">
                  <c:v>-dy- : [daɪ]</c:v>
                </c:pt>
                <c:pt idx="1365">
                  <c:v>-rd- : [ɹd]</c:v>
                </c:pt>
                <c:pt idx="1366">
                  <c:v>-g- : [ɡ]</c:v>
                </c:pt>
                <c:pt idx="1367">
                  <c:v>-lea- : [li]</c:v>
                </c:pt>
                <c:pt idx="1368">
                  <c:v>-se- : [s]</c:v>
                </c:pt>
                <c:pt idx="1369">
                  <c:v>-d- : [d]</c:v>
                </c:pt>
                <c:pt idx="1370">
                  <c:v>-xi- : [ksə]</c:v>
                </c:pt>
                <c:pt idx="1371">
                  <c:v>-ctri- : [ktɹɪ]</c:v>
                </c:pt>
                <c:pt idx="1372">
                  <c:v>-gre- : [ɡɹɛ]</c:v>
                </c:pt>
                <c:pt idx="1373">
                  <c:v>-grow- : [ɡɹoʊ]</c:v>
                </c:pt>
                <c:pt idx="1374">
                  <c:v>-lde- : [ldə]</c:v>
                </c:pt>
                <c:pt idx="1375">
                  <c:v>-mploy- : [mplɔɪ]</c:v>
                </c:pt>
                <c:pt idx="1376">
                  <c:v>-pen- : [pn]</c:v>
                </c:pt>
                <c:pt idx="1377">
                  <c:v>-rni- : [ɹnɪ]</c:v>
                </c:pt>
                <c:pt idx="1378">
                  <c:v>-roy- : [ɹɔɪ]</c:v>
                </c:pt>
                <c:pt idx="1379">
                  <c:v>-stio- : [stʃə]</c:v>
                </c:pt>
                <c:pt idx="1380">
                  <c:v>-throu- : [θɹu]</c:v>
                </c:pt>
                <c:pt idx="1381">
                  <c:v>-trai- : [tɹeɪ]</c:v>
                </c:pt>
                <c:pt idx="1382">
                  <c:v>-xce- : [ksə]</c:v>
                </c:pt>
                <c:pt idx="1383">
                  <c:v>-bse- : [bsə]</c:v>
                </c:pt>
                <c:pt idx="1384">
                  <c:v>-crow- : [kɹoʊ]</c:v>
                </c:pt>
                <c:pt idx="1385">
                  <c:v>-goa- : [ɡɔ]</c:v>
                </c:pt>
                <c:pt idx="1386">
                  <c:v>-gui- : [ɡaɪ]</c:v>
                </c:pt>
                <c:pt idx="1387">
                  <c:v>-shou- : [ʃʊ]</c:v>
                </c:pt>
                <c:pt idx="1388">
                  <c:v>-le- : [lɪ]</c:v>
                </c:pt>
                <c:pt idx="1389">
                  <c:v>-pri- : [pɹɪ]</c:v>
                </c:pt>
                <c:pt idx="1390">
                  <c:v>-b- : [b]</c:v>
                </c:pt>
                <c:pt idx="1391">
                  <c:v>-hea- : [hɛ]</c:v>
                </c:pt>
                <c:pt idx="1392">
                  <c:v>-na- : [nə]</c:v>
                </c:pt>
                <c:pt idx="1393">
                  <c:v>-rs- : [ɹz]</c:v>
                </c:pt>
                <c:pt idx="1394">
                  <c:v>-ki- : [kɪ]</c:v>
                </c:pt>
                <c:pt idx="1395">
                  <c:v>-fre- : [fɹi]</c:v>
                </c:pt>
                <c:pt idx="1396">
                  <c:v>-gy- : [dʒi]</c:v>
                </c:pt>
                <c:pt idx="1397">
                  <c:v>-how- : [haʊ]</c:v>
                </c:pt>
                <c:pt idx="1398">
                  <c:v>-je- : [dʒi]</c:v>
                </c:pt>
                <c:pt idx="1399">
                  <c:v>-lou- : [laʊ]</c:v>
                </c:pt>
                <c:pt idx="1400">
                  <c:v>-ns- : [nz]</c:v>
                </c:pt>
                <c:pt idx="1401">
                  <c:v>-te- : [t]</c:v>
                </c:pt>
                <c:pt idx="1402">
                  <c:v>-cre- : [kɹɪ]</c:v>
                </c:pt>
                <c:pt idx="1403">
                  <c:v>-we- : [wə]</c:v>
                </c:pt>
                <c:pt idx="1404">
                  <c:v>-bea- : [bi]</c:v>
                </c:pt>
                <c:pt idx="1405">
                  <c:v>-l- : [l]</c:v>
                </c:pt>
                <c:pt idx="1406">
                  <c:v>-la- : [lə]</c:v>
                </c:pt>
                <c:pt idx="1407">
                  <c:v>-rti- : [ɹtə]</c:v>
                </c:pt>
                <c:pt idx="1408">
                  <c:v>-re- : [ə]</c:v>
                </c:pt>
                <c:pt idx="1409">
                  <c:v>-ho- : [ɑ]</c:v>
                </c:pt>
                <c:pt idx="1410">
                  <c:v>-nci- : [nsə]</c:v>
                </c:pt>
                <c:pt idx="1411">
                  <c:v>-nsu- : [nsə]</c:v>
                </c:pt>
                <c:pt idx="1412">
                  <c:v>-beau- : [byu]</c:v>
                </c:pt>
                <c:pt idx="1413">
                  <c:v>-blu- : [blu]</c:v>
                </c:pt>
                <c:pt idx="1414">
                  <c:v>-bs- : [bz]</c:v>
                </c:pt>
                <c:pt idx="1415">
                  <c:v>-chee- : [tʃi]</c:v>
                </c:pt>
                <c:pt idx="1416">
                  <c:v>-cola- : [klɛ]</c:v>
                </c:pt>
                <c:pt idx="1417">
                  <c:v>-ddre- : [dɹɛ]</c:v>
                </c:pt>
                <c:pt idx="1418">
                  <c:v>-flow- : [floʊ]</c:v>
                </c:pt>
                <c:pt idx="1419">
                  <c:v>-ften- : [fn]</c:v>
                </c:pt>
                <c:pt idx="1420">
                  <c:v>-gna- : [ɡnə]</c:v>
                </c:pt>
                <c:pt idx="1421">
                  <c:v>-ken- : [kn]</c:v>
                </c:pt>
                <c:pt idx="1422">
                  <c:v>-lke- : [lk]</c:v>
                </c:pt>
                <c:pt idx="1423">
                  <c:v>-ly- : [laɪ]</c:v>
                </c:pt>
                <c:pt idx="1424">
                  <c:v>-mmo- : [məʊ]</c:v>
                </c:pt>
                <c:pt idx="1425">
                  <c:v>-nnoy- : [nɔɪ]</c:v>
                </c:pt>
                <c:pt idx="1426">
                  <c:v>-nque- : [ŋkə]</c:v>
                </c:pt>
                <c:pt idx="1427">
                  <c:v>-ntry- : [ntɹɪ]</c:v>
                </c:pt>
                <c:pt idx="1428">
                  <c:v>-pow- : [pa]</c:v>
                </c:pt>
                <c:pt idx="1429">
                  <c:v>-pow- : [paʊ]</c:v>
                </c:pt>
                <c:pt idx="1430">
                  <c:v>-rcha- : [ɹtʃə]</c:v>
                </c:pt>
                <c:pt idx="1431">
                  <c:v>-rf- : [ɹfə]</c:v>
                </c:pt>
                <c:pt idx="1432">
                  <c:v>-rgy- : [ɹdʒɪ]</c:v>
                </c:pt>
                <c:pt idx="1433">
                  <c:v>-rns- : [ɹnz]</c:v>
                </c:pt>
                <c:pt idx="1434">
                  <c:v>-rthe- : [ɹðə]</c:v>
                </c:pt>
                <c:pt idx="1435">
                  <c:v>-scou- : [skɜ]</c:v>
                </c:pt>
                <c:pt idx="1436">
                  <c:v>-spea- : [spi]</c:v>
                </c:pt>
                <c:pt idx="1437">
                  <c:v>-spri- : [spɹɪ]</c:v>
                </c:pt>
                <c:pt idx="1438">
                  <c:v>-stee- : [sti]</c:v>
                </c:pt>
                <c:pt idx="1439">
                  <c:v>-swea- : [swɛ]</c:v>
                </c:pt>
                <c:pt idx="1440">
                  <c:v>-tely- : [tlɪ]</c:v>
                </c:pt>
                <c:pt idx="1441">
                  <c:v>-thie- : [θi]</c:v>
                </c:pt>
                <c:pt idx="1442">
                  <c:v>-tre- : [tɹɛ]</c:v>
                </c:pt>
                <c:pt idx="1443">
                  <c:v>-trea- : [tɹi]</c:v>
                </c:pt>
                <c:pt idx="1444">
                  <c:v>-chai- : [tʃeɪ]</c:v>
                </c:pt>
                <c:pt idx="1445">
                  <c:v>-nio- : [nyə]</c:v>
                </c:pt>
                <c:pt idx="1446">
                  <c:v>-pea- : [pi]</c:v>
                </c:pt>
                <c:pt idx="1447">
                  <c:v>-cha- : [kæ]</c:v>
                </c:pt>
                <c:pt idx="1448">
                  <c:v>-mpo- : [mpə]</c:v>
                </c:pt>
                <c:pt idx="1449">
                  <c:v>-tio- : [ʃə]</c:v>
                </c:pt>
                <c:pt idx="1450">
                  <c:v>-su- : [sə]</c:v>
                </c:pt>
                <c:pt idx="1451">
                  <c:v>-so- : [sə]</c:v>
                </c:pt>
                <c:pt idx="1452">
                  <c:v>-vi- : [və]</c:v>
                </c:pt>
                <c:pt idx="1453">
                  <c:v>-ls- : [lz]</c:v>
                </c:pt>
                <c:pt idx="1454">
                  <c:v>-re- : [ɹ]</c:v>
                </c:pt>
                <c:pt idx="1455">
                  <c:v>-we- : [wɛ]</c:v>
                </c:pt>
                <c:pt idx="1456">
                  <c:v>-whi- : [wɪ]</c:v>
                </c:pt>
                <c:pt idx="1457">
                  <c:v>-we- : [wɪ]</c:v>
                </c:pt>
                <c:pt idx="1458">
                  <c:v>-cou- : [kɔ]</c:v>
                </c:pt>
                <c:pt idx="1459">
                  <c:v>-rly- : [ɹlɪ]</c:v>
                </c:pt>
                <c:pt idx="1460">
                  <c:v>-ti- : [tɪ]</c:v>
                </c:pt>
                <c:pt idx="1461">
                  <c:v>-mo- : [mə]</c:v>
                </c:pt>
                <c:pt idx="1462">
                  <c:v>-sio- : [ʒə]</c:v>
                </c:pt>
                <c:pt idx="1463">
                  <c:v>-ni- : [nə]</c:v>
                </c:pt>
                <c:pt idx="1464">
                  <c:v>-fre- : [fɹɛ]</c:v>
                </c:pt>
                <c:pt idx="1465">
                  <c:v>-pho- : [foʊ]</c:v>
                </c:pt>
                <c:pt idx="1466">
                  <c:v>-poi- : [pɔɪ]</c:v>
                </c:pt>
                <c:pt idx="1467">
                  <c:v>-cri- : [kɹɪ]</c:v>
                </c:pt>
                <c:pt idx="1468">
                  <c:v>-di- : [dɪ]</c:v>
                </c:pt>
                <c:pt idx="1469">
                  <c:v>-wea- : [wi]</c:v>
                </c:pt>
                <c:pt idx="1470">
                  <c:v>-x- : [ks]</c:v>
                </c:pt>
                <c:pt idx="1471">
                  <c:v>-m- : [m]</c:v>
                </c:pt>
                <c:pt idx="1472">
                  <c:v>-mme- : [mi]</c:v>
                </c:pt>
                <c:pt idx="1473">
                  <c:v>-sti- : [stə]</c:v>
                </c:pt>
                <c:pt idx="1474">
                  <c:v>-ou- : [ɔ]</c:v>
                </c:pt>
                <c:pt idx="1475">
                  <c:v>-bou- : [baʊ]</c:v>
                </c:pt>
                <c:pt idx="1476">
                  <c:v>-broa- : [bɹɔ]</c:v>
                </c:pt>
                <c:pt idx="1477">
                  <c:v>-cce- : [ksɛ]</c:v>
                </c:pt>
                <c:pt idx="1478">
                  <c:v>-crea- : [kɹi]</c:v>
                </c:pt>
                <c:pt idx="1479">
                  <c:v>-dden- : [dn]</c:v>
                </c:pt>
                <c:pt idx="1480">
                  <c:v>-ddle- : [dl]</c:v>
                </c:pt>
                <c:pt idx="1481">
                  <c:v>-joi- : [dʒɔɪ]</c:v>
                </c:pt>
                <c:pt idx="1482">
                  <c:v>-nki- : [ŋkɪ]</c:v>
                </c:pt>
                <c:pt idx="1483">
                  <c:v>-ntu- : [ntʃə]</c:v>
                </c:pt>
                <c:pt idx="1484">
                  <c:v>-bow- : [baʊ]</c:v>
                </c:pt>
                <c:pt idx="1485">
                  <c:v>-he- : [hɛ]</c:v>
                </c:pt>
                <c:pt idx="1486">
                  <c:v>-ppli- : [plə]</c:v>
                </c:pt>
                <c:pt idx="1487">
                  <c:v>-trou- : [tɹʌ]</c:v>
                </c:pt>
                <c:pt idx="1488">
                  <c:v>-try- : [tɹaɪ]</c:v>
                </c:pt>
                <c:pt idx="1489">
                  <c:v>-wro- : [ɹɔ]</c:v>
                </c:pt>
                <c:pt idx="1490">
                  <c:v>-xce- : [ksɛ]</c:v>
                </c:pt>
                <c:pt idx="1491">
                  <c:v>-sa- : [sə]</c:v>
                </c:pt>
                <c:pt idx="1492">
                  <c:v>-sou- : [sɔ]</c:v>
                </c:pt>
                <c:pt idx="1493">
                  <c:v>-e- : [ə]</c:v>
                </c:pt>
                <c:pt idx="1494">
                  <c:v>-rde- : [ɹdə]</c:v>
                </c:pt>
                <c:pt idx="1495">
                  <c:v>-mb- : [mbə]</c:v>
                </c:pt>
                <c:pt idx="1496">
                  <c:v>-mou- : [mɔ]</c:v>
                </c:pt>
                <c:pt idx="1497">
                  <c:v>-sto- : [stə]</c:v>
                </c:pt>
                <c:pt idx="1498">
                  <c:v>-woo- : [wʊ]</c:v>
                </c:pt>
                <c:pt idx="1499">
                  <c:v>-dee- : [di]</c:v>
                </c:pt>
                <c:pt idx="1500">
                  <c:v>-rne- : [ɹnɪ]</c:v>
                </c:pt>
                <c:pt idx="1501">
                  <c:v>-nde- : [ndə]</c:v>
                </c:pt>
                <c:pt idx="1502">
                  <c:v>-free- : [fɹi]</c:v>
                </c:pt>
                <c:pt idx="1503">
                  <c:v>-nfi- : [nfə]</c:v>
                </c:pt>
                <c:pt idx="1504">
                  <c:v>-nfo- : [nfə]</c:v>
                </c:pt>
                <c:pt idx="1505">
                  <c:v>-nta- : [ntɪ]</c:v>
                </c:pt>
                <c:pt idx="1506">
                  <c:v>-lo- : [lə]</c:v>
                </c:pt>
                <c:pt idx="1507">
                  <c:v>-t- : [t]</c:v>
                </c:pt>
                <c:pt idx="1508">
                  <c:v>-ti- : [tə]</c:v>
                </c:pt>
                <c:pt idx="1509">
                  <c:v>-cke- : [kɛ]</c:v>
                </c:pt>
                <c:pt idx="1510">
                  <c:v>-kee- : [ki]</c:v>
                </c:pt>
                <c:pt idx="1511">
                  <c:v>-rce- : [ɹs]</c:v>
                </c:pt>
                <c:pt idx="1512">
                  <c:v>-rrow- : [ɹəʊ]</c:v>
                </c:pt>
                <c:pt idx="1513">
                  <c:v>-ttle- : [tl]</c:v>
                </c:pt>
                <c:pt idx="1514">
                  <c:v>-rma- : [ɹmə]</c:v>
                </c:pt>
                <c:pt idx="1515">
                  <c:v>-da- : [də]</c:v>
                </c:pt>
                <c:pt idx="1516">
                  <c:v>-do- : [də]</c:v>
                </c:pt>
                <c:pt idx="1517">
                  <c:v>-loo- : [lu]</c:v>
                </c:pt>
                <c:pt idx="1518">
                  <c:v>-doo- : [dɔ]</c:v>
                </c:pt>
                <c:pt idx="1519">
                  <c:v>-ms- : [mz]</c:v>
                </c:pt>
                <c:pt idx="1520">
                  <c:v>-tea- : [ti]</c:v>
                </c:pt>
                <c:pt idx="1521">
                  <c:v>-ppo- : [poʊ]</c:v>
                </c:pt>
                <c:pt idx="1522">
                  <c:v>-gh- : [f]</c:v>
                </c:pt>
                <c:pt idx="1523">
                  <c:v>-day- : [deɪ]</c:v>
                </c:pt>
                <c:pt idx="1524">
                  <c:v>-bu- : [bɪ]</c:v>
                </c:pt>
                <c:pt idx="1525">
                  <c:v>-pi- : [pə]</c:v>
                </c:pt>
                <c:pt idx="1526">
                  <c:v>-du- : [də]</c:v>
                </c:pt>
                <c:pt idx="1527">
                  <c:v>-by- : [baɪ]</c:v>
                </c:pt>
                <c:pt idx="1528">
                  <c:v>-pea- : [pɜ]</c:v>
                </c:pt>
                <c:pt idx="1529">
                  <c:v>-boa- : [bɔ]</c:v>
                </c:pt>
                <c:pt idx="1530">
                  <c:v>-boi- : [bɔɪ]</c:v>
                </c:pt>
                <c:pt idx="1531">
                  <c:v>-boy- : [bɔɪ]</c:v>
                </c:pt>
                <c:pt idx="1532">
                  <c:v>-bree- : [bɹi]</c:v>
                </c:pt>
                <c:pt idx="1533">
                  <c:v>-bro- : [bɹʌ]</c:v>
                </c:pt>
                <c:pt idx="1534">
                  <c:v>-bso- : [bsə]</c:v>
                </c:pt>
                <c:pt idx="1535">
                  <c:v>-ccu- : [kɜ]</c:v>
                </c:pt>
                <c:pt idx="1536">
                  <c:v>-cefu- : [sfə]</c:v>
                </c:pt>
                <c:pt idx="1537">
                  <c:v>-choo- : [tʃu]</c:v>
                </c:pt>
                <c:pt idx="1538">
                  <c:v>-clai- : [kleɪ]</c:v>
                </c:pt>
                <c:pt idx="1539">
                  <c:v>-clay- : [kleɪ]</c:v>
                </c:pt>
                <c:pt idx="1540">
                  <c:v>-clea- : [klɪ]</c:v>
                </c:pt>
                <c:pt idx="1541">
                  <c:v>-ctre- : [ktɹə]</c:v>
                </c:pt>
                <c:pt idx="1542">
                  <c:v>-ctru- : [ktɹə]</c:v>
                </c:pt>
                <c:pt idx="1543">
                  <c:v>-dea- : [di]</c:v>
                </c:pt>
                <c:pt idx="1544">
                  <c:v>-dema- : [dmə]</c:v>
                </c:pt>
                <c:pt idx="1545">
                  <c:v>-dera- : [dɹə]</c:v>
                </c:pt>
                <c:pt idx="1546">
                  <c:v>-fety- : [ftɪ]</c:v>
                </c:pt>
                <c:pt idx="1547">
                  <c:v>-flawe- : [flɔ]</c:v>
                </c:pt>
                <c:pt idx="1548">
                  <c:v>-fli- : [flaɪ]</c:v>
                </c:pt>
                <c:pt idx="1549">
                  <c:v>-fly- : [flaɪ]</c:v>
                </c:pt>
                <c:pt idx="1550">
                  <c:v>-frie- : [fɹɛ]</c:v>
                </c:pt>
                <c:pt idx="1551">
                  <c:v>-fty- : [ftɪ]</c:v>
                </c:pt>
                <c:pt idx="1552">
                  <c:v>-ggle- : [ɡl]</c:v>
                </c:pt>
                <c:pt idx="1553">
                  <c:v>-ggles- : [ɡlz]</c:v>
                </c:pt>
                <c:pt idx="1554">
                  <c:v>-gles- : [ɡlz]</c:v>
                </c:pt>
                <c:pt idx="1555">
                  <c:v>-glu- : [ɡlu]</c:v>
                </c:pt>
                <c:pt idx="1556">
                  <c:v>-glue- : [ɡlu]</c:v>
                </c:pt>
                <c:pt idx="1557">
                  <c:v>-goh- : [ɡɔ]</c:v>
                </c:pt>
                <c:pt idx="1558">
                  <c:v>-guy- : [ɡaɪ]</c:v>
                </c:pt>
                <c:pt idx="1559">
                  <c:v>-know- : [nɑ]</c:v>
                </c:pt>
                <c:pt idx="1560">
                  <c:v>-kre- : [kɹɛ]</c:v>
                </c:pt>
                <c:pt idx="1561">
                  <c:v>-lbe- : [lbə]</c:v>
                </c:pt>
                <c:pt idx="1562">
                  <c:v>-lbu- : [lbə]</c:v>
                </c:pt>
                <c:pt idx="1563">
                  <c:v>-lia- : [lyə]</c:v>
                </c:pt>
                <c:pt idx="1564">
                  <c:v>-liou- : [lyɪ]</c:v>
                </c:pt>
                <c:pt idx="1565">
                  <c:v>-lte- : [ltə]</c:v>
                </c:pt>
                <c:pt idx="1566">
                  <c:v>-lty- : [ltɪ]</c:v>
                </c:pt>
                <c:pt idx="1567">
                  <c:v>-lue- : [lyu]</c:v>
                </c:pt>
                <c:pt idx="1568">
                  <c:v>-lva- : [lvə]</c:v>
                </c:pt>
                <c:pt idx="1569">
                  <c:v>-mbda- : [mdə]</c:v>
                </c:pt>
                <c:pt idx="1570">
                  <c:v>-mbli- : [mblɪ]</c:v>
                </c:pt>
                <c:pt idx="1571">
                  <c:v>-mbly- : [mblɪ]</c:v>
                </c:pt>
                <c:pt idx="1572">
                  <c:v>-mda- : [mdə]</c:v>
                </c:pt>
                <c:pt idx="1573">
                  <c:v>-mply- : [mplɪ]</c:v>
                </c:pt>
                <c:pt idx="1574">
                  <c:v>-nco- : [ŋkə]</c:v>
                </c:pt>
                <c:pt idx="1575">
                  <c:v>-ngi- : [ndʒə]</c:v>
                </c:pt>
                <c:pt idx="1576">
                  <c:v>-ngley- : [ŋɡlɪ]</c:v>
                </c:pt>
                <c:pt idx="1577">
                  <c:v>-ngli- : [ŋɡlɪ]</c:v>
                </c:pt>
                <c:pt idx="1578">
                  <c:v>-nk's- : [ŋks]</c:v>
                </c:pt>
                <c:pt idx="1579">
                  <c:v>-nks- : [ŋks]</c:v>
                </c:pt>
                <c:pt idx="1580">
                  <c:v>-nvy- : [nvɪ]</c:v>
                </c:pt>
                <c:pt idx="1581">
                  <c:v>-ples- : [plz]</c:v>
                </c:pt>
                <c:pt idx="1582">
                  <c:v>-plou- : [plaʊ]</c:v>
                </c:pt>
                <c:pt idx="1583">
                  <c:v>-plow- : [plaʊ]</c:v>
                </c:pt>
                <c:pt idx="1584">
                  <c:v>-ply- : [plaɪ]</c:v>
                </c:pt>
                <c:pt idx="1585">
                  <c:v>-poo- : [pu]</c:v>
                </c:pt>
                <c:pt idx="1586">
                  <c:v>-pples- : [plz]</c:v>
                </c:pt>
                <c:pt idx="1587">
                  <c:v>-pply- : [plaɪ]</c:v>
                </c:pt>
                <c:pt idx="1588">
                  <c:v>-ppro- : [pɹu]</c:v>
                </c:pt>
                <c:pt idx="1589">
                  <c:v>-prai- : [pɹeɪ]</c:v>
                </c:pt>
                <c:pt idx="1590">
                  <c:v>-ptai- : [ptɛ]</c:v>
                </c:pt>
                <c:pt idx="1591">
                  <c:v>-pte- : [ptɛ]</c:v>
                </c:pt>
                <c:pt idx="1592">
                  <c:v>-rcia- : [ɹʃə]</c:v>
                </c:pt>
                <c:pt idx="1593">
                  <c:v>-rdi- : [ɹdə]</c:v>
                </c:pt>
                <c:pt idx="1594">
                  <c:v>-rgai- : [ɹɡɛ]</c:v>
                </c:pt>
                <c:pt idx="1595">
                  <c:v>-rpe- : [ɹpə]</c:v>
                </c:pt>
                <c:pt idx="1596">
                  <c:v>-rpo- : [ɹpə]</c:v>
                </c:pt>
                <c:pt idx="1597">
                  <c:v>-rso- : [ɹsə]</c:v>
                </c:pt>
                <c:pt idx="1598">
                  <c:v>-rtue- : [ɹtʃu]</c:v>
                </c:pt>
                <c:pt idx="1599">
                  <c:v>-rty- : [ɹtɪ]</c:v>
                </c:pt>
                <c:pt idx="1600">
                  <c:v>-schlei- : [ʃlaɪ]</c:v>
                </c:pt>
                <c:pt idx="1601">
                  <c:v>-scle- : [sl]</c:v>
                </c:pt>
                <c:pt idx="1602">
                  <c:v>-shli- : [ʃlaɪ]</c:v>
                </c:pt>
                <c:pt idx="1603">
                  <c:v>-shna- : [ʃnə]</c:v>
                </c:pt>
                <c:pt idx="1604">
                  <c:v>-smea- : [smɪ]</c:v>
                </c:pt>
                <c:pt idx="1605">
                  <c:v>-spau- : [spɔ]</c:v>
                </c:pt>
                <c:pt idx="1606">
                  <c:v>-spea- : [spɪ]</c:v>
                </c:pt>
                <c:pt idx="1607">
                  <c:v>-ssfu- : [sfə]</c:v>
                </c:pt>
                <c:pt idx="1608">
                  <c:v>-ssue- : [ʃu]</c:v>
                </c:pt>
                <c:pt idx="1609">
                  <c:v>-stea- : [sti]</c:v>
                </c:pt>
                <c:pt idx="1610">
                  <c:v>-stle- : [sl]</c:v>
                </c:pt>
                <c:pt idx="1611">
                  <c:v>-strai- : [stɹeɪ]</c:v>
                </c:pt>
                <c:pt idx="1612">
                  <c:v>-straw- : [stɹɔ]</c:v>
                </c:pt>
                <c:pt idx="1613">
                  <c:v>-strea- : [stɹi]</c:v>
                </c:pt>
                <c:pt idx="1614">
                  <c:v>-stree- : [stɹi]</c:v>
                </c:pt>
                <c:pt idx="1615">
                  <c:v>-tefu- : [tfə]</c:v>
                </c:pt>
                <c:pt idx="1616">
                  <c:v>-teme- : [tmə]</c:v>
                </c:pt>
                <c:pt idx="1617">
                  <c:v>-throa- : [θɹoʊ]</c:v>
                </c:pt>
                <c:pt idx="1618">
                  <c:v>-throw- : [θɹoʊ]</c:v>
                </c:pt>
                <c:pt idx="1619">
                  <c:v>-tiona- : [ʃnə]</c:v>
                </c:pt>
                <c:pt idx="1620">
                  <c:v>-tme- : [tmə]</c:v>
                </c:pt>
                <c:pt idx="1621">
                  <c:v>-too- : [tu]</c:v>
                </c:pt>
                <c:pt idx="1622">
                  <c:v>-tree- : [tɹi]</c:v>
                </c:pt>
                <c:pt idx="1623">
                  <c:v>-true- : [tɹu]</c:v>
                </c:pt>
                <c:pt idx="1624">
                  <c:v>-twea- : [twi]</c:v>
                </c:pt>
                <c:pt idx="1625">
                  <c:v>-twee- : [twi]</c:v>
                </c:pt>
                <c:pt idx="1626">
                  <c:v>-vio- : [vyə]</c:v>
                </c:pt>
                <c:pt idx="1627">
                  <c:v>-why- : [hwaɪ]</c:v>
                </c:pt>
                <c:pt idx="1628">
                  <c:v>-xti- : [kstɪ]</c:v>
                </c:pt>
                <c:pt idx="1629">
                  <c:v>-xtie- : [kstɪ]</c:v>
                </c:pt>
                <c:pt idx="1630">
                  <c:v>-zed- : [zd]</c:v>
                </c:pt>
                <c:pt idx="1631">
                  <c:v>-pie- : [paɪ]</c:v>
                </c:pt>
                <c:pt idx="1632">
                  <c:v>-rci- : [ɹsɪ]</c:v>
                </c:pt>
                <c:pt idx="1633">
                  <c:v>-shou- : [ʃoʊ]</c:v>
                </c:pt>
                <c:pt idx="1634">
                  <c:v>-stai- : [stɛ]</c:v>
                </c:pt>
                <c:pt idx="1635">
                  <c:v>-stea- : [stɛ]</c:v>
                </c:pt>
                <c:pt idx="1636">
                  <c:v>-ta- : [tɪ]</c:v>
                </c:pt>
                <c:pt idx="1637">
                  <c:v>-nti- : [ntə]</c:v>
                </c:pt>
                <c:pt idx="1638">
                  <c:v>-bi- : [bɪ]</c:v>
                </c:pt>
                <c:pt idx="1639">
                  <c:v>-doo- : [du]</c:v>
                </c:pt>
                <c:pt idx="1640">
                  <c:v>-play- : [pleɪ]</c:v>
                </c:pt>
                <c:pt idx="1641">
                  <c:v>-fai- : [feɪ]</c:v>
                </c:pt>
                <c:pt idx="1642">
                  <c:v>-pri- : [pɹə]</c:v>
                </c:pt>
                <c:pt idx="1643">
                  <c:v>-whe- : [wɛ]</c:v>
                </c:pt>
                <c:pt idx="1644">
                  <c:v>-wee- : [wi]</c:v>
                </c:pt>
                <c:pt idx="1645">
                  <c:v>-ds- : [dz]</c:v>
                </c:pt>
                <c:pt idx="1646">
                  <c:v>-ghten- : [tn]</c:v>
                </c:pt>
                <c:pt idx="1647">
                  <c:v>-mes- : [mz]</c:v>
                </c:pt>
                <c:pt idx="1648">
                  <c:v>-tti- : [ti]</c:v>
                </c:pt>
                <c:pt idx="1649">
                  <c:v>-tte- : [tɛ]</c:v>
                </c:pt>
                <c:pt idx="1650">
                  <c:v>-i- : [ə]</c:v>
                </c:pt>
                <c:pt idx="1651">
                  <c:v>-gue- : [ɡɛ]</c:v>
                </c:pt>
                <c:pt idx="1652">
                  <c:v>-ze- : [zɪ]</c:v>
                </c:pt>
                <c:pt idx="1653">
                  <c:v>-ste- : [sə]</c:v>
                </c:pt>
                <c:pt idx="1654">
                  <c:v>-ci- : [sə]</c:v>
                </c:pt>
                <c:pt idx="1655">
                  <c:v>-chee- : [tʃɪ]</c:v>
                </c:pt>
                <c:pt idx="1656">
                  <c:v>-boa- : [boʊ]</c:v>
                </c:pt>
                <c:pt idx="1657">
                  <c:v>-chai- : [tʃɛ]</c:v>
                </c:pt>
                <c:pt idx="1658">
                  <c:v>-cky- : [ki]</c:v>
                </c:pt>
                <c:pt idx="1659">
                  <c:v>-mea- : [mi]</c:v>
                </c:pt>
                <c:pt idx="1660">
                  <c:v>-nou- : [nʌ]</c:v>
                </c:pt>
                <c:pt idx="1661">
                  <c:v>-pou- : [pɔ]</c:v>
                </c:pt>
                <c:pt idx="1662">
                  <c:v>-que- : [kɛ]</c:v>
                </c:pt>
                <c:pt idx="1663">
                  <c:v>-sea- : [sɜ]</c:v>
                </c:pt>
                <c:pt idx="1664">
                  <c:v>-tie- : [taɪ]</c:v>
                </c:pt>
                <c:pt idx="1665">
                  <c:v>-tle- : [tl]</c:v>
                </c:pt>
                <c:pt idx="1666">
                  <c:v>-nsi- : [nsɪ]</c:v>
                </c:pt>
                <c:pt idx="1667">
                  <c:v>-sou- : [sʌ]</c:v>
                </c:pt>
                <c:pt idx="1668">
                  <c:v>-ta- : [tə]</c:v>
                </c:pt>
                <c:pt idx="1669">
                  <c:v>-cco- : [koʊ]</c:v>
                </c:pt>
                <c:pt idx="1670">
                  <c:v>-fea- : [fi]</c:v>
                </c:pt>
                <c:pt idx="1671">
                  <c:v>-ntia- : [nʃə]</c:v>
                </c:pt>
                <c:pt idx="1672">
                  <c:v>-cte- : [ktə]</c:v>
                </c:pt>
                <c:pt idx="1673">
                  <c:v>-law- : [laʊ]</c:v>
                </c:pt>
                <c:pt idx="1674">
                  <c:v>-zy- : [zaɪ]</c:v>
                </c:pt>
                <c:pt idx="1675">
                  <c:v>-ndi- : [ndə]</c:v>
                </c:pt>
                <c:pt idx="1676">
                  <c:v>-mbi- : [mbə]</c:v>
                </c:pt>
                <c:pt idx="1677">
                  <c:v>-rri- : [ɹaɪ]</c:v>
                </c:pt>
                <c:pt idx="1678">
                  <c:v>-rsa- : [ɹsə]</c:v>
                </c:pt>
                <c:pt idx="1679">
                  <c:v>-tes- : [ts]</c:v>
                </c:pt>
                <c:pt idx="1680">
                  <c:v>-nni- : [naɪ]</c:v>
                </c:pt>
                <c:pt idx="1681">
                  <c:v>-ffe- : [fɛ]</c:v>
                </c:pt>
                <c:pt idx="1682">
                  <c:v>-pai- : [pɛ]</c:v>
                </c:pt>
                <c:pt idx="1683">
                  <c:v>-ty- : [tɪ]</c:v>
                </c:pt>
                <c:pt idx="1684">
                  <c:v>-f- : [f]</c:v>
                </c:pt>
                <c:pt idx="1685">
                  <c:v>-chi- : [kɪ]</c:v>
                </c:pt>
                <c:pt idx="1686">
                  <c:v>-ce- : [s]</c:v>
                </c:pt>
                <c:pt idx="1687">
                  <c:v>-den- : [dn]</c:v>
                </c:pt>
                <c:pt idx="1688">
                  <c:v>-dge- : [dʒɪ]</c:v>
                </c:pt>
                <c:pt idx="1689">
                  <c:v>-dle- : [dl]</c:v>
                </c:pt>
                <c:pt idx="1690">
                  <c:v>-dry- : [dɹaɪ]</c:v>
                </c:pt>
                <c:pt idx="1691">
                  <c:v>-gai- : [ɡeɪ]</c:v>
                </c:pt>
                <c:pt idx="1692">
                  <c:v>-joy- : [dʒɔɪ]</c:v>
                </c:pt>
                <c:pt idx="1693">
                  <c:v>-nkey- : [ŋkɪ]</c:v>
                </c:pt>
                <c:pt idx="1694">
                  <c:v>-now- : [naʊ]</c:v>
                </c:pt>
                <c:pt idx="1695">
                  <c:v>-rva- : [ɹvə]</c:v>
                </c:pt>
                <c:pt idx="1696">
                  <c:v>-rvi- : [ɹvə]</c:v>
                </c:pt>
                <c:pt idx="1697">
                  <c:v>-sp- : [spɑ]</c:v>
                </c:pt>
                <c:pt idx="1698">
                  <c:v>-spa- : [spɛ]</c:v>
                </c:pt>
                <c:pt idx="1699">
                  <c:v>-sten- : [sn]</c:v>
                </c:pt>
                <c:pt idx="1700">
                  <c:v>-dou- : [dʌ]</c:v>
                </c:pt>
                <c:pt idx="1701">
                  <c:v>-dou- : [du]</c:v>
                </c:pt>
                <c:pt idx="1702">
                  <c:v>-my- : [maɪ]</c:v>
                </c:pt>
                <c:pt idx="1703">
                  <c:v>-rra- : [ɹʌ]</c:v>
                </c:pt>
                <c:pt idx="1704">
                  <c:v>-nee- : [ni]</c:v>
                </c:pt>
                <c:pt idx="1705">
                  <c:v>-ck- : [k]</c:v>
                </c:pt>
                <c:pt idx="1706">
                  <c:v>-ci- : [sɪ]</c:v>
                </c:pt>
                <c:pt idx="1707">
                  <c:v>-by- : [bɜ]</c:v>
                </c:pt>
                <c:pt idx="1708">
                  <c:v>-des- : [dz]</c:v>
                </c:pt>
                <c:pt idx="1709">
                  <c:v>-lea- : [lɛ]</c:v>
                </c:pt>
                <c:pt idx="1710">
                  <c:v>-jo- : [dʒə]</c:v>
                </c:pt>
                <c:pt idx="1711">
                  <c:v>-nte- : [nə]</c:v>
                </c:pt>
                <c:pt idx="1712">
                  <c:v>-ste- : [st]</c:v>
                </c:pt>
                <c:pt idx="1713">
                  <c:v>-ppoi- : [pɔɪ]</c:v>
                </c:pt>
                <c:pt idx="1714">
                  <c:v>-scu- : [skʌ]</c:v>
                </c:pt>
                <c:pt idx="1715">
                  <c:v>-ts- : [ts]</c:v>
                </c:pt>
                <c:pt idx="1716">
                  <c:v>-xe- : [ksə]</c:v>
                </c:pt>
                <c:pt idx="1717">
                  <c:v>-you- : [yu]</c:v>
                </c:pt>
                <c:pt idx="1718">
                  <c:v>-cte- : [ktɪ]</c:v>
                </c:pt>
                <c:pt idx="1719">
                  <c:v>-who- : [hoʊ]</c:v>
                </c:pt>
                <c:pt idx="1720">
                  <c:v>-ri- : [ɹɪ]</c:v>
                </c:pt>
                <c:pt idx="1721">
                  <c:v>-cou- : [kʌ]</c:v>
                </c:pt>
                <c:pt idx="1722">
                  <c:v>-va- : [və]</c:v>
                </c:pt>
                <c:pt idx="1723">
                  <c:v>-ra- : [ɹɪ]</c:v>
                </c:pt>
                <c:pt idx="1724">
                  <c:v>-to- : [tə]</c:v>
                </c:pt>
                <c:pt idx="1725">
                  <c:v>-bly- : [blɪ]</c:v>
                </c:pt>
                <c:pt idx="1726">
                  <c:v>-gai- : [ɡɛ]</c:v>
                </c:pt>
                <c:pt idx="1727">
                  <c:v>-gge- : [ɡɛ]</c:v>
                </c:pt>
                <c:pt idx="1728">
                  <c:v>-rli- : [ɹlɪ]</c:v>
                </c:pt>
                <c:pt idx="1729">
                  <c:v>-roo- : [ɹu]</c:v>
                </c:pt>
                <c:pt idx="1730">
                  <c:v>-rte- : [ɹtə]</c:v>
                </c:pt>
                <c:pt idx="1731">
                  <c:v>-ffe- : [fə]</c:v>
                </c:pt>
                <c:pt idx="1732">
                  <c:v>-o- : [ə]</c:v>
                </c:pt>
                <c:pt idx="1733">
                  <c:v>-fee- : [fi]</c:v>
                </c:pt>
                <c:pt idx="1734">
                  <c:v>-know- : [noʊ]</c:v>
                </c:pt>
                <c:pt idx="1735">
                  <c:v>-ntio- : [nʃə]</c:v>
                </c:pt>
                <c:pt idx="1736">
                  <c:v>-ssa- : [sæ]</c:v>
                </c:pt>
                <c:pt idx="1737">
                  <c:v>-hou- : [aʊ]</c:v>
                </c:pt>
                <c:pt idx="1738">
                  <c:v>-rmi- : [ɹmə]</c:v>
                </c:pt>
                <c:pt idx="1739">
                  <c:v>-cu- : [kə]</c:v>
                </c:pt>
                <c:pt idx="1740">
                  <c:v>-gu- : [ɡə]</c:v>
                </c:pt>
                <c:pt idx="1741">
                  <c:v>-ro- : [ɹə]</c:v>
                </c:pt>
                <c:pt idx="1742">
                  <c:v>-bea- : [bɛ]</c:v>
                </c:pt>
                <c:pt idx="1743">
                  <c:v>-cts- : [ks]</c:v>
                </c:pt>
                <c:pt idx="1744">
                  <c:v>-see- : [si]</c:v>
                </c:pt>
                <c:pt idx="1745">
                  <c:v>-lf- : [f]</c:v>
                </c:pt>
                <c:pt idx="1746">
                  <c:v>-nta- : [ntə]</c:v>
                </c:pt>
                <c:pt idx="1747">
                  <c:v>-rrow- : [ɹoʊ]</c:v>
                </c:pt>
                <c:pt idx="1748">
                  <c:v>-'clo- : [klɑ]</c:v>
                </c:pt>
                <c:pt idx="1749">
                  <c:v>-bes- : [bz]</c:v>
                </c:pt>
                <c:pt idx="1750">
                  <c:v>-blea- : [bli]</c:v>
                </c:pt>
                <c:pt idx="1751">
                  <c:v>-blee- : [bli]</c:v>
                </c:pt>
                <c:pt idx="1752">
                  <c:v>-blue- : [blu]</c:v>
                </c:pt>
                <c:pt idx="1753">
                  <c:v>-chea- : [tʃi]</c:v>
                </c:pt>
                <c:pt idx="1754">
                  <c:v>-chie- : [tʃi]</c:v>
                </c:pt>
                <c:pt idx="1755">
                  <c:v>-cken- : [kn]</c:v>
                </c:pt>
                <c:pt idx="1756">
                  <c:v>-ddo- : [dəʊ]</c:v>
                </c:pt>
                <c:pt idx="1757">
                  <c:v>-dre- : [dɹɛ]</c:v>
                </c:pt>
                <c:pt idx="1758">
                  <c:v>-eu- : [yʊ]</c:v>
                </c:pt>
                <c:pt idx="1759">
                  <c:v>-fen- : [fn]</c:v>
                </c:pt>
                <c:pt idx="1760">
                  <c:v>-ffri- : [fɹɪ]</c:v>
                </c:pt>
                <c:pt idx="1761">
                  <c:v>-floa- : [floʊ]</c:v>
                </c:pt>
                <c:pt idx="1762">
                  <c:v>-gnu- : [ɡnə]</c:v>
                </c:pt>
                <c:pt idx="1763">
                  <c:v>-jaw- : [dʒɔ]</c:v>
                </c:pt>
                <c:pt idx="1764">
                  <c:v>-kwa- : [kwə]</c:v>
                </c:pt>
                <c:pt idx="1765">
                  <c:v>-mai- : [meɪ]</c:v>
                </c:pt>
                <c:pt idx="1766">
                  <c:v>-nc- : [ŋkə]</c:v>
                </c:pt>
                <c:pt idx="1767">
                  <c:v>-netie- : [nti]</c:v>
                </c:pt>
                <c:pt idx="1768">
                  <c:v>-nety- : [nti]</c:v>
                </c:pt>
                <c:pt idx="1769">
                  <c:v>-new- : [nu]</c:v>
                </c:pt>
                <c:pt idx="1770">
                  <c:v>-noi- : [nɔɪ]</c:v>
                </c:pt>
                <c:pt idx="1771">
                  <c:v>-ntrie- : [ntɹɪ]</c:v>
                </c:pt>
                <c:pt idx="1772">
                  <c:v>-nxiou- : [ŋkʃə]</c:v>
                </c:pt>
                <c:pt idx="1773">
                  <c:v>-prea- : [pɹi]</c:v>
                </c:pt>
                <c:pt idx="1774">
                  <c:v>-prie- : [pɹi]</c:v>
                </c:pt>
                <c:pt idx="1775">
                  <c:v>-rbe- : [ɹbə]</c:v>
                </c:pt>
                <c:pt idx="1776">
                  <c:v>-rfa- : [ɹfə]</c:v>
                </c:pt>
                <c:pt idx="1777">
                  <c:v>-rfu- : [ɹfə]</c:v>
                </c:pt>
                <c:pt idx="1778">
                  <c:v>-rle- : [ɹlə]</c:v>
                </c:pt>
                <c:pt idx="1779">
                  <c:v>-rlia- : [ɹlə]</c:v>
                </c:pt>
                <c:pt idx="1780">
                  <c:v>-rlo- : [ɹlə]</c:v>
                </c:pt>
                <c:pt idx="1781">
                  <c:v>-rne's- : [ɹnz]</c:v>
                </c:pt>
                <c:pt idx="1782">
                  <c:v>-sin- : [zn]</c:v>
                </c:pt>
                <c:pt idx="1783">
                  <c:v>-sly- : [slɪ]</c:v>
                </c:pt>
                <c:pt idx="1784">
                  <c:v>-spee- : [spi]</c:v>
                </c:pt>
                <c:pt idx="1785">
                  <c:v>-sprey- : [spɹɪ]</c:v>
                </c:pt>
                <c:pt idx="1786">
                  <c:v>-sui- : [su]</c:v>
                </c:pt>
                <c:pt idx="1787">
                  <c:v>-swe- : [swɛ]</c:v>
                </c:pt>
                <c:pt idx="1788">
                  <c:v>-tly- : [tlɪ]</c:v>
                </c:pt>
                <c:pt idx="1789">
                  <c:v>-trie- : [tɹi]</c:v>
                </c:pt>
                <c:pt idx="1790">
                  <c:v>-yea- : [yɪ]</c:v>
                </c:pt>
                <c:pt idx="1791">
                  <c:v>-zen- : [zn]</c:v>
                </c:pt>
                <c:pt idx="1792">
                  <c:v>-zon- : [zn]</c:v>
                </c:pt>
                <c:pt idx="1793">
                  <c:v>-bow- : [boʊ]</c:v>
                </c:pt>
                <c:pt idx="1794">
                  <c:v>-bre- : [bɹɪ]</c:v>
                </c:pt>
                <c:pt idx="1795">
                  <c:v>-key- : [ki]</c:v>
                </c:pt>
                <c:pt idx="1796">
                  <c:v>-nnu- : [nyə]</c:v>
                </c:pt>
                <c:pt idx="1797">
                  <c:v>-shee- : [ʃi]</c:v>
                </c:pt>
                <c:pt idx="1798">
                  <c:v>-stry- : [stɹɪ]</c:v>
                </c:pt>
                <c:pt idx="1799">
                  <c:v>-way- : [weɪ]</c:v>
                </c:pt>
                <c:pt idx="1800">
                  <c:v>-pie- : [pi]</c:v>
                </c:pt>
                <c:pt idx="1801">
                  <c:v>-ze- : [zə]</c:v>
                </c:pt>
                <c:pt idx="1802">
                  <c:v>-no- : [nə]</c:v>
                </c:pt>
                <c:pt idx="1803">
                  <c:v>-nci- : [nsɪ]</c:v>
                </c:pt>
                <c:pt idx="1804">
                  <c:v>-rtai- : [ɹtə]</c:v>
                </c:pt>
                <c:pt idx="1805">
                  <c:v>-pai- : [peɪ]</c:v>
                </c:pt>
                <c:pt idx="1806">
                  <c:v>-ct- : [k]</c:v>
                </c:pt>
                <c:pt idx="1807">
                  <c:v>-ss- : [s]</c:v>
                </c:pt>
                <c:pt idx="1808">
                  <c:v>-cke- : [kɪ]</c:v>
                </c:pt>
                <c:pt idx="1809">
                  <c:v>-rke- : [ɹk]</c:v>
                </c:pt>
                <c:pt idx="1810">
                  <c:v>-lle- : [lɛ]</c:v>
                </c:pt>
                <c:pt idx="1811">
                  <c:v>-le- : [l]</c:v>
                </c:pt>
                <c:pt idx="1812">
                  <c:v>-chri- : [kɹɪ]</c:v>
                </c:pt>
                <c:pt idx="1813">
                  <c:v>-ppe- : [pɪ]</c:v>
                </c:pt>
                <c:pt idx="1814">
                  <c:v>-bee- : [bi]</c:v>
                </c:pt>
                <c:pt idx="1815">
                  <c:v>-sea- : [si]</c:v>
                </c:pt>
                <c:pt idx="1816">
                  <c:v>-tten- : [tn]</c:v>
                </c:pt>
                <c:pt idx="1817">
                  <c:v>-nda- : [ndə]</c:v>
                </c:pt>
                <c:pt idx="1818">
                  <c:v>-goa- : [ɡoʊ]</c:v>
                </c:pt>
                <c:pt idx="1819">
                  <c:v>-lau- : [lʌ]</c:v>
                </c:pt>
                <c:pt idx="1820">
                  <c:v>-ntai- : [ntɛ]</c:v>
                </c:pt>
                <c:pt idx="1821">
                  <c:v>-rme- : [ɹmə]</c:v>
                </c:pt>
                <c:pt idx="1822">
                  <c:v>-stai- : [steɪ]</c:v>
                </c:pt>
                <c:pt idx="1823">
                  <c:v>-ai- : [eɪ]</c:v>
                </c:pt>
                <c:pt idx="1824">
                  <c:v>-hai- : [haɪ]</c:v>
                </c:pt>
                <c:pt idx="1825">
                  <c:v>-je- : [dʒɛ]</c:v>
                </c:pt>
                <c:pt idx="1826">
                  <c:v>-coa- : [koʊ]</c:v>
                </c:pt>
                <c:pt idx="1827">
                  <c:v>-ffi- : [fɪ]</c:v>
                </c:pt>
                <c:pt idx="1828">
                  <c:v>-frai- : [fɹeɪ]</c:v>
                </c:pt>
                <c:pt idx="1829">
                  <c:v>-low- : [lɔ]</c:v>
                </c:pt>
                <c:pt idx="1830">
                  <c:v>-nne- : [nɛ]</c:v>
                </c:pt>
                <c:pt idx="1831">
                  <c:v>-wea- : [wɛ]</c:v>
                </c:pt>
                <c:pt idx="1832">
                  <c:v>-fie- : [fi]</c:v>
                </c:pt>
                <c:pt idx="1833">
                  <c:v>-lie- : [li]</c:v>
                </c:pt>
                <c:pt idx="1834">
                  <c:v>-nnu- : [nyu]</c:v>
                </c:pt>
                <c:pt idx="1835">
                  <c:v>-nue- : [nyu]</c:v>
                </c:pt>
                <c:pt idx="1836">
                  <c:v>-ff- : [f]</c:v>
                </c:pt>
                <c:pt idx="1837">
                  <c:v>-tu- : [tə]</c:v>
                </c:pt>
                <c:pt idx="1838">
                  <c:v>-nei- : [ni]</c:v>
                </c:pt>
                <c:pt idx="1839">
                  <c:v>-jew- : [dʒu]</c:v>
                </c:pt>
                <c:pt idx="1840">
                  <c:v>-mmu- : [myu]</c:v>
                </c:pt>
                <c:pt idx="1841">
                  <c:v>-sy- : [zɪ]</c:v>
                </c:pt>
                <c:pt idx="1842">
                  <c:v>-try- : [tɹɪ]</c:v>
                </c:pt>
                <c:pt idx="1843">
                  <c:v>-grea- : [ɡɹeɪ]</c:v>
                </c:pt>
                <c:pt idx="1844">
                  <c:v>-pay- : [peɪ]</c:v>
                </c:pt>
                <c:pt idx="1845">
                  <c:v>-tch- : [tʃ]</c:v>
                </c:pt>
                <c:pt idx="1846">
                  <c:v>-sce- : [si]</c:v>
                </c:pt>
                <c:pt idx="1847">
                  <c:v>-c- : [kə]</c:v>
                </c:pt>
                <c:pt idx="1848">
                  <c:v>-roa- : [ɹoʊ]</c:v>
                </c:pt>
                <c:pt idx="1849">
                  <c:v>-wha- : [wʌ]</c:v>
                </c:pt>
                <c:pt idx="1850">
                  <c:v>-c- : [k]</c:v>
                </c:pt>
                <c:pt idx="1851">
                  <c:v>-sy- : [saɪ]</c:v>
                </c:pt>
                <c:pt idx="1852">
                  <c:v>-ffi- : [fə]</c:v>
                </c:pt>
                <c:pt idx="1853">
                  <c:v>-bre- : [bɹɛ]</c:v>
                </c:pt>
                <c:pt idx="1854">
                  <c:v>-cry- : [kɹaɪ]</c:v>
                </c:pt>
                <c:pt idx="1855">
                  <c:v>-ctory- : [ktɹɪ]</c:v>
                </c:pt>
                <c:pt idx="1856">
                  <c:v>-gaw- : [ɡɔ]</c:v>
                </c:pt>
                <c:pt idx="1857">
                  <c:v>-groe- : [ɡɹoʊ]</c:v>
                </c:pt>
                <c:pt idx="1858">
                  <c:v>-gy- : [dʒɪ]</c:v>
                </c:pt>
                <c:pt idx="1859">
                  <c:v>-kely- : [klɪ]</c:v>
                </c:pt>
                <c:pt idx="1860">
                  <c:v>-ldo- : [ldə]</c:v>
                </c:pt>
                <c:pt idx="1861">
                  <c:v>-loa- : [loʊ]</c:v>
                </c:pt>
                <c:pt idx="1862">
                  <c:v>-low- : [loʊ]</c:v>
                </c:pt>
                <c:pt idx="1863">
                  <c:v>-mplo- : [mplɔɪ]</c:v>
                </c:pt>
                <c:pt idx="1864">
                  <c:v>-neu- : [nu]</c:v>
                </c:pt>
                <c:pt idx="1865">
                  <c:v>-ppen- : [pn]</c:v>
                </c:pt>
                <c:pt idx="1866">
                  <c:v>-pra- : [pɹɑ]</c:v>
                </c:pt>
                <c:pt idx="1867">
                  <c:v>-rc- : [ɹkə]</c:v>
                </c:pt>
                <c:pt idx="1868">
                  <c:v>-rdy- : [ɹdɪ]</c:v>
                </c:pt>
                <c:pt idx="1869">
                  <c:v>-rmy- : [ɹmɪ]</c:v>
                </c:pt>
                <c:pt idx="1870">
                  <c:v>-roi- : [ɹɔɪ]</c:v>
                </c:pt>
                <c:pt idx="1871">
                  <c:v>-rrou- : [ɹaʊ]</c:v>
                </c:pt>
                <c:pt idx="1872">
                  <c:v>-sche- : [skɛ]</c:v>
                </c:pt>
                <c:pt idx="1873">
                  <c:v>-shoe- : [ʃu]</c:v>
                </c:pt>
                <c:pt idx="1874">
                  <c:v>-shoo- : [ʃu]</c:v>
                </c:pt>
                <c:pt idx="1875">
                  <c:v>-ske- : [skɛ]</c:v>
                </c:pt>
                <c:pt idx="1876">
                  <c:v>-sow- : [saʊ]</c:v>
                </c:pt>
                <c:pt idx="1877">
                  <c:v>-ssel- : [sl]</c:v>
                </c:pt>
                <c:pt idx="1878">
                  <c:v>-stia- : [stʃə]</c:v>
                </c:pt>
                <c:pt idx="1879">
                  <c:v>-throo- : [θɹu]</c:v>
                </c:pt>
                <c:pt idx="1880">
                  <c:v>-tue- : [tʃu]</c:v>
                </c:pt>
                <c:pt idx="1881">
                  <c:v>-voy- : [vɔɪ]</c:v>
                </c:pt>
                <c:pt idx="1882">
                  <c:v>-wri- : [ɹaɪ]</c:v>
                </c:pt>
                <c:pt idx="1883">
                  <c:v>-nti- : [nɪ]</c:v>
                </c:pt>
                <c:pt idx="1884">
                  <c:v>-ne- : [n]</c:v>
                </c:pt>
                <c:pt idx="1885">
                  <c:v>-cau- : [kɔ]</c:v>
                </c:pt>
                <c:pt idx="1886">
                  <c:v>-cco- : [kɔ]</c:v>
                </c:pt>
                <c:pt idx="1887">
                  <c:v>-gue- : [ɡ]</c:v>
                </c:pt>
                <c:pt idx="1888">
                  <c:v>-ja- : [dʒə]</c:v>
                </c:pt>
                <c:pt idx="1889">
                  <c:v>-wei- : [weɪ]</c:v>
                </c:pt>
                <c:pt idx="1890">
                  <c:v>-ke- : [kə]</c:v>
                </c:pt>
                <c:pt idx="1891">
                  <c:v>-ei- : [i]</c:v>
                </c:pt>
                <c:pt idx="1892">
                  <c:v>-gge- : [dʒɛ]</c:v>
                </c:pt>
                <c:pt idx="1893">
                  <c:v>-ny- : [nɪ]</c:v>
                </c:pt>
                <c:pt idx="1894">
                  <c:v>-hei- : [haɪ]</c:v>
                </c:pt>
                <c:pt idx="1895">
                  <c:v>-tte- : [tɪ]</c:v>
                </c:pt>
                <c:pt idx="1896">
                  <c:v>-sse- : [sɛ]</c:v>
                </c:pt>
                <c:pt idx="1897">
                  <c:v>-cou- : [kɑ]</c:v>
                </c:pt>
                <c:pt idx="1898">
                  <c:v>-ff- : [fə]</c:v>
                </c:pt>
                <c:pt idx="1899">
                  <c:v>-grea- : [ɡɹi]</c:v>
                </c:pt>
                <c:pt idx="1900">
                  <c:v>-ten- : [tn]</c:v>
                </c:pt>
                <c:pt idx="1901">
                  <c:v>-ke- : [k]</c:v>
                </c:pt>
                <c:pt idx="1902">
                  <c:v>-sci- : [saɪ]</c:v>
                </c:pt>
                <c:pt idx="1903">
                  <c:v>-fy- : [faɪ]</c:v>
                </c:pt>
                <c:pt idx="1904">
                  <c:v>-ry- : [ɹɪ]</c:v>
                </c:pt>
                <c:pt idx="1905">
                  <c:v>-dde- : [dɛ]</c:v>
                </c:pt>
                <c:pt idx="1906">
                  <c:v>-nea- : [ni]</c:v>
                </c:pt>
                <c:pt idx="1907">
                  <c:v>-hay- : [heɪ]</c:v>
                </c:pt>
                <c:pt idx="1908">
                  <c:v>-moo- : [mu]</c:v>
                </c:pt>
                <c:pt idx="1909">
                  <c:v>-thei- : [ðɛ]</c:v>
                </c:pt>
                <c:pt idx="1910">
                  <c:v>-mme- : [mɛ]</c:v>
                </c:pt>
                <c:pt idx="1911">
                  <c:v>-sso- : [zə]</c:v>
                </c:pt>
                <c:pt idx="1912">
                  <c:v>-nei- : [neɪ]</c:v>
                </c:pt>
                <c:pt idx="1913">
                  <c:v>-lau- : [lɔ]</c:v>
                </c:pt>
                <c:pt idx="1914">
                  <c:v>-law- : [lɔ]</c:v>
                </c:pt>
                <c:pt idx="1915">
                  <c:v>-nse- : [ns]</c:v>
                </c:pt>
                <c:pt idx="1916">
                  <c:v>-gui- : [ɡɪ]</c:v>
                </c:pt>
                <c:pt idx="1917">
                  <c:v>-rre- : [ɹɛ]</c:v>
                </c:pt>
                <c:pt idx="1918">
                  <c:v>-zi- : [zɪ]</c:v>
                </c:pt>
                <c:pt idx="1919">
                  <c:v>-au- : [ɔ]</c:v>
                </c:pt>
                <c:pt idx="1920">
                  <c:v>-tte- : [tə]</c:v>
                </c:pt>
                <c:pt idx="1921">
                  <c:v>-ly- : [lɪ]</c:v>
                </c:pt>
                <c:pt idx="1922">
                  <c:v>-fai- : [fɛ]</c:v>
                </c:pt>
                <c:pt idx="1923">
                  <c:v>-dge- : [dʒ]</c:v>
                </c:pt>
                <c:pt idx="1924">
                  <c:v>-rea- : [ɹi]</c:v>
                </c:pt>
                <c:pt idx="1925">
                  <c:v>-bei- : [baɪ]</c:v>
                </c:pt>
                <c:pt idx="1926">
                  <c:v>-braw- : [bɹɔ]</c:v>
                </c:pt>
                <c:pt idx="1927">
                  <c:v>-brou- : [bɹɔ]</c:v>
                </c:pt>
                <c:pt idx="1928">
                  <c:v>-cree- : [kɹi]</c:v>
                </c:pt>
                <c:pt idx="1929">
                  <c:v>-cuu- : [kyu]</c:v>
                </c:pt>
                <c:pt idx="1930">
                  <c:v>-cy- : [saɪ]</c:v>
                </c:pt>
                <c:pt idx="1931">
                  <c:v>-fry- : [fɹaɪ]</c:v>
                </c:pt>
                <c:pt idx="1932">
                  <c:v>-goh- : [ɡɑ]</c:v>
                </c:pt>
                <c:pt idx="1933">
                  <c:v>-grew- : [ɡɹu]</c:v>
                </c:pt>
                <c:pt idx="1934">
                  <c:v>-grue- : [ɡɹu]</c:v>
                </c:pt>
                <c:pt idx="1935">
                  <c:v>-gua- : [ɡɑ]</c:v>
                </c:pt>
                <c:pt idx="1936">
                  <c:v>-joh- : [dʒɑ]</c:v>
                </c:pt>
                <c:pt idx="1937">
                  <c:v>-kno- : [nɑ]</c:v>
                </c:pt>
                <c:pt idx="1938">
                  <c:v>-kri- : [kɹi]</c:v>
                </c:pt>
                <c:pt idx="1939">
                  <c:v>-may- : [maɪ]</c:v>
                </c:pt>
                <c:pt idx="1940">
                  <c:v>-ncie- : [ntʃə]</c:v>
                </c:pt>
                <c:pt idx="1941">
                  <c:v>-ncy- : [nsɪ]</c:v>
                </c:pt>
                <c:pt idx="1942">
                  <c:v>-nga- : [ŋɡə]</c:v>
                </c:pt>
                <c:pt idx="1943">
                  <c:v>-nnou- : [naʊ]</c:v>
                </c:pt>
                <c:pt idx="1944">
                  <c:v>-pele- : [plə]</c:v>
                </c:pt>
                <c:pt idx="1945">
                  <c:v>-pes- : [ps]</c:v>
                </c:pt>
                <c:pt idx="1946">
                  <c:v>-pproa- : [pɹoʊ]</c:v>
                </c:pt>
                <c:pt idx="1947">
                  <c:v>-refo- : [ɹfɔ]</c:v>
                </c:pt>
                <c:pt idx="1948">
                  <c:v>-ru- : [ɹə]</c:v>
                </c:pt>
                <c:pt idx="1949">
                  <c:v>-rvou- : [ɹvə]</c:v>
                </c:pt>
                <c:pt idx="1950">
                  <c:v>-sai- : [seɪ]</c:v>
                </c:pt>
                <c:pt idx="1951">
                  <c:v>-say- : [seɪ]</c:v>
                </c:pt>
                <c:pt idx="1952">
                  <c:v>-sen- : [sn]</c:v>
                </c:pt>
                <c:pt idx="1953">
                  <c:v>-ssen- : [sn]</c:v>
                </c:pt>
                <c:pt idx="1954">
                  <c:v>-sson- : [sn]</c:v>
                </c:pt>
                <c:pt idx="1955">
                  <c:v>-stir- : [stɜ]</c:v>
                </c:pt>
                <c:pt idx="1956">
                  <c:v>-thir- : [θɜ]</c:v>
                </c:pt>
                <c:pt idx="1957">
                  <c:v>-two- : [tu]</c:v>
                </c:pt>
                <c:pt idx="1958">
                  <c:v>-vai- : [veɪ]</c:v>
                </c:pt>
                <c:pt idx="1959">
                  <c:v>-wro- : [ɹoʊ]</c:v>
                </c:pt>
                <c:pt idx="1960">
                  <c:v>-sse- : [sə]</c:v>
                </c:pt>
                <c:pt idx="1961">
                  <c:v>-f- : [v]</c:v>
                </c:pt>
                <c:pt idx="1962">
                  <c:v>-dea- : [dɛ]</c:v>
                </c:pt>
                <c:pt idx="1963">
                  <c:v>-cei- : [si]</c:v>
                </c:pt>
                <c:pt idx="1964">
                  <c:v>-sty- : [stɪ]</c:v>
                </c:pt>
                <c:pt idx="1965">
                  <c:v>-nty- : [ntɪ]</c:v>
                </c:pt>
                <c:pt idx="1966">
                  <c:v>-ttra- : [tɹæ]</c:v>
                </c:pt>
                <c:pt idx="1967">
                  <c:v>-wai- : [weɪ]</c:v>
                </c:pt>
                <c:pt idx="1968">
                  <c:v>-llo- : [loʊ]</c:v>
                </c:pt>
                <c:pt idx="1969">
                  <c:v>-rra- : [ɹeɪ]</c:v>
                </c:pt>
                <c:pt idx="1970">
                  <c:v>-ki- : [kə]</c:v>
                </c:pt>
                <c:pt idx="1971">
                  <c:v>-vo- : [və]</c:v>
                </c:pt>
                <c:pt idx="1972">
                  <c:v>-tai- : [teɪ]</c:v>
                </c:pt>
                <c:pt idx="1973">
                  <c:v>-nu- : [nə]</c:v>
                </c:pt>
                <c:pt idx="1974">
                  <c:v>-tre- : [tɹɪ]</c:v>
                </c:pt>
                <c:pt idx="1975">
                  <c:v>-fie- : [faɪ]</c:v>
                </c:pt>
                <c:pt idx="1976">
                  <c:v>-ll- : [l]</c:v>
                </c:pt>
                <c:pt idx="1977">
                  <c:v>-cha- : [kə]</c:v>
                </c:pt>
                <c:pt idx="1978">
                  <c:v>-wei- : [wɪ]</c:v>
                </c:pt>
                <c:pt idx="1979">
                  <c:v>-sau- : [sɔ]</c:v>
                </c:pt>
                <c:pt idx="1980">
                  <c:v>-die- : [daɪ]</c:v>
                </c:pt>
                <c:pt idx="1981">
                  <c:v>-fea- : [fɛ]</c:v>
                </c:pt>
                <c:pt idx="1982">
                  <c:v>-hy- : [haɪ]</c:v>
                </c:pt>
                <c:pt idx="1983">
                  <c:v>-cie- : [ʃɪ]</c:v>
                </c:pt>
                <c:pt idx="1984">
                  <c:v>-nds- : [nz]</c:v>
                </c:pt>
                <c:pt idx="1985">
                  <c:v>-gge- : [ɡə]</c:v>
                </c:pt>
                <c:pt idx="1986">
                  <c:v>-fea- : [fɪ]</c:v>
                </c:pt>
                <c:pt idx="1987">
                  <c:v>-ppe- : [pə]</c:v>
                </c:pt>
                <c:pt idx="1988">
                  <c:v>-sse- : [sɪ]</c:v>
                </c:pt>
                <c:pt idx="1989">
                  <c:v>-brai- : [bɹeɪ]</c:v>
                </c:pt>
                <c:pt idx="1990">
                  <c:v>-lie- : [laɪ]</c:v>
                </c:pt>
                <c:pt idx="1991">
                  <c:v>-ndke- : [ŋkə]</c:v>
                </c:pt>
                <c:pt idx="1992">
                  <c:v>-nke- : [ŋkə]</c:v>
                </c:pt>
                <c:pt idx="1993">
                  <c:v>-noo- : [nu]</c:v>
                </c:pt>
                <c:pt idx="1994">
                  <c:v>-nsce- : [nsɛ]</c:v>
                </c:pt>
                <c:pt idx="1995">
                  <c:v>-nue- : [nu]</c:v>
                </c:pt>
                <c:pt idx="1996">
                  <c:v>-rda- : [ɹdə]</c:v>
                </c:pt>
                <c:pt idx="1997">
                  <c:v>-soo- : [su]</c:v>
                </c:pt>
                <c:pt idx="1998">
                  <c:v>-wou- : [wʊ]</c:v>
                </c:pt>
                <c:pt idx="1999">
                  <c:v>-brei- : [bɹaɪ]</c:v>
                </c:pt>
                <c:pt idx="2000">
                  <c:v>-few- : [fyu]</c:v>
                </c:pt>
                <c:pt idx="2001">
                  <c:v>-ko- : [kəʊ]</c:v>
                </c:pt>
                <c:pt idx="2002">
                  <c:v>-llio- : [lyə]</c:v>
                </c:pt>
                <c:pt idx="2003">
                  <c:v>-lua- : [lyə]</c:v>
                </c:pt>
                <c:pt idx="2004">
                  <c:v>-may- : [meɪ]</c:v>
                </c:pt>
                <c:pt idx="2005">
                  <c:v>-ped- : [pt]</c:v>
                </c:pt>
                <c:pt idx="2006">
                  <c:v>-phew- : [fyu]</c:v>
                </c:pt>
                <c:pt idx="2007">
                  <c:v>-proo- : [pɹu]</c:v>
                </c:pt>
                <c:pt idx="2008">
                  <c:v>-pru- : [pɹu]</c:v>
                </c:pt>
                <c:pt idx="2009">
                  <c:v>-pry- : [pɹaɪ]</c:v>
                </c:pt>
                <c:pt idx="2010">
                  <c:v>-rcy- : [ɹsɪ]</c:v>
                </c:pt>
                <c:pt idx="2011">
                  <c:v>-rney- : [ɹnɪ]</c:v>
                </c:pt>
                <c:pt idx="2012">
                  <c:v>-rno- : [ɹnə]</c:v>
                </c:pt>
                <c:pt idx="2013">
                  <c:v>-shaw- : [ʃɔ]</c:v>
                </c:pt>
                <c:pt idx="2014">
                  <c:v>-shie- : [ʃi]</c:v>
                </c:pt>
                <c:pt idx="2015">
                  <c:v>-st's- : [sts]</c:v>
                </c:pt>
                <c:pt idx="2016">
                  <c:v>-stew- : [stu]</c:v>
                </c:pt>
                <c:pt idx="2017">
                  <c:v>-ve's- : [vz]</c:v>
                </c:pt>
                <c:pt idx="2018">
                  <c:v>-ch- : [k]</c:v>
                </c:pt>
                <c:pt idx="2019">
                  <c:v>-hai- : [hɛ]</c:v>
                </c:pt>
                <c:pt idx="2020">
                  <c:v>-da- : [dɪ]</c:v>
                </c:pt>
                <c:pt idx="2021">
                  <c:v>-bea- : [bɪ]</c:v>
                </c:pt>
                <c:pt idx="2022">
                  <c:v>-cho- : [kɔ]</c:v>
                </c:pt>
                <c:pt idx="2023">
                  <c:v>-coa- : [kɔ]</c:v>
                </c:pt>
                <c:pt idx="2024">
                  <c:v>-mea- : [mɛ]</c:v>
                </c:pt>
                <c:pt idx="2025">
                  <c:v>-lu- : [lə]</c:v>
                </c:pt>
                <c:pt idx="2026">
                  <c:v>-au- : [ɑ]</c:v>
                </c:pt>
                <c:pt idx="2027">
                  <c:v>-k- : [k]</c:v>
                </c:pt>
                <c:pt idx="2028">
                  <c:v>-u- : [ə]</c:v>
                </c:pt>
                <c:pt idx="2029">
                  <c:v>-red- : [ɹd]</c:v>
                </c:pt>
                <c:pt idx="2030">
                  <c:v>-ow- : [oʊ]</c:v>
                </c:pt>
                <c:pt idx="2031">
                  <c:v>-rai- : [ɹeɪ]</c:v>
                </c:pt>
                <c:pt idx="2032">
                  <c:v>-lly- : [lɪ]</c:v>
                </c:pt>
                <c:pt idx="2033">
                  <c:v>-'s- : [ɹz]</c:v>
                </c:pt>
                <c:pt idx="2034">
                  <c:v>-d's- : [dz]</c:v>
                </c:pt>
                <c:pt idx="2035">
                  <c:v>-dau- : [dɔ]</c:v>
                </c:pt>
                <c:pt idx="2036">
                  <c:v>-ei- : [aɪ]</c:v>
                </c:pt>
                <c:pt idx="2037">
                  <c:v>-grie- : [ɡɹi]</c:v>
                </c:pt>
                <c:pt idx="2038">
                  <c:v>-phe- : [fɜ]</c:v>
                </c:pt>
                <c:pt idx="2039">
                  <c:v>-pray- : [pɹɛ]</c:v>
                </c:pt>
                <c:pt idx="2040">
                  <c:v>-stee- : [stɪ]</c:v>
                </c:pt>
                <c:pt idx="2041">
                  <c:v>-za- : [zə]</c:v>
                </c:pt>
                <c:pt idx="2042">
                  <c:v>-ei- : [eɪ]</c:v>
                </c:pt>
                <c:pt idx="2043">
                  <c:v>-ssi- : [sə]</c:v>
                </c:pt>
                <c:pt idx="2044">
                  <c:v>-frei- : [fɹi]</c:v>
                </c:pt>
                <c:pt idx="2045">
                  <c:v>-ger- : [ɡɜ]</c:v>
                </c:pt>
                <c:pt idx="2046">
                  <c:v>-ggi- : [ɡɪ]</c:v>
                </c:pt>
                <c:pt idx="2047">
                  <c:v>-ghey- : [ɡɪ]</c:v>
                </c:pt>
                <c:pt idx="2048">
                  <c:v>-jee- : [dʒi]</c:v>
                </c:pt>
                <c:pt idx="2049">
                  <c:v>-nc- : [ŋk]</c:v>
                </c:pt>
                <c:pt idx="2050">
                  <c:v>-phra- : [fɹeɪ]</c:v>
                </c:pt>
                <c:pt idx="2051">
                  <c:v>-toe- : [toʊ]</c:v>
                </c:pt>
                <c:pt idx="2052">
                  <c:v>-tea- : [tɛ]</c:v>
                </c:pt>
                <c:pt idx="2053">
                  <c:v>-lea- : [lɪ]</c:v>
                </c:pt>
                <c:pt idx="2054">
                  <c:v>-dde- : [də]</c:v>
                </c:pt>
                <c:pt idx="2055">
                  <c:v>-rta- : [ɹtə]</c:v>
                </c:pt>
                <c:pt idx="2056">
                  <c:v>-ld- : [d]</c:v>
                </c:pt>
                <c:pt idx="2057">
                  <c:v>-doe- : [dʌ]</c:v>
                </c:pt>
                <c:pt idx="2058">
                  <c:v>-rru- : [ɹʌ]</c:v>
                </c:pt>
                <c:pt idx="2059">
                  <c:v>-sso- : [sə]</c:v>
                </c:pt>
                <c:pt idx="2060">
                  <c:v>-lle- : [lə]</c:v>
                </c:pt>
                <c:pt idx="2061">
                  <c:v>-pho- : [fə]</c:v>
                </c:pt>
                <c:pt idx="2062">
                  <c:v>-mme- : [mə]</c:v>
                </c:pt>
                <c:pt idx="2063">
                  <c:v>-rou- : [ɹə]</c:v>
                </c:pt>
                <c:pt idx="2064">
                  <c:v>-rre- : [ɹə]</c:v>
                </c:pt>
                <c:pt idx="2065">
                  <c:v>-cci- : [ksə]</c:v>
                </c:pt>
                <c:pt idx="2066">
                  <c:v>-cky- : [kɪ]</c:v>
                </c:pt>
                <c:pt idx="2067">
                  <c:v>-ffed- : [ft]</c:v>
                </c:pt>
                <c:pt idx="2068">
                  <c:v>-heu- : [hɜ]</c:v>
                </c:pt>
                <c:pt idx="2069">
                  <c:v>-hur- : [hɜ]</c:v>
                </c:pt>
                <c:pt idx="2070">
                  <c:v>-ng's- : [ŋz]</c:v>
                </c:pt>
                <c:pt idx="2071">
                  <c:v>-nju- : [ndʒə]</c:v>
                </c:pt>
                <c:pt idx="2072">
                  <c:v>-phre- : [fɹɛ]</c:v>
                </c:pt>
                <c:pt idx="2073">
                  <c:v>-pple- : [pl]</c:v>
                </c:pt>
                <c:pt idx="2074">
                  <c:v>-rea- : [ɹɛ]</c:v>
                </c:pt>
                <c:pt idx="2075">
                  <c:v>-sku- : [skʌ]</c:v>
                </c:pt>
                <c:pt idx="2076">
                  <c:v>-tray- : [tɹeɪ]</c:v>
                </c:pt>
                <c:pt idx="2077">
                  <c:v>-xy- : [ksə]</c:v>
                </c:pt>
                <c:pt idx="2078">
                  <c:v>-ssi- : [sɪ]</c:v>
                </c:pt>
                <c:pt idx="2079">
                  <c:v>-mmi- : [mɪ]</c:v>
                </c:pt>
                <c:pt idx="2080">
                  <c:v>-ndu- : [ndə]</c:v>
                </c:pt>
                <c:pt idx="2081">
                  <c:v>-ghbo- : [bə]</c:v>
                </c:pt>
                <c:pt idx="2082">
                  <c:v>-bbi- : [bə]</c:v>
                </c:pt>
                <c:pt idx="2083">
                  <c:v>-lled- : [ld]</c:v>
                </c:pt>
                <c:pt idx="2084">
                  <c:v>-che- : [k]</c:v>
                </c:pt>
                <c:pt idx="2085">
                  <c:v>-ssio- : [ʃə]</c:v>
                </c:pt>
                <c:pt idx="2086">
                  <c:v>-jea- : [dʒɛ]</c:v>
                </c:pt>
                <c:pt idx="2087">
                  <c:v>-ght- : [t]</c:v>
                </c:pt>
                <c:pt idx="2088">
                  <c:v>-ccu- : [kʌ]</c:v>
                </c:pt>
                <c:pt idx="2089">
                  <c:v>-eye- : [aɪ]</c:v>
                </c:pt>
                <c:pt idx="2090">
                  <c:v>-kes- : [ks]</c:v>
                </c:pt>
                <c:pt idx="2091">
                  <c:v>-ks- : [ks]</c:v>
                </c:pt>
                <c:pt idx="2092">
                  <c:v>-les- : [lz]</c:v>
                </c:pt>
                <c:pt idx="2093">
                  <c:v>-lls- : [lz]</c:v>
                </c:pt>
                <c:pt idx="2094">
                  <c:v>-xe- : [ks]</c:v>
                </c:pt>
                <c:pt idx="2095">
                  <c:v>-nto- : [ntə]</c:v>
                </c:pt>
                <c:pt idx="2096">
                  <c:v>-phy- : [fɪ]</c:v>
                </c:pt>
                <c:pt idx="2097">
                  <c:v>-ppo- : [pə]</c:v>
                </c:pt>
                <c:pt idx="2098">
                  <c:v>-lle- : [lɪ]</c:v>
                </c:pt>
                <c:pt idx="2099">
                  <c:v>-knee- : [ni]</c:v>
                </c:pt>
                <c:pt idx="2100">
                  <c:v>-nie- : [ni]</c:v>
                </c:pt>
                <c:pt idx="2101">
                  <c:v>-tchi- : [tʃɪ]</c:v>
                </c:pt>
                <c:pt idx="2102">
                  <c:v>-tchy- : [tʃɪ]</c:v>
                </c:pt>
                <c:pt idx="2103">
                  <c:v>-btle- : [tl]</c:v>
                </c:pt>
                <c:pt idx="2104">
                  <c:v>-ccou- : [kaʊ]</c:v>
                </c:pt>
                <c:pt idx="2105">
                  <c:v>-ccow- : [kaʊ]</c:v>
                </c:pt>
                <c:pt idx="2106">
                  <c:v>-ckey- : [ki]</c:v>
                </c:pt>
                <c:pt idx="2107">
                  <c:v>-cow- : [kaʊ]</c:v>
                </c:pt>
                <c:pt idx="2108">
                  <c:v>-kua- : [kwɑ]</c:v>
                </c:pt>
                <c:pt idx="2109">
                  <c:v>-mee- : [mi]</c:v>
                </c:pt>
                <c:pt idx="2110">
                  <c:v>-pau- : [pɔ]</c:v>
                </c:pt>
                <c:pt idx="2111">
                  <c:v>-paw- : [pɔ]</c:v>
                </c:pt>
                <c:pt idx="2112">
                  <c:v>-peo- : [pi]</c:v>
                </c:pt>
                <c:pt idx="2113">
                  <c:v>-sed- : [st]</c:v>
                </c:pt>
                <c:pt idx="2114">
                  <c:v>-taw- : [tɔ]</c:v>
                </c:pt>
                <c:pt idx="2115">
                  <c:v>-wra- : [ɹæ]</c:v>
                </c:pt>
                <c:pt idx="2116">
                  <c:v>-sce- : [sɛ]</c:v>
                </c:pt>
                <c:pt idx="2117">
                  <c:v>-zo- : [zə]</c:v>
                </c:pt>
                <c:pt idx="2118">
                  <c:v>-lay- : [leɪ]</c:v>
                </c:pt>
                <c:pt idx="2119">
                  <c:v>-bay- : [beɪ]</c:v>
                </c:pt>
                <c:pt idx="2120">
                  <c:v>-bei- : [beɪ]</c:v>
                </c:pt>
                <c:pt idx="2121">
                  <c:v>-bey- : [beɪ]</c:v>
                </c:pt>
                <c:pt idx="2122">
                  <c:v>-fou- : [fɔ]</c:v>
                </c:pt>
                <c:pt idx="2123">
                  <c:v>-my- : [mɪ]</c:v>
                </c:pt>
                <c:pt idx="2124">
                  <c:v>-rri- : [ɹə]</c:v>
                </c:pt>
                <c:pt idx="2125">
                  <c:v>-sci- : [sə]</c:v>
                </c:pt>
                <c:pt idx="2126">
                  <c:v>-tte- : [t]</c:v>
                </c:pt>
                <c:pt idx="2127">
                  <c:v>-nee- : [nɪ]</c:v>
                </c:pt>
                <c:pt idx="2128">
                  <c:v>-nni- : [nɪ]</c:v>
                </c:pt>
                <c:pt idx="2129">
                  <c:v>-ppi- : [pɪ]</c:v>
                </c:pt>
                <c:pt idx="2130">
                  <c:v>-sy- : [sɪ]</c:v>
                </c:pt>
                <c:pt idx="2131">
                  <c:v>-ze- : [z]</c:v>
                </c:pt>
                <c:pt idx="2132">
                  <c:v>-buy- : [baɪ]</c:v>
                </c:pt>
                <c:pt idx="2133">
                  <c:v>-bye- : [baɪ]</c:v>
                </c:pt>
                <c:pt idx="2134">
                  <c:v>-dgi- : [dʒɪ]</c:v>
                </c:pt>
                <c:pt idx="2135">
                  <c:v>-gay- : [ɡeɪ]</c:v>
                </c:pt>
                <c:pt idx="2136">
                  <c:v>-goe- : [ɡoʊ]</c:v>
                </c:pt>
                <c:pt idx="2137">
                  <c:v>-hee- : [hi]</c:v>
                </c:pt>
                <c:pt idx="2138">
                  <c:v>-ltie- : [ltɪ]</c:v>
                </c:pt>
                <c:pt idx="2139">
                  <c:v>-nna- : [nɑ]</c:v>
                </c:pt>
                <c:pt idx="2140">
                  <c:v>-rmo- : [ɹmə]</c:v>
                </c:pt>
                <c:pt idx="2141">
                  <c:v>-saa- : [sɑ]</c:v>
                </c:pt>
                <c:pt idx="2142">
                  <c:v>-stay- : [steɪ]</c:v>
                </c:pt>
                <c:pt idx="2143">
                  <c:v>-vei- : [veɪ]</c:v>
                </c:pt>
                <c:pt idx="2144">
                  <c:v>-why- : [waɪ]</c:v>
                </c:pt>
                <c:pt idx="2145">
                  <c:v>-mme- : [m]</c:v>
                </c:pt>
                <c:pt idx="2146">
                  <c:v>-dd- : [də]</c:v>
                </c:pt>
                <c:pt idx="2147">
                  <c:v>-nes- : [nz]</c:v>
                </c:pt>
                <c:pt idx="2148">
                  <c:v>-mma- : [mæ]</c:v>
                </c:pt>
                <c:pt idx="2149">
                  <c:v>-nne- : [nə]</c:v>
                </c:pt>
                <c:pt idx="2150">
                  <c:v>-gg- : [ɡ]</c:v>
                </c:pt>
                <c:pt idx="2151">
                  <c:v>-gio- : [dʒə]</c:v>
                </c:pt>
                <c:pt idx="2152">
                  <c:v>-lee- : [li]</c:v>
                </c:pt>
                <c:pt idx="2153">
                  <c:v>-cki- : [kɪ]</c:v>
                </c:pt>
                <c:pt idx="2154">
                  <c:v>-key- : [kɪ]</c:v>
                </c:pt>
                <c:pt idx="2155">
                  <c:v>-ssa- : [sɛ]</c:v>
                </c:pt>
                <c:pt idx="2156">
                  <c:v>-ned- : [nd]</c:v>
                </c:pt>
                <c:pt idx="2157">
                  <c:v>-r's- : [ɹz]</c:v>
                </c:pt>
                <c:pt idx="2158">
                  <c:v>-ttri- : [tɹɪ]</c:v>
                </c:pt>
                <c:pt idx="2159">
                  <c:v>-giu- : [dʒu]</c:v>
                </c:pt>
                <c:pt idx="2160">
                  <c:v>-grai- : [ɡɹeɪ]</c:v>
                </c:pt>
                <c:pt idx="2161">
                  <c:v>-gray- : [ɡɹeɪ]</c:v>
                </c:pt>
                <c:pt idx="2162">
                  <c:v>-jui- : [dʒu]</c:v>
                </c:pt>
                <c:pt idx="2163">
                  <c:v>-llu- : [lu]</c:v>
                </c:pt>
                <c:pt idx="2164">
                  <c:v>-phi- : [faɪ]</c:v>
                </c:pt>
                <c:pt idx="2165">
                  <c:v>-sci- : [sɪ]</c:v>
                </c:pt>
                <c:pt idx="2166">
                  <c:v>-zy- : [zɪ]</c:v>
                </c:pt>
                <c:pt idx="2167">
                  <c:v>-lla- : [lə]</c:v>
                </c:pt>
                <c:pt idx="2168">
                  <c:v>-sla- : [lə]</c:v>
                </c:pt>
                <c:pt idx="2169">
                  <c:v>-by- : [bɪ]</c:v>
                </c:pt>
                <c:pt idx="2170">
                  <c:v>-ked- : [kt]</c:v>
                </c:pt>
                <c:pt idx="2171">
                  <c:v>-ro- : [ə]</c:v>
                </c:pt>
                <c:pt idx="2172">
                  <c:v>-ghe- : [ɡə]</c:v>
                </c:pt>
                <c:pt idx="2173">
                  <c:v>-cau- : [kɑ]</c:v>
                </c:pt>
                <c:pt idx="2174">
                  <c:v>-cco- : [kɑ]</c:v>
                </c:pt>
                <c:pt idx="2175">
                  <c:v>-psy- : [saɪ]</c:v>
                </c:pt>
                <c:pt idx="2176">
                  <c:v>-tree- : [ɹi]</c:v>
                </c:pt>
                <c:pt idx="2177">
                  <c:v>-sse- : [s]</c:v>
                </c:pt>
                <c:pt idx="2178">
                  <c:v>-kay- : [keɪ]</c:v>
                </c:pt>
                <c:pt idx="2179">
                  <c:v>-knew- : [nu]</c:v>
                </c:pt>
                <c:pt idx="2180">
                  <c:v>-mau- : [mɔ]</c:v>
                </c:pt>
                <c:pt idx="2181">
                  <c:v>-nso- : [nsə]</c:v>
                </c:pt>
                <c:pt idx="2182">
                  <c:v>-nswe- : [nsə]</c:v>
                </c:pt>
                <c:pt idx="2183">
                  <c:v>-nui- : [nu]</c:v>
                </c:pt>
                <c:pt idx="2184">
                  <c:v>-onsi- : [nsə]</c:v>
                </c:pt>
                <c:pt idx="2185">
                  <c:v>-pei- : [pɜ]</c:v>
                </c:pt>
                <c:pt idx="2186">
                  <c:v>-rdo- : [ɹdə]</c:v>
                </c:pt>
                <c:pt idx="2187">
                  <c:v>-key- : [keɪ]</c:v>
                </c:pt>
                <c:pt idx="2188">
                  <c:v>-rcea- : [ɹsə]</c:v>
                </c:pt>
                <c:pt idx="2189">
                  <c:v>-rsi- : [ɹsə]</c:v>
                </c:pt>
                <c:pt idx="2190">
                  <c:v>-t's- : [ts]</c:v>
                </c:pt>
                <c:pt idx="2191">
                  <c:v>-tie- : [tɪ]</c:v>
                </c:pt>
                <c:pt idx="2192">
                  <c:v>-cke- : [kə]</c:v>
                </c:pt>
                <c:pt idx="2193">
                  <c:v>-mou- : [mə]</c:v>
                </c:pt>
                <c:pt idx="2194">
                  <c:v>-bbe- : [bə]</c:v>
                </c:pt>
                <c:pt idx="2195">
                  <c:v>-cy- : [sɪ]</c:v>
                </c:pt>
                <c:pt idx="2196">
                  <c:v>-sce- : [sɪ]</c:v>
                </c:pt>
                <c:pt idx="2197">
                  <c:v>-ssa- : [sə]</c:v>
                </c:pt>
                <c:pt idx="2198">
                  <c:v>-ne's- : [nz]</c:v>
                </c:pt>
                <c:pt idx="2199">
                  <c:v>-au- : [æ]</c:v>
                </c:pt>
                <c:pt idx="2200">
                  <c:v>-lli- : [lɪ]</c:v>
                </c:pt>
                <c:pt idx="2201">
                  <c:v>-beu- : [bɜ]</c:v>
                </c:pt>
                <c:pt idx="2202">
                  <c:v>-dy- : [dɪ]</c:v>
                </c:pt>
                <c:pt idx="2203">
                  <c:v>-m's- : [mz]</c:v>
                </c:pt>
                <c:pt idx="2204">
                  <c:v>-moa- : [moʊ]</c:v>
                </c:pt>
                <c:pt idx="2205">
                  <c:v>-o'- : [əʊ]</c:v>
                </c:pt>
                <c:pt idx="2206">
                  <c:v>-pha- : [fə]</c:v>
                </c:pt>
                <c:pt idx="2207">
                  <c:v>-py- : [pɪ]</c:v>
                </c:pt>
                <c:pt idx="2208">
                  <c:v>-sew- : [soʊ]</c:v>
                </c:pt>
                <c:pt idx="2209">
                  <c:v>-soa- : [soʊ]</c:v>
                </c:pt>
                <c:pt idx="2210">
                  <c:v>-whea- : [wi]</c:v>
                </c:pt>
                <c:pt idx="2211">
                  <c:v>-whee- : [wi]</c:v>
                </c:pt>
                <c:pt idx="2212">
                  <c:v>-cia- : [ʃə]</c:v>
                </c:pt>
                <c:pt idx="2213">
                  <c:v>-bee- : [bɪ]</c:v>
                </c:pt>
                <c:pt idx="2214">
                  <c:v>-coh- : [koʊ]</c:v>
                </c:pt>
                <c:pt idx="2215">
                  <c:v>-gga- : [ɡɪ]</c:v>
                </c:pt>
                <c:pt idx="2216">
                  <c:v>-h- : []</c:v>
                </c:pt>
                <c:pt idx="2217">
                  <c:v>-koh- : [koʊ]</c:v>
                </c:pt>
                <c:pt idx="2218">
                  <c:v>-ncia- : [nʃə]</c:v>
                </c:pt>
                <c:pt idx="2219">
                  <c:v>-nscie- : [nʃə]</c:v>
                </c:pt>
                <c:pt idx="2220">
                  <c:v>-nsciou- : [nʃə]</c:v>
                </c:pt>
                <c:pt idx="2221">
                  <c:v>-nsio- : [nʃə]</c:v>
                </c:pt>
                <c:pt idx="2222">
                  <c:v>-nt's- : [nts]</c:v>
                </c:pt>
                <c:pt idx="2223">
                  <c:v>-ai- : [ɛ]</c:v>
                </c:pt>
                <c:pt idx="2224">
                  <c:v>-ssa- : [sɪ]</c:v>
                </c:pt>
                <c:pt idx="2225">
                  <c:v>-'s- : [z]</c:v>
                </c:pt>
                <c:pt idx="2226">
                  <c:v>-nni- : [nə]</c:v>
                </c:pt>
                <c:pt idx="2227">
                  <c:v>-reo- : [ɹoʊ]</c:v>
                </c:pt>
                <c:pt idx="2228">
                  <c:v>-rho- : [ɹoʊ]</c:v>
                </c:pt>
                <c:pt idx="2229">
                  <c:v>-row- : [ɹoʊ]</c:v>
                </c:pt>
                <c:pt idx="2230">
                  <c:v>-she- : [ʃə]</c:v>
                </c:pt>
                <c:pt idx="2231">
                  <c:v>-due- : [du]</c:v>
                </c:pt>
                <c:pt idx="2232">
                  <c:v>-plai- : [pleɪ]</c:v>
                </c:pt>
                <c:pt idx="2233">
                  <c:v>-spai- : [spɛ]</c:v>
                </c:pt>
                <c:pt idx="2234">
                  <c:v>-que- : [k]</c:v>
                </c:pt>
                <c:pt idx="2235">
                  <c:v>-rra- : [ɹə]</c:v>
                </c:pt>
                <c:pt idx="2236">
                  <c:v>-mb- : [m]</c:v>
                </c:pt>
                <c:pt idx="2237">
                  <c:v>-tea- : [tə]</c:v>
                </c:pt>
                <c:pt idx="2238">
                  <c:v>-lki- : [kɪ]</c:v>
                </c:pt>
                <c:pt idx="2239">
                  <c:v>-oa- : [oʊ]</c:v>
                </c:pt>
                <c:pt idx="2240">
                  <c:v>-ph- : [f]</c:v>
                </c:pt>
                <c:pt idx="2241">
                  <c:v>-ray- : [ɹeɪ]</c:v>
                </c:pt>
                <c:pt idx="2242">
                  <c:v>-res- : [ɹz]</c:v>
                </c:pt>
                <c:pt idx="2243">
                  <c:v>-tta- : [tɪ]</c:v>
                </c:pt>
                <c:pt idx="2244">
                  <c:v>-tti- : [tɪ]</c:v>
                </c:pt>
                <c:pt idx="2245">
                  <c:v>-ou- : [ə]</c:v>
                </c:pt>
                <c:pt idx="2246">
                  <c:v>-ka- : [kæ]</c:v>
                </c:pt>
                <c:pt idx="2247">
                  <c:v>-vy- : [vɪ]</c:v>
                </c:pt>
                <c:pt idx="2248">
                  <c:v>-tie- : [ʃə]</c:v>
                </c:pt>
                <c:pt idx="2249">
                  <c:v>-dia- : [daɪ]</c:v>
                </c:pt>
                <c:pt idx="2250">
                  <c:v>-ee- : [i]</c:v>
                </c:pt>
                <c:pt idx="2251">
                  <c:v>-kni- : [naɪ]</c:v>
                </c:pt>
                <c:pt idx="2252">
                  <c:v>-ldt- : [lt]</c:v>
                </c:pt>
                <c:pt idx="2253">
                  <c:v>-saw- : [sɔ]</c:v>
                </c:pt>
                <c:pt idx="2254">
                  <c:v>-swo- : [sɔ]</c:v>
                </c:pt>
                <c:pt idx="2255">
                  <c:v>-thy- : [θɪ]</c:v>
                </c:pt>
                <c:pt idx="2256">
                  <c:v>-n's- : [nz]</c:v>
                </c:pt>
                <c:pt idx="2257">
                  <c:v>-nea- : [nɪ]</c:v>
                </c:pt>
                <c:pt idx="2258">
                  <c:v>-schi- : [ʃɪ]</c:v>
                </c:pt>
                <c:pt idx="2259">
                  <c:v>-phi- : [fɪ]</c:v>
                </c:pt>
                <c:pt idx="2260">
                  <c:v>-rry- : [ɹɪ]</c:v>
                </c:pt>
                <c:pt idx="2261">
                  <c:v>-erce- : [ɹs]</c:v>
                </c:pt>
                <c:pt idx="2262">
                  <c:v>-mie- : [mi]</c:v>
                </c:pt>
                <c:pt idx="2263">
                  <c:v>-raw- : [ɹɑ]</c:v>
                </c:pt>
                <c:pt idx="2264">
                  <c:v>-rrah- : [ɹɑ]</c:v>
                </c:pt>
                <c:pt idx="2265">
                  <c:v>-ser- : [sɜ]</c:v>
                </c:pt>
                <c:pt idx="2266">
                  <c:v>-tche- : [tʃə]</c:v>
                </c:pt>
                <c:pt idx="2267">
                  <c:v>-tye- : [taɪ]</c:v>
                </c:pt>
                <c:pt idx="2268">
                  <c:v>-tou- : [tə]</c:v>
                </c:pt>
                <c:pt idx="2269">
                  <c:v>-tta- : [tə]</c:v>
                </c:pt>
                <c:pt idx="2270">
                  <c:v>-bbi- : [bɪ]</c:v>
                </c:pt>
                <c:pt idx="2271">
                  <c:v>-bui- : [bɪ]</c:v>
                </c:pt>
                <c:pt idx="2272">
                  <c:v>-dai- : [deɪ]</c:v>
                </c:pt>
                <c:pt idx="2273">
                  <c:v>-fah- : [fæ]</c:v>
                </c:pt>
                <c:pt idx="2274">
                  <c:v>-fau- : [fɔ]</c:v>
                </c:pt>
                <c:pt idx="2275">
                  <c:v>-ffo- : [fɔ]</c:v>
                </c:pt>
                <c:pt idx="2276">
                  <c:v>-oa- : [ɔ]</c:v>
                </c:pt>
                <c:pt idx="2277">
                  <c:v>-rre- : [ɹɪ]</c:v>
                </c:pt>
                <c:pt idx="2278">
                  <c:v>-lie- : [lɪ]</c:v>
                </c:pt>
                <c:pt idx="2279">
                  <c:v>-ppea- : [pɪ]</c:v>
                </c:pt>
                <c:pt idx="2280">
                  <c:v>-ffo- : [fə]</c:v>
                </c:pt>
                <c:pt idx="2281">
                  <c:v>-ghte- : [tɪ]</c:v>
                </c:pt>
                <c:pt idx="2282">
                  <c:v>-dje- : [dʒɪ]</c:v>
                </c:pt>
                <c:pt idx="2283">
                  <c:v>-gie- : [dʒɪ]</c:v>
                </c:pt>
                <c:pt idx="2284">
                  <c:v>-lou- : [lə]</c:v>
                </c:pt>
                <c:pt idx="2285">
                  <c:v>-geo- : [dʒə]</c:v>
                </c:pt>
                <c:pt idx="2286">
                  <c:v>-geou- : [dʒə]</c:v>
                </c:pt>
                <c:pt idx="2287">
                  <c:v>-ghway- : [weɪ]</c:v>
                </c:pt>
                <c:pt idx="2288">
                  <c:v>-giou- : [dʒə]</c:v>
                </c:pt>
                <c:pt idx="2289">
                  <c:v>-we- : [ə]</c:v>
                </c:pt>
                <c:pt idx="2290">
                  <c:v>-sai- : [sɛ]</c:v>
                </c:pt>
                <c:pt idx="2291">
                  <c:v>-say- : [sɛ]</c:v>
                </c:pt>
                <c:pt idx="2292">
                  <c:v>-lle- : [l]</c:v>
                </c:pt>
                <c:pt idx="2293">
                  <c:v>-mma- : [mə]</c:v>
                </c:pt>
                <c:pt idx="2294">
                  <c:v>-fye- : [faɪ]</c:v>
                </c:pt>
                <c:pt idx="2295">
                  <c:v>-ghte- : [tə]</c:v>
                </c:pt>
                <c:pt idx="2296">
                  <c:v>-ney- : [nɪ]</c:v>
                </c:pt>
                <c:pt idx="2297">
                  <c:v>-gor- : [ɡə]</c:v>
                </c:pt>
                <c:pt idx="2298">
                  <c:v>-nai- : [neɪ]</c:v>
                </c:pt>
                <c:pt idx="2299">
                  <c:v>-rri- : [ɹɪ]</c:v>
                </c:pt>
                <c:pt idx="2300">
                  <c:v>-ew- : [yu]</c:v>
                </c:pt>
                <c:pt idx="2301">
                  <c:v>-ght's- : [ts]</c:v>
                </c:pt>
                <c:pt idx="2302">
                  <c:v>-ghts- : [ts]</c:v>
                </c:pt>
                <c:pt idx="2303">
                  <c:v>-ttes- : [ts]</c:v>
                </c:pt>
                <c:pt idx="2304">
                  <c:v>-uh- : [ʌ]</c:v>
                </c:pt>
                <c:pt idx="2305">
                  <c:v>-dde- : [dɪ]</c:v>
                </c:pt>
                <c:pt idx="2306">
                  <c:v>-dee- : [dɪ]</c:v>
                </c:pt>
                <c:pt idx="2307">
                  <c:v>-bbo- : [bə]</c:v>
                </c:pt>
                <c:pt idx="2308">
                  <c:v>-pboa- : [bə]</c:v>
                </c:pt>
                <c:pt idx="2309">
                  <c:v>-lk- : [k]</c:v>
                </c:pt>
                <c:pt idx="2310">
                  <c:v>-nou- : [nə]</c:v>
                </c:pt>
                <c:pt idx="2311">
                  <c:v>-cee- : [si]</c:v>
                </c:pt>
                <c:pt idx="2312">
                  <c:v>-ck's- : [ks]</c:v>
                </c:pt>
                <c:pt idx="2313">
                  <c:v>-cks- : [ks]</c:v>
                </c:pt>
                <c:pt idx="2314">
                  <c:v>-coe- : [si]</c:v>
                </c:pt>
                <c:pt idx="2315">
                  <c:v>-cs- : [ks]</c:v>
                </c:pt>
                <c:pt idx="2316">
                  <c:v>-l's- : [lz]</c:v>
                </c:pt>
                <c:pt idx="2317">
                  <c:v>-ll's- : [lz]</c:v>
                </c:pt>
                <c:pt idx="2318">
                  <c:v>-lle's- : [lz]</c:v>
                </c:pt>
                <c:pt idx="2319">
                  <c:v>-sei- : [si]</c:v>
                </c:pt>
                <c:pt idx="2320">
                  <c:v>-shio- : [ʃə]</c:v>
                </c:pt>
                <c:pt idx="2321">
                  <c:v>-ctiou- : [kʃə]</c:v>
                </c:pt>
                <c:pt idx="2322">
                  <c:v>-lai- : [leɪ]</c:v>
                </c:pt>
                <c:pt idx="2323">
                  <c:v>-weh- : [wɛ]</c:v>
                </c:pt>
                <c:pt idx="2324">
                  <c:v>-dea- : [dɪ]</c:v>
                </c:pt>
                <c:pt idx="2325">
                  <c:v>-gned- : [nd]</c:v>
                </c:pt>
                <c:pt idx="2326">
                  <c:v>-sle- : [lɪ]</c:v>
                </c:pt>
                <c:pt idx="2327">
                  <c:v>-ced- : [st]</c:v>
                </c:pt>
                <c:pt idx="2328">
                  <c:v>-ed- : [d]</c:v>
                </c:pt>
                <c:pt idx="2329">
                  <c:v>-rre- : [ə]</c:v>
                </c:pt>
                <c:pt idx="2330">
                  <c:v>-rei- : [ɹə]</c:v>
                </c:pt>
                <c:pt idx="2331">
                  <c:v>-kki- : [kɪ]</c:v>
                </c:pt>
                <c:pt idx="2332">
                  <c:v>-ky- : [kɪ]</c:v>
                </c:pt>
                <c:pt idx="2333">
                  <c:v>-oh- : [oʊ]</c:v>
                </c:pt>
                <c:pt idx="2334">
                  <c:v>-owe- : [oʊ]</c:v>
                </c:pt>
                <c:pt idx="2335">
                  <c:v>-ndo- : [ndə]</c:v>
                </c:pt>
                <c:pt idx="2336">
                  <c:v>-vie- : [vɪ]</c:v>
                </c:pt>
                <c:pt idx="2337">
                  <c:v>-llo- : [lə]</c:v>
                </c:pt>
                <c:pt idx="2338">
                  <c:v>-ffai- : [fɛ]</c:v>
                </c:pt>
                <c:pt idx="2339">
                  <c:v>-nny- : [nɪ]</c:v>
                </c:pt>
                <c:pt idx="2340">
                  <c:v>-phea- : [fɛ]</c:v>
                </c:pt>
                <c:pt idx="2341">
                  <c:v>-fei- : [fɪ]</c:v>
                </c:pt>
                <c:pt idx="2342">
                  <c:v>-ffee- : [fɪ]</c:v>
                </c:pt>
                <c:pt idx="2343">
                  <c:v>-ffy- : [fɪ]</c:v>
                </c:pt>
                <c:pt idx="2344">
                  <c:v>-ifi- : [fɪ]</c:v>
                </c:pt>
                <c:pt idx="2345">
                  <c:v>-kne- : [nɛ]</c:v>
                </c:pt>
                <c:pt idx="2346">
                  <c:v>-ntre- : [ntə]</c:v>
                </c:pt>
                <c:pt idx="2347">
                  <c:v>-cay- : [keɪ]</c:v>
                </c:pt>
                <c:pt idx="2348">
                  <c:v>-cca- : [keɪ]</c:v>
                </c:pt>
                <c:pt idx="2349">
                  <c:v>-lei- : [laɪ]</c:v>
                </c:pt>
                <c:pt idx="2350">
                  <c:v>-quai- : [keɪ]</c:v>
                </c:pt>
                <c:pt idx="2351">
                  <c:v>-stau- : [stə]</c:v>
                </c:pt>
                <c:pt idx="2352">
                  <c:v>-dd- : [d]</c:v>
                </c:pt>
                <c:pt idx="2353">
                  <c:v>-ter- : [tə]</c:v>
                </c:pt>
                <c:pt idx="2354">
                  <c:v>-tto- : [tə]</c:v>
                </c:pt>
                <c:pt idx="2355">
                  <c:v>-pt- : [t]</c:v>
                </c:pt>
                <c:pt idx="2356">
                  <c:v>-aw- : [ɔ]</c:v>
                </c:pt>
                <c:pt idx="2357">
                  <c:v>-cea- : [sə]</c:v>
                </c:pt>
                <c:pt idx="2358">
                  <c:v>-ssu- : [sə]</c:v>
                </c:pt>
                <c:pt idx="2359">
                  <c:v>-wri- : [ɹɪ]</c:v>
                </c:pt>
                <c:pt idx="2360">
                  <c:v>-lley- : [lɪ]</c:v>
                </c:pt>
                <c:pt idx="2361">
                  <c:v>-dg- : [dʒ]</c:v>
                </c:pt>
                <c:pt idx="2362">
                  <c:v>-ffei- : [fə]</c:v>
                </c:pt>
                <c:pt idx="2363">
                  <c:v>-ppy- : [pɪ]</c:v>
                </c:pt>
                <c:pt idx="2364">
                  <c:v>-mmo- : [mə]</c:v>
                </c:pt>
                <c:pt idx="2365">
                  <c:v>-rnme- : [mə]</c:v>
                </c:pt>
                <c:pt idx="2366">
                  <c:v>-cie- : [ʃə]</c:v>
                </c:pt>
                <c:pt idx="2367">
                  <c:v>-ciou- : [ʃə]</c:v>
                </c:pt>
                <c:pt idx="2368">
                  <c:v>-cked- : [kt]</c:v>
                </c:pt>
                <c:pt idx="2369">
                  <c:v>-lked- : [kt]</c:v>
                </c:pt>
                <c:pt idx="2370">
                  <c:v>-rie- : [ɹɪ]</c:v>
                </c:pt>
                <c:pt idx="2371">
                  <c:v>-zza- : [zə]</c:v>
                </c:pt>
                <c:pt idx="2372">
                  <c:v>-au- : [ə]</c:v>
                </c:pt>
                <c:pt idx="2373">
                  <c:v>-rria- : [ɹə]</c:v>
                </c:pt>
                <c:pt idx="2374">
                  <c:v>-rro- : [ɹə]</c:v>
                </c:pt>
                <c:pt idx="2375">
                  <c:v>-rred- : [ɹd]</c:v>
                </c:pt>
                <c:pt idx="2376">
                  <c:v>-nns- : [nz]</c:v>
                </c:pt>
                <c:pt idx="2377">
                  <c:v>-ns'- : [nz]</c:v>
                </c:pt>
                <c:pt idx="2378">
                  <c:v>-lm- : [m]</c:v>
                </c:pt>
                <c:pt idx="2379">
                  <c:v>-mn- : [m]</c:v>
                </c:pt>
                <c:pt idx="2380">
                  <c:v>-tt- : [tə]</c:v>
                </c:pt>
                <c:pt idx="2381">
                  <c:v>-wre- : [ɹɛ]</c:v>
                </c:pt>
                <c:pt idx="2382">
                  <c:v>-ddi- : [dɪ]</c:v>
                </c:pt>
                <c:pt idx="2383">
                  <c:v>-die- : [dɪ]</c:v>
                </c:pt>
                <c:pt idx="2384">
                  <c:v>-mmee- : [mɪ]</c:v>
                </c:pt>
                <c:pt idx="2385">
                  <c:v>-mmie- : [mɪ]</c:v>
                </c:pt>
                <c:pt idx="2386">
                  <c:v>-n't- : [nt]</c:v>
                </c:pt>
                <c:pt idx="2387">
                  <c:v>-re's- : [ɹz]</c:v>
                </c:pt>
                <c:pt idx="2388">
                  <c:v>-rs'- : [ɹz]</c:v>
                </c:pt>
                <c:pt idx="2389">
                  <c:v>-'ve- : [v]</c:v>
                </c:pt>
                <c:pt idx="2390">
                  <c:v>-v- : [v]</c:v>
                </c:pt>
                <c:pt idx="2391">
                  <c:v>-cea- : [ʃə]</c:v>
                </c:pt>
                <c:pt idx="2392">
                  <c:v>-ssu- : [ʃə]</c:v>
                </c:pt>
                <c:pt idx="2393">
                  <c:v>-tiou- : [ʃə]</c:v>
                </c:pt>
                <c:pt idx="2394">
                  <c:v>-nwi- : [nɪ]</c:v>
                </c:pt>
                <c:pt idx="2395">
                  <c:v>-cal- : [kɑ]</c:v>
                </c:pt>
                <c:pt idx="2396">
                  <c:v>-sle- : [l]</c:v>
                </c:pt>
                <c:pt idx="2397">
                  <c:v>-nz- : [ns]</c:v>
                </c:pt>
                <c:pt idx="2398">
                  <c:v>-ppa- : [pə]</c:v>
                </c:pt>
                <c:pt idx="2399">
                  <c:v>-ver- : [və]</c:v>
                </c:pt>
                <c:pt idx="2400">
                  <c:v>-vor- : [və]</c:v>
                </c:pt>
                <c:pt idx="2401">
                  <c:v>-gn- : [n]</c:v>
                </c:pt>
                <c:pt idx="2402">
                  <c:v>-pp- : [p]</c:v>
                </c:pt>
                <c:pt idx="2403">
                  <c:v>-sc- : [sə]</c:v>
                </c:pt>
                <c:pt idx="2404">
                  <c:v>-rei- : [ɹɪ]</c:v>
                </c:pt>
                <c:pt idx="2405">
                  <c:v>-nned- : [nd]</c:v>
                </c:pt>
                <c:pt idx="2406">
                  <c:v>-amo- : [mə]</c:v>
                </c:pt>
                <c:pt idx="2407">
                  <c:v>-ssy- : [sɪ]</c:v>
                </c:pt>
                <c:pt idx="2408">
                  <c:v>-ssed- : [st]</c:v>
                </c:pt>
                <c:pt idx="2409">
                  <c:v>-- : [ə]</c:v>
                </c:pt>
                <c:pt idx="2410">
                  <c:v>-yo- : [ə]</c:v>
                </c:pt>
                <c:pt idx="2411">
                  <c:v>-rah- : [ɹə]</c:v>
                </c:pt>
                <c:pt idx="2412">
                  <c:v>-bte- : [tɪ]</c:v>
                </c:pt>
                <c:pt idx="2413">
                  <c:v>-chti- : [tɪ]</c:v>
                </c:pt>
                <c:pt idx="2414">
                  <c:v>-tee- : [tɪ]</c:v>
                </c:pt>
                <c:pt idx="2415">
                  <c:v>-ttee- : [tɪ]</c:v>
                </c:pt>
                <c:pt idx="2416">
                  <c:v>-tty- : [tɪ]</c:v>
                </c:pt>
                <c:pt idx="2417">
                  <c:v>-- : [ɹ]</c:v>
                </c:pt>
                <c:pt idx="2418">
                  <c:v>-ller- : [lə]</c:v>
                </c:pt>
                <c:pt idx="2419">
                  <c:v>-gne- : [nə]</c:v>
                </c:pt>
                <c:pt idx="2420">
                  <c:v>-nno- : [nə]</c:v>
                </c:pt>
                <c:pt idx="2421">
                  <c:v>-tene- : [nə]</c:v>
                </c:pt>
                <c:pt idx="2422">
                  <c:v>-'m- : [m]</c:v>
                </c:pt>
                <c:pt idx="2423">
                  <c:v>-ite- : [tə]</c:v>
                </c:pt>
                <c:pt idx="2424">
                  <c:v>-mm- : [m]</c:v>
                </c:pt>
                <c:pt idx="2425">
                  <c:v>-bt- : [t]</c:v>
                </c:pt>
                <c:pt idx="2426">
                  <c:v>-tt- : [t]</c:v>
                </c:pt>
                <c:pt idx="2427">
                  <c:v>-ghey- : [ɪ]</c:v>
                </c:pt>
                <c:pt idx="2428">
                  <c:v>-ree- : [ɹɪ]</c:v>
                </c:pt>
                <c:pt idx="2429">
                  <c:v>-rria- : [ɹɪ]</c:v>
                </c:pt>
                <c:pt idx="2430">
                  <c:v>-ghly- : [lɪ]</c:v>
                </c:pt>
                <c:pt idx="2431">
                  <c:v>-ley- : [lɪ]</c:v>
                </c:pt>
                <c:pt idx="2432">
                  <c:v>-llea- : [lɪ]</c:v>
                </c:pt>
                <c:pt idx="2433">
                  <c:v>-cka- : [kə]</c:v>
                </c:pt>
                <c:pt idx="2434">
                  <c:v>-ndt- : [nt]</c:v>
                </c:pt>
                <c:pt idx="2435">
                  <c:v>-'re- : [ə]</c:v>
                </c:pt>
                <c:pt idx="2436">
                  <c:v>-'re- : [ɹ]</c:v>
                </c:pt>
                <c:pt idx="2437">
                  <c:v>-cio- : [ʃə]</c:v>
                </c:pt>
                <c:pt idx="2438">
                  <c:v>-gh's- : [z]</c:v>
                </c:pt>
                <c:pt idx="2439">
                  <c:v>-s'- : [z]</c:v>
                </c:pt>
                <c:pt idx="2440">
                  <c:v>-z- : [z]</c:v>
                </c:pt>
                <c:pt idx="2441">
                  <c:v>-ngue- : [ŋ]</c:v>
                </c:pt>
                <c:pt idx="2442">
                  <c:v>-dey- : [dɪ]</c:v>
                </c:pt>
                <c:pt idx="2443">
                  <c:v>-ar- : [ə]</c:v>
                </c:pt>
                <c:pt idx="2444">
                  <c:v>-er- : [ə]</c:v>
                </c:pt>
                <c:pt idx="2445">
                  <c:v>-ghe- : [ə]</c:v>
                </c:pt>
                <c:pt idx="2446">
                  <c:v>-er- : [ɹ]</c:v>
                </c:pt>
                <c:pt idx="2447">
                  <c:v>-yee- : [ɪ]</c:v>
                </c:pt>
                <c:pt idx="2448">
                  <c:v>-rehea- : [ɹɪ]</c:v>
                </c:pt>
                <c:pt idx="2449">
                  <c:v>-rrey- : [ɹɪ]</c:v>
                </c:pt>
                <c:pt idx="2450">
                  <c:v>-'ll- : [l]</c:v>
                </c:pt>
                <c:pt idx="2451">
                  <c:v>-gha- : [ə]</c:v>
                </c:pt>
                <c:pt idx="2452">
                  <c:v>-nn- : [n]</c:v>
                </c:pt>
              </c:strCache>
            </c:strRef>
          </c:cat>
          <c:val>
            <c:numRef>
              <c:f>'1gram.r6e.check'!$U$2:$U$2454</c:f>
              <c:numCache>
                <c:formatCode>0.0000_ </c:formatCode>
                <c:ptCount val="2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1741-9F36-82533225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311168</xdr:colOff>
      <xdr:row>2456</xdr:row>
      <xdr:rowOff>228600</xdr:rowOff>
    </xdr:from>
    <xdr:to>
      <xdr:col>18</xdr:col>
      <xdr:colOff>21568</xdr:colOff>
      <xdr:row>2506</xdr:row>
      <xdr:rowOff>23600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577850</xdr:colOff>
      <xdr:row>2468</xdr:row>
      <xdr:rowOff>184147</xdr:rowOff>
    </xdr:from>
    <xdr:to>
      <xdr:col>9</xdr:col>
      <xdr:colOff>465550</xdr:colOff>
      <xdr:row>2485</xdr:row>
      <xdr:rowOff>258447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535442-BF05-5BC9-EE77-D3B981C75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641357</xdr:colOff>
      <xdr:row>2456</xdr:row>
      <xdr:rowOff>190500</xdr:rowOff>
    </xdr:from>
    <xdr:to>
      <xdr:col>20</xdr:col>
      <xdr:colOff>957457</xdr:colOff>
      <xdr:row>2498</xdr:row>
      <xdr:rowOff>162300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92080-36EC-EA97-4E21-AF0D9409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D2454" totalsRowShown="0" headerRowDxfId="64" dataDxfId="63">
  <autoFilter ref="A1:AD2454" xr:uid="{6B59FD81-D952-564C-9DCF-6A90B471533E}"/>
  <sortState xmlns:xlrd2="http://schemas.microsoft.com/office/spreadsheetml/2017/richdata2" ref="A2:AD2454">
    <sortCondition ref="L1:L2454"/>
  </sortState>
  <tableColumns count="30">
    <tableColumn id="1" xr3:uid="{21FB08D1-C0E6-0D45-89D7-313F39DFB8B5}" name="spell-sound.pair" dataDxfId="62">
      <calculatedColumnFormula>_xlfn.LET(_xlpm.sep," : ",CONCATENATE(N2,_xlpm.sep,O2))</calculatedColumnFormula>
    </tableColumn>
    <tableColumn id="11" xr3:uid="{A5E30578-2B02-8446-91D8-E6D7293C0B55}" name="ɹ-intial" dataDxfId="61">
      <calculatedColumnFormula>_xlfn.LET(_xlpm.d,$G2,_xlpm.k,_xlfn.CONCAT(LEFT(TRIM(B$1),1),"*"),COUNTIF(_xlpm.d,_xlpm.k))</calculatedColumnFormula>
    </tableColumn>
    <tableColumn id="12" xr3:uid="{8B311BE2-FA8B-CF4D-803F-81C9F302FE09}" name="m-intial" dataDxfId="60">
      <calculatedColumnFormula>_xlfn.LET(_xlpm.d,$G2,_xlpm.k,_xlfn.CONCAT(LEFT(TRIM(C$1),1),"*"),COUNTIF(_xlpm.d,_xlpm.k))</calculatedColumnFormula>
    </tableColumn>
    <tableColumn id="13" xr3:uid="{B86380C1-4099-7C43-AF12-6B77CE5F1057}" name="n-initial" dataDxfId="59">
      <calculatedColumnFormula>_xlfn.LET(_xlpm.d,$G2,_xlpm.k,_xlfn.CONCAT(LEFT(TRIM(D$1),1),"*"),COUNTIF(_xlpm.d,_xlpm.k))</calculatedColumnFormula>
    </tableColumn>
    <tableColumn id="30" xr3:uid="{F5A30C16-A138-BD46-BA69-A4C0F23EC6F0}" name="log(pair.freq)" dataDxfId="6">
      <calculatedColumnFormula>LOG(F2+1,10)</calculatedColumnFormula>
    </tableColumn>
    <tableColumn id="2" xr3:uid="{54783465-5980-A644-80EB-97D1A06F9E73}" name="pair.freq" dataDxfId="58"/>
    <tableColumn id="14" xr3:uid="{00962FD8-A25E-A24C-86AB-DB22276C6277}" name="sound-spell.pair" dataDxfId="57"/>
    <tableColumn id="6" xr3:uid="{24730B10-AD83-724B-B8A2-70EC1C375957}" name="freq.ratio" dataDxfId="5">
      <calculatedColumnFormula array="1">F2/freq.sum.r6e</calculatedColumnFormula>
    </tableColumn>
    <tableColumn id="19" xr3:uid="{35F09356-17BE-6840-8D90-7F272C41D060}" name="sound0" dataDxfId="56">
      <calculatedColumnFormula>_xlfn.LET(_xlpm.sep,":",_xlpm.w,$G2,LEFT(_xlpm.w,FIND(_xlpm.sep,_xlpm.w)-1))</calculatedColumnFormula>
    </tableColumn>
    <tableColumn id="20" xr3:uid="{BC917591-9986-2040-9A44-0076A06BBFFA}" name="spell0" dataDxfId="55">
      <calculatedColumnFormula>_xlfn.LET(_xlpm.sep,":",_xlpm.w,$G2,RIGHT(_xlpm.w,LEN(_xlpm.w)-FIND(_xlpm.sep,_xlpm.w)))</calculatedColumnFormula>
    </tableColumn>
    <tableColumn id="18" xr3:uid="{82982F9C-2D0D-7E40-B2EC-98CE0D9243E5}" name="sound.size" dataDxfId="54">
      <calculatedColumnFormula>_xlfn.LET(_xlpm.w,I2,LEN(_xlpm.w))</calculatedColumnFormula>
    </tableColumn>
    <tableColumn id="15" xr3:uid="{E9DEF27E-6DD1-2045-9C89-3BF2FED73CA2}" name="spell.length" dataDxfId="53">
      <calculatedColumnFormula>_xlfn.LET(_xlpm.w,J2,LEN(_xlpm.w))</calculatedColumnFormula>
    </tableColumn>
    <tableColumn id="21" xr3:uid="{6FDE0676-58FA-534D-A400-5D1D78DD148F}" name="size.min" dataDxfId="52">
      <calculatedColumnFormula>_xlfn.LET(_xlpm.a,K2,_xlpm.b,L2,MAX(_xlpm.a,_xlpm.b))</calculatedColumnFormula>
    </tableColumn>
    <tableColumn id="4" xr3:uid="{4C7B8D24-DA92-D749-850D-254567CACD05}" name="spell" dataDxfId="51">
      <calculatedColumnFormula>_xlfn.LET(_xlpm.sep,":",_xlpm.w,$G2,_xlfn.CONCAT("~",RIGHT(_xlpm.w,LEN(_xlpm.w)-FIND(_xlpm.sep,_xlpm.w)),"~"))</calculatedColumnFormula>
    </tableColumn>
    <tableColumn id="5" xr3:uid="{82F501BF-B9D2-F349-9D5A-64D8B4B16FA6}" name="sound" dataDxfId="50">
      <calculatedColumnFormula>_xlfn.LET(_xlpm.sep,":",_xlpm.w,$G2,_xlfn.CONCAT("[",LEFT(_xlpm.w,FIND(_xlpm.sep,_xlpm.w)-1),"]"))</calculatedColumnFormula>
    </tableColumn>
    <tableColumn id="7" xr3:uid="{5B7D1093-445D-A848-9267-3D3C98FE87EE}" name="sum.spellwise" dataDxfId="49">
      <calculatedColumnFormula array="1">SUM(_xlfn._xlws.FILTER($H$2:$H$2454,_xlfn.MAP($N$2:$N$2454,_xlfn.LAMBDA(_xlpm.x,_xlpm.x=$N2))))</calculatedColumnFormula>
    </tableColumn>
    <tableColumn id="10" xr3:uid="{FF691E1B-2409-6348-9FF8-269BD4070655}" name="spell.reliability" dataDxfId="48">
      <calculatedColumnFormula>$H2/P2</calculatedColumnFormula>
    </tableColumn>
    <tableColumn id="8" xr3:uid="{9A9CBFEB-6C2A-D244-B0B7-BFF832F8985B}" name="sum.soundwise" dataDxfId="47">
      <calculatedColumnFormula array="1">SUM(_xlfn._xlws.FILTER($H$2:$H$2454,_xlfn.MAP($O$2:$O$2454,_xlfn.LAMBDA(_xlpm.x,_xlpm.x=$O2))))</calculatedColumnFormula>
    </tableColumn>
    <tableColumn id="9" xr3:uid="{E6EE1521-9E95-8E4D-8DA6-DD9E49659B67}" name="sound.reliability" dataDxfId="46">
      <calculatedColumnFormula>$H2/R2</calculatedColumnFormula>
    </tableColumn>
    <tableColumn id="16" xr3:uid="{3BF4F89C-7585-9247-9BA5-C35F125CEBDE}" name="pair.reliability" dataDxfId="45">
      <calculatedColumnFormula>_xlfn.LET(_xlpm.freq,F2,_xlpm.size,M2+1,_xlpm.F,U2,LOG(1+_xlpm.freq)*LOG(1+_xlpm.size)*_xlpm.F)</calculatedColumnFormula>
    </tableColumn>
    <tableColumn id="17" xr3:uid="{CE22DEF7-2928-D743-B100-B78F733BE53C}" name="F(spell.rel;sound.rel)" dataDxfId="44">
      <calculatedColumnFormula>_xlfn.LET(_xlpm.a,S2,_xlpm.b,Q2,2*_xlpm.a*_xlpm.b/(_xlpm.a+_xlpm.b))</calculatedColumnFormula>
    </tableColumn>
    <tableColumn id="22" xr3:uid="{F0C73914-316D-384D-A7CA-9FDEE2D184A0}" name="log(spell.rel/sound.rel)" dataDxfId="43">
      <calculatedColumnFormula>_xlfn.LET(_xlpm.p,Q2,_xlpm.q,S2,LOG(_xlpm.p/_xlpm.q))</calculatedColumnFormula>
    </tableColumn>
    <tableColumn id="28" xr3:uid="{20FEA37B-C4E9-A54D-9B3B-FFB65A1DC06D}" name="v.spell.class" dataDxfId="42"/>
    <tableColumn id="23" xr3:uid="{4B60A017-9865-F04F-8AFB-E725624370DD}" name="spellwise.sum2" dataDxfId="41">
      <calculatedColumnFormula array="1">SUM(_xlfn._xlws.FILTER($F$2:$F$2454,_xlfn.MAP($W$2:$W$2454,_xlfn.LAMBDA(_xlpm.x,_xlpm.x=$W2))))</calculatedColumnFormula>
    </tableColumn>
    <tableColumn id="24" xr3:uid="{40924F40-E5CF-2D45-9A26-1174A95AE90E}" name="spell.prob" dataDxfId="40">
      <calculatedColumnFormula>$F2/X2</calculatedColumnFormula>
    </tableColumn>
    <tableColumn id="29" xr3:uid="{BCFAF486-31C0-BB46-9732-416565DE3741}" name="v.sound.class" dataDxfId="39"/>
    <tableColumn id="26" xr3:uid="{069A62BE-2357-5E4D-B09F-CA7B920AB512}" name="soundwise.sum2" dataDxfId="38">
      <calculatedColumnFormula array="1">SUM(_xlfn._xlws.FILTER($F$2:$F$2454,_xlfn.MAP($Z$2:$Z$2454,_xlfn.LAMBDA(_xlpm.x,_xlpm.x=$Z2))))</calculatedColumnFormula>
    </tableColumn>
    <tableColumn id="25" xr3:uid="{DED3FFD9-D2D8-7745-B70A-BCC4866ACD51}" name="sound.prob" dataDxfId="37">
      <calculatedColumnFormula>$F2/AA2</calculatedColumnFormula>
    </tableColumn>
    <tableColumn id="27" xr3:uid="{EF286640-6DEA-BF4C-80E4-E23A5E1AE422}" name="log(spell.prob/sound.pro)" dataDxfId="36">
      <calculatedColumnFormula>_xlfn.LET(_xlpm.a,Y2,_xlpm.b,AB2,LOG(_xlpm.a/_xlpm.b))</calculatedColumnFormula>
    </tableColumn>
    <tableColumn id="3" xr3:uid="{90EC1DDE-F332-E646-A390-33392294D42B}" name="Note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2E86A7-B282-BA4E-9D66-BD0044105EEC}" name="Table13423" displayName="Table13423" ref="A1:V2454" totalsRowShown="0" headerRowDxfId="34" dataDxfId="33">
  <autoFilter ref="A1:V2454" xr:uid="{6B59FD81-D952-564C-9DCF-6A90B471533E}"/>
  <sortState xmlns:xlrd2="http://schemas.microsoft.com/office/spreadsheetml/2017/richdata2" ref="A2:V2454">
    <sortCondition ref="U1:U2454"/>
  </sortState>
  <tableColumns count="22">
    <tableColumn id="1" xr3:uid="{FAB8D327-A5C7-6347-98E8-AC0E3E931F2E}" name="spell-sound.pair" dataDxfId="32">
      <calculatedColumnFormula>_xlfn.LET(_xlpm.sep," : ",CONCATENATE(M2,_xlpm.sep,N2))</calculatedColumnFormula>
    </tableColumn>
    <tableColumn id="11" xr3:uid="{7AADB473-E181-C246-A11B-902DC9CE9847}" name="ɹ-intial" dataDxfId="31">
      <calculatedColumnFormula>_xlfn.LET(_xlpm.d,$F2,_xlpm.k,_xlfn.CONCAT(LEFT(TRIM(B$1),1),"*"),COUNTIF(_xlpm.d,_xlpm.k))</calculatedColumnFormula>
    </tableColumn>
    <tableColumn id="12" xr3:uid="{D15DF47D-3395-364D-BE35-B18B4285C74A}" name="m-intial" dataDxfId="30">
      <calculatedColumnFormula>_xlfn.LET(_xlpm.d,$F2,_xlpm.k,_xlfn.CONCAT(LEFT(TRIM(C$1),1),"*"),COUNTIF(_xlpm.d,_xlpm.k))</calculatedColumnFormula>
    </tableColumn>
    <tableColumn id="13" xr3:uid="{99C60C07-0DA3-BF46-B17B-0CE0409AB673}" name="n-initial" dataDxfId="29">
      <calculatedColumnFormula>_xlfn.LET(_xlpm.d,$F2,_xlpm.k,_xlfn.CONCAT(LEFT(TRIM(D$1),1),"*"),COUNTIF(_xlpm.d,_xlpm.k))</calculatedColumnFormula>
    </tableColumn>
    <tableColumn id="2" xr3:uid="{A61B7F0E-7F71-F643-8B3D-9CBA95429ABB}" name="pair.freq" dataDxfId="28"/>
    <tableColumn id="14" xr3:uid="{BA7496C4-5DA2-7E4A-AD21-CBBC33D6A129}" name="sound-spell.pair" dataDxfId="27"/>
    <tableColumn id="6" xr3:uid="{5254C2E8-4F53-F042-B115-7B24009E5B7C}" name="freq.ratio" dataDxfId="26">
      <calculatedColumnFormula>E2/freq.sum.r6e</calculatedColumnFormula>
    </tableColumn>
    <tableColumn id="19" xr3:uid="{DEF49129-009E-0D44-ACFA-CA4887BDFEBC}" name="sound0" dataDxfId="25">
      <calculatedColumnFormula>_xlfn.LET(_xlpm.sep,":",_xlpm.w,$F2,LEFT(_xlpm.w,FIND(_xlpm.sep,_xlpm.w)-1))</calculatedColumnFormula>
    </tableColumn>
    <tableColumn id="20" xr3:uid="{1978F4FA-9C5B-E048-AA5F-D1CD0858CFE8}" name="spell0" dataDxfId="24">
      <calculatedColumnFormula>_xlfn.LET(_xlpm.sep,":",_xlpm.w,$F2,RIGHT(_xlpm.w,LEN(_xlpm.w)-FIND(_xlpm.sep,_xlpm.w)))</calculatedColumnFormula>
    </tableColumn>
    <tableColumn id="18" xr3:uid="{B1AACFE4-DD24-044E-BEB5-BC40F5745082}" name="sound.size" dataDxfId="23">
      <calculatedColumnFormula>_xlfn.LET(_xlpm.w,H2,LEN(_xlpm.w))</calculatedColumnFormula>
    </tableColumn>
    <tableColumn id="15" xr3:uid="{46F65164-814B-5E49-8913-9DF423E341D5}" name="spell.length" dataDxfId="22">
      <calculatedColumnFormula>_xlfn.LET(_xlpm.w,I2,LEN(_xlpm.w))</calculatedColumnFormula>
    </tableColumn>
    <tableColumn id="21" xr3:uid="{A4EFE941-FF79-7149-A861-0CE69426900D}" name="size.min" dataDxfId="21">
      <calculatedColumnFormula>_xlfn.LET(_xlpm.a,J2,_xlpm.b,K2,MAX(_xlpm.a,_xlpm.b))</calculatedColumnFormula>
    </tableColumn>
    <tableColumn id="4" xr3:uid="{117AEBD1-7B96-D64E-8C98-333D67836101}" name="spell" dataDxfId="20">
      <calculatedColumnFormula>_xlfn.LET(_xlpm.sep,":",_xlpm.w,$F2,_xlfn.CONCAT("-",RIGHT(_xlpm.w,LEN(_xlpm.w)-FIND(_xlpm.sep,_xlpm.w)),"-"))</calculatedColumnFormula>
    </tableColumn>
    <tableColumn id="5" xr3:uid="{89319508-E487-3347-B58A-064196ECAF7B}" name="sound" dataDxfId="19">
      <calculatedColumnFormula>_xlfn.LET(_xlpm.sep,":",_xlpm.w,$F2,_xlfn.CONCAT("[",LEFT(_xlpm.w,FIND(_xlpm.sep,_xlpm.w)-1),"]"))</calculatedColumnFormula>
    </tableColumn>
    <tableColumn id="7" xr3:uid="{44CCD5E5-124D-8044-A101-CE59B2A53DB5}" name="sum.spellwise" dataDxfId="18">
      <calculatedColumnFormula array="1">SUM(_xlfn._xlws.FILTER($G$2:$G$2454,_xlfn.MAP($M$2:$M$2454,_xlfn.LAMBDA(_xlpm.x,_xlpm.x=$M2))))</calculatedColumnFormula>
    </tableColumn>
    <tableColumn id="10" xr3:uid="{70A422B2-A3A6-F747-805D-C015963EF6E5}" name="spell.reliability" dataDxfId="17">
      <calculatedColumnFormula>$G2/O2</calculatedColumnFormula>
    </tableColumn>
    <tableColumn id="8" xr3:uid="{22D1D3E9-468E-CF49-94B9-D760B7995ECD}" name="sum.soundwise" dataDxfId="16">
      <calculatedColumnFormula array="1">SUM(_xlfn._xlws.FILTER($G$2:$G$2454,_xlfn.MAP($N$2:$N$2454,_xlfn.LAMBDA(_xlpm.x,_xlpm.x=$N2))))</calculatedColumnFormula>
    </tableColumn>
    <tableColumn id="9" xr3:uid="{42305305-126B-8E43-AAFB-F6E2AEAAB1EB}" name="sound.reliability" dataDxfId="15">
      <calculatedColumnFormula>$G2/Q2</calculatedColumnFormula>
    </tableColumn>
    <tableColumn id="16" xr3:uid="{4E1C8E36-0616-1A43-BAF1-DFBD9A5CBCD2}" name="pair.reliability" dataDxfId="14">
      <calculatedColumnFormula>_xlfn.LET(_xlpm.freq,E2,_xlpm.size,L2+1,_xlpm.F,T2,LOG(1+_xlpm.freq)*LOG(1+_xlpm.size)*_xlpm.F)</calculatedColumnFormula>
    </tableColumn>
    <tableColumn id="17" xr3:uid="{DCD2703C-F2AF-264D-ADFA-BA6A01AC477C}" name="F(spell.rel;sound.rel)" dataDxfId="13">
      <calculatedColumnFormula>_xlfn.LET(_xlpm.a,R2,_xlpm.b,P2,2*_xlpm.a*_xlpm.b/(_xlpm.a+_xlpm.b))</calculatedColumnFormula>
    </tableColumn>
    <tableColumn id="22" xr3:uid="{43070625-292E-CA45-A809-9C80DA3F4809}" name="log(spell.rel/sound.rel)" dataDxfId="12">
      <calculatedColumnFormula>_xlfn.LET(_xlpm.p,P2,_xlpm.q,R2,LOG(_xlpm.p/_xlpm.q))</calculatedColumnFormula>
    </tableColumn>
    <tableColumn id="3" xr3:uid="{20F87CCE-4097-B74B-B45B-EF397CCC87BE}" name="Not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1A4C7F-2D38-A245-98F4-EDEFD0DFD224}" name="Table6" displayName="Table6" ref="A1:E2454" totalsRowShown="0">
  <autoFilter ref="A1:E2454" xr:uid="{F91A4C7F-2D38-A245-98F4-EDEFD0DFD224}"/>
  <tableColumns count="5">
    <tableColumn id="1" xr3:uid="{519E94EE-1E21-2348-9019-C5D75D68C60E}" name="spell" dataDxfId="10"/>
    <tableColumn id="5" xr3:uid="{5E3A2632-ECFE-164F-BC8E-00C59F9C6F20}" name="spell.v" dataDxfId="9"/>
    <tableColumn id="2" xr3:uid="{8EFD6E57-A004-6848-BDC3-7251D2DA9C12}" name="sound" dataDxfId="8"/>
    <tableColumn id="4" xr3:uid="{598B11BE-3870-4548-9002-73B9484DC23F}" name="sound.v" dataDxfId="7"/>
    <tableColumn id="3" xr3:uid="{3DF2DC5D-5185-BA49-A84B-576A2A7673B7}" name="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M2493"/>
  <sheetViews>
    <sheetView tabSelected="1" topLeftCell="E1" workbookViewId="0">
      <pane xSplit="13300" ySplit="5060" topLeftCell="G2452" activePane="bottomRight"/>
      <selection activeCell="I5" sqref="I5"/>
      <selection pane="topRight" activeCell="K1" sqref="K1:L1048576"/>
      <selection pane="bottomLeft" activeCell="R2455" sqref="R2455"/>
      <selection pane="bottomRight" activeCell="J2457" sqref="J2457:L2466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21875" style="2" customWidth="1"/>
    <col min="6" max="6" width="7.109375" style="2" customWidth="1"/>
    <col min="7" max="7" width="13.21875" style="2" customWidth="1"/>
    <col min="8" max="8" width="10.21875" style="2" customWidth="1"/>
    <col min="9" max="9" width="8.21875" style="2" customWidth="1"/>
    <col min="10" max="10" width="7.77734375" style="2" customWidth="1"/>
    <col min="11" max="12" width="7.44140625" style="2" customWidth="1"/>
    <col min="13" max="13" width="5.44140625" style="2" customWidth="1"/>
    <col min="14" max="14" width="8.21875" customWidth="1"/>
    <col min="15" max="15" width="9.21875" style="2" customWidth="1"/>
    <col min="19" max="19" width="10" customWidth="1"/>
    <col min="21" max="22" width="9.33203125" style="2" customWidth="1"/>
    <col min="23" max="23" width="9.33203125" customWidth="1"/>
    <col min="24" max="24" width="9" customWidth="1"/>
    <col min="25" max="25" width="9.109375" style="2" customWidth="1"/>
    <col min="26" max="26" width="8.77734375" style="2" customWidth="1"/>
    <col min="27" max="27" width="9.5546875" style="2" customWidth="1"/>
    <col min="28" max="29" width="9" style="2" customWidth="1"/>
    <col min="30" max="30" width="8.5546875" style="2" customWidth="1"/>
    <col min="31" max="31" width="10.44140625" style="2" customWidth="1"/>
    <col min="32" max="32" width="9.88671875" style="2" customWidth="1"/>
    <col min="33" max="33" width="9.33203125" customWidth="1"/>
    <col min="34" max="35" width="10.77734375" style="2"/>
    <col min="36" max="36" width="9.77734375" style="2" customWidth="1"/>
    <col min="37" max="37" width="10.77734375" style="2"/>
    <col min="40" max="16384" width="10.77734375" style="2"/>
  </cols>
  <sheetData>
    <row r="1" spans="1:39">
      <c r="A1" s="2" t="s">
        <v>5169</v>
      </c>
      <c r="B1" s="2" t="s">
        <v>4</v>
      </c>
      <c r="C1" s="2" t="s">
        <v>5</v>
      </c>
      <c r="D1" s="2" t="s">
        <v>6</v>
      </c>
      <c r="E1" s="2" t="s">
        <v>5180</v>
      </c>
      <c r="F1" s="2" t="s">
        <v>2471</v>
      </c>
      <c r="G1" s="2" t="s">
        <v>347</v>
      </c>
      <c r="H1" s="2" t="s">
        <v>3</v>
      </c>
      <c r="I1" s="2" t="s">
        <v>348</v>
      </c>
      <c r="J1" s="2" t="s">
        <v>349</v>
      </c>
      <c r="K1" s="2" t="s">
        <v>2469</v>
      </c>
      <c r="L1" s="2" t="s">
        <v>2468</v>
      </c>
      <c r="M1" s="2" t="s">
        <v>2470</v>
      </c>
      <c r="N1" s="2" t="s">
        <v>1</v>
      </c>
      <c r="O1" s="2" t="s">
        <v>0</v>
      </c>
      <c r="P1" s="2" t="s">
        <v>2442</v>
      </c>
      <c r="Q1" s="2" t="s">
        <v>2440</v>
      </c>
      <c r="R1" s="2" t="s">
        <v>2441</v>
      </c>
      <c r="S1" s="2" t="s">
        <v>2443</v>
      </c>
      <c r="T1" s="2" t="s">
        <v>2444</v>
      </c>
      <c r="U1" s="2" t="s">
        <v>2473</v>
      </c>
      <c r="V1" s="2" t="s">
        <v>2472</v>
      </c>
      <c r="W1" s="2" t="s">
        <v>2507</v>
      </c>
      <c r="X1" s="2" t="s">
        <v>2476</v>
      </c>
      <c r="Y1" s="2" t="s">
        <v>2475</v>
      </c>
      <c r="Z1" s="2" t="s">
        <v>2508</v>
      </c>
      <c r="AA1" s="2" t="s">
        <v>2477</v>
      </c>
      <c r="AB1" s="2" t="s">
        <v>2478</v>
      </c>
      <c r="AC1" s="2" t="s">
        <v>2479</v>
      </c>
      <c r="AD1" s="2" t="s">
        <v>2</v>
      </c>
      <c r="AG1" s="2"/>
      <c r="AL1" s="2"/>
      <c r="AM1" s="2"/>
    </row>
    <row r="2" spans="1:39">
      <c r="A2" s="1" t="str">
        <f t="shared" ref="A2:A65" si="0">_xlfn.LET(_xlpm.sep," : ",CONCATENATE(N2,_xlpm.sep,O2))</f>
        <v>~~ : [ə]</v>
      </c>
      <c r="B2" s="1">
        <f>_xlfn.LET(_xlpm.d,$G2,_xlpm.k,_xlfn.CONCAT(LEFT(TRIM(B$1),1),"*"),COUNTIF(_xlpm.d,_xlpm.k))</f>
        <v>0</v>
      </c>
      <c r="C2" s="1">
        <f>_xlfn.LET(_xlpm.d,$G2,_xlpm.k,_xlfn.CONCAT(LEFT(TRIM(C$1),1),"*"),COUNTIF(_xlpm.d,_xlpm.k))</f>
        <v>0</v>
      </c>
      <c r="D2" s="1">
        <f>_xlfn.LET(_xlpm.d,$G2,_xlpm.k,_xlfn.CONCAT(LEFT(TRIM(D$1),1),"*"),COUNTIF(_xlpm.d,_xlpm.k))</f>
        <v>0</v>
      </c>
      <c r="E2" s="1">
        <f>LOG(F2+1,10)</f>
        <v>0.60205999132796229</v>
      </c>
      <c r="F2" s="7">
        <v>3</v>
      </c>
      <c r="G2" s="9" t="s">
        <v>1863</v>
      </c>
      <c r="H2" s="4" cm="1">
        <f t="array" ref="H2">F2/freq.sum.r6e</f>
        <v>2.376425855513308E-4</v>
      </c>
      <c r="I2" s="1" t="str">
        <f t="shared" ref="I2:I65" si="1">_xlfn.LET(_xlpm.sep,":",_xlpm.w,$G2,LEFT(_xlpm.w,FIND(_xlpm.sep,_xlpm.w)-1))</f>
        <v>ə</v>
      </c>
      <c r="J2" s="1" t="str">
        <f t="shared" ref="J2:J65" si="2">_xlfn.LET(_xlpm.sep,":",_xlpm.w,$G2,RIGHT(_xlpm.w,LEN(_xlpm.w)-FIND(_xlpm.sep,_xlpm.w)))</f>
        <v/>
      </c>
      <c r="K2" s="10">
        <f t="shared" ref="K2:K65" si="3">_xlfn.LET(_xlpm.w,I2,LEN(_xlpm.w))</f>
        <v>1</v>
      </c>
      <c r="L2" s="1">
        <f t="shared" ref="L2:L65" si="4">_xlfn.LET(_xlpm.w,J2,LEN(_xlpm.w))</f>
        <v>0</v>
      </c>
      <c r="M2" s="10">
        <f t="shared" ref="M2:M65" si="5">_xlfn.LET(_xlpm.a,K2,_xlpm.b,L2,MAX(_xlpm.a,_xlpm.b))</f>
        <v>1</v>
      </c>
      <c r="N2" s="1" t="str">
        <f t="shared" ref="N2:N65" si="6">_xlfn.LET(_xlpm.sep,":",_xlpm.w,$G2,_xlfn.CONCAT("~",RIGHT(_xlpm.w,LEN(_xlpm.w)-FIND(_xlpm.sep,_xlpm.w)),"~"))</f>
        <v>~~</v>
      </c>
      <c r="O2" s="1" t="str">
        <f t="shared" ref="O2:O65" si="7">_xlfn.LET(_xlpm.sep,":",_xlpm.w,$G2,_xlfn.CONCAT("[",LEFT(_xlpm.w,FIND(_xlpm.sep,_xlpm.w)-1),"]"))</f>
        <v>[ə]</v>
      </c>
      <c r="P2" s="3" cm="1">
        <f t="array" ref="P2">SUM(_xlfn._xlws.FILTER($H$2:$H$2454,_xlfn.MAP($N$2:$N$2454,_xlfn.LAMBDA(_xlpm.x,_xlpm.x=$N2))))</f>
        <v>3.1685678073510771E-4</v>
      </c>
      <c r="Q2" s="4">
        <f t="shared" ref="Q2:Q65" si="8">$H2/P2</f>
        <v>0.75</v>
      </c>
      <c r="R2" s="6" cm="1">
        <f t="array" ref="R2">SUM(_xlfn._xlws.FILTER($H$2:$H$2454,_xlfn.MAP($O$2:$O$2454,_xlfn.LAMBDA(_xlpm.x,_xlpm.x=$O2))))</f>
        <v>3.0022179974651453E-2</v>
      </c>
      <c r="S2" s="4">
        <f t="shared" ref="S2:S65" si="9">$H2/R2</f>
        <v>7.9155672823219003E-3</v>
      </c>
      <c r="T2" s="4">
        <f t="shared" ref="T2:T65" si="10">_xlfn.LET(_xlpm.freq,F2,_xlpm.size,M2+1,_xlpm.F,U2,LOG(1+_xlpm.freq)*LOG(1+_xlpm.size)*_xlpm.F)</f>
        <v>4.5000880179463165E-3</v>
      </c>
      <c r="U2" s="4">
        <f t="shared" ref="U2:U65" si="11">_xlfn.LET(_xlpm.a,S2,_xlpm.b,Q2,2*_xlpm.a*_xlpm.b/(_xlpm.a+_xlpm.b))</f>
        <v>1.5665796344647522E-2</v>
      </c>
      <c r="V2" s="4">
        <f t="shared" ref="V2:V65" si="12">_xlfn.LET(_xlpm.p,Q2,_xlpm.q,S2,LOG(_xlpm.p/_xlpm.q))</f>
        <v>1.9765792186401099</v>
      </c>
      <c r="W2" s="4"/>
      <c r="X2" s="2" cm="1">
        <f t="array" ref="X2">SUM(_xlfn._xlws.FILTER($F$2:$F$2454,_xlfn.MAP($W$2:$W$2454,_xlfn.LAMBDA(_xlpm.x,_xlpm.x=$W2))))</f>
        <v>2988</v>
      </c>
      <c r="Y2" s="11">
        <f t="shared" ref="Y2:Y65" si="13">$F2/X2</f>
        <v>1.004016064257028E-3</v>
      </c>
      <c r="Z2" s="4" t="s">
        <v>5101</v>
      </c>
      <c r="AA2" s="2" cm="1">
        <f t="array" ref="AA2">SUM(_xlfn._xlws.FILTER($F$2:$F$2454,_xlfn.MAP($Z$2:$Z$2454,_xlfn.LAMBDA(_xlpm.x,_xlpm.x=$Z2))))</f>
        <v>2255</v>
      </c>
      <c r="AB2" s="11">
        <f t="shared" ref="AB2:AB65" si="14">$F2/AA2</f>
        <v>1.3303769401330377E-3</v>
      </c>
      <c r="AC2" s="11">
        <f t="shared" ref="AC2:AC65" si="15">_xlfn.LET(_xlpm.a,Y2,_xlpm.b,AB2,LOG(_xlpm.a/_xlpm.b))</f>
        <v>-0.12223404692938186</v>
      </c>
      <c r="AG2" s="2"/>
      <c r="AL2" s="2"/>
      <c r="AM2" s="2"/>
    </row>
    <row r="3" spans="1:39">
      <c r="A3" s="1" t="str">
        <f t="shared" si="0"/>
        <v>~~ : [ɹ]</v>
      </c>
      <c r="B3" s="1">
        <f>_xlfn.LET(_xlpm.d,$G3,_xlpm.k,_xlfn.CONCAT(LEFT(TRIM(B$1),1),"*"),COUNTIF(_xlpm.d,_xlpm.k))</f>
        <v>1</v>
      </c>
      <c r="C3" s="1">
        <f>_xlfn.LET(_xlpm.d,$G3,_xlpm.k,_xlfn.CONCAT(LEFT(TRIM(C$1),1),"*"),COUNTIF(_xlpm.d,_xlpm.k))</f>
        <v>0</v>
      </c>
      <c r="D3" s="1">
        <f>_xlfn.LET(_xlpm.d,$G3,_xlpm.k,_xlfn.CONCAT(LEFT(TRIM(D$1),1),"*"),COUNTIF(_xlpm.d,_xlpm.k))</f>
        <v>0</v>
      </c>
      <c r="E3" s="1">
        <f t="shared" ref="E2:E65" si="16">LOG(F3+1,10)</f>
        <v>0.30102999566398114</v>
      </c>
      <c r="F3" s="7">
        <v>1</v>
      </c>
      <c r="G3" s="9" t="s">
        <v>1913</v>
      </c>
      <c r="H3" s="4" cm="1">
        <f t="array" ref="H3">F3/freq.sum.r6e</f>
        <v>7.9214195183776928E-5</v>
      </c>
      <c r="I3" s="4" t="str">
        <f t="shared" si="1"/>
        <v>ɹ</v>
      </c>
      <c r="J3" s="4" t="str">
        <f t="shared" si="2"/>
        <v/>
      </c>
      <c r="K3" s="10">
        <f t="shared" si="3"/>
        <v>1</v>
      </c>
      <c r="L3" s="1">
        <f t="shared" si="4"/>
        <v>0</v>
      </c>
      <c r="M3" s="10">
        <f t="shared" si="5"/>
        <v>1</v>
      </c>
      <c r="N3" s="1" t="str">
        <f t="shared" si="6"/>
        <v>~~</v>
      </c>
      <c r="O3" s="1" t="str">
        <f t="shared" si="7"/>
        <v>[ɹ]</v>
      </c>
      <c r="P3" s="3" cm="1">
        <f t="array" ref="P3">SUM(_xlfn._xlws.FILTER($H$2:$H$2454,_xlfn.MAP($N$2:$N$2454,_xlfn.LAMBDA(_xlpm.x,_xlpm.x=$N3))))</f>
        <v>3.1685678073510771E-4</v>
      </c>
      <c r="Q3" s="4">
        <f t="shared" si="8"/>
        <v>0.25</v>
      </c>
      <c r="R3" s="6" cm="1">
        <f t="array" ref="R3">SUM(_xlfn._xlws.FILTER($H$2:$H$2454,_xlfn.MAP($O$2:$O$2454,_xlfn.LAMBDA(_xlpm.x,_xlpm.x=$O3))))</f>
        <v>3.1685678073510776E-2</v>
      </c>
      <c r="S3" s="4">
        <f t="shared" si="9"/>
        <v>2.4999999999999996E-3</v>
      </c>
      <c r="T3" s="4">
        <f t="shared" si="10"/>
        <v>7.1102875861115463E-4</v>
      </c>
      <c r="U3" s="4">
        <f t="shared" si="11"/>
        <v>4.9504950495049497E-3</v>
      </c>
      <c r="V3" s="4">
        <f t="shared" si="12"/>
        <v>2</v>
      </c>
      <c r="W3" s="4"/>
      <c r="X3" s="2" cm="1">
        <f t="array" ref="X3">SUM(_xlfn._xlws.FILTER($F$2:$F$2454,_xlfn.MAP($W$2:$W$2454,_xlfn.LAMBDA(_xlpm.x,_xlpm.x=$W3))))</f>
        <v>2988</v>
      </c>
      <c r="Y3" s="11">
        <f t="shared" si="13"/>
        <v>3.3467202141900936E-4</v>
      </c>
      <c r="Z3" s="4"/>
      <c r="AA3" s="2" cm="1">
        <f t="array" ref="AA3">SUM(_xlfn._xlws.FILTER($F$2:$F$2454,_xlfn.MAP($Z$2:$Z$2454,_xlfn.LAMBDA(_xlpm.x,_xlpm.x=$Z3))))</f>
        <v>3871</v>
      </c>
      <c r="AB3" s="11">
        <f t="shared" si="14"/>
        <v>2.5833118057349522E-4</v>
      </c>
      <c r="AC3" s="11">
        <f t="shared" si="15"/>
        <v>0.11244257817559389</v>
      </c>
      <c r="AG3" s="2"/>
      <c r="AL3" s="2"/>
      <c r="AM3" s="2"/>
    </row>
    <row r="4" spans="1:39">
      <c r="A4" s="1" t="str">
        <f t="shared" si="0"/>
        <v>~e~ : [jɜ]</v>
      </c>
      <c r="B4" s="1">
        <f>_xlfn.LET(_xlpm.d,$G4,_xlpm.k,_xlfn.CONCAT(LEFT(TRIM(B$1),1),"*"),COUNTIF(_xlpm.d,_xlpm.k))</f>
        <v>0</v>
      </c>
      <c r="C4" s="1">
        <f>_xlfn.LET(_xlpm.d,$G4,_xlpm.k,_xlfn.CONCAT(LEFT(TRIM(C$1),1),"*"),COUNTIF(_xlpm.d,_xlpm.k))</f>
        <v>0</v>
      </c>
      <c r="D4" s="1">
        <f>_xlfn.LET(_xlpm.d,$G4,_xlpm.k,_xlfn.CONCAT(LEFT(TRIM(D$1),1),"*"),COUNTIF(_xlpm.d,_xlpm.k))</f>
        <v>0</v>
      </c>
      <c r="E4" s="1">
        <f t="shared" si="16"/>
        <v>0.30102999566398114</v>
      </c>
      <c r="F4" s="7">
        <v>1</v>
      </c>
      <c r="G4" s="9" t="s">
        <v>1875</v>
      </c>
      <c r="H4" s="4" cm="1">
        <f t="array" ref="H4">F4/freq.sum.r6e</f>
        <v>7.9214195183776928E-5</v>
      </c>
      <c r="I4" s="4" t="str">
        <f t="shared" si="1"/>
        <v>jɜ</v>
      </c>
      <c r="J4" s="4" t="str">
        <f t="shared" si="2"/>
        <v>e</v>
      </c>
      <c r="K4" s="10">
        <f t="shared" si="3"/>
        <v>2</v>
      </c>
      <c r="L4" s="1">
        <f t="shared" si="4"/>
        <v>1</v>
      </c>
      <c r="M4" s="10">
        <f t="shared" si="5"/>
        <v>2</v>
      </c>
      <c r="N4" s="1" t="str">
        <f t="shared" si="6"/>
        <v>~e~</v>
      </c>
      <c r="O4" s="1" t="str">
        <f t="shared" si="7"/>
        <v>[jɜ]</v>
      </c>
      <c r="P4" s="3" cm="1">
        <f t="array" ref="P4">SUM(_xlfn._xlws.FILTER($H$2:$H$2454,_xlfn.MAP($N$2:$N$2454,_xlfn.LAMBDA(_xlpm.x,_xlpm.x=$N4))))</f>
        <v>1.758555133079848E-2</v>
      </c>
      <c r="Q4" s="4">
        <f t="shared" si="8"/>
        <v>4.5045045045045036E-3</v>
      </c>
      <c r="R4" s="6" cm="1">
        <f t="array" ref="R4">SUM(_xlfn._xlws.FILTER($H$2:$H$2454,_xlfn.MAP($O$2:$O$2454,_xlfn.LAMBDA(_xlpm.x,_xlpm.x=$O4))))</f>
        <v>7.9214195183776928E-5</v>
      </c>
      <c r="S4" s="4">
        <f t="shared" si="9"/>
        <v>1</v>
      </c>
      <c r="T4" s="4">
        <f t="shared" si="10"/>
        <v>1.6254539603489959E-3</v>
      </c>
      <c r="U4" s="4">
        <f t="shared" si="11"/>
        <v>8.9686098654708502E-3</v>
      </c>
      <c r="V4" s="4">
        <f t="shared" si="12"/>
        <v>-2.3463529744506388</v>
      </c>
      <c r="W4" s="4" t="s">
        <v>5121</v>
      </c>
      <c r="X4" s="2" cm="1">
        <f t="array" ref="X4">SUM(_xlfn._xlws.FILTER($F$2:$F$2454,_xlfn.MAP($W$2:$W$2454,_xlfn.LAMBDA(_xlpm.x,_xlpm.x=$W4))))</f>
        <v>2896</v>
      </c>
      <c r="Y4" s="11">
        <f t="shared" si="13"/>
        <v>3.453038674033149E-4</v>
      </c>
      <c r="Z4" s="4" t="s">
        <v>5112</v>
      </c>
      <c r="AA4" s="2" cm="1">
        <f t="array" ref="AA4">SUM(_xlfn._xlws.FILTER($F$2:$F$2454,_xlfn.MAP($Z$2:$Z$2454,_xlfn.LAMBDA(_xlpm.x,_xlpm.x=$Z4))))</f>
        <v>192</v>
      </c>
      <c r="AB4" s="11">
        <f t="shared" si="14"/>
        <v>5.208333333333333E-3</v>
      </c>
      <c r="AC4" s="11">
        <f t="shared" si="15"/>
        <v>-1.1784973288215597</v>
      </c>
      <c r="AG4" s="2"/>
      <c r="AL4" s="2"/>
      <c r="AM4" s="2"/>
    </row>
    <row r="5" spans="1:39">
      <c r="A5" s="1" t="str">
        <f t="shared" si="0"/>
        <v>~a~ : [əɪ]</v>
      </c>
      <c r="B5" s="1">
        <f>_xlfn.LET(_xlpm.d,$G5,_xlpm.k,_xlfn.CONCAT(LEFT(TRIM(B$1),1),"*"),COUNTIF(_xlpm.d,_xlpm.k))</f>
        <v>0</v>
      </c>
      <c r="C5" s="1">
        <f>_xlfn.LET(_xlpm.d,$G5,_xlpm.k,_xlfn.CONCAT(LEFT(TRIM(C$1),1),"*"),COUNTIF(_xlpm.d,_xlpm.k))</f>
        <v>0</v>
      </c>
      <c r="D5" s="1">
        <f>_xlfn.LET(_xlpm.d,$G5,_xlpm.k,_xlfn.CONCAT(LEFT(TRIM(D$1),1),"*"),COUNTIF(_xlpm.d,_xlpm.k))</f>
        <v>0</v>
      </c>
      <c r="E5" s="1">
        <f t="shared" si="16"/>
        <v>0.47712125471966244</v>
      </c>
      <c r="F5" s="7">
        <v>2</v>
      </c>
      <c r="G5" s="9" t="s">
        <v>1865</v>
      </c>
      <c r="H5" s="4" cm="1">
        <f t="array" ref="H5">F5/freq.sum.r6e</f>
        <v>1.5842839036755386E-4</v>
      </c>
      <c r="I5" s="4" t="str">
        <f t="shared" si="1"/>
        <v>əɪ</v>
      </c>
      <c r="J5" s="4" t="str">
        <f t="shared" si="2"/>
        <v>a</v>
      </c>
      <c r="K5" s="10">
        <f t="shared" si="3"/>
        <v>2</v>
      </c>
      <c r="L5" s="1">
        <f t="shared" si="4"/>
        <v>1</v>
      </c>
      <c r="M5" s="10">
        <f t="shared" si="5"/>
        <v>2</v>
      </c>
      <c r="N5" s="1" t="str">
        <f t="shared" si="6"/>
        <v>~a~</v>
      </c>
      <c r="O5" s="1" t="str">
        <f t="shared" si="7"/>
        <v>[əɪ]</v>
      </c>
      <c r="P5" s="3" cm="1">
        <f t="array" ref="P5">SUM(_xlfn._xlws.FILTER($H$2:$H$2454,_xlfn.MAP($N$2:$N$2454,_xlfn.LAMBDA(_xlpm.x,_xlpm.x=$N5))))</f>
        <v>2.8279467680608364E-2</v>
      </c>
      <c r="Q5" s="4">
        <f t="shared" si="8"/>
        <v>5.6022408963585435E-3</v>
      </c>
      <c r="R5" s="6" cm="1">
        <f t="array" ref="R5">SUM(_xlfn._xlws.FILTER($H$2:$H$2454,_xlfn.MAP($O$2:$O$2454,_xlfn.LAMBDA(_xlpm.x,_xlpm.x=$O5))))</f>
        <v>1.5842839036755386E-4</v>
      </c>
      <c r="S5" s="4">
        <f t="shared" si="9"/>
        <v>1</v>
      </c>
      <c r="T5" s="4">
        <f t="shared" si="10"/>
        <v>3.2006197045003513E-3</v>
      </c>
      <c r="U5" s="4">
        <f t="shared" si="11"/>
        <v>1.1142061281337047E-2</v>
      </c>
      <c r="V5" s="4">
        <f t="shared" si="12"/>
        <v>-2.2516382204482119</v>
      </c>
      <c r="W5" s="4" t="s">
        <v>5120</v>
      </c>
      <c r="X5" s="2" cm="1">
        <f t="array" ref="X5">SUM(_xlfn._xlws.FILTER($F$2:$F$2454,_xlfn.MAP($W$2:$W$2454,_xlfn.LAMBDA(_xlpm.x,_xlpm.x=$W5))))</f>
        <v>1666</v>
      </c>
      <c r="Y5" s="11">
        <f t="shared" si="13"/>
        <v>1.2004801920768306E-3</v>
      </c>
      <c r="Z5" s="4" t="s">
        <v>5118</v>
      </c>
      <c r="AA5" s="2" cm="1">
        <f t="array" ref="AA5">SUM(_xlfn._xlws.FILTER($F$2:$F$2454,_xlfn.MAP($Z$2:$Z$2454,_xlfn.LAMBDA(_xlpm.x,_xlpm.x=$Z5))))</f>
        <v>7</v>
      </c>
      <c r="AB5" s="11">
        <f t="shared" si="14"/>
        <v>0.2857142857142857</v>
      </c>
      <c r="AC5" s="11">
        <f t="shared" si="15"/>
        <v>-2.3765769570565118</v>
      </c>
      <c r="AG5" s="2"/>
      <c r="AL5" s="2"/>
      <c r="AM5" s="2"/>
    </row>
    <row r="6" spans="1:39">
      <c r="A6" s="1" t="str">
        <f t="shared" si="0"/>
        <v>~u~ : [ʊ]</v>
      </c>
      <c r="B6" s="1">
        <f>_xlfn.LET(_xlpm.d,$G6,_xlpm.k,_xlfn.CONCAT(LEFT(TRIM(B$1),1),"*"),COUNTIF(_xlpm.d,_xlpm.k))</f>
        <v>0</v>
      </c>
      <c r="C6" s="1">
        <f>_xlfn.LET(_xlpm.d,$G6,_xlpm.k,_xlfn.CONCAT(LEFT(TRIM(C$1),1),"*"),COUNTIF(_xlpm.d,_xlpm.k))</f>
        <v>0</v>
      </c>
      <c r="D6" s="1">
        <f>_xlfn.LET(_xlpm.d,$G6,_xlpm.k,_xlfn.CONCAT(LEFT(TRIM(D$1),1),"*"),COUNTIF(_xlpm.d,_xlpm.k))</f>
        <v>0</v>
      </c>
      <c r="E6" s="1">
        <f t="shared" si="16"/>
        <v>0.30102999566398114</v>
      </c>
      <c r="F6" s="7">
        <v>1</v>
      </c>
      <c r="G6" s="9" t="s">
        <v>2321</v>
      </c>
      <c r="H6" s="4" cm="1">
        <f t="array" ref="H6">F6/freq.sum.r6e</f>
        <v>7.9214195183776928E-5</v>
      </c>
      <c r="I6" s="4" t="str">
        <f t="shared" si="1"/>
        <v>ʊ</v>
      </c>
      <c r="J6" s="4" t="str">
        <f t="shared" si="2"/>
        <v>u</v>
      </c>
      <c r="K6" s="10">
        <f t="shared" si="3"/>
        <v>1</v>
      </c>
      <c r="L6" s="1">
        <f t="shared" si="4"/>
        <v>1</v>
      </c>
      <c r="M6" s="10">
        <f t="shared" si="5"/>
        <v>1</v>
      </c>
      <c r="N6" s="1" t="str">
        <f t="shared" si="6"/>
        <v>~u~</v>
      </c>
      <c r="O6" s="1" t="str">
        <f t="shared" si="7"/>
        <v>[ʊ]</v>
      </c>
      <c r="P6" s="3" cm="1">
        <f t="array" ref="P6">SUM(_xlfn._xlws.FILTER($H$2:$H$2454,_xlfn.MAP($N$2:$N$2454,_xlfn.LAMBDA(_xlpm.x,_xlpm.x=$N6))))</f>
        <v>4.7528517110266158E-3</v>
      </c>
      <c r="Q6" s="4">
        <f t="shared" si="8"/>
        <v>1.6666666666666666E-2</v>
      </c>
      <c r="R6" s="6" cm="1">
        <f t="array" ref="R6">SUM(_xlfn._xlws.FILTER($H$2:$H$2454,_xlfn.MAP($O$2:$O$2454,_xlfn.LAMBDA(_xlpm.x,_xlpm.x=$O6))))</f>
        <v>7.9214195183776928E-5</v>
      </c>
      <c r="S6" s="4">
        <f t="shared" si="9"/>
        <v>1</v>
      </c>
      <c r="T6" s="4">
        <f t="shared" si="10"/>
        <v>4.7091084996542052E-3</v>
      </c>
      <c r="U6" s="4">
        <f t="shared" si="11"/>
        <v>3.2786885245901641E-2</v>
      </c>
      <c r="V6" s="4">
        <f t="shared" si="12"/>
        <v>-1.7781512503836436</v>
      </c>
      <c r="W6" s="4" t="s">
        <v>5111</v>
      </c>
      <c r="X6" s="2" cm="1">
        <f t="array" ref="X6">SUM(_xlfn._xlws.FILTER($F$2:$F$2454,_xlfn.MAP($W$2:$W$2454,_xlfn.LAMBDA(_xlpm.x,_xlpm.x=$W6))))</f>
        <v>566</v>
      </c>
      <c r="Y6" s="11">
        <f t="shared" si="13"/>
        <v>1.7667844522968198E-3</v>
      </c>
      <c r="Z6" s="4" t="s">
        <v>5116</v>
      </c>
      <c r="AA6" s="2" cm="1">
        <f t="array" ref="AA6">SUM(_xlfn._xlws.FILTER($F$2:$F$2454,_xlfn.MAP($Z$2:$Z$2454,_xlfn.LAMBDA(_xlpm.x,_xlpm.x=$Z6))))</f>
        <v>96</v>
      </c>
      <c r="AB6" s="11">
        <f t="shared" si="14"/>
        <v>1.0416666666666666E-2</v>
      </c>
      <c r="AC6" s="11">
        <f t="shared" si="15"/>
        <v>-0.77054519814870304</v>
      </c>
      <c r="AG6" s="2"/>
      <c r="AL6" s="2"/>
      <c r="AM6" s="2"/>
    </row>
    <row r="7" spans="1:39">
      <c r="A7" s="1" t="str">
        <f t="shared" si="0"/>
        <v>~a~ : [yə]</v>
      </c>
      <c r="B7" s="1">
        <f>_xlfn.LET(_xlpm.d,$G7,_xlpm.k,_xlfn.CONCAT(LEFT(TRIM(B$1),1),"*"),COUNTIF(_xlpm.d,_xlpm.k))</f>
        <v>0</v>
      </c>
      <c r="C7" s="1">
        <f>_xlfn.LET(_xlpm.d,$G7,_xlpm.k,_xlfn.CONCAT(LEFT(TRIM(C$1),1),"*"),COUNTIF(_xlpm.d,_xlpm.k))</f>
        <v>0</v>
      </c>
      <c r="D7" s="1">
        <f>_xlfn.LET(_xlpm.d,$G7,_xlpm.k,_xlfn.CONCAT(LEFT(TRIM(D$1),1),"*"),COUNTIF(_xlpm.d,_xlpm.k))</f>
        <v>0</v>
      </c>
      <c r="E7" s="1">
        <f t="shared" si="16"/>
        <v>0.47712125471966244</v>
      </c>
      <c r="F7" s="7">
        <v>2</v>
      </c>
      <c r="G7" s="9" t="s">
        <v>1867</v>
      </c>
      <c r="H7" s="4" cm="1">
        <f t="array" ref="H7">F7/freq.sum.r6e</f>
        <v>1.5842839036755386E-4</v>
      </c>
      <c r="I7" s="4" t="str">
        <f t="shared" si="1"/>
        <v>yə</v>
      </c>
      <c r="J7" s="4" t="str">
        <f t="shared" si="2"/>
        <v>a</v>
      </c>
      <c r="K7" s="10">
        <f t="shared" si="3"/>
        <v>2</v>
      </c>
      <c r="L7" s="1">
        <f t="shared" si="4"/>
        <v>1</v>
      </c>
      <c r="M7" s="10">
        <f t="shared" si="5"/>
        <v>2</v>
      </c>
      <c r="N7" s="1" t="str">
        <f t="shared" si="6"/>
        <v>~a~</v>
      </c>
      <c r="O7" s="1" t="str">
        <f t="shared" si="7"/>
        <v>[yə]</v>
      </c>
      <c r="P7" s="3" cm="1">
        <f t="array" ref="P7">SUM(_xlfn._xlws.FILTER($H$2:$H$2454,_xlfn.MAP($N$2:$N$2454,_xlfn.LAMBDA(_xlpm.x,_xlpm.x=$N7))))</f>
        <v>2.8279467680608364E-2</v>
      </c>
      <c r="Q7" s="4">
        <f t="shared" si="8"/>
        <v>5.6022408963585435E-3</v>
      </c>
      <c r="R7" s="6" cm="1">
        <f t="array" ref="R7">SUM(_xlfn._xlws.FILTER($H$2:$H$2454,_xlfn.MAP($O$2:$O$2454,_xlfn.LAMBDA(_xlpm.x,_xlpm.x=$O7))))</f>
        <v>4.7528517110266159E-4</v>
      </c>
      <c r="S7" s="4">
        <f t="shared" si="9"/>
        <v>0.33333333333333331</v>
      </c>
      <c r="T7" s="4">
        <f t="shared" si="10"/>
        <v>3.165351167811642E-3</v>
      </c>
      <c r="U7" s="4">
        <f t="shared" si="11"/>
        <v>1.1019283746556474E-2</v>
      </c>
      <c r="V7" s="4">
        <f t="shared" si="12"/>
        <v>-1.7745169657285496</v>
      </c>
      <c r="W7" s="4" t="s">
        <v>5120</v>
      </c>
      <c r="X7" s="2" cm="1">
        <f t="array" ref="X7">SUM(_xlfn._xlws.FILTER($F$2:$F$2454,_xlfn.MAP($W$2:$W$2454,_xlfn.LAMBDA(_xlpm.x,_xlpm.x=$W7))))</f>
        <v>1666</v>
      </c>
      <c r="Y7" s="11">
        <f t="shared" si="13"/>
        <v>1.2004801920768306E-3</v>
      </c>
      <c r="Z7" s="4" t="s">
        <v>5101</v>
      </c>
      <c r="AA7" s="2" cm="1">
        <f t="array" ref="AA7">SUM(_xlfn._xlws.FILTER($F$2:$F$2454,_xlfn.MAP($Z$2:$Z$2454,_xlfn.LAMBDA(_xlpm.x,_xlpm.x=$Z7))))</f>
        <v>2255</v>
      </c>
      <c r="AB7" s="11">
        <f t="shared" si="14"/>
        <v>8.869179600886918E-4</v>
      </c>
      <c r="AC7" s="11">
        <f t="shared" si="15"/>
        <v>0.13147154914321055</v>
      </c>
      <c r="AG7" s="2"/>
      <c r="AL7" s="2"/>
      <c r="AM7" s="2"/>
    </row>
    <row r="8" spans="1:39">
      <c r="A8" s="1" t="str">
        <f t="shared" si="0"/>
        <v>~e~ : [yə]</v>
      </c>
      <c r="B8" s="1">
        <f>_xlfn.LET(_xlpm.d,$G8,_xlpm.k,_xlfn.CONCAT(LEFT(TRIM(B$1),1),"*"),COUNTIF(_xlpm.d,_xlpm.k))</f>
        <v>0</v>
      </c>
      <c r="C8" s="1">
        <f>_xlfn.LET(_xlpm.d,$G8,_xlpm.k,_xlfn.CONCAT(LEFT(TRIM(C$1),1),"*"),COUNTIF(_xlpm.d,_xlpm.k))</f>
        <v>0</v>
      </c>
      <c r="D8" s="1">
        <f>_xlfn.LET(_xlpm.d,$G8,_xlpm.k,_xlfn.CONCAT(LEFT(TRIM(D$1),1),"*"),COUNTIF(_xlpm.d,_xlpm.k))</f>
        <v>0</v>
      </c>
      <c r="E8" s="1">
        <f t="shared" si="16"/>
        <v>0.60205999132796229</v>
      </c>
      <c r="F8" s="7">
        <v>3</v>
      </c>
      <c r="G8" s="9" t="s">
        <v>1808</v>
      </c>
      <c r="H8" s="4" cm="1">
        <f t="array" ref="H8">F8/freq.sum.r6e</f>
        <v>2.376425855513308E-4</v>
      </c>
      <c r="I8" s="4" t="str">
        <f t="shared" si="1"/>
        <v>yə</v>
      </c>
      <c r="J8" s="4" t="str">
        <f t="shared" si="2"/>
        <v>e</v>
      </c>
      <c r="K8" s="10">
        <f t="shared" si="3"/>
        <v>2</v>
      </c>
      <c r="L8" s="1">
        <f t="shared" si="4"/>
        <v>1</v>
      </c>
      <c r="M8" s="10">
        <f t="shared" si="5"/>
        <v>2</v>
      </c>
      <c r="N8" s="1" t="str">
        <f t="shared" si="6"/>
        <v>~e~</v>
      </c>
      <c r="O8" s="1" t="str">
        <f t="shared" si="7"/>
        <v>[yə]</v>
      </c>
      <c r="P8" s="3" cm="1">
        <f t="array" ref="P8">SUM(_xlfn._xlws.FILTER($H$2:$H$2454,_xlfn.MAP($N$2:$N$2454,_xlfn.LAMBDA(_xlpm.x,_xlpm.x=$N8))))</f>
        <v>1.758555133079848E-2</v>
      </c>
      <c r="Q8" s="4">
        <f t="shared" si="8"/>
        <v>1.3513513513513513E-2</v>
      </c>
      <c r="R8" s="6" cm="1">
        <f t="array" ref="R8">SUM(_xlfn._xlws.FILTER($H$2:$H$2454,_xlfn.MAP($O$2:$O$2454,_xlfn.LAMBDA(_xlpm.x,_xlpm.x=$O8))))</f>
        <v>4.7528517110266159E-4</v>
      </c>
      <c r="S8" s="4">
        <f t="shared" si="9"/>
        <v>0.5</v>
      </c>
      <c r="T8" s="4">
        <f t="shared" si="10"/>
        <v>9.5388482409954258E-3</v>
      </c>
      <c r="U8" s="4">
        <f t="shared" si="11"/>
        <v>2.6315789473684209E-2</v>
      </c>
      <c r="V8" s="4">
        <f t="shared" si="12"/>
        <v>-1.568201724066995</v>
      </c>
      <c r="W8" s="4" t="s">
        <v>5121</v>
      </c>
      <c r="X8" s="2" cm="1">
        <f t="array" ref="X8">SUM(_xlfn._xlws.FILTER($F$2:$F$2454,_xlfn.MAP($W$2:$W$2454,_xlfn.LAMBDA(_xlpm.x,_xlpm.x=$W8))))</f>
        <v>2896</v>
      </c>
      <c r="Y8" s="11">
        <f t="shared" si="13"/>
        <v>1.0359116022099447E-3</v>
      </c>
      <c r="Z8" s="4" t="s">
        <v>5101</v>
      </c>
      <c r="AA8" s="2" cm="1">
        <f t="array" ref="AA8">SUM(_xlfn._xlws.FILTER($F$2:$F$2454,_xlfn.MAP($Z$2:$Z$2454,_xlfn.LAMBDA(_xlpm.x,_xlpm.x=$Z8))))</f>
        <v>2255</v>
      </c>
      <c r="AB8" s="11">
        <f t="shared" si="14"/>
        <v>1.3303769401330377E-3</v>
      </c>
      <c r="AC8" s="11">
        <f t="shared" si="15"/>
        <v>-0.10865201131112999</v>
      </c>
      <c r="AG8" s="2"/>
      <c r="AL8" s="2"/>
      <c r="AM8" s="2"/>
    </row>
    <row r="9" spans="1:39">
      <c r="A9" s="1" t="str">
        <f t="shared" si="0"/>
        <v>~e~ : [ɜ]</v>
      </c>
      <c r="B9" s="1">
        <f>_xlfn.LET(_xlpm.d,$G9,_xlpm.k,_xlfn.CONCAT(LEFT(TRIM(B$1),1),"*"),COUNTIF(_xlpm.d,_xlpm.k))</f>
        <v>0</v>
      </c>
      <c r="C9" s="1">
        <f>_xlfn.LET(_xlpm.d,$G9,_xlpm.k,_xlfn.CONCAT(LEFT(TRIM(C$1),1),"*"),COUNTIF(_xlpm.d,_xlpm.k))</f>
        <v>0</v>
      </c>
      <c r="D9" s="1">
        <f>_xlfn.LET(_xlpm.d,$G9,_xlpm.k,_xlfn.CONCAT(LEFT(TRIM(D$1),1),"*"),COUNTIF(_xlpm.d,_xlpm.k))</f>
        <v>0</v>
      </c>
      <c r="E9" s="1">
        <f t="shared" si="16"/>
        <v>0.30102999566398114</v>
      </c>
      <c r="F9" s="7">
        <v>1</v>
      </c>
      <c r="G9" s="9" t="s">
        <v>2314</v>
      </c>
      <c r="H9" s="4" cm="1">
        <f t="array" ref="H9">F9/freq.sum.r6e</f>
        <v>7.9214195183776928E-5</v>
      </c>
      <c r="I9" s="1" t="str">
        <f t="shared" si="1"/>
        <v>ɜ</v>
      </c>
      <c r="J9" s="1" t="str">
        <f t="shared" si="2"/>
        <v>e</v>
      </c>
      <c r="K9" s="10">
        <f t="shared" si="3"/>
        <v>1</v>
      </c>
      <c r="L9" s="1">
        <f t="shared" si="4"/>
        <v>1</v>
      </c>
      <c r="M9" s="10">
        <f t="shared" si="5"/>
        <v>1</v>
      </c>
      <c r="N9" s="1" t="str">
        <f t="shared" si="6"/>
        <v>~e~</v>
      </c>
      <c r="O9" s="1" t="str">
        <f t="shared" si="7"/>
        <v>[ɜ]</v>
      </c>
      <c r="P9" s="3" cm="1">
        <f t="array" ref="P9">SUM(_xlfn._xlws.FILTER($H$2:$H$2454,_xlfn.MAP($N$2:$N$2454,_xlfn.LAMBDA(_xlpm.x,_xlpm.x=$N9))))</f>
        <v>1.758555133079848E-2</v>
      </c>
      <c r="Q9" s="4">
        <f t="shared" si="8"/>
        <v>4.5045045045045036E-3</v>
      </c>
      <c r="R9" s="6" cm="1">
        <f t="array" ref="R9">SUM(_xlfn._xlws.FILTER($H$2:$H$2454,_xlfn.MAP($O$2:$O$2454,_xlfn.LAMBDA(_xlpm.x,_xlpm.x=$O9))))</f>
        <v>7.9214195183776931E-4</v>
      </c>
      <c r="S9" s="4">
        <f t="shared" si="9"/>
        <v>9.9999999999999992E-2</v>
      </c>
      <c r="T9" s="4">
        <f t="shared" si="10"/>
        <v>1.2381707693056316E-3</v>
      </c>
      <c r="U9" s="4">
        <f t="shared" si="11"/>
        <v>8.6206896551724137E-3</v>
      </c>
      <c r="V9" s="4">
        <f t="shared" si="12"/>
        <v>-1.3463529744506386</v>
      </c>
      <c r="W9" s="4" t="s">
        <v>5121</v>
      </c>
      <c r="X9" s="2" cm="1">
        <f t="array" ref="X9">SUM(_xlfn._xlws.FILTER($F$2:$F$2454,_xlfn.MAP($W$2:$W$2454,_xlfn.LAMBDA(_xlpm.x,_xlpm.x=$W9))))</f>
        <v>2896</v>
      </c>
      <c r="Y9" s="11">
        <f t="shared" si="13"/>
        <v>3.453038674033149E-4</v>
      </c>
      <c r="Z9" s="4" t="s">
        <v>5112</v>
      </c>
      <c r="AA9" s="2" cm="1">
        <f t="array" ref="AA9">SUM(_xlfn._xlws.FILTER($F$2:$F$2454,_xlfn.MAP($Z$2:$Z$2454,_xlfn.LAMBDA(_xlpm.x,_xlpm.x=$Z9))))</f>
        <v>192</v>
      </c>
      <c r="AB9" s="11">
        <f t="shared" si="14"/>
        <v>5.208333333333333E-3</v>
      </c>
      <c r="AC9" s="11">
        <f t="shared" si="15"/>
        <v>-1.1784973288215597</v>
      </c>
      <c r="AG9" s="2"/>
      <c r="AL9" s="2"/>
      <c r="AM9" s="2"/>
    </row>
    <row r="10" spans="1:39">
      <c r="A10" s="1" t="str">
        <f t="shared" si="0"/>
        <v>~r~ : [wə]</v>
      </c>
      <c r="B10" s="1">
        <f>_xlfn.LET(_xlpm.d,$G10,_xlpm.k,_xlfn.CONCAT(LEFT(TRIM(B$1),1),"*"),COUNTIF(_xlpm.d,_xlpm.k))</f>
        <v>0</v>
      </c>
      <c r="C10" s="1">
        <f>_xlfn.LET(_xlpm.d,$G10,_xlpm.k,_xlfn.CONCAT(LEFT(TRIM(C$1),1),"*"),COUNTIF(_xlpm.d,_xlpm.k))</f>
        <v>0</v>
      </c>
      <c r="D10" s="1">
        <f>_xlfn.LET(_xlpm.d,$G10,_xlpm.k,_xlfn.CONCAT(LEFT(TRIM(D$1),1),"*"),COUNTIF(_xlpm.d,_xlpm.k))</f>
        <v>0</v>
      </c>
      <c r="E10" s="1">
        <f t="shared" si="16"/>
        <v>0.60205999132796229</v>
      </c>
      <c r="F10" s="7">
        <v>3</v>
      </c>
      <c r="G10" s="9" t="s">
        <v>1823</v>
      </c>
      <c r="H10" s="4" cm="1">
        <f t="array" ref="H10">F10/freq.sum.r6e</f>
        <v>2.376425855513308E-4</v>
      </c>
      <c r="I10" s="4" t="str">
        <f t="shared" si="1"/>
        <v>wə</v>
      </c>
      <c r="J10" s="4" t="str">
        <f t="shared" si="2"/>
        <v>r</v>
      </c>
      <c r="K10" s="10">
        <f t="shared" si="3"/>
        <v>2</v>
      </c>
      <c r="L10" s="1">
        <f t="shared" si="4"/>
        <v>1</v>
      </c>
      <c r="M10" s="10">
        <f t="shared" si="5"/>
        <v>2</v>
      </c>
      <c r="N10" s="1" t="str">
        <f t="shared" si="6"/>
        <v>~r~</v>
      </c>
      <c r="O10" s="1" t="str">
        <f t="shared" si="7"/>
        <v>[wə]</v>
      </c>
      <c r="P10" s="3" cm="1">
        <f t="array" ref="P10">SUM(_xlfn._xlws.FILTER($H$2:$H$2454,_xlfn.MAP($N$2:$N$2454,_xlfn.LAMBDA(_xlpm.x,_xlpm.x=$N10))))</f>
        <v>3.121039290240811E-2</v>
      </c>
      <c r="Q10" s="4">
        <f t="shared" si="8"/>
        <v>7.6142131979695434E-3</v>
      </c>
      <c r="R10" s="6" cm="1">
        <f t="array" ref="R10">SUM(_xlfn._xlws.FILTER($H$2:$H$2454,_xlfn.MAP($O$2:$O$2454,_xlfn.LAMBDA(_xlpm.x,_xlpm.x=$O10))))</f>
        <v>2.0595690747781999E-3</v>
      </c>
      <c r="S10" s="4">
        <f t="shared" si="9"/>
        <v>0.1153846153846154</v>
      </c>
      <c r="T10" s="4">
        <f t="shared" si="10"/>
        <v>5.17823190225466E-3</v>
      </c>
      <c r="U10" s="4">
        <f t="shared" si="11"/>
        <v>1.4285714285714287E-2</v>
      </c>
      <c r="V10" s="4">
        <f t="shared" si="12"/>
        <v>-1.1805228738547562</v>
      </c>
      <c r="W10" s="4"/>
      <c r="X10" s="2" cm="1">
        <f t="array" ref="X10">SUM(_xlfn._xlws.FILTER($F$2:$F$2454,_xlfn.MAP($W$2:$W$2454,_xlfn.LAMBDA(_xlpm.x,_xlpm.x=$W10))))</f>
        <v>2988</v>
      </c>
      <c r="Y10" s="11">
        <f t="shared" si="13"/>
        <v>1.004016064257028E-3</v>
      </c>
      <c r="Z10" s="4" t="s">
        <v>5101</v>
      </c>
      <c r="AA10" s="2" cm="1">
        <f t="array" ref="AA10">SUM(_xlfn._xlws.FILTER($F$2:$F$2454,_xlfn.MAP($Z$2:$Z$2454,_xlfn.LAMBDA(_xlpm.x,_xlpm.x=$Z10))))</f>
        <v>2255</v>
      </c>
      <c r="AB10" s="11">
        <f t="shared" si="14"/>
        <v>1.3303769401330377E-3</v>
      </c>
      <c r="AC10" s="11">
        <f t="shared" si="15"/>
        <v>-0.12223404692938186</v>
      </c>
      <c r="AG10" s="2"/>
      <c r="AL10" s="2"/>
      <c r="AM10" s="2"/>
    </row>
    <row r="11" spans="1:39">
      <c r="A11" s="1" t="str">
        <f t="shared" si="0"/>
        <v>~a~ : [ʌ]</v>
      </c>
      <c r="B11" s="1">
        <f>_xlfn.LET(_xlpm.d,$G11,_xlpm.k,_xlfn.CONCAT(LEFT(TRIM(B$1),1),"*"),COUNTIF(_xlpm.d,_xlpm.k))</f>
        <v>0</v>
      </c>
      <c r="C11" s="1">
        <f>_xlfn.LET(_xlpm.d,$G11,_xlpm.k,_xlfn.CONCAT(LEFT(TRIM(C$1),1),"*"),COUNTIF(_xlpm.d,_xlpm.k))</f>
        <v>0</v>
      </c>
      <c r="D11" s="1">
        <f>_xlfn.LET(_xlpm.d,$G11,_xlpm.k,_xlfn.CONCAT(LEFT(TRIM(D$1),1),"*"),COUNTIF(_xlpm.d,_xlpm.k))</f>
        <v>0</v>
      </c>
      <c r="E11" s="1">
        <f t="shared" si="16"/>
        <v>0.30102999566398114</v>
      </c>
      <c r="F11" s="7">
        <v>1</v>
      </c>
      <c r="G11" s="9" t="s">
        <v>2313</v>
      </c>
      <c r="H11" s="4" cm="1">
        <f t="array" ref="H11">F11/freq.sum.r6e</f>
        <v>7.9214195183776928E-5</v>
      </c>
      <c r="I11" s="4" t="str">
        <f t="shared" si="1"/>
        <v>ʌ</v>
      </c>
      <c r="J11" s="4" t="str">
        <f t="shared" si="2"/>
        <v>a</v>
      </c>
      <c r="K11" s="10">
        <f t="shared" si="3"/>
        <v>1</v>
      </c>
      <c r="L11" s="1">
        <f t="shared" si="4"/>
        <v>1</v>
      </c>
      <c r="M11" s="10">
        <f t="shared" si="5"/>
        <v>1</v>
      </c>
      <c r="N11" s="1" t="str">
        <f t="shared" si="6"/>
        <v>~a~</v>
      </c>
      <c r="O11" s="1" t="str">
        <f t="shared" si="7"/>
        <v>[ʌ]</v>
      </c>
      <c r="P11" s="3" cm="1">
        <f t="array" ref="P11">SUM(_xlfn._xlws.FILTER($H$2:$H$2454,_xlfn.MAP($N$2:$N$2454,_xlfn.LAMBDA(_xlpm.x,_xlpm.x=$N11))))</f>
        <v>2.8279467680608364E-2</v>
      </c>
      <c r="Q11" s="4">
        <f t="shared" si="8"/>
        <v>2.8011204481792717E-3</v>
      </c>
      <c r="R11" s="6" cm="1">
        <f t="array" ref="R11">SUM(_xlfn._xlws.FILTER($H$2:$H$2454,_xlfn.MAP($O$2:$O$2454,_xlfn.LAMBDA(_xlpm.x,_xlpm.x=$O11))))</f>
        <v>1.9011406844106462E-3</v>
      </c>
      <c r="S11" s="4">
        <f t="shared" si="9"/>
        <v>4.1666666666666671E-2</v>
      </c>
      <c r="T11" s="4">
        <f t="shared" si="10"/>
        <v>7.5395175453781254E-4</v>
      </c>
      <c r="U11" s="4">
        <f t="shared" si="11"/>
        <v>5.2493438320209982E-3</v>
      </c>
      <c r="V11" s="4">
        <f t="shared" si="12"/>
        <v>-1.1724569744005873</v>
      </c>
      <c r="W11" s="4" t="s">
        <v>5120</v>
      </c>
      <c r="X11" s="2" cm="1">
        <f t="array" ref="X11">SUM(_xlfn._xlws.FILTER($F$2:$F$2454,_xlfn.MAP($W$2:$W$2454,_xlfn.LAMBDA(_xlpm.x,_xlpm.x=$W11))))</f>
        <v>1666</v>
      </c>
      <c r="Y11" s="11">
        <f t="shared" si="13"/>
        <v>6.0024009603841532E-4</v>
      </c>
      <c r="Z11" s="4" t="s">
        <v>5113</v>
      </c>
      <c r="AA11" s="2" cm="1">
        <f t="array" ref="AA11">SUM(_xlfn._xlws.FILTER($F$2:$F$2454,_xlfn.MAP($Z$2:$Z$2454,_xlfn.LAMBDA(_xlpm.x,_xlpm.x=$Z11))))</f>
        <v>309</v>
      </c>
      <c r="AB11" s="11">
        <f t="shared" si="14"/>
        <v>3.2362459546925568E-3</v>
      </c>
      <c r="AC11" s="11">
        <f t="shared" si="15"/>
        <v>-0.73171651764593426</v>
      </c>
      <c r="AG11" s="2"/>
      <c r="AL11" s="2"/>
      <c r="AM11" s="2"/>
    </row>
    <row r="12" spans="1:39">
      <c r="A12" s="1" t="str">
        <f t="shared" si="0"/>
        <v>~a~ : [wə]</v>
      </c>
      <c r="B12" s="1">
        <f>_xlfn.LET(_xlpm.d,$G12,_xlpm.k,_xlfn.CONCAT(LEFT(TRIM(B$1),1),"*"),COUNTIF(_xlpm.d,_xlpm.k))</f>
        <v>0</v>
      </c>
      <c r="C12" s="1">
        <f>_xlfn.LET(_xlpm.d,$G12,_xlpm.k,_xlfn.CONCAT(LEFT(TRIM(C$1),1),"*"),COUNTIF(_xlpm.d,_xlpm.k))</f>
        <v>0</v>
      </c>
      <c r="D12" s="1">
        <f>_xlfn.LET(_xlpm.d,$G12,_xlpm.k,_xlfn.CONCAT(LEFT(TRIM(D$1),1),"*"),COUNTIF(_xlpm.d,_xlpm.k))</f>
        <v>0</v>
      </c>
      <c r="E12" s="1">
        <f t="shared" si="16"/>
        <v>0.95424250943932487</v>
      </c>
      <c r="F12" s="7">
        <v>8</v>
      </c>
      <c r="G12" s="9" t="s">
        <v>1693</v>
      </c>
      <c r="H12" s="4" cm="1">
        <f t="array" ref="H12">F12/freq.sum.r6e</f>
        <v>6.3371356147021542E-4</v>
      </c>
      <c r="I12" s="4" t="str">
        <f t="shared" si="1"/>
        <v>wə</v>
      </c>
      <c r="J12" s="4" t="str">
        <f t="shared" si="2"/>
        <v>a</v>
      </c>
      <c r="K12" s="10">
        <f t="shared" si="3"/>
        <v>2</v>
      </c>
      <c r="L12" s="1">
        <f t="shared" si="4"/>
        <v>1</v>
      </c>
      <c r="M12" s="10">
        <f t="shared" si="5"/>
        <v>2</v>
      </c>
      <c r="N12" s="1" t="str">
        <f t="shared" si="6"/>
        <v>~a~</v>
      </c>
      <c r="O12" s="1" t="str">
        <f t="shared" si="7"/>
        <v>[wə]</v>
      </c>
      <c r="P12" s="3" cm="1">
        <f t="array" ref="P12">SUM(_xlfn._xlws.FILTER($H$2:$H$2454,_xlfn.MAP($N$2:$N$2454,_xlfn.LAMBDA(_xlpm.x,_xlpm.x=$N12))))</f>
        <v>2.8279467680608364E-2</v>
      </c>
      <c r="Q12" s="4">
        <f t="shared" si="8"/>
        <v>2.2408963585434174E-2</v>
      </c>
      <c r="R12" s="6" cm="1">
        <f t="array" ref="R12">SUM(_xlfn._xlws.FILTER($H$2:$H$2454,_xlfn.MAP($O$2:$O$2454,_xlfn.LAMBDA(_xlpm.x,_xlpm.x=$O12))))</f>
        <v>2.0595690747781999E-3</v>
      </c>
      <c r="S12" s="4">
        <f t="shared" si="9"/>
        <v>0.30769230769230771</v>
      </c>
      <c r="T12" s="4">
        <f t="shared" si="10"/>
        <v>2.4000469429047024E-2</v>
      </c>
      <c r="U12" s="4">
        <f t="shared" si="11"/>
        <v>4.177545691906006E-2</v>
      </c>
      <c r="V12" s="4">
        <f t="shared" si="12"/>
        <v>-1.1376948681413752</v>
      </c>
      <c r="W12" s="4" t="s">
        <v>5120</v>
      </c>
      <c r="X12" s="2" cm="1">
        <f t="array" ref="X12">SUM(_xlfn._xlws.FILTER($F$2:$F$2454,_xlfn.MAP($W$2:$W$2454,_xlfn.LAMBDA(_xlpm.x,_xlpm.x=$W12))))</f>
        <v>1666</v>
      </c>
      <c r="Y12" s="11">
        <f t="shared" si="13"/>
        <v>4.8019207683073226E-3</v>
      </c>
      <c r="Z12" s="4" t="s">
        <v>5101</v>
      </c>
      <c r="AA12" s="2" cm="1">
        <f t="array" ref="AA12">SUM(_xlfn._xlws.FILTER($F$2:$F$2454,_xlfn.MAP($Z$2:$Z$2454,_xlfn.LAMBDA(_xlpm.x,_xlpm.x=$Z12))))</f>
        <v>2255</v>
      </c>
      <c r="AB12" s="11">
        <f t="shared" si="14"/>
        <v>3.5476718403547672E-3</v>
      </c>
      <c r="AC12" s="11">
        <f t="shared" si="15"/>
        <v>0.13147154914321055</v>
      </c>
      <c r="AG12" s="2"/>
      <c r="AL12" s="2"/>
      <c r="AM12" s="2"/>
    </row>
    <row r="13" spans="1:39">
      <c r="A13" s="1" t="str">
        <f t="shared" si="0"/>
        <v>~i~ : [wɑ]</v>
      </c>
      <c r="B13" s="1">
        <f>_xlfn.LET(_xlpm.d,$G13,_xlpm.k,_xlfn.CONCAT(LEFT(TRIM(B$1),1),"*"),COUNTIF(_xlpm.d,_xlpm.k))</f>
        <v>0</v>
      </c>
      <c r="C13" s="1">
        <f>_xlfn.LET(_xlpm.d,$G13,_xlpm.k,_xlfn.CONCAT(LEFT(TRIM(C$1),1),"*"),COUNTIF(_xlpm.d,_xlpm.k))</f>
        <v>0</v>
      </c>
      <c r="D13" s="1">
        <f>_xlfn.LET(_xlpm.d,$G13,_xlpm.k,_xlfn.CONCAT(LEFT(TRIM(D$1),1),"*"),COUNTIF(_xlpm.d,_xlpm.k))</f>
        <v>0</v>
      </c>
      <c r="E13" s="1">
        <f t="shared" si="16"/>
        <v>0.30102999566398114</v>
      </c>
      <c r="F13" s="7">
        <v>1</v>
      </c>
      <c r="G13" s="9" t="s">
        <v>2290</v>
      </c>
      <c r="H13" s="4" cm="1">
        <f t="array" ref="H13">F13/freq.sum.r6e</f>
        <v>7.9214195183776928E-5</v>
      </c>
      <c r="I13" s="4" t="str">
        <f t="shared" si="1"/>
        <v>wɑ</v>
      </c>
      <c r="J13" s="4" t="str">
        <f t="shared" si="2"/>
        <v>i</v>
      </c>
      <c r="K13" s="10">
        <f t="shared" si="3"/>
        <v>2</v>
      </c>
      <c r="L13" s="1">
        <f t="shared" si="4"/>
        <v>1</v>
      </c>
      <c r="M13" s="10">
        <f t="shared" si="5"/>
        <v>2</v>
      </c>
      <c r="N13" s="1" t="str">
        <f t="shared" si="6"/>
        <v>~i~</v>
      </c>
      <c r="O13" s="1" t="str">
        <f t="shared" si="7"/>
        <v>[wɑ]</v>
      </c>
      <c r="P13" s="3" cm="1">
        <f t="array" ref="P13">SUM(_xlfn._xlws.FILTER($H$2:$H$2454,_xlfn.MAP($N$2:$N$2454,_xlfn.LAMBDA(_xlpm.x,_xlpm.x=$N13))))</f>
        <v>1.370405576679341E-2</v>
      </c>
      <c r="Q13" s="4">
        <f t="shared" si="8"/>
        <v>5.7803468208092483E-3</v>
      </c>
      <c r="R13" s="6" cm="1">
        <f t="array" ref="R13">SUM(_xlfn._xlws.FILTER($H$2:$H$2454,_xlfn.MAP($O$2:$O$2454,_xlfn.LAMBDA(_xlpm.x,_xlpm.x=$O13))))</f>
        <v>1.0297845373891002E-3</v>
      </c>
      <c r="S13" s="4">
        <f t="shared" si="9"/>
        <v>7.6923076923076913E-2</v>
      </c>
      <c r="T13" s="4">
        <f t="shared" si="10"/>
        <v>1.9487969524614312E-3</v>
      </c>
      <c r="U13" s="4">
        <f t="shared" si="11"/>
        <v>1.0752688172043012E-2</v>
      </c>
      <c r="V13" s="4">
        <f t="shared" si="12"/>
        <v>-1.1241027508219585</v>
      </c>
      <c r="W13" s="4" t="s">
        <v>5110</v>
      </c>
      <c r="X13" s="2" cm="1">
        <f t="array" ref="X13">SUM(_xlfn._xlws.FILTER($F$2:$F$2454,_xlfn.MAP($W$2:$W$2454,_xlfn.LAMBDA(_xlpm.x,_xlpm.x=$W13))))</f>
        <v>1594</v>
      </c>
      <c r="Y13" s="11">
        <f t="shared" si="13"/>
        <v>6.2735257214554575E-4</v>
      </c>
      <c r="Z13" s="4" t="s">
        <v>5105</v>
      </c>
      <c r="AA13" s="2" cm="1">
        <f t="array" ref="AA13">SUM(_xlfn._xlws.FILTER($F$2:$F$2454,_xlfn.MAP($Z$2:$Z$2454,_xlfn.LAMBDA(_xlpm.x,_xlpm.x=$Z13))))</f>
        <v>436</v>
      </c>
      <c r="AB13" s="11">
        <f t="shared" si="14"/>
        <v>2.2935779816513763E-3</v>
      </c>
      <c r="AC13" s="11">
        <f t="shared" si="15"/>
        <v>-0.56300182779150754</v>
      </c>
      <c r="AG13" s="2"/>
      <c r="AL13" s="2"/>
      <c r="AM13" s="2"/>
    </row>
    <row r="14" spans="1:39">
      <c r="A14" s="1" t="str">
        <f t="shared" si="0"/>
        <v>~a~ : [eɪ]</v>
      </c>
      <c r="B14" s="1">
        <f>_xlfn.LET(_xlpm.d,$G14,_xlpm.k,_xlfn.CONCAT(LEFT(TRIM(B$1),1),"*"),COUNTIF(_xlpm.d,_xlpm.k))</f>
        <v>0</v>
      </c>
      <c r="C14" s="1">
        <f>_xlfn.LET(_xlpm.d,$G14,_xlpm.k,_xlfn.CONCAT(LEFT(TRIM(C$1),1),"*"),COUNTIF(_xlpm.d,_xlpm.k))</f>
        <v>0</v>
      </c>
      <c r="D14" s="1">
        <f>_xlfn.LET(_xlpm.d,$G14,_xlpm.k,_xlfn.CONCAT(LEFT(TRIM(D$1),1),"*"),COUNTIF(_xlpm.d,_xlpm.k))</f>
        <v>0</v>
      </c>
      <c r="E14" s="1">
        <f t="shared" si="16"/>
        <v>1.3802112417116059</v>
      </c>
      <c r="F14" s="7">
        <v>23</v>
      </c>
      <c r="G14" s="9" t="s">
        <v>1321</v>
      </c>
      <c r="H14" s="4" cm="1">
        <f t="array" ref="H14">F14/freq.sum.r6e</f>
        <v>1.8219264892268695E-3</v>
      </c>
      <c r="I14" s="4" t="str">
        <f t="shared" si="1"/>
        <v>eɪ</v>
      </c>
      <c r="J14" s="4" t="str">
        <f t="shared" si="2"/>
        <v>a</v>
      </c>
      <c r="K14" s="10">
        <f t="shared" si="3"/>
        <v>2</v>
      </c>
      <c r="L14" s="1">
        <f t="shared" si="4"/>
        <v>1</v>
      </c>
      <c r="M14" s="10">
        <f t="shared" si="5"/>
        <v>2</v>
      </c>
      <c r="N14" s="1" t="str">
        <f t="shared" si="6"/>
        <v>~a~</v>
      </c>
      <c r="O14" s="1" t="str">
        <f t="shared" si="7"/>
        <v>[eɪ]</v>
      </c>
      <c r="P14" s="3" cm="1">
        <f t="array" ref="P14">SUM(_xlfn._xlws.FILTER($H$2:$H$2454,_xlfn.MAP($N$2:$N$2454,_xlfn.LAMBDA(_xlpm.x,_xlpm.x=$N14))))</f>
        <v>2.8279467680608364E-2</v>
      </c>
      <c r="Q14" s="4">
        <f t="shared" si="8"/>
        <v>6.4425770308123256E-2</v>
      </c>
      <c r="R14" s="6" cm="1">
        <f t="array" ref="R14">SUM(_xlfn._xlws.FILTER($H$2:$H$2454,_xlfn.MAP($O$2:$O$2454,_xlfn.LAMBDA(_xlpm.x,_xlpm.x=$O14))))</f>
        <v>2.1387832699619773E-3</v>
      </c>
      <c r="S14" s="4">
        <f t="shared" si="9"/>
        <v>0.85185185185185186</v>
      </c>
      <c r="T14" s="4">
        <f t="shared" si="10"/>
        <v>9.9543277442499217E-2</v>
      </c>
      <c r="U14" s="4">
        <f t="shared" si="11"/>
        <v>0.11979166666666667</v>
      </c>
      <c r="V14" s="4">
        <f t="shared" si="12"/>
        <v>-1.1213044519532058</v>
      </c>
      <c r="W14" s="4" t="s">
        <v>5120</v>
      </c>
      <c r="X14" s="2" cm="1">
        <f t="array" ref="X14">SUM(_xlfn._xlws.FILTER($F$2:$F$2454,_xlfn.MAP($W$2:$W$2454,_xlfn.LAMBDA(_xlpm.x,_xlpm.x=$W14))))</f>
        <v>1666</v>
      </c>
      <c r="Y14" s="11">
        <f t="shared" si="13"/>
        <v>1.3805522208883553E-2</v>
      </c>
      <c r="Z14" s="4" t="s">
        <v>5108</v>
      </c>
      <c r="AA14" s="2" cm="1">
        <f t="array" ref="AA14">SUM(_xlfn._xlws.FILTER($F$2:$F$2454,_xlfn.MAP($Z$2:$Z$2454,_xlfn.LAMBDA(_xlpm.x,_xlpm.x=$Z14))))</f>
        <v>475</v>
      </c>
      <c r="AB14" s="11">
        <f t="shared" si="14"/>
        <v>4.8421052631578948E-2</v>
      </c>
      <c r="AC14" s="11">
        <f t="shared" si="15"/>
        <v>-0.5449813874459023</v>
      </c>
      <c r="AG14" s="2"/>
      <c r="AL14" s="2"/>
      <c r="AM14" s="2"/>
    </row>
    <row r="15" spans="1:39">
      <c r="A15" s="1" t="str">
        <f t="shared" si="0"/>
        <v>~e~ : [i]</v>
      </c>
      <c r="B15" s="1">
        <f>_xlfn.LET(_xlpm.d,$G15,_xlpm.k,_xlfn.CONCAT(LEFT(TRIM(B$1),1),"*"),COUNTIF(_xlpm.d,_xlpm.k))</f>
        <v>0</v>
      </c>
      <c r="C15" s="1">
        <f>_xlfn.LET(_xlpm.d,$G15,_xlpm.k,_xlfn.CONCAT(LEFT(TRIM(C$1),1),"*"),COUNTIF(_xlpm.d,_xlpm.k))</f>
        <v>0</v>
      </c>
      <c r="D15" s="1">
        <f>_xlfn.LET(_xlpm.d,$G15,_xlpm.k,_xlfn.CONCAT(LEFT(TRIM(D$1),1),"*"),COUNTIF(_xlpm.d,_xlpm.k))</f>
        <v>0</v>
      </c>
      <c r="E15" s="1">
        <f t="shared" si="16"/>
        <v>0.77815125038364352</v>
      </c>
      <c r="F15" s="7">
        <v>5</v>
      </c>
      <c r="G15" s="9" t="s">
        <v>71</v>
      </c>
      <c r="H15" s="4" cm="1">
        <f t="array" ref="H15">F15/freq.sum.r6e</f>
        <v>3.9607097591888465E-4</v>
      </c>
      <c r="I15" s="1" t="str">
        <f t="shared" si="1"/>
        <v>i</v>
      </c>
      <c r="J15" s="1" t="str">
        <f t="shared" si="2"/>
        <v>e</v>
      </c>
      <c r="K15" s="10">
        <f t="shared" si="3"/>
        <v>1</v>
      </c>
      <c r="L15" s="1">
        <f t="shared" si="4"/>
        <v>1</v>
      </c>
      <c r="M15" s="10">
        <f t="shared" si="5"/>
        <v>1</v>
      </c>
      <c r="N15" s="1" t="str">
        <f t="shared" si="6"/>
        <v>~e~</v>
      </c>
      <c r="O15" s="1" t="str">
        <f t="shared" si="7"/>
        <v>[i]</v>
      </c>
      <c r="P15" s="3" cm="1">
        <f t="array" ref="P15">SUM(_xlfn._xlws.FILTER($H$2:$H$2454,_xlfn.MAP($N$2:$N$2454,_xlfn.LAMBDA(_xlpm.x,_xlpm.x=$N15))))</f>
        <v>1.758555133079848E-2</v>
      </c>
      <c r="Q15" s="4">
        <f t="shared" si="8"/>
        <v>2.2522522522522521E-2</v>
      </c>
      <c r="R15" s="6" cm="1">
        <f t="array" ref="R15">SUM(_xlfn._xlws.FILTER($H$2:$H$2454,_xlfn.MAP($O$2:$O$2454,_xlfn.LAMBDA(_xlpm.x,_xlpm.x=$O15))))</f>
        <v>1.3466413181242077E-3</v>
      </c>
      <c r="S15" s="4">
        <f t="shared" si="9"/>
        <v>0.29411764705882354</v>
      </c>
      <c r="T15" s="4">
        <f t="shared" si="10"/>
        <v>1.5534414265469382E-2</v>
      </c>
      <c r="U15" s="4">
        <f t="shared" si="11"/>
        <v>4.1841004184100417E-2</v>
      </c>
      <c r="V15" s="4">
        <f t="shared" si="12"/>
        <v>-1.1159040530723647</v>
      </c>
      <c r="W15" s="4" t="s">
        <v>5121</v>
      </c>
      <c r="X15" s="2" cm="1">
        <f t="array" ref="X15">SUM(_xlfn._xlws.FILTER($F$2:$F$2454,_xlfn.MAP($W$2:$W$2454,_xlfn.LAMBDA(_xlpm.x,_xlpm.x=$W15))))</f>
        <v>2896</v>
      </c>
      <c r="Y15" s="11">
        <f t="shared" si="13"/>
        <v>1.7265193370165745E-3</v>
      </c>
      <c r="Z15" s="4" t="s">
        <v>5110</v>
      </c>
      <c r="AA15" s="2" cm="1">
        <f t="array" ref="AA15">SUM(_xlfn._xlws.FILTER($F$2:$F$2454,_xlfn.MAP($Z$2:$Z$2454,_xlfn.LAMBDA(_xlpm.x,_xlpm.x=$Z15))))</f>
        <v>354</v>
      </c>
      <c r="AB15" s="11">
        <f t="shared" si="14"/>
        <v>1.4124293785310734E-2</v>
      </c>
      <c r="AC15" s="11">
        <f t="shared" si="15"/>
        <v>-0.91279529549932148</v>
      </c>
      <c r="AG15" s="2"/>
      <c r="AL15" s="2"/>
      <c r="AM15" s="2"/>
    </row>
    <row r="16" spans="1:39">
      <c r="A16" s="1" t="str">
        <f t="shared" si="0"/>
        <v>~a~ : [wɛ]</v>
      </c>
      <c r="B16" s="1">
        <f>_xlfn.LET(_xlpm.d,$G16,_xlpm.k,_xlfn.CONCAT(LEFT(TRIM(B$1),1),"*"),COUNTIF(_xlpm.d,_xlpm.k))</f>
        <v>0</v>
      </c>
      <c r="C16" s="1">
        <f>_xlfn.LET(_xlpm.d,$G16,_xlpm.k,_xlfn.CONCAT(LEFT(TRIM(C$1),1),"*"),COUNTIF(_xlpm.d,_xlpm.k))</f>
        <v>0</v>
      </c>
      <c r="D16" s="1">
        <f>_xlfn.LET(_xlpm.d,$G16,_xlpm.k,_xlfn.CONCAT(LEFT(TRIM(D$1),1),"*"),COUNTIF(_xlpm.d,_xlpm.k))</f>
        <v>0</v>
      </c>
      <c r="E16" s="1">
        <f t="shared" si="16"/>
        <v>0.30102999566398114</v>
      </c>
      <c r="F16" s="7">
        <v>1</v>
      </c>
      <c r="G16" s="9" t="s">
        <v>1870</v>
      </c>
      <c r="H16" s="4" cm="1">
        <f t="array" ref="H16">F16/freq.sum.r6e</f>
        <v>7.9214195183776928E-5</v>
      </c>
      <c r="I16" s="1" t="str">
        <f t="shared" si="1"/>
        <v>wɛ</v>
      </c>
      <c r="J16" s="1" t="str">
        <f t="shared" si="2"/>
        <v>a</v>
      </c>
      <c r="K16" s="10">
        <f t="shared" si="3"/>
        <v>2</v>
      </c>
      <c r="L16" s="1">
        <f t="shared" si="4"/>
        <v>1</v>
      </c>
      <c r="M16" s="10">
        <f t="shared" si="5"/>
        <v>2</v>
      </c>
      <c r="N16" s="1" t="str">
        <f t="shared" si="6"/>
        <v>~a~</v>
      </c>
      <c r="O16" s="1" t="str">
        <f t="shared" si="7"/>
        <v>[wɛ]</v>
      </c>
      <c r="P16" s="3" cm="1">
        <f t="array" ref="P16">SUM(_xlfn._xlws.FILTER($H$2:$H$2454,_xlfn.MAP($N$2:$N$2454,_xlfn.LAMBDA(_xlpm.x,_xlpm.x=$N16))))</f>
        <v>2.8279467680608364E-2</v>
      </c>
      <c r="Q16" s="4">
        <f t="shared" si="8"/>
        <v>2.8011204481792717E-3</v>
      </c>
      <c r="R16" s="6" cm="1">
        <f t="array" ref="R16">SUM(_xlfn._xlws.FILTER($H$2:$H$2454,_xlfn.MAP($O$2:$O$2454,_xlfn.LAMBDA(_xlpm.x,_xlpm.x=$O16))))</f>
        <v>2.2179974651457537E-3</v>
      </c>
      <c r="S16" s="4">
        <f t="shared" si="9"/>
        <v>3.5714285714285719E-2</v>
      </c>
      <c r="T16" s="4">
        <f t="shared" si="10"/>
        <v>9.414967095008474E-4</v>
      </c>
      <c r="U16" s="4">
        <f t="shared" si="11"/>
        <v>5.1948051948051957E-3</v>
      </c>
      <c r="V16" s="4">
        <f t="shared" si="12"/>
        <v>-1.105510184769974</v>
      </c>
      <c r="W16" s="4" t="s">
        <v>5120</v>
      </c>
      <c r="X16" s="2" cm="1">
        <f t="array" ref="X16">SUM(_xlfn._xlws.FILTER($F$2:$F$2454,_xlfn.MAP($W$2:$W$2454,_xlfn.LAMBDA(_xlpm.x,_xlpm.x=$W16))))</f>
        <v>1666</v>
      </c>
      <c r="Y16" s="11">
        <f t="shared" si="13"/>
        <v>6.0024009603841532E-4</v>
      </c>
      <c r="Z16" s="4" t="s">
        <v>5104</v>
      </c>
      <c r="AA16" s="2" cm="1">
        <f t="array" ref="AA16">SUM(_xlfn._xlws.FILTER($F$2:$F$2454,_xlfn.MAP($Z$2:$Z$2454,_xlfn.LAMBDA(_xlpm.x,_xlpm.x=$Z16))))</f>
        <v>883</v>
      </c>
      <c r="AB16" s="11">
        <f t="shared" si="14"/>
        <v>1.1325028312570782E-3</v>
      </c>
      <c r="AC16" s="11">
        <f t="shared" si="15"/>
        <v>-0.27571429349320026</v>
      </c>
      <c r="AG16" s="2"/>
      <c r="AL16" s="2"/>
      <c r="AM16" s="2"/>
    </row>
    <row r="17" spans="1:39">
      <c r="A17" s="1" t="str">
        <f t="shared" si="0"/>
        <v>~l~ : [lt]</v>
      </c>
      <c r="B17" s="1">
        <f>_xlfn.LET(_xlpm.d,$G17,_xlpm.k,_xlfn.CONCAT(LEFT(TRIM(B$1),1),"*"),COUNTIF(_xlpm.d,_xlpm.k))</f>
        <v>0</v>
      </c>
      <c r="C17" s="1">
        <f>_xlfn.LET(_xlpm.d,$G17,_xlpm.k,_xlfn.CONCAT(LEFT(TRIM(C$1),1),"*"),COUNTIF(_xlpm.d,_xlpm.k))</f>
        <v>0</v>
      </c>
      <c r="D17" s="1">
        <f>_xlfn.LET(_xlpm.d,$G17,_xlpm.k,_xlfn.CONCAT(LEFT(TRIM(D$1),1),"*"),COUNTIF(_xlpm.d,_xlpm.k))</f>
        <v>0</v>
      </c>
      <c r="E17" s="1">
        <f t="shared" si="16"/>
        <v>0.30102999566398114</v>
      </c>
      <c r="F17" s="7">
        <v>1</v>
      </c>
      <c r="G17" s="9" t="s">
        <v>2454</v>
      </c>
      <c r="H17" s="4" cm="1">
        <f t="array" ref="H17">F17/freq.sum.r6e</f>
        <v>7.9214195183776928E-5</v>
      </c>
      <c r="I17" s="4" t="str">
        <f t="shared" si="1"/>
        <v>lt</v>
      </c>
      <c r="J17" s="4" t="str">
        <f t="shared" si="2"/>
        <v>l</v>
      </c>
      <c r="K17" s="10">
        <f t="shared" si="3"/>
        <v>2</v>
      </c>
      <c r="L17" s="1">
        <f t="shared" si="4"/>
        <v>1</v>
      </c>
      <c r="M17" s="10">
        <f t="shared" si="5"/>
        <v>2</v>
      </c>
      <c r="N17" s="1" t="str">
        <f t="shared" si="6"/>
        <v>~l~</v>
      </c>
      <c r="O17" s="1" t="str">
        <f t="shared" si="7"/>
        <v>[lt]</v>
      </c>
      <c r="P17" s="3" cm="1">
        <f t="array" ref="P17">SUM(_xlfn._xlws.FILTER($H$2:$H$2454,_xlfn.MAP($N$2:$N$2454,_xlfn.LAMBDA(_xlpm.x,_xlpm.x=$N17))))</f>
        <v>1.5209125475285171E-2</v>
      </c>
      <c r="Q17" s="4">
        <f t="shared" si="8"/>
        <v>5.208333333333333E-3</v>
      </c>
      <c r="R17" s="6" cm="1">
        <f t="array" ref="R17">SUM(_xlfn._xlws.FILTER($H$2:$H$2454,_xlfn.MAP($O$2:$O$2454,_xlfn.LAMBDA(_xlpm.x,_xlpm.x=$O17))))</f>
        <v>1.3466413181242077E-3</v>
      </c>
      <c r="S17" s="4">
        <f t="shared" si="9"/>
        <v>5.8823529411764705E-2</v>
      </c>
      <c r="T17" s="4">
        <f t="shared" si="10"/>
        <v>1.7343360438173503E-3</v>
      </c>
      <c r="U17" s="4">
        <f t="shared" si="11"/>
        <v>9.5693779904306234E-3</v>
      </c>
      <c r="V17" s="4">
        <f t="shared" si="12"/>
        <v>-1.0528523073252758</v>
      </c>
      <c r="W17" s="4"/>
      <c r="X17" s="2" cm="1">
        <f t="array" ref="X17">SUM(_xlfn._xlws.FILTER($F$2:$F$2454,_xlfn.MAP($W$2:$W$2454,_xlfn.LAMBDA(_xlpm.x,_xlpm.x=$W17))))</f>
        <v>2988</v>
      </c>
      <c r="Y17" s="11">
        <f t="shared" si="13"/>
        <v>3.3467202141900936E-4</v>
      </c>
      <c r="Z17" s="4"/>
      <c r="AA17" s="2" cm="1">
        <f t="array" ref="AA17">SUM(_xlfn._xlws.FILTER($F$2:$F$2454,_xlfn.MAP($Z$2:$Z$2454,_xlfn.LAMBDA(_xlpm.x,_xlpm.x=$Z17))))</f>
        <v>3871</v>
      </c>
      <c r="AB17" s="11">
        <f t="shared" si="14"/>
        <v>2.5833118057349522E-4</v>
      </c>
      <c r="AC17" s="11">
        <f t="shared" si="15"/>
        <v>0.11244257817559389</v>
      </c>
      <c r="AG17" s="2"/>
      <c r="AL17" s="2"/>
      <c r="AM17" s="2"/>
    </row>
    <row r="18" spans="1:39">
      <c r="A18" s="1" t="str">
        <f t="shared" si="0"/>
        <v>~o~ : [əʊ]</v>
      </c>
      <c r="B18" s="1">
        <f>_xlfn.LET(_xlpm.d,$G18,_xlpm.k,_xlfn.CONCAT(LEFT(TRIM(B$1),1),"*"),COUNTIF(_xlpm.d,_xlpm.k))</f>
        <v>0</v>
      </c>
      <c r="C18" s="1">
        <f>_xlfn.LET(_xlpm.d,$G18,_xlpm.k,_xlfn.CONCAT(LEFT(TRIM(C$1),1),"*"),COUNTIF(_xlpm.d,_xlpm.k))</f>
        <v>0</v>
      </c>
      <c r="D18" s="1">
        <f>_xlfn.LET(_xlpm.d,$G18,_xlpm.k,_xlfn.CONCAT(LEFT(TRIM(D$1),1),"*"),COUNTIF(_xlpm.d,_xlpm.k))</f>
        <v>0</v>
      </c>
      <c r="E18" s="1">
        <f t="shared" si="16"/>
        <v>1.1139433523068367</v>
      </c>
      <c r="F18" s="7">
        <v>12</v>
      </c>
      <c r="G18" s="9" t="s">
        <v>1266</v>
      </c>
      <c r="H18" s="4" cm="1">
        <f t="array" ref="H18">F18/freq.sum.r6e</f>
        <v>9.5057034220532319E-4</v>
      </c>
      <c r="I18" s="4" t="str">
        <f t="shared" si="1"/>
        <v>əʊ</v>
      </c>
      <c r="J18" s="4" t="str">
        <f t="shared" si="2"/>
        <v>o</v>
      </c>
      <c r="K18" s="10">
        <f t="shared" si="3"/>
        <v>2</v>
      </c>
      <c r="L18" s="1">
        <f t="shared" si="4"/>
        <v>1</v>
      </c>
      <c r="M18" s="10">
        <f t="shared" si="5"/>
        <v>2</v>
      </c>
      <c r="N18" s="1" t="str">
        <f t="shared" si="6"/>
        <v>~o~</v>
      </c>
      <c r="O18" s="1" t="str">
        <f t="shared" si="7"/>
        <v>[əʊ]</v>
      </c>
      <c r="P18" s="3" cm="1">
        <f t="array" ref="P18">SUM(_xlfn._xlws.FILTER($H$2:$H$2454,_xlfn.MAP($N$2:$N$2454,_xlfn.LAMBDA(_xlpm.x,_xlpm.x=$N18))))</f>
        <v>1.0773130544993664E-2</v>
      </c>
      <c r="Q18" s="4">
        <f t="shared" si="8"/>
        <v>8.8235294117647051E-2</v>
      </c>
      <c r="R18" s="6" cm="1">
        <f t="array" ref="R18">SUM(_xlfn._xlws.FILTER($H$2:$H$2454,_xlfn.MAP($O$2:$O$2454,_xlfn.LAMBDA(_xlpm.x,_xlpm.x=$O18))))</f>
        <v>1.0297845373891002E-3</v>
      </c>
      <c r="S18" s="4">
        <f t="shared" si="9"/>
        <v>0.92307692307692302</v>
      </c>
      <c r="T18" s="4">
        <f t="shared" si="10"/>
        <v>0.10802588859538717</v>
      </c>
      <c r="U18" s="4">
        <f t="shared" si="11"/>
        <v>0.16107382550335569</v>
      </c>
      <c r="V18" s="4">
        <f t="shared" si="12"/>
        <v>-1.0195955560633807</v>
      </c>
      <c r="W18" s="4" t="s">
        <v>5119</v>
      </c>
      <c r="X18" s="2" cm="1">
        <f t="array" ref="X18">SUM(_xlfn._xlws.FILTER($F$2:$F$2454,_xlfn.MAP($W$2:$W$2454,_xlfn.LAMBDA(_xlpm.x,_xlpm.x=$W18))))</f>
        <v>1157</v>
      </c>
      <c r="Y18" s="11">
        <f t="shared" si="13"/>
        <v>1.0371650821089023E-2</v>
      </c>
      <c r="Z18" s="4" t="s">
        <v>5115</v>
      </c>
      <c r="AA18" s="2" cm="1">
        <f t="array" ref="AA18">SUM(_xlfn._xlws.FILTER($F$2:$F$2454,_xlfn.MAP($Z$2:$Z$2454,_xlfn.LAMBDA(_xlpm.x,_xlpm.x=$Z18))))</f>
        <v>73</v>
      </c>
      <c r="AB18" s="11">
        <f t="shared" si="14"/>
        <v>0.16438356164383561</v>
      </c>
      <c r="AC18" s="11">
        <f t="shared" si="15"/>
        <v>-1.2000104988312936</v>
      </c>
      <c r="AG18" s="2"/>
      <c r="AL18" s="2"/>
      <c r="AM18" s="2"/>
    </row>
    <row r="19" spans="1:39">
      <c r="A19" s="1" t="str">
        <f t="shared" si="0"/>
        <v>~a~ : [ɔ]</v>
      </c>
      <c r="B19" s="1">
        <f>_xlfn.LET(_xlpm.d,$G19,_xlpm.k,_xlfn.CONCAT(LEFT(TRIM(B$1),1),"*"),COUNTIF(_xlpm.d,_xlpm.k))</f>
        <v>0</v>
      </c>
      <c r="C19" s="1">
        <f>_xlfn.LET(_xlpm.d,$G19,_xlpm.k,_xlfn.CONCAT(LEFT(TRIM(C$1),1),"*"),COUNTIF(_xlpm.d,_xlpm.k))</f>
        <v>0</v>
      </c>
      <c r="D19" s="1">
        <f>_xlfn.LET(_xlpm.d,$G19,_xlpm.k,_xlfn.CONCAT(LEFT(TRIM(D$1),1),"*"),COUNTIF(_xlpm.d,_xlpm.k))</f>
        <v>0</v>
      </c>
      <c r="E19" s="1">
        <f t="shared" si="16"/>
        <v>1</v>
      </c>
      <c r="F19" s="7">
        <v>9</v>
      </c>
      <c r="G19" s="9" t="s">
        <v>1632</v>
      </c>
      <c r="H19" s="4" cm="1">
        <f t="array" ref="H19">F19/freq.sum.r6e</f>
        <v>7.1292775665399242E-4</v>
      </c>
      <c r="I19" s="4" t="str">
        <f t="shared" si="1"/>
        <v>ɔ</v>
      </c>
      <c r="J19" s="4" t="str">
        <f t="shared" si="2"/>
        <v>a</v>
      </c>
      <c r="K19" s="10">
        <f t="shared" si="3"/>
        <v>1</v>
      </c>
      <c r="L19" s="1">
        <f t="shared" si="4"/>
        <v>1</v>
      </c>
      <c r="M19" s="10">
        <f t="shared" si="5"/>
        <v>1</v>
      </c>
      <c r="N19" s="1" t="str">
        <f t="shared" si="6"/>
        <v>~a~</v>
      </c>
      <c r="O19" s="1" t="str">
        <f t="shared" si="7"/>
        <v>[ɔ]</v>
      </c>
      <c r="P19" s="3" cm="1">
        <f t="array" ref="P19">SUM(_xlfn._xlws.FILTER($H$2:$H$2454,_xlfn.MAP($N$2:$N$2454,_xlfn.LAMBDA(_xlpm.x,_xlpm.x=$N19))))</f>
        <v>2.8279467680608364E-2</v>
      </c>
      <c r="Q19" s="4">
        <f t="shared" si="8"/>
        <v>2.5210084033613446E-2</v>
      </c>
      <c r="R19" s="6" cm="1">
        <f t="array" ref="R19">SUM(_xlfn._xlws.FILTER($H$2:$H$2454,_xlfn.MAP($O$2:$O$2454,_xlfn.LAMBDA(_xlpm.x,_xlpm.x=$O19))))</f>
        <v>3.010139416983523E-3</v>
      </c>
      <c r="S19" s="4">
        <f t="shared" si="9"/>
        <v>0.23684210526315794</v>
      </c>
      <c r="T19" s="4">
        <f t="shared" si="10"/>
        <v>2.1742234392288416E-2</v>
      </c>
      <c r="U19" s="4">
        <f t="shared" si="11"/>
        <v>4.5569620253164557E-2</v>
      </c>
      <c r="V19" s="4">
        <f t="shared" si="12"/>
        <v>-0.97288461949538307</v>
      </c>
      <c r="W19" s="4" t="s">
        <v>5120</v>
      </c>
      <c r="X19" s="2" cm="1">
        <f t="array" ref="X19">SUM(_xlfn._xlws.FILTER($F$2:$F$2454,_xlfn.MAP($W$2:$W$2454,_xlfn.LAMBDA(_xlpm.x,_xlpm.x=$W19))))</f>
        <v>1666</v>
      </c>
      <c r="Y19" s="11">
        <f t="shared" si="13"/>
        <v>5.4021608643457387E-3</v>
      </c>
      <c r="Z19" s="4" t="s">
        <v>5107</v>
      </c>
      <c r="AA19" s="2" cm="1">
        <f t="array" ref="AA19">SUM(_xlfn._xlws.FILTER($F$2:$F$2454,_xlfn.MAP($Z$2:$Z$2454,_xlfn.LAMBDA(_xlpm.x,_xlpm.x=$Z19))))</f>
        <v>293</v>
      </c>
      <c r="AB19" s="11">
        <f t="shared" si="14"/>
        <v>3.0716723549488054E-2</v>
      </c>
      <c r="AC19" s="11">
        <f t="shared" si="15"/>
        <v>-0.75480737671665932</v>
      </c>
      <c r="AG19" s="2"/>
      <c r="AL19" s="2"/>
      <c r="AM19" s="2"/>
    </row>
    <row r="20" spans="1:39">
      <c r="A20" s="1" t="str">
        <f t="shared" si="0"/>
        <v>~o~ : [wʌ]</v>
      </c>
      <c r="B20" s="1">
        <f>_xlfn.LET(_xlpm.d,$G20,_xlpm.k,_xlfn.CONCAT(LEFT(TRIM(B$1),1),"*"),COUNTIF(_xlpm.d,_xlpm.k))</f>
        <v>0</v>
      </c>
      <c r="C20" s="1">
        <f>_xlfn.LET(_xlpm.d,$G20,_xlpm.k,_xlfn.CONCAT(LEFT(TRIM(C$1),1),"*"),COUNTIF(_xlpm.d,_xlpm.k))</f>
        <v>0</v>
      </c>
      <c r="D20" s="1">
        <f>_xlfn.LET(_xlpm.d,$G20,_xlpm.k,_xlfn.CONCAT(LEFT(TRIM(D$1),1),"*"),COUNTIF(_xlpm.d,_xlpm.k))</f>
        <v>0</v>
      </c>
      <c r="E20" s="1">
        <f t="shared" si="16"/>
        <v>1.0413926851582249</v>
      </c>
      <c r="F20" s="7">
        <v>10</v>
      </c>
      <c r="G20" s="9" t="s">
        <v>1424</v>
      </c>
      <c r="H20" s="4" cm="1">
        <f t="array" ref="H20">F20/freq.sum.r6e</f>
        <v>7.9214195183776931E-4</v>
      </c>
      <c r="I20" s="4" t="str">
        <f t="shared" si="1"/>
        <v>wʌ</v>
      </c>
      <c r="J20" s="4" t="str">
        <f t="shared" si="2"/>
        <v>o</v>
      </c>
      <c r="K20" s="10">
        <f t="shared" si="3"/>
        <v>2</v>
      </c>
      <c r="L20" s="1">
        <f t="shared" si="4"/>
        <v>1</v>
      </c>
      <c r="M20" s="10">
        <f t="shared" si="5"/>
        <v>2</v>
      </c>
      <c r="N20" s="1" t="str">
        <f t="shared" si="6"/>
        <v>~o~</v>
      </c>
      <c r="O20" s="1" t="str">
        <f t="shared" si="7"/>
        <v>[wʌ]</v>
      </c>
      <c r="P20" s="3" cm="1">
        <f t="array" ref="P20">SUM(_xlfn._xlws.FILTER($H$2:$H$2454,_xlfn.MAP($N$2:$N$2454,_xlfn.LAMBDA(_xlpm.x,_xlpm.x=$N20))))</f>
        <v>1.0773130544993664E-2</v>
      </c>
      <c r="Q20" s="4">
        <f t="shared" si="8"/>
        <v>7.3529411764705871E-2</v>
      </c>
      <c r="R20" s="6" cm="1">
        <f t="array" ref="R20">SUM(_xlfn._xlws.FILTER($H$2:$H$2454,_xlfn.MAP($O$2:$O$2454,_xlfn.LAMBDA(_xlpm.x,_xlpm.x=$O20))))</f>
        <v>1.188212927756654E-3</v>
      </c>
      <c r="S20" s="4">
        <f t="shared" si="9"/>
        <v>0.66666666666666663</v>
      </c>
      <c r="T20" s="4">
        <f t="shared" si="10"/>
        <v>8.3043823972895947E-2</v>
      </c>
      <c r="U20" s="4">
        <f t="shared" si="11"/>
        <v>0.1324503311258278</v>
      </c>
      <c r="V20" s="4">
        <f t="shared" si="12"/>
        <v>-0.9574476493145363</v>
      </c>
      <c r="W20" s="4" t="s">
        <v>5119</v>
      </c>
      <c r="X20" s="2" cm="1">
        <f t="array" ref="X20">SUM(_xlfn._xlws.FILTER($F$2:$F$2454,_xlfn.MAP($W$2:$W$2454,_xlfn.LAMBDA(_xlpm.x,_xlpm.x=$W20))))</f>
        <v>1157</v>
      </c>
      <c r="Y20" s="11">
        <f t="shared" si="13"/>
        <v>8.6430423509075201E-3</v>
      </c>
      <c r="Z20" s="4" t="s">
        <v>5113</v>
      </c>
      <c r="AA20" s="2" cm="1">
        <f t="array" ref="AA20">SUM(_xlfn._xlws.FILTER($F$2:$F$2454,_xlfn.MAP($Z$2:$Z$2454,_xlfn.LAMBDA(_xlpm.x,_xlpm.x=$Z20))))</f>
        <v>309</v>
      </c>
      <c r="AB20" s="11">
        <f t="shared" si="14"/>
        <v>3.2362459546925564E-2</v>
      </c>
      <c r="AC20" s="11">
        <f t="shared" si="15"/>
        <v>-0.57337487952691479</v>
      </c>
      <c r="AG20" s="2"/>
      <c r="AL20" s="2"/>
      <c r="AM20" s="2"/>
    </row>
    <row r="21" spans="1:39">
      <c r="A21" s="1" t="str">
        <f t="shared" si="0"/>
        <v>~e~ : [wə]</v>
      </c>
      <c r="B21" s="1">
        <f>_xlfn.LET(_xlpm.d,$G21,_xlpm.k,_xlfn.CONCAT(LEFT(TRIM(B$1),1),"*"),COUNTIF(_xlpm.d,_xlpm.k))</f>
        <v>0</v>
      </c>
      <c r="C21" s="1">
        <f>_xlfn.LET(_xlpm.d,$G21,_xlpm.k,_xlfn.CONCAT(LEFT(TRIM(C$1),1),"*"),COUNTIF(_xlpm.d,_xlpm.k))</f>
        <v>0</v>
      </c>
      <c r="D21" s="1">
        <f>_xlfn.LET(_xlpm.d,$G21,_xlpm.k,_xlfn.CONCAT(LEFT(TRIM(D$1),1),"*"),COUNTIF(_xlpm.d,_xlpm.k))</f>
        <v>0</v>
      </c>
      <c r="E21" s="1">
        <f t="shared" si="16"/>
        <v>0.69897000433601875</v>
      </c>
      <c r="F21" s="7">
        <v>4</v>
      </c>
      <c r="G21" s="9" t="s">
        <v>1876</v>
      </c>
      <c r="H21" s="4" cm="1">
        <f t="array" ref="H21">F21/freq.sum.r6e</f>
        <v>3.1685678073510771E-4</v>
      </c>
      <c r="I21" s="4" t="str">
        <f t="shared" si="1"/>
        <v>wə</v>
      </c>
      <c r="J21" s="4" t="str">
        <f t="shared" si="2"/>
        <v>e</v>
      </c>
      <c r="K21" s="10">
        <f t="shared" si="3"/>
        <v>2</v>
      </c>
      <c r="L21" s="1">
        <f t="shared" si="4"/>
        <v>1</v>
      </c>
      <c r="M21" s="10">
        <f t="shared" si="5"/>
        <v>2</v>
      </c>
      <c r="N21" s="1" t="str">
        <f t="shared" si="6"/>
        <v>~e~</v>
      </c>
      <c r="O21" s="1" t="str">
        <f t="shared" si="7"/>
        <v>[wə]</v>
      </c>
      <c r="P21" s="3" cm="1">
        <f t="array" ref="P21">SUM(_xlfn._xlws.FILTER($H$2:$H$2454,_xlfn.MAP($N$2:$N$2454,_xlfn.LAMBDA(_xlpm.x,_xlpm.x=$N21))))</f>
        <v>1.758555133079848E-2</v>
      </c>
      <c r="Q21" s="4">
        <f t="shared" si="8"/>
        <v>1.8018018018018014E-2</v>
      </c>
      <c r="R21" s="6" cm="1">
        <f t="array" ref="R21">SUM(_xlfn._xlws.FILTER($H$2:$H$2454,_xlfn.MAP($O$2:$O$2454,_xlfn.LAMBDA(_xlpm.x,_xlpm.x=$O21))))</f>
        <v>2.0595690747781999E-3</v>
      </c>
      <c r="S21" s="4">
        <f t="shared" si="9"/>
        <v>0.15384615384615385</v>
      </c>
      <c r="T21" s="4">
        <f t="shared" si="10"/>
        <v>1.3574899185453205E-2</v>
      </c>
      <c r="U21" s="4">
        <f t="shared" si="11"/>
        <v>3.2258064516129031E-2</v>
      </c>
      <c r="V21" s="4">
        <f t="shared" si="12"/>
        <v>-0.93137962647982075</v>
      </c>
      <c r="W21" s="4" t="s">
        <v>5121</v>
      </c>
      <c r="X21" s="2" cm="1">
        <f t="array" ref="X21">SUM(_xlfn._xlws.FILTER($F$2:$F$2454,_xlfn.MAP($W$2:$W$2454,_xlfn.LAMBDA(_xlpm.x,_xlpm.x=$W21))))</f>
        <v>2896</v>
      </c>
      <c r="Y21" s="11">
        <f t="shared" si="13"/>
        <v>1.3812154696132596E-3</v>
      </c>
      <c r="Z21" s="4" t="s">
        <v>5101</v>
      </c>
      <c r="AA21" s="2" cm="1">
        <f t="array" ref="AA21">SUM(_xlfn._xlws.FILTER($F$2:$F$2454,_xlfn.MAP($Z$2:$Z$2454,_xlfn.LAMBDA(_xlpm.x,_xlpm.x=$Z21))))</f>
        <v>2255</v>
      </c>
      <c r="AB21" s="11">
        <f t="shared" si="14"/>
        <v>1.7738359201773836E-3</v>
      </c>
      <c r="AC21" s="11">
        <f t="shared" si="15"/>
        <v>-0.10865201131112999</v>
      </c>
      <c r="AG21" s="2"/>
      <c r="AL21" s="2"/>
      <c r="AM21" s="2"/>
    </row>
    <row r="22" spans="1:39">
      <c r="A22" s="1" t="str">
        <f t="shared" si="0"/>
        <v>~e~ : [wɛ]</v>
      </c>
      <c r="B22" s="1">
        <f>_xlfn.LET(_xlpm.d,$G22,_xlpm.k,_xlfn.CONCAT(LEFT(TRIM(B$1),1),"*"),COUNTIF(_xlpm.d,_xlpm.k))</f>
        <v>0</v>
      </c>
      <c r="C22" s="1">
        <f>_xlfn.LET(_xlpm.d,$G22,_xlpm.k,_xlfn.CONCAT(LEFT(TRIM(C$1),1),"*"),COUNTIF(_xlpm.d,_xlpm.k))</f>
        <v>0</v>
      </c>
      <c r="D22" s="1">
        <f>_xlfn.LET(_xlpm.d,$G22,_xlpm.k,_xlfn.CONCAT(LEFT(TRIM(D$1),1),"*"),COUNTIF(_xlpm.d,_xlpm.k))</f>
        <v>0</v>
      </c>
      <c r="E22" s="1">
        <f t="shared" si="16"/>
        <v>0.30102999566398114</v>
      </c>
      <c r="F22" s="7">
        <v>1</v>
      </c>
      <c r="G22" s="9" t="s">
        <v>1877</v>
      </c>
      <c r="H22" s="4" cm="1">
        <f t="array" ref="H22">F22/freq.sum.r6e</f>
        <v>7.9214195183776928E-5</v>
      </c>
      <c r="I22" s="1" t="str">
        <f t="shared" si="1"/>
        <v>wɛ</v>
      </c>
      <c r="J22" s="1" t="str">
        <f t="shared" si="2"/>
        <v>e</v>
      </c>
      <c r="K22" s="10">
        <f t="shared" si="3"/>
        <v>2</v>
      </c>
      <c r="L22" s="1">
        <f t="shared" si="4"/>
        <v>1</v>
      </c>
      <c r="M22" s="10">
        <f t="shared" si="5"/>
        <v>2</v>
      </c>
      <c r="N22" s="1" t="str">
        <f t="shared" si="6"/>
        <v>~e~</v>
      </c>
      <c r="O22" s="1" t="str">
        <f t="shared" si="7"/>
        <v>[wɛ]</v>
      </c>
      <c r="P22" s="3" cm="1">
        <f t="array" ref="P22">SUM(_xlfn._xlws.FILTER($H$2:$H$2454,_xlfn.MAP($N$2:$N$2454,_xlfn.LAMBDA(_xlpm.x,_xlpm.x=$N22))))</f>
        <v>1.758555133079848E-2</v>
      </c>
      <c r="Q22" s="4">
        <f t="shared" si="8"/>
        <v>4.5045045045045036E-3</v>
      </c>
      <c r="R22" s="6" cm="1">
        <f t="array" ref="R22">SUM(_xlfn._xlws.FILTER($H$2:$H$2454,_xlfn.MAP($O$2:$O$2454,_xlfn.LAMBDA(_xlpm.x,_xlpm.x=$O22))))</f>
        <v>2.2179974651457537E-3</v>
      </c>
      <c r="S22" s="4">
        <f t="shared" si="9"/>
        <v>3.5714285714285719E-2</v>
      </c>
      <c r="T22" s="4">
        <f t="shared" si="10"/>
        <v>1.4499049326313043E-3</v>
      </c>
      <c r="U22" s="4">
        <f t="shared" si="11"/>
        <v>7.9999999999999984E-3</v>
      </c>
      <c r="V22" s="4">
        <f t="shared" si="12"/>
        <v>-0.89919494310841952</v>
      </c>
      <c r="W22" s="4" t="s">
        <v>5121</v>
      </c>
      <c r="X22" s="2" cm="1">
        <f t="array" ref="X22">SUM(_xlfn._xlws.FILTER($F$2:$F$2454,_xlfn.MAP($W$2:$W$2454,_xlfn.LAMBDA(_xlpm.x,_xlpm.x=$W22))))</f>
        <v>2896</v>
      </c>
      <c r="Y22" s="11">
        <f t="shared" si="13"/>
        <v>3.453038674033149E-4</v>
      </c>
      <c r="Z22" s="4" t="s">
        <v>5104</v>
      </c>
      <c r="AA22" s="2" cm="1">
        <f t="array" ref="AA22">SUM(_xlfn._xlws.FILTER($F$2:$F$2454,_xlfn.MAP($Z$2:$Z$2454,_xlfn.LAMBDA(_xlpm.x,_xlpm.x=$Z22))))</f>
        <v>883</v>
      </c>
      <c r="AB22" s="11">
        <f t="shared" si="14"/>
        <v>1.1325028312570782E-3</v>
      </c>
      <c r="AC22" s="11">
        <f t="shared" si="15"/>
        <v>-0.51583785394754078</v>
      </c>
      <c r="AG22" s="2"/>
      <c r="AL22" s="2"/>
      <c r="AM22" s="2"/>
    </row>
    <row r="23" spans="1:39">
      <c r="A23" s="1" t="str">
        <f t="shared" si="0"/>
        <v>~a~ : [ɑ]</v>
      </c>
      <c r="B23" s="1">
        <f>_xlfn.LET(_xlpm.d,$G23,_xlpm.k,_xlfn.CONCAT(LEFT(TRIM(B$1),1),"*"),COUNTIF(_xlpm.d,_xlpm.k))</f>
        <v>0</v>
      </c>
      <c r="C23" s="1">
        <f>_xlfn.LET(_xlpm.d,$G23,_xlpm.k,_xlfn.CONCAT(LEFT(TRIM(C$1),1),"*"),COUNTIF(_xlpm.d,_xlpm.k))</f>
        <v>0</v>
      </c>
      <c r="D23" s="1">
        <f>_xlfn.LET(_xlpm.d,$G23,_xlpm.k,_xlfn.CONCAT(LEFT(TRIM(D$1),1),"*"),COUNTIF(_xlpm.d,_xlpm.k))</f>
        <v>0</v>
      </c>
      <c r="E23" s="1">
        <f t="shared" si="16"/>
        <v>1.2787536009528289</v>
      </c>
      <c r="F23" s="7">
        <v>18</v>
      </c>
      <c r="G23" s="9" t="s">
        <v>1466</v>
      </c>
      <c r="H23" s="4" cm="1">
        <f t="array" ref="H23">F23/freq.sum.r6e</f>
        <v>1.4258555133079848E-3</v>
      </c>
      <c r="I23" s="4" t="str">
        <f t="shared" si="1"/>
        <v>ɑ</v>
      </c>
      <c r="J23" s="4" t="str">
        <f t="shared" si="2"/>
        <v>a</v>
      </c>
      <c r="K23" s="10">
        <f t="shared" si="3"/>
        <v>1</v>
      </c>
      <c r="L23" s="1">
        <f t="shared" si="4"/>
        <v>1</v>
      </c>
      <c r="M23" s="10">
        <f t="shared" si="5"/>
        <v>1</v>
      </c>
      <c r="N23" s="1" t="str">
        <f t="shared" si="6"/>
        <v>~a~</v>
      </c>
      <c r="O23" s="1" t="str">
        <f t="shared" si="7"/>
        <v>[ɑ]</v>
      </c>
      <c r="P23" s="3" cm="1">
        <f t="array" ref="P23">SUM(_xlfn._xlws.FILTER($H$2:$H$2454,_xlfn.MAP($N$2:$N$2454,_xlfn.LAMBDA(_xlpm.x,_xlpm.x=$N23))))</f>
        <v>2.8279467680608364E-2</v>
      </c>
      <c r="Q23" s="4">
        <f t="shared" si="8"/>
        <v>5.0420168067226892E-2</v>
      </c>
      <c r="R23" s="6" cm="1">
        <f t="array" ref="R23">SUM(_xlfn._xlws.FILTER($H$2:$H$2454,_xlfn.MAP($O$2:$O$2454,_xlfn.LAMBDA(_xlpm.x,_xlpm.x=$O23))))</f>
        <v>3.960709759188847E-3</v>
      </c>
      <c r="S23" s="4">
        <f t="shared" si="9"/>
        <v>0.36</v>
      </c>
      <c r="T23" s="4">
        <f t="shared" si="10"/>
        <v>5.3966434428256528E-2</v>
      </c>
      <c r="U23" s="4">
        <f t="shared" si="11"/>
        <v>8.8452088452088448E-2</v>
      </c>
      <c r="V23" s="4">
        <f t="shared" si="12"/>
        <v>-0.85369821177617433</v>
      </c>
      <c r="W23" s="4" t="s">
        <v>5120</v>
      </c>
      <c r="X23" s="2" cm="1">
        <f t="array" ref="X23">SUM(_xlfn._xlws.FILTER($F$2:$F$2454,_xlfn.MAP($W$2:$W$2454,_xlfn.LAMBDA(_xlpm.x,_xlpm.x=$W23))))</f>
        <v>1666</v>
      </c>
      <c r="Y23" s="11">
        <f t="shared" si="13"/>
        <v>1.0804321728691477E-2</v>
      </c>
      <c r="Z23" s="4" t="s">
        <v>5105</v>
      </c>
      <c r="AA23" s="2" cm="1">
        <f t="array" ref="AA23">SUM(_xlfn._xlws.FILTER($F$2:$F$2454,_xlfn.MAP($Z$2:$Z$2454,_xlfn.LAMBDA(_xlpm.x,_xlpm.x=$Z23))))</f>
        <v>436</v>
      </c>
      <c r="AB23" s="11">
        <f t="shared" si="14"/>
        <v>4.1284403669724773E-2</v>
      </c>
      <c r="AC23" s="11">
        <f t="shared" si="15"/>
        <v>-0.58218850780218279</v>
      </c>
      <c r="AG23" s="2"/>
      <c r="AL23" s="2"/>
      <c r="AM23" s="2"/>
    </row>
    <row r="24" spans="1:39">
      <c r="A24" s="1" t="str">
        <f t="shared" si="0"/>
        <v>~i~ : [aɪ]</v>
      </c>
      <c r="B24" s="1">
        <f>_xlfn.LET(_xlpm.d,$G24,_xlpm.k,_xlfn.CONCAT(LEFT(TRIM(B$1),1),"*"),COUNTIF(_xlpm.d,_xlpm.k))</f>
        <v>0</v>
      </c>
      <c r="C24" s="1">
        <f>_xlfn.LET(_xlpm.d,$G24,_xlpm.k,_xlfn.CONCAT(LEFT(TRIM(C$1),1),"*"),COUNTIF(_xlpm.d,_xlpm.k))</f>
        <v>0</v>
      </c>
      <c r="D24" s="1">
        <f>_xlfn.LET(_xlpm.d,$G24,_xlpm.k,_xlfn.CONCAT(LEFT(TRIM(D$1),1),"*"),COUNTIF(_xlpm.d,_xlpm.k))</f>
        <v>0</v>
      </c>
      <c r="E24" s="1">
        <f t="shared" si="16"/>
        <v>1.3617278360175928</v>
      </c>
      <c r="F24" s="7">
        <v>22</v>
      </c>
      <c r="G24" s="9" t="s">
        <v>1214</v>
      </c>
      <c r="H24" s="4" cm="1">
        <f t="array" ref="H24">F24/freq.sum.r6e</f>
        <v>1.7427122940430926E-3</v>
      </c>
      <c r="I24" s="4" t="str">
        <f t="shared" si="1"/>
        <v>aɪ</v>
      </c>
      <c r="J24" s="4" t="str">
        <f t="shared" si="2"/>
        <v>i</v>
      </c>
      <c r="K24" s="10">
        <f t="shared" si="3"/>
        <v>2</v>
      </c>
      <c r="L24" s="1">
        <f t="shared" si="4"/>
        <v>1</v>
      </c>
      <c r="M24" s="10">
        <f t="shared" si="5"/>
        <v>2</v>
      </c>
      <c r="N24" s="1" t="str">
        <f t="shared" si="6"/>
        <v>~i~</v>
      </c>
      <c r="O24" s="1" t="str">
        <f t="shared" si="7"/>
        <v>[aɪ]</v>
      </c>
      <c r="P24" s="3" cm="1">
        <f t="array" ref="P24">SUM(_xlfn._xlws.FILTER($H$2:$H$2454,_xlfn.MAP($N$2:$N$2454,_xlfn.LAMBDA(_xlpm.x,_xlpm.x=$N24))))</f>
        <v>1.370405576679341E-2</v>
      </c>
      <c r="Q24" s="4">
        <f t="shared" si="8"/>
        <v>0.12716763005780346</v>
      </c>
      <c r="R24" s="6" cm="1">
        <f t="array" ref="R24">SUM(_xlfn._xlws.FILTER($H$2:$H$2454,_xlfn.MAP($O$2:$O$2454,_xlfn.LAMBDA(_xlpm.x,_xlpm.x=$O24))))</f>
        <v>2.0595690747782004E-3</v>
      </c>
      <c r="S24" s="4">
        <f t="shared" si="9"/>
        <v>0.84615384615384615</v>
      </c>
      <c r="T24" s="4">
        <f t="shared" si="10"/>
        <v>0.18127156463480937</v>
      </c>
      <c r="U24" s="4">
        <f t="shared" si="11"/>
        <v>0.22110552763819094</v>
      </c>
      <c r="V24" s="4">
        <f t="shared" si="12"/>
        <v>-0.82307275515797751</v>
      </c>
      <c r="W24" s="4" t="s">
        <v>5110</v>
      </c>
      <c r="X24" s="2" cm="1">
        <f t="array" ref="X24">SUM(_xlfn._xlws.FILTER($F$2:$F$2454,_xlfn.MAP($W$2:$W$2454,_xlfn.LAMBDA(_xlpm.x,_xlpm.x=$W24))))</f>
        <v>1594</v>
      </c>
      <c r="Y24" s="11">
        <f t="shared" si="13"/>
        <v>1.3801756587202008E-2</v>
      </c>
      <c r="Z24" s="4" t="s">
        <v>5106</v>
      </c>
      <c r="AA24" s="2" cm="1">
        <f t="array" ref="AA24">SUM(_xlfn._xlws.FILTER($F$2:$F$2454,_xlfn.MAP($Z$2:$Z$2454,_xlfn.LAMBDA(_xlpm.x,_xlpm.x=$Z24))))</f>
        <v>397</v>
      </c>
      <c r="AB24" s="11">
        <f t="shared" si="14"/>
        <v>5.5415617128463476E-2</v>
      </c>
      <c r="AC24" s="11">
        <f t="shared" si="15"/>
        <v>-0.60369781029697844</v>
      </c>
      <c r="AG24" s="2"/>
      <c r="AL24" s="2"/>
      <c r="AM24" s="2"/>
    </row>
    <row r="25" spans="1:39">
      <c r="A25" s="1" t="str">
        <f t="shared" si="0"/>
        <v>~u~ : [ɜ]</v>
      </c>
      <c r="B25" s="1">
        <f>_xlfn.LET(_xlpm.d,$G25,_xlpm.k,_xlfn.CONCAT(LEFT(TRIM(B$1),1),"*"),COUNTIF(_xlpm.d,_xlpm.k))</f>
        <v>0</v>
      </c>
      <c r="C25" s="1">
        <f>_xlfn.LET(_xlpm.d,$G25,_xlpm.k,_xlfn.CONCAT(LEFT(TRIM(C$1),1),"*"),COUNTIF(_xlpm.d,_xlpm.k))</f>
        <v>0</v>
      </c>
      <c r="D25" s="1">
        <f>_xlfn.LET(_xlpm.d,$G25,_xlpm.k,_xlfn.CONCAT(LEFT(TRIM(D$1),1),"*"),COUNTIF(_xlpm.d,_xlpm.k))</f>
        <v>0</v>
      </c>
      <c r="E25" s="1">
        <f t="shared" si="16"/>
        <v>0.60205999132796229</v>
      </c>
      <c r="F25" s="7">
        <v>3</v>
      </c>
      <c r="G25" s="9" t="s">
        <v>1634</v>
      </c>
      <c r="H25" s="4" cm="1">
        <f t="array" ref="H25">F25/freq.sum.r6e</f>
        <v>2.376425855513308E-4</v>
      </c>
      <c r="I25" s="4" t="str">
        <f t="shared" si="1"/>
        <v>ɜ</v>
      </c>
      <c r="J25" s="4" t="str">
        <f t="shared" si="2"/>
        <v>u</v>
      </c>
      <c r="K25" s="10">
        <f t="shared" si="3"/>
        <v>1</v>
      </c>
      <c r="L25" s="1">
        <f t="shared" si="4"/>
        <v>1</v>
      </c>
      <c r="M25" s="10">
        <f t="shared" si="5"/>
        <v>1</v>
      </c>
      <c r="N25" s="1" t="str">
        <f t="shared" si="6"/>
        <v>~u~</v>
      </c>
      <c r="O25" s="1" t="str">
        <f t="shared" si="7"/>
        <v>[ɜ]</v>
      </c>
      <c r="P25" s="3" cm="1">
        <f t="array" ref="P25">SUM(_xlfn._xlws.FILTER($H$2:$H$2454,_xlfn.MAP($N$2:$N$2454,_xlfn.LAMBDA(_xlpm.x,_xlpm.x=$N25))))</f>
        <v>4.7528517110266158E-3</v>
      </c>
      <c r="Q25" s="4">
        <f t="shared" si="8"/>
        <v>0.05</v>
      </c>
      <c r="R25" s="6" cm="1">
        <f t="array" ref="R25">SUM(_xlfn._xlws.FILTER($H$2:$H$2454,_xlfn.MAP($O$2:$O$2454,_xlfn.LAMBDA(_xlpm.x,_xlpm.x=$O25))))</f>
        <v>7.9214195183776931E-4</v>
      </c>
      <c r="S25" s="4">
        <f t="shared" si="9"/>
        <v>0.3</v>
      </c>
      <c r="T25" s="4">
        <f t="shared" si="10"/>
        <v>2.4621910155334846E-2</v>
      </c>
      <c r="U25" s="4">
        <f t="shared" si="11"/>
        <v>8.5714285714285715E-2</v>
      </c>
      <c r="V25" s="4">
        <f t="shared" si="12"/>
        <v>-0.77815125038364363</v>
      </c>
      <c r="W25" s="4" t="s">
        <v>5111</v>
      </c>
      <c r="X25" s="2" cm="1">
        <f t="array" ref="X25">SUM(_xlfn._xlws.FILTER($F$2:$F$2454,_xlfn.MAP($W$2:$W$2454,_xlfn.LAMBDA(_xlpm.x,_xlpm.x=$W25))))</f>
        <v>566</v>
      </c>
      <c r="Y25" s="11">
        <f t="shared" si="13"/>
        <v>5.3003533568904597E-3</v>
      </c>
      <c r="Z25" s="4" t="s">
        <v>5112</v>
      </c>
      <c r="AA25" s="2" cm="1">
        <f t="array" ref="AA25">SUM(_xlfn._xlws.FILTER($F$2:$F$2454,_xlfn.MAP($Z$2:$Z$2454,_xlfn.LAMBDA(_xlpm.x,_xlpm.x=$Z25))))</f>
        <v>192</v>
      </c>
      <c r="AB25" s="11">
        <f t="shared" si="14"/>
        <v>1.5625E-2</v>
      </c>
      <c r="AC25" s="11">
        <f t="shared" si="15"/>
        <v>-0.46951520248472178</v>
      </c>
      <c r="AG25" s="2"/>
      <c r="AL25" s="2"/>
      <c r="AM25" s="2"/>
    </row>
    <row r="26" spans="1:39">
      <c r="A26" s="1" t="str">
        <f t="shared" si="0"/>
        <v>~o~ : [ʌ]</v>
      </c>
      <c r="B26" s="1">
        <f>_xlfn.LET(_xlpm.d,$G26,_xlpm.k,_xlfn.CONCAT(LEFT(TRIM(B$1),1),"*"),COUNTIF(_xlpm.d,_xlpm.k))</f>
        <v>0</v>
      </c>
      <c r="C26" s="1">
        <f>_xlfn.LET(_xlpm.d,$G26,_xlpm.k,_xlfn.CONCAT(LEFT(TRIM(C$1),1),"*"),COUNTIF(_xlpm.d,_xlpm.k))</f>
        <v>0</v>
      </c>
      <c r="D26" s="1">
        <f>_xlfn.LET(_xlpm.d,$G26,_xlpm.k,_xlfn.CONCAT(LEFT(TRIM(D$1),1),"*"),COUNTIF(_xlpm.d,_xlpm.k))</f>
        <v>0</v>
      </c>
      <c r="E26" s="1">
        <f t="shared" si="16"/>
        <v>0.90308998699194343</v>
      </c>
      <c r="F26" s="7">
        <v>7</v>
      </c>
      <c r="G26" s="9" t="s">
        <v>1538</v>
      </c>
      <c r="H26" s="4" cm="1">
        <f t="array" ref="H26">F26/freq.sum.r6e</f>
        <v>5.5449936628643854E-4</v>
      </c>
      <c r="I26" s="4" t="str">
        <f t="shared" si="1"/>
        <v>ʌ</v>
      </c>
      <c r="J26" s="4" t="str">
        <f t="shared" si="2"/>
        <v>o</v>
      </c>
      <c r="K26" s="10">
        <f t="shared" si="3"/>
        <v>1</v>
      </c>
      <c r="L26" s="1">
        <f t="shared" si="4"/>
        <v>1</v>
      </c>
      <c r="M26" s="10">
        <f t="shared" si="5"/>
        <v>1</v>
      </c>
      <c r="N26" s="1" t="str">
        <f t="shared" si="6"/>
        <v>~o~</v>
      </c>
      <c r="O26" s="1" t="str">
        <f t="shared" si="7"/>
        <v>[ʌ]</v>
      </c>
      <c r="P26" s="3" cm="1">
        <f t="array" ref="P26">SUM(_xlfn._xlws.FILTER($H$2:$H$2454,_xlfn.MAP($N$2:$N$2454,_xlfn.LAMBDA(_xlpm.x,_xlpm.x=$N26))))</f>
        <v>1.0773130544993664E-2</v>
      </c>
      <c r="Q26" s="4">
        <f t="shared" si="8"/>
        <v>5.1470588235294115E-2</v>
      </c>
      <c r="R26" s="6" cm="1">
        <f t="array" ref="R26">SUM(_xlfn._xlws.FILTER($H$2:$H$2454,_xlfn.MAP($O$2:$O$2454,_xlfn.LAMBDA(_xlpm.x,_xlpm.x=$O26))))</f>
        <v>1.9011406844106462E-3</v>
      </c>
      <c r="S26" s="4">
        <f t="shared" si="9"/>
        <v>0.29166666666666669</v>
      </c>
      <c r="T26" s="4">
        <f t="shared" si="10"/>
        <v>3.7702299925356481E-2</v>
      </c>
      <c r="U26" s="4">
        <f t="shared" si="11"/>
        <v>8.7500000000000008E-2</v>
      </c>
      <c r="V26" s="4">
        <f t="shared" si="12"/>
        <v>-0.75332766665861151</v>
      </c>
      <c r="W26" s="4" t="s">
        <v>5119</v>
      </c>
      <c r="X26" s="2" cm="1">
        <f t="array" ref="X26">SUM(_xlfn._xlws.FILTER($F$2:$F$2454,_xlfn.MAP($W$2:$W$2454,_xlfn.LAMBDA(_xlpm.x,_xlpm.x=$W26))))</f>
        <v>1157</v>
      </c>
      <c r="Y26" s="11">
        <f t="shared" si="13"/>
        <v>6.0501296456352636E-3</v>
      </c>
      <c r="Z26" s="4" t="s">
        <v>5113</v>
      </c>
      <c r="AA26" s="2" cm="1">
        <f t="array" ref="AA26">SUM(_xlfn._xlws.FILTER($F$2:$F$2454,_xlfn.MAP($Z$2:$Z$2454,_xlfn.LAMBDA(_xlpm.x,_xlpm.x=$Z26))))</f>
        <v>309</v>
      </c>
      <c r="AB26" s="11">
        <f t="shared" si="14"/>
        <v>2.2653721682847898E-2</v>
      </c>
      <c r="AC26" s="11">
        <f t="shared" si="15"/>
        <v>-0.57337487952691502</v>
      </c>
      <c r="AG26" s="2"/>
      <c r="AL26" s="2"/>
      <c r="AM26" s="2"/>
    </row>
    <row r="27" spans="1:39">
      <c r="A27" s="1" t="str">
        <f t="shared" si="0"/>
        <v>~o~ : [oʊ]</v>
      </c>
      <c r="B27" s="1">
        <f>_xlfn.LET(_xlpm.d,$G27,_xlpm.k,_xlfn.CONCAT(LEFT(TRIM(B$1),1),"*"),COUNTIF(_xlpm.d,_xlpm.k))</f>
        <v>0</v>
      </c>
      <c r="C27" s="1">
        <f>_xlfn.LET(_xlpm.d,$G27,_xlpm.k,_xlfn.CONCAT(LEFT(TRIM(C$1),1),"*"),COUNTIF(_xlpm.d,_xlpm.k))</f>
        <v>0</v>
      </c>
      <c r="D27" s="1">
        <f>_xlfn.LET(_xlpm.d,$G27,_xlpm.k,_xlfn.CONCAT(LEFT(TRIM(D$1),1),"*"),COUNTIF(_xlpm.d,_xlpm.k))</f>
        <v>0</v>
      </c>
      <c r="E27" s="1">
        <f t="shared" si="16"/>
        <v>1.3979400086720375</v>
      </c>
      <c r="F27" s="7">
        <v>24</v>
      </c>
      <c r="G27" s="9" t="s">
        <v>887</v>
      </c>
      <c r="H27" s="4" cm="1">
        <f t="array" ref="H27">F27/freq.sum.r6e</f>
        <v>1.9011406844106464E-3</v>
      </c>
      <c r="I27" s="1" t="str">
        <f t="shared" si="1"/>
        <v>oʊ</v>
      </c>
      <c r="J27" s="1" t="str">
        <f t="shared" si="2"/>
        <v>o</v>
      </c>
      <c r="K27" s="10">
        <f t="shared" si="3"/>
        <v>2</v>
      </c>
      <c r="L27" s="1">
        <f t="shared" si="4"/>
        <v>1</v>
      </c>
      <c r="M27" s="10">
        <f t="shared" si="5"/>
        <v>2</v>
      </c>
      <c r="N27" s="1" t="str">
        <f t="shared" si="6"/>
        <v>~o~</v>
      </c>
      <c r="O27" s="1" t="str">
        <f t="shared" si="7"/>
        <v>[oʊ]</v>
      </c>
      <c r="P27" s="3" cm="1">
        <f t="array" ref="P27">SUM(_xlfn._xlws.FILTER($H$2:$H$2454,_xlfn.MAP($N$2:$N$2454,_xlfn.LAMBDA(_xlpm.x,_xlpm.x=$N27))))</f>
        <v>1.0773130544993664E-2</v>
      </c>
      <c r="Q27" s="4">
        <f t="shared" si="8"/>
        <v>0.1764705882352941</v>
      </c>
      <c r="R27" s="6" cm="1">
        <f t="array" ref="R27">SUM(_xlfn._xlws.FILTER($H$2:$H$2454,_xlfn.MAP($O$2:$O$2454,_xlfn.LAMBDA(_xlpm.x,_xlpm.x=$O27))))</f>
        <v>2.5348542458808617E-3</v>
      </c>
      <c r="S27" s="4">
        <f t="shared" si="9"/>
        <v>0.75</v>
      </c>
      <c r="T27" s="4">
        <f t="shared" si="10"/>
        <v>0.24046964271374244</v>
      </c>
      <c r="U27" s="4">
        <f t="shared" si="11"/>
        <v>0.28571428571428564</v>
      </c>
      <c r="V27" s="4">
        <f t="shared" si="12"/>
        <v>-0.6283889300503116</v>
      </c>
      <c r="W27" s="4" t="s">
        <v>5119</v>
      </c>
      <c r="X27" s="2" cm="1">
        <f t="array" ref="X27">SUM(_xlfn._xlws.FILTER($F$2:$F$2454,_xlfn.MAP($W$2:$W$2454,_xlfn.LAMBDA(_xlpm.x,_xlpm.x=$W27))))</f>
        <v>1157</v>
      </c>
      <c r="Y27" s="11">
        <f t="shared" si="13"/>
        <v>2.0743301642178046E-2</v>
      </c>
      <c r="Z27" s="4" t="s">
        <v>5109</v>
      </c>
      <c r="AA27" s="2" cm="1">
        <f t="array" ref="AA27">SUM(_xlfn._xlws.FILTER($F$2:$F$2454,_xlfn.MAP($Z$2:$Z$2454,_xlfn.LAMBDA(_xlpm.x,_xlpm.x=$Z27))))</f>
        <v>257</v>
      </c>
      <c r="AB27" s="11">
        <f t="shared" si="14"/>
        <v>9.3385214007782102E-2</v>
      </c>
      <c r="AC27" s="11">
        <f t="shared" si="15"/>
        <v>-0.65340023562045502</v>
      </c>
      <c r="AG27" s="2"/>
      <c r="AL27" s="2"/>
      <c r="AM27" s="2"/>
    </row>
    <row r="28" spans="1:39">
      <c r="A28" s="1" t="str">
        <f t="shared" si="0"/>
        <v>~o~ : [ɔ]</v>
      </c>
      <c r="B28" s="1">
        <f>_xlfn.LET(_xlpm.d,$G28,_xlpm.k,_xlfn.CONCAT(LEFT(TRIM(B$1),1),"*"),COUNTIF(_xlpm.d,_xlpm.k))</f>
        <v>0</v>
      </c>
      <c r="C28" s="1">
        <f>_xlfn.LET(_xlpm.d,$G28,_xlpm.k,_xlfn.CONCAT(LEFT(TRIM(C$1),1),"*"),COUNTIF(_xlpm.d,_xlpm.k))</f>
        <v>0</v>
      </c>
      <c r="D28" s="1">
        <f>_xlfn.LET(_xlpm.d,$G28,_xlpm.k,_xlfn.CONCAT(LEFT(TRIM(D$1),1),"*"),COUNTIF(_xlpm.d,_xlpm.k))</f>
        <v>0</v>
      </c>
      <c r="E28" s="1">
        <f t="shared" si="16"/>
        <v>1.3617278360175928</v>
      </c>
      <c r="F28" s="7">
        <v>22</v>
      </c>
      <c r="G28" s="9" t="s">
        <v>981</v>
      </c>
      <c r="H28" s="4" cm="1">
        <f t="array" ref="H28">F28/freq.sum.r6e</f>
        <v>1.7427122940430926E-3</v>
      </c>
      <c r="I28" s="4" t="str">
        <f t="shared" si="1"/>
        <v>ɔ</v>
      </c>
      <c r="J28" s="4" t="str">
        <f t="shared" si="2"/>
        <v>o</v>
      </c>
      <c r="K28" s="10">
        <f t="shared" si="3"/>
        <v>1</v>
      </c>
      <c r="L28" s="1">
        <f t="shared" si="4"/>
        <v>1</v>
      </c>
      <c r="M28" s="10">
        <f t="shared" si="5"/>
        <v>1</v>
      </c>
      <c r="N28" s="1" t="str">
        <f t="shared" si="6"/>
        <v>~o~</v>
      </c>
      <c r="O28" s="1" t="str">
        <f t="shared" si="7"/>
        <v>[ɔ]</v>
      </c>
      <c r="P28" s="3" cm="1">
        <f t="array" ref="P28">SUM(_xlfn._xlws.FILTER($H$2:$H$2454,_xlfn.MAP($N$2:$N$2454,_xlfn.LAMBDA(_xlpm.x,_xlpm.x=$N28))))</f>
        <v>1.0773130544993664E-2</v>
      </c>
      <c r="Q28" s="4">
        <f t="shared" si="8"/>
        <v>0.16176470588235295</v>
      </c>
      <c r="R28" s="6" cm="1">
        <f t="array" ref="R28">SUM(_xlfn._xlws.FILTER($H$2:$H$2454,_xlfn.MAP($O$2:$O$2454,_xlfn.LAMBDA(_xlpm.x,_xlpm.x=$O28))))</f>
        <v>3.010139416983523E-3</v>
      </c>
      <c r="S28" s="4">
        <f t="shared" si="9"/>
        <v>0.57894736842105277</v>
      </c>
      <c r="T28" s="4">
        <f t="shared" si="10"/>
        <v>0.16429430415589544</v>
      </c>
      <c r="U28" s="4">
        <f t="shared" si="11"/>
        <v>0.25287356321839083</v>
      </c>
      <c r="V28" s="4">
        <f t="shared" si="12"/>
        <v>-0.55375531175340742</v>
      </c>
      <c r="W28" s="4" t="s">
        <v>5119</v>
      </c>
      <c r="X28" s="2" cm="1">
        <f t="array" ref="X28">SUM(_xlfn._xlws.FILTER($F$2:$F$2454,_xlfn.MAP($W$2:$W$2454,_xlfn.LAMBDA(_xlpm.x,_xlpm.x=$W28))))</f>
        <v>1157</v>
      </c>
      <c r="Y28" s="11">
        <f t="shared" si="13"/>
        <v>1.9014693171996541E-2</v>
      </c>
      <c r="Z28" s="4" t="s">
        <v>5107</v>
      </c>
      <c r="AA28" s="2" cm="1">
        <f t="array" ref="AA28">SUM(_xlfn._xlws.FILTER($F$2:$F$2454,_xlfn.MAP($Z$2:$Z$2454,_xlfn.LAMBDA(_xlpm.x,_xlpm.x=$Z28))))</f>
        <v>293</v>
      </c>
      <c r="AB28" s="11">
        <f t="shared" si="14"/>
        <v>7.5085324232081918E-2</v>
      </c>
      <c r="AC28" s="11">
        <f t="shared" si="15"/>
        <v>-0.59646573859764018</v>
      </c>
      <c r="AG28" s="2"/>
      <c r="AL28" s="2"/>
      <c r="AM28" s="2"/>
    </row>
    <row r="29" spans="1:39">
      <c r="A29" s="1" t="str">
        <f t="shared" si="0"/>
        <v>~a~ : [æ]</v>
      </c>
      <c r="B29" s="1">
        <f>_xlfn.LET(_xlpm.d,$G29,_xlpm.k,_xlfn.CONCAT(LEFT(TRIM(B$1),1),"*"),COUNTIF(_xlpm.d,_xlpm.k))</f>
        <v>0</v>
      </c>
      <c r="C29" s="1">
        <f>_xlfn.LET(_xlpm.d,$G29,_xlpm.k,_xlfn.CONCAT(LEFT(TRIM(C$1),1),"*"),COUNTIF(_xlpm.d,_xlpm.k))</f>
        <v>0</v>
      </c>
      <c r="D29" s="1">
        <f>_xlfn.LET(_xlpm.d,$G29,_xlpm.k,_xlfn.CONCAT(LEFT(TRIM(D$1),1),"*"),COUNTIF(_xlpm.d,_xlpm.k))</f>
        <v>0</v>
      </c>
      <c r="E29" s="1">
        <f t="shared" si="16"/>
        <v>2.0086001717619171</v>
      </c>
      <c r="F29" s="7">
        <v>101</v>
      </c>
      <c r="G29" s="9" t="s">
        <v>335</v>
      </c>
      <c r="H29" s="4" cm="1">
        <f t="array" ref="H29">F29/freq.sum.r6e</f>
        <v>8.0006337135614704E-3</v>
      </c>
      <c r="I29" s="1" t="str">
        <f t="shared" si="1"/>
        <v>æ</v>
      </c>
      <c r="J29" s="1" t="str">
        <f t="shared" si="2"/>
        <v>a</v>
      </c>
      <c r="K29" s="10">
        <f t="shared" si="3"/>
        <v>1</v>
      </c>
      <c r="L29" s="1">
        <f t="shared" si="4"/>
        <v>1</v>
      </c>
      <c r="M29" s="10">
        <f t="shared" si="5"/>
        <v>1</v>
      </c>
      <c r="N29" s="1" t="str">
        <f t="shared" si="6"/>
        <v>~a~</v>
      </c>
      <c r="O29" s="1" t="str">
        <f t="shared" si="7"/>
        <v>[æ]</v>
      </c>
      <c r="P29" s="3" cm="1">
        <f t="array" ref="P29">SUM(_xlfn._xlws.FILTER($H$2:$H$2454,_xlfn.MAP($N$2:$N$2454,_xlfn.LAMBDA(_xlpm.x,_xlpm.x=$N29))))</f>
        <v>2.8279467680608364E-2</v>
      </c>
      <c r="Q29" s="4">
        <f t="shared" si="8"/>
        <v>0.28291316526610644</v>
      </c>
      <c r="R29" s="6" cm="1">
        <f t="array" ref="R29">SUM(_xlfn._xlws.FILTER($H$2:$H$2454,_xlfn.MAP($O$2:$O$2454,_xlfn.LAMBDA(_xlpm.x,_xlpm.x=$O29))))</f>
        <v>8.0798479087452468E-3</v>
      </c>
      <c r="S29" s="4">
        <f t="shared" si="9"/>
        <v>0.99019607843137258</v>
      </c>
      <c r="T29" s="4">
        <f t="shared" si="10"/>
        <v>0.42175568301655225</v>
      </c>
      <c r="U29" s="4">
        <f t="shared" si="11"/>
        <v>0.44008714596949894</v>
      </c>
      <c r="V29" s="4">
        <f t="shared" si="12"/>
        <v>-0.54406804435027567</v>
      </c>
      <c r="W29" s="4" t="s">
        <v>5120</v>
      </c>
      <c r="X29" s="2" cm="1">
        <f t="array" ref="X29">SUM(_xlfn._xlws.FILTER($F$2:$F$2454,_xlfn.MAP($W$2:$W$2454,_xlfn.LAMBDA(_xlpm.x,_xlpm.x=$W29))))</f>
        <v>1666</v>
      </c>
      <c r="Y29" s="11">
        <f t="shared" si="13"/>
        <v>6.0624249699879951E-2</v>
      </c>
      <c r="Z29" s="4" t="s">
        <v>5103</v>
      </c>
      <c r="AA29" s="2" cm="1">
        <f t="array" ref="AA29">SUM(_xlfn._xlws.FILTER($F$2:$F$2454,_xlfn.MAP($Z$2:$Z$2454,_xlfn.LAMBDA(_xlpm.x,_xlpm.x=$Z29))))</f>
        <v>514</v>
      </c>
      <c r="AB29" s="11">
        <f t="shared" si="14"/>
        <v>0.19649805447470817</v>
      </c>
      <c r="AC29" s="11">
        <f t="shared" si="15"/>
        <v>-0.51071187807549301</v>
      </c>
      <c r="AG29" s="2"/>
      <c r="AL29" s="2"/>
      <c r="AM29" s="2"/>
    </row>
    <row r="30" spans="1:39">
      <c r="A30" s="1" t="str">
        <f t="shared" si="0"/>
        <v>~s~ : [zə]</v>
      </c>
      <c r="B30" s="1">
        <f>_xlfn.LET(_xlpm.d,$G30,_xlpm.k,_xlfn.CONCAT(LEFT(TRIM(B$1),1),"*"),COUNTIF(_xlpm.d,_xlpm.k))</f>
        <v>0</v>
      </c>
      <c r="C30" s="1">
        <f>_xlfn.LET(_xlpm.d,$G30,_xlpm.k,_xlfn.CONCAT(LEFT(TRIM(C$1),1),"*"),COUNTIF(_xlpm.d,_xlpm.k))</f>
        <v>0</v>
      </c>
      <c r="D30" s="1">
        <f>_xlfn.LET(_xlpm.d,$G30,_xlpm.k,_xlfn.CONCAT(LEFT(TRIM(D$1),1),"*"),COUNTIF(_xlpm.d,_xlpm.k))</f>
        <v>0</v>
      </c>
      <c r="E30" s="1">
        <f t="shared" si="16"/>
        <v>0.69897000433601875</v>
      </c>
      <c r="F30" s="7">
        <v>4</v>
      </c>
      <c r="G30" s="9" t="s">
        <v>1740</v>
      </c>
      <c r="H30" s="4" cm="1">
        <f t="array" ref="H30">F30/freq.sum.r6e</f>
        <v>3.1685678073510771E-4</v>
      </c>
      <c r="I30" s="4" t="str">
        <f t="shared" si="1"/>
        <v>zə</v>
      </c>
      <c r="J30" s="4" t="str">
        <f t="shared" si="2"/>
        <v>s</v>
      </c>
      <c r="K30" s="10">
        <f t="shared" si="3"/>
        <v>2</v>
      </c>
      <c r="L30" s="1">
        <f t="shared" si="4"/>
        <v>1</v>
      </c>
      <c r="M30" s="10">
        <f t="shared" si="5"/>
        <v>2</v>
      </c>
      <c r="N30" s="1" t="str">
        <f t="shared" si="6"/>
        <v>~s~</v>
      </c>
      <c r="O30" s="1" t="str">
        <f t="shared" si="7"/>
        <v>[zə]</v>
      </c>
      <c r="P30" s="3" cm="1">
        <f t="array" ref="P30">SUM(_xlfn._xlws.FILTER($H$2:$H$2454,_xlfn.MAP($N$2:$N$2454,_xlfn.LAMBDA(_xlpm.x,_xlpm.x=$N30))))</f>
        <v>1.1961343472750317E-2</v>
      </c>
      <c r="Q30" s="4">
        <f t="shared" si="8"/>
        <v>2.6490066225165559E-2</v>
      </c>
      <c r="R30" s="6" cm="1">
        <f t="array" ref="R30">SUM(_xlfn._xlws.FILTER($H$2:$H$2454,_xlfn.MAP($O$2:$O$2454,_xlfn.LAMBDA(_xlpm.x,_xlpm.x=$O30))))</f>
        <v>3.6438529784537385E-3</v>
      </c>
      <c r="S30" s="4">
        <f t="shared" si="9"/>
        <v>8.6956521739130432E-2</v>
      </c>
      <c r="T30" s="4">
        <f t="shared" si="10"/>
        <v>1.7089213187778653E-2</v>
      </c>
      <c r="U30" s="4">
        <f t="shared" si="11"/>
        <v>4.060913705583756E-2</v>
      </c>
      <c r="V30" s="4">
        <f t="shared" si="12"/>
        <v>-0.51621911561159539</v>
      </c>
      <c r="W30" s="4"/>
      <c r="X30" s="2" cm="1">
        <f t="array" ref="X30">SUM(_xlfn._xlws.FILTER($F$2:$F$2454,_xlfn.MAP($W$2:$W$2454,_xlfn.LAMBDA(_xlpm.x,_xlpm.x=$W30))))</f>
        <v>2988</v>
      </c>
      <c r="Y30" s="11">
        <f t="shared" si="13"/>
        <v>1.3386880856760374E-3</v>
      </c>
      <c r="Z30" s="4" t="s">
        <v>5101</v>
      </c>
      <c r="AA30" s="2" cm="1">
        <f t="array" ref="AA30">SUM(_xlfn._xlws.FILTER($F$2:$F$2454,_xlfn.MAP($Z$2:$Z$2454,_xlfn.LAMBDA(_xlpm.x,_xlpm.x=$Z30))))</f>
        <v>2255</v>
      </c>
      <c r="AB30" s="11">
        <f t="shared" si="14"/>
        <v>1.7738359201773836E-3</v>
      </c>
      <c r="AC30" s="11">
        <f t="shared" si="15"/>
        <v>-0.12223404692938186</v>
      </c>
      <c r="AG30" s="2"/>
      <c r="AL30" s="2"/>
      <c r="AM30" s="2"/>
    </row>
    <row r="31" spans="1:39">
      <c r="A31" s="1" t="str">
        <f t="shared" si="0"/>
        <v>~a~ : [ɛ]</v>
      </c>
      <c r="B31" s="1">
        <f>_xlfn.LET(_xlpm.d,$G31,_xlpm.k,_xlfn.CONCAT(LEFT(TRIM(B$1),1),"*"),COUNTIF(_xlpm.d,_xlpm.k))</f>
        <v>0</v>
      </c>
      <c r="C31" s="1">
        <f>_xlfn.LET(_xlpm.d,$G31,_xlpm.k,_xlfn.CONCAT(LEFT(TRIM(C$1),1),"*"),COUNTIF(_xlpm.d,_xlpm.k))</f>
        <v>0</v>
      </c>
      <c r="D31" s="1">
        <f>_xlfn.LET(_xlpm.d,$G31,_xlpm.k,_xlfn.CONCAT(LEFT(TRIM(D$1),1),"*"),COUNTIF(_xlpm.d,_xlpm.k))</f>
        <v>0</v>
      </c>
      <c r="E31" s="1">
        <f t="shared" si="16"/>
        <v>1.0413926851582249</v>
      </c>
      <c r="F31" s="7">
        <v>10</v>
      </c>
      <c r="G31" s="9" t="s">
        <v>1673</v>
      </c>
      <c r="H31" s="4" cm="1">
        <f t="array" ref="H31">F31/freq.sum.r6e</f>
        <v>7.9214195183776931E-4</v>
      </c>
      <c r="I31" s="1" t="str">
        <f t="shared" si="1"/>
        <v>ɛ</v>
      </c>
      <c r="J31" s="1" t="str">
        <f t="shared" si="2"/>
        <v>a</v>
      </c>
      <c r="K31" s="10">
        <f t="shared" si="3"/>
        <v>1</v>
      </c>
      <c r="L31" s="1">
        <f t="shared" si="4"/>
        <v>1</v>
      </c>
      <c r="M31" s="10">
        <f t="shared" si="5"/>
        <v>1</v>
      </c>
      <c r="N31" s="1" t="str">
        <f t="shared" si="6"/>
        <v>~a~</v>
      </c>
      <c r="O31" s="1" t="str">
        <f t="shared" si="7"/>
        <v>[ɛ]</v>
      </c>
      <c r="P31" s="3" cm="1">
        <f t="array" ref="P31">SUM(_xlfn._xlws.FILTER($H$2:$H$2454,_xlfn.MAP($N$2:$N$2454,_xlfn.LAMBDA(_xlpm.x,_xlpm.x=$N31))))</f>
        <v>2.8279467680608364E-2</v>
      </c>
      <c r="Q31" s="4">
        <f t="shared" si="8"/>
        <v>2.8011204481792718E-2</v>
      </c>
      <c r="R31" s="6" cm="1">
        <f t="array" ref="R31">SUM(_xlfn._xlws.FILTER($H$2:$H$2454,_xlfn.MAP($O$2:$O$2454,_xlfn.LAMBDA(_xlpm.x,_xlpm.x=$O31))))</f>
        <v>9.0304182509505712E-3</v>
      </c>
      <c r="S31" s="4">
        <f t="shared" si="9"/>
        <v>8.771929824561403E-2</v>
      </c>
      <c r="T31" s="4">
        <f t="shared" si="10"/>
        <v>2.109853862414313E-2</v>
      </c>
      <c r="U31" s="4">
        <f t="shared" si="11"/>
        <v>4.2462845010615709E-2</v>
      </c>
      <c r="V31" s="4">
        <f t="shared" si="12"/>
        <v>-0.49576336477572058</v>
      </c>
      <c r="W31" s="4" t="s">
        <v>5120</v>
      </c>
      <c r="X31" s="2" cm="1">
        <f t="array" ref="X31">SUM(_xlfn._xlws.FILTER($F$2:$F$2454,_xlfn.MAP($W$2:$W$2454,_xlfn.LAMBDA(_xlpm.x,_xlpm.x=$W31))))</f>
        <v>1666</v>
      </c>
      <c r="Y31" s="11">
        <f t="shared" si="13"/>
        <v>6.0024009603841539E-3</v>
      </c>
      <c r="Z31" s="4" t="s">
        <v>5104</v>
      </c>
      <c r="AA31" s="2" cm="1">
        <f t="array" ref="AA31">SUM(_xlfn._xlws.FILTER($F$2:$F$2454,_xlfn.MAP($Z$2:$Z$2454,_xlfn.LAMBDA(_xlpm.x,_xlpm.x=$Z31))))</f>
        <v>883</v>
      </c>
      <c r="AB31" s="11">
        <f t="shared" si="14"/>
        <v>1.1325028312570781E-2</v>
      </c>
      <c r="AC31" s="11">
        <f t="shared" si="15"/>
        <v>-0.2757142934932002</v>
      </c>
      <c r="AG31" s="2"/>
      <c r="AL31" s="2"/>
      <c r="AM31" s="2"/>
    </row>
    <row r="32" spans="1:39">
      <c r="A32" s="1" t="str">
        <f t="shared" si="0"/>
        <v>~d~ : [ɹd]</v>
      </c>
      <c r="B32" s="1">
        <f>_xlfn.LET(_xlpm.d,$G32,_xlpm.k,_xlfn.CONCAT(LEFT(TRIM(B$1),1),"*"),COUNTIF(_xlpm.d,_xlpm.k))</f>
        <v>1</v>
      </c>
      <c r="C32" s="1">
        <f>_xlfn.LET(_xlpm.d,$G32,_xlpm.k,_xlfn.CONCAT(LEFT(TRIM(C$1),1),"*"),COUNTIF(_xlpm.d,_xlpm.k))</f>
        <v>0</v>
      </c>
      <c r="D32" s="1">
        <f>_xlfn.LET(_xlpm.d,$G32,_xlpm.k,_xlfn.CONCAT(LEFT(TRIM(D$1),1),"*"),COUNTIF(_xlpm.d,_xlpm.k))</f>
        <v>0</v>
      </c>
      <c r="E32" s="1">
        <f t="shared" si="16"/>
        <v>0.60205999132796229</v>
      </c>
      <c r="F32" s="7">
        <v>3</v>
      </c>
      <c r="G32" s="9" t="s">
        <v>1796</v>
      </c>
      <c r="H32" s="4" cm="1">
        <f t="array" ref="H32">F32/freq.sum.r6e</f>
        <v>2.376425855513308E-4</v>
      </c>
      <c r="I32" s="4" t="str">
        <f t="shared" si="1"/>
        <v>ɹd</v>
      </c>
      <c r="J32" s="4" t="str">
        <f t="shared" si="2"/>
        <v>d</v>
      </c>
      <c r="K32" s="10">
        <f t="shared" si="3"/>
        <v>2</v>
      </c>
      <c r="L32" s="1">
        <f t="shared" si="4"/>
        <v>1</v>
      </c>
      <c r="M32" s="10">
        <f t="shared" si="5"/>
        <v>2</v>
      </c>
      <c r="N32" s="1" t="str">
        <f t="shared" si="6"/>
        <v>~d~</v>
      </c>
      <c r="O32" s="1" t="str">
        <f t="shared" si="7"/>
        <v>[ɹd]</v>
      </c>
      <c r="P32" s="3" cm="1">
        <f t="array" ref="P32">SUM(_xlfn._xlws.FILTER($H$2:$H$2454,_xlfn.MAP($N$2:$N$2454,_xlfn.LAMBDA(_xlpm.x,_xlpm.x=$N32))))</f>
        <v>1.1010773130544995E-2</v>
      </c>
      <c r="Q32" s="4">
        <f t="shared" si="8"/>
        <v>2.1582733812949638E-2</v>
      </c>
      <c r="R32" s="6" cm="1">
        <f t="array" ref="R32">SUM(_xlfn._xlws.FILTER($H$2:$H$2454,_xlfn.MAP($O$2:$O$2454,_xlfn.LAMBDA(_xlpm.x,_xlpm.x=$O32))))</f>
        <v>4.0399239543726234E-3</v>
      </c>
      <c r="S32" s="4">
        <f t="shared" si="9"/>
        <v>5.8823529411764705E-2</v>
      </c>
      <c r="T32" s="4">
        <f t="shared" si="10"/>
        <v>1.1446617889194511E-2</v>
      </c>
      <c r="U32" s="4">
        <f t="shared" si="11"/>
        <v>3.1578947368421054E-2</v>
      </c>
      <c r="V32" s="4">
        <f t="shared" si="12"/>
        <v>-0.43544462415615881</v>
      </c>
      <c r="W32" s="4"/>
      <c r="X32" s="2" cm="1">
        <f t="array" ref="X32">SUM(_xlfn._xlws.FILTER($F$2:$F$2454,_xlfn.MAP($W$2:$W$2454,_xlfn.LAMBDA(_xlpm.x,_xlpm.x=$W32))))</f>
        <v>2988</v>
      </c>
      <c r="Y32" s="11">
        <f t="shared" si="13"/>
        <v>1.004016064257028E-3</v>
      </c>
      <c r="Z32" s="4"/>
      <c r="AA32" s="2" cm="1">
        <f t="array" ref="AA32">SUM(_xlfn._xlws.FILTER($F$2:$F$2454,_xlfn.MAP($Z$2:$Z$2454,_xlfn.LAMBDA(_xlpm.x,_xlpm.x=$Z32))))</f>
        <v>3871</v>
      </c>
      <c r="AB32" s="11">
        <f t="shared" si="14"/>
        <v>7.7499354172048571E-4</v>
      </c>
      <c r="AC32" s="11">
        <f t="shared" si="15"/>
        <v>0.11244257817559389</v>
      </c>
      <c r="AG32" s="2"/>
      <c r="AL32" s="2"/>
      <c r="AM32" s="2"/>
    </row>
    <row r="33" spans="1:39">
      <c r="A33" s="1" t="str">
        <f t="shared" si="0"/>
        <v>~o~ : [ɑ]</v>
      </c>
      <c r="B33" s="1">
        <f>_xlfn.LET(_xlpm.d,$G33,_xlpm.k,_xlfn.CONCAT(LEFT(TRIM(B$1),1),"*"),COUNTIF(_xlpm.d,_xlpm.k))</f>
        <v>0</v>
      </c>
      <c r="C33" s="1">
        <f>_xlfn.LET(_xlpm.d,$G33,_xlpm.k,_xlfn.CONCAT(LEFT(TRIM(C$1),1),"*"),COUNTIF(_xlpm.d,_xlpm.k))</f>
        <v>0</v>
      </c>
      <c r="D33" s="1">
        <f>_xlfn.LET(_xlpm.d,$G33,_xlpm.k,_xlfn.CONCAT(LEFT(TRIM(D$1),1),"*"),COUNTIF(_xlpm.d,_xlpm.k))</f>
        <v>0</v>
      </c>
      <c r="E33" s="1">
        <f t="shared" si="16"/>
        <v>1.4313637641589871</v>
      </c>
      <c r="F33" s="7">
        <v>26</v>
      </c>
      <c r="G33" s="9" t="s">
        <v>902</v>
      </c>
      <c r="H33" s="4" cm="1">
        <f t="array" ref="H33">F33/freq.sum.r6e</f>
        <v>2.0595690747782004E-3</v>
      </c>
      <c r="I33" s="4" t="str">
        <f t="shared" si="1"/>
        <v>ɑ</v>
      </c>
      <c r="J33" s="4" t="str">
        <f t="shared" si="2"/>
        <v>o</v>
      </c>
      <c r="K33" s="10">
        <f t="shared" si="3"/>
        <v>1</v>
      </c>
      <c r="L33" s="1">
        <f t="shared" si="4"/>
        <v>1</v>
      </c>
      <c r="M33" s="10">
        <f t="shared" si="5"/>
        <v>1</v>
      </c>
      <c r="N33" s="1" t="str">
        <f t="shared" si="6"/>
        <v>~o~</v>
      </c>
      <c r="O33" s="1" t="str">
        <f t="shared" si="7"/>
        <v>[ɑ]</v>
      </c>
      <c r="P33" s="3" cm="1">
        <f t="array" ref="P33">SUM(_xlfn._xlws.FILTER($H$2:$H$2454,_xlfn.MAP($N$2:$N$2454,_xlfn.LAMBDA(_xlpm.x,_xlpm.x=$N33))))</f>
        <v>1.0773130544993664E-2</v>
      </c>
      <c r="Q33" s="4">
        <f t="shared" si="8"/>
        <v>0.19117647058823528</v>
      </c>
      <c r="R33" s="6" cm="1">
        <f t="array" ref="R33">SUM(_xlfn._xlws.FILTER($H$2:$H$2454,_xlfn.MAP($O$2:$O$2454,_xlfn.LAMBDA(_xlpm.x,_xlpm.x=$O33))))</f>
        <v>3.960709759188847E-3</v>
      </c>
      <c r="S33" s="4">
        <f t="shared" si="9"/>
        <v>0.52</v>
      </c>
      <c r="T33" s="4">
        <f t="shared" si="10"/>
        <v>0.19092780594635128</v>
      </c>
      <c r="U33" s="4">
        <f t="shared" si="11"/>
        <v>0.27956989247311825</v>
      </c>
      <c r="V33" s="4">
        <f t="shared" si="12"/>
        <v>-0.43456890403419873</v>
      </c>
      <c r="W33" s="4" t="s">
        <v>5119</v>
      </c>
      <c r="X33" s="2" cm="1">
        <f t="array" ref="X33">SUM(_xlfn._xlws.FILTER($F$2:$F$2454,_xlfn.MAP($W$2:$W$2454,_xlfn.LAMBDA(_xlpm.x,_xlpm.x=$W33))))</f>
        <v>1157</v>
      </c>
      <c r="Y33" s="11">
        <f t="shared" si="13"/>
        <v>2.247191011235955E-2</v>
      </c>
      <c r="Z33" s="4" t="s">
        <v>5105</v>
      </c>
      <c r="AA33" s="2" cm="1">
        <f t="array" ref="AA33">SUM(_xlfn._xlws.FILTER($F$2:$F$2454,_xlfn.MAP($Z$2:$Z$2454,_xlfn.LAMBDA(_xlpm.x,_xlpm.x=$Z33))))</f>
        <v>436</v>
      </c>
      <c r="AB33" s="11">
        <f t="shared" si="14"/>
        <v>5.9633027522935783E-2</v>
      </c>
      <c r="AC33" s="11">
        <f t="shared" si="15"/>
        <v>-0.42384686968316354</v>
      </c>
      <c r="AG33" s="2"/>
      <c r="AL33" s="2"/>
      <c r="AM33" s="2"/>
    </row>
    <row r="34" spans="1:39">
      <c r="A34" s="1" t="str">
        <f t="shared" si="0"/>
        <v>~n~ : [ŋ]</v>
      </c>
      <c r="B34" s="1">
        <f>_xlfn.LET(_xlpm.d,$G34,_xlpm.k,_xlfn.CONCAT(LEFT(TRIM(B$1),1),"*"),COUNTIF(_xlpm.d,_xlpm.k))</f>
        <v>0</v>
      </c>
      <c r="C34" s="1">
        <f>_xlfn.LET(_xlpm.d,$G34,_xlpm.k,_xlfn.CONCAT(LEFT(TRIM(C$1),1),"*"),COUNTIF(_xlpm.d,_xlpm.k))</f>
        <v>0</v>
      </c>
      <c r="D34" s="1">
        <f>_xlfn.LET(_xlpm.d,$G34,_xlpm.k,_xlfn.CONCAT(LEFT(TRIM(D$1),1),"*"),COUNTIF(_xlpm.d,_xlpm.k))</f>
        <v>0</v>
      </c>
      <c r="E34" s="1">
        <f t="shared" si="16"/>
        <v>0.30102999566398114</v>
      </c>
      <c r="F34" s="7">
        <v>1</v>
      </c>
      <c r="G34" s="9" t="s">
        <v>2319</v>
      </c>
      <c r="H34" s="4" cm="1">
        <f t="array" ref="H34">F34/freq.sum.r6e</f>
        <v>7.9214195183776928E-5</v>
      </c>
      <c r="I34" s="4" t="str">
        <f t="shared" si="1"/>
        <v>ŋ</v>
      </c>
      <c r="J34" s="4" t="str">
        <f t="shared" si="2"/>
        <v>n</v>
      </c>
      <c r="K34" s="10">
        <f t="shared" si="3"/>
        <v>1</v>
      </c>
      <c r="L34" s="1">
        <f t="shared" si="4"/>
        <v>1</v>
      </c>
      <c r="M34" s="10">
        <f t="shared" si="5"/>
        <v>1</v>
      </c>
      <c r="N34" s="1" t="str">
        <f t="shared" si="6"/>
        <v>~n~</v>
      </c>
      <c r="O34" s="1" t="str">
        <f t="shared" si="7"/>
        <v>[ŋ]</v>
      </c>
      <c r="P34" s="3" cm="1">
        <f t="array" ref="P34">SUM(_xlfn._xlws.FILTER($H$2:$H$2454,_xlfn.MAP($N$2:$N$2454,_xlfn.LAMBDA(_xlpm.x,_xlpm.x=$N34))))</f>
        <v>3.128960709759189E-2</v>
      </c>
      <c r="Q34" s="4">
        <f t="shared" si="8"/>
        <v>2.5316455696202528E-3</v>
      </c>
      <c r="R34" s="6" cm="1">
        <f t="array" ref="R34">SUM(_xlfn._xlws.FILTER($H$2:$H$2454,_xlfn.MAP($O$2:$O$2454,_xlfn.LAMBDA(_xlpm.x,_xlpm.x=$O34))))</f>
        <v>1.2436628643852978E-2</v>
      </c>
      <c r="S34" s="4">
        <f t="shared" si="9"/>
        <v>6.369426751592357E-3</v>
      </c>
      <c r="T34" s="4">
        <f t="shared" si="10"/>
        <v>5.2039061318642473E-4</v>
      </c>
      <c r="U34" s="4">
        <f t="shared" si="11"/>
        <v>3.6231884057971006E-3</v>
      </c>
      <c r="V34" s="4">
        <f t="shared" si="12"/>
        <v>-0.40069744321722661</v>
      </c>
      <c r="W34" s="4"/>
      <c r="X34" s="2" cm="1">
        <f t="array" ref="X34">SUM(_xlfn._xlws.FILTER($F$2:$F$2454,_xlfn.MAP($W$2:$W$2454,_xlfn.LAMBDA(_xlpm.x,_xlpm.x=$W34))))</f>
        <v>2988</v>
      </c>
      <c r="Y34" s="11">
        <f t="shared" si="13"/>
        <v>3.3467202141900936E-4</v>
      </c>
      <c r="Z34" s="4"/>
      <c r="AA34" s="2" cm="1">
        <f t="array" ref="AA34">SUM(_xlfn._xlws.FILTER($F$2:$F$2454,_xlfn.MAP($Z$2:$Z$2454,_xlfn.LAMBDA(_xlpm.x,_xlpm.x=$Z34))))</f>
        <v>3871</v>
      </c>
      <c r="AB34" s="11">
        <f t="shared" si="14"/>
        <v>2.5833118057349522E-4</v>
      </c>
      <c r="AC34" s="11">
        <f t="shared" si="15"/>
        <v>0.11244257817559389</v>
      </c>
      <c r="AG34" s="2"/>
      <c r="AL34" s="2"/>
      <c r="AM34" s="2"/>
    </row>
    <row r="35" spans="1:39">
      <c r="A35" s="1" t="str">
        <f t="shared" si="0"/>
        <v>~u~ : [yu]</v>
      </c>
      <c r="B35" s="1">
        <f>_xlfn.LET(_xlpm.d,$G35,_xlpm.k,_xlfn.CONCAT(LEFT(TRIM(B$1),1),"*"),COUNTIF(_xlpm.d,_xlpm.k))</f>
        <v>0</v>
      </c>
      <c r="C35" s="1">
        <f>_xlfn.LET(_xlpm.d,$G35,_xlpm.k,_xlfn.CONCAT(LEFT(TRIM(C$1),1),"*"),COUNTIF(_xlpm.d,_xlpm.k))</f>
        <v>0</v>
      </c>
      <c r="D35" s="1">
        <f>_xlfn.LET(_xlpm.d,$G35,_xlpm.k,_xlfn.CONCAT(LEFT(TRIM(D$1),1),"*"),COUNTIF(_xlpm.d,_xlpm.k))</f>
        <v>0</v>
      </c>
      <c r="E35" s="1">
        <f t="shared" si="16"/>
        <v>1.3424226808222062</v>
      </c>
      <c r="F35" s="7">
        <v>21</v>
      </c>
      <c r="G35" s="9" t="s">
        <v>319</v>
      </c>
      <c r="H35" s="4" cm="1">
        <f t="array" ref="H35">F35/freq.sum.r6e</f>
        <v>1.6634980988593155E-3</v>
      </c>
      <c r="I35" s="4" t="str">
        <f t="shared" si="1"/>
        <v>yu</v>
      </c>
      <c r="J35" s="4" t="str">
        <f t="shared" si="2"/>
        <v>u</v>
      </c>
      <c r="K35" s="10">
        <f t="shared" si="3"/>
        <v>2</v>
      </c>
      <c r="L35" s="1">
        <f t="shared" si="4"/>
        <v>1</v>
      </c>
      <c r="M35" s="10">
        <f t="shared" si="5"/>
        <v>2</v>
      </c>
      <c r="N35" s="1" t="str">
        <f t="shared" si="6"/>
        <v>~u~</v>
      </c>
      <c r="O35" s="1" t="str">
        <f t="shared" si="7"/>
        <v>[yu]</v>
      </c>
      <c r="P35" s="3" cm="1">
        <f t="array" ref="P35">SUM(_xlfn._xlws.FILTER($H$2:$H$2454,_xlfn.MAP($N$2:$N$2454,_xlfn.LAMBDA(_xlpm.x,_xlpm.x=$N35))))</f>
        <v>4.7528517110266158E-3</v>
      </c>
      <c r="Q35" s="4">
        <f t="shared" si="8"/>
        <v>0.35</v>
      </c>
      <c r="R35" s="6" cm="1">
        <f t="array" ref="R35">SUM(_xlfn._xlws.FILTER($H$2:$H$2454,_xlfn.MAP($O$2:$O$2454,_xlfn.LAMBDA(_xlpm.x,_xlpm.x=$O35))))</f>
        <v>1.9011406844106462E-3</v>
      </c>
      <c r="S35" s="4">
        <f t="shared" si="9"/>
        <v>0.87500000000000011</v>
      </c>
      <c r="T35" s="4">
        <f t="shared" si="10"/>
        <v>0.40410949378713873</v>
      </c>
      <c r="U35" s="4">
        <f t="shared" si="11"/>
        <v>0.5</v>
      </c>
      <c r="V35" s="4">
        <f t="shared" si="12"/>
        <v>-0.39794000867203771</v>
      </c>
      <c r="W35" s="4" t="s">
        <v>5111</v>
      </c>
      <c r="X35" s="2" cm="1">
        <f t="array" ref="X35">SUM(_xlfn._xlws.FILTER($F$2:$F$2454,_xlfn.MAP($W$2:$W$2454,_xlfn.LAMBDA(_xlpm.x,_xlpm.x=$W35))))</f>
        <v>566</v>
      </c>
      <c r="Y35" s="11">
        <f t="shared" si="13"/>
        <v>3.7102473498233215E-2</v>
      </c>
      <c r="Z35" s="4" t="s">
        <v>5111</v>
      </c>
      <c r="AA35" s="2" cm="1">
        <f t="array" ref="AA35">SUM(_xlfn._xlws.FILTER($F$2:$F$2454,_xlfn.MAP($Z$2:$Z$2454,_xlfn.LAMBDA(_xlpm.x,_xlpm.x=$Z35))))</f>
        <v>254</v>
      </c>
      <c r="AB35" s="11">
        <f t="shared" si="14"/>
        <v>8.2677165354330714E-2</v>
      </c>
      <c r="AC35" s="11">
        <f t="shared" si="15"/>
        <v>-0.34798271456833341</v>
      </c>
      <c r="AG35" s="2"/>
      <c r="AL35" s="2"/>
      <c r="AM35" s="2"/>
    </row>
    <row r="36" spans="1:39">
      <c r="A36" s="1" t="str">
        <f t="shared" si="0"/>
        <v>~u~ : [ʌ]</v>
      </c>
      <c r="B36" s="1">
        <f>_xlfn.LET(_xlpm.d,$G36,_xlpm.k,_xlfn.CONCAT(LEFT(TRIM(B$1),1),"*"),COUNTIF(_xlpm.d,_xlpm.k))</f>
        <v>0</v>
      </c>
      <c r="C36" s="1">
        <f>_xlfn.LET(_xlpm.d,$G36,_xlpm.k,_xlfn.CONCAT(LEFT(TRIM(C$1),1),"*"),COUNTIF(_xlpm.d,_xlpm.k))</f>
        <v>0</v>
      </c>
      <c r="D36" s="1">
        <f>_xlfn.LET(_xlpm.d,$G36,_xlpm.k,_xlfn.CONCAT(LEFT(TRIM(D$1),1),"*"),COUNTIF(_xlpm.d,_xlpm.k))</f>
        <v>0</v>
      </c>
      <c r="E36" s="1">
        <f t="shared" si="16"/>
        <v>1.2041199826559246</v>
      </c>
      <c r="F36" s="7">
        <v>15</v>
      </c>
      <c r="G36" s="9" t="s">
        <v>882</v>
      </c>
      <c r="H36" s="4" cm="1">
        <f t="array" ref="H36">F36/freq.sum.r6e</f>
        <v>1.188212927756654E-3</v>
      </c>
      <c r="I36" s="4" t="str">
        <f t="shared" si="1"/>
        <v>ʌ</v>
      </c>
      <c r="J36" s="4" t="str">
        <f t="shared" si="2"/>
        <v>u</v>
      </c>
      <c r="K36" s="10">
        <f t="shared" si="3"/>
        <v>1</v>
      </c>
      <c r="L36" s="1">
        <f t="shared" si="4"/>
        <v>1</v>
      </c>
      <c r="M36" s="10">
        <f t="shared" si="5"/>
        <v>1</v>
      </c>
      <c r="N36" s="1" t="str">
        <f t="shared" si="6"/>
        <v>~u~</v>
      </c>
      <c r="O36" s="1" t="str">
        <f t="shared" si="7"/>
        <v>[ʌ]</v>
      </c>
      <c r="P36" s="3" cm="1">
        <f t="array" ref="P36">SUM(_xlfn._xlws.FILTER($H$2:$H$2454,_xlfn.MAP($N$2:$N$2454,_xlfn.LAMBDA(_xlpm.x,_xlpm.x=$N36))))</f>
        <v>4.7528517110266158E-3</v>
      </c>
      <c r="Q36" s="4">
        <f t="shared" si="8"/>
        <v>0.25</v>
      </c>
      <c r="R36" s="6" cm="1">
        <f t="array" ref="R36">SUM(_xlfn._xlws.FILTER($H$2:$H$2454,_xlfn.MAP($O$2:$O$2454,_xlfn.LAMBDA(_xlpm.x,_xlpm.x=$O36))))</f>
        <v>1.9011406844106462E-3</v>
      </c>
      <c r="S36" s="4">
        <f t="shared" si="9"/>
        <v>0.62500000000000011</v>
      </c>
      <c r="T36" s="4">
        <f t="shared" si="10"/>
        <v>0.20518258462779038</v>
      </c>
      <c r="U36" s="4">
        <f t="shared" si="11"/>
        <v>0.35714285714285715</v>
      </c>
      <c r="V36" s="4">
        <f t="shared" si="12"/>
        <v>-0.39794000867203771</v>
      </c>
      <c r="W36" s="4" t="s">
        <v>5111</v>
      </c>
      <c r="X36" s="2" cm="1">
        <f t="array" ref="X36">SUM(_xlfn._xlws.FILTER($F$2:$F$2454,_xlfn.MAP($W$2:$W$2454,_xlfn.LAMBDA(_xlpm.x,_xlpm.x=$W36))))</f>
        <v>566</v>
      </c>
      <c r="Y36" s="11">
        <f t="shared" si="13"/>
        <v>2.6501766784452298E-2</v>
      </c>
      <c r="Z36" s="4" t="s">
        <v>5113</v>
      </c>
      <c r="AA36" s="2" cm="1">
        <f t="array" ref="AA36">SUM(_xlfn._xlws.FILTER($F$2:$F$2454,_xlfn.MAP($Z$2:$Z$2454,_xlfn.LAMBDA(_xlpm.x,_xlpm.x=$Z36))))</f>
        <v>309</v>
      </c>
      <c r="AB36" s="11">
        <f t="shared" si="14"/>
        <v>4.8543689320388349E-2</v>
      </c>
      <c r="AC36" s="11">
        <f t="shared" si="15"/>
        <v>-0.26285795176343679</v>
      </c>
      <c r="AG36" s="2"/>
      <c r="AL36" s="2"/>
      <c r="AM36" s="2"/>
    </row>
    <row r="37" spans="1:39">
      <c r="A37" s="1" t="str">
        <f t="shared" si="0"/>
        <v>~s~ : [ɹz]</v>
      </c>
      <c r="B37" s="1">
        <f>_xlfn.LET(_xlpm.d,$G37,_xlpm.k,_xlfn.CONCAT(LEFT(TRIM(B$1),1),"*"),COUNTIF(_xlpm.d,_xlpm.k))</f>
        <v>1</v>
      </c>
      <c r="C37" s="1">
        <f>_xlfn.LET(_xlpm.d,$G37,_xlpm.k,_xlfn.CONCAT(LEFT(TRIM(C$1),1),"*"),COUNTIF(_xlpm.d,_xlpm.k))</f>
        <v>0</v>
      </c>
      <c r="D37" s="1">
        <f>_xlfn.LET(_xlpm.d,$G37,_xlpm.k,_xlfn.CONCAT(LEFT(TRIM(D$1),1),"*"),COUNTIF(_xlpm.d,_xlpm.k))</f>
        <v>0</v>
      </c>
      <c r="E37" s="1">
        <f t="shared" si="16"/>
        <v>0.77815125038364352</v>
      </c>
      <c r="F37" s="7">
        <v>5</v>
      </c>
      <c r="G37" s="9" t="s">
        <v>1708</v>
      </c>
      <c r="H37" s="4" cm="1">
        <f t="array" ref="H37">F37/freq.sum.r6e</f>
        <v>3.9607097591888465E-4</v>
      </c>
      <c r="I37" s="4" t="str">
        <f t="shared" si="1"/>
        <v>ɹz</v>
      </c>
      <c r="J37" s="4" t="str">
        <f t="shared" si="2"/>
        <v>s</v>
      </c>
      <c r="K37" s="10">
        <f t="shared" si="3"/>
        <v>2</v>
      </c>
      <c r="L37" s="1">
        <f t="shared" si="4"/>
        <v>1</v>
      </c>
      <c r="M37" s="10">
        <f t="shared" si="5"/>
        <v>2</v>
      </c>
      <c r="N37" s="1" t="str">
        <f t="shared" si="6"/>
        <v>~s~</v>
      </c>
      <c r="O37" s="1" t="str">
        <f t="shared" si="7"/>
        <v>[ɹz]</v>
      </c>
      <c r="P37" s="3" cm="1">
        <f t="array" ref="P37">SUM(_xlfn._xlws.FILTER($H$2:$H$2454,_xlfn.MAP($N$2:$N$2454,_xlfn.LAMBDA(_xlpm.x,_xlpm.x=$N37))))</f>
        <v>1.1961343472750317E-2</v>
      </c>
      <c r="Q37" s="4">
        <f t="shared" si="8"/>
        <v>3.3112582781456949E-2</v>
      </c>
      <c r="R37" s="6" cm="1">
        <f t="array" ref="R37">SUM(_xlfn._xlws.FILTER($H$2:$H$2454,_xlfn.MAP($O$2:$O$2454,_xlfn.LAMBDA(_xlpm.x,_xlpm.x=$O37))))</f>
        <v>5.1489226869455016E-3</v>
      </c>
      <c r="S37" s="4">
        <f t="shared" si="9"/>
        <v>7.6923076923076913E-2</v>
      </c>
      <c r="T37" s="4">
        <f t="shared" si="10"/>
        <v>2.1689524771195349E-2</v>
      </c>
      <c r="U37" s="4">
        <f t="shared" si="11"/>
        <v>4.6296296296296287E-2</v>
      </c>
      <c r="V37" s="4">
        <f t="shared" si="12"/>
        <v>-0.36606359065031391</v>
      </c>
      <c r="W37" s="4"/>
      <c r="X37" s="2" cm="1">
        <f t="array" ref="X37">SUM(_xlfn._xlws.FILTER($F$2:$F$2454,_xlfn.MAP($W$2:$W$2454,_xlfn.LAMBDA(_xlpm.x,_xlpm.x=$W37))))</f>
        <v>2988</v>
      </c>
      <c r="Y37" s="11">
        <f t="shared" si="13"/>
        <v>1.6733601070950468E-3</v>
      </c>
      <c r="Z37" s="4"/>
      <c r="AA37" s="2" cm="1">
        <f t="array" ref="AA37">SUM(_xlfn._xlws.FILTER($F$2:$F$2454,_xlfn.MAP($Z$2:$Z$2454,_xlfn.LAMBDA(_xlpm.x,_xlpm.x=$Z37))))</f>
        <v>3871</v>
      </c>
      <c r="AB37" s="11">
        <f t="shared" si="14"/>
        <v>1.2916559028674762E-3</v>
      </c>
      <c r="AC37" s="11">
        <f t="shared" si="15"/>
        <v>0.11244257817559389</v>
      </c>
      <c r="AG37" s="2"/>
      <c r="AL37" s="2"/>
      <c r="AM37" s="2"/>
    </row>
    <row r="38" spans="1:39">
      <c r="A38" s="1" t="str">
        <f t="shared" si="0"/>
        <v>~u~ : [wə]</v>
      </c>
      <c r="B38" s="1">
        <f>_xlfn.LET(_xlpm.d,$G38,_xlpm.k,_xlfn.CONCAT(LEFT(TRIM(B$1),1),"*"),COUNTIF(_xlpm.d,_xlpm.k))</f>
        <v>0</v>
      </c>
      <c r="C38" s="1">
        <f>_xlfn.LET(_xlpm.d,$G38,_xlpm.k,_xlfn.CONCAT(LEFT(TRIM(C$1),1),"*"),COUNTIF(_xlpm.d,_xlpm.k))</f>
        <v>0</v>
      </c>
      <c r="D38" s="1">
        <f>_xlfn.LET(_xlpm.d,$G38,_xlpm.k,_xlfn.CONCAT(LEFT(TRIM(D$1),1),"*"),COUNTIF(_xlpm.d,_xlpm.k))</f>
        <v>0</v>
      </c>
      <c r="E38" s="1">
        <f t="shared" si="16"/>
        <v>0.30102999566398114</v>
      </c>
      <c r="F38" s="7">
        <v>1</v>
      </c>
      <c r="G38" s="9" t="s">
        <v>2291</v>
      </c>
      <c r="H38" s="4" cm="1">
        <f t="array" ref="H38">F38/freq.sum.r6e</f>
        <v>7.9214195183776928E-5</v>
      </c>
      <c r="I38" s="4" t="str">
        <f t="shared" si="1"/>
        <v>wə</v>
      </c>
      <c r="J38" s="4" t="str">
        <f t="shared" si="2"/>
        <v>u</v>
      </c>
      <c r="K38" s="10">
        <f t="shared" si="3"/>
        <v>2</v>
      </c>
      <c r="L38" s="1">
        <f t="shared" si="4"/>
        <v>1</v>
      </c>
      <c r="M38" s="10">
        <f t="shared" si="5"/>
        <v>2</v>
      </c>
      <c r="N38" s="1" t="str">
        <f t="shared" si="6"/>
        <v>~u~</v>
      </c>
      <c r="O38" s="1" t="str">
        <f t="shared" si="7"/>
        <v>[wə]</v>
      </c>
      <c r="P38" s="3" cm="1">
        <f t="array" ref="P38">SUM(_xlfn._xlws.FILTER($H$2:$H$2454,_xlfn.MAP($N$2:$N$2454,_xlfn.LAMBDA(_xlpm.x,_xlpm.x=$N38))))</f>
        <v>4.7528517110266158E-3</v>
      </c>
      <c r="Q38" s="4">
        <f t="shared" si="8"/>
        <v>1.6666666666666666E-2</v>
      </c>
      <c r="R38" s="6" cm="1">
        <f t="array" ref="R38">SUM(_xlfn._xlws.FILTER($H$2:$H$2454,_xlfn.MAP($O$2:$O$2454,_xlfn.LAMBDA(_xlpm.x,_xlpm.x=$O38))))</f>
        <v>2.0595690747781999E-3</v>
      </c>
      <c r="S38" s="4">
        <f t="shared" si="9"/>
        <v>3.8461538461538464E-2</v>
      </c>
      <c r="T38" s="4">
        <f t="shared" si="10"/>
        <v>4.2148399204398395E-3</v>
      </c>
      <c r="U38" s="4">
        <f t="shared" si="11"/>
        <v>2.3255813953488372E-2</v>
      </c>
      <c r="V38" s="4">
        <f t="shared" si="12"/>
        <v>-0.36317790241282571</v>
      </c>
      <c r="W38" s="4" t="s">
        <v>5111</v>
      </c>
      <c r="X38" s="2" cm="1">
        <f t="array" ref="X38">SUM(_xlfn._xlws.FILTER($F$2:$F$2454,_xlfn.MAP($W$2:$W$2454,_xlfn.LAMBDA(_xlpm.x,_xlpm.x=$W38))))</f>
        <v>566</v>
      </c>
      <c r="Y38" s="11">
        <f t="shared" si="13"/>
        <v>1.7667844522968198E-3</v>
      </c>
      <c r="Z38" s="4" t="s">
        <v>5101</v>
      </c>
      <c r="AA38" s="2" cm="1">
        <f t="array" ref="AA38">SUM(_xlfn._xlws.FILTER($F$2:$F$2454,_xlfn.MAP($Z$2:$Z$2454,_xlfn.LAMBDA(_xlpm.x,_xlpm.x=$Z38))))</f>
        <v>2255</v>
      </c>
      <c r="AB38" s="11">
        <f t="shared" si="14"/>
        <v>4.434589800443459E-4</v>
      </c>
      <c r="AC38" s="11">
        <f t="shared" si="15"/>
        <v>0.60033011502570788</v>
      </c>
      <c r="AG38" s="2"/>
      <c r="AL38" s="2"/>
      <c r="AM38" s="2"/>
    </row>
    <row r="39" spans="1:39">
      <c r="A39" s="1" t="str">
        <f t="shared" si="0"/>
        <v>~s~ : [sə]</v>
      </c>
      <c r="B39" s="1">
        <f>_xlfn.LET(_xlpm.d,$G39,_xlpm.k,_xlfn.CONCAT(LEFT(TRIM(B$1),1),"*"),COUNTIF(_xlpm.d,_xlpm.k))</f>
        <v>0</v>
      </c>
      <c r="C39" s="1">
        <f>_xlfn.LET(_xlpm.d,$G39,_xlpm.k,_xlfn.CONCAT(LEFT(TRIM(C$1),1),"*"),COUNTIF(_xlpm.d,_xlpm.k))</f>
        <v>0</v>
      </c>
      <c r="D39" s="1">
        <f>_xlfn.LET(_xlpm.d,$G39,_xlpm.k,_xlfn.CONCAT(LEFT(TRIM(D$1),1),"*"),COUNTIF(_xlpm.d,_xlpm.k))</f>
        <v>0</v>
      </c>
      <c r="E39" s="1">
        <f t="shared" si="16"/>
        <v>0.30102999566398114</v>
      </c>
      <c r="F39" s="7">
        <v>1</v>
      </c>
      <c r="G39" s="9" t="s">
        <v>2238</v>
      </c>
      <c r="H39" s="4" cm="1">
        <f t="array" ref="H39">F39/freq.sum.r6e</f>
        <v>7.9214195183776928E-5</v>
      </c>
      <c r="I39" s="4" t="str">
        <f t="shared" si="1"/>
        <v>sə</v>
      </c>
      <c r="J39" s="4" t="str">
        <f t="shared" si="2"/>
        <v>s</v>
      </c>
      <c r="K39" s="10">
        <f t="shared" si="3"/>
        <v>2</v>
      </c>
      <c r="L39" s="1">
        <f t="shared" si="4"/>
        <v>1</v>
      </c>
      <c r="M39" s="10">
        <f t="shared" si="5"/>
        <v>2</v>
      </c>
      <c r="N39" s="1" t="str">
        <f t="shared" si="6"/>
        <v>~s~</v>
      </c>
      <c r="O39" s="1" t="str">
        <f t="shared" si="7"/>
        <v>[sə]</v>
      </c>
      <c r="P39" s="3" cm="1">
        <f t="array" ref="P39">SUM(_xlfn._xlws.FILTER($H$2:$H$2454,_xlfn.MAP($N$2:$N$2454,_xlfn.LAMBDA(_xlpm.x,_xlpm.x=$N39))))</f>
        <v>1.1961343472750317E-2</v>
      </c>
      <c r="Q39" s="4">
        <f t="shared" si="8"/>
        <v>6.6225165562913899E-3</v>
      </c>
      <c r="R39" s="6" cm="1">
        <f t="array" ref="R39">SUM(_xlfn._xlws.FILTER($H$2:$H$2454,_xlfn.MAP($O$2:$O$2454,_xlfn.LAMBDA(_xlpm.x,_xlpm.x=$O39))))</f>
        <v>6.0202788339670486E-3</v>
      </c>
      <c r="S39" s="4">
        <f t="shared" si="9"/>
        <v>1.3157894736842101E-2</v>
      </c>
      <c r="T39" s="4">
        <f t="shared" si="10"/>
        <v>1.5968115998142118E-3</v>
      </c>
      <c r="U39" s="4">
        <f t="shared" si="11"/>
        <v>8.810572687224667E-3</v>
      </c>
      <c r="V39" s="4">
        <f t="shared" si="12"/>
        <v>-0.29816335501237795</v>
      </c>
      <c r="W39" s="4"/>
      <c r="X39" s="2" cm="1">
        <f t="array" ref="X39">SUM(_xlfn._xlws.FILTER($F$2:$F$2454,_xlfn.MAP($W$2:$W$2454,_xlfn.LAMBDA(_xlpm.x,_xlpm.x=$W39))))</f>
        <v>2988</v>
      </c>
      <c r="Y39" s="11">
        <f t="shared" si="13"/>
        <v>3.3467202141900936E-4</v>
      </c>
      <c r="Z39" s="4" t="s">
        <v>5101</v>
      </c>
      <c r="AA39" s="2" cm="1">
        <f t="array" ref="AA39">SUM(_xlfn._xlws.FILTER($F$2:$F$2454,_xlfn.MAP($Z$2:$Z$2454,_xlfn.LAMBDA(_xlpm.x,_xlpm.x=$Z39))))</f>
        <v>2255</v>
      </c>
      <c r="AB39" s="11">
        <f t="shared" si="14"/>
        <v>4.434589800443459E-4</v>
      </c>
      <c r="AC39" s="11">
        <f t="shared" si="15"/>
        <v>-0.12223404692938186</v>
      </c>
      <c r="AG39" s="2"/>
      <c r="AL39" s="2"/>
      <c r="AM39" s="2"/>
    </row>
    <row r="40" spans="1:39">
      <c r="A40" s="1" t="str">
        <f t="shared" si="0"/>
        <v>~e~ : [ɛ]</v>
      </c>
      <c r="B40" s="1">
        <f>_xlfn.LET(_xlpm.d,$G40,_xlpm.k,_xlfn.CONCAT(LEFT(TRIM(B$1),1),"*"),COUNTIF(_xlpm.d,_xlpm.k))</f>
        <v>0</v>
      </c>
      <c r="C40" s="1">
        <f>_xlfn.LET(_xlpm.d,$G40,_xlpm.k,_xlfn.CONCAT(LEFT(TRIM(C$1),1),"*"),COUNTIF(_xlpm.d,_xlpm.k))</f>
        <v>0</v>
      </c>
      <c r="D40" s="1">
        <f>_xlfn.LET(_xlpm.d,$G40,_xlpm.k,_xlfn.CONCAT(LEFT(TRIM(D$1),1),"*"),COUNTIF(_xlpm.d,_xlpm.k))</f>
        <v>0</v>
      </c>
      <c r="E40" s="1">
        <f t="shared" si="16"/>
        <v>1.9956351945975497</v>
      </c>
      <c r="F40" s="7">
        <v>98</v>
      </c>
      <c r="G40" s="9" t="s">
        <v>416</v>
      </c>
      <c r="H40" s="4" cm="1">
        <f t="array" ref="H40">F40/freq.sum.r6e</f>
        <v>7.7629911280101393E-3</v>
      </c>
      <c r="I40" s="4" t="str">
        <f t="shared" si="1"/>
        <v>ɛ</v>
      </c>
      <c r="J40" s="4" t="str">
        <f t="shared" si="2"/>
        <v>e</v>
      </c>
      <c r="K40" s="10">
        <f t="shared" si="3"/>
        <v>1</v>
      </c>
      <c r="L40" s="1">
        <f t="shared" si="4"/>
        <v>1</v>
      </c>
      <c r="M40" s="10">
        <f t="shared" si="5"/>
        <v>1</v>
      </c>
      <c r="N40" s="1" t="str">
        <f t="shared" si="6"/>
        <v>~e~</v>
      </c>
      <c r="O40" s="1" t="str">
        <f t="shared" si="7"/>
        <v>[ɛ]</v>
      </c>
      <c r="P40" s="3" cm="1">
        <f t="array" ref="P40">SUM(_xlfn._xlws.FILTER($H$2:$H$2454,_xlfn.MAP($N$2:$N$2454,_xlfn.LAMBDA(_xlpm.x,_xlpm.x=$N40))))</f>
        <v>1.758555133079848E-2</v>
      </c>
      <c r="Q40" s="4">
        <f t="shared" si="8"/>
        <v>0.44144144144144143</v>
      </c>
      <c r="R40" s="6" cm="1">
        <f t="array" ref="R40">SUM(_xlfn._xlws.FILTER($H$2:$H$2454,_xlfn.MAP($O$2:$O$2454,_xlfn.LAMBDA(_xlpm.x,_xlpm.x=$O40))))</f>
        <v>9.0304182509505712E-3</v>
      </c>
      <c r="S40" s="4">
        <f t="shared" si="9"/>
        <v>0.85964912280701744</v>
      </c>
      <c r="T40" s="4">
        <f t="shared" si="10"/>
        <v>0.55542664800530872</v>
      </c>
      <c r="U40" s="4">
        <f t="shared" si="11"/>
        <v>0.58333333333333326</v>
      </c>
      <c r="V40" s="4">
        <f t="shared" si="12"/>
        <v>-0.28944812311416596</v>
      </c>
      <c r="W40" s="4" t="s">
        <v>5121</v>
      </c>
      <c r="X40" s="2" cm="1">
        <f t="array" ref="X40">SUM(_xlfn._xlws.FILTER($F$2:$F$2454,_xlfn.MAP($W$2:$W$2454,_xlfn.LAMBDA(_xlpm.x,_xlpm.x=$W40))))</f>
        <v>2896</v>
      </c>
      <c r="Y40" s="11">
        <f t="shared" si="13"/>
        <v>3.3839779005524859E-2</v>
      </c>
      <c r="Z40" s="4" t="s">
        <v>5104</v>
      </c>
      <c r="AA40" s="2" cm="1">
        <f t="array" ref="AA40">SUM(_xlfn._xlws.FILTER($F$2:$F$2454,_xlfn.MAP($Z$2:$Z$2454,_xlfn.LAMBDA(_xlpm.x,_xlpm.x=$Z40))))</f>
        <v>883</v>
      </c>
      <c r="AB40" s="11">
        <f t="shared" si="14"/>
        <v>0.11098527746319366</v>
      </c>
      <c r="AC40" s="11">
        <f t="shared" si="15"/>
        <v>-0.51583785394754078</v>
      </c>
      <c r="AG40" s="2"/>
      <c r="AL40" s="2"/>
      <c r="AM40" s="2"/>
    </row>
    <row r="41" spans="1:39">
      <c r="A41" s="1" t="str">
        <f t="shared" si="0"/>
        <v>~l~ : [lɪ]</v>
      </c>
      <c r="B41" s="1">
        <f>_xlfn.LET(_xlpm.d,$G41,_xlpm.k,_xlfn.CONCAT(LEFT(TRIM(B$1),1),"*"),COUNTIF(_xlpm.d,_xlpm.k))</f>
        <v>0</v>
      </c>
      <c r="C41" s="1">
        <f>_xlfn.LET(_xlpm.d,$G41,_xlpm.k,_xlfn.CONCAT(LEFT(TRIM(C$1),1),"*"),COUNTIF(_xlpm.d,_xlpm.k))</f>
        <v>0</v>
      </c>
      <c r="D41" s="1">
        <f>_xlfn.LET(_xlpm.d,$G41,_xlpm.k,_xlfn.CONCAT(LEFT(TRIM(D$1),1),"*"),COUNTIF(_xlpm.d,_xlpm.k))</f>
        <v>0</v>
      </c>
      <c r="E41" s="1">
        <f t="shared" si="16"/>
        <v>0.30102999566398114</v>
      </c>
      <c r="F41" s="7">
        <v>1</v>
      </c>
      <c r="G41" s="9" t="s">
        <v>1878</v>
      </c>
      <c r="H41" s="4" cm="1">
        <f t="array" ref="H41">F41/freq.sum.r6e</f>
        <v>7.9214195183776928E-5</v>
      </c>
      <c r="I41" s="4" t="str">
        <f t="shared" si="1"/>
        <v>lɪ</v>
      </c>
      <c r="J41" s="4" t="str">
        <f t="shared" si="2"/>
        <v>l</v>
      </c>
      <c r="K41" s="10">
        <f t="shared" si="3"/>
        <v>2</v>
      </c>
      <c r="L41" s="1">
        <f t="shared" si="4"/>
        <v>1</v>
      </c>
      <c r="M41" s="10">
        <f t="shared" si="5"/>
        <v>2</v>
      </c>
      <c r="N41" s="1" t="str">
        <f t="shared" si="6"/>
        <v>~l~</v>
      </c>
      <c r="O41" s="1" t="str">
        <f t="shared" si="7"/>
        <v>[lɪ]</v>
      </c>
      <c r="P41" s="3" cm="1">
        <f t="array" ref="P41">SUM(_xlfn._xlws.FILTER($H$2:$H$2454,_xlfn.MAP($N$2:$N$2454,_xlfn.LAMBDA(_xlpm.x,_xlpm.x=$N41))))</f>
        <v>1.5209125475285171E-2</v>
      </c>
      <c r="Q41" s="4">
        <f t="shared" si="8"/>
        <v>5.208333333333333E-3</v>
      </c>
      <c r="R41" s="6" cm="1">
        <f t="array" ref="R41">SUM(_xlfn._xlws.FILTER($H$2:$H$2454,_xlfn.MAP($O$2:$O$2454,_xlfn.LAMBDA(_xlpm.x,_xlpm.x=$O41))))</f>
        <v>9.1888466413181224E-3</v>
      </c>
      <c r="S41" s="4">
        <f t="shared" si="9"/>
        <v>8.6206896551724154E-3</v>
      </c>
      <c r="T41" s="4">
        <f t="shared" si="10"/>
        <v>1.1768708868760589E-3</v>
      </c>
      <c r="U41" s="4">
        <f t="shared" si="11"/>
        <v>6.4935064935064931E-3</v>
      </c>
      <c r="V41" s="4">
        <f t="shared" si="12"/>
        <v>-0.21884323947663123</v>
      </c>
      <c r="W41" s="4"/>
      <c r="X41" s="2" cm="1">
        <f t="array" ref="X41">SUM(_xlfn._xlws.FILTER($F$2:$F$2454,_xlfn.MAP($W$2:$W$2454,_xlfn.LAMBDA(_xlpm.x,_xlpm.x=$W41))))</f>
        <v>2988</v>
      </c>
      <c r="Y41" s="11">
        <f t="shared" si="13"/>
        <v>3.3467202141900936E-4</v>
      </c>
      <c r="Z41" s="4" t="s">
        <v>5102</v>
      </c>
      <c r="AA41" s="2" cm="1">
        <f t="array" ref="AA41">SUM(_xlfn._xlws.FILTER($F$2:$F$2454,_xlfn.MAP($Z$2:$Z$2454,_xlfn.LAMBDA(_xlpm.x,_xlpm.x=$Z41))))</f>
        <v>1794</v>
      </c>
      <c r="AB41" s="11">
        <f t="shared" si="14"/>
        <v>5.5741360089186175E-4</v>
      </c>
      <c r="AC41" s="11">
        <f t="shared" si="15"/>
        <v>-0.22155815443528787</v>
      </c>
      <c r="AG41" s="2"/>
      <c r="AL41" s="2"/>
      <c r="AM41" s="2"/>
    </row>
    <row r="42" spans="1:39">
      <c r="A42" s="1" t="str">
        <f t="shared" si="0"/>
        <v>~x~ : []</v>
      </c>
      <c r="B42" s="1">
        <f>_xlfn.LET(_xlpm.d,$G42,_xlpm.k,_xlfn.CONCAT(LEFT(TRIM(B$1),1),"*"),COUNTIF(_xlpm.d,_xlpm.k))</f>
        <v>0</v>
      </c>
      <c r="C42" s="1">
        <f>_xlfn.LET(_xlpm.d,$G42,_xlpm.k,_xlfn.CONCAT(LEFT(TRIM(C$1),1),"*"),COUNTIF(_xlpm.d,_xlpm.k))</f>
        <v>0</v>
      </c>
      <c r="D42" s="1">
        <f>_xlfn.LET(_xlpm.d,$G42,_xlpm.k,_xlfn.CONCAT(LEFT(TRIM(D$1),1),"*"),COUNTIF(_xlpm.d,_xlpm.k))</f>
        <v>0</v>
      </c>
      <c r="E42" s="1">
        <f t="shared" si="16"/>
        <v>0.30102999566398114</v>
      </c>
      <c r="F42" s="7">
        <v>1</v>
      </c>
      <c r="G42" s="9" t="s">
        <v>1917</v>
      </c>
      <c r="H42" s="4" cm="1">
        <f t="array" ref="H42">F42/freq.sum.r6e</f>
        <v>7.9214195183776928E-5</v>
      </c>
      <c r="I42" s="1" t="str">
        <f t="shared" si="1"/>
        <v/>
      </c>
      <c r="J42" s="1" t="str">
        <f t="shared" si="2"/>
        <v>x</v>
      </c>
      <c r="K42" s="10">
        <f t="shared" si="3"/>
        <v>0</v>
      </c>
      <c r="L42" s="1">
        <f t="shared" si="4"/>
        <v>1</v>
      </c>
      <c r="M42" s="10">
        <f t="shared" si="5"/>
        <v>1</v>
      </c>
      <c r="N42" s="1" t="str">
        <f t="shared" si="6"/>
        <v>~x~</v>
      </c>
      <c r="O42" s="1" t="str">
        <f t="shared" si="7"/>
        <v>[]</v>
      </c>
      <c r="P42" s="3" cm="1">
        <f t="array" ref="P42">SUM(_xlfn._xlws.FILTER($H$2:$H$2454,_xlfn.MAP($N$2:$N$2454,_xlfn.LAMBDA(_xlpm.x,_xlpm.x=$N42))))</f>
        <v>1.2674271229404308E-3</v>
      </c>
      <c r="Q42" s="4">
        <f t="shared" si="8"/>
        <v>6.25E-2</v>
      </c>
      <c r="R42" s="6" cm="1">
        <f t="array" ref="R42">SUM(_xlfn._xlws.FILTER($H$2:$H$2454,_xlfn.MAP($O$2:$O$2454,_xlfn.LAMBDA(_xlpm.x,_xlpm.x=$O42))))</f>
        <v>1.1089987325728771E-3</v>
      </c>
      <c r="S42" s="4">
        <f t="shared" si="9"/>
        <v>7.1428571428571425E-2</v>
      </c>
      <c r="T42" s="4">
        <f t="shared" si="10"/>
        <v>9.5751872826302167E-3</v>
      </c>
      <c r="U42" s="4">
        <f t="shared" si="11"/>
        <v>6.6666666666666666E-2</v>
      </c>
      <c r="V42" s="4">
        <f t="shared" si="12"/>
        <v>-5.7991946977686754E-2</v>
      </c>
      <c r="W42" s="4"/>
      <c r="X42" s="2" cm="1">
        <f t="array" ref="X42">SUM(_xlfn._xlws.FILTER($F$2:$F$2454,_xlfn.MAP($W$2:$W$2454,_xlfn.LAMBDA(_xlpm.x,_xlpm.x=$W42))))</f>
        <v>2988</v>
      </c>
      <c r="Y42" s="11">
        <f t="shared" si="13"/>
        <v>3.3467202141900936E-4</v>
      </c>
      <c r="Z42" s="4"/>
      <c r="AA42" s="2" cm="1">
        <f t="array" ref="AA42">SUM(_xlfn._xlws.FILTER($F$2:$F$2454,_xlfn.MAP($Z$2:$Z$2454,_xlfn.LAMBDA(_xlpm.x,_xlpm.x=$Z42))))</f>
        <v>3871</v>
      </c>
      <c r="AB42" s="11">
        <f t="shared" si="14"/>
        <v>2.5833118057349522E-4</v>
      </c>
      <c r="AC42" s="11">
        <f t="shared" si="15"/>
        <v>0.11244257817559389</v>
      </c>
      <c r="AG42" s="2"/>
      <c r="AL42" s="2"/>
      <c r="AM42" s="2"/>
    </row>
    <row r="43" spans="1:39">
      <c r="A43" s="1" t="str">
        <f t="shared" si="0"/>
        <v>~t~ : [tə]</v>
      </c>
      <c r="B43" s="1">
        <f>_xlfn.LET(_xlpm.d,$G43,_xlpm.k,_xlfn.CONCAT(LEFT(TRIM(B$1),1),"*"),COUNTIF(_xlpm.d,_xlpm.k))</f>
        <v>0</v>
      </c>
      <c r="C43" s="1">
        <f>_xlfn.LET(_xlpm.d,$G43,_xlpm.k,_xlfn.CONCAT(LEFT(TRIM(C$1),1),"*"),COUNTIF(_xlpm.d,_xlpm.k))</f>
        <v>0</v>
      </c>
      <c r="D43" s="1">
        <f>_xlfn.LET(_xlpm.d,$G43,_xlpm.k,_xlfn.CONCAT(LEFT(TRIM(D$1),1),"*"),COUNTIF(_xlpm.d,_xlpm.k))</f>
        <v>0</v>
      </c>
      <c r="E43" s="1">
        <f t="shared" si="16"/>
        <v>0.30102999566398114</v>
      </c>
      <c r="F43" s="7">
        <v>1</v>
      </c>
      <c r="G43" s="9" t="s">
        <v>2262</v>
      </c>
      <c r="H43" s="4" cm="1">
        <f t="array" ref="H43">F43/freq.sum.r6e</f>
        <v>7.9214195183776928E-5</v>
      </c>
      <c r="I43" s="4" t="str">
        <f t="shared" si="1"/>
        <v>tə</v>
      </c>
      <c r="J43" s="4" t="str">
        <f t="shared" si="2"/>
        <v>t</v>
      </c>
      <c r="K43" s="10">
        <f t="shared" si="3"/>
        <v>2</v>
      </c>
      <c r="L43" s="1">
        <f t="shared" si="4"/>
        <v>1</v>
      </c>
      <c r="M43" s="10">
        <f t="shared" si="5"/>
        <v>2</v>
      </c>
      <c r="N43" s="1" t="str">
        <f t="shared" si="6"/>
        <v>~t~</v>
      </c>
      <c r="O43" s="1" t="str">
        <f t="shared" si="7"/>
        <v>[tə]</v>
      </c>
      <c r="P43" s="3" cm="1">
        <f t="array" ref="P43">SUM(_xlfn._xlws.FILTER($H$2:$H$2454,_xlfn.MAP($N$2:$N$2454,_xlfn.LAMBDA(_xlpm.x,_xlpm.x=$N43))))</f>
        <v>9.9809885931558939E-3</v>
      </c>
      <c r="Q43" s="4">
        <f t="shared" si="8"/>
        <v>7.9365079365079361E-3</v>
      </c>
      <c r="R43" s="6" cm="1">
        <f t="array" ref="R43">SUM(_xlfn._xlws.FILTER($H$2:$H$2454,_xlfn.MAP($O$2:$O$2454,_xlfn.LAMBDA(_xlpm.x,_xlpm.x=$O43))))</f>
        <v>8.7927756653992401E-3</v>
      </c>
      <c r="S43" s="4">
        <f t="shared" si="9"/>
        <v>9.0090090090090072E-3</v>
      </c>
      <c r="T43" s="4">
        <f t="shared" si="10"/>
        <v>1.5294355829444141E-3</v>
      </c>
      <c r="U43" s="4">
        <f t="shared" si="11"/>
        <v>8.4388185654008432E-3</v>
      </c>
      <c r="V43" s="4">
        <f t="shared" si="12"/>
        <v>-5.504756633090542E-2</v>
      </c>
      <c r="W43" s="4"/>
      <c r="X43" s="2" cm="1">
        <f t="array" ref="X43">SUM(_xlfn._xlws.FILTER($F$2:$F$2454,_xlfn.MAP($W$2:$W$2454,_xlfn.LAMBDA(_xlpm.x,_xlpm.x=$W43))))</f>
        <v>2988</v>
      </c>
      <c r="Y43" s="11">
        <f t="shared" si="13"/>
        <v>3.3467202141900936E-4</v>
      </c>
      <c r="Z43" s="4" t="s">
        <v>5101</v>
      </c>
      <c r="AA43" s="2" cm="1">
        <f t="array" ref="AA43">SUM(_xlfn._xlws.FILTER($F$2:$F$2454,_xlfn.MAP($Z$2:$Z$2454,_xlfn.LAMBDA(_xlpm.x,_xlpm.x=$Z43))))</f>
        <v>2255</v>
      </c>
      <c r="AB43" s="11">
        <f t="shared" si="14"/>
        <v>4.434589800443459E-4</v>
      </c>
      <c r="AC43" s="11">
        <f t="shared" si="15"/>
        <v>-0.12223404692938186</v>
      </c>
      <c r="AG43" s="2"/>
      <c r="AL43" s="2"/>
      <c r="AM43" s="2"/>
    </row>
    <row r="44" spans="1:39">
      <c r="A44" s="1" t="str">
        <f t="shared" si="0"/>
        <v>~r~ : [ə]</v>
      </c>
      <c r="B44" s="1">
        <f>_xlfn.LET(_xlpm.d,$G44,_xlpm.k,_xlfn.CONCAT(LEFT(TRIM(B$1),1),"*"),COUNTIF(_xlpm.d,_xlpm.k))</f>
        <v>0</v>
      </c>
      <c r="C44" s="1">
        <f>_xlfn.LET(_xlpm.d,$G44,_xlpm.k,_xlfn.CONCAT(LEFT(TRIM(C$1),1),"*"),COUNTIF(_xlpm.d,_xlpm.k))</f>
        <v>0</v>
      </c>
      <c r="D44" s="1">
        <f>_xlfn.LET(_xlpm.d,$G44,_xlpm.k,_xlfn.CONCAT(LEFT(TRIM(D$1),1),"*"),COUNTIF(_xlpm.d,_xlpm.k))</f>
        <v>0</v>
      </c>
      <c r="E44" s="1">
        <f t="shared" si="16"/>
        <v>1.6434526764861872</v>
      </c>
      <c r="F44" s="7">
        <v>43</v>
      </c>
      <c r="G44" s="9" t="s">
        <v>1246</v>
      </c>
      <c r="H44" s="4" cm="1">
        <f t="array" ref="H44">F44/freq.sum.r6e</f>
        <v>3.4062103929024083E-3</v>
      </c>
      <c r="I44" s="4" t="str">
        <f t="shared" si="1"/>
        <v>ə</v>
      </c>
      <c r="J44" s="4" t="str">
        <f t="shared" si="2"/>
        <v>r</v>
      </c>
      <c r="K44" s="10">
        <f t="shared" si="3"/>
        <v>1</v>
      </c>
      <c r="L44" s="1">
        <f t="shared" si="4"/>
        <v>1</v>
      </c>
      <c r="M44" s="10">
        <f t="shared" si="5"/>
        <v>1</v>
      </c>
      <c r="N44" s="1" t="str">
        <f t="shared" si="6"/>
        <v>~r~</v>
      </c>
      <c r="O44" s="1" t="str">
        <f t="shared" si="7"/>
        <v>[ə]</v>
      </c>
      <c r="P44" s="3" cm="1">
        <f t="array" ref="P44">SUM(_xlfn._xlws.FILTER($H$2:$H$2454,_xlfn.MAP($N$2:$N$2454,_xlfn.LAMBDA(_xlpm.x,_xlpm.x=$N44))))</f>
        <v>3.121039290240811E-2</v>
      </c>
      <c r="Q44" s="4">
        <f t="shared" si="8"/>
        <v>0.10913705583756346</v>
      </c>
      <c r="R44" s="6" cm="1">
        <f t="array" ref="R44">SUM(_xlfn._xlws.FILTER($H$2:$H$2454,_xlfn.MAP($O$2:$O$2454,_xlfn.LAMBDA(_xlpm.x,_xlpm.x=$O44))))</f>
        <v>3.0022179974651453E-2</v>
      </c>
      <c r="S44" s="4">
        <f t="shared" si="9"/>
        <v>0.11345646437994726</v>
      </c>
      <c r="T44" s="4">
        <f t="shared" si="10"/>
        <v>8.7237844068128137E-2</v>
      </c>
      <c r="U44" s="4">
        <f t="shared" si="11"/>
        <v>0.11125485122897802</v>
      </c>
      <c r="V44" s="4">
        <f t="shared" si="12"/>
        <v>-1.6857011857501856E-2</v>
      </c>
      <c r="W44" s="4"/>
      <c r="X44" s="2" cm="1">
        <f t="array" ref="X44">SUM(_xlfn._xlws.FILTER($F$2:$F$2454,_xlfn.MAP($W$2:$W$2454,_xlfn.LAMBDA(_xlpm.x,_xlpm.x=$W44))))</f>
        <v>2988</v>
      </c>
      <c r="Y44" s="11">
        <f t="shared" si="13"/>
        <v>1.4390896921017403E-2</v>
      </c>
      <c r="Z44" s="4" t="s">
        <v>5101</v>
      </c>
      <c r="AA44" s="2" cm="1">
        <f t="array" ref="AA44">SUM(_xlfn._xlws.FILTER($F$2:$F$2454,_xlfn.MAP($Z$2:$Z$2454,_xlfn.LAMBDA(_xlpm.x,_xlpm.x=$Z44))))</f>
        <v>2255</v>
      </c>
      <c r="AB44" s="11">
        <f t="shared" si="14"/>
        <v>1.9068736141906874E-2</v>
      </c>
      <c r="AC44" s="11">
        <f t="shared" si="15"/>
        <v>-0.12223404692938186</v>
      </c>
      <c r="AG44" s="2"/>
      <c r="AL44" s="2"/>
      <c r="AM44" s="2"/>
    </row>
    <row r="45" spans="1:39">
      <c r="A45" s="1" t="str">
        <f t="shared" si="0"/>
        <v>~s~ : [z]</v>
      </c>
      <c r="B45" s="1">
        <f>_xlfn.LET(_xlpm.d,$G45,_xlpm.k,_xlfn.CONCAT(LEFT(TRIM(B$1),1),"*"),COUNTIF(_xlpm.d,_xlpm.k))</f>
        <v>0</v>
      </c>
      <c r="C45" s="1">
        <f>_xlfn.LET(_xlpm.d,$G45,_xlpm.k,_xlfn.CONCAT(LEFT(TRIM(C$1),1),"*"),COUNTIF(_xlpm.d,_xlpm.k))</f>
        <v>0</v>
      </c>
      <c r="D45" s="1">
        <f>_xlfn.LET(_xlpm.d,$G45,_xlpm.k,_xlfn.CONCAT(LEFT(TRIM(D$1),1),"*"),COUNTIF(_xlpm.d,_xlpm.k))</f>
        <v>0</v>
      </c>
      <c r="E45" s="1">
        <f t="shared" si="16"/>
        <v>1.9242792860618814</v>
      </c>
      <c r="F45" s="7">
        <v>83</v>
      </c>
      <c r="G45" s="9" t="s">
        <v>321</v>
      </c>
      <c r="H45" s="4" cm="1">
        <f t="array" ref="H45">F45/freq.sum.r6e</f>
        <v>6.5747782002534855E-3</v>
      </c>
      <c r="I45" s="4" t="str">
        <f t="shared" si="1"/>
        <v>z</v>
      </c>
      <c r="J45" s="4" t="str">
        <f t="shared" si="2"/>
        <v>s</v>
      </c>
      <c r="K45" s="10">
        <f t="shared" si="3"/>
        <v>1</v>
      </c>
      <c r="L45" s="1">
        <f t="shared" si="4"/>
        <v>1</v>
      </c>
      <c r="M45" s="10">
        <f t="shared" si="5"/>
        <v>1</v>
      </c>
      <c r="N45" s="1" t="str">
        <f t="shared" si="6"/>
        <v>~s~</v>
      </c>
      <c r="O45" s="1" t="str">
        <f t="shared" si="7"/>
        <v>[z]</v>
      </c>
      <c r="P45" s="3" cm="1">
        <f t="array" ref="P45">SUM(_xlfn._xlws.FILTER($H$2:$H$2454,_xlfn.MAP($N$2:$N$2454,_xlfn.LAMBDA(_xlpm.x,_xlpm.x=$N45))))</f>
        <v>1.1961343472750317E-2</v>
      </c>
      <c r="Q45" s="4">
        <f t="shared" si="8"/>
        <v>0.54966887417218546</v>
      </c>
      <c r="R45" s="6" cm="1">
        <f t="array" ref="R45">SUM(_xlfn._xlws.FILTER($H$2:$H$2454,_xlfn.MAP($O$2:$O$2454,_xlfn.LAMBDA(_xlpm.x,_xlpm.x=$O45))))</f>
        <v>1.1644486692015208E-2</v>
      </c>
      <c r="S45" s="4">
        <f t="shared" si="9"/>
        <v>0.56462585034013613</v>
      </c>
      <c r="T45" s="4">
        <f t="shared" si="10"/>
        <v>0.51143293579827387</v>
      </c>
      <c r="U45" s="4">
        <f t="shared" si="11"/>
        <v>0.5570469798657719</v>
      </c>
      <c r="V45" s="4">
        <f t="shared" si="12"/>
        <v>-1.1659612544993349E-2</v>
      </c>
      <c r="W45" s="4"/>
      <c r="X45" s="2" cm="1">
        <f t="array" ref="X45">SUM(_xlfn._xlws.FILTER($F$2:$F$2454,_xlfn.MAP($W$2:$W$2454,_xlfn.LAMBDA(_xlpm.x,_xlpm.x=$W45))))</f>
        <v>2988</v>
      </c>
      <c r="Y45" s="11">
        <f t="shared" si="13"/>
        <v>2.7777777777777776E-2</v>
      </c>
      <c r="Z45" s="4"/>
      <c r="AA45" s="2" cm="1">
        <f t="array" ref="AA45">SUM(_xlfn._xlws.FILTER($F$2:$F$2454,_xlfn.MAP($Z$2:$Z$2454,_xlfn.LAMBDA(_xlpm.x,_xlpm.x=$Z45))))</f>
        <v>3871</v>
      </c>
      <c r="AB45" s="11">
        <f t="shared" si="14"/>
        <v>2.1441487987600105E-2</v>
      </c>
      <c r="AC45" s="11">
        <f t="shared" si="15"/>
        <v>0.11244257817559389</v>
      </c>
      <c r="AG45" s="2"/>
      <c r="AL45" s="2"/>
      <c r="AM45" s="2"/>
    </row>
    <row r="46" spans="1:39">
      <c r="A46" s="1" t="str">
        <f t="shared" si="0"/>
        <v>~e~ : [ɪ]</v>
      </c>
      <c r="B46" s="1">
        <f>_xlfn.LET(_xlpm.d,$G46,_xlpm.k,_xlfn.CONCAT(LEFT(TRIM(B$1),1),"*"),COUNTIF(_xlpm.d,_xlpm.k))</f>
        <v>0</v>
      </c>
      <c r="C46" s="1">
        <f>_xlfn.LET(_xlpm.d,$G46,_xlpm.k,_xlfn.CONCAT(LEFT(TRIM(C$1),1),"*"),COUNTIF(_xlpm.d,_xlpm.k))</f>
        <v>0</v>
      </c>
      <c r="D46" s="1">
        <f>_xlfn.LET(_xlpm.d,$G46,_xlpm.k,_xlfn.CONCAT(LEFT(TRIM(D$1),1),"*"),COUNTIF(_xlpm.d,_xlpm.k))</f>
        <v>0</v>
      </c>
      <c r="E46" s="1">
        <f t="shared" si="16"/>
        <v>1.8750612633916997</v>
      </c>
      <c r="F46" s="7">
        <v>74</v>
      </c>
      <c r="G46" s="9" t="s">
        <v>617</v>
      </c>
      <c r="H46" s="4" cm="1">
        <f t="array" ref="H46">F46/freq.sum.r6e</f>
        <v>5.8618504435994931E-3</v>
      </c>
      <c r="I46" s="1" t="str">
        <f t="shared" si="1"/>
        <v>ɪ</v>
      </c>
      <c r="J46" s="1" t="str">
        <f t="shared" si="2"/>
        <v>e</v>
      </c>
      <c r="K46" s="10">
        <f t="shared" si="3"/>
        <v>1</v>
      </c>
      <c r="L46" s="1">
        <f t="shared" si="4"/>
        <v>1</v>
      </c>
      <c r="M46" s="10">
        <f t="shared" si="5"/>
        <v>1</v>
      </c>
      <c r="N46" s="1" t="str">
        <f t="shared" si="6"/>
        <v>~e~</v>
      </c>
      <c r="O46" s="1" t="str">
        <f t="shared" si="7"/>
        <v>[ɪ]</v>
      </c>
      <c r="P46" s="3" cm="1">
        <f t="array" ref="P46">SUM(_xlfn._xlws.FILTER($H$2:$H$2454,_xlfn.MAP($N$2:$N$2454,_xlfn.LAMBDA(_xlpm.x,_xlpm.x=$N46))))</f>
        <v>1.758555133079848E-2</v>
      </c>
      <c r="Q46" s="4">
        <f t="shared" si="8"/>
        <v>0.33333333333333331</v>
      </c>
      <c r="R46" s="6" cm="1">
        <f t="array" ref="R46">SUM(_xlfn._xlws.FILTER($H$2:$H$2454,_xlfn.MAP($O$2:$O$2454,_xlfn.LAMBDA(_xlpm.x,_xlpm.x=$O46))))</f>
        <v>1.7743979721166033E-2</v>
      </c>
      <c r="S46" s="4">
        <f t="shared" si="9"/>
        <v>0.33035714285714285</v>
      </c>
      <c r="T46" s="4">
        <f t="shared" si="10"/>
        <v>0.29687326061551828</v>
      </c>
      <c r="U46" s="4">
        <f t="shared" si="11"/>
        <v>0.33183856502242154</v>
      </c>
      <c r="V46" s="4">
        <f t="shared" si="12"/>
        <v>3.8950438835241379E-3</v>
      </c>
      <c r="W46" s="4" t="s">
        <v>5121</v>
      </c>
      <c r="X46" s="2" cm="1">
        <f t="array" ref="X46">SUM(_xlfn._xlws.FILTER($F$2:$F$2454,_xlfn.MAP($W$2:$W$2454,_xlfn.LAMBDA(_xlpm.x,_xlpm.x=$W46))))</f>
        <v>2896</v>
      </c>
      <c r="Y46" s="11">
        <f t="shared" si="13"/>
        <v>2.5552486187845305E-2</v>
      </c>
      <c r="Z46" s="4" t="s">
        <v>5102</v>
      </c>
      <c r="AA46" s="2" cm="1">
        <f t="array" ref="AA46">SUM(_xlfn._xlws.FILTER($F$2:$F$2454,_xlfn.MAP($Z$2:$Z$2454,_xlfn.LAMBDA(_xlpm.x,_xlpm.x=$Z46))))</f>
        <v>1794</v>
      </c>
      <c r="AB46" s="11">
        <f t="shared" si="14"/>
        <v>4.1248606465997768E-2</v>
      </c>
      <c r="AC46" s="11">
        <f t="shared" si="15"/>
        <v>-0.20797611881703601</v>
      </c>
      <c r="AG46" s="2"/>
      <c r="AL46" s="2"/>
      <c r="AM46" s="2"/>
    </row>
    <row r="47" spans="1:39">
      <c r="A47" s="1" t="str">
        <f t="shared" si="0"/>
        <v>~r~ : [ɹ]</v>
      </c>
      <c r="B47" s="1">
        <f>_xlfn.LET(_xlpm.d,$G47,_xlpm.k,_xlfn.CONCAT(LEFT(TRIM(B$1),1),"*"),COUNTIF(_xlpm.d,_xlpm.k))</f>
        <v>1</v>
      </c>
      <c r="C47" s="1">
        <f>_xlfn.LET(_xlpm.d,$G47,_xlpm.k,_xlfn.CONCAT(LEFT(TRIM(C$1),1),"*"),COUNTIF(_xlpm.d,_xlpm.k))</f>
        <v>0</v>
      </c>
      <c r="D47" s="1">
        <f>_xlfn.LET(_xlpm.d,$G47,_xlpm.k,_xlfn.CONCAT(LEFT(TRIM(D$1),1),"*"),COUNTIF(_xlpm.d,_xlpm.k))</f>
        <v>0</v>
      </c>
      <c r="E47" s="1">
        <f t="shared" si="16"/>
        <v>2.5428254269591797</v>
      </c>
      <c r="F47" s="7">
        <v>348</v>
      </c>
      <c r="G47" s="9" t="s">
        <v>353</v>
      </c>
      <c r="H47" s="4" cm="1">
        <f t="array" ref="H47">F47/freq.sum.r6e</f>
        <v>2.7566539923954372E-2</v>
      </c>
      <c r="I47" s="1" t="str">
        <f t="shared" si="1"/>
        <v>ɹ</v>
      </c>
      <c r="J47" s="1" t="str">
        <f t="shared" si="2"/>
        <v>r</v>
      </c>
      <c r="K47" s="10">
        <f t="shared" si="3"/>
        <v>1</v>
      </c>
      <c r="L47" s="1">
        <f t="shared" si="4"/>
        <v>1</v>
      </c>
      <c r="M47" s="10">
        <f t="shared" si="5"/>
        <v>1</v>
      </c>
      <c r="N47" s="1" t="str">
        <f t="shared" si="6"/>
        <v>~r~</v>
      </c>
      <c r="O47" s="1" t="str">
        <f t="shared" si="7"/>
        <v>[ɹ]</v>
      </c>
      <c r="P47" s="3" cm="1">
        <f t="array" ref="P47">SUM(_xlfn._xlws.FILTER($H$2:$H$2454,_xlfn.MAP($N$2:$N$2454,_xlfn.LAMBDA(_xlpm.x,_xlpm.x=$N47))))</f>
        <v>3.121039290240811E-2</v>
      </c>
      <c r="Q47" s="4">
        <f t="shared" si="8"/>
        <v>0.88324873096446699</v>
      </c>
      <c r="R47" s="6" cm="1">
        <f t="array" ref="R47">SUM(_xlfn._xlws.FILTER($H$2:$H$2454,_xlfn.MAP($O$2:$O$2454,_xlfn.LAMBDA(_xlpm.x,_xlpm.x=$O47))))</f>
        <v>3.1685678073510776E-2</v>
      </c>
      <c r="S47" s="4">
        <f t="shared" si="9"/>
        <v>0.86999999999999988</v>
      </c>
      <c r="T47" s="4">
        <f t="shared" si="10"/>
        <v>1.0634915573522696</v>
      </c>
      <c r="U47" s="4">
        <f t="shared" si="11"/>
        <v>0.8765743073047858</v>
      </c>
      <c r="V47" s="4">
        <f t="shared" si="12"/>
        <v>6.5637695023883346E-3</v>
      </c>
      <c r="W47" s="4"/>
      <c r="X47" s="2" cm="1">
        <f t="array" ref="X47">SUM(_xlfn._xlws.FILTER($F$2:$F$2454,_xlfn.MAP($W$2:$W$2454,_xlfn.LAMBDA(_xlpm.x,_xlpm.x=$W47))))</f>
        <v>2988</v>
      </c>
      <c r="Y47" s="11">
        <f t="shared" si="13"/>
        <v>0.11646586345381527</v>
      </c>
      <c r="Z47" s="4"/>
      <c r="AA47" s="2" cm="1">
        <f t="array" ref="AA47">SUM(_xlfn._xlws.FILTER($F$2:$F$2454,_xlfn.MAP($Z$2:$Z$2454,_xlfn.LAMBDA(_xlpm.x,_xlpm.x=$Z47))))</f>
        <v>3871</v>
      </c>
      <c r="AB47" s="11">
        <f t="shared" si="14"/>
        <v>8.9899250839576339E-2</v>
      </c>
      <c r="AC47" s="11">
        <f t="shared" si="15"/>
        <v>0.11244257817559396</v>
      </c>
      <c r="AG47" s="2"/>
      <c r="AL47" s="2"/>
      <c r="AM47" s="2"/>
    </row>
    <row r="48" spans="1:39">
      <c r="A48" s="1" t="str">
        <f t="shared" si="0"/>
        <v>~a~ : [ə]</v>
      </c>
      <c r="B48" s="1">
        <f>_xlfn.LET(_xlpm.d,$G48,_xlpm.k,_xlfn.CONCAT(LEFT(TRIM(B$1),1),"*"),COUNTIF(_xlpm.d,_xlpm.k))</f>
        <v>0</v>
      </c>
      <c r="C48" s="1">
        <f>_xlfn.LET(_xlpm.d,$G48,_xlpm.k,_xlfn.CONCAT(LEFT(TRIM(C$1),1),"*"),COUNTIF(_xlpm.d,_xlpm.k))</f>
        <v>0</v>
      </c>
      <c r="D48" s="1">
        <f>_xlfn.LET(_xlpm.d,$G48,_xlpm.k,_xlfn.CONCAT(LEFT(TRIM(D$1),1),"*"),COUNTIF(_xlpm.d,_xlpm.k))</f>
        <v>0</v>
      </c>
      <c r="E48" s="1">
        <f t="shared" si="16"/>
        <v>2.2624510897304293</v>
      </c>
      <c r="F48" s="7">
        <v>182</v>
      </c>
      <c r="G48" s="9" t="s">
        <v>410</v>
      </c>
      <c r="H48" s="4" cm="1">
        <f t="array" ref="H48">F48/freq.sum.r6e</f>
        <v>1.4416983523447401E-2</v>
      </c>
      <c r="I48" s="4" t="str">
        <f t="shared" si="1"/>
        <v>ə</v>
      </c>
      <c r="J48" s="4" t="str">
        <f t="shared" si="2"/>
        <v>a</v>
      </c>
      <c r="K48" s="10">
        <f t="shared" si="3"/>
        <v>1</v>
      </c>
      <c r="L48" s="1">
        <f t="shared" si="4"/>
        <v>1</v>
      </c>
      <c r="M48" s="10">
        <f t="shared" si="5"/>
        <v>1</v>
      </c>
      <c r="N48" s="1" t="str">
        <f t="shared" si="6"/>
        <v>~a~</v>
      </c>
      <c r="O48" s="1" t="str">
        <f t="shared" si="7"/>
        <v>[ə]</v>
      </c>
      <c r="P48" s="3" cm="1">
        <f t="array" ref="P48">SUM(_xlfn._xlws.FILTER($H$2:$H$2454,_xlfn.MAP($N$2:$N$2454,_xlfn.LAMBDA(_xlpm.x,_xlpm.x=$N48))))</f>
        <v>2.8279467680608364E-2</v>
      </c>
      <c r="Q48" s="4">
        <f t="shared" si="8"/>
        <v>0.50980392156862742</v>
      </c>
      <c r="R48" s="6" cm="1">
        <f t="array" ref="R48">SUM(_xlfn._xlws.FILTER($H$2:$H$2454,_xlfn.MAP($O$2:$O$2454,_xlfn.LAMBDA(_xlpm.x,_xlpm.x=$O48))))</f>
        <v>3.0022179974651453E-2</v>
      </c>
      <c r="S48" s="4">
        <f t="shared" si="9"/>
        <v>0.4802110817941953</v>
      </c>
      <c r="T48" s="4">
        <f t="shared" si="10"/>
        <v>0.53386510186597036</v>
      </c>
      <c r="U48" s="4">
        <f t="shared" si="11"/>
        <v>0.49456521739130432</v>
      </c>
      <c r="V48" s="4">
        <f t="shared" si="12"/>
        <v>2.5970993855879056E-2</v>
      </c>
      <c r="W48" s="4" t="s">
        <v>5120</v>
      </c>
      <c r="X48" s="2" cm="1">
        <f t="array" ref="X48">SUM(_xlfn._xlws.FILTER($F$2:$F$2454,_xlfn.MAP($W$2:$W$2454,_xlfn.LAMBDA(_xlpm.x,_xlpm.x=$W48))))</f>
        <v>1666</v>
      </c>
      <c r="Y48" s="11">
        <f t="shared" si="13"/>
        <v>0.1092436974789916</v>
      </c>
      <c r="Z48" s="4" t="s">
        <v>5101</v>
      </c>
      <c r="AA48" s="2" cm="1">
        <f t="array" ref="AA48">SUM(_xlfn._xlws.FILTER($F$2:$F$2454,_xlfn.MAP($Z$2:$Z$2454,_xlfn.LAMBDA(_xlpm.x,_xlpm.x=$Z48))))</f>
        <v>2255</v>
      </c>
      <c r="AB48" s="11">
        <f t="shared" si="14"/>
        <v>8.0709534368070948E-2</v>
      </c>
      <c r="AC48" s="11">
        <f t="shared" si="15"/>
        <v>0.13147154914321063</v>
      </c>
      <c r="AG48" s="2"/>
      <c r="AL48" s="2"/>
      <c r="AM48" s="2"/>
    </row>
    <row r="49" spans="1:39">
      <c r="A49" s="1" t="str">
        <f t="shared" si="0"/>
        <v>~n~ : [n]</v>
      </c>
      <c r="B49" s="1">
        <f>_xlfn.LET(_xlpm.d,$G49,_xlpm.k,_xlfn.CONCAT(LEFT(TRIM(B$1),1),"*"),COUNTIF(_xlpm.d,_xlpm.k))</f>
        <v>0</v>
      </c>
      <c r="C49" s="1">
        <f>_xlfn.LET(_xlpm.d,$G49,_xlpm.k,_xlfn.CONCAT(LEFT(TRIM(C$1),1),"*"),COUNTIF(_xlpm.d,_xlpm.k))</f>
        <v>0</v>
      </c>
      <c r="D49" s="1">
        <f>_xlfn.LET(_xlpm.d,$G49,_xlpm.k,_xlfn.CONCAT(LEFT(TRIM(D$1),1),"*"),COUNTIF(_xlpm.d,_xlpm.k))</f>
        <v>1</v>
      </c>
      <c r="E49" s="1">
        <f t="shared" si="16"/>
        <v>2.5965970956264601</v>
      </c>
      <c r="F49" s="7">
        <v>394</v>
      </c>
      <c r="G49" s="9" t="s">
        <v>169</v>
      </c>
      <c r="H49" s="4" cm="1">
        <f t="array" ref="H49">F49/freq.sum.r6e</f>
        <v>3.121039290240811E-2</v>
      </c>
      <c r="I49" s="4" t="str">
        <f t="shared" si="1"/>
        <v>n</v>
      </c>
      <c r="J49" s="4" t="str">
        <f t="shared" si="2"/>
        <v>n</v>
      </c>
      <c r="K49" s="10">
        <f t="shared" si="3"/>
        <v>1</v>
      </c>
      <c r="L49" s="1">
        <f t="shared" si="4"/>
        <v>1</v>
      </c>
      <c r="M49" s="10">
        <f t="shared" si="5"/>
        <v>1</v>
      </c>
      <c r="N49" s="1" t="str">
        <f t="shared" si="6"/>
        <v>~n~</v>
      </c>
      <c r="O49" s="1" t="str">
        <f t="shared" si="7"/>
        <v>[n]</v>
      </c>
      <c r="P49" s="3" cm="1">
        <f t="array" ref="P49">SUM(_xlfn._xlws.FILTER($H$2:$H$2454,_xlfn.MAP($N$2:$N$2454,_xlfn.LAMBDA(_xlpm.x,_xlpm.x=$N49))))</f>
        <v>3.128960709759189E-2</v>
      </c>
      <c r="Q49" s="4">
        <f t="shared" si="8"/>
        <v>0.99746835443037962</v>
      </c>
      <c r="R49" s="6" cm="1">
        <f t="array" ref="R49">SUM(_xlfn._xlws.FILTER($H$2:$H$2454,_xlfn.MAP($O$2:$O$2454,_xlfn.LAMBDA(_xlpm.x,_xlpm.x=$O49))))</f>
        <v>3.5646387832699619E-2</v>
      </c>
      <c r="S49" s="4">
        <f t="shared" si="9"/>
        <v>0.87555555555555553</v>
      </c>
      <c r="T49" s="4">
        <f t="shared" si="10"/>
        <v>1.1553214573280257</v>
      </c>
      <c r="U49" s="4">
        <f t="shared" si="11"/>
        <v>0.93254437869822482</v>
      </c>
      <c r="V49" s="4">
        <f t="shared" si="12"/>
        <v>5.6615418148883392E-2</v>
      </c>
      <c r="W49" s="4"/>
      <c r="X49" s="2" cm="1">
        <f t="array" ref="X49">SUM(_xlfn._xlws.FILTER($F$2:$F$2454,_xlfn.MAP($W$2:$W$2454,_xlfn.LAMBDA(_xlpm.x,_xlpm.x=$W49))))</f>
        <v>2988</v>
      </c>
      <c r="Y49" s="11">
        <f t="shared" si="13"/>
        <v>0.13186077643908969</v>
      </c>
      <c r="Z49" s="4"/>
      <c r="AA49" s="2" cm="1">
        <f t="array" ref="AA49">SUM(_xlfn._xlws.FILTER($F$2:$F$2454,_xlfn.MAP($Z$2:$Z$2454,_xlfn.LAMBDA(_xlpm.x,_xlpm.x=$Z49))))</f>
        <v>3871</v>
      </c>
      <c r="AB49" s="11">
        <f t="shared" si="14"/>
        <v>0.10178248514595711</v>
      </c>
      <c r="AC49" s="11">
        <f t="shared" si="15"/>
        <v>0.11244257817559396</v>
      </c>
      <c r="AG49" s="2"/>
      <c r="AL49" s="2"/>
      <c r="AM49" s="2"/>
    </row>
    <row r="50" spans="1:39">
      <c r="A50" s="1" t="str">
        <f t="shared" si="0"/>
        <v>~s~ : [s]</v>
      </c>
      <c r="B50" s="1">
        <f>_xlfn.LET(_xlpm.d,$G50,_xlpm.k,_xlfn.CONCAT(LEFT(TRIM(B$1),1),"*"),COUNTIF(_xlpm.d,_xlpm.k))</f>
        <v>0</v>
      </c>
      <c r="C50" s="1">
        <f>_xlfn.LET(_xlpm.d,$G50,_xlpm.k,_xlfn.CONCAT(LEFT(TRIM(C$1),1),"*"),COUNTIF(_xlpm.d,_xlpm.k))</f>
        <v>0</v>
      </c>
      <c r="D50" s="1">
        <f>_xlfn.LET(_xlpm.d,$G50,_xlpm.k,_xlfn.CONCAT(LEFT(TRIM(D$1),1),"*"),COUNTIF(_xlpm.d,_xlpm.k))</f>
        <v>0</v>
      </c>
      <c r="E50" s="1">
        <f t="shared" si="16"/>
        <v>1.7708520116421442</v>
      </c>
      <c r="F50" s="7">
        <v>58</v>
      </c>
      <c r="G50" s="9" t="s">
        <v>240</v>
      </c>
      <c r="H50" s="4" cm="1">
        <f t="array" ref="H50">F50/freq.sum.r6e</f>
        <v>4.5944233206590621E-3</v>
      </c>
      <c r="I50" s="4" t="str">
        <f t="shared" si="1"/>
        <v>s</v>
      </c>
      <c r="J50" s="4" t="str">
        <f t="shared" si="2"/>
        <v>s</v>
      </c>
      <c r="K50" s="10">
        <f t="shared" si="3"/>
        <v>1</v>
      </c>
      <c r="L50" s="1">
        <f t="shared" si="4"/>
        <v>1</v>
      </c>
      <c r="M50" s="10">
        <f t="shared" si="5"/>
        <v>1</v>
      </c>
      <c r="N50" s="1" t="str">
        <f t="shared" si="6"/>
        <v>~s~</v>
      </c>
      <c r="O50" s="1" t="str">
        <f t="shared" si="7"/>
        <v>[s]</v>
      </c>
      <c r="P50" s="3" cm="1">
        <f t="array" ref="P50">SUM(_xlfn._xlws.FILTER($H$2:$H$2454,_xlfn.MAP($N$2:$N$2454,_xlfn.LAMBDA(_xlpm.x,_xlpm.x=$N50))))</f>
        <v>1.1961343472750317E-2</v>
      </c>
      <c r="Q50" s="4">
        <f t="shared" si="8"/>
        <v>0.38410596026490063</v>
      </c>
      <c r="R50" s="6" cm="1">
        <f t="array" ref="R50">SUM(_xlfn._xlws.FILTER($H$2:$H$2454,_xlfn.MAP($O$2:$O$2454,_xlfn.LAMBDA(_xlpm.x,_xlpm.x=$O50))))</f>
        <v>1.4100126742712295E-2</v>
      </c>
      <c r="S50" s="4">
        <f t="shared" si="9"/>
        <v>0.32584269662921345</v>
      </c>
      <c r="T50" s="4">
        <f t="shared" si="10"/>
        <v>0.29790179790648758</v>
      </c>
      <c r="U50" s="4">
        <f t="shared" si="11"/>
        <v>0.35258358662613976</v>
      </c>
      <c r="V50" s="4">
        <f t="shared" si="12"/>
        <v>7.1443055015724552E-2</v>
      </c>
      <c r="W50" s="4"/>
      <c r="X50" s="2" cm="1">
        <f t="array" ref="X50">SUM(_xlfn._xlws.FILTER($F$2:$F$2454,_xlfn.MAP($W$2:$W$2454,_xlfn.LAMBDA(_xlpm.x,_xlpm.x=$W50))))</f>
        <v>2988</v>
      </c>
      <c r="Y50" s="11">
        <f t="shared" si="13"/>
        <v>1.9410977242302542E-2</v>
      </c>
      <c r="Z50" s="4"/>
      <c r="AA50" s="2" cm="1">
        <f t="array" ref="AA50">SUM(_xlfn._xlws.FILTER($F$2:$F$2454,_xlfn.MAP($Z$2:$Z$2454,_xlfn.LAMBDA(_xlpm.x,_xlpm.x=$Z50))))</f>
        <v>3871</v>
      </c>
      <c r="AB50" s="11">
        <f t="shared" si="14"/>
        <v>1.4983208473262722E-2</v>
      </c>
      <c r="AC50" s="11">
        <f t="shared" si="15"/>
        <v>0.11244257817559389</v>
      </c>
      <c r="AG50" s="2"/>
      <c r="AL50" s="2"/>
      <c r="AM50" s="2"/>
    </row>
    <row r="51" spans="1:39">
      <c r="A51" s="1" t="str">
        <f t="shared" si="0"/>
        <v>~p~ : [p]</v>
      </c>
      <c r="B51" s="1">
        <f>_xlfn.LET(_xlpm.d,$G51,_xlpm.k,_xlfn.CONCAT(LEFT(TRIM(B$1),1),"*"),COUNTIF(_xlpm.d,_xlpm.k))</f>
        <v>0</v>
      </c>
      <c r="C51" s="1">
        <f>_xlfn.LET(_xlpm.d,$G51,_xlpm.k,_xlfn.CONCAT(LEFT(TRIM(C$1),1),"*"),COUNTIF(_xlpm.d,_xlpm.k))</f>
        <v>0</v>
      </c>
      <c r="D51" s="1">
        <f>_xlfn.LET(_xlpm.d,$G51,_xlpm.k,_xlfn.CONCAT(LEFT(TRIM(D$1),1),"*"),COUNTIF(_xlpm.d,_xlpm.k))</f>
        <v>0</v>
      </c>
      <c r="E51" s="1">
        <f t="shared" si="16"/>
        <v>1.7853298350107669</v>
      </c>
      <c r="F51" s="7">
        <v>60</v>
      </c>
      <c r="G51" s="9" t="s">
        <v>218</v>
      </c>
      <c r="H51" s="4" cm="1">
        <f t="array" ref="H51">F51/freq.sum.r6e</f>
        <v>4.7528517110266158E-3</v>
      </c>
      <c r="I51" s="1" t="str">
        <f t="shared" si="1"/>
        <v>p</v>
      </c>
      <c r="J51" s="1" t="str">
        <f t="shared" si="2"/>
        <v>p</v>
      </c>
      <c r="K51" s="10">
        <f t="shared" si="3"/>
        <v>1</v>
      </c>
      <c r="L51" s="1">
        <f t="shared" si="4"/>
        <v>1</v>
      </c>
      <c r="M51" s="10">
        <f t="shared" si="5"/>
        <v>1</v>
      </c>
      <c r="N51" s="1" t="str">
        <f t="shared" si="6"/>
        <v>~p~</v>
      </c>
      <c r="O51" s="1" t="str">
        <f t="shared" si="7"/>
        <v>[p]</v>
      </c>
      <c r="P51" s="3" cm="1">
        <f t="array" ref="P51">SUM(_xlfn._xlws.FILTER($H$2:$H$2454,_xlfn.MAP($N$2:$N$2454,_xlfn.LAMBDA(_xlpm.x,_xlpm.x=$N51))))</f>
        <v>4.7528517110266158E-3</v>
      </c>
      <c r="Q51" s="4">
        <f t="shared" si="8"/>
        <v>1</v>
      </c>
      <c r="R51" s="6" cm="1">
        <f t="array" ref="R51">SUM(_xlfn._xlws.FILTER($H$2:$H$2454,_xlfn.MAP($O$2:$O$2454,_xlfn.LAMBDA(_xlpm.x,_xlpm.x=$O51))))</f>
        <v>6.0202788339670469E-3</v>
      </c>
      <c r="S51" s="4">
        <f t="shared" si="9"/>
        <v>0.78947368421052633</v>
      </c>
      <c r="T51" s="4">
        <f t="shared" si="10"/>
        <v>0.75160483320775151</v>
      </c>
      <c r="U51" s="4">
        <f t="shared" si="11"/>
        <v>0.88235294117647056</v>
      </c>
      <c r="V51" s="4">
        <f t="shared" si="12"/>
        <v>0.10266234189714769</v>
      </c>
      <c r="W51" s="4"/>
      <c r="X51" s="2" cm="1">
        <f t="array" ref="X51">SUM(_xlfn._xlws.FILTER($F$2:$F$2454,_xlfn.MAP($W$2:$W$2454,_xlfn.LAMBDA(_xlpm.x,_xlpm.x=$W51))))</f>
        <v>2988</v>
      </c>
      <c r="Y51" s="11">
        <f t="shared" si="13"/>
        <v>2.0080321285140562E-2</v>
      </c>
      <c r="Z51" s="4"/>
      <c r="AA51" s="2" cm="1">
        <f t="array" ref="AA51">SUM(_xlfn._xlws.FILTER($F$2:$F$2454,_xlfn.MAP($Z$2:$Z$2454,_xlfn.LAMBDA(_xlpm.x,_xlpm.x=$Z51))))</f>
        <v>3871</v>
      </c>
      <c r="AB51" s="11">
        <f t="shared" si="14"/>
        <v>1.5499870834409714E-2</v>
      </c>
      <c r="AC51" s="11">
        <f t="shared" si="15"/>
        <v>0.11244257817559389</v>
      </c>
      <c r="AG51" s="2"/>
      <c r="AL51" s="2"/>
      <c r="AM51" s="2"/>
    </row>
    <row r="52" spans="1:39">
      <c r="A52" s="1" t="str">
        <f t="shared" si="0"/>
        <v>~m~ : [mə]</v>
      </c>
      <c r="B52" s="1">
        <f>_xlfn.LET(_xlpm.d,$G52,_xlpm.k,_xlfn.CONCAT(LEFT(TRIM(B$1),1),"*"),COUNTIF(_xlpm.d,_xlpm.k))</f>
        <v>0</v>
      </c>
      <c r="C52" s="1">
        <f>_xlfn.LET(_xlpm.d,$G52,_xlpm.k,_xlfn.CONCAT(LEFT(TRIM(C$1),1),"*"),COUNTIF(_xlpm.d,_xlpm.k))</f>
        <v>1</v>
      </c>
      <c r="D52" s="1">
        <f>_xlfn.LET(_xlpm.d,$G52,_xlpm.k,_xlfn.CONCAT(LEFT(TRIM(D$1),1),"*"),COUNTIF(_xlpm.d,_xlpm.k))</f>
        <v>0</v>
      </c>
      <c r="E52" s="1">
        <f t="shared" si="16"/>
        <v>0.77815125038364352</v>
      </c>
      <c r="F52" s="7">
        <v>5</v>
      </c>
      <c r="G52" s="9" t="s">
        <v>2124</v>
      </c>
      <c r="H52" s="4" cm="1">
        <f t="array" ref="H52">F52/freq.sum.r6e</f>
        <v>3.9607097591888465E-4</v>
      </c>
      <c r="I52" s="4" t="str">
        <f t="shared" si="1"/>
        <v>mə</v>
      </c>
      <c r="J52" s="4" t="str">
        <f t="shared" si="2"/>
        <v>m</v>
      </c>
      <c r="K52" s="10">
        <f t="shared" si="3"/>
        <v>2</v>
      </c>
      <c r="L52" s="1">
        <f t="shared" si="4"/>
        <v>1</v>
      </c>
      <c r="M52" s="10">
        <f t="shared" si="5"/>
        <v>2</v>
      </c>
      <c r="N52" s="1" t="str">
        <f t="shared" si="6"/>
        <v>~m~</v>
      </c>
      <c r="O52" s="1" t="str">
        <f t="shared" si="7"/>
        <v>[mə]</v>
      </c>
      <c r="P52" s="3" cm="1">
        <f t="array" ref="P52">SUM(_xlfn._xlws.FILTER($H$2:$H$2454,_xlfn.MAP($N$2:$N$2454,_xlfn.LAMBDA(_xlpm.x,_xlpm.x=$N52))))</f>
        <v>5.3865652724968318E-3</v>
      </c>
      <c r="Q52" s="4">
        <f t="shared" si="8"/>
        <v>7.3529411764705871E-2</v>
      </c>
      <c r="R52" s="6" cm="1">
        <f t="array" ref="R52">SUM(_xlfn._xlws.FILTER($H$2:$H$2454,_xlfn.MAP($O$2:$O$2454,_xlfn.LAMBDA(_xlpm.x,_xlpm.x=$O52))))</f>
        <v>6.8916349809885948E-3</v>
      </c>
      <c r="S52" s="4">
        <f t="shared" si="9"/>
        <v>5.7471264367816077E-2</v>
      </c>
      <c r="T52" s="4">
        <f t="shared" si="10"/>
        <v>3.0225402261794806E-2</v>
      </c>
      <c r="U52" s="4">
        <f t="shared" si="11"/>
        <v>6.4516129032258049E-2</v>
      </c>
      <c r="V52" s="4">
        <f t="shared" si="12"/>
        <v>0.10701033991238225</v>
      </c>
      <c r="W52" s="4"/>
      <c r="X52" s="2" cm="1">
        <f t="array" ref="X52">SUM(_xlfn._xlws.FILTER($F$2:$F$2454,_xlfn.MAP($W$2:$W$2454,_xlfn.LAMBDA(_xlpm.x,_xlpm.x=$W52))))</f>
        <v>2988</v>
      </c>
      <c r="Y52" s="11">
        <f t="shared" si="13"/>
        <v>1.6733601070950468E-3</v>
      </c>
      <c r="Z52" s="4" t="s">
        <v>5101</v>
      </c>
      <c r="AA52" s="2" cm="1">
        <f t="array" ref="AA52">SUM(_xlfn._xlws.FILTER($F$2:$F$2454,_xlfn.MAP($Z$2:$Z$2454,_xlfn.LAMBDA(_xlpm.x,_xlpm.x=$Z52))))</f>
        <v>2255</v>
      </c>
      <c r="AB52" s="11">
        <f t="shared" si="14"/>
        <v>2.2172949002217295E-3</v>
      </c>
      <c r="AC52" s="11">
        <f t="shared" si="15"/>
        <v>-0.12223404692938186</v>
      </c>
      <c r="AG52" s="2"/>
      <c r="AL52" s="2"/>
      <c r="AM52" s="2"/>
    </row>
    <row r="53" spans="1:39">
      <c r="A53" s="1" t="str">
        <f t="shared" si="0"/>
        <v>~i~ : [ɪ]</v>
      </c>
      <c r="B53" s="1">
        <f>_xlfn.LET(_xlpm.d,$G53,_xlpm.k,_xlfn.CONCAT(LEFT(TRIM(B$1),1),"*"),COUNTIF(_xlpm.d,_xlpm.k))</f>
        <v>0</v>
      </c>
      <c r="C53" s="1">
        <f>_xlfn.LET(_xlpm.d,$G53,_xlpm.k,_xlfn.CONCAT(LEFT(TRIM(C$1),1),"*"),COUNTIF(_xlpm.d,_xlpm.k))</f>
        <v>0</v>
      </c>
      <c r="D53" s="1">
        <f>_xlfn.LET(_xlpm.d,$G53,_xlpm.k,_xlfn.CONCAT(LEFT(TRIM(D$1),1),"*"),COUNTIF(_xlpm.d,_xlpm.k))</f>
        <v>0</v>
      </c>
      <c r="E53" s="1">
        <f t="shared" si="16"/>
        <v>2.173186268412274</v>
      </c>
      <c r="F53" s="7">
        <v>148</v>
      </c>
      <c r="G53" s="9" t="s">
        <v>360</v>
      </c>
      <c r="H53" s="4" cm="1">
        <f t="array" ref="H53">F53/freq.sum.r6e</f>
        <v>1.1723700887198986E-2</v>
      </c>
      <c r="I53" s="4" t="str">
        <f t="shared" si="1"/>
        <v>ɪ</v>
      </c>
      <c r="J53" s="4" t="str">
        <f t="shared" si="2"/>
        <v>i</v>
      </c>
      <c r="K53" s="10">
        <f t="shared" si="3"/>
        <v>1</v>
      </c>
      <c r="L53" s="1">
        <f t="shared" si="4"/>
        <v>1</v>
      </c>
      <c r="M53" s="10">
        <f t="shared" si="5"/>
        <v>1</v>
      </c>
      <c r="N53" s="1" t="str">
        <f t="shared" si="6"/>
        <v>~i~</v>
      </c>
      <c r="O53" s="1" t="str">
        <f t="shared" si="7"/>
        <v>[ɪ]</v>
      </c>
      <c r="P53" s="3" cm="1">
        <f t="array" ref="P53">SUM(_xlfn._xlws.FILTER($H$2:$H$2454,_xlfn.MAP($N$2:$N$2454,_xlfn.LAMBDA(_xlpm.x,_xlpm.x=$N53))))</f>
        <v>1.370405576679341E-2</v>
      </c>
      <c r="Q53" s="4">
        <f t="shared" si="8"/>
        <v>0.8554913294797688</v>
      </c>
      <c r="R53" s="6" cm="1">
        <f t="array" ref="R53">SUM(_xlfn._xlws.FILTER($H$2:$H$2454,_xlfn.MAP($O$2:$O$2454,_xlfn.LAMBDA(_xlpm.x,_xlpm.x=$O53))))</f>
        <v>1.7743979721166033E-2</v>
      </c>
      <c r="S53" s="4">
        <f t="shared" si="9"/>
        <v>0.6607142857142857</v>
      </c>
      <c r="T53" s="4">
        <f t="shared" si="10"/>
        <v>0.773084418893763</v>
      </c>
      <c r="U53" s="4">
        <f t="shared" si="11"/>
        <v>0.74559193954659941</v>
      </c>
      <c r="V53" s="4">
        <f t="shared" si="12"/>
        <v>0.1122019152053674</v>
      </c>
      <c r="W53" s="4" t="s">
        <v>5110</v>
      </c>
      <c r="X53" s="2" cm="1">
        <f t="array" ref="X53">SUM(_xlfn._xlws.FILTER($F$2:$F$2454,_xlfn.MAP($W$2:$W$2454,_xlfn.LAMBDA(_xlpm.x,_xlpm.x=$W53))))</f>
        <v>1594</v>
      </c>
      <c r="Y53" s="11">
        <f t="shared" si="13"/>
        <v>9.2848180677540776E-2</v>
      </c>
      <c r="Z53" s="4" t="s">
        <v>5102</v>
      </c>
      <c r="AA53" s="2" cm="1">
        <f t="array" ref="AA53">SUM(_xlfn._xlws.FILTER($F$2:$F$2454,_xlfn.MAP($Z$2:$Z$2454,_xlfn.LAMBDA(_xlpm.x,_xlpm.x=$Z53))))</f>
        <v>1794</v>
      </c>
      <c r="AB53" s="11">
        <f t="shared" si="14"/>
        <v>8.2497212931995537E-2</v>
      </c>
      <c r="AC53" s="11">
        <f t="shared" si="15"/>
        <v>5.1334121647979784E-2</v>
      </c>
      <c r="AG53" s="2"/>
      <c r="AL53" s="2"/>
      <c r="AM53" s="2"/>
    </row>
    <row r="54" spans="1:39">
      <c r="A54" s="1" t="str">
        <f t="shared" si="0"/>
        <v>~g~ : [ɡ]</v>
      </c>
      <c r="B54" s="1">
        <f>_xlfn.LET(_xlpm.d,$G54,_xlpm.k,_xlfn.CONCAT(LEFT(TRIM(B$1),1),"*"),COUNTIF(_xlpm.d,_xlpm.k))</f>
        <v>0</v>
      </c>
      <c r="C54" s="1">
        <f>_xlfn.LET(_xlpm.d,$G54,_xlpm.k,_xlfn.CONCAT(LEFT(TRIM(C$1),1),"*"),COUNTIF(_xlpm.d,_xlpm.k))</f>
        <v>0</v>
      </c>
      <c r="D54" s="1">
        <f>_xlfn.LET(_xlpm.d,$G54,_xlpm.k,_xlfn.CONCAT(LEFT(TRIM(D$1),1),"*"),COUNTIF(_xlpm.d,_xlpm.k))</f>
        <v>0</v>
      </c>
      <c r="E54" s="1">
        <f t="shared" si="16"/>
        <v>1.2304489213782739</v>
      </c>
      <c r="F54" s="7">
        <v>16</v>
      </c>
      <c r="G54" s="9" t="s">
        <v>414</v>
      </c>
      <c r="H54" s="4" cm="1">
        <f t="array" ref="H54">F54/freq.sum.r6e</f>
        <v>1.2674271229404308E-3</v>
      </c>
      <c r="I54" s="4" t="str">
        <f t="shared" si="1"/>
        <v>ɡ</v>
      </c>
      <c r="J54" s="4" t="str">
        <f t="shared" si="2"/>
        <v>g</v>
      </c>
      <c r="K54" s="10">
        <f t="shared" si="3"/>
        <v>1</v>
      </c>
      <c r="L54" s="1">
        <f t="shared" si="4"/>
        <v>1</v>
      </c>
      <c r="M54" s="10">
        <f t="shared" si="5"/>
        <v>1</v>
      </c>
      <c r="N54" s="1" t="str">
        <f t="shared" si="6"/>
        <v>~g~</v>
      </c>
      <c r="O54" s="1" t="str">
        <f t="shared" si="7"/>
        <v>[ɡ]</v>
      </c>
      <c r="P54" s="3" cm="1">
        <f t="array" ref="P54">SUM(_xlfn._xlws.FILTER($H$2:$H$2454,_xlfn.MAP($N$2:$N$2454,_xlfn.LAMBDA(_xlpm.x,_xlpm.x=$N54))))</f>
        <v>1.2674271229404308E-3</v>
      </c>
      <c r="Q54" s="4">
        <f t="shared" si="8"/>
        <v>1</v>
      </c>
      <c r="R54" s="6" cm="1">
        <f t="array" ref="R54">SUM(_xlfn._xlws.FILTER($H$2:$H$2454,_xlfn.MAP($O$2:$O$2454,_xlfn.LAMBDA(_xlpm.x,_xlpm.x=$O54))))</f>
        <v>1.6634980988593155E-3</v>
      </c>
      <c r="S54" s="4">
        <f t="shared" si="9"/>
        <v>0.76190476190476186</v>
      </c>
      <c r="T54" s="4">
        <f t="shared" si="10"/>
        <v>0.50773909901531433</v>
      </c>
      <c r="U54" s="4">
        <f t="shared" si="11"/>
        <v>0.8648648648648648</v>
      </c>
      <c r="V54" s="4">
        <f t="shared" si="12"/>
        <v>0.11809931207799448</v>
      </c>
      <c r="W54" s="4"/>
      <c r="X54" s="2" cm="1">
        <f t="array" ref="X54">SUM(_xlfn._xlws.FILTER($F$2:$F$2454,_xlfn.MAP($W$2:$W$2454,_xlfn.LAMBDA(_xlpm.x,_xlpm.x=$W54))))</f>
        <v>2988</v>
      </c>
      <c r="Y54" s="11">
        <f t="shared" si="13"/>
        <v>5.3547523427041497E-3</v>
      </c>
      <c r="Z54" s="4"/>
      <c r="AA54" s="2" cm="1">
        <f t="array" ref="AA54">SUM(_xlfn._xlws.FILTER($F$2:$F$2454,_xlfn.MAP($Z$2:$Z$2454,_xlfn.LAMBDA(_xlpm.x,_xlpm.x=$Z54))))</f>
        <v>3871</v>
      </c>
      <c r="AB54" s="11">
        <f t="shared" si="14"/>
        <v>4.1332988891759235E-3</v>
      </c>
      <c r="AC54" s="11">
        <f t="shared" si="15"/>
        <v>0.11244257817559389</v>
      </c>
      <c r="AG54" s="2"/>
      <c r="AL54" s="2"/>
      <c r="AM54" s="2"/>
    </row>
    <row r="55" spans="1:39">
      <c r="A55" s="1" t="str">
        <f t="shared" si="0"/>
        <v>~d~ : [d]</v>
      </c>
      <c r="B55" s="1">
        <f>_xlfn.LET(_xlpm.d,$G55,_xlpm.k,_xlfn.CONCAT(LEFT(TRIM(B$1),1),"*"),COUNTIF(_xlpm.d,_xlpm.k))</f>
        <v>0</v>
      </c>
      <c r="C55" s="1">
        <f>_xlfn.LET(_xlpm.d,$G55,_xlpm.k,_xlfn.CONCAT(LEFT(TRIM(C$1),1),"*"),COUNTIF(_xlpm.d,_xlpm.k))</f>
        <v>0</v>
      </c>
      <c r="D55" s="1">
        <f>_xlfn.LET(_xlpm.d,$G55,_xlpm.k,_xlfn.CONCAT(LEFT(TRIM(D$1),1),"*"),COUNTIF(_xlpm.d,_xlpm.k))</f>
        <v>0</v>
      </c>
      <c r="E55" s="1">
        <f t="shared" si="16"/>
        <v>2.1367205671564067</v>
      </c>
      <c r="F55" s="7">
        <v>136</v>
      </c>
      <c r="G55" s="9" t="s">
        <v>21</v>
      </c>
      <c r="H55" s="4" cm="1">
        <f t="array" ref="H55">F55/freq.sum.r6e</f>
        <v>1.0773130544993664E-2</v>
      </c>
      <c r="I55" s="4" t="str">
        <f t="shared" si="1"/>
        <v>d</v>
      </c>
      <c r="J55" s="4" t="str">
        <f t="shared" si="2"/>
        <v>d</v>
      </c>
      <c r="K55" s="10">
        <f t="shared" si="3"/>
        <v>1</v>
      </c>
      <c r="L55" s="1">
        <f t="shared" si="4"/>
        <v>1</v>
      </c>
      <c r="M55" s="10">
        <f t="shared" si="5"/>
        <v>1</v>
      </c>
      <c r="N55" s="1" t="str">
        <f t="shared" si="6"/>
        <v>~d~</v>
      </c>
      <c r="O55" s="1" t="str">
        <f t="shared" si="7"/>
        <v>[d]</v>
      </c>
      <c r="P55" s="3" cm="1">
        <f t="array" ref="P55">SUM(_xlfn._xlws.FILTER($H$2:$H$2454,_xlfn.MAP($N$2:$N$2454,_xlfn.LAMBDA(_xlpm.x,_xlpm.x=$N55))))</f>
        <v>1.1010773130544995E-2</v>
      </c>
      <c r="Q55" s="4">
        <f t="shared" si="8"/>
        <v>0.97841726618705038</v>
      </c>
      <c r="R55" s="6" cm="1">
        <f t="array" ref="R55">SUM(_xlfn._xlws.FILTER($H$2:$H$2454,_xlfn.MAP($O$2:$O$2454,_xlfn.LAMBDA(_xlpm.x,_xlpm.x=$O55))))</f>
        <v>1.4654626108998734E-2</v>
      </c>
      <c r="S55" s="4">
        <f t="shared" si="9"/>
        <v>0.73513513513513506</v>
      </c>
      <c r="T55" s="4">
        <f t="shared" si="10"/>
        <v>0.85585538596437283</v>
      </c>
      <c r="U55" s="4">
        <f t="shared" si="11"/>
        <v>0.83950617283950613</v>
      </c>
      <c r="V55" s="4">
        <f t="shared" si="12"/>
        <v>0.12415692814891878</v>
      </c>
      <c r="W55" s="4"/>
      <c r="X55" s="2" cm="1">
        <f t="array" ref="X55">SUM(_xlfn._xlws.FILTER($F$2:$F$2454,_xlfn.MAP($W$2:$W$2454,_xlfn.LAMBDA(_xlpm.x,_xlpm.x=$W55))))</f>
        <v>2988</v>
      </c>
      <c r="Y55" s="11">
        <f t="shared" si="13"/>
        <v>4.5515394912985271E-2</v>
      </c>
      <c r="Z55" s="4"/>
      <c r="AA55" s="2" cm="1">
        <f t="array" ref="AA55">SUM(_xlfn._xlws.FILTER($F$2:$F$2454,_xlfn.MAP($Z$2:$Z$2454,_xlfn.LAMBDA(_xlpm.x,_xlpm.x=$Z55))))</f>
        <v>3871</v>
      </c>
      <c r="AB55" s="11">
        <f t="shared" si="14"/>
        <v>3.5133040557995349E-2</v>
      </c>
      <c r="AC55" s="11">
        <f t="shared" si="15"/>
        <v>0.11244257817559389</v>
      </c>
      <c r="AG55" s="2"/>
      <c r="AL55" s="2"/>
      <c r="AM55" s="2"/>
    </row>
    <row r="56" spans="1:39">
      <c r="A56" s="1" t="str">
        <f t="shared" si="0"/>
        <v>~b~ : [b]</v>
      </c>
      <c r="B56" s="1">
        <f>_xlfn.LET(_xlpm.d,$G56,_xlpm.k,_xlfn.CONCAT(LEFT(TRIM(B$1),1),"*"),COUNTIF(_xlpm.d,_xlpm.k))</f>
        <v>0</v>
      </c>
      <c r="C56" s="1">
        <f>_xlfn.LET(_xlpm.d,$G56,_xlpm.k,_xlfn.CONCAT(LEFT(TRIM(C$1),1),"*"),COUNTIF(_xlpm.d,_xlpm.k))</f>
        <v>0</v>
      </c>
      <c r="D56" s="1">
        <f>_xlfn.LET(_xlpm.d,$G56,_xlpm.k,_xlfn.CONCAT(LEFT(TRIM(D$1),1),"*"),COUNTIF(_xlpm.d,_xlpm.k))</f>
        <v>0</v>
      </c>
      <c r="E56" s="1">
        <f t="shared" si="16"/>
        <v>1.0791812460476247</v>
      </c>
      <c r="F56" s="7">
        <v>11</v>
      </c>
      <c r="G56" s="9" t="s">
        <v>7</v>
      </c>
      <c r="H56" s="4" cm="1">
        <f t="array" ref="H56">F56/freq.sum.r6e</f>
        <v>8.713561470215463E-4</v>
      </c>
      <c r="I56" s="1" t="str">
        <f t="shared" si="1"/>
        <v>b</v>
      </c>
      <c r="J56" s="1" t="str">
        <f t="shared" si="2"/>
        <v>b</v>
      </c>
      <c r="K56" s="10">
        <f t="shared" si="3"/>
        <v>1</v>
      </c>
      <c r="L56" s="1">
        <f t="shared" si="4"/>
        <v>1</v>
      </c>
      <c r="M56" s="10">
        <f t="shared" si="5"/>
        <v>1</v>
      </c>
      <c r="N56" s="1" t="str">
        <f t="shared" si="6"/>
        <v>~b~</v>
      </c>
      <c r="O56" s="1" t="str">
        <f t="shared" si="7"/>
        <v>[b]</v>
      </c>
      <c r="P56" s="3" cm="1">
        <f t="array" ref="P56">SUM(_xlfn._xlws.FILTER($H$2:$H$2454,_xlfn.MAP($N$2:$N$2454,_xlfn.LAMBDA(_xlpm.x,_xlpm.x=$N56))))</f>
        <v>8.713561470215463E-4</v>
      </c>
      <c r="Q56" s="4">
        <f t="shared" si="8"/>
        <v>1</v>
      </c>
      <c r="R56" s="6" cm="1">
        <f t="array" ref="R56">SUM(_xlfn._xlws.FILTER($H$2:$H$2454,_xlfn.MAP($O$2:$O$2454,_xlfn.LAMBDA(_xlpm.x,_xlpm.x=$O56))))</f>
        <v>1.188212927756654E-3</v>
      </c>
      <c r="S56" s="4">
        <f t="shared" si="9"/>
        <v>0.73333333333333339</v>
      </c>
      <c r="T56" s="4">
        <f t="shared" si="10"/>
        <v>0.43568487784814508</v>
      </c>
      <c r="U56" s="4">
        <f t="shared" si="11"/>
        <v>0.84615384615384615</v>
      </c>
      <c r="V56" s="4">
        <f t="shared" si="12"/>
        <v>0.13469857389745618</v>
      </c>
      <c r="W56" s="4"/>
      <c r="X56" s="2" cm="1">
        <f t="array" ref="X56">SUM(_xlfn._xlws.FILTER($F$2:$F$2454,_xlfn.MAP($W$2:$W$2454,_xlfn.LAMBDA(_xlpm.x,_xlpm.x=$W56))))</f>
        <v>2988</v>
      </c>
      <c r="Y56" s="11">
        <f t="shared" si="13"/>
        <v>3.6813922356091029E-3</v>
      </c>
      <c r="Z56" s="4"/>
      <c r="AA56" s="2" cm="1">
        <f t="array" ref="AA56">SUM(_xlfn._xlws.FILTER($F$2:$F$2454,_xlfn.MAP($Z$2:$Z$2454,_xlfn.LAMBDA(_xlpm.x,_xlpm.x=$Z56))))</f>
        <v>3871</v>
      </c>
      <c r="AB56" s="11">
        <f t="shared" si="14"/>
        <v>2.8416429863084474E-3</v>
      </c>
      <c r="AC56" s="11">
        <f t="shared" si="15"/>
        <v>0.11244257817559389</v>
      </c>
      <c r="AG56" s="2"/>
      <c r="AL56" s="2"/>
      <c r="AM56" s="2"/>
    </row>
    <row r="57" spans="1:39">
      <c r="A57" s="1" t="str">
        <f t="shared" si="0"/>
        <v>~l~ : [l]</v>
      </c>
      <c r="B57" s="1">
        <f>_xlfn.LET(_xlpm.d,$G57,_xlpm.k,_xlfn.CONCAT(LEFT(TRIM(B$1),1),"*"),COUNTIF(_xlpm.d,_xlpm.k))</f>
        <v>0</v>
      </c>
      <c r="C57" s="1">
        <f>_xlfn.LET(_xlpm.d,$G57,_xlpm.k,_xlfn.CONCAT(LEFT(TRIM(C$1),1),"*"),COUNTIF(_xlpm.d,_xlpm.k))</f>
        <v>0</v>
      </c>
      <c r="D57" s="1">
        <f>_xlfn.LET(_xlpm.d,$G57,_xlpm.k,_xlfn.CONCAT(LEFT(TRIM(D$1),1),"*"),COUNTIF(_xlpm.d,_xlpm.k))</f>
        <v>0</v>
      </c>
      <c r="E57" s="1">
        <f t="shared" si="16"/>
        <v>2.2810333672477272</v>
      </c>
      <c r="F57" s="7">
        <v>190</v>
      </c>
      <c r="G57" s="9" t="s">
        <v>111</v>
      </c>
      <c r="H57" s="4" cm="1">
        <f t="array" ref="H57">F57/freq.sum.r6e</f>
        <v>1.5050697084917616E-2</v>
      </c>
      <c r="I57" s="4" t="str">
        <f t="shared" si="1"/>
        <v>l</v>
      </c>
      <c r="J57" s="4" t="str">
        <f t="shared" si="2"/>
        <v>l</v>
      </c>
      <c r="K57" s="10">
        <f t="shared" si="3"/>
        <v>1</v>
      </c>
      <c r="L57" s="1">
        <f t="shared" si="4"/>
        <v>1</v>
      </c>
      <c r="M57" s="10">
        <f t="shared" si="5"/>
        <v>1</v>
      </c>
      <c r="N57" s="1" t="str">
        <f t="shared" si="6"/>
        <v>~l~</v>
      </c>
      <c r="O57" s="1" t="str">
        <f t="shared" si="7"/>
        <v>[l]</v>
      </c>
      <c r="P57" s="3" cm="1">
        <f t="array" ref="P57">SUM(_xlfn._xlws.FILTER($H$2:$H$2454,_xlfn.MAP($N$2:$N$2454,_xlfn.LAMBDA(_xlpm.x,_xlpm.x=$N57))))</f>
        <v>1.5209125475285171E-2</v>
      </c>
      <c r="Q57" s="4">
        <f t="shared" si="8"/>
        <v>0.98958333333333326</v>
      </c>
      <c r="R57" s="6" cm="1">
        <f t="array" ref="R57">SUM(_xlfn._xlws.FILTER($H$2:$H$2454,_xlfn.MAP($O$2:$O$2454,_xlfn.LAMBDA(_xlpm.x,_xlpm.x=$O57))))</f>
        <v>2.2021546261089986E-2</v>
      </c>
      <c r="S57" s="4">
        <f t="shared" si="9"/>
        <v>0.68345323741007191</v>
      </c>
      <c r="T57" s="4">
        <f t="shared" si="10"/>
        <v>0.87992598053337845</v>
      </c>
      <c r="U57" s="4">
        <f t="shared" si="11"/>
        <v>0.80851063829787229</v>
      </c>
      <c r="V57" s="4">
        <f t="shared" si="12"/>
        <v>0.16074356721452662</v>
      </c>
      <c r="W57" s="4"/>
      <c r="X57" s="2" cm="1">
        <f t="array" ref="X57">SUM(_xlfn._xlws.FILTER($F$2:$F$2454,_xlfn.MAP($W$2:$W$2454,_xlfn.LAMBDA(_xlpm.x,_xlpm.x=$W57))))</f>
        <v>2988</v>
      </c>
      <c r="Y57" s="11">
        <f t="shared" si="13"/>
        <v>6.358768406961178E-2</v>
      </c>
      <c r="Z57" s="4"/>
      <c r="AA57" s="2" cm="1">
        <f t="array" ref="AA57">SUM(_xlfn._xlws.FILTER($F$2:$F$2454,_xlfn.MAP($Z$2:$Z$2454,_xlfn.LAMBDA(_xlpm.x,_xlpm.x=$Z57))))</f>
        <v>3871</v>
      </c>
      <c r="AB57" s="11">
        <f t="shared" si="14"/>
        <v>4.908292430896409E-2</v>
      </c>
      <c r="AC57" s="11">
        <f t="shared" si="15"/>
        <v>0.11244257817559396</v>
      </c>
      <c r="AG57" s="2"/>
      <c r="AL57" s="2"/>
      <c r="AM57" s="2"/>
    </row>
    <row r="58" spans="1:39">
      <c r="A58" s="1" t="str">
        <f t="shared" si="0"/>
        <v>~x~ : [ks]</v>
      </c>
      <c r="B58" s="1">
        <f>_xlfn.LET(_xlpm.d,$G58,_xlpm.k,_xlfn.CONCAT(LEFT(TRIM(B$1),1),"*"),COUNTIF(_xlpm.d,_xlpm.k))</f>
        <v>0</v>
      </c>
      <c r="C58" s="1">
        <f>_xlfn.LET(_xlpm.d,$G58,_xlpm.k,_xlfn.CONCAT(LEFT(TRIM(C$1),1),"*"),COUNTIF(_xlpm.d,_xlpm.k))</f>
        <v>0</v>
      </c>
      <c r="D58" s="1">
        <f>_xlfn.LET(_xlpm.d,$G58,_xlpm.k,_xlfn.CONCAT(LEFT(TRIM(D$1),1),"*"),COUNTIF(_xlpm.d,_xlpm.k))</f>
        <v>0</v>
      </c>
      <c r="E58" s="1">
        <f t="shared" si="16"/>
        <v>1.2041199826559246</v>
      </c>
      <c r="F58" s="7">
        <v>15</v>
      </c>
      <c r="G58" s="9" t="s">
        <v>93</v>
      </c>
      <c r="H58" s="4" cm="1">
        <f t="array" ref="H58">F58/freq.sum.r6e</f>
        <v>1.188212927756654E-3</v>
      </c>
      <c r="I58" s="4" t="str">
        <f t="shared" si="1"/>
        <v>ks</v>
      </c>
      <c r="J58" s="4" t="str">
        <f t="shared" si="2"/>
        <v>x</v>
      </c>
      <c r="K58" s="10">
        <f t="shared" si="3"/>
        <v>2</v>
      </c>
      <c r="L58" s="1">
        <f t="shared" si="4"/>
        <v>1</v>
      </c>
      <c r="M58" s="10">
        <f t="shared" si="5"/>
        <v>2</v>
      </c>
      <c r="N58" s="1" t="str">
        <f t="shared" si="6"/>
        <v>~x~</v>
      </c>
      <c r="O58" s="1" t="str">
        <f t="shared" si="7"/>
        <v>[ks]</v>
      </c>
      <c r="P58" s="3" cm="1">
        <f t="array" ref="P58">SUM(_xlfn._xlws.FILTER($H$2:$H$2454,_xlfn.MAP($N$2:$N$2454,_xlfn.LAMBDA(_xlpm.x,_xlpm.x=$N58))))</f>
        <v>1.2674271229404308E-3</v>
      </c>
      <c r="Q58" s="4">
        <f t="shared" si="8"/>
        <v>0.9375</v>
      </c>
      <c r="R58" s="6" cm="1">
        <f t="array" ref="R58">SUM(_xlfn._xlws.FILTER($H$2:$H$2454,_xlfn.MAP($O$2:$O$2454,_xlfn.LAMBDA(_xlpm.x,_xlpm.x=$O58))))</f>
        <v>2.0595690747782004E-3</v>
      </c>
      <c r="S58" s="4">
        <f t="shared" si="9"/>
        <v>0.57692307692307687</v>
      </c>
      <c r="T58" s="4">
        <f t="shared" si="10"/>
        <v>0.51782319022546597</v>
      </c>
      <c r="U58" s="4">
        <f t="shared" si="11"/>
        <v>0.7142857142857143</v>
      </c>
      <c r="V58" s="4">
        <f t="shared" si="12"/>
        <v>0.21085336531489324</v>
      </c>
      <c r="W58" s="4"/>
      <c r="X58" s="2" cm="1">
        <f t="array" ref="X58">SUM(_xlfn._xlws.FILTER($F$2:$F$2454,_xlfn.MAP($W$2:$W$2454,_xlfn.LAMBDA(_xlpm.x,_xlpm.x=$W58))))</f>
        <v>2988</v>
      </c>
      <c r="Y58" s="11">
        <f t="shared" si="13"/>
        <v>5.0200803212851405E-3</v>
      </c>
      <c r="Z58" s="4"/>
      <c r="AA58" s="2" cm="1">
        <f t="array" ref="AA58">SUM(_xlfn._xlws.FILTER($F$2:$F$2454,_xlfn.MAP($Z$2:$Z$2454,_xlfn.LAMBDA(_xlpm.x,_xlpm.x=$Z58))))</f>
        <v>3871</v>
      </c>
      <c r="AB58" s="11">
        <f t="shared" si="14"/>
        <v>3.8749677086024285E-3</v>
      </c>
      <c r="AC58" s="11">
        <f t="shared" si="15"/>
        <v>0.11244257817559389</v>
      </c>
      <c r="AG58" s="2"/>
      <c r="AL58" s="2"/>
      <c r="AM58" s="2"/>
    </row>
    <row r="59" spans="1:39">
      <c r="A59" s="1" t="str">
        <f t="shared" si="0"/>
        <v>~m~ : [m]</v>
      </c>
      <c r="B59" s="1">
        <f>_xlfn.LET(_xlpm.d,$G59,_xlpm.k,_xlfn.CONCAT(LEFT(TRIM(B$1),1),"*"),COUNTIF(_xlpm.d,_xlpm.k))</f>
        <v>0</v>
      </c>
      <c r="C59" s="1">
        <f>_xlfn.LET(_xlpm.d,$G59,_xlpm.k,_xlfn.CONCAT(LEFT(TRIM(C$1),1),"*"),COUNTIF(_xlpm.d,_xlpm.k))</f>
        <v>1</v>
      </c>
      <c r="D59" s="1">
        <f>_xlfn.LET(_xlpm.d,$G59,_xlpm.k,_xlfn.CONCAT(LEFT(TRIM(D$1),1),"*"),COUNTIF(_xlpm.d,_xlpm.k))</f>
        <v>0</v>
      </c>
      <c r="E59" s="1">
        <f t="shared" si="16"/>
        <v>1.8061799739838869</v>
      </c>
      <c r="F59" s="7">
        <v>63</v>
      </c>
      <c r="G59" s="9" t="s">
        <v>142</v>
      </c>
      <c r="H59" s="4" cm="1">
        <f t="array" ref="H59">F59/freq.sum.r6e</f>
        <v>4.9904942965779469E-3</v>
      </c>
      <c r="I59" s="4" t="str">
        <f t="shared" si="1"/>
        <v>m</v>
      </c>
      <c r="J59" s="4" t="str">
        <f t="shared" si="2"/>
        <v>m</v>
      </c>
      <c r="K59" s="10">
        <f t="shared" si="3"/>
        <v>1</v>
      </c>
      <c r="L59" s="1">
        <f t="shared" si="4"/>
        <v>1</v>
      </c>
      <c r="M59" s="10">
        <f t="shared" si="5"/>
        <v>1</v>
      </c>
      <c r="N59" s="1" t="str">
        <f t="shared" si="6"/>
        <v>~m~</v>
      </c>
      <c r="O59" s="1" t="str">
        <f t="shared" si="7"/>
        <v>[m]</v>
      </c>
      <c r="P59" s="3" cm="1">
        <f t="array" ref="P59">SUM(_xlfn._xlws.FILTER($H$2:$H$2454,_xlfn.MAP($N$2:$N$2454,_xlfn.LAMBDA(_xlpm.x,_xlpm.x=$N59))))</f>
        <v>5.3865652724968318E-3</v>
      </c>
      <c r="Q59" s="4">
        <f t="shared" si="8"/>
        <v>0.92647058823529405</v>
      </c>
      <c r="R59" s="6" cm="1">
        <f t="array" ref="R59">SUM(_xlfn._xlws.FILTER($H$2:$H$2454,_xlfn.MAP($O$2:$O$2454,_xlfn.LAMBDA(_xlpm.x,_xlpm.x=$O59))))</f>
        <v>8.7927756653992401E-3</v>
      </c>
      <c r="S59" s="4">
        <f t="shared" si="9"/>
        <v>0.56756756756756754</v>
      </c>
      <c r="T59" s="4">
        <f t="shared" si="10"/>
        <v>0.60660683678785843</v>
      </c>
      <c r="U59" s="4">
        <f t="shared" si="11"/>
        <v>0.7039106145251397</v>
      </c>
      <c r="V59" s="4">
        <f t="shared" si="12"/>
        <v>0.21281406608042111</v>
      </c>
      <c r="W59" s="4"/>
      <c r="X59" s="2" cm="1">
        <f t="array" ref="X59">SUM(_xlfn._xlws.FILTER($F$2:$F$2454,_xlfn.MAP($W$2:$W$2454,_xlfn.LAMBDA(_xlpm.x,_xlpm.x=$W59))))</f>
        <v>2988</v>
      </c>
      <c r="Y59" s="11">
        <f t="shared" si="13"/>
        <v>2.1084337349397589E-2</v>
      </c>
      <c r="Z59" s="4"/>
      <c r="AA59" s="2" cm="1">
        <f t="array" ref="AA59">SUM(_xlfn._xlws.FILTER($F$2:$F$2454,_xlfn.MAP($Z$2:$Z$2454,_xlfn.LAMBDA(_xlpm.x,_xlpm.x=$Z59))))</f>
        <v>3871</v>
      </c>
      <c r="AB59" s="11">
        <f t="shared" si="14"/>
        <v>1.62748643761302E-2</v>
      </c>
      <c r="AC59" s="11">
        <f t="shared" si="15"/>
        <v>0.11244257817559389</v>
      </c>
      <c r="AG59" s="2"/>
      <c r="AL59" s="2"/>
      <c r="AM59" s="2"/>
    </row>
    <row r="60" spans="1:39">
      <c r="A60" s="1" t="str">
        <f t="shared" si="0"/>
        <v>~e~ : [ə]</v>
      </c>
      <c r="B60" s="1">
        <f>_xlfn.LET(_xlpm.d,$G60,_xlpm.k,_xlfn.CONCAT(LEFT(TRIM(B$1),1),"*"),COUNTIF(_xlpm.d,_xlpm.k))</f>
        <v>0</v>
      </c>
      <c r="C60" s="1">
        <f>_xlfn.LET(_xlpm.d,$G60,_xlpm.k,_xlfn.CONCAT(LEFT(TRIM(C$1),1),"*"),COUNTIF(_xlpm.d,_xlpm.k))</f>
        <v>0</v>
      </c>
      <c r="D60" s="1">
        <f>_xlfn.LET(_xlpm.d,$G60,_xlpm.k,_xlfn.CONCAT(LEFT(TRIM(D$1),1),"*"),COUNTIF(_xlpm.d,_xlpm.k))</f>
        <v>0</v>
      </c>
      <c r="E60" s="1">
        <f t="shared" si="16"/>
        <v>1.556302500767287</v>
      </c>
      <c r="F60" s="7">
        <v>35</v>
      </c>
      <c r="G60" s="9" t="s">
        <v>1199</v>
      </c>
      <c r="H60" s="4" cm="1">
        <f t="array" ref="H60">F60/freq.sum.r6e</f>
        <v>2.7724968314321928E-3</v>
      </c>
      <c r="I60" s="1" t="str">
        <f t="shared" si="1"/>
        <v>ə</v>
      </c>
      <c r="J60" s="1" t="str">
        <f t="shared" si="2"/>
        <v>e</v>
      </c>
      <c r="K60" s="10">
        <f t="shared" si="3"/>
        <v>1</v>
      </c>
      <c r="L60" s="1">
        <f t="shared" si="4"/>
        <v>1</v>
      </c>
      <c r="M60" s="10">
        <f t="shared" si="5"/>
        <v>1</v>
      </c>
      <c r="N60" s="1" t="str">
        <f t="shared" si="6"/>
        <v>~e~</v>
      </c>
      <c r="O60" s="1" t="str">
        <f t="shared" si="7"/>
        <v>[ə]</v>
      </c>
      <c r="P60" s="3" cm="1">
        <f t="array" ref="P60">SUM(_xlfn._xlws.FILTER($H$2:$H$2454,_xlfn.MAP($N$2:$N$2454,_xlfn.LAMBDA(_xlpm.x,_xlpm.x=$N60))))</f>
        <v>1.758555133079848E-2</v>
      </c>
      <c r="Q60" s="4">
        <f t="shared" si="8"/>
        <v>0.15765765765765766</v>
      </c>
      <c r="R60" s="6" cm="1">
        <f t="array" ref="R60">SUM(_xlfn._xlws.FILTER($H$2:$H$2454,_xlfn.MAP($O$2:$O$2454,_xlfn.LAMBDA(_xlpm.x,_xlpm.x=$O60))))</f>
        <v>3.0022179974651453E-2</v>
      </c>
      <c r="S60" s="4">
        <f t="shared" si="9"/>
        <v>9.2348284960422189E-2</v>
      </c>
      <c r="T60" s="4">
        <f t="shared" si="10"/>
        <v>8.6486106709252192E-2</v>
      </c>
      <c r="U60" s="4">
        <f t="shared" si="11"/>
        <v>0.11647254575707157</v>
      </c>
      <c r="V60" s="4">
        <f t="shared" si="12"/>
        <v>0.23228623551743358</v>
      </c>
      <c r="W60" s="4" t="s">
        <v>5121</v>
      </c>
      <c r="X60" s="2" cm="1">
        <f t="array" ref="X60">SUM(_xlfn._xlws.FILTER($F$2:$F$2454,_xlfn.MAP($W$2:$W$2454,_xlfn.LAMBDA(_xlpm.x,_xlpm.x=$W60))))</f>
        <v>2896</v>
      </c>
      <c r="Y60" s="11">
        <f t="shared" si="13"/>
        <v>1.2085635359116022E-2</v>
      </c>
      <c r="Z60" s="4" t="s">
        <v>5101</v>
      </c>
      <c r="AA60" s="2" cm="1">
        <f t="array" ref="AA60">SUM(_xlfn._xlws.FILTER($F$2:$F$2454,_xlfn.MAP($Z$2:$Z$2454,_xlfn.LAMBDA(_xlpm.x,_xlpm.x=$Z60))))</f>
        <v>2255</v>
      </c>
      <c r="AB60" s="11">
        <f t="shared" si="14"/>
        <v>1.5521064301552107E-2</v>
      </c>
      <c r="AC60" s="11">
        <f t="shared" si="15"/>
        <v>-0.10865201131112999</v>
      </c>
      <c r="AG60" s="2"/>
      <c r="AL60" s="2"/>
      <c r="AM60" s="2"/>
    </row>
    <row r="61" spans="1:39">
      <c r="A61" s="1" t="str">
        <f t="shared" si="0"/>
        <v>~t~ : [t]</v>
      </c>
      <c r="B61" s="1">
        <f>_xlfn.LET(_xlpm.d,$G61,_xlpm.k,_xlfn.CONCAT(LEFT(TRIM(B$1),1),"*"),COUNTIF(_xlpm.d,_xlpm.k))</f>
        <v>0</v>
      </c>
      <c r="C61" s="1">
        <f>_xlfn.LET(_xlpm.d,$G61,_xlpm.k,_xlfn.CONCAT(LEFT(TRIM(C$1),1),"*"),COUNTIF(_xlpm.d,_xlpm.k))</f>
        <v>0</v>
      </c>
      <c r="D61" s="1">
        <f>_xlfn.LET(_xlpm.d,$G61,_xlpm.k,_xlfn.CONCAT(LEFT(TRIM(D$1),1),"*"),COUNTIF(_xlpm.d,_xlpm.k))</f>
        <v>0</v>
      </c>
      <c r="E61" s="1">
        <f t="shared" si="16"/>
        <v>2.1003705451175625</v>
      </c>
      <c r="F61" s="7">
        <v>125</v>
      </c>
      <c r="G61" s="9" t="s">
        <v>286</v>
      </c>
      <c r="H61" s="4" cm="1">
        <f t="array" ref="H61">F61/freq.sum.r6e</f>
        <v>9.9017743979721174E-3</v>
      </c>
      <c r="I61" s="4" t="str">
        <f t="shared" si="1"/>
        <v>t</v>
      </c>
      <c r="J61" s="4" t="str">
        <f t="shared" si="2"/>
        <v>t</v>
      </c>
      <c r="K61" s="10">
        <f t="shared" si="3"/>
        <v>1</v>
      </c>
      <c r="L61" s="1">
        <f t="shared" si="4"/>
        <v>1</v>
      </c>
      <c r="M61" s="10">
        <f t="shared" si="5"/>
        <v>1</v>
      </c>
      <c r="N61" s="1" t="str">
        <f t="shared" si="6"/>
        <v>~t~</v>
      </c>
      <c r="O61" s="1" t="str">
        <f t="shared" si="7"/>
        <v>[t]</v>
      </c>
      <c r="P61" s="3" cm="1">
        <f t="array" ref="P61">SUM(_xlfn._xlws.FILTER($H$2:$H$2454,_xlfn.MAP($N$2:$N$2454,_xlfn.LAMBDA(_xlpm.x,_xlpm.x=$N61))))</f>
        <v>9.9809885931558939E-3</v>
      </c>
      <c r="Q61" s="4">
        <f t="shared" si="8"/>
        <v>0.99206349206349209</v>
      </c>
      <c r="R61" s="6" cm="1">
        <f t="array" ref="R61">SUM(_xlfn._xlws.FILTER($H$2:$H$2454,_xlfn.MAP($O$2:$O$2454,_xlfn.LAMBDA(_xlpm.x,_xlpm.x=$O61))))</f>
        <v>1.7664765525982257E-2</v>
      </c>
      <c r="S61" s="4">
        <f t="shared" si="9"/>
        <v>0.56053811659192831</v>
      </c>
      <c r="T61" s="4">
        <f t="shared" si="10"/>
        <v>0.71785919044606961</v>
      </c>
      <c r="U61" s="4">
        <f t="shared" si="11"/>
        <v>0.71633237822349571</v>
      </c>
      <c r="V61" s="4">
        <f t="shared" si="12"/>
        <v>0.24793431793059775</v>
      </c>
      <c r="W61" s="4"/>
      <c r="X61" s="2" cm="1">
        <f t="array" ref="X61">SUM(_xlfn._xlws.FILTER($F$2:$F$2454,_xlfn.MAP($W$2:$W$2454,_xlfn.LAMBDA(_xlpm.x,_xlpm.x=$W61))))</f>
        <v>2988</v>
      </c>
      <c r="Y61" s="11">
        <f t="shared" si="13"/>
        <v>4.1834002677376171E-2</v>
      </c>
      <c r="Z61" s="4"/>
      <c r="AA61" s="2" cm="1">
        <f t="array" ref="AA61">SUM(_xlfn._xlws.FILTER($F$2:$F$2454,_xlfn.MAP($Z$2:$Z$2454,_xlfn.LAMBDA(_xlpm.x,_xlpm.x=$Z61))))</f>
        <v>3871</v>
      </c>
      <c r="AB61" s="11">
        <f t="shared" si="14"/>
        <v>3.2291397571686906E-2</v>
      </c>
      <c r="AC61" s="11">
        <f t="shared" si="15"/>
        <v>0.11244257817559389</v>
      </c>
      <c r="AG61" s="2"/>
      <c r="AL61" s="2"/>
      <c r="AM61" s="2"/>
    </row>
    <row r="62" spans="1:39">
      <c r="A62" s="1" t="str">
        <f t="shared" si="0"/>
        <v>~i~ : [ə]</v>
      </c>
      <c r="B62" s="1">
        <f>_xlfn.LET(_xlpm.d,$G62,_xlpm.k,_xlfn.CONCAT(LEFT(TRIM(B$1),1),"*"),COUNTIF(_xlpm.d,_xlpm.k))</f>
        <v>0</v>
      </c>
      <c r="C62" s="1">
        <f>_xlfn.LET(_xlpm.d,$G62,_xlpm.k,_xlfn.CONCAT(LEFT(TRIM(C$1),1),"*"),COUNTIF(_xlpm.d,_xlpm.k))</f>
        <v>0</v>
      </c>
      <c r="D62" s="1">
        <f>_xlfn.LET(_xlpm.d,$G62,_xlpm.k,_xlfn.CONCAT(LEFT(TRIM(D$1),1),"*"),COUNTIF(_xlpm.d,_xlpm.k))</f>
        <v>0</v>
      </c>
      <c r="E62" s="1">
        <f t="shared" si="16"/>
        <v>0.47712125471966244</v>
      </c>
      <c r="F62" s="7">
        <v>2</v>
      </c>
      <c r="G62" s="9" t="s">
        <v>2318</v>
      </c>
      <c r="H62" s="4" cm="1">
        <f t="array" ref="H62">F62/freq.sum.r6e</f>
        <v>1.5842839036755386E-4</v>
      </c>
      <c r="I62" s="4" t="str">
        <f t="shared" si="1"/>
        <v>ə</v>
      </c>
      <c r="J62" s="4" t="str">
        <f t="shared" si="2"/>
        <v>i</v>
      </c>
      <c r="K62" s="10">
        <f t="shared" si="3"/>
        <v>1</v>
      </c>
      <c r="L62" s="1">
        <f t="shared" si="4"/>
        <v>1</v>
      </c>
      <c r="M62" s="10">
        <f t="shared" si="5"/>
        <v>1</v>
      </c>
      <c r="N62" s="1" t="str">
        <f t="shared" si="6"/>
        <v>~i~</v>
      </c>
      <c r="O62" s="1" t="str">
        <f t="shared" si="7"/>
        <v>[ə]</v>
      </c>
      <c r="P62" s="3" cm="1">
        <f t="array" ref="P62">SUM(_xlfn._xlws.FILTER($H$2:$H$2454,_xlfn.MAP($N$2:$N$2454,_xlfn.LAMBDA(_xlpm.x,_xlpm.x=$N62))))</f>
        <v>1.370405576679341E-2</v>
      </c>
      <c r="Q62" s="4">
        <f t="shared" si="8"/>
        <v>1.1560693641618497E-2</v>
      </c>
      <c r="R62" s="6" cm="1">
        <f t="array" ref="R62">SUM(_xlfn._xlws.FILTER($H$2:$H$2454,_xlfn.MAP($O$2:$O$2454,_xlfn.LAMBDA(_xlpm.x,_xlpm.x=$O62))))</f>
        <v>3.0022179974651453E-2</v>
      </c>
      <c r="S62" s="4">
        <f t="shared" si="9"/>
        <v>5.2770448548812672E-3</v>
      </c>
      <c r="T62" s="4">
        <f t="shared" si="10"/>
        <v>1.6495992152555437E-3</v>
      </c>
      <c r="U62" s="4">
        <f t="shared" si="11"/>
        <v>7.2463768115942039E-3</v>
      </c>
      <c r="V62" s="4">
        <f t="shared" si="12"/>
        <v>0.34059310683927685</v>
      </c>
      <c r="W62" s="4" t="s">
        <v>5110</v>
      </c>
      <c r="X62" s="2" cm="1">
        <f t="array" ref="X62">SUM(_xlfn._xlws.FILTER($F$2:$F$2454,_xlfn.MAP($W$2:$W$2454,_xlfn.LAMBDA(_xlpm.x,_xlpm.x=$W62))))</f>
        <v>1594</v>
      </c>
      <c r="Y62" s="11">
        <f t="shared" si="13"/>
        <v>1.2547051442910915E-3</v>
      </c>
      <c r="Z62" s="4" t="s">
        <v>5101</v>
      </c>
      <c r="AA62" s="2" cm="1">
        <f t="array" ref="AA62">SUM(_xlfn._xlws.FILTER($F$2:$F$2454,_xlfn.MAP($Z$2:$Z$2454,_xlfn.LAMBDA(_xlpm.x,_xlpm.x=$Z62))))</f>
        <v>2255</v>
      </c>
      <c r="AB62" s="11">
        <f t="shared" si="14"/>
        <v>8.869179600886918E-4</v>
      </c>
      <c r="AC62" s="11">
        <f t="shared" si="15"/>
        <v>0.1506582291538858</v>
      </c>
      <c r="AG62" s="2"/>
      <c r="AL62" s="2"/>
      <c r="AM62" s="2"/>
    </row>
    <row r="63" spans="1:39">
      <c r="A63" s="1" t="str">
        <f t="shared" si="0"/>
        <v>~f~ : [f]</v>
      </c>
      <c r="B63" s="1">
        <f>_xlfn.LET(_xlpm.d,$G63,_xlpm.k,_xlfn.CONCAT(LEFT(TRIM(B$1),1),"*"),COUNTIF(_xlpm.d,_xlpm.k))</f>
        <v>0</v>
      </c>
      <c r="C63" s="1">
        <f>_xlfn.LET(_xlpm.d,$G63,_xlpm.k,_xlfn.CONCAT(LEFT(TRIM(C$1),1),"*"),COUNTIF(_xlpm.d,_xlpm.k))</f>
        <v>0</v>
      </c>
      <c r="D63" s="1">
        <f>_xlfn.LET(_xlpm.d,$G63,_xlpm.k,_xlfn.CONCAT(LEFT(TRIM(D$1),1),"*"),COUNTIF(_xlpm.d,_xlpm.k))</f>
        <v>0</v>
      </c>
      <c r="E63" s="1">
        <f t="shared" si="16"/>
        <v>1.1139433523068367</v>
      </c>
      <c r="F63" s="7">
        <v>12</v>
      </c>
      <c r="G63" s="9" t="s">
        <v>43</v>
      </c>
      <c r="H63" s="4" cm="1">
        <f t="array" ref="H63">F63/freq.sum.r6e</f>
        <v>9.5057034220532319E-4</v>
      </c>
      <c r="I63" s="4" t="str">
        <f t="shared" si="1"/>
        <v>f</v>
      </c>
      <c r="J63" s="4" t="str">
        <f t="shared" si="2"/>
        <v>f</v>
      </c>
      <c r="K63" s="10">
        <f t="shared" si="3"/>
        <v>1</v>
      </c>
      <c r="L63" s="1">
        <f t="shared" si="4"/>
        <v>1</v>
      </c>
      <c r="M63" s="10">
        <f t="shared" si="5"/>
        <v>1</v>
      </c>
      <c r="N63" s="1" t="str">
        <f t="shared" si="6"/>
        <v>~f~</v>
      </c>
      <c r="O63" s="1" t="str">
        <f t="shared" si="7"/>
        <v>[f]</v>
      </c>
      <c r="P63" s="3" cm="1">
        <f t="array" ref="P63">SUM(_xlfn._xlws.FILTER($H$2:$H$2454,_xlfn.MAP($N$2:$N$2454,_xlfn.LAMBDA(_xlpm.x,_xlpm.x=$N63))))</f>
        <v>1.0297845373891002E-3</v>
      </c>
      <c r="Q63" s="4">
        <f t="shared" si="8"/>
        <v>0.92307692307692302</v>
      </c>
      <c r="R63" s="6" cm="1">
        <f t="array" ref="R63">SUM(_xlfn._xlws.FILTER($H$2:$H$2454,_xlfn.MAP($O$2:$O$2454,_xlfn.LAMBDA(_xlpm.x,_xlpm.x=$O63))))</f>
        <v>2.5348542458808617E-3</v>
      </c>
      <c r="S63" s="4">
        <f t="shared" si="9"/>
        <v>0.375</v>
      </c>
      <c r="T63" s="4">
        <f t="shared" si="10"/>
        <v>0.2834592266342747</v>
      </c>
      <c r="U63" s="4">
        <f t="shared" si="11"/>
        <v>0.53333333333333344</v>
      </c>
      <c r="V63" s="4">
        <f t="shared" si="12"/>
        <v>0.39120662601306916</v>
      </c>
      <c r="W63" s="4"/>
      <c r="X63" s="2" cm="1">
        <f t="array" ref="X63">SUM(_xlfn._xlws.FILTER($F$2:$F$2454,_xlfn.MAP($W$2:$W$2454,_xlfn.LAMBDA(_xlpm.x,_xlpm.x=$W63))))</f>
        <v>2988</v>
      </c>
      <c r="Y63" s="11">
        <f t="shared" si="13"/>
        <v>4.0160642570281121E-3</v>
      </c>
      <c r="Z63" s="4"/>
      <c r="AA63" s="2" cm="1">
        <f t="array" ref="AA63">SUM(_xlfn._xlws.FILTER($F$2:$F$2454,_xlfn.MAP($Z$2:$Z$2454,_xlfn.LAMBDA(_xlpm.x,_xlpm.x=$Z63))))</f>
        <v>3871</v>
      </c>
      <c r="AB63" s="11">
        <f t="shared" si="14"/>
        <v>3.0999741668819429E-3</v>
      </c>
      <c r="AC63" s="11">
        <f t="shared" si="15"/>
        <v>0.11244257817559389</v>
      </c>
      <c r="AG63" s="2"/>
      <c r="AL63" s="2"/>
      <c r="AM63" s="2"/>
    </row>
    <row r="64" spans="1:39">
      <c r="A64" s="1" t="str">
        <f t="shared" si="0"/>
        <v>~o~ : [ə]</v>
      </c>
      <c r="B64" s="1">
        <f>_xlfn.LET(_xlpm.d,$G64,_xlpm.k,_xlfn.CONCAT(LEFT(TRIM(B$1),1),"*"),COUNTIF(_xlpm.d,_xlpm.k))</f>
        <v>0</v>
      </c>
      <c r="C64" s="1">
        <f>_xlfn.LET(_xlpm.d,$G64,_xlpm.k,_xlfn.CONCAT(LEFT(TRIM(C$1),1),"*"),COUNTIF(_xlpm.d,_xlpm.k))</f>
        <v>0</v>
      </c>
      <c r="D64" s="1">
        <f>_xlfn.LET(_xlpm.d,$G64,_xlpm.k,_xlfn.CONCAT(LEFT(TRIM(D$1),1),"*"),COUNTIF(_xlpm.d,_xlpm.k))</f>
        <v>0</v>
      </c>
      <c r="E64" s="1">
        <f t="shared" si="16"/>
        <v>1.556302500767287</v>
      </c>
      <c r="F64" s="7">
        <v>35</v>
      </c>
      <c r="G64" s="9" t="s">
        <v>1223</v>
      </c>
      <c r="H64" s="4" cm="1">
        <f t="array" ref="H64">F64/freq.sum.r6e</f>
        <v>2.7724968314321928E-3</v>
      </c>
      <c r="I64" s="1" t="str">
        <f t="shared" si="1"/>
        <v>ə</v>
      </c>
      <c r="J64" s="1" t="str">
        <f t="shared" si="2"/>
        <v>o</v>
      </c>
      <c r="K64" s="10">
        <f t="shared" si="3"/>
        <v>1</v>
      </c>
      <c r="L64" s="1">
        <f t="shared" si="4"/>
        <v>1</v>
      </c>
      <c r="M64" s="10">
        <f t="shared" si="5"/>
        <v>1</v>
      </c>
      <c r="N64" s="1" t="str">
        <f t="shared" si="6"/>
        <v>~o~</v>
      </c>
      <c r="O64" s="1" t="str">
        <f t="shared" si="7"/>
        <v>[ə]</v>
      </c>
      <c r="P64" s="3" cm="1">
        <f t="array" ref="P64">SUM(_xlfn._xlws.FILTER($H$2:$H$2454,_xlfn.MAP($N$2:$N$2454,_xlfn.LAMBDA(_xlpm.x,_xlpm.x=$N64))))</f>
        <v>1.0773130544993664E-2</v>
      </c>
      <c r="Q64" s="4">
        <f t="shared" si="8"/>
        <v>0.25735294117647056</v>
      </c>
      <c r="R64" s="6" cm="1">
        <f t="array" ref="R64">SUM(_xlfn._xlws.FILTER($H$2:$H$2454,_xlfn.MAP($O$2:$O$2454,_xlfn.LAMBDA(_xlpm.x,_xlpm.x=$O64))))</f>
        <v>3.0022179974651453E-2</v>
      </c>
      <c r="S64" s="4">
        <f t="shared" si="9"/>
        <v>9.2348284960422189E-2</v>
      </c>
      <c r="T64" s="4">
        <f t="shared" si="10"/>
        <v>0.10092844685875837</v>
      </c>
      <c r="U64" s="4">
        <f t="shared" si="11"/>
        <v>0.1359223300970874</v>
      </c>
      <c r="V64" s="4">
        <f t="shared" si="12"/>
        <v>0.44510030159785469</v>
      </c>
      <c r="W64" s="4" t="s">
        <v>5119</v>
      </c>
      <c r="X64" s="2" cm="1">
        <f t="array" ref="X64">SUM(_xlfn._xlws.FILTER($F$2:$F$2454,_xlfn.MAP($W$2:$W$2454,_xlfn.LAMBDA(_xlpm.x,_xlpm.x=$W64))))</f>
        <v>1157</v>
      </c>
      <c r="Y64" s="11">
        <f t="shared" si="13"/>
        <v>3.025064822817632E-2</v>
      </c>
      <c r="Z64" s="4" t="s">
        <v>5101</v>
      </c>
      <c r="AA64" s="2" cm="1">
        <f t="array" ref="AA64">SUM(_xlfn._xlws.FILTER($F$2:$F$2454,_xlfn.MAP($Z$2:$Z$2454,_xlfn.LAMBDA(_xlpm.x,_xlpm.x=$Z64))))</f>
        <v>2255</v>
      </c>
      <c r="AB64" s="11">
        <f t="shared" si="14"/>
        <v>1.5521064301552107E-2</v>
      </c>
      <c r="AC64" s="11">
        <f t="shared" si="15"/>
        <v>0.28981318726222977</v>
      </c>
      <c r="AG64" s="2"/>
      <c r="AL64" s="2"/>
      <c r="AM64" s="2"/>
    </row>
    <row r="65" spans="1:39">
      <c r="A65" s="1" t="str">
        <f t="shared" si="0"/>
        <v>~c~ : [kə]</v>
      </c>
      <c r="B65" s="1">
        <f>_xlfn.LET(_xlpm.d,$G65,_xlpm.k,_xlfn.CONCAT(LEFT(TRIM(B$1),1),"*"),COUNTIF(_xlpm.d,_xlpm.k))</f>
        <v>0</v>
      </c>
      <c r="C65" s="1">
        <f>_xlfn.LET(_xlpm.d,$G65,_xlpm.k,_xlfn.CONCAT(LEFT(TRIM(C$1),1),"*"),COUNTIF(_xlpm.d,_xlpm.k))</f>
        <v>0</v>
      </c>
      <c r="D65" s="1">
        <f>_xlfn.LET(_xlpm.d,$G65,_xlpm.k,_xlfn.CONCAT(LEFT(TRIM(D$1),1),"*"),COUNTIF(_xlpm.d,_xlpm.k))</f>
        <v>0</v>
      </c>
      <c r="E65" s="1">
        <f t="shared" si="16"/>
        <v>0.95424250943932487</v>
      </c>
      <c r="F65" s="7">
        <v>8</v>
      </c>
      <c r="G65" s="9" t="s">
        <v>1631</v>
      </c>
      <c r="H65" s="4" cm="1">
        <f t="array" ref="H65">F65/freq.sum.r6e</f>
        <v>6.3371356147021542E-4</v>
      </c>
      <c r="I65" s="4" t="str">
        <f t="shared" si="1"/>
        <v>kə</v>
      </c>
      <c r="J65" s="4" t="str">
        <f t="shared" si="2"/>
        <v>c</v>
      </c>
      <c r="K65" s="10">
        <f t="shared" si="3"/>
        <v>2</v>
      </c>
      <c r="L65" s="1">
        <f t="shared" si="4"/>
        <v>1</v>
      </c>
      <c r="M65" s="10">
        <f t="shared" si="5"/>
        <v>2</v>
      </c>
      <c r="N65" s="1" t="str">
        <f t="shared" si="6"/>
        <v>~c~</v>
      </c>
      <c r="O65" s="1" t="str">
        <f t="shared" si="7"/>
        <v>[kə]</v>
      </c>
      <c r="P65" s="3" cm="1">
        <f t="array" ref="P65">SUM(_xlfn._xlws.FILTER($H$2:$H$2454,_xlfn.MAP($N$2:$N$2454,_xlfn.LAMBDA(_xlpm.x,_xlpm.x=$N65))))</f>
        <v>2.614068441064639E-3</v>
      </c>
      <c r="Q65" s="4">
        <f t="shared" si="8"/>
        <v>0.24242424242424238</v>
      </c>
      <c r="R65" s="6" cm="1">
        <f t="array" ref="R65">SUM(_xlfn._xlws.FILTER($H$2:$H$2454,_xlfn.MAP($O$2:$O$2454,_xlfn.LAMBDA(_xlpm.x,_xlpm.x=$O65))))</f>
        <v>9.7433460076045645E-3</v>
      </c>
      <c r="S65" s="4">
        <f t="shared" si="9"/>
        <v>6.5040650406504044E-2</v>
      </c>
      <c r="T65" s="4">
        <f t="shared" si="10"/>
        <v>5.8924229431570559E-2</v>
      </c>
      <c r="U65" s="4">
        <f t="shared" si="11"/>
        <v>0.10256410256410255</v>
      </c>
      <c r="V65" s="4">
        <f t="shared" si="12"/>
        <v>0.57139117156151054</v>
      </c>
      <c r="W65" s="4"/>
      <c r="X65" s="2" cm="1">
        <f t="array" ref="X65">SUM(_xlfn._xlws.FILTER($F$2:$F$2454,_xlfn.MAP($W$2:$W$2454,_xlfn.LAMBDA(_xlpm.x,_xlpm.x=$W65))))</f>
        <v>2988</v>
      </c>
      <c r="Y65" s="11">
        <f t="shared" si="13"/>
        <v>2.6773761713520749E-3</v>
      </c>
      <c r="Z65" s="4" t="s">
        <v>5101</v>
      </c>
      <c r="AA65" s="2" cm="1">
        <f t="array" ref="AA65">SUM(_xlfn._xlws.FILTER($F$2:$F$2454,_xlfn.MAP($Z$2:$Z$2454,_xlfn.LAMBDA(_xlpm.x,_xlpm.x=$Z65))))</f>
        <v>2255</v>
      </c>
      <c r="AB65" s="11">
        <f t="shared" si="14"/>
        <v>3.5476718403547672E-3</v>
      </c>
      <c r="AC65" s="11">
        <f t="shared" si="15"/>
        <v>-0.12223404692938186</v>
      </c>
      <c r="AG65" s="2"/>
      <c r="AL65" s="2"/>
      <c r="AM65" s="2"/>
    </row>
    <row r="66" spans="1:39">
      <c r="A66" s="1" t="str">
        <f t="shared" ref="A66:A129" si="17">_xlfn.LET(_xlpm.sep," : ",CONCATENATE(N66,_xlpm.sep,O66))</f>
        <v>~c~ : [k]</v>
      </c>
      <c r="B66" s="1">
        <f>_xlfn.LET(_xlpm.d,$G66,_xlpm.k,_xlfn.CONCAT(LEFT(TRIM(B$1),1),"*"),COUNTIF(_xlpm.d,_xlpm.k))</f>
        <v>0</v>
      </c>
      <c r="C66" s="1">
        <f>_xlfn.LET(_xlpm.d,$G66,_xlpm.k,_xlfn.CONCAT(LEFT(TRIM(C$1),1),"*"),COUNTIF(_xlpm.d,_xlpm.k))</f>
        <v>0</v>
      </c>
      <c r="D66" s="1">
        <f>_xlfn.LET(_xlpm.d,$G66,_xlpm.k,_xlfn.CONCAT(LEFT(TRIM(D$1),1),"*"),COUNTIF(_xlpm.d,_xlpm.k))</f>
        <v>0</v>
      </c>
      <c r="E66" s="1">
        <f t="shared" ref="E66:E129" si="18">LOG(F66+1,10)</f>
        <v>1.414973347970818</v>
      </c>
      <c r="F66" s="7">
        <v>25</v>
      </c>
      <c r="G66" s="9" t="s">
        <v>74</v>
      </c>
      <c r="H66" s="4" cm="1">
        <f t="array" ref="H66">F66/freq.sum.r6e</f>
        <v>1.9803548795944235E-3</v>
      </c>
      <c r="I66" s="4" t="str">
        <f t="shared" ref="I66:I129" si="19">_xlfn.LET(_xlpm.sep,":",_xlpm.w,$G66,LEFT(_xlpm.w,FIND(_xlpm.sep,_xlpm.w)-1))</f>
        <v>k</v>
      </c>
      <c r="J66" s="4" t="str">
        <f t="shared" ref="J66:J129" si="20">_xlfn.LET(_xlpm.sep,":",_xlpm.w,$G66,RIGHT(_xlpm.w,LEN(_xlpm.w)-FIND(_xlpm.sep,_xlpm.w)))</f>
        <v>c</v>
      </c>
      <c r="K66" s="10">
        <f t="shared" ref="K66:K129" si="21">_xlfn.LET(_xlpm.w,I66,LEN(_xlpm.w))</f>
        <v>1</v>
      </c>
      <c r="L66" s="1">
        <f t="shared" ref="L66:L129" si="22">_xlfn.LET(_xlpm.w,J66,LEN(_xlpm.w))</f>
        <v>1</v>
      </c>
      <c r="M66" s="10">
        <f t="shared" ref="M66:M129" si="23">_xlfn.LET(_xlpm.a,K66,_xlpm.b,L66,MAX(_xlpm.a,_xlpm.b))</f>
        <v>1</v>
      </c>
      <c r="N66" s="1" t="str">
        <f t="shared" ref="N66:N129" si="24">_xlfn.LET(_xlpm.sep,":",_xlpm.w,$G66,_xlfn.CONCAT("~",RIGHT(_xlpm.w,LEN(_xlpm.w)-FIND(_xlpm.sep,_xlpm.w)),"~"))</f>
        <v>~c~</v>
      </c>
      <c r="O66" s="1" t="str">
        <f t="shared" ref="O66:O129" si="25">_xlfn.LET(_xlpm.sep,":",_xlpm.w,$G66,_xlfn.CONCAT("[",LEFT(_xlpm.w,FIND(_xlpm.sep,_xlpm.w)-1),"]"))</f>
        <v>[k]</v>
      </c>
      <c r="P66" s="3" cm="1">
        <f t="array" ref="P66">SUM(_xlfn._xlws.FILTER($H$2:$H$2454,_xlfn.MAP($N$2:$N$2454,_xlfn.LAMBDA(_xlpm.x,_xlpm.x=$N66))))</f>
        <v>2.614068441064639E-3</v>
      </c>
      <c r="Q66" s="4">
        <f t="shared" ref="Q66:Q129" si="26">$H66/P66</f>
        <v>0.75757575757575757</v>
      </c>
      <c r="R66" s="6" cm="1">
        <f t="array" ref="R66">SUM(_xlfn._xlws.FILTER($H$2:$H$2454,_xlfn.MAP($O$2:$O$2454,_xlfn.LAMBDA(_xlpm.x,_xlpm.x=$O66))))</f>
        <v>9.9809885931558973E-3</v>
      </c>
      <c r="S66" s="4">
        <f t="shared" ref="S66:S129" si="27">$H66/R66</f>
        <v>0.19841269841269835</v>
      </c>
      <c r="T66" s="4">
        <f t="shared" ref="T66:T129" si="28">_xlfn.LET(_xlpm.freq,F66,_xlpm.size,M66+1,_xlpm.F,U66,LOG(1+_xlpm.freq)*LOG(1+_xlpm.size)*_xlpm.F)</f>
        <v>0.212299955716578</v>
      </c>
      <c r="U66" s="4">
        <f t="shared" ref="U66:U129" si="29">_xlfn.LET(_xlpm.a,S66,_xlpm.b,Q66,2*_xlpm.a*_xlpm.b/(_xlpm.a+_xlpm.b))</f>
        <v>0.31446540880503138</v>
      </c>
      <c r="V66" s="4">
        <f t="shared" ref="V66:V129" si="30">_xlfn.LET(_xlpm.p,Q66,_xlpm.q,S66,LOG(_xlpm.p/_xlpm.q))</f>
        <v>0.58185660523967553</v>
      </c>
      <c r="W66" s="4"/>
      <c r="X66" s="2" cm="1">
        <f t="array" ref="X66">SUM(_xlfn._xlws.FILTER($F$2:$F$2454,_xlfn.MAP($W$2:$W$2454,_xlfn.LAMBDA(_xlpm.x,_xlpm.x=$W66))))</f>
        <v>2988</v>
      </c>
      <c r="Y66" s="11">
        <f t="shared" ref="Y66:Y129" si="31">$F66/X66</f>
        <v>8.3668005354752342E-3</v>
      </c>
      <c r="Z66" s="4"/>
      <c r="AA66" s="2" cm="1">
        <f t="array" ref="AA66">SUM(_xlfn._xlws.FILTER($F$2:$F$2454,_xlfn.MAP($Z$2:$Z$2454,_xlfn.LAMBDA(_xlpm.x,_xlpm.x=$Z66))))</f>
        <v>3871</v>
      </c>
      <c r="AB66" s="11">
        <f t="shared" ref="AB66:AB129" si="32">$F66/AA66</f>
        <v>6.4582795143373808E-3</v>
      </c>
      <c r="AC66" s="11">
        <f t="shared" ref="AC66:AC129" si="33">_xlfn.LET(_xlpm.a,Y66,_xlpm.b,AB66,LOG(_xlpm.a/_xlpm.b))</f>
        <v>0.11244257817559389</v>
      </c>
      <c r="AG66" s="2"/>
      <c r="AL66" s="2"/>
      <c r="AM66" s="2"/>
    </row>
    <row r="67" spans="1:39">
      <c r="A67" s="1" t="str">
        <f t="shared" si="17"/>
        <v>~f~ : [v]</v>
      </c>
      <c r="B67" s="1">
        <f>_xlfn.LET(_xlpm.d,$G67,_xlpm.k,_xlfn.CONCAT(LEFT(TRIM(B$1),1),"*"),COUNTIF(_xlpm.d,_xlpm.k))</f>
        <v>0</v>
      </c>
      <c r="C67" s="1">
        <f>_xlfn.LET(_xlpm.d,$G67,_xlpm.k,_xlfn.CONCAT(LEFT(TRIM(C$1),1),"*"),COUNTIF(_xlpm.d,_xlpm.k))</f>
        <v>0</v>
      </c>
      <c r="D67" s="1">
        <f>_xlfn.LET(_xlpm.d,$G67,_xlpm.k,_xlfn.CONCAT(LEFT(TRIM(D$1),1),"*"),COUNTIF(_xlpm.d,_xlpm.k))</f>
        <v>0</v>
      </c>
      <c r="E67" s="1">
        <f t="shared" si="18"/>
        <v>0.30102999566398114</v>
      </c>
      <c r="F67" s="7">
        <v>1</v>
      </c>
      <c r="G67" s="9" t="s">
        <v>304</v>
      </c>
      <c r="H67" s="4" cm="1">
        <f t="array" ref="H67">F67/freq.sum.r6e</f>
        <v>7.9214195183776928E-5</v>
      </c>
      <c r="I67" s="4" t="str">
        <f t="shared" si="19"/>
        <v>v</v>
      </c>
      <c r="J67" s="4" t="str">
        <f t="shared" si="20"/>
        <v>f</v>
      </c>
      <c r="K67" s="10">
        <f t="shared" si="21"/>
        <v>1</v>
      </c>
      <c r="L67" s="1">
        <f t="shared" si="22"/>
        <v>1</v>
      </c>
      <c r="M67" s="10">
        <f t="shared" si="23"/>
        <v>1</v>
      </c>
      <c r="N67" s="1" t="str">
        <f t="shared" si="24"/>
        <v>~f~</v>
      </c>
      <c r="O67" s="1" t="str">
        <f t="shared" si="25"/>
        <v>[v]</v>
      </c>
      <c r="P67" s="3" cm="1">
        <f t="array" ref="P67">SUM(_xlfn._xlws.FILTER($H$2:$H$2454,_xlfn.MAP($N$2:$N$2454,_xlfn.LAMBDA(_xlpm.x,_xlpm.x=$N67))))</f>
        <v>1.0297845373891002E-3</v>
      </c>
      <c r="Q67" s="4">
        <f t="shared" si="26"/>
        <v>7.6923076923076913E-2</v>
      </c>
      <c r="R67" s="6" cm="1">
        <f t="array" ref="R67">SUM(_xlfn._xlws.FILTER($H$2:$H$2454,_xlfn.MAP($O$2:$O$2454,_xlfn.LAMBDA(_xlpm.x,_xlpm.x=$O67))))</f>
        <v>5.228136882129278E-3</v>
      </c>
      <c r="S67" s="4">
        <f t="shared" si="27"/>
        <v>1.5151515151515148E-2</v>
      </c>
      <c r="T67" s="4">
        <f t="shared" si="28"/>
        <v>3.636147069353246E-3</v>
      </c>
      <c r="U67" s="4">
        <f t="shared" si="29"/>
        <v>2.5316455696202524E-2</v>
      </c>
      <c r="V67" s="4">
        <f t="shared" si="30"/>
        <v>0.70560058323503194</v>
      </c>
      <c r="W67" s="4"/>
      <c r="X67" s="2" cm="1">
        <f t="array" ref="X67">SUM(_xlfn._xlws.FILTER($F$2:$F$2454,_xlfn.MAP($W$2:$W$2454,_xlfn.LAMBDA(_xlpm.x,_xlpm.x=$W67))))</f>
        <v>2988</v>
      </c>
      <c r="Y67" s="11">
        <f t="shared" si="31"/>
        <v>3.3467202141900936E-4</v>
      </c>
      <c r="Z67" s="4"/>
      <c r="AA67" s="2" cm="1">
        <f t="array" ref="AA67">SUM(_xlfn._xlws.FILTER($F$2:$F$2454,_xlfn.MAP($Z$2:$Z$2454,_xlfn.LAMBDA(_xlpm.x,_xlpm.x=$Z67))))</f>
        <v>3871</v>
      </c>
      <c r="AB67" s="11">
        <f t="shared" si="32"/>
        <v>2.5833118057349522E-4</v>
      </c>
      <c r="AC67" s="11">
        <f t="shared" si="33"/>
        <v>0.11244257817559389</v>
      </c>
      <c r="AG67" s="2"/>
      <c r="AL67" s="2"/>
      <c r="AM67" s="2"/>
    </row>
    <row r="68" spans="1:39">
      <c r="A68" s="1" t="str">
        <f t="shared" si="17"/>
        <v>~k~ : [k]</v>
      </c>
      <c r="B68" s="1">
        <f>_xlfn.LET(_xlpm.d,$G68,_xlpm.k,_xlfn.CONCAT(LEFT(TRIM(B$1),1),"*"),COUNTIF(_xlpm.d,_xlpm.k))</f>
        <v>0</v>
      </c>
      <c r="C68" s="1">
        <f>_xlfn.LET(_xlpm.d,$G68,_xlpm.k,_xlfn.CONCAT(LEFT(TRIM(C$1),1),"*"),COUNTIF(_xlpm.d,_xlpm.k))</f>
        <v>0</v>
      </c>
      <c r="D68" s="1">
        <f>_xlfn.LET(_xlpm.d,$G68,_xlpm.k,_xlfn.CONCAT(LEFT(TRIM(D$1),1),"*"),COUNTIF(_xlpm.d,_xlpm.k))</f>
        <v>0</v>
      </c>
      <c r="E68" s="1">
        <f t="shared" si="18"/>
        <v>1.3222192947339191</v>
      </c>
      <c r="F68" s="7">
        <v>20</v>
      </c>
      <c r="G68" s="9" t="s">
        <v>79</v>
      </c>
      <c r="H68" s="4" cm="1">
        <f t="array" ref="H68">F68/freq.sum.r6e</f>
        <v>1.5842839036755386E-3</v>
      </c>
      <c r="I68" s="4" t="str">
        <f t="shared" si="19"/>
        <v>k</v>
      </c>
      <c r="J68" s="4" t="str">
        <f t="shared" si="20"/>
        <v>k</v>
      </c>
      <c r="K68" s="10">
        <f t="shared" si="21"/>
        <v>1</v>
      </c>
      <c r="L68" s="1">
        <f t="shared" si="22"/>
        <v>1</v>
      </c>
      <c r="M68" s="10">
        <f t="shared" si="23"/>
        <v>1</v>
      </c>
      <c r="N68" s="1" t="str">
        <f t="shared" si="24"/>
        <v>~k~</v>
      </c>
      <c r="O68" s="1" t="str">
        <f t="shared" si="25"/>
        <v>[k]</v>
      </c>
      <c r="P68" s="3" cm="1">
        <f t="array" ref="P68">SUM(_xlfn._xlws.FILTER($H$2:$H$2454,_xlfn.MAP($N$2:$N$2454,_xlfn.LAMBDA(_xlpm.x,_xlpm.x=$N68))))</f>
        <v>1.5842839036755386E-3</v>
      </c>
      <c r="Q68" s="4">
        <f t="shared" si="26"/>
        <v>1</v>
      </c>
      <c r="R68" s="6" cm="1">
        <f t="array" ref="R68">SUM(_xlfn._xlws.FILTER($H$2:$H$2454,_xlfn.MAP($O$2:$O$2454,_xlfn.LAMBDA(_xlpm.x,_xlpm.x=$O68))))</f>
        <v>9.9809885931558973E-3</v>
      </c>
      <c r="S68" s="4">
        <f t="shared" si="27"/>
        <v>0.15873015873015867</v>
      </c>
      <c r="T68" s="4">
        <f t="shared" si="28"/>
        <v>0.17283806271725879</v>
      </c>
      <c r="U68" s="4">
        <f t="shared" si="29"/>
        <v>0.27397260273972596</v>
      </c>
      <c r="V68" s="4">
        <f t="shared" si="30"/>
        <v>0.79934054945358191</v>
      </c>
      <c r="W68" s="4"/>
      <c r="X68" s="2" cm="1">
        <f t="array" ref="X68">SUM(_xlfn._xlws.FILTER($F$2:$F$2454,_xlfn.MAP($W$2:$W$2454,_xlfn.LAMBDA(_xlpm.x,_xlpm.x=$W68))))</f>
        <v>2988</v>
      </c>
      <c r="Y68" s="11">
        <f t="shared" si="31"/>
        <v>6.6934404283801874E-3</v>
      </c>
      <c r="Z68" s="4"/>
      <c r="AA68" s="2" cm="1">
        <f t="array" ref="AA68">SUM(_xlfn._xlws.FILTER($F$2:$F$2454,_xlfn.MAP($Z$2:$Z$2454,_xlfn.LAMBDA(_xlpm.x,_xlpm.x=$Z68))))</f>
        <v>3871</v>
      </c>
      <c r="AB68" s="11">
        <f t="shared" si="32"/>
        <v>5.1666236114699046E-3</v>
      </c>
      <c r="AC68" s="11">
        <f t="shared" si="33"/>
        <v>0.11244257817559389</v>
      </c>
      <c r="AG68" s="2"/>
      <c r="AL68" s="2"/>
      <c r="AM68" s="2"/>
    </row>
    <row r="69" spans="1:39">
      <c r="A69" s="1" t="str">
        <f t="shared" si="17"/>
        <v>~u~ : [ə]</v>
      </c>
      <c r="B69" s="1">
        <f>_xlfn.LET(_xlpm.d,$G69,_xlpm.k,_xlfn.CONCAT(LEFT(TRIM(B$1),1),"*"),COUNTIF(_xlpm.d,_xlpm.k))</f>
        <v>0</v>
      </c>
      <c r="C69" s="1">
        <f>_xlfn.LET(_xlpm.d,$G69,_xlpm.k,_xlfn.CONCAT(LEFT(TRIM(C$1),1),"*"),COUNTIF(_xlpm.d,_xlpm.k))</f>
        <v>0</v>
      </c>
      <c r="D69" s="1">
        <f>_xlfn.LET(_xlpm.d,$G69,_xlpm.k,_xlfn.CONCAT(LEFT(TRIM(D$1),1),"*"),COUNTIF(_xlpm.d,_xlpm.k))</f>
        <v>0</v>
      </c>
      <c r="E69" s="1">
        <f t="shared" si="18"/>
        <v>1.301029995663981</v>
      </c>
      <c r="F69" s="7">
        <v>19</v>
      </c>
      <c r="G69" s="9" t="s">
        <v>1439</v>
      </c>
      <c r="H69" s="4" cm="1">
        <f t="array" ref="H69">F69/freq.sum.r6e</f>
        <v>1.5050697084917617E-3</v>
      </c>
      <c r="I69" s="4" t="str">
        <f t="shared" si="19"/>
        <v>ə</v>
      </c>
      <c r="J69" s="4" t="str">
        <f t="shared" si="20"/>
        <v>u</v>
      </c>
      <c r="K69" s="10">
        <f t="shared" si="21"/>
        <v>1</v>
      </c>
      <c r="L69" s="1">
        <f t="shared" si="22"/>
        <v>1</v>
      </c>
      <c r="M69" s="10">
        <f t="shared" si="23"/>
        <v>1</v>
      </c>
      <c r="N69" s="1" t="str">
        <f t="shared" si="24"/>
        <v>~u~</v>
      </c>
      <c r="O69" s="1" t="str">
        <f t="shared" si="25"/>
        <v>[ə]</v>
      </c>
      <c r="P69" s="3" cm="1">
        <f t="array" ref="P69">SUM(_xlfn._xlws.FILTER($H$2:$H$2454,_xlfn.MAP($N$2:$N$2454,_xlfn.LAMBDA(_xlpm.x,_xlpm.x=$N69))))</f>
        <v>4.7528517110266158E-3</v>
      </c>
      <c r="Q69" s="4">
        <f t="shared" si="26"/>
        <v>0.31666666666666665</v>
      </c>
      <c r="R69" s="6" cm="1">
        <f t="array" ref="R69">SUM(_xlfn._xlws.FILTER($H$2:$H$2454,_xlfn.MAP($O$2:$O$2454,_xlfn.LAMBDA(_xlpm.x,_xlpm.x=$O69))))</f>
        <v>3.0022179974651453E-2</v>
      </c>
      <c r="S69" s="4">
        <f t="shared" si="27"/>
        <v>5.0131926121372038E-2</v>
      </c>
      <c r="T69" s="4">
        <f t="shared" si="28"/>
        <v>5.3732265217417766E-2</v>
      </c>
      <c r="U69" s="4">
        <f t="shared" si="29"/>
        <v>8.6560364464692494E-2</v>
      </c>
      <c r="V69" s="4">
        <f t="shared" si="30"/>
        <v>0.80048795958442864</v>
      </c>
      <c r="W69" s="4" t="s">
        <v>5111</v>
      </c>
      <c r="X69" s="2" cm="1">
        <f t="array" ref="X69">SUM(_xlfn._xlws.FILTER($F$2:$F$2454,_xlfn.MAP($W$2:$W$2454,_xlfn.LAMBDA(_xlpm.x,_xlpm.x=$W69))))</f>
        <v>566</v>
      </c>
      <c r="Y69" s="11">
        <f t="shared" si="31"/>
        <v>3.3568904593639579E-2</v>
      </c>
      <c r="Z69" s="4" t="s">
        <v>5101</v>
      </c>
      <c r="AA69" s="2" cm="1">
        <f t="array" ref="AA69">SUM(_xlfn._xlws.FILTER($F$2:$F$2454,_xlfn.MAP($Z$2:$Z$2454,_xlfn.LAMBDA(_xlpm.x,_xlpm.x=$Z69))))</f>
        <v>2255</v>
      </c>
      <c r="AB69" s="11">
        <f t="shared" si="32"/>
        <v>8.4257206208425729E-3</v>
      </c>
      <c r="AC69" s="11">
        <f t="shared" si="33"/>
        <v>0.60033011502570788</v>
      </c>
      <c r="AG69" s="2"/>
      <c r="AL69" s="2"/>
      <c r="AM69" s="2"/>
    </row>
    <row r="70" spans="1:39">
      <c r="A70" s="1" t="str">
        <f t="shared" si="17"/>
        <v>~h~ : []</v>
      </c>
      <c r="B70" s="1">
        <f>_xlfn.LET(_xlpm.d,$G70,_xlpm.k,_xlfn.CONCAT(LEFT(TRIM(B$1),1),"*"),COUNTIF(_xlpm.d,_xlpm.k))</f>
        <v>0</v>
      </c>
      <c r="C70" s="1">
        <f>_xlfn.LET(_xlpm.d,$G70,_xlpm.k,_xlfn.CONCAT(LEFT(TRIM(C$1),1),"*"),COUNTIF(_xlpm.d,_xlpm.k))</f>
        <v>0</v>
      </c>
      <c r="D70" s="1">
        <f>_xlfn.LET(_xlpm.d,$G70,_xlpm.k,_xlfn.CONCAT(LEFT(TRIM(D$1),1),"*"),COUNTIF(_xlpm.d,_xlpm.k))</f>
        <v>0</v>
      </c>
      <c r="E70" s="1">
        <f t="shared" si="18"/>
        <v>0.30102999566398114</v>
      </c>
      <c r="F70" s="7">
        <v>1</v>
      </c>
      <c r="G70" s="9" t="s">
        <v>1910</v>
      </c>
      <c r="H70" s="4" cm="1">
        <f t="array" ref="H70">F70/freq.sum.r6e</f>
        <v>7.9214195183776928E-5</v>
      </c>
      <c r="I70" s="4" t="str">
        <f t="shared" si="19"/>
        <v/>
      </c>
      <c r="J70" s="4" t="str">
        <f t="shared" si="20"/>
        <v>h</v>
      </c>
      <c r="K70" s="10">
        <f t="shared" si="21"/>
        <v>0</v>
      </c>
      <c r="L70" s="1">
        <f t="shared" si="22"/>
        <v>1</v>
      </c>
      <c r="M70" s="10">
        <f t="shared" si="23"/>
        <v>1</v>
      </c>
      <c r="N70" s="1" t="str">
        <f t="shared" si="24"/>
        <v>~h~</v>
      </c>
      <c r="O70" s="1" t="str">
        <f t="shared" si="25"/>
        <v>[]</v>
      </c>
      <c r="P70" s="3" cm="1">
        <f t="array" ref="P70">SUM(_xlfn._xlws.FILTER($H$2:$H$2454,_xlfn.MAP($N$2:$N$2454,_xlfn.LAMBDA(_xlpm.x,_xlpm.x=$N70))))</f>
        <v>7.9214195183776928E-5</v>
      </c>
      <c r="Q70" s="4">
        <f t="shared" si="26"/>
        <v>1</v>
      </c>
      <c r="R70" s="6" cm="1">
        <f t="array" ref="R70">SUM(_xlfn._xlws.FILTER($H$2:$H$2454,_xlfn.MAP($O$2:$O$2454,_xlfn.LAMBDA(_xlpm.x,_xlpm.x=$O70))))</f>
        <v>1.1089987325728771E-3</v>
      </c>
      <c r="S70" s="4">
        <f t="shared" si="27"/>
        <v>7.1428571428571425E-2</v>
      </c>
      <c r="T70" s="4">
        <f t="shared" si="28"/>
        <v>1.9150374565260433E-2</v>
      </c>
      <c r="U70" s="4">
        <f t="shared" si="29"/>
        <v>0.13333333333333333</v>
      </c>
      <c r="V70" s="4">
        <f t="shared" si="30"/>
        <v>1.146128035678238</v>
      </c>
      <c r="W70" s="4"/>
      <c r="X70" s="2" cm="1">
        <f t="array" ref="X70">SUM(_xlfn._xlws.FILTER($F$2:$F$2454,_xlfn.MAP($W$2:$W$2454,_xlfn.LAMBDA(_xlpm.x,_xlpm.x=$W70))))</f>
        <v>2988</v>
      </c>
      <c r="Y70" s="11">
        <f t="shared" si="31"/>
        <v>3.3467202141900936E-4</v>
      </c>
      <c r="Z70" s="4"/>
      <c r="AA70" s="2" cm="1">
        <f t="array" ref="AA70">SUM(_xlfn._xlws.FILTER($F$2:$F$2454,_xlfn.MAP($Z$2:$Z$2454,_xlfn.LAMBDA(_xlpm.x,_xlpm.x=$Z70))))</f>
        <v>3871</v>
      </c>
      <c r="AB70" s="11">
        <f t="shared" si="32"/>
        <v>2.5833118057349522E-4</v>
      </c>
      <c r="AC70" s="11">
        <f t="shared" si="33"/>
        <v>0.11244257817559389</v>
      </c>
      <c r="AG70" s="2"/>
      <c r="AL70" s="2"/>
      <c r="AM70" s="2"/>
    </row>
    <row r="71" spans="1:39">
      <c r="A71" s="1" t="str">
        <f t="shared" si="17"/>
        <v>~v~ : [v]</v>
      </c>
      <c r="B71" s="1">
        <f>_xlfn.LET(_xlpm.d,$G71,_xlpm.k,_xlfn.CONCAT(LEFT(TRIM(B$1),1),"*"),COUNTIF(_xlpm.d,_xlpm.k))</f>
        <v>0</v>
      </c>
      <c r="C71" s="1">
        <f>_xlfn.LET(_xlpm.d,$G71,_xlpm.k,_xlfn.CONCAT(LEFT(TRIM(C$1),1),"*"),COUNTIF(_xlpm.d,_xlpm.k))</f>
        <v>0</v>
      </c>
      <c r="D71" s="1">
        <f>_xlfn.LET(_xlpm.d,$G71,_xlpm.k,_xlfn.CONCAT(LEFT(TRIM(D$1),1),"*"),COUNTIF(_xlpm.d,_xlpm.k))</f>
        <v>0</v>
      </c>
      <c r="E71" s="1">
        <f t="shared" si="18"/>
        <v>0.30102999566398114</v>
      </c>
      <c r="F71" s="7">
        <v>1</v>
      </c>
      <c r="G71" s="9" t="s">
        <v>2281</v>
      </c>
      <c r="H71" s="4" cm="1">
        <f t="array" ref="H71">F71/freq.sum.r6e</f>
        <v>7.9214195183776928E-5</v>
      </c>
      <c r="I71" s="4" t="str">
        <f t="shared" si="19"/>
        <v>v</v>
      </c>
      <c r="J71" s="4" t="str">
        <f t="shared" si="20"/>
        <v>v</v>
      </c>
      <c r="K71" s="10">
        <f t="shared" si="21"/>
        <v>1</v>
      </c>
      <c r="L71" s="1">
        <f t="shared" si="22"/>
        <v>1</v>
      </c>
      <c r="M71" s="10">
        <f t="shared" si="23"/>
        <v>1</v>
      </c>
      <c r="N71" s="1" t="str">
        <f t="shared" si="24"/>
        <v>~v~</v>
      </c>
      <c r="O71" s="1" t="str">
        <f t="shared" si="25"/>
        <v>[v]</v>
      </c>
      <c r="P71" s="3" cm="1">
        <f t="array" ref="P71">SUM(_xlfn._xlws.FILTER($H$2:$H$2454,_xlfn.MAP($N$2:$N$2454,_xlfn.LAMBDA(_xlpm.x,_xlpm.x=$N71))))</f>
        <v>7.9214195183776928E-5</v>
      </c>
      <c r="Q71" s="4">
        <f t="shared" si="26"/>
        <v>1</v>
      </c>
      <c r="R71" s="6" cm="1">
        <f t="array" ref="R71">SUM(_xlfn._xlws.FILTER($H$2:$H$2454,_xlfn.MAP($O$2:$O$2454,_xlfn.LAMBDA(_xlpm.x,_xlpm.x=$O71))))</f>
        <v>5.228136882129278E-3</v>
      </c>
      <c r="S71" s="4">
        <f t="shared" si="27"/>
        <v>1.5151515151515148E-2</v>
      </c>
      <c r="T71" s="4">
        <f t="shared" si="28"/>
        <v>4.2873972907299471E-3</v>
      </c>
      <c r="U71" s="4">
        <f t="shared" si="29"/>
        <v>2.9850746268656712E-2</v>
      </c>
      <c r="V71" s="4">
        <f t="shared" si="30"/>
        <v>1.8195439355418688</v>
      </c>
      <c r="W71" s="4"/>
      <c r="X71" s="2" cm="1">
        <f t="array" ref="X71">SUM(_xlfn._xlws.FILTER($F$2:$F$2454,_xlfn.MAP($W$2:$W$2454,_xlfn.LAMBDA(_xlpm.x,_xlpm.x=$W71))))</f>
        <v>2988</v>
      </c>
      <c r="Y71" s="11">
        <f t="shared" si="31"/>
        <v>3.3467202141900936E-4</v>
      </c>
      <c r="Z71" s="4"/>
      <c r="AA71" s="2" cm="1">
        <f t="array" ref="AA71">SUM(_xlfn._xlws.FILTER($F$2:$F$2454,_xlfn.MAP($Z$2:$Z$2454,_xlfn.LAMBDA(_xlpm.x,_xlpm.x=$Z71))))</f>
        <v>3871</v>
      </c>
      <c r="AB71" s="11">
        <f t="shared" si="32"/>
        <v>2.5833118057349522E-4</v>
      </c>
      <c r="AC71" s="11">
        <f t="shared" si="33"/>
        <v>0.11244257817559389</v>
      </c>
      <c r="AG71" s="2"/>
      <c r="AL71" s="2"/>
      <c r="AM71" s="2"/>
    </row>
    <row r="72" spans="1:39">
      <c r="A72" s="1" t="str">
        <f t="shared" si="17"/>
        <v>~z~ : [z]</v>
      </c>
      <c r="B72" s="1">
        <f>_xlfn.LET(_xlpm.d,$G72,_xlpm.k,_xlfn.CONCAT(LEFT(TRIM(B$1),1),"*"),COUNTIF(_xlpm.d,_xlpm.k))</f>
        <v>0</v>
      </c>
      <c r="C72" s="1">
        <f>_xlfn.LET(_xlpm.d,$G72,_xlpm.k,_xlfn.CONCAT(LEFT(TRIM(C$1),1),"*"),COUNTIF(_xlpm.d,_xlpm.k))</f>
        <v>0</v>
      </c>
      <c r="D72" s="1">
        <f>_xlfn.LET(_xlpm.d,$G72,_xlpm.k,_xlfn.CONCAT(LEFT(TRIM(D$1),1),"*"),COUNTIF(_xlpm.d,_xlpm.k))</f>
        <v>0</v>
      </c>
      <c r="E72" s="1">
        <f t="shared" si="18"/>
        <v>0.30102999566398114</v>
      </c>
      <c r="F72" s="7">
        <v>1</v>
      </c>
      <c r="G72" s="9" t="s">
        <v>2301</v>
      </c>
      <c r="H72" s="4" cm="1">
        <f t="array" ref="H72">F72/freq.sum.r6e</f>
        <v>7.9214195183776928E-5</v>
      </c>
      <c r="I72" s="4" t="str">
        <f t="shared" si="19"/>
        <v>z</v>
      </c>
      <c r="J72" s="4" t="str">
        <f t="shared" si="20"/>
        <v>z</v>
      </c>
      <c r="K72" s="10">
        <f t="shared" si="21"/>
        <v>1</v>
      </c>
      <c r="L72" s="1">
        <f t="shared" si="22"/>
        <v>1</v>
      </c>
      <c r="M72" s="10">
        <f t="shared" si="23"/>
        <v>1</v>
      </c>
      <c r="N72" s="1" t="str">
        <f t="shared" si="24"/>
        <v>~z~</v>
      </c>
      <c r="O72" s="1" t="str">
        <f t="shared" si="25"/>
        <v>[z]</v>
      </c>
      <c r="P72" s="3" cm="1">
        <f t="array" ref="P72">SUM(_xlfn._xlws.FILTER($H$2:$H$2454,_xlfn.MAP($N$2:$N$2454,_xlfn.LAMBDA(_xlpm.x,_xlpm.x=$N72))))</f>
        <v>7.9214195183776928E-5</v>
      </c>
      <c r="Q72" s="4">
        <f t="shared" si="26"/>
        <v>1</v>
      </c>
      <c r="R72" s="6" cm="1">
        <f t="array" ref="R72">SUM(_xlfn._xlws.FILTER($H$2:$H$2454,_xlfn.MAP($O$2:$O$2454,_xlfn.LAMBDA(_xlpm.x,_xlpm.x=$O72))))</f>
        <v>1.1644486692015208E-2</v>
      </c>
      <c r="S72" s="4">
        <f t="shared" si="27"/>
        <v>6.8027210884353748E-3</v>
      </c>
      <c r="T72" s="4">
        <f t="shared" si="28"/>
        <v>1.9409163410736927E-3</v>
      </c>
      <c r="U72" s="4">
        <f t="shared" si="29"/>
        <v>1.3513513513513514E-2</v>
      </c>
      <c r="V72" s="4">
        <f t="shared" si="30"/>
        <v>2.167317334748176</v>
      </c>
      <c r="W72" s="4"/>
      <c r="X72" s="2" cm="1">
        <f t="array" ref="X72">SUM(_xlfn._xlws.FILTER($F$2:$F$2454,_xlfn.MAP($W$2:$W$2454,_xlfn.LAMBDA(_xlpm.x,_xlpm.x=$W72))))</f>
        <v>2988</v>
      </c>
      <c r="Y72" s="11">
        <f t="shared" si="31"/>
        <v>3.3467202141900936E-4</v>
      </c>
      <c r="Z72" s="4"/>
      <c r="AA72" s="2" cm="1">
        <f t="array" ref="AA72">SUM(_xlfn._xlws.FILTER($F$2:$F$2454,_xlfn.MAP($Z$2:$Z$2454,_xlfn.LAMBDA(_xlpm.x,_xlpm.x=$Z72))))</f>
        <v>3871</v>
      </c>
      <c r="AB72" s="11">
        <f t="shared" si="32"/>
        <v>2.5833118057349522E-4</v>
      </c>
      <c r="AC72" s="11">
        <f t="shared" si="33"/>
        <v>0.11244257817559389</v>
      </c>
      <c r="AG72" s="2"/>
      <c r="AL72" s="2"/>
      <c r="AM72" s="2"/>
    </row>
    <row r="73" spans="1:39">
      <c r="A73" s="1" t="str">
        <f t="shared" si="17"/>
        <v>~co~ : [ka]</v>
      </c>
      <c r="B73" s="1">
        <f>_xlfn.LET(_xlpm.d,$G73,_xlpm.k,_xlfn.CONCAT(LEFT(TRIM(B$1),1),"*"),COUNTIF(_xlpm.d,_xlpm.k))</f>
        <v>0</v>
      </c>
      <c r="C73" s="1">
        <f>_xlfn.LET(_xlpm.d,$G73,_xlpm.k,_xlfn.CONCAT(LEFT(TRIM(C$1),1),"*"),COUNTIF(_xlpm.d,_xlpm.k))</f>
        <v>0</v>
      </c>
      <c r="D73" s="1">
        <f>_xlfn.LET(_xlpm.d,$G73,_xlpm.k,_xlfn.CONCAT(LEFT(TRIM(D$1),1),"*"),COUNTIF(_xlpm.d,_xlpm.k))</f>
        <v>0</v>
      </c>
      <c r="E73" s="1">
        <f t="shared" si="18"/>
        <v>0.30102999566398114</v>
      </c>
      <c r="F73" s="7">
        <v>1</v>
      </c>
      <c r="G73" s="9" t="s">
        <v>2007</v>
      </c>
      <c r="H73" s="4" cm="1">
        <f t="array" ref="H73">F73/freq.sum.r6e</f>
        <v>7.9214195183776928E-5</v>
      </c>
      <c r="I73" s="1" t="str">
        <f t="shared" si="19"/>
        <v>ka</v>
      </c>
      <c r="J73" s="1" t="str">
        <f t="shared" si="20"/>
        <v>co</v>
      </c>
      <c r="K73" s="10">
        <f t="shared" si="21"/>
        <v>2</v>
      </c>
      <c r="L73" s="1">
        <f t="shared" si="22"/>
        <v>2</v>
      </c>
      <c r="M73" s="10">
        <f t="shared" si="23"/>
        <v>2</v>
      </c>
      <c r="N73" s="1" t="str">
        <f t="shared" si="24"/>
        <v>~co~</v>
      </c>
      <c r="O73" s="1" t="str">
        <f t="shared" si="25"/>
        <v>[ka]</v>
      </c>
      <c r="P73" s="3" cm="1">
        <f t="array" ref="P73">SUM(_xlfn._xlws.FILTER($H$2:$H$2454,_xlfn.MAP($N$2:$N$2454,_xlfn.LAMBDA(_xlpm.x,_xlpm.x=$N73))))</f>
        <v>1.3545627376425855E-2</v>
      </c>
      <c r="Q73" s="4">
        <f t="shared" si="26"/>
        <v>5.8479532163742687E-3</v>
      </c>
      <c r="R73" s="6" cm="1">
        <f t="array" ref="R73">SUM(_xlfn._xlws.FILTER($H$2:$H$2454,_xlfn.MAP($O$2:$O$2454,_xlfn.LAMBDA(_xlpm.x,_xlpm.x=$O73))))</f>
        <v>7.9214195183776928E-5</v>
      </c>
      <c r="S73" s="4">
        <f t="shared" si="27"/>
        <v>1</v>
      </c>
      <c r="T73" s="4">
        <f t="shared" si="28"/>
        <v>2.1074199602199198E-3</v>
      </c>
      <c r="U73" s="4">
        <f t="shared" si="29"/>
        <v>1.1627906976744186E-2</v>
      </c>
      <c r="V73" s="4">
        <f t="shared" si="30"/>
        <v>-2.2329961103921541</v>
      </c>
      <c r="W73" s="4" t="s">
        <v>5119</v>
      </c>
      <c r="X73" s="2" cm="1">
        <f t="array" ref="X73">SUM(_xlfn._xlws.FILTER($F$2:$F$2454,_xlfn.MAP($W$2:$W$2454,_xlfn.LAMBDA(_xlpm.x,_xlpm.x=$W73))))</f>
        <v>1157</v>
      </c>
      <c r="Y73" s="11">
        <f t="shared" si="31"/>
        <v>8.6430423509075197E-4</v>
      </c>
      <c r="Z73" s="4" t="s">
        <v>5120</v>
      </c>
      <c r="AA73" s="2" cm="1">
        <f t="array" ref="AA73">SUM(_xlfn._xlws.FILTER($F$2:$F$2454,_xlfn.MAP($Z$2:$Z$2454,_xlfn.LAMBDA(_xlpm.x,_xlpm.x=$Z73))))</f>
        <v>11</v>
      </c>
      <c r="AB73" s="11">
        <f t="shared" si="32"/>
        <v>9.0909090909090912E-2</v>
      </c>
      <c r="AC73" s="11">
        <f t="shared" si="33"/>
        <v>-2.0219406737935244</v>
      </c>
      <c r="AG73" s="2"/>
      <c r="AL73" s="2"/>
      <c r="AM73" s="2"/>
    </row>
    <row r="74" spans="1:39">
      <c r="A74" s="1" t="str">
        <f t="shared" si="17"/>
        <v>~ng~ : [ŋg]</v>
      </c>
      <c r="B74" s="1">
        <f>_xlfn.LET(_xlpm.d,$G74,_xlpm.k,_xlfn.CONCAT(LEFT(TRIM(B$1),1),"*"),COUNTIF(_xlpm.d,_xlpm.k))</f>
        <v>0</v>
      </c>
      <c r="C74" s="1">
        <f>_xlfn.LET(_xlpm.d,$G74,_xlpm.k,_xlfn.CONCAT(LEFT(TRIM(C$1),1),"*"),COUNTIF(_xlpm.d,_xlpm.k))</f>
        <v>0</v>
      </c>
      <c r="D74" s="1">
        <f>_xlfn.LET(_xlpm.d,$G74,_xlpm.k,_xlfn.CONCAT(LEFT(TRIM(D$1),1),"*"),COUNTIF(_xlpm.d,_xlpm.k))</f>
        <v>0</v>
      </c>
      <c r="E74" s="1">
        <f t="shared" si="18"/>
        <v>0.47712125471966244</v>
      </c>
      <c r="F74" s="7">
        <v>2</v>
      </c>
      <c r="G74" s="9" t="s">
        <v>1814</v>
      </c>
      <c r="H74" s="4" cm="1">
        <f t="array" ref="H74">F74/freq.sum.r6e</f>
        <v>1.5842839036755386E-4</v>
      </c>
      <c r="I74" s="4" t="str">
        <f t="shared" si="19"/>
        <v>ŋg</v>
      </c>
      <c r="J74" s="4" t="str">
        <f t="shared" si="20"/>
        <v>ng</v>
      </c>
      <c r="K74" s="10">
        <f t="shared" si="21"/>
        <v>2</v>
      </c>
      <c r="L74" s="1">
        <f t="shared" si="22"/>
        <v>2</v>
      </c>
      <c r="M74" s="10">
        <f t="shared" si="23"/>
        <v>2</v>
      </c>
      <c r="N74" s="1" t="str">
        <f t="shared" si="24"/>
        <v>~ng~</v>
      </c>
      <c r="O74" s="1" t="str">
        <f t="shared" si="25"/>
        <v>[ŋg]</v>
      </c>
      <c r="P74" s="3" cm="1">
        <f t="array" ref="P74">SUM(_xlfn._xlws.FILTER($H$2:$H$2454,_xlfn.MAP($N$2:$N$2454,_xlfn.LAMBDA(_xlpm.x,_xlpm.x=$N74))))</f>
        <v>1.243662864385298E-2</v>
      </c>
      <c r="Q74" s="4">
        <f t="shared" si="26"/>
        <v>1.2738853503184712E-2</v>
      </c>
      <c r="R74" s="6" cm="1">
        <f t="array" ref="R74">SUM(_xlfn._xlws.FILTER($H$2:$H$2454,_xlfn.MAP($O$2:$O$2454,_xlfn.LAMBDA(_xlpm.x,_xlpm.x=$O74))))</f>
        <v>1.5842839036755386E-4</v>
      </c>
      <c r="S74" s="4">
        <f t="shared" si="27"/>
        <v>1</v>
      </c>
      <c r="T74" s="4">
        <f t="shared" si="28"/>
        <v>7.226556439720918E-3</v>
      </c>
      <c r="U74" s="4">
        <f t="shared" si="29"/>
        <v>2.5157232704402514E-2</v>
      </c>
      <c r="V74" s="4">
        <f t="shared" si="30"/>
        <v>-1.8948696567452525</v>
      </c>
      <c r="W74" s="4"/>
      <c r="X74" s="2" cm="1">
        <f t="array" ref="X74">SUM(_xlfn._xlws.FILTER($F$2:$F$2454,_xlfn.MAP($W$2:$W$2454,_xlfn.LAMBDA(_xlpm.x,_xlpm.x=$W74))))</f>
        <v>2988</v>
      </c>
      <c r="Y74" s="11">
        <f t="shared" si="31"/>
        <v>6.6934404283801872E-4</v>
      </c>
      <c r="Z74" s="4"/>
      <c r="AA74" s="2" cm="1">
        <f t="array" ref="AA74">SUM(_xlfn._xlws.FILTER($F$2:$F$2454,_xlfn.MAP($Z$2:$Z$2454,_xlfn.LAMBDA(_xlpm.x,_xlpm.x=$Z74))))</f>
        <v>3871</v>
      </c>
      <c r="AB74" s="11">
        <f t="shared" si="32"/>
        <v>5.1666236114699044E-4</v>
      </c>
      <c r="AC74" s="11">
        <f t="shared" si="33"/>
        <v>0.11244257817559389</v>
      </c>
      <c r="AG74" s="2"/>
      <c r="AL74" s="2"/>
      <c r="AM74" s="2"/>
    </row>
    <row r="75" spans="1:39">
      <c r="A75" s="1" t="str">
        <f t="shared" si="17"/>
        <v>~ve~ : [vi]</v>
      </c>
      <c r="B75" s="1">
        <f>_xlfn.LET(_xlpm.d,$G75,_xlpm.k,_xlfn.CONCAT(LEFT(TRIM(B$1),1),"*"),COUNTIF(_xlpm.d,_xlpm.k))</f>
        <v>0</v>
      </c>
      <c r="C75" s="1">
        <f>_xlfn.LET(_xlpm.d,$G75,_xlpm.k,_xlfn.CONCAT(LEFT(TRIM(C$1),1),"*"),COUNTIF(_xlpm.d,_xlpm.k))</f>
        <v>0</v>
      </c>
      <c r="D75" s="1">
        <f>_xlfn.LET(_xlpm.d,$G75,_xlpm.k,_xlfn.CONCAT(LEFT(TRIM(D$1),1),"*"),COUNTIF(_xlpm.d,_xlpm.k))</f>
        <v>0</v>
      </c>
      <c r="E75" s="1">
        <f t="shared" si="18"/>
        <v>0.30102999566398114</v>
      </c>
      <c r="F75" s="7">
        <v>1</v>
      </c>
      <c r="G75" s="9" t="s">
        <v>307</v>
      </c>
      <c r="H75" s="4" cm="1">
        <f t="array" ref="H75">F75/freq.sum.r6e</f>
        <v>7.9214195183776928E-5</v>
      </c>
      <c r="I75" s="4" t="str">
        <f t="shared" si="19"/>
        <v>vi</v>
      </c>
      <c r="J75" s="4" t="str">
        <f t="shared" si="20"/>
        <v>ve</v>
      </c>
      <c r="K75" s="10">
        <f t="shared" si="21"/>
        <v>2</v>
      </c>
      <c r="L75" s="1">
        <f t="shared" si="22"/>
        <v>2</v>
      </c>
      <c r="M75" s="10">
        <f t="shared" si="23"/>
        <v>2</v>
      </c>
      <c r="N75" s="1" t="str">
        <f t="shared" si="24"/>
        <v>~ve~</v>
      </c>
      <c r="O75" s="1" t="str">
        <f t="shared" si="25"/>
        <v>[vi]</v>
      </c>
      <c r="P75" s="3" cm="1">
        <f t="array" ref="P75">SUM(_xlfn._xlws.FILTER($H$2:$H$2454,_xlfn.MAP($N$2:$N$2454,_xlfn.LAMBDA(_xlpm.x,_xlpm.x=$N75))))</f>
        <v>1.1486058301647655E-2</v>
      </c>
      <c r="Q75" s="4">
        <f t="shared" si="26"/>
        <v>6.8965517241379309E-3</v>
      </c>
      <c r="R75" s="6" cm="1">
        <f t="array" ref="R75">SUM(_xlfn._xlws.FILTER($H$2:$H$2454,_xlfn.MAP($O$2:$O$2454,_xlfn.LAMBDA(_xlpm.x,_xlpm.x=$O75))))</f>
        <v>1.5842839036755386E-4</v>
      </c>
      <c r="S75" s="4">
        <f t="shared" si="27"/>
        <v>0.5</v>
      </c>
      <c r="T75" s="4">
        <f t="shared" si="28"/>
        <v>2.4658247153593617E-3</v>
      </c>
      <c r="U75" s="4">
        <f t="shared" si="29"/>
        <v>1.3605442176870748E-2</v>
      </c>
      <c r="V75" s="4">
        <f t="shared" si="30"/>
        <v>-1.8603380065709938</v>
      </c>
      <c r="W75" s="4" t="s">
        <v>5121</v>
      </c>
      <c r="X75" s="2" cm="1">
        <f t="array" ref="X75">SUM(_xlfn._xlws.FILTER($F$2:$F$2454,_xlfn.MAP($W$2:$W$2454,_xlfn.LAMBDA(_xlpm.x,_xlpm.x=$W75))))</f>
        <v>2896</v>
      </c>
      <c r="Y75" s="11">
        <f t="shared" si="31"/>
        <v>3.453038674033149E-4</v>
      </c>
      <c r="Z75" s="4" t="s">
        <v>5110</v>
      </c>
      <c r="AA75" s="2" cm="1">
        <f t="array" ref="AA75">SUM(_xlfn._xlws.FILTER($F$2:$F$2454,_xlfn.MAP($Z$2:$Z$2454,_xlfn.LAMBDA(_xlpm.x,_xlpm.x=$Z75))))</f>
        <v>354</v>
      </c>
      <c r="AB75" s="11">
        <f t="shared" si="32"/>
        <v>2.8248587570621469E-3</v>
      </c>
      <c r="AC75" s="11">
        <f t="shared" si="33"/>
        <v>-0.91279529549932148</v>
      </c>
      <c r="AG75" s="2"/>
      <c r="AL75" s="2"/>
      <c r="AM75" s="2"/>
    </row>
    <row r="76" spans="1:39">
      <c r="A76" s="1" t="str">
        <f t="shared" si="17"/>
        <v>~pe~ : [pye]</v>
      </c>
      <c r="B76" s="1">
        <f>_xlfn.LET(_xlpm.d,$G76,_xlpm.k,_xlfn.CONCAT(LEFT(TRIM(B$1),1),"*"),COUNTIF(_xlpm.d,_xlpm.k))</f>
        <v>0</v>
      </c>
      <c r="C76" s="1">
        <f>_xlfn.LET(_xlpm.d,$G76,_xlpm.k,_xlfn.CONCAT(LEFT(TRIM(C$1),1),"*"),COUNTIF(_xlpm.d,_xlpm.k))</f>
        <v>0</v>
      </c>
      <c r="D76" s="1">
        <f>_xlfn.LET(_xlpm.d,$G76,_xlpm.k,_xlfn.CONCAT(LEFT(TRIM(D$1),1),"*"),COUNTIF(_xlpm.d,_xlpm.k))</f>
        <v>0</v>
      </c>
      <c r="E76" s="1">
        <f t="shared" si="18"/>
        <v>0.30102999566398114</v>
      </c>
      <c r="F76" s="7">
        <v>1</v>
      </c>
      <c r="G76" s="9" t="s">
        <v>235</v>
      </c>
      <c r="H76" s="4" cm="1">
        <f t="array" ref="H76">F76/freq.sum.r6e</f>
        <v>7.9214195183776928E-5</v>
      </c>
      <c r="I76" s="1" t="str">
        <f t="shared" si="19"/>
        <v>pye</v>
      </c>
      <c r="J76" s="1" t="str">
        <f t="shared" si="20"/>
        <v>pe</v>
      </c>
      <c r="K76" s="10">
        <f t="shared" si="21"/>
        <v>3</v>
      </c>
      <c r="L76" s="1">
        <f t="shared" si="22"/>
        <v>2</v>
      </c>
      <c r="M76" s="10">
        <f t="shared" si="23"/>
        <v>3</v>
      </c>
      <c r="N76" s="1" t="str">
        <f t="shared" si="24"/>
        <v>~pe~</v>
      </c>
      <c r="O76" s="1" t="str">
        <f t="shared" si="25"/>
        <v>[pye]</v>
      </c>
      <c r="P76" s="3" cm="1">
        <f t="array" ref="P76">SUM(_xlfn._xlws.FILTER($H$2:$H$2454,_xlfn.MAP($N$2:$N$2454,_xlfn.LAMBDA(_xlpm.x,_xlpm.x=$N76))))</f>
        <v>5.1489226869455007E-3</v>
      </c>
      <c r="Q76" s="4">
        <f t="shared" si="26"/>
        <v>1.5384615384615384E-2</v>
      </c>
      <c r="R76" s="6" cm="1">
        <f t="array" ref="R76">SUM(_xlfn._xlws.FILTER($H$2:$H$2454,_xlfn.MAP($O$2:$O$2454,_xlfn.LAMBDA(_xlpm.x,_xlpm.x=$O76))))</f>
        <v>7.9214195183776928E-5</v>
      </c>
      <c r="S76" s="4">
        <f t="shared" si="27"/>
        <v>1</v>
      </c>
      <c r="T76" s="4">
        <f t="shared" si="28"/>
        <v>6.3760890113492329E-3</v>
      </c>
      <c r="U76" s="4">
        <f t="shared" si="29"/>
        <v>3.0303030303030304E-2</v>
      </c>
      <c r="V76" s="4">
        <f t="shared" si="30"/>
        <v>-1.8129133566428557</v>
      </c>
      <c r="W76" s="4" t="s">
        <v>5121</v>
      </c>
      <c r="X76" s="2" cm="1">
        <f t="array" ref="X76">SUM(_xlfn._xlws.FILTER($F$2:$F$2454,_xlfn.MAP($W$2:$W$2454,_xlfn.LAMBDA(_xlpm.x,_xlpm.x=$W76))))</f>
        <v>2896</v>
      </c>
      <c r="Y76" s="11">
        <f t="shared" si="31"/>
        <v>3.453038674033149E-4</v>
      </c>
      <c r="Z76" s="4" t="s">
        <v>5121</v>
      </c>
      <c r="AA76" s="2" cm="1">
        <f t="array" ref="AA76">SUM(_xlfn._xlws.FILTER($F$2:$F$2454,_xlfn.MAP($Z$2:$Z$2454,_xlfn.LAMBDA(_xlpm.x,_xlpm.x=$Z76))))</f>
        <v>1</v>
      </c>
      <c r="AB76" s="11">
        <f t="shared" si="32"/>
        <v>1</v>
      </c>
      <c r="AC76" s="11">
        <f t="shared" si="33"/>
        <v>-3.4617985575251091</v>
      </c>
      <c r="AG76" s="2"/>
      <c r="AL76" s="2"/>
      <c r="AM76" s="2"/>
    </row>
    <row r="77" spans="1:39">
      <c r="A77" s="1" t="str">
        <f t="shared" si="17"/>
        <v>~be~ : [bəɪ]</v>
      </c>
      <c r="B77" s="1">
        <f>_xlfn.LET(_xlpm.d,$G77,_xlpm.k,_xlfn.CONCAT(LEFT(TRIM(B$1),1),"*"),COUNTIF(_xlpm.d,_xlpm.k))</f>
        <v>0</v>
      </c>
      <c r="C77" s="1">
        <f>_xlfn.LET(_xlpm.d,$G77,_xlpm.k,_xlfn.CONCAT(LEFT(TRIM(C$1),1),"*"),COUNTIF(_xlpm.d,_xlpm.k))</f>
        <v>0</v>
      </c>
      <c r="D77" s="1">
        <f>_xlfn.LET(_xlpm.d,$G77,_xlpm.k,_xlfn.CONCAT(LEFT(TRIM(D$1),1),"*"),COUNTIF(_xlpm.d,_xlpm.k))</f>
        <v>0</v>
      </c>
      <c r="E77" s="1">
        <f t="shared" si="18"/>
        <v>0.30102999566398114</v>
      </c>
      <c r="F77" s="7">
        <v>1</v>
      </c>
      <c r="G77" s="9" t="s">
        <v>1939</v>
      </c>
      <c r="H77" s="4" cm="1">
        <f t="array" ref="H77">F77/freq.sum.r6e</f>
        <v>7.9214195183776928E-5</v>
      </c>
      <c r="I77" s="4" t="str">
        <f t="shared" si="19"/>
        <v>bəɪ</v>
      </c>
      <c r="J77" s="4" t="str">
        <f t="shared" si="20"/>
        <v>be</v>
      </c>
      <c r="K77" s="10">
        <f t="shared" si="21"/>
        <v>3</v>
      </c>
      <c r="L77" s="1">
        <f t="shared" si="22"/>
        <v>2</v>
      </c>
      <c r="M77" s="10">
        <f t="shared" si="23"/>
        <v>3</v>
      </c>
      <c r="N77" s="1" t="str">
        <f t="shared" si="24"/>
        <v>~be~</v>
      </c>
      <c r="O77" s="1" t="str">
        <f t="shared" si="25"/>
        <v>[bəɪ]</v>
      </c>
      <c r="P77" s="3" cm="1">
        <f t="array" ref="P77">SUM(_xlfn._xlws.FILTER($H$2:$H$2454,_xlfn.MAP($N$2:$N$2454,_xlfn.LAMBDA(_xlpm.x,_xlpm.x=$N77))))</f>
        <v>4.9904942965779469E-3</v>
      </c>
      <c r="Q77" s="4">
        <f t="shared" si="26"/>
        <v>1.5873015873015872E-2</v>
      </c>
      <c r="R77" s="6" cm="1">
        <f t="array" ref="R77">SUM(_xlfn._xlws.FILTER($H$2:$H$2454,_xlfn.MAP($O$2:$O$2454,_xlfn.LAMBDA(_xlpm.x,_xlpm.x=$O77))))</f>
        <v>7.9214195183776928E-5</v>
      </c>
      <c r="S77" s="4">
        <f t="shared" si="27"/>
        <v>1</v>
      </c>
      <c r="T77" s="4">
        <f t="shared" si="28"/>
        <v>6.5753417929538963E-3</v>
      </c>
      <c r="U77" s="4">
        <f t="shared" si="29"/>
        <v>3.125E-2</v>
      </c>
      <c r="V77" s="4">
        <f t="shared" si="30"/>
        <v>-1.7993405494535817</v>
      </c>
      <c r="W77" s="4" t="s">
        <v>5121</v>
      </c>
      <c r="X77" s="2" cm="1">
        <f t="array" ref="X77">SUM(_xlfn._xlws.FILTER($F$2:$F$2454,_xlfn.MAP($W$2:$W$2454,_xlfn.LAMBDA(_xlpm.x,_xlpm.x=$W77))))</f>
        <v>2896</v>
      </c>
      <c r="Y77" s="11">
        <f t="shared" si="31"/>
        <v>3.453038674033149E-4</v>
      </c>
      <c r="Z77" s="4" t="s">
        <v>5118</v>
      </c>
      <c r="AA77" s="2" cm="1">
        <f t="array" ref="AA77">SUM(_xlfn._xlws.FILTER($F$2:$F$2454,_xlfn.MAP($Z$2:$Z$2454,_xlfn.LAMBDA(_xlpm.x,_xlpm.x=$Z77))))</f>
        <v>7</v>
      </c>
      <c r="AB77" s="11">
        <f t="shared" si="32"/>
        <v>0.14285714285714285</v>
      </c>
      <c r="AC77" s="11">
        <f t="shared" si="33"/>
        <v>-2.6167005175108526</v>
      </c>
      <c r="AG77" s="2"/>
      <c r="AL77" s="2"/>
      <c r="AM77" s="2"/>
    </row>
    <row r="78" spans="1:39">
      <c r="A78" s="1" t="str">
        <f t="shared" si="17"/>
        <v>~po~ : [pəʊ]</v>
      </c>
      <c r="B78" s="1">
        <f>_xlfn.LET(_xlpm.d,$G78,_xlpm.k,_xlfn.CONCAT(LEFT(TRIM(B$1),1),"*"),COUNTIF(_xlpm.d,_xlpm.k))</f>
        <v>0</v>
      </c>
      <c r="C78" s="1">
        <f>_xlfn.LET(_xlpm.d,$G78,_xlpm.k,_xlfn.CONCAT(LEFT(TRIM(C$1),1),"*"),COUNTIF(_xlpm.d,_xlpm.k))</f>
        <v>0</v>
      </c>
      <c r="D78" s="1">
        <f>_xlfn.LET(_xlpm.d,$G78,_xlpm.k,_xlfn.CONCAT(LEFT(TRIM(D$1),1),"*"),COUNTIF(_xlpm.d,_xlpm.k))</f>
        <v>0</v>
      </c>
      <c r="E78" s="1">
        <f t="shared" si="18"/>
        <v>0.30102999566398114</v>
      </c>
      <c r="F78" s="7">
        <v>1</v>
      </c>
      <c r="G78" s="9" t="s">
        <v>1819</v>
      </c>
      <c r="H78" s="4" cm="1">
        <f t="array" ref="H78">F78/freq.sum.r6e</f>
        <v>7.9214195183776928E-5</v>
      </c>
      <c r="I78" s="4" t="str">
        <f t="shared" si="19"/>
        <v>pəʊ</v>
      </c>
      <c r="J78" s="4" t="str">
        <f t="shared" si="20"/>
        <v>po</v>
      </c>
      <c r="K78" s="10">
        <f t="shared" si="21"/>
        <v>3</v>
      </c>
      <c r="L78" s="1">
        <f t="shared" si="22"/>
        <v>2</v>
      </c>
      <c r="M78" s="10">
        <f t="shared" si="23"/>
        <v>3</v>
      </c>
      <c r="N78" s="1" t="str">
        <f t="shared" si="24"/>
        <v>~po~</v>
      </c>
      <c r="O78" s="1" t="str">
        <f t="shared" si="25"/>
        <v>[pəʊ]</v>
      </c>
      <c r="P78" s="3" cm="1">
        <f t="array" ref="P78">SUM(_xlfn._xlws.FILTER($H$2:$H$2454,_xlfn.MAP($N$2:$N$2454,_xlfn.LAMBDA(_xlpm.x,_xlpm.x=$N78))))</f>
        <v>4.4359949302915083E-3</v>
      </c>
      <c r="Q78" s="4">
        <f t="shared" si="26"/>
        <v>1.7857142857142856E-2</v>
      </c>
      <c r="R78" s="6" cm="1">
        <f t="array" ref="R78">SUM(_xlfn._xlws.FILTER($H$2:$H$2454,_xlfn.MAP($O$2:$O$2454,_xlfn.LAMBDA(_xlpm.x,_xlpm.x=$O78))))</f>
        <v>7.9214195183776928E-5</v>
      </c>
      <c r="S78" s="4">
        <f t="shared" si="27"/>
        <v>1</v>
      </c>
      <c r="T78" s="4">
        <f t="shared" si="28"/>
        <v>7.3828399078780587E-3</v>
      </c>
      <c r="U78" s="4">
        <f t="shared" si="29"/>
        <v>3.5087719298245612E-2</v>
      </c>
      <c r="V78" s="4">
        <f t="shared" si="30"/>
        <v>-1.7481880270062005</v>
      </c>
      <c r="W78" s="4" t="s">
        <v>5119</v>
      </c>
      <c r="X78" s="2" cm="1">
        <f t="array" ref="X78">SUM(_xlfn._xlws.FILTER($F$2:$F$2454,_xlfn.MAP($W$2:$W$2454,_xlfn.LAMBDA(_xlpm.x,_xlpm.x=$W78))))</f>
        <v>1157</v>
      </c>
      <c r="Y78" s="11">
        <f t="shared" si="31"/>
        <v>8.6430423509075197E-4</v>
      </c>
      <c r="Z78" s="4" t="s">
        <v>5115</v>
      </c>
      <c r="AA78" s="2" cm="1">
        <f t="array" ref="AA78">SUM(_xlfn._xlws.FILTER($F$2:$F$2454,_xlfn.MAP($Z$2:$Z$2454,_xlfn.LAMBDA(_xlpm.x,_xlpm.x=$Z78))))</f>
        <v>73</v>
      </c>
      <c r="AB78" s="11">
        <f t="shared" si="32"/>
        <v>1.3698630136986301E-2</v>
      </c>
      <c r="AC78" s="11">
        <f t="shared" si="33"/>
        <v>-1.2000104988312936</v>
      </c>
      <c r="AG78" s="2"/>
      <c r="AL78" s="2"/>
      <c r="AM78" s="2"/>
    </row>
    <row r="79" spans="1:39">
      <c r="A79" s="1" t="str">
        <f t="shared" si="17"/>
        <v>~su~ : [ʒu]</v>
      </c>
      <c r="B79" s="1">
        <f>_xlfn.LET(_xlpm.d,$G79,_xlpm.k,_xlfn.CONCAT(LEFT(TRIM(B$1),1),"*"),COUNTIF(_xlpm.d,_xlpm.k))</f>
        <v>0</v>
      </c>
      <c r="C79" s="1">
        <f>_xlfn.LET(_xlpm.d,$G79,_xlpm.k,_xlfn.CONCAT(LEFT(TRIM(C$1),1),"*"),COUNTIF(_xlpm.d,_xlpm.k))</f>
        <v>0</v>
      </c>
      <c r="D79" s="1">
        <f>_xlfn.LET(_xlpm.d,$G79,_xlpm.k,_xlfn.CONCAT(LEFT(TRIM(D$1),1),"*"),COUNTIF(_xlpm.d,_xlpm.k))</f>
        <v>0</v>
      </c>
      <c r="E79" s="1">
        <f t="shared" si="18"/>
        <v>0.30102999566398114</v>
      </c>
      <c r="F79" s="7">
        <v>1</v>
      </c>
      <c r="G79" s="9" t="s">
        <v>1813</v>
      </c>
      <c r="H79" s="4" cm="1">
        <f t="array" ref="H79">F79/freq.sum.r6e</f>
        <v>7.9214195183776928E-5</v>
      </c>
      <c r="I79" s="4" t="str">
        <f t="shared" si="19"/>
        <v>ʒu</v>
      </c>
      <c r="J79" s="4" t="str">
        <f t="shared" si="20"/>
        <v>su</v>
      </c>
      <c r="K79" s="10">
        <f t="shared" si="21"/>
        <v>2</v>
      </c>
      <c r="L79" s="1">
        <f t="shared" si="22"/>
        <v>2</v>
      </c>
      <c r="M79" s="10">
        <f t="shared" si="23"/>
        <v>2</v>
      </c>
      <c r="N79" s="1" t="str">
        <f t="shared" si="24"/>
        <v>~su~</v>
      </c>
      <c r="O79" s="1" t="str">
        <f t="shared" si="25"/>
        <v>[ʒu]</v>
      </c>
      <c r="P79" s="3" cm="1">
        <f t="array" ref="P79">SUM(_xlfn._xlws.FILTER($H$2:$H$2454,_xlfn.MAP($N$2:$N$2454,_xlfn.LAMBDA(_xlpm.x,_xlpm.x=$N79))))</f>
        <v>3.960709759188847E-3</v>
      </c>
      <c r="Q79" s="4">
        <f t="shared" si="26"/>
        <v>1.9999999999999997E-2</v>
      </c>
      <c r="R79" s="6" cm="1">
        <f t="array" ref="R79">SUM(_xlfn._xlws.FILTER($H$2:$H$2454,_xlfn.MAP($O$2:$O$2454,_xlfn.LAMBDA(_xlpm.x,_xlpm.x=$O79))))</f>
        <v>7.9214195183776928E-5</v>
      </c>
      <c r="S79" s="4">
        <f t="shared" si="27"/>
        <v>1</v>
      </c>
      <c r="T79" s="4">
        <f t="shared" si="28"/>
        <v>7.1073771207416881E-3</v>
      </c>
      <c r="U79" s="4">
        <f t="shared" si="29"/>
        <v>3.9215686274509796E-2</v>
      </c>
      <c r="V79" s="4">
        <f t="shared" si="30"/>
        <v>-1.698970004336019</v>
      </c>
      <c r="W79" s="4" t="s">
        <v>5111</v>
      </c>
      <c r="X79" s="2" cm="1">
        <f t="array" ref="X79">SUM(_xlfn._xlws.FILTER($F$2:$F$2454,_xlfn.MAP($W$2:$W$2454,_xlfn.LAMBDA(_xlpm.x,_xlpm.x=$W79))))</f>
        <v>566</v>
      </c>
      <c r="Y79" s="11">
        <f t="shared" si="31"/>
        <v>1.7667844522968198E-3</v>
      </c>
      <c r="Z79" s="4" t="s">
        <v>5111</v>
      </c>
      <c r="AA79" s="2" cm="1">
        <f t="array" ref="AA79">SUM(_xlfn._xlws.FILTER($F$2:$F$2454,_xlfn.MAP($Z$2:$Z$2454,_xlfn.LAMBDA(_xlpm.x,_xlpm.x=$Z79))))</f>
        <v>254</v>
      </c>
      <c r="AB79" s="11">
        <f t="shared" si="32"/>
        <v>3.937007874015748E-3</v>
      </c>
      <c r="AC79" s="11">
        <f t="shared" si="33"/>
        <v>-0.34798271456833335</v>
      </c>
      <c r="AG79" s="2"/>
      <c r="AL79" s="2"/>
      <c r="AM79" s="2"/>
    </row>
    <row r="80" spans="1:39">
      <c r="A80" s="1" t="str">
        <f t="shared" si="17"/>
        <v>~se~ : [zɜ]</v>
      </c>
      <c r="B80" s="1">
        <f>_xlfn.LET(_xlpm.d,$G80,_xlpm.k,_xlfn.CONCAT(LEFT(TRIM(B$1),1),"*"),COUNTIF(_xlpm.d,_xlpm.k))</f>
        <v>0</v>
      </c>
      <c r="C80" s="1">
        <f>_xlfn.LET(_xlpm.d,$G80,_xlpm.k,_xlfn.CONCAT(LEFT(TRIM(C$1),1),"*"),COUNTIF(_xlpm.d,_xlpm.k))</f>
        <v>0</v>
      </c>
      <c r="D80" s="1">
        <f>_xlfn.LET(_xlpm.d,$G80,_xlpm.k,_xlfn.CONCAT(LEFT(TRIM(D$1),1),"*"),COUNTIF(_xlpm.d,_xlpm.k))</f>
        <v>0</v>
      </c>
      <c r="E80" s="1">
        <f t="shared" si="18"/>
        <v>0.60205999132796229</v>
      </c>
      <c r="F80" s="7">
        <v>3</v>
      </c>
      <c r="G80" s="9" t="s">
        <v>1725</v>
      </c>
      <c r="H80" s="4" cm="1">
        <f t="array" ref="H80">F80/freq.sum.r6e</f>
        <v>2.376425855513308E-4</v>
      </c>
      <c r="I80" s="4" t="str">
        <f t="shared" si="19"/>
        <v>zɜ</v>
      </c>
      <c r="J80" s="4" t="str">
        <f t="shared" si="20"/>
        <v>se</v>
      </c>
      <c r="K80" s="10">
        <f t="shared" si="21"/>
        <v>2</v>
      </c>
      <c r="L80" s="1">
        <f t="shared" si="22"/>
        <v>2</v>
      </c>
      <c r="M80" s="10">
        <f t="shared" si="23"/>
        <v>2</v>
      </c>
      <c r="N80" s="1" t="str">
        <f t="shared" si="24"/>
        <v>~se~</v>
      </c>
      <c r="O80" s="1" t="str">
        <f t="shared" si="25"/>
        <v>[zɜ]</v>
      </c>
      <c r="P80" s="3" cm="1">
        <f t="array" ref="P80">SUM(_xlfn._xlws.FILTER($H$2:$H$2454,_xlfn.MAP($N$2:$N$2454,_xlfn.LAMBDA(_xlpm.x,_xlpm.x=$N80))))</f>
        <v>1.0614702154626111E-2</v>
      </c>
      <c r="Q80" s="4">
        <f t="shared" si="26"/>
        <v>2.2388059701492533E-2</v>
      </c>
      <c r="R80" s="6" cm="1">
        <f t="array" ref="R80">SUM(_xlfn._xlws.FILTER($H$2:$H$2454,_xlfn.MAP($O$2:$O$2454,_xlfn.LAMBDA(_xlpm.x,_xlpm.x=$O80))))</f>
        <v>2.376425855513308E-4</v>
      </c>
      <c r="S80" s="4">
        <f t="shared" si="27"/>
        <v>1</v>
      </c>
      <c r="T80" s="4">
        <f t="shared" si="28"/>
        <v>1.5874871525160268E-2</v>
      </c>
      <c r="U80" s="4">
        <f t="shared" si="29"/>
        <v>4.3795620437956199E-2</v>
      </c>
      <c r="V80" s="4">
        <f t="shared" si="30"/>
        <v>-1.6499835436451453</v>
      </c>
      <c r="W80" s="4" t="s">
        <v>5121</v>
      </c>
      <c r="X80" s="2" cm="1">
        <f t="array" ref="X80">SUM(_xlfn._xlws.FILTER($F$2:$F$2454,_xlfn.MAP($W$2:$W$2454,_xlfn.LAMBDA(_xlpm.x,_xlpm.x=$W80))))</f>
        <v>2896</v>
      </c>
      <c r="Y80" s="11">
        <f t="shared" si="31"/>
        <v>1.0359116022099447E-3</v>
      </c>
      <c r="Z80" s="4" t="s">
        <v>5112</v>
      </c>
      <c r="AA80" s="2" cm="1">
        <f t="array" ref="AA80">SUM(_xlfn._xlws.FILTER($F$2:$F$2454,_xlfn.MAP($Z$2:$Z$2454,_xlfn.LAMBDA(_xlpm.x,_xlpm.x=$Z80))))</f>
        <v>192</v>
      </c>
      <c r="AB80" s="11">
        <f t="shared" si="32"/>
        <v>1.5625E-2</v>
      </c>
      <c r="AC80" s="11">
        <f t="shared" si="33"/>
        <v>-1.1784973288215597</v>
      </c>
      <c r="AG80" s="2"/>
      <c r="AL80" s="2"/>
      <c r="AM80" s="2"/>
    </row>
    <row r="81" spans="1:39">
      <c r="A81" s="1" t="str">
        <f t="shared" si="17"/>
        <v>~wa~ : [wæ]</v>
      </c>
      <c r="B81" s="1">
        <f>_xlfn.LET(_xlpm.d,$G81,_xlpm.k,_xlfn.CONCAT(LEFT(TRIM(B$1),1),"*"),COUNTIF(_xlpm.d,_xlpm.k))</f>
        <v>0</v>
      </c>
      <c r="C81" s="1">
        <f>_xlfn.LET(_xlpm.d,$G81,_xlpm.k,_xlfn.CONCAT(LEFT(TRIM(C$1),1),"*"),COUNTIF(_xlpm.d,_xlpm.k))</f>
        <v>0</v>
      </c>
      <c r="D81" s="1">
        <f>_xlfn.LET(_xlpm.d,$G81,_xlpm.k,_xlfn.CONCAT(LEFT(TRIM(D$1),1),"*"),COUNTIF(_xlpm.d,_xlpm.k))</f>
        <v>0</v>
      </c>
      <c r="E81" s="1">
        <f t="shared" si="18"/>
        <v>0.30102999566398114</v>
      </c>
      <c r="F81" s="7">
        <v>1</v>
      </c>
      <c r="G81" s="9" t="s">
        <v>317</v>
      </c>
      <c r="H81" s="4" cm="1">
        <f t="array" ref="H81">F81/freq.sum.r6e</f>
        <v>7.9214195183776928E-5</v>
      </c>
      <c r="I81" s="4" t="str">
        <f t="shared" si="19"/>
        <v>wæ</v>
      </c>
      <c r="J81" s="4" t="str">
        <f t="shared" si="20"/>
        <v>wa</v>
      </c>
      <c r="K81" s="10">
        <f t="shared" si="21"/>
        <v>2</v>
      </c>
      <c r="L81" s="1">
        <f t="shared" si="22"/>
        <v>2</v>
      </c>
      <c r="M81" s="10">
        <f t="shared" si="23"/>
        <v>2</v>
      </c>
      <c r="N81" s="1" t="str">
        <f t="shared" si="24"/>
        <v>~wa~</v>
      </c>
      <c r="O81" s="1" t="str">
        <f t="shared" si="25"/>
        <v>[wæ]</v>
      </c>
      <c r="P81" s="3" cm="1">
        <f t="array" ref="P81">SUM(_xlfn._xlws.FILTER($H$2:$H$2454,_xlfn.MAP($N$2:$N$2454,_xlfn.LAMBDA(_xlpm.x,_xlpm.x=$N81))))</f>
        <v>3.3269961977186314E-3</v>
      </c>
      <c r="Q81" s="4">
        <f t="shared" si="26"/>
        <v>2.3809523809523805E-2</v>
      </c>
      <c r="R81" s="6" cm="1">
        <f t="array" ref="R81">SUM(_xlfn._xlws.FILTER($H$2:$H$2454,_xlfn.MAP($O$2:$O$2454,_xlfn.LAMBDA(_xlpm.x,_xlpm.x=$O81))))</f>
        <v>7.9214195183776928E-5</v>
      </c>
      <c r="S81" s="4">
        <f t="shared" si="27"/>
        <v>1</v>
      </c>
      <c r="T81" s="4">
        <f t="shared" si="28"/>
        <v>8.4296798408796773E-3</v>
      </c>
      <c r="U81" s="4">
        <f t="shared" si="29"/>
        <v>4.6511627906976737E-2</v>
      </c>
      <c r="V81" s="4">
        <f t="shared" si="30"/>
        <v>-1.6232492903979006</v>
      </c>
      <c r="W81" s="4" t="s">
        <v>5120</v>
      </c>
      <c r="X81" s="2" cm="1">
        <f t="array" ref="X81">SUM(_xlfn._xlws.FILTER($F$2:$F$2454,_xlfn.MAP($W$2:$W$2454,_xlfn.LAMBDA(_xlpm.x,_xlpm.x=$W81))))</f>
        <v>1666</v>
      </c>
      <c r="Y81" s="11">
        <f t="shared" si="31"/>
        <v>6.0024009603841532E-4</v>
      </c>
      <c r="Z81" s="4" t="s">
        <v>5103</v>
      </c>
      <c r="AA81" s="2" cm="1">
        <f t="array" ref="AA81">SUM(_xlfn._xlws.FILTER($F$2:$F$2454,_xlfn.MAP($Z$2:$Z$2454,_xlfn.LAMBDA(_xlpm.x,_xlpm.x=$Z81))))</f>
        <v>514</v>
      </c>
      <c r="AB81" s="11">
        <f t="shared" si="32"/>
        <v>1.9455252918287938E-3</v>
      </c>
      <c r="AC81" s="11">
        <f t="shared" si="33"/>
        <v>-0.51071187807549312</v>
      </c>
      <c r="AG81" s="2"/>
      <c r="AL81" s="2"/>
      <c r="AM81" s="2"/>
    </row>
    <row r="82" spans="1:39">
      <c r="A82" s="1" t="str">
        <f t="shared" si="17"/>
        <v>~to~ : [təʊ]</v>
      </c>
      <c r="B82" s="1">
        <f>_xlfn.LET(_xlpm.d,$G82,_xlpm.k,_xlfn.CONCAT(LEFT(TRIM(B$1),1),"*"),COUNTIF(_xlpm.d,_xlpm.k))</f>
        <v>0</v>
      </c>
      <c r="C82" s="1">
        <f>_xlfn.LET(_xlpm.d,$G82,_xlpm.k,_xlfn.CONCAT(LEFT(TRIM(C$1),1),"*"),COUNTIF(_xlpm.d,_xlpm.k))</f>
        <v>0</v>
      </c>
      <c r="D82" s="1">
        <f>_xlfn.LET(_xlpm.d,$G82,_xlpm.k,_xlfn.CONCAT(LEFT(TRIM(D$1),1),"*"),COUNTIF(_xlpm.d,_xlpm.k))</f>
        <v>0</v>
      </c>
      <c r="E82" s="1">
        <f t="shared" si="18"/>
        <v>0.30102999566398114</v>
      </c>
      <c r="F82" s="7">
        <v>1</v>
      </c>
      <c r="G82" s="9" t="s">
        <v>2278</v>
      </c>
      <c r="H82" s="4" cm="1">
        <f t="array" ref="H82">F82/freq.sum.r6e</f>
        <v>7.9214195183776928E-5</v>
      </c>
      <c r="I82" s="4" t="str">
        <f t="shared" si="19"/>
        <v>təʊ</v>
      </c>
      <c r="J82" s="4" t="str">
        <f t="shared" si="20"/>
        <v>to</v>
      </c>
      <c r="K82" s="10">
        <f t="shared" si="21"/>
        <v>3</v>
      </c>
      <c r="L82" s="1">
        <f t="shared" si="22"/>
        <v>2</v>
      </c>
      <c r="M82" s="10">
        <f t="shared" si="23"/>
        <v>3</v>
      </c>
      <c r="N82" s="1" t="str">
        <f t="shared" si="24"/>
        <v>~to~</v>
      </c>
      <c r="O82" s="1" t="str">
        <f t="shared" si="25"/>
        <v>[təʊ]</v>
      </c>
      <c r="P82" s="3" cm="1">
        <f t="array" ref="P82">SUM(_xlfn._xlws.FILTER($H$2:$H$2454,_xlfn.MAP($N$2:$N$2454,_xlfn.LAMBDA(_xlpm.x,_xlpm.x=$N82))))</f>
        <v>3.2477820025348545E-3</v>
      </c>
      <c r="Q82" s="4">
        <f t="shared" si="26"/>
        <v>2.4390243902439022E-2</v>
      </c>
      <c r="R82" s="6" cm="1">
        <f t="array" ref="R82">SUM(_xlfn._xlws.FILTER($H$2:$H$2454,_xlfn.MAP($O$2:$O$2454,_xlfn.LAMBDA(_xlpm.x,_xlpm.x=$O82))))</f>
        <v>7.9214195183776928E-5</v>
      </c>
      <c r="S82" s="4">
        <f t="shared" si="27"/>
        <v>1</v>
      </c>
      <c r="T82" s="4">
        <f t="shared" si="28"/>
        <v>1.0019568446405936E-2</v>
      </c>
      <c r="U82" s="4">
        <f t="shared" si="29"/>
        <v>4.7619047619047609E-2</v>
      </c>
      <c r="V82" s="4">
        <f t="shared" si="30"/>
        <v>-1.6127838567197355</v>
      </c>
      <c r="W82" s="4" t="s">
        <v>5119</v>
      </c>
      <c r="X82" s="2" cm="1">
        <f t="array" ref="X82">SUM(_xlfn._xlws.FILTER($F$2:$F$2454,_xlfn.MAP($W$2:$W$2454,_xlfn.LAMBDA(_xlpm.x,_xlpm.x=$W82))))</f>
        <v>1157</v>
      </c>
      <c r="Y82" s="11">
        <f t="shared" si="31"/>
        <v>8.6430423509075197E-4</v>
      </c>
      <c r="Z82" s="4" t="s">
        <v>5115</v>
      </c>
      <c r="AA82" s="2" cm="1">
        <f t="array" ref="AA82">SUM(_xlfn._xlws.FILTER($F$2:$F$2454,_xlfn.MAP($Z$2:$Z$2454,_xlfn.LAMBDA(_xlpm.x,_xlpm.x=$Z82))))</f>
        <v>73</v>
      </c>
      <c r="AB82" s="11">
        <f t="shared" si="32"/>
        <v>1.3698630136986301E-2</v>
      </c>
      <c r="AC82" s="11">
        <f t="shared" si="33"/>
        <v>-1.2000104988312936</v>
      </c>
      <c r="AG82" s="2"/>
      <c r="AL82" s="2"/>
      <c r="AM82" s="2"/>
    </row>
    <row r="83" spans="1:39">
      <c r="A83" s="1" t="str">
        <f t="shared" si="17"/>
        <v>~de~ : [dɜ]</v>
      </c>
      <c r="B83" s="1">
        <f>_xlfn.LET(_xlpm.d,$G83,_xlpm.k,_xlfn.CONCAT(LEFT(TRIM(B$1),1),"*"),COUNTIF(_xlpm.d,_xlpm.k))</f>
        <v>0</v>
      </c>
      <c r="C83" s="1">
        <f>_xlfn.LET(_xlpm.d,$G83,_xlpm.k,_xlfn.CONCAT(LEFT(TRIM(C$1),1),"*"),COUNTIF(_xlpm.d,_xlpm.k))</f>
        <v>0</v>
      </c>
      <c r="D83" s="1">
        <f>_xlfn.LET(_xlpm.d,$G83,_xlpm.k,_xlfn.CONCAT(LEFT(TRIM(D$1),1),"*"),COUNTIF(_xlpm.d,_xlpm.k))</f>
        <v>0</v>
      </c>
      <c r="E83" s="1">
        <f t="shared" si="18"/>
        <v>0.47712125471966244</v>
      </c>
      <c r="F83" s="7">
        <v>2</v>
      </c>
      <c r="G83" s="9" t="s">
        <v>1960</v>
      </c>
      <c r="H83" s="4" cm="1">
        <f t="array" ref="H83">F83/freq.sum.r6e</f>
        <v>1.5842839036755386E-4</v>
      </c>
      <c r="I83" s="4" t="str">
        <f t="shared" si="19"/>
        <v>dɜ</v>
      </c>
      <c r="J83" s="4" t="str">
        <f t="shared" si="20"/>
        <v>de</v>
      </c>
      <c r="K83" s="10">
        <f t="shared" si="21"/>
        <v>2</v>
      </c>
      <c r="L83" s="1">
        <f t="shared" si="22"/>
        <v>2</v>
      </c>
      <c r="M83" s="10">
        <f t="shared" si="23"/>
        <v>2</v>
      </c>
      <c r="N83" s="1" t="str">
        <f t="shared" si="24"/>
        <v>~de~</v>
      </c>
      <c r="O83" s="1" t="str">
        <f t="shared" si="25"/>
        <v>[dɜ]</v>
      </c>
      <c r="P83" s="3" cm="1">
        <f t="array" ref="P83">SUM(_xlfn._xlws.FILTER($H$2:$H$2454,_xlfn.MAP($N$2:$N$2454,_xlfn.LAMBDA(_xlpm.x,_xlpm.x=$N83))))</f>
        <v>1.2674271229404309E-2</v>
      </c>
      <c r="Q83" s="4">
        <f t="shared" si="26"/>
        <v>1.2499999999999999E-2</v>
      </c>
      <c r="R83" s="6" cm="1">
        <f t="array" ref="R83">SUM(_xlfn._xlws.FILTER($H$2:$H$2454,_xlfn.MAP($O$2:$O$2454,_xlfn.LAMBDA(_xlpm.x,_xlpm.x=$O83))))</f>
        <v>3.1685678073510771E-4</v>
      </c>
      <c r="S83" s="4">
        <f t="shared" si="27"/>
        <v>0.5</v>
      </c>
      <c r="T83" s="4">
        <f t="shared" si="28"/>
        <v>7.0062345970465009E-3</v>
      </c>
      <c r="U83" s="4">
        <f t="shared" si="29"/>
        <v>2.4390243902439025E-2</v>
      </c>
      <c r="V83" s="4">
        <f t="shared" si="30"/>
        <v>-1.6020599913279625</v>
      </c>
      <c r="W83" s="4" t="s">
        <v>5121</v>
      </c>
      <c r="X83" s="2" cm="1">
        <f t="array" ref="X83">SUM(_xlfn._xlws.FILTER($F$2:$F$2454,_xlfn.MAP($W$2:$W$2454,_xlfn.LAMBDA(_xlpm.x,_xlpm.x=$W83))))</f>
        <v>2896</v>
      </c>
      <c r="Y83" s="11">
        <f t="shared" si="31"/>
        <v>6.9060773480662981E-4</v>
      </c>
      <c r="Z83" s="4" t="s">
        <v>5112</v>
      </c>
      <c r="AA83" s="2" cm="1">
        <f t="array" ref="AA83">SUM(_xlfn._xlws.FILTER($F$2:$F$2454,_xlfn.MAP($Z$2:$Z$2454,_xlfn.LAMBDA(_xlpm.x,_xlpm.x=$Z83))))</f>
        <v>192</v>
      </c>
      <c r="AB83" s="11">
        <f t="shared" si="32"/>
        <v>1.0416666666666666E-2</v>
      </c>
      <c r="AC83" s="11">
        <f t="shared" si="33"/>
        <v>-1.1784973288215597</v>
      </c>
      <c r="AG83" s="2"/>
      <c r="AL83" s="2"/>
      <c r="AM83" s="2"/>
    </row>
    <row r="84" spans="1:39">
      <c r="A84" s="1" t="str">
        <f t="shared" si="17"/>
        <v>~ho~ : [həʊ]</v>
      </c>
      <c r="B84" s="1">
        <f>_xlfn.LET(_xlpm.d,$G84,_xlpm.k,_xlfn.CONCAT(LEFT(TRIM(B$1),1),"*"),COUNTIF(_xlpm.d,_xlpm.k))</f>
        <v>0</v>
      </c>
      <c r="C84" s="1">
        <f>_xlfn.LET(_xlpm.d,$G84,_xlpm.k,_xlfn.CONCAT(LEFT(TRIM(C$1),1),"*"),COUNTIF(_xlpm.d,_xlpm.k))</f>
        <v>0</v>
      </c>
      <c r="D84" s="1">
        <f>_xlfn.LET(_xlpm.d,$G84,_xlpm.k,_xlfn.CONCAT(LEFT(TRIM(D$1),1),"*"),COUNTIF(_xlpm.d,_xlpm.k))</f>
        <v>0</v>
      </c>
      <c r="E84" s="1">
        <f t="shared" si="18"/>
        <v>0.30102999566398114</v>
      </c>
      <c r="F84" s="7">
        <v>1</v>
      </c>
      <c r="G84" s="9" t="s">
        <v>1781</v>
      </c>
      <c r="H84" s="4" cm="1">
        <f t="array" ref="H84">F84/freq.sum.r6e</f>
        <v>7.9214195183776928E-5</v>
      </c>
      <c r="I84" s="1" t="str">
        <f t="shared" si="19"/>
        <v>həʊ</v>
      </c>
      <c r="J84" s="1" t="str">
        <f t="shared" si="20"/>
        <v>ho</v>
      </c>
      <c r="K84" s="10">
        <f t="shared" si="21"/>
        <v>3</v>
      </c>
      <c r="L84" s="1">
        <f t="shared" si="22"/>
        <v>2</v>
      </c>
      <c r="M84" s="10">
        <f t="shared" si="23"/>
        <v>3</v>
      </c>
      <c r="N84" s="1" t="str">
        <f t="shared" si="24"/>
        <v>~ho~</v>
      </c>
      <c r="O84" s="1" t="str">
        <f t="shared" si="25"/>
        <v>[həʊ]</v>
      </c>
      <c r="P84" s="3" cm="1">
        <f t="array" ref="P84">SUM(_xlfn._xlws.FILTER($H$2:$H$2454,_xlfn.MAP($N$2:$N$2454,_xlfn.LAMBDA(_xlpm.x,_xlpm.x=$N84))))</f>
        <v>2.6932826362484155E-3</v>
      </c>
      <c r="Q84" s="4">
        <f t="shared" si="26"/>
        <v>2.9411764705882353E-2</v>
      </c>
      <c r="R84" s="6" cm="1">
        <f t="array" ref="R84">SUM(_xlfn._xlws.FILTER($H$2:$H$2454,_xlfn.MAP($O$2:$O$2454,_xlfn.LAMBDA(_xlpm.x,_xlpm.x=$O84))))</f>
        <v>7.9214195183776928E-5</v>
      </c>
      <c r="S84" s="4">
        <f t="shared" si="27"/>
        <v>1</v>
      </c>
      <c r="T84" s="4">
        <f t="shared" si="28"/>
        <v>1.2023482135687125E-2</v>
      </c>
      <c r="U84" s="4">
        <f t="shared" si="29"/>
        <v>5.7142857142857148E-2</v>
      </c>
      <c r="V84" s="4">
        <f t="shared" si="30"/>
        <v>-1.5314789170422551</v>
      </c>
      <c r="W84" s="4" t="s">
        <v>5119</v>
      </c>
      <c r="X84" s="2" cm="1">
        <f t="array" ref="X84">SUM(_xlfn._xlws.FILTER($F$2:$F$2454,_xlfn.MAP($W$2:$W$2454,_xlfn.LAMBDA(_xlpm.x,_xlpm.x=$W84))))</f>
        <v>1157</v>
      </c>
      <c r="Y84" s="11">
        <f t="shared" si="31"/>
        <v>8.6430423509075197E-4</v>
      </c>
      <c r="Z84" s="4" t="s">
        <v>5115</v>
      </c>
      <c r="AA84" s="2" cm="1">
        <f t="array" ref="AA84">SUM(_xlfn._xlws.FILTER($F$2:$F$2454,_xlfn.MAP($Z$2:$Z$2454,_xlfn.LAMBDA(_xlpm.x,_xlpm.x=$Z84))))</f>
        <v>73</v>
      </c>
      <c r="AB84" s="11">
        <f t="shared" si="32"/>
        <v>1.3698630136986301E-2</v>
      </c>
      <c r="AC84" s="11">
        <f t="shared" si="33"/>
        <v>-1.2000104988312936</v>
      </c>
      <c r="AG84" s="2"/>
      <c r="AL84" s="2"/>
      <c r="AM84" s="2"/>
    </row>
    <row r="85" spans="1:39">
      <c r="A85" s="1" t="str">
        <f t="shared" si="17"/>
        <v>~ge~ : [ʒ]</v>
      </c>
      <c r="B85" s="1">
        <f>_xlfn.LET(_xlpm.d,$G85,_xlpm.k,_xlfn.CONCAT(LEFT(TRIM(B$1),1),"*"),COUNTIF(_xlpm.d,_xlpm.k))</f>
        <v>0</v>
      </c>
      <c r="C85" s="1">
        <f>_xlfn.LET(_xlpm.d,$G85,_xlpm.k,_xlfn.CONCAT(LEFT(TRIM(C$1),1),"*"),COUNTIF(_xlpm.d,_xlpm.k))</f>
        <v>0</v>
      </c>
      <c r="D85" s="1">
        <f>_xlfn.LET(_xlpm.d,$G85,_xlpm.k,_xlfn.CONCAT(LEFT(TRIM(D$1),1),"*"),COUNTIF(_xlpm.d,_xlpm.k))</f>
        <v>0</v>
      </c>
      <c r="E85" s="1">
        <f t="shared" si="18"/>
        <v>0.47712125471966244</v>
      </c>
      <c r="F85" s="7">
        <v>2</v>
      </c>
      <c r="G85" s="9" t="s">
        <v>1717</v>
      </c>
      <c r="H85" s="4" cm="1">
        <f t="array" ref="H85">F85/freq.sum.r6e</f>
        <v>1.5842839036755386E-4</v>
      </c>
      <c r="I85" s="4" t="str">
        <f t="shared" si="19"/>
        <v>ʒ</v>
      </c>
      <c r="J85" s="4" t="str">
        <f t="shared" si="20"/>
        <v>ge</v>
      </c>
      <c r="K85" s="10">
        <f t="shared" si="21"/>
        <v>1</v>
      </c>
      <c r="L85" s="1">
        <f t="shared" si="22"/>
        <v>2</v>
      </c>
      <c r="M85" s="10">
        <f t="shared" si="23"/>
        <v>2</v>
      </c>
      <c r="N85" s="1" t="str">
        <f t="shared" si="24"/>
        <v>~ge~</v>
      </c>
      <c r="O85" s="1" t="str">
        <f t="shared" si="25"/>
        <v>[ʒ]</v>
      </c>
      <c r="P85" s="3" cm="1">
        <f t="array" ref="P85">SUM(_xlfn._xlws.FILTER($H$2:$H$2454,_xlfn.MAP($N$2:$N$2454,_xlfn.LAMBDA(_xlpm.x,_xlpm.x=$N85))))</f>
        <v>5.1489226869455007E-3</v>
      </c>
      <c r="Q85" s="4">
        <f t="shared" si="26"/>
        <v>3.0769230769230767E-2</v>
      </c>
      <c r="R85" s="6" cm="1">
        <f t="array" ref="R85">SUM(_xlfn._xlws.FILTER($H$2:$H$2454,_xlfn.MAP($O$2:$O$2454,_xlfn.LAMBDA(_xlpm.x,_xlpm.x=$O85))))</f>
        <v>1.5842839036755386E-4</v>
      </c>
      <c r="S85" s="4">
        <f t="shared" si="27"/>
        <v>1</v>
      </c>
      <c r="T85" s="4">
        <f t="shared" si="28"/>
        <v>1.7149589162919792E-2</v>
      </c>
      <c r="U85" s="4">
        <f t="shared" si="29"/>
        <v>5.9701492537313439E-2</v>
      </c>
      <c r="V85" s="4">
        <f t="shared" si="30"/>
        <v>-1.5118833609788744</v>
      </c>
      <c r="W85" s="4" t="s">
        <v>5121</v>
      </c>
      <c r="X85" s="2" cm="1">
        <f t="array" ref="X85">SUM(_xlfn._xlws.FILTER($F$2:$F$2454,_xlfn.MAP($W$2:$W$2454,_xlfn.LAMBDA(_xlpm.x,_xlpm.x=$W85))))</f>
        <v>2896</v>
      </c>
      <c r="Y85" s="11">
        <f t="shared" si="31"/>
        <v>6.9060773480662981E-4</v>
      </c>
      <c r="Z85" s="4"/>
      <c r="AA85" s="2" cm="1">
        <f t="array" ref="AA85">SUM(_xlfn._xlws.FILTER($F$2:$F$2454,_xlfn.MAP($Z$2:$Z$2454,_xlfn.LAMBDA(_xlpm.x,_xlpm.x=$Z85))))</f>
        <v>3871</v>
      </c>
      <c r="AB85" s="11">
        <f t="shared" si="32"/>
        <v>5.1666236114699044E-4</v>
      </c>
      <c r="AC85" s="11">
        <f t="shared" si="33"/>
        <v>0.12602461379384577</v>
      </c>
      <c r="AG85" s="2"/>
      <c r="AL85" s="2"/>
      <c r="AM85" s="2"/>
    </row>
    <row r="86" spans="1:39">
      <c r="A86" s="1" t="str">
        <f t="shared" si="17"/>
        <v>~me~ : [mɜ]</v>
      </c>
      <c r="B86" s="1">
        <f>_xlfn.LET(_xlpm.d,$G86,_xlpm.k,_xlfn.CONCAT(LEFT(TRIM(B$1),1),"*"),COUNTIF(_xlpm.d,_xlpm.k))</f>
        <v>0</v>
      </c>
      <c r="C86" s="1">
        <f>_xlfn.LET(_xlpm.d,$G86,_xlpm.k,_xlfn.CONCAT(LEFT(TRIM(C$1),1),"*"),COUNTIF(_xlpm.d,_xlpm.k))</f>
        <v>1</v>
      </c>
      <c r="D86" s="1">
        <f>_xlfn.LET(_xlpm.d,$G86,_xlpm.k,_xlfn.CONCAT(LEFT(TRIM(D$1),1),"*"),COUNTIF(_xlpm.d,_xlpm.k))</f>
        <v>0</v>
      </c>
      <c r="E86" s="1">
        <f t="shared" si="18"/>
        <v>0.47712125471966244</v>
      </c>
      <c r="F86" s="7">
        <v>2</v>
      </c>
      <c r="G86" s="9" t="s">
        <v>1786</v>
      </c>
      <c r="H86" s="4" cm="1">
        <f t="array" ref="H86">F86/freq.sum.r6e</f>
        <v>1.5842839036755386E-4</v>
      </c>
      <c r="I86" s="4" t="str">
        <f t="shared" si="19"/>
        <v>mɜ</v>
      </c>
      <c r="J86" s="4" t="str">
        <f t="shared" si="20"/>
        <v>me</v>
      </c>
      <c r="K86" s="10">
        <f t="shared" si="21"/>
        <v>2</v>
      </c>
      <c r="L86" s="1">
        <f t="shared" si="22"/>
        <v>2</v>
      </c>
      <c r="M86" s="10">
        <f t="shared" si="23"/>
        <v>2</v>
      </c>
      <c r="N86" s="1" t="str">
        <f t="shared" si="24"/>
        <v>~me~</v>
      </c>
      <c r="O86" s="1" t="str">
        <f t="shared" si="25"/>
        <v>[mɜ]</v>
      </c>
      <c r="P86" s="3" cm="1">
        <f t="array" ref="P86">SUM(_xlfn._xlws.FILTER($H$2:$H$2454,_xlfn.MAP($N$2:$N$2454,_xlfn.LAMBDA(_xlpm.x,_xlpm.x=$N86))))</f>
        <v>9.2680608365019006E-3</v>
      </c>
      <c r="Q86" s="4">
        <f t="shared" si="26"/>
        <v>1.7094017094017092E-2</v>
      </c>
      <c r="R86" s="6" cm="1">
        <f t="array" ref="R86">SUM(_xlfn._xlws.FILTER($H$2:$H$2454,_xlfn.MAP($O$2:$O$2454,_xlfn.LAMBDA(_xlpm.x,_xlpm.x=$O86))))</f>
        <v>3.1685678073510771E-4</v>
      </c>
      <c r="S86" s="4">
        <f t="shared" si="27"/>
        <v>0.5</v>
      </c>
      <c r="T86" s="4">
        <f t="shared" si="28"/>
        <v>9.4960535034349248E-3</v>
      </c>
      <c r="U86" s="4">
        <f t="shared" si="29"/>
        <v>3.3057851239669415E-2</v>
      </c>
      <c r="V86" s="4">
        <f t="shared" si="30"/>
        <v>-1.4661258704181992</v>
      </c>
      <c r="W86" s="4" t="s">
        <v>5121</v>
      </c>
      <c r="X86" s="2" cm="1">
        <f t="array" ref="X86">SUM(_xlfn._xlws.FILTER($F$2:$F$2454,_xlfn.MAP($W$2:$W$2454,_xlfn.LAMBDA(_xlpm.x,_xlpm.x=$W86))))</f>
        <v>2896</v>
      </c>
      <c r="Y86" s="11">
        <f t="shared" si="31"/>
        <v>6.9060773480662981E-4</v>
      </c>
      <c r="Z86" s="4" t="s">
        <v>5112</v>
      </c>
      <c r="AA86" s="2" cm="1">
        <f t="array" ref="AA86">SUM(_xlfn._xlws.FILTER($F$2:$F$2454,_xlfn.MAP($Z$2:$Z$2454,_xlfn.LAMBDA(_xlpm.x,_xlpm.x=$Z86))))</f>
        <v>192</v>
      </c>
      <c r="AB86" s="11">
        <f t="shared" si="32"/>
        <v>1.0416666666666666E-2</v>
      </c>
      <c r="AC86" s="11">
        <f t="shared" si="33"/>
        <v>-1.1784973288215597</v>
      </c>
      <c r="AG86" s="2"/>
      <c r="AL86" s="2"/>
      <c r="AM86" s="2"/>
    </row>
    <row r="87" spans="1:39">
      <c r="A87" s="1" t="str">
        <f t="shared" si="17"/>
        <v>~co~ : [kəʊ]</v>
      </c>
      <c r="B87" s="1">
        <f>_xlfn.LET(_xlpm.d,$G87,_xlpm.k,_xlfn.CONCAT(LEFT(TRIM(B$1),1),"*"),COUNTIF(_xlpm.d,_xlpm.k))</f>
        <v>0</v>
      </c>
      <c r="C87" s="1">
        <f>_xlfn.LET(_xlpm.d,$G87,_xlpm.k,_xlfn.CONCAT(LEFT(TRIM(C$1),1),"*"),COUNTIF(_xlpm.d,_xlpm.k))</f>
        <v>0</v>
      </c>
      <c r="D87" s="1">
        <f>_xlfn.LET(_xlpm.d,$G87,_xlpm.k,_xlfn.CONCAT(LEFT(TRIM(D$1),1),"*"),COUNTIF(_xlpm.d,_xlpm.k))</f>
        <v>0</v>
      </c>
      <c r="E87" s="1">
        <f t="shared" si="18"/>
        <v>0.77815125038364352</v>
      </c>
      <c r="F87" s="7">
        <v>5</v>
      </c>
      <c r="G87" s="9" t="s">
        <v>2046</v>
      </c>
      <c r="H87" s="4" cm="1">
        <f t="array" ref="H87">F87/freq.sum.r6e</f>
        <v>3.9607097591888465E-4</v>
      </c>
      <c r="I87" s="4" t="str">
        <f t="shared" si="19"/>
        <v>kəʊ</v>
      </c>
      <c r="J87" s="4" t="str">
        <f t="shared" si="20"/>
        <v>co</v>
      </c>
      <c r="K87" s="10">
        <f t="shared" si="21"/>
        <v>3</v>
      </c>
      <c r="L87" s="1">
        <f t="shared" si="22"/>
        <v>2</v>
      </c>
      <c r="M87" s="10">
        <f t="shared" si="23"/>
        <v>3</v>
      </c>
      <c r="N87" s="1" t="str">
        <f t="shared" si="24"/>
        <v>~co~</v>
      </c>
      <c r="O87" s="1" t="str">
        <f t="shared" si="25"/>
        <v>[kəʊ]</v>
      </c>
      <c r="P87" s="3" cm="1">
        <f t="array" ref="P87">SUM(_xlfn._xlws.FILTER($H$2:$H$2454,_xlfn.MAP($N$2:$N$2454,_xlfn.LAMBDA(_xlpm.x,_xlpm.x=$N87))))</f>
        <v>1.3545627376425855E-2</v>
      </c>
      <c r="Q87" s="4">
        <f t="shared" si="26"/>
        <v>2.9239766081871343E-2</v>
      </c>
      <c r="R87" s="6" cm="1">
        <f t="array" ref="R87">SUM(_xlfn._xlws.FILTER($H$2:$H$2454,_xlfn.MAP($O$2:$O$2454,_xlfn.LAMBDA(_xlpm.x,_xlpm.x=$O87))))</f>
        <v>4.7528517110266159E-4</v>
      </c>
      <c r="S87" s="4">
        <f t="shared" si="27"/>
        <v>0.83333333333333326</v>
      </c>
      <c r="T87" s="4">
        <f t="shared" si="28"/>
        <v>3.0729061178233551E-2</v>
      </c>
      <c r="U87" s="4">
        <f t="shared" si="29"/>
        <v>5.6497175141242938E-2</v>
      </c>
      <c r="V87" s="4">
        <f t="shared" si="30"/>
        <v>-1.4548448600085102</v>
      </c>
      <c r="W87" s="4" t="s">
        <v>5119</v>
      </c>
      <c r="X87" s="2" cm="1">
        <f t="array" ref="X87">SUM(_xlfn._xlws.FILTER($F$2:$F$2454,_xlfn.MAP($W$2:$W$2454,_xlfn.LAMBDA(_xlpm.x,_xlpm.x=$W87))))</f>
        <v>1157</v>
      </c>
      <c r="Y87" s="11">
        <f t="shared" si="31"/>
        <v>4.3215211754537601E-3</v>
      </c>
      <c r="Z87" s="4" t="s">
        <v>5115</v>
      </c>
      <c r="AA87" s="2" cm="1">
        <f t="array" ref="AA87">SUM(_xlfn._xlws.FILTER($F$2:$F$2454,_xlfn.MAP($Z$2:$Z$2454,_xlfn.LAMBDA(_xlpm.x,_xlpm.x=$Z87))))</f>
        <v>73</v>
      </c>
      <c r="AB87" s="11">
        <f t="shared" si="32"/>
        <v>6.8493150684931503E-2</v>
      </c>
      <c r="AC87" s="11">
        <f t="shared" si="33"/>
        <v>-1.2000104988312936</v>
      </c>
      <c r="AG87" s="2"/>
      <c r="AL87" s="2"/>
      <c r="AM87" s="2"/>
    </row>
    <row r="88" spans="1:39">
      <c r="A88" s="1" t="str">
        <f t="shared" si="17"/>
        <v>~ne~ : [nɜ]</v>
      </c>
      <c r="B88" s="1">
        <f>_xlfn.LET(_xlpm.d,$G88,_xlpm.k,_xlfn.CONCAT(LEFT(TRIM(B$1),1),"*"),COUNTIF(_xlpm.d,_xlpm.k))</f>
        <v>0</v>
      </c>
      <c r="C88" s="1">
        <f>_xlfn.LET(_xlpm.d,$G88,_xlpm.k,_xlfn.CONCAT(LEFT(TRIM(C$1),1),"*"),COUNTIF(_xlpm.d,_xlpm.k))</f>
        <v>0</v>
      </c>
      <c r="D88" s="1">
        <f>_xlfn.LET(_xlpm.d,$G88,_xlpm.k,_xlfn.CONCAT(LEFT(TRIM(D$1),1),"*"),COUNTIF(_xlpm.d,_xlpm.k))</f>
        <v>1</v>
      </c>
      <c r="E88" s="1">
        <f t="shared" si="18"/>
        <v>0.47712125471966244</v>
      </c>
      <c r="F88" s="7">
        <v>2</v>
      </c>
      <c r="G88" s="9" t="s">
        <v>1780</v>
      </c>
      <c r="H88" s="4" cm="1">
        <f t="array" ref="H88">F88/freq.sum.r6e</f>
        <v>1.5842839036755386E-4</v>
      </c>
      <c r="I88" s="4" t="str">
        <f t="shared" si="19"/>
        <v>nɜ</v>
      </c>
      <c r="J88" s="4" t="str">
        <f t="shared" si="20"/>
        <v>ne</v>
      </c>
      <c r="K88" s="10">
        <f t="shared" si="21"/>
        <v>2</v>
      </c>
      <c r="L88" s="1">
        <f t="shared" si="22"/>
        <v>2</v>
      </c>
      <c r="M88" s="10">
        <f t="shared" si="23"/>
        <v>2</v>
      </c>
      <c r="N88" s="1" t="str">
        <f t="shared" si="24"/>
        <v>~ne~</v>
      </c>
      <c r="O88" s="1" t="str">
        <f t="shared" si="25"/>
        <v>[nɜ]</v>
      </c>
      <c r="P88" s="3" cm="1">
        <f t="array" ref="P88">SUM(_xlfn._xlws.FILTER($H$2:$H$2454,_xlfn.MAP($N$2:$N$2454,_xlfn.LAMBDA(_xlpm.x,_xlpm.x=$N88))))</f>
        <v>8.7135614702154619E-3</v>
      </c>
      <c r="Q88" s="4">
        <f t="shared" si="26"/>
        <v>1.8181818181818181E-2</v>
      </c>
      <c r="R88" s="6" cm="1">
        <f t="array" ref="R88">SUM(_xlfn._xlws.FILTER($H$2:$H$2454,_xlfn.MAP($O$2:$O$2454,_xlfn.LAMBDA(_xlpm.x,_xlpm.x=$O88))))</f>
        <v>3.1685678073510771E-4</v>
      </c>
      <c r="S88" s="4">
        <f t="shared" si="27"/>
        <v>0.5</v>
      </c>
      <c r="T88" s="4">
        <f t="shared" si="28"/>
        <v>1.0079144508031808E-2</v>
      </c>
      <c r="U88" s="4">
        <f t="shared" si="29"/>
        <v>3.5087719298245612E-2</v>
      </c>
      <c r="V88" s="4">
        <f t="shared" si="30"/>
        <v>-1.4393326938302626</v>
      </c>
      <c r="W88" s="4" t="s">
        <v>5121</v>
      </c>
      <c r="X88" s="2" cm="1">
        <f t="array" ref="X88">SUM(_xlfn._xlws.FILTER($F$2:$F$2454,_xlfn.MAP($W$2:$W$2454,_xlfn.LAMBDA(_xlpm.x,_xlpm.x=$W88))))</f>
        <v>2896</v>
      </c>
      <c r="Y88" s="11">
        <f t="shared" si="31"/>
        <v>6.9060773480662981E-4</v>
      </c>
      <c r="Z88" s="4" t="s">
        <v>5112</v>
      </c>
      <c r="AA88" s="2" cm="1">
        <f t="array" ref="AA88">SUM(_xlfn._xlws.FILTER($F$2:$F$2454,_xlfn.MAP($Z$2:$Z$2454,_xlfn.LAMBDA(_xlpm.x,_xlpm.x=$Z88))))</f>
        <v>192</v>
      </c>
      <c r="AB88" s="11">
        <f t="shared" si="32"/>
        <v>1.0416666666666666E-2</v>
      </c>
      <c r="AC88" s="11">
        <f t="shared" si="33"/>
        <v>-1.1784973288215597</v>
      </c>
      <c r="AG88" s="2"/>
      <c r="AL88" s="2"/>
      <c r="AM88" s="2"/>
    </row>
    <row r="89" spans="1:39">
      <c r="A89" s="1" t="str">
        <f t="shared" si="17"/>
        <v>~di~ : [dɜ]</v>
      </c>
      <c r="B89" s="1">
        <f>_xlfn.LET(_xlpm.d,$G89,_xlpm.k,_xlfn.CONCAT(LEFT(TRIM(B$1),1),"*"),COUNTIF(_xlpm.d,_xlpm.k))</f>
        <v>0</v>
      </c>
      <c r="C89" s="1">
        <f>_xlfn.LET(_xlpm.d,$G89,_xlpm.k,_xlfn.CONCAT(LEFT(TRIM(C$1),1),"*"),COUNTIF(_xlpm.d,_xlpm.k))</f>
        <v>0</v>
      </c>
      <c r="D89" s="1">
        <f>_xlfn.LET(_xlpm.d,$G89,_xlpm.k,_xlfn.CONCAT(LEFT(TRIM(D$1),1),"*"),COUNTIF(_xlpm.d,_xlpm.k))</f>
        <v>0</v>
      </c>
      <c r="E89" s="1">
        <f t="shared" si="18"/>
        <v>0.47712125471966244</v>
      </c>
      <c r="F89" s="7">
        <v>2</v>
      </c>
      <c r="G89" s="9" t="s">
        <v>1769</v>
      </c>
      <c r="H89" s="4" cm="1">
        <f t="array" ref="H89">F89/freq.sum.r6e</f>
        <v>1.5842839036755386E-4</v>
      </c>
      <c r="I89" s="4" t="str">
        <f t="shared" si="19"/>
        <v>dɜ</v>
      </c>
      <c r="J89" s="4" t="str">
        <f t="shared" si="20"/>
        <v>di</v>
      </c>
      <c r="K89" s="10">
        <f t="shared" si="21"/>
        <v>2</v>
      </c>
      <c r="L89" s="1">
        <f t="shared" si="22"/>
        <v>2</v>
      </c>
      <c r="M89" s="10">
        <f t="shared" si="23"/>
        <v>2</v>
      </c>
      <c r="N89" s="1" t="str">
        <f t="shared" si="24"/>
        <v>~di~</v>
      </c>
      <c r="O89" s="1" t="str">
        <f t="shared" si="25"/>
        <v>[dɜ]</v>
      </c>
      <c r="P89" s="3" cm="1">
        <f t="array" ref="P89">SUM(_xlfn._xlws.FILTER($H$2:$H$2454,_xlfn.MAP($N$2:$N$2454,_xlfn.LAMBDA(_xlpm.x,_xlpm.x=$N89))))</f>
        <v>8.2382762991128015E-3</v>
      </c>
      <c r="Q89" s="4">
        <f t="shared" si="26"/>
        <v>1.9230769230769228E-2</v>
      </c>
      <c r="R89" s="6" cm="1">
        <f t="array" ref="R89">SUM(_xlfn._xlws.FILTER($H$2:$H$2454,_xlfn.MAP($O$2:$O$2454,_xlfn.LAMBDA(_xlpm.x,_xlpm.x=$O89))))</f>
        <v>3.1685678073510771E-4</v>
      </c>
      <c r="S89" s="4">
        <f t="shared" si="27"/>
        <v>0.5</v>
      </c>
      <c r="T89" s="4">
        <f t="shared" si="28"/>
        <v>1.0639096980700239E-2</v>
      </c>
      <c r="U89" s="4">
        <f t="shared" si="29"/>
        <v>3.7037037037037028E-2</v>
      </c>
      <c r="V89" s="4">
        <f t="shared" si="30"/>
        <v>-1.414973347970818</v>
      </c>
      <c r="W89" s="4" t="s">
        <v>5110</v>
      </c>
      <c r="X89" s="2" cm="1">
        <f t="array" ref="X89">SUM(_xlfn._xlws.FILTER($F$2:$F$2454,_xlfn.MAP($W$2:$W$2454,_xlfn.LAMBDA(_xlpm.x,_xlpm.x=$W89))))</f>
        <v>1594</v>
      </c>
      <c r="Y89" s="11">
        <f t="shared" si="31"/>
        <v>1.2547051442910915E-3</v>
      </c>
      <c r="Z89" s="4" t="s">
        <v>5112</v>
      </c>
      <c r="AA89" s="2" cm="1">
        <f t="array" ref="AA89">SUM(_xlfn._xlws.FILTER($F$2:$F$2454,_xlfn.MAP($Z$2:$Z$2454,_xlfn.LAMBDA(_xlpm.x,_xlpm.x=$Z89))))</f>
        <v>192</v>
      </c>
      <c r="AB89" s="11">
        <f t="shared" si="32"/>
        <v>1.0416666666666666E-2</v>
      </c>
      <c r="AC89" s="11">
        <f t="shared" si="33"/>
        <v>-0.91918708835654395</v>
      </c>
      <c r="AG89" s="2"/>
      <c r="AL89" s="2"/>
      <c r="AM89" s="2"/>
    </row>
    <row r="90" spans="1:39">
      <c r="A90" s="1" t="str">
        <f t="shared" si="17"/>
        <v>~bo~ : [bəʊ]</v>
      </c>
      <c r="B90" s="1">
        <f>_xlfn.LET(_xlpm.d,$G90,_xlpm.k,_xlfn.CONCAT(LEFT(TRIM(B$1),1),"*"),COUNTIF(_xlpm.d,_xlpm.k))</f>
        <v>0</v>
      </c>
      <c r="C90" s="1">
        <f>_xlfn.LET(_xlpm.d,$G90,_xlpm.k,_xlfn.CONCAT(LEFT(TRIM(C$1),1),"*"),COUNTIF(_xlpm.d,_xlpm.k))</f>
        <v>0</v>
      </c>
      <c r="D90" s="1">
        <f>_xlfn.LET(_xlpm.d,$G90,_xlpm.k,_xlfn.CONCAT(LEFT(TRIM(D$1),1),"*"),COUNTIF(_xlpm.d,_xlpm.k))</f>
        <v>0</v>
      </c>
      <c r="E90" s="1">
        <f t="shared" si="18"/>
        <v>0.30102999566398114</v>
      </c>
      <c r="F90" s="7">
        <v>1</v>
      </c>
      <c r="G90" s="9" t="s">
        <v>1940</v>
      </c>
      <c r="H90" s="4" cm="1">
        <f t="array" ref="H90">F90/freq.sum.r6e</f>
        <v>7.9214195183776928E-5</v>
      </c>
      <c r="I90" s="1" t="str">
        <f t="shared" si="19"/>
        <v>bəʊ</v>
      </c>
      <c r="J90" s="1" t="str">
        <f t="shared" si="20"/>
        <v>bo</v>
      </c>
      <c r="K90" s="10">
        <f t="shared" si="21"/>
        <v>3</v>
      </c>
      <c r="L90" s="1">
        <f t="shared" si="22"/>
        <v>2</v>
      </c>
      <c r="M90" s="10">
        <f t="shared" si="23"/>
        <v>3</v>
      </c>
      <c r="N90" s="1" t="str">
        <f t="shared" si="24"/>
        <v>~bo~</v>
      </c>
      <c r="O90" s="1" t="str">
        <f t="shared" si="25"/>
        <v>[bəʊ]</v>
      </c>
      <c r="P90" s="3" cm="1">
        <f t="array" ref="P90">SUM(_xlfn._xlws.FILTER($H$2:$H$2454,_xlfn.MAP($N$2:$N$2454,_xlfn.LAMBDA(_xlpm.x,_xlpm.x=$N90))))</f>
        <v>2.0595690747781999E-3</v>
      </c>
      <c r="Q90" s="4">
        <f t="shared" si="26"/>
        <v>3.8461538461538464E-2</v>
      </c>
      <c r="R90" s="6" cm="1">
        <f t="array" ref="R90">SUM(_xlfn._xlws.FILTER($H$2:$H$2454,_xlfn.MAP($O$2:$O$2454,_xlfn.LAMBDA(_xlpm.x,_xlpm.x=$O90))))</f>
        <v>7.9214195183776928E-5</v>
      </c>
      <c r="S90" s="4">
        <f t="shared" si="27"/>
        <v>1</v>
      </c>
      <c r="T90" s="4">
        <f t="shared" si="28"/>
        <v>1.5585995361075902E-2</v>
      </c>
      <c r="U90" s="4">
        <f t="shared" si="29"/>
        <v>7.407407407407407E-2</v>
      </c>
      <c r="V90" s="4">
        <f t="shared" si="30"/>
        <v>-1.414973347970818</v>
      </c>
      <c r="W90" s="4" t="s">
        <v>5119</v>
      </c>
      <c r="X90" s="2" cm="1">
        <f t="array" ref="X90">SUM(_xlfn._xlws.FILTER($F$2:$F$2454,_xlfn.MAP($W$2:$W$2454,_xlfn.LAMBDA(_xlpm.x,_xlpm.x=$W90))))</f>
        <v>1157</v>
      </c>
      <c r="Y90" s="11">
        <f t="shared" si="31"/>
        <v>8.6430423509075197E-4</v>
      </c>
      <c r="Z90" s="4" t="s">
        <v>5115</v>
      </c>
      <c r="AA90" s="2" cm="1">
        <f t="array" ref="AA90">SUM(_xlfn._xlws.FILTER($F$2:$F$2454,_xlfn.MAP($Z$2:$Z$2454,_xlfn.LAMBDA(_xlpm.x,_xlpm.x=$Z90))))</f>
        <v>73</v>
      </c>
      <c r="AB90" s="11">
        <f t="shared" si="32"/>
        <v>1.3698630136986301E-2</v>
      </c>
      <c r="AC90" s="11">
        <f t="shared" si="33"/>
        <v>-1.2000104988312936</v>
      </c>
      <c r="AG90" s="2"/>
      <c r="AL90" s="2"/>
      <c r="AM90" s="2"/>
    </row>
    <row r="91" spans="1:39">
      <c r="A91" s="1" t="str">
        <f t="shared" si="17"/>
        <v>~du~ : [dʊ]</v>
      </c>
      <c r="B91" s="1">
        <f>_xlfn.LET(_xlpm.d,$G91,_xlpm.k,_xlfn.CONCAT(LEFT(TRIM(B$1),1),"*"),COUNTIF(_xlpm.d,_xlpm.k))</f>
        <v>0</v>
      </c>
      <c r="C91" s="1">
        <f>_xlfn.LET(_xlpm.d,$G91,_xlpm.k,_xlfn.CONCAT(LEFT(TRIM(C$1),1),"*"),COUNTIF(_xlpm.d,_xlpm.k))</f>
        <v>0</v>
      </c>
      <c r="D91" s="1">
        <f>_xlfn.LET(_xlpm.d,$G91,_xlpm.k,_xlfn.CONCAT(LEFT(TRIM(D$1),1),"*"),COUNTIF(_xlpm.d,_xlpm.k))</f>
        <v>0</v>
      </c>
      <c r="E91" s="1">
        <f t="shared" si="18"/>
        <v>0.30102999566398114</v>
      </c>
      <c r="F91" s="7">
        <v>1</v>
      </c>
      <c r="G91" s="9" t="s">
        <v>1742</v>
      </c>
      <c r="H91" s="4" cm="1">
        <f t="array" ref="H91">F91/freq.sum.r6e</f>
        <v>7.9214195183776928E-5</v>
      </c>
      <c r="I91" s="1" t="str">
        <f t="shared" si="19"/>
        <v>dʊ</v>
      </c>
      <c r="J91" s="1" t="str">
        <f t="shared" si="20"/>
        <v>du</v>
      </c>
      <c r="K91" s="10">
        <f t="shared" si="21"/>
        <v>2</v>
      </c>
      <c r="L91" s="1">
        <f t="shared" si="22"/>
        <v>2</v>
      </c>
      <c r="M91" s="10">
        <f t="shared" si="23"/>
        <v>2</v>
      </c>
      <c r="N91" s="1" t="str">
        <f t="shared" si="24"/>
        <v>~du~</v>
      </c>
      <c r="O91" s="1" t="str">
        <f t="shared" si="25"/>
        <v>[dʊ]</v>
      </c>
      <c r="P91" s="3" cm="1">
        <f t="array" ref="P91">SUM(_xlfn._xlws.FILTER($H$2:$H$2454,_xlfn.MAP($N$2:$N$2454,_xlfn.LAMBDA(_xlpm.x,_xlpm.x=$N91))))</f>
        <v>2.0595690747782004E-3</v>
      </c>
      <c r="Q91" s="4">
        <f t="shared" si="26"/>
        <v>3.8461538461538457E-2</v>
      </c>
      <c r="R91" s="6" cm="1">
        <f t="array" ref="R91">SUM(_xlfn._xlws.FILTER($H$2:$H$2454,_xlfn.MAP($O$2:$O$2454,_xlfn.LAMBDA(_xlpm.x,_xlpm.x=$O91))))</f>
        <v>7.9214195183776928E-5</v>
      </c>
      <c r="S91" s="4">
        <f t="shared" si="27"/>
        <v>1</v>
      </c>
      <c r="T91" s="4">
        <f t="shared" si="28"/>
        <v>1.3425045672512077E-2</v>
      </c>
      <c r="U91" s="4">
        <f t="shared" si="29"/>
        <v>7.4074074074074056E-2</v>
      </c>
      <c r="V91" s="4">
        <f t="shared" si="30"/>
        <v>-1.414973347970818</v>
      </c>
      <c r="W91" s="4" t="s">
        <v>5111</v>
      </c>
      <c r="X91" s="2" cm="1">
        <f t="array" ref="X91">SUM(_xlfn._xlws.FILTER($F$2:$F$2454,_xlfn.MAP($W$2:$W$2454,_xlfn.LAMBDA(_xlpm.x,_xlpm.x=$W91))))</f>
        <v>566</v>
      </c>
      <c r="Y91" s="11">
        <f t="shared" si="31"/>
        <v>1.7667844522968198E-3</v>
      </c>
      <c r="Z91" s="4" t="s">
        <v>5116</v>
      </c>
      <c r="AA91" s="2" cm="1">
        <f t="array" ref="AA91">SUM(_xlfn._xlws.FILTER($F$2:$F$2454,_xlfn.MAP($Z$2:$Z$2454,_xlfn.LAMBDA(_xlpm.x,_xlpm.x=$Z91))))</f>
        <v>96</v>
      </c>
      <c r="AB91" s="11">
        <f t="shared" si="32"/>
        <v>1.0416666666666666E-2</v>
      </c>
      <c r="AC91" s="11">
        <f t="shared" si="33"/>
        <v>-0.77054519814870304</v>
      </c>
      <c r="AG91" s="2"/>
      <c r="AL91" s="2"/>
      <c r="AM91" s="2"/>
    </row>
    <row r="92" spans="1:39">
      <c r="A92" s="1" t="str">
        <f t="shared" si="17"/>
        <v>~so~ : [səʊ]</v>
      </c>
      <c r="B92" s="1">
        <f>_xlfn.LET(_xlpm.d,$G92,_xlpm.k,_xlfn.CONCAT(LEFT(TRIM(B$1),1),"*"),COUNTIF(_xlpm.d,_xlpm.k))</f>
        <v>0</v>
      </c>
      <c r="C92" s="1">
        <f>_xlfn.LET(_xlpm.d,$G92,_xlpm.k,_xlfn.CONCAT(LEFT(TRIM(C$1),1),"*"),COUNTIF(_xlpm.d,_xlpm.k))</f>
        <v>0</v>
      </c>
      <c r="D92" s="1">
        <f>_xlfn.LET(_xlpm.d,$G92,_xlpm.k,_xlfn.CONCAT(LEFT(TRIM(D$1),1),"*"),COUNTIF(_xlpm.d,_xlpm.k))</f>
        <v>0</v>
      </c>
      <c r="E92" s="1">
        <f t="shared" si="18"/>
        <v>0.47712125471966244</v>
      </c>
      <c r="F92" s="7">
        <v>2</v>
      </c>
      <c r="G92" s="9" t="s">
        <v>1663</v>
      </c>
      <c r="H92" s="4" cm="1">
        <f t="array" ref="H92">F92/freq.sum.r6e</f>
        <v>1.5842839036755386E-4</v>
      </c>
      <c r="I92" s="4" t="str">
        <f t="shared" si="19"/>
        <v>səʊ</v>
      </c>
      <c r="J92" s="4" t="str">
        <f t="shared" si="20"/>
        <v>so</v>
      </c>
      <c r="K92" s="10">
        <f t="shared" si="21"/>
        <v>3</v>
      </c>
      <c r="L92" s="1">
        <f t="shared" si="22"/>
        <v>2</v>
      </c>
      <c r="M92" s="10">
        <f t="shared" si="23"/>
        <v>3</v>
      </c>
      <c r="N92" s="1" t="str">
        <f t="shared" si="24"/>
        <v>~so~</v>
      </c>
      <c r="O92" s="1" t="str">
        <f t="shared" si="25"/>
        <v>[səʊ]</v>
      </c>
      <c r="P92" s="3" cm="1">
        <f t="array" ref="P92">SUM(_xlfn._xlws.FILTER($H$2:$H$2454,_xlfn.MAP($N$2:$N$2454,_xlfn.LAMBDA(_xlpm.x,_xlpm.x=$N92))))</f>
        <v>3.9607097591888461E-3</v>
      </c>
      <c r="Q92" s="4">
        <f t="shared" si="26"/>
        <v>0.04</v>
      </c>
      <c r="R92" s="6" cm="1">
        <f t="array" ref="R92">SUM(_xlfn._xlws.FILTER($H$2:$H$2454,_xlfn.MAP($O$2:$O$2454,_xlfn.LAMBDA(_xlpm.x,_xlpm.x=$O92))))</f>
        <v>1.5842839036755386E-4</v>
      </c>
      <c r="S92" s="4">
        <f t="shared" si="27"/>
        <v>1</v>
      </c>
      <c r="T92" s="4">
        <f t="shared" si="28"/>
        <v>2.5653341960016094E-2</v>
      </c>
      <c r="U92" s="4">
        <f t="shared" si="29"/>
        <v>7.6923076923076927E-2</v>
      </c>
      <c r="V92" s="4">
        <f t="shared" si="30"/>
        <v>-1.3979400086720375</v>
      </c>
      <c r="W92" s="4" t="s">
        <v>5119</v>
      </c>
      <c r="X92" s="2" cm="1">
        <f t="array" ref="X92">SUM(_xlfn._xlws.FILTER($F$2:$F$2454,_xlfn.MAP($W$2:$W$2454,_xlfn.LAMBDA(_xlpm.x,_xlpm.x=$W92))))</f>
        <v>1157</v>
      </c>
      <c r="Y92" s="11">
        <f t="shared" si="31"/>
        <v>1.7286084701815039E-3</v>
      </c>
      <c r="Z92" s="4" t="s">
        <v>5115</v>
      </c>
      <c r="AA92" s="2" cm="1">
        <f t="array" ref="AA92">SUM(_xlfn._xlws.FILTER($F$2:$F$2454,_xlfn.MAP($Z$2:$Z$2454,_xlfn.LAMBDA(_xlpm.x,_xlpm.x=$Z92))))</f>
        <v>73</v>
      </c>
      <c r="AB92" s="11">
        <f t="shared" si="32"/>
        <v>2.7397260273972601E-2</v>
      </c>
      <c r="AC92" s="11">
        <f t="shared" si="33"/>
        <v>-1.2000104988312936</v>
      </c>
      <c r="AG92" s="2"/>
      <c r="AL92" s="2"/>
      <c r="AM92" s="2"/>
    </row>
    <row r="93" spans="1:39">
      <c r="A93" s="1" t="str">
        <f t="shared" si="17"/>
        <v>~so~ : [zəʊ]</v>
      </c>
      <c r="B93" s="1">
        <f>_xlfn.LET(_xlpm.d,$G93,_xlpm.k,_xlfn.CONCAT(LEFT(TRIM(B$1),1),"*"),COUNTIF(_xlpm.d,_xlpm.k))</f>
        <v>0</v>
      </c>
      <c r="C93" s="1">
        <f>_xlfn.LET(_xlpm.d,$G93,_xlpm.k,_xlfn.CONCAT(LEFT(TRIM(C$1),1),"*"),COUNTIF(_xlpm.d,_xlpm.k))</f>
        <v>0</v>
      </c>
      <c r="D93" s="1">
        <f>_xlfn.LET(_xlpm.d,$G93,_xlpm.k,_xlfn.CONCAT(LEFT(TRIM(D$1),1),"*"),COUNTIF(_xlpm.d,_xlpm.k))</f>
        <v>0</v>
      </c>
      <c r="E93" s="1">
        <f t="shared" si="18"/>
        <v>0.30102999566398114</v>
      </c>
      <c r="F93" s="7">
        <v>1</v>
      </c>
      <c r="G93" s="9" t="s">
        <v>2309</v>
      </c>
      <c r="H93" s="4" cm="1">
        <f t="array" ref="H93">F93/freq.sum.r6e</f>
        <v>7.9214195183776928E-5</v>
      </c>
      <c r="I93" s="4" t="str">
        <f t="shared" si="19"/>
        <v>zəʊ</v>
      </c>
      <c r="J93" s="4" t="str">
        <f t="shared" si="20"/>
        <v>so</v>
      </c>
      <c r="K93" s="10">
        <f t="shared" si="21"/>
        <v>3</v>
      </c>
      <c r="L93" s="1">
        <f t="shared" si="22"/>
        <v>2</v>
      </c>
      <c r="M93" s="10">
        <f t="shared" si="23"/>
        <v>3</v>
      </c>
      <c r="N93" s="1" t="str">
        <f t="shared" si="24"/>
        <v>~so~</v>
      </c>
      <c r="O93" s="1" t="str">
        <f t="shared" si="25"/>
        <v>[zəʊ]</v>
      </c>
      <c r="P93" s="3" cm="1">
        <f t="array" ref="P93">SUM(_xlfn._xlws.FILTER($H$2:$H$2454,_xlfn.MAP($N$2:$N$2454,_xlfn.LAMBDA(_xlpm.x,_xlpm.x=$N93))))</f>
        <v>3.9607097591888461E-3</v>
      </c>
      <c r="Q93" s="4">
        <f t="shared" si="26"/>
        <v>0.02</v>
      </c>
      <c r="R93" s="6" cm="1">
        <f t="array" ref="R93">SUM(_xlfn._xlws.FILTER($H$2:$H$2454,_xlfn.MAP($O$2:$O$2454,_xlfn.LAMBDA(_xlpm.x,_xlpm.x=$O93))))</f>
        <v>1.5842839036755386E-4</v>
      </c>
      <c r="S93" s="4">
        <f t="shared" si="27"/>
        <v>0.5</v>
      </c>
      <c r="T93" s="4">
        <f t="shared" si="28"/>
        <v>8.0927283605586424E-3</v>
      </c>
      <c r="U93" s="4">
        <f t="shared" si="29"/>
        <v>3.8461538461538464E-2</v>
      </c>
      <c r="V93" s="4">
        <f t="shared" si="30"/>
        <v>-1.3979400086720375</v>
      </c>
      <c r="W93" s="4" t="s">
        <v>5119</v>
      </c>
      <c r="X93" s="2" cm="1">
        <f t="array" ref="X93">SUM(_xlfn._xlws.FILTER($F$2:$F$2454,_xlfn.MAP($W$2:$W$2454,_xlfn.LAMBDA(_xlpm.x,_xlpm.x=$W93))))</f>
        <v>1157</v>
      </c>
      <c r="Y93" s="11">
        <f t="shared" si="31"/>
        <v>8.6430423509075197E-4</v>
      </c>
      <c r="Z93" s="4" t="s">
        <v>5115</v>
      </c>
      <c r="AA93" s="2" cm="1">
        <f t="array" ref="AA93">SUM(_xlfn._xlws.FILTER($F$2:$F$2454,_xlfn.MAP($Z$2:$Z$2454,_xlfn.LAMBDA(_xlpm.x,_xlpm.x=$Z93))))</f>
        <v>73</v>
      </c>
      <c r="AB93" s="11">
        <f t="shared" si="32"/>
        <v>1.3698630136986301E-2</v>
      </c>
      <c r="AC93" s="11">
        <f t="shared" si="33"/>
        <v>-1.2000104988312936</v>
      </c>
      <c r="AG93" s="2"/>
      <c r="AL93" s="2"/>
      <c r="AM93" s="2"/>
    </row>
    <row r="94" spans="1:39">
      <c r="A94" s="1" t="str">
        <f t="shared" si="17"/>
        <v>~mu~ : [mʊ]</v>
      </c>
      <c r="B94" s="1">
        <f>_xlfn.LET(_xlpm.d,$G94,_xlpm.k,_xlfn.CONCAT(LEFT(TRIM(B$1),1),"*"),COUNTIF(_xlpm.d,_xlpm.k))</f>
        <v>0</v>
      </c>
      <c r="C94" s="1">
        <f>_xlfn.LET(_xlpm.d,$G94,_xlpm.k,_xlfn.CONCAT(LEFT(TRIM(C$1),1),"*"),COUNTIF(_xlpm.d,_xlpm.k))</f>
        <v>1</v>
      </c>
      <c r="D94" s="1">
        <f>_xlfn.LET(_xlpm.d,$G94,_xlpm.k,_xlfn.CONCAT(LEFT(TRIM(D$1),1),"*"),COUNTIF(_xlpm.d,_xlpm.k))</f>
        <v>0</v>
      </c>
      <c r="E94" s="1">
        <f t="shared" si="18"/>
        <v>0.30102999566398114</v>
      </c>
      <c r="F94" s="7">
        <v>1</v>
      </c>
      <c r="G94" s="9" t="s">
        <v>2129</v>
      </c>
      <c r="H94" s="4" cm="1">
        <f t="array" ref="H94">F94/freq.sum.r6e</f>
        <v>7.9214195183776928E-5</v>
      </c>
      <c r="I94" s="4" t="str">
        <f t="shared" si="19"/>
        <v>mʊ</v>
      </c>
      <c r="J94" s="4" t="str">
        <f t="shared" si="20"/>
        <v>mu</v>
      </c>
      <c r="K94" s="10">
        <f t="shared" si="21"/>
        <v>2</v>
      </c>
      <c r="L94" s="1">
        <f t="shared" si="22"/>
        <v>2</v>
      </c>
      <c r="M94" s="10">
        <f t="shared" si="23"/>
        <v>2</v>
      </c>
      <c r="N94" s="1" t="str">
        <f t="shared" si="24"/>
        <v>~mu~</v>
      </c>
      <c r="O94" s="1" t="str">
        <f t="shared" si="25"/>
        <v>[mʊ]</v>
      </c>
      <c r="P94" s="3" cm="1">
        <f t="array" ref="P94">SUM(_xlfn._xlws.FILTER($H$2:$H$2454,_xlfn.MAP($N$2:$N$2454,_xlfn.LAMBDA(_xlpm.x,_xlpm.x=$N94))))</f>
        <v>1.9803548795944235E-3</v>
      </c>
      <c r="Q94" s="4">
        <f t="shared" si="26"/>
        <v>3.9999999999999994E-2</v>
      </c>
      <c r="R94" s="6" cm="1">
        <f t="array" ref="R94">SUM(_xlfn._xlws.FILTER($H$2:$H$2454,_xlfn.MAP($O$2:$O$2454,_xlfn.LAMBDA(_xlpm.x,_xlpm.x=$O94))))</f>
        <v>7.9214195183776928E-5</v>
      </c>
      <c r="S94" s="4">
        <f t="shared" si="27"/>
        <v>1</v>
      </c>
      <c r="T94" s="4">
        <f t="shared" si="28"/>
        <v>1.3941393582993313E-2</v>
      </c>
      <c r="U94" s="4">
        <f t="shared" si="29"/>
        <v>7.6923076923076913E-2</v>
      </c>
      <c r="V94" s="4">
        <f t="shared" si="30"/>
        <v>-1.3979400086720377</v>
      </c>
      <c r="W94" s="4" t="s">
        <v>5111</v>
      </c>
      <c r="X94" s="2" cm="1">
        <f t="array" ref="X94">SUM(_xlfn._xlws.FILTER($F$2:$F$2454,_xlfn.MAP($W$2:$W$2454,_xlfn.LAMBDA(_xlpm.x,_xlpm.x=$W94))))</f>
        <v>566</v>
      </c>
      <c r="Y94" s="11">
        <f t="shared" si="31"/>
        <v>1.7667844522968198E-3</v>
      </c>
      <c r="Z94" s="4" t="s">
        <v>5116</v>
      </c>
      <c r="AA94" s="2" cm="1">
        <f t="array" ref="AA94">SUM(_xlfn._xlws.FILTER($F$2:$F$2454,_xlfn.MAP($Z$2:$Z$2454,_xlfn.LAMBDA(_xlpm.x,_xlpm.x=$Z94))))</f>
        <v>96</v>
      </c>
      <c r="AB94" s="11">
        <f t="shared" si="32"/>
        <v>1.0416666666666666E-2</v>
      </c>
      <c r="AC94" s="11">
        <f t="shared" si="33"/>
        <v>-0.77054519814870304</v>
      </c>
      <c r="AG94" s="2"/>
      <c r="AL94" s="2"/>
      <c r="AM94" s="2"/>
    </row>
    <row r="95" spans="1:39">
      <c r="A95" s="1" t="str">
        <f t="shared" si="17"/>
        <v>~vi~ : [vi]</v>
      </c>
      <c r="B95" s="1">
        <f>_xlfn.LET(_xlpm.d,$G95,_xlpm.k,_xlfn.CONCAT(LEFT(TRIM(B$1),1),"*"),COUNTIF(_xlpm.d,_xlpm.k))</f>
        <v>0</v>
      </c>
      <c r="C95" s="1">
        <f>_xlfn.LET(_xlpm.d,$G95,_xlpm.k,_xlfn.CONCAT(LEFT(TRIM(C$1),1),"*"),COUNTIF(_xlpm.d,_xlpm.k))</f>
        <v>0</v>
      </c>
      <c r="D95" s="1">
        <f>_xlfn.LET(_xlpm.d,$G95,_xlpm.k,_xlfn.CONCAT(LEFT(TRIM(D$1),1),"*"),COUNTIF(_xlpm.d,_xlpm.k))</f>
        <v>0</v>
      </c>
      <c r="E95" s="1">
        <f t="shared" si="18"/>
        <v>0.30102999566398114</v>
      </c>
      <c r="F95" s="7">
        <v>1</v>
      </c>
      <c r="G95" s="9" t="s">
        <v>2282</v>
      </c>
      <c r="H95" s="4" cm="1">
        <f t="array" ref="H95">F95/freq.sum.r6e</f>
        <v>7.9214195183776928E-5</v>
      </c>
      <c r="I95" s="4" t="str">
        <f t="shared" si="19"/>
        <v>vi</v>
      </c>
      <c r="J95" s="4" t="str">
        <f t="shared" si="20"/>
        <v>vi</v>
      </c>
      <c r="K95" s="10">
        <f t="shared" si="21"/>
        <v>2</v>
      </c>
      <c r="L95" s="1">
        <f t="shared" si="22"/>
        <v>2</v>
      </c>
      <c r="M95" s="10">
        <f t="shared" si="23"/>
        <v>2</v>
      </c>
      <c r="N95" s="1" t="str">
        <f t="shared" si="24"/>
        <v>~vi~</v>
      </c>
      <c r="O95" s="1" t="str">
        <f t="shared" si="25"/>
        <v>[vi]</v>
      </c>
      <c r="P95" s="3" cm="1">
        <f t="array" ref="P95">SUM(_xlfn._xlws.FILTER($H$2:$H$2454,_xlfn.MAP($N$2:$N$2454,_xlfn.LAMBDA(_xlpm.x,_xlpm.x=$N95))))</f>
        <v>3.643852978453739E-3</v>
      </c>
      <c r="Q95" s="4">
        <f t="shared" si="26"/>
        <v>2.1739130434782608E-2</v>
      </c>
      <c r="R95" s="6" cm="1">
        <f t="array" ref="R95">SUM(_xlfn._xlws.FILTER($H$2:$H$2454,_xlfn.MAP($O$2:$O$2454,_xlfn.LAMBDA(_xlpm.x,_xlpm.x=$O95))))</f>
        <v>1.5842839036755386E-4</v>
      </c>
      <c r="S95" s="4">
        <f t="shared" si="27"/>
        <v>0.5</v>
      </c>
      <c r="T95" s="4">
        <f t="shared" si="28"/>
        <v>7.5515881907880448E-3</v>
      </c>
      <c r="U95" s="4">
        <f t="shared" si="29"/>
        <v>4.1666666666666664E-2</v>
      </c>
      <c r="V95" s="4">
        <f t="shared" si="30"/>
        <v>-1.3617278360175928</v>
      </c>
      <c r="W95" s="4" t="s">
        <v>5110</v>
      </c>
      <c r="X95" s="2" cm="1">
        <f t="array" ref="X95">SUM(_xlfn._xlws.FILTER($F$2:$F$2454,_xlfn.MAP($W$2:$W$2454,_xlfn.LAMBDA(_xlpm.x,_xlpm.x=$W95))))</f>
        <v>1594</v>
      </c>
      <c r="Y95" s="11">
        <f t="shared" si="31"/>
        <v>6.2735257214554575E-4</v>
      </c>
      <c r="Z95" s="4" t="s">
        <v>5110</v>
      </c>
      <c r="AA95" s="2" cm="1">
        <f t="array" ref="AA95">SUM(_xlfn._xlws.FILTER($F$2:$F$2454,_xlfn.MAP($Z$2:$Z$2454,_xlfn.LAMBDA(_xlpm.x,_xlpm.x=$Z95))))</f>
        <v>354</v>
      </c>
      <c r="AB95" s="11">
        <f t="shared" si="32"/>
        <v>2.8248587570621469E-3</v>
      </c>
      <c r="AC95" s="11">
        <f t="shared" si="33"/>
        <v>-0.65348505503430576</v>
      </c>
      <c r="AG95" s="2"/>
      <c r="AL95" s="2"/>
      <c r="AM95" s="2"/>
    </row>
    <row r="96" spans="1:39">
      <c r="A96" s="1" t="str">
        <f t="shared" si="17"/>
        <v>~se~ : [zɛ]</v>
      </c>
      <c r="B96" s="1">
        <f>_xlfn.LET(_xlpm.d,$G96,_xlpm.k,_xlfn.CONCAT(LEFT(TRIM(B$1),1),"*"),COUNTIF(_xlpm.d,_xlpm.k))</f>
        <v>0</v>
      </c>
      <c r="C96" s="1">
        <f>_xlfn.LET(_xlpm.d,$G96,_xlpm.k,_xlfn.CONCAT(LEFT(TRIM(C$1),1),"*"),COUNTIF(_xlpm.d,_xlpm.k))</f>
        <v>0</v>
      </c>
      <c r="D96" s="1">
        <f>_xlfn.LET(_xlpm.d,$G96,_xlpm.k,_xlfn.CONCAT(LEFT(TRIM(D$1),1),"*"),COUNTIF(_xlpm.d,_xlpm.k))</f>
        <v>0</v>
      </c>
      <c r="E96" s="1">
        <f t="shared" si="18"/>
        <v>0.60205999132796229</v>
      </c>
      <c r="F96" s="7">
        <v>3</v>
      </c>
      <c r="G96" s="9" t="s">
        <v>1727</v>
      </c>
      <c r="H96" s="4" cm="1">
        <f t="array" ref="H96">F96/freq.sum.r6e</f>
        <v>2.376425855513308E-4</v>
      </c>
      <c r="I96" s="4" t="str">
        <f t="shared" si="19"/>
        <v>zɛ</v>
      </c>
      <c r="J96" s="4" t="str">
        <f t="shared" si="20"/>
        <v>se</v>
      </c>
      <c r="K96" s="10">
        <f t="shared" si="21"/>
        <v>2</v>
      </c>
      <c r="L96" s="1">
        <f t="shared" si="22"/>
        <v>2</v>
      </c>
      <c r="M96" s="10">
        <f t="shared" si="23"/>
        <v>2</v>
      </c>
      <c r="N96" s="1" t="str">
        <f t="shared" si="24"/>
        <v>~se~</v>
      </c>
      <c r="O96" s="1" t="str">
        <f t="shared" si="25"/>
        <v>[zɛ]</v>
      </c>
      <c r="P96" s="3" cm="1">
        <f t="array" ref="P96">SUM(_xlfn._xlws.FILTER($H$2:$H$2454,_xlfn.MAP($N$2:$N$2454,_xlfn.LAMBDA(_xlpm.x,_xlpm.x=$N96))))</f>
        <v>1.0614702154626111E-2</v>
      </c>
      <c r="Q96" s="4">
        <f t="shared" si="26"/>
        <v>2.2388059701492533E-2</v>
      </c>
      <c r="R96" s="6" cm="1">
        <f t="array" ref="R96">SUM(_xlfn._xlws.FILTER($H$2:$H$2454,_xlfn.MAP($O$2:$O$2454,_xlfn.LAMBDA(_xlpm.x,_xlpm.x=$O96))))</f>
        <v>4.7528517110266159E-4</v>
      </c>
      <c r="S96" s="4">
        <f t="shared" si="27"/>
        <v>0.5</v>
      </c>
      <c r="T96" s="4">
        <f t="shared" si="28"/>
        <v>1.5534695706763977E-2</v>
      </c>
      <c r="U96" s="4">
        <f t="shared" si="29"/>
        <v>4.2857142857142851E-2</v>
      </c>
      <c r="V96" s="4">
        <f t="shared" si="30"/>
        <v>-1.3489535479811641</v>
      </c>
      <c r="W96" s="4" t="s">
        <v>5121</v>
      </c>
      <c r="X96" s="2" cm="1">
        <f t="array" ref="X96">SUM(_xlfn._xlws.FILTER($F$2:$F$2454,_xlfn.MAP($W$2:$W$2454,_xlfn.LAMBDA(_xlpm.x,_xlpm.x=$W96))))</f>
        <v>2896</v>
      </c>
      <c r="Y96" s="11">
        <f t="shared" si="31"/>
        <v>1.0359116022099447E-3</v>
      </c>
      <c r="Z96" s="4" t="s">
        <v>5104</v>
      </c>
      <c r="AA96" s="2" cm="1">
        <f t="array" ref="AA96">SUM(_xlfn._xlws.FILTER($F$2:$F$2454,_xlfn.MAP($Z$2:$Z$2454,_xlfn.LAMBDA(_xlpm.x,_xlpm.x=$Z96))))</f>
        <v>883</v>
      </c>
      <c r="AB96" s="11">
        <f t="shared" si="32"/>
        <v>3.3975084937712344E-3</v>
      </c>
      <c r="AC96" s="11">
        <f t="shared" si="33"/>
        <v>-0.51583785394754067</v>
      </c>
      <c r="AG96" s="2"/>
      <c r="AL96" s="2"/>
      <c r="AM96" s="2"/>
    </row>
    <row r="97" spans="1:39">
      <c r="A97" s="1" t="str">
        <f t="shared" si="17"/>
        <v>~ty~ : [ɹti]</v>
      </c>
      <c r="B97" s="1">
        <f>_xlfn.LET(_xlpm.d,$G97,_xlpm.k,_xlfn.CONCAT(LEFT(TRIM(B$1),1),"*"),COUNTIF(_xlpm.d,_xlpm.k))</f>
        <v>1</v>
      </c>
      <c r="C97" s="1">
        <f>_xlfn.LET(_xlpm.d,$G97,_xlpm.k,_xlfn.CONCAT(LEFT(TRIM(C$1),1),"*"),COUNTIF(_xlpm.d,_xlpm.k))</f>
        <v>0</v>
      </c>
      <c r="D97" s="1">
        <f>_xlfn.LET(_xlpm.d,$G97,_xlpm.k,_xlfn.CONCAT(LEFT(TRIM(D$1),1),"*"),COUNTIF(_xlpm.d,_xlpm.k))</f>
        <v>0</v>
      </c>
      <c r="E97" s="1">
        <f t="shared" si="18"/>
        <v>0.30102999566398114</v>
      </c>
      <c r="F97" s="7">
        <v>1</v>
      </c>
      <c r="G97" s="9" t="s">
        <v>1802</v>
      </c>
      <c r="H97" s="4" cm="1">
        <f t="array" ref="H97">F97/freq.sum.r6e</f>
        <v>7.9214195183776928E-5</v>
      </c>
      <c r="I97" s="4" t="str">
        <f t="shared" si="19"/>
        <v>ɹti</v>
      </c>
      <c r="J97" s="4" t="str">
        <f t="shared" si="20"/>
        <v>ty</v>
      </c>
      <c r="K97" s="10">
        <f t="shared" si="21"/>
        <v>3</v>
      </c>
      <c r="L97" s="1">
        <f t="shared" si="22"/>
        <v>2</v>
      </c>
      <c r="M97" s="10">
        <f t="shared" si="23"/>
        <v>3</v>
      </c>
      <c r="N97" s="1" t="str">
        <f t="shared" si="24"/>
        <v>~ty~</v>
      </c>
      <c r="O97" s="1" t="str">
        <f t="shared" si="25"/>
        <v>[ɹti]</v>
      </c>
      <c r="P97" s="3" cm="1">
        <f t="array" ref="P97">SUM(_xlfn._xlws.FILTER($H$2:$H$2454,_xlfn.MAP($N$2:$N$2454,_xlfn.LAMBDA(_xlpm.x,_xlpm.x=$N97))))</f>
        <v>3.1685678073510772E-3</v>
      </c>
      <c r="Q97" s="4">
        <f t="shared" si="26"/>
        <v>2.4999999999999998E-2</v>
      </c>
      <c r="R97" s="6" cm="1">
        <f t="array" ref="R97">SUM(_xlfn._xlws.FILTER($H$2:$H$2454,_xlfn.MAP($O$2:$O$2454,_xlfn.LAMBDA(_xlpm.x,_xlpm.x=$O97))))</f>
        <v>1.5842839036755386E-4</v>
      </c>
      <c r="S97" s="4">
        <f t="shared" si="27"/>
        <v>0.5</v>
      </c>
      <c r="T97" s="4">
        <f t="shared" si="28"/>
        <v>1.0019568446405936E-2</v>
      </c>
      <c r="U97" s="4">
        <f t="shared" si="29"/>
        <v>4.7619047619047616E-2</v>
      </c>
      <c r="V97" s="4">
        <f t="shared" si="30"/>
        <v>-1.3010299956639813</v>
      </c>
      <c r="W97" s="4" t="s">
        <v>5123</v>
      </c>
      <c r="X97" s="2" cm="1">
        <f t="array" ref="X97">SUM(_xlfn._xlws.FILTER($F$2:$F$2454,_xlfn.MAP($W$2:$W$2454,_xlfn.LAMBDA(_xlpm.x,_xlpm.x=$W97))))</f>
        <v>340</v>
      </c>
      <c r="Y97" s="11">
        <f t="shared" si="31"/>
        <v>2.9411764705882353E-3</v>
      </c>
      <c r="Z97" s="4" t="s">
        <v>5110</v>
      </c>
      <c r="AA97" s="2" cm="1">
        <f t="array" ref="AA97">SUM(_xlfn._xlws.FILTER($F$2:$F$2454,_xlfn.MAP($Z$2:$Z$2454,_xlfn.LAMBDA(_xlpm.x,_xlpm.x=$Z97))))</f>
        <v>354</v>
      </c>
      <c r="AB97" s="11">
        <f t="shared" si="32"/>
        <v>2.8248587570621469E-3</v>
      </c>
      <c r="AC97" s="11">
        <f t="shared" si="33"/>
        <v>1.7524344983532732E-2</v>
      </c>
      <c r="AG97" s="2"/>
      <c r="AL97" s="2"/>
      <c r="AM97" s="2"/>
    </row>
    <row r="98" spans="1:39">
      <c r="A98" s="1" t="str">
        <f t="shared" si="17"/>
        <v>~ga~ : [gɑ]</v>
      </c>
      <c r="B98" s="1">
        <f>_xlfn.LET(_xlpm.d,$G98,_xlpm.k,_xlfn.CONCAT(LEFT(TRIM(B$1),1),"*"),COUNTIF(_xlpm.d,_xlpm.k))</f>
        <v>0</v>
      </c>
      <c r="C98" s="1">
        <f>_xlfn.LET(_xlpm.d,$G98,_xlpm.k,_xlfn.CONCAT(LEFT(TRIM(C$1),1),"*"),COUNTIF(_xlpm.d,_xlpm.k))</f>
        <v>0</v>
      </c>
      <c r="D98" s="1">
        <f>_xlfn.LET(_xlpm.d,$G98,_xlpm.k,_xlfn.CONCAT(LEFT(TRIM(D$1),1),"*"),COUNTIF(_xlpm.d,_xlpm.k))</f>
        <v>0</v>
      </c>
      <c r="E98" s="1">
        <f t="shared" si="18"/>
        <v>0.47712125471966244</v>
      </c>
      <c r="F98" s="7">
        <v>2</v>
      </c>
      <c r="G98" s="9" t="s">
        <v>1603</v>
      </c>
      <c r="H98" s="4" cm="1">
        <f t="array" ref="H98">F98/freq.sum.r6e</f>
        <v>1.5842839036755386E-4</v>
      </c>
      <c r="I98" s="1" t="str">
        <f t="shared" si="19"/>
        <v>gɑ</v>
      </c>
      <c r="J98" s="1" t="str">
        <f t="shared" si="20"/>
        <v>ga</v>
      </c>
      <c r="K98" s="10">
        <f t="shared" si="21"/>
        <v>2</v>
      </c>
      <c r="L98" s="1">
        <f t="shared" si="22"/>
        <v>2</v>
      </c>
      <c r="M98" s="10">
        <f t="shared" si="23"/>
        <v>2</v>
      </c>
      <c r="N98" s="1" t="str">
        <f t="shared" si="24"/>
        <v>~ga~</v>
      </c>
      <c r="O98" s="1" t="str">
        <f t="shared" si="25"/>
        <v>[gɑ]</v>
      </c>
      <c r="P98" s="3" cm="1">
        <f t="array" ref="P98">SUM(_xlfn._xlws.FILTER($H$2:$H$2454,_xlfn.MAP($N$2:$N$2454,_xlfn.LAMBDA(_xlpm.x,_xlpm.x=$N98))))</f>
        <v>3.0101394169835234E-3</v>
      </c>
      <c r="Q98" s="4">
        <f t="shared" si="26"/>
        <v>5.2631578947368418E-2</v>
      </c>
      <c r="R98" s="6" cm="1">
        <f t="array" ref="R98">SUM(_xlfn._xlws.FILTER($H$2:$H$2454,_xlfn.MAP($O$2:$O$2454,_xlfn.LAMBDA(_xlpm.x,_xlpm.x=$O98))))</f>
        <v>1.5842839036755386E-4</v>
      </c>
      <c r="S98" s="4">
        <f t="shared" si="27"/>
        <v>1</v>
      </c>
      <c r="T98" s="4">
        <f t="shared" si="28"/>
        <v>2.8725561847890654E-2</v>
      </c>
      <c r="U98" s="4">
        <f t="shared" si="29"/>
        <v>0.1</v>
      </c>
      <c r="V98" s="4">
        <f t="shared" si="30"/>
        <v>-1.2787536009528291</v>
      </c>
      <c r="W98" s="4" t="s">
        <v>5120</v>
      </c>
      <c r="X98" s="2" cm="1">
        <f t="array" ref="X98">SUM(_xlfn._xlws.FILTER($F$2:$F$2454,_xlfn.MAP($W$2:$W$2454,_xlfn.LAMBDA(_xlpm.x,_xlpm.x=$W98))))</f>
        <v>1666</v>
      </c>
      <c r="Y98" s="11">
        <f t="shared" si="31"/>
        <v>1.2004801920768306E-3</v>
      </c>
      <c r="Z98" s="4" t="s">
        <v>5105</v>
      </c>
      <c r="AA98" s="2" cm="1">
        <f t="array" ref="AA98">SUM(_xlfn._xlws.FILTER($F$2:$F$2454,_xlfn.MAP($Z$2:$Z$2454,_xlfn.LAMBDA(_xlpm.x,_xlpm.x=$Z98))))</f>
        <v>436</v>
      </c>
      <c r="AB98" s="11">
        <f t="shared" si="32"/>
        <v>4.5871559633027525E-3</v>
      </c>
      <c r="AC98" s="11">
        <f t="shared" si="33"/>
        <v>-0.58218850780218279</v>
      </c>
      <c r="AG98" s="2"/>
      <c r="AL98" s="2"/>
      <c r="AM98" s="2"/>
    </row>
    <row r="99" spans="1:39">
      <c r="A99" s="1" t="str">
        <f t="shared" si="17"/>
        <v>~po~ : [pa]</v>
      </c>
      <c r="B99" s="1">
        <f>_xlfn.LET(_xlpm.d,$G99,_xlpm.k,_xlfn.CONCAT(LEFT(TRIM(B$1),1),"*"),COUNTIF(_xlpm.d,_xlpm.k))</f>
        <v>0</v>
      </c>
      <c r="C99" s="1">
        <f>_xlfn.LET(_xlpm.d,$G99,_xlpm.k,_xlfn.CONCAT(LEFT(TRIM(C$1),1),"*"),COUNTIF(_xlpm.d,_xlpm.k))</f>
        <v>0</v>
      </c>
      <c r="D99" s="1">
        <f>_xlfn.LET(_xlpm.d,$G99,_xlpm.k,_xlfn.CONCAT(LEFT(TRIM(D$1),1),"*"),COUNTIF(_xlpm.d,_xlpm.k))</f>
        <v>0</v>
      </c>
      <c r="E99" s="1">
        <f t="shared" si="18"/>
        <v>0.47712125471966244</v>
      </c>
      <c r="F99" s="7">
        <v>2</v>
      </c>
      <c r="G99" s="9" t="s">
        <v>2179</v>
      </c>
      <c r="H99" s="4" cm="1">
        <f t="array" ref="H99">F99/freq.sum.r6e</f>
        <v>1.5842839036755386E-4</v>
      </c>
      <c r="I99" s="4" t="str">
        <f t="shared" si="19"/>
        <v>pa</v>
      </c>
      <c r="J99" s="4" t="str">
        <f t="shared" si="20"/>
        <v>po</v>
      </c>
      <c r="K99" s="10">
        <f t="shared" si="21"/>
        <v>2</v>
      </c>
      <c r="L99" s="1">
        <f t="shared" si="22"/>
        <v>2</v>
      </c>
      <c r="M99" s="10">
        <f t="shared" si="23"/>
        <v>2</v>
      </c>
      <c r="N99" s="1" t="str">
        <f t="shared" si="24"/>
        <v>~po~</v>
      </c>
      <c r="O99" s="1" t="str">
        <f t="shared" si="25"/>
        <v>[pa]</v>
      </c>
      <c r="P99" s="3" cm="1">
        <f t="array" ref="P99">SUM(_xlfn._xlws.FILTER($H$2:$H$2454,_xlfn.MAP($N$2:$N$2454,_xlfn.LAMBDA(_xlpm.x,_xlpm.x=$N99))))</f>
        <v>4.4359949302915083E-3</v>
      </c>
      <c r="Q99" s="4">
        <f t="shared" si="26"/>
        <v>3.5714285714285712E-2</v>
      </c>
      <c r="R99" s="6" cm="1">
        <f t="array" ref="R99">SUM(_xlfn._xlws.FILTER($H$2:$H$2454,_xlfn.MAP($O$2:$O$2454,_xlfn.LAMBDA(_xlpm.x,_xlpm.x=$O99))))</f>
        <v>2.3764258555133077E-4</v>
      </c>
      <c r="S99" s="4">
        <f t="shared" si="27"/>
        <v>0.66666666666666674</v>
      </c>
      <c r="T99" s="4">
        <f t="shared" si="28"/>
        <v>1.9474957185010612E-2</v>
      </c>
      <c r="U99" s="4">
        <f t="shared" si="29"/>
        <v>6.7796610169491525E-2</v>
      </c>
      <c r="V99" s="4">
        <f t="shared" si="30"/>
        <v>-1.2710667722865381</v>
      </c>
      <c r="W99" s="4" t="s">
        <v>5119</v>
      </c>
      <c r="X99" s="2" cm="1">
        <f t="array" ref="X99">SUM(_xlfn._xlws.FILTER($F$2:$F$2454,_xlfn.MAP($W$2:$W$2454,_xlfn.LAMBDA(_xlpm.x,_xlpm.x=$W99))))</f>
        <v>1157</v>
      </c>
      <c r="Y99" s="11">
        <f t="shared" si="31"/>
        <v>1.7286084701815039E-3</v>
      </c>
      <c r="Z99" s="4" t="s">
        <v>5120</v>
      </c>
      <c r="AA99" s="2" cm="1">
        <f t="array" ref="AA99">SUM(_xlfn._xlws.FILTER($F$2:$F$2454,_xlfn.MAP($Z$2:$Z$2454,_xlfn.LAMBDA(_xlpm.x,_xlpm.x=$Z99))))</f>
        <v>11</v>
      </c>
      <c r="AB99" s="11">
        <f t="shared" si="32"/>
        <v>0.18181818181818182</v>
      </c>
      <c r="AC99" s="11">
        <f t="shared" si="33"/>
        <v>-2.0219406737935244</v>
      </c>
      <c r="AG99" s="2"/>
      <c r="AL99" s="2"/>
      <c r="AM99" s="2"/>
    </row>
    <row r="100" spans="1:39">
      <c r="A100" s="1" t="str">
        <f t="shared" si="17"/>
        <v>~mo~ : [məʊ]</v>
      </c>
      <c r="B100" s="1">
        <f>_xlfn.LET(_xlpm.d,$G100,_xlpm.k,_xlfn.CONCAT(LEFT(TRIM(B$1),1),"*"),COUNTIF(_xlpm.d,_xlpm.k))</f>
        <v>0</v>
      </c>
      <c r="C100" s="1">
        <f>_xlfn.LET(_xlpm.d,$G100,_xlpm.k,_xlfn.CONCAT(LEFT(TRIM(C$1),1),"*"),COUNTIF(_xlpm.d,_xlpm.k))</f>
        <v>1</v>
      </c>
      <c r="D100" s="1">
        <f>_xlfn.LET(_xlpm.d,$G100,_xlpm.k,_xlfn.CONCAT(LEFT(TRIM(D$1),1),"*"),COUNTIF(_xlpm.d,_xlpm.k))</f>
        <v>0</v>
      </c>
      <c r="E100" s="1">
        <f t="shared" si="18"/>
        <v>0.47712125471966244</v>
      </c>
      <c r="F100" s="7">
        <v>2</v>
      </c>
      <c r="G100" s="9" t="s">
        <v>2132</v>
      </c>
      <c r="H100" s="4" cm="1">
        <f t="array" ref="H100">F100/freq.sum.r6e</f>
        <v>1.5842839036755386E-4</v>
      </c>
      <c r="I100" s="4" t="str">
        <f t="shared" si="19"/>
        <v>məʊ</v>
      </c>
      <c r="J100" s="4" t="str">
        <f t="shared" si="20"/>
        <v>mo</v>
      </c>
      <c r="K100" s="10">
        <f t="shared" si="21"/>
        <v>3</v>
      </c>
      <c r="L100" s="1">
        <f t="shared" si="22"/>
        <v>2</v>
      </c>
      <c r="M100" s="10">
        <f t="shared" si="23"/>
        <v>3</v>
      </c>
      <c r="N100" s="1" t="str">
        <f t="shared" si="24"/>
        <v>~mo~</v>
      </c>
      <c r="O100" s="1" t="str">
        <f t="shared" si="25"/>
        <v>[məʊ]</v>
      </c>
      <c r="P100" s="3" cm="1">
        <f t="array" ref="P100">SUM(_xlfn._xlws.FILTER($H$2:$H$2454,_xlfn.MAP($N$2:$N$2454,_xlfn.LAMBDA(_xlpm.x,_xlpm.x=$N100))))</f>
        <v>4.356780735107731E-3</v>
      </c>
      <c r="Q100" s="4">
        <f t="shared" si="26"/>
        <v>3.6363636363636362E-2</v>
      </c>
      <c r="R100" s="6" cm="1">
        <f t="array" ref="R100">SUM(_xlfn._xlws.FILTER($H$2:$H$2454,_xlfn.MAP($O$2:$O$2454,_xlfn.LAMBDA(_xlpm.x,_xlpm.x=$O100))))</f>
        <v>2.3764258555133077E-4</v>
      </c>
      <c r="S100" s="4">
        <f t="shared" si="27"/>
        <v>0.66666666666666674</v>
      </c>
      <c r="T100" s="4">
        <f t="shared" si="28"/>
        <v>2.2999547964152354E-2</v>
      </c>
      <c r="U100" s="4">
        <f t="shared" si="29"/>
        <v>6.8965517241379296E-2</v>
      </c>
      <c r="V100" s="4">
        <f t="shared" si="30"/>
        <v>-1.2632414347745815</v>
      </c>
      <c r="W100" s="4" t="s">
        <v>5119</v>
      </c>
      <c r="X100" s="2" cm="1">
        <f t="array" ref="X100">SUM(_xlfn._xlws.FILTER($F$2:$F$2454,_xlfn.MAP($W$2:$W$2454,_xlfn.LAMBDA(_xlpm.x,_xlpm.x=$W100))))</f>
        <v>1157</v>
      </c>
      <c r="Y100" s="11">
        <f t="shared" si="31"/>
        <v>1.7286084701815039E-3</v>
      </c>
      <c r="Z100" s="4" t="s">
        <v>5115</v>
      </c>
      <c r="AA100" s="2" cm="1">
        <f t="array" ref="AA100">SUM(_xlfn._xlws.FILTER($F$2:$F$2454,_xlfn.MAP($Z$2:$Z$2454,_xlfn.LAMBDA(_xlpm.x,_xlpm.x=$Z100))))</f>
        <v>73</v>
      </c>
      <c r="AB100" s="11">
        <f t="shared" si="32"/>
        <v>2.7397260273972601E-2</v>
      </c>
      <c r="AC100" s="11">
        <f t="shared" si="33"/>
        <v>-1.2000104988312936</v>
      </c>
      <c r="AG100" s="2"/>
      <c r="AL100" s="2"/>
      <c r="AM100" s="2"/>
    </row>
    <row r="101" spans="1:39">
      <c r="A101" s="1" t="str">
        <f t="shared" si="17"/>
        <v>~ho~ : [ho]</v>
      </c>
      <c r="B101" s="1">
        <f>_xlfn.LET(_xlpm.d,$G101,_xlpm.k,_xlfn.CONCAT(LEFT(TRIM(B$1),1),"*"),COUNTIF(_xlpm.d,_xlpm.k))</f>
        <v>0</v>
      </c>
      <c r="C101" s="1">
        <f>_xlfn.LET(_xlpm.d,$G101,_xlpm.k,_xlfn.CONCAT(LEFT(TRIM(C$1),1),"*"),COUNTIF(_xlpm.d,_xlpm.k))</f>
        <v>0</v>
      </c>
      <c r="D101" s="1">
        <f>_xlfn.LET(_xlpm.d,$G101,_xlpm.k,_xlfn.CONCAT(LEFT(TRIM(D$1),1),"*"),COUNTIF(_xlpm.d,_xlpm.k))</f>
        <v>0</v>
      </c>
      <c r="E101" s="1">
        <f t="shared" si="18"/>
        <v>0.47712125471966244</v>
      </c>
      <c r="F101" s="7">
        <v>2</v>
      </c>
      <c r="G101" s="9" t="s">
        <v>67</v>
      </c>
      <c r="H101" s="4" cm="1">
        <f t="array" ref="H101">F101/freq.sum.r6e</f>
        <v>1.5842839036755386E-4</v>
      </c>
      <c r="I101" s="1" t="str">
        <f t="shared" si="19"/>
        <v>ho</v>
      </c>
      <c r="J101" s="1" t="str">
        <f t="shared" si="20"/>
        <v>ho</v>
      </c>
      <c r="K101" s="10">
        <f t="shared" si="21"/>
        <v>2</v>
      </c>
      <c r="L101" s="1">
        <f t="shared" si="22"/>
        <v>2</v>
      </c>
      <c r="M101" s="10">
        <f t="shared" si="23"/>
        <v>2</v>
      </c>
      <c r="N101" s="1" t="str">
        <f t="shared" si="24"/>
        <v>~ho~</v>
      </c>
      <c r="O101" s="1" t="str">
        <f t="shared" si="25"/>
        <v>[ho]</v>
      </c>
      <c r="P101" s="3" cm="1">
        <f t="array" ref="P101">SUM(_xlfn._xlws.FILTER($H$2:$H$2454,_xlfn.MAP($N$2:$N$2454,_xlfn.LAMBDA(_xlpm.x,_xlpm.x=$N101))))</f>
        <v>2.6932826362484155E-3</v>
      </c>
      <c r="Q101" s="4">
        <f t="shared" si="26"/>
        <v>5.8823529411764705E-2</v>
      </c>
      <c r="R101" s="6" cm="1">
        <f t="array" ref="R101">SUM(_xlfn._xlws.FILTER($H$2:$H$2454,_xlfn.MAP($O$2:$O$2454,_xlfn.LAMBDA(_xlpm.x,_xlpm.x=$O101))))</f>
        <v>1.5842839036755386E-4</v>
      </c>
      <c r="S101" s="4">
        <f t="shared" si="27"/>
        <v>1</v>
      </c>
      <c r="T101" s="4">
        <f t="shared" si="28"/>
        <v>3.1917290942100725E-2</v>
      </c>
      <c r="U101" s="4">
        <f t="shared" si="29"/>
        <v>0.1111111111111111</v>
      </c>
      <c r="V101" s="4">
        <f t="shared" si="30"/>
        <v>-1.2304489213782739</v>
      </c>
      <c r="W101" s="4" t="s">
        <v>5119</v>
      </c>
      <c r="X101" s="2" cm="1">
        <f t="array" ref="X101">SUM(_xlfn._xlws.FILTER($F$2:$F$2454,_xlfn.MAP($W$2:$W$2454,_xlfn.LAMBDA(_xlpm.x,_xlpm.x=$W101))))</f>
        <v>1157</v>
      </c>
      <c r="Y101" s="11">
        <f t="shared" si="31"/>
        <v>1.7286084701815039E-3</v>
      </c>
      <c r="Z101" s="4" t="s">
        <v>5119</v>
      </c>
      <c r="AA101" s="2" cm="1">
        <f t="array" ref="AA101">SUM(_xlfn._xlws.FILTER($F$2:$F$2454,_xlfn.MAP($Z$2:$Z$2454,_xlfn.LAMBDA(_xlpm.x,_xlpm.x=$Z101))))</f>
        <v>3</v>
      </c>
      <c r="AB101" s="11">
        <f t="shared" si="32"/>
        <v>0.66666666666666663</v>
      </c>
      <c r="AC101" s="11">
        <f t="shared" si="33"/>
        <v>-2.5862121042320871</v>
      </c>
      <c r="AG101" s="2"/>
      <c r="AL101" s="2"/>
      <c r="AM101" s="2"/>
    </row>
    <row r="102" spans="1:39">
      <c r="A102" s="1" t="str">
        <f t="shared" si="17"/>
        <v>~su~ : [zʌ]</v>
      </c>
      <c r="B102" s="1">
        <f>_xlfn.LET(_xlpm.d,$G102,_xlpm.k,_xlfn.CONCAT(LEFT(TRIM(B$1),1),"*"),COUNTIF(_xlpm.d,_xlpm.k))</f>
        <v>0</v>
      </c>
      <c r="C102" s="1">
        <f>_xlfn.LET(_xlpm.d,$G102,_xlpm.k,_xlfn.CONCAT(LEFT(TRIM(C$1),1),"*"),COUNTIF(_xlpm.d,_xlpm.k))</f>
        <v>0</v>
      </c>
      <c r="D102" s="1">
        <f>_xlfn.LET(_xlpm.d,$G102,_xlpm.k,_xlfn.CONCAT(LEFT(TRIM(D$1),1),"*"),COUNTIF(_xlpm.d,_xlpm.k))</f>
        <v>0</v>
      </c>
      <c r="E102" s="1">
        <f t="shared" si="18"/>
        <v>0.60205999132796229</v>
      </c>
      <c r="F102" s="7">
        <v>3</v>
      </c>
      <c r="G102" s="9" t="s">
        <v>1664</v>
      </c>
      <c r="H102" s="4" cm="1">
        <f t="array" ref="H102">F102/freq.sum.r6e</f>
        <v>2.376425855513308E-4</v>
      </c>
      <c r="I102" s="4" t="str">
        <f t="shared" si="19"/>
        <v>zʌ</v>
      </c>
      <c r="J102" s="4" t="str">
        <f t="shared" si="20"/>
        <v>su</v>
      </c>
      <c r="K102" s="10">
        <f t="shared" si="21"/>
        <v>2</v>
      </c>
      <c r="L102" s="1">
        <f t="shared" si="22"/>
        <v>2</v>
      </c>
      <c r="M102" s="10">
        <f t="shared" si="23"/>
        <v>2</v>
      </c>
      <c r="N102" s="1" t="str">
        <f t="shared" si="24"/>
        <v>~su~</v>
      </c>
      <c r="O102" s="1" t="str">
        <f t="shared" si="25"/>
        <v>[zʌ]</v>
      </c>
      <c r="P102" s="3" cm="1">
        <f t="array" ref="P102">SUM(_xlfn._xlws.FILTER($H$2:$H$2454,_xlfn.MAP($N$2:$N$2454,_xlfn.LAMBDA(_xlpm.x,_xlpm.x=$N102))))</f>
        <v>3.960709759188847E-3</v>
      </c>
      <c r="Q102" s="4">
        <f t="shared" si="26"/>
        <v>0.06</v>
      </c>
      <c r="R102" s="6" cm="1">
        <f t="array" ref="R102">SUM(_xlfn._xlws.FILTER($H$2:$H$2454,_xlfn.MAP($O$2:$O$2454,_xlfn.LAMBDA(_xlpm.x,_xlpm.x=$O102))))</f>
        <v>2.376425855513308E-4</v>
      </c>
      <c r="S102" s="4">
        <f t="shared" si="27"/>
        <v>1</v>
      </c>
      <c r="T102" s="4">
        <f t="shared" si="28"/>
        <v>4.1035045263150126E-2</v>
      </c>
      <c r="U102" s="4">
        <f t="shared" si="29"/>
        <v>0.11320754716981131</v>
      </c>
      <c r="V102" s="4">
        <f t="shared" si="30"/>
        <v>-1.2218487496163564</v>
      </c>
      <c r="W102" s="4" t="s">
        <v>5111</v>
      </c>
      <c r="X102" s="2" cm="1">
        <f t="array" ref="X102">SUM(_xlfn._xlws.FILTER($F$2:$F$2454,_xlfn.MAP($W$2:$W$2454,_xlfn.LAMBDA(_xlpm.x,_xlpm.x=$W102))))</f>
        <v>566</v>
      </c>
      <c r="Y102" s="11">
        <f t="shared" si="31"/>
        <v>5.3003533568904597E-3</v>
      </c>
      <c r="Z102" s="4" t="s">
        <v>5113</v>
      </c>
      <c r="AA102" s="2" cm="1">
        <f t="array" ref="AA102">SUM(_xlfn._xlws.FILTER($F$2:$F$2454,_xlfn.MAP($Z$2:$Z$2454,_xlfn.LAMBDA(_xlpm.x,_xlpm.x=$Z102))))</f>
        <v>309</v>
      </c>
      <c r="AB102" s="11">
        <f t="shared" si="32"/>
        <v>9.7087378640776691E-3</v>
      </c>
      <c r="AC102" s="11">
        <f t="shared" si="33"/>
        <v>-0.26285795176343668</v>
      </c>
      <c r="AG102" s="2"/>
      <c r="AL102" s="2"/>
      <c r="AM102" s="2"/>
    </row>
    <row r="103" spans="1:39">
      <c r="A103" s="1" t="str">
        <f t="shared" si="17"/>
        <v>~tu~ : [tʃʊ]</v>
      </c>
      <c r="B103" s="1">
        <f>_xlfn.LET(_xlpm.d,$G103,_xlpm.k,_xlfn.CONCAT(LEFT(TRIM(B$1),1),"*"),COUNTIF(_xlpm.d,_xlpm.k))</f>
        <v>0</v>
      </c>
      <c r="C103" s="1">
        <f>_xlfn.LET(_xlpm.d,$G103,_xlpm.k,_xlfn.CONCAT(LEFT(TRIM(C$1),1),"*"),COUNTIF(_xlpm.d,_xlpm.k))</f>
        <v>0</v>
      </c>
      <c r="D103" s="1">
        <f>_xlfn.LET(_xlpm.d,$G103,_xlpm.k,_xlfn.CONCAT(LEFT(TRIM(D$1),1),"*"),COUNTIF(_xlpm.d,_xlpm.k))</f>
        <v>0</v>
      </c>
      <c r="E103" s="1">
        <f t="shared" si="18"/>
        <v>0.47712125471966244</v>
      </c>
      <c r="F103" s="7">
        <v>2</v>
      </c>
      <c r="G103" s="9" t="s">
        <v>1559</v>
      </c>
      <c r="H103" s="4" cm="1">
        <f t="array" ref="H103">F103/freq.sum.r6e</f>
        <v>1.5842839036755386E-4</v>
      </c>
      <c r="I103" s="4" t="str">
        <f t="shared" si="19"/>
        <v>tʃʊ</v>
      </c>
      <c r="J103" s="4" t="str">
        <f t="shared" si="20"/>
        <v>tu</v>
      </c>
      <c r="K103" s="10">
        <f t="shared" si="21"/>
        <v>3</v>
      </c>
      <c r="L103" s="1">
        <f t="shared" si="22"/>
        <v>2</v>
      </c>
      <c r="M103" s="10">
        <f t="shared" si="23"/>
        <v>3</v>
      </c>
      <c r="N103" s="1" t="str">
        <f t="shared" si="24"/>
        <v>~tu~</v>
      </c>
      <c r="O103" s="1" t="str">
        <f t="shared" si="25"/>
        <v>[tʃʊ]</v>
      </c>
      <c r="P103" s="3" cm="1">
        <f t="array" ref="P103">SUM(_xlfn._xlws.FILTER($H$2:$H$2454,_xlfn.MAP($N$2:$N$2454,_xlfn.LAMBDA(_xlpm.x,_xlpm.x=$N103))))</f>
        <v>2.4556400506970844E-3</v>
      </c>
      <c r="Q103" s="4">
        <f t="shared" si="26"/>
        <v>6.4516129032258077E-2</v>
      </c>
      <c r="R103" s="6" cm="1">
        <f t="array" ref="R103">SUM(_xlfn._xlws.FILTER($H$2:$H$2454,_xlfn.MAP($O$2:$O$2454,_xlfn.LAMBDA(_xlpm.x,_xlpm.x=$O103))))</f>
        <v>1.5842839036755386E-4</v>
      </c>
      <c r="S103" s="4">
        <f t="shared" si="27"/>
        <v>1</v>
      </c>
      <c r="T103" s="4">
        <f t="shared" si="28"/>
        <v>4.0423447936995066E-2</v>
      </c>
      <c r="U103" s="4">
        <f t="shared" si="29"/>
        <v>0.12121212121212124</v>
      </c>
      <c r="V103" s="4">
        <f t="shared" si="30"/>
        <v>-1.1903316981702914</v>
      </c>
      <c r="W103" s="4" t="s">
        <v>5111</v>
      </c>
      <c r="X103" s="2" cm="1">
        <f t="array" ref="X103">SUM(_xlfn._xlws.FILTER($F$2:$F$2454,_xlfn.MAP($W$2:$W$2454,_xlfn.LAMBDA(_xlpm.x,_xlpm.x=$W103))))</f>
        <v>566</v>
      </c>
      <c r="Y103" s="11">
        <f t="shared" si="31"/>
        <v>3.5335689045936395E-3</v>
      </c>
      <c r="Z103" s="4" t="s">
        <v>5116</v>
      </c>
      <c r="AA103" s="2" cm="1">
        <f t="array" ref="AA103">SUM(_xlfn._xlws.FILTER($F$2:$F$2454,_xlfn.MAP($Z$2:$Z$2454,_xlfn.LAMBDA(_xlpm.x,_xlpm.x=$Z103))))</f>
        <v>96</v>
      </c>
      <c r="AB103" s="11">
        <f t="shared" si="32"/>
        <v>2.0833333333333332E-2</v>
      </c>
      <c r="AC103" s="11">
        <f t="shared" si="33"/>
        <v>-0.77054519814870304</v>
      </c>
      <c r="AG103" s="2"/>
      <c r="AL103" s="2"/>
      <c r="AM103" s="2"/>
    </row>
    <row r="104" spans="1:39">
      <c r="A104" s="1" t="str">
        <f t="shared" si="17"/>
        <v>~go~ : [gɔ]</v>
      </c>
      <c r="B104" s="1">
        <f>_xlfn.LET(_xlpm.d,$G104,_xlpm.k,_xlfn.CONCAT(LEFT(TRIM(B$1),1),"*"),COUNTIF(_xlpm.d,_xlpm.k))</f>
        <v>0</v>
      </c>
      <c r="C104" s="1">
        <f>_xlfn.LET(_xlpm.d,$G104,_xlpm.k,_xlfn.CONCAT(LEFT(TRIM(C$1),1),"*"),COUNTIF(_xlpm.d,_xlpm.k))</f>
        <v>0</v>
      </c>
      <c r="D104" s="1">
        <f>_xlfn.LET(_xlpm.d,$G104,_xlpm.k,_xlfn.CONCAT(LEFT(TRIM(D$1),1),"*"),COUNTIF(_xlpm.d,_xlpm.k))</f>
        <v>0</v>
      </c>
      <c r="E104" s="1">
        <f t="shared" si="18"/>
        <v>0.30102999566398114</v>
      </c>
      <c r="F104" s="7">
        <v>1</v>
      </c>
      <c r="G104" s="9" t="s">
        <v>1888</v>
      </c>
      <c r="H104" s="4" cm="1">
        <f t="array" ref="H104">F104/freq.sum.r6e</f>
        <v>7.9214195183776928E-5</v>
      </c>
      <c r="I104" s="1" t="str">
        <f t="shared" si="19"/>
        <v>gɔ</v>
      </c>
      <c r="J104" s="1" t="str">
        <f t="shared" si="20"/>
        <v>go</v>
      </c>
      <c r="K104" s="10">
        <f t="shared" si="21"/>
        <v>2</v>
      </c>
      <c r="L104" s="1">
        <f t="shared" si="22"/>
        <v>2</v>
      </c>
      <c r="M104" s="10">
        <f t="shared" si="23"/>
        <v>2</v>
      </c>
      <c r="N104" s="1" t="str">
        <f t="shared" si="24"/>
        <v>~go~</v>
      </c>
      <c r="O104" s="1" t="str">
        <f t="shared" si="25"/>
        <v>[gɔ]</v>
      </c>
      <c r="P104" s="3" cm="1">
        <f t="array" ref="P104">SUM(_xlfn._xlws.FILTER($H$2:$H$2454,_xlfn.MAP($N$2:$N$2454,_xlfn.LAMBDA(_xlpm.x,_xlpm.x=$N104))))</f>
        <v>1.1882129277566537E-3</v>
      </c>
      <c r="Q104" s="4">
        <f t="shared" si="26"/>
        <v>6.666666666666668E-2</v>
      </c>
      <c r="R104" s="6" cm="1">
        <f t="array" ref="R104">SUM(_xlfn._xlws.FILTER($H$2:$H$2454,_xlfn.MAP($O$2:$O$2454,_xlfn.LAMBDA(_xlpm.x,_xlpm.x=$O104))))</f>
        <v>7.9214195183776928E-5</v>
      </c>
      <c r="S104" s="4">
        <f t="shared" si="27"/>
        <v>1</v>
      </c>
      <c r="T104" s="4">
        <f t="shared" si="28"/>
        <v>2.265476457236414E-2</v>
      </c>
      <c r="U104" s="4">
        <f t="shared" si="29"/>
        <v>0.12500000000000003</v>
      </c>
      <c r="V104" s="4">
        <f t="shared" si="30"/>
        <v>-1.1760912590556811</v>
      </c>
      <c r="W104" s="4" t="s">
        <v>5119</v>
      </c>
      <c r="X104" s="2" cm="1">
        <f t="array" ref="X104">SUM(_xlfn._xlws.FILTER($F$2:$F$2454,_xlfn.MAP($W$2:$W$2454,_xlfn.LAMBDA(_xlpm.x,_xlpm.x=$W104))))</f>
        <v>1157</v>
      </c>
      <c r="Y104" s="11">
        <f t="shared" si="31"/>
        <v>8.6430423509075197E-4</v>
      </c>
      <c r="Z104" s="4" t="s">
        <v>5107</v>
      </c>
      <c r="AA104" s="2" cm="1">
        <f t="array" ref="AA104">SUM(_xlfn._xlws.FILTER($F$2:$F$2454,_xlfn.MAP($Z$2:$Z$2454,_xlfn.LAMBDA(_xlpm.x,_xlpm.x=$Z104))))</f>
        <v>293</v>
      </c>
      <c r="AB104" s="11">
        <f t="shared" si="32"/>
        <v>3.4129692832764505E-3</v>
      </c>
      <c r="AC104" s="11">
        <f t="shared" si="33"/>
        <v>-0.59646573859764007</v>
      </c>
      <c r="AG104" s="2"/>
      <c r="AL104" s="2"/>
      <c r="AM104" s="2"/>
    </row>
    <row r="105" spans="1:39">
      <c r="A105" s="1" t="str">
        <f t="shared" si="17"/>
        <v>~fu~ : [tfə]</v>
      </c>
      <c r="B105" s="1">
        <f>_xlfn.LET(_xlpm.d,$G105,_xlpm.k,_xlfn.CONCAT(LEFT(TRIM(B$1),1),"*"),COUNTIF(_xlpm.d,_xlpm.k))</f>
        <v>0</v>
      </c>
      <c r="C105" s="1">
        <f>_xlfn.LET(_xlpm.d,$G105,_xlpm.k,_xlfn.CONCAT(LEFT(TRIM(C$1),1),"*"),COUNTIF(_xlpm.d,_xlpm.k))</f>
        <v>0</v>
      </c>
      <c r="D105" s="1">
        <f>_xlfn.LET(_xlpm.d,$G105,_xlpm.k,_xlfn.CONCAT(LEFT(TRIM(D$1),1),"*"),COUNTIF(_xlpm.d,_xlpm.k))</f>
        <v>0</v>
      </c>
      <c r="E105" s="1">
        <f t="shared" si="18"/>
        <v>0.30102999566398114</v>
      </c>
      <c r="F105" s="7">
        <v>1</v>
      </c>
      <c r="G105" s="9" t="s">
        <v>1763</v>
      </c>
      <c r="H105" s="4" cm="1">
        <f t="array" ref="H105">F105/freq.sum.r6e</f>
        <v>7.9214195183776928E-5</v>
      </c>
      <c r="I105" s="4" t="str">
        <f t="shared" si="19"/>
        <v>tfə</v>
      </c>
      <c r="J105" s="4" t="str">
        <f t="shared" si="20"/>
        <v>fu</v>
      </c>
      <c r="K105" s="10">
        <f t="shared" si="21"/>
        <v>3</v>
      </c>
      <c r="L105" s="1">
        <f t="shared" si="22"/>
        <v>2</v>
      </c>
      <c r="M105" s="10">
        <f t="shared" si="23"/>
        <v>3</v>
      </c>
      <c r="N105" s="1" t="str">
        <f t="shared" si="24"/>
        <v>~fu~</v>
      </c>
      <c r="O105" s="1" t="str">
        <f t="shared" si="25"/>
        <v>[tfə]</v>
      </c>
      <c r="P105" s="3" cm="1">
        <f t="array" ref="P105">SUM(_xlfn._xlws.FILTER($H$2:$H$2454,_xlfn.MAP($N$2:$N$2454,_xlfn.LAMBDA(_xlpm.x,_xlpm.x=$N105))))</f>
        <v>2.3764258555133079E-3</v>
      </c>
      <c r="Q105" s="4">
        <f t="shared" si="26"/>
        <v>3.3333333333333333E-2</v>
      </c>
      <c r="R105" s="6" cm="1">
        <f t="array" ref="R105">SUM(_xlfn._xlws.FILTER($H$2:$H$2454,_xlfn.MAP($O$2:$O$2454,_xlfn.LAMBDA(_xlpm.x,_xlpm.x=$O105))))</f>
        <v>1.5842839036755386E-4</v>
      </c>
      <c r="S105" s="4">
        <f t="shared" si="27"/>
        <v>0.5</v>
      </c>
      <c r="T105" s="4">
        <f t="shared" si="28"/>
        <v>1.3150683585907793E-2</v>
      </c>
      <c r="U105" s="4">
        <f t="shared" si="29"/>
        <v>6.25E-2</v>
      </c>
      <c r="V105" s="4">
        <f t="shared" si="30"/>
        <v>-1.1760912590556813</v>
      </c>
      <c r="W105" s="4" t="s">
        <v>5111</v>
      </c>
      <c r="X105" s="2" cm="1">
        <f t="array" ref="X105">SUM(_xlfn._xlws.FILTER($F$2:$F$2454,_xlfn.MAP($W$2:$W$2454,_xlfn.LAMBDA(_xlpm.x,_xlpm.x=$W105))))</f>
        <v>566</v>
      </c>
      <c r="Y105" s="11">
        <f t="shared" si="31"/>
        <v>1.7667844522968198E-3</v>
      </c>
      <c r="Z105" s="4" t="s">
        <v>5101</v>
      </c>
      <c r="AA105" s="2" cm="1">
        <f t="array" ref="AA105">SUM(_xlfn._xlws.FILTER($F$2:$F$2454,_xlfn.MAP($Z$2:$Z$2454,_xlfn.LAMBDA(_xlpm.x,_xlpm.x=$Z105))))</f>
        <v>2255</v>
      </c>
      <c r="AB105" s="11">
        <f t="shared" si="32"/>
        <v>4.434589800443459E-4</v>
      </c>
      <c r="AC105" s="11">
        <f t="shared" si="33"/>
        <v>0.60033011502570788</v>
      </c>
      <c r="AG105" s="2"/>
      <c r="AL105" s="2"/>
      <c r="AM105" s="2"/>
    </row>
    <row r="106" spans="1:39">
      <c r="A106" s="1" t="str">
        <f t="shared" si="17"/>
        <v>~ve~ : [vɜ]</v>
      </c>
      <c r="B106" s="1">
        <f>_xlfn.LET(_xlpm.d,$G106,_xlpm.k,_xlfn.CONCAT(LEFT(TRIM(B$1),1),"*"),COUNTIF(_xlpm.d,_xlpm.k))</f>
        <v>0</v>
      </c>
      <c r="C106" s="1">
        <f>_xlfn.LET(_xlpm.d,$G106,_xlpm.k,_xlfn.CONCAT(LEFT(TRIM(C$1),1),"*"),COUNTIF(_xlpm.d,_xlpm.k))</f>
        <v>0</v>
      </c>
      <c r="D106" s="1">
        <f>_xlfn.LET(_xlpm.d,$G106,_xlpm.k,_xlfn.CONCAT(LEFT(TRIM(D$1),1),"*"),COUNTIF(_xlpm.d,_xlpm.k))</f>
        <v>0</v>
      </c>
      <c r="E106" s="1">
        <f t="shared" si="18"/>
        <v>1</v>
      </c>
      <c r="F106" s="7">
        <v>9</v>
      </c>
      <c r="G106" s="9" t="s">
        <v>1401</v>
      </c>
      <c r="H106" s="4" cm="1">
        <f t="array" ref="H106">F106/freq.sum.r6e</f>
        <v>7.1292775665399242E-4</v>
      </c>
      <c r="I106" s="4" t="str">
        <f t="shared" si="19"/>
        <v>vɜ</v>
      </c>
      <c r="J106" s="4" t="str">
        <f t="shared" si="20"/>
        <v>ve</v>
      </c>
      <c r="K106" s="10">
        <f t="shared" si="21"/>
        <v>2</v>
      </c>
      <c r="L106" s="1">
        <f t="shared" si="22"/>
        <v>2</v>
      </c>
      <c r="M106" s="10">
        <f t="shared" si="23"/>
        <v>2</v>
      </c>
      <c r="N106" s="1" t="str">
        <f t="shared" si="24"/>
        <v>~ve~</v>
      </c>
      <c r="O106" s="1" t="str">
        <f t="shared" si="25"/>
        <v>[vɜ]</v>
      </c>
      <c r="P106" s="3" cm="1">
        <f t="array" ref="P106">SUM(_xlfn._xlws.FILTER($H$2:$H$2454,_xlfn.MAP($N$2:$N$2454,_xlfn.LAMBDA(_xlpm.x,_xlpm.x=$N106))))</f>
        <v>1.1486058301647655E-2</v>
      </c>
      <c r="Q106" s="4">
        <f t="shared" si="26"/>
        <v>6.2068965517241378E-2</v>
      </c>
      <c r="R106" s="6" cm="1">
        <f t="array" ref="R106">SUM(_xlfn._xlws.FILTER($H$2:$H$2454,_xlfn.MAP($O$2:$O$2454,_xlfn.LAMBDA(_xlpm.x,_xlpm.x=$O106))))</f>
        <v>7.9214195183776931E-4</v>
      </c>
      <c r="S106" s="4">
        <f t="shared" si="27"/>
        <v>0.9</v>
      </c>
      <c r="T106" s="4">
        <f t="shared" si="28"/>
        <v>6.9916644154214988E-2</v>
      </c>
      <c r="U106" s="4">
        <f t="shared" si="29"/>
        <v>0.11612903225806452</v>
      </c>
      <c r="V106" s="4">
        <f t="shared" si="30"/>
        <v>-1.1613680022349748</v>
      </c>
      <c r="W106" s="4" t="s">
        <v>5121</v>
      </c>
      <c r="X106" s="2" cm="1">
        <f t="array" ref="X106">SUM(_xlfn._xlws.FILTER($F$2:$F$2454,_xlfn.MAP($W$2:$W$2454,_xlfn.LAMBDA(_xlpm.x,_xlpm.x=$W106))))</f>
        <v>2896</v>
      </c>
      <c r="Y106" s="11">
        <f t="shared" si="31"/>
        <v>3.1077348066298341E-3</v>
      </c>
      <c r="Z106" s="4" t="s">
        <v>5112</v>
      </c>
      <c r="AA106" s="2" cm="1">
        <f t="array" ref="AA106">SUM(_xlfn._xlws.FILTER($F$2:$F$2454,_xlfn.MAP($Z$2:$Z$2454,_xlfn.LAMBDA(_xlpm.x,_xlpm.x=$Z106))))</f>
        <v>192</v>
      </c>
      <c r="AB106" s="11">
        <f t="shared" si="32"/>
        <v>4.6875E-2</v>
      </c>
      <c r="AC106" s="11">
        <f t="shared" si="33"/>
        <v>-1.1784973288215597</v>
      </c>
      <c r="AG106" s="2"/>
      <c r="AL106" s="2"/>
      <c r="AM106" s="2"/>
    </row>
    <row r="107" spans="1:39">
      <c r="A107" s="1" t="str">
        <f t="shared" si="17"/>
        <v>~pu~ : [pyʊ]</v>
      </c>
      <c r="B107" s="1">
        <f>_xlfn.LET(_xlpm.d,$G107,_xlpm.k,_xlfn.CONCAT(LEFT(TRIM(B$1),1),"*"),COUNTIF(_xlpm.d,_xlpm.k))</f>
        <v>0</v>
      </c>
      <c r="C107" s="1">
        <f>_xlfn.LET(_xlpm.d,$G107,_xlpm.k,_xlfn.CONCAT(LEFT(TRIM(C$1),1),"*"),COUNTIF(_xlpm.d,_xlpm.k))</f>
        <v>0</v>
      </c>
      <c r="D107" s="1">
        <f>_xlfn.LET(_xlpm.d,$G107,_xlpm.k,_xlfn.CONCAT(LEFT(TRIM(D$1),1),"*"),COUNTIF(_xlpm.d,_xlpm.k))</f>
        <v>0</v>
      </c>
      <c r="E107" s="1">
        <f t="shared" si="18"/>
        <v>0.47712125471966244</v>
      </c>
      <c r="F107" s="7">
        <v>2</v>
      </c>
      <c r="G107" s="9" t="s">
        <v>1516</v>
      </c>
      <c r="H107" s="4" cm="1">
        <f t="array" ref="H107">F107/freq.sum.r6e</f>
        <v>1.5842839036755386E-4</v>
      </c>
      <c r="I107" s="4" t="str">
        <f t="shared" si="19"/>
        <v>pyʊ</v>
      </c>
      <c r="J107" s="4" t="str">
        <f t="shared" si="20"/>
        <v>pu</v>
      </c>
      <c r="K107" s="10">
        <f t="shared" si="21"/>
        <v>3</v>
      </c>
      <c r="L107" s="1">
        <f t="shared" si="22"/>
        <v>2</v>
      </c>
      <c r="M107" s="10">
        <f t="shared" si="23"/>
        <v>3</v>
      </c>
      <c r="N107" s="1" t="str">
        <f t="shared" si="24"/>
        <v>~pu~</v>
      </c>
      <c r="O107" s="1" t="str">
        <f t="shared" si="25"/>
        <v>[pyʊ]</v>
      </c>
      <c r="P107" s="3" cm="1">
        <f t="array" ref="P107">SUM(_xlfn._xlws.FILTER($H$2:$H$2454,_xlfn.MAP($N$2:$N$2454,_xlfn.LAMBDA(_xlpm.x,_xlpm.x=$N107))))</f>
        <v>2.2179974651457537E-3</v>
      </c>
      <c r="Q107" s="4">
        <f t="shared" si="26"/>
        <v>7.1428571428571438E-2</v>
      </c>
      <c r="R107" s="6" cm="1">
        <f t="array" ref="R107">SUM(_xlfn._xlws.FILTER($H$2:$H$2454,_xlfn.MAP($O$2:$O$2454,_xlfn.LAMBDA(_xlpm.x,_xlpm.x=$O107))))</f>
        <v>1.5842839036755386E-4</v>
      </c>
      <c r="S107" s="4">
        <f t="shared" si="27"/>
        <v>1</v>
      </c>
      <c r="T107" s="4">
        <f t="shared" si="28"/>
        <v>4.4465792730694571E-2</v>
      </c>
      <c r="U107" s="4">
        <f t="shared" si="29"/>
        <v>0.13333333333333336</v>
      </c>
      <c r="V107" s="4">
        <f t="shared" si="30"/>
        <v>-1.146128035678238</v>
      </c>
      <c r="W107" s="4" t="s">
        <v>5111</v>
      </c>
      <c r="X107" s="2" cm="1">
        <f t="array" ref="X107">SUM(_xlfn._xlws.FILTER($F$2:$F$2454,_xlfn.MAP($W$2:$W$2454,_xlfn.LAMBDA(_xlpm.x,_xlpm.x=$W107))))</f>
        <v>566</v>
      </c>
      <c r="Y107" s="11">
        <f t="shared" si="31"/>
        <v>3.5335689045936395E-3</v>
      </c>
      <c r="Z107" s="4" t="s">
        <v>5116</v>
      </c>
      <c r="AA107" s="2" cm="1">
        <f t="array" ref="AA107">SUM(_xlfn._xlws.FILTER($F$2:$F$2454,_xlfn.MAP($Z$2:$Z$2454,_xlfn.LAMBDA(_xlpm.x,_xlpm.x=$Z107))))</f>
        <v>96</v>
      </c>
      <c r="AB107" s="11">
        <f t="shared" si="32"/>
        <v>2.0833333333333332E-2</v>
      </c>
      <c r="AC107" s="11">
        <f t="shared" si="33"/>
        <v>-0.77054519814870304</v>
      </c>
      <c r="AG107" s="2"/>
      <c r="AL107" s="2"/>
      <c r="AM107" s="2"/>
    </row>
    <row r="108" spans="1:39">
      <c r="A108" s="1" t="str">
        <f t="shared" si="17"/>
        <v>~la~ : [lɜ]</v>
      </c>
      <c r="B108" s="1">
        <f>_xlfn.LET(_xlpm.d,$G108,_xlpm.k,_xlfn.CONCAT(LEFT(TRIM(B$1),1),"*"),COUNTIF(_xlpm.d,_xlpm.k))</f>
        <v>0</v>
      </c>
      <c r="C108" s="1">
        <f>_xlfn.LET(_xlpm.d,$G108,_xlpm.k,_xlfn.CONCAT(LEFT(TRIM(C$1),1),"*"),COUNTIF(_xlpm.d,_xlpm.k))</f>
        <v>0</v>
      </c>
      <c r="D108" s="1">
        <f>_xlfn.LET(_xlpm.d,$G108,_xlpm.k,_xlfn.CONCAT(LEFT(TRIM(D$1),1),"*"),COUNTIF(_xlpm.d,_xlpm.k))</f>
        <v>0</v>
      </c>
      <c r="E108" s="1">
        <f t="shared" si="18"/>
        <v>0.30102999566398114</v>
      </c>
      <c r="F108" s="7">
        <v>1</v>
      </c>
      <c r="G108" s="9" t="s">
        <v>2082</v>
      </c>
      <c r="H108" s="4" cm="1">
        <f t="array" ref="H108">F108/freq.sum.r6e</f>
        <v>7.9214195183776928E-5</v>
      </c>
      <c r="I108" s="4" t="str">
        <f t="shared" si="19"/>
        <v>lɜ</v>
      </c>
      <c r="J108" s="4" t="str">
        <f t="shared" si="20"/>
        <v>la</v>
      </c>
      <c r="K108" s="10">
        <f t="shared" si="21"/>
        <v>2</v>
      </c>
      <c r="L108" s="1">
        <f t="shared" si="22"/>
        <v>2</v>
      </c>
      <c r="M108" s="10">
        <f t="shared" si="23"/>
        <v>2</v>
      </c>
      <c r="N108" s="1" t="str">
        <f t="shared" si="24"/>
        <v>~la~</v>
      </c>
      <c r="O108" s="1" t="str">
        <f t="shared" si="25"/>
        <v>[lɜ]</v>
      </c>
      <c r="P108" s="3" cm="1">
        <f t="array" ref="P108">SUM(_xlfn._xlws.FILTER($H$2:$H$2454,_xlfn.MAP($N$2:$N$2454,_xlfn.LAMBDA(_xlpm.x,_xlpm.x=$N108))))</f>
        <v>5.4657794676806083E-3</v>
      </c>
      <c r="Q108" s="4">
        <f t="shared" si="26"/>
        <v>1.4492753623188406E-2</v>
      </c>
      <c r="R108" s="6" cm="1">
        <f t="array" ref="R108">SUM(_xlfn._xlws.FILTER($H$2:$H$2454,_xlfn.MAP($O$2:$O$2454,_xlfn.LAMBDA(_xlpm.x,_xlpm.x=$O108))))</f>
        <v>3.9607097591888465E-4</v>
      </c>
      <c r="S108" s="4">
        <f t="shared" si="27"/>
        <v>0.19999999999999998</v>
      </c>
      <c r="T108" s="4">
        <f t="shared" si="28"/>
        <v>4.8983274751057586E-3</v>
      </c>
      <c r="U108" s="4">
        <f t="shared" si="29"/>
        <v>2.7027027027027025E-2</v>
      </c>
      <c r="V108" s="4">
        <f t="shared" si="30"/>
        <v>-1.1398790864012365</v>
      </c>
      <c r="W108" s="4" t="s">
        <v>5120</v>
      </c>
      <c r="X108" s="2" cm="1">
        <f t="array" ref="X108">SUM(_xlfn._xlws.FILTER($F$2:$F$2454,_xlfn.MAP($W$2:$W$2454,_xlfn.LAMBDA(_xlpm.x,_xlpm.x=$W108))))</f>
        <v>1666</v>
      </c>
      <c r="Y108" s="11">
        <f t="shared" si="31"/>
        <v>6.0024009603841532E-4</v>
      </c>
      <c r="Z108" s="4" t="s">
        <v>5112</v>
      </c>
      <c r="AA108" s="2" cm="1">
        <f t="array" ref="AA108">SUM(_xlfn._xlws.FILTER($F$2:$F$2454,_xlfn.MAP($Z$2:$Z$2454,_xlfn.LAMBDA(_xlpm.x,_xlpm.x=$Z108))))</f>
        <v>192</v>
      </c>
      <c r="AB108" s="11">
        <f t="shared" si="32"/>
        <v>5.208333333333333E-3</v>
      </c>
      <c r="AC108" s="11">
        <f t="shared" si="33"/>
        <v>-0.9383737683672192</v>
      </c>
      <c r="AG108" s="2"/>
      <c r="AL108" s="2"/>
      <c r="AM108" s="2"/>
    </row>
    <row r="109" spans="1:39">
      <c r="A109" s="1" t="str">
        <f t="shared" si="17"/>
        <v>~de~ : [di]</v>
      </c>
      <c r="B109" s="1">
        <f>_xlfn.LET(_xlpm.d,$G109,_xlpm.k,_xlfn.CONCAT(LEFT(TRIM(B$1),1),"*"),COUNTIF(_xlpm.d,_xlpm.k))</f>
        <v>0</v>
      </c>
      <c r="C109" s="1">
        <f>_xlfn.LET(_xlpm.d,$G109,_xlpm.k,_xlfn.CONCAT(LEFT(TRIM(C$1),1),"*"),COUNTIF(_xlpm.d,_xlpm.k))</f>
        <v>0</v>
      </c>
      <c r="D109" s="1">
        <f>_xlfn.LET(_xlpm.d,$G109,_xlpm.k,_xlfn.CONCAT(LEFT(TRIM(D$1),1),"*"),COUNTIF(_xlpm.d,_xlpm.k))</f>
        <v>0</v>
      </c>
      <c r="E109" s="1">
        <f t="shared" si="18"/>
        <v>0.60205999132796229</v>
      </c>
      <c r="F109" s="7">
        <v>3</v>
      </c>
      <c r="G109" s="9" t="s">
        <v>26</v>
      </c>
      <c r="H109" s="4" cm="1">
        <f t="array" ref="H109">F109/freq.sum.r6e</f>
        <v>2.376425855513308E-4</v>
      </c>
      <c r="I109" s="4" t="str">
        <f t="shared" si="19"/>
        <v>di</v>
      </c>
      <c r="J109" s="4" t="str">
        <f t="shared" si="20"/>
        <v>de</v>
      </c>
      <c r="K109" s="10">
        <f t="shared" si="21"/>
        <v>2</v>
      </c>
      <c r="L109" s="1">
        <f t="shared" si="22"/>
        <v>2</v>
      </c>
      <c r="M109" s="10">
        <f t="shared" si="23"/>
        <v>2</v>
      </c>
      <c r="N109" s="1" t="str">
        <f t="shared" si="24"/>
        <v>~de~</v>
      </c>
      <c r="O109" s="1" t="str">
        <f t="shared" si="25"/>
        <v>[di]</v>
      </c>
      <c r="P109" s="3" cm="1">
        <f t="array" ref="P109">SUM(_xlfn._xlws.FILTER($H$2:$H$2454,_xlfn.MAP($N$2:$N$2454,_xlfn.LAMBDA(_xlpm.x,_xlpm.x=$N109))))</f>
        <v>1.2674271229404309E-2</v>
      </c>
      <c r="Q109" s="4">
        <f t="shared" si="26"/>
        <v>1.8749999999999999E-2</v>
      </c>
      <c r="R109" s="6" cm="1">
        <f t="array" ref="R109">SUM(_xlfn._xlws.FILTER($H$2:$H$2454,_xlfn.MAP($O$2:$O$2454,_xlfn.LAMBDA(_xlpm.x,_xlpm.x=$O109))))</f>
        <v>9.5057034220532308E-4</v>
      </c>
      <c r="S109" s="4">
        <f t="shared" si="27"/>
        <v>0.25000000000000006</v>
      </c>
      <c r="T109" s="4">
        <f t="shared" si="28"/>
        <v>1.2644519761319518E-2</v>
      </c>
      <c r="U109" s="4">
        <f t="shared" si="29"/>
        <v>3.4883720930232558E-2</v>
      </c>
      <c r="V109" s="4">
        <f t="shared" si="30"/>
        <v>-1.1249387366083001</v>
      </c>
      <c r="W109" s="4" t="s">
        <v>5121</v>
      </c>
      <c r="X109" s="2" cm="1">
        <f t="array" ref="X109">SUM(_xlfn._xlws.FILTER($F$2:$F$2454,_xlfn.MAP($W$2:$W$2454,_xlfn.LAMBDA(_xlpm.x,_xlpm.x=$W109))))</f>
        <v>2896</v>
      </c>
      <c r="Y109" s="11">
        <f t="shared" si="31"/>
        <v>1.0359116022099447E-3</v>
      </c>
      <c r="Z109" s="4" t="s">
        <v>5110</v>
      </c>
      <c r="AA109" s="2" cm="1">
        <f t="array" ref="AA109">SUM(_xlfn._xlws.FILTER($F$2:$F$2454,_xlfn.MAP($Z$2:$Z$2454,_xlfn.LAMBDA(_xlpm.x,_xlpm.x=$Z109))))</f>
        <v>354</v>
      </c>
      <c r="AB109" s="11">
        <f t="shared" si="32"/>
        <v>8.4745762711864406E-3</v>
      </c>
      <c r="AC109" s="11">
        <f t="shared" si="33"/>
        <v>-0.91279529549932148</v>
      </c>
      <c r="AG109" s="2"/>
      <c r="AL109" s="2"/>
      <c r="AM109" s="2"/>
    </row>
    <row r="110" spans="1:39">
      <c r="A110" s="1" t="str">
        <f t="shared" si="17"/>
        <v>~du~ : [dʒʊ]</v>
      </c>
      <c r="B110" s="1">
        <f>_xlfn.LET(_xlpm.d,$G110,_xlpm.k,_xlfn.CONCAT(LEFT(TRIM(B$1),1),"*"),COUNTIF(_xlpm.d,_xlpm.k))</f>
        <v>0</v>
      </c>
      <c r="C110" s="1">
        <f>_xlfn.LET(_xlpm.d,$G110,_xlpm.k,_xlfn.CONCAT(LEFT(TRIM(C$1),1),"*"),COUNTIF(_xlpm.d,_xlpm.k))</f>
        <v>0</v>
      </c>
      <c r="D110" s="1">
        <f>_xlfn.LET(_xlpm.d,$G110,_xlpm.k,_xlfn.CONCAT(LEFT(TRIM(D$1),1),"*"),COUNTIF(_xlpm.d,_xlpm.k))</f>
        <v>0</v>
      </c>
      <c r="E110" s="1">
        <f t="shared" si="18"/>
        <v>0.30102999566398114</v>
      </c>
      <c r="F110" s="7">
        <v>1</v>
      </c>
      <c r="G110" s="9" t="s">
        <v>1748</v>
      </c>
      <c r="H110" s="4" cm="1">
        <f t="array" ref="H110">F110/freq.sum.r6e</f>
        <v>7.9214195183776928E-5</v>
      </c>
      <c r="I110" s="4" t="str">
        <f t="shared" si="19"/>
        <v>dʒʊ</v>
      </c>
      <c r="J110" s="4" t="str">
        <f t="shared" si="20"/>
        <v>du</v>
      </c>
      <c r="K110" s="10">
        <f t="shared" si="21"/>
        <v>3</v>
      </c>
      <c r="L110" s="1">
        <f t="shared" si="22"/>
        <v>2</v>
      </c>
      <c r="M110" s="10">
        <f t="shared" si="23"/>
        <v>3</v>
      </c>
      <c r="N110" s="1" t="str">
        <f t="shared" si="24"/>
        <v>~du~</v>
      </c>
      <c r="O110" s="1" t="str">
        <f t="shared" si="25"/>
        <v>[dʒʊ]</v>
      </c>
      <c r="P110" s="3" cm="1">
        <f t="array" ref="P110">SUM(_xlfn._xlws.FILTER($H$2:$H$2454,_xlfn.MAP($N$2:$N$2454,_xlfn.LAMBDA(_xlpm.x,_xlpm.x=$N110))))</f>
        <v>2.0595690747782004E-3</v>
      </c>
      <c r="Q110" s="4">
        <f t="shared" si="26"/>
        <v>3.8461538461538457E-2</v>
      </c>
      <c r="R110" s="6" cm="1">
        <f t="array" ref="R110">SUM(_xlfn._xlws.FILTER($H$2:$H$2454,_xlfn.MAP($O$2:$O$2454,_xlfn.LAMBDA(_xlpm.x,_xlpm.x=$O110))))</f>
        <v>1.5842839036755386E-4</v>
      </c>
      <c r="S110" s="4">
        <f t="shared" si="27"/>
        <v>0.5</v>
      </c>
      <c r="T110" s="4">
        <f t="shared" si="28"/>
        <v>1.5029352669608906E-2</v>
      </c>
      <c r="U110" s="4">
        <f t="shared" si="29"/>
        <v>7.1428571428571425E-2</v>
      </c>
      <c r="V110" s="4">
        <f t="shared" si="30"/>
        <v>-1.1139433523068367</v>
      </c>
      <c r="W110" s="4" t="s">
        <v>5111</v>
      </c>
      <c r="X110" s="2" cm="1">
        <f t="array" ref="X110">SUM(_xlfn._xlws.FILTER($F$2:$F$2454,_xlfn.MAP($W$2:$W$2454,_xlfn.LAMBDA(_xlpm.x,_xlpm.x=$W110))))</f>
        <v>566</v>
      </c>
      <c r="Y110" s="11">
        <f t="shared" si="31"/>
        <v>1.7667844522968198E-3</v>
      </c>
      <c r="Z110" s="4" t="s">
        <v>5116</v>
      </c>
      <c r="AA110" s="2" cm="1">
        <f t="array" ref="AA110">SUM(_xlfn._xlws.FILTER($F$2:$F$2454,_xlfn.MAP($Z$2:$Z$2454,_xlfn.LAMBDA(_xlpm.x,_xlpm.x=$Z110))))</f>
        <v>96</v>
      </c>
      <c r="AB110" s="11">
        <f t="shared" si="32"/>
        <v>1.0416666666666666E-2</v>
      </c>
      <c r="AC110" s="11">
        <f t="shared" si="33"/>
        <v>-0.77054519814870304</v>
      </c>
      <c r="AG110" s="2"/>
      <c r="AL110" s="2"/>
      <c r="AM110" s="2"/>
    </row>
    <row r="111" spans="1:39">
      <c r="A111" s="1" t="str">
        <f t="shared" si="17"/>
        <v>~si~ : [zaɪ]</v>
      </c>
      <c r="B111" s="1">
        <f>_xlfn.LET(_xlpm.d,$G111,_xlpm.k,_xlfn.CONCAT(LEFT(TRIM(B$1),1),"*"),COUNTIF(_xlpm.d,_xlpm.k))</f>
        <v>0</v>
      </c>
      <c r="C111" s="1">
        <f>_xlfn.LET(_xlpm.d,$G111,_xlpm.k,_xlfn.CONCAT(LEFT(TRIM(C$1),1),"*"),COUNTIF(_xlpm.d,_xlpm.k))</f>
        <v>0</v>
      </c>
      <c r="D111" s="1">
        <f>_xlfn.LET(_xlpm.d,$G111,_xlpm.k,_xlfn.CONCAT(LEFT(TRIM(D$1),1),"*"),COUNTIF(_xlpm.d,_xlpm.k))</f>
        <v>0</v>
      </c>
      <c r="E111" s="1">
        <f t="shared" si="18"/>
        <v>0.8450980400142567</v>
      </c>
      <c r="F111" s="7">
        <v>6</v>
      </c>
      <c r="G111" s="9" t="s">
        <v>1380</v>
      </c>
      <c r="H111" s="4" cm="1">
        <f t="array" ref="H111">F111/freq.sum.r6e</f>
        <v>4.7528517110266159E-4</v>
      </c>
      <c r="I111" s="4" t="str">
        <f t="shared" si="19"/>
        <v>zaɪ</v>
      </c>
      <c r="J111" s="4" t="str">
        <f t="shared" si="20"/>
        <v>si</v>
      </c>
      <c r="K111" s="10">
        <f t="shared" si="21"/>
        <v>3</v>
      </c>
      <c r="L111" s="1">
        <f t="shared" si="22"/>
        <v>2</v>
      </c>
      <c r="M111" s="10">
        <f t="shared" si="23"/>
        <v>3</v>
      </c>
      <c r="N111" s="1" t="str">
        <f t="shared" si="24"/>
        <v>~si~</v>
      </c>
      <c r="O111" s="1" t="str">
        <f t="shared" si="25"/>
        <v>[zaɪ]</v>
      </c>
      <c r="P111" s="3" cm="1">
        <f t="array" ref="P111">SUM(_xlfn._xlws.FILTER($H$2:$H$2454,_xlfn.MAP($N$2:$N$2454,_xlfn.LAMBDA(_xlpm.x,_xlpm.x=$N111))))</f>
        <v>7.1292775665399242E-3</v>
      </c>
      <c r="Q111" s="4">
        <f t="shared" si="26"/>
        <v>6.6666666666666666E-2</v>
      </c>
      <c r="R111" s="6" cm="1">
        <f t="array" ref="R111">SUM(_xlfn._xlws.FILTER($H$2:$H$2454,_xlfn.MAP($O$2:$O$2454,_xlfn.LAMBDA(_xlpm.x,_xlpm.x=$O111))))</f>
        <v>5.5449936628643854E-4</v>
      </c>
      <c r="S111" s="4">
        <f t="shared" si="27"/>
        <v>0.8571428571428571</v>
      </c>
      <c r="T111" s="4">
        <f t="shared" si="28"/>
        <v>7.3076063590902199E-2</v>
      </c>
      <c r="U111" s="4">
        <f t="shared" si="29"/>
        <v>0.12371134020618557</v>
      </c>
      <c r="V111" s="4">
        <f t="shared" si="30"/>
        <v>-1.1091444694250681</v>
      </c>
      <c r="W111" s="4" t="s">
        <v>5110</v>
      </c>
      <c r="X111" s="2" cm="1">
        <f t="array" ref="X111">SUM(_xlfn._xlws.FILTER($F$2:$F$2454,_xlfn.MAP($W$2:$W$2454,_xlfn.LAMBDA(_xlpm.x,_xlpm.x=$W111))))</f>
        <v>1594</v>
      </c>
      <c r="Y111" s="11">
        <f t="shared" si="31"/>
        <v>3.7641154328732747E-3</v>
      </c>
      <c r="Z111" s="4" t="s">
        <v>5106</v>
      </c>
      <c r="AA111" s="2" cm="1">
        <f t="array" ref="AA111">SUM(_xlfn._xlws.FILTER($F$2:$F$2454,_xlfn.MAP($Z$2:$Z$2454,_xlfn.LAMBDA(_xlpm.x,_xlpm.x=$Z111))))</f>
        <v>397</v>
      </c>
      <c r="AB111" s="11">
        <f t="shared" si="32"/>
        <v>1.5113350125944584E-2</v>
      </c>
      <c r="AC111" s="11">
        <f t="shared" si="33"/>
        <v>-0.60369781029697844</v>
      </c>
      <c r="AG111" s="2"/>
      <c r="AL111" s="2"/>
      <c r="AM111" s="2"/>
    </row>
    <row r="112" spans="1:39">
      <c r="A112" s="1" t="str">
        <f t="shared" si="17"/>
        <v>~su~ : [ʃʊ]</v>
      </c>
      <c r="B112" s="1">
        <f>_xlfn.LET(_xlpm.d,$G112,_xlpm.k,_xlfn.CONCAT(LEFT(TRIM(B$1),1),"*"),COUNTIF(_xlpm.d,_xlpm.k))</f>
        <v>0</v>
      </c>
      <c r="C112" s="1">
        <f>_xlfn.LET(_xlpm.d,$G112,_xlpm.k,_xlfn.CONCAT(LEFT(TRIM(C$1),1),"*"),COUNTIF(_xlpm.d,_xlpm.k))</f>
        <v>0</v>
      </c>
      <c r="D112" s="1">
        <f>_xlfn.LET(_xlpm.d,$G112,_xlpm.k,_xlfn.CONCAT(LEFT(TRIM(D$1),1),"*"),COUNTIF(_xlpm.d,_xlpm.k))</f>
        <v>0</v>
      </c>
      <c r="E112" s="1">
        <f t="shared" si="18"/>
        <v>0.47712125471966244</v>
      </c>
      <c r="F112" s="7">
        <v>2</v>
      </c>
      <c r="G112" s="9" t="s">
        <v>1666</v>
      </c>
      <c r="H112" s="4" cm="1">
        <f t="array" ref="H112">F112/freq.sum.r6e</f>
        <v>1.5842839036755386E-4</v>
      </c>
      <c r="I112" s="4" t="str">
        <f t="shared" si="19"/>
        <v>ʃʊ</v>
      </c>
      <c r="J112" s="4" t="str">
        <f t="shared" si="20"/>
        <v>su</v>
      </c>
      <c r="K112" s="10">
        <f t="shared" si="21"/>
        <v>2</v>
      </c>
      <c r="L112" s="1">
        <f t="shared" si="22"/>
        <v>2</v>
      </c>
      <c r="M112" s="10">
        <f t="shared" si="23"/>
        <v>2</v>
      </c>
      <c r="N112" s="1" t="str">
        <f t="shared" si="24"/>
        <v>~su~</v>
      </c>
      <c r="O112" s="1" t="str">
        <f t="shared" si="25"/>
        <v>[ʃʊ]</v>
      </c>
      <c r="P112" s="3" cm="1">
        <f t="array" ref="P112">SUM(_xlfn._xlws.FILTER($H$2:$H$2454,_xlfn.MAP($N$2:$N$2454,_xlfn.LAMBDA(_xlpm.x,_xlpm.x=$N112))))</f>
        <v>3.960709759188847E-3</v>
      </c>
      <c r="Q112" s="4">
        <f t="shared" si="26"/>
        <v>3.9999999999999994E-2</v>
      </c>
      <c r="R112" s="6" cm="1">
        <f t="array" ref="R112">SUM(_xlfn._xlws.FILTER($H$2:$H$2454,_xlfn.MAP($O$2:$O$2454,_xlfn.LAMBDA(_xlpm.x,_xlpm.x=$O112))))</f>
        <v>3.1685678073510771E-4</v>
      </c>
      <c r="S112" s="4">
        <f t="shared" si="27"/>
        <v>0.5</v>
      </c>
      <c r="T112" s="4">
        <f t="shared" si="28"/>
        <v>2.1278193961400477E-2</v>
      </c>
      <c r="U112" s="4">
        <f t="shared" si="29"/>
        <v>7.4074074074074056E-2</v>
      </c>
      <c r="V112" s="4">
        <f t="shared" si="30"/>
        <v>-1.0969100130080565</v>
      </c>
      <c r="W112" s="4" t="s">
        <v>5111</v>
      </c>
      <c r="X112" s="2" cm="1">
        <f t="array" ref="X112">SUM(_xlfn._xlws.FILTER($F$2:$F$2454,_xlfn.MAP($W$2:$W$2454,_xlfn.LAMBDA(_xlpm.x,_xlpm.x=$W112))))</f>
        <v>566</v>
      </c>
      <c r="Y112" s="11">
        <f t="shared" si="31"/>
        <v>3.5335689045936395E-3</v>
      </c>
      <c r="Z112" s="4" t="s">
        <v>5116</v>
      </c>
      <c r="AA112" s="2" cm="1">
        <f t="array" ref="AA112">SUM(_xlfn._xlws.FILTER($F$2:$F$2454,_xlfn.MAP($Z$2:$Z$2454,_xlfn.LAMBDA(_xlpm.x,_xlpm.x=$Z112))))</f>
        <v>96</v>
      </c>
      <c r="AB112" s="11">
        <f t="shared" si="32"/>
        <v>2.0833333333333332E-2</v>
      </c>
      <c r="AC112" s="11">
        <f t="shared" si="33"/>
        <v>-0.77054519814870304</v>
      </c>
      <c r="AG112" s="2"/>
      <c r="AL112" s="2"/>
      <c r="AM112" s="2"/>
    </row>
    <row r="113" spans="1:39">
      <c r="A113" s="1" t="str">
        <f t="shared" si="17"/>
        <v>~co~ : [koʊ]</v>
      </c>
      <c r="B113" s="1">
        <f>_xlfn.LET(_xlpm.d,$G113,_xlpm.k,_xlfn.CONCAT(LEFT(TRIM(B$1),1),"*"),COUNTIF(_xlpm.d,_xlpm.k))</f>
        <v>0</v>
      </c>
      <c r="C113" s="1">
        <f>_xlfn.LET(_xlpm.d,$G113,_xlpm.k,_xlfn.CONCAT(LEFT(TRIM(C$1),1),"*"),COUNTIF(_xlpm.d,_xlpm.k))</f>
        <v>0</v>
      </c>
      <c r="D113" s="1">
        <f>_xlfn.LET(_xlpm.d,$G113,_xlpm.k,_xlfn.CONCAT(LEFT(TRIM(D$1),1),"*"),COUNTIF(_xlpm.d,_xlpm.k))</f>
        <v>0</v>
      </c>
      <c r="E113" s="1">
        <f t="shared" si="18"/>
        <v>0.95424250943932487</v>
      </c>
      <c r="F113" s="7">
        <v>8</v>
      </c>
      <c r="G113" s="9" t="s">
        <v>1464</v>
      </c>
      <c r="H113" s="4" cm="1">
        <f t="array" ref="H113">F113/freq.sum.r6e</f>
        <v>6.3371356147021542E-4</v>
      </c>
      <c r="I113" s="4" t="str">
        <f t="shared" si="19"/>
        <v>koʊ</v>
      </c>
      <c r="J113" s="4" t="str">
        <f t="shared" si="20"/>
        <v>co</v>
      </c>
      <c r="K113" s="10">
        <f t="shared" si="21"/>
        <v>3</v>
      </c>
      <c r="L113" s="1">
        <f t="shared" si="22"/>
        <v>2</v>
      </c>
      <c r="M113" s="10">
        <f t="shared" si="23"/>
        <v>3</v>
      </c>
      <c r="N113" s="1" t="str">
        <f t="shared" si="24"/>
        <v>~co~</v>
      </c>
      <c r="O113" s="1" t="str">
        <f t="shared" si="25"/>
        <v>[koʊ]</v>
      </c>
      <c r="P113" s="3" cm="1">
        <f t="array" ref="P113">SUM(_xlfn._xlws.FILTER($H$2:$H$2454,_xlfn.MAP($N$2:$N$2454,_xlfn.LAMBDA(_xlpm.x,_xlpm.x=$N113))))</f>
        <v>1.3545627376425855E-2</v>
      </c>
      <c r="Q113" s="4">
        <f t="shared" si="26"/>
        <v>4.6783625730994149E-2</v>
      </c>
      <c r="R113" s="6" cm="1">
        <f t="array" ref="R113">SUM(_xlfn._xlws.FILTER($H$2:$H$2454,_xlfn.MAP($O$2:$O$2454,_xlfn.LAMBDA(_xlpm.x,_xlpm.x=$O113))))</f>
        <v>1.1089987325728769E-3</v>
      </c>
      <c r="S113" s="4">
        <f t="shared" si="27"/>
        <v>0.57142857142857151</v>
      </c>
      <c r="T113" s="4">
        <f t="shared" si="28"/>
        <v>5.7685352731711853E-2</v>
      </c>
      <c r="U113" s="4">
        <f t="shared" si="29"/>
        <v>8.6486486486486477E-2</v>
      </c>
      <c r="V113" s="4">
        <f t="shared" si="30"/>
        <v>-1.0868680747139159</v>
      </c>
      <c r="W113" s="4" t="s">
        <v>5119</v>
      </c>
      <c r="X113" s="2" cm="1">
        <f t="array" ref="X113">SUM(_xlfn._xlws.FILTER($F$2:$F$2454,_xlfn.MAP($W$2:$W$2454,_xlfn.LAMBDA(_xlpm.x,_xlpm.x=$W113))))</f>
        <v>1157</v>
      </c>
      <c r="Y113" s="11">
        <f t="shared" si="31"/>
        <v>6.9144338807260158E-3</v>
      </c>
      <c r="Z113" s="4" t="s">
        <v>5109</v>
      </c>
      <c r="AA113" s="2" cm="1">
        <f t="array" ref="AA113">SUM(_xlfn._xlws.FILTER($F$2:$F$2454,_xlfn.MAP($Z$2:$Z$2454,_xlfn.LAMBDA(_xlpm.x,_xlpm.x=$Z113))))</f>
        <v>257</v>
      </c>
      <c r="AB113" s="11">
        <f t="shared" si="32"/>
        <v>3.1128404669260701E-2</v>
      </c>
      <c r="AC113" s="11">
        <f t="shared" si="33"/>
        <v>-0.65340023562045502</v>
      </c>
      <c r="AG113" s="2"/>
      <c r="AL113" s="2"/>
      <c r="AM113" s="2"/>
    </row>
    <row r="114" spans="1:39">
      <c r="A114" s="1" t="str">
        <f t="shared" si="17"/>
        <v>~ou~ : [a]</v>
      </c>
      <c r="B114" s="1">
        <f>_xlfn.LET(_xlpm.d,$G114,_xlpm.k,_xlfn.CONCAT(LEFT(TRIM(B$1),1),"*"),COUNTIF(_xlpm.d,_xlpm.k))</f>
        <v>0</v>
      </c>
      <c r="C114" s="1">
        <f>_xlfn.LET(_xlpm.d,$G114,_xlpm.k,_xlfn.CONCAT(LEFT(TRIM(C$1),1),"*"),COUNTIF(_xlpm.d,_xlpm.k))</f>
        <v>0</v>
      </c>
      <c r="D114" s="1">
        <f>_xlfn.LET(_xlpm.d,$G114,_xlpm.k,_xlfn.CONCAT(LEFT(TRIM(D$1),1),"*"),COUNTIF(_xlpm.d,_xlpm.k))</f>
        <v>0</v>
      </c>
      <c r="E114" s="1">
        <f t="shared" si="18"/>
        <v>0.30102999566398114</v>
      </c>
      <c r="F114" s="7">
        <v>1</v>
      </c>
      <c r="G114" s="9" t="s">
        <v>1919</v>
      </c>
      <c r="H114" s="4" cm="1">
        <f t="array" ref="H114">F114/freq.sum.r6e</f>
        <v>7.9214195183776928E-5</v>
      </c>
      <c r="I114" s="4" t="str">
        <f t="shared" si="19"/>
        <v>a</v>
      </c>
      <c r="J114" s="4" t="str">
        <f t="shared" si="20"/>
        <v>ou</v>
      </c>
      <c r="K114" s="10">
        <f t="shared" si="21"/>
        <v>1</v>
      </c>
      <c r="L114" s="1">
        <f t="shared" si="22"/>
        <v>2</v>
      </c>
      <c r="M114" s="10">
        <f t="shared" si="23"/>
        <v>2</v>
      </c>
      <c r="N114" s="1" t="str">
        <f t="shared" si="24"/>
        <v>~ou~</v>
      </c>
      <c r="O114" s="1" t="str">
        <f t="shared" si="25"/>
        <v>[a]</v>
      </c>
      <c r="P114" s="3" cm="1">
        <f t="array" ref="P114">SUM(_xlfn._xlws.FILTER($H$2:$H$2454,_xlfn.MAP($N$2:$N$2454,_xlfn.LAMBDA(_xlpm.x,_xlpm.x=$N114))))</f>
        <v>1.8219264892268693E-3</v>
      </c>
      <c r="Q114" s="4">
        <f t="shared" si="26"/>
        <v>4.3478260869565216E-2</v>
      </c>
      <c r="R114" s="6" cm="1">
        <f t="array" ref="R114">SUM(_xlfn._xlws.FILTER($H$2:$H$2454,_xlfn.MAP($O$2:$O$2454,_xlfn.LAMBDA(_xlpm.x,_xlpm.x=$O114))))</f>
        <v>1.5842839036755386E-4</v>
      </c>
      <c r="S114" s="4">
        <f t="shared" si="27"/>
        <v>0.5</v>
      </c>
      <c r="T114" s="4">
        <f t="shared" si="28"/>
        <v>1.4499049326313048E-2</v>
      </c>
      <c r="U114" s="4">
        <f t="shared" si="29"/>
        <v>0.08</v>
      </c>
      <c r="V114" s="4">
        <f t="shared" si="30"/>
        <v>-1.0606978403536116</v>
      </c>
      <c r="W114" s="4" t="s">
        <v>5100</v>
      </c>
      <c r="X114" s="2" cm="1">
        <f t="array" ref="X114">SUM(_xlfn._xlws.FILTER($F$2:$F$2454,_xlfn.MAP($W$2:$W$2454,_xlfn.LAMBDA(_xlpm.x,_xlpm.x=$W114))))</f>
        <v>150</v>
      </c>
      <c r="Y114" s="11">
        <f t="shared" si="31"/>
        <v>6.6666666666666671E-3</v>
      </c>
      <c r="Z114" s="4" t="s">
        <v>5120</v>
      </c>
      <c r="AA114" s="2" cm="1">
        <f t="array" ref="AA114">SUM(_xlfn._xlws.FILTER($F$2:$F$2454,_xlfn.MAP($Z$2:$Z$2454,_xlfn.LAMBDA(_xlpm.x,_xlpm.x=$Z114))))</f>
        <v>11</v>
      </c>
      <c r="AB114" s="11">
        <f t="shared" si="32"/>
        <v>9.0909090909090912E-2</v>
      </c>
      <c r="AC114" s="11">
        <f t="shared" si="33"/>
        <v>-1.1346985738974562</v>
      </c>
      <c r="AG114" s="2"/>
      <c r="AL114" s="2"/>
      <c r="AM114" s="2"/>
    </row>
    <row r="115" spans="1:39">
      <c r="A115" s="1" t="str">
        <f t="shared" si="17"/>
        <v>~cu~ : [kʊ]</v>
      </c>
      <c r="B115" s="1">
        <f>_xlfn.LET(_xlpm.d,$G115,_xlpm.k,_xlfn.CONCAT(LEFT(TRIM(B$1),1),"*"),COUNTIF(_xlpm.d,_xlpm.k))</f>
        <v>0</v>
      </c>
      <c r="C115" s="1">
        <f>_xlfn.LET(_xlpm.d,$G115,_xlpm.k,_xlfn.CONCAT(LEFT(TRIM(C$1),1),"*"),COUNTIF(_xlpm.d,_xlpm.k))</f>
        <v>0</v>
      </c>
      <c r="D115" s="1">
        <f>_xlfn.LET(_xlpm.d,$G115,_xlpm.k,_xlfn.CONCAT(LEFT(TRIM(D$1),1),"*"),COUNTIF(_xlpm.d,_xlpm.k))</f>
        <v>0</v>
      </c>
      <c r="E115" s="1">
        <f t="shared" si="18"/>
        <v>0.30102999566398114</v>
      </c>
      <c r="F115" s="7">
        <v>1</v>
      </c>
      <c r="G115" s="9" t="s">
        <v>1804</v>
      </c>
      <c r="H115" s="4" cm="1">
        <f t="array" ref="H115">F115/freq.sum.r6e</f>
        <v>7.9214195183776928E-5</v>
      </c>
      <c r="I115" s="4" t="str">
        <f t="shared" si="19"/>
        <v>kʊ</v>
      </c>
      <c r="J115" s="4" t="str">
        <f t="shared" si="20"/>
        <v>cu</v>
      </c>
      <c r="K115" s="10">
        <f t="shared" si="21"/>
        <v>2</v>
      </c>
      <c r="L115" s="1">
        <f t="shared" si="22"/>
        <v>2</v>
      </c>
      <c r="M115" s="10">
        <f t="shared" si="23"/>
        <v>2</v>
      </c>
      <c r="N115" s="1" t="str">
        <f t="shared" si="24"/>
        <v>~cu~</v>
      </c>
      <c r="O115" s="1" t="str">
        <f t="shared" si="25"/>
        <v>[kʊ]</v>
      </c>
      <c r="P115" s="3" cm="1">
        <f t="array" ref="P115">SUM(_xlfn._xlws.FILTER($H$2:$H$2454,_xlfn.MAP($N$2:$N$2454,_xlfn.LAMBDA(_xlpm.x,_xlpm.x=$N115))))</f>
        <v>3.4062103929024079E-3</v>
      </c>
      <c r="Q115" s="4">
        <f t="shared" si="26"/>
        <v>2.3255813953488372E-2</v>
      </c>
      <c r="R115" s="6" cm="1">
        <f t="array" ref="R115">SUM(_xlfn._xlws.FILTER($H$2:$H$2454,_xlfn.MAP($O$2:$O$2454,_xlfn.LAMBDA(_xlpm.x,_xlpm.x=$O115))))</f>
        <v>3.1685678073510771E-4</v>
      </c>
      <c r="S115" s="4">
        <f t="shared" si="27"/>
        <v>0.25</v>
      </c>
      <c r="T115" s="4">
        <f t="shared" si="28"/>
        <v>7.712260279953748E-3</v>
      </c>
      <c r="U115" s="4">
        <f t="shared" si="29"/>
        <v>4.2553191489361701E-2</v>
      </c>
      <c r="V115" s="4">
        <f t="shared" si="30"/>
        <v>-1.0314084642516241</v>
      </c>
      <c r="W115" s="4" t="s">
        <v>5111</v>
      </c>
      <c r="X115" s="2" cm="1">
        <f t="array" ref="X115">SUM(_xlfn._xlws.FILTER($F$2:$F$2454,_xlfn.MAP($W$2:$W$2454,_xlfn.LAMBDA(_xlpm.x,_xlpm.x=$W115))))</f>
        <v>566</v>
      </c>
      <c r="Y115" s="11">
        <f t="shared" si="31"/>
        <v>1.7667844522968198E-3</v>
      </c>
      <c r="Z115" s="4" t="s">
        <v>5116</v>
      </c>
      <c r="AA115" s="2" cm="1">
        <f t="array" ref="AA115">SUM(_xlfn._xlws.FILTER($F$2:$F$2454,_xlfn.MAP($Z$2:$Z$2454,_xlfn.LAMBDA(_xlpm.x,_xlpm.x=$Z115))))</f>
        <v>96</v>
      </c>
      <c r="AB115" s="11">
        <f t="shared" si="32"/>
        <v>1.0416666666666666E-2</v>
      </c>
      <c r="AC115" s="11">
        <f t="shared" si="33"/>
        <v>-0.77054519814870304</v>
      </c>
      <c r="AG115" s="2"/>
      <c r="AL115" s="2"/>
      <c r="AM115" s="2"/>
    </row>
    <row r="116" spans="1:39">
      <c r="A116" s="1" t="str">
        <f t="shared" si="17"/>
        <v>~te~ : [tɜ]</v>
      </c>
      <c r="B116" s="1">
        <f>_xlfn.LET(_xlpm.d,$G116,_xlpm.k,_xlfn.CONCAT(LEFT(TRIM(B$1),1),"*"),COUNTIF(_xlpm.d,_xlpm.k))</f>
        <v>0</v>
      </c>
      <c r="C116" s="1">
        <f>_xlfn.LET(_xlpm.d,$G116,_xlpm.k,_xlfn.CONCAT(LEFT(TRIM(C$1),1),"*"),COUNTIF(_xlpm.d,_xlpm.k))</f>
        <v>0</v>
      </c>
      <c r="D116" s="1">
        <f>_xlfn.LET(_xlpm.d,$G116,_xlpm.k,_xlfn.CONCAT(LEFT(TRIM(D$1),1),"*"),COUNTIF(_xlpm.d,_xlpm.k))</f>
        <v>0</v>
      </c>
      <c r="E116" s="1">
        <f t="shared" si="18"/>
        <v>0.95424250943932487</v>
      </c>
      <c r="F116" s="7">
        <v>8</v>
      </c>
      <c r="G116" s="9" t="s">
        <v>1440</v>
      </c>
      <c r="H116" s="4" cm="1">
        <f t="array" ref="H116">F116/freq.sum.r6e</f>
        <v>6.3371356147021542E-4</v>
      </c>
      <c r="I116" s="1" t="str">
        <f t="shared" si="19"/>
        <v>tɜ</v>
      </c>
      <c r="J116" s="1" t="str">
        <f t="shared" si="20"/>
        <v>te</v>
      </c>
      <c r="K116" s="10">
        <f t="shared" si="21"/>
        <v>2</v>
      </c>
      <c r="L116" s="1">
        <f t="shared" si="22"/>
        <v>2</v>
      </c>
      <c r="M116" s="10">
        <f t="shared" si="23"/>
        <v>2</v>
      </c>
      <c r="N116" s="1" t="str">
        <f t="shared" si="24"/>
        <v>~te~</v>
      </c>
      <c r="O116" s="1" t="str">
        <f t="shared" si="25"/>
        <v>[tɜ]</v>
      </c>
      <c r="P116" s="3" cm="1">
        <f t="array" ref="P116">SUM(_xlfn._xlws.FILTER($H$2:$H$2454,_xlfn.MAP($N$2:$N$2454,_xlfn.LAMBDA(_xlpm.x,_xlpm.x=$N116))))</f>
        <v>1.2436628643852978E-2</v>
      </c>
      <c r="Q116" s="4">
        <f t="shared" si="26"/>
        <v>5.0955414012738856E-2</v>
      </c>
      <c r="R116" s="6" cm="1">
        <f t="array" ref="R116">SUM(_xlfn._xlws.FILTER($H$2:$H$2454,_xlfn.MAP($O$2:$O$2454,_xlfn.LAMBDA(_xlpm.x,_xlpm.x=$O116))))</f>
        <v>1.2674271229404308E-3</v>
      </c>
      <c r="S116" s="4">
        <f t="shared" si="27"/>
        <v>0.5</v>
      </c>
      <c r="T116" s="4">
        <f t="shared" si="28"/>
        <v>5.3133987233092539E-2</v>
      </c>
      <c r="U116" s="4">
        <f t="shared" si="29"/>
        <v>9.2485549132947986E-2</v>
      </c>
      <c r="V116" s="4">
        <f t="shared" si="30"/>
        <v>-0.99177966975330889</v>
      </c>
      <c r="W116" s="4" t="s">
        <v>5121</v>
      </c>
      <c r="X116" s="2" cm="1">
        <f t="array" ref="X116">SUM(_xlfn._xlws.FILTER($F$2:$F$2454,_xlfn.MAP($W$2:$W$2454,_xlfn.LAMBDA(_xlpm.x,_xlpm.x=$W116))))</f>
        <v>2896</v>
      </c>
      <c r="Y116" s="11">
        <f t="shared" si="31"/>
        <v>2.7624309392265192E-3</v>
      </c>
      <c r="Z116" s="4" t="s">
        <v>5112</v>
      </c>
      <c r="AA116" s="2" cm="1">
        <f t="array" ref="AA116">SUM(_xlfn._xlws.FILTER($F$2:$F$2454,_xlfn.MAP($Z$2:$Z$2454,_xlfn.LAMBDA(_xlpm.x,_xlpm.x=$Z116))))</f>
        <v>192</v>
      </c>
      <c r="AB116" s="11">
        <f t="shared" si="32"/>
        <v>4.1666666666666664E-2</v>
      </c>
      <c r="AC116" s="11">
        <f t="shared" si="33"/>
        <v>-1.1784973288215597</v>
      </c>
      <c r="AG116" s="2"/>
      <c r="AL116" s="2"/>
      <c r="AM116" s="2"/>
    </row>
    <row r="117" spans="1:39">
      <c r="A117" s="1" t="str">
        <f t="shared" si="17"/>
        <v>~ha~ : [hɔ]</v>
      </c>
      <c r="B117" s="1">
        <f>_xlfn.LET(_xlpm.d,$G117,_xlpm.k,_xlfn.CONCAT(LEFT(TRIM(B$1),1),"*"),COUNTIF(_xlpm.d,_xlpm.k))</f>
        <v>0</v>
      </c>
      <c r="C117" s="1">
        <f>_xlfn.LET(_xlpm.d,$G117,_xlpm.k,_xlfn.CONCAT(LEFT(TRIM(C$1),1),"*"),COUNTIF(_xlpm.d,_xlpm.k))</f>
        <v>0</v>
      </c>
      <c r="D117" s="1">
        <f>_xlfn.LET(_xlpm.d,$G117,_xlpm.k,_xlfn.CONCAT(LEFT(TRIM(D$1),1),"*"),COUNTIF(_xlpm.d,_xlpm.k))</f>
        <v>0</v>
      </c>
      <c r="E117" s="1">
        <f t="shared" si="18"/>
        <v>0.30102999566398114</v>
      </c>
      <c r="F117" s="7">
        <v>1</v>
      </c>
      <c r="G117" s="9" t="s">
        <v>1821</v>
      </c>
      <c r="H117" s="4" cm="1">
        <f t="array" ref="H117">F117/freq.sum.r6e</f>
        <v>7.9214195183776928E-5</v>
      </c>
      <c r="I117" s="4" t="str">
        <f t="shared" si="19"/>
        <v>hɔ</v>
      </c>
      <c r="J117" s="4" t="str">
        <f t="shared" si="20"/>
        <v>ha</v>
      </c>
      <c r="K117" s="10">
        <f t="shared" si="21"/>
        <v>2</v>
      </c>
      <c r="L117" s="1">
        <f t="shared" si="22"/>
        <v>2</v>
      </c>
      <c r="M117" s="10">
        <f t="shared" si="23"/>
        <v>2</v>
      </c>
      <c r="N117" s="1" t="str">
        <f t="shared" si="24"/>
        <v>~ha~</v>
      </c>
      <c r="O117" s="1" t="str">
        <f t="shared" si="25"/>
        <v>[hɔ]</v>
      </c>
      <c r="P117" s="3" cm="1">
        <f t="array" ref="P117">SUM(_xlfn._xlws.FILTER($H$2:$H$2454,_xlfn.MAP($N$2:$N$2454,_xlfn.LAMBDA(_xlpm.x,_xlpm.x=$N117))))</f>
        <v>3.8814955640050696E-3</v>
      </c>
      <c r="Q117" s="4">
        <f t="shared" si="26"/>
        <v>2.0408163265306121E-2</v>
      </c>
      <c r="R117" s="6" cm="1">
        <f t="array" ref="R117">SUM(_xlfn._xlws.FILTER($H$2:$H$2454,_xlfn.MAP($O$2:$O$2454,_xlfn.LAMBDA(_xlpm.x,_xlpm.x=$O117))))</f>
        <v>3.9607097591888465E-4</v>
      </c>
      <c r="S117" s="4">
        <f t="shared" si="27"/>
        <v>0.19999999999999998</v>
      </c>
      <c r="T117" s="4">
        <f t="shared" si="28"/>
        <v>6.7125228362560395E-3</v>
      </c>
      <c r="U117" s="4">
        <f t="shared" si="29"/>
        <v>3.7037037037037035E-2</v>
      </c>
      <c r="V117" s="4">
        <f t="shared" si="30"/>
        <v>-0.99122607569249488</v>
      </c>
      <c r="W117" s="4" t="s">
        <v>5120</v>
      </c>
      <c r="X117" s="2" cm="1">
        <f t="array" ref="X117">SUM(_xlfn._xlws.FILTER($F$2:$F$2454,_xlfn.MAP($W$2:$W$2454,_xlfn.LAMBDA(_xlpm.x,_xlpm.x=$W117))))</f>
        <v>1666</v>
      </c>
      <c r="Y117" s="11">
        <f t="shared" si="31"/>
        <v>6.0024009603841532E-4</v>
      </c>
      <c r="Z117" s="4" t="s">
        <v>5107</v>
      </c>
      <c r="AA117" s="2" cm="1">
        <f t="array" ref="AA117">SUM(_xlfn._xlws.FILTER($F$2:$F$2454,_xlfn.MAP($Z$2:$Z$2454,_xlfn.LAMBDA(_xlpm.x,_xlpm.x=$Z117))))</f>
        <v>293</v>
      </c>
      <c r="AB117" s="11">
        <f t="shared" si="32"/>
        <v>3.4129692832764505E-3</v>
      </c>
      <c r="AC117" s="11">
        <f t="shared" si="33"/>
        <v>-0.75480737671665932</v>
      </c>
      <c r="AG117" s="2"/>
      <c r="AL117" s="2"/>
      <c r="AM117" s="2"/>
    </row>
    <row r="118" spans="1:39">
      <c r="A118" s="1" t="str">
        <f t="shared" si="17"/>
        <v>~bu~ : [byu]</v>
      </c>
      <c r="B118" s="1">
        <f>_xlfn.LET(_xlpm.d,$G118,_xlpm.k,_xlfn.CONCAT(LEFT(TRIM(B$1),1),"*"),COUNTIF(_xlpm.d,_xlpm.k))</f>
        <v>0</v>
      </c>
      <c r="C118" s="1">
        <f>_xlfn.LET(_xlpm.d,$G118,_xlpm.k,_xlfn.CONCAT(LEFT(TRIM(C$1),1),"*"),COUNTIF(_xlpm.d,_xlpm.k))</f>
        <v>0</v>
      </c>
      <c r="D118" s="1">
        <f>_xlfn.LET(_xlpm.d,$G118,_xlpm.k,_xlfn.CONCAT(LEFT(TRIM(D$1),1),"*"),COUNTIF(_xlpm.d,_xlpm.k))</f>
        <v>0</v>
      </c>
      <c r="E118" s="1">
        <f t="shared" si="18"/>
        <v>0.30102999566398114</v>
      </c>
      <c r="F118" s="7">
        <v>1</v>
      </c>
      <c r="G118" s="9" t="s">
        <v>1929</v>
      </c>
      <c r="H118" s="4" cm="1">
        <f t="array" ref="H118">F118/freq.sum.r6e</f>
        <v>7.9214195183776928E-5</v>
      </c>
      <c r="I118" s="4" t="str">
        <f t="shared" si="19"/>
        <v>byu</v>
      </c>
      <c r="J118" s="4" t="str">
        <f t="shared" si="20"/>
        <v>bu</v>
      </c>
      <c r="K118" s="10">
        <f t="shared" si="21"/>
        <v>3</v>
      </c>
      <c r="L118" s="1">
        <f t="shared" si="22"/>
        <v>2</v>
      </c>
      <c r="M118" s="10">
        <f t="shared" si="23"/>
        <v>3</v>
      </c>
      <c r="N118" s="1" t="str">
        <f t="shared" si="24"/>
        <v>~bu~</v>
      </c>
      <c r="O118" s="1" t="str">
        <f t="shared" si="25"/>
        <v>[byu]</v>
      </c>
      <c r="P118" s="3" cm="1">
        <f t="array" ref="P118">SUM(_xlfn._xlws.FILTER($H$2:$H$2454,_xlfn.MAP($N$2:$N$2454,_xlfn.LAMBDA(_xlpm.x,_xlpm.x=$N118))))</f>
        <v>2.297211660329531E-3</v>
      </c>
      <c r="Q118" s="4">
        <f t="shared" si="26"/>
        <v>3.4482758620689655E-2</v>
      </c>
      <c r="R118" s="6" cm="1">
        <f t="array" ref="R118">SUM(_xlfn._xlws.FILTER($H$2:$H$2454,_xlfn.MAP($O$2:$O$2454,_xlfn.LAMBDA(_xlpm.x,_xlpm.x=$O118))))</f>
        <v>2.3764258555133077E-4</v>
      </c>
      <c r="S118" s="4">
        <f t="shared" si="27"/>
        <v>0.33333333333333337</v>
      </c>
      <c r="T118" s="4">
        <f t="shared" si="28"/>
        <v>1.3150683585907793E-2</v>
      </c>
      <c r="U118" s="4">
        <f t="shared" si="29"/>
        <v>6.25E-2</v>
      </c>
      <c r="V118" s="4">
        <f t="shared" si="30"/>
        <v>-0.9852767431792937</v>
      </c>
      <c r="W118" s="4" t="s">
        <v>5111</v>
      </c>
      <c r="X118" s="2" cm="1">
        <f t="array" ref="X118">SUM(_xlfn._xlws.FILTER($F$2:$F$2454,_xlfn.MAP($W$2:$W$2454,_xlfn.LAMBDA(_xlpm.x,_xlpm.x=$W118))))</f>
        <v>566</v>
      </c>
      <c r="Y118" s="11">
        <f t="shared" si="31"/>
        <v>1.7667844522968198E-3</v>
      </c>
      <c r="Z118" s="4" t="s">
        <v>5111</v>
      </c>
      <c r="AA118" s="2" cm="1">
        <f t="array" ref="AA118">SUM(_xlfn._xlws.FILTER($F$2:$F$2454,_xlfn.MAP($Z$2:$Z$2454,_xlfn.LAMBDA(_xlpm.x,_xlpm.x=$Z118))))</f>
        <v>254</v>
      </c>
      <c r="AB118" s="11">
        <f t="shared" si="32"/>
        <v>3.937007874015748E-3</v>
      </c>
      <c r="AC118" s="11">
        <f t="shared" si="33"/>
        <v>-0.34798271456833335</v>
      </c>
      <c r="AG118" s="2"/>
      <c r="AL118" s="2"/>
      <c r="AM118" s="2"/>
    </row>
    <row r="119" spans="1:39">
      <c r="A119" s="1" t="str">
        <f t="shared" si="17"/>
        <v>~ta~ : [tɑ]</v>
      </c>
      <c r="B119" s="1">
        <f>_xlfn.LET(_xlpm.d,$G119,_xlpm.k,_xlfn.CONCAT(LEFT(TRIM(B$1),1),"*"),COUNTIF(_xlpm.d,_xlpm.k))</f>
        <v>0</v>
      </c>
      <c r="C119" s="1">
        <f>_xlfn.LET(_xlpm.d,$G119,_xlpm.k,_xlfn.CONCAT(LEFT(TRIM(C$1),1),"*"),COUNTIF(_xlpm.d,_xlpm.k))</f>
        <v>0</v>
      </c>
      <c r="D119" s="1">
        <f>_xlfn.LET(_xlpm.d,$G119,_xlpm.k,_xlfn.CONCAT(LEFT(TRIM(D$1),1),"*"),COUNTIF(_xlpm.d,_xlpm.k))</f>
        <v>0</v>
      </c>
      <c r="E119" s="1">
        <f t="shared" si="18"/>
        <v>0.30102999566398114</v>
      </c>
      <c r="F119" s="7">
        <v>1</v>
      </c>
      <c r="G119" s="9" t="s">
        <v>1820</v>
      </c>
      <c r="H119" s="4" cm="1">
        <f t="array" ref="H119">F119/freq.sum.r6e</f>
        <v>7.9214195183776928E-5</v>
      </c>
      <c r="I119" s="4" t="str">
        <f t="shared" si="19"/>
        <v>tɑ</v>
      </c>
      <c r="J119" s="4" t="str">
        <f t="shared" si="20"/>
        <v>ta</v>
      </c>
      <c r="K119" s="10">
        <f t="shared" si="21"/>
        <v>2</v>
      </c>
      <c r="L119" s="1">
        <f t="shared" si="22"/>
        <v>2</v>
      </c>
      <c r="M119" s="10">
        <f t="shared" si="23"/>
        <v>2</v>
      </c>
      <c r="N119" s="1" t="str">
        <f t="shared" si="24"/>
        <v>~ta~</v>
      </c>
      <c r="O119" s="1" t="str">
        <f t="shared" si="25"/>
        <v>[tɑ]</v>
      </c>
      <c r="P119" s="3" cm="1">
        <f t="array" ref="P119">SUM(_xlfn._xlws.FILTER($H$2:$H$2454,_xlfn.MAP($N$2:$N$2454,_xlfn.LAMBDA(_xlpm.x,_xlpm.x=$N119))))</f>
        <v>3.8022813688212923E-3</v>
      </c>
      <c r="Q119" s="4">
        <f t="shared" si="26"/>
        <v>2.0833333333333336E-2</v>
      </c>
      <c r="R119" s="6" cm="1">
        <f t="array" ref="R119">SUM(_xlfn._xlws.FILTER($H$2:$H$2454,_xlfn.MAP($O$2:$O$2454,_xlfn.LAMBDA(_xlpm.x,_xlpm.x=$O119))))</f>
        <v>3.9607097591888465E-4</v>
      </c>
      <c r="S119" s="4">
        <f t="shared" si="27"/>
        <v>0.19999999999999998</v>
      </c>
      <c r="T119" s="4">
        <f t="shared" si="28"/>
        <v>6.8391742105250218E-3</v>
      </c>
      <c r="U119" s="4">
        <f t="shared" si="29"/>
        <v>3.7735849056603772E-2</v>
      </c>
      <c r="V119" s="4">
        <f t="shared" si="30"/>
        <v>-0.98227123303956831</v>
      </c>
      <c r="W119" s="4" t="s">
        <v>5120</v>
      </c>
      <c r="X119" s="2" cm="1">
        <f t="array" ref="X119">SUM(_xlfn._xlws.FILTER($F$2:$F$2454,_xlfn.MAP($W$2:$W$2454,_xlfn.LAMBDA(_xlpm.x,_xlpm.x=$W119))))</f>
        <v>1666</v>
      </c>
      <c r="Y119" s="11">
        <f t="shared" si="31"/>
        <v>6.0024009603841532E-4</v>
      </c>
      <c r="Z119" s="4" t="s">
        <v>5105</v>
      </c>
      <c r="AA119" s="2" cm="1">
        <f t="array" ref="AA119">SUM(_xlfn._xlws.FILTER($F$2:$F$2454,_xlfn.MAP($Z$2:$Z$2454,_xlfn.LAMBDA(_xlpm.x,_xlpm.x=$Z119))))</f>
        <v>436</v>
      </c>
      <c r="AB119" s="11">
        <f t="shared" si="32"/>
        <v>2.2935779816513763E-3</v>
      </c>
      <c r="AC119" s="11">
        <f t="shared" si="33"/>
        <v>-0.58218850780218279</v>
      </c>
      <c r="AG119" s="2"/>
      <c r="AL119" s="2"/>
      <c r="AM119" s="2"/>
    </row>
    <row r="120" spans="1:39">
      <c r="A120" s="1" t="str">
        <f t="shared" si="17"/>
        <v>~ra~ : [ɹæ]</v>
      </c>
      <c r="B120" s="1">
        <f>_xlfn.LET(_xlpm.d,$G120,_xlpm.k,_xlfn.CONCAT(LEFT(TRIM(B$1),1),"*"),COUNTIF(_xlpm.d,_xlpm.k))</f>
        <v>1</v>
      </c>
      <c r="C120" s="1">
        <f>_xlfn.LET(_xlpm.d,$G120,_xlpm.k,_xlfn.CONCAT(LEFT(TRIM(C$1),1),"*"),COUNTIF(_xlpm.d,_xlpm.k))</f>
        <v>0</v>
      </c>
      <c r="D120" s="1">
        <f>_xlfn.LET(_xlpm.d,$G120,_xlpm.k,_xlfn.CONCAT(LEFT(TRIM(D$1),1),"*"),COUNTIF(_xlpm.d,_xlpm.k))</f>
        <v>0</v>
      </c>
      <c r="E120" s="1">
        <f t="shared" si="18"/>
        <v>0.95424250943932487</v>
      </c>
      <c r="F120" s="7">
        <v>8</v>
      </c>
      <c r="G120" s="9" t="s">
        <v>1219</v>
      </c>
      <c r="H120" s="4" cm="1">
        <f t="array" ref="H120">F120/freq.sum.r6e</f>
        <v>6.3371356147021542E-4</v>
      </c>
      <c r="I120" s="1" t="str">
        <f t="shared" si="19"/>
        <v>ɹæ</v>
      </c>
      <c r="J120" s="1" t="str">
        <f t="shared" si="20"/>
        <v>ra</v>
      </c>
      <c r="K120" s="10">
        <f t="shared" si="21"/>
        <v>2</v>
      </c>
      <c r="L120" s="1">
        <f t="shared" si="22"/>
        <v>2</v>
      </c>
      <c r="M120" s="10">
        <f t="shared" si="23"/>
        <v>2</v>
      </c>
      <c r="N120" s="1" t="str">
        <f t="shared" si="24"/>
        <v>~ra~</v>
      </c>
      <c r="O120" s="1" t="str">
        <f t="shared" si="25"/>
        <v>[ɹæ]</v>
      </c>
      <c r="P120" s="3" cm="1">
        <f t="array" ref="P120">SUM(_xlfn._xlws.FILTER($H$2:$H$2454,_xlfn.MAP($N$2:$N$2454,_xlfn.LAMBDA(_xlpm.x,_xlpm.x=$N120))))</f>
        <v>6.7332065906210402E-3</v>
      </c>
      <c r="Q120" s="4">
        <f t="shared" si="26"/>
        <v>9.4117647058823514E-2</v>
      </c>
      <c r="R120" s="6" cm="1">
        <f t="array" ref="R120">SUM(_xlfn._xlws.FILTER($H$2:$H$2454,_xlfn.MAP($O$2:$O$2454,_xlfn.LAMBDA(_xlpm.x,_xlpm.x=$O120))))</f>
        <v>7.1292775665399231E-4</v>
      </c>
      <c r="S120" s="4">
        <f t="shared" si="27"/>
        <v>0.88888888888888895</v>
      </c>
      <c r="T120" s="4">
        <f t="shared" si="28"/>
        <v>9.7789146716223477E-2</v>
      </c>
      <c r="U120" s="4">
        <f t="shared" si="29"/>
        <v>0.17021276595744678</v>
      </c>
      <c r="V120" s="4">
        <f t="shared" si="30"/>
        <v>-0.97517641627496798</v>
      </c>
      <c r="W120" s="4" t="s">
        <v>5120</v>
      </c>
      <c r="X120" s="2" cm="1">
        <f t="array" ref="X120">SUM(_xlfn._xlws.FILTER($F$2:$F$2454,_xlfn.MAP($W$2:$W$2454,_xlfn.LAMBDA(_xlpm.x,_xlpm.x=$W120))))</f>
        <v>1666</v>
      </c>
      <c r="Y120" s="11">
        <f t="shared" si="31"/>
        <v>4.8019207683073226E-3</v>
      </c>
      <c r="Z120" s="4" t="s">
        <v>5103</v>
      </c>
      <c r="AA120" s="2" cm="1">
        <f t="array" ref="AA120">SUM(_xlfn._xlws.FILTER($F$2:$F$2454,_xlfn.MAP($Z$2:$Z$2454,_xlfn.LAMBDA(_xlpm.x,_xlpm.x=$Z120))))</f>
        <v>514</v>
      </c>
      <c r="AB120" s="11">
        <f t="shared" si="32"/>
        <v>1.556420233463035E-2</v>
      </c>
      <c r="AC120" s="11">
        <f t="shared" si="33"/>
        <v>-0.51071187807549312</v>
      </c>
      <c r="AG120" s="2"/>
      <c r="AL120" s="2"/>
      <c r="AM120" s="2"/>
    </row>
    <row r="121" spans="1:39">
      <c r="A121" s="1" t="str">
        <f t="shared" si="17"/>
        <v>~pu~ : [pyu]</v>
      </c>
      <c r="B121" s="1">
        <f>_xlfn.LET(_xlpm.d,$G121,_xlpm.k,_xlfn.CONCAT(LEFT(TRIM(B$1),1),"*"),COUNTIF(_xlpm.d,_xlpm.k))</f>
        <v>0</v>
      </c>
      <c r="C121" s="1">
        <f>_xlfn.LET(_xlpm.d,$G121,_xlpm.k,_xlfn.CONCAT(LEFT(TRIM(C$1),1),"*"),COUNTIF(_xlpm.d,_xlpm.k))</f>
        <v>0</v>
      </c>
      <c r="D121" s="1">
        <f>_xlfn.LET(_xlpm.d,$G121,_xlpm.k,_xlfn.CONCAT(LEFT(TRIM(D$1),1),"*"),COUNTIF(_xlpm.d,_xlpm.k))</f>
        <v>0</v>
      </c>
      <c r="E121" s="1">
        <f t="shared" si="18"/>
        <v>0.60205999132796229</v>
      </c>
      <c r="F121" s="7">
        <v>3</v>
      </c>
      <c r="G121" s="9" t="s">
        <v>236</v>
      </c>
      <c r="H121" s="4" cm="1">
        <f t="array" ref="H121">F121/freq.sum.r6e</f>
        <v>2.376425855513308E-4</v>
      </c>
      <c r="I121" s="4" t="str">
        <f t="shared" si="19"/>
        <v>pyu</v>
      </c>
      <c r="J121" s="4" t="str">
        <f t="shared" si="20"/>
        <v>pu</v>
      </c>
      <c r="K121" s="10">
        <f t="shared" si="21"/>
        <v>3</v>
      </c>
      <c r="L121" s="1">
        <f t="shared" si="22"/>
        <v>2</v>
      </c>
      <c r="M121" s="10">
        <f t="shared" si="23"/>
        <v>3</v>
      </c>
      <c r="N121" s="1" t="str">
        <f t="shared" si="24"/>
        <v>~pu~</v>
      </c>
      <c r="O121" s="1" t="str">
        <f t="shared" si="25"/>
        <v>[pyu]</v>
      </c>
      <c r="P121" s="3" cm="1">
        <f t="array" ref="P121">SUM(_xlfn._xlws.FILTER($H$2:$H$2454,_xlfn.MAP($N$2:$N$2454,_xlfn.LAMBDA(_xlpm.x,_xlpm.x=$N121))))</f>
        <v>2.2179974651457537E-3</v>
      </c>
      <c r="Q121" s="4">
        <f t="shared" si="26"/>
        <v>0.10714285714285716</v>
      </c>
      <c r="R121" s="6" cm="1">
        <f t="array" ref="R121">SUM(_xlfn._xlws.FILTER($H$2:$H$2454,_xlfn.MAP($O$2:$O$2454,_xlfn.LAMBDA(_xlpm.x,_xlpm.x=$O121))))</f>
        <v>2.376425855513308E-4</v>
      </c>
      <c r="S121" s="4">
        <f t="shared" si="27"/>
        <v>1</v>
      </c>
      <c r="T121" s="4">
        <f t="shared" si="28"/>
        <v>8.1449395112719244E-2</v>
      </c>
      <c r="U121" s="4">
        <f t="shared" si="29"/>
        <v>0.19354838709677422</v>
      </c>
      <c r="V121" s="4">
        <f t="shared" si="30"/>
        <v>-0.97003677662255672</v>
      </c>
      <c r="W121" s="4" t="s">
        <v>5111</v>
      </c>
      <c r="X121" s="2" cm="1">
        <f t="array" ref="X121">SUM(_xlfn._xlws.FILTER($F$2:$F$2454,_xlfn.MAP($W$2:$W$2454,_xlfn.LAMBDA(_xlpm.x,_xlpm.x=$W121))))</f>
        <v>566</v>
      </c>
      <c r="Y121" s="11">
        <f t="shared" si="31"/>
        <v>5.3003533568904597E-3</v>
      </c>
      <c r="Z121" s="4" t="s">
        <v>5111</v>
      </c>
      <c r="AA121" s="2" cm="1">
        <f t="array" ref="AA121">SUM(_xlfn._xlws.FILTER($F$2:$F$2454,_xlfn.MAP($Z$2:$Z$2454,_xlfn.LAMBDA(_xlpm.x,_xlpm.x=$Z121))))</f>
        <v>254</v>
      </c>
      <c r="AB121" s="11">
        <f t="shared" si="32"/>
        <v>1.1811023622047244E-2</v>
      </c>
      <c r="AC121" s="11">
        <f t="shared" si="33"/>
        <v>-0.34798271456833335</v>
      </c>
      <c r="AG121" s="2"/>
      <c r="AL121" s="2"/>
      <c r="AM121" s="2"/>
    </row>
    <row r="122" spans="1:39">
      <c r="A122" s="1" t="str">
        <f t="shared" si="17"/>
        <v>~pu~ : [pʊ]</v>
      </c>
      <c r="B122" s="1">
        <f>_xlfn.LET(_xlpm.d,$G122,_xlpm.k,_xlfn.CONCAT(LEFT(TRIM(B$1),1),"*"),COUNTIF(_xlpm.d,_xlpm.k))</f>
        <v>0</v>
      </c>
      <c r="C122" s="1">
        <f>_xlfn.LET(_xlpm.d,$G122,_xlpm.k,_xlfn.CONCAT(LEFT(TRIM(C$1),1),"*"),COUNTIF(_xlpm.d,_xlpm.k))</f>
        <v>0</v>
      </c>
      <c r="D122" s="1">
        <f>_xlfn.LET(_xlpm.d,$G122,_xlpm.k,_xlfn.CONCAT(LEFT(TRIM(D$1),1),"*"),COUNTIF(_xlpm.d,_xlpm.k))</f>
        <v>0</v>
      </c>
      <c r="E122" s="1">
        <f t="shared" si="18"/>
        <v>0.60205999132796229</v>
      </c>
      <c r="F122" s="7">
        <v>3</v>
      </c>
      <c r="G122" s="9" t="s">
        <v>1340</v>
      </c>
      <c r="H122" s="4" cm="1">
        <f t="array" ref="H122">F122/freq.sum.r6e</f>
        <v>2.376425855513308E-4</v>
      </c>
      <c r="I122" s="4" t="str">
        <f t="shared" si="19"/>
        <v>pʊ</v>
      </c>
      <c r="J122" s="4" t="str">
        <f t="shared" si="20"/>
        <v>pu</v>
      </c>
      <c r="K122" s="10">
        <f t="shared" si="21"/>
        <v>2</v>
      </c>
      <c r="L122" s="1">
        <f t="shared" si="22"/>
        <v>2</v>
      </c>
      <c r="M122" s="10">
        <f t="shared" si="23"/>
        <v>2</v>
      </c>
      <c r="N122" s="1" t="str">
        <f t="shared" si="24"/>
        <v>~pu~</v>
      </c>
      <c r="O122" s="1" t="str">
        <f t="shared" si="25"/>
        <v>[pʊ]</v>
      </c>
      <c r="P122" s="3" cm="1">
        <f t="array" ref="P122">SUM(_xlfn._xlws.FILTER($H$2:$H$2454,_xlfn.MAP($N$2:$N$2454,_xlfn.LAMBDA(_xlpm.x,_xlpm.x=$N122))))</f>
        <v>2.2179974651457537E-3</v>
      </c>
      <c r="Q122" s="4">
        <f t="shared" si="26"/>
        <v>0.10714285714285716</v>
      </c>
      <c r="R122" s="6" cm="1">
        <f t="array" ref="R122">SUM(_xlfn._xlws.FILTER($H$2:$H$2454,_xlfn.MAP($O$2:$O$2454,_xlfn.LAMBDA(_xlpm.x,_xlpm.x=$O122))))</f>
        <v>2.376425855513308E-4</v>
      </c>
      <c r="S122" s="4">
        <f t="shared" si="27"/>
        <v>1</v>
      </c>
      <c r="T122" s="4">
        <f t="shared" si="28"/>
        <v>7.0156690288611531E-2</v>
      </c>
      <c r="U122" s="4">
        <f t="shared" si="29"/>
        <v>0.19354838709677422</v>
      </c>
      <c r="V122" s="4">
        <f t="shared" si="30"/>
        <v>-0.97003677662255672</v>
      </c>
      <c r="W122" s="4" t="s">
        <v>5111</v>
      </c>
      <c r="X122" s="2" cm="1">
        <f t="array" ref="X122">SUM(_xlfn._xlws.FILTER($F$2:$F$2454,_xlfn.MAP($W$2:$W$2454,_xlfn.LAMBDA(_xlpm.x,_xlpm.x=$W122))))</f>
        <v>566</v>
      </c>
      <c r="Y122" s="11">
        <f t="shared" si="31"/>
        <v>5.3003533568904597E-3</v>
      </c>
      <c r="Z122" s="4" t="s">
        <v>5116</v>
      </c>
      <c r="AA122" s="2" cm="1">
        <f t="array" ref="AA122">SUM(_xlfn._xlws.FILTER($F$2:$F$2454,_xlfn.MAP($Z$2:$Z$2454,_xlfn.LAMBDA(_xlpm.x,_xlpm.x=$Z122))))</f>
        <v>96</v>
      </c>
      <c r="AB122" s="11">
        <f t="shared" si="32"/>
        <v>3.125E-2</v>
      </c>
      <c r="AC122" s="11">
        <f t="shared" si="33"/>
        <v>-0.77054519814870304</v>
      </c>
      <c r="AG122" s="2"/>
      <c r="AL122" s="2"/>
      <c r="AM122" s="2"/>
    </row>
    <row r="123" spans="1:39">
      <c r="A123" s="1" t="str">
        <f t="shared" si="17"/>
        <v>~ge~ : [dʒi]</v>
      </c>
      <c r="B123" s="1">
        <f>_xlfn.LET(_xlpm.d,$G123,_xlpm.k,_xlfn.CONCAT(LEFT(TRIM(B$1),1),"*"),COUNTIF(_xlpm.d,_xlpm.k))</f>
        <v>0</v>
      </c>
      <c r="C123" s="1">
        <f>_xlfn.LET(_xlpm.d,$G123,_xlpm.k,_xlfn.CONCAT(LEFT(TRIM(C$1),1),"*"),COUNTIF(_xlpm.d,_xlpm.k))</f>
        <v>0</v>
      </c>
      <c r="D123" s="1">
        <f>_xlfn.LET(_xlpm.d,$G123,_xlpm.k,_xlfn.CONCAT(LEFT(TRIM(D$1),1),"*"),COUNTIF(_xlpm.d,_xlpm.k))</f>
        <v>0</v>
      </c>
      <c r="E123" s="1">
        <f t="shared" si="18"/>
        <v>0.60205999132796229</v>
      </c>
      <c r="F123" s="7">
        <v>3</v>
      </c>
      <c r="G123" s="9" t="s">
        <v>1588</v>
      </c>
      <c r="H123" s="4" cm="1">
        <f t="array" ref="H123">F123/freq.sum.r6e</f>
        <v>2.376425855513308E-4</v>
      </c>
      <c r="I123" s="4" t="str">
        <f t="shared" si="19"/>
        <v>dʒi</v>
      </c>
      <c r="J123" s="4" t="str">
        <f t="shared" si="20"/>
        <v>ge</v>
      </c>
      <c r="K123" s="10">
        <f t="shared" si="21"/>
        <v>3</v>
      </c>
      <c r="L123" s="1">
        <f t="shared" si="22"/>
        <v>2</v>
      </c>
      <c r="M123" s="10">
        <f t="shared" si="23"/>
        <v>3</v>
      </c>
      <c r="N123" s="1" t="str">
        <f t="shared" si="24"/>
        <v>~ge~</v>
      </c>
      <c r="O123" s="1" t="str">
        <f t="shared" si="25"/>
        <v>[dʒi]</v>
      </c>
      <c r="P123" s="3" cm="1">
        <f t="array" ref="P123">SUM(_xlfn._xlws.FILTER($H$2:$H$2454,_xlfn.MAP($N$2:$N$2454,_xlfn.LAMBDA(_xlpm.x,_xlpm.x=$N123))))</f>
        <v>5.1489226869455007E-3</v>
      </c>
      <c r="Q123" s="4">
        <f t="shared" si="26"/>
        <v>4.6153846153846156E-2</v>
      </c>
      <c r="R123" s="6" cm="1">
        <f t="array" ref="R123">SUM(_xlfn._xlws.FILTER($H$2:$H$2454,_xlfn.MAP($O$2:$O$2454,_xlfn.LAMBDA(_xlpm.x,_xlpm.x=$O123))))</f>
        <v>5.5449936628643854E-4</v>
      </c>
      <c r="S123" s="4">
        <f t="shared" si="27"/>
        <v>0.42857142857142855</v>
      </c>
      <c r="T123" s="4">
        <f t="shared" si="28"/>
        <v>3.5068489562420778E-2</v>
      </c>
      <c r="U123" s="4">
        <f t="shared" si="29"/>
        <v>8.3333333333333329E-2</v>
      </c>
      <c r="V123" s="4">
        <f t="shared" si="30"/>
        <v>-0.96781531662859877</v>
      </c>
      <c r="W123" s="4" t="s">
        <v>5121</v>
      </c>
      <c r="X123" s="2" cm="1">
        <f t="array" ref="X123">SUM(_xlfn._xlws.FILTER($F$2:$F$2454,_xlfn.MAP($W$2:$W$2454,_xlfn.LAMBDA(_xlpm.x,_xlpm.x=$W123))))</f>
        <v>2896</v>
      </c>
      <c r="Y123" s="11">
        <f t="shared" si="31"/>
        <v>1.0359116022099447E-3</v>
      </c>
      <c r="Z123" s="4" t="s">
        <v>5110</v>
      </c>
      <c r="AA123" s="2" cm="1">
        <f t="array" ref="AA123">SUM(_xlfn._xlws.FILTER($F$2:$F$2454,_xlfn.MAP($Z$2:$Z$2454,_xlfn.LAMBDA(_xlpm.x,_xlpm.x=$Z123))))</f>
        <v>354</v>
      </c>
      <c r="AB123" s="11">
        <f t="shared" si="32"/>
        <v>8.4745762711864406E-3</v>
      </c>
      <c r="AC123" s="11">
        <f t="shared" si="33"/>
        <v>-0.91279529549932148</v>
      </c>
      <c r="AG123" s="2"/>
      <c r="AL123" s="2"/>
      <c r="AM123" s="2"/>
    </row>
    <row r="124" spans="1:39">
      <c r="A124" s="1" t="str">
        <f t="shared" si="17"/>
        <v>~di~ : [di]</v>
      </c>
      <c r="B124" s="1">
        <f>_xlfn.LET(_xlpm.d,$G124,_xlpm.k,_xlfn.CONCAT(LEFT(TRIM(B$1),1),"*"),COUNTIF(_xlpm.d,_xlpm.k))</f>
        <v>0</v>
      </c>
      <c r="C124" s="1">
        <f>_xlfn.LET(_xlpm.d,$G124,_xlpm.k,_xlfn.CONCAT(LEFT(TRIM(C$1),1),"*"),COUNTIF(_xlpm.d,_xlpm.k))</f>
        <v>0</v>
      </c>
      <c r="D124" s="1">
        <f>_xlfn.LET(_xlpm.d,$G124,_xlpm.k,_xlfn.CONCAT(LEFT(TRIM(D$1),1),"*"),COUNTIF(_xlpm.d,_xlpm.k))</f>
        <v>0</v>
      </c>
      <c r="E124" s="1">
        <f t="shared" si="18"/>
        <v>0.47712125471966244</v>
      </c>
      <c r="F124" s="7">
        <v>2</v>
      </c>
      <c r="G124" s="9" t="s">
        <v>29</v>
      </c>
      <c r="H124" s="4" cm="1">
        <f t="array" ref="H124">F124/freq.sum.r6e</f>
        <v>1.5842839036755386E-4</v>
      </c>
      <c r="I124" s="1" t="str">
        <f t="shared" si="19"/>
        <v>di</v>
      </c>
      <c r="J124" s="1" t="str">
        <f t="shared" si="20"/>
        <v>di</v>
      </c>
      <c r="K124" s="10">
        <f t="shared" si="21"/>
        <v>2</v>
      </c>
      <c r="L124" s="1">
        <f t="shared" si="22"/>
        <v>2</v>
      </c>
      <c r="M124" s="10">
        <f t="shared" si="23"/>
        <v>2</v>
      </c>
      <c r="N124" s="1" t="str">
        <f t="shared" si="24"/>
        <v>~di~</v>
      </c>
      <c r="O124" s="1" t="str">
        <f t="shared" si="25"/>
        <v>[di]</v>
      </c>
      <c r="P124" s="3" cm="1">
        <f t="array" ref="P124">SUM(_xlfn._xlws.FILTER($H$2:$H$2454,_xlfn.MAP($N$2:$N$2454,_xlfn.LAMBDA(_xlpm.x,_xlpm.x=$N124))))</f>
        <v>8.2382762991128015E-3</v>
      </c>
      <c r="Q124" s="4">
        <f t="shared" si="26"/>
        <v>1.9230769230769228E-2</v>
      </c>
      <c r="R124" s="6" cm="1">
        <f t="array" ref="R124">SUM(_xlfn._xlws.FILTER($H$2:$H$2454,_xlfn.MAP($O$2:$O$2454,_xlfn.LAMBDA(_xlpm.x,_xlpm.x=$O124))))</f>
        <v>9.5057034220532308E-4</v>
      </c>
      <c r="S124" s="4">
        <f t="shared" si="27"/>
        <v>0.16666666666666669</v>
      </c>
      <c r="T124" s="4">
        <f t="shared" si="28"/>
        <v>9.9053661544450528E-3</v>
      </c>
      <c r="U124" s="4">
        <f t="shared" si="29"/>
        <v>3.4482758620689655E-2</v>
      </c>
      <c r="V124" s="4">
        <f t="shared" si="30"/>
        <v>-0.93785209325115559</v>
      </c>
      <c r="W124" s="4" t="s">
        <v>5110</v>
      </c>
      <c r="X124" s="2" cm="1">
        <f t="array" ref="X124">SUM(_xlfn._xlws.FILTER($F$2:$F$2454,_xlfn.MAP($W$2:$W$2454,_xlfn.LAMBDA(_xlpm.x,_xlpm.x=$W124))))</f>
        <v>1594</v>
      </c>
      <c r="Y124" s="11">
        <f t="shared" si="31"/>
        <v>1.2547051442910915E-3</v>
      </c>
      <c r="Z124" s="4" t="s">
        <v>5110</v>
      </c>
      <c r="AA124" s="2" cm="1">
        <f t="array" ref="AA124">SUM(_xlfn._xlws.FILTER($F$2:$F$2454,_xlfn.MAP($Z$2:$Z$2454,_xlfn.LAMBDA(_xlpm.x,_xlpm.x=$Z124))))</f>
        <v>354</v>
      </c>
      <c r="AB124" s="11">
        <f t="shared" si="32"/>
        <v>5.6497175141242938E-3</v>
      </c>
      <c r="AC124" s="11">
        <f t="shared" si="33"/>
        <v>-0.65348505503430576</v>
      </c>
      <c r="AG124" s="2"/>
      <c r="AL124" s="2"/>
      <c r="AM124" s="2"/>
    </row>
    <row r="125" spans="1:39">
      <c r="A125" s="1" t="str">
        <f t="shared" si="17"/>
        <v>~cu~ : [kyu]</v>
      </c>
      <c r="B125" s="1">
        <f>_xlfn.LET(_xlpm.d,$G125,_xlpm.k,_xlfn.CONCAT(LEFT(TRIM(B$1),1),"*"),COUNTIF(_xlpm.d,_xlpm.k))</f>
        <v>0</v>
      </c>
      <c r="C125" s="1">
        <f>_xlfn.LET(_xlpm.d,$G125,_xlpm.k,_xlfn.CONCAT(LEFT(TRIM(C$1),1),"*"),COUNTIF(_xlpm.d,_xlpm.k))</f>
        <v>0</v>
      </c>
      <c r="D125" s="1">
        <f>_xlfn.LET(_xlpm.d,$G125,_xlpm.k,_xlfn.CONCAT(LEFT(TRIM(D$1),1),"*"),COUNTIF(_xlpm.d,_xlpm.k))</f>
        <v>0</v>
      </c>
      <c r="E125" s="1">
        <f t="shared" si="18"/>
        <v>0.60205999132796229</v>
      </c>
      <c r="F125" s="7">
        <v>3</v>
      </c>
      <c r="G125" s="9" t="s">
        <v>108</v>
      </c>
      <c r="H125" s="4" cm="1">
        <f t="array" ref="H125">F125/freq.sum.r6e</f>
        <v>2.376425855513308E-4</v>
      </c>
      <c r="I125" s="4" t="str">
        <f t="shared" si="19"/>
        <v>kyu</v>
      </c>
      <c r="J125" s="4" t="str">
        <f t="shared" si="20"/>
        <v>cu</v>
      </c>
      <c r="K125" s="10">
        <f t="shared" si="21"/>
        <v>3</v>
      </c>
      <c r="L125" s="1">
        <f t="shared" si="22"/>
        <v>2</v>
      </c>
      <c r="M125" s="10">
        <f t="shared" si="23"/>
        <v>3</v>
      </c>
      <c r="N125" s="1" t="str">
        <f t="shared" si="24"/>
        <v>~cu~</v>
      </c>
      <c r="O125" s="1" t="str">
        <f t="shared" si="25"/>
        <v>[kyu]</v>
      </c>
      <c r="P125" s="3" cm="1">
        <f t="array" ref="P125">SUM(_xlfn._xlws.FILTER($H$2:$H$2454,_xlfn.MAP($N$2:$N$2454,_xlfn.LAMBDA(_xlpm.x,_xlpm.x=$N125))))</f>
        <v>3.4062103929024079E-3</v>
      </c>
      <c r="Q125" s="4">
        <f t="shared" si="26"/>
        <v>6.9767441860465115E-2</v>
      </c>
      <c r="R125" s="6" cm="1">
        <f t="array" ref="R125">SUM(_xlfn._xlws.FILTER($H$2:$H$2454,_xlfn.MAP($O$2:$O$2454,_xlfn.LAMBDA(_xlpm.x,_xlpm.x=$O125))))</f>
        <v>3.9607097591888465E-4</v>
      </c>
      <c r="S125" s="4">
        <f t="shared" si="27"/>
        <v>0.6</v>
      </c>
      <c r="T125" s="4">
        <f t="shared" si="28"/>
        <v>5.260273434363117E-2</v>
      </c>
      <c r="U125" s="4">
        <f t="shared" si="29"/>
        <v>0.125</v>
      </c>
      <c r="V125" s="4">
        <f t="shared" si="30"/>
        <v>-0.93449845124356767</v>
      </c>
      <c r="W125" s="4" t="s">
        <v>5111</v>
      </c>
      <c r="X125" s="2" cm="1">
        <f t="array" ref="X125">SUM(_xlfn._xlws.FILTER($F$2:$F$2454,_xlfn.MAP($W$2:$W$2454,_xlfn.LAMBDA(_xlpm.x,_xlpm.x=$W125))))</f>
        <v>566</v>
      </c>
      <c r="Y125" s="11">
        <f t="shared" si="31"/>
        <v>5.3003533568904597E-3</v>
      </c>
      <c r="Z125" s="4" t="s">
        <v>5111</v>
      </c>
      <c r="AA125" s="2" cm="1">
        <f t="array" ref="AA125">SUM(_xlfn._xlws.FILTER($F$2:$F$2454,_xlfn.MAP($Z$2:$Z$2454,_xlfn.LAMBDA(_xlpm.x,_xlpm.x=$Z125))))</f>
        <v>254</v>
      </c>
      <c r="AB125" s="11">
        <f t="shared" si="32"/>
        <v>1.1811023622047244E-2</v>
      </c>
      <c r="AC125" s="11">
        <f t="shared" si="33"/>
        <v>-0.34798271456833335</v>
      </c>
      <c r="AG125" s="2"/>
      <c r="AL125" s="2"/>
      <c r="AM125" s="2"/>
    </row>
    <row r="126" spans="1:39">
      <c r="A126" s="1" t="str">
        <f t="shared" si="17"/>
        <v>~cu~ : [kyʊ]</v>
      </c>
      <c r="B126" s="1">
        <f>_xlfn.LET(_xlpm.d,$G126,_xlpm.k,_xlfn.CONCAT(LEFT(TRIM(B$1),1),"*"),COUNTIF(_xlpm.d,_xlpm.k))</f>
        <v>0</v>
      </c>
      <c r="C126" s="1">
        <f>_xlfn.LET(_xlpm.d,$G126,_xlpm.k,_xlfn.CONCAT(LEFT(TRIM(C$1),1),"*"),COUNTIF(_xlpm.d,_xlpm.k))</f>
        <v>0</v>
      </c>
      <c r="D126" s="1">
        <f>_xlfn.LET(_xlpm.d,$G126,_xlpm.k,_xlfn.CONCAT(LEFT(TRIM(D$1),1),"*"),COUNTIF(_xlpm.d,_xlpm.k))</f>
        <v>0</v>
      </c>
      <c r="E126" s="1">
        <f t="shared" si="18"/>
        <v>0.77815125038364352</v>
      </c>
      <c r="F126" s="7">
        <v>5</v>
      </c>
      <c r="G126" s="9" t="s">
        <v>1215</v>
      </c>
      <c r="H126" s="4" cm="1">
        <f t="array" ref="H126">F126/freq.sum.r6e</f>
        <v>3.9607097591888465E-4</v>
      </c>
      <c r="I126" s="4" t="str">
        <f t="shared" si="19"/>
        <v>kyʊ</v>
      </c>
      <c r="J126" s="4" t="str">
        <f t="shared" si="20"/>
        <v>cu</v>
      </c>
      <c r="K126" s="10">
        <f t="shared" si="21"/>
        <v>3</v>
      </c>
      <c r="L126" s="1">
        <f t="shared" si="22"/>
        <v>2</v>
      </c>
      <c r="M126" s="10">
        <f t="shared" si="23"/>
        <v>3</v>
      </c>
      <c r="N126" s="1" t="str">
        <f t="shared" si="24"/>
        <v>~cu~</v>
      </c>
      <c r="O126" s="1" t="str">
        <f t="shared" si="25"/>
        <v>[kyʊ]</v>
      </c>
      <c r="P126" s="3" cm="1">
        <f t="array" ref="P126">SUM(_xlfn._xlws.FILTER($H$2:$H$2454,_xlfn.MAP($N$2:$N$2454,_xlfn.LAMBDA(_xlpm.x,_xlpm.x=$N126))))</f>
        <v>3.4062103929024079E-3</v>
      </c>
      <c r="Q126" s="4">
        <f t="shared" si="26"/>
        <v>0.11627906976744186</v>
      </c>
      <c r="R126" s="6" cm="1">
        <f t="array" ref="R126">SUM(_xlfn._xlws.FILTER($H$2:$H$2454,_xlfn.MAP($O$2:$O$2454,_xlfn.LAMBDA(_xlpm.x,_xlpm.x=$O126))))</f>
        <v>3.9607097591888465E-4</v>
      </c>
      <c r="S126" s="4">
        <f t="shared" si="27"/>
        <v>1</v>
      </c>
      <c r="T126" s="4">
        <f t="shared" si="28"/>
        <v>0.11331341309473622</v>
      </c>
      <c r="U126" s="4">
        <f t="shared" si="29"/>
        <v>0.20833333333333334</v>
      </c>
      <c r="V126" s="4">
        <f t="shared" si="30"/>
        <v>-0.93449845124356767</v>
      </c>
      <c r="W126" s="4" t="s">
        <v>5111</v>
      </c>
      <c r="X126" s="2" cm="1">
        <f t="array" ref="X126">SUM(_xlfn._xlws.FILTER($F$2:$F$2454,_xlfn.MAP($W$2:$W$2454,_xlfn.LAMBDA(_xlpm.x,_xlpm.x=$W126))))</f>
        <v>566</v>
      </c>
      <c r="Y126" s="11">
        <f t="shared" si="31"/>
        <v>8.8339222614840993E-3</v>
      </c>
      <c r="Z126" s="4" t="s">
        <v>5116</v>
      </c>
      <c r="AA126" s="2" cm="1">
        <f t="array" ref="AA126">SUM(_xlfn._xlws.FILTER($F$2:$F$2454,_xlfn.MAP($Z$2:$Z$2454,_xlfn.LAMBDA(_xlpm.x,_xlpm.x=$Z126))))</f>
        <v>96</v>
      </c>
      <c r="AB126" s="11">
        <f t="shared" si="32"/>
        <v>5.2083333333333336E-2</v>
      </c>
      <c r="AC126" s="11">
        <f t="shared" si="33"/>
        <v>-0.77054519814870304</v>
      </c>
      <c r="AG126" s="2"/>
      <c r="AL126" s="2"/>
      <c r="AM126" s="2"/>
    </row>
    <row r="127" spans="1:39">
      <c r="A127" s="1" t="str">
        <f t="shared" si="17"/>
        <v>~de~ : [deɪ]</v>
      </c>
      <c r="B127" s="1">
        <f>_xlfn.LET(_xlpm.d,$G127,_xlpm.k,_xlfn.CONCAT(LEFT(TRIM(B$1),1),"*"),COUNTIF(_xlpm.d,_xlpm.k))</f>
        <v>0</v>
      </c>
      <c r="C127" s="1">
        <f>_xlfn.LET(_xlpm.d,$G127,_xlpm.k,_xlfn.CONCAT(LEFT(TRIM(C$1),1),"*"),COUNTIF(_xlpm.d,_xlpm.k))</f>
        <v>0</v>
      </c>
      <c r="D127" s="1">
        <f>_xlfn.LET(_xlpm.d,$G127,_xlpm.k,_xlfn.CONCAT(LEFT(TRIM(D$1),1),"*"),COUNTIF(_xlpm.d,_xlpm.k))</f>
        <v>0</v>
      </c>
      <c r="E127" s="1">
        <f t="shared" si="18"/>
        <v>0.30102999566398114</v>
      </c>
      <c r="F127" s="7">
        <v>1</v>
      </c>
      <c r="G127" s="9" t="s">
        <v>1946</v>
      </c>
      <c r="H127" s="4" cm="1">
        <f t="array" ref="H127">F127/freq.sum.r6e</f>
        <v>7.9214195183776928E-5</v>
      </c>
      <c r="I127" s="4" t="str">
        <f t="shared" si="19"/>
        <v>deɪ</v>
      </c>
      <c r="J127" s="4" t="str">
        <f t="shared" si="20"/>
        <v>de</v>
      </c>
      <c r="K127" s="10">
        <f t="shared" si="21"/>
        <v>3</v>
      </c>
      <c r="L127" s="1">
        <f t="shared" si="22"/>
        <v>2</v>
      </c>
      <c r="M127" s="10">
        <f t="shared" si="23"/>
        <v>3</v>
      </c>
      <c r="N127" s="1" t="str">
        <f t="shared" si="24"/>
        <v>~de~</v>
      </c>
      <c r="O127" s="1" t="str">
        <f t="shared" si="25"/>
        <v>[deɪ]</v>
      </c>
      <c r="P127" s="3" cm="1">
        <f t="array" ref="P127">SUM(_xlfn._xlws.FILTER($H$2:$H$2454,_xlfn.MAP($N$2:$N$2454,_xlfn.LAMBDA(_xlpm.x,_xlpm.x=$N127))))</f>
        <v>1.2674271229404309E-2</v>
      </c>
      <c r="Q127" s="4">
        <f t="shared" si="26"/>
        <v>6.2499999999999995E-3</v>
      </c>
      <c r="R127" s="6" cm="1">
        <f t="array" ref="R127">SUM(_xlfn._xlws.FILTER($H$2:$H$2454,_xlfn.MAP($O$2:$O$2454,_xlfn.LAMBDA(_xlpm.x,_xlpm.x=$O127))))</f>
        <v>1.5050697084917617E-3</v>
      </c>
      <c r="S127" s="4">
        <f t="shared" si="27"/>
        <v>5.2631578947368418E-2</v>
      </c>
      <c r="T127" s="4">
        <f t="shared" si="28"/>
        <v>2.3509601941287669E-3</v>
      </c>
      <c r="U127" s="4">
        <f t="shared" si="29"/>
        <v>1.1173184357541898E-2</v>
      </c>
      <c r="V127" s="4">
        <f t="shared" si="30"/>
        <v>-0.92536638170309582</v>
      </c>
      <c r="W127" s="4" t="s">
        <v>5121</v>
      </c>
      <c r="X127" s="2" cm="1">
        <f t="array" ref="X127">SUM(_xlfn._xlws.FILTER($F$2:$F$2454,_xlfn.MAP($W$2:$W$2454,_xlfn.LAMBDA(_xlpm.x,_xlpm.x=$W127))))</f>
        <v>2896</v>
      </c>
      <c r="Y127" s="11">
        <f t="shared" si="31"/>
        <v>3.453038674033149E-4</v>
      </c>
      <c r="Z127" s="4" t="s">
        <v>5108</v>
      </c>
      <c r="AA127" s="2" cm="1">
        <f t="array" ref="AA127">SUM(_xlfn._xlws.FILTER($F$2:$F$2454,_xlfn.MAP($Z$2:$Z$2454,_xlfn.LAMBDA(_xlpm.x,_xlpm.x=$Z127))))</f>
        <v>475</v>
      </c>
      <c r="AB127" s="11">
        <f t="shared" si="32"/>
        <v>2.1052631578947368E-3</v>
      </c>
      <c r="AC127" s="11">
        <f t="shared" si="33"/>
        <v>-0.78510494790024266</v>
      </c>
      <c r="AG127" s="2"/>
      <c r="AL127" s="2"/>
      <c r="AM127" s="2"/>
    </row>
    <row r="128" spans="1:39">
      <c r="A128" s="1" t="str">
        <f t="shared" si="17"/>
        <v>~su~ : [su]</v>
      </c>
      <c r="B128" s="1">
        <f>_xlfn.LET(_xlpm.d,$G128,_xlpm.k,_xlfn.CONCAT(LEFT(TRIM(B$1),1),"*"),COUNTIF(_xlpm.d,_xlpm.k))</f>
        <v>0</v>
      </c>
      <c r="C128" s="1">
        <f>_xlfn.LET(_xlpm.d,$G128,_xlpm.k,_xlfn.CONCAT(LEFT(TRIM(C$1),1),"*"),COUNTIF(_xlpm.d,_xlpm.k))</f>
        <v>0</v>
      </c>
      <c r="D128" s="1">
        <f>_xlfn.LET(_xlpm.d,$G128,_xlpm.k,_xlfn.CONCAT(LEFT(TRIM(D$1),1),"*"),COUNTIF(_xlpm.d,_xlpm.k))</f>
        <v>0</v>
      </c>
      <c r="E128" s="1">
        <f t="shared" si="18"/>
        <v>0.47712125471966244</v>
      </c>
      <c r="F128" s="7">
        <v>2</v>
      </c>
      <c r="G128" s="9" t="s">
        <v>279</v>
      </c>
      <c r="H128" s="4" cm="1">
        <f t="array" ref="H128">F128/freq.sum.r6e</f>
        <v>1.5842839036755386E-4</v>
      </c>
      <c r="I128" s="4" t="str">
        <f t="shared" si="19"/>
        <v>su</v>
      </c>
      <c r="J128" s="4" t="str">
        <f t="shared" si="20"/>
        <v>su</v>
      </c>
      <c r="K128" s="10">
        <f t="shared" si="21"/>
        <v>2</v>
      </c>
      <c r="L128" s="1">
        <f t="shared" si="22"/>
        <v>2</v>
      </c>
      <c r="M128" s="10">
        <f t="shared" si="23"/>
        <v>2</v>
      </c>
      <c r="N128" s="1" t="str">
        <f t="shared" si="24"/>
        <v>~su~</v>
      </c>
      <c r="O128" s="1" t="str">
        <f t="shared" si="25"/>
        <v>[su]</v>
      </c>
      <c r="P128" s="3" cm="1">
        <f t="array" ref="P128">SUM(_xlfn._xlws.FILTER($H$2:$H$2454,_xlfn.MAP($N$2:$N$2454,_xlfn.LAMBDA(_xlpm.x,_xlpm.x=$N128))))</f>
        <v>3.960709759188847E-3</v>
      </c>
      <c r="Q128" s="4">
        <f t="shared" si="26"/>
        <v>3.9999999999999994E-2</v>
      </c>
      <c r="R128" s="6" cm="1">
        <f t="array" ref="R128">SUM(_xlfn._xlws.FILTER($H$2:$H$2454,_xlfn.MAP($O$2:$O$2454,_xlfn.LAMBDA(_xlpm.x,_xlpm.x=$O128))))</f>
        <v>4.7528517110266159E-4</v>
      </c>
      <c r="S128" s="4">
        <f t="shared" si="27"/>
        <v>0.33333333333333331</v>
      </c>
      <c r="T128" s="4">
        <f t="shared" si="28"/>
        <v>2.0518258462779035E-2</v>
      </c>
      <c r="U128" s="4">
        <f t="shared" si="29"/>
        <v>7.1428571428571425E-2</v>
      </c>
      <c r="V128" s="4">
        <f t="shared" si="30"/>
        <v>-0.92081875395237522</v>
      </c>
      <c r="W128" s="4" t="s">
        <v>5111</v>
      </c>
      <c r="X128" s="2" cm="1">
        <f t="array" ref="X128">SUM(_xlfn._xlws.FILTER($F$2:$F$2454,_xlfn.MAP($W$2:$W$2454,_xlfn.LAMBDA(_xlpm.x,_xlpm.x=$W128))))</f>
        <v>566</v>
      </c>
      <c r="Y128" s="11">
        <f t="shared" si="31"/>
        <v>3.5335689045936395E-3</v>
      </c>
      <c r="Z128" s="4" t="s">
        <v>5111</v>
      </c>
      <c r="AA128" s="2" cm="1">
        <f t="array" ref="AA128">SUM(_xlfn._xlws.FILTER($F$2:$F$2454,_xlfn.MAP($Z$2:$Z$2454,_xlfn.LAMBDA(_xlpm.x,_xlpm.x=$Z128))))</f>
        <v>254</v>
      </c>
      <c r="AB128" s="11">
        <f t="shared" si="32"/>
        <v>7.874015748031496E-3</v>
      </c>
      <c r="AC128" s="11">
        <f t="shared" si="33"/>
        <v>-0.34798271456833335</v>
      </c>
      <c r="AG128" s="2"/>
      <c r="AL128" s="2"/>
      <c r="AM128" s="2"/>
    </row>
    <row r="129" spans="1:39">
      <c r="A129" s="1" t="str">
        <f t="shared" si="17"/>
        <v>~no~ : [nəʊ]</v>
      </c>
      <c r="B129" s="1">
        <f>_xlfn.LET(_xlpm.d,$G129,_xlpm.k,_xlfn.CONCAT(LEFT(TRIM(B$1),1),"*"),COUNTIF(_xlpm.d,_xlpm.k))</f>
        <v>0</v>
      </c>
      <c r="C129" s="1">
        <f>_xlfn.LET(_xlpm.d,$G129,_xlpm.k,_xlfn.CONCAT(LEFT(TRIM(C$1),1),"*"),COUNTIF(_xlpm.d,_xlpm.k))</f>
        <v>0</v>
      </c>
      <c r="D129" s="1">
        <f>_xlfn.LET(_xlpm.d,$G129,_xlpm.k,_xlfn.CONCAT(LEFT(TRIM(D$1),1),"*"),COUNTIF(_xlpm.d,_xlpm.k))</f>
        <v>1</v>
      </c>
      <c r="E129" s="1">
        <f t="shared" si="18"/>
        <v>0.69897000433601875</v>
      </c>
      <c r="F129" s="7">
        <v>4</v>
      </c>
      <c r="G129" s="9" t="s">
        <v>1249</v>
      </c>
      <c r="H129" s="4" cm="1">
        <f t="array" ref="H129">F129/freq.sum.r6e</f>
        <v>3.1685678073510771E-4</v>
      </c>
      <c r="I129" s="4" t="str">
        <f t="shared" si="19"/>
        <v>nəʊ</v>
      </c>
      <c r="J129" s="4" t="str">
        <f t="shared" si="20"/>
        <v>no</v>
      </c>
      <c r="K129" s="10">
        <f t="shared" si="21"/>
        <v>3</v>
      </c>
      <c r="L129" s="1">
        <f t="shared" si="22"/>
        <v>2</v>
      </c>
      <c r="M129" s="10">
        <f t="shared" si="23"/>
        <v>3</v>
      </c>
      <c r="N129" s="1" t="str">
        <f t="shared" si="24"/>
        <v>~no~</v>
      </c>
      <c r="O129" s="1" t="str">
        <f t="shared" si="25"/>
        <v>[nəʊ]</v>
      </c>
      <c r="P129" s="3" cm="1">
        <f t="array" ref="P129">SUM(_xlfn._xlws.FILTER($H$2:$H$2454,_xlfn.MAP($N$2:$N$2454,_xlfn.LAMBDA(_xlpm.x,_xlpm.x=$N129))))</f>
        <v>2.6140684410646386E-3</v>
      </c>
      <c r="Q129" s="4">
        <f t="shared" si="26"/>
        <v>0.12121212121212122</v>
      </c>
      <c r="R129" s="6" cm="1">
        <f t="array" ref="R129">SUM(_xlfn._xlws.FILTER($H$2:$H$2454,_xlfn.MAP($O$2:$O$2454,_xlfn.LAMBDA(_xlpm.x,_xlpm.x=$O129))))</f>
        <v>3.1685678073510771E-4</v>
      </c>
      <c r="S129" s="4">
        <f t="shared" si="27"/>
        <v>1</v>
      </c>
      <c r="T129" s="4">
        <f t="shared" si="28"/>
        <v>0.10563439285653931</v>
      </c>
      <c r="U129" s="4">
        <f t="shared" si="29"/>
        <v>0.21621621621621626</v>
      </c>
      <c r="V129" s="4">
        <f t="shared" si="30"/>
        <v>-0.91645394854992512</v>
      </c>
      <c r="W129" s="4" t="s">
        <v>5119</v>
      </c>
      <c r="X129" s="2" cm="1">
        <f t="array" ref="X129">SUM(_xlfn._xlws.FILTER($F$2:$F$2454,_xlfn.MAP($W$2:$W$2454,_xlfn.LAMBDA(_xlpm.x,_xlpm.x=$W129))))</f>
        <v>1157</v>
      </c>
      <c r="Y129" s="11">
        <f t="shared" si="31"/>
        <v>3.4572169403630079E-3</v>
      </c>
      <c r="Z129" s="4" t="s">
        <v>5115</v>
      </c>
      <c r="AA129" s="2" cm="1">
        <f t="array" ref="AA129">SUM(_xlfn._xlws.FILTER($F$2:$F$2454,_xlfn.MAP($Z$2:$Z$2454,_xlfn.LAMBDA(_xlpm.x,_xlpm.x=$Z129))))</f>
        <v>73</v>
      </c>
      <c r="AB129" s="11">
        <f t="shared" si="32"/>
        <v>5.4794520547945202E-2</v>
      </c>
      <c r="AC129" s="11">
        <f t="shared" si="33"/>
        <v>-1.2000104988312936</v>
      </c>
      <c r="AG129" s="2"/>
      <c r="AL129" s="2"/>
      <c r="AM129" s="2"/>
    </row>
    <row r="130" spans="1:39">
      <c r="A130" s="1" t="str">
        <f t="shared" ref="A130:A193" si="34">_xlfn.LET(_xlpm.sep," : ",CONCATENATE(N130,_xlpm.sep,O130))</f>
        <v>~to~ : [taʊ]</v>
      </c>
      <c r="B130" s="1">
        <f>_xlfn.LET(_xlpm.d,$G130,_xlpm.k,_xlfn.CONCAT(LEFT(TRIM(B$1),1),"*"),COUNTIF(_xlpm.d,_xlpm.k))</f>
        <v>0</v>
      </c>
      <c r="C130" s="1">
        <f>_xlfn.LET(_xlpm.d,$G130,_xlpm.k,_xlfn.CONCAT(LEFT(TRIM(C$1),1),"*"),COUNTIF(_xlpm.d,_xlpm.k))</f>
        <v>0</v>
      </c>
      <c r="D130" s="1">
        <f>_xlfn.LET(_xlpm.d,$G130,_xlpm.k,_xlfn.CONCAT(LEFT(TRIM(D$1),1),"*"),COUNTIF(_xlpm.d,_xlpm.k))</f>
        <v>0</v>
      </c>
      <c r="E130" s="1">
        <f t="shared" ref="E130:E193" si="35">LOG(F130+1,10)</f>
        <v>0.30102999566398114</v>
      </c>
      <c r="F130" s="7">
        <v>1</v>
      </c>
      <c r="G130" s="9" t="s">
        <v>1805</v>
      </c>
      <c r="H130" s="4" cm="1">
        <f t="array" ref="H130">F130/freq.sum.r6e</f>
        <v>7.9214195183776928E-5</v>
      </c>
      <c r="I130" s="4" t="str">
        <f t="shared" ref="I130:I193" si="36">_xlfn.LET(_xlpm.sep,":",_xlpm.w,$G130,LEFT(_xlpm.w,FIND(_xlpm.sep,_xlpm.w)-1))</f>
        <v>taʊ</v>
      </c>
      <c r="J130" s="4" t="str">
        <f t="shared" ref="J130:J193" si="37">_xlfn.LET(_xlpm.sep,":",_xlpm.w,$G130,RIGHT(_xlpm.w,LEN(_xlpm.w)-FIND(_xlpm.sep,_xlpm.w)))</f>
        <v>to</v>
      </c>
      <c r="K130" s="10">
        <f t="shared" ref="K130:K193" si="38">_xlfn.LET(_xlpm.w,I130,LEN(_xlpm.w))</f>
        <v>3</v>
      </c>
      <c r="L130" s="1">
        <f t="shared" ref="L130:L193" si="39">_xlfn.LET(_xlpm.w,J130,LEN(_xlpm.w))</f>
        <v>2</v>
      </c>
      <c r="M130" s="10">
        <f t="shared" ref="M130:M193" si="40">_xlfn.LET(_xlpm.a,K130,_xlpm.b,L130,MAX(_xlpm.a,_xlpm.b))</f>
        <v>3</v>
      </c>
      <c r="N130" s="1" t="str">
        <f t="shared" ref="N130:N193" si="41">_xlfn.LET(_xlpm.sep,":",_xlpm.w,$G130,_xlfn.CONCAT("~",RIGHT(_xlpm.w,LEN(_xlpm.w)-FIND(_xlpm.sep,_xlpm.w)),"~"))</f>
        <v>~to~</v>
      </c>
      <c r="O130" s="1" t="str">
        <f t="shared" ref="O130:O193" si="42">_xlfn.LET(_xlpm.sep,":",_xlpm.w,$G130,_xlfn.CONCAT("[",LEFT(_xlpm.w,FIND(_xlpm.sep,_xlpm.w)-1),"]"))</f>
        <v>[taʊ]</v>
      </c>
      <c r="P130" s="3" cm="1">
        <f t="array" ref="P130">SUM(_xlfn._xlws.FILTER($H$2:$H$2454,_xlfn.MAP($N$2:$N$2454,_xlfn.LAMBDA(_xlpm.x,_xlpm.x=$N130))))</f>
        <v>3.2477820025348545E-3</v>
      </c>
      <c r="Q130" s="4">
        <f t="shared" ref="Q130:Q193" si="43">$H130/P130</f>
        <v>2.4390243902439022E-2</v>
      </c>
      <c r="R130" s="6" cm="1">
        <f t="array" ref="R130">SUM(_xlfn._xlws.FILTER($H$2:$H$2454,_xlfn.MAP($O$2:$O$2454,_xlfn.LAMBDA(_xlpm.x,_xlpm.x=$O130))))</f>
        <v>3.9607097591888465E-4</v>
      </c>
      <c r="S130" s="4">
        <f t="shared" ref="S130:S193" si="44">$H130/R130</f>
        <v>0.19999999999999998</v>
      </c>
      <c r="T130" s="4">
        <f t="shared" ref="T130:T193" si="45">_xlfn.LET(_xlpm.freq,F130,_xlpm.size,M130+1,_xlpm.F,U130,LOG(1+_xlpm.freq)*LOG(1+_xlpm.size)*_xlpm.F)</f>
        <v>9.1483016249793332E-3</v>
      </c>
      <c r="U130" s="4">
        <f t="shared" ref="U130:U193" si="46">_xlfn.LET(_xlpm.a,S130,_xlpm.b,Q130,2*_xlpm.a*_xlpm.b/(_xlpm.a+_xlpm.b))</f>
        <v>4.3478260869565216E-2</v>
      </c>
      <c r="V130" s="4">
        <f t="shared" ref="V130:V193" si="47">_xlfn.LET(_xlpm.p,Q130,_xlpm.q,S130,LOG(_xlpm.p/_xlpm.q))</f>
        <v>-0.91381385238371671</v>
      </c>
      <c r="W130" s="4" t="s">
        <v>5119</v>
      </c>
      <c r="X130" s="2" cm="1">
        <f t="array" ref="X130">SUM(_xlfn._xlws.FILTER($F$2:$F$2454,_xlfn.MAP($W$2:$W$2454,_xlfn.LAMBDA(_xlpm.x,_xlpm.x=$W130))))</f>
        <v>1157</v>
      </c>
      <c r="Y130" s="11">
        <f t="shared" ref="Y130:Y193" si="48">$F130/X130</f>
        <v>8.6430423509075197E-4</v>
      </c>
      <c r="Z130" s="4" t="s">
        <v>5114</v>
      </c>
      <c r="AA130" s="2" cm="1">
        <f t="array" ref="AA130">SUM(_xlfn._xlws.FILTER($F$2:$F$2454,_xlfn.MAP($Z$2:$Z$2454,_xlfn.LAMBDA(_xlpm.x,_xlpm.x=$Z130))))</f>
        <v>104</v>
      </c>
      <c r="AB130" s="11">
        <f t="shared" ref="AB130:AB193" si="49">$F130/AA130</f>
        <v>9.6153846153846159E-3</v>
      </c>
      <c r="AC130" s="11">
        <f t="shared" ref="AC130:AC193" si="50">_xlfn.LET(_xlpm.a,Y130,_xlpm.b,AB130,LOG(_xlpm.a/_xlpm.b))</f>
        <v>-1.0463000196529693</v>
      </c>
      <c r="AG130" s="2"/>
      <c r="AL130" s="2"/>
      <c r="AM130" s="2"/>
    </row>
    <row r="131" spans="1:39">
      <c r="A131" s="1" t="str">
        <f t="shared" si="34"/>
        <v>~to~ : [tɑ]</v>
      </c>
      <c r="B131" s="1">
        <f>_xlfn.LET(_xlpm.d,$G131,_xlpm.k,_xlfn.CONCAT(LEFT(TRIM(B$1),1),"*"),COUNTIF(_xlpm.d,_xlpm.k))</f>
        <v>0</v>
      </c>
      <c r="C131" s="1">
        <f>_xlfn.LET(_xlpm.d,$G131,_xlpm.k,_xlfn.CONCAT(LEFT(TRIM(C$1),1),"*"),COUNTIF(_xlpm.d,_xlpm.k))</f>
        <v>0</v>
      </c>
      <c r="D131" s="1">
        <f>_xlfn.LET(_xlpm.d,$G131,_xlpm.k,_xlfn.CONCAT(LEFT(TRIM(D$1),1),"*"),COUNTIF(_xlpm.d,_xlpm.k))</f>
        <v>0</v>
      </c>
      <c r="E131" s="1">
        <f t="shared" si="35"/>
        <v>0.69897000433601875</v>
      </c>
      <c r="F131" s="7">
        <v>4</v>
      </c>
      <c r="G131" s="9" t="s">
        <v>1332</v>
      </c>
      <c r="H131" s="4" cm="1">
        <f t="array" ref="H131">F131/freq.sum.r6e</f>
        <v>3.1685678073510771E-4</v>
      </c>
      <c r="I131" s="4" t="str">
        <f t="shared" si="36"/>
        <v>tɑ</v>
      </c>
      <c r="J131" s="4" t="str">
        <f t="shared" si="37"/>
        <v>to</v>
      </c>
      <c r="K131" s="10">
        <f t="shared" si="38"/>
        <v>2</v>
      </c>
      <c r="L131" s="1">
        <f t="shared" si="39"/>
        <v>2</v>
      </c>
      <c r="M131" s="10">
        <f t="shared" si="40"/>
        <v>2</v>
      </c>
      <c r="N131" s="1" t="str">
        <f t="shared" si="41"/>
        <v>~to~</v>
      </c>
      <c r="O131" s="1" t="str">
        <f t="shared" si="42"/>
        <v>[tɑ]</v>
      </c>
      <c r="P131" s="3" cm="1">
        <f t="array" ref="P131">SUM(_xlfn._xlws.FILTER($H$2:$H$2454,_xlfn.MAP($N$2:$N$2454,_xlfn.LAMBDA(_xlpm.x,_xlpm.x=$N131))))</f>
        <v>3.2477820025348545E-3</v>
      </c>
      <c r="Q131" s="4">
        <f t="shared" si="43"/>
        <v>9.7560975609756087E-2</v>
      </c>
      <c r="R131" s="6" cm="1">
        <f t="array" ref="R131">SUM(_xlfn._xlws.FILTER($H$2:$H$2454,_xlfn.MAP($O$2:$O$2454,_xlfn.LAMBDA(_xlpm.x,_xlpm.x=$O131))))</f>
        <v>3.9607097591888465E-4</v>
      </c>
      <c r="S131" s="4">
        <f t="shared" si="44"/>
        <v>0.79999999999999993</v>
      </c>
      <c r="T131" s="4">
        <f t="shared" si="45"/>
        <v>7.3186412999834666E-2</v>
      </c>
      <c r="U131" s="4">
        <f t="shared" si="46"/>
        <v>0.17391304347826086</v>
      </c>
      <c r="V131" s="4">
        <f t="shared" si="47"/>
        <v>-0.91381385238371671</v>
      </c>
      <c r="W131" s="4" t="s">
        <v>5119</v>
      </c>
      <c r="X131" s="2" cm="1">
        <f t="array" ref="X131">SUM(_xlfn._xlws.FILTER($F$2:$F$2454,_xlfn.MAP($W$2:$W$2454,_xlfn.LAMBDA(_xlpm.x,_xlpm.x=$W131))))</f>
        <v>1157</v>
      </c>
      <c r="Y131" s="11">
        <f t="shared" si="48"/>
        <v>3.4572169403630079E-3</v>
      </c>
      <c r="Z131" s="4" t="s">
        <v>5105</v>
      </c>
      <c r="AA131" s="2" cm="1">
        <f t="array" ref="AA131">SUM(_xlfn._xlws.FILTER($F$2:$F$2454,_xlfn.MAP($Z$2:$Z$2454,_xlfn.LAMBDA(_xlpm.x,_xlpm.x=$Z131))))</f>
        <v>436</v>
      </c>
      <c r="AB131" s="11">
        <f t="shared" si="49"/>
        <v>9.1743119266055051E-3</v>
      </c>
      <c r="AC131" s="11">
        <f t="shared" si="50"/>
        <v>-0.42384686968316354</v>
      </c>
      <c r="AG131" s="2"/>
      <c r="AL131" s="2"/>
      <c r="AM131" s="2"/>
    </row>
    <row r="132" spans="1:39">
      <c r="A132" s="1" t="str">
        <f t="shared" si="34"/>
        <v>~to~ : [tʌ]</v>
      </c>
      <c r="B132" s="1">
        <f>_xlfn.LET(_xlpm.d,$G132,_xlpm.k,_xlfn.CONCAT(LEFT(TRIM(B$1),1),"*"),COUNTIF(_xlpm.d,_xlpm.k))</f>
        <v>0</v>
      </c>
      <c r="C132" s="1">
        <f>_xlfn.LET(_xlpm.d,$G132,_xlpm.k,_xlfn.CONCAT(LEFT(TRIM(C$1),1),"*"),COUNTIF(_xlpm.d,_xlpm.k))</f>
        <v>0</v>
      </c>
      <c r="D132" s="1">
        <f>_xlfn.LET(_xlpm.d,$G132,_xlpm.k,_xlfn.CONCAT(LEFT(TRIM(D$1),1),"*"),COUNTIF(_xlpm.d,_xlpm.k))</f>
        <v>0</v>
      </c>
      <c r="E132" s="1">
        <f t="shared" si="35"/>
        <v>0.47712125471966244</v>
      </c>
      <c r="F132" s="7">
        <v>2</v>
      </c>
      <c r="G132" s="9" t="s">
        <v>1635</v>
      </c>
      <c r="H132" s="4" cm="1">
        <f t="array" ref="H132">F132/freq.sum.r6e</f>
        <v>1.5842839036755386E-4</v>
      </c>
      <c r="I132" s="4" t="str">
        <f t="shared" si="36"/>
        <v>tʌ</v>
      </c>
      <c r="J132" s="4" t="str">
        <f t="shared" si="37"/>
        <v>to</v>
      </c>
      <c r="K132" s="10">
        <f t="shared" si="38"/>
        <v>2</v>
      </c>
      <c r="L132" s="1">
        <f t="shared" si="39"/>
        <v>2</v>
      </c>
      <c r="M132" s="10">
        <f t="shared" si="40"/>
        <v>2</v>
      </c>
      <c r="N132" s="1" t="str">
        <f t="shared" si="41"/>
        <v>~to~</v>
      </c>
      <c r="O132" s="1" t="str">
        <f t="shared" si="42"/>
        <v>[tʌ]</v>
      </c>
      <c r="P132" s="3" cm="1">
        <f t="array" ref="P132">SUM(_xlfn._xlws.FILTER($H$2:$H$2454,_xlfn.MAP($N$2:$N$2454,_xlfn.LAMBDA(_xlpm.x,_xlpm.x=$N132))))</f>
        <v>3.2477820025348545E-3</v>
      </c>
      <c r="Q132" s="4">
        <f t="shared" si="43"/>
        <v>4.8780487804878044E-2</v>
      </c>
      <c r="R132" s="6" cm="1">
        <f t="array" ref="R132">SUM(_xlfn._xlws.FILTER($H$2:$H$2454,_xlfn.MAP($O$2:$O$2454,_xlfn.LAMBDA(_xlpm.x,_xlpm.x=$O132))))</f>
        <v>3.9607097591888465E-4</v>
      </c>
      <c r="S132" s="4">
        <f t="shared" si="44"/>
        <v>0.39999999999999997</v>
      </c>
      <c r="T132" s="4">
        <f t="shared" si="45"/>
        <v>2.497874943294839E-2</v>
      </c>
      <c r="U132" s="4">
        <f t="shared" si="46"/>
        <v>8.6956521739130432E-2</v>
      </c>
      <c r="V132" s="4">
        <f t="shared" si="47"/>
        <v>-0.91381385238371671</v>
      </c>
      <c r="W132" s="4" t="s">
        <v>5119</v>
      </c>
      <c r="X132" s="2" cm="1">
        <f t="array" ref="X132">SUM(_xlfn._xlws.FILTER($F$2:$F$2454,_xlfn.MAP($W$2:$W$2454,_xlfn.LAMBDA(_xlpm.x,_xlpm.x=$W132))))</f>
        <v>1157</v>
      </c>
      <c r="Y132" s="11">
        <f t="shared" si="48"/>
        <v>1.7286084701815039E-3</v>
      </c>
      <c r="Z132" s="4" t="s">
        <v>5113</v>
      </c>
      <c r="AA132" s="2" cm="1">
        <f t="array" ref="AA132">SUM(_xlfn._xlws.FILTER($F$2:$F$2454,_xlfn.MAP($Z$2:$Z$2454,_xlfn.LAMBDA(_xlpm.x,_xlpm.x=$Z132))))</f>
        <v>309</v>
      </c>
      <c r="AB132" s="11">
        <f t="shared" si="49"/>
        <v>6.4724919093851136E-3</v>
      </c>
      <c r="AC132" s="11">
        <f t="shared" si="50"/>
        <v>-0.5733748795269149</v>
      </c>
      <c r="AG132" s="2"/>
      <c r="AL132" s="2"/>
      <c r="AM132" s="2"/>
    </row>
    <row r="133" spans="1:39">
      <c r="A133" s="1" t="str">
        <f t="shared" si="34"/>
        <v>~ha~ : [hə]</v>
      </c>
      <c r="B133" s="1">
        <f>_xlfn.LET(_xlpm.d,$G133,_xlpm.k,_xlfn.CONCAT(LEFT(TRIM(B$1),1),"*"),COUNTIF(_xlpm.d,_xlpm.k))</f>
        <v>0</v>
      </c>
      <c r="C133" s="1">
        <f>_xlfn.LET(_xlpm.d,$G133,_xlpm.k,_xlfn.CONCAT(LEFT(TRIM(C$1),1),"*"),COUNTIF(_xlpm.d,_xlpm.k))</f>
        <v>0</v>
      </c>
      <c r="D133" s="1">
        <f>_xlfn.LET(_xlpm.d,$G133,_xlpm.k,_xlfn.CONCAT(LEFT(TRIM(D$1),1),"*"),COUNTIF(_xlpm.d,_xlpm.k))</f>
        <v>0</v>
      </c>
      <c r="E133" s="1">
        <f t="shared" si="35"/>
        <v>0.60205999132796229</v>
      </c>
      <c r="F133" s="7">
        <v>3</v>
      </c>
      <c r="G133" s="9" t="s">
        <v>1517</v>
      </c>
      <c r="H133" s="4" cm="1">
        <f t="array" ref="H133">F133/freq.sum.r6e</f>
        <v>2.376425855513308E-4</v>
      </c>
      <c r="I133" s="4" t="str">
        <f t="shared" si="36"/>
        <v>hə</v>
      </c>
      <c r="J133" s="4" t="str">
        <f t="shared" si="37"/>
        <v>ha</v>
      </c>
      <c r="K133" s="10">
        <f t="shared" si="38"/>
        <v>2</v>
      </c>
      <c r="L133" s="1">
        <f t="shared" si="39"/>
        <v>2</v>
      </c>
      <c r="M133" s="10">
        <f t="shared" si="40"/>
        <v>2</v>
      </c>
      <c r="N133" s="1" t="str">
        <f t="shared" si="41"/>
        <v>~ha~</v>
      </c>
      <c r="O133" s="1" t="str">
        <f t="shared" si="42"/>
        <v>[hə]</v>
      </c>
      <c r="P133" s="3" cm="1">
        <f t="array" ref="P133">SUM(_xlfn._xlws.FILTER($H$2:$H$2454,_xlfn.MAP($N$2:$N$2454,_xlfn.LAMBDA(_xlpm.x,_xlpm.x=$N133))))</f>
        <v>3.8814955640050696E-3</v>
      </c>
      <c r="Q133" s="4">
        <f t="shared" si="43"/>
        <v>6.1224489795918366E-2</v>
      </c>
      <c r="R133" s="6" cm="1">
        <f t="array" ref="R133">SUM(_xlfn._xlws.FILTER($H$2:$H$2454,_xlfn.MAP($O$2:$O$2454,_xlfn.LAMBDA(_xlpm.x,_xlpm.x=$O133))))</f>
        <v>4.7528517110266159E-4</v>
      </c>
      <c r="S133" s="4">
        <f t="shared" si="44"/>
        <v>0.5</v>
      </c>
      <c r="T133" s="4">
        <f t="shared" si="45"/>
        <v>3.9542861799035586E-2</v>
      </c>
      <c r="U133" s="4">
        <f t="shared" si="46"/>
        <v>0.1090909090909091</v>
      </c>
      <c r="V133" s="4">
        <f t="shared" si="47"/>
        <v>-0.91204482964486999</v>
      </c>
      <c r="W133" s="4" t="s">
        <v>5120</v>
      </c>
      <c r="X133" s="2" cm="1">
        <f t="array" ref="X133">SUM(_xlfn._xlws.FILTER($F$2:$F$2454,_xlfn.MAP($W$2:$W$2454,_xlfn.LAMBDA(_xlpm.x,_xlpm.x=$W133))))</f>
        <v>1666</v>
      </c>
      <c r="Y133" s="11">
        <f t="shared" si="48"/>
        <v>1.8007202881152461E-3</v>
      </c>
      <c r="Z133" s="4" t="s">
        <v>5101</v>
      </c>
      <c r="AA133" s="2" cm="1">
        <f t="array" ref="AA133">SUM(_xlfn._xlws.FILTER($F$2:$F$2454,_xlfn.MAP($Z$2:$Z$2454,_xlfn.LAMBDA(_xlpm.x,_xlpm.x=$Z133))))</f>
        <v>2255</v>
      </c>
      <c r="AB133" s="11">
        <f t="shared" si="49"/>
        <v>1.3303769401330377E-3</v>
      </c>
      <c r="AC133" s="11">
        <f t="shared" si="50"/>
        <v>0.13147154914321055</v>
      </c>
      <c r="AG133" s="2"/>
      <c r="AL133" s="2"/>
      <c r="AM133" s="2"/>
    </row>
    <row r="134" spans="1:39">
      <c r="A134" s="1" t="str">
        <f t="shared" si="34"/>
        <v>~jo~ : [dʒoʊ]</v>
      </c>
      <c r="B134" s="1">
        <f>_xlfn.LET(_xlpm.d,$G134,_xlpm.k,_xlfn.CONCAT(LEFT(TRIM(B$1),1),"*"),COUNTIF(_xlpm.d,_xlpm.k))</f>
        <v>0</v>
      </c>
      <c r="C134" s="1">
        <f>_xlfn.LET(_xlpm.d,$G134,_xlpm.k,_xlfn.CONCAT(LEFT(TRIM(C$1),1),"*"),COUNTIF(_xlpm.d,_xlpm.k))</f>
        <v>0</v>
      </c>
      <c r="D134" s="1">
        <f>_xlfn.LET(_xlpm.d,$G134,_xlpm.k,_xlfn.CONCAT(LEFT(TRIM(D$1),1),"*"),COUNTIF(_xlpm.d,_xlpm.k))</f>
        <v>0</v>
      </c>
      <c r="E134" s="1">
        <f t="shared" si="35"/>
        <v>0.30102999566398114</v>
      </c>
      <c r="F134" s="7">
        <v>1</v>
      </c>
      <c r="G134" s="9" t="s">
        <v>1460</v>
      </c>
      <c r="H134" s="4" cm="1">
        <f t="array" ref="H134">F134/freq.sum.r6e</f>
        <v>7.9214195183776928E-5</v>
      </c>
      <c r="I134" s="1" t="str">
        <f t="shared" si="36"/>
        <v>dʒoʊ</v>
      </c>
      <c r="J134" s="1" t="str">
        <f t="shared" si="37"/>
        <v>jo</v>
      </c>
      <c r="K134" s="10">
        <f t="shared" si="38"/>
        <v>4</v>
      </c>
      <c r="L134" s="1">
        <f t="shared" si="39"/>
        <v>2</v>
      </c>
      <c r="M134" s="10">
        <f t="shared" si="40"/>
        <v>4</v>
      </c>
      <c r="N134" s="1" t="str">
        <f t="shared" si="41"/>
        <v>~jo~</v>
      </c>
      <c r="O134" s="1" t="str">
        <f t="shared" si="42"/>
        <v>[dʒoʊ]</v>
      </c>
      <c r="P134" s="3" cm="1">
        <f t="array" ref="P134">SUM(_xlfn._xlws.FILTER($H$2:$H$2454,_xlfn.MAP($N$2:$N$2454,_xlfn.LAMBDA(_xlpm.x,_xlpm.x=$N134))))</f>
        <v>6.3371356147021531E-4</v>
      </c>
      <c r="Q134" s="4">
        <f t="shared" si="43"/>
        <v>0.12500000000000003</v>
      </c>
      <c r="R134" s="6" cm="1">
        <f t="array" ref="R134">SUM(_xlfn._xlws.FILTER($H$2:$H$2454,_xlfn.MAP($O$2:$O$2454,_xlfn.LAMBDA(_xlpm.x,_xlpm.x=$O134))))</f>
        <v>7.9214195183776928E-5</v>
      </c>
      <c r="S134" s="4">
        <f t="shared" si="44"/>
        <v>1</v>
      </c>
      <c r="T134" s="4">
        <f t="shared" si="45"/>
        <v>5.2054859450868858E-2</v>
      </c>
      <c r="U134" s="4">
        <f t="shared" si="46"/>
        <v>0.22222222222222227</v>
      </c>
      <c r="V134" s="4">
        <f t="shared" si="47"/>
        <v>-0.90308998699194354</v>
      </c>
      <c r="W134" s="4" t="s">
        <v>5119</v>
      </c>
      <c r="X134" s="2" cm="1">
        <f t="array" ref="X134">SUM(_xlfn._xlws.FILTER($F$2:$F$2454,_xlfn.MAP($W$2:$W$2454,_xlfn.LAMBDA(_xlpm.x,_xlpm.x=$W134))))</f>
        <v>1157</v>
      </c>
      <c r="Y134" s="11">
        <f t="shared" si="48"/>
        <v>8.6430423509075197E-4</v>
      </c>
      <c r="Z134" s="4" t="s">
        <v>5109</v>
      </c>
      <c r="AA134" s="2" cm="1">
        <f t="array" ref="AA134">SUM(_xlfn._xlws.FILTER($F$2:$F$2454,_xlfn.MAP($Z$2:$Z$2454,_xlfn.LAMBDA(_xlpm.x,_xlpm.x=$Z134))))</f>
        <v>257</v>
      </c>
      <c r="AB134" s="11">
        <f t="shared" si="49"/>
        <v>3.8910505836575876E-3</v>
      </c>
      <c r="AC134" s="11">
        <f t="shared" si="50"/>
        <v>-0.65340023562045502</v>
      </c>
      <c r="AG134" s="2"/>
      <c r="AL134" s="2"/>
      <c r="AM134" s="2"/>
    </row>
    <row r="135" spans="1:39">
      <c r="A135" s="1" t="str">
        <f t="shared" si="34"/>
        <v>~gu~ : [ɡyə]</v>
      </c>
      <c r="B135" s="1">
        <f>_xlfn.LET(_xlpm.d,$G135,_xlpm.k,_xlfn.CONCAT(LEFT(TRIM(B$1),1),"*"),COUNTIF(_xlpm.d,_xlpm.k))</f>
        <v>0</v>
      </c>
      <c r="C135" s="1">
        <f>_xlfn.LET(_xlpm.d,$G135,_xlpm.k,_xlfn.CONCAT(LEFT(TRIM(C$1),1),"*"),COUNTIF(_xlpm.d,_xlpm.k))</f>
        <v>0</v>
      </c>
      <c r="D135" s="1">
        <f>_xlfn.LET(_xlpm.d,$G135,_xlpm.k,_xlfn.CONCAT(LEFT(TRIM(D$1),1),"*"),COUNTIF(_xlpm.d,_xlpm.k))</f>
        <v>0</v>
      </c>
      <c r="E135" s="1">
        <f t="shared" si="35"/>
        <v>0.30102999566398114</v>
      </c>
      <c r="F135" s="7">
        <v>1</v>
      </c>
      <c r="G135" s="9" t="s">
        <v>2387</v>
      </c>
      <c r="H135" s="4" cm="1">
        <f t="array" ref="H135">F135/freq.sum.r6e</f>
        <v>7.9214195183776928E-5</v>
      </c>
      <c r="I135" s="4" t="str">
        <f t="shared" si="36"/>
        <v>ɡyə</v>
      </c>
      <c r="J135" s="4" t="str">
        <f t="shared" si="37"/>
        <v>gu</v>
      </c>
      <c r="K135" s="10">
        <f t="shared" si="38"/>
        <v>3</v>
      </c>
      <c r="L135" s="1">
        <f t="shared" si="39"/>
        <v>2</v>
      </c>
      <c r="M135" s="10">
        <f t="shared" si="40"/>
        <v>3</v>
      </c>
      <c r="N135" s="1" t="str">
        <f t="shared" si="41"/>
        <v>~gu~</v>
      </c>
      <c r="O135" s="1" t="str">
        <f t="shared" si="42"/>
        <v>[ɡyə]</v>
      </c>
      <c r="P135" s="3" cm="1">
        <f t="array" ref="P135">SUM(_xlfn._xlws.FILTER($H$2:$H$2454,_xlfn.MAP($N$2:$N$2454,_xlfn.LAMBDA(_xlpm.x,_xlpm.x=$N135))))</f>
        <v>6.3371356147021531E-4</v>
      </c>
      <c r="Q135" s="4">
        <f t="shared" si="43"/>
        <v>0.12500000000000003</v>
      </c>
      <c r="R135" s="6" cm="1">
        <f t="array" ref="R135">SUM(_xlfn._xlws.FILTER($H$2:$H$2454,_xlfn.MAP($O$2:$O$2454,_xlfn.LAMBDA(_xlpm.x,_xlpm.x=$O135))))</f>
        <v>7.9214195183776928E-5</v>
      </c>
      <c r="S135" s="4">
        <f t="shared" si="44"/>
        <v>1</v>
      </c>
      <c r="T135" s="4">
        <f t="shared" si="45"/>
        <v>4.6757986083227718E-2</v>
      </c>
      <c r="U135" s="4">
        <f t="shared" si="46"/>
        <v>0.22222222222222227</v>
      </c>
      <c r="V135" s="4">
        <f t="shared" si="47"/>
        <v>-0.90308998699194354</v>
      </c>
      <c r="W135" s="4" t="s">
        <v>5111</v>
      </c>
      <c r="X135" s="2" cm="1">
        <f t="array" ref="X135">SUM(_xlfn._xlws.FILTER($F$2:$F$2454,_xlfn.MAP($W$2:$W$2454,_xlfn.LAMBDA(_xlpm.x,_xlpm.x=$W135))))</f>
        <v>566</v>
      </c>
      <c r="Y135" s="11">
        <f t="shared" si="48"/>
        <v>1.7667844522968198E-3</v>
      </c>
      <c r="Z135" s="4" t="s">
        <v>5101</v>
      </c>
      <c r="AA135" s="2" cm="1">
        <f t="array" ref="AA135">SUM(_xlfn._xlws.FILTER($F$2:$F$2454,_xlfn.MAP($Z$2:$Z$2454,_xlfn.LAMBDA(_xlpm.x,_xlpm.x=$Z135))))</f>
        <v>2255</v>
      </c>
      <c r="AB135" s="11">
        <f t="shared" si="49"/>
        <v>4.434589800443459E-4</v>
      </c>
      <c r="AC135" s="11">
        <f t="shared" si="50"/>
        <v>0.60033011502570788</v>
      </c>
      <c r="AG135" s="2"/>
      <c r="AL135" s="2"/>
      <c r="AM135" s="2"/>
    </row>
    <row r="136" spans="1:39">
      <c r="A136" s="1" t="str">
        <f t="shared" si="34"/>
        <v>~lu~ : [lyu]</v>
      </c>
      <c r="B136" s="1">
        <f>_xlfn.LET(_xlpm.d,$G136,_xlpm.k,_xlfn.CONCAT(LEFT(TRIM(B$1),1),"*"),COUNTIF(_xlpm.d,_xlpm.k))</f>
        <v>0</v>
      </c>
      <c r="C136" s="1">
        <f>_xlfn.LET(_xlpm.d,$G136,_xlpm.k,_xlfn.CONCAT(LEFT(TRIM(C$1),1),"*"),COUNTIF(_xlpm.d,_xlpm.k))</f>
        <v>0</v>
      </c>
      <c r="D136" s="1">
        <f>_xlfn.LET(_xlpm.d,$G136,_xlpm.k,_xlfn.CONCAT(LEFT(TRIM(D$1),1),"*"),COUNTIF(_xlpm.d,_xlpm.k))</f>
        <v>0</v>
      </c>
      <c r="E136" s="1">
        <f t="shared" si="35"/>
        <v>0.30102999566398114</v>
      </c>
      <c r="F136" s="7">
        <v>1</v>
      </c>
      <c r="G136" s="9" t="s">
        <v>135</v>
      </c>
      <c r="H136" s="4" cm="1">
        <f t="array" ref="H136">F136/freq.sum.r6e</f>
        <v>7.9214195183776928E-5</v>
      </c>
      <c r="I136" s="1" t="str">
        <f t="shared" si="36"/>
        <v>lyu</v>
      </c>
      <c r="J136" s="1" t="str">
        <f t="shared" si="37"/>
        <v>lu</v>
      </c>
      <c r="K136" s="10">
        <f t="shared" si="38"/>
        <v>3</v>
      </c>
      <c r="L136" s="1">
        <f t="shared" si="39"/>
        <v>2</v>
      </c>
      <c r="M136" s="10">
        <f t="shared" si="40"/>
        <v>3</v>
      </c>
      <c r="N136" s="1" t="str">
        <f t="shared" si="41"/>
        <v>~lu~</v>
      </c>
      <c r="O136" s="1" t="str">
        <f t="shared" si="42"/>
        <v>[lyu]</v>
      </c>
      <c r="P136" s="3" cm="1">
        <f t="array" ref="P136">SUM(_xlfn._xlws.FILTER($H$2:$H$2454,_xlfn.MAP($N$2:$N$2454,_xlfn.LAMBDA(_xlpm.x,_xlpm.x=$N136))))</f>
        <v>1.2674271229404308E-3</v>
      </c>
      <c r="Q136" s="4">
        <f t="shared" si="43"/>
        <v>6.25E-2</v>
      </c>
      <c r="R136" s="6" cm="1">
        <f t="array" ref="R136">SUM(_xlfn._xlws.FILTER($H$2:$H$2454,_xlfn.MAP($O$2:$O$2454,_xlfn.LAMBDA(_xlpm.x,_xlpm.x=$O136))))</f>
        <v>1.5842839036755386E-4</v>
      </c>
      <c r="S136" s="4">
        <f t="shared" si="44"/>
        <v>0.5</v>
      </c>
      <c r="T136" s="4">
        <f t="shared" si="45"/>
        <v>2.3378993041613852E-2</v>
      </c>
      <c r="U136" s="4">
        <f t="shared" si="46"/>
        <v>0.1111111111111111</v>
      </c>
      <c r="V136" s="4">
        <f t="shared" si="47"/>
        <v>-0.90308998699194354</v>
      </c>
      <c r="W136" s="4" t="s">
        <v>5111</v>
      </c>
      <c r="X136" s="2" cm="1">
        <f t="array" ref="X136">SUM(_xlfn._xlws.FILTER($F$2:$F$2454,_xlfn.MAP($W$2:$W$2454,_xlfn.LAMBDA(_xlpm.x,_xlpm.x=$W136))))</f>
        <v>566</v>
      </c>
      <c r="Y136" s="11">
        <f t="shared" si="48"/>
        <v>1.7667844522968198E-3</v>
      </c>
      <c r="Z136" s="4" t="s">
        <v>5111</v>
      </c>
      <c r="AA136" s="2" cm="1">
        <f t="array" ref="AA136">SUM(_xlfn._xlws.FILTER($F$2:$F$2454,_xlfn.MAP($Z$2:$Z$2454,_xlfn.LAMBDA(_xlpm.x,_xlpm.x=$Z136))))</f>
        <v>254</v>
      </c>
      <c r="AB136" s="11">
        <f t="shared" si="49"/>
        <v>3.937007874015748E-3</v>
      </c>
      <c r="AC136" s="11">
        <f t="shared" si="50"/>
        <v>-0.34798271456833335</v>
      </c>
      <c r="AG136" s="2"/>
      <c r="AL136" s="2"/>
      <c r="AM136" s="2"/>
    </row>
    <row r="137" spans="1:39">
      <c r="A137" s="1" t="str">
        <f t="shared" si="34"/>
        <v>~gu~ : [ɡyʊ]</v>
      </c>
      <c r="B137" s="1">
        <f>_xlfn.LET(_xlpm.d,$G137,_xlpm.k,_xlfn.CONCAT(LEFT(TRIM(B$1),1),"*"),COUNTIF(_xlpm.d,_xlpm.k))</f>
        <v>0</v>
      </c>
      <c r="C137" s="1">
        <f>_xlfn.LET(_xlpm.d,$G137,_xlpm.k,_xlfn.CONCAT(LEFT(TRIM(C$1),1),"*"),COUNTIF(_xlpm.d,_xlpm.k))</f>
        <v>0</v>
      </c>
      <c r="D137" s="1">
        <f>_xlfn.LET(_xlpm.d,$G137,_xlpm.k,_xlfn.CONCAT(LEFT(TRIM(D$1),1),"*"),COUNTIF(_xlpm.d,_xlpm.k))</f>
        <v>0</v>
      </c>
      <c r="E137" s="1">
        <f t="shared" si="35"/>
        <v>0.30102999566398114</v>
      </c>
      <c r="F137" s="7">
        <v>1</v>
      </c>
      <c r="G137" s="9" t="s">
        <v>1514</v>
      </c>
      <c r="H137" s="4" cm="1">
        <f t="array" ref="H137">F137/freq.sum.r6e</f>
        <v>7.9214195183776928E-5</v>
      </c>
      <c r="I137" s="4" t="str">
        <f t="shared" si="36"/>
        <v>ɡyʊ</v>
      </c>
      <c r="J137" s="4" t="str">
        <f t="shared" si="37"/>
        <v>gu</v>
      </c>
      <c r="K137" s="10">
        <f t="shared" si="38"/>
        <v>3</v>
      </c>
      <c r="L137" s="1">
        <f t="shared" si="39"/>
        <v>2</v>
      </c>
      <c r="M137" s="10">
        <f t="shared" si="40"/>
        <v>3</v>
      </c>
      <c r="N137" s="1" t="str">
        <f t="shared" si="41"/>
        <v>~gu~</v>
      </c>
      <c r="O137" s="1" t="str">
        <f t="shared" si="42"/>
        <v>[ɡyʊ]</v>
      </c>
      <c r="P137" s="3" cm="1">
        <f t="array" ref="P137">SUM(_xlfn._xlws.FILTER($H$2:$H$2454,_xlfn.MAP($N$2:$N$2454,_xlfn.LAMBDA(_xlpm.x,_xlpm.x=$N137))))</f>
        <v>6.3371356147021531E-4</v>
      </c>
      <c r="Q137" s="4">
        <f t="shared" si="43"/>
        <v>0.12500000000000003</v>
      </c>
      <c r="R137" s="6" cm="1">
        <f t="array" ref="R137">SUM(_xlfn._xlws.FILTER($H$2:$H$2454,_xlfn.MAP($O$2:$O$2454,_xlfn.LAMBDA(_xlpm.x,_xlpm.x=$O137))))</f>
        <v>7.9214195183776928E-5</v>
      </c>
      <c r="S137" s="4">
        <f t="shared" si="44"/>
        <v>1</v>
      </c>
      <c r="T137" s="4">
        <f t="shared" si="45"/>
        <v>4.6757986083227718E-2</v>
      </c>
      <c r="U137" s="4">
        <f t="shared" si="46"/>
        <v>0.22222222222222227</v>
      </c>
      <c r="V137" s="4">
        <f t="shared" si="47"/>
        <v>-0.90308998699194354</v>
      </c>
      <c r="W137" s="4" t="s">
        <v>5111</v>
      </c>
      <c r="X137" s="2" cm="1">
        <f t="array" ref="X137">SUM(_xlfn._xlws.FILTER($F$2:$F$2454,_xlfn.MAP($W$2:$W$2454,_xlfn.LAMBDA(_xlpm.x,_xlpm.x=$W137))))</f>
        <v>566</v>
      </c>
      <c r="Y137" s="11">
        <f t="shared" si="48"/>
        <v>1.7667844522968198E-3</v>
      </c>
      <c r="Z137" s="4" t="s">
        <v>5116</v>
      </c>
      <c r="AA137" s="2" cm="1">
        <f t="array" ref="AA137">SUM(_xlfn._xlws.FILTER($F$2:$F$2454,_xlfn.MAP($Z$2:$Z$2454,_xlfn.LAMBDA(_xlpm.x,_xlpm.x=$Z137))))</f>
        <v>96</v>
      </c>
      <c r="AB137" s="11">
        <f t="shared" si="49"/>
        <v>1.0416666666666666E-2</v>
      </c>
      <c r="AC137" s="11">
        <f t="shared" si="50"/>
        <v>-0.77054519814870304</v>
      </c>
      <c r="AG137" s="2"/>
      <c r="AL137" s="2"/>
      <c r="AM137" s="2"/>
    </row>
    <row r="138" spans="1:39">
      <c r="A138" s="1" t="str">
        <f t="shared" si="34"/>
        <v>~tu~ : [tʃu]</v>
      </c>
      <c r="B138" s="1">
        <f>_xlfn.LET(_xlpm.d,$G138,_xlpm.k,_xlfn.CONCAT(LEFT(TRIM(B$1),1),"*"),COUNTIF(_xlpm.d,_xlpm.k))</f>
        <v>0</v>
      </c>
      <c r="C138" s="1">
        <f>_xlfn.LET(_xlpm.d,$G138,_xlpm.k,_xlfn.CONCAT(LEFT(TRIM(C$1),1),"*"),COUNTIF(_xlpm.d,_xlpm.k))</f>
        <v>0</v>
      </c>
      <c r="D138" s="1">
        <f>_xlfn.LET(_xlpm.d,$G138,_xlpm.k,_xlfn.CONCAT(LEFT(TRIM(D$1),1),"*"),COUNTIF(_xlpm.d,_xlpm.k))</f>
        <v>0</v>
      </c>
      <c r="E138" s="1">
        <f t="shared" si="35"/>
        <v>0.30102999566398114</v>
      </c>
      <c r="F138" s="7">
        <v>1</v>
      </c>
      <c r="G138" s="9" t="s">
        <v>1782</v>
      </c>
      <c r="H138" s="4" cm="1">
        <f t="array" ref="H138">F138/freq.sum.r6e</f>
        <v>7.9214195183776928E-5</v>
      </c>
      <c r="I138" s="4" t="str">
        <f t="shared" si="36"/>
        <v>tʃu</v>
      </c>
      <c r="J138" s="4" t="str">
        <f t="shared" si="37"/>
        <v>tu</v>
      </c>
      <c r="K138" s="10">
        <f t="shared" si="38"/>
        <v>3</v>
      </c>
      <c r="L138" s="1">
        <f t="shared" si="39"/>
        <v>2</v>
      </c>
      <c r="M138" s="10">
        <f t="shared" si="40"/>
        <v>3</v>
      </c>
      <c r="N138" s="1" t="str">
        <f t="shared" si="41"/>
        <v>~tu~</v>
      </c>
      <c r="O138" s="1" t="str">
        <f t="shared" si="42"/>
        <v>[tʃu]</v>
      </c>
      <c r="P138" s="3" cm="1">
        <f t="array" ref="P138">SUM(_xlfn._xlws.FILTER($H$2:$H$2454,_xlfn.MAP($N$2:$N$2454,_xlfn.LAMBDA(_xlpm.x,_xlpm.x=$N138))))</f>
        <v>2.4556400506970844E-3</v>
      </c>
      <c r="Q138" s="4">
        <f t="shared" si="43"/>
        <v>3.2258064516129038E-2</v>
      </c>
      <c r="R138" s="6" cm="1">
        <f t="array" ref="R138">SUM(_xlfn._xlws.FILTER($H$2:$H$2454,_xlfn.MAP($O$2:$O$2454,_xlfn.LAMBDA(_xlpm.x,_xlpm.x=$O138))))</f>
        <v>3.1685678073510771E-4</v>
      </c>
      <c r="S138" s="4">
        <f t="shared" si="44"/>
        <v>0.25</v>
      </c>
      <c r="T138" s="4">
        <f t="shared" si="45"/>
        <v>1.2023482135687125E-2</v>
      </c>
      <c r="U138" s="4">
        <f t="shared" si="46"/>
        <v>5.7142857142857148E-2</v>
      </c>
      <c r="V138" s="4">
        <f t="shared" si="47"/>
        <v>-0.88930170250631024</v>
      </c>
      <c r="W138" s="4" t="s">
        <v>5111</v>
      </c>
      <c r="X138" s="2" cm="1">
        <f t="array" ref="X138">SUM(_xlfn._xlws.FILTER($F$2:$F$2454,_xlfn.MAP($W$2:$W$2454,_xlfn.LAMBDA(_xlpm.x,_xlpm.x=$W138))))</f>
        <v>566</v>
      </c>
      <c r="Y138" s="11">
        <f t="shared" si="48"/>
        <v>1.7667844522968198E-3</v>
      </c>
      <c r="Z138" s="4" t="s">
        <v>5111</v>
      </c>
      <c r="AA138" s="2" cm="1">
        <f t="array" ref="AA138">SUM(_xlfn._xlws.FILTER($F$2:$F$2454,_xlfn.MAP($Z$2:$Z$2454,_xlfn.LAMBDA(_xlpm.x,_xlpm.x=$Z138))))</f>
        <v>254</v>
      </c>
      <c r="AB138" s="11">
        <f t="shared" si="49"/>
        <v>3.937007874015748E-3</v>
      </c>
      <c r="AC138" s="11">
        <f t="shared" si="50"/>
        <v>-0.34798271456833335</v>
      </c>
      <c r="AG138" s="2"/>
      <c r="AL138" s="2"/>
      <c r="AM138" s="2"/>
    </row>
    <row r="139" spans="1:39">
      <c r="A139" s="1" t="str">
        <f t="shared" si="34"/>
        <v>~na~ : [nɑ]</v>
      </c>
      <c r="B139" s="1">
        <f>_xlfn.LET(_xlpm.d,$G139,_xlpm.k,_xlfn.CONCAT(LEFT(TRIM(B$1),1),"*"),COUNTIF(_xlpm.d,_xlpm.k))</f>
        <v>0</v>
      </c>
      <c r="C139" s="1">
        <f>_xlfn.LET(_xlpm.d,$G139,_xlpm.k,_xlfn.CONCAT(LEFT(TRIM(C$1),1),"*"),COUNTIF(_xlpm.d,_xlpm.k))</f>
        <v>0</v>
      </c>
      <c r="D139" s="1">
        <f>_xlfn.LET(_xlpm.d,$G139,_xlpm.k,_xlfn.CONCAT(LEFT(TRIM(D$1),1),"*"),COUNTIF(_xlpm.d,_xlpm.k))</f>
        <v>1</v>
      </c>
      <c r="E139" s="1">
        <f t="shared" si="35"/>
        <v>0.47712125471966244</v>
      </c>
      <c r="F139" s="7">
        <v>2</v>
      </c>
      <c r="G139" s="9" t="s">
        <v>2169</v>
      </c>
      <c r="H139" s="4" cm="1">
        <f t="array" ref="H139">F139/freq.sum.r6e</f>
        <v>1.5842839036755386E-4</v>
      </c>
      <c r="I139" s="4" t="str">
        <f t="shared" si="36"/>
        <v>nɑ</v>
      </c>
      <c r="J139" s="4" t="str">
        <f t="shared" si="37"/>
        <v>na</v>
      </c>
      <c r="K139" s="10">
        <f t="shared" si="38"/>
        <v>2</v>
      </c>
      <c r="L139" s="1">
        <f t="shared" si="39"/>
        <v>2</v>
      </c>
      <c r="M139" s="10">
        <f t="shared" si="40"/>
        <v>2</v>
      </c>
      <c r="N139" s="1" t="str">
        <f t="shared" si="41"/>
        <v>~na~</v>
      </c>
      <c r="O139" s="1" t="str">
        <f t="shared" si="42"/>
        <v>[nɑ]</v>
      </c>
      <c r="P139" s="3" cm="1">
        <f t="array" ref="P139">SUM(_xlfn._xlws.FILTER($H$2:$H$2454,_xlfn.MAP($N$2:$N$2454,_xlfn.LAMBDA(_xlpm.x,_xlpm.x=$N139))))</f>
        <v>5.9410646387832696E-3</v>
      </c>
      <c r="Q139" s="4">
        <f t="shared" si="43"/>
        <v>2.6666666666666668E-2</v>
      </c>
      <c r="R139" s="6" cm="1">
        <f t="array" ref="R139">SUM(_xlfn._xlws.FILTER($H$2:$H$2454,_xlfn.MAP($O$2:$O$2454,_xlfn.LAMBDA(_xlpm.x,_xlpm.x=$O139))))</f>
        <v>7.921419518377692E-4</v>
      </c>
      <c r="S139" s="4">
        <f t="shared" si="44"/>
        <v>0.2</v>
      </c>
      <c r="T139" s="4">
        <f t="shared" si="45"/>
        <v>1.3517911457830895E-2</v>
      </c>
      <c r="U139" s="4">
        <f t="shared" si="46"/>
        <v>4.7058823529411764E-2</v>
      </c>
      <c r="V139" s="4">
        <f t="shared" si="47"/>
        <v>-0.87506126339170009</v>
      </c>
      <c r="W139" s="4" t="s">
        <v>5120</v>
      </c>
      <c r="X139" s="2" cm="1">
        <f t="array" ref="X139">SUM(_xlfn._xlws.FILTER($F$2:$F$2454,_xlfn.MAP($W$2:$W$2454,_xlfn.LAMBDA(_xlpm.x,_xlpm.x=$W139))))</f>
        <v>1666</v>
      </c>
      <c r="Y139" s="11">
        <f t="shared" si="48"/>
        <v>1.2004801920768306E-3</v>
      </c>
      <c r="Z139" s="4" t="s">
        <v>5105</v>
      </c>
      <c r="AA139" s="2" cm="1">
        <f t="array" ref="AA139">SUM(_xlfn._xlws.FILTER($F$2:$F$2454,_xlfn.MAP($Z$2:$Z$2454,_xlfn.LAMBDA(_xlpm.x,_xlpm.x=$Z139))))</f>
        <v>436</v>
      </c>
      <c r="AB139" s="11">
        <f t="shared" si="49"/>
        <v>4.5871559633027525E-3</v>
      </c>
      <c r="AC139" s="11">
        <f t="shared" si="50"/>
        <v>-0.58218850780218279</v>
      </c>
      <c r="AG139" s="2"/>
      <c r="AL139" s="2"/>
      <c r="AM139" s="2"/>
    </row>
    <row r="140" spans="1:39">
      <c r="A140" s="1" t="str">
        <f t="shared" si="34"/>
        <v>~se~ : [sɜ]</v>
      </c>
      <c r="B140" s="1">
        <f>_xlfn.LET(_xlpm.d,$G140,_xlpm.k,_xlfn.CONCAT(LEFT(TRIM(B$1),1),"*"),COUNTIF(_xlpm.d,_xlpm.k))</f>
        <v>0</v>
      </c>
      <c r="C140" s="1">
        <f>_xlfn.LET(_xlpm.d,$G140,_xlpm.k,_xlfn.CONCAT(LEFT(TRIM(C$1),1),"*"),COUNTIF(_xlpm.d,_xlpm.k))</f>
        <v>0</v>
      </c>
      <c r="D140" s="1">
        <f>_xlfn.LET(_xlpm.d,$G140,_xlpm.k,_xlfn.CONCAT(LEFT(TRIM(D$1),1),"*"),COUNTIF(_xlpm.d,_xlpm.k))</f>
        <v>0</v>
      </c>
      <c r="E140" s="1">
        <f t="shared" si="35"/>
        <v>0.69897000433601875</v>
      </c>
      <c r="F140" s="7">
        <v>4</v>
      </c>
      <c r="G140" s="9" t="s">
        <v>1667</v>
      </c>
      <c r="H140" s="4" cm="1">
        <f t="array" ref="H140">F140/freq.sum.r6e</f>
        <v>3.1685678073510771E-4</v>
      </c>
      <c r="I140" s="4" t="str">
        <f t="shared" si="36"/>
        <v>sɜ</v>
      </c>
      <c r="J140" s="4" t="str">
        <f t="shared" si="37"/>
        <v>se</v>
      </c>
      <c r="K140" s="10">
        <f t="shared" si="38"/>
        <v>2</v>
      </c>
      <c r="L140" s="1">
        <f t="shared" si="39"/>
        <v>2</v>
      </c>
      <c r="M140" s="10">
        <f t="shared" si="40"/>
        <v>2</v>
      </c>
      <c r="N140" s="1" t="str">
        <f t="shared" si="41"/>
        <v>~se~</v>
      </c>
      <c r="O140" s="1" t="str">
        <f t="shared" si="42"/>
        <v>[sɜ]</v>
      </c>
      <c r="P140" s="3" cm="1">
        <f t="array" ref="P140">SUM(_xlfn._xlws.FILTER($H$2:$H$2454,_xlfn.MAP($N$2:$N$2454,_xlfn.LAMBDA(_xlpm.x,_xlpm.x=$N140))))</f>
        <v>1.0614702154626111E-2</v>
      </c>
      <c r="Q140" s="4">
        <f t="shared" si="43"/>
        <v>2.9850746268656709E-2</v>
      </c>
      <c r="R140" s="6" cm="1">
        <f t="array" ref="R140">SUM(_xlfn._xlws.FILTER($H$2:$H$2454,_xlfn.MAP($O$2:$O$2454,_xlfn.LAMBDA(_xlpm.x,_xlpm.x=$O140))))</f>
        <v>1.4258555133079844E-3</v>
      </c>
      <c r="S140" s="4">
        <f t="shared" si="44"/>
        <v>0.22222222222222227</v>
      </c>
      <c r="T140" s="4">
        <f t="shared" si="45"/>
        <v>2.2148519723634172E-2</v>
      </c>
      <c r="U140" s="4">
        <f t="shared" si="46"/>
        <v>5.2631578947368411E-2</v>
      </c>
      <c r="V140" s="4">
        <f t="shared" si="47"/>
        <v>-0.87183229326150169</v>
      </c>
      <c r="W140" s="4" t="s">
        <v>5121</v>
      </c>
      <c r="X140" s="2" cm="1">
        <f t="array" ref="X140">SUM(_xlfn._xlws.FILTER($F$2:$F$2454,_xlfn.MAP($W$2:$W$2454,_xlfn.LAMBDA(_xlpm.x,_xlpm.x=$W140))))</f>
        <v>2896</v>
      </c>
      <c r="Y140" s="11">
        <f t="shared" si="48"/>
        <v>1.3812154696132596E-3</v>
      </c>
      <c r="Z140" s="4" t="s">
        <v>5112</v>
      </c>
      <c r="AA140" s="2" cm="1">
        <f t="array" ref="AA140">SUM(_xlfn._xlws.FILTER($F$2:$F$2454,_xlfn.MAP($Z$2:$Z$2454,_xlfn.LAMBDA(_xlpm.x,_xlpm.x=$Z140))))</f>
        <v>192</v>
      </c>
      <c r="AB140" s="11">
        <f t="shared" si="49"/>
        <v>2.0833333333333332E-2</v>
      </c>
      <c r="AC140" s="11">
        <f t="shared" si="50"/>
        <v>-1.1784973288215597</v>
      </c>
      <c r="AG140" s="2"/>
      <c r="AL140" s="2"/>
      <c r="AM140" s="2"/>
    </row>
    <row r="141" spans="1:39">
      <c r="A141" s="1" t="str">
        <f t="shared" si="34"/>
        <v>~re~ : [ɹi]</v>
      </c>
      <c r="B141" s="1">
        <f>_xlfn.LET(_xlpm.d,$G141,_xlpm.k,_xlfn.CONCAT(LEFT(TRIM(B$1),1),"*"),COUNTIF(_xlpm.d,_xlpm.k))</f>
        <v>1</v>
      </c>
      <c r="C141" s="1">
        <f>_xlfn.LET(_xlpm.d,$G141,_xlpm.k,_xlfn.CONCAT(LEFT(TRIM(C$1),1),"*"),COUNTIF(_xlpm.d,_xlpm.k))</f>
        <v>0</v>
      </c>
      <c r="D141" s="1">
        <f>_xlfn.LET(_xlpm.d,$G141,_xlpm.k,_xlfn.CONCAT(LEFT(TRIM(D$1),1),"*"),COUNTIF(_xlpm.d,_xlpm.k))</f>
        <v>0</v>
      </c>
      <c r="E141" s="1">
        <f t="shared" si="35"/>
        <v>1.3424226808222062</v>
      </c>
      <c r="F141" s="7">
        <v>21</v>
      </c>
      <c r="G141" s="9" t="s">
        <v>1132</v>
      </c>
      <c r="H141" s="4" cm="1">
        <f t="array" ref="H141">F141/freq.sum.r6e</f>
        <v>1.6634980988593155E-3</v>
      </c>
      <c r="I141" s="4" t="str">
        <f t="shared" si="36"/>
        <v>ɹi</v>
      </c>
      <c r="J141" s="4" t="str">
        <f t="shared" si="37"/>
        <v>re</v>
      </c>
      <c r="K141" s="10">
        <f t="shared" si="38"/>
        <v>2</v>
      </c>
      <c r="L141" s="1">
        <f t="shared" si="39"/>
        <v>2</v>
      </c>
      <c r="M141" s="10">
        <f t="shared" si="40"/>
        <v>2</v>
      </c>
      <c r="N141" s="1" t="str">
        <f t="shared" si="41"/>
        <v>~re~</v>
      </c>
      <c r="O141" s="1" t="str">
        <f t="shared" si="42"/>
        <v>[ɹi]</v>
      </c>
      <c r="P141" s="3" cm="1">
        <f t="array" ref="P141">SUM(_xlfn._xlws.FILTER($H$2:$H$2454,_xlfn.MAP($N$2:$N$2454,_xlfn.LAMBDA(_xlpm.x,_xlpm.x=$N141))))</f>
        <v>2.043726235741445E-2</v>
      </c>
      <c r="Q141" s="4">
        <f t="shared" si="43"/>
        <v>8.1395348837209294E-2</v>
      </c>
      <c r="R141" s="6" cm="1">
        <f t="array" ref="R141">SUM(_xlfn._xlws.FILTER($H$2:$H$2454,_xlfn.MAP($O$2:$O$2454,_xlfn.LAMBDA(_xlpm.x,_xlpm.x=$O141))))</f>
        <v>2.7724968314321919E-3</v>
      </c>
      <c r="S141" s="4">
        <f t="shared" si="44"/>
        <v>0.60000000000000009</v>
      </c>
      <c r="T141" s="4">
        <f t="shared" si="45"/>
        <v>0.11585391630757558</v>
      </c>
      <c r="U141" s="4">
        <f t="shared" si="46"/>
        <v>0.14334470989761089</v>
      </c>
      <c r="V141" s="4">
        <f t="shared" si="47"/>
        <v>-0.86755166161295461</v>
      </c>
      <c r="W141" s="4" t="s">
        <v>5121</v>
      </c>
      <c r="X141" s="2" cm="1">
        <f t="array" ref="X141">SUM(_xlfn._xlws.FILTER($F$2:$F$2454,_xlfn.MAP($W$2:$W$2454,_xlfn.LAMBDA(_xlpm.x,_xlpm.x=$W141))))</f>
        <v>2896</v>
      </c>
      <c r="Y141" s="11">
        <f t="shared" si="48"/>
        <v>7.251381215469613E-3</v>
      </c>
      <c r="Z141" s="4" t="s">
        <v>5110</v>
      </c>
      <c r="AA141" s="2" cm="1">
        <f t="array" ref="AA141">SUM(_xlfn._xlws.FILTER($F$2:$F$2454,_xlfn.MAP($Z$2:$Z$2454,_xlfn.LAMBDA(_xlpm.x,_xlpm.x=$Z141))))</f>
        <v>354</v>
      </c>
      <c r="AB141" s="11">
        <f t="shared" si="49"/>
        <v>5.9322033898305086E-2</v>
      </c>
      <c r="AC141" s="11">
        <f t="shared" si="50"/>
        <v>-0.91279529549932148</v>
      </c>
      <c r="AG141" s="2"/>
      <c r="AL141" s="2"/>
      <c r="AM141" s="2"/>
    </row>
    <row r="142" spans="1:39">
      <c r="A142" s="1" t="str">
        <f t="shared" si="34"/>
        <v>~pe~ : [pi]</v>
      </c>
      <c r="B142" s="1">
        <f>_xlfn.LET(_xlpm.d,$G142,_xlpm.k,_xlfn.CONCAT(LEFT(TRIM(B$1),1),"*"),COUNTIF(_xlpm.d,_xlpm.k))</f>
        <v>0</v>
      </c>
      <c r="C142" s="1">
        <f>_xlfn.LET(_xlpm.d,$G142,_xlpm.k,_xlfn.CONCAT(LEFT(TRIM(C$1),1),"*"),COUNTIF(_xlpm.d,_xlpm.k))</f>
        <v>0</v>
      </c>
      <c r="D142" s="1">
        <f>_xlfn.LET(_xlpm.d,$G142,_xlpm.k,_xlfn.CONCAT(LEFT(TRIM(D$1),1),"*"),COUNTIF(_xlpm.d,_xlpm.k))</f>
        <v>0</v>
      </c>
      <c r="E142" s="1">
        <f t="shared" si="35"/>
        <v>0.30102999566398114</v>
      </c>
      <c r="F142" s="7">
        <v>1</v>
      </c>
      <c r="G142" s="9" t="s">
        <v>220</v>
      </c>
      <c r="H142" s="4" cm="1">
        <f t="array" ref="H142">F142/freq.sum.r6e</f>
        <v>7.9214195183776928E-5</v>
      </c>
      <c r="I142" s="4" t="str">
        <f t="shared" si="36"/>
        <v>pi</v>
      </c>
      <c r="J142" s="4" t="str">
        <f t="shared" si="37"/>
        <v>pe</v>
      </c>
      <c r="K142" s="10">
        <f t="shared" si="38"/>
        <v>2</v>
      </c>
      <c r="L142" s="1">
        <f t="shared" si="39"/>
        <v>2</v>
      </c>
      <c r="M142" s="10">
        <f t="shared" si="40"/>
        <v>2</v>
      </c>
      <c r="N142" s="1" t="str">
        <f t="shared" si="41"/>
        <v>~pe~</v>
      </c>
      <c r="O142" s="1" t="str">
        <f t="shared" si="42"/>
        <v>[pi]</v>
      </c>
      <c r="P142" s="3" cm="1">
        <f t="array" ref="P142">SUM(_xlfn._xlws.FILTER($H$2:$H$2454,_xlfn.MAP($N$2:$N$2454,_xlfn.LAMBDA(_xlpm.x,_xlpm.x=$N142))))</f>
        <v>5.1489226869455007E-3</v>
      </c>
      <c r="Q142" s="4">
        <f t="shared" si="43"/>
        <v>1.5384615384615384E-2</v>
      </c>
      <c r="R142" s="6" cm="1">
        <f t="array" ref="R142">SUM(_xlfn._xlws.FILTER($H$2:$H$2454,_xlfn.MAP($O$2:$O$2454,_xlfn.LAMBDA(_xlpm.x,_xlpm.x=$O142))))</f>
        <v>7.1292775665399231E-4</v>
      </c>
      <c r="S142" s="4">
        <f t="shared" si="44"/>
        <v>0.11111111111111112</v>
      </c>
      <c r="T142" s="4">
        <f t="shared" si="45"/>
        <v>4.8983274751057595E-3</v>
      </c>
      <c r="U142" s="4">
        <f t="shared" si="46"/>
        <v>2.7027027027027029E-2</v>
      </c>
      <c r="V142" s="4">
        <f t="shared" si="47"/>
        <v>-0.85867084720353071</v>
      </c>
      <c r="W142" s="4" t="s">
        <v>5121</v>
      </c>
      <c r="X142" s="2" cm="1">
        <f t="array" ref="X142">SUM(_xlfn._xlws.FILTER($F$2:$F$2454,_xlfn.MAP($W$2:$W$2454,_xlfn.LAMBDA(_xlpm.x,_xlpm.x=$W142))))</f>
        <v>2896</v>
      </c>
      <c r="Y142" s="11">
        <f t="shared" si="48"/>
        <v>3.453038674033149E-4</v>
      </c>
      <c r="Z142" s="4" t="s">
        <v>5110</v>
      </c>
      <c r="AA142" s="2" cm="1">
        <f t="array" ref="AA142">SUM(_xlfn._xlws.FILTER($F$2:$F$2454,_xlfn.MAP($Z$2:$Z$2454,_xlfn.LAMBDA(_xlpm.x,_xlpm.x=$Z142))))</f>
        <v>354</v>
      </c>
      <c r="AB142" s="11">
        <f t="shared" si="49"/>
        <v>2.8248587570621469E-3</v>
      </c>
      <c r="AC142" s="11">
        <f t="shared" si="50"/>
        <v>-0.91279529549932148</v>
      </c>
      <c r="AG142" s="2"/>
      <c r="AL142" s="2"/>
      <c r="AM142" s="2"/>
    </row>
    <row r="143" spans="1:39">
      <c r="A143" s="1" t="str">
        <f t="shared" si="34"/>
        <v>~cu~ : [kyə]</v>
      </c>
      <c r="B143" s="1">
        <f>_xlfn.LET(_xlpm.d,$G143,_xlpm.k,_xlfn.CONCAT(LEFT(TRIM(B$1),1),"*"),COUNTIF(_xlpm.d,_xlpm.k))</f>
        <v>0</v>
      </c>
      <c r="C143" s="1">
        <f>_xlfn.LET(_xlpm.d,$G143,_xlpm.k,_xlfn.CONCAT(LEFT(TRIM(C$1),1),"*"),COUNTIF(_xlpm.d,_xlpm.k))</f>
        <v>0</v>
      </c>
      <c r="D143" s="1">
        <f>_xlfn.LET(_xlpm.d,$G143,_xlpm.k,_xlfn.CONCAT(LEFT(TRIM(D$1),1),"*"),COUNTIF(_xlpm.d,_xlpm.k))</f>
        <v>0</v>
      </c>
      <c r="E143" s="1">
        <f t="shared" si="35"/>
        <v>0.77815125038364352</v>
      </c>
      <c r="F143" s="7">
        <v>5</v>
      </c>
      <c r="G143" s="9" t="s">
        <v>1222</v>
      </c>
      <c r="H143" s="4" cm="1">
        <f t="array" ref="H143">F143/freq.sum.r6e</f>
        <v>3.9607097591888465E-4</v>
      </c>
      <c r="I143" s="1" t="str">
        <f t="shared" si="36"/>
        <v>kyə</v>
      </c>
      <c r="J143" s="1" t="str">
        <f t="shared" si="37"/>
        <v>cu</v>
      </c>
      <c r="K143" s="10">
        <f t="shared" si="38"/>
        <v>3</v>
      </c>
      <c r="L143" s="1">
        <f t="shared" si="39"/>
        <v>2</v>
      </c>
      <c r="M143" s="10">
        <f t="shared" si="40"/>
        <v>3</v>
      </c>
      <c r="N143" s="1" t="str">
        <f t="shared" si="41"/>
        <v>~cu~</v>
      </c>
      <c r="O143" s="1" t="str">
        <f t="shared" si="42"/>
        <v>[kyə]</v>
      </c>
      <c r="P143" s="3" cm="1">
        <f t="array" ref="P143">SUM(_xlfn._xlws.FILTER($H$2:$H$2454,_xlfn.MAP($N$2:$N$2454,_xlfn.LAMBDA(_xlpm.x,_xlpm.x=$N143))))</f>
        <v>3.4062103929024079E-3</v>
      </c>
      <c r="Q143" s="4">
        <f t="shared" si="43"/>
        <v>0.11627906976744186</v>
      </c>
      <c r="R143" s="6" cm="1">
        <f t="array" ref="R143">SUM(_xlfn._xlws.FILTER($H$2:$H$2454,_xlfn.MAP($O$2:$O$2454,_xlfn.LAMBDA(_xlpm.x,_xlpm.x=$O143))))</f>
        <v>4.7528517110266159E-4</v>
      </c>
      <c r="S143" s="4">
        <f t="shared" si="44"/>
        <v>0.83333333333333326</v>
      </c>
      <c r="T143" s="4">
        <f t="shared" si="45"/>
        <v>0.11100089446014977</v>
      </c>
      <c r="U143" s="4">
        <f t="shared" si="46"/>
        <v>0.20408163265306123</v>
      </c>
      <c r="V143" s="4">
        <f t="shared" si="47"/>
        <v>-0.8553172051959429</v>
      </c>
      <c r="W143" s="4" t="s">
        <v>5111</v>
      </c>
      <c r="X143" s="2" cm="1">
        <f t="array" ref="X143">SUM(_xlfn._xlws.FILTER($F$2:$F$2454,_xlfn.MAP($W$2:$W$2454,_xlfn.LAMBDA(_xlpm.x,_xlpm.x=$W143))))</f>
        <v>566</v>
      </c>
      <c r="Y143" s="11">
        <f t="shared" si="48"/>
        <v>8.8339222614840993E-3</v>
      </c>
      <c r="Z143" s="4" t="s">
        <v>5101</v>
      </c>
      <c r="AA143" s="2" cm="1">
        <f t="array" ref="AA143">SUM(_xlfn._xlws.FILTER($F$2:$F$2454,_xlfn.MAP($Z$2:$Z$2454,_xlfn.LAMBDA(_xlpm.x,_xlpm.x=$Z143))))</f>
        <v>2255</v>
      </c>
      <c r="AB143" s="11">
        <f t="shared" si="49"/>
        <v>2.2172949002217295E-3</v>
      </c>
      <c r="AC143" s="11">
        <f t="shared" si="50"/>
        <v>0.60033011502570799</v>
      </c>
      <c r="AG143" s="2"/>
      <c r="AL143" s="2"/>
      <c r="AM143" s="2"/>
    </row>
    <row r="144" spans="1:39">
      <c r="A144" s="1" t="str">
        <f t="shared" si="34"/>
        <v>~za~ : [zæ]</v>
      </c>
      <c r="B144" s="1">
        <f>_xlfn.LET(_xlpm.d,$G144,_xlpm.k,_xlfn.CONCAT(LEFT(TRIM(B$1),1),"*"),COUNTIF(_xlpm.d,_xlpm.k))</f>
        <v>0</v>
      </c>
      <c r="C144" s="1">
        <f>_xlfn.LET(_xlpm.d,$G144,_xlpm.k,_xlfn.CONCAT(LEFT(TRIM(C$1),1),"*"),COUNTIF(_xlpm.d,_xlpm.k))</f>
        <v>0</v>
      </c>
      <c r="D144" s="1">
        <f>_xlfn.LET(_xlpm.d,$G144,_xlpm.k,_xlfn.CONCAT(LEFT(TRIM(D$1),1),"*"),COUNTIF(_xlpm.d,_xlpm.k))</f>
        <v>0</v>
      </c>
      <c r="E144" s="1">
        <f t="shared" si="35"/>
        <v>0.30102999566398114</v>
      </c>
      <c r="F144" s="7">
        <v>1</v>
      </c>
      <c r="G144" s="9" t="s">
        <v>2302</v>
      </c>
      <c r="H144" s="4" cm="1">
        <f t="array" ref="H144">F144/freq.sum.r6e</f>
        <v>7.9214195183776928E-5</v>
      </c>
      <c r="I144" s="4" t="str">
        <f t="shared" si="36"/>
        <v>zæ</v>
      </c>
      <c r="J144" s="4" t="str">
        <f t="shared" si="37"/>
        <v>za</v>
      </c>
      <c r="K144" s="10">
        <f t="shared" si="38"/>
        <v>2</v>
      </c>
      <c r="L144" s="1">
        <f t="shared" si="39"/>
        <v>2</v>
      </c>
      <c r="M144" s="10">
        <f t="shared" si="40"/>
        <v>2</v>
      </c>
      <c r="N144" s="1" t="str">
        <f t="shared" si="41"/>
        <v>~za~</v>
      </c>
      <c r="O144" s="1" t="str">
        <f t="shared" si="42"/>
        <v>[zæ]</v>
      </c>
      <c r="P144" s="3" cm="1">
        <f t="array" ref="P144">SUM(_xlfn._xlws.FILTER($H$2:$H$2454,_xlfn.MAP($N$2:$N$2454,_xlfn.LAMBDA(_xlpm.x,_xlpm.x=$N144))))</f>
        <v>5.5449936628643854E-4</v>
      </c>
      <c r="Q144" s="4">
        <f t="shared" si="43"/>
        <v>0.14285714285714285</v>
      </c>
      <c r="R144" s="6" cm="1">
        <f t="array" ref="R144">SUM(_xlfn._xlws.FILTER($H$2:$H$2454,_xlfn.MAP($O$2:$O$2454,_xlfn.LAMBDA(_xlpm.x,_xlpm.x=$O144))))</f>
        <v>7.9214195183776928E-5</v>
      </c>
      <c r="S144" s="4">
        <f t="shared" si="44"/>
        <v>1</v>
      </c>
      <c r="T144" s="4">
        <f t="shared" si="45"/>
        <v>4.5309529144728272E-2</v>
      </c>
      <c r="U144" s="4">
        <f t="shared" si="46"/>
        <v>0.25</v>
      </c>
      <c r="V144" s="4">
        <f t="shared" si="47"/>
        <v>-0.84509804001425681</v>
      </c>
      <c r="W144" s="4" t="s">
        <v>5120</v>
      </c>
      <c r="X144" s="2" cm="1">
        <f t="array" ref="X144">SUM(_xlfn._xlws.FILTER($F$2:$F$2454,_xlfn.MAP($W$2:$W$2454,_xlfn.LAMBDA(_xlpm.x,_xlpm.x=$W144))))</f>
        <v>1666</v>
      </c>
      <c r="Y144" s="11">
        <f t="shared" si="48"/>
        <v>6.0024009603841532E-4</v>
      </c>
      <c r="Z144" s="4" t="s">
        <v>5103</v>
      </c>
      <c r="AA144" s="2" cm="1">
        <f t="array" ref="AA144">SUM(_xlfn._xlws.FILTER($F$2:$F$2454,_xlfn.MAP($Z$2:$Z$2454,_xlfn.LAMBDA(_xlpm.x,_xlpm.x=$Z144))))</f>
        <v>514</v>
      </c>
      <c r="AB144" s="11">
        <f t="shared" si="49"/>
        <v>1.9455252918287938E-3</v>
      </c>
      <c r="AC144" s="11">
        <f t="shared" si="50"/>
        <v>-0.51071187807549312</v>
      </c>
      <c r="AG144" s="2"/>
      <c r="AL144" s="2"/>
      <c r="AM144" s="2"/>
    </row>
    <row r="145" spans="1:39">
      <c r="A145" s="1" t="str">
        <f t="shared" si="34"/>
        <v>~za~ : [ɹtsɑ]</v>
      </c>
      <c r="B145" s="1">
        <f>_xlfn.LET(_xlpm.d,$G145,_xlpm.k,_xlfn.CONCAT(LEFT(TRIM(B$1),1),"*"),COUNTIF(_xlpm.d,_xlpm.k))</f>
        <v>1</v>
      </c>
      <c r="C145" s="1">
        <f>_xlfn.LET(_xlpm.d,$G145,_xlpm.k,_xlfn.CONCAT(LEFT(TRIM(C$1),1),"*"),COUNTIF(_xlpm.d,_xlpm.k))</f>
        <v>0</v>
      </c>
      <c r="D145" s="1">
        <f>_xlfn.LET(_xlpm.d,$G145,_xlpm.k,_xlfn.CONCAT(LEFT(TRIM(D$1),1),"*"),COUNTIF(_xlpm.d,_xlpm.k))</f>
        <v>0</v>
      </c>
      <c r="E145" s="1">
        <f t="shared" si="35"/>
        <v>0.30102999566398114</v>
      </c>
      <c r="F145" s="7">
        <v>1</v>
      </c>
      <c r="G145" s="9" t="s">
        <v>1487</v>
      </c>
      <c r="H145" s="4" cm="1">
        <f t="array" ref="H145">F145/freq.sum.r6e</f>
        <v>7.9214195183776928E-5</v>
      </c>
      <c r="I145" s="1" t="str">
        <f t="shared" si="36"/>
        <v>ɹtsɑ</v>
      </c>
      <c r="J145" s="1" t="str">
        <f t="shared" si="37"/>
        <v>za</v>
      </c>
      <c r="K145" s="10">
        <f t="shared" si="38"/>
        <v>4</v>
      </c>
      <c r="L145" s="1">
        <f t="shared" si="39"/>
        <v>2</v>
      </c>
      <c r="M145" s="10">
        <f t="shared" si="40"/>
        <v>4</v>
      </c>
      <c r="N145" s="1" t="str">
        <f t="shared" si="41"/>
        <v>~za~</v>
      </c>
      <c r="O145" s="1" t="str">
        <f t="shared" si="42"/>
        <v>[ɹtsɑ]</v>
      </c>
      <c r="P145" s="3" cm="1">
        <f t="array" ref="P145">SUM(_xlfn._xlws.FILTER($H$2:$H$2454,_xlfn.MAP($N$2:$N$2454,_xlfn.LAMBDA(_xlpm.x,_xlpm.x=$N145))))</f>
        <v>5.5449936628643854E-4</v>
      </c>
      <c r="Q145" s="4">
        <f t="shared" si="43"/>
        <v>0.14285714285714285</v>
      </c>
      <c r="R145" s="6" cm="1">
        <f t="array" ref="R145">SUM(_xlfn._xlws.FILTER($H$2:$H$2454,_xlfn.MAP($O$2:$O$2454,_xlfn.LAMBDA(_xlpm.x,_xlpm.x=$O145))))</f>
        <v>7.9214195183776928E-5</v>
      </c>
      <c r="S145" s="4">
        <f t="shared" si="44"/>
        <v>1</v>
      </c>
      <c r="T145" s="4">
        <f t="shared" si="45"/>
        <v>5.8561716882227451E-2</v>
      </c>
      <c r="U145" s="4">
        <f t="shared" si="46"/>
        <v>0.25</v>
      </c>
      <c r="V145" s="4">
        <f t="shared" si="47"/>
        <v>-0.84509804001425681</v>
      </c>
      <c r="W145" s="4" t="s">
        <v>5120</v>
      </c>
      <c r="X145" s="2" cm="1">
        <f t="array" ref="X145">SUM(_xlfn._xlws.FILTER($F$2:$F$2454,_xlfn.MAP($W$2:$W$2454,_xlfn.LAMBDA(_xlpm.x,_xlpm.x=$W145))))</f>
        <v>1666</v>
      </c>
      <c r="Y145" s="11">
        <f t="shared" si="48"/>
        <v>6.0024009603841532E-4</v>
      </c>
      <c r="Z145" s="4" t="s">
        <v>5105</v>
      </c>
      <c r="AA145" s="2" cm="1">
        <f t="array" ref="AA145">SUM(_xlfn._xlws.FILTER($F$2:$F$2454,_xlfn.MAP($Z$2:$Z$2454,_xlfn.LAMBDA(_xlpm.x,_xlpm.x=$Z145))))</f>
        <v>436</v>
      </c>
      <c r="AB145" s="11">
        <f t="shared" si="49"/>
        <v>2.2935779816513763E-3</v>
      </c>
      <c r="AC145" s="11">
        <f t="shared" si="50"/>
        <v>-0.58218850780218279</v>
      </c>
      <c r="AG145" s="2"/>
      <c r="AL145" s="2"/>
      <c r="AM145" s="2"/>
    </row>
    <row r="146" spans="1:39">
      <c r="A146" s="1" t="str">
        <f t="shared" si="34"/>
        <v>~do~ : [doʊ]</v>
      </c>
      <c r="B146" s="1">
        <f>_xlfn.LET(_xlpm.d,$G146,_xlpm.k,_xlfn.CONCAT(LEFT(TRIM(B$1),1),"*"),COUNTIF(_xlpm.d,_xlpm.k))</f>
        <v>0</v>
      </c>
      <c r="C146" s="1">
        <f>_xlfn.LET(_xlpm.d,$G146,_xlpm.k,_xlfn.CONCAT(LEFT(TRIM(C$1),1),"*"),COUNTIF(_xlpm.d,_xlpm.k))</f>
        <v>0</v>
      </c>
      <c r="D146" s="1">
        <f>_xlfn.LET(_xlpm.d,$G146,_xlpm.k,_xlfn.CONCAT(LEFT(TRIM(D$1),1),"*"),COUNTIF(_xlpm.d,_xlpm.k))</f>
        <v>0</v>
      </c>
      <c r="E146" s="1">
        <f t="shared" si="35"/>
        <v>0.60205999132796229</v>
      </c>
      <c r="F146" s="7">
        <v>3</v>
      </c>
      <c r="G146" s="9" t="s">
        <v>1952</v>
      </c>
      <c r="H146" s="4" cm="1">
        <f t="array" ref="H146">F146/freq.sum.r6e</f>
        <v>2.376425855513308E-4</v>
      </c>
      <c r="I146" s="4" t="str">
        <f t="shared" si="36"/>
        <v>doʊ</v>
      </c>
      <c r="J146" s="4" t="str">
        <f t="shared" si="37"/>
        <v>do</v>
      </c>
      <c r="K146" s="10">
        <f t="shared" si="38"/>
        <v>3</v>
      </c>
      <c r="L146" s="1">
        <f t="shared" si="39"/>
        <v>2</v>
      </c>
      <c r="M146" s="10">
        <f t="shared" si="40"/>
        <v>3</v>
      </c>
      <c r="N146" s="1" t="str">
        <f t="shared" si="41"/>
        <v>~do~</v>
      </c>
      <c r="O146" s="1" t="str">
        <f t="shared" si="42"/>
        <v>[doʊ]</v>
      </c>
      <c r="P146" s="3" cm="1">
        <f t="array" ref="P146">SUM(_xlfn._xlws.FILTER($H$2:$H$2454,_xlfn.MAP($N$2:$N$2454,_xlfn.LAMBDA(_xlpm.x,_xlpm.x=$N146))))</f>
        <v>2.2179974651457537E-3</v>
      </c>
      <c r="Q146" s="4">
        <f t="shared" si="43"/>
        <v>0.10714285714285716</v>
      </c>
      <c r="R146" s="6" cm="1">
        <f t="array" ref="R146">SUM(_xlfn._xlws.FILTER($H$2:$H$2454,_xlfn.MAP($O$2:$O$2454,_xlfn.LAMBDA(_xlpm.x,_xlpm.x=$O146))))</f>
        <v>3.1685678073510771E-4</v>
      </c>
      <c r="S146" s="4">
        <f t="shared" si="44"/>
        <v>0.75</v>
      </c>
      <c r="T146" s="4">
        <f t="shared" si="45"/>
        <v>7.8904101515446773E-2</v>
      </c>
      <c r="U146" s="4">
        <f t="shared" si="46"/>
        <v>0.18750000000000003</v>
      </c>
      <c r="V146" s="4">
        <f t="shared" si="47"/>
        <v>-0.84509804001425681</v>
      </c>
      <c r="W146" s="4" t="s">
        <v>5119</v>
      </c>
      <c r="X146" s="2" cm="1">
        <f t="array" ref="X146">SUM(_xlfn._xlws.FILTER($F$2:$F$2454,_xlfn.MAP($W$2:$W$2454,_xlfn.LAMBDA(_xlpm.x,_xlpm.x=$W146))))</f>
        <v>1157</v>
      </c>
      <c r="Y146" s="11">
        <f t="shared" si="48"/>
        <v>2.5929127052722557E-3</v>
      </c>
      <c r="Z146" s="4" t="s">
        <v>5109</v>
      </c>
      <c r="AA146" s="2" cm="1">
        <f t="array" ref="AA146">SUM(_xlfn._xlws.FILTER($F$2:$F$2454,_xlfn.MAP($Z$2:$Z$2454,_xlfn.LAMBDA(_xlpm.x,_xlpm.x=$Z146))))</f>
        <v>257</v>
      </c>
      <c r="AB146" s="11">
        <f t="shared" si="49"/>
        <v>1.1673151750972763E-2</v>
      </c>
      <c r="AC146" s="11">
        <f t="shared" si="50"/>
        <v>-0.65340023562045502</v>
      </c>
      <c r="AG146" s="2"/>
      <c r="AL146" s="2"/>
      <c r="AM146" s="2"/>
    </row>
    <row r="147" spans="1:39">
      <c r="A147" s="1" t="str">
        <f t="shared" si="34"/>
        <v>~pu~ : [pu]</v>
      </c>
      <c r="B147" s="1">
        <f>_xlfn.LET(_xlpm.d,$G147,_xlpm.k,_xlfn.CONCAT(LEFT(TRIM(B$1),1),"*"),COUNTIF(_xlpm.d,_xlpm.k))</f>
        <v>0</v>
      </c>
      <c r="C147" s="1">
        <f>_xlfn.LET(_xlpm.d,$G147,_xlpm.k,_xlfn.CONCAT(LEFT(TRIM(C$1),1),"*"),COUNTIF(_xlpm.d,_xlpm.k))</f>
        <v>0</v>
      </c>
      <c r="D147" s="1">
        <f>_xlfn.LET(_xlpm.d,$G147,_xlpm.k,_xlfn.CONCAT(LEFT(TRIM(D$1),1),"*"),COUNTIF(_xlpm.d,_xlpm.k))</f>
        <v>0</v>
      </c>
      <c r="E147" s="1">
        <f t="shared" si="35"/>
        <v>0.30102999566398114</v>
      </c>
      <c r="F147" s="7">
        <v>1</v>
      </c>
      <c r="G147" s="9" t="s">
        <v>2193</v>
      </c>
      <c r="H147" s="4" cm="1">
        <f t="array" ref="H147">F147/freq.sum.r6e</f>
        <v>7.9214195183776928E-5</v>
      </c>
      <c r="I147" s="4" t="str">
        <f t="shared" si="36"/>
        <v>pu</v>
      </c>
      <c r="J147" s="4" t="str">
        <f t="shared" si="37"/>
        <v>pu</v>
      </c>
      <c r="K147" s="10">
        <f t="shared" si="38"/>
        <v>2</v>
      </c>
      <c r="L147" s="1">
        <f t="shared" si="39"/>
        <v>2</v>
      </c>
      <c r="M147" s="10">
        <f t="shared" si="40"/>
        <v>2</v>
      </c>
      <c r="N147" s="1" t="str">
        <f t="shared" si="41"/>
        <v>~pu~</v>
      </c>
      <c r="O147" s="1" t="str">
        <f t="shared" si="42"/>
        <v>[pu]</v>
      </c>
      <c r="P147" s="3" cm="1">
        <f t="array" ref="P147">SUM(_xlfn._xlws.FILTER($H$2:$H$2454,_xlfn.MAP($N$2:$N$2454,_xlfn.LAMBDA(_xlpm.x,_xlpm.x=$N147))))</f>
        <v>2.2179974651457537E-3</v>
      </c>
      <c r="Q147" s="4">
        <f t="shared" si="43"/>
        <v>3.5714285714285719E-2</v>
      </c>
      <c r="R147" s="6" cm="1">
        <f t="array" ref="R147">SUM(_xlfn._xlws.FILTER($H$2:$H$2454,_xlfn.MAP($O$2:$O$2454,_xlfn.LAMBDA(_xlpm.x,_xlpm.x=$O147))))</f>
        <v>3.1685678073510771E-4</v>
      </c>
      <c r="S147" s="4">
        <f t="shared" si="44"/>
        <v>0.25</v>
      </c>
      <c r="T147" s="4">
        <f t="shared" si="45"/>
        <v>1.132738228618207E-2</v>
      </c>
      <c r="U147" s="4">
        <f t="shared" si="46"/>
        <v>6.2500000000000014E-2</v>
      </c>
      <c r="V147" s="4">
        <f t="shared" si="47"/>
        <v>-0.84509804001425681</v>
      </c>
      <c r="W147" s="4" t="s">
        <v>5111</v>
      </c>
      <c r="X147" s="2" cm="1">
        <f t="array" ref="X147">SUM(_xlfn._xlws.FILTER($F$2:$F$2454,_xlfn.MAP($W$2:$W$2454,_xlfn.LAMBDA(_xlpm.x,_xlpm.x=$W147))))</f>
        <v>566</v>
      </c>
      <c r="Y147" s="11">
        <f t="shared" si="48"/>
        <v>1.7667844522968198E-3</v>
      </c>
      <c r="Z147" s="4" t="s">
        <v>5111</v>
      </c>
      <c r="AA147" s="2" cm="1">
        <f t="array" ref="AA147">SUM(_xlfn._xlws.FILTER($F$2:$F$2454,_xlfn.MAP($Z$2:$Z$2454,_xlfn.LAMBDA(_xlpm.x,_xlpm.x=$Z147))))</f>
        <v>254</v>
      </c>
      <c r="AB147" s="11">
        <f t="shared" si="49"/>
        <v>3.937007874015748E-3</v>
      </c>
      <c r="AC147" s="11">
        <f t="shared" si="50"/>
        <v>-0.34798271456833335</v>
      </c>
      <c r="AG147" s="2"/>
      <c r="AL147" s="2"/>
      <c r="AM147" s="2"/>
    </row>
    <row r="148" spans="1:39">
      <c r="A148" s="1" t="str">
        <f t="shared" si="34"/>
        <v>~ms~ : [ms]</v>
      </c>
      <c r="B148" s="1">
        <f>_xlfn.LET(_xlpm.d,$G148,_xlpm.k,_xlfn.CONCAT(LEFT(TRIM(B$1),1),"*"),COUNTIF(_xlpm.d,_xlpm.k))</f>
        <v>0</v>
      </c>
      <c r="C148" s="1">
        <f>_xlfn.LET(_xlpm.d,$G148,_xlpm.k,_xlfn.CONCAT(LEFT(TRIM(C$1),1),"*"),COUNTIF(_xlpm.d,_xlpm.k))</f>
        <v>1</v>
      </c>
      <c r="D148" s="1">
        <f>_xlfn.LET(_xlpm.d,$G148,_xlpm.k,_xlfn.CONCAT(LEFT(TRIM(D$1),1),"*"),COUNTIF(_xlpm.d,_xlpm.k))</f>
        <v>0</v>
      </c>
      <c r="E148" s="1">
        <f t="shared" si="35"/>
        <v>0.30102999566398114</v>
      </c>
      <c r="F148" s="7">
        <v>1</v>
      </c>
      <c r="G148" s="9" t="s">
        <v>2455</v>
      </c>
      <c r="H148" s="4" cm="1">
        <f t="array" ref="H148">F148/freq.sum.r6e</f>
        <v>7.9214195183776928E-5</v>
      </c>
      <c r="I148" s="1" t="str">
        <f t="shared" si="36"/>
        <v>ms</v>
      </c>
      <c r="J148" s="1" t="str">
        <f t="shared" si="37"/>
        <v>ms</v>
      </c>
      <c r="K148" s="10">
        <f t="shared" si="38"/>
        <v>2</v>
      </c>
      <c r="L148" s="1">
        <f t="shared" si="39"/>
        <v>2</v>
      </c>
      <c r="M148" s="10">
        <f t="shared" si="40"/>
        <v>2</v>
      </c>
      <c r="N148" s="1" t="str">
        <f t="shared" si="41"/>
        <v>~ms~</v>
      </c>
      <c r="O148" s="1" t="str">
        <f t="shared" si="42"/>
        <v>[ms]</v>
      </c>
      <c r="P148" s="3" cm="1">
        <f t="array" ref="P148">SUM(_xlfn._xlws.FILTER($H$2:$H$2454,_xlfn.MAP($N$2:$N$2454,_xlfn.LAMBDA(_xlpm.x,_xlpm.x=$N148))))</f>
        <v>5.5449936628643854E-4</v>
      </c>
      <c r="Q148" s="4">
        <f t="shared" si="43"/>
        <v>0.14285714285714285</v>
      </c>
      <c r="R148" s="6" cm="1">
        <f t="array" ref="R148">SUM(_xlfn._xlws.FILTER($H$2:$H$2454,_xlfn.MAP($O$2:$O$2454,_xlfn.LAMBDA(_xlpm.x,_xlpm.x=$O148))))</f>
        <v>7.9214195183776928E-5</v>
      </c>
      <c r="S148" s="4">
        <f t="shared" si="44"/>
        <v>1</v>
      </c>
      <c r="T148" s="4">
        <f t="shared" si="45"/>
        <v>4.5309529144728272E-2</v>
      </c>
      <c r="U148" s="4">
        <f t="shared" si="46"/>
        <v>0.25</v>
      </c>
      <c r="V148" s="4">
        <f t="shared" si="47"/>
        <v>-0.84509804001425681</v>
      </c>
      <c r="W148" s="4"/>
      <c r="X148" s="2" cm="1">
        <f t="array" ref="X148">SUM(_xlfn._xlws.FILTER($F$2:$F$2454,_xlfn.MAP($W$2:$W$2454,_xlfn.LAMBDA(_xlpm.x,_xlpm.x=$W148))))</f>
        <v>2988</v>
      </c>
      <c r="Y148" s="11">
        <f t="shared" si="48"/>
        <v>3.3467202141900936E-4</v>
      </c>
      <c r="Z148" s="4"/>
      <c r="AA148" s="2" cm="1">
        <f t="array" ref="AA148">SUM(_xlfn._xlws.FILTER($F$2:$F$2454,_xlfn.MAP($Z$2:$Z$2454,_xlfn.LAMBDA(_xlpm.x,_xlpm.x=$Z148))))</f>
        <v>3871</v>
      </c>
      <c r="AB148" s="11">
        <f t="shared" si="49"/>
        <v>2.5833118057349522E-4</v>
      </c>
      <c r="AC148" s="11">
        <f t="shared" si="50"/>
        <v>0.11244257817559389</v>
      </c>
      <c r="AG148" s="2"/>
      <c r="AL148" s="2"/>
      <c r="AM148" s="2"/>
    </row>
    <row r="149" spans="1:39">
      <c r="A149" s="1" t="str">
        <f t="shared" si="34"/>
        <v>~ta~ : [tæ]</v>
      </c>
      <c r="B149" s="1">
        <f>_xlfn.LET(_xlpm.d,$G149,_xlpm.k,_xlfn.CONCAT(LEFT(TRIM(B$1),1),"*"),COUNTIF(_xlpm.d,_xlpm.k))</f>
        <v>0</v>
      </c>
      <c r="C149" s="1">
        <f>_xlfn.LET(_xlpm.d,$G149,_xlpm.k,_xlfn.CONCAT(LEFT(TRIM(C$1),1),"*"),COUNTIF(_xlpm.d,_xlpm.k))</f>
        <v>0</v>
      </c>
      <c r="D149" s="1">
        <f>_xlfn.LET(_xlpm.d,$G149,_xlpm.k,_xlfn.CONCAT(LEFT(TRIM(D$1),1),"*"),COUNTIF(_xlpm.d,_xlpm.k))</f>
        <v>0</v>
      </c>
      <c r="E149" s="1">
        <f t="shared" si="35"/>
        <v>0.8450980400142567</v>
      </c>
      <c r="F149" s="7">
        <v>6</v>
      </c>
      <c r="G149" s="9" t="s">
        <v>302</v>
      </c>
      <c r="H149" s="4" cm="1">
        <f t="array" ref="H149">F149/freq.sum.r6e</f>
        <v>4.7528517110266159E-4</v>
      </c>
      <c r="I149" s="4" t="str">
        <f t="shared" si="36"/>
        <v>tæ</v>
      </c>
      <c r="J149" s="4" t="str">
        <f t="shared" si="37"/>
        <v>ta</v>
      </c>
      <c r="K149" s="10">
        <f t="shared" si="38"/>
        <v>2</v>
      </c>
      <c r="L149" s="1">
        <f t="shared" si="39"/>
        <v>2</v>
      </c>
      <c r="M149" s="10">
        <f t="shared" si="40"/>
        <v>2</v>
      </c>
      <c r="N149" s="1" t="str">
        <f t="shared" si="41"/>
        <v>~ta~</v>
      </c>
      <c r="O149" s="1" t="str">
        <f t="shared" si="42"/>
        <v>[tæ]</v>
      </c>
      <c r="P149" s="3" cm="1">
        <f t="array" ref="P149">SUM(_xlfn._xlws.FILTER($H$2:$H$2454,_xlfn.MAP($N$2:$N$2454,_xlfn.LAMBDA(_xlpm.x,_xlpm.x=$N149))))</f>
        <v>3.8022813688212923E-3</v>
      </c>
      <c r="Q149" s="4">
        <f t="shared" si="43"/>
        <v>0.12500000000000003</v>
      </c>
      <c r="R149" s="6" cm="1">
        <f t="array" ref="R149">SUM(_xlfn._xlws.FILTER($H$2:$H$2454,_xlfn.MAP($O$2:$O$2454,_xlfn.LAMBDA(_xlpm.x,_xlpm.x=$O149))))</f>
        <v>5.5449936628643854E-4</v>
      </c>
      <c r="S149" s="4">
        <f t="shared" si="44"/>
        <v>0.8571428571428571</v>
      </c>
      <c r="T149" s="4">
        <f t="shared" si="45"/>
        <v>0.11101084770376617</v>
      </c>
      <c r="U149" s="4">
        <f t="shared" si="46"/>
        <v>0.21818181818181823</v>
      </c>
      <c r="V149" s="4">
        <f t="shared" si="47"/>
        <v>-0.83614319736133025</v>
      </c>
      <c r="W149" s="4" t="s">
        <v>5120</v>
      </c>
      <c r="X149" s="2" cm="1">
        <f t="array" ref="X149">SUM(_xlfn._xlws.FILTER($F$2:$F$2454,_xlfn.MAP($W$2:$W$2454,_xlfn.LAMBDA(_xlpm.x,_xlpm.x=$W149))))</f>
        <v>1666</v>
      </c>
      <c r="Y149" s="11">
        <f t="shared" si="48"/>
        <v>3.6014405762304922E-3</v>
      </c>
      <c r="Z149" s="4" t="s">
        <v>5103</v>
      </c>
      <c r="AA149" s="2" cm="1">
        <f t="array" ref="AA149">SUM(_xlfn._xlws.FILTER($F$2:$F$2454,_xlfn.MAP($Z$2:$Z$2454,_xlfn.LAMBDA(_xlpm.x,_xlpm.x=$Z149))))</f>
        <v>514</v>
      </c>
      <c r="AB149" s="11">
        <f t="shared" si="49"/>
        <v>1.1673151750972763E-2</v>
      </c>
      <c r="AC149" s="11">
        <f t="shared" si="50"/>
        <v>-0.51071187807549301</v>
      </c>
      <c r="AG149" s="2"/>
      <c r="AL149" s="2"/>
      <c r="AM149" s="2"/>
    </row>
    <row r="150" spans="1:39">
      <c r="A150" s="1" t="str">
        <f t="shared" si="34"/>
        <v>~co~ : [kɔ]</v>
      </c>
      <c r="B150" s="1">
        <f>_xlfn.LET(_xlpm.d,$G150,_xlpm.k,_xlfn.CONCAT(LEFT(TRIM(B$1),1),"*"),COUNTIF(_xlpm.d,_xlpm.k))</f>
        <v>0</v>
      </c>
      <c r="C150" s="1">
        <f>_xlfn.LET(_xlpm.d,$G150,_xlpm.k,_xlfn.CONCAT(LEFT(TRIM(C$1),1),"*"),COUNTIF(_xlpm.d,_xlpm.k))</f>
        <v>0</v>
      </c>
      <c r="D150" s="1">
        <f>_xlfn.LET(_xlpm.d,$G150,_xlpm.k,_xlfn.CONCAT(LEFT(TRIM(D$1),1),"*"),COUNTIF(_xlpm.d,_xlpm.k))</f>
        <v>0</v>
      </c>
      <c r="E150" s="1">
        <f t="shared" si="35"/>
        <v>1.0791812460476247</v>
      </c>
      <c r="F150" s="7">
        <v>11</v>
      </c>
      <c r="G150" s="9" t="s">
        <v>1323</v>
      </c>
      <c r="H150" s="4" cm="1">
        <f t="array" ref="H150">F150/freq.sum.r6e</f>
        <v>8.713561470215463E-4</v>
      </c>
      <c r="I150" s="4" t="str">
        <f t="shared" si="36"/>
        <v>kɔ</v>
      </c>
      <c r="J150" s="4" t="str">
        <f t="shared" si="37"/>
        <v>co</v>
      </c>
      <c r="K150" s="10">
        <f t="shared" si="38"/>
        <v>2</v>
      </c>
      <c r="L150" s="1">
        <f t="shared" si="39"/>
        <v>2</v>
      </c>
      <c r="M150" s="10">
        <f t="shared" si="40"/>
        <v>2</v>
      </c>
      <c r="N150" s="1" t="str">
        <f t="shared" si="41"/>
        <v>~co~</v>
      </c>
      <c r="O150" s="1" t="str">
        <f t="shared" si="42"/>
        <v>[kɔ]</v>
      </c>
      <c r="P150" s="3" cm="1">
        <f t="array" ref="P150">SUM(_xlfn._xlws.FILTER($H$2:$H$2454,_xlfn.MAP($N$2:$N$2454,_xlfn.LAMBDA(_xlpm.x,_xlpm.x=$N150))))</f>
        <v>1.3545627376425855E-2</v>
      </c>
      <c r="Q150" s="4">
        <f t="shared" si="43"/>
        <v>6.4327485380116969E-2</v>
      </c>
      <c r="R150" s="6" cm="1">
        <f t="array" ref="R150">SUM(_xlfn._xlws.FILTER($H$2:$H$2454,_xlfn.MAP($O$2:$O$2454,_xlfn.LAMBDA(_xlpm.x,_xlpm.x=$O150))))</f>
        <v>1.9803548795944235E-3</v>
      </c>
      <c r="S150" s="4">
        <f t="shared" si="44"/>
        <v>0.44</v>
      </c>
      <c r="T150" s="4">
        <f t="shared" si="45"/>
        <v>7.2929085387796536E-2</v>
      </c>
      <c r="U150" s="4">
        <f t="shared" si="46"/>
        <v>0.11224489795918369</v>
      </c>
      <c r="V150" s="4">
        <f t="shared" si="47"/>
        <v>-0.83505610172011613</v>
      </c>
      <c r="W150" s="4" t="s">
        <v>5119</v>
      </c>
      <c r="X150" s="2" cm="1">
        <f t="array" ref="X150">SUM(_xlfn._xlws.FILTER($F$2:$F$2454,_xlfn.MAP($W$2:$W$2454,_xlfn.LAMBDA(_xlpm.x,_xlpm.x=$W150))))</f>
        <v>1157</v>
      </c>
      <c r="Y150" s="11">
        <f t="shared" si="48"/>
        <v>9.5073465859982706E-3</v>
      </c>
      <c r="Z150" s="4" t="s">
        <v>5107</v>
      </c>
      <c r="AA150" s="2" cm="1">
        <f t="array" ref="AA150">SUM(_xlfn._xlws.FILTER($F$2:$F$2454,_xlfn.MAP($Z$2:$Z$2454,_xlfn.LAMBDA(_xlpm.x,_xlpm.x=$Z150))))</f>
        <v>293</v>
      </c>
      <c r="AB150" s="11">
        <f t="shared" si="49"/>
        <v>3.7542662116040959E-2</v>
      </c>
      <c r="AC150" s="11">
        <f t="shared" si="50"/>
        <v>-0.59646573859764018</v>
      </c>
      <c r="AG150" s="2"/>
      <c r="AL150" s="2"/>
      <c r="AM150" s="2"/>
    </row>
    <row r="151" spans="1:39">
      <c r="A151" s="1" t="str">
        <f t="shared" si="34"/>
        <v>~ho~ : [hɔ]</v>
      </c>
      <c r="B151" s="1">
        <f>_xlfn.LET(_xlpm.d,$G151,_xlpm.k,_xlfn.CONCAT(LEFT(TRIM(B$1),1),"*"),COUNTIF(_xlpm.d,_xlpm.k))</f>
        <v>0</v>
      </c>
      <c r="C151" s="1">
        <f>_xlfn.LET(_xlpm.d,$G151,_xlpm.k,_xlfn.CONCAT(LEFT(TRIM(C$1),1),"*"),COUNTIF(_xlpm.d,_xlpm.k))</f>
        <v>0</v>
      </c>
      <c r="D151" s="1">
        <f>_xlfn.LET(_xlpm.d,$G151,_xlpm.k,_xlfn.CONCAT(LEFT(TRIM(D$1),1),"*"),COUNTIF(_xlpm.d,_xlpm.k))</f>
        <v>0</v>
      </c>
      <c r="E151" s="1">
        <f t="shared" si="35"/>
        <v>0.69897000433601875</v>
      </c>
      <c r="F151" s="7">
        <v>4</v>
      </c>
      <c r="G151" s="9" t="s">
        <v>1265</v>
      </c>
      <c r="H151" s="4" cm="1">
        <f t="array" ref="H151">F151/freq.sum.r6e</f>
        <v>3.1685678073510771E-4</v>
      </c>
      <c r="I151" s="4" t="str">
        <f t="shared" si="36"/>
        <v>hɔ</v>
      </c>
      <c r="J151" s="4" t="str">
        <f t="shared" si="37"/>
        <v>ho</v>
      </c>
      <c r="K151" s="10">
        <f t="shared" si="38"/>
        <v>2</v>
      </c>
      <c r="L151" s="1">
        <f t="shared" si="39"/>
        <v>2</v>
      </c>
      <c r="M151" s="10">
        <f t="shared" si="40"/>
        <v>2</v>
      </c>
      <c r="N151" s="1" t="str">
        <f t="shared" si="41"/>
        <v>~ho~</v>
      </c>
      <c r="O151" s="1" t="str">
        <f t="shared" si="42"/>
        <v>[hɔ]</v>
      </c>
      <c r="P151" s="3" cm="1">
        <f t="array" ref="P151">SUM(_xlfn._xlws.FILTER($H$2:$H$2454,_xlfn.MAP($N$2:$N$2454,_xlfn.LAMBDA(_xlpm.x,_xlpm.x=$N151))))</f>
        <v>2.6932826362484155E-3</v>
      </c>
      <c r="Q151" s="4">
        <f t="shared" si="43"/>
        <v>0.11764705882352941</v>
      </c>
      <c r="R151" s="6" cm="1">
        <f t="array" ref="R151">SUM(_xlfn._xlws.FILTER($H$2:$H$2454,_xlfn.MAP($O$2:$O$2454,_xlfn.LAMBDA(_xlpm.x,_xlpm.x=$O151))))</f>
        <v>3.9607097591888465E-4</v>
      </c>
      <c r="S151" s="4">
        <f t="shared" si="44"/>
        <v>0.79999999999999993</v>
      </c>
      <c r="T151" s="4">
        <f t="shared" si="45"/>
        <v>8.6322435845958834E-2</v>
      </c>
      <c r="U151" s="4">
        <f t="shared" si="46"/>
        <v>0.20512820512820509</v>
      </c>
      <c r="V151" s="4">
        <f t="shared" si="47"/>
        <v>-0.83250891270623628</v>
      </c>
      <c r="W151" s="4" t="s">
        <v>5119</v>
      </c>
      <c r="X151" s="2" cm="1">
        <f t="array" ref="X151">SUM(_xlfn._xlws.FILTER($F$2:$F$2454,_xlfn.MAP($W$2:$W$2454,_xlfn.LAMBDA(_xlpm.x,_xlpm.x=$W151))))</f>
        <v>1157</v>
      </c>
      <c r="Y151" s="11">
        <f t="shared" si="48"/>
        <v>3.4572169403630079E-3</v>
      </c>
      <c r="Z151" s="4" t="s">
        <v>5107</v>
      </c>
      <c r="AA151" s="2" cm="1">
        <f t="array" ref="AA151">SUM(_xlfn._xlws.FILTER($F$2:$F$2454,_xlfn.MAP($Z$2:$Z$2454,_xlfn.LAMBDA(_xlpm.x,_xlpm.x=$Z151))))</f>
        <v>293</v>
      </c>
      <c r="AB151" s="11">
        <f t="shared" si="49"/>
        <v>1.3651877133105802E-2</v>
      </c>
      <c r="AC151" s="11">
        <f t="shared" si="50"/>
        <v>-0.59646573859764007</v>
      </c>
      <c r="AG151" s="2"/>
      <c r="AL151" s="2"/>
      <c r="AM151" s="2"/>
    </row>
    <row r="152" spans="1:39">
      <c r="A152" s="1" t="str">
        <f t="shared" si="34"/>
        <v>~ba~ : [bɔ]</v>
      </c>
      <c r="B152" s="1">
        <f>_xlfn.LET(_xlpm.d,$G152,_xlpm.k,_xlfn.CONCAT(LEFT(TRIM(B$1),1),"*"),COUNTIF(_xlpm.d,_xlpm.k))</f>
        <v>0</v>
      </c>
      <c r="C152" s="1">
        <f>_xlfn.LET(_xlpm.d,$G152,_xlpm.k,_xlfn.CONCAT(LEFT(TRIM(C$1),1),"*"),COUNTIF(_xlpm.d,_xlpm.k))</f>
        <v>0</v>
      </c>
      <c r="D152" s="1">
        <f>_xlfn.LET(_xlpm.d,$G152,_xlpm.k,_xlfn.CONCAT(LEFT(TRIM(D$1),1),"*"),COUNTIF(_xlpm.d,_xlpm.k))</f>
        <v>0</v>
      </c>
      <c r="E152" s="1">
        <f t="shared" si="35"/>
        <v>0.60205999132796229</v>
      </c>
      <c r="F152" s="7">
        <v>3</v>
      </c>
      <c r="G152" s="9" t="s">
        <v>1554</v>
      </c>
      <c r="H152" s="4" cm="1">
        <f t="array" ref="H152">F152/freq.sum.r6e</f>
        <v>2.376425855513308E-4</v>
      </c>
      <c r="I152" s="4" t="str">
        <f t="shared" si="36"/>
        <v>bɔ</v>
      </c>
      <c r="J152" s="4" t="str">
        <f t="shared" si="37"/>
        <v>ba</v>
      </c>
      <c r="K152" s="10">
        <f t="shared" si="38"/>
        <v>2</v>
      </c>
      <c r="L152" s="1">
        <f t="shared" si="39"/>
        <v>2</v>
      </c>
      <c r="M152" s="10">
        <f t="shared" si="40"/>
        <v>2</v>
      </c>
      <c r="N152" s="1" t="str">
        <f t="shared" si="41"/>
        <v>~ba~</v>
      </c>
      <c r="O152" s="1" t="str">
        <f t="shared" si="42"/>
        <v>[bɔ]</v>
      </c>
      <c r="P152" s="3" cm="1">
        <f t="array" ref="P152">SUM(_xlfn._xlws.FILTER($H$2:$H$2454,_xlfn.MAP($N$2:$N$2454,_xlfn.LAMBDA(_xlpm.x,_xlpm.x=$N152))))</f>
        <v>4.2775665399239554E-3</v>
      </c>
      <c r="Q152" s="4">
        <f t="shared" si="43"/>
        <v>5.5555555555555546E-2</v>
      </c>
      <c r="R152" s="6" cm="1">
        <f t="array" ref="R152">SUM(_xlfn._xlws.FILTER($H$2:$H$2454,_xlfn.MAP($O$2:$O$2454,_xlfn.LAMBDA(_xlpm.x,_xlpm.x=$O152))))</f>
        <v>6.3371356147021542E-4</v>
      </c>
      <c r="S152" s="4">
        <f t="shared" si="44"/>
        <v>0.375</v>
      </c>
      <c r="T152" s="4">
        <f t="shared" si="45"/>
        <v>3.5078345144305752E-2</v>
      </c>
      <c r="U152" s="4">
        <f t="shared" si="46"/>
        <v>9.677419354838708E-2</v>
      </c>
      <c r="V152" s="4">
        <f t="shared" si="47"/>
        <v>-0.82930377283102508</v>
      </c>
      <c r="W152" s="4" t="s">
        <v>5120</v>
      </c>
      <c r="X152" s="2" cm="1">
        <f t="array" ref="X152">SUM(_xlfn._xlws.FILTER($F$2:$F$2454,_xlfn.MAP($W$2:$W$2454,_xlfn.LAMBDA(_xlpm.x,_xlpm.x=$W152))))</f>
        <v>1666</v>
      </c>
      <c r="Y152" s="11">
        <f t="shared" si="48"/>
        <v>1.8007202881152461E-3</v>
      </c>
      <c r="Z152" s="4" t="s">
        <v>5107</v>
      </c>
      <c r="AA152" s="2" cm="1">
        <f t="array" ref="AA152">SUM(_xlfn._xlws.FILTER($F$2:$F$2454,_xlfn.MAP($Z$2:$Z$2454,_xlfn.LAMBDA(_xlpm.x,_xlpm.x=$Z152))))</f>
        <v>293</v>
      </c>
      <c r="AB152" s="11">
        <f t="shared" si="49"/>
        <v>1.0238907849829351E-2</v>
      </c>
      <c r="AC152" s="11">
        <f t="shared" si="50"/>
        <v>-0.75480737671665932</v>
      </c>
      <c r="AG152" s="2"/>
      <c r="AL152" s="2"/>
      <c r="AM152" s="2"/>
    </row>
    <row r="153" spans="1:39">
      <c r="A153" s="1" t="str">
        <f t="shared" si="34"/>
        <v>~th~ : [ð]</v>
      </c>
      <c r="B153" s="1">
        <f>_xlfn.LET(_xlpm.d,$G153,_xlpm.k,_xlfn.CONCAT(LEFT(TRIM(B$1),1),"*"),COUNTIF(_xlpm.d,_xlpm.k))</f>
        <v>0</v>
      </c>
      <c r="C153" s="1">
        <f>_xlfn.LET(_xlpm.d,$G153,_xlpm.k,_xlfn.CONCAT(LEFT(TRIM(C$1),1),"*"),COUNTIF(_xlpm.d,_xlpm.k))</f>
        <v>0</v>
      </c>
      <c r="D153" s="1">
        <f>_xlfn.LET(_xlpm.d,$G153,_xlpm.k,_xlfn.CONCAT(LEFT(TRIM(D$1),1),"*"),COUNTIF(_xlpm.d,_xlpm.k))</f>
        <v>0</v>
      </c>
      <c r="E153" s="1">
        <f t="shared" si="35"/>
        <v>0.47712125471966244</v>
      </c>
      <c r="F153" s="7">
        <v>2</v>
      </c>
      <c r="G153" s="9" t="s">
        <v>337</v>
      </c>
      <c r="H153" s="4" cm="1">
        <f t="array" ref="H153">F153/freq.sum.r6e</f>
        <v>1.5842839036755386E-4</v>
      </c>
      <c r="I153" s="4" t="str">
        <f t="shared" si="36"/>
        <v>ð</v>
      </c>
      <c r="J153" s="4" t="str">
        <f t="shared" si="37"/>
        <v>th</v>
      </c>
      <c r="K153" s="10">
        <f t="shared" si="38"/>
        <v>1</v>
      </c>
      <c r="L153" s="1">
        <f t="shared" si="39"/>
        <v>2</v>
      </c>
      <c r="M153" s="10">
        <f t="shared" si="40"/>
        <v>2</v>
      </c>
      <c r="N153" s="1" t="str">
        <f t="shared" si="41"/>
        <v>~th~</v>
      </c>
      <c r="O153" s="1" t="str">
        <f t="shared" si="42"/>
        <v>[ð]</v>
      </c>
      <c r="P153" s="3" cm="1">
        <f t="array" ref="P153">SUM(_xlfn._xlws.FILTER($H$2:$H$2454,_xlfn.MAP($N$2:$N$2454,_xlfn.LAMBDA(_xlpm.x,_xlpm.x=$N153))))</f>
        <v>2.6140684410646386E-3</v>
      </c>
      <c r="Q153" s="4">
        <f t="shared" si="43"/>
        <v>6.0606060606060608E-2</v>
      </c>
      <c r="R153" s="6" cm="1">
        <f t="array" ref="R153">SUM(_xlfn._xlws.FILTER($H$2:$H$2454,_xlfn.MAP($O$2:$O$2454,_xlfn.LAMBDA(_xlpm.x,_xlpm.x=$O153))))</f>
        <v>3.9607097591888465E-4</v>
      </c>
      <c r="S153" s="4">
        <f t="shared" si="44"/>
        <v>0.39999999999999997</v>
      </c>
      <c r="T153" s="4">
        <f t="shared" si="45"/>
        <v>3.0237433524095424E-2</v>
      </c>
      <c r="U153" s="4">
        <f t="shared" si="46"/>
        <v>0.10526315789473685</v>
      </c>
      <c r="V153" s="4">
        <f t="shared" si="47"/>
        <v>-0.81954393554186866</v>
      </c>
      <c r="W153" s="4"/>
      <c r="X153" s="2" cm="1">
        <f t="array" ref="X153">SUM(_xlfn._xlws.FILTER($F$2:$F$2454,_xlfn.MAP($W$2:$W$2454,_xlfn.LAMBDA(_xlpm.x,_xlpm.x=$W153))))</f>
        <v>2988</v>
      </c>
      <c r="Y153" s="11">
        <f t="shared" si="48"/>
        <v>6.6934404283801872E-4</v>
      </c>
      <c r="Z153" s="4"/>
      <c r="AA153" s="2" cm="1">
        <f t="array" ref="AA153">SUM(_xlfn._xlws.FILTER($F$2:$F$2454,_xlfn.MAP($Z$2:$Z$2454,_xlfn.LAMBDA(_xlpm.x,_xlpm.x=$Z153))))</f>
        <v>3871</v>
      </c>
      <c r="AB153" s="11">
        <f t="shared" si="49"/>
        <v>5.1666236114699044E-4</v>
      </c>
      <c r="AC153" s="11">
        <f t="shared" si="50"/>
        <v>0.11244257817559389</v>
      </c>
      <c r="AG153" s="2"/>
      <c r="AL153" s="2"/>
      <c r="AM153" s="2"/>
    </row>
    <row r="154" spans="1:39">
      <c r="A154" s="1" t="str">
        <f t="shared" si="34"/>
        <v>~no~ : [nɔ]</v>
      </c>
      <c r="B154" s="1">
        <f>_xlfn.LET(_xlpm.d,$G154,_xlpm.k,_xlfn.CONCAT(LEFT(TRIM(B$1),1),"*"),COUNTIF(_xlpm.d,_xlpm.k))</f>
        <v>0</v>
      </c>
      <c r="C154" s="1">
        <f>_xlfn.LET(_xlpm.d,$G154,_xlpm.k,_xlfn.CONCAT(LEFT(TRIM(C$1),1),"*"),COUNTIF(_xlpm.d,_xlpm.k))</f>
        <v>0</v>
      </c>
      <c r="D154" s="1">
        <f>_xlfn.LET(_xlpm.d,$G154,_xlpm.k,_xlfn.CONCAT(LEFT(TRIM(D$1),1),"*"),COUNTIF(_xlpm.d,_xlpm.k))</f>
        <v>1</v>
      </c>
      <c r="E154" s="1">
        <f t="shared" si="35"/>
        <v>0.77815125038364352</v>
      </c>
      <c r="F154" s="7">
        <v>5</v>
      </c>
      <c r="G154" s="9" t="s">
        <v>1112</v>
      </c>
      <c r="H154" s="4" cm="1">
        <f t="array" ref="H154">F154/freq.sum.r6e</f>
        <v>3.9607097591888465E-4</v>
      </c>
      <c r="I154" s="4" t="str">
        <f t="shared" si="36"/>
        <v>nɔ</v>
      </c>
      <c r="J154" s="4" t="str">
        <f t="shared" si="37"/>
        <v>no</v>
      </c>
      <c r="K154" s="10">
        <f t="shared" si="38"/>
        <v>2</v>
      </c>
      <c r="L154" s="1">
        <f t="shared" si="39"/>
        <v>2</v>
      </c>
      <c r="M154" s="10">
        <f t="shared" si="40"/>
        <v>2</v>
      </c>
      <c r="N154" s="1" t="str">
        <f t="shared" si="41"/>
        <v>~no~</v>
      </c>
      <c r="O154" s="1" t="str">
        <f t="shared" si="42"/>
        <v>[nɔ]</v>
      </c>
      <c r="P154" s="3" cm="1">
        <f t="array" ref="P154">SUM(_xlfn._xlws.FILTER($H$2:$H$2454,_xlfn.MAP($N$2:$N$2454,_xlfn.LAMBDA(_xlpm.x,_xlpm.x=$N154))))</f>
        <v>2.6140684410646386E-3</v>
      </c>
      <c r="Q154" s="4">
        <f t="shared" si="43"/>
        <v>0.15151515151515152</v>
      </c>
      <c r="R154" s="6" cm="1">
        <f t="array" ref="R154">SUM(_xlfn._xlws.FILTER($H$2:$H$2454,_xlfn.MAP($O$2:$O$2454,_xlfn.LAMBDA(_xlpm.x,_xlpm.x=$O154))))</f>
        <v>3.9607097591888465E-4</v>
      </c>
      <c r="S154" s="4">
        <f t="shared" si="44"/>
        <v>1</v>
      </c>
      <c r="T154" s="4">
        <f t="shared" si="45"/>
        <v>0.12328782501521568</v>
      </c>
      <c r="U154" s="4">
        <f t="shared" si="46"/>
        <v>0.26315789473684209</v>
      </c>
      <c r="V154" s="4">
        <f t="shared" si="47"/>
        <v>-0.81954393554186866</v>
      </c>
      <c r="W154" s="4" t="s">
        <v>5119</v>
      </c>
      <c r="X154" s="2" cm="1">
        <f t="array" ref="X154">SUM(_xlfn._xlws.FILTER($F$2:$F$2454,_xlfn.MAP($W$2:$W$2454,_xlfn.LAMBDA(_xlpm.x,_xlpm.x=$W154))))</f>
        <v>1157</v>
      </c>
      <c r="Y154" s="11">
        <f t="shared" si="48"/>
        <v>4.3215211754537601E-3</v>
      </c>
      <c r="Z154" s="4" t="s">
        <v>5107</v>
      </c>
      <c r="AA154" s="2" cm="1">
        <f t="array" ref="AA154">SUM(_xlfn._xlws.FILTER($F$2:$F$2454,_xlfn.MAP($Z$2:$Z$2454,_xlfn.LAMBDA(_xlpm.x,_xlpm.x=$Z154))))</f>
        <v>293</v>
      </c>
      <c r="AB154" s="11">
        <f t="shared" si="49"/>
        <v>1.7064846416382253E-2</v>
      </c>
      <c r="AC154" s="11">
        <f t="shared" si="50"/>
        <v>-0.59646573859764007</v>
      </c>
      <c r="AG154" s="2"/>
      <c r="AL154" s="2"/>
      <c r="AM154" s="2"/>
    </row>
    <row r="155" spans="1:39">
      <c r="A155" s="1" t="str">
        <f t="shared" si="34"/>
        <v>~ro~ : [ɹɔ]</v>
      </c>
      <c r="B155" s="1">
        <f>_xlfn.LET(_xlpm.d,$G155,_xlpm.k,_xlfn.CONCAT(LEFT(TRIM(B$1),1),"*"),COUNTIF(_xlpm.d,_xlpm.k))</f>
        <v>1</v>
      </c>
      <c r="C155" s="1">
        <f>_xlfn.LET(_xlpm.d,$G155,_xlpm.k,_xlfn.CONCAT(LEFT(TRIM(C$1),1),"*"),COUNTIF(_xlpm.d,_xlpm.k))</f>
        <v>0</v>
      </c>
      <c r="D155" s="1">
        <f>_xlfn.LET(_xlpm.d,$G155,_xlpm.k,_xlfn.CONCAT(LEFT(TRIM(D$1),1),"*"),COUNTIF(_xlpm.d,_xlpm.k))</f>
        <v>0</v>
      </c>
      <c r="E155" s="1">
        <f t="shared" si="35"/>
        <v>0.47712125471966244</v>
      </c>
      <c r="F155" s="7">
        <v>2</v>
      </c>
      <c r="G155" s="9" t="s">
        <v>2406</v>
      </c>
      <c r="H155" s="4" cm="1">
        <f t="array" ref="H155">F155/freq.sum.r6e</f>
        <v>1.5842839036755386E-4</v>
      </c>
      <c r="I155" s="4" t="str">
        <f t="shared" si="36"/>
        <v>ɹɔ</v>
      </c>
      <c r="J155" s="4" t="str">
        <f t="shared" si="37"/>
        <v>ro</v>
      </c>
      <c r="K155" s="10">
        <f t="shared" si="38"/>
        <v>2</v>
      </c>
      <c r="L155" s="1">
        <f t="shared" si="39"/>
        <v>2</v>
      </c>
      <c r="M155" s="10">
        <f t="shared" si="40"/>
        <v>2</v>
      </c>
      <c r="N155" s="1" t="str">
        <f t="shared" si="41"/>
        <v>~ro~</v>
      </c>
      <c r="O155" s="1" t="str">
        <f t="shared" si="42"/>
        <v>[ɹɔ]</v>
      </c>
      <c r="P155" s="3" cm="1">
        <f t="array" ref="P155">SUM(_xlfn._xlws.FILTER($H$2:$H$2454,_xlfn.MAP($N$2:$N$2454,_xlfn.LAMBDA(_xlpm.x,_xlpm.x=$N155))))</f>
        <v>2.614068441064639E-3</v>
      </c>
      <c r="Q155" s="4">
        <f t="shared" si="43"/>
        <v>6.0606060606060594E-2</v>
      </c>
      <c r="R155" s="6" cm="1">
        <f t="array" ref="R155">SUM(_xlfn._xlws.FILTER($H$2:$H$2454,_xlfn.MAP($O$2:$O$2454,_xlfn.LAMBDA(_xlpm.x,_xlpm.x=$O155))))</f>
        <v>3.9607097591888465E-4</v>
      </c>
      <c r="S155" s="4">
        <f t="shared" si="44"/>
        <v>0.39999999999999997</v>
      </c>
      <c r="T155" s="4">
        <f t="shared" si="45"/>
        <v>3.0237433524095417E-2</v>
      </c>
      <c r="U155" s="4">
        <f t="shared" si="46"/>
        <v>0.10526315789473682</v>
      </c>
      <c r="V155" s="4">
        <f t="shared" si="47"/>
        <v>-0.81954393554186877</v>
      </c>
      <c r="W155" s="4" t="s">
        <v>5119</v>
      </c>
      <c r="X155" s="2" cm="1">
        <f t="array" ref="X155">SUM(_xlfn._xlws.FILTER($F$2:$F$2454,_xlfn.MAP($W$2:$W$2454,_xlfn.LAMBDA(_xlpm.x,_xlpm.x=$W155))))</f>
        <v>1157</v>
      </c>
      <c r="Y155" s="11">
        <f t="shared" si="48"/>
        <v>1.7286084701815039E-3</v>
      </c>
      <c r="Z155" s="4" t="s">
        <v>5107</v>
      </c>
      <c r="AA155" s="2" cm="1">
        <f t="array" ref="AA155">SUM(_xlfn._xlws.FILTER($F$2:$F$2454,_xlfn.MAP($Z$2:$Z$2454,_xlfn.LAMBDA(_xlpm.x,_xlpm.x=$Z155))))</f>
        <v>293</v>
      </c>
      <c r="AB155" s="11">
        <f t="shared" si="49"/>
        <v>6.8259385665529011E-3</v>
      </c>
      <c r="AC155" s="11">
        <f t="shared" si="50"/>
        <v>-0.59646573859764007</v>
      </c>
      <c r="AG155" s="2"/>
      <c r="AL155" s="2"/>
      <c r="AM155" s="2"/>
    </row>
    <row r="156" spans="1:39">
      <c r="A156" s="1" t="str">
        <f t="shared" si="34"/>
        <v>~me~ : [mi]</v>
      </c>
      <c r="B156" s="1">
        <f>_xlfn.LET(_xlpm.d,$G156,_xlpm.k,_xlfn.CONCAT(LEFT(TRIM(B$1),1),"*"),COUNTIF(_xlpm.d,_xlpm.k))</f>
        <v>0</v>
      </c>
      <c r="C156" s="1">
        <f>_xlfn.LET(_xlpm.d,$G156,_xlpm.k,_xlfn.CONCAT(LEFT(TRIM(C$1),1),"*"),COUNTIF(_xlpm.d,_xlpm.k))</f>
        <v>1</v>
      </c>
      <c r="D156" s="1">
        <f>_xlfn.LET(_xlpm.d,$G156,_xlpm.k,_xlfn.CONCAT(LEFT(TRIM(D$1),1),"*"),COUNTIF(_xlpm.d,_xlpm.k))</f>
        <v>0</v>
      </c>
      <c r="E156" s="1">
        <f t="shared" si="35"/>
        <v>0.8450980400142567</v>
      </c>
      <c r="F156" s="7">
        <v>6</v>
      </c>
      <c r="G156" s="9" t="s">
        <v>148</v>
      </c>
      <c r="H156" s="4" cm="1">
        <f t="array" ref="H156">F156/freq.sum.r6e</f>
        <v>4.7528517110266159E-4</v>
      </c>
      <c r="I156" s="1" t="str">
        <f t="shared" si="36"/>
        <v>mi</v>
      </c>
      <c r="J156" s="1" t="str">
        <f t="shared" si="37"/>
        <v>me</v>
      </c>
      <c r="K156" s="10">
        <f t="shared" si="38"/>
        <v>2</v>
      </c>
      <c r="L156" s="1">
        <f t="shared" si="39"/>
        <v>2</v>
      </c>
      <c r="M156" s="10">
        <f t="shared" si="40"/>
        <v>2</v>
      </c>
      <c r="N156" s="1" t="str">
        <f t="shared" si="41"/>
        <v>~me~</v>
      </c>
      <c r="O156" s="1" t="str">
        <f t="shared" si="42"/>
        <v>[mi]</v>
      </c>
      <c r="P156" s="3" cm="1">
        <f t="array" ref="P156">SUM(_xlfn._xlws.FILTER($H$2:$H$2454,_xlfn.MAP($N$2:$N$2454,_xlfn.LAMBDA(_xlpm.x,_xlpm.x=$N156))))</f>
        <v>9.2680608365019006E-3</v>
      </c>
      <c r="Q156" s="4">
        <f t="shared" si="43"/>
        <v>5.1282051282051287E-2</v>
      </c>
      <c r="R156" s="6" cm="1">
        <f t="array" ref="R156">SUM(_xlfn._xlws.FILTER($H$2:$H$2454,_xlfn.MAP($O$2:$O$2454,_xlfn.LAMBDA(_xlpm.x,_xlpm.x=$O156))))</f>
        <v>1.4258555133079846E-3</v>
      </c>
      <c r="S156" s="4">
        <f t="shared" si="44"/>
        <v>0.33333333333333337</v>
      </c>
      <c r="T156" s="4">
        <f t="shared" si="45"/>
        <v>4.5226641657089915E-2</v>
      </c>
      <c r="U156" s="4">
        <f t="shared" si="46"/>
        <v>8.8888888888888906E-2</v>
      </c>
      <c r="V156" s="4">
        <f t="shared" si="47"/>
        <v>-0.81291335664285558</v>
      </c>
      <c r="W156" s="4" t="s">
        <v>5121</v>
      </c>
      <c r="X156" s="2" cm="1">
        <f t="array" ref="X156">SUM(_xlfn._xlws.FILTER($F$2:$F$2454,_xlfn.MAP($W$2:$W$2454,_xlfn.LAMBDA(_xlpm.x,_xlpm.x=$W156))))</f>
        <v>2896</v>
      </c>
      <c r="Y156" s="11">
        <f t="shared" si="48"/>
        <v>2.0718232044198894E-3</v>
      </c>
      <c r="Z156" s="4" t="s">
        <v>5110</v>
      </c>
      <c r="AA156" s="2" cm="1">
        <f t="array" ref="AA156">SUM(_xlfn._xlws.FILTER($F$2:$F$2454,_xlfn.MAP($Z$2:$Z$2454,_xlfn.LAMBDA(_xlpm.x,_xlpm.x=$Z156))))</f>
        <v>354</v>
      </c>
      <c r="AB156" s="11">
        <f t="shared" si="49"/>
        <v>1.6949152542372881E-2</v>
      </c>
      <c r="AC156" s="11">
        <f t="shared" si="50"/>
        <v>-0.91279529549932148</v>
      </c>
      <c r="AG156" s="2"/>
      <c r="AL156" s="2"/>
      <c r="AM156" s="2"/>
    </row>
    <row r="157" spans="1:39">
      <c r="A157" s="1" t="str">
        <f t="shared" si="34"/>
        <v>~ge~ : [ɡæ]</v>
      </c>
      <c r="B157" s="1">
        <f>_xlfn.LET(_xlpm.d,$G157,_xlpm.k,_xlfn.CONCAT(LEFT(TRIM(B$1),1),"*"),COUNTIF(_xlpm.d,_xlpm.k))</f>
        <v>0</v>
      </c>
      <c r="C157" s="1">
        <f>_xlfn.LET(_xlpm.d,$G157,_xlpm.k,_xlfn.CONCAT(LEFT(TRIM(C$1),1),"*"),COUNTIF(_xlpm.d,_xlpm.k))</f>
        <v>0</v>
      </c>
      <c r="D157" s="1">
        <f>_xlfn.LET(_xlpm.d,$G157,_xlpm.k,_xlfn.CONCAT(LEFT(TRIM(D$1),1),"*"),COUNTIF(_xlpm.d,_xlpm.k))</f>
        <v>0</v>
      </c>
      <c r="E157" s="1">
        <f t="shared" si="35"/>
        <v>0.30102999566398114</v>
      </c>
      <c r="F157" s="7">
        <v>1</v>
      </c>
      <c r="G157" s="9" t="s">
        <v>1841</v>
      </c>
      <c r="H157" s="4" cm="1">
        <f t="array" ref="H157">F157/freq.sum.r6e</f>
        <v>7.9214195183776928E-5</v>
      </c>
      <c r="I157" s="1" t="str">
        <f t="shared" si="36"/>
        <v>ɡæ</v>
      </c>
      <c r="J157" s="1" t="str">
        <f t="shared" si="37"/>
        <v>ge</v>
      </c>
      <c r="K157" s="10">
        <f t="shared" si="38"/>
        <v>2</v>
      </c>
      <c r="L157" s="1">
        <f t="shared" si="39"/>
        <v>2</v>
      </c>
      <c r="M157" s="10">
        <f t="shared" si="40"/>
        <v>2</v>
      </c>
      <c r="N157" s="1" t="str">
        <f t="shared" si="41"/>
        <v>~ge~</v>
      </c>
      <c r="O157" s="1" t="str">
        <f t="shared" si="42"/>
        <v>[ɡæ]</v>
      </c>
      <c r="P157" s="3" cm="1">
        <f t="array" ref="P157">SUM(_xlfn._xlws.FILTER($H$2:$H$2454,_xlfn.MAP($N$2:$N$2454,_xlfn.LAMBDA(_xlpm.x,_xlpm.x=$N157))))</f>
        <v>5.1489226869455007E-3</v>
      </c>
      <c r="Q157" s="4">
        <f t="shared" si="43"/>
        <v>1.5384615384615384E-2</v>
      </c>
      <c r="R157" s="6" cm="1">
        <f t="array" ref="R157">SUM(_xlfn._xlws.FILTER($H$2:$H$2454,_xlfn.MAP($O$2:$O$2454,_xlfn.LAMBDA(_xlpm.x,_xlpm.x=$O157))))</f>
        <v>7.9214195183776931E-4</v>
      </c>
      <c r="S157" s="4">
        <f t="shared" si="44"/>
        <v>9.9999999999999992E-2</v>
      </c>
      <c r="T157" s="4">
        <f t="shared" si="45"/>
        <v>4.8330164421043487E-3</v>
      </c>
      <c r="U157" s="4">
        <f t="shared" si="46"/>
        <v>2.6666666666666665E-2</v>
      </c>
      <c r="V157" s="4">
        <f t="shared" si="47"/>
        <v>-0.81291335664285558</v>
      </c>
      <c r="W157" s="4" t="s">
        <v>5121</v>
      </c>
      <c r="X157" s="2" cm="1">
        <f t="array" ref="X157">SUM(_xlfn._xlws.FILTER($F$2:$F$2454,_xlfn.MAP($W$2:$W$2454,_xlfn.LAMBDA(_xlpm.x,_xlpm.x=$W157))))</f>
        <v>2896</v>
      </c>
      <c r="Y157" s="11">
        <f t="shared" si="48"/>
        <v>3.453038674033149E-4</v>
      </c>
      <c r="Z157" s="4" t="s">
        <v>5103</v>
      </c>
      <c r="AA157" s="2" cm="1">
        <f t="array" ref="AA157">SUM(_xlfn._xlws.FILTER($F$2:$F$2454,_xlfn.MAP($Z$2:$Z$2454,_xlfn.LAMBDA(_xlpm.x,_xlpm.x=$Z157))))</f>
        <v>514</v>
      </c>
      <c r="AB157" s="11">
        <f t="shared" si="49"/>
        <v>1.9455252918287938E-3</v>
      </c>
      <c r="AC157" s="11">
        <f t="shared" si="50"/>
        <v>-0.75083543852983359</v>
      </c>
      <c r="AG157" s="2"/>
      <c r="AL157" s="2"/>
      <c r="AM157" s="2"/>
    </row>
    <row r="158" spans="1:39">
      <c r="A158" s="1" t="str">
        <f t="shared" si="34"/>
        <v>~me~ : [meɪ]</v>
      </c>
      <c r="B158" s="1">
        <f>_xlfn.LET(_xlpm.d,$G158,_xlpm.k,_xlfn.CONCAT(LEFT(TRIM(B$1),1),"*"),COUNTIF(_xlpm.d,_xlpm.k))</f>
        <v>0</v>
      </c>
      <c r="C158" s="1">
        <f>_xlfn.LET(_xlpm.d,$G158,_xlpm.k,_xlfn.CONCAT(LEFT(TRIM(C$1),1),"*"),COUNTIF(_xlpm.d,_xlpm.k))</f>
        <v>1</v>
      </c>
      <c r="D158" s="1">
        <f>_xlfn.LET(_xlpm.d,$G158,_xlpm.k,_xlfn.CONCAT(LEFT(TRIM(D$1),1),"*"),COUNTIF(_xlpm.d,_xlpm.k))</f>
        <v>0</v>
      </c>
      <c r="E158" s="1">
        <f t="shared" si="35"/>
        <v>0.30102999566398114</v>
      </c>
      <c r="F158" s="7">
        <v>1</v>
      </c>
      <c r="G158" s="9" t="s">
        <v>2113</v>
      </c>
      <c r="H158" s="4" cm="1">
        <f t="array" ref="H158">F158/freq.sum.r6e</f>
        <v>7.9214195183776928E-5</v>
      </c>
      <c r="I158" s="4" t="str">
        <f t="shared" si="36"/>
        <v>meɪ</v>
      </c>
      <c r="J158" s="4" t="str">
        <f t="shared" si="37"/>
        <v>me</v>
      </c>
      <c r="K158" s="10">
        <f t="shared" si="38"/>
        <v>3</v>
      </c>
      <c r="L158" s="1">
        <f t="shared" si="39"/>
        <v>2</v>
      </c>
      <c r="M158" s="10">
        <f t="shared" si="40"/>
        <v>3</v>
      </c>
      <c r="N158" s="1" t="str">
        <f t="shared" si="41"/>
        <v>~me~</v>
      </c>
      <c r="O158" s="1" t="str">
        <f t="shared" si="42"/>
        <v>[meɪ]</v>
      </c>
      <c r="P158" s="3" cm="1">
        <f t="array" ref="P158">SUM(_xlfn._xlws.FILTER($H$2:$H$2454,_xlfn.MAP($N$2:$N$2454,_xlfn.LAMBDA(_xlpm.x,_xlpm.x=$N158))))</f>
        <v>9.2680608365019006E-3</v>
      </c>
      <c r="Q158" s="4">
        <f t="shared" si="43"/>
        <v>8.5470085470085461E-3</v>
      </c>
      <c r="R158" s="6" cm="1">
        <f t="array" ref="R158">SUM(_xlfn._xlws.FILTER($H$2:$H$2454,_xlfn.MAP($O$2:$O$2454,_xlfn.LAMBDA(_xlpm.x,_xlpm.x=$O158))))</f>
        <v>1.4258555133079846E-3</v>
      </c>
      <c r="S158" s="4">
        <f t="shared" si="44"/>
        <v>5.5555555555555559E-2</v>
      </c>
      <c r="T158" s="4">
        <f t="shared" si="45"/>
        <v>3.1171990722151798E-3</v>
      </c>
      <c r="U158" s="4">
        <f t="shared" si="46"/>
        <v>1.4814814814814812E-2</v>
      </c>
      <c r="V158" s="4">
        <f t="shared" si="47"/>
        <v>-0.81291335664285558</v>
      </c>
      <c r="W158" s="4" t="s">
        <v>5121</v>
      </c>
      <c r="X158" s="2" cm="1">
        <f t="array" ref="X158">SUM(_xlfn._xlws.FILTER($F$2:$F$2454,_xlfn.MAP($W$2:$W$2454,_xlfn.LAMBDA(_xlpm.x,_xlpm.x=$W158))))</f>
        <v>2896</v>
      </c>
      <c r="Y158" s="11">
        <f t="shared" si="48"/>
        <v>3.453038674033149E-4</v>
      </c>
      <c r="Z158" s="4" t="s">
        <v>5108</v>
      </c>
      <c r="AA158" s="2" cm="1">
        <f t="array" ref="AA158">SUM(_xlfn._xlws.FILTER($F$2:$F$2454,_xlfn.MAP($Z$2:$Z$2454,_xlfn.LAMBDA(_xlpm.x,_xlpm.x=$Z158))))</f>
        <v>475</v>
      </c>
      <c r="AB158" s="11">
        <f t="shared" si="49"/>
        <v>2.1052631578947368E-3</v>
      </c>
      <c r="AC158" s="11">
        <f t="shared" si="50"/>
        <v>-0.78510494790024266</v>
      </c>
      <c r="AG158" s="2"/>
      <c r="AL158" s="2"/>
      <c r="AM158" s="2"/>
    </row>
    <row r="159" spans="1:39">
      <c r="A159" s="1" t="str">
        <f t="shared" si="34"/>
        <v>~ju~ : [dʒʊ]</v>
      </c>
      <c r="B159" s="1">
        <f>_xlfn.LET(_xlpm.d,$G159,_xlpm.k,_xlfn.CONCAT(LEFT(TRIM(B$1),1),"*"),COUNTIF(_xlpm.d,_xlpm.k))</f>
        <v>0</v>
      </c>
      <c r="C159" s="1">
        <f>_xlfn.LET(_xlpm.d,$G159,_xlpm.k,_xlfn.CONCAT(LEFT(TRIM(C$1),1),"*"),COUNTIF(_xlpm.d,_xlpm.k))</f>
        <v>0</v>
      </c>
      <c r="D159" s="1">
        <f>_xlfn.LET(_xlpm.d,$G159,_xlpm.k,_xlfn.CONCAT(LEFT(TRIM(D$1),1),"*"),COUNTIF(_xlpm.d,_xlpm.k))</f>
        <v>0</v>
      </c>
      <c r="E159" s="1">
        <f t="shared" si="35"/>
        <v>0.30102999566398114</v>
      </c>
      <c r="F159" s="7">
        <v>1</v>
      </c>
      <c r="G159" s="9" t="s">
        <v>1629</v>
      </c>
      <c r="H159" s="4" cm="1">
        <f t="array" ref="H159">F159/freq.sum.r6e</f>
        <v>7.9214195183776928E-5</v>
      </c>
      <c r="I159" s="4" t="str">
        <f t="shared" si="36"/>
        <v>dʒʊ</v>
      </c>
      <c r="J159" s="4" t="str">
        <f t="shared" si="37"/>
        <v>ju</v>
      </c>
      <c r="K159" s="10">
        <f t="shared" si="38"/>
        <v>3</v>
      </c>
      <c r="L159" s="1">
        <f t="shared" si="39"/>
        <v>2</v>
      </c>
      <c r="M159" s="10">
        <f t="shared" si="40"/>
        <v>3</v>
      </c>
      <c r="N159" s="1" t="str">
        <f t="shared" si="41"/>
        <v>~ju~</v>
      </c>
      <c r="O159" s="1" t="str">
        <f t="shared" si="42"/>
        <v>[dʒʊ]</v>
      </c>
      <c r="P159" s="3" cm="1">
        <f t="array" ref="P159">SUM(_xlfn._xlws.FILTER($H$2:$H$2454,_xlfn.MAP($N$2:$N$2454,_xlfn.LAMBDA(_xlpm.x,_xlpm.x=$N159))))</f>
        <v>1.0297845373891E-3</v>
      </c>
      <c r="Q159" s="4">
        <f t="shared" si="43"/>
        <v>7.6923076923076927E-2</v>
      </c>
      <c r="R159" s="6" cm="1">
        <f t="array" ref="R159">SUM(_xlfn._xlws.FILTER($H$2:$H$2454,_xlfn.MAP($O$2:$O$2454,_xlfn.LAMBDA(_xlpm.x,_xlpm.x=$O159))))</f>
        <v>1.5842839036755386E-4</v>
      </c>
      <c r="S159" s="4">
        <f t="shared" si="44"/>
        <v>0.5</v>
      </c>
      <c r="T159" s="4">
        <f t="shared" si="45"/>
        <v>2.8054791649936631E-2</v>
      </c>
      <c r="U159" s="4">
        <f t="shared" si="46"/>
        <v>0.13333333333333336</v>
      </c>
      <c r="V159" s="4">
        <f t="shared" si="47"/>
        <v>-0.81291335664285558</v>
      </c>
      <c r="W159" s="4" t="s">
        <v>5111</v>
      </c>
      <c r="X159" s="2" cm="1">
        <f t="array" ref="X159">SUM(_xlfn._xlws.FILTER($F$2:$F$2454,_xlfn.MAP($W$2:$W$2454,_xlfn.LAMBDA(_xlpm.x,_xlpm.x=$W159))))</f>
        <v>566</v>
      </c>
      <c r="Y159" s="11">
        <f t="shared" si="48"/>
        <v>1.7667844522968198E-3</v>
      </c>
      <c r="Z159" s="4" t="s">
        <v>5116</v>
      </c>
      <c r="AA159" s="2" cm="1">
        <f t="array" ref="AA159">SUM(_xlfn._xlws.FILTER($F$2:$F$2454,_xlfn.MAP($Z$2:$Z$2454,_xlfn.LAMBDA(_xlpm.x,_xlpm.x=$Z159))))</f>
        <v>96</v>
      </c>
      <c r="AB159" s="11">
        <f t="shared" si="49"/>
        <v>1.0416666666666666E-2</v>
      </c>
      <c r="AC159" s="11">
        <f t="shared" si="50"/>
        <v>-0.77054519814870304</v>
      </c>
      <c r="AG159" s="2"/>
      <c r="AL159" s="2"/>
      <c r="AM159" s="2"/>
    </row>
    <row r="160" spans="1:39">
      <c r="A160" s="1" t="str">
        <f t="shared" si="34"/>
        <v>~mu~ : [mɜ]</v>
      </c>
      <c r="B160" s="1">
        <f>_xlfn.LET(_xlpm.d,$G160,_xlpm.k,_xlfn.CONCAT(LEFT(TRIM(B$1),1),"*"),COUNTIF(_xlpm.d,_xlpm.k))</f>
        <v>0</v>
      </c>
      <c r="C160" s="1">
        <f>_xlfn.LET(_xlpm.d,$G160,_xlpm.k,_xlfn.CONCAT(LEFT(TRIM(C$1),1),"*"),COUNTIF(_xlpm.d,_xlpm.k))</f>
        <v>1</v>
      </c>
      <c r="D160" s="1">
        <f>_xlfn.LET(_xlpm.d,$G160,_xlpm.k,_xlfn.CONCAT(LEFT(TRIM(D$1),1),"*"),COUNTIF(_xlpm.d,_xlpm.k))</f>
        <v>0</v>
      </c>
      <c r="E160" s="1">
        <f t="shared" si="35"/>
        <v>0.30102999566398114</v>
      </c>
      <c r="F160" s="7">
        <v>1</v>
      </c>
      <c r="G160" s="9" t="s">
        <v>1754</v>
      </c>
      <c r="H160" s="4" cm="1">
        <f t="array" ref="H160">F160/freq.sum.r6e</f>
        <v>7.9214195183776928E-5</v>
      </c>
      <c r="I160" s="4" t="str">
        <f t="shared" si="36"/>
        <v>mɜ</v>
      </c>
      <c r="J160" s="4" t="str">
        <f t="shared" si="37"/>
        <v>mu</v>
      </c>
      <c r="K160" s="10">
        <f t="shared" si="38"/>
        <v>2</v>
      </c>
      <c r="L160" s="1">
        <f t="shared" si="39"/>
        <v>2</v>
      </c>
      <c r="M160" s="10">
        <f t="shared" si="40"/>
        <v>2</v>
      </c>
      <c r="N160" s="1" t="str">
        <f t="shared" si="41"/>
        <v>~mu~</v>
      </c>
      <c r="O160" s="1" t="str">
        <f t="shared" si="42"/>
        <v>[mɜ]</v>
      </c>
      <c r="P160" s="3" cm="1">
        <f t="array" ref="P160">SUM(_xlfn._xlws.FILTER($H$2:$H$2454,_xlfn.MAP($N$2:$N$2454,_xlfn.LAMBDA(_xlpm.x,_xlpm.x=$N160))))</f>
        <v>1.9803548795944235E-3</v>
      </c>
      <c r="Q160" s="4">
        <f t="shared" si="43"/>
        <v>3.9999999999999994E-2</v>
      </c>
      <c r="R160" s="6" cm="1">
        <f t="array" ref="R160">SUM(_xlfn._xlws.FILTER($H$2:$H$2454,_xlfn.MAP($O$2:$O$2454,_xlfn.LAMBDA(_xlpm.x,_xlpm.x=$O160))))</f>
        <v>3.1685678073510771E-4</v>
      </c>
      <c r="S160" s="4">
        <f t="shared" si="44"/>
        <v>0.25</v>
      </c>
      <c r="T160" s="4">
        <f t="shared" si="45"/>
        <v>1.2499180453718143E-2</v>
      </c>
      <c r="U160" s="4">
        <f t="shared" si="46"/>
        <v>6.8965517241379309E-2</v>
      </c>
      <c r="V160" s="4">
        <f t="shared" si="47"/>
        <v>-0.79588001734407532</v>
      </c>
      <c r="W160" s="4" t="s">
        <v>5111</v>
      </c>
      <c r="X160" s="2" cm="1">
        <f t="array" ref="X160">SUM(_xlfn._xlws.FILTER($F$2:$F$2454,_xlfn.MAP($W$2:$W$2454,_xlfn.LAMBDA(_xlpm.x,_xlpm.x=$W160))))</f>
        <v>566</v>
      </c>
      <c r="Y160" s="11">
        <f t="shared" si="48"/>
        <v>1.7667844522968198E-3</v>
      </c>
      <c r="Z160" s="4" t="s">
        <v>5112</v>
      </c>
      <c r="AA160" s="2" cm="1">
        <f t="array" ref="AA160">SUM(_xlfn._xlws.FILTER($F$2:$F$2454,_xlfn.MAP($Z$2:$Z$2454,_xlfn.LAMBDA(_xlpm.x,_xlpm.x=$Z160))))</f>
        <v>192</v>
      </c>
      <c r="AB160" s="11">
        <f t="shared" si="49"/>
        <v>5.208333333333333E-3</v>
      </c>
      <c r="AC160" s="11">
        <f t="shared" si="50"/>
        <v>-0.46951520248472178</v>
      </c>
      <c r="AG160" s="2"/>
      <c r="AL160" s="2"/>
      <c r="AM160" s="2"/>
    </row>
    <row r="161" spans="1:39">
      <c r="A161" s="1" t="str">
        <f t="shared" si="34"/>
        <v>~po~ : [pɔ]</v>
      </c>
      <c r="B161" s="1">
        <f>_xlfn.LET(_xlpm.d,$G161,_xlpm.k,_xlfn.CONCAT(LEFT(TRIM(B$1),1),"*"),COUNTIF(_xlpm.d,_xlpm.k))</f>
        <v>0</v>
      </c>
      <c r="C161" s="1">
        <f>_xlfn.LET(_xlpm.d,$G161,_xlpm.k,_xlfn.CONCAT(LEFT(TRIM(C$1),1),"*"),COUNTIF(_xlpm.d,_xlpm.k))</f>
        <v>0</v>
      </c>
      <c r="D161" s="1">
        <f>_xlfn.LET(_xlpm.d,$G161,_xlpm.k,_xlfn.CONCAT(LEFT(TRIM(D$1),1),"*"),COUNTIF(_xlpm.d,_xlpm.k))</f>
        <v>0</v>
      </c>
      <c r="E161" s="1">
        <f t="shared" si="35"/>
        <v>0.77815125038364352</v>
      </c>
      <c r="F161" s="7">
        <v>5</v>
      </c>
      <c r="G161" s="9" t="s">
        <v>1319</v>
      </c>
      <c r="H161" s="4" cm="1">
        <f t="array" ref="H161">F161/freq.sum.r6e</f>
        <v>3.9607097591888465E-4</v>
      </c>
      <c r="I161" s="4" t="str">
        <f t="shared" si="36"/>
        <v>pɔ</v>
      </c>
      <c r="J161" s="4" t="str">
        <f t="shared" si="37"/>
        <v>po</v>
      </c>
      <c r="K161" s="10">
        <f t="shared" si="38"/>
        <v>2</v>
      </c>
      <c r="L161" s="1">
        <f t="shared" si="39"/>
        <v>2</v>
      </c>
      <c r="M161" s="10">
        <f t="shared" si="40"/>
        <v>2</v>
      </c>
      <c r="N161" s="1" t="str">
        <f t="shared" si="41"/>
        <v>~po~</v>
      </c>
      <c r="O161" s="1" t="str">
        <f t="shared" si="42"/>
        <v>[pɔ]</v>
      </c>
      <c r="P161" s="3" cm="1">
        <f t="array" ref="P161">SUM(_xlfn._xlws.FILTER($H$2:$H$2454,_xlfn.MAP($N$2:$N$2454,_xlfn.LAMBDA(_xlpm.x,_xlpm.x=$N161))))</f>
        <v>4.4359949302915083E-3</v>
      </c>
      <c r="Q161" s="4">
        <f t="shared" si="43"/>
        <v>8.9285714285714288E-2</v>
      </c>
      <c r="R161" s="6" cm="1">
        <f t="array" ref="R161">SUM(_xlfn._xlws.FILTER($H$2:$H$2454,_xlfn.MAP($O$2:$O$2454,_xlfn.LAMBDA(_xlpm.x,_xlpm.x=$O161))))</f>
        <v>7.1292775665399231E-4</v>
      </c>
      <c r="S161" s="4">
        <f t="shared" si="44"/>
        <v>0.55555555555555558</v>
      </c>
      <c r="T161" s="4">
        <f t="shared" si="45"/>
        <v>7.2075959239664561E-2</v>
      </c>
      <c r="U161" s="4">
        <f t="shared" si="46"/>
        <v>0.15384615384615385</v>
      </c>
      <c r="V161" s="4">
        <f t="shared" si="47"/>
        <v>-0.79394551756687559</v>
      </c>
      <c r="W161" s="4" t="s">
        <v>5119</v>
      </c>
      <c r="X161" s="2" cm="1">
        <f t="array" ref="X161">SUM(_xlfn._xlws.FILTER($F$2:$F$2454,_xlfn.MAP($W$2:$W$2454,_xlfn.LAMBDA(_xlpm.x,_xlpm.x=$W161))))</f>
        <v>1157</v>
      </c>
      <c r="Y161" s="11">
        <f t="shared" si="48"/>
        <v>4.3215211754537601E-3</v>
      </c>
      <c r="Z161" s="4" t="s">
        <v>5107</v>
      </c>
      <c r="AA161" s="2" cm="1">
        <f t="array" ref="AA161">SUM(_xlfn._xlws.FILTER($F$2:$F$2454,_xlfn.MAP($Z$2:$Z$2454,_xlfn.LAMBDA(_xlpm.x,_xlpm.x=$Z161))))</f>
        <v>293</v>
      </c>
      <c r="AB161" s="11">
        <f t="shared" si="49"/>
        <v>1.7064846416382253E-2</v>
      </c>
      <c r="AC161" s="11">
        <f t="shared" si="50"/>
        <v>-0.59646573859764007</v>
      </c>
      <c r="AG161" s="2"/>
      <c r="AL161" s="2"/>
      <c r="AM161" s="2"/>
    </row>
    <row r="162" spans="1:39">
      <c r="A162" s="1" t="str">
        <f t="shared" si="34"/>
        <v>~di~ : [daɪ]</v>
      </c>
      <c r="B162" s="1">
        <f>_xlfn.LET(_xlpm.d,$G162,_xlpm.k,_xlfn.CONCAT(LEFT(TRIM(B$1),1),"*"),COUNTIF(_xlpm.d,_xlpm.k))</f>
        <v>0</v>
      </c>
      <c r="C162" s="1">
        <f>_xlfn.LET(_xlpm.d,$G162,_xlpm.k,_xlfn.CONCAT(LEFT(TRIM(C$1),1),"*"),COUNTIF(_xlpm.d,_xlpm.k))</f>
        <v>0</v>
      </c>
      <c r="D162" s="1">
        <f>_xlfn.LET(_xlpm.d,$G162,_xlpm.k,_xlfn.CONCAT(LEFT(TRIM(D$1),1),"*"),COUNTIF(_xlpm.d,_xlpm.k))</f>
        <v>0</v>
      </c>
      <c r="E162" s="1">
        <f t="shared" si="35"/>
        <v>1.1461280356782377</v>
      </c>
      <c r="F162" s="7">
        <v>13</v>
      </c>
      <c r="G162" s="9" t="s">
        <v>1286</v>
      </c>
      <c r="H162" s="4" cm="1">
        <f t="array" ref="H162">F162/freq.sum.r6e</f>
        <v>1.0297845373891002E-3</v>
      </c>
      <c r="I162" s="4" t="str">
        <f t="shared" si="36"/>
        <v>daɪ</v>
      </c>
      <c r="J162" s="4" t="str">
        <f t="shared" si="37"/>
        <v>di</v>
      </c>
      <c r="K162" s="10">
        <f t="shared" si="38"/>
        <v>3</v>
      </c>
      <c r="L162" s="1">
        <f t="shared" si="39"/>
        <v>2</v>
      </c>
      <c r="M162" s="10">
        <f t="shared" si="40"/>
        <v>3</v>
      </c>
      <c r="N162" s="1" t="str">
        <f t="shared" si="41"/>
        <v>~di~</v>
      </c>
      <c r="O162" s="1" t="str">
        <f t="shared" si="42"/>
        <v>[daɪ]</v>
      </c>
      <c r="P162" s="3" cm="1">
        <f t="array" ref="P162">SUM(_xlfn._xlws.FILTER($H$2:$H$2454,_xlfn.MAP($N$2:$N$2454,_xlfn.LAMBDA(_xlpm.x,_xlpm.x=$N162))))</f>
        <v>8.2382762991128015E-3</v>
      </c>
      <c r="Q162" s="4">
        <f t="shared" si="43"/>
        <v>0.125</v>
      </c>
      <c r="R162" s="6" cm="1">
        <f t="array" ref="R162">SUM(_xlfn._xlws.FILTER($H$2:$H$2454,_xlfn.MAP($O$2:$O$2454,_xlfn.LAMBDA(_xlpm.x,_xlpm.x=$O162))))</f>
        <v>1.3466413181242077E-3</v>
      </c>
      <c r="S162" s="4">
        <f t="shared" si="44"/>
        <v>0.76470588235294124</v>
      </c>
      <c r="T162" s="4">
        <f t="shared" si="45"/>
        <v>0.17213914933685057</v>
      </c>
      <c r="U162" s="4">
        <f t="shared" si="46"/>
        <v>0.21487603305785125</v>
      </c>
      <c r="V162" s="4">
        <f t="shared" si="47"/>
        <v>-0.78658441792050648</v>
      </c>
      <c r="W162" s="4" t="s">
        <v>5110</v>
      </c>
      <c r="X162" s="2" cm="1">
        <f t="array" ref="X162">SUM(_xlfn._xlws.FILTER($F$2:$F$2454,_xlfn.MAP($W$2:$W$2454,_xlfn.LAMBDA(_xlpm.x,_xlpm.x=$W162))))</f>
        <v>1594</v>
      </c>
      <c r="Y162" s="11">
        <f t="shared" si="48"/>
        <v>8.1555834378920951E-3</v>
      </c>
      <c r="Z162" s="4" t="s">
        <v>5106</v>
      </c>
      <c r="AA162" s="2" cm="1">
        <f t="array" ref="AA162">SUM(_xlfn._xlws.FILTER($F$2:$F$2454,_xlfn.MAP($Z$2:$Z$2454,_xlfn.LAMBDA(_xlpm.x,_xlpm.x=$Z162))))</f>
        <v>397</v>
      </c>
      <c r="AB162" s="11">
        <f t="shared" si="49"/>
        <v>3.2745591939546598E-2</v>
      </c>
      <c r="AC162" s="11">
        <f t="shared" si="50"/>
        <v>-0.60369781029697844</v>
      </c>
      <c r="AG162" s="2"/>
      <c r="AL162" s="2"/>
      <c r="AM162" s="2"/>
    </row>
    <row r="163" spans="1:39">
      <c r="A163" s="1" t="str">
        <f t="shared" si="34"/>
        <v>~ne~ : [ni]</v>
      </c>
      <c r="B163" s="1">
        <f>_xlfn.LET(_xlpm.d,$G163,_xlpm.k,_xlfn.CONCAT(LEFT(TRIM(B$1),1),"*"),COUNTIF(_xlpm.d,_xlpm.k))</f>
        <v>0</v>
      </c>
      <c r="C163" s="1">
        <f>_xlfn.LET(_xlpm.d,$G163,_xlpm.k,_xlfn.CONCAT(LEFT(TRIM(C$1),1),"*"),COUNTIF(_xlpm.d,_xlpm.k))</f>
        <v>0</v>
      </c>
      <c r="D163" s="1">
        <f>_xlfn.LET(_xlpm.d,$G163,_xlpm.k,_xlfn.CONCAT(LEFT(TRIM(D$1),1),"*"),COUNTIF(_xlpm.d,_xlpm.k))</f>
        <v>1</v>
      </c>
      <c r="E163" s="1">
        <f t="shared" si="35"/>
        <v>0.30102999566398114</v>
      </c>
      <c r="F163" s="7">
        <v>1</v>
      </c>
      <c r="G163" s="9" t="s">
        <v>181</v>
      </c>
      <c r="H163" s="4" cm="1">
        <f t="array" ref="H163">F163/freq.sum.r6e</f>
        <v>7.9214195183776928E-5</v>
      </c>
      <c r="I163" s="4" t="str">
        <f t="shared" si="36"/>
        <v>ni</v>
      </c>
      <c r="J163" s="4" t="str">
        <f t="shared" si="37"/>
        <v>ne</v>
      </c>
      <c r="K163" s="10">
        <f t="shared" si="38"/>
        <v>2</v>
      </c>
      <c r="L163" s="1">
        <f t="shared" si="39"/>
        <v>2</v>
      </c>
      <c r="M163" s="10">
        <f t="shared" si="40"/>
        <v>2</v>
      </c>
      <c r="N163" s="1" t="str">
        <f t="shared" si="41"/>
        <v>~ne~</v>
      </c>
      <c r="O163" s="1" t="str">
        <f t="shared" si="42"/>
        <v>[ni]</v>
      </c>
      <c r="P163" s="3" cm="1">
        <f t="array" ref="P163">SUM(_xlfn._xlws.FILTER($H$2:$H$2454,_xlfn.MAP($N$2:$N$2454,_xlfn.LAMBDA(_xlpm.x,_xlpm.x=$N163))))</f>
        <v>8.7135614702154619E-3</v>
      </c>
      <c r="Q163" s="4">
        <f t="shared" si="43"/>
        <v>9.0909090909090905E-3</v>
      </c>
      <c r="R163" s="6" cm="1">
        <f t="array" ref="R163">SUM(_xlfn._xlws.FILTER($H$2:$H$2454,_xlfn.MAP($O$2:$O$2454,_xlfn.LAMBDA(_xlpm.x,_xlpm.x=$O163))))</f>
        <v>1.4258555133079846E-3</v>
      </c>
      <c r="S163" s="4">
        <f t="shared" si="44"/>
        <v>5.5555555555555559E-2</v>
      </c>
      <c r="T163" s="4">
        <f t="shared" si="45"/>
        <v>2.831845571545517E-3</v>
      </c>
      <c r="U163" s="4">
        <f t="shared" si="46"/>
        <v>1.5625E-2</v>
      </c>
      <c r="V163" s="4">
        <f t="shared" si="47"/>
        <v>-0.78612018005491902</v>
      </c>
      <c r="W163" s="4" t="s">
        <v>5121</v>
      </c>
      <c r="X163" s="2" cm="1">
        <f t="array" ref="X163">SUM(_xlfn._xlws.FILTER($F$2:$F$2454,_xlfn.MAP($W$2:$W$2454,_xlfn.LAMBDA(_xlpm.x,_xlpm.x=$W163))))</f>
        <v>2896</v>
      </c>
      <c r="Y163" s="11">
        <f t="shared" si="48"/>
        <v>3.453038674033149E-4</v>
      </c>
      <c r="Z163" s="4" t="s">
        <v>5110</v>
      </c>
      <c r="AA163" s="2" cm="1">
        <f t="array" ref="AA163">SUM(_xlfn._xlws.FILTER($F$2:$F$2454,_xlfn.MAP($Z$2:$Z$2454,_xlfn.LAMBDA(_xlpm.x,_xlpm.x=$Z163))))</f>
        <v>354</v>
      </c>
      <c r="AB163" s="11">
        <f t="shared" si="49"/>
        <v>2.8248587570621469E-3</v>
      </c>
      <c r="AC163" s="11">
        <f t="shared" si="50"/>
        <v>-0.91279529549932148</v>
      </c>
      <c r="AG163" s="2"/>
      <c r="AL163" s="2"/>
      <c r="AM163" s="2"/>
    </row>
    <row r="164" spans="1:39">
      <c r="A164" s="1" t="str">
        <f t="shared" si="34"/>
        <v>~mo~ : [mu]</v>
      </c>
      <c r="B164" s="1">
        <f>_xlfn.LET(_xlpm.d,$G164,_xlpm.k,_xlfn.CONCAT(LEFT(TRIM(B$1),1),"*"),COUNTIF(_xlpm.d,_xlpm.k))</f>
        <v>0</v>
      </c>
      <c r="C164" s="1">
        <f>_xlfn.LET(_xlpm.d,$G164,_xlpm.k,_xlfn.CONCAT(LEFT(TRIM(C$1),1),"*"),COUNTIF(_xlpm.d,_xlpm.k))</f>
        <v>1</v>
      </c>
      <c r="D164" s="1">
        <f>_xlfn.LET(_xlpm.d,$G164,_xlpm.k,_xlfn.CONCAT(LEFT(TRIM(D$1),1),"*"),COUNTIF(_xlpm.d,_xlpm.k))</f>
        <v>0</v>
      </c>
      <c r="E164" s="1">
        <f t="shared" si="35"/>
        <v>0.8450980400142567</v>
      </c>
      <c r="F164" s="7">
        <v>6</v>
      </c>
      <c r="G164" s="9" t="s">
        <v>160</v>
      </c>
      <c r="H164" s="4" cm="1">
        <f t="array" ref="H164">F164/freq.sum.r6e</f>
        <v>4.7528517110266159E-4</v>
      </c>
      <c r="I164" s="4" t="str">
        <f t="shared" si="36"/>
        <v>mu</v>
      </c>
      <c r="J164" s="4" t="str">
        <f t="shared" si="37"/>
        <v>mo</v>
      </c>
      <c r="K164" s="10">
        <f t="shared" si="38"/>
        <v>2</v>
      </c>
      <c r="L164" s="1">
        <f t="shared" si="39"/>
        <v>2</v>
      </c>
      <c r="M164" s="10">
        <f t="shared" si="40"/>
        <v>2</v>
      </c>
      <c r="N164" s="1" t="str">
        <f t="shared" si="41"/>
        <v>~mo~</v>
      </c>
      <c r="O164" s="1" t="str">
        <f t="shared" si="42"/>
        <v>[mu]</v>
      </c>
      <c r="P164" s="3" cm="1">
        <f t="array" ref="P164">SUM(_xlfn._xlws.FILTER($H$2:$H$2454,_xlfn.MAP($N$2:$N$2454,_xlfn.LAMBDA(_xlpm.x,_xlpm.x=$N164))))</f>
        <v>4.356780735107731E-3</v>
      </c>
      <c r="Q164" s="4">
        <f t="shared" si="43"/>
        <v>0.1090909090909091</v>
      </c>
      <c r="R164" s="6" cm="1">
        <f t="array" ref="R164">SUM(_xlfn._xlws.FILTER($H$2:$H$2454,_xlfn.MAP($O$2:$O$2454,_xlfn.LAMBDA(_xlpm.x,_xlpm.x=$O164))))</f>
        <v>7.1292775665399242E-4</v>
      </c>
      <c r="S164" s="4">
        <f t="shared" si="44"/>
        <v>0.66666666666666663</v>
      </c>
      <c r="T164" s="4">
        <f t="shared" si="45"/>
        <v>9.5399947245424027E-2</v>
      </c>
      <c r="U164" s="4">
        <f t="shared" si="46"/>
        <v>0.1875</v>
      </c>
      <c r="V164" s="4">
        <f t="shared" si="47"/>
        <v>-0.7861201800549189</v>
      </c>
      <c r="W164" s="4" t="s">
        <v>5119</v>
      </c>
      <c r="X164" s="2" cm="1">
        <f t="array" ref="X164">SUM(_xlfn._xlws.FILTER($F$2:$F$2454,_xlfn.MAP($W$2:$W$2454,_xlfn.LAMBDA(_xlpm.x,_xlpm.x=$W164))))</f>
        <v>1157</v>
      </c>
      <c r="Y164" s="11">
        <f t="shared" si="48"/>
        <v>5.1858254105445114E-3</v>
      </c>
      <c r="Z164" s="4" t="s">
        <v>5111</v>
      </c>
      <c r="AA164" s="2" cm="1">
        <f t="array" ref="AA164">SUM(_xlfn._xlws.FILTER($F$2:$F$2454,_xlfn.MAP($Z$2:$Z$2454,_xlfn.LAMBDA(_xlpm.x,_xlpm.x=$Z164))))</f>
        <v>254</v>
      </c>
      <c r="AB164" s="11">
        <f t="shared" si="49"/>
        <v>2.3622047244094488E-2</v>
      </c>
      <c r="AC164" s="11">
        <f t="shared" si="50"/>
        <v>-0.65849964233181157</v>
      </c>
      <c r="AG164" s="2"/>
      <c r="AL164" s="2"/>
      <c r="AM164" s="2"/>
    </row>
    <row r="165" spans="1:39">
      <c r="A165" s="1" t="str">
        <f t="shared" si="34"/>
        <v>~pi~ : [paɪ]</v>
      </c>
      <c r="B165" s="1">
        <f>_xlfn.LET(_xlpm.d,$G165,_xlpm.k,_xlfn.CONCAT(LEFT(TRIM(B$1),1),"*"),COUNTIF(_xlpm.d,_xlpm.k))</f>
        <v>0</v>
      </c>
      <c r="C165" s="1">
        <f>_xlfn.LET(_xlpm.d,$G165,_xlpm.k,_xlfn.CONCAT(LEFT(TRIM(C$1),1),"*"),COUNTIF(_xlpm.d,_xlpm.k))</f>
        <v>0</v>
      </c>
      <c r="D165" s="1">
        <f>_xlfn.LET(_xlpm.d,$G165,_xlpm.k,_xlfn.CONCAT(LEFT(TRIM(D$1),1),"*"),COUNTIF(_xlpm.d,_xlpm.k))</f>
        <v>0</v>
      </c>
      <c r="E165" s="1">
        <f t="shared" si="35"/>
        <v>0.77815125038364352</v>
      </c>
      <c r="F165" s="7">
        <v>5</v>
      </c>
      <c r="G165" s="9" t="s">
        <v>1158</v>
      </c>
      <c r="H165" s="4" cm="1">
        <f t="array" ref="H165">F165/freq.sum.r6e</f>
        <v>3.9607097591888465E-4</v>
      </c>
      <c r="I165" s="4" t="str">
        <f t="shared" si="36"/>
        <v>paɪ</v>
      </c>
      <c r="J165" s="4" t="str">
        <f t="shared" si="37"/>
        <v>pi</v>
      </c>
      <c r="K165" s="10">
        <f t="shared" si="38"/>
        <v>3</v>
      </c>
      <c r="L165" s="1">
        <f t="shared" si="39"/>
        <v>2</v>
      </c>
      <c r="M165" s="10">
        <f t="shared" si="40"/>
        <v>3</v>
      </c>
      <c r="N165" s="1" t="str">
        <f t="shared" si="41"/>
        <v>~pi~</v>
      </c>
      <c r="O165" s="1" t="str">
        <f t="shared" si="42"/>
        <v>[paɪ]</v>
      </c>
      <c r="P165" s="3" cm="1">
        <f t="array" ref="P165">SUM(_xlfn._xlws.FILTER($H$2:$H$2454,_xlfn.MAP($N$2:$N$2454,_xlfn.LAMBDA(_xlpm.x,_xlpm.x=$N165))))</f>
        <v>2.8517110266159697E-3</v>
      </c>
      <c r="Q165" s="4">
        <f t="shared" si="43"/>
        <v>0.13888888888888887</v>
      </c>
      <c r="R165" s="6" cm="1">
        <f t="array" ref="R165">SUM(_xlfn._xlws.FILTER($H$2:$H$2454,_xlfn.MAP($O$2:$O$2454,_xlfn.LAMBDA(_xlpm.x,_xlpm.x=$O165))))</f>
        <v>4.7528517110266159E-4</v>
      </c>
      <c r="S165" s="4">
        <f t="shared" si="44"/>
        <v>0.83333333333333326</v>
      </c>
      <c r="T165" s="4">
        <f t="shared" si="45"/>
        <v>0.12950104353684139</v>
      </c>
      <c r="U165" s="4">
        <f t="shared" si="46"/>
        <v>0.23809523809523808</v>
      </c>
      <c r="V165" s="4">
        <f t="shared" si="47"/>
        <v>-0.77815125038364363</v>
      </c>
      <c r="W165" s="4" t="s">
        <v>5110</v>
      </c>
      <c r="X165" s="2" cm="1">
        <f t="array" ref="X165">SUM(_xlfn._xlws.FILTER($F$2:$F$2454,_xlfn.MAP($W$2:$W$2454,_xlfn.LAMBDA(_xlpm.x,_xlpm.x=$W165))))</f>
        <v>1594</v>
      </c>
      <c r="Y165" s="11">
        <f t="shared" si="48"/>
        <v>3.1367628607277291E-3</v>
      </c>
      <c r="Z165" s="4" t="s">
        <v>5106</v>
      </c>
      <c r="AA165" s="2" cm="1">
        <f t="array" ref="AA165">SUM(_xlfn._xlws.FILTER($F$2:$F$2454,_xlfn.MAP($Z$2:$Z$2454,_xlfn.LAMBDA(_xlpm.x,_xlpm.x=$Z165))))</f>
        <v>397</v>
      </c>
      <c r="AB165" s="11">
        <f t="shared" si="49"/>
        <v>1.2594458438287154E-2</v>
      </c>
      <c r="AC165" s="11">
        <f t="shared" si="50"/>
        <v>-0.60369781029697844</v>
      </c>
      <c r="AG165" s="2"/>
      <c r="AL165" s="2"/>
      <c r="AM165" s="2"/>
    </row>
    <row r="166" spans="1:39">
      <c r="A166" s="1" t="str">
        <f t="shared" si="34"/>
        <v>~ge~ : [ɡɛ]</v>
      </c>
      <c r="B166" s="1">
        <f>_xlfn.LET(_xlpm.d,$G166,_xlpm.k,_xlfn.CONCAT(LEFT(TRIM(B$1),1),"*"),COUNTIF(_xlpm.d,_xlpm.k))</f>
        <v>0</v>
      </c>
      <c r="C166" s="1">
        <f>_xlfn.LET(_xlpm.d,$G166,_xlpm.k,_xlfn.CONCAT(LEFT(TRIM(C$1),1),"*"),COUNTIF(_xlpm.d,_xlpm.k))</f>
        <v>0</v>
      </c>
      <c r="D166" s="1">
        <f>_xlfn.LET(_xlpm.d,$G166,_xlpm.k,_xlfn.CONCAT(LEFT(TRIM(D$1),1),"*"),COUNTIF(_xlpm.d,_xlpm.k))</f>
        <v>0</v>
      </c>
      <c r="E166" s="1">
        <f t="shared" si="35"/>
        <v>0.8450980400142567</v>
      </c>
      <c r="F166" s="7">
        <v>6</v>
      </c>
      <c r="G166" s="9" t="s">
        <v>1293</v>
      </c>
      <c r="H166" s="4" cm="1">
        <f t="array" ref="H166">F166/freq.sum.r6e</f>
        <v>4.7528517110266159E-4</v>
      </c>
      <c r="I166" s="1" t="str">
        <f t="shared" si="36"/>
        <v>ɡɛ</v>
      </c>
      <c r="J166" s="1" t="str">
        <f t="shared" si="37"/>
        <v>ge</v>
      </c>
      <c r="K166" s="10">
        <f t="shared" si="38"/>
        <v>2</v>
      </c>
      <c r="L166" s="1">
        <f t="shared" si="39"/>
        <v>2</v>
      </c>
      <c r="M166" s="10">
        <f t="shared" si="40"/>
        <v>2</v>
      </c>
      <c r="N166" s="1" t="str">
        <f t="shared" si="41"/>
        <v>~ge~</v>
      </c>
      <c r="O166" s="1" t="str">
        <f t="shared" si="42"/>
        <v>[ɡɛ]</v>
      </c>
      <c r="P166" s="3" cm="1">
        <f t="array" ref="P166">SUM(_xlfn._xlws.FILTER($H$2:$H$2454,_xlfn.MAP($N$2:$N$2454,_xlfn.LAMBDA(_xlpm.x,_xlpm.x=$N166))))</f>
        <v>5.1489226869455007E-3</v>
      </c>
      <c r="Q166" s="4">
        <f t="shared" si="43"/>
        <v>9.2307692307692313E-2</v>
      </c>
      <c r="R166" s="6" cm="1">
        <f t="array" ref="R166">SUM(_xlfn._xlws.FILTER($H$2:$H$2454,_xlfn.MAP($O$2:$O$2454,_xlfn.LAMBDA(_xlpm.x,_xlpm.x=$O166))))</f>
        <v>8.7135614702154619E-4</v>
      </c>
      <c r="S166" s="4">
        <f t="shared" si="44"/>
        <v>0.54545454545454553</v>
      </c>
      <c r="T166" s="4">
        <f t="shared" si="45"/>
        <v>8.0336797680357092E-2</v>
      </c>
      <c r="U166" s="4">
        <f t="shared" si="46"/>
        <v>0.15789473684210528</v>
      </c>
      <c r="V166" s="4">
        <f t="shared" si="47"/>
        <v>-0.77152067148463055</v>
      </c>
      <c r="W166" s="4" t="s">
        <v>5121</v>
      </c>
      <c r="X166" s="2" cm="1">
        <f t="array" ref="X166">SUM(_xlfn._xlws.FILTER($F$2:$F$2454,_xlfn.MAP($W$2:$W$2454,_xlfn.LAMBDA(_xlpm.x,_xlpm.x=$W166))))</f>
        <v>2896</v>
      </c>
      <c r="Y166" s="11">
        <f t="shared" si="48"/>
        <v>2.0718232044198894E-3</v>
      </c>
      <c r="Z166" s="4" t="s">
        <v>5104</v>
      </c>
      <c r="AA166" s="2" cm="1">
        <f t="array" ref="AA166">SUM(_xlfn._xlws.FILTER($F$2:$F$2454,_xlfn.MAP($Z$2:$Z$2454,_xlfn.LAMBDA(_xlpm.x,_xlpm.x=$Z166))))</f>
        <v>883</v>
      </c>
      <c r="AB166" s="11">
        <f t="shared" si="49"/>
        <v>6.7950169875424689E-3</v>
      </c>
      <c r="AC166" s="11">
        <f t="shared" si="50"/>
        <v>-0.51583785394754067</v>
      </c>
      <c r="AG166" s="2"/>
      <c r="AL166" s="2"/>
      <c r="AM166" s="2"/>
    </row>
    <row r="167" spans="1:39">
      <c r="A167" s="1" t="str">
        <f t="shared" si="34"/>
        <v>~nt~ : [ntɪ]</v>
      </c>
      <c r="B167" s="1">
        <f>_xlfn.LET(_xlpm.d,$G167,_xlpm.k,_xlfn.CONCAT(LEFT(TRIM(B$1),1),"*"),COUNTIF(_xlpm.d,_xlpm.k))</f>
        <v>0</v>
      </c>
      <c r="C167" s="1">
        <f>_xlfn.LET(_xlpm.d,$G167,_xlpm.k,_xlfn.CONCAT(LEFT(TRIM(C$1),1),"*"),COUNTIF(_xlpm.d,_xlpm.k))</f>
        <v>0</v>
      </c>
      <c r="D167" s="1">
        <f>_xlfn.LET(_xlpm.d,$G167,_xlpm.k,_xlfn.CONCAT(LEFT(TRIM(D$1),1),"*"),COUNTIF(_xlpm.d,_xlpm.k))</f>
        <v>1</v>
      </c>
      <c r="E167" s="1">
        <f t="shared" si="35"/>
        <v>0.30102999566398114</v>
      </c>
      <c r="F167" s="7">
        <v>1</v>
      </c>
      <c r="G167" s="9" t="s">
        <v>1866</v>
      </c>
      <c r="H167" s="4" cm="1">
        <f t="array" ref="H167">F167/freq.sum.r6e</f>
        <v>7.9214195183776928E-5</v>
      </c>
      <c r="I167" s="4" t="str">
        <f t="shared" si="36"/>
        <v>ntɪ</v>
      </c>
      <c r="J167" s="4" t="str">
        <f t="shared" si="37"/>
        <v>nt</v>
      </c>
      <c r="K167" s="10">
        <f t="shared" si="38"/>
        <v>3</v>
      </c>
      <c r="L167" s="1">
        <f t="shared" si="39"/>
        <v>2</v>
      </c>
      <c r="M167" s="10">
        <f t="shared" si="40"/>
        <v>3</v>
      </c>
      <c r="N167" s="1" t="str">
        <f t="shared" si="41"/>
        <v>~nt~</v>
      </c>
      <c r="O167" s="1" t="str">
        <f t="shared" si="42"/>
        <v>[ntɪ]</v>
      </c>
      <c r="P167" s="3" cm="1">
        <f t="array" ref="P167">SUM(_xlfn._xlws.FILTER($H$2:$H$2454,_xlfn.MAP($N$2:$N$2454,_xlfn.LAMBDA(_xlpm.x,_xlpm.x=$N167))))</f>
        <v>9.7433460076045628E-3</v>
      </c>
      <c r="Q167" s="4">
        <f t="shared" si="43"/>
        <v>8.1300813008130073E-3</v>
      </c>
      <c r="R167" s="6" cm="1">
        <f t="array" ref="R167">SUM(_xlfn._xlws.FILTER($H$2:$H$2454,_xlfn.MAP($O$2:$O$2454,_xlfn.LAMBDA(_xlpm.x,_xlpm.x=$O167))))</f>
        <v>1.6634980988593155E-3</v>
      </c>
      <c r="S167" s="4">
        <f t="shared" si="44"/>
        <v>4.7619047619047616E-2</v>
      </c>
      <c r="T167" s="4">
        <f t="shared" si="45"/>
        <v>2.9223741302017311E-3</v>
      </c>
      <c r="U167" s="4">
        <f t="shared" si="46"/>
        <v>1.3888888888888886E-2</v>
      </c>
      <c r="V167" s="4">
        <f t="shared" si="47"/>
        <v>-0.76768581670547875</v>
      </c>
      <c r="W167" s="4"/>
      <c r="X167" s="2" cm="1">
        <f t="array" ref="X167">SUM(_xlfn._xlws.FILTER($F$2:$F$2454,_xlfn.MAP($W$2:$W$2454,_xlfn.LAMBDA(_xlpm.x,_xlpm.x=$W167))))</f>
        <v>2988</v>
      </c>
      <c r="Y167" s="11">
        <f t="shared" si="48"/>
        <v>3.3467202141900936E-4</v>
      </c>
      <c r="Z167" s="4" t="s">
        <v>5102</v>
      </c>
      <c r="AA167" s="2" cm="1">
        <f t="array" ref="AA167">SUM(_xlfn._xlws.FILTER($F$2:$F$2454,_xlfn.MAP($Z$2:$Z$2454,_xlfn.LAMBDA(_xlpm.x,_xlpm.x=$Z167))))</f>
        <v>1794</v>
      </c>
      <c r="AB167" s="11">
        <f t="shared" si="49"/>
        <v>5.5741360089186175E-4</v>
      </c>
      <c r="AC167" s="11">
        <f t="shared" si="50"/>
        <v>-0.22155815443528787</v>
      </c>
      <c r="AG167" s="2"/>
      <c r="AL167" s="2"/>
      <c r="AM167" s="2"/>
    </row>
    <row r="168" spans="1:39">
      <c r="A168" s="1" t="str">
        <f t="shared" si="34"/>
        <v>~to~ : [toʊ]</v>
      </c>
      <c r="B168" s="1">
        <f>_xlfn.LET(_xlpm.d,$G168,_xlpm.k,_xlfn.CONCAT(LEFT(TRIM(B$1),1),"*"),COUNTIF(_xlpm.d,_xlpm.k))</f>
        <v>0</v>
      </c>
      <c r="C168" s="1">
        <f>_xlfn.LET(_xlpm.d,$G168,_xlpm.k,_xlfn.CONCAT(LEFT(TRIM(C$1),1),"*"),COUNTIF(_xlpm.d,_xlpm.k))</f>
        <v>0</v>
      </c>
      <c r="D168" s="1">
        <f>_xlfn.LET(_xlpm.d,$G168,_xlpm.k,_xlfn.CONCAT(LEFT(TRIM(D$1),1),"*"),COUNTIF(_xlpm.d,_xlpm.k))</f>
        <v>0</v>
      </c>
      <c r="E168" s="1">
        <f t="shared" si="35"/>
        <v>0.8450980400142567</v>
      </c>
      <c r="F168" s="7">
        <v>6</v>
      </c>
      <c r="G168" s="9" t="s">
        <v>1107</v>
      </c>
      <c r="H168" s="4" cm="1">
        <f t="array" ref="H168">F168/freq.sum.r6e</f>
        <v>4.7528517110266159E-4</v>
      </c>
      <c r="I168" s="1" t="str">
        <f t="shared" si="36"/>
        <v>toʊ</v>
      </c>
      <c r="J168" s="1" t="str">
        <f t="shared" si="37"/>
        <v>to</v>
      </c>
      <c r="K168" s="10">
        <f t="shared" si="38"/>
        <v>3</v>
      </c>
      <c r="L168" s="1">
        <f t="shared" si="39"/>
        <v>2</v>
      </c>
      <c r="M168" s="10">
        <f t="shared" si="40"/>
        <v>3</v>
      </c>
      <c r="N168" s="1" t="str">
        <f t="shared" si="41"/>
        <v>~to~</v>
      </c>
      <c r="O168" s="1" t="str">
        <f t="shared" si="42"/>
        <v>[toʊ]</v>
      </c>
      <c r="P168" s="3" cm="1">
        <f t="array" ref="P168">SUM(_xlfn._xlws.FILTER($H$2:$H$2454,_xlfn.MAP($N$2:$N$2454,_xlfn.LAMBDA(_xlpm.x,_xlpm.x=$N168))))</f>
        <v>3.2477820025348545E-3</v>
      </c>
      <c r="Q168" s="4">
        <f t="shared" si="43"/>
        <v>0.14634146341463414</v>
      </c>
      <c r="R168" s="6" cm="1">
        <f t="array" ref="R168">SUM(_xlfn._xlws.FILTER($H$2:$H$2454,_xlfn.MAP($O$2:$O$2454,_xlfn.LAMBDA(_xlpm.x,_xlpm.x=$O168))))</f>
        <v>5.5449936628643854E-4</v>
      </c>
      <c r="S168" s="4">
        <f t="shared" si="44"/>
        <v>0.8571428571428571</v>
      </c>
      <c r="T168" s="4">
        <f t="shared" si="45"/>
        <v>0.14767454517328152</v>
      </c>
      <c r="U168" s="4">
        <f t="shared" si="46"/>
        <v>0.25</v>
      </c>
      <c r="V168" s="4">
        <f t="shared" si="47"/>
        <v>-0.76768581670547864</v>
      </c>
      <c r="W168" s="4" t="s">
        <v>5119</v>
      </c>
      <c r="X168" s="2" cm="1">
        <f t="array" ref="X168">SUM(_xlfn._xlws.FILTER($F$2:$F$2454,_xlfn.MAP($W$2:$W$2454,_xlfn.LAMBDA(_xlpm.x,_xlpm.x=$W168))))</f>
        <v>1157</v>
      </c>
      <c r="Y168" s="11">
        <f t="shared" si="48"/>
        <v>5.1858254105445114E-3</v>
      </c>
      <c r="Z168" s="4" t="s">
        <v>5109</v>
      </c>
      <c r="AA168" s="2" cm="1">
        <f t="array" ref="AA168">SUM(_xlfn._xlws.FILTER($F$2:$F$2454,_xlfn.MAP($Z$2:$Z$2454,_xlfn.LAMBDA(_xlpm.x,_xlpm.x=$Z168))))</f>
        <v>257</v>
      </c>
      <c r="AB168" s="11">
        <f t="shared" si="49"/>
        <v>2.3346303501945526E-2</v>
      </c>
      <c r="AC168" s="11">
        <f t="shared" si="50"/>
        <v>-0.65340023562045502</v>
      </c>
      <c r="AG168" s="2"/>
      <c r="AL168" s="2"/>
      <c r="AM168" s="2"/>
    </row>
    <row r="169" spans="1:39">
      <c r="A169" s="1" t="str">
        <f t="shared" si="34"/>
        <v>~ve~ : [vɛ]</v>
      </c>
      <c r="B169" s="1">
        <f>_xlfn.LET(_xlpm.d,$G169,_xlpm.k,_xlfn.CONCAT(LEFT(TRIM(B$1),1),"*"),COUNTIF(_xlpm.d,_xlpm.k))</f>
        <v>0</v>
      </c>
      <c r="C169" s="1">
        <f>_xlfn.LET(_xlpm.d,$G169,_xlpm.k,_xlfn.CONCAT(LEFT(TRIM(C$1),1),"*"),COUNTIF(_xlpm.d,_xlpm.k))</f>
        <v>0</v>
      </c>
      <c r="D169" s="1">
        <f>_xlfn.LET(_xlpm.d,$G169,_xlpm.k,_xlfn.CONCAT(LEFT(TRIM(D$1),1),"*"),COUNTIF(_xlpm.d,_xlpm.k))</f>
        <v>0</v>
      </c>
      <c r="E169" s="1">
        <f t="shared" si="35"/>
        <v>1.3617278360175928</v>
      </c>
      <c r="F169" s="7">
        <v>22</v>
      </c>
      <c r="G169" s="9" t="s">
        <v>886</v>
      </c>
      <c r="H169" s="4" cm="1">
        <f t="array" ref="H169">F169/freq.sum.r6e</f>
        <v>1.7427122940430926E-3</v>
      </c>
      <c r="I169" s="4" t="str">
        <f t="shared" si="36"/>
        <v>vɛ</v>
      </c>
      <c r="J169" s="4" t="str">
        <f t="shared" si="37"/>
        <v>ve</v>
      </c>
      <c r="K169" s="10">
        <f t="shared" si="38"/>
        <v>2</v>
      </c>
      <c r="L169" s="1">
        <f t="shared" si="39"/>
        <v>2</v>
      </c>
      <c r="M169" s="10">
        <f t="shared" si="40"/>
        <v>2</v>
      </c>
      <c r="N169" s="1" t="str">
        <f t="shared" si="41"/>
        <v>~ve~</v>
      </c>
      <c r="O169" s="1" t="str">
        <f t="shared" si="42"/>
        <v>[vɛ]</v>
      </c>
      <c r="P169" s="3" cm="1">
        <f t="array" ref="P169">SUM(_xlfn._xlws.FILTER($H$2:$H$2454,_xlfn.MAP($N$2:$N$2454,_xlfn.LAMBDA(_xlpm.x,_xlpm.x=$N169))))</f>
        <v>1.1486058301647655E-2</v>
      </c>
      <c r="Q169" s="4">
        <f t="shared" si="43"/>
        <v>0.15172413793103448</v>
      </c>
      <c r="R169" s="6" cm="1">
        <f t="array" ref="R169">SUM(_xlfn._xlws.FILTER($H$2:$H$2454,_xlfn.MAP($O$2:$O$2454,_xlfn.LAMBDA(_xlpm.x,_xlpm.x=$O169))))</f>
        <v>1.9803548795944235E-3</v>
      </c>
      <c r="S169" s="4">
        <f t="shared" si="44"/>
        <v>0.88</v>
      </c>
      <c r="T169" s="4">
        <f t="shared" si="45"/>
        <v>0.21219436095486513</v>
      </c>
      <c r="U169" s="4">
        <f t="shared" si="46"/>
        <v>0.25882352941176473</v>
      </c>
      <c r="V169" s="4">
        <f t="shared" si="47"/>
        <v>-0.76342799356293733</v>
      </c>
      <c r="W169" s="4" t="s">
        <v>5121</v>
      </c>
      <c r="X169" s="2" cm="1">
        <f t="array" ref="X169">SUM(_xlfn._xlws.FILTER($F$2:$F$2454,_xlfn.MAP($W$2:$W$2454,_xlfn.LAMBDA(_xlpm.x,_xlpm.x=$W169))))</f>
        <v>2896</v>
      </c>
      <c r="Y169" s="11">
        <f t="shared" si="48"/>
        <v>7.5966850828729279E-3</v>
      </c>
      <c r="Z169" s="4" t="s">
        <v>5104</v>
      </c>
      <c r="AA169" s="2" cm="1">
        <f t="array" ref="AA169">SUM(_xlfn._xlws.FILTER($F$2:$F$2454,_xlfn.MAP($Z$2:$Z$2454,_xlfn.LAMBDA(_xlpm.x,_xlpm.x=$Z169))))</f>
        <v>883</v>
      </c>
      <c r="AB169" s="11">
        <f t="shared" si="49"/>
        <v>2.491506228765572E-2</v>
      </c>
      <c r="AC169" s="11">
        <f t="shared" si="50"/>
        <v>-0.51583785394754078</v>
      </c>
      <c r="AG169" s="2"/>
      <c r="AL169" s="2"/>
      <c r="AM169" s="2"/>
    </row>
    <row r="170" spans="1:39">
      <c r="A170" s="1" t="str">
        <f t="shared" si="34"/>
        <v>~ca~ : [kɛ]</v>
      </c>
      <c r="B170" s="1">
        <f>_xlfn.LET(_xlpm.d,$G170,_xlpm.k,_xlfn.CONCAT(LEFT(TRIM(B$1),1),"*"),COUNTIF(_xlpm.d,_xlpm.k))</f>
        <v>0</v>
      </c>
      <c r="C170" s="1">
        <f>_xlfn.LET(_xlpm.d,$G170,_xlpm.k,_xlfn.CONCAT(LEFT(TRIM(C$1),1),"*"),COUNTIF(_xlpm.d,_xlpm.k))</f>
        <v>0</v>
      </c>
      <c r="D170" s="1">
        <f>_xlfn.LET(_xlpm.d,$G170,_xlpm.k,_xlfn.CONCAT(LEFT(TRIM(D$1),1),"*"),COUNTIF(_xlpm.d,_xlpm.k))</f>
        <v>0</v>
      </c>
      <c r="E170" s="1">
        <f t="shared" si="35"/>
        <v>0.90308998699194343</v>
      </c>
      <c r="F170" s="7">
        <v>7</v>
      </c>
      <c r="G170" s="9" t="s">
        <v>1383</v>
      </c>
      <c r="H170" s="4" cm="1">
        <f t="array" ref="H170">F170/freq.sum.r6e</f>
        <v>5.5449936628643854E-4</v>
      </c>
      <c r="I170" s="4" t="str">
        <f t="shared" si="36"/>
        <v>kɛ</v>
      </c>
      <c r="J170" s="4" t="str">
        <f t="shared" si="37"/>
        <v>ca</v>
      </c>
      <c r="K170" s="10">
        <f t="shared" si="38"/>
        <v>2</v>
      </c>
      <c r="L170" s="1">
        <f t="shared" si="39"/>
        <v>2</v>
      </c>
      <c r="M170" s="10">
        <f t="shared" si="40"/>
        <v>2</v>
      </c>
      <c r="N170" s="1" t="str">
        <f t="shared" si="41"/>
        <v>~ca~</v>
      </c>
      <c r="O170" s="1" t="str">
        <f t="shared" si="42"/>
        <v>[kɛ]</v>
      </c>
      <c r="P170" s="3" cm="1">
        <f t="array" ref="P170">SUM(_xlfn._xlws.FILTER($H$2:$H$2454,_xlfn.MAP($N$2:$N$2454,_xlfn.LAMBDA(_xlpm.x,_xlpm.x=$N170))))</f>
        <v>8.2382762991127997E-3</v>
      </c>
      <c r="Q170" s="4">
        <f t="shared" si="43"/>
        <v>6.7307692307692318E-2</v>
      </c>
      <c r="R170" s="6" cm="1">
        <f t="array" ref="R170">SUM(_xlfn._xlws.FILTER($H$2:$H$2454,_xlfn.MAP($O$2:$O$2454,_xlfn.LAMBDA(_xlpm.x,_xlpm.x=$O170))))</f>
        <v>1.4258555133079848E-3</v>
      </c>
      <c r="S170" s="4">
        <f t="shared" si="44"/>
        <v>0.3888888888888889</v>
      </c>
      <c r="T170" s="4">
        <f t="shared" si="45"/>
        <v>6.2393449969789738E-2</v>
      </c>
      <c r="U170" s="4">
        <f t="shared" si="46"/>
        <v>0.11475409836065574</v>
      </c>
      <c r="V170" s="4">
        <f t="shared" si="47"/>
        <v>-0.76176083419547425</v>
      </c>
      <c r="W170" s="4" t="s">
        <v>5120</v>
      </c>
      <c r="X170" s="2" cm="1">
        <f t="array" ref="X170">SUM(_xlfn._xlws.FILTER($F$2:$F$2454,_xlfn.MAP($W$2:$W$2454,_xlfn.LAMBDA(_xlpm.x,_xlpm.x=$W170))))</f>
        <v>1666</v>
      </c>
      <c r="Y170" s="11">
        <f t="shared" si="48"/>
        <v>4.2016806722689074E-3</v>
      </c>
      <c r="Z170" s="4" t="s">
        <v>5104</v>
      </c>
      <c r="AA170" s="2" cm="1">
        <f t="array" ref="AA170">SUM(_xlfn._xlws.FILTER($F$2:$F$2454,_xlfn.MAP($Z$2:$Z$2454,_xlfn.LAMBDA(_xlpm.x,_xlpm.x=$Z170))))</f>
        <v>883</v>
      </c>
      <c r="AB170" s="11">
        <f t="shared" si="49"/>
        <v>7.9275198187995465E-3</v>
      </c>
      <c r="AC170" s="11">
        <f t="shared" si="50"/>
        <v>-0.2757142934932002</v>
      </c>
      <c r="AG170" s="2"/>
      <c r="AL170" s="2"/>
      <c r="AM170" s="2"/>
    </row>
    <row r="171" spans="1:39">
      <c r="A171" s="1" t="str">
        <f t="shared" si="34"/>
        <v>~lo~ : [lʌ]</v>
      </c>
      <c r="B171" s="1">
        <f>_xlfn.LET(_xlpm.d,$G171,_xlpm.k,_xlfn.CONCAT(LEFT(TRIM(B$1),1),"*"),COUNTIF(_xlpm.d,_xlpm.k))</f>
        <v>0</v>
      </c>
      <c r="C171" s="1">
        <f>_xlfn.LET(_xlpm.d,$G171,_xlpm.k,_xlfn.CONCAT(LEFT(TRIM(C$1),1),"*"),COUNTIF(_xlpm.d,_xlpm.k))</f>
        <v>0</v>
      </c>
      <c r="D171" s="1">
        <f>_xlfn.LET(_xlpm.d,$G171,_xlpm.k,_xlfn.CONCAT(LEFT(TRIM(D$1),1),"*"),COUNTIF(_xlpm.d,_xlpm.k))</f>
        <v>0</v>
      </c>
      <c r="E171" s="1">
        <f t="shared" si="35"/>
        <v>0.60205999132796229</v>
      </c>
      <c r="F171" s="7">
        <v>3</v>
      </c>
      <c r="G171" s="9" t="s">
        <v>1564</v>
      </c>
      <c r="H171" s="4" cm="1">
        <f t="array" ref="H171">F171/freq.sum.r6e</f>
        <v>2.376425855513308E-4</v>
      </c>
      <c r="I171" s="4" t="str">
        <f t="shared" si="36"/>
        <v>lʌ</v>
      </c>
      <c r="J171" s="4" t="str">
        <f t="shared" si="37"/>
        <v>lo</v>
      </c>
      <c r="K171" s="10">
        <f t="shared" si="38"/>
        <v>2</v>
      </c>
      <c r="L171" s="1">
        <f t="shared" si="39"/>
        <v>2</v>
      </c>
      <c r="M171" s="10">
        <f t="shared" si="40"/>
        <v>2</v>
      </c>
      <c r="N171" s="1" t="str">
        <f t="shared" si="41"/>
        <v>~lo~</v>
      </c>
      <c r="O171" s="1" t="str">
        <f t="shared" si="42"/>
        <v>[lʌ]</v>
      </c>
      <c r="P171" s="3" cm="1">
        <f t="array" ref="P171">SUM(_xlfn._xlws.FILTER($H$2:$H$2454,_xlfn.MAP($N$2:$N$2454,_xlfn.LAMBDA(_xlpm.x,_xlpm.x=$N171))))</f>
        <v>4.5152091254752856E-3</v>
      </c>
      <c r="Q171" s="4">
        <f t="shared" si="43"/>
        <v>5.2631578947368418E-2</v>
      </c>
      <c r="R171" s="6" cm="1">
        <f t="array" ref="R171">SUM(_xlfn._xlws.FILTER($H$2:$H$2454,_xlfn.MAP($O$2:$O$2454,_xlfn.LAMBDA(_xlpm.x,_xlpm.x=$O171))))</f>
        <v>7.9214195183776931E-4</v>
      </c>
      <c r="S171" s="4">
        <f t="shared" si="44"/>
        <v>0.3</v>
      </c>
      <c r="T171" s="4">
        <f t="shared" si="45"/>
        <v>3.2460558193238155E-2</v>
      </c>
      <c r="U171" s="4">
        <f t="shared" si="46"/>
        <v>8.955223880597013E-2</v>
      </c>
      <c r="V171" s="4">
        <f t="shared" si="47"/>
        <v>-0.75587485567249146</v>
      </c>
      <c r="W171" s="4" t="s">
        <v>5119</v>
      </c>
      <c r="X171" s="2" cm="1">
        <f t="array" ref="X171">SUM(_xlfn._xlws.FILTER($F$2:$F$2454,_xlfn.MAP($W$2:$W$2454,_xlfn.LAMBDA(_xlpm.x,_xlpm.x=$W171))))</f>
        <v>1157</v>
      </c>
      <c r="Y171" s="11">
        <f t="shared" si="48"/>
        <v>2.5929127052722557E-3</v>
      </c>
      <c r="Z171" s="4" t="s">
        <v>5113</v>
      </c>
      <c r="AA171" s="2" cm="1">
        <f t="array" ref="AA171">SUM(_xlfn._xlws.FILTER($F$2:$F$2454,_xlfn.MAP($Z$2:$Z$2454,_xlfn.LAMBDA(_xlpm.x,_xlpm.x=$Z171))))</f>
        <v>309</v>
      </c>
      <c r="AB171" s="11">
        <f t="shared" si="49"/>
        <v>9.7087378640776691E-3</v>
      </c>
      <c r="AC171" s="11">
        <f t="shared" si="50"/>
        <v>-0.5733748795269149</v>
      </c>
      <c r="AG171" s="2"/>
      <c r="AL171" s="2"/>
      <c r="AM171" s="2"/>
    </row>
    <row r="172" spans="1:39">
      <c r="A172" s="1" t="str">
        <f t="shared" si="34"/>
        <v>~pu~ : [pyə]</v>
      </c>
      <c r="B172" s="1">
        <f>_xlfn.LET(_xlpm.d,$G172,_xlpm.k,_xlfn.CONCAT(LEFT(TRIM(B$1),1),"*"),COUNTIF(_xlpm.d,_xlpm.k))</f>
        <v>0</v>
      </c>
      <c r="C172" s="1">
        <f>_xlfn.LET(_xlpm.d,$G172,_xlpm.k,_xlfn.CONCAT(LEFT(TRIM(C$1),1),"*"),COUNTIF(_xlpm.d,_xlpm.k))</f>
        <v>0</v>
      </c>
      <c r="D172" s="1">
        <f>_xlfn.LET(_xlpm.d,$G172,_xlpm.k,_xlfn.CONCAT(LEFT(TRIM(D$1),1),"*"),COUNTIF(_xlpm.d,_xlpm.k))</f>
        <v>0</v>
      </c>
      <c r="E172" s="1">
        <f t="shared" si="35"/>
        <v>0.77815125038364352</v>
      </c>
      <c r="F172" s="7">
        <v>5</v>
      </c>
      <c r="G172" s="9" t="s">
        <v>1044</v>
      </c>
      <c r="H172" s="4" cm="1">
        <f t="array" ref="H172">F172/freq.sum.r6e</f>
        <v>3.9607097591888465E-4</v>
      </c>
      <c r="I172" s="1" t="str">
        <f t="shared" si="36"/>
        <v>pyə</v>
      </c>
      <c r="J172" s="1" t="str">
        <f t="shared" si="37"/>
        <v>pu</v>
      </c>
      <c r="K172" s="10">
        <f t="shared" si="38"/>
        <v>3</v>
      </c>
      <c r="L172" s="1">
        <f t="shared" si="39"/>
        <v>2</v>
      </c>
      <c r="M172" s="10">
        <f t="shared" si="40"/>
        <v>3</v>
      </c>
      <c r="N172" s="1" t="str">
        <f t="shared" si="41"/>
        <v>~pu~</v>
      </c>
      <c r="O172" s="1" t="str">
        <f t="shared" si="42"/>
        <v>[pyə]</v>
      </c>
      <c r="P172" s="3" cm="1">
        <f t="array" ref="P172">SUM(_xlfn._xlws.FILTER($H$2:$H$2454,_xlfn.MAP($N$2:$N$2454,_xlfn.LAMBDA(_xlpm.x,_xlpm.x=$N172))))</f>
        <v>2.2179974651457537E-3</v>
      </c>
      <c r="Q172" s="4">
        <f t="shared" si="43"/>
        <v>0.1785714285714286</v>
      </c>
      <c r="R172" s="6" cm="1">
        <f t="array" ref="R172">SUM(_xlfn._xlws.FILTER($H$2:$H$2454,_xlfn.MAP($O$2:$O$2454,_xlfn.LAMBDA(_xlpm.x,_xlpm.x=$O172))))</f>
        <v>3.9607097591888465E-4</v>
      </c>
      <c r="S172" s="4">
        <f t="shared" si="44"/>
        <v>1</v>
      </c>
      <c r="T172" s="4">
        <f t="shared" si="45"/>
        <v>0.16481950995597999</v>
      </c>
      <c r="U172" s="4">
        <f t="shared" si="46"/>
        <v>0.30303030303030309</v>
      </c>
      <c r="V172" s="4">
        <f t="shared" si="47"/>
        <v>-0.74818802700620035</v>
      </c>
      <c r="W172" s="4" t="s">
        <v>5111</v>
      </c>
      <c r="X172" s="2" cm="1">
        <f t="array" ref="X172">SUM(_xlfn._xlws.FILTER($F$2:$F$2454,_xlfn.MAP($W$2:$W$2454,_xlfn.LAMBDA(_xlpm.x,_xlpm.x=$W172))))</f>
        <v>566</v>
      </c>
      <c r="Y172" s="11">
        <f t="shared" si="48"/>
        <v>8.8339222614840993E-3</v>
      </c>
      <c r="Z172" s="4" t="s">
        <v>5101</v>
      </c>
      <c r="AA172" s="2" cm="1">
        <f t="array" ref="AA172">SUM(_xlfn._xlws.FILTER($F$2:$F$2454,_xlfn.MAP($Z$2:$Z$2454,_xlfn.LAMBDA(_xlpm.x,_xlpm.x=$Z172))))</f>
        <v>2255</v>
      </c>
      <c r="AB172" s="11">
        <f t="shared" si="49"/>
        <v>2.2172949002217295E-3</v>
      </c>
      <c r="AC172" s="11">
        <f t="shared" si="50"/>
        <v>0.60033011502570799</v>
      </c>
      <c r="AG172" s="2"/>
      <c r="AL172" s="2"/>
      <c r="AM172" s="2"/>
    </row>
    <row r="173" spans="1:39">
      <c r="A173" s="1" t="str">
        <f t="shared" si="34"/>
        <v>~ha~ : [heɪ]</v>
      </c>
      <c r="B173" s="1">
        <f>_xlfn.LET(_xlpm.d,$G173,_xlpm.k,_xlfn.CONCAT(LEFT(TRIM(B$1),1),"*"),COUNTIF(_xlpm.d,_xlpm.k))</f>
        <v>0</v>
      </c>
      <c r="C173" s="1">
        <f>_xlfn.LET(_xlpm.d,$G173,_xlpm.k,_xlfn.CONCAT(LEFT(TRIM(C$1),1),"*"),COUNTIF(_xlpm.d,_xlpm.k))</f>
        <v>0</v>
      </c>
      <c r="D173" s="1">
        <f>_xlfn.LET(_xlpm.d,$G173,_xlpm.k,_xlfn.CONCAT(LEFT(TRIM(D$1),1),"*"),COUNTIF(_xlpm.d,_xlpm.k))</f>
        <v>0</v>
      </c>
      <c r="E173" s="1">
        <f t="shared" si="35"/>
        <v>0.90308998699194343</v>
      </c>
      <c r="F173" s="7">
        <v>7</v>
      </c>
      <c r="G173" s="9" t="s">
        <v>1098</v>
      </c>
      <c r="H173" s="4" cm="1">
        <f t="array" ref="H173">F173/freq.sum.r6e</f>
        <v>5.5449936628643854E-4</v>
      </c>
      <c r="I173" s="4" t="str">
        <f t="shared" si="36"/>
        <v>heɪ</v>
      </c>
      <c r="J173" s="4" t="str">
        <f t="shared" si="37"/>
        <v>ha</v>
      </c>
      <c r="K173" s="10">
        <f t="shared" si="38"/>
        <v>3</v>
      </c>
      <c r="L173" s="1">
        <f t="shared" si="39"/>
        <v>2</v>
      </c>
      <c r="M173" s="10">
        <f t="shared" si="40"/>
        <v>3</v>
      </c>
      <c r="N173" s="1" t="str">
        <f t="shared" si="41"/>
        <v>~ha~</v>
      </c>
      <c r="O173" s="1" t="str">
        <f t="shared" si="42"/>
        <v>[heɪ]</v>
      </c>
      <c r="P173" s="3" cm="1">
        <f t="array" ref="P173">SUM(_xlfn._xlws.FILTER($H$2:$H$2454,_xlfn.MAP($N$2:$N$2454,_xlfn.LAMBDA(_xlpm.x,_xlpm.x=$N173))))</f>
        <v>3.8814955640050696E-3</v>
      </c>
      <c r="Q173" s="4">
        <f t="shared" si="43"/>
        <v>0.14285714285714285</v>
      </c>
      <c r="R173" s="6" cm="1">
        <f t="array" ref="R173">SUM(_xlfn._xlws.FILTER($H$2:$H$2454,_xlfn.MAP($O$2:$O$2454,_xlfn.LAMBDA(_xlpm.x,_xlpm.x=$O173))))</f>
        <v>7.1292775665399242E-4</v>
      </c>
      <c r="S173" s="4">
        <f t="shared" si="44"/>
        <v>0.77777777777777779</v>
      </c>
      <c r="T173" s="4">
        <f t="shared" si="45"/>
        <v>0.15236654085741438</v>
      </c>
      <c r="U173" s="4">
        <f t="shared" si="46"/>
        <v>0.24137931034482757</v>
      </c>
      <c r="V173" s="4">
        <f t="shared" si="47"/>
        <v>-0.73595357058918887</v>
      </c>
      <c r="W173" s="4" t="s">
        <v>5120</v>
      </c>
      <c r="X173" s="2" cm="1">
        <f t="array" ref="X173">SUM(_xlfn._xlws.FILTER($F$2:$F$2454,_xlfn.MAP($W$2:$W$2454,_xlfn.LAMBDA(_xlpm.x,_xlpm.x=$W173))))</f>
        <v>1666</v>
      </c>
      <c r="Y173" s="11">
        <f t="shared" si="48"/>
        <v>4.2016806722689074E-3</v>
      </c>
      <c r="Z173" s="4" t="s">
        <v>5108</v>
      </c>
      <c r="AA173" s="2" cm="1">
        <f t="array" ref="AA173">SUM(_xlfn._xlws.FILTER($F$2:$F$2454,_xlfn.MAP($Z$2:$Z$2454,_xlfn.LAMBDA(_xlpm.x,_xlpm.x=$Z173))))</f>
        <v>475</v>
      </c>
      <c r="AB173" s="11">
        <f t="shared" si="49"/>
        <v>1.4736842105263158E-2</v>
      </c>
      <c r="AC173" s="11">
        <f t="shared" si="50"/>
        <v>-0.5449813874459023</v>
      </c>
      <c r="AG173" s="2"/>
      <c r="AL173" s="2"/>
      <c r="AM173" s="2"/>
    </row>
    <row r="174" spans="1:39">
      <c r="A174" s="1" t="str">
        <f t="shared" si="34"/>
        <v>~pe~ : [pɜ]</v>
      </c>
      <c r="B174" s="1">
        <f>_xlfn.LET(_xlpm.d,$G174,_xlpm.k,_xlfn.CONCAT(LEFT(TRIM(B$1),1),"*"),COUNTIF(_xlpm.d,_xlpm.k))</f>
        <v>0</v>
      </c>
      <c r="C174" s="1">
        <f>_xlfn.LET(_xlpm.d,$G174,_xlpm.k,_xlfn.CONCAT(LEFT(TRIM(C$1),1),"*"),COUNTIF(_xlpm.d,_xlpm.k))</f>
        <v>0</v>
      </c>
      <c r="D174" s="1">
        <f>_xlfn.LET(_xlpm.d,$G174,_xlpm.k,_xlfn.CONCAT(LEFT(TRIM(D$1),1),"*"),COUNTIF(_xlpm.d,_xlpm.k))</f>
        <v>0</v>
      </c>
      <c r="E174" s="1">
        <f t="shared" si="35"/>
        <v>0.90308998699194343</v>
      </c>
      <c r="F174" s="7">
        <v>7</v>
      </c>
      <c r="G174" s="9" t="s">
        <v>1212</v>
      </c>
      <c r="H174" s="4" cm="1">
        <f t="array" ref="H174">F174/freq.sum.r6e</f>
        <v>5.5449936628643854E-4</v>
      </c>
      <c r="I174" s="4" t="str">
        <f t="shared" si="36"/>
        <v>pɜ</v>
      </c>
      <c r="J174" s="4" t="str">
        <f t="shared" si="37"/>
        <v>pe</v>
      </c>
      <c r="K174" s="10">
        <f t="shared" si="38"/>
        <v>2</v>
      </c>
      <c r="L174" s="1">
        <f t="shared" si="39"/>
        <v>2</v>
      </c>
      <c r="M174" s="10">
        <f t="shared" si="40"/>
        <v>2</v>
      </c>
      <c r="N174" s="1" t="str">
        <f t="shared" si="41"/>
        <v>~pe~</v>
      </c>
      <c r="O174" s="1" t="str">
        <f t="shared" si="42"/>
        <v>[pɜ]</v>
      </c>
      <c r="P174" s="3" cm="1">
        <f t="array" ref="P174">SUM(_xlfn._xlws.FILTER($H$2:$H$2454,_xlfn.MAP($N$2:$N$2454,_xlfn.LAMBDA(_xlpm.x,_xlpm.x=$N174))))</f>
        <v>5.1489226869455007E-3</v>
      </c>
      <c r="Q174" s="4">
        <f t="shared" si="43"/>
        <v>0.1076923076923077</v>
      </c>
      <c r="R174" s="6" cm="1">
        <f t="array" ref="R174">SUM(_xlfn._xlws.FILTER($H$2:$H$2454,_xlfn.MAP($O$2:$O$2454,_xlfn.LAMBDA(_xlpm.x,_xlpm.x=$O174))))</f>
        <v>9.5057034220532308E-4</v>
      </c>
      <c r="S174" s="4">
        <f t="shared" si="44"/>
        <v>0.58333333333333337</v>
      </c>
      <c r="T174" s="4">
        <f t="shared" si="45"/>
        <v>9.8857154497588959E-2</v>
      </c>
      <c r="U174" s="4">
        <f t="shared" si="46"/>
        <v>0.18181818181818185</v>
      </c>
      <c r="V174" s="4">
        <f t="shared" si="47"/>
        <v>-0.73373211059523069</v>
      </c>
      <c r="W174" s="4" t="s">
        <v>5121</v>
      </c>
      <c r="X174" s="2" cm="1">
        <f t="array" ref="X174">SUM(_xlfn._xlws.FILTER($F$2:$F$2454,_xlfn.MAP($W$2:$W$2454,_xlfn.LAMBDA(_xlpm.x,_xlpm.x=$W174))))</f>
        <v>2896</v>
      </c>
      <c r="Y174" s="11">
        <f t="shared" si="48"/>
        <v>2.4171270718232043E-3</v>
      </c>
      <c r="Z174" s="4" t="s">
        <v>5112</v>
      </c>
      <c r="AA174" s="2" cm="1">
        <f t="array" ref="AA174">SUM(_xlfn._xlws.FILTER($F$2:$F$2454,_xlfn.MAP($Z$2:$Z$2454,_xlfn.LAMBDA(_xlpm.x,_xlpm.x=$Z174))))</f>
        <v>192</v>
      </c>
      <c r="AB174" s="11">
        <f t="shared" si="49"/>
        <v>3.6458333333333336E-2</v>
      </c>
      <c r="AC174" s="11">
        <f t="shared" si="50"/>
        <v>-1.1784973288215597</v>
      </c>
      <c r="AG174" s="2"/>
      <c r="AL174" s="2"/>
      <c r="AM174" s="2"/>
    </row>
    <row r="175" spans="1:39">
      <c r="A175" s="1" t="str">
        <f t="shared" si="34"/>
        <v>~na~ : [næ]</v>
      </c>
      <c r="B175" s="1">
        <f>_xlfn.LET(_xlpm.d,$G175,_xlpm.k,_xlfn.CONCAT(LEFT(TRIM(B$1),1),"*"),COUNTIF(_xlpm.d,_xlpm.k))</f>
        <v>0</v>
      </c>
      <c r="C175" s="1">
        <f>_xlfn.LET(_xlpm.d,$G175,_xlpm.k,_xlfn.CONCAT(LEFT(TRIM(C$1),1),"*"),COUNTIF(_xlpm.d,_xlpm.k))</f>
        <v>0</v>
      </c>
      <c r="D175" s="1">
        <f>_xlfn.LET(_xlpm.d,$G175,_xlpm.k,_xlfn.CONCAT(LEFT(TRIM(D$1),1),"*"),COUNTIF(_xlpm.d,_xlpm.k))</f>
        <v>1</v>
      </c>
      <c r="E175" s="1">
        <f t="shared" si="35"/>
        <v>1.1760912590556811</v>
      </c>
      <c r="F175" s="7">
        <v>14</v>
      </c>
      <c r="G175" s="9" t="s">
        <v>215</v>
      </c>
      <c r="H175" s="4" cm="1">
        <f t="array" ref="H175">F175/freq.sum.r6e</f>
        <v>1.1089987325728771E-3</v>
      </c>
      <c r="I175" s="4" t="str">
        <f t="shared" si="36"/>
        <v>næ</v>
      </c>
      <c r="J175" s="4" t="str">
        <f t="shared" si="37"/>
        <v>na</v>
      </c>
      <c r="K175" s="10">
        <f t="shared" si="38"/>
        <v>2</v>
      </c>
      <c r="L175" s="1">
        <f t="shared" si="39"/>
        <v>2</v>
      </c>
      <c r="M175" s="10">
        <f t="shared" si="40"/>
        <v>2</v>
      </c>
      <c r="N175" s="1" t="str">
        <f t="shared" si="41"/>
        <v>~na~</v>
      </c>
      <c r="O175" s="1" t="str">
        <f t="shared" si="42"/>
        <v>[næ]</v>
      </c>
      <c r="P175" s="3" cm="1">
        <f t="array" ref="P175">SUM(_xlfn._xlws.FILTER($H$2:$H$2454,_xlfn.MAP($N$2:$N$2454,_xlfn.LAMBDA(_xlpm.x,_xlpm.x=$N175))))</f>
        <v>5.9410646387832696E-3</v>
      </c>
      <c r="Q175" s="4">
        <f t="shared" si="43"/>
        <v>0.18666666666666668</v>
      </c>
      <c r="R175" s="6" cm="1">
        <f t="array" ref="R175">SUM(_xlfn._xlws.FILTER($H$2:$H$2454,_xlfn.MAP($O$2:$O$2454,_xlfn.LAMBDA(_xlpm.x,_xlpm.x=$O175))))</f>
        <v>1.1089987325728771E-3</v>
      </c>
      <c r="S175" s="4">
        <f t="shared" si="44"/>
        <v>1</v>
      </c>
      <c r="T175" s="4">
        <f t="shared" si="45"/>
        <v>0.22276595292564905</v>
      </c>
      <c r="U175" s="4">
        <f t="shared" si="46"/>
        <v>0.3146067415730337</v>
      </c>
      <c r="V175" s="4">
        <f t="shared" si="47"/>
        <v>-0.72893322771346203</v>
      </c>
      <c r="W175" s="4" t="s">
        <v>5120</v>
      </c>
      <c r="X175" s="2" cm="1">
        <f t="array" ref="X175">SUM(_xlfn._xlws.FILTER($F$2:$F$2454,_xlfn.MAP($W$2:$W$2454,_xlfn.LAMBDA(_xlpm.x,_xlpm.x=$W175))))</f>
        <v>1666</v>
      </c>
      <c r="Y175" s="11">
        <f t="shared" si="48"/>
        <v>8.4033613445378148E-3</v>
      </c>
      <c r="Z175" s="4" t="s">
        <v>5103</v>
      </c>
      <c r="AA175" s="2" cm="1">
        <f t="array" ref="AA175">SUM(_xlfn._xlws.FILTER($F$2:$F$2454,_xlfn.MAP($Z$2:$Z$2454,_xlfn.LAMBDA(_xlpm.x,_xlpm.x=$Z175))))</f>
        <v>514</v>
      </c>
      <c r="AB175" s="11">
        <f t="shared" si="49"/>
        <v>2.7237354085603113E-2</v>
      </c>
      <c r="AC175" s="11">
        <f t="shared" si="50"/>
        <v>-0.51071187807549301</v>
      </c>
      <c r="AG175" s="2"/>
      <c r="AL175" s="2"/>
      <c r="AM175" s="2"/>
    </row>
    <row r="176" spans="1:39">
      <c r="A176" s="1" t="str">
        <f t="shared" si="34"/>
        <v>~ta~ : [tɔ]</v>
      </c>
      <c r="B176" s="1">
        <f>_xlfn.LET(_xlpm.d,$G176,_xlpm.k,_xlfn.CONCAT(LEFT(TRIM(B$1),1),"*"),COUNTIF(_xlpm.d,_xlpm.k))</f>
        <v>0</v>
      </c>
      <c r="C176" s="1">
        <f>_xlfn.LET(_xlpm.d,$G176,_xlpm.k,_xlfn.CONCAT(LEFT(TRIM(C$1),1),"*"),COUNTIF(_xlpm.d,_xlpm.k))</f>
        <v>0</v>
      </c>
      <c r="D176" s="1">
        <f>_xlfn.LET(_xlpm.d,$G176,_xlpm.k,_xlfn.CONCAT(LEFT(TRIM(D$1),1),"*"),COUNTIF(_xlpm.d,_xlpm.k))</f>
        <v>0</v>
      </c>
      <c r="E176" s="1">
        <f t="shared" si="35"/>
        <v>0.69897000433601875</v>
      </c>
      <c r="F176" s="7">
        <v>4</v>
      </c>
      <c r="G176" s="9" t="s">
        <v>1414</v>
      </c>
      <c r="H176" s="4" cm="1">
        <f t="array" ref="H176">F176/freq.sum.r6e</f>
        <v>3.1685678073510771E-4</v>
      </c>
      <c r="I176" s="4" t="str">
        <f t="shared" si="36"/>
        <v>tɔ</v>
      </c>
      <c r="J176" s="4" t="str">
        <f t="shared" si="37"/>
        <v>ta</v>
      </c>
      <c r="K176" s="10">
        <f t="shared" si="38"/>
        <v>2</v>
      </c>
      <c r="L176" s="1">
        <f t="shared" si="39"/>
        <v>2</v>
      </c>
      <c r="M176" s="10">
        <f t="shared" si="40"/>
        <v>2</v>
      </c>
      <c r="N176" s="1" t="str">
        <f t="shared" si="41"/>
        <v>~ta~</v>
      </c>
      <c r="O176" s="1" t="str">
        <f t="shared" si="42"/>
        <v>[tɔ]</v>
      </c>
      <c r="P176" s="3" cm="1">
        <f t="array" ref="P176">SUM(_xlfn._xlws.FILTER($H$2:$H$2454,_xlfn.MAP($N$2:$N$2454,_xlfn.LAMBDA(_xlpm.x,_xlpm.x=$N176))))</f>
        <v>3.8022813688212923E-3</v>
      </c>
      <c r="Q176" s="4">
        <f t="shared" si="43"/>
        <v>8.3333333333333343E-2</v>
      </c>
      <c r="R176" s="6" cm="1">
        <f t="array" ref="R176">SUM(_xlfn._xlws.FILTER($H$2:$H$2454,_xlfn.MAP($O$2:$O$2454,_xlfn.LAMBDA(_xlpm.x,_xlpm.x=$O176))))</f>
        <v>7.1292775665399231E-4</v>
      </c>
      <c r="S176" s="4">
        <f t="shared" si="44"/>
        <v>0.44444444444444448</v>
      </c>
      <c r="T176" s="4">
        <f t="shared" si="45"/>
        <v>5.9062719263024484E-2</v>
      </c>
      <c r="U176" s="4">
        <f t="shared" si="46"/>
        <v>0.14035087719298248</v>
      </c>
      <c r="V176" s="4">
        <f t="shared" si="47"/>
        <v>-0.7269987279362623</v>
      </c>
      <c r="W176" s="4" t="s">
        <v>5120</v>
      </c>
      <c r="X176" s="2" cm="1">
        <f t="array" ref="X176">SUM(_xlfn._xlws.FILTER($F$2:$F$2454,_xlfn.MAP($W$2:$W$2454,_xlfn.LAMBDA(_xlpm.x,_xlpm.x=$W176))))</f>
        <v>1666</v>
      </c>
      <c r="Y176" s="11">
        <f t="shared" si="48"/>
        <v>2.4009603841536613E-3</v>
      </c>
      <c r="Z176" s="4" t="s">
        <v>5107</v>
      </c>
      <c r="AA176" s="2" cm="1">
        <f t="array" ref="AA176">SUM(_xlfn._xlws.FILTER($F$2:$F$2454,_xlfn.MAP($Z$2:$Z$2454,_xlfn.LAMBDA(_xlpm.x,_xlpm.x=$Z176))))</f>
        <v>293</v>
      </c>
      <c r="AB176" s="11">
        <f t="shared" si="49"/>
        <v>1.3651877133105802E-2</v>
      </c>
      <c r="AC176" s="11">
        <f t="shared" si="50"/>
        <v>-0.75480737671665932</v>
      </c>
      <c r="AG176" s="2"/>
      <c r="AL176" s="2"/>
      <c r="AM176" s="2"/>
    </row>
    <row r="177" spans="1:39">
      <c r="A177" s="1" t="str">
        <f t="shared" si="34"/>
        <v>~li~ : [li]</v>
      </c>
      <c r="B177" s="1">
        <f>_xlfn.LET(_xlpm.d,$G177,_xlpm.k,_xlfn.CONCAT(LEFT(TRIM(B$1),1),"*"),COUNTIF(_xlpm.d,_xlpm.k))</f>
        <v>0</v>
      </c>
      <c r="C177" s="1">
        <f>_xlfn.LET(_xlpm.d,$G177,_xlpm.k,_xlfn.CONCAT(LEFT(TRIM(C$1),1),"*"),COUNTIF(_xlpm.d,_xlpm.k))</f>
        <v>0</v>
      </c>
      <c r="D177" s="1">
        <f>_xlfn.LET(_xlpm.d,$G177,_xlpm.k,_xlfn.CONCAT(LEFT(TRIM(D$1),1),"*"),COUNTIF(_xlpm.d,_xlpm.k))</f>
        <v>0</v>
      </c>
      <c r="E177" s="1">
        <f t="shared" si="35"/>
        <v>0.69897000433601875</v>
      </c>
      <c r="F177" s="7">
        <v>4</v>
      </c>
      <c r="G177" s="9" t="s">
        <v>120</v>
      </c>
      <c r="H177" s="4" cm="1">
        <f t="array" ref="H177">F177/freq.sum.r6e</f>
        <v>3.1685678073510771E-4</v>
      </c>
      <c r="I177" s="4" t="str">
        <f t="shared" si="36"/>
        <v>li</v>
      </c>
      <c r="J177" s="4" t="str">
        <f t="shared" si="37"/>
        <v>li</v>
      </c>
      <c r="K177" s="10">
        <f t="shared" si="38"/>
        <v>2</v>
      </c>
      <c r="L177" s="1">
        <f t="shared" si="39"/>
        <v>2</v>
      </c>
      <c r="M177" s="10">
        <f t="shared" si="40"/>
        <v>2</v>
      </c>
      <c r="N177" s="1" t="str">
        <f t="shared" si="41"/>
        <v>~li~</v>
      </c>
      <c r="O177" s="1" t="str">
        <f t="shared" si="42"/>
        <v>[li]</v>
      </c>
      <c r="P177" s="3" cm="1">
        <f t="array" ref="P177">SUM(_xlfn._xlws.FILTER($H$2:$H$2454,_xlfn.MAP($N$2:$N$2454,_xlfn.LAMBDA(_xlpm.x,_xlpm.x=$N177))))</f>
        <v>8.8719898605830166E-3</v>
      </c>
      <c r="Q177" s="4">
        <f t="shared" si="43"/>
        <v>3.5714285714285712E-2</v>
      </c>
      <c r="R177" s="6" cm="1">
        <f t="array" ref="R177">SUM(_xlfn._xlws.FILTER($H$2:$H$2454,_xlfn.MAP($O$2:$O$2454,_xlfn.LAMBDA(_xlpm.x,_xlpm.x=$O177))))</f>
        <v>1.6634980988593155E-3</v>
      </c>
      <c r="S177" s="4">
        <f t="shared" si="44"/>
        <v>0.19047619047619047</v>
      </c>
      <c r="T177" s="4">
        <f t="shared" si="45"/>
        <v>2.5312593969867628E-2</v>
      </c>
      <c r="U177" s="4">
        <f t="shared" si="46"/>
        <v>6.0150375939849621E-2</v>
      </c>
      <c r="V177" s="4">
        <f t="shared" si="47"/>
        <v>-0.7269987279362623</v>
      </c>
      <c r="W177" s="4" t="s">
        <v>5110</v>
      </c>
      <c r="X177" s="2" cm="1">
        <f t="array" ref="X177">SUM(_xlfn._xlws.FILTER($F$2:$F$2454,_xlfn.MAP($W$2:$W$2454,_xlfn.LAMBDA(_xlpm.x,_xlpm.x=$W177))))</f>
        <v>1594</v>
      </c>
      <c r="Y177" s="11">
        <f t="shared" si="48"/>
        <v>2.509410288582183E-3</v>
      </c>
      <c r="Z177" s="4" t="s">
        <v>5110</v>
      </c>
      <c r="AA177" s="2" cm="1">
        <f t="array" ref="AA177">SUM(_xlfn._xlws.FILTER($F$2:$F$2454,_xlfn.MAP($Z$2:$Z$2454,_xlfn.LAMBDA(_xlpm.x,_xlpm.x=$Z177))))</f>
        <v>354</v>
      </c>
      <c r="AB177" s="11">
        <f t="shared" si="49"/>
        <v>1.1299435028248588E-2</v>
      </c>
      <c r="AC177" s="11">
        <f t="shared" si="50"/>
        <v>-0.65348505503430576</v>
      </c>
      <c r="AG177" s="2"/>
      <c r="AL177" s="2"/>
      <c r="AM177" s="2"/>
    </row>
    <row r="178" spans="1:39">
      <c r="A178" s="1" t="str">
        <f t="shared" si="34"/>
        <v>~va~ : [vɑ]</v>
      </c>
      <c r="B178" s="1">
        <f>_xlfn.LET(_xlpm.d,$G178,_xlpm.k,_xlfn.CONCAT(LEFT(TRIM(B$1),1),"*"),COUNTIF(_xlpm.d,_xlpm.k))</f>
        <v>0</v>
      </c>
      <c r="C178" s="1">
        <f>_xlfn.LET(_xlpm.d,$G178,_xlpm.k,_xlfn.CONCAT(LEFT(TRIM(C$1),1),"*"),COUNTIF(_xlpm.d,_xlpm.k))</f>
        <v>0</v>
      </c>
      <c r="D178" s="1">
        <f>_xlfn.LET(_xlpm.d,$G178,_xlpm.k,_xlfn.CONCAT(LEFT(TRIM(D$1),1),"*"),COUNTIF(_xlpm.d,_xlpm.k))</f>
        <v>0</v>
      </c>
      <c r="E178" s="1">
        <f t="shared" si="35"/>
        <v>0.30102999566398114</v>
      </c>
      <c r="F178" s="7">
        <v>1</v>
      </c>
      <c r="G178" s="9" t="s">
        <v>1765</v>
      </c>
      <c r="H178" s="4" cm="1">
        <f t="array" ref="H178">F178/freq.sum.r6e</f>
        <v>7.9214195183776928E-5</v>
      </c>
      <c r="I178" s="4" t="str">
        <f t="shared" si="36"/>
        <v>vɑ</v>
      </c>
      <c r="J178" s="4" t="str">
        <f t="shared" si="37"/>
        <v>va</v>
      </c>
      <c r="K178" s="10">
        <f t="shared" si="38"/>
        <v>2</v>
      </c>
      <c r="L178" s="1">
        <f t="shared" si="39"/>
        <v>2</v>
      </c>
      <c r="M178" s="10">
        <f t="shared" si="40"/>
        <v>2</v>
      </c>
      <c r="N178" s="1" t="str">
        <f t="shared" si="41"/>
        <v>~va~</v>
      </c>
      <c r="O178" s="1" t="str">
        <f t="shared" si="42"/>
        <v>[vɑ]</v>
      </c>
      <c r="P178" s="3" cm="1">
        <f t="array" ref="P178">SUM(_xlfn._xlws.FILTER($H$2:$H$2454,_xlfn.MAP($N$2:$N$2454,_xlfn.LAMBDA(_xlpm.x,_xlpm.x=$N178))))</f>
        <v>2.0595690747782004E-3</v>
      </c>
      <c r="Q178" s="4">
        <f t="shared" si="43"/>
        <v>3.8461538461538457E-2</v>
      </c>
      <c r="R178" s="6" cm="1">
        <f t="array" ref="R178">SUM(_xlfn._xlws.FILTER($H$2:$H$2454,_xlfn.MAP($O$2:$O$2454,_xlfn.LAMBDA(_xlpm.x,_xlpm.x=$O178))))</f>
        <v>3.9607097591888465E-4</v>
      </c>
      <c r="S178" s="4">
        <f t="shared" si="44"/>
        <v>0.19999999999999998</v>
      </c>
      <c r="T178" s="4">
        <f t="shared" si="45"/>
        <v>1.1692781714768586E-2</v>
      </c>
      <c r="U178" s="4">
        <f t="shared" si="46"/>
        <v>6.4516129032258063E-2</v>
      </c>
      <c r="V178" s="4">
        <f t="shared" si="47"/>
        <v>-0.71600334363479923</v>
      </c>
      <c r="W178" s="4" t="s">
        <v>5120</v>
      </c>
      <c r="X178" s="2" cm="1">
        <f t="array" ref="X178">SUM(_xlfn._xlws.FILTER($F$2:$F$2454,_xlfn.MAP($W$2:$W$2454,_xlfn.LAMBDA(_xlpm.x,_xlpm.x=$W178))))</f>
        <v>1666</v>
      </c>
      <c r="Y178" s="11">
        <f t="shared" si="48"/>
        <v>6.0024009603841532E-4</v>
      </c>
      <c r="Z178" s="4" t="s">
        <v>5105</v>
      </c>
      <c r="AA178" s="2" cm="1">
        <f t="array" ref="AA178">SUM(_xlfn._xlws.FILTER($F$2:$F$2454,_xlfn.MAP($Z$2:$Z$2454,_xlfn.LAMBDA(_xlpm.x,_xlpm.x=$Z178))))</f>
        <v>436</v>
      </c>
      <c r="AB178" s="11">
        <f t="shared" si="49"/>
        <v>2.2935779816513763E-3</v>
      </c>
      <c r="AC178" s="11">
        <f t="shared" si="50"/>
        <v>-0.58218850780218279</v>
      </c>
      <c r="AG178" s="2"/>
      <c r="AL178" s="2"/>
      <c r="AM178" s="2"/>
    </row>
    <row r="179" spans="1:39">
      <c r="A179" s="1" t="str">
        <f t="shared" si="34"/>
        <v>~lo~ : [lu]</v>
      </c>
      <c r="B179" s="1">
        <f>_xlfn.LET(_xlpm.d,$G179,_xlpm.k,_xlfn.CONCAT(LEFT(TRIM(B$1),1),"*"),COUNTIF(_xlpm.d,_xlpm.k))</f>
        <v>0</v>
      </c>
      <c r="C179" s="1">
        <f>_xlfn.LET(_xlpm.d,$G179,_xlpm.k,_xlfn.CONCAT(LEFT(TRIM(C$1),1),"*"),COUNTIF(_xlpm.d,_xlpm.k))</f>
        <v>0</v>
      </c>
      <c r="D179" s="1">
        <f>_xlfn.LET(_xlpm.d,$G179,_xlpm.k,_xlfn.CONCAT(LEFT(TRIM(D$1),1),"*"),COUNTIF(_xlpm.d,_xlpm.k))</f>
        <v>0</v>
      </c>
      <c r="E179" s="1">
        <f t="shared" si="35"/>
        <v>0.30102999566398114</v>
      </c>
      <c r="F179" s="7">
        <v>1</v>
      </c>
      <c r="G179" s="9" t="s">
        <v>129</v>
      </c>
      <c r="H179" s="4" cm="1">
        <f t="array" ref="H179">F179/freq.sum.r6e</f>
        <v>7.9214195183776928E-5</v>
      </c>
      <c r="I179" s="4" t="str">
        <f t="shared" si="36"/>
        <v>lu</v>
      </c>
      <c r="J179" s="4" t="str">
        <f t="shared" si="37"/>
        <v>lo</v>
      </c>
      <c r="K179" s="10">
        <f t="shared" si="38"/>
        <v>2</v>
      </c>
      <c r="L179" s="1">
        <f t="shared" si="39"/>
        <v>2</v>
      </c>
      <c r="M179" s="10">
        <f t="shared" si="40"/>
        <v>2</v>
      </c>
      <c r="N179" s="1" t="str">
        <f t="shared" si="41"/>
        <v>~lo~</v>
      </c>
      <c r="O179" s="1" t="str">
        <f t="shared" si="42"/>
        <v>[lu]</v>
      </c>
      <c r="P179" s="3" cm="1">
        <f t="array" ref="P179">SUM(_xlfn._xlws.FILTER($H$2:$H$2454,_xlfn.MAP($N$2:$N$2454,_xlfn.LAMBDA(_xlpm.x,_xlpm.x=$N179))))</f>
        <v>4.5152091254752856E-3</v>
      </c>
      <c r="Q179" s="4">
        <f t="shared" si="43"/>
        <v>1.7543859649122803E-2</v>
      </c>
      <c r="R179" s="6" cm="1">
        <f t="array" ref="R179">SUM(_xlfn._xlws.FILTER($H$2:$H$2454,_xlfn.MAP($O$2:$O$2454,_xlfn.LAMBDA(_xlpm.x,_xlpm.x=$O179))))</f>
        <v>8.7135614702154619E-4</v>
      </c>
      <c r="S179" s="4">
        <f t="shared" si="44"/>
        <v>9.0909090909090912E-2</v>
      </c>
      <c r="T179" s="4">
        <f t="shared" si="45"/>
        <v>5.3305328405562659E-3</v>
      </c>
      <c r="U179" s="4">
        <f t="shared" si="46"/>
        <v>2.9411764705882346E-2</v>
      </c>
      <c r="V179" s="4">
        <f t="shared" si="47"/>
        <v>-0.71448217051426655</v>
      </c>
      <c r="W179" s="4" t="s">
        <v>5119</v>
      </c>
      <c r="X179" s="2" cm="1">
        <f t="array" ref="X179">SUM(_xlfn._xlws.FILTER($F$2:$F$2454,_xlfn.MAP($W$2:$W$2454,_xlfn.LAMBDA(_xlpm.x,_xlpm.x=$W179))))</f>
        <v>1157</v>
      </c>
      <c r="Y179" s="11">
        <f t="shared" si="48"/>
        <v>8.6430423509075197E-4</v>
      </c>
      <c r="Z179" s="4" t="s">
        <v>5111</v>
      </c>
      <c r="AA179" s="2" cm="1">
        <f t="array" ref="AA179">SUM(_xlfn._xlws.FILTER($F$2:$F$2454,_xlfn.MAP($Z$2:$Z$2454,_xlfn.LAMBDA(_xlpm.x,_xlpm.x=$Z179))))</f>
        <v>254</v>
      </c>
      <c r="AB179" s="11">
        <f t="shared" si="49"/>
        <v>3.937007874015748E-3</v>
      </c>
      <c r="AC179" s="11">
        <f t="shared" si="50"/>
        <v>-0.65849964233181146</v>
      </c>
      <c r="AG179" s="2"/>
      <c r="AL179" s="2"/>
      <c r="AM179" s="2"/>
    </row>
    <row r="180" spans="1:39">
      <c r="A180" s="1" t="str">
        <f t="shared" si="34"/>
        <v>~de~ : [dɛ]</v>
      </c>
      <c r="B180" s="1">
        <f>_xlfn.LET(_xlpm.d,$G180,_xlpm.k,_xlfn.CONCAT(LEFT(TRIM(B$1),1),"*"),COUNTIF(_xlpm.d,_xlpm.k))</f>
        <v>0</v>
      </c>
      <c r="C180" s="1">
        <f>_xlfn.LET(_xlpm.d,$G180,_xlpm.k,_xlfn.CONCAT(LEFT(TRIM(C$1),1),"*"),COUNTIF(_xlpm.d,_xlpm.k))</f>
        <v>0</v>
      </c>
      <c r="D180" s="1">
        <f>_xlfn.LET(_xlpm.d,$G180,_xlpm.k,_xlfn.CONCAT(LEFT(TRIM(D$1),1),"*"),COUNTIF(_xlpm.d,_xlpm.k))</f>
        <v>0</v>
      </c>
      <c r="E180" s="1">
        <f t="shared" si="35"/>
        <v>1.3979400086720375</v>
      </c>
      <c r="F180" s="7">
        <v>24</v>
      </c>
      <c r="G180" s="9" t="s">
        <v>884</v>
      </c>
      <c r="H180" s="4" cm="1">
        <f t="array" ref="H180">F180/freq.sum.r6e</f>
        <v>1.9011406844106464E-3</v>
      </c>
      <c r="I180" s="4" t="str">
        <f t="shared" si="36"/>
        <v>dɛ</v>
      </c>
      <c r="J180" s="4" t="str">
        <f t="shared" si="37"/>
        <v>de</v>
      </c>
      <c r="K180" s="10">
        <f t="shared" si="38"/>
        <v>2</v>
      </c>
      <c r="L180" s="1">
        <f t="shared" si="39"/>
        <v>2</v>
      </c>
      <c r="M180" s="10">
        <f t="shared" si="40"/>
        <v>2</v>
      </c>
      <c r="N180" s="1" t="str">
        <f t="shared" si="41"/>
        <v>~de~</v>
      </c>
      <c r="O180" s="1" t="str">
        <f t="shared" si="42"/>
        <v>[dɛ]</v>
      </c>
      <c r="P180" s="3" cm="1">
        <f t="array" ref="P180">SUM(_xlfn._xlws.FILTER($H$2:$H$2454,_xlfn.MAP($N$2:$N$2454,_xlfn.LAMBDA(_xlpm.x,_xlpm.x=$N180))))</f>
        <v>1.2674271229404309E-2</v>
      </c>
      <c r="Q180" s="4">
        <f t="shared" si="43"/>
        <v>0.15</v>
      </c>
      <c r="R180" s="6" cm="1">
        <f t="array" ref="R180">SUM(_xlfn._xlws.FILTER($H$2:$H$2454,_xlfn.MAP($O$2:$O$2454,_xlfn.LAMBDA(_xlpm.x,_xlpm.x=$O180))))</f>
        <v>2.4556400506970848E-3</v>
      </c>
      <c r="S180" s="4">
        <f t="shared" si="44"/>
        <v>0.77419354838709675</v>
      </c>
      <c r="T180" s="4">
        <f t="shared" si="45"/>
        <v>0.2115125653188939</v>
      </c>
      <c r="U180" s="4">
        <f t="shared" si="46"/>
        <v>0.2513089005235602</v>
      </c>
      <c r="V180" s="4">
        <f t="shared" si="47"/>
        <v>-0.71275828882165204</v>
      </c>
      <c r="W180" s="4" t="s">
        <v>5121</v>
      </c>
      <c r="X180" s="2" cm="1">
        <f t="array" ref="X180">SUM(_xlfn._xlws.FILTER($F$2:$F$2454,_xlfn.MAP($W$2:$W$2454,_xlfn.LAMBDA(_xlpm.x,_xlpm.x=$W180))))</f>
        <v>2896</v>
      </c>
      <c r="Y180" s="11">
        <f t="shared" si="48"/>
        <v>8.2872928176795577E-3</v>
      </c>
      <c r="Z180" s="4" t="s">
        <v>5104</v>
      </c>
      <c r="AA180" s="2" cm="1">
        <f t="array" ref="AA180">SUM(_xlfn._xlws.FILTER($F$2:$F$2454,_xlfn.MAP($Z$2:$Z$2454,_xlfn.LAMBDA(_xlpm.x,_xlpm.x=$Z180))))</f>
        <v>883</v>
      </c>
      <c r="AB180" s="11">
        <f t="shared" si="49"/>
        <v>2.7180067950169876E-2</v>
      </c>
      <c r="AC180" s="11">
        <f t="shared" si="50"/>
        <v>-0.51583785394754067</v>
      </c>
      <c r="AG180" s="2"/>
      <c r="AL180" s="2"/>
      <c r="AM180" s="2"/>
    </row>
    <row r="181" spans="1:39">
      <c r="A181" s="1" t="str">
        <f t="shared" si="34"/>
        <v>~se~ : [si]</v>
      </c>
      <c r="B181" s="1">
        <f>_xlfn.LET(_xlpm.d,$G181,_xlpm.k,_xlfn.CONCAT(LEFT(TRIM(B$1),1),"*"),COUNTIF(_xlpm.d,_xlpm.k))</f>
        <v>0</v>
      </c>
      <c r="C181" s="1">
        <f>_xlfn.LET(_xlpm.d,$G181,_xlpm.k,_xlfn.CONCAT(LEFT(TRIM(C$1),1),"*"),COUNTIF(_xlpm.d,_xlpm.k))</f>
        <v>0</v>
      </c>
      <c r="D181" s="1">
        <f>_xlfn.LET(_xlpm.d,$G181,_xlpm.k,_xlfn.CONCAT(LEFT(TRIM(D$1),1),"*"),COUNTIF(_xlpm.d,_xlpm.k))</f>
        <v>0</v>
      </c>
      <c r="E181" s="1">
        <f t="shared" si="35"/>
        <v>0.47712125471966244</v>
      </c>
      <c r="F181" s="7">
        <v>2</v>
      </c>
      <c r="G181" s="9" t="s">
        <v>246</v>
      </c>
      <c r="H181" s="4" cm="1">
        <f t="array" ref="H181">F181/freq.sum.r6e</f>
        <v>1.5842839036755386E-4</v>
      </c>
      <c r="I181" s="4" t="str">
        <f t="shared" si="36"/>
        <v>si</v>
      </c>
      <c r="J181" s="4" t="str">
        <f t="shared" si="37"/>
        <v>se</v>
      </c>
      <c r="K181" s="10">
        <f t="shared" si="38"/>
        <v>2</v>
      </c>
      <c r="L181" s="1">
        <f t="shared" si="39"/>
        <v>2</v>
      </c>
      <c r="M181" s="10">
        <f t="shared" si="40"/>
        <v>2</v>
      </c>
      <c r="N181" s="1" t="str">
        <f t="shared" si="41"/>
        <v>~se~</v>
      </c>
      <c r="O181" s="1" t="str">
        <f t="shared" si="42"/>
        <v>[si]</v>
      </c>
      <c r="P181" s="3" cm="1">
        <f t="array" ref="P181">SUM(_xlfn._xlws.FILTER($H$2:$H$2454,_xlfn.MAP($N$2:$N$2454,_xlfn.LAMBDA(_xlpm.x,_xlpm.x=$N181))))</f>
        <v>1.0614702154626111E-2</v>
      </c>
      <c r="Q181" s="4">
        <f t="shared" si="43"/>
        <v>1.4925373134328354E-2</v>
      </c>
      <c r="R181" s="6" cm="1">
        <f t="array" ref="R181">SUM(_xlfn._xlws.FILTER($H$2:$H$2454,_xlfn.MAP($O$2:$O$2454,_xlfn.LAMBDA(_xlpm.x,_xlpm.x=$O181))))</f>
        <v>2.0595690747781999E-3</v>
      </c>
      <c r="S181" s="4">
        <f t="shared" si="44"/>
        <v>7.6923076923076927E-2</v>
      </c>
      <c r="T181" s="4">
        <f t="shared" si="45"/>
        <v>7.1813904619726617E-3</v>
      </c>
      <c r="U181" s="4">
        <f t="shared" si="46"/>
        <v>2.4999999999999994E-2</v>
      </c>
      <c r="V181" s="4">
        <f t="shared" si="47"/>
        <v>-0.71213145039398973</v>
      </c>
      <c r="W181" s="4" t="s">
        <v>5121</v>
      </c>
      <c r="X181" s="2" cm="1">
        <f t="array" ref="X181">SUM(_xlfn._xlws.FILTER($F$2:$F$2454,_xlfn.MAP($W$2:$W$2454,_xlfn.LAMBDA(_xlpm.x,_xlpm.x=$W181))))</f>
        <v>2896</v>
      </c>
      <c r="Y181" s="11">
        <f t="shared" si="48"/>
        <v>6.9060773480662981E-4</v>
      </c>
      <c r="Z181" s="4" t="s">
        <v>5110</v>
      </c>
      <c r="AA181" s="2" cm="1">
        <f t="array" ref="AA181">SUM(_xlfn._xlws.FILTER($F$2:$F$2454,_xlfn.MAP($Z$2:$Z$2454,_xlfn.LAMBDA(_xlpm.x,_xlpm.x=$Z181))))</f>
        <v>354</v>
      </c>
      <c r="AB181" s="11">
        <f t="shared" si="49"/>
        <v>5.6497175141242938E-3</v>
      </c>
      <c r="AC181" s="11">
        <f t="shared" si="50"/>
        <v>-0.91279529549932148</v>
      </c>
      <c r="AG181" s="2"/>
      <c r="AL181" s="2"/>
      <c r="AM181" s="2"/>
    </row>
    <row r="182" spans="1:39">
      <c r="A182" s="1" t="str">
        <f t="shared" si="34"/>
        <v>~fo~ : [foʊ]</v>
      </c>
      <c r="B182" s="1">
        <f>_xlfn.LET(_xlpm.d,$G182,_xlpm.k,_xlfn.CONCAT(LEFT(TRIM(B$1),1),"*"),COUNTIF(_xlpm.d,_xlpm.k))</f>
        <v>0</v>
      </c>
      <c r="C182" s="1">
        <f>_xlfn.LET(_xlpm.d,$G182,_xlpm.k,_xlfn.CONCAT(LEFT(TRIM(C$1),1),"*"),COUNTIF(_xlpm.d,_xlpm.k))</f>
        <v>0</v>
      </c>
      <c r="D182" s="1">
        <f>_xlfn.LET(_xlpm.d,$G182,_xlpm.k,_xlfn.CONCAT(LEFT(TRIM(D$1),1),"*"),COUNTIF(_xlpm.d,_xlpm.k))</f>
        <v>0</v>
      </c>
      <c r="E182" s="1">
        <f t="shared" si="35"/>
        <v>0.69897000433601875</v>
      </c>
      <c r="F182" s="7">
        <v>4</v>
      </c>
      <c r="G182" s="9" t="s">
        <v>1481</v>
      </c>
      <c r="H182" s="4" cm="1">
        <f t="array" ref="H182">F182/freq.sum.r6e</f>
        <v>3.1685678073510771E-4</v>
      </c>
      <c r="I182" s="4" t="str">
        <f t="shared" si="36"/>
        <v>foʊ</v>
      </c>
      <c r="J182" s="4" t="str">
        <f t="shared" si="37"/>
        <v>fo</v>
      </c>
      <c r="K182" s="10">
        <f t="shared" si="38"/>
        <v>3</v>
      </c>
      <c r="L182" s="1">
        <f t="shared" si="39"/>
        <v>2</v>
      </c>
      <c r="M182" s="10">
        <f t="shared" si="40"/>
        <v>3</v>
      </c>
      <c r="N182" s="1" t="str">
        <f t="shared" si="41"/>
        <v>~fo~</v>
      </c>
      <c r="O182" s="1" t="str">
        <f t="shared" si="42"/>
        <v>[foʊ]</v>
      </c>
      <c r="P182" s="3" cm="1">
        <f t="array" ref="P182">SUM(_xlfn._xlws.FILTER($H$2:$H$2454,_xlfn.MAP($N$2:$N$2454,_xlfn.LAMBDA(_xlpm.x,_xlpm.x=$N182))))</f>
        <v>3.2477820025348541E-3</v>
      </c>
      <c r="Q182" s="4">
        <f t="shared" si="43"/>
        <v>9.7560975609756101E-2</v>
      </c>
      <c r="R182" s="6" cm="1">
        <f t="array" ref="R182">SUM(_xlfn._xlws.FILTER($H$2:$H$2454,_xlfn.MAP($O$2:$O$2454,_xlfn.LAMBDA(_xlpm.x,_xlpm.x=$O182))))</f>
        <v>6.3371356147021542E-4</v>
      </c>
      <c r="S182" s="4">
        <f t="shared" si="44"/>
        <v>0.5</v>
      </c>
      <c r="T182" s="4">
        <f t="shared" si="45"/>
        <v>7.9764745626366401E-2</v>
      </c>
      <c r="U182" s="4">
        <f t="shared" si="46"/>
        <v>0.16326530612244899</v>
      </c>
      <c r="V182" s="4">
        <f t="shared" si="47"/>
        <v>-0.70969386972779192</v>
      </c>
      <c r="W182" s="4" t="s">
        <v>5119</v>
      </c>
      <c r="X182" s="2" cm="1">
        <f t="array" ref="X182">SUM(_xlfn._xlws.FILTER($F$2:$F$2454,_xlfn.MAP($W$2:$W$2454,_xlfn.LAMBDA(_xlpm.x,_xlpm.x=$W182))))</f>
        <v>1157</v>
      </c>
      <c r="Y182" s="11">
        <f t="shared" si="48"/>
        <v>3.4572169403630079E-3</v>
      </c>
      <c r="Z182" s="4" t="s">
        <v>5109</v>
      </c>
      <c r="AA182" s="2" cm="1">
        <f t="array" ref="AA182">SUM(_xlfn._xlws.FILTER($F$2:$F$2454,_xlfn.MAP($Z$2:$Z$2454,_xlfn.LAMBDA(_xlpm.x,_xlpm.x=$Z182))))</f>
        <v>257</v>
      </c>
      <c r="AB182" s="11">
        <f t="shared" si="49"/>
        <v>1.556420233463035E-2</v>
      </c>
      <c r="AC182" s="11">
        <f t="shared" si="50"/>
        <v>-0.65340023562045502</v>
      </c>
      <c r="AG182" s="2"/>
      <c r="AL182" s="2"/>
      <c r="AM182" s="2"/>
    </row>
    <row r="183" spans="1:39">
      <c r="A183" s="1" t="str">
        <f t="shared" si="34"/>
        <v>~hu~ : [hyu]</v>
      </c>
      <c r="B183" s="1">
        <f>_xlfn.LET(_xlpm.d,$G183,_xlpm.k,_xlfn.CONCAT(LEFT(TRIM(B$1),1),"*"),COUNTIF(_xlpm.d,_xlpm.k))</f>
        <v>0</v>
      </c>
      <c r="C183" s="1">
        <f>_xlfn.LET(_xlpm.d,$G183,_xlpm.k,_xlfn.CONCAT(LEFT(TRIM(C$1),1),"*"),COUNTIF(_xlpm.d,_xlpm.k))</f>
        <v>0</v>
      </c>
      <c r="D183" s="1">
        <f>_xlfn.LET(_xlpm.d,$G183,_xlpm.k,_xlfn.CONCAT(LEFT(TRIM(D$1),1),"*"),COUNTIF(_xlpm.d,_xlpm.k))</f>
        <v>0</v>
      </c>
      <c r="E183" s="1">
        <f t="shared" si="35"/>
        <v>0.77815125038364352</v>
      </c>
      <c r="F183" s="7">
        <v>5</v>
      </c>
      <c r="G183" s="9" t="s">
        <v>69</v>
      </c>
      <c r="H183" s="4" cm="1">
        <f t="array" ref="H183">F183/freq.sum.r6e</f>
        <v>3.9607097591888465E-4</v>
      </c>
      <c r="I183" s="1" t="str">
        <f t="shared" si="36"/>
        <v>hyu</v>
      </c>
      <c r="J183" s="1" t="str">
        <f t="shared" si="37"/>
        <v>hu</v>
      </c>
      <c r="K183" s="10">
        <f t="shared" si="38"/>
        <v>3</v>
      </c>
      <c r="L183" s="1">
        <f t="shared" si="39"/>
        <v>2</v>
      </c>
      <c r="M183" s="10">
        <f t="shared" si="40"/>
        <v>3</v>
      </c>
      <c r="N183" s="1" t="str">
        <f t="shared" si="41"/>
        <v>~hu~</v>
      </c>
      <c r="O183" s="1" t="str">
        <f t="shared" si="42"/>
        <v>[hyu]</v>
      </c>
      <c r="P183" s="3" cm="1">
        <f t="array" ref="P183">SUM(_xlfn._xlws.FILTER($H$2:$H$2454,_xlfn.MAP($N$2:$N$2454,_xlfn.LAMBDA(_xlpm.x,_xlpm.x=$N183))))</f>
        <v>1.9803548795944235E-3</v>
      </c>
      <c r="Q183" s="4">
        <f t="shared" si="43"/>
        <v>0.19999999999999998</v>
      </c>
      <c r="R183" s="6" cm="1">
        <f t="array" ref="R183">SUM(_xlfn._xlws.FILTER($H$2:$H$2454,_xlfn.MAP($O$2:$O$2454,_xlfn.LAMBDA(_xlpm.x,_xlpm.x=$O183))))</f>
        <v>3.9607097591888465E-4</v>
      </c>
      <c r="S183" s="4">
        <f t="shared" si="44"/>
        <v>1</v>
      </c>
      <c r="T183" s="4">
        <f t="shared" si="45"/>
        <v>0.18130146095157795</v>
      </c>
      <c r="U183" s="4">
        <f t="shared" si="46"/>
        <v>0.33333333333333331</v>
      </c>
      <c r="V183" s="4">
        <f t="shared" si="47"/>
        <v>-0.69897000433601886</v>
      </c>
      <c r="W183" s="4" t="s">
        <v>5111</v>
      </c>
      <c r="X183" s="2" cm="1">
        <f t="array" ref="X183">SUM(_xlfn._xlws.FILTER($F$2:$F$2454,_xlfn.MAP($W$2:$W$2454,_xlfn.LAMBDA(_xlpm.x,_xlpm.x=$W183))))</f>
        <v>566</v>
      </c>
      <c r="Y183" s="11">
        <f t="shared" si="48"/>
        <v>8.8339222614840993E-3</v>
      </c>
      <c r="Z183" s="4" t="s">
        <v>5111</v>
      </c>
      <c r="AA183" s="2" cm="1">
        <f t="array" ref="AA183">SUM(_xlfn._xlws.FILTER($F$2:$F$2454,_xlfn.MAP($Z$2:$Z$2454,_xlfn.LAMBDA(_xlpm.x,_xlpm.x=$Z183))))</f>
        <v>254</v>
      </c>
      <c r="AB183" s="11">
        <f t="shared" si="49"/>
        <v>1.968503937007874E-2</v>
      </c>
      <c r="AC183" s="11">
        <f t="shared" si="50"/>
        <v>-0.34798271456833335</v>
      </c>
      <c r="AG183" s="2"/>
      <c r="AL183" s="2"/>
      <c r="AM183" s="2"/>
    </row>
    <row r="184" spans="1:39">
      <c r="A184" s="1" t="str">
        <f t="shared" si="34"/>
        <v>~hu~ : [hu]</v>
      </c>
      <c r="B184" s="1">
        <f>_xlfn.LET(_xlpm.d,$G184,_xlpm.k,_xlfn.CONCAT(LEFT(TRIM(B$1),1),"*"),COUNTIF(_xlpm.d,_xlpm.k))</f>
        <v>0</v>
      </c>
      <c r="C184" s="1">
        <f>_xlfn.LET(_xlpm.d,$G184,_xlpm.k,_xlfn.CONCAT(LEFT(TRIM(C$1),1),"*"),COUNTIF(_xlpm.d,_xlpm.k))</f>
        <v>0</v>
      </c>
      <c r="D184" s="1">
        <f>_xlfn.LET(_xlpm.d,$G184,_xlpm.k,_xlfn.CONCAT(LEFT(TRIM(D$1),1),"*"),COUNTIF(_xlpm.d,_xlpm.k))</f>
        <v>0</v>
      </c>
      <c r="E184" s="1">
        <f t="shared" si="35"/>
        <v>0.30102999566398114</v>
      </c>
      <c r="F184" s="7">
        <v>1</v>
      </c>
      <c r="G184" s="9" t="s">
        <v>2000</v>
      </c>
      <c r="H184" s="4" cm="1">
        <f t="array" ref="H184">F184/freq.sum.r6e</f>
        <v>7.9214195183776928E-5</v>
      </c>
      <c r="I184" s="4" t="str">
        <f t="shared" si="36"/>
        <v>hu</v>
      </c>
      <c r="J184" s="4" t="str">
        <f t="shared" si="37"/>
        <v>hu</v>
      </c>
      <c r="K184" s="10">
        <f t="shared" si="38"/>
        <v>2</v>
      </c>
      <c r="L184" s="1">
        <f t="shared" si="39"/>
        <v>2</v>
      </c>
      <c r="M184" s="10">
        <f t="shared" si="40"/>
        <v>2</v>
      </c>
      <c r="N184" s="1" t="str">
        <f t="shared" si="41"/>
        <v>~hu~</v>
      </c>
      <c r="O184" s="1" t="str">
        <f t="shared" si="42"/>
        <v>[hu]</v>
      </c>
      <c r="P184" s="3" cm="1">
        <f t="array" ref="P184">SUM(_xlfn._xlws.FILTER($H$2:$H$2454,_xlfn.MAP($N$2:$N$2454,_xlfn.LAMBDA(_xlpm.x,_xlpm.x=$N184))))</f>
        <v>1.9803548795944235E-3</v>
      </c>
      <c r="Q184" s="4">
        <f t="shared" si="43"/>
        <v>3.9999999999999994E-2</v>
      </c>
      <c r="R184" s="6" cm="1">
        <f t="array" ref="R184">SUM(_xlfn._xlws.FILTER($H$2:$H$2454,_xlfn.MAP($O$2:$O$2454,_xlfn.LAMBDA(_xlpm.x,_xlpm.x=$O184))))</f>
        <v>3.9607097591888465E-4</v>
      </c>
      <c r="S184" s="4">
        <f t="shared" si="44"/>
        <v>0.19999999999999998</v>
      </c>
      <c r="T184" s="4">
        <f t="shared" si="45"/>
        <v>1.208254110526087E-2</v>
      </c>
      <c r="U184" s="4">
        <f t="shared" si="46"/>
        <v>6.6666666666666652E-2</v>
      </c>
      <c r="V184" s="4">
        <f t="shared" si="47"/>
        <v>-0.69897000433601886</v>
      </c>
      <c r="W184" s="4" t="s">
        <v>5111</v>
      </c>
      <c r="X184" s="2" cm="1">
        <f t="array" ref="X184">SUM(_xlfn._xlws.FILTER($F$2:$F$2454,_xlfn.MAP($W$2:$W$2454,_xlfn.LAMBDA(_xlpm.x,_xlpm.x=$W184))))</f>
        <v>566</v>
      </c>
      <c r="Y184" s="11">
        <f t="shared" si="48"/>
        <v>1.7667844522968198E-3</v>
      </c>
      <c r="Z184" s="4" t="s">
        <v>5111</v>
      </c>
      <c r="AA184" s="2" cm="1">
        <f t="array" ref="AA184">SUM(_xlfn._xlws.FILTER($F$2:$F$2454,_xlfn.MAP($Z$2:$Z$2454,_xlfn.LAMBDA(_xlpm.x,_xlpm.x=$Z184))))</f>
        <v>254</v>
      </c>
      <c r="AB184" s="11">
        <f t="shared" si="49"/>
        <v>3.937007874015748E-3</v>
      </c>
      <c r="AC184" s="11">
        <f t="shared" si="50"/>
        <v>-0.34798271456833335</v>
      </c>
      <c r="AG184" s="2"/>
      <c r="AL184" s="2"/>
      <c r="AM184" s="2"/>
    </row>
    <row r="185" spans="1:39">
      <c r="A185" s="1" t="str">
        <f t="shared" si="34"/>
        <v>~so~ : [sɑ]</v>
      </c>
      <c r="B185" s="1">
        <f>_xlfn.LET(_xlpm.d,$G185,_xlpm.k,_xlfn.CONCAT(LEFT(TRIM(B$1),1),"*"),COUNTIF(_xlpm.d,_xlpm.k))</f>
        <v>0</v>
      </c>
      <c r="C185" s="1">
        <f>_xlfn.LET(_xlpm.d,$G185,_xlpm.k,_xlfn.CONCAT(LEFT(TRIM(C$1),1),"*"),COUNTIF(_xlpm.d,_xlpm.k))</f>
        <v>0</v>
      </c>
      <c r="D185" s="1">
        <f>_xlfn.LET(_xlpm.d,$G185,_xlpm.k,_xlfn.CONCAT(LEFT(TRIM(D$1),1),"*"),COUNTIF(_xlpm.d,_xlpm.k))</f>
        <v>0</v>
      </c>
      <c r="E185" s="1">
        <f t="shared" si="35"/>
        <v>0.95424250943932487</v>
      </c>
      <c r="F185" s="7">
        <v>8</v>
      </c>
      <c r="G185" s="9" t="s">
        <v>984</v>
      </c>
      <c r="H185" s="4" cm="1">
        <f t="array" ref="H185">F185/freq.sum.r6e</f>
        <v>6.3371356147021542E-4</v>
      </c>
      <c r="I185" s="4" t="str">
        <f t="shared" si="36"/>
        <v>sɑ</v>
      </c>
      <c r="J185" s="4" t="str">
        <f t="shared" si="37"/>
        <v>so</v>
      </c>
      <c r="K185" s="10">
        <f t="shared" si="38"/>
        <v>2</v>
      </c>
      <c r="L185" s="1">
        <f t="shared" si="39"/>
        <v>2</v>
      </c>
      <c r="M185" s="10">
        <f t="shared" si="40"/>
        <v>2</v>
      </c>
      <c r="N185" s="1" t="str">
        <f t="shared" si="41"/>
        <v>~so~</v>
      </c>
      <c r="O185" s="1" t="str">
        <f t="shared" si="42"/>
        <v>[sɑ]</v>
      </c>
      <c r="P185" s="3" cm="1">
        <f t="array" ref="P185">SUM(_xlfn._xlws.FILTER($H$2:$H$2454,_xlfn.MAP($N$2:$N$2454,_xlfn.LAMBDA(_xlpm.x,_xlpm.x=$N185))))</f>
        <v>3.9607097591888461E-3</v>
      </c>
      <c r="Q185" s="4">
        <f t="shared" si="43"/>
        <v>0.16</v>
      </c>
      <c r="R185" s="6" cm="1">
        <f t="array" ref="R185">SUM(_xlfn._xlws.FILTER($H$2:$H$2454,_xlfn.MAP($O$2:$O$2454,_xlfn.LAMBDA(_xlpm.x,_xlpm.x=$O185))))</f>
        <v>7.921419518377692E-4</v>
      </c>
      <c r="S185" s="4">
        <f t="shared" si="44"/>
        <v>0.8</v>
      </c>
      <c r="T185" s="4">
        <f t="shared" si="45"/>
        <v>0.15320299652208347</v>
      </c>
      <c r="U185" s="4">
        <f t="shared" si="46"/>
        <v>0.26666666666666666</v>
      </c>
      <c r="V185" s="4">
        <f t="shared" si="47"/>
        <v>-0.69897000433601886</v>
      </c>
      <c r="W185" s="4" t="s">
        <v>5119</v>
      </c>
      <c r="X185" s="2" cm="1">
        <f t="array" ref="X185">SUM(_xlfn._xlws.FILTER($F$2:$F$2454,_xlfn.MAP($W$2:$W$2454,_xlfn.LAMBDA(_xlpm.x,_xlpm.x=$W185))))</f>
        <v>1157</v>
      </c>
      <c r="Y185" s="11">
        <f t="shared" si="48"/>
        <v>6.9144338807260158E-3</v>
      </c>
      <c r="Z185" s="4" t="s">
        <v>5105</v>
      </c>
      <c r="AA185" s="2" cm="1">
        <f t="array" ref="AA185">SUM(_xlfn._xlws.FILTER($F$2:$F$2454,_xlfn.MAP($Z$2:$Z$2454,_xlfn.LAMBDA(_xlpm.x,_xlpm.x=$Z185))))</f>
        <v>436</v>
      </c>
      <c r="AB185" s="11">
        <f t="shared" si="49"/>
        <v>1.834862385321101E-2</v>
      </c>
      <c r="AC185" s="11">
        <f t="shared" si="50"/>
        <v>-0.42384686968316354</v>
      </c>
      <c r="AG185" s="2"/>
      <c r="AL185" s="2"/>
      <c r="AM185" s="2"/>
    </row>
    <row r="186" spans="1:39">
      <c r="A186" s="1" t="str">
        <f t="shared" si="34"/>
        <v>~si~ : [sɜ]</v>
      </c>
      <c r="B186" s="1">
        <f>_xlfn.LET(_xlpm.d,$G186,_xlpm.k,_xlfn.CONCAT(LEFT(TRIM(B$1),1),"*"),COUNTIF(_xlpm.d,_xlpm.k))</f>
        <v>0</v>
      </c>
      <c r="C186" s="1">
        <f>_xlfn.LET(_xlpm.d,$G186,_xlpm.k,_xlfn.CONCAT(LEFT(TRIM(C$1),1),"*"),COUNTIF(_xlpm.d,_xlpm.k))</f>
        <v>0</v>
      </c>
      <c r="D186" s="1">
        <f>_xlfn.LET(_xlpm.d,$G186,_xlpm.k,_xlfn.CONCAT(LEFT(TRIM(D$1),1),"*"),COUNTIF(_xlpm.d,_xlpm.k))</f>
        <v>0</v>
      </c>
      <c r="E186" s="1">
        <f t="shared" si="35"/>
        <v>0.30102999566398114</v>
      </c>
      <c r="F186" s="7">
        <v>1</v>
      </c>
      <c r="G186" s="9" t="s">
        <v>1855</v>
      </c>
      <c r="H186" s="4" cm="1">
        <f t="array" ref="H186">F186/freq.sum.r6e</f>
        <v>7.9214195183776928E-5</v>
      </c>
      <c r="I186" s="4" t="str">
        <f t="shared" si="36"/>
        <v>sɜ</v>
      </c>
      <c r="J186" s="4" t="str">
        <f t="shared" si="37"/>
        <v>si</v>
      </c>
      <c r="K186" s="10">
        <f t="shared" si="38"/>
        <v>2</v>
      </c>
      <c r="L186" s="1">
        <f t="shared" si="39"/>
        <v>2</v>
      </c>
      <c r="M186" s="10">
        <f t="shared" si="40"/>
        <v>2</v>
      </c>
      <c r="N186" s="1" t="str">
        <f t="shared" si="41"/>
        <v>~si~</v>
      </c>
      <c r="O186" s="1" t="str">
        <f t="shared" si="42"/>
        <v>[sɜ]</v>
      </c>
      <c r="P186" s="3" cm="1">
        <f t="array" ref="P186">SUM(_xlfn._xlws.FILTER($H$2:$H$2454,_xlfn.MAP($N$2:$N$2454,_xlfn.LAMBDA(_xlpm.x,_xlpm.x=$N186))))</f>
        <v>7.1292775665399242E-3</v>
      </c>
      <c r="Q186" s="4">
        <f t="shared" si="43"/>
        <v>1.111111111111111E-2</v>
      </c>
      <c r="R186" s="6" cm="1">
        <f t="array" ref="R186">SUM(_xlfn._xlws.FILTER($H$2:$H$2454,_xlfn.MAP($O$2:$O$2454,_xlfn.LAMBDA(_xlpm.x,_xlpm.x=$O186))))</f>
        <v>1.4258555133079844E-3</v>
      </c>
      <c r="S186" s="4">
        <f t="shared" si="44"/>
        <v>5.5555555555555566E-2</v>
      </c>
      <c r="T186" s="4">
        <f t="shared" si="45"/>
        <v>3.3562614181280198E-3</v>
      </c>
      <c r="U186" s="4">
        <f t="shared" si="46"/>
        <v>1.8518518518518517E-2</v>
      </c>
      <c r="V186" s="4">
        <f t="shared" si="47"/>
        <v>-0.69897000433601897</v>
      </c>
      <c r="W186" s="4" t="s">
        <v>5110</v>
      </c>
      <c r="X186" s="2" cm="1">
        <f t="array" ref="X186">SUM(_xlfn._xlws.FILTER($F$2:$F$2454,_xlfn.MAP($W$2:$W$2454,_xlfn.LAMBDA(_xlpm.x,_xlpm.x=$W186))))</f>
        <v>1594</v>
      </c>
      <c r="Y186" s="11">
        <f t="shared" si="48"/>
        <v>6.2735257214554575E-4</v>
      </c>
      <c r="Z186" s="4" t="s">
        <v>5112</v>
      </c>
      <c r="AA186" s="2" cm="1">
        <f t="array" ref="AA186">SUM(_xlfn._xlws.FILTER($F$2:$F$2454,_xlfn.MAP($Z$2:$Z$2454,_xlfn.LAMBDA(_xlpm.x,_xlpm.x=$Z186))))</f>
        <v>192</v>
      </c>
      <c r="AB186" s="11">
        <f t="shared" si="49"/>
        <v>5.208333333333333E-3</v>
      </c>
      <c r="AC186" s="11">
        <f t="shared" si="50"/>
        <v>-0.91918708835654395</v>
      </c>
      <c r="AG186" s="2"/>
      <c r="AL186" s="2"/>
      <c r="AM186" s="2"/>
    </row>
    <row r="187" spans="1:39">
      <c r="A187" s="1" t="str">
        <f t="shared" si="34"/>
        <v>~fu~ : [fyu]</v>
      </c>
      <c r="B187" s="1">
        <f>_xlfn.LET(_xlpm.d,$G187,_xlpm.k,_xlfn.CONCAT(LEFT(TRIM(B$1),1),"*"),COUNTIF(_xlpm.d,_xlpm.k))</f>
        <v>0</v>
      </c>
      <c r="C187" s="1">
        <f>_xlfn.LET(_xlpm.d,$G187,_xlpm.k,_xlfn.CONCAT(LEFT(TRIM(C$1),1),"*"),COUNTIF(_xlpm.d,_xlpm.k))</f>
        <v>0</v>
      </c>
      <c r="D187" s="1">
        <f>_xlfn.LET(_xlpm.d,$G187,_xlpm.k,_xlfn.CONCAT(LEFT(TRIM(D$1),1),"*"),COUNTIF(_xlpm.d,_xlpm.k))</f>
        <v>0</v>
      </c>
      <c r="E187" s="1">
        <f t="shared" si="35"/>
        <v>0.69897000433601875</v>
      </c>
      <c r="F187" s="7">
        <v>4</v>
      </c>
      <c r="G187" s="9" t="s">
        <v>60</v>
      </c>
      <c r="H187" s="4" cm="1">
        <f t="array" ref="H187">F187/freq.sum.r6e</f>
        <v>3.1685678073510771E-4</v>
      </c>
      <c r="I187" s="4" t="str">
        <f t="shared" si="36"/>
        <v>fyu</v>
      </c>
      <c r="J187" s="4" t="str">
        <f t="shared" si="37"/>
        <v>fu</v>
      </c>
      <c r="K187" s="10">
        <f t="shared" si="38"/>
        <v>3</v>
      </c>
      <c r="L187" s="1">
        <f t="shared" si="39"/>
        <v>2</v>
      </c>
      <c r="M187" s="10">
        <f t="shared" si="40"/>
        <v>3</v>
      </c>
      <c r="N187" s="1" t="str">
        <f t="shared" si="41"/>
        <v>~fu~</v>
      </c>
      <c r="O187" s="1" t="str">
        <f t="shared" si="42"/>
        <v>[fyu]</v>
      </c>
      <c r="P187" s="3" cm="1">
        <f t="array" ref="P187">SUM(_xlfn._xlws.FILTER($H$2:$H$2454,_xlfn.MAP($N$2:$N$2454,_xlfn.LAMBDA(_xlpm.x,_xlpm.x=$N187))))</f>
        <v>2.3764258555133079E-3</v>
      </c>
      <c r="Q187" s="4">
        <f t="shared" si="43"/>
        <v>0.13333333333333333</v>
      </c>
      <c r="R187" s="6" cm="1">
        <f t="array" ref="R187">SUM(_xlfn._xlws.FILTER($H$2:$H$2454,_xlfn.MAP($O$2:$O$2454,_xlfn.LAMBDA(_xlpm.x,_xlpm.x=$O187))))</f>
        <v>4.7528517110266159E-4</v>
      </c>
      <c r="S187" s="4">
        <f t="shared" si="44"/>
        <v>0.66666666666666663</v>
      </c>
      <c r="T187" s="4">
        <f t="shared" si="45"/>
        <v>0.10856868154699871</v>
      </c>
      <c r="U187" s="4">
        <f t="shared" si="46"/>
        <v>0.22222222222222221</v>
      </c>
      <c r="V187" s="4">
        <f t="shared" si="47"/>
        <v>-0.69897000433601875</v>
      </c>
      <c r="W187" s="4" t="s">
        <v>5111</v>
      </c>
      <c r="X187" s="2" cm="1">
        <f t="array" ref="X187">SUM(_xlfn._xlws.FILTER($F$2:$F$2454,_xlfn.MAP($W$2:$W$2454,_xlfn.LAMBDA(_xlpm.x,_xlpm.x=$W187))))</f>
        <v>566</v>
      </c>
      <c r="Y187" s="11">
        <f t="shared" si="48"/>
        <v>7.0671378091872791E-3</v>
      </c>
      <c r="Z187" s="4" t="s">
        <v>5111</v>
      </c>
      <c r="AA187" s="2" cm="1">
        <f t="array" ref="AA187">SUM(_xlfn._xlws.FILTER($F$2:$F$2454,_xlfn.MAP($Z$2:$Z$2454,_xlfn.LAMBDA(_xlpm.x,_xlpm.x=$Z187))))</f>
        <v>254</v>
      </c>
      <c r="AB187" s="11">
        <f t="shared" si="49"/>
        <v>1.5748031496062992E-2</v>
      </c>
      <c r="AC187" s="11">
        <f t="shared" si="50"/>
        <v>-0.34798271456833335</v>
      </c>
      <c r="AG187" s="2"/>
      <c r="AL187" s="2"/>
      <c r="AM187" s="2"/>
    </row>
    <row r="188" spans="1:39">
      <c r="A188" s="1" t="str">
        <f t="shared" si="34"/>
        <v>~be~ : [bɜ]</v>
      </c>
      <c r="B188" s="1">
        <f>_xlfn.LET(_xlpm.d,$G188,_xlpm.k,_xlfn.CONCAT(LEFT(TRIM(B$1),1),"*"),COUNTIF(_xlpm.d,_xlpm.k))</f>
        <v>0</v>
      </c>
      <c r="C188" s="1">
        <f>_xlfn.LET(_xlpm.d,$G188,_xlpm.k,_xlfn.CONCAT(LEFT(TRIM(C$1),1),"*"),COUNTIF(_xlpm.d,_xlpm.k))</f>
        <v>0</v>
      </c>
      <c r="D188" s="1">
        <f>_xlfn.LET(_xlpm.d,$G188,_xlpm.k,_xlfn.CONCAT(LEFT(TRIM(D$1),1),"*"),COUNTIF(_xlpm.d,_xlpm.k))</f>
        <v>0</v>
      </c>
      <c r="E188" s="1">
        <f t="shared" si="35"/>
        <v>0.69897000433601875</v>
      </c>
      <c r="F188" s="7">
        <v>4</v>
      </c>
      <c r="G188" s="9" t="s">
        <v>1933</v>
      </c>
      <c r="H188" s="4" cm="1">
        <f t="array" ref="H188">F188/freq.sum.r6e</f>
        <v>3.1685678073510771E-4</v>
      </c>
      <c r="I188" s="4" t="str">
        <f t="shared" si="36"/>
        <v>bɜ</v>
      </c>
      <c r="J188" s="4" t="str">
        <f t="shared" si="37"/>
        <v>be</v>
      </c>
      <c r="K188" s="10">
        <f t="shared" si="38"/>
        <v>2</v>
      </c>
      <c r="L188" s="1">
        <f t="shared" si="39"/>
        <v>2</v>
      </c>
      <c r="M188" s="10">
        <f t="shared" si="40"/>
        <v>2</v>
      </c>
      <c r="N188" s="1" t="str">
        <f t="shared" si="41"/>
        <v>~be~</v>
      </c>
      <c r="O188" s="1" t="str">
        <f t="shared" si="42"/>
        <v>[bɜ]</v>
      </c>
      <c r="P188" s="3" cm="1">
        <f t="array" ref="P188">SUM(_xlfn._xlws.FILTER($H$2:$H$2454,_xlfn.MAP($N$2:$N$2454,_xlfn.LAMBDA(_xlpm.x,_xlpm.x=$N188))))</f>
        <v>4.9904942965779469E-3</v>
      </c>
      <c r="Q188" s="4">
        <f t="shared" si="43"/>
        <v>6.3492063492063489E-2</v>
      </c>
      <c r="R188" s="6" cm="1">
        <f t="array" ref="R188">SUM(_xlfn._xlws.FILTER($H$2:$H$2454,_xlfn.MAP($O$2:$O$2454,_xlfn.LAMBDA(_xlpm.x,_xlpm.x=$O188))))</f>
        <v>1.0297845373891E-3</v>
      </c>
      <c r="S188" s="4">
        <f t="shared" si="44"/>
        <v>0.30769230769230771</v>
      </c>
      <c r="T188" s="4">
        <f t="shared" si="45"/>
        <v>4.4297039447268351E-2</v>
      </c>
      <c r="U188" s="4">
        <f t="shared" si="46"/>
        <v>0.10526315789473684</v>
      </c>
      <c r="V188" s="4">
        <f t="shared" si="47"/>
        <v>-0.68539719714674496</v>
      </c>
      <c r="W188" s="4" t="s">
        <v>5121</v>
      </c>
      <c r="X188" s="2" cm="1">
        <f t="array" ref="X188">SUM(_xlfn._xlws.FILTER($F$2:$F$2454,_xlfn.MAP($W$2:$W$2454,_xlfn.LAMBDA(_xlpm.x,_xlpm.x=$W188))))</f>
        <v>2896</v>
      </c>
      <c r="Y188" s="11">
        <f t="shared" si="48"/>
        <v>1.3812154696132596E-3</v>
      </c>
      <c r="Z188" s="4" t="s">
        <v>5112</v>
      </c>
      <c r="AA188" s="2" cm="1">
        <f t="array" ref="AA188">SUM(_xlfn._xlws.FILTER($F$2:$F$2454,_xlfn.MAP($Z$2:$Z$2454,_xlfn.LAMBDA(_xlpm.x,_xlpm.x=$Z188))))</f>
        <v>192</v>
      </c>
      <c r="AB188" s="11">
        <f t="shared" si="49"/>
        <v>2.0833333333333332E-2</v>
      </c>
      <c r="AC188" s="11">
        <f t="shared" si="50"/>
        <v>-1.1784973288215597</v>
      </c>
      <c r="AG188" s="2"/>
      <c r="AL188" s="2"/>
      <c r="AM188" s="2"/>
    </row>
    <row r="189" spans="1:39">
      <c r="A189" s="1" t="str">
        <f t="shared" si="34"/>
        <v>~be~ : [bi]</v>
      </c>
      <c r="B189" s="1">
        <f>_xlfn.LET(_xlpm.d,$G189,_xlpm.k,_xlfn.CONCAT(LEFT(TRIM(B$1),1),"*"),COUNTIF(_xlpm.d,_xlpm.k))</f>
        <v>0</v>
      </c>
      <c r="C189" s="1">
        <f>_xlfn.LET(_xlpm.d,$G189,_xlpm.k,_xlfn.CONCAT(LEFT(TRIM(C$1),1),"*"),COUNTIF(_xlpm.d,_xlpm.k))</f>
        <v>0</v>
      </c>
      <c r="D189" s="1">
        <f>_xlfn.LET(_xlpm.d,$G189,_xlpm.k,_xlfn.CONCAT(LEFT(TRIM(D$1),1),"*"),COUNTIF(_xlpm.d,_xlpm.k))</f>
        <v>0</v>
      </c>
      <c r="E189" s="1">
        <f t="shared" si="35"/>
        <v>0.69897000433601875</v>
      </c>
      <c r="F189" s="7">
        <v>4</v>
      </c>
      <c r="G189" s="9" t="s">
        <v>10</v>
      </c>
      <c r="H189" s="4" cm="1">
        <f t="array" ref="H189">F189/freq.sum.r6e</f>
        <v>3.1685678073510771E-4</v>
      </c>
      <c r="I189" s="4" t="str">
        <f t="shared" si="36"/>
        <v>bi</v>
      </c>
      <c r="J189" s="4" t="str">
        <f t="shared" si="37"/>
        <v>be</v>
      </c>
      <c r="K189" s="10">
        <f t="shared" si="38"/>
        <v>2</v>
      </c>
      <c r="L189" s="1">
        <f t="shared" si="39"/>
        <v>2</v>
      </c>
      <c r="M189" s="10">
        <f t="shared" si="40"/>
        <v>2</v>
      </c>
      <c r="N189" s="1" t="str">
        <f t="shared" si="41"/>
        <v>~be~</v>
      </c>
      <c r="O189" s="1" t="str">
        <f t="shared" si="42"/>
        <v>[bi]</v>
      </c>
      <c r="P189" s="3" cm="1">
        <f t="array" ref="P189">SUM(_xlfn._xlws.FILTER($H$2:$H$2454,_xlfn.MAP($N$2:$N$2454,_xlfn.LAMBDA(_xlpm.x,_xlpm.x=$N189))))</f>
        <v>4.9904942965779469E-3</v>
      </c>
      <c r="Q189" s="4">
        <f t="shared" si="43"/>
        <v>6.3492063492063489E-2</v>
      </c>
      <c r="R189" s="6" cm="1">
        <f t="array" ref="R189">SUM(_xlfn._xlws.FILTER($H$2:$H$2454,_xlfn.MAP($O$2:$O$2454,_xlfn.LAMBDA(_xlpm.x,_xlpm.x=$O189))))</f>
        <v>1.0297845373891E-3</v>
      </c>
      <c r="S189" s="4">
        <f t="shared" si="44"/>
        <v>0.30769230769230771</v>
      </c>
      <c r="T189" s="4">
        <f t="shared" si="45"/>
        <v>4.4297039447268351E-2</v>
      </c>
      <c r="U189" s="4">
        <f t="shared" si="46"/>
        <v>0.10526315789473684</v>
      </c>
      <c r="V189" s="4">
        <f t="shared" si="47"/>
        <v>-0.68539719714674496</v>
      </c>
      <c r="W189" s="4" t="s">
        <v>5121</v>
      </c>
      <c r="X189" s="2" cm="1">
        <f t="array" ref="X189">SUM(_xlfn._xlws.FILTER($F$2:$F$2454,_xlfn.MAP($W$2:$W$2454,_xlfn.LAMBDA(_xlpm.x,_xlpm.x=$W189))))</f>
        <v>2896</v>
      </c>
      <c r="Y189" s="11">
        <f t="shared" si="48"/>
        <v>1.3812154696132596E-3</v>
      </c>
      <c r="Z189" s="4" t="s">
        <v>5110</v>
      </c>
      <c r="AA189" s="2" cm="1">
        <f t="array" ref="AA189">SUM(_xlfn._xlws.FILTER($F$2:$F$2454,_xlfn.MAP($Z$2:$Z$2454,_xlfn.LAMBDA(_xlpm.x,_xlpm.x=$Z189))))</f>
        <v>354</v>
      </c>
      <c r="AB189" s="11">
        <f t="shared" si="49"/>
        <v>1.1299435028248588E-2</v>
      </c>
      <c r="AC189" s="11">
        <f t="shared" si="50"/>
        <v>-0.91279529549932148</v>
      </c>
      <c r="AG189" s="2"/>
      <c r="AL189" s="2"/>
      <c r="AM189" s="2"/>
    </row>
    <row r="190" spans="1:39">
      <c r="A190" s="1" t="str">
        <f t="shared" si="34"/>
        <v>~ma~ : [mɑ]</v>
      </c>
      <c r="B190" s="1">
        <f>_xlfn.LET(_xlpm.d,$G190,_xlpm.k,_xlfn.CONCAT(LEFT(TRIM(B$1),1),"*"),COUNTIF(_xlpm.d,_xlpm.k))</f>
        <v>0</v>
      </c>
      <c r="C190" s="1">
        <f>_xlfn.LET(_xlpm.d,$G190,_xlpm.k,_xlfn.CONCAT(LEFT(TRIM(C$1),1),"*"),COUNTIF(_xlpm.d,_xlpm.k))</f>
        <v>1</v>
      </c>
      <c r="D190" s="1">
        <f>_xlfn.LET(_xlpm.d,$G190,_xlpm.k,_xlfn.CONCAT(LEFT(TRIM(D$1),1),"*"),COUNTIF(_xlpm.d,_xlpm.k))</f>
        <v>0</v>
      </c>
      <c r="E190" s="1">
        <f t="shared" si="35"/>
        <v>0.95424250943932487</v>
      </c>
      <c r="F190" s="7">
        <v>8</v>
      </c>
      <c r="G190" s="9" t="s">
        <v>1253</v>
      </c>
      <c r="H190" s="4" cm="1">
        <f t="array" ref="H190">F190/freq.sum.r6e</f>
        <v>6.3371356147021542E-4</v>
      </c>
      <c r="I190" s="4" t="str">
        <f t="shared" si="36"/>
        <v>mɑ</v>
      </c>
      <c r="J190" s="4" t="str">
        <f t="shared" si="37"/>
        <v>ma</v>
      </c>
      <c r="K190" s="10">
        <f t="shared" si="38"/>
        <v>2</v>
      </c>
      <c r="L190" s="1">
        <f t="shared" si="39"/>
        <v>2</v>
      </c>
      <c r="M190" s="10">
        <f t="shared" si="40"/>
        <v>2</v>
      </c>
      <c r="N190" s="1" t="str">
        <f t="shared" si="41"/>
        <v>~ma~</v>
      </c>
      <c r="O190" s="1" t="str">
        <f t="shared" si="42"/>
        <v>[mɑ]</v>
      </c>
      <c r="P190" s="3" cm="1">
        <f t="array" ref="P190">SUM(_xlfn._xlws.FILTER($H$2:$H$2454,_xlfn.MAP($N$2:$N$2454,_xlfn.LAMBDA(_xlpm.x,_xlpm.x=$N190))))</f>
        <v>6.891634980988594E-3</v>
      </c>
      <c r="Q190" s="4">
        <f t="shared" si="43"/>
        <v>9.1954022988505732E-2</v>
      </c>
      <c r="R190" s="6" cm="1">
        <f t="array" ref="R190">SUM(_xlfn._xlws.FILTER($H$2:$H$2454,_xlfn.MAP($O$2:$O$2454,_xlfn.LAMBDA(_xlpm.x,_xlpm.x=$O190))))</f>
        <v>1.4258555133079848E-3</v>
      </c>
      <c r="S190" s="4">
        <f t="shared" si="44"/>
        <v>0.44444444444444442</v>
      </c>
      <c r="T190" s="4">
        <f t="shared" si="45"/>
        <v>8.7544569441190531E-2</v>
      </c>
      <c r="U190" s="4">
        <f t="shared" si="46"/>
        <v>0.15238095238095234</v>
      </c>
      <c r="V190" s="4">
        <f t="shared" si="47"/>
        <v>-0.68424674751531256</v>
      </c>
      <c r="W190" s="4" t="s">
        <v>5120</v>
      </c>
      <c r="X190" s="2" cm="1">
        <f t="array" ref="X190">SUM(_xlfn._xlws.FILTER($F$2:$F$2454,_xlfn.MAP($W$2:$W$2454,_xlfn.LAMBDA(_xlpm.x,_xlpm.x=$W190))))</f>
        <v>1666</v>
      </c>
      <c r="Y190" s="11">
        <f t="shared" si="48"/>
        <v>4.8019207683073226E-3</v>
      </c>
      <c r="Z190" s="4" t="s">
        <v>5105</v>
      </c>
      <c r="AA190" s="2" cm="1">
        <f t="array" ref="AA190">SUM(_xlfn._xlws.FILTER($F$2:$F$2454,_xlfn.MAP($Z$2:$Z$2454,_xlfn.LAMBDA(_xlpm.x,_xlpm.x=$Z190))))</f>
        <v>436</v>
      </c>
      <c r="AB190" s="11">
        <f t="shared" si="49"/>
        <v>1.834862385321101E-2</v>
      </c>
      <c r="AC190" s="11">
        <f t="shared" si="50"/>
        <v>-0.58218850780218279</v>
      </c>
      <c r="AG190" s="2"/>
      <c r="AL190" s="2"/>
      <c r="AM190" s="2"/>
    </row>
    <row r="191" spans="1:39">
      <c r="A191" s="1" t="str">
        <f t="shared" si="34"/>
        <v>~ma~ : [meɪ]</v>
      </c>
      <c r="B191" s="1">
        <f>_xlfn.LET(_xlpm.d,$G191,_xlpm.k,_xlfn.CONCAT(LEFT(TRIM(B$1),1),"*"),COUNTIF(_xlpm.d,_xlpm.k))</f>
        <v>0</v>
      </c>
      <c r="C191" s="1">
        <f>_xlfn.LET(_xlpm.d,$G191,_xlpm.k,_xlfn.CONCAT(LEFT(TRIM(C$1),1),"*"),COUNTIF(_xlpm.d,_xlpm.k))</f>
        <v>1</v>
      </c>
      <c r="D191" s="1">
        <f>_xlfn.LET(_xlpm.d,$G191,_xlpm.k,_xlfn.CONCAT(LEFT(TRIM(D$1),1),"*"),COUNTIF(_xlpm.d,_xlpm.k))</f>
        <v>0</v>
      </c>
      <c r="E191" s="1">
        <f t="shared" si="35"/>
        <v>1.0413926851582249</v>
      </c>
      <c r="F191" s="7">
        <v>10</v>
      </c>
      <c r="G191" s="9" t="s">
        <v>1176</v>
      </c>
      <c r="H191" s="4" cm="1">
        <f t="array" ref="H191">F191/freq.sum.r6e</f>
        <v>7.9214195183776931E-4</v>
      </c>
      <c r="I191" s="4" t="str">
        <f t="shared" si="36"/>
        <v>meɪ</v>
      </c>
      <c r="J191" s="4" t="str">
        <f t="shared" si="37"/>
        <v>ma</v>
      </c>
      <c r="K191" s="10">
        <f t="shared" si="38"/>
        <v>3</v>
      </c>
      <c r="L191" s="1">
        <f t="shared" si="39"/>
        <v>2</v>
      </c>
      <c r="M191" s="10">
        <f t="shared" si="40"/>
        <v>3</v>
      </c>
      <c r="N191" s="1" t="str">
        <f t="shared" si="41"/>
        <v>~ma~</v>
      </c>
      <c r="O191" s="1" t="str">
        <f t="shared" si="42"/>
        <v>[meɪ]</v>
      </c>
      <c r="P191" s="3" cm="1">
        <f t="array" ref="P191">SUM(_xlfn._xlws.FILTER($H$2:$H$2454,_xlfn.MAP($N$2:$N$2454,_xlfn.LAMBDA(_xlpm.x,_xlpm.x=$N191))))</f>
        <v>6.891634980988594E-3</v>
      </c>
      <c r="Q191" s="4">
        <f t="shared" si="43"/>
        <v>0.11494252873563217</v>
      </c>
      <c r="R191" s="6" cm="1">
        <f t="array" ref="R191">SUM(_xlfn._xlws.FILTER($H$2:$H$2454,_xlfn.MAP($O$2:$O$2454,_xlfn.LAMBDA(_xlpm.x,_xlpm.x=$O191))))</f>
        <v>1.4258555133079846E-3</v>
      </c>
      <c r="S191" s="4">
        <f t="shared" si="44"/>
        <v>0.55555555555555558</v>
      </c>
      <c r="T191" s="4">
        <f t="shared" si="45"/>
        <v>0.13864804755438911</v>
      </c>
      <c r="U191" s="4">
        <f t="shared" si="46"/>
        <v>0.19047619047619044</v>
      </c>
      <c r="V191" s="4">
        <f t="shared" si="47"/>
        <v>-0.68424674751531256</v>
      </c>
      <c r="W191" s="4" t="s">
        <v>5120</v>
      </c>
      <c r="X191" s="2" cm="1">
        <f t="array" ref="X191">SUM(_xlfn._xlws.FILTER($F$2:$F$2454,_xlfn.MAP($W$2:$W$2454,_xlfn.LAMBDA(_xlpm.x,_xlpm.x=$W191))))</f>
        <v>1666</v>
      </c>
      <c r="Y191" s="11">
        <f t="shared" si="48"/>
        <v>6.0024009603841539E-3</v>
      </c>
      <c r="Z191" s="4" t="s">
        <v>5108</v>
      </c>
      <c r="AA191" s="2" cm="1">
        <f t="array" ref="AA191">SUM(_xlfn._xlws.FILTER($F$2:$F$2454,_xlfn.MAP($Z$2:$Z$2454,_xlfn.LAMBDA(_xlpm.x,_xlpm.x=$Z191))))</f>
        <v>475</v>
      </c>
      <c r="AB191" s="11">
        <f t="shared" si="49"/>
        <v>2.1052631578947368E-2</v>
      </c>
      <c r="AC191" s="11">
        <f t="shared" si="50"/>
        <v>-0.54498138744590219</v>
      </c>
      <c r="AG191" s="2"/>
      <c r="AL191" s="2"/>
      <c r="AM191" s="2"/>
    </row>
    <row r="192" spans="1:39">
      <c r="A192" s="1" t="str">
        <f t="shared" si="34"/>
        <v>~lo~ : [ləʊ]</v>
      </c>
      <c r="B192" s="1">
        <f>_xlfn.LET(_xlpm.d,$G192,_xlpm.k,_xlfn.CONCAT(LEFT(TRIM(B$1),1),"*"),COUNTIF(_xlpm.d,_xlpm.k))</f>
        <v>0</v>
      </c>
      <c r="C192" s="1">
        <f>_xlfn.LET(_xlpm.d,$G192,_xlpm.k,_xlfn.CONCAT(LEFT(TRIM(C$1),1),"*"),COUNTIF(_xlpm.d,_xlpm.k))</f>
        <v>0</v>
      </c>
      <c r="D192" s="1">
        <f>_xlfn.LET(_xlpm.d,$G192,_xlpm.k,_xlfn.CONCAT(LEFT(TRIM(D$1),1),"*"),COUNTIF(_xlpm.d,_xlpm.k))</f>
        <v>0</v>
      </c>
      <c r="E192" s="1">
        <f t="shared" si="35"/>
        <v>0.60205999132796229</v>
      </c>
      <c r="F192" s="7">
        <v>3</v>
      </c>
      <c r="G192" s="9" t="s">
        <v>1586</v>
      </c>
      <c r="H192" s="4" cm="1">
        <f t="array" ref="H192">F192/freq.sum.r6e</f>
        <v>2.376425855513308E-4</v>
      </c>
      <c r="I192" s="1" t="str">
        <f t="shared" si="36"/>
        <v>ləʊ</v>
      </c>
      <c r="J192" s="1" t="str">
        <f t="shared" si="37"/>
        <v>lo</v>
      </c>
      <c r="K192" s="10">
        <f t="shared" si="38"/>
        <v>3</v>
      </c>
      <c r="L192" s="1">
        <f t="shared" si="39"/>
        <v>2</v>
      </c>
      <c r="M192" s="10">
        <f t="shared" si="40"/>
        <v>3</v>
      </c>
      <c r="N192" s="1" t="str">
        <f t="shared" si="41"/>
        <v>~lo~</v>
      </c>
      <c r="O192" s="1" t="str">
        <f t="shared" si="42"/>
        <v>[ləʊ]</v>
      </c>
      <c r="P192" s="3" cm="1">
        <f t="array" ref="P192">SUM(_xlfn._xlws.FILTER($H$2:$H$2454,_xlfn.MAP($N$2:$N$2454,_xlfn.LAMBDA(_xlpm.x,_xlpm.x=$N192))))</f>
        <v>4.5152091254752856E-3</v>
      </c>
      <c r="Q192" s="4">
        <f t="shared" si="43"/>
        <v>5.2631578947368418E-2</v>
      </c>
      <c r="R192" s="6" cm="1">
        <f t="array" ref="R192">SUM(_xlfn._xlws.FILTER($H$2:$H$2454,_xlfn.MAP($O$2:$O$2454,_xlfn.LAMBDA(_xlpm.x,_xlpm.x=$O192))))</f>
        <v>9.5057034220532319E-4</v>
      </c>
      <c r="S192" s="4">
        <f t="shared" si="44"/>
        <v>0.25</v>
      </c>
      <c r="T192" s="4">
        <f t="shared" si="45"/>
        <v>3.6593206499917333E-2</v>
      </c>
      <c r="U192" s="4">
        <f t="shared" si="46"/>
        <v>8.6956521739130432E-2</v>
      </c>
      <c r="V192" s="4">
        <f t="shared" si="47"/>
        <v>-0.67669360962486658</v>
      </c>
      <c r="W192" s="4" t="s">
        <v>5119</v>
      </c>
      <c r="X192" s="2" cm="1">
        <f t="array" ref="X192">SUM(_xlfn._xlws.FILTER($F$2:$F$2454,_xlfn.MAP($W$2:$W$2454,_xlfn.LAMBDA(_xlpm.x,_xlpm.x=$W192))))</f>
        <v>1157</v>
      </c>
      <c r="Y192" s="11">
        <f t="shared" si="48"/>
        <v>2.5929127052722557E-3</v>
      </c>
      <c r="Z192" s="4" t="s">
        <v>5115</v>
      </c>
      <c r="AA192" s="2" cm="1">
        <f t="array" ref="AA192">SUM(_xlfn._xlws.FILTER($F$2:$F$2454,_xlfn.MAP($Z$2:$Z$2454,_xlfn.LAMBDA(_xlpm.x,_xlpm.x=$Z192))))</f>
        <v>73</v>
      </c>
      <c r="AB192" s="11">
        <f t="shared" si="49"/>
        <v>4.1095890410958902E-2</v>
      </c>
      <c r="AC192" s="11">
        <f t="shared" si="50"/>
        <v>-1.2000104988312936</v>
      </c>
      <c r="AG192" s="2"/>
      <c r="AL192" s="2"/>
      <c r="AM192" s="2"/>
    </row>
    <row r="193" spans="1:39">
      <c r="A193" s="1" t="str">
        <f t="shared" si="34"/>
        <v>~nu~ : [nɜ]</v>
      </c>
      <c r="B193" s="1">
        <f>_xlfn.LET(_xlpm.d,$G193,_xlpm.k,_xlfn.CONCAT(LEFT(TRIM(B$1),1),"*"),COUNTIF(_xlpm.d,_xlpm.k))</f>
        <v>0</v>
      </c>
      <c r="C193" s="1">
        <f>_xlfn.LET(_xlpm.d,$G193,_xlpm.k,_xlfn.CONCAT(LEFT(TRIM(C$1),1),"*"),COUNTIF(_xlpm.d,_xlpm.k))</f>
        <v>0</v>
      </c>
      <c r="D193" s="1">
        <f>_xlfn.LET(_xlpm.d,$G193,_xlpm.k,_xlfn.CONCAT(LEFT(TRIM(D$1),1),"*"),COUNTIF(_xlpm.d,_xlpm.k))</f>
        <v>1</v>
      </c>
      <c r="E193" s="1">
        <f t="shared" si="35"/>
        <v>0.47712125471966244</v>
      </c>
      <c r="F193" s="7">
        <v>2</v>
      </c>
      <c r="G193" s="9" t="s">
        <v>1468</v>
      </c>
      <c r="H193" s="4" cm="1">
        <f t="array" ref="H193">F193/freq.sum.r6e</f>
        <v>1.5842839036755386E-4</v>
      </c>
      <c r="I193" s="1" t="str">
        <f t="shared" si="36"/>
        <v>nɜ</v>
      </c>
      <c r="J193" s="1" t="str">
        <f t="shared" si="37"/>
        <v>nu</v>
      </c>
      <c r="K193" s="10">
        <f t="shared" si="38"/>
        <v>2</v>
      </c>
      <c r="L193" s="1">
        <f t="shared" si="39"/>
        <v>2</v>
      </c>
      <c r="M193" s="10">
        <f t="shared" si="40"/>
        <v>2</v>
      </c>
      <c r="N193" s="1" t="str">
        <f t="shared" si="41"/>
        <v>~nu~</v>
      </c>
      <c r="O193" s="1" t="str">
        <f t="shared" si="42"/>
        <v>[nɜ]</v>
      </c>
      <c r="P193" s="3" cm="1">
        <f t="array" ref="P193">SUM(_xlfn._xlws.FILTER($H$2:$H$2454,_xlfn.MAP($N$2:$N$2454,_xlfn.LAMBDA(_xlpm.x,_xlpm.x=$N193))))</f>
        <v>1.5050697084917615E-3</v>
      </c>
      <c r="Q193" s="4">
        <f t="shared" si="43"/>
        <v>0.10526315789473685</v>
      </c>
      <c r="R193" s="6" cm="1">
        <f t="array" ref="R193">SUM(_xlfn._xlws.FILTER($H$2:$H$2454,_xlfn.MAP($O$2:$O$2454,_xlfn.LAMBDA(_xlpm.x,_xlpm.x=$O193))))</f>
        <v>3.1685678073510771E-4</v>
      </c>
      <c r="S193" s="4">
        <f t="shared" si="44"/>
        <v>0.5</v>
      </c>
      <c r="T193" s="4">
        <f t="shared" si="45"/>
        <v>4.9957498865896795E-2</v>
      </c>
      <c r="U193" s="4">
        <f t="shared" si="46"/>
        <v>0.17391304347826089</v>
      </c>
      <c r="V193" s="4">
        <f t="shared" si="47"/>
        <v>-0.67669360962486658</v>
      </c>
      <c r="W193" s="4" t="s">
        <v>5111</v>
      </c>
      <c r="X193" s="2" cm="1">
        <f t="array" ref="X193">SUM(_xlfn._xlws.FILTER($F$2:$F$2454,_xlfn.MAP($W$2:$W$2454,_xlfn.LAMBDA(_xlpm.x,_xlpm.x=$W193))))</f>
        <v>566</v>
      </c>
      <c r="Y193" s="11">
        <f t="shared" si="48"/>
        <v>3.5335689045936395E-3</v>
      </c>
      <c r="Z193" s="4" t="s">
        <v>5112</v>
      </c>
      <c r="AA193" s="2" cm="1">
        <f t="array" ref="AA193">SUM(_xlfn._xlws.FILTER($F$2:$F$2454,_xlfn.MAP($Z$2:$Z$2454,_xlfn.LAMBDA(_xlpm.x,_xlpm.x=$Z193))))</f>
        <v>192</v>
      </c>
      <c r="AB193" s="11">
        <f t="shared" si="49"/>
        <v>1.0416666666666666E-2</v>
      </c>
      <c r="AC193" s="11">
        <f t="shared" si="50"/>
        <v>-0.46951520248472178</v>
      </c>
      <c r="AG193" s="2"/>
      <c r="AL193" s="2"/>
      <c r="AM193" s="2"/>
    </row>
    <row r="194" spans="1:39">
      <c r="A194" s="1" t="str">
        <f t="shared" ref="A194:A257" si="51">_xlfn.LET(_xlpm.sep," : ",CONCATENATE(N194,_xlpm.sep,O194))</f>
        <v>~ra~ : [ɹɑ]</v>
      </c>
      <c r="B194" s="1">
        <f>_xlfn.LET(_xlpm.d,$G194,_xlpm.k,_xlfn.CONCAT(LEFT(TRIM(B$1),1),"*"),COUNTIF(_xlpm.d,_xlpm.k))</f>
        <v>1</v>
      </c>
      <c r="C194" s="1">
        <f>_xlfn.LET(_xlpm.d,$G194,_xlpm.k,_xlfn.CONCAT(LEFT(TRIM(C$1),1),"*"),COUNTIF(_xlpm.d,_xlpm.k))</f>
        <v>0</v>
      </c>
      <c r="D194" s="1">
        <f>_xlfn.LET(_xlpm.d,$G194,_xlpm.k,_xlfn.CONCAT(LEFT(TRIM(D$1),1),"*"),COUNTIF(_xlpm.d,_xlpm.k))</f>
        <v>0</v>
      </c>
      <c r="E194" s="1">
        <f t="shared" ref="E194:E257" si="52">LOG(F194+1,10)</f>
        <v>0.90308998699194343</v>
      </c>
      <c r="F194" s="7">
        <v>7</v>
      </c>
      <c r="G194" s="9" t="s">
        <v>1324</v>
      </c>
      <c r="H194" s="4" cm="1">
        <f t="array" ref="H194">F194/freq.sum.r6e</f>
        <v>5.5449936628643854E-4</v>
      </c>
      <c r="I194" s="1" t="str">
        <f t="shared" ref="I194:I257" si="53">_xlfn.LET(_xlpm.sep,":",_xlpm.w,$G194,LEFT(_xlpm.w,FIND(_xlpm.sep,_xlpm.w)-1))</f>
        <v>ɹɑ</v>
      </c>
      <c r="J194" s="1" t="str">
        <f t="shared" ref="J194:J257" si="54">_xlfn.LET(_xlpm.sep,":",_xlpm.w,$G194,RIGHT(_xlpm.w,LEN(_xlpm.w)-FIND(_xlpm.sep,_xlpm.w)))</f>
        <v>ra</v>
      </c>
      <c r="K194" s="10">
        <f t="shared" ref="K194:K257" si="55">_xlfn.LET(_xlpm.w,I194,LEN(_xlpm.w))</f>
        <v>2</v>
      </c>
      <c r="L194" s="1">
        <f t="shared" ref="L194:L257" si="56">_xlfn.LET(_xlpm.w,J194,LEN(_xlpm.w))</f>
        <v>2</v>
      </c>
      <c r="M194" s="10">
        <f t="shared" ref="M194:M257" si="57">_xlfn.LET(_xlpm.a,K194,_xlpm.b,L194,MAX(_xlpm.a,_xlpm.b))</f>
        <v>2</v>
      </c>
      <c r="N194" s="1" t="str">
        <f t="shared" ref="N194:N257" si="58">_xlfn.LET(_xlpm.sep,":",_xlpm.w,$G194,_xlfn.CONCAT("~",RIGHT(_xlpm.w,LEN(_xlpm.w)-FIND(_xlpm.sep,_xlpm.w)),"~"))</f>
        <v>~ra~</v>
      </c>
      <c r="O194" s="1" t="str">
        <f t="shared" ref="O194:O257" si="59">_xlfn.LET(_xlpm.sep,":",_xlpm.w,$G194,_xlfn.CONCAT("[",LEFT(_xlpm.w,FIND(_xlpm.sep,_xlpm.w)-1),"]"))</f>
        <v>[ɹɑ]</v>
      </c>
      <c r="P194" s="3" cm="1">
        <f t="array" ref="P194">SUM(_xlfn._xlws.FILTER($H$2:$H$2454,_xlfn.MAP($N$2:$N$2454,_xlfn.LAMBDA(_xlpm.x,_xlpm.x=$N194))))</f>
        <v>6.7332065906210402E-3</v>
      </c>
      <c r="Q194" s="4">
        <f t="shared" ref="Q194:Q257" si="60">$H194/P194</f>
        <v>8.2352941176470573E-2</v>
      </c>
      <c r="R194" s="6" cm="1">
        <f t="array" ref="R194">SUM(_xlfn._xlws.FILTER($H$2:$H$2454,_xlfn.MAP($O$2:$O$2454,_xlfn.LAMBDA(_xlpm.x,_xlpm.x=$O194))))</f>
        <v>1.4258555133079848E-3</v>
      </c>
      <c r="S194" s="4">
        <f t="shared" ref="S194:S257" si="61">$H194/R194</f>
        <v>0.3888888888888889</v>
      </c>
      <c r="T194" s="4">
        <f t="shared" ref="T194:T257" si="62">_xlfn.LET(_xlpm.freq,F194,_xlpm.size,M194+1,_xlpm.F,U194,LOG(1+_xlpm.freq)*LOG(1+_xlpm.size)*_xlpm.F)</f>
        <v>7.3902921323440271E-2</v>
      </c>
      <c r="U194" s="4">
        <f t="shared" ref="U194:U257" si="63">_xlfn.LET(_xlpm.a,S194,_xlpm.b,Q194,2*_xlpm.a*_xlpm.b/(_xlpm.a+_xlpm.b))</f>
        <v>0.13592233009708737</v>
      </c>
      <c r="V194" s="4">
        <f t="shared" ref="V194:V257" si="64">_xlfn.LET(_xlpm.p,Q194,_xlpm.q,S194,LOG(_xlpm.p/_xlpm.q))</f>
        <v>-0.67414642061098673</v>
      </c>
      <c r="W194" s="4" t="s">
        <v>5120</v>
      </c>
      <c r="X194" s="2" cm="1">
        <f t="array" ref="X194">SUM(_xlfn._xlws.FILTER($F$2:$F$2454,_xlfn.MAP($W$2:$W$2454,_xlfn.LAMBDA(_xlpm.x,_xlpm.x=$W194))))</f>
        <v>1666</v>
      </c>
      <c r="Y194" s="11">
        <f t="shared" ref="Y194:Y257" si="65">$F194/X194</f>
        <v>4.2016806722689074E-3</v>
      </c>
      <c r="Z194" s="4" t="s">
        <v>5105</v>
      </c>
      <c r="AA194" s="2" cm="1">
        <f t="array" ref="AA194">SUM(_xlfn._xlws.FILTER($F$2:$F$2454,_xlfn.MAP($Z$2:$Z$2454,_xlfn.LAMBDA(_xlpm.x,_xlpm.x=$Z194))))</f>
        <v>436</v>
      </c>
      <c r="AB194" s="11">
        <f t="shared" ref="AB194:AB257" si="66">$F194/AA194</f>
        <v>1.6055045871559634E-2</v>
      </c>
      <c r="AC194" s="11">
        <f t="shared" ref="AC194:AC257" si="67">_xlfn.LET(_xlpm.a,Y194,_xlpm.b,AB194,LOG(_xlpm.a/_xlpm.b))</f>
        <v>-0.58218850780218279</v>
      </c>
      <c r="AG194" s="2"/>
      <c r="AL194" s="2"/>
      <c r="AM194" s="2"/>
    </row>
    <row r="195" spans="1:39">
      <c r="A195" s="1" t="str">
        <f t="shared" si="51"/>
        <v>~da~ : [dæ]</v>
      </c>
      <c r="B195" s="1">
        <f>_xlfn.LET(_xlpm.d,$G195,_xlpm.k,_xlfn.CONCAT(LEFT(TRIM(B$1),1),"*"),COUNTIF(_xlpm.d,_xlpm.k))</f>
        <v>0</v>
      </c>
      <c r="C195" s="1">
        <f>_xlfn.LET(_xlpm.d,$G195,_xlpm.k,_xlfn.CONCAT(LEFT(TRIM(C$1),1),"*"),COUNTIF(_xlpm.d,_xlpm.k))</f>
        <v>0</v>
      </c>
      <c r="D195" s="1">
        <f>_xlfn.LET(_xlpm.d,$G195,_xlpm.k,_xlfn.CONCAT(LEFT(TRIM(D$1),1),"*"),COUNTIF(_xlpm.d,_xlpm.k))</f>
        <v>0</v>
      </c>
      <c r="E195" s="1">
        <f t="shared" si="52"/>
        <v>0.8450980400142567</v>
      </c>
      <c r="F195" s="7">
        <v>6</v>
      </c>
      <c r="G195" s="9" t="s">
        <v>41</v>
      </c>
      <c r="H195" s="4" cm="1">
        <f t="array" ref="H195">F195/freq.sum.r6e</f>
        <v>4.7528517110266159E-4</v>
      </c>
      <c r="I195" s="4" t="str">
        <f t="shared" si="53"/>
        <v>dæ</v>
      </c>
      <c r="J195" s="4" t="str">
        <f t="shared" si="54"/>
        <v>da</v>
      </c>
      <c r="K195" s="10">
        <f t="shared" si="55"/>
        <v>2</v>
      </c>
      <c r="L195" s="1">
        <f t="shared" si="56"/>
        <v>2</v>
      </c>
      <c r="M195" s="10">
        <f t="shared" si="57"/>
        <v>2</v>
      </c>
      <c r="N195" s="1" t="str">
        <f t="shared" si="58"/>
        <v>~da~</v>
      </c>
      <c r="O195" s="1" t="str">
        <f t="shared" si="59"/>
        <v>[dæ]</v>
      </c>
      <c r="P195" s="3" cm="1">
        <f t="array" ref="P195">SUM(_xlfn._xlws.FILTER($H$2:$H$2454,_xlfn.MAP($N$2:$N$2454,_xlfn.LAMBDA(_xlpm.x,_xlpm.x=$N195))))</f>
        <v>2.2179974651457541E-3</v>
      </c>
      <c r="Q195" s="4">
        <f t="shared" si="60"/>
        <v>0.21428571428571427</v>
      </c>
      <c r="R195" s="6" cm="1">
        <f t="array" ref="R195">SUM(_xlfn._xlws.FILTER($H$2:$H$2454,_xlfn.MAP($O$2:$O$2454,_xlfn.LAMBDA(_xlpm.x,_xlpm.x=$O195))))</f>
        <v>4.7528517110266159E-4</v>
      </c>
      <c r="S195" s="4">
        <f t="shared" si="61"/>
        <v>1</v>
      </c>
      <c r="T195" s="4">
        <f t="shared" si="62"/>
        <v>0.17957637128550405</v>
      </c>
      <c r="U195" s="4">
        <f t="shared" si="63"/>
        <v>0.35294117647058826</v>
      </c>
      <c r="V195" s="4">
        <f t="shared" si="64"/>
        <v>-0.66900678095857558</v>
      </c>
      <c r="W195" s="4" t="s">
        <v>5120</v>
      </c>
      <c r="X195" s="2" cm="1">
        <f t="array" ref="X195">SUM(_xlfn._xlws.FILTER($F$2:$F$2454,_xlfn.MAP($W$2:$W$2454,_xlfn.LAMBDA(_xlpm.x,_xlpm.x=$W195))))</f>
        <v>1666</v>
      </c>
      <c r="Y195" s="11">
        <f t="shared" si="65"/>
        <v>3.6014405762304922E-3</v>
      </c>
      <c r="Z195" s="4" t="s">
        <v>5103</v>
      </c>
      <c r="AA195" s="2" cm="1">
        <f t="array" ref="AA195">SUM(_xlfn._xlws.FILTER($F$2:$F$2454,_xlfn.MAP($Z$2:$Z$2454,_xlfn.LAMBDA(_xlpm.x,_xlpm.x=$Z195))))</f>
        <v>514</v>
      </c>
      <c r="AB195" s="11">
        <f t="shared" si="66"/>
        <v>1.1673151750972763E-2</v>
      </c>
      <c r="AC195" s="11">
        <f t="shared" si="67"/>
        <v>-0.51071187807549301</v>
      </c>
      <c r="AG195" s="2"/>
      <c r="AL195" s="2"/>
      <c r="AM195" s="2"/>
    </row>
    <row r="196" spans="1:39">
      <c r="A196" s="1" t="str">
        <f t="shared" si="51"/>
        <v>~re~ : [ɹɛ]</v>
      </c>
      <c r="B196" s="1">
        <f>_xlfn.LET(_xlpm.d,$G196,_xlpm.k,_xlfn.CONCAT(LEFT(TRIM(B$1),1),"*"),COUNTIF(_xlpm.d,_xlpm.k))</f>
        <v>1</v>
      </c>
      <c r="C196" s="1">
        <f>_xlfn.LET(_xlpm.d,$G196,_xlpm.k,_xlfn.CONCAT(LEFT(TRIM(C$1),1),"*"),COUNTIF(_xlpm.d,_xlpm.k))</f>
        <v>0</v>
      </c>
      <c r="D196" s="1">
        <f>_xlfn.LET(_xlpm.d,$G196,_xlpm.k,_xlfn.CONCAT(LEFT(TRIM(D$1),1),"*"),COUNTIF(_xlpm.d,_xlpm.k))</f>
        <v>0</v>
      </c>
      <c r="E196" s="1">
        <f t="shared" si="52"/>
        <v>1.6532125137753435</v>
      </c>
      <c r="F196" s="7">
        <v>44</v>
      </c>
      <c r="G196" s="9" t="s">
        <v>639</v>
      </c>
      <c r="H196" s="4" cm="1">
        <f t="array" ref="H196">F196/freq.sum.r6e</f>
        <v>3.4854245880861852E-3</v>
      </c>
      <c r="I196" s="4" t="str">
        <f t="shared" si="53"/>
        <v>ɹɛ</v>
      </c>
      <c r="J196" s="4" t="str">
        <f t="shared" si="54"/>
        <v>re</v>
      </c>
      <c r="K196" s="10">
        <f t="shared" si="55"/>
        <v>2</v>
      </c>
      <c r="L196" s="1">
        <f t="shared" si="56"/>
        <v>2</v>
      </c>
      <c r="M196" s="10">
        <f t="shared" si="57"/>
        <v>2</v>
      </c>
      <c r="N196" s="1" t="str">
        <f t="shared" si="58"/>
        <v>~re~</v>
      </c>
      <c r="O196" s="1" t="str">
        <f t="shared" si="59"/>
        <v>[ɹɛ]</v>
      </c>
      <c r="P196" s="3" cm="1">
        <f t="array" ref="P196">SUM(_xlfn._xlws.FILTER($H$2:$H$2454,_xlfn.MAP($N$2:$N$2454,_xlfn.LAMBDA(_xlpm.x,_xlpm.x=$N196))))</f>
        <v>2.043726235741445E-2</v>
      </c>
      <c r="Q196" s="4">
        <f t="shared" si="60"/>
        <v>0.17054263565891473</v>
      </c>
      <c r="R196" s="6" cm="1">
        <f t="array" ref="R196">SUM(_xlfn._xlws.FILTER($H$2:$H$2454,_xlfn.MAP($O$2:$O$2454,_xlfn.LAMBDA(_xlpm.x,_xlpm.x=$O196))))</f>
        <v>4.4359949302915083E-3</v>
      </c>
      <c r="S196" s="4">
        <f t="shared" si="61"/>
        <v>0.7857142857142857</v>
      </c>
      <c r="T196" s="4">
        <f t="shared" si="62"/>
        <v>0.27894685933185953</v>
      </c>
      <c r="U196" s="4">
        <f t="shared" si="63"/>
        <v>0.28025477707006374</v>
      </c>
      <c r="V196" s="4">
        <f t="shared" si="64"/>
        <v>-0.6634316789570297</v>
      </c>
      <c r="W196" s="4" t="s">
        <v>5121</v>
      </c>
      <c r="X196" s="2" cm="1">
        <f t="array" ref="X196">SUM(_xlfn._xlws.FILTER($F$2:$F$2454,_xlfn.MAP($W$2:$W$2454,_xlfn.LAMBDA(_xlpm.x,_xlpm.x=$W196))))</f>
        <v>2896</v>
      </c>
      <c r="Y196" s="11">
        <f t="shared" si="65"/>
        <v>1.5193370165745856E-2</v>
      </c>
      <c r="Z196" s="4" t="s">
        <v>5104</v>
      </c>
      <c r="AA196" s="2" cm="1">
        <f t="array" ref="AA196">SUM(_xlfn._xlws.FILTER($F$2:$F$2454,_xlfn.MAP($Z$2:$Z$2454,_xlfn.LAMBDA(_xlpm.x,_xlpm.x=$Z196))))</f>
        <v>883</v>
      </c>
      <c r="AB196" s="11">
        <f t="shared" si="66"/>
        <v>4.9830124575311441E-2</v>
      </c>
      <c r="AC196" s="11">
        <f t="shared" si="67"/>
        <v>-0.51583785394754078</v>
      </c>
      <c r="AG196" s="2"/>
      <c r="AL196" s="2"/>
      <c r="AM196" s="2"/>
    </row>
    <row r="197" spans="1:39">
      <c r="A197" s="1" t="str">
        <f t="shared" si="51"/>
        <v>~ki~ : [kaɪ]</v>
      </c>
      <c r="B197" s="1">
        <f>_xlfn.LET(_xlpm.d,$G197,_xlpm.k,_xlfn.CONCAT(LEFT(TRIM(B$1),1),"*"),COUNTIF(_xlpm.d,_xlpm.k))</f>
        <v>0</v>
      </c>
      <c r="C197" s="1">
        <f>_xlfn.LET(_xlpm.d,$G197,_xlpm.k,_xlfn.CONCAT(LEFT(TRIM(C$1),1),"*"),COUNTIF(_xlpm.d,_xlpm.k))</f>
        <v>0</v>
      </c>
      <c r="D197" s="1">
        <f>_xlfn.LET(_xlpm.d,$G197,_xlpm.k,_xlfn.CONCAT(LEFT(TRIM(D$1),1),"*"),COUNTIF(_xlpm.d,_xlpm.k))</f>
        <v>0</v>
      </c>
      <c r="E197" s="1">
        <f t="shared" si="52"/>
        <v>0.69897000433601875</v>
      </c>
      <c r="F197" s="7">
        <v>4</v>
      </c>
      <c r="G197" s="9" t="s">
        <v>1127</v>
      </c>
      <c r="H197" s="4" cm="1">
        <f t="array" ref="H197">F197/freq.sum.r6e</f>
        <v>3.1685678073510771E-4</v>
      </c>
      <c r="I197" s="1" t="str">
        <f t="shared" si="53"/>
        <v>kaɪ</v>
      </c>
      <c r="J197" s="1" t="str">
        <f t="shared" si="54"/>
        <v>ki</v>
      </c>
      <c r="K197" s="10">
        <f t="shared" si="55"/>
        <v>3</v>
      </c>
      <c r="L197" s="1">
        <f t="shared" si="56"/>
        <v>2</v>
      </c>
      <c r="M197" s="10">
        <f t="shared" si="57"/>
        <v>3</v>
      </c>
      <c r="N197" s="1" t="str">
        <f t="shared" si="58"/>
        <v>~ki~</v>
      </c>
      <c r="O197" s="1" t="str">
        <f t="shared" si="59"/>
        <v>[kaɪ]</v>
      </c>
      <c r="P197" s="3" cm="1">
        <f t="array" ref="P197">SUM(_xlfn._xlws.FILTER($H$2:$H$2454,_xlfn.MAP($N$2:$N$2454,_xlfn.LAMBDA(_xlpm.x,_xlpm.x=$N197))))</f>
        <v>1.8219264892268695E-3</v>
      </c>
      <c r="Q197" s="4">
        <f t="shared" si="60"/>
        <v>0.17391304347826086</v>
      </c>
      <c r="R197" s="6" cm="1">
        <f t="array" ref="R197">SUM(_xlfn._xlws.FILTER($H$2:$H$2454,_xlfn.MAP($O$2:$O$2454,_xlfn.LAMBDA(_xlpm.x,_xlpm.x=$O197))))</f>
        <v>3.9607097591888465E-4</v>
      </c>
      <c r="S197" s="4">
        <f t="shared" si="61"/>
        <v>0.79999999999999993</v>
      </c>
      <c r="T197" s="4">
        <f t="shared" si="62"/>
        <v>0.13958830484614118</v>
      </c>
      <c r="U197" s="4">
        <f t="shared" si="63"/>
        <v>0.2857142857142857</v>
      </c>
      <c r="V197" s="4">
        <f t="shared" si="64"/>
        <v>-0.66275783168157398</v>
      </c>
      <c r="W197" s="4" t="s">
        <v>5110</v>
      </c>
      <c r="X197" s="2" cm="1">
        <f t="array" ref="X197">SUM(_xlfn._xlws.FILTER($F$2:$F$2454,_xlfn.MAP($W$2:$W$2454,_xlfn.LAMBDA(_xlpm.x,_xlpm.x=$W197))))</f>
        <v>1594</v>
      </c>
      <c r="Y197" s="11">
        <f t="shared" si="65"/>
        <v>2.509410288582183E-3</v>
      </c>
      <c r="Z197" s="4" t="s">
        <v>5106</v>
      </c>
      <c r="AA197" s="2" cm="1">
        <f t="array" ref="AA197">SUM(_xlfn._xlws.FILTER($F$2:$F$2454,_xlfn.MAP($Z$2:$Z$2454,_xlfn.LAMBDA(_xlpm.x,_xlpm.x=$Z197))))</f>
        <v>397</v>
      </c>
      <c r="AB197" s="11">
        <f t="shared" si="66"/>
        <v>1.0075566750629723E-2</v>
      </c>
      <c r="AC197" s="11">
        <f t="shared" si="67"/>
        <v>-0.60369781029697855</v>
      </c>
      <c r="AG197" s="2"/>
      <c r="AL197" s="2"/>
      <c r="AM197" s="2"/>
    </row>
    <row r="198" spans="1:39">
      <c r="A198" s="1" t="str">
        <f t="shared" si="51"/>
        <v>~vi~ : [vɜ]</v>
      </c>
      <c r="B198" s="1">
        <f>_xlfn.LET(_xlpm.d,$G198,_xlpm.k,_xlfn.CONCAT(LEFT(TRIM(B$1),1),"*"),COUNTIF(_xlpm.d,_xlpm.k))</f>
        <v>0</v>
      </c>
      <c r="C198" s="1">
        <f>_xlfn.LET(_xlpm.d,$G198,_xlpm.k,_xlfn.CONCAT(LEFT(TRIM(C$1),1),"*"),COUNTIF(_xlpm.d,_xlpm.k))</f>
        <v>0</v>
      </c>
      <c r="D198" s="1">
        <f>_xlfn.LET(_xlpm.d,$G198,_xlpm.k,_xlfn.CONCAT(LEFT(TRIM(D$1),1),"*"),COUNTIF(_xlpm.d,_xlpm.k))</f>
        <v>0</v>
      </c>
      <c r="E198" s="1">
        <f t="shared" si="52"/>
        <v>0.30102999566398114</v>
      </c>
      <c r="F198" s="7">
        <v>1</v>
      </c>
      <c r="G198" s="9" t="s">
        <v>1822</v>
      </c>
      <c r="H198" s="4" cm="1">
        <f t="array" ref="H198">F198/freq.sum.r6e</f>
        <v>7.9214195183776928E-5</v>
      </c>
      <c r="I198" s="4" t="str">
        <f t="shared" si="53"/>
        <v>vɜ</v>
      </c>
      <c r="J198" s="4" t="str">
        <f t="shared" si="54"/>
        <v>vi</v>
      </c>
      <c r="K198" s="10">
        <f t="shared" si="55"/>
        <v>2</v>
      </c>
      <c r="L198" s="1">
        <f t="shared" si="56"/>
        <v>2</v>
      </c>
      <c r="M198" s="10">
        <f t="shared" si="57"/>
        <v>2</v>
      </c>
      <c r="N198" s="1" t="str">
        <f t="shared" si="58"/>
        <v>~vi~</v>
      </c>
      <c r="O198" s="1" t="str">
        <f t="shared" si="59"/>
        <v>[vɜ]</v>
      </c>
      <c r="P198" s="3" cm="1">
        <f t="array" ref="P198">SUM(_xlfn._xlws.FILTER($H$2:$H$2454,_xlfn.MAP($N$2:$N$2454,_xlfn.LAMBDA(_xlpm.x,_xlpm.x=$N198))))</f>
        <v>3.643852978453739E-3</v>
      </c>
      <c r="Q198" s="4">
        <f t="shared" si="60"/>
        <v>2.1739130434782608E-2</v>
      </c>
      <c r="R198" s="6" cm="1">
        <f t="array" ref="R198">SUM(_xlfn._xlws.FILTER($H$2:$H$2454,_xlfn.MAP($O$2:$O$2454,_xlfn.LAMBDA(_xlpm.x,_xlpm.x=$O198))))</f>
        <v>7.9214195183776931E-4</v>
      </c>
      <c r="S198" s="4">
        <f t="shared" si="61"/>
        <v>9.9999999999999992E-2</v>
      </c>
      <c r="T198" s="4">
        <f t="shared" si="62"/>
        <v>6.4727898778183246E-3</v>
      </c>
      <c r="U198" s="4">
        <f t="shared" si="63"/>
        <v>3.5714285714285712E-2</v>
      </c>
      <c r="V198" s="4">
        <f t="shared" si="64"/>
        <v>-0.66275783168157398</v>
      </c>
      <c r="W198" s="4" t="s">
        <v>5110</v>
      </c>
      <c r="X198" s="2" cm="1">
        <f t="array" ref="X198">SUM(_xlfn._xlws.FILTER($F$2:$F$2454,_xlfn.MAP($W$2:$W$2454,_xlfn.LAMBDA(_xlpm.x,_xlpm.x=$W198))))</f>
        <v>1594</v>
      </c>
      <c r="Y198" s="11">
        <f t="shared" si="65"/>
        <v>6.2735257214554575E-4</v>
      </c>
      <c r="Z198" s="4" t="s">
        <v>5112</v>
      </c>
      <c r="AA198" s="2" cm="1">
        <f t="array" ref="AA198">SUM(_xlfn._xlws.FILTER($F$2:$F$2454,_xlfn.MAP($Z$2:$Z$2454,_xlfn.LAMBDA(_xlpm.x,_xlpm.x=$Z198))))</f>
        <v>192</v>
      </c>
      <c r="AB198" s="11">
        <f t="shared" si="66"/>
        <v>5.208333333333333E-3</v>
      </c>
      <c r="AC198" s="11">
        <f t="shared" si="67"/>
        <v>-0.91918708835654395</v>
      </c>
      <c r="AG198" s="2"/>
      <c r="AL198" s="2"/>
      <c r="AM198" s="2"/>
    </row>
    <row r="199" spans="1:39">
      <c r="A199" s="1" t="str">
        <f t="shared" si="51"/>
        <v>~mo~ : [mɔ]</v>
      </c>
      <c r="B199" s="1">
        <f>_xlfn.LET(_xlpm.d,$G199,_xlpm.k,_xlfn.CONCAT(LEFT(TRIM(B$1),1),"*"),COUNTIF(_xlpm.d,_xlpm.k))</f>
        <v>0</v>
      </c>
      <c r="C199" s="1">
        <f>_xlfn.LET(_xlpm.d,$G199,_xlpm.k,_xlfn.CONCAT(LEFT(TRIM(C$1),1),"*"),COUNTIF(_xlpm.d,_xlpm.k))</f>
        <v>1</v>
      </c>
      <c r="D199" s="1">
        <f>_xlfn.LET(_xlpm.d,$G199,_xlpm.k,_xlfn.CONCAT(LEFT(TRIM(D$1),1),"*"),COUNTIF(_xlpm.d,_xlpm.k))</f>
        <v>0</v>
      </c>
      <c r="E199" s="1">
        <f t="shared" si="52"/>
        <v>1.0413926851582249</v>
      </c>
      <c r="F199" s="7">
        <v>10</v>
      </c>
      <c r="G199" s="9" t="s">
        <v>972</v>
      </c>
      <c r="H199" s="4" cm="1">
        <f t="array" ref="H199">F199/freq.sum.r6e</f>
        <v>7.9214195183776931E-4</v>
      </c>
      <c r="I199" s="4" t="str">
        <f t="shared" si="53"/>
        <v>mɔ</v>
      </c>
      <c r="J199" s="4" t="str">
        <f t="shared" si="54"/>
        <v>mo</v>
      </c>
      <c r="K199" s="10">
        <f t="shared" si="55"/>
        <v>2</v>
      </c>
      <c r="L199" s="1">
        <f t="shared" si="56"/>
        <v>2</v>
      </c>
      <c r="M199" s="10">
        <f t="shared" si="57"/>
        <v>2</v>
      </c>
      <c r="N199" s="1" t="str">
        <f t="shared" si="58"/>
        <v>~mo~</v>
      </c>
      <c r="O199" s="1" t="str">
        <f t="shared" si="59"/>
        <v>[mɔ]</v>
      </c>
      <c r="P199" s="3" cm="1">
        <f t="array" ref="P199">SUM(_xlfn._xlws.FILTER($H$2:$H$2454,_xlfn.MAP($N$2:$N$2454,_xlfn.LAMBDA(_xlpm.x,_xlpm.x=$N199))))</f>
        <v>4.356780735107731E-3</v>
      </c>
      <c r="Q199" s="4">
        <f t="shared" si="60"/>
        <v>0.18181818181818182</v>
      </c>
      <c r="R199" s="6" cm="1">
        <f t="array" ref="R199">SUM(_xlfn._xlws.FILTER($H$2:$H$2454,_xlfn.MAP($O$2:$O$2454,_xlfn.LAMBDA(_xlpm.x,_xlpm.x=$O199))))</f>
        <v>9.5057034220532308E-4</v>
      </c>
      <c r="S199" s="4">
        <f t="shared" si="61"/>
        <v>0.83333333333333337</v>
      </c>
      <c r="T199" s="4">
        <f t="shared" si="62"/>
        <v>0.18715846895384017</v>
      </c>
      <c r="U199" s="4">
        <f t="shared" si="63"/>
        <v>0.29850746268656719</v>
      </c>
      <c r="V199" s="4">
        <f t="shared" si="64"/>
        <v>-0.661181443446619</v>
      </c>
      <c r="W199" s="4" t="s">
        <v>5119</v>
      </c>
      <c r="X199" s="2" cm="1">
        <f t="array" ref="X199">SUM(_xlfn._xlws.FILTER($F$2:$F$2454,_xlfn.MAP($W$2:$W$2454,_xlfn.LAMBDA(_xlpm.x,_xlpm.x=$W199))))</f>
        <v>1157</v>
      </c>
      <c r="Y199" s="11">
        <f t="shared" si="65"/>
        <v>8.6430423509075201E-3</v>
      </c>
      <c r="Z199" s="4" t="s">
        <v>5107</v>
      </c>
      <c r="AA199" s="2" cm="1">
        <f t="array" ref="AA199">SUM(_xlfn._xlws.FILTER($F$2:$F$2454,_xlfn.MAP($Z$2:$Z$2454,_xlfn.LAMBDA(_xlpm.x,_xlpm.x=$Z199))))</f>
        <v>293</v>
      </c>
      <c r="AB199" s="11">
        <f t="shared" si="66"/>
        <v>3.4129692832764506E-2</v>
      </c>
      <c r="AC199" s="11">
        <f t="shared" si="67"/>
        <v>-0.59646573859764007</v>
      </c>
      <c r="AG199" s="2"/>
      <c r="AL199" s="2"/>
      <c r="AM199" s="2"/>
    </row>
    <row r="200" spans="1:39">
      <c r="A200" s="1" t="str">
        <f t="shared" si="51"/>
        <v>~to~ : [tɔ]</v>
      </c>
      <c r="B200" s="1">
        <f>_xlfn.LET(_xlpm.d,$G200,_xlpm.k,_xlfn.CONCAT(LEFT(TRIM(B$1),1),"*"),COUNTIF(_xlpm.d,_xlpm.k))</f>
        <v>0</v>
      </c>
      <c r="C200" s="1">
        <f>_xlfn.LET(_xlpm.d,$G200,_xlpm.k,_xlfn.CONCAT(LEFT(TRIM(C$1),1),"*"),COUNTIF(_xlpm.d,_xlpm.k))</f>
        <v>0</v>
      </c>
      <c r="D200" s="1">
        <f>_xlfn.LET(_xlpm.d,$G200,_xlpm.k,_xlfn.CONCAT(LEFT(TRIM(D$1),1),"*"),COUNTIF(_xlpm.d,_xlpm.k))</f>
        <v>0</v>
      </c>
      <c r="E200" s="1">
        <f t="shared" si="52"/>
        <v>0.60205999132796229</v>
      </c>
      <c r="F200" s="7">
        <v>3</v>
      </c>
      <c r="G200" s="9" t="s">
        <v>2269</v>
      </c>
      <c r="H200" s="4" cm="1">
        <f t="array" ref="H200">F200/freq.sum.r6e</f>
        <v>2.376425855513308E-4</v>
      </c>
      <c r="I200" s="4" t="str">
        <f t="shared" si="53"/>
        <v>tɔ</v>
      </c>
      <c r="J200" s="4" t="str">
        <f t="shared" si="54"/>
        <v>to</v>
      </c>
      <c r="K200" s="10">
        <f t="shared" si="55"/>
        <v>2</v>
      </c>
      <c r="L200" s="1">
        <f t="shared" si="56"/>
        <v>2</v>
      </c>
      <c r="M200" s="10">
        <f t="shared" si="57"/>
        <v>2</v>
      </c>
      <c r="N200" s="1" t="str">
        <f t="shared" si="58"/>
        <v>~to~</v>
      </c>
      <c r="O200" s="1" t="str">
        <f t="shared" si="59"/>
        <v>[tɔ]</v>
      </c>
      <c r="P200" s="3" cm="1">
        <f t="array" ref="P200">SUM(_xlfn._xlws.FILTER($H$2:$H$2454,_xlfn.MAP($N$2:$N$2454,_xlfn.LAMBDA(_xlpm.x,_xlpm.x=$N200))))</f>
        <v>3.2477820025348545E-3</v>
      </c>
      <c r="Q200" s="4">
        <f t="shared" si="60"/>
        <v>7.3170731707317069E-2</v>
      </c>
      <c r="R200" s="6" cm="1">
        <f t="array" ref="R200">SUM(_xlfn._xlws.FILTER($H$2:$H$2454,_xlfn.MAP($O$2:$O$2454,_xlfn.LAMBDA(_xlpm.x,_xlpm.x=$O200))))</f>
        <v>7.1292775665399231E-4</v>
      </c>
      <c r="S200" s="4">
        <f t="shared" si="61"/>
        <v>0.33333333333333337</v>
      </c>
      <c r="T200" s="4">
        <f t="shared" si="62"/>
        <v>4.3497147978939138E-2</v>
      </c>
      <c r="U200" s="4">
        <f t="shared" si="63"/>
        <v>0.12</v>
      </c>
      <c r="V200" s="4">
        <f t="shared" si="64"/>
        <v>-0.65854134728041069</v>
      </c>
      <c r="W200" s="4" t="s">
        <v>5119</v>
      </c>
      <c r="X200" s="2" cm="1">
        <f t="array" ref="X200">SUM(_xlfn._xlws.FILTER($F$2:$F$2454,_xlfn.MAP($W$2:$W$2454,_xlfn.LAMBDA(_xlpm.x,_xlpm.x=$W200))))</f>
        <v>1157</v>
      </c>
      <c r="Y200" s="11">
        <f t="shared" si="65"/>
        <v>2.5929127052722557E-3</v>
      </c>
      <c r="Z200" s="4" t="s">
        <v>5107</v>
      </c>
      <c r="AA200" s="2" cm="1">
        <f t="array" ref="AA200">SUM(_xlfn._xlws.FILTER($F$2:$F$2454,_xlfn.MAP($Z$2:$Z$2454,_xlfn.LAMBDA(_xlpm.x,_xlpm.x=$Z200))))</f>
        <v>293</v>
      </c>
      <c r="AB200" s="11">
        <f t="shared" si="66"/>
        <v>1.0238907849829351E-2</v>
      </c>
      <c r="AC200" s="11">
        <f t="shared" si="67"/>
        <v>-0.59646573859764007</v>
      </c>
      <c r="AG200" s="2"/>
      <c r="AL200" s="2"/>
      <c r="AM200" s="2"/>
    </row>
    <row r="201" spans="1:39">
      <c r="A201" s="1" t="str">
        <f t="shared" si="51"/>
        <v>~mi~ : [maɪ]</v>
      </c>
      <c r="B201" s="1">
        <f>_xlfn.LET(_xlpm.d,$G201,_xlpm.k,_xlfn.CONCAT(LEFT(TRIM(B$1),1),"*"),COUNTIF(_xlpm.d,_xlpm.k))</f>
        <v>0</v>
      </c>
      <c r="C201" s="1">
        <f>_xlfn.LET(_xlpm.d,$G201,_xlpm.k,_xlfn.CONCAT(LEFT(TRIM(C$1),1),"*"),COUNTIF(_xlpm.d,_xlpm.k))</f>
        <v>1</v>
      </c>
      <c r="D201" s="1">
        <f>_xlfn.LET(_xlpm.d,$G201,_xlpm.k,_xlfn.CONCAT(LEFT(TRIM(D$1),1),"*"),COUNTIF(_xlpm.d,_xlpm.k))</f>
        <v>0</v>
      </c>
      <c r="E201" s="1">
        <f t="shared" si="52"/>
        <v>1.1139433523068367</v>
      </c>
      <c r="F201" s="7">
        <v>12</v>
      </c>
      <c r="G201" s="9" t="s">
        <v>951</v>
      </c>
      <c r="H201" s="4" cm="1">
        <f t="array" ref="H201">F201/freq.sum.r6e</f>
        <v>9.5057034220532319E-4</v>
      </c>
      <c r="I201" s="4" t="str">
        <f t="shared" si="53"/>
        <v>maɪ</v>
      </c>
      <c r="J201" s="4" t="str">
        <f t="shared" si="54"/>
        <v>mi</v>
      </c>
      <c r="K201" s="10">
        <f t="shared" si="55"/>
        <v>3</v>
      </c>
      <c r="L201" s="1">
        <f t="shared" si="56"/>
        <v>2</v>
      </c>
      <c r="M201" s="10">
        <f t="shared" si="57"/>
        <v>3</v>
      </c>
      <c r="N201" s="1" t="str">
        <f t="shared" si="58"/>
        <v>~mi~</v>
      </c>
      <c r="O201" s="1" t="str">
        <f t="shared" si="59"/>
        <v>[maɪ]</v>
      </c>
      <c r="P201" s="3" cm="1">
        <f t="array" ref="P201">SUM(_xlfn._xlws.FILTER($H$2:$H$2454,_xlfn.MAP($N$2:$N$2454,_xlfn.LAMBDA(_xlpm.x,_xlpm.x=$N201))))</f>
        <v>5.3865652724968318E-3</v>
      </c>
      <c r="Q201" s="4">
        <f t="shared" si="60"/>
        <v>0.1764705882352941</v>
      </c>
      <c r="R201" s="6" cm="1">
        <f t="array" ref="R201">SUM(_xlfn._xlws.FILTER($H$2:$H$2454,_xlfn.MAP($O$2:$O$2454,_xlfn.LAMBDA(_xlpm.x,_xlpm.x=$O201))))</f>
        <v>1.188212927756654E-3</v>
      </c>
      <c r="S201" s="4">
        <f t="shared" si="61"/>
        <v>0.8</v>
      </c>
      <c r="T201" s="4">
        <f t="shared" si="62"/>
        <v>0.2251411054820209</v>
      </c>
      <c r="U201" s="4">
        <f t="shared" si="63"/>
        <v>0.28915662650602408</v>
      </c>
      <c r="V201" s="4">
        <f t="shared" si="64"/>
        <v>-0.65641765365055516</v>
      </c>
      <c r="W201" s="4" t="s">
        <v>5110</v>
      </c>
      <c r="X201" s="2" cm="1">
        <f t="array" ref="X201">SUM(_xlfn._xlws.FILTER($F$2:$F$2454,_xlfn.MAP($W$2:$W$2454,_xlfn.LAMBDA(_xlpm.x,_xlpm.x=$W201))))</f>
        <v>1594</v>
      </c>
      <c r="Y201" s="11">
        <f t="shared" si="65"/>
        <v>7.5282308657465494E-3</v>
      </c>
      <c r="Z201" s="4" t="s">
        <v>5106</v>
      </c>
      <c r="AA201" s="2" cm="1">
        <f t="array" ref="AA201">SUM(_xlfn._xlws.FILTER($F$2:$F$2454,_xlfn.MAP($Z$2:$Z$2454,_xlfn.LAMBDA(_xlpm.x,_xlpm.x=$Z201))))</f>
        <v>397</v>
      </c>
      <c r="AB201" s="11">
        <f t="shared" si="66"/>
        <v>3.0226700251889168E-2</v>
      </c>
      <c r="AC201" s="11">
        <f t="shared" si="67"/>
        <v>-0.60369781029697844</v>
      </c>
      <c r="AG201" s="2"/>
      <c r="AL201" s="2"/>
      <c r="AM201" s="2"/>
    </row>
    <row r="202" spans="1:39">
      <c r="A202" s="1" t="str">
        <f t="shared" si="51"/>
        <v>~sa~ : [sɑ]</v>
      </c>
      <c r="B202" s="1">
        <f>_xlfn.LET(_xlpm.d,$G202,_xlpm.k,_xlfn.CONCAT(LEFT(TRIM(B$1),1),"*"),COUNTIF(_xlpm.d,_xlpm.k))</f>
        <v>0</v>
      </c>
      <c r="C202" s="1">
        <f>_xlfn.LET(_xlpm.d,$G202,_xlpm.k,_xlfn.CONCAT(LEFT(TRIM(C$1),1),"*"),COUNTIF(_xlpm.d,_xlpm.k))</f>
        <v>0</v>
      </c>
      <c r="D202" s="1">
        <f>_xlfn.LET(_xlpm.d,$G202,_xlpm.k,_xlfn.CONCAT(LEFT(TRIM(D$1),1),"*"),COUNTIF(_xlpm.d,_xlpm.k))</f>
        <v>0</v>
      </c>
      <c r="E202" s="1">
        <f t="shared" si="52"/>
        <v>0.30102999566398114</v>
      </c>
      <c r="F202" s="7">
        <v>1</v>
      </c>
      <c r="G202" s="9" t="s">
        <v>2239</v>
      </c>
      <c r="H202" s="4" cm="1">
        <f t="array" ref="H202">F202/freq.sum.r6e</f>
        <v>7.9214195183776928E-5</v>
      </c>
      <c r="I202" s="4" t="str">
        <f t="shared" si="53"/>
        <v>sɑ</v>
      </c>
      <c r="J202" s="4" t="str">
        <f t="shared" si="54"/>
        <v>sa</v>
      </c>
      <c r="K202" s="10">
        <f t="shared" si="55"/>
        <v>2</v>
      </c>
      <c r="L202" s="1">
        <f t="shared" si="56"/>
        <v>2</v>
      </c>
      <c r="M202" s="10">
        <f t="shared" si="57"/>
        <v>2</v>
      </c>
      <c r="N202" s="1" t="str">
        <f t="shared" si="58"/>
        <v>~sa~</v>
      </c>
      <c r="O202" s="1" t="str">
        <f t="shared" si="59"/>
        <v>[sɑ]</v>
      </c>
      <c r="P202" s="3" cm="1">
        <f t="array" ref="P202">SUM(_xlfn._xlws.FILTER($H$2:$H$2454,_xlfn.MAP($N$2:$N$2454,_xlfn.LAMBDA(_xlpm.x,_xlpm.x=$N202))))</f>
        <v>3.5646387832699621E-3</v>
      </c>
      <c r="Q202" s="4">
        <f t="shared" si="60"/>
        <v>2.222222222222222E-2</v>
      </c>
      <c r="R202" s="6" cm="1">
        <f t="array" ref="R202">SUM(_xlfn._xlws.FILTER($H$2:$H$2454,_xlfn.MAP($O$2:$O$2454,_xlfn.LAMBDA(_xlpm.x,_xlpm.x=$O202))))</f>
        <v>7.921419518377692E-4</v>
      </c>
      <c r="S202" s="4">
        <f t="shared" si="61"/>
        <v>0.1</v>
      </c>
      <c r="T202" s="4">
        <f t="shared" si="62"/>
        <v>6.5904769665059305E-3</v>
      </c>
      <c r="U202" s="4">
        <f t="shared" si="63"/>
        <v>3.6363636363636362E-2</v>
      </c>
      <c r="V202" s="4">
        <f t="shared" si="64"/>
        <v>-0.65321251377534373</v>
      </c>
      <c r="W202" s="4" t="s">
        <v>5120</v>
      </c>
      <c r="X202" s="2" cm="1">
        <f t="array" ref="X202">SUM(_xlfn._xlws.FILTER($F$2:$F$2454,_xlfn.MAP($W$2:$W$2454,_xlfn.LAMBDA(_xlpm.x,_xlpm.x=$W202))))</f>
        <v>1666</v>
      </c>
      <c r="Y202" s="11">
        <f t="shared" si="65"/>
        <v>6.0024009603841532E-4</v>
      </c>
      <c r="Z202" s="4" t="s">
        <v>5105</v>
      </c>
      <c r="AA202" s="2" cm="1">
        <f t="array" ref="AA202">SUM(_xlfn._xlws.FILTER($F$2:$F$2454,_xlfn.MAP($Z$2:$Z$2454,_xlfn.LAMBDA(_xlpm.x,_xlpm.x=$Z202))))</f>
        <v>436</v>
      </c>
      <c r="AB202" s="11">
        <f t="shared" si="66"/>
        <v>2.2935779816513763E-3</v>
      </c>
      <c r="AC202" s="11">
        <f t="shared" si="67"/>
        <v>-0.58218850780218279</v>
      </c>
      <c r="AG202" s="2"/>
      <c r="AL202" s="2"/>
      <c r="AM202" s="2"/>
    </row>
    <row r="203" spans="1:39">
      <c r="A203" s="1" t="str">
        <f t="shared" si="51"/>
        <v>~ve~ : [vɪ]</v>
      </c>
      <c r="B203" s="1">
        <f>_xlfn.LET(_xlpm.d,$G203,_xlpm.k,_xlfn.CONCAT(LEFT(TRIM(B$1),1),"*"),COUNTIF(_xlpm.d,_xlpm.k))</f>
        <v>0</v>
      </c>
      <c r="C203" s="1">
        <f>_xlfn.LET(_xlpm.d,$G203,_xlpm.k,_xlfn.CONCAT(LEFT(TRIM(C$1),1),"*"),COUNTIF(_xlpm.d,_xlpm.k))</f>
        <v>0</v>
      </c>
      <c r="D203" s="1">
        <f>_xlfn.LET(_xlpm.d,$G203,_xlpm.k,_xlfn.CONCAT(LEFT(TRIM(D$1),1),"*"),COUNTIF(_xlpm.d,_xlpm.k))</f>
        <v>0</v>
      </c>
      <c r="E203" s="1">
        <f t="shared" si="52"/>
        <v>0.47712125471966244</v>
      </c>
      <c r="F203" s="7">
        <v>2</v>
      </c>
      <c r="G203" s="9" t="s">
        <v>1825</v>
      </c>
      <c r="H203" s="4" cm="1">
        <f t="array" ref="H203">F203/freq.sum.r6e</f>
        <v>1.5842839036755386E-4</v>
      </c>
      <c r="I203" s="4" t="str">
        <f t="shared" si="53"/>
        <v>vɪ</v>
      </c>
      <c r="J203" s="4" t="str">
        <f t="shared" si="54"/>
        <v>ve</v>
      </c>
      <c r="K203" s="10">
        <f t="shared" si="55"/>
        <v>2</v>
      </c>
      <c r="L203" s="1">
        <f t="shared" si="56"/>
        <v>2</v>
      </c>
      <c r="M203" s="10">
        <f t="shared" si="57"/>
        <v>2</v>
      </c>
      <c r="N203" s="1" t="str">
        <f t="shared" si="58"/>
        <v>~ve~</v>
      </c>
      <c r="O203" s="1" t="str">
        <f t="shared" si="59"/>
        <v>[vɪ]</v>
      </c>
      <c r="P203" s="3" cm="1">
        <f t="array" ref="P203">SUM(_xlfn._xlws.FILTER($H$2:$H$2454,_xlfn.MAP($N$2:$N$2454,_xlfn.LAMBDA(_xlpm.x,_xlpm.x=$N203))))</f>
        <v>1.1486058301647655E-2</v>
      </c>
      <c r="Q203" s="4">
        <f t="shared" si="60"/>
        <v>1.3793103448275862E-2</v>
      </c>
      <c r="R203" s="6" cm="1">
        <f t="array" ref="R203">SUM(_xlfn._xlws.FILTER($H$2:$H$2454,_xlfn.MAP($O$2:$O$2454,_xlfn.LAMBDA(_xlpm.x,_xlpm.x=$O203))))</f>
        <v>2.6140684410646386E-3</v>
      </c>
      <c r="S203" s="4">
        <f t="shared" si="61"/>
        <v>6.0606060606060608E-2</v>
      </c>
      <c r="T203" s="4">
        <f t="shared" si="62"/>
        <v>6.4551824377282359E-3</v>
      </c>
      <c r="U203" s="4">
        <f t="shared" si="63"/>
        <v>2.247191011235955E-2</v>
      </c>
      <c r="V203" s="4">
        <f t="shared" si="64"/>
        <v>-0.64285406235708742</v>
      </c>
      <c r="W203" s="4" t="s">
        <v>5121</v>
      </c>
      <c r="X203" s="2" cm="1">
        <f t="array" ref="X203">SUM(_xlfn._xlws.FILTER($F$2:$F$2454,_xlfn.MAP($W$2:$W$2454,_xlfn.LAMBDA(_xlpm.x,_xlpm.x=$W203))))</f>
        <v>2896</v>
      </c>
      <c r="Y203" s="11">
        <f t="shared" si="65"/>
        <v>6.9060773480662981E-4</v>
      </c>
      <c r="Z203" s="4" t="s">
        <v>5102</v>
      </c>
      <c r="AA203" s="2" cm="1">
        <f t="array" ref="AA203">SUM(_xlfn._xlws.FILTER($F$2:$F$2454,_xlfn.MAP($Z$2:$Z$2454,_xlfn.LAMBDA(_xlpm.x,_xlpm.x=$Z203))))</f>
        <v>1794</v>
      </c>
      <c r="AB203" s="11">
        <f t="shared" si="66"/>
        <v>1.1148272017837235E-3</v>
      </c>
      <c r="AC203" s="11">
        <f t="shared" si="67"/>
        <v>-0.20797611881703601</v>
      </c>
      <c r="AG203" s="2"/>
      <c r="AL203" s="2"/>
      <c r="AM203" s="2"/>
    </row>
    <row r="204" spans="1:39">
      <c r="A204" s="1" t="str">
        <f t="shared" si="51"/>
        <v>~vo~ : [voʊ]</v>
      </c>
      <c r="B204" s="1">
        <f>_xlfn.LET(_xlpm.d,$G204,_xlpm.k,_xlfn.CONCAT(LEFT(TRIM(B$1),1),"*"),COUNTIF(_xlpm.d,_xlpm.k))</f>
        <v>0</v>
      </c>
      <c r="C204" s="1">
        <f>_xlfn.LET(_xlpm.d,$G204,_xlpm.k,_xlfn.CONCAT(LEFT(TRIM(C$1),1),"*"),COUNTIF(_xlpm.d,_xlpm.k))</f>
        <v>0</v>
      </c>
      <c r="D204" s="1">
        <f>_xlfn.LET(_xlpm.d,$G204,_xlpm.k,_xlfn.CONCAT(LEFT(TRIM(D$1),1),"*"),COUNTIF(_xlpm.d,_xlpm.k))</f>
        <v>0</v>
      </c>
      <c r="E204" s="1">
        <f t="shared" si="52"/>
        <v>0.60205999132796229</v>
      </c>
      <c r="F204" s="7">
        <v>3</v>
      </c>
      <c r="G204" s="9" t="s">
        <v>1087</v>
      </c>
      <c r="H204" s="4" cm="1">
        <f t="array" ref="H204">F204/freq.sum.r6e</f>
        <v>2.376425855513308E-4</v>
      </c>
      <c r="I204" s="4" t="str">
        <f t="shared" si="53"/>
        <v>voʊ</v>
      </c>
      <c r="J204" s="4" t="str">
        <f t="shared" si="54"/>
        <v>vo</v>
      </c>
      <c r="K204" s="10">
        <f t="shared" si="55"/>
        <v>3</v>
      </c>
      <c r="L204" s="1">
        <f t="shared" si="56"/>
        <v>2</v>
      </c>
      <c r="M204" s="10">
        <f t="shared" si="57"/>
        <v>3</v>
      </c>
      <c r="N204" s="1" t="str">
        <f t="shared" si="58"/>
        <v>~vo~</v>
      </c>
      <c r="O204" s="1" t="str">
        <f t="shared" si="59"/>
        <v>[voʊ]</v>
      </c>
      <c r="P204" s="3" cm="1">
        <f t="array" ref="P204">SUM(_xlfn._xlws.FILTER($H$2:$H$2454,_xlfn.MAP($N$2:$N$2454,_xlfn.LAMBDA(_xlpm.x,_xlpm.x=$N204))))</f>
        <v>1.0297845373891002E-3</v>
      </c>
      <c r="Q204" s="4">
        <f t="shared" si="60"/>
        <v>0.23076923076923075</v>
      </c>
      <c r="R204" s="6" cm="1">
        <f t="array" ref="R204">SUM(_xlfn._xlws.FILTER($H$2:$H$2454,_xlfn.MAP($O$2:$O$2454,_xlfn.LAMBDA(_xlpm.x,_xlpm.x=$O204))))</f>
        <v>2.376425855513308E-4</v>
      </c>
      <c r="S204" s="4">
        <f t="shared" si="61"/>
        <v>1</v>
      </c>
      <c r="T204" s="4">
        <f t="shared" si="62"/>
        <v>0.15780820303089349</v>
      </c>
      <c r="U204" s="4">
        <f t="shared" si="63"/>
        <v>0.37499999999999994</v>
      </c>
      <c r="V204" s="4">
        <f t="shared" si="64"/>
        <v>-0.63682209758717434</v>
      </c>
      <c r="W204" s="4" t="s">
        <v>5119</v>
      </c>
      <c r="X204" s="2" cm="1">
        <f t="array" ref="X204">SUM(_xlfn._xlws.FILTER($F$2:$F$2454,_xlfn.MAP($W$2:$W$2454,_xlfn.LAMBDA(_xlpm.x,_xlpm.x=$W204))))</f>
        <v>1157</v>
      </c>
      <c r="Y204" s="11">
        <f t="shared" si="65"/>
        <v>2.5929127052722557E-3</v>
      </c>
      <c r="Z204" s="4" t="s">
        <v>5109</v>
      </c>
      <c r="AA204" s="2" cm="1">
        <f t="array" ref="AA204">SUM(_xlfn._xlws.FILTER($F$2:$F$2454,_xlfn.MAP($Z$2:$Z$2454,_xlfn.LAMBDA(_xlpm.x,_xlpm.x=$Z204))))</f>
        <v>257</v>
      </c>
      <c r="AB204" s="11">
        <f t="shared" si="66"/>
        <v>1.1673151750972763E-2</v>
      </c>
      <c r="AC204" s="11">
        <f t="shared" si="67"/>
        <v>-0.65340023562045502</v>
      </c>
      <c r="AG204" s="2"/>
      <c r="AL204" s="2"/>
      <c r="AM204" s="2"/>
    </row>
    <row r="205" spans="1:39">
      <c r="A205" s="1" t="str">
        <f t="shared" si="51"/>
        <v>~cu~ : [kɜ]</v>
      </c>
      <c r="B205" s="1">
        <f>_xlfn.LET(_xlpm.d,$G205,_xlpm.k,_xlfn.CONCAT(LEFT(TRIM(B$1),1),"*"),COUNTIF(_xlpm.d,_xlpm.k))</f>
        <v>0</v>
      </c>
      <c r="C205" s="1">
        <f>_xlfn.LET(_xlpm.d,$G205,_xlpm.k,_xlfn.CONCAT(LEFT(TRIM(C$1),1),"*"),COUNTIF(_xlpm.d,_xlpm.k))</f>
        <v>0</v>
      </c>
      <c r="D205" s="1">
        <f>_xlfn.LET(_xlpm.d,$G205,_xlpm.k,_xlfn.CONCAT(LEFT(TRIM(D$1),1),"*"),COUNTIF(_xlpm.d,_xlpm.k))</f>
        <v>0</v>
      </c>
      <c r="E205" s="1">
        <f t="shared" si="52"/>
        <v>0.90308998699194343</v>
      </c>
      <c r="F205" s="7">
        <v>7</v>
      </c>
      <c r="G205" s="9" t="s">
        <v>1045</v>
      </c>
      <c r="H205" s="4" cm="1">
        <f t="array" ref="H205">F205/freq.sum.r6e</f>
        <v>5.5449936628643854E-4</v>
      </c>
      <c r="I205" s="1" t="str">
        <f t="shared" si="53"/>
        <v>kɜ</v>
      </c>
      <c r="J205" s="1" t="str">
        <f t="shared" si="54"/>
        <v>cu</v>
      </c>
      <c r="K205" s="10">
        <f t="shared" si="55"/>
        <v>2</v>
      </c>
      <c r="L205" s="1">
        <f t="shared" si="56"/>
        <v>2</v>
      </c>
      <c r="M205" s="10">
        <f t="shared" si="57"/>
        <v>2</v>
      </c>
      <c r="N205" s="1" t="str">
        <f t="shared" si="58"/>
        <v>~cu~</v>
      </c>
      <c r="O205" s="1" t="str">
        <f t="shared" si="59"/>
        <v>[kɜ]</v>
      </c>
      <c r="P205" s="3" cm="1">
        <f t="array" ref="P205">SUM(_xlfn._xlws.FILTER($H$2:$H$2454,_xlfn.MAP($N$2:$N$2454,_xlfn.LAMBDA(_xlpm.x,_xlpm.x=$N205))))</f>
        <v>3.4062103929024079E-3</v>
      </c>
      <c r="Q205" s="4">
        <f t="shared" si="60"/>
        <v>0.16279069767441862</v>
      </c>
      <c r="R205" s="6" cm="1">
        <f t="array" ref="R205">SUM(_xlfn._xlws.FILTER($H$2:$H$2454,_xlfn.MAP($O$2:$O$2454,_xlfn.LAMBDA(_xlpm.x,_xlpm.x=$O205))))</f>
        <v>7.9214195183776931E-4</v>
      </c>
      <c r="S205" s="4">
        <f t="shared" si="61"/>
        <v>0.70000000000000007</v>
      </c>
      <c r="T205" s="4">
        <f t="shared" si="62"/>
        <v>0.14362265842102548</v>
      </c>
      <c r="U205" s="4">
        <f t="shared" si="63"/>
        <v>0.26415094339622647</v>
      </c>
      <c r="V205" s="4">
        <f t="shared" si="64"/>
        <v>-0.63346845557958653</v>
      </c>
      <c r="W205" s="4" t="s">
        <v>5111</v>
      </c>
      <c r="X205" s="2" cm="1">
        <f t="array" ref="X205">SUM(_xlfn._xlws.FILTER($F$2:$F$2454,_xlfn.MAP($W$2:$W$2454,_xlfn.LAMBDA(_xlpm.x,_xlpm.x=$W205))))</f>
        <v>566</v>
      </c>
      <c r="Y205" s="11">
        <f t="shared" si="65"/>
        <v>1.2367491166077738E-2</v>
      </c>
      <c r="Z205" s="4" t="s">
        <v>5112</v>
      </c>
      <c r="AA205" s="2" cm="1">
        <f t="array" ref="AA205">SUM(_xlfn._xlws.FILTER($F$2:$F$2454,_xlfn.MAP($Z$2:$Z$2454,_xlfn.LAMBDA(_xlpm.x,_xlpm.x=$Z205))))</f>
        <v>192</v>
      </c>
      <c r="AB205" s="11">
        <f t="shared" si="66"/>
        <v>3.6458333333333336E-2</v>
      </c>
      <c r="AC205" s="11">
        <f t="shared" si="67"/>
        <v>-0.46951520248472184</v>
      </c>
      <c r="AG205" s="2"/>
      <c r="AL205" s="2"/>
      <c r="AM205" s="2"/>
    </row>
    <row r="206" spans="1:39">
      <c r="A206" s="1" t="str">
        <f t="shared" si="51"/>
        <v>~fu~ : [fʊ]</v>
      </c>
      <c r="B206" s="1">
        <f>_xlfn.LET(_xlpm.d,$G206,_xlpm.k,_xlfn.CONCAT(LEFT(TRIM(B$1),1),"*"),COUNTIF(_xlpm.d,_xlpm.k))</f>
        <v>0</v>
      </c>
      <c r="C206" s="1">
        <f>_xlfn.LET(_xlpm.d,$G206,_xlpm.k,_xlfn.CONCAT(LEFT(TRIM(C$1),1),"*"),COUNTIF(_xlpm.d,_xlpm.k))</f>
        <v>0</v>
      </c>
      <c r="D206" s="1">
        <f>_xlfn.LET(_xlpm.d,$G206,_xlpm.k,_xlfn.CONCAT(LEFT(TRIM(D$1),1),"*"),COUNTIF(_xlpm.d,_xlpm.k))</f>
        <v>0</v>
      </c>
      <c r="E206" s="1">
        <f t="shared" si="52"/>
        <v>0.60205999132796229</v>
      </c>
      <c r="F206" s="7">
        <v>3</v>
      </c>
      <c r="G206" s="9" t="s">
        <v>1402</v>
      </c>
      <c r="H206" s="4" cm="1">
        <f t="array" ref="H206">F206/freq.sum.r6e</f>
        <v>2.376425855513308E-4</v>
      </c>
      <c r="I206" s="4" t="str">
        <f t="shared" si="53"/>
        <v>fʊ</v>
      </c>
      <c r="J206" s="4" t="str">
        <f t="shared" si="54"/>
        <v>fu</v>
      </c>
      <c r="K206" s="10">
        <f t="shared" si="55"/>
        <v>2</v>
      </c>
      <c r="L206" s="1">
        <f t="shared" si="56"/>
        <v>2</v>
      </c>
      <c r="M206" s="10">
        <f t="shared" si="57"/>
        <v>2</v>
      </c>
      <c r="N206" s="1" t="str">
        <f t="shared" si="58"/>
        <v>~fu~</v>
      </c>
      <c r="O206" s="1" t="str">
        <f t="shared" si="59"/>
        <v>[fʊ]</v>
      </c>
      <c r="P206" s="3" cm="1">
        <f t="array" ref="P206">SUM(_xlfn._xlws.FILTER($H$2:$H$2454,_xlfn.MAP($N$2:$N$2454,_xlfn.LAMBDA(_xlpm.x,_xlpm.x=$N206))))</f>
        <v>2.3764258555133079E-3</v>
      </c>
      <c r="Q206" s="4">
        <f t="shared" si="60"/>
        <v>0.1</v>
      </c>
      <c r="R206" s="6" cm="1">
        <f t="array" ref="R206">SUM(_xlfn._xlws.FILTER($H$2:$H$2454,_xlfn.MAP($O$2:$O$2454,_xlfn.LAMBDA(_xlpm.x,_xlpm.x=$O206))))</f>
        <v>5.5449936628643854E-4</v>
      </c>
      <c r="S206" s="4">
        <f t="shared" si="61"/>
        <v>0.42857142857142855</v>
      </c>
      <c r="T206" s="4">
        <f t="shared" si="62"/>
        <v>5.8779929701269114E-2</v>
      </c>
      <c r="U206" s="4">
        <f t="shared" si="63"/>
        <v>0.16216216216216217</v>
      </c>
      <c r="V206" s="4">
        <f t="shared" si="64"/>
        <v>-0.63202321470540557</v>
      </c>
      <c r="W206" s="4" t="s">
        <v>5111</v>
      </c>
      <c r="X206" s="2" cm="1">
        <f t="array" ref="X206">SUM(_xlfn._xlws.FILTER($F$2:$F$2454,_xlfn.MAP($W$2:$W$2454,_xlfn.LAMBDA(_xlpm.x,_xlpm.x=$W206))))</f>
        <v>566</v>
      </c>
      <c r="Y206" s="11">
        <f t="shared" si="65"/>
        <v>5.3003533568904597E-3</v>
      </c>
      <c r="Z206" s="4" t="s">
        <v>5116</v>
      </c>
      <c r="AA206" s="2" cm="1">
        <f t="array" ref="AA206">SUM(_xlfn._xlws.FILTER($F$2:$F$2454,_xlfn.MAP($Z$2:$Z$2454,_xlfn.LAMBDA(_xlpm.x,_xlpm.x=$Z206))))</f>
        <v>96</v>
      </c>
      <c r="AB206" s="11">
        <f t="shared" si="66"/>
        <v>3.125E-2</v>
      </c>
      <c r="AC206" s="11">
        <f t="shared" si="67"/>
        <v>-0.77054519814870304</v>
      </c>
      <c r="AG206" s="2"/>
      <c r="AL206" s="2"/>
      <c r="AM206" s="2"/>
    </row>
    <row r="207" spans="1:39">
      <c r="A207" s="1" t="str">
        <f t="shared" si="51"/>
        <v>~mo~ : [moʊ]</v>
      </c>
      <c r="B207" s="1">
        <f>_xlfn.LET(_xlpm.d,$G207,_xlpm.k,_xlfn.CONCAT(LEFT(TRIM(B$1),1),"*"),COUNTIF(_xlpm.d,_xlpm.k))</f>
        <v>0</v>
      </c>
      <c r="C207" s="1">
        <f>_xlfn.LET(_xlpm.d,$G207,_xlpm.k,_xlfn.CONCAT(LEFT(TRIM(C$1),1),"*"),COUNTIF(_xlpm.d,_xlpm.k))</f>
        <v>1</v>
      </c>
      <c r="D207" s="1">
        <f>_xlfn.LET(_xlpm.d,$G207,_xlpm.k,_xlfn.CONCAT(LEFT(TRIM(D$1),1),"*"),COUNTIF(_xlpm.d,_xlpm.k))</f>
        <v>0</v>
      </c>
      <c r="E207" s="1">
        <f t="shared" si="52"/>
        <v>1.1139433523068367</v>
      </c>
      <c r="F207" s="7">
        <v>12</v>
      </c>
      <c r="G207" s="9" t="s">
        <v>719</v>
      </c>
      <c r="H207" s="4" cm="1">
        <f t="array" ref="H207">F207/freq.sum.r6e</f>
        <v>9.5057034220532319E-4</v>
      </c>
      <c r="I207" s="4" t="str">
        <f t="shared" si="53"/>
        <v>moʊ</v>
      </c>
      <c r="J207" s="4" t="str">
        <f t="shared" si="54"/>
        <v>mo</v>
      </c>
      <c r="K207" s="10">
        <f t="shared" si="55"/>
        <v>3</v>
      </c>
      <c r="L207" s="1">
        <f t="shared" si="56"/>
        <v>2</v>
      </c>
      <c r="M207" s="10">
        <f t="shared" si="57"/>
        <v>3</v>
      </c>
      <c r="N207" s="1" t="str">
        <f t="shared" si="58"/>
        <v>~mo~</v>
      </c>
      <c r="O207" s="1" t="str">
        <f t="shared" si="59"/>
        <v>[moʊ]</v>
      </c>
      <c r="P207" s="3" cm="1">
        <f t="array" ref="P207">SUM(_xlfn._xlws.FILTER($H$2:$H$2454,_xlfn.MAP($N$2:$N$2454,_xlfn.LAMBDA(_xlpm.x,_xlpm.x=$N207))))</f>
        <v>4.356780735107731E-3</v>
      </c>
      <c r="Q207" s="4">
        <f t="shared" si="60"/>
        <v>0.2181818181818182</v>
      </c>
      <c r="R207" s="6" cm="1">
        <f t="array" ref="R207">SUM(_xlfn._xlws.FILTER($H$2:$H$2454,_xlfn.MAP($O$2:$O$2454,_xlfn.LAMBDA(_xlpm.x,_xlpm.x=$O207))))</f>
        <v>1.0297845373891002E-3</v>
      </c>
      <c r="S207" s="4">
        <f t="shared" si="61"/>
        <v>0.92307692307692302</v>
      </c>
      <c r="T207" s="4">
        <f t="shared" si="62"/>
        <v>0.27480458463246676</v>
      </c>
      <c r="U207" s="4">
        <f t="shared" si="63"/>
        <v>0.35294117647058831</v>
      </c>
      <c r="V207" s="4">
        <f t="shared" si="64"/>
        <v>-0.62641933718740705</v>
      </c>
      <c r="W207" s="4" t="s">
        <v>5119</v>
      </c>
      <c r="X207" s="2" cm="1">
        <f t="array" ref="X207">SUM(_xlfn._xlws.FILTER($F$2:$F$2454,_xlfn.MAP($W$2:$W$2454,_xlfn.LAMBDA(_xlpm.x,_xlpm.x=$W207))))</f>
        <v>1157</v>
      </c>
      <c r="Y207" s="11">
        <f t="shared" si="65"/>
        <v>1.0371650821089023E-2</v>
      </c>
      <c r="Z207" s="4" t="s">
        <v>5109</v>
      </c>
      <c r="AA207" s="2" cm="1">
        <f t="array" ref="AA207">SUM(_xlfn._xlws.FILTER($F$2:$F$2454,_xlfn.MAP($Z$2:$Z$2454,_xlfn.LAMBDA(_xlpm.x,_xlpm.x=$Z207))))</f>
        <v>257</v>
      </c>
      <c r="AB207" s="11">
        <f t="shared" si="66"/>
        <v>4.6692607003891051E-2</v>
      </c>
      <c r="AC207" s="11">
        <f t="shared" si="67"/>
        <v>-0.65340023562045502</v>
      </c>
      <c r="AG207" s="2"/>
      <c r="AL207" s="2"/>
      <c r="AM207" s="2"/>
    </row>
    <row r="208" spans="1:39">
      <c r="A208" s="1" t="str">
        <f t="shared" si="51"/>
        <v>~be~ : [b]</v>
      </c>
      <c r="B208" s="1">
        <f>_xlfn.LET(_xlpm.d,$G208,_xlpm.k,_xlfn.CONCAT(LEFT(TRIM(B$1),1),"*"),COUNTIF(_xlpm.d,_xlpm.k))</f>
        <v>0</v>
      </c>
      <c r="C208" s="1">
        <f>_xlfn.LET(_xlpm.d,$G208,_xlpm.k,_xlfn.CONCAT(LEFT(TRIM(C$1),1),"*"),COUNTIF(_xlpm.d,_xlpm.k))</f>
        <v>0</v>
      </c>
      <c r="D208" s="1">
        <f>_xlfn.LET(_xlpm.d,$G208,_xlpm.k,_xlfn.CONCAT(LEFT(TRIM(D$1),1),"*"),COUNTIF(_xlpm.d,_xlpm.k))</f>
        <v>0</v>
      </c>
      <c r="E208" s="1">
        <f t="shared" si="52"/>
        <v>0.69897000433601875</v>
      </c>
      <c r="F208" s="7">
        <v>4</v>
      </c>
      <c r="G208" s="9" t="s">
        <v>8</v>
      </c>
      <c r="H208" s="4" cm="1">
        <f t="array" ref="H208">F208/freq.sum.r6e</f>
        <v>3.1685678073510771E-4</v>
      </c>
      <c r="I208" s="1" t="str">
        <f t="shared" si="53"/>
        <v>b</v>
      </c>
      <c r="J208" s="1" t="str">
        <f t="shared" si="54"/>
        <v>be</v>
      </c>
      <c r="K208" s="10">
        <f t="shared" si="55"/>
        <v>1</v>
      </c>
      <c r="L208" s="1">
        <f t="shared" si="56"/>
        <v>2</v>
      </c>
      <c r="M208" s="10">
        <f t="shared" si="57"/>
        <v>2</v>
      </c>
      <c r="N208" s="1" t="str">
        <f t="shared" si="58"/>
        <v>~be~</v>
      </c>
      <c r="O208" s="1" t="str">
        <f t="shared" si="59"/>
        <v>[b]</v>
      </c>
      <c r="P208" s="3" cm="1">
        <f t="array" ref="P208">SUM(_xlfn._xlws.FILTER($H$2:$H$2454,_xlfn.MAP($N$2:$N$2454,_xlfn.LAMBDA(_xlpm.x,_xlpm.x=$N208))))</f>
        <v>4.9904942965779469E-3</v>
      </c>
      <c r="Q208" s="4">
        <f t="shared" si="60"/>
        <v>6.3492063492063489E-2</v>
      </c>
      <c r="R208" s="6" cm="1">
        <f t="array" ref="R208">SUM(_xlfn._xlws.FILTER($H$2:$H$2454,_xlfn.MAP($O$2:$O$2454,_xlfn.LAMBDA(_xlpm.x,_xlpm.x=$O208))))</f>
        <v>1.188212927756654E-3</v>
      </c>
      <c r="S208" s="4">
        <f t="shared" si="61"/>
        <v>0.26666666666666666</v>
      </c>
      <c r="T208" s="4">
        <f t="shared" si="62"/>
        <v>4.3161217922979417E-2</v>
      </c>
      <c r="U208" s="4">
        <f t="shared" si="63"/>
        <v>0.10256410256410255</v>
      </c>
      <c r="V208" s="4">
        <f t="shared" si="64"/>
        <v>-0.62324929039790045</v>
      </c>
      <c r="W208" s="4" t="s">
        <v>5121</v>
      </c>
      <c r="X208" s="2" cm="1">
        <f t="array" ref="X208">SUM(_xlfn._xlws.FILTER($F$2:$F$2454,_xlfn.MAP($W$2:$W$2454,_xlfn.LAMBDA(_xlpm.x,_xlpm.x=$W208))))</f>
        <v>2896</v>
      </c>
      <c r="Y208" s="11">
        <f t="shared" si="65"/>
        <v>1.3812154696132596E-3</v>
      </c>
      <c r="Z208" s="4"/>
      <c r="AA208" s="2" cm="1">
        <f t="array" ref="AA208">SUM(_xlfn._xlws.FILTER($F$2:$F$2454,_xlfn.MAP($Z$2:$Z$2454,_xlfn.LAMBDA(_xlpm.x,_xlpm.x=$Z208))))</f>
        <v>3871</v>
      </c>
      <c r="AB208" s="11">
        <f t="shared" si="66"/>
        <v>1.0333247222939809E-3</v>
      </c>
      <c r="AC208" s="11">
        <f t="shared" si="67"/>
        <v>0.12602461379384577</v>
      </c>
      <c r="AG208" s="2"/>
      <c r="AL208" s="2"/>
      <c r="AM208" s="2"/>
    </row>
    <row r="209" spans="1:39">
      <c r="A209" s="1" t="str">
        <f t="shared" si="51"/>
        <v>~vi~ : [vaɪ]</v>
      </c>
      <c r="B209" s="1">
        <f>_xlfn.LET(_xlpm.d,$G209,_xlpm.k,_xlfn.CONCAT(LEFT(TRIM(B$1),1),"*"),COUNTIF(_xlpm.d,_xlpm.k))</f>
        <v>0</v>
      </c>
      <c r="C209" s="1">
        <f>_xlfn.LET(_xlpm.d,$G209,_xlpm.k,_xlfn.CONCAT(LEFT(TRIM(C$1),1),"*"),COUNTIF(_xlpm.d,_xlpm.k))</f>
        <v>0</v>
      </c>
      <c r="D209" s="1">
        <f>_xlfn.LET(_xlpm.d,$G209,_xlpm.k,_xlfn.CONCAT(LEFT(TRIM(D$1),1),"*"),COUNTIF(_xlpm.d,_xlpm.k))</f>
        <v>0</v>
      </c>
      <c r="E209" s="1">
        <f t="shared" si="52"/>
        <v>1.0791812460476247</v>
      </c>
      <c r="F209" s="7">
        <v>11</v>
      </c>
      <c r="G209" s="9" t="s">
        <v>702</v>
      </c>
      <c r="H209" s="4" cm="1">
        <f t="array" ref="H209">F209/freq.sum.r6e</f>
        <v>8.713561470215463E-4</v>
      </c>
      <c r="I209" s="1" t="str">
        <f t="shared" si="53"/>
        <v>vaɪ</v>
      </c>
      <c r="J209" s="1" t="str">
        <f t="shared" si="54"/>
        <v>vi</v>
      </c>
      <c r="K209" s="10">
        <f t="shared" si="55"/>
        <v>3</v>
      </c>
      <c r="L209" s="1">
        <f t="shared" si="56"/>
        <v>2</v>
      </c>
      <c r="M209" s="10">
        <f t="shared" si="57"/>
        <v>3</v>
      </c>
      <c r="N209" s="1" t="str">
        <f t="shared" si="58"/>
        <v>~vi~</v>
      </c>
      <c r="O209" s="1" t="str">
        <f t="shared" si="59"/>
        <v>[vaɪ]</v>
      </c>
      <c r="P209" s="3" cm="1">
        <f t="array" ref="P209">SUM(_xlfn._xlws.FILTER($H$2:$H$2454,_xlfn.MAP($N$2:$N$2454,_xlfn.LAMBDA(_xlpm.x,_xlpm.x=$N209))))</f>
        <v>3.643852978453739E-3</v>
      </c>
      <c r="Q209" s="4">
        <f t="shared" si="60"/>
        <v>0.2391304347826087</v>
      </c>
      <c r="R209" s="6" cm="1">
        <f t="array" ref="R209">SUM(_xlfn._xlws.FILTER($H$2:$H$2454,_xlfn.MAP($O$2:$O$2454,_xlfn.LAMBDA(_xlpm.x,_xlpm.x=$O209))))</f>
        <v>8.713561470215463E-4</v>
      </c>
      <c r="S209" s="4">
        <f t="shared" si="61"/>
        <v>1</v>
      </c>
      <c r="T209" s="4">
        <f t="shared" si="62"/>
        <v>0.2911392464042753</v>
      </c>
      <c r="U209" s="4">
        <f t="shared" si="63"/>
        <v>0.38596491228070179</v>
      </c>
      <c r="V209" s="4">
        <f t="shared" si="64"/>
        <v>-0.62136514652334907</v>
      </c>
      <c r="W209" s="4" t="s">
        <v>5110</v>
      </c>
      <c r="X209" s="2" cm="1">
        <f t="array" ref="X209">SUM(_xlfn._xlws.FILTER($F$2:$F$2454,_xlfn.MAP($W$2:$W$2454,_xlfn.LAMBDA(_xlpm.x,_xlpm.x=$W209))))</f>
        <v>1594</v>
      </c>
      <c r="Y209" s="11">
        <f t="shared" si="65"/>
        <v>6.9008782936010038E-3</v>
      </c>
      <c r="Z209" s="4" t="s">
        <v>5106</v>
      </c>
      <c r="AA209" s="2" cm="1">
        <f t="array" ref="AA209">SUM(_xlfn._xlws.FILTER($F$2:$F$2454,_xlfn.MAP($Z$2:$Z$2454,_xlfn.LAMBDA(_xlpm.x,_xlpm.x=$Z209))))</f>
        <v>397</v>
      </c>
      <c r="AB209" s="11">
        <f t="shared" si="66"/>
        <v>2.7707808564231738E-2</v>
      </c>
      <c r="AC209" s="11">
        <f t="shared" si="67"/>
        <v>-0.60369781029697844</v>
      </c>
      <c r="AG209" s="2"/>
      <c r="AL209" s="2"/>
      <c r="AM209" s="2"/>
    </row>
    <row r="210" spans="1:39">
      <c r="A210" s="1" t="str">
        <f t="shared" si="51"/>
        <v>~hu~ : [hʊ]</v>
      </c>
      <c r="B210" s="1">
        <f>_xlfn.LET(_xlpm.d,$G210,_xlpm.k,_xlfn.CONCAT(LEFT(TRIM(B$1),1),"*"),COUNTIF(_xlpm.d,_xlpm.k))</f>
        <v>0</v>
      </c>
      <c r="C210" s="1">
        <f>_xlfn.LET(_xlpm.d,$G210,_xlpm.k,_xlfn.CONCAT(LEFT(TRIM(C$1),1),"*"),COUNTIF(_xlpm.d,_xlpm.k))</f>
        <v>0</v>
      </c>
      <c r="D210" s="1">
        <f>_xlfn.LET(_xlpm.d,$G210,_xlpm.k,_xlfn.CONCAT(LEFT(TRIM(D$1),1),"*"),COUNTIF(_xlpm.d,_xlpm.k))</f>
        <v>0</v>
      </c>
      <c r="E210" s="1">
        <f t="shared" si="52"/>
        <v>0.30102999566398114</v>
      </c>
      <c r="F210" s="7">
        <v>1</v>
      </c>
      <c r="G210" s="9" t="s">
        <v>1759</v>
      </c>
      <c r="H210" s="4" cm="1">
        <f t="array" ref="H210">F210/freq.sum.r6e</f>
        <v>7.9214195183776928E-5</v>
      </c>
      <c r="I210" s="4" t="str">
        <f t="shared" si="53"/>
        <v>hʊ</v>
      </c>
      <c r="J210" s="4" t="str">
        <f t="shared" si="54"/>
        <v>hu</v>
      </c>
      <c r="K210" s="10">
        <f t="shared" si="55"/>
        <v>2</v>
      </c>
      <c r="L210" s="1">
        <f t="shared" si="56"/>
        <v>2</v>
      </c>
      <c r="M210" s="10">
        <f t="shared" si="57"/>
        <v>2</v>
      </c>
      <c r="N210" s="1" t="str">
        <f t="shared" si="58"/>
        <v>~hu~</v>
      </c>
      <c r="O210" s="1" t="str">
        <f t="shared" si="59"/>
        <v>[hʊ]</v>
      </c>
      <c r="P210" s="3" cm="1">
        <f t="array" ref="P210">SUM(_xlfn._xlws.FILTER($H$2:$H$2454,_xlfn.MAP($N$2:$N$2454,_xlfn.LAMBDA(_xlpm.x,_xlpm.x=$N210))))</f>
        <v>1.9803548795944235E-3</v>
      </c>
      <c r="Q210" s="4">
        <f t="shared" si="60"/>
        <v>3.9999999999999994E-2</v>
      </c>
      <c r="R210" s="6" cm="1">
        <f t="array" ref="R210">SUM(_xlfn._xlws.FILTER($H$2:$H$2454,_xlfn.MAP($O$2:$O$2454,_xlfn.LAMBDA(_xlpm.x,_xlpm.x=$O210))))</f>
        <v>4.7528517110266159E-4</v>
      </c>
      <c r="S210" s="4">
        <f t="shared" si="61"/>
        <v>0.16666666666666666</v>
      </c>
      <c r="T210" s="4">
        <f t="shared" si="62"/>
        <v>1.1692781714768584E-2</v>
      </c>
      <c r="U210" s="4">
        <f t="shared" si="63"/>
        <v>6.4516129032258049E-2</v>
      </c>
      <c r="V210" s="4">
        <f t="shared" si="64"/>
        <v>-0.61978875828839408</v>
      </c>
      <c r="W210" s="4" t="s">
        <v>5111</v>
      </c>
      <c r="X210" s="2" cm="1">
        <f t="array" ref="X210">SUM(_xlfn._xlws.FILTER($F$2:$F$2454,_xlfn.MAP($W$2:$W$2454,_xlfn.LAMBDA(_xlpm.x,_xlpm.x=$W210))))</f>
        <v>566</v>
      </c>
      <c r="Y210" s="11">
        <f t="shared" si="65"/>
        <v>1.7667844522968198E-3</v>
      </c>
      <c r="Z210" s="4" t="s">
        <v>5116</v>
      </c>
      <c r="AA210" s="2" cm="1">
        <f t="array" ref="AA210">SUM(_xlfn._xlws.FILTER($F$2:$F$2454,_xlfn.MAP($Z$2:$Z$2454,_xlfn.LAMBDA(_xlpm.x,_xlpm.x=$Z210))))</f>
        <v>96</v>
      </c>
      <c r="AB210" s="11">
        <f t="shared" si="66"/>
        <v>1.0416666666666666E-2</v>
      </c>
      <c r="AC210" s="11">
        <f t="shared" si="67"/>
        <v>-0.77054519814870304</v>
      </c>
      <c r="AG210" s="2"/>
      <c r="AL210" s="2"/>
      <c r="AM210" s="2"/>
    </row>
    <row r="211" spans="1:39">
      <c r="A211" s="1" t="str">
        <f t="shared" si="51"/>
        <v>~ca~ : [kɔ]</v>
      </c>
      <c r="B211" s="1">
        <f>_xlfn.LET(_xlpm.d,$G211,_xlpm.k,_xlfn.CONCAT(LEFT(TRIM(B$1),1),"*"),COUNTIF(_xlpm.d,_xlpm.k))</f>
        <v>0</v>
      </c>
      <c r="C211" s="1">
        <f>_xlfn.LET(_xlpm.d,$G211,_xlpm.k,_xlfn.CONCAT(LEFT(TRIM(C$1),1),"*"),COUNTIF(_xlpm.d,_xlpm.k))</f>
        <v>0</v>
      </c>
      <c r="D211" s="1">
        <f>_xlfn.LET(_xlpm.d,$G211,_xlpm.k,_xlfn.CONCAT(LEFT(TRIM(D$1),1),"*"),COUNTIF(_xlpm.d,_xlpm.k))</f>
        <v>0</v>
      </c>
      <c r="E211" s="1">
        <f t="shared" si="52"/>
        <v>0.47712125471966244</v>
      </c>
      <c r="F211" s="7">
        <v>2</v>
      </c>
      <c r="G211" s="9" t="s">
        <v>1799</v>
      </c>
      <c r="H211" s="4" cm="1">
        <f t="array" ref="H211">F211/freq.sum.r6e</f>
        <v>1.5842839036755386E-4</v>
      </c>
      <c r="I211" s="4" t="str">
        <f t="shared" si="53"/>
        <v>kɔ</v>
      </c>
      <c r="J211" s="4" t="str">
        <f t="shared" si="54"/>
        <v>ca</v>
      </c>
      <c r="K211" s="10">
        <f t="shared" si="55"/>
        <v>2</v>
      </c>
      <c r="L211" s="1">
        <f t="shared" si="56"/>
        <v>2</v>
      </c>
      <c r="M211" s="10">
        <f t="shared" si="57"/>
        <v>2</v>
      </c>
      <c r="N211" s="1" t="str">
        <f t="shared" si="58"/>
        <v>~ca~</v>
      </c>
      <c r="O211" s="1" t="str">
        <f t="shared" si="59"/>
        <v>[kɔ]</v>
      </c>
      <c r="P211" s="3" cm="1">
        <f t="array" ref="P211">SUM(_xlfn._xlws.FILTER($H$2:$H$2454,_xlfn.MAP($N$2:$N$2454,_xlfn.LAMBDA(_xlpm.x,_xlpm.x=$N211))))</f>
        <v>8.2382762991127997E-3</v>
      </c>
      <c r="Q211" s="4">
        <f t="shared" si="60"/>
        <v>1.9230769230769232E-2</v>
      </c>
      <c r="R211" s="6" cm="1">
        <f t="array" ref="R211">SUM(_xlfn._xlws.FILTER($H$2:$H$2454,_xlfn.MAP($O$2:$O$2454,_xlfn.LAMBDA(_xlpm.x,_xlpm.x=$O211))))</f>
        <v>1.9803548795944235E-3</v>
      </c>
      <c r="S211" s="4">
        <f t="shared" si="61"/>
        <v>7.9999999999999988E-2</v>
      </c>
      <c r="T211" s="4">
        <f t="shared" si="62"/>
        <v>8.9071509605862485E-3</v>
      </c>
      <c r="U211" s="4">
        <f t="shared" si="63"/>
        <v>3.1007751937984496E-2</v>
      </c>
      <c r="V211" s="4">
        <f t="shared" si="64"/>
        <v>-0.61909333062674266</v>
      </c>
      <c r="W211" s="4" t="s">
        <v>5120</v>
      </c>
      <c r="X211" s="2" cm="1">
        <f t="array" ref="X211">SUM(_xlfn._xlws.FILTER($F$2:$F$2454,_xlfn.MAP($W$2:$W$2454,_xlfn.LAMBDA(_xlpm.x,_xlpm.x=$W211))))</f>
        <v>1666</v>
      </c>
      <c r="Y211" s="11">
        <f t="shared" si="65"/>
        <v>1.2004801920768306E-3</v>
      </c>
      <c r="Z211" s="4" t="s">
        <v>5107</v>
      </c>
      <c r="AA211" s="2" cm="1">
        <f t="array" ref="AA211">SUM(_xlfn._xlws.FILTER($F$2:$F$2454,_xlfn.MAP($Z$2:$Z$2454,_xlfn.LAMBDA(_xlpm.x,_xlpm.x=$Z211))))</f>
        <v>293</v>
      </c>
      <c r="AB211" s="11">
        <f t="shared" si="66"/>
        <v>6.8259385665529011E-3</v>
      </c>
      <c r="AC211" s="11">
        <f t="shared" si="67"/>
        <v>-0.75480737671665932</v>
      </c>
      <c r="AG211" s="2"/>
      <c r="AL211" s="2"/>
      <c r="AM211" s="2"/>
    </row>
    <row r="212" spans="1:39">
      <c r="A212" s="1" t="str">
        <f t="shared" si="51"/>
        <v>~gi~ : [ɡɜ]</v>
      </c>
      <c r="B212" s="1">
        <f>_xlfn.LET(_xlpm.d,$G212,_xlpm.k,_xlfn.CONCAT(LEFT(TRIM(B$1),1),"*"),COUNTIF(_xlpm.d,_xlpm.k))</f>
        <v>0</v>
      </c>
      <c r="C212" s="1">
        <f>_xlfn.LET(_xlpm.d,$G212,_xlpm.k,_xlfn.CONCAT(LEFT(TRIM(C$1),1),"*"),COUNTIF(_xlpm.d,_xlpm.k))</f>
        <v>0</v>
      </c>
      <c r="D212" s="1">
        <f>_xlfn.LET(_xlpm.d,$G212,_xlpm.k,_xlfn.CONCAT(LEFT(TRIM(D$1),1),"*"),COUNTIF(_xlpm.d,_xlpm.k))</f>
        <v>0</v>
      </c>
      <c r="E212" s="1">
        <f t="shared" si="52"/>
        <v>0.77815125038364352</v>
      </c>
      <c r="F212" s="7">
        <v>5</v>
      </c>
      <c r="G212" s="9" t="s">
        <v>1100</v>
      </c>
      <c r="H212" s="4" cm="1">
        <f t="array" ref="H212">F212/freq.sum.r6e</f>
        <v>3.9607097591888465E-4</v>
      </c>
      <c r="I212" s="1" t="str">
        <f t="shared" si="53"/>
        <v>ɡɜ</v>
      </c>
      <c r="J212" s="1" t="str">
        <f t="shared" si="54"/>
        <v>gi</v>
      </c>
      <c r="K212" s="10">
        <f t="shared" si="55"/>
        <v>2</v>
      </c>
      <c r="L212" s="1">
        <f t="shared" si="56"/>
        <v>2</v>
      </c>
      <c r="M212" s="10">
        <f t="shared" si="57"/>
        <v>2</v>
      </c>
      <c r="N212" s="1" t="str">
        <f t="shared" si="58"/>
        <v>~gi~</v>
      </c>
      <c r="O212" s="1" t="str">
        <f t="shared" si="59"/>
        <v>[ɡɜ]</v>
      </c>
      <c r="P212" s="3" cm="1">
        <f t="array" ref="P212">SUM(_xlfn._xlws.FILTER($H$2:$H$2454,_xlfn.MAP($N$2:$N$2454,_xlfn.LAMBDA(_xlpm.x,_xlpm.x=$N212))))</f>
        <v>2.297211660329531E-3</v>
      </c>
      <c r="Q212" s="4">
        <f t="shared" si="60"/>
        <v>0.17241379310344826</v>
      </c>
      <c r="R212" s="6" cm="1">
        <f t="array" ref="R212">SUM(_xlfn._xlws.FILTER($H$2:$H$2454,_xlfn.MAP($O$2:$O$2454,_xlfn.LAMBDA(_xlpm.x,_xlpm.x=$O212))))</f>
        <v>5.5449936628643854E-4</v>
      </c>
      <c r="S212" s="4">
        <f t="shared" si="61"/>
        <v>0.7142857142857143</v>
      </c>
      <c r="T212" s="4">
        <f t="shared" si="62"/>
        <v>0.1301371486271721</v>
      </c>
      <c r="U212" s="4">
        <f t="shared" si="63"/>
        <v>0.27777777777777773</v>
      </c>
      <c r="V212" s="4">
        <f t="shared" si="64"/>
        <v>-0.61729995788469927</v>
      </c>
      <c r="W212" s="4" t="s">
        <v>5110</v>
      </c>
      <c r="X212" s="2" cm="1">
        <f t="array" ref="X212">SUM(_xlfn._xlws.FILTER($F$2:$F$2454,_xlfn.MAP($W$2:$W$2454,_xlfn.LAMBDA(_xlpm.x,_xlpm.x=$W212))))</f>
        <v>1594</v>
      </c>
      <c r="Y212" s="11">
        <f t="shared" si="65"/>
        <v>3.1367628607277291E-3</v>
      </c>
      <c r="Z212" s="4" t="s">
        <v>5112</v>
      </c>
      <c r="AA212" s="2" cm="1">
        <f t="array" ref="AA212">SUM(_xlfn._xlws.FILTER($F$2:$F$2454,_xlfn.MAP($Z$2:$Z$2454,_xlfn.LAMBDA(_xlpm.x,_xlpm.x=$Z212))))</f>
        <v>192</v>
      </c>
      <c r="AB212" s="11">
        <f t="shared" si="66"/>
        <v>2.6041666666666668E-2</v>
      </c>
      <c r="AC212" s="11">
        <f t="shared" si="67"/>
        <v>-0.91918708835654395</v>
      </c>
      <c r="AG212" s="2"/>
      <c r="AL212" s="2"/>
      <c r="AM212" s="2"/>
    </row>
    <row r="213" spans="1:39">
      <c r="A213" s="1" t="str">
        <f t="shared" si="51"/>
        <v>~gi~ : [dʒi]</v>
      </c>
      <c r="B213" s="1">
        <f>_xlfn.LET(_xlpm.d,$G213,_xlpm.k,_xlfn.CONCAT(LEFT(TRIM(B$1),1),"*"),COUNTIF(_xlpm.d,_xlpm.k))</f>
        <v>0</v>
      </c>
      <c r="C213" s="1">
        <f>_xlfn.LET(_xlpm.d,$G213,_xlpm.k,_xlfn.CONCAT(LEFT(TRIM(C$1),1),"*"),COUNTIF(_xlpm.d,_xlpm.k))</f>
        <v>0</v>
      </c>
      <c r="D213" s="1">
        <f>_xlfn.LET(_xlpm.d,$G213,_xlpm.k,_xlfn.CONCAT(LEFT(TRIM(D$1),1),"*"),COUNTIF(_xlpm.d,_xlpm.k))</f>
        <v>0</v>
      </c>
      <c r="E213" s="1">
        <f t="shared" si="52"/>
        <v>0.30102999566398114</v>
      </c>
      <c r="F213" s="7">
        <v>1</v>
      </c>
      <c r="G213" s="9" t="s">
        <v>1963</v>
      </c>
      <c r="H213" s="4" cm="1">
        <f t="array" ref="H213">F213/freq.sum.r6e</f>
        <v>7.9214195183776928E-5</v>
      </c>
      <c r="I213" s="4" t="str">
        <f t="shared" si="53"/>
        <v>dʒi</v>
      </c>
      <c r="J213" s="4" t="str">
        <f t="shared" si="54"/>
        <v>gi</v>
      </c>
      <c r="K213" s="10">
        <f t="shared" si="55"/>
        <v>3</v>
      </c>
      <c r="L213" s="1">
        <f t="shared" si="56"/>
        <v>2</v>
      </c>
      <c r="M213" s="10">
        <f t="shared" si="57"/>
        <v>3</v>
      </c>
      <c r="N213" s="1" t="str">
        <f t="shared" si="58"/>
        <v>~gi~</v>
      </c>
      <c r="O213" s="1" t="str">
        <f t="shared" si="59"/>
        <v>[dʒi]</v>
      </c>
      <c r="P213" s="3" cm="1">
        <f t="array" ref="P213">SUM(_xlfn._xlws.FILTER($H$2:$H$2454,_xlfn.MAP($N$2:$N$2454,_xlfn.LAMBDA(_xlpm.x,_xlpm.x=$N213))))</f>
        <v>2.297211660329531E-3</v>
      </c>
      <c r="Q213" s="4">
        <f t="shared" si="60"/>
        <v>3.4482758620689655E-2</v>
      </c>
      <c r="R213" s="6" cm="1">
        <f t="array" ref="R213">SUM(_xlfn._xlws.FILTER($H$2:$H$2454,_xlfn.MAP($O$2:$O$2454,_xlfn.LAMBDA(_xlpm.x,_xlpm.x=$O213))))</f>
        <v>5.5449936628643854E-4</v>
      </c>
      <c r="S213" s="4">
        <f t="shared" si="61"/>
        <v>0.14285714285714285</v>
      </c>
      <c r="T213" s="4">
        <f t="shared" si="62"/>
        <v>1.1689496520806926E-2</v>
      </c>
      <c r="U213" s="4">
        <f t="shared" si="63"/>
        <v>5.5555555555555552E-2</v>
      </c>
      <c r="V213" s="4">
        <f t="shared" si="64"/>
        <v>-0.61729995788469927</v>
      </c>
      <c r="W213" s="4" t="s">
        <v>5110</v>
      </c>
      <c r="X213" s="2" cm="1">
        <f t="array" ref="X213">SUM(_xlfn._xlws.FILTER($F$2:$F$2454,_xlfn.MAP($W$2:$W$2454,_xlfn.LAMBDA(_xlpm.x,_xlpm.x=$W213))))</f>
        <v>1594</v>
      </c>
      <c r="Y213" s="11">
        <f t="shared" si="65"/>
        <v>6.2735257214554575E-4</v>
      </c>
      <c r="Z213" s="4" t="s">
        <v>5110</v>
      </c>
      <c r="AA213" s="2" cm="1">
        <f t="array" ref="AA213">SUM(_xlfn._xlws.FILTER($F$2:$F$2454,_xlfn.MAP($Z$2:$Z$2454,_xlfn.LAMBDA(_xlpm.x,_xlpm.x=$Z213))))</f>
        <v>354</v>
      </c>
      <c r="AB213" s="11">
        <f t="shared" si="66"/>
        <v>2.8248587570621469E-3</v>
      </c>
      <c r="AC213" s="11">
        <f t="shared" si="67"/>
        <v>-0.65348505503430576</v>
      </c>
      <c r="AG213" s="2"/>
      <c r="AL213" s="2"/>
      <c r="AM213" s="2"/>
    </row>
    <row r="214" spans="1:39">
      <c r="A214" s="1" t="str">
        <f t="shared" si="51"/>
        <v>~to~ : [tu]</v>
      </c>
      <c r="B214" s="1">
        <f>_xlfn.LET(_xlpm.d,$G214,_xlpm.k,_xlfn.CONCAT(LEFT(TRIM(B$1),1),"*"),COUNTIF(_xlpm.d,_xlpm.k))</f>
        <v>0</v>
      </c>
      <c r="C214" s="1">
        <f>_xlfn.LET(_xlpm.d,$G214,_xlpm.k,_xlfn.CONCAT(LEFT(TRIM(C$1),1),"*"),COUNTIF(_xlpm.d,_xlpm.k))</f>
        <v>0</v>
      </c>
      <c r="D214" s="1">
        <f>_xlfn.LET(_xlpm.d,$G214,_xlpm.k,_xlfn.CONCAT(LEFT(TRIM(D$1),1),"*"),COUNTIF(_xlpm.d,_xlpm.k))</f>
        <v>0</v>
      </c>
      <c r="E214" s="1">
        <f t="shared" si="52"/>
        <v>0.30102999566398114</v>
      </c>
      <c r="F214" s="7">
        <v>1</v>
      </c>
      <c r="G214" s="9" t="s">
        <v>297</v>
      </c>
      <c r="H214" s="4" cm="1">
        <f t="array" ref="H214">F214/freq.sum.r6e</f>
        <v>7.9214195183776928E-5</v>
      </c>
      <c r="I214" s="4" t="str">
        <f t="shared" si="53"/>
        <v>tu</v>
      </c>
      <c r="J214" s="4" t="str">
        <f t="shared" si="54"/>
        <v>to</v>
      </c>
      <c r="K214" s="10">
        <f t="shared" si="55"/>
        <v>2</v>
      </c>
      <c r="L214" s="1">
        <f t="shared" si="56"/>
        <v>2</v>
      </c>
      <c r="M214" s="10">
        <f t="shared" si="57"/>
        <v>2</v>
      </c>
      <c r="N214" s="1" t="str">
        <f t="shared" si="58"/>
        <v>~to~</v>
      </c>
      <c r="O214" s="1" t="str">
        <f t="shared" si="59"/>
        <v>[tu]</v>
      </c>
      <c r="P214" s="3" cm="1">
        <f t="array" ref="P214">SUM(_xlfn._xlws.FILTER($H$2:$H$2454,_xlfn.MAP($N$2:$N$2454,_xlfn.LAMBDA(_xlpm.x,_xlpm.x=$N214))))</f>
        <v>3.2477820025348545E-3</v>
      </c>
      <c r="Q214" s="4">
        <f t="shared" si="60"/>
        <v>2.4390243902439022E-2</v>
      </c>
      <c r="R214" s="6" cm="1">
        <f t="array" ref="R214">SUM(_xlfn._xlws.FILTER($H$2:$H$2454,_xlfn.MAP($O$2:$O$2454,_xlfn.LAMBDA(_xlpm.x,_xlpm.x=$O214))))</f>
        <v>7.9214195183776931E-4</v>
      </c>
      <c r="S214" s="4">
        <f t="shared" si="61"/>
        <v>9.9999999999999992E-2</v>
      </c>
      <c r="T214" s="4">
        <f t="shared" si="62"/>
        <v>7.1073771207416899E-3</v>
      </c>
      <c r="U214" s="4">
        <f t="shared" si="63"/>
        <v>3.9215686274509803E-2</v>
      </c>
      <c r="V214" s="4">
        <f t="shared" si="64"/>
        <v>-0.61278385671973545</v>
      </c>
      <c r="W214" s="4" t="s">
        <v>5119</v>
      </c>
      <c r="X214" s="2" cm="1">
        <f t="array" ref="X214">SUM(_xlfn._xlws.FILTER($F$2:$F$2454,_xlfn.MAP($W$2:$W$2454,_xlfn.LAMBDA(_xlpm.x,_xlpm.x=$W214))))</f>
        <v>1157</v>
      </c>
      <c r="Y214" s="11">
        <f t="shared" si="65"/>
        <v>8.6430423509075197E-4</v>
      </c>
      <c r="Z214" s="4" t="s">
        <v>5111</v>
      </c>
      <c r="AA214" s="2" cm="1">
        <f t="array" ref="AA214">SUM(_xlfn._xlws.FILTER($F$2:$F$2454,_xlfn.MAP($Z$2:$Z$2454,_xlfn.LAMBDA(_xlpm.x,_xlpm.x=$Z214))))</f>
        <v>254</v>
      </c>
      <c r="AB214" s="11">
        <f t="shared" si="66"/>
        <v>3.937007874015748E-3</v>
      </c>
      <c r="AC214" s="11">
        <f t="shared" si="67"/>
        <v>-0.65849964233181146</v>
      </c>
      <c r="AG214" s="2"/>
      <c r="AL214" s="2"/>
      <c r="AM214" s="2"/>
    </row>
    <row r="215" spans="1:39">
      <c r="A215" s="1" t="str">
        <f t="shared" si="51"/>
        <v>~le~ : [li]</v>
      </c>
      <c r="B215" s="1">
        <f>_xlfn.LET(_xlpm.d,$G215,_xlpm.k,_xlfn.CONCAT(LEFT(TRIM(B$1),1),"*"),COUNTIF(_xlpm.d,_xlpm.k))</f>
        <v>0</v>
      </c>
      <c r="C215" s="1">
        <f>_xlfn.LET(_xlpm.d,$G215,_xlpm.k,_xlfn.CONCAT(LEFT(TRIM(C$1),1),"*"),COUNTIF(_xlpm.d,_xlpm.k))</f>
        <v>0</v>
      </c>
      <c r="D215" s="1">
        <f>_xlfn.LET(_xlpm.d,$G215,_xlpm.k,_xlfn.CONCAT(LEFT(TRIM(D$1),1),"*"),COUNTIF(_xlpm.d,_xlpm.k))</f>
        <v>0</v>
      </c>
      <c r="E215" s="1">
        <f t="shared" si="52"/>
        <v>0.30102999566398114</v>
      </c>
      <c r="F215" s="7">
        <v>1</v>
      </c>
      <c r="G215" s="9" t="s">
        <v>118</v>
      </c>
      <c r="H215" s="4" cm="1">
        <f t="array" ref="H215">F215/freq.sum.r6e</f>
        <v>7.9214195183776928E-5</v>
      </c>
      <c r="I215" s="4" t="str">
        <f t="shared" si="53"/>
        <v>li</v>
      </c>
      <c r="J215" s="4" t="str">
        <f t="shared" si="54"/>
        <v>le</v>
      </c>
      <c r="K215" s="10">
        <f t="shared" si="55"/>
        <v>2</v>
      </c>
      <c r="L215" s="1">
        <f t="shared" si="56"/>
        <v>2</v>
      </c>
      <c r="M215" s="10">
        <f t="shared" si="57"/>
        <v>2</v>
      </c>
      <c r="N215" s="1" t="str">
        <f t="shared" si="58"/>
        <v>~le~</v>
      </c>
      <c r="O215" s="1" t="str">
        <f t="shared" si="59"/>
        <v>[li]</v>
      </c>
      <c r="P215" s="3" cm="1">
        <f t="array" ref="P215">SUM(_xlfn._xlws.FILTER($H$2:$H$2454,_xlfn.MAP($N$2:$N$2454,_xlfn.LAMBDA(_xlpm.x,_xlpm.x=$N215))))</f>
        <v>6.8124207858048166E-3</v>
      </c>
      <c r="Q215" s="4">
        <f t="shared" si="60"/>
        <v>1.1627906976744184E-2</v>
      </c>
      <c r="R215" s="6" cm="1">
        <f t="array" ref="R215">SUM(_xlfn._xlws.FILTER($H$2:$H$2454,_xlfn.MAP($O$2:$O$2454,_xlfn.LAMBDA(_xlpm.x,_xlpm.x=$O215))))</f>
        <v>1.6634980988593155E-3</v>
      </c>
      <c r="S215" s="4">
        <f t="shared" si="61"/>
        <v>4.7619047619047616E-2</v>
      </c>
      <c r="T215" s="4">
        <f t="shared" si="62"/>
        <v>3.3876283472694026E-3</v>
      </c>
      <c r="U215" s="4">
        <f t="shared" si="63"/>
        <v>1.8691588785046724E-2</v>
      </c>
      <c r="V215" s="4">
        <f t="shared" si="64"/>
        <v>-0.61227915650964848</v>
      </c>
      <c r="W215" s="4" t="s">
        <v>5121</v>
      </c>
      <c r="X215" s="2" cm="1">
        <f t="array" ref="X215">SUM(_xlfn._xlws.FILTER($F$2:$F$2454,_xlfn.MAP($W$2:$W$2454,_xlfn.LAMBDA(_xlpm.x,_xlpm.x=$W215))))</f>
        <v>2896</v>
      </c>
      <c r="Y215" s="11">
        <f t="shared" si="65"/>
        <v>3.453038674033149E-4</v>
      </c>
      <c r="Z215" s="4" t="s">
        <v>5110</v>
      </c>
      <c r="AA215" s="2" cm="1">
        <f t="array" ref="AA215">SUM(_xlfn._xlws.FILTER($F$2:$F$2454,_xlfn.MAP($Z$2:$Z$2454,_xlfn.LAMBDA(_xlpm.x,_xlpm.x=$Z215))))</f>
        <v>354</v>
      </c>
      <c r="AB215" s="11">
        <f t="shared" si="66"/>
        <v>2.8248587570621469E-3</v>
      </c>
      <c r="AC215" s="11">
        <f t="shared" si="67"/>
        <v>-0.91279529549932148</v>
      </c>
      <c r="AG215" s="2"/>
      <c r="AL215" s="2"/>
      <c r="AM215" s="2"/>
    </row>
    <row r="216" spans="1:39">
      <c r="A216" s="1" t="str">
        <f t="shared" si="51"/>
        <v>~lo~ : [lɔ]</v>
      </c>
      <c r="B216" s="1">
        <f>_xlfn.LET(_xlpm.d,$G216,_xlpm.k,_xlfn.CONCAT(LEFT(TRIM(B$1),1),"*"),COUNTIF(_xlpm.d,_xlpm.k))</f>
        <v>0</v>
      </c>
      <c r="C216" s="1">
        <f>_xlfn.LET(_xlpm.d,$G216,_xlpm.k,_xlfn.CONCAT(LEFT(TRIM(C$1),1),"*"),COUNTIF(_xlpm.d,_xlpm.k))</f>
        <v>0</v>
      </c>
      <c r="D216" s="1">
        <f>_xlfn.LET(_xlpm.d,$G216,_xlpm.k,_xlfn.CONCAT(LEFT(TRIM(D$1),1),"*"),COUNTIF(_xlpm.d,_xlpm.k))</f>
        <v>0</v>
      </c>
      <c r="E216" s="1">
        <f t="shared" si="52"/>
        <v>1.0413926851582249</v>
      </c>
      <c r="F216" s="7">
        <v>10</v>
      </c>
      <c r="G216" s="9" t="s">
        <v>949</v>
      </c>
      <c r="H216" s="4" cm="1">
        <f t="array" ref="H216">F216/freq.sum.r6e</f>
        <v>7.9214195183776931E-4</v>
      </c>
      <c r="I216" s="4" t="str">
        <f t="shared" si="53"/>
        <v>lɔ</v>
      </c>
      <c r="J216" s="4" t="str">
        <f t="shared" si="54"/>
        <v>lo</v>
      </c>
      <c r="K216" s="10">
        <f t="shared" si="55"/>
        <v>2</v>
      </c>
      <c r="L216" s="1">
        <f t="shared" si="56"/>
        <v>2</v>
      </c>
      <c r="M216" s="10">
        <f t="shared" si="57"/>
        <v>2</v>
      </c>
      <c r="N216" s="1" t="str">
        <f t="shared" si="58"/>
        <v>~lo~</v>
      </c>
      <c r="O216" s="1" t="str">
        <f t="shared" si="59"/>
        <v>[lɔ]</v>
      </c>
      <c r="P216" s="3" cm="1">
        <f t="array" ref="P216">SUM(_xlfn._xlws.FILTER($H$2:$H$2454,_xlfn.MAP($N$2:$N$2454,_xlfn.LAMBDA(_xlpm.x,_xlpm.x=$N216))))</f>
        <v>4.5152091254752856E-3</v>
      </c>
      <c r="Q216" s="4">
        <f t="shared" si="60"/>
        <v>0.17543859649122806</v>
      </c>
      <c r="R216" s="6" cm="1">
        <f t="array" ref="R216">SUM(_xlfn._xlws.FILTER($H$2:$H$2454,_xlfn.MAP($O$2:$O$2454,_xlfn.LAMBDA(_xlpm.x,_xlpm.x=$O216))))</f>
        <v>1.1089987325728769E-3</v>
      </c>
      <c r="S216" s="4">
        <f t="shared" si="61"/>
        <v>0.71428571428571441</v>
      </c>
      <c r="T216" s="4">
        <f t="shared" si="62"/>
        <v>0.17661432985784917</v>
      </c>
      <c r="U216" s="4">
        <f t="shared" si="63"/>
        <v>0.28169014084507044</v>
      </c>
      <c r="V216" s="4">
        <f t="shared" si="64"/>
        <v>-0.60974681999425351</v>
      </c>
      <c r="W216" s="4" t="s">
        <v>5119</v>
      </c>
      <c r="X216" s="2" cm="1">
        <f t="array" ref="X216">SUM(_xlfn._xlws.FILTER($F$2:$F$2454,_xlfn.MAP($W$2:$W$2454,_xlfn.LAMBDA(_xlpm.x,_xlpm.x=$W216))))</f>
        <v>1157</v>
      </c>
      <c r="Y216" s="11">
        <f t="shared" si="65"/>
        <v>8.6430423509075201E-3</v>
      </c>
      <c r="Z216" s="4" t="s">
        <v>5107</v>
      </c>
      <c r="AA216" s="2" cm="1">
        <f t="array" ref="AA216">SUM(_xlfn._xlws.FILTER($F$2:$F$2454,_xlfn.MAP($Z$2:$Z$2454,_xlfn.LAMBDA(_xlpm.x,_xlpm.x=$Z216))))</f>
        <v>293</v>
      </c>
      <c r="AB216" s="11">
        <f t="shared" si="66"/>
        <v>3.4129692832764506E-2</v>
      </c>
      <c r="AC216" s="11">
        <f t="shared" si="67"/>
        <v>-0.59646573859764007</v>
      </c>
      <c r="AG216" s="2"/>
      <c r="AL216" s="2"/>
      <c r="AM216" s="2"/>
    </row>
    <row r="217" spans="1:39">
      <c r="A217" s="1" t="str">
        <f t="shared" si="51"/>
        <v>~se~ : [zɪ]</v>
      </c>
      <c r="B217" s="1">
        <f>_xlfn.LET(_xlpm.d,$G217,_xlpm.k,_xlfn.CONCAT(LEFT(TRIM(B$1),1),"*"),COUNTIF(_xlpm.d,_xlpm.k))</f>
        <v>0</v>
      </c>
      <c r="C217" s="1">
        <f>_xlfn.LET(_xlpm.d,$G217,_xlpm.k,_xlfn.CONCAT(LEFT(TRIM(C$1),1),"*"),COUNTIF(_xlpm.d,_xlpm.k))</f>
        <v>0</v>
      </c>
      <c r="D217" s="1">
        <f>_xlfn.LET(_xlpm.d,$G217,_xlpm.k,_xlfn.CONCAT(LEFT(TRIM(D$1),1),"*"),COUNTIF(_xlpm.d,_xlpm.k))</f>
        <v>0</v>
      </c>
      <c r="E217" s="1">
        <f t="shared" si="52"/>
        <v>0.47712125471966244</v>
      </c>
      <c r="F217" s="7">
        <v>2</v>
      </c>
      <c r="G217" s="9" t="s">
        <v>2304</v>
      </c>
      <c r="H217" s="4" cm="1">
        <f t="array" ref="H217">F217/freq.sum.r6e</f>
        <v>1.5842839036755386E-4</v>
      </c>
      <c r="I217" s="4" t="str">
        <f t="shared" si="53"/>
        <v>zɪ</v>
      </c>
      <c r="J217" s="4" t="str">
        <f t="shared" si="54"/>
        <v>se</v>
      </c>
      <c r="K217" s="10">
        <f t="shared" si="55"/>
        <v>2</v>
      </c>
      <c r="L217" s="1">
        <f t="shared" si="56"/>
        <v>2</v>
      </c>
      <c r="M217" s="10">
        <f t="shared" si="57"/>
        <v>2</v>
      </c>
      <c r="N217" s="1" t="str">
        <f t="shared" si="58"/>
        <v>~se~</v>
      </c>
      <c r="O217" s="1" t="str">
        <f t="shared" si="59"/>
        <v>[zɪ]</v>
      </c>
      <c r="P217" s="3" cm="1">
        <f t="array" ref="P217">SUM(_xlfn._xlws.FILTER($H$2:$H$2454,_xlfn.MAP($N$2:$N$2454,_xlfn.LAMBDA(_xlpm.x,_xlpm.x=$N217))))</f>
        <v>1.0614702154626111E-2</v>
      </c>
      <c r="Q217" s="4">
        <f t="shared" si="60"/>
        <v>1.4925373134328354E-2</v>
      </c>
      <c r="R217" s="6" cm="1">
        <f t="array" ref="R217">SUM(_xlfn._xlws.FILTER($H$2:$H$2454,_xlfn.MAP($O$2:$O$2454,_xlfn.LAMBDA(_xlpm.x,_xlpm.x=$O217))))</f>
        <v>2.6140684410646386E-3</v>
      </c>
      <c r="S217" s="4">
        <f t="shared" si="61"/>
        <v>6.0606060606060608E-2</v>
      </c>
      <c r="T217" s="4">
        <f t="shared" si="62"/>
        <v>6.8803740953031489E-3</v>
      </c>
      <c r="U217" s="4">
        <f t="shared" si="63"/>
        <v>2.3952095808383228E-2</v>
      </c>
      <c r="V217" s="4">
        <f t="shared" si="64"/>
        <v>-0.60859085848692029</v>
      </c>
      <c r="W217" s="4" t="s">
        <v>5121</v>
      </c>
      <c r="X217" s="2" cm="1">
        <f t="array" ref="X217">SUM(_xlfn._xlws.FILTER($F$2:$F$2454,_xlfn.MAP($W$2:$W$2454,_xlfn.LAMBDA(_xlpm.x,_xlpm.x=$W217))))</f>
        <v>2896</v>
      </c>
      <c r="Y217" s="11">
        <f t="shared" si="65"/>
        <v>6.9060773480662981E-4</v>
      </c>
      <c r="Z217" s="4" t="s">
        <v>5102</v>
      </c>
      <c r="AA217" s="2" cm="1">
        <f t="array" ref="AA217">SUM(_xlfn._xlws.FILTER($F$2:$F$2454,_xlfn.MAP($Z$2:$Z$2454,_xlfn.LAMBDA(_xlpm.x,_xlpm.x=$Z217))))</f>
        <v>1794</v>
      </c>
      <c r="AB217" s="11">
        <f t="shared" si="66"/>
        <v>1.1148272017837235E-3</v>
      </c>
      <c r="AC217" s="11">
        <f t="shared" si="67"/>
        <v>-0.20797611881703601</v>
      </c>
      <c r="AG217" s="2"/>
      <c r="AL217" s="2"/>
      <c r="AM217" s="2"/>
    </row>
    <row r="218" spans="1:39">
      <c r="A218" s="1" t="str">
        <f t="shared" si="51"/>
        <v>~la~ : [læ]</v>
      </c>
      <c r="B218" s="1">
        <f>_xlfn.LET(_xlpm.d,$G218,_xlpm.k,_xlfn.CONCAT(LEFT(TRIM(B$1),1),"*"),COUNTIF(_xlpm.d,_xlpm.k))</f>
        <v>0</v>
      </c>
      <c r="C218" s="1">
        <f>_xlfn.LET(_xlpm.d,$G218,_xlpm.k,_xlfn.CONCAT(LEFT(TRIM(C$1),1),"*"),COUNTIF(_xlpm.d,_xlpm.k))</f>
        <v>0</v>
      </c>
      <c r="D218" s="1">
        <f>_xlfn.LET(_xlpm.d,$G218,_xlpm.k,_xlfn.CONCAT(LEFT(TRIM(D$1),1),"*"),COUNTIF(_xlpm.d,_xlpm.k))</f>
        <v>0</v>
      </c>
      <c r="E218" s="1">
        <f t="shared" si="52"/>
        <v>1.2552725051033058</v>
      </c>
      <c r="F218" s="7">
        <v>17</v>
      </c>
      <c r="G218" s="9" t="s">
        <v>140</v>
      </c>
      <c r="H218" s="4" cm="1">
        <f t="array" ref="H218">F218/freq.sum.r6e</f>
        <v>1.3466413181242079E-3</v>
      </c>
      <c r="I218" s="4" t="str">
        <f t="shared" si="53"/>
        <v>læ</v>
      </c>
      <c r="J218" s="4" t="str">
        <f t="shared" si="54"/>
        <v>la</v>
      </c>
      <c r="K218" s="10">
        <f t="shared" si="55"/>
        <v>2</v>
      </c>
      <c r="L218" s="1">
        <f t="shared" si="56"/>
        <v>2</v>
      </c>
      <c r="M218" s="10">
        <f t="shared" si="57"/>
        <v>2</v>
      </c>
      <c r="N218" s="1" t="str">
        <f t="shared" si="58"/>
        <v>~la~</v>
      </c>
      <c r="O218" s="1" t="str">
        <f t="shared" si="59"/>
        <v>[læ]</v>
      </c>
      <c r="P218" s="3" cm="1">
        <f t="array" ref="P218">SUM(_xlfn._xlws.FILTER($H$2:$H$2454,_xlfn.MAP($N$2:$N$2454,_xlfn.LAMBDA(_xlpm.x,_xlpm.x=$N218))))</f>
        <v>5.4657794676806083E-3</v>
      </c>
      <c r="Q218" s="4">
        <f t="shared" si="60"/>
        <v>0.24637681159420291</v>
      </c>
      <c r="R218" s="6" cm="1">
        <f t="array" ref="R218">SUM(_xlfn._xlws.FILTER($H$2:$H$2454,_xlfn.MAP($O$2:$O$2454,_xlfn.LAMBDA(_xlpm.x,_xlpm.x=$O218))))</f>
        <v>1.3466413181242079E-3</v>
      </c>
      <c r="S218" s="4">
        <f t="shared" si="61"/>
        <v>1</v>
      </c>
      <c r="T218" s="4">
        <f t="shared" si="62"/>
        <v>0.29878462814242657</v>
      </c>
      <c r="U218" s="4">
        <f t="shared" si="63"/>
        <v>0.39534883720930236</v>
      </c>
      <c r="V218" s="4">
        <f t="shared" si="64"/>
        <v>-0.60840016935898134</v>
      </c>
      <c r="W218" s="4" t="s">
        <v>5120</v>
      </c>
      <c r="X218" s="2" cm="1">
        <f t="array" ref="X218">SUM(_xlfn._xlws.FILTER($F$2:$F$2454,_xlfn.MAP($W$2:$W$2454,_xlfn.LAMBDA(_xlpm.x,_xlpm.x=$W218))))</f>
        <v>1666</v>
      </c>
      <c r="Y218" s="11">
        <f t="shared" si="65"/>
        <v>1.020408163265306E-2</v>
      </c>
      <c r="Z218" s="4" t="s">
        <v>5103</v>
      </c>
      <c r="AA218" s="2" cm="1">
        <f t="array" ref="AA218">SUM(_xlfn._xlws.FILTER($F$2:$F$2454,_xlfn.MAP($Z$2:$Z$2454,_xlfn.LAMBDA(_xlpm.x,_xlpm.x=$Z218))))</f>
        <v>514</v>
      </c>
      <c r="AB218" s="11">
        <f t="shared" si="66"/>
        <v>3.3073929961089495E-2</v>
      </c>
      <c r="AC218" s="11">
        <f t="shared" si="67"/>
        <v>-0.51071187807549312</v>
      </c>
      <c r="AG218" s="2"/>
      <c r="AL218" s="2"/>
      <c r="AM218" s="2"/>
    </row>
    <row r="219" spans="1:39">
      <c r="A219" s="1" t="str">
        <f t="shared" si="51"/>
        <v>~la~ : [lɑ]</v>
      </c>
      <c r="B219" s="1">
        <f>_xlfn.LET(_xlpm.d,$G219,_xlpm.k,_xlfn.CONCAT(LEFT(TRIM(B$1),1),"*"),COUNTIF(_xlpm.d,_xlpm.k))</f>
        <v>0</v>
      </c>
      <c r="C219" s="1">
        <f>_xlfn.LET(_xlpm.d,$G219,_xlpm.k,_xlfn.CONCAT(LEFT(TRIM(C$1),1),"*"),COUNTIF(_xlpm.d,_xlpm.k))</f>
        <v>0</v>
      </c>
      <c r="D219" s="1">
        <f>_xlfn.LET(_xlpm.d,$G219,_xlpm.k,_xlfn.CONCAT(LEFT(TRIM(D$1),1),"*"),COUNTIF(_xlpm.d,_xlpm.k))</f>
        <v>0</v>
      </c>
      <c r="E219" s="1">
        <f t="shared" si="52"/>
        <v>0.60205999132796229</v>
      </c>
      <c r="F219" s="7">
        <v>3</v>
      </c>
      <c r="G219" s="9" t="s">
        <v>1633</v>
      </c>
      <c r="H219" s="4" cm="1">
        <f t="array" ref="H219">F219/freq.sum.r6e</f>
        <v>2.376425855513308E-4</v>
      </c>
      <c r="I219" s="4" t="str">
        <f t="shared" si="53"/>
        <v>lɑ</v>
      </c>
      <c r="J219" s="4" t="str">
        <f t="shared" si="54"/>
        <v>la</v>
      </c>
      <c r="K219" s="10">
        <f t="shared" si="55"/>
        <v>2</v>
      </c>
      <c r="L219" s="1">
        <f t="shared" si="56"/>
        <v>2</v>
      </c>
      <c r="M219" s="10">
        <f t="shared" si="57"/>
        <v>2</v>
      </c>
      <c r="N219" s="1" t="str">
        <f t="shared" si="58"/>
        <v>~la~</v>
      </c>
      <c r="O219" s="1" t="str">
        <f t="shared" si="59"/>
        <v>[lɑ]</v>
      </c>
      <c r="P219" s="3" cm="1">
        <f t="array" ref="P219">SUM(_xlfn._xlws.FILTER($H$2:$H$2454,_xlfn.MAP($N$2:$N$2454,_xlfn.LAMBDA(_xlpm.x,_xlpm.x=$N219))))</f>
        <v>5.4657794676806083E-3</v>
      </c>
      <c r="Q219" s="4">
        <f t="shared" si="60"/>
        <v>4.3478260869565216E-2</v>
      </c>
      <c r="R219" s="6" cm="1">
        <f t="array" ref="R219">SUM(_xlfn._xlws.FILTER($H$2:$H$2454,_xlfn.MAP($O$2:$O$2454,_xlfn.LAMBDA(_xlpm.x,_xlpm.x=$O219))))</f>
        <v>1.3466413181242079E-3</v>
      </c>
      <c r="S219" s="4">
        <f t="shared" si="61"/>
        <v>0.1764705882352941</v>
      </c>
      <c r="T219" s="4">
        <f t="shared" si="62"/>
        <v>2.5289039522639035E-2</v>
      </c>
      <c r="U219" s="4">
        <f t="shared" si="63"/>
        <v>6.9767441860465115E-2</v>
      </c>
      <c r="V219" s="4">
        <f t="shared" si="64"/>
        <v>-0.60840016935898134</v>
      </c>
      <c r="W219" s="4" t="s">
        <v>5120</v>
      </c>
      <c r="X219" s="2" cm="1">
        <f t="array" ref="X219">SUM(_xlfn._xlws.FILTER($F$2:$F$2454,_xlfn.MAP($W$2:$W$2454,_xlfn.LAMBDA(_xlpm.x,_xlpm.x=$W219))))</f>
        <v>1666</v>
      </c>
      <c r="Y219" s="11">
        <f t="shared" si="65"/>
        <v>1.8007202881152461E-3</v>
      </c>
      <c r="Z219" s="4" t="s">
        <v>5105</v>
      </c>
      <c r="AA219" s="2" cm="1">
        <f t="array" ref="AA219">SUM(_xlfn._xlws.FILTER($F$2:$F$2454,_xlfn.MAP($Z$2:$Z$2454,_xlfn.LAMBDA(_xlpm.x,_xlpm.x=$Z219))))</f>
        <v>436</v>
      </c>
      <c r="AB219" s="11">
        <f t="shared" si="66"/>
        <v>6.8807339449541288E-3</v>
      </c>
      <c r="AC219" s="11">
        <f t="shared" si="67"/>
        <v>-0.58218850780218279</v>
      </c>
      <c r="AG219" s="2"/>
      <c r="AL219" s="2"/>
      <c r="AM219" s="2"/>
    </row>
    <row r="220" spans="1:39">
      <c r="A220" s="1" t="str">
        <f t="shared" si="51"/>
        <v>~ce~ : [sɜ]</v>
      </c>
      <c r="B220" s="1">
        <f>_xlfn.LET(_xlpm.d,$G220,_xlpm.k,_xlfn.CONCAT(LEFT(TRIM(B$1),1),"*"),COUNTIF(_xlpm.d,_xlpm.k))</f>
        <v>0</v>
      </c>
      <c r="C220" s="1">
        <f>_xlfn.LET(_xlpm.d,$G220,_xlpm.k,_xlfn.CONCAT(LEFT(TRIM(C$1),1),"*"),COUNTIF(_xlpm.d,_xlpm.k))</f>
        <v>0</v>
      </c>
      <c r="D220" s="1">
        <f>_xlfn.LET(_xlpm.d,$G220,_xlpm.k,_xlfn.CONCAT(LEFT(TRIM(D$1),1),"*"),COUNTIF(_xlpm.d,_xlpm.k))</f>
        <v>0</v>
      </c>
      <c r="E220" s="1">
        <f t="shared" si="52"/>
        <v>0.60205999132796229</v>
      </c>
      <c r="F220" s="7">
        <v>3</v>
      </c>
      <c r="G220" s="9" t="s">
        <v>1648</v>
      </c>
      <c r="H220" s="4" cm="1">
        <f t="array" ref="H220">F220/freq.sum.r6e</f>
        <v>2.376425855513308E-4</v>
      </c>
      <c r="I220" s="4" t="str">
        <f t="shared" si="53"/>
        <v>sɜ</v>
      </c>
      <c r="J220" s="4" t="str">
        <f t="shared" si="54"/>
        <v>ce</v>
      </c>
      <c r="K220" s="10">
        <f t="shared" si="55"/>
        <v>2</v>
      </c>
      <c r="L220" s="1">
        <f t="shared" si="56"/>
        <v>2</v>
      </c>
      <c r="M220" s="10">
        <f t="shared" si="57"/>
        <v>2</v>
      </c>
      <c r="N220" s="1" t="str">
        <f t="shared" si="58"/>
        <v>~ce~</v>
      </c>
      <c r="O220" s="1" t="str">
        <f t="shared" si="59"/>
        <v>[sɜ]</v>
      </c>
      <c r="P220" s="3" cm="1">
        <f t="array" ref="P220">SUM(_xlfn._xlws.FILTER($H$2:$H$2454,_xlfn.MAP($N$2:$N$2454,_xlfn.LAMBDA(_xlpm.x,_xlpm.x=$N220))))</f>
        <v>5.7034220532319393E-3</v>
      </c>
      <c r="Q220" s="4">
        <f t="shared" si="60"/>
        <v>4.1666666666666664E-2</v>
      </c>
      <c r="R220" s="6" cm="1">
        <f t="array" ref="R220">SUM(_xlfn._xlws.FILTER($H$2:$H$2454,_xlfn.MAP($O$2:$O$2454,_xlfn.LAMBDA(_xlpm.x,_xlpm.x=$O220))))</f>
        <v>1.4258555133079844E-3</v>
      </c>
      <c r="S220" s="4">
        <f t="shared" si="61"/>
        <v>0.16666666666666671</v>
      </c>
      <c r="T220" s="4">
        <f t="shared" si="62"/>
        <v>2.4165082210521743E-2</v>
      </c>
      <c r="U220" s="4">
        <f t="shared" si="63"/>
        <v>6.6666666666666666E-2</v>
      </c>
      <c r="V220" s="4">
        <f t="shared" si="64"/>
        <v>-0.60205999132796251</v>
      </c>
      <c r="W220" s="4" t="s">
        <v>5121</v>
      </c>
      <c r="X220" s="2" cm="1">
        <f t="array" ref="X220">SUM(_xlfn._xlws.FILTER($F$2:$F$2454,_xlfn.MAP($W$2:$W$2454,_xlfn.LAMBDA(_xlpm.x,_xlpm.x=$W220))))</f>
        <v>2896</v>
      </c>
      <c r="Y220" s="11">
        <f t="shared" si="65"/>
        <v>1.0359116022099447E-3</v>
      </c>
      <c r="Z220" s="4" t="s">
        <v>5112</v>
      </c>
      <c r="AA220" s="2" cm="1">
        <f t="array" ref="AA220">SUM(_xlfn._xlws.FILTER($F$2:$F$2454,_xlfn.MAP($Z$2:$Z$2454,_xlfn.LAMBDA(_xlpm.x,_xlpm.x=$Z220))))</f>
        <v>192</v>
      </c>
      <c r="AB220" s="11">
        <f t="shared" si="66"/>
        <v>1.5625E-2</v>
      </c>
      <c r="AC220" s="11">
        <f t="shared" si="67"/>
        <v>-1.1784973288215597</v>
      </c>
      <c r="AG220" s="2"/>
      <c r="AL220" s="2"/>
      <c r="AM220" s="2"/>
    </row>
    <row r="221" spans="1:39">
      <c r="A221" s="1" t="str">
        <f t="shared" si="51"/>
        <v>~yo~ : [yɔ]</v>
      </c>
      <c r="B221" s="1">
        <f>_xlfn.LET(_xlpm.d,$G221,_xlpm.k,_xlfn.CONCAT(LEFT(TRIM(B$1),1),"*"),COUNTIF(_xlpm.d,_xlpm.k))</f>
        <v>0</v>
      </c>
      <c r="C221" s="1">
        <f>_xlfn.LET(_xlpm.d,$G221,_xlpm.k,_xlfn.CONCAT(LEFT(TRIM(C$1),1),"*"),COUNTIF(_xlpm.d,_xlpm.k))</f>
        <v>0</v>
      </c>
      <c r="D221" s="1">
        <f>_xlfn.LET(_xlpm.d,$G221,_xlpm.k,_xlfn.CONCAT(LEFT(TRIM(D$1),1),"*"),COUNTIF(_xlpm.d,_xlpm.k))</f>
        <v>0</v>
      </c>
      <c r="E221" s="1">
        <f t="shared" si="52"/>
        <v>0.30102999566398114</v>
      </c>
      <c r="F221" s="7">
        <v>1</v>
      </c>
      <c r="G221" s="9" t="s">
        <v>1339</v>
      </c>
      <c r="H221" s="4" cm="1">
        <f t="array" ref="H221">F221/freq.sum.r6e</f>
        <v>7.9214195183776928E-5</v>
      </c>
      <c r="I221" s="4" t="str">
        <f t="shared" si="53"/>
        <v>yɔ</v>
      </c>
      <c r="J221" s="4" t="str">
        <f t="shared" si="54"/>
        <v>yo</v>
      </c>
      <c r="K221" s="10">
        <f t="shared" si="55"/>
        <v>2</v>
      </c>
      <c r="L221" s="1">
        <f t="shared" si="56"/>
        <v>2</v>
      </c>
      <c r="M221" s="10">
        <f t="shared" si="57"/>
        <v>2</v>
      </c>
      <c r="N221" s="1" t="str">
        <f t="shared" si="58"/>
        <v>~yo~</v>
      </c>
      <c r="O221" s="1" t="str">
        <f t="shared" si="59"/>
        <v>[yɔ]</v>
      </c>
      <c r="P221" s="3" cm="1">
        <f t="array" ref="P221">SUM(_xlfn._xlws.FILTER($H$2:$H$2454,_xlfn.MAP($N$2:$N$2454,_xlfn.LAMBDA(_xlpm.x,_xlpm.x=$N221))))</f>
        <v>3.1685678073510771E-4</v>
      </c>
      <c r="Q221" s="4">
        <f t="shared" si="60"/>
        <v>0.25</v>
      </c>
      <c r="R221" s="6" cm="1">
        <f t="array" ref="R221">SUM(_xlfn._xlws.FILTER($H$2:$H$2454,_xlfn.MAP($O$2:$O$2454,_xlfn.LAMBDA(_xlpm.x,_xlpm.x=$O221))))</f>
        <v>7.9214195183776928E-5</v>
      </c>
      <c r="S221" s="4">
        <f t="shared" si="61"/>
        <v>1</v>
      </c>
      <c r="T221" s="4">
        <f t="shared" si="62"/>
        <v>7.2495246631565244E-2</v>
      </c>
      <c r="U221" s="4">
        <f t="shared" si="63"/>
        <v>0.4</v>
      </c>
      <c r="V221" s="4">
        <f t="shared" si="64"/>
        <v>-0.6020599913279624</v>
      </c>
      <c r="W221" s="4" t="s">
        <v>5161</v>
      </c>
      <c r="X221" s="2" cm="1">
        <f t="array" ref="X221">SUM(_xlfn._xlws.FILTER($F$2:$F$2454,_xlfn.MAP($W$2:$W$2454,_xlfn.LAMBDA(_xlpm.x,_xlpm.x=$W221))))</f>
        <v>4</v>
      </c>
      <c r="Y221" s="11">
        <f t="shared" si="65"/>
        <v>0.25</v>
      </c>
      <c r="Z221" s="4" t="s">
        <v>5107</v>
      </c>
      <c r="AA221" s="2" cm="1">
        <f t="array" ref="AA221">SUM(_xlfn._xlws.FILTER($F$2:$F$2454,_xlfn.MAP($Z$2:$Z$2454,_xlfn.LAMBDA(_xlpm.x,_xlpm.x=$Z221))))</f>
        <v>293</v>
      </c>
      <c r="AB221" s="11">
        <f t="shared" si="66"/>
        <v>3.4129692832764505E-3</v>
      </c>
      <c r="AC221" s="11">
        <f t="shared" si="67"/>
        <v>1.8648076290261471</v>
      </c>
      <c r="AG221" s="2"/>
      <c r="AL221" s="2"/>
      <c r="AM221" s="2"/>
    </row>
    <row r="222" spans="1:39">
      <c r="A222" s="1" t="str">
        <f t="shared" si="51"/>
        <v>~gu~ : [ɡyu]</v>
      </c>
      <c r="B222" s="1">
        <f>_xlfn.LET(_xlpm.d,$G222,_xlpm.k,_xlfn.CONCAT(LEFT(TRIM(B$1),1),"*"),COUNTIF(_xlpm.d,_xlpm.k))</f>
        <v>0</v>
      </c>
      <c r="C222" s="1">
        <f>_xlfn.LET(_xlpm.d,$G222,_xlpm.k,_xlfn.CONCAT(LEFT(TRIM(C$1),1),"*"),COUNTIF(_xlpm.d,_xlpm.k))</f>
        <v>0</v>
      </c>
      <c r="D222" s="1">
        <f>_xlfn.LET(_xlpm.d,$G222,_xlpm.k,_xlfn.CONCAT(LEFT(TRIM(D$1),1),"*"),COUNTIF(_xlpm.d,_xlpm.k))</f>
        <v>0</v>
      </c>
      <c r="E222" s="1">
        <f t="shared" si="52"/>
        <v>0.47712125471966244</v>
      </c>
      <c r="F222" s="7">
        <v>2</v>
      </c>
      <c r="G222" s="9" t="s">
        <v>1153</v>
      </c>
      <c r="H222" s="4" cm="1">
        <f t="array" ref="H222">F222/freq.sum.r6e</f>
        <v>1.5842839036755386E-4</v>
      </c>
      <c r="I222" s="4" t="str">
        <f t="shared" si="53"/>
        <v>ɡyu</v>
      </c>
      <c r="J222" s="4" t="str">
        <f t="shared" si="54"/>
        <v>gu</v>
      </c>
      <c r="K222" s="10">
        <f t="shared" si="55"/>
        <v>3</v>
      </c>
      <c r="L222" s="1">
        <f t="shared" si="56"/>
        <v>2</v>
      </c>
      <c r="M222" s="10">
        <f t="shared" si="57"/>
        <v>3</v>
      </c>
      <c r="N222" s="1" t="str">
        <f t="shared" si="58"/>
        <v>~gu~</v>
      </c>
      <c r="O222" s="1" t="str">
        <f t="shared" si="59"/>
        <v>[ɡyu]</v>
      </c>
      <c r="P222" s="3" cm="1">
        <f t="array" ref="P222">SUM(_xlfn._xlws.FILTER($H$2:$H$2454,_xlfn.MAP($N$2:$N$2454,_xlfn.LAMBDA(_xlpm.x,_xlpm.x=$N222))))</f>
        <v>6.3371356147021531E-4</v>
      </c>
      <c r="Q222" s="4">
        <f t="shared" si="60"/>
        <v>0.25000000000000006</v>
      </c>
      <c r="R222" s="6" cm="1">
        <f t="array" ref="R222">SUM(_xlfn._xlws.FILTER($H$2:$H$2454,_xlfn.MAP($O$2:$O$2454,_xlfn.LAMBDA(_xlpm.x,_xlpm.x=$O222))))</f>
        <v>1.5842839036755386E-4</v>
      </c>
      <c r="S222" s="4">
        <f t="shared" si="61"/>
        <v>1</v>
      </c>
      <c r="T222" s="4">
        <f t="shared" si="62"/>
        <v>0.13339737819208372</v>
      </c>
      <c r="U222" s="4">
        <f t="shared" si="63"/>
        <v>0.40000000000000008</v>
      </c>
      <c r="V222" s="4">
        <f t="shared" si="64"/>
        <v>-0.60205999132796229</v>
      </c>
      <c r="W222" s="4" t="s">
        <v>5111</v>
      </c>
      <c r="X222" s="2" cm="1">
        <f t="array" ref="X222">SUM(_xlfn._xlws.FILTER($F$2:$F$2454,_xlfn.MAP($W$2:$W$2454,_xlfn.LAMBDA(_xlpm.x,_xlpm.x=$W222))))</f>
        <v>566</v>
      </c>
      <c r="Y222" s="11">
        <f t="shared" si="65"/>
        <v>3.5335689045936395E-3</v>
      </c>
      <c r="Z222" s="4" t="s">
        <v>5111</v>
      </c>
      <c r="AA222" s="2" cm="1">
        <f t="array" ref="AA222">SUM(_xlfn._xlws.FILTER($F$2:$F$2454,_xlfn.MAP($Z$2:$Z$2454,_xlfn.LAMBDA(_xlpm.x,_xlpm.x=$Z222))))</f>
        <v>254</v>
      </c>
      <c r="AB222" s="11">
        <f t="shared" si="66"/>
        <v>7.874015748031496E-3</v>
      </c>
      <c r="AC222" s="11">
        <f t="shared" si="67"/>
        <v>-0.34798271456833335</v>
      </c>
      <c r="AG222" s="2"/>
      <c r="AL222" s="2"/>
      <c r="AM222" s="2"/>
    </row>
    <row r="223" spans="1:39">
      <c r="A223" s="1" t="str">
        <f t="shared" si="51"/>
        <v>~co~ : [kʌ]</v>
      </c>
      <c r="B223" s="1">
        <f>_xlfn.LET(_xlpm.d,$G223,_xlpm.k,_xlfn.CONCAT(LEFT(TRIM(B$1),1),"*"),COUNTIF(_xlpm.d,_xlpm.k))</f>
        <v>0</v>
      </c>
      <c r="C223" s="1">
        <f>_xlfn.LET(_xlpm.d,$G223,_xlpm.k,_xlfn.CONCAT(LEFT(TRIM(C$1),1),"*"),COUNTIF(_xlpm.d,_xlpm.k))</f>
        <v>0</v>
      </c>
      <c r="D223" s="1">
        <f>_xlfn.LET(_xlpm.d,$G223,_xlpm.k,_xlfn.CONCAT(LEFT(TRIM(D$1),1),"*"),COUNTIF(_xlpm.d,_xlpm.k))</f>
        <v>0</v>
      </c>
      <c r="E223" s="1">
        <f t="shared" si="52"/>
        <v>1.301029995663981</v>
      </c>
      <c r="F223" s="7">
        <v>19</v>
      </c>
      <c r="G223" s="9" t="s">
        <v>1095</v>
      </c>
      <c r="H223" s="4" cm="1">
        <f t="array" ref="H223">F223/freq.sum.r6e</f>
        <v>1.5050697084917617E-3</v>
      </c>
      <c r="I223" s="1" t="str">
        <f t="shared" si="53"/>
        <v>kʌ</v>
      </c>
      <c r="J223" s="1" t="str">
        <f t="shared" si="54"/>
        <v>co</v>
      </c>
      <c r="K223" s="10">
        <f t="shared" si="55"/>
        <v>2</v>
      </c>
      <c r="L223" s="1">
        <f t="shared" si="56"/>
        <v>2</v>
      </c>
      <c r="M223" s="10">
        <f t="shared" si="57"/>
        <v>2</v>
      </c>
      <c r="N223" s="1" t="str">
        <f t="shared" si="58"/>
        <v>~co~</v>
      </c>
      <c r="O223" s="1" t="str">
        <f t="shared" si="59"/>
        <v>[kʌ]</v>
      </c>
      <c r="P223" s="3" cm="1">
        <f t="array" ref="P223">SUM(_xlfn._xlws.FILTER($H$2:$H$2454,_xlfn.MAP($N$2:$N$2454,_xlfn.LAMBDA(_xlpm.x,_xlpm.x=$N223))))</f>
        <v>1.3545627376425855E-2</v>
      </c>
      <c r="Q223" s="4">
        <f t="shared" si="60"/>
        <v>0.11111111111111112</v>
      </c>
      <c r="R223" s="6" cm="1">
        <f t="array" ref="R223">SUM(_xlfn._xlws.FILTER($H$2:$H$2454,_xlfn.MAP($O$2:$O$2454,_xlfn.LAMBDA(_xlpm.x,_xlpm.x=$O223))))</f>
        <v>3.4062103929024079E-3</v>
      </c>
      <c r="S223" s="4">
        <f t="shared" si="61"/>
        <v>0.44186046511627908</v>
      </c>
      <c r="T223" s="4">
        <f t="shared" si="62"/>
        <v>0.13909031822645451</v>
      </c>
      <c r="U223" s="4">
        <f t="shared" si="63"/>
        <v>0.17757009345794392</v>
      </c>
      <c r="V223" s="4">
        <f t="shared" si="64"/>
        <v>-0.59952765481256731</v>
      </c>
      <c r="W223" s="4" t="s">
        <v>5119</v>
      </c>
      <c r="X223" s="2" cm="1">
        <f t="array" ref="X223">SUM(_xlfn._xlws.FILTER($F$2:$F$2454,_xlfn.MAP($W$2:$W$2454,_xlfn.LAMBDA(_xlpm.x,_xlpm.x=$W223))))</f>
        <v>1157</v>
      </c>
      <c r="Y223" s="11">
        <f t="shared" si="65"/>
        <v>1.6421780466724288E-2</v>
      </c>
      <c r="Z223" s="4" t="s">
        <v>5113</v>
      </c>
      <c r="AA223" s="2" cm="1">
        <f t="array" ref="AA223">SUM(_xlfn._xlws.FILTER($F$2:$F$2454,_xlfn.MAP($Z$2:$Z$2454,_xlfn.LAMBDA(_xlpm.x,_xlpm.x=$Z223))))</f>
        <v>309</v>
      </c>
      <c r="AB223" s="11">
        <f t="shared" si="66"/>
        <v>6.1488673139158574E-2</v>
      </c>
      <c r="AC223" s="11">
        <f t="shared" si="67"/>
        <v>-0.5733748795269149</v>
      </c>
      <c r="AG223" s="2"/>
      <c r="AL223" s="2"/>
      <c r="AM223" s="2"/>
    </row>
    <row r="224" spans="1:39">
      <c r="A224" s="1" t="str">
        <f t="shared" si="51"/>
        <v>~so~ : [soʊ]</v>
      </c>
      <c r="B224" s="1">
        <f>_xlfn.LET(_xlpm.d,$G224,_xlpm.k,_xlfn.CONCAT(LEFT(TRIM(B$1),1),"*"),COUNTIF(_xlpm.d,_xlpm.k))</f>
        <v>0</v>
      </c>
      <c r="C224" s="1">
        <f>_xlfn.LET(_xlpm.d,$G224,_xlpm.k,_xlfn.CONCAT(LEFT(TRIM(C$1),1),"*"),COUNTIF(_xlpm.d,_xlpm.k))</f>
        <v>0</v>
      </c>
      <c r="D224" s="1">
        <f>_xlfn.LET(_xlpm.d,$G224,_xlpm.k,_xlfn.CONCAT(LEFT(TRIM(D$1),1),"*"),COUNTIF(_xlpm.d,_xlpm.k))</f>
        <v>0</v>
      </c>
      <c r="E224" s="1">
        <f t="shared" si="52"/>
        <v>0.8450980400142567</v>
      </c>
      <c r="F224" s="7">
        <v>6</v>
      </c>
      <c r="G224" s="9" t="s">
        <v>1315</v>
      </c>
      <c r="H224" s="4" cm="1">
        <f t="array" ref="H224">F224/freq.sum.r6e</f>
        <v>4.7528517110266159E-4</v>
      </c>
      <c r="I224" s="4" t="str">
        <f t="shared" si="53"/>
        <v>soʊ</v>
      </c>
      <c r="J224" s="4" t="str">
        <f t="shared" si="54"/>
        <v>so</v>
      </c>
      <c r="K224" s="10">
        <f t="shared" si="55"/>
        <v>3</v>
      </c>
      <c r="L224" s="1">
        <f t="shared" si="56"/>
        <v>2</v>
      </c>
      <c r="M224" s="10">
        <f t="shared" si="57"/>
        <v>3</v>
      </c>
      <c r="N224" s="1" t="str">
        <f t="shared" si="58"/>
        <v>~so~</v>
      </c>
      <c r="O224" s="1" t="str">
        <f t="shared" si="59"/>
        <v>[soʊ]</v>
      </c>
      <c r="P224" s="3" cm="1">
        <f t="array" ref="P224">SUM(_xlfn._xlws.FILTER($H$2:$H$2454,_xlfn.MAP($N$2:$N$2454,_xlfn.LAMBDA(_xlpm.x,_xlpm.x=$N224))))</f>
        <v>3.9607097591888461E-3</v>
      </c>
      <c r="Q224" s="4">
        <f t="shared" si="60"/>
        <v>0.12000000000000001</v>
      </c>
      <c r="R224" s="6" cm="1">
        <f t="array" ref="R224">SUM(_xlfn._xlws.FILTER($H$2:$H$2454,_xlfn.MAP($O$2:$O$2454,_xlfn.LAMBDA(_xlpm.x,_xlpm.x=$O224))))</f>
        <v>1.0297845373891E-3</v>
      </c>
      <c r="S224" s="4">
        <f t="shared" si="61"/>
        <v>0.46153846153846162</v>
      </c>
      <c r="T224" s="4">
        <f t="shared" si="62"/>
        <v>0.11251393917964307</v>
      </c>
      <c r="U224" s="4">
        <f t="shared" si="63"/>
        <v>0.19047619047619049</v>
      </c>
      <c r="V224" s="4">
        <f t="shared" si="64"/>
        <v>-0.58502665202918214</v>
      </c>
      <c r="W224" s="4" t="s">
        <v>5119</v>
      </c>
      <c r="X224" s="2" cm="1">
        <f t="array" ref="X224">SUM(_xlfn._xlws.FILTER($F$2:$F$2454,_xlfn.MAP($W$2:$W$2454,_xlfn.LAMBDA(_xlpm.x,_xlpm.x=$W224))))</f>
        <v>1157</v>
      </c>
      <c r="Y224" s="11">
        <f t="shared" si="65"/>
        <v>5.1858254105445114E-3</v>
      </c>
      <c r="Z224" s="4" t="s">
        <v>5109</v>
      </c>
      <c r="AA224" s="2" cm="1">
        <f t="array" ref="AA224">SUM(_xlfn._xlws.FILTER($F$2:$F$2454,_xlfn.MAP($Z$2:$Z$2454,_xlfn.LAMBDA(_xlpm.x,_xlpm.x=$Z224))))</f>
        <v>257</v>
      </c>
      <c r="AB224" s="11">
        <f t="shared" si="66"/>
        <v>2.3346303501945526E-2</v>
      </c>
      <c r="AC224" s="11">
        <f t="shared" si="67"/>
        <v>-0.65340023562045502</v>
      </c>
      <c r="AG224" s="2"/>
      <c r="AL224" s="2"/>
      <c r="AM224" s="2"/>
    </row>
    <row r="225" spans="1:39">
      <c r="A225" s="1" t="str">
        <f t="shared" si="51"/>
        <v>~pe~ : [pɛ]</v>
      </c>
      <c r="B225" s="1">
        <f>_xlfn.LET(_xlpm.d,$G225,_xlpm.k,_xlfn.CONCAT(LEFT(TRIM(B$1),1),"*"),COUNTIF(_xlpm.d,_xlpm.k))</f>
        <v>0</v>
      </c>
      <c r="C225" s="1">
        <f>_xlfn.LET(_xlpm.d,$G225,_xlpm.k,_xlfn.CONCAT(LEFT(TRIM(C$1),1),"*"),COUNTIF(_xlpm.d,_xlpm.k))</f>
        <v>0</v>
      </c>
      <c r="D225" s="1">
        <f>_xlfn.LET(_xlpm.d,$G225,_xlpm.k,_xlfn.CONCAT(LEFT(TRIM(D$1),1),"*"),COUNTIF(_xlpm.d,_xlpm.k))</f>
        <v>0</v>
      </c>
      <c r="E225" s="1">
        <f t="shared" si="52"/>
        <v>1.0791812460476247</v>
      </c>
      <c r="F225" s="7">
        <v>11</v>
      </c>
      <c r="G225" s="9" t="s">
        <v>990</v>
      </c>
      <c r="H225" s="4" cm="1">
        <f t="array" ref="H225">F225/freq.sum.r6e</f>
        <v>8.713561470215463E-4</v>
      </c>
      <c r="I225" s="4" t="str">
        <f t="shared" si="53"/>
        <v>pɛ</v>
      </c>
      <c r="J225" s="4" t="str">
        <f t="shared" si="54"/>
        <v>pe</v>
      </c>
      <c r="K225" s="10">
        <f t="shared" si="55"/>
        <v>2</v>
      </c>
      <c r="L225" s="1">
        <f t="shared" si="56"/>
        <v>2</v>
      </c>
      <c r="M225" s="10">
        <f t="shared" si="57"/>
        <v>2</v>
      </c>
      <c r="N225" s="1" t="str">
        <f t="shared" si="58"/>
        <v>~pe~</v>
      </c>
      <c r="O225" s="1" t="str">
        <f t="shared" si="59"/>
        <v>[pɛ]</v>
      </c>
      <c r="P225" s="3" cm="1">
        <f t="array" ref="P225">SUM(_xlfn._xlws.FILTER($H$2:$H$2454,_xlfn.MAP($N$2:$N$2454,_xlfn.LAMBDA(_xlpm.x,_xlpm.x=$N225))))</f>
        <v>5.1489226869455007E-3</v>
      </c>
      <c r="Q225" s="4">
        <f t="shared" si="60"/>
        <v>0.16923076923076924</v>
      </c>
      <c r="R225" s="6" cm="1">
        <f t="array" ref="R225">SUM(_xlfn._xlws.FILTER($H$2:$H$2454,_xlfn.MAP($O$2:$O$2454,_xlfn.LAMBDA(_xlpm.x,_xlpm.x=$O225))))</f>
        <v>1.3466413181242077E-3</v>
      </c>
      <c r="S225" s="4">
        <f t="shared" si="61"/>
        <v>0.64705882352941191</v>
      </c>
      <c r="T225" s="4">
        <f t="shared" si="62"/>
        <v>0.1743183016586356</v>
      </c>
      <c r="U225" s="4">
        <f t="shared" si="63"/>
        <v>0.26829268292682928</v>
      </c>
      <c r="V225" s="4">
        <f t="shared" si="64"/>
        <v>-0.58246443526458169</v>
      </c>
      <c r="W225" s="4" t="s">
        <v>5121</v>
      </c>
      <c r="X225" s="2" cm="1">
        <f t="array" ref="X225">SUM(_xlfn._xlws.FILTER($F$2:$F$2454,_xlfn.MAP($W$2:$W$2454,_xlfn.LAMBDA(_xlpm.x,_xlpm.x=$W225))))</f>
        <v>2896</v>
      </c>
      <c r="Y225" s="11">
        <f t="shared" si="65"/>
        <v>3.7983425414364639E-3</v>
      </c>
      <c r="Z225" s="4" t="s">
        <v>5104</v>
      </c>
      <c r="AA225" s="2" cm="1">
        <f t="array" ref="AA225">SUM(_xlfn._xlws.FILTER($F$2:$F$2454,_xlfn.MAP($Z$2:$Z$2454,_xlfn.LAMBDA(_xlpm.x,_xlpm.x=$Z225))))</f>
        <v>883</v>
      </c>
      <c r="AB225" s="11">
        <f t="shared" si="66"/>
        <v>1.245753114382786E-2</v>
      </c>
      <c r="AC225" s="11">
        <f t="shared" si="67"/>
        <v>-0.51583785394754078</v>
      </c>
      <c r="AG225" s="2"/>
      <c r="AL225" s="2"/>
      <c r="AM225" s="2"/>
    </row>
    <row r="226" spans="1:39">
      <c r="A226" s="1" t="str">
        <f t="shared" si="51"/>
        <v>~ni~ : [naɪ]</v>
      </c>
      <c r="B226" s="1">
        <f>_xlfn.LET(_xlpm.d,$G226,_xlpm.k,_xlfn.CONCAT(LEFT(TRIM(B$1),1),"*"),COUNTIF(_xlpm.d,_xlpm.k))</f>
        <v>0</v>
      </c>
      <c r="C226" s="1">
        <f>_xlfn.LET(_xlpm.d,$G226,_xlpm.k,_xlfn.CONCAT(LEFT(TRIM(C$1),1),"*"),COUNTIF(_xlpm.d,_xlpm.k))</f>
        <v>0</v>
      </c>
      <c r="D226" s="1">
        <f>_xlfn.LET(_xlpm.d,$G226,_xlpm.k,_xlfn.CONCAT(LEFT(TRIM(D$1),1),"*"),COUNTIF(_xlpm.d,_xlpm.k))</f>
        <v>1</v>
      </c>
      <c r="E226" s="1">
        <f t="shared" si="52"/>
        <v>1.1461280356782377</v>
      </c>
      <c r="F226" s="7">
        <v>13</v>
      </c>
      <c r="G226" s="9" t="s">
        <v>1026</v>
      </c>
      <c r="H226" s="4" cm="1">
        <f t="array" ref="H226">F226/freq.sum.r6e</f>
        <v>1.0297845373891002E-3</v>
      </c>
      <c r="I226" s="4" t="str">
        <f t="shared" si="53"/>
        <v>naɪ</v>
      </c>
      <c r="J226" s="4" t="str">
        <f t="shared" si="54"/>
        <v>ni</v>
      </c>
      <c r="K226" s="10">
        <f t="shared" si="55"/>
        <v>3</v>
      </c>
      <c r="L226" s="1">
        <f t="shared" si="56"/>
        <v>2</v>
      </c>
      <c r="M226" s="10">
        <f t="shared" si="57"/>
        <v>3</v>
      </c>
      <c r="N226" s="1" t="str">
        <f t="shared" si="58"/>
        <v>~ni~</v>
      </c>
      <c r="O226" s="1" t="str">
        <f t="shared" si="59"/>
        <v>[naɪ]</v>
      </c>
      <c r="P226" s="3" cm="1">
        <f t="array" ref="P226">SUM(_xlfn._xlws.FILTER($H$2:$H$2454,_xlfn.MAP($N$2:$N$2454,_xlfn.LAMBDA(_xlpm.x,_xlpm.x=$N226))))</f>
        <v>5.1489226869455007E-3</v>
      </c>
      <c r="Q226" s="4">
        <f t="shared" si="60"/>
        <v>0.2</v>
      </c>
      <c r="R226" s="6" cm="1">
        <f t="array" ref="R226">SUM(_xlfn._xlws.FILTER($H$2:$H$2454,_xlfn.MAP($O$2:$O$2454,_xlfn.LAMBDA(_xlpm.x,_xlpm.x=$O226))))</f>
        <v>1.3466413181242077E-3</v>
      </c>
      <c r="S226" s="4">
        <f t="shared" si="61"/>
        <v>0.76470588235294124</v>
      </c>
      <c r="T226" s="4">
        <f t="shared" si="62"/>
        <v>0.25401020816779168</v>
      </c>
      <c r="U226" s="4">
        <f t="shared" si="63"/>
        <v>0.31707317073170732</v>
      </c>
      <c r="V226" s="4">
        <f t="shared" si="64"/>
        <v>-0.58246443526458158</v>
      </c>
      <c r="W226" s="4" t="s">
        <v>5110</v>
      </c>
      <c r="X226" s="2" cm="1">
        <f t="array" ref="X226">SUM(_xlfn._xlws.FILTER($F$2:$F$2454,_xlfn.MAP($W$2:$W$2454,_xlfn.LAMBDA(_xlpm.x,_xlpm.x=$W226))))</f>
        <v>1594</v>
      </c>
      <c r="Y226" s="11">
        <f t="shared" si="65"/>
        <v>8.1555834378920951E-3</v>
      </c>
      <c r="Z226" s="4" t="s">
        <v>5106</v>
      </c>
      <c r="AA226" s="2" cm="1">
        <f t="array" ref="AA226">SUM(_xlfn._xlws.FILTER($F$2:$F$2454,_xlfn.MAP($Z$2:$Z$2454,_xlfn.LAMBDA(_xlpm.x,_xlpm.x=$Z226))))</f>
        <v>397</v>
      </c>
      <c r="AB226" s="11">
        <f t="shared" si="66"/>
        <v>3.2745591939546598E-2</v>
      </c>
      <c r="AC226" s="11">
        <f t="shared" si="67"/>
        <v>-0.60369781029697844</v>
      </c>
      <c r="AG226" s="2"/>
      <c r="AL226" s="2"/>
      <c r="AM226" s="2"/>
    </row>
    <row r="227" spans="1:39">
      <c r="A227" s="1" t="str">
        <f t="shared" si="51"/>
        <v>~ge~ : [dʒɛ]</v>
      </c>
      <c r="B227" s="1">
        <f>_xlfn.LET(_xlpm.d,$G227,_xlpm.k,_xlfn.CONCAT(LEFT(TRIM(B$1),1),"*"),COUNTIF(_xlpm.d,_xlpm.k))</f>
        <v>0</v>
      </c>
      <c r="C227" s="1">
        <f>_xlfn.LET(_xlpm.d,$G227,_xlpm.k,_xlfn.CONCAT(LEFT(TRIM(C$1),1),"*"),COUNTIF(_xlpm.d,_xlpm.k))</f>
        <v>0</v>
      </c>
      <c r="D227" s="1">
        <f>_xlfn.LET(_xlpm.d,$G227,_xlpm.k,_xlfn.CONCAT(LEFT(TRIM(D$1),1),"*"),COUNTIF(_xlpm.d,_xlpm.k))</f>
        <v>0</v>
      </c>
      <c r="E227" s="1">
        <f t="shared" si="52"/>
        <v>1</v>
      </c>
      <c r="F227" s="7">
        <v>9</v>
      </c>
      <c r="G227" s="9" t="s">
        <v>1152</v>
      </c>
      <c r="H227" s="4" cm="1">
        <f t="array" ref="H227">F227/freq.sum.r6e</f>
        <v>7.1292775665399242E-4</v>
      </c>
      <c r="I227" s="4" t="str">
        <f t="shared" si="53"/>
        <v>dʒɛ</v>
      </c>
      <c r="J227" s="4" t="str">
        <f t="shared" si="54"/>
        <v>ge</v>
      </c>
      <c r="K227" s="10">
        <f t="shared" si="55"/>
        <v>3</v>
      </c>
      <c r="L227" s="1">
        <f t="shared" si="56"/>
        <v>2</v>
      </c>
      <c r="M227" s="10">
        <f t="shared" si="57"/>
        <v>3</v>
      </c>
      <c r="N227" s="1" t="str">
        <f t="shared" si="58"/>
        <v>~ge~</v>
      </c>
      <c r="O227" s="1" t="str">
        <f t="shared" si="59"/>
        <v>[dʒɛ]</v>
      </c>
      <c r="P227" s="3" cm="1">
        <f t="array" ref="P227">SUM(_xlfn._xlws.FILTER($H$2:$H$2454,_xlfn.MAP($N$2:$N$2454,_xlfn.LAMBDA(_xlpm.x,_xlpm.x=$N227))))</f>
        <v>5.1489226869455007E-3</v>
      </c>
      <c r="Q227" s="4">
        <f t="shared" si="60"/>
        <v>0.13846153846153847</v>
      </c>
      <c r="R227" s="6" cm="1">
        <f t="array" ref="R227">SUM(_xlfn._xlws.FILTER($H$2:$H$2454,_xlfn.MAP($O$2:$O$2454,_xlfn.LAMBDA(_xlpm.x,_xlpm.x=$O227))))</f>
        <v>1.3466413181242077E-3</v>
      </c>
      <c r="S227" s="4">
        <f t="shared" si="61"/>
        <v>0.52941176470588247</v>
      </c>
      <c r="T227" s="4">
        <f t="shared" si="62"/>
        <v>0.15343243997619929</v>
      </c>
      <c r="U227" s="4">
        <f t="shared" si="63"/>
        <v>0.21951219512195125</v>
      </c>
      <c r="V227" s="4">
        <f t="shared" si="64"/>
        <v>-0.58246443526458169</v>
      </c>
      <c r="W227" s="4" t="s">
        <v>5121</v>
      </c>
      <c r="X227" s="2" cm="1">
        <f t="array" ref="X227">SUM(_xlfn._xlws.FILTER($F$2:$F$2454,_xlfn.MAP($W$2:$W$2454,_xlfn.LAMBDA(_xlpm.x,_xlpm.x=$W227))))</f>
        <v>2896</v>
      </c>
      <c r="Y227" s="11">
        <f t="shared" si="65"/>
        <v>3.1077348066298341E-3</v>
      </c>
      <c r="Z227" s="4" t="s">
        <v>5104</v>
      </c>
      <c r="AA227" s="2" cm="1">
        <f t="array" ref="AA227">SUM(_xlfn._xlws.FILTER($F$2:$F$2454,_xlfn.MAP($Z$2:$Z$2454,_xlfn.LAMBDA(_xlpm.x,_xlpm.x=$Z227))))</f>
        <v>883</v>
      </c>
      <c r="AB227" s="11">
        <f t="shared" si="66"/>
        <v>1.0192525481313703E-2</v>
      </c>
      <c r="AC227" s="11">
        <f t="shared" si="67"/>
        <v>-0.51583785394754067</v>
      </c>
      <c r="AG227" s="2"/>
      <c r="AL227" s="2"/>
      <c r="AM227" s="2"/>
    </row>
    <row r="228" spans="1:39">
      <c r="A228" s="1" t="str">
        <f t="shared" si="51"/>
        <v>~ga~ : [ɡæ]</v>
      </c>
      <c r="B228" s="1">
        <f>_xlfn.LET(_xlpm.d,$G228,_xlpm.k,_xlfn.CONCAT(LEFT(TRIM(B$1),1),"*"),COUNTIF(_xlpm.d,_xlpm.k))</f>
        <v>0</v>
      </c>
      <c r="C228" s="1">
        <f>_xlfn.LET(_xlpm.d,$G228,_xlpm.k,_xlfn.CONCAT(LEFT(TRIM(C$1),1),"*"),COUNTIF(_xlpm.d,_xlpm.k))</f>
        <v>0</v>
      </c>
      <c r="D228" s="1">
        <f>_xlfn.LET(_xlpm.d,$G228,_xlpm.k,_xlfn.CONCAT(LEFT(TRIM(D$1),1),"*"),COUNTIF(_xlpm.d,_xlpm.k))</f>
        <v>0</v>
      </c>
      <c r="E228" s="1">
        <f t="shared" si="52"/>
        <v>1</v>
      </c>
      <c r="F228" s="7">
        <v>9</v>
      </c>
      <c r="G228" s="9" t="s">
        <v>801</v>
      </c>
      <c r="H228" s="4" cm="1">
        <f t="array" ref="H228">F228/freq.sum.r6e</f>
        <v>7.1292775665399242E-4</v>
      </c>
      <c r="I228" s="4" t="str">
        <f t="shared" si="53"/>
        <v>ɡæ</v>
      </c>
      <c r="J228" s="4" t="str">
        <f t="shared" si="54"/>
        <v>ga</v>
      </c>
      <c r="K228" s="10">
        <f t="shared" si="55"/>
        <v>2</v>
      </c>
      <c r="L228" s="1">
        <f t="shared" si="56"/>
        <v>2</v>
      </c>
      <c r="M228" s="10">
        <f t="shared" si="57"/>
        <v>2</v>
      </c>
      <c r="N228" s="1" t="str">
        <f t="shared" si="58"/>
        <v>~ga~</v>
      </c>
      <c r="O228" s="1" t="str">
        <f t="shared" si="59"/>
        <v>[ɡæ]</v>
      </c>
      <c r="P228" s="3" cm="1">
        <f t="array" ref="P228">SUM(_xlfn._xlws.FILTER($H$2:$H$2454,_xlfn.MAP($N$2:$N$2454,_xlfn.LAMBDA(_xlpm.x,_xlpm.x=$N228))))</f>
        <v>3.0101394169835234E-3</v>
      </c>
      <c r="Q228" s="4">
        <f t="shared" si="60"/>
        <v>0.23684210526315791</v>
      </c>
      <c r="R228" s="6" cm="1">
        <f t="array" ref="R228">SUM(_xlfn._xlws.FILTER($H$2:$H$2454,_xlfn.MAP($O$2:$O$2454,_xlfn.LAMBDA(_xlpm.x,_xlpm.x=$O228))))</f>
        <v>7.9214195183776931E-4</v>
      </c>
      <c r="S228" s="4">
        <f t="shared" si="61"/>
        <v>0.9</v>
      </c>
      <c r="T228" s="4">
        <f t="shared" si="62"/>
        <v>0.22577249674798594</v>
      </c>
      <c r="U228" s="4">
        <f t="shared" si="63"/>
        <v>0.37500000000000006</v>
      </c>
      <c r="V228" s="4">
        <f t="shared" si="64"/>
        <v>-0.57978359661681023</v>
      </c>
      <c r="W228" s="4" t="s">
        <v>5120</v>
      </c>
      <c r="X228" s="2" cm="1">
        <f t="array" ref="X228">SUM(_xlfn._xlws.FILTER($F$2:$F$2454,_xlfn.MAP($W$2:$W$2454,_xlfn.LAMBDA(_xlpm.x,_xlpm.x=$W228))))</f>
        <v>1666</v>
      </c>
      <c r="Y228" s="11">
        <f t="shared" si="65"/>
        <v>5.4021608643457387E-3</v>
      </c>
      <c r="Z228" s="4" t="s">
        <v>5103</v>
      </c>
      <c r="AA228" s="2" cm="1">
        <f t="array" ref="AA228">SUM(_xlfn._xlws.FILTER($F$2:$F$2454,_xlfn.MAP($Z$2:$Z$2454,_xlfn.LAMBDA(_xlpm.x,_xlpm.x=$Z228))))</f>
        <v>514</v>
      </c>
      <c r="AB228" s="11">
        <f t="shared" si="66"/>
        <v>1.7509727626459144E-2</v>
      </c>
      <c r="AC228" s="11">
        <f t="shared" si="67"/>
        <v>-0.51071187807549301</v>
      </c>
      <c r="AG228" s="2"/>
      <c r="AL228" s="2"/>
      <c r="AM228" s="2"/>
    </row>
    <row r="229" spans="1:39">
      <c r="A229" s="1" t="str">
        <f t="shared" si="51"/>
        <v>~ga~ : [ɡɑ]</v>
      </c>
      <c r="B229" s="1">
        <f>_xlfn.LET(_xlpm.d,$G229,_xlpm.k,_xlfn.CONCAT(LEFT(TRIM(B$1),1),"*"),COUNTIF(_xlpm.d,_xlpm.k))</f>
        <v>0</v>
      </c>
      <c r="C229" s="1">
        <f>_xlfn.LET(_xlpm.d,$G229,_xlpm.k,_xlfn.CONCAT(LEFT(TRIM(C$1),1),"*"),COUNTIF(_xlpm.d,_xlpm.k))</f>
        <v>0</v>
      </c>
      <c r="D229" s="1">
        <f>_xlfn.LET(_xlpm.d,$G229,_xlpm.k,_xlfn.CONCAT(LEFT(TRIM(D$1),1),"*"),COUNTIF(_xlpm.d,_xlpm.k))</f>
        <v>0</v>
      </c>
      <c r="E229" s="1">
        <f t="shared" si="52"/>
        <v>0.8450980400142567</v>
      </c>
      <c r="F229" s="7">
        <v>6</v>
      </c>
      <c r="G229" s="9" t="s">
        <v>1105</v>
      </c>
      <c r="H229" s="4" cm="1">
        <f t="array" ref="H229">F229/freq.sum.r6e</f>
        <v>4.7528517110266159E-4</v>
      </c>
      <c r="I229" s="1" t="str">
        <f t="shared" si="53"/>
        <v>ɡɑ</v>
      </c>
      <c r="J229" s="1" t="str">
        <f t="shared" si="54"/>
        <v>ga</v>
      </c>
      <c r="K229" s="10">
        <f t="shared" si="55"/>
        <v>2</v>
      </c>
      <c r="L229" s="1">
        <f t="shared" si="56"/>
        <v>2</v>
      </c>
      <c r="M229" s="10">
        <f t="shared" si="57"/>
        <v>2</v>
      </c>
      <c r="N229" s="1" t="str">
        <f t="shared" si="58"/>
        <v>~ga~</v>
      </c>
      <c r="O229" s="1" t="str">
        <f t="shared" si="59"/>
        <v>[ɡɑ]</v>
      </c>
      <c r="P229" s="3" cm="1">
        <f t="array" ref="P229">SUM(_xlfn._xlws.FILTER($H$2:$H$2454,_xlfn.MAP($N$2:$N$2454,_xlfn.LAMBDA(_xlpm.x,_xlpm.x=$N229))))</f>
        <v>3.0101394169835234E-3</v>
      </c>
      <c r="Q229" s="4">
        <f t="shared" si="60"/>
        <v>0.15789473684210525</v>
      </c>
      <c r="R229" s="6" cm="1">
        <f t="array" ref="R229">SUM(_xlfn._xlws.FILTER($H$2:$H$2454,_xlfn.MAP($O$2:$O$2454,_xlfn.LAMBDA(_xlpm.x,_xlpm.x=$O229))))</f>
        <v>7.921419518377692E-4</v>
      </c>
      <c r="S229" s="4">
        <f t="shared" si="61"/>
        <v>0.60000000000000009</v>
      </c>
      <c r="T229" s="4">
        <f t="shared" si="62"/>
        <v>0.12719992966056534</v>
      </c>
      <c r="U229" s="4">
        <f t="shared" si="63"/>
        <v>0.24999999999999997</v>
      </c>
      <c r="V229" s="4">
        <f t="shared" si="64"/>
        <v>-0.57978359661681023</v>
      </c>
      <c r="W229" s="4" t="s">
        <v>5120</v>
      </c>
      <c r="X229" s="2" cm="1">
        <f t="array" ref="X229">SUM(_xlfn._xlws.FILTER($F$2:$F$2454,_xlfn.MAP($W$2:$W$2454,_xlfn.LAMBDA(_xlpm.x,_xlpm.x=$W229))))</f>
        <v>1666</v>
      </c>
      <c r="Y229" s="11">
        <f t="shared" si="65"/>
        <v>3.6014405762304922E-3</v>
      </c>
      <c r="Z229" s="4" t="s">
        <v>5105</v>
      </c>
      <c r="AA229" s="2" cm="1">
        <f t="array" ref="AA229">SUM(_xlfn._xlws.FILTER($F$2:$F$2454,_xlfn.MAP($Z$2:$Z$2454,_xlfn.LAMBDA(_xlpm.x,_xlpm.x=$Z229))))</f>
        <v>436</v>
      </c>
      <c r="AB229" s="11">
        <f t="shared" si="66"/>
        <v>1.3761467889908258E-2</v>
      </c>
      <c r="AC229" s="11">
        <f t="shared" si="67"/>
        <v>-0.58218850780218279</v>
      </c>
      <c r="AG229" s="2"/>
      <c r="AL229" s="2"/>
      <c r="AM229" s="2"/>
    </row>
    <row r="230" spans="1:39">
      <c r="A230" s="1" t="str">
        <f t="shared" si="51"/>
        <v>~ga~ : [ɡeɪ]</v>
      </c>
      <c r="B230" s="1">
        <f>_xlfn.LET(_xlpm.d,$G230,_xlpm.k,_xlfn.CONCAT(LEFT(TRIM(B$1),1),"*"),COUNTIF(_xlpm.d,_xlpm.k))</f>
        <v>0</v>
      </c>
      <c r="C230" s="1">
        <f>_xlfn.LET(_xlpm.d,$G230,_xlpm.k,_xlfn.CONCAT(LEFT(TRIM(C$1),1),"*"),COUNTIF(_xlpm.d,_xlpm.k))</f>
        <v>0</v>
      </c>
      <c r="D230" s="1">
        <f>_xlfn.LET(_xlpm.d,$G230,_xlpm.k,_xlfn.CONCAT(LEFT(TRIM(D$1),1),"*"),COUNTIF(_xlpm.d,_xlpm.k))</f>
        <v>0</v>
      </c>
      <c r="E230" s="1">
        <f t="shared" si="52"/>
        <v>0.95424250943932487</v>
      </c>
      <c r="F230" s="7">
        <v>8</v>
      </c>
      <c r="G230" s="9" t="s">
        <v>906</v>
      </c>
      <c r="H230" s="4" cm="1">
        <f t="array" ref="H230">F230/freq.sum.r6e</f>
        <v>6.3371356147021542E-4</v>
      </c>
      <c r="I230" s="4" t="str">
        <f t="shared" si="53"/>
        <v>ɡeɪ</v>
      </c>
      <c r="J230" s="4" t="str">
        <f t="shared" si="54"/>
        <v>ga</v>
      </c>
      <c r="K230" s="10">
        <f t="shared" si="55"/>
        <v>3</v>
      </c>
      <c r="L230" s="1">
        <f t="shared" si="56"/>
        <v>2</v>
      </c>
      <c r="M230" s="10">
        <f t="shared" si="57"/>
        <v>3</v>
      </c>
      <c r="N230" s="1" t="str">
        <f t="shared" si="58"/>
        <v>~ga~</v>
      </c>
      <c r="O230" s="1" t="str">
        <f t="shared" si="59"/>
        <v>[ɡeɪ]</v>
      </c>
      <c r="P230" s="3" cm="1">
        <f t="array" ref="P230">SUM(_xlfn._xlws.FILTER($H$2:$H$2454,_xlfn.MAP($N$2:$N$2454,_xlfn.LAMBDA(_xlpm.x,_xlpm.x=$N230))))</f>
        <v>3.0101394169835234E-3</v>
      </c>
      <c r="Q230" s="4">
        <f t="shared" si="60"/>
        <v>0.21052631578947367</v>
      </c>
      <c r="R230" s="6" cm="1">
        <f t="array" ref="R230">SUM(_xlfn._xlws.FILTER($H$2:$H$2454,_xlfn.MAP($O$2:$O$2454,_xlfn.LAMBDA(_xlpm.x,_xlpm.x=$O230))))</f>
        <v>7.921419518377692E-4</v>
      </c>
      <c r="S230" s="4">
        <f t="shared" si="61"/>
        <v>0.8</v>
      </c>
      <c r="T230" s="4">
        <f t="shared" si="62"/>
        <v>0.22232896365347279</v>
      </c>
      <c r="U230" s="4">
        <f t="shared" si="63"/>
        <v>0.33333333333333331</v>
      </c>
      <c r="V230" s="4">
        <f t="shared" si="64"/>
        <v>-0.57978359661681023</v>
      </c>
      <c r="W230" s="4" t="s">
        <v>5120</v>
      </c>
      <c r="X230" s="2" cm="1">
        <f t="array" ref="X230">SUM(_xlfn._xlws.FILTER($F$2:$F$2454,_xlfn.MAP($W$2:$W$2454,_xlfn.LAMBDA(_xlpm.x,_xlpm.x=$W230))))</f>
        <v>1666</v>
      </c>
      <c r="Y230" s="11">
        <f t="shared" si="65"/>
        <v>4.8019207683073226E-3</v>
      </c>
      <c r="Z230" s="4" t="s">
        <v>5108</v>
      </c>
      <c r="AA230" s="2" cm="1">
        <f t="array" ref="AA230">SUM(_xlfn._xlws.FILTER($F$2:$F$2454,_xlfn.MAP($Z$2:$Z$2454,_xlfn.LAMBDA(_xlpm.x,_xlpm.x=$Z230))))</f>
        <v>475</v>
      </c>
      <c r="AB230" s="11">
        <f t="shared" si="66"/>
        <v>1.6842105263157894E-2</v>
      </c>
      <c r="AC230" s="11">
        <f t="shared" si="67"/>
        <v>-0.5449813874459023</v>
      </c>
      <c r="AG230" s="2"/>
      <c r="AL230" s="2"/>
      <c r="AM230" s="2"/>
    </row>
    <row r="231" spans="1:39">
      <c r="A231" s="1" t="str">
        <f t="shared" si="51"/>
        <v>~mi~ : [mi]</v>
      </c>
      <c r="B231" s="1">
        <f>_xlfn.LET(_xlpm.d,$G231,_xlpm.k,_xlfn.CONCAT(LEFT(TRIM(B$1),1),"*"),COUNTIF(_xlpm.d,_xlpm.k))</f>
        <v>0</v>
      </c>
      <c r="C231" s="1">
        <f>_xlfn.LET(_xlpm.d,$G231,_xlpm.k,_xlfn.CONCAT(LEFT(TRIM(C$1),1),"*"),COUNTIF(_xlpm.d,_xlpm.k))</f>
        <v>1</v>
      </c>
      <c r="D231" s="1">
        <f>_xlfn.LET(_xlpm.d,$G231,_xlpm.k,_xlfn.CONCAT(LEFT(TRIM(D$1),1),"*"),COUNTIF(_xlpm.d,_xlpm.k))</f>
        <v>0</v>
      </c>
      <c r="E231" s="1">
        <f t="shared" si="52"/>
        <v>0.30102999566398114</v>
      </c>
      <c r="F231" s="7">
        <v>1</v>
      </c>
      <c r="G231" s="9" t="s">
        <v>2116</v>
      </c>
      <c r="H231" s="4" cm="1">
        <f t="array" ref="H231">F231/freq.sum.r6e</f>
        <v>7.9214195183776928E-5</v>
      </c>
      <c r="I231" s="4" t="str">
        <f t="shared" si="53"/>
        <v>mi</v>
      </c>
      <c r="J231" s="4" t="str">
        <f t="shared" si="54"/>
        <v>mi</v>
      </c>
      <c r="K231" s="10">
        <f t="shared" si="55"/>
        <v>2</v>
      </c>
      <c r="L231" s="1">
        <f t="shared" si="56"/>
        <v>2</v>
      </c>
      <c r="M231" s="10">
        <f t="shared" si="57"/>
        <v>2</v>
      </c>
      <c r="N231" s="1" t="str">
        <f t="shared" si="58"/>
        <v>~mi~</v>
      </c>
      <c r="O231" s="1" t="str">
        <f t="shared" si="59"/>
        <v>[mi]</v>
      </c>
      <c r="P231" s="3" cm="1">
        <f t="array" ref="P231">SUM(_xlfn._xlws.FILTER($H$2:$H$2454,_xlfn.MAP($N$2:$N$2454,_xlfn.LAMBDA(_xlpm.x,_xlpm.x=$N231))))</f>
        <v>5.3865652724968318E-3</v>
      </c>
      <c r="Q231" s="4">
        <f t="shared" si="60"/>
        <v>1.4705882352941175E-2</v>
      </c>
      <c r="R231" s="6" cm="1">
        <f t="array" ref="R231">SUM(_xlfn._xlws.FILTER($H$2:$H$2454,_xlfn.MAP($O$2:$O$2454,_xlfn.LAMBDA(_xlpm.x,_xlpm.x=$O231))))</f>
        <v>1.4258555133079846E-3</v>
      </c>
      <c r="S231" s="4">
        <f t="shared" si="61"/>
        <v>5.5555555555555559E-2</v>
      </c>
      <c r="T231" s="4">
        <f t="shared" si="62"/>
        <v>4.2148399204398387E-3</v>
      </c>
      <c r="U231" s="4">
        <f t="shared" si="63"/>
        <v>2.3255813953488368E-2</v>
      </c>
      <c r="V231" s="4">
        <f t="shared" si="64"/>
        <v>-0.57723640760293038</v>
      </c>
      <c r="W231" s="4" t="s">
        <v>5110</v>
      </c>
      <c r="X231" s="2" cm="1">
        <f t="array" ref="X231">SUM(_xlfn._xlws.FILTER($F$2:$F$2454,_xlfn.MAP($W$2:$W$2454,_xlfn.LAMBDA(_xlpm.x,_xlpm.x=$W231))))</f>
        <v>1594</v>
      </c>
      <c r="Y231" s="11">
        <f t="shared" si="65"/>
        <v>6.2735257214554575E-4</v>
      </c>
      <c r="Z231" s="4" t="s">
        <v>5110</v>
      </c>
      <c r="AA231" s="2" cm="1">
        <f t="array" ref="AA231">SUM(_xlfn._xlws.FILTER($F$2:$F$2454,_xlfn.MAP($Z$2:$Z$2454,_xlfn.LAMBDA(_xlpm.x,_xlpm.x=$Z231))))</f>
        <v>354</v>
      </c>
      <c r="AB231" s="11">
        <f t="shared" si="66"/>
        <v>2.8248587570621469E-3</v>
      </c>
      <c r="AC231" s="11">
        <f t="shared" si="67"/>
        <v>-0.65348505503430576</v>
      </c>
      <c r="AG231" s="2"/>
      <c r="AL231" s="2"/>
      <c r="AM231" s="2"/>
    </row>
    <row r="232" spans="1:39">
      <c r="A232" s="1" t="str">
        <f t="shared" si="51"/>
        <v>~ze~ : [zi]</v>
      </c>
      <c r="B232" s="1">
        <f>_xlfn.LET(_xlpm.d,$G232,_xlpm.k,_xlfn.CONCAT(LEFT(TRIM(B$1),1),"*"),COUNTIF(_xlpm.d,_xlpm.k))</f>
        <v>0</v>
      </c>
      <c r="C232" s="1">
        <f>_xlfn.LET(_xlpm.d,$G232,_xlpm.k,_xlfn.CONCAT(LEFT(TRIM(C$1),1),"*"),COUNTIF(_xlpm.d,_xlpm.k))</f>
        <v>0</v>
      </c>
      <c r="D232" s="1">
        <f>_xlfn.LET(_xlpm.d,$G232,_xlpm.k,_xlfn.CONCAT(LEFT(TRIM(D$1),1),"*"),COUNTIF(_xlpm.d,_xlpm.k))</f>
        <v>0</v>
      </c>
      <c r="E232" s="1">
        <f t="shared" si="52"/>
        <v>0.30102999566398114</v>
      </c>
      <c r="F232" s="7">
        <v>1</v>
      </c>
      <c r="G232" s="9" t="s">
        <v>327</v>
      </c>
      <c r="H232" s="4" cm="1">
        <f t="array" ref="H232">F232/freq.sum.r6e</f>
        <v>7.9214195183776928E-5</v>
      </c>
      <c r="I232" s="4" t="str">
        <f t="shared" si="53"/>
        <v>zi</v>
      </c>
      <c r="J232" s="4" t="str">
        <f t="shared" si="54"/>
        <v>ze</v>
      </c>
      <c r="K232" s="10">
        <f t="shared" si="55"/>
        <v>2</v>
      </c>
      <c r="L232" s="1">
        <f t="shared" si="56"/>
        <v>2</v>
      </c>
      <c r="M232" s="10">
        <f t="shared" si="57"/>
        <v>2</v>
      </c>
      <c r="N232" s="1" t="str">
        <f t="shared" si="58"/>
        <v>~ze~</v>
      </c>
      <c r="O232" s="1" t="str">
        <f t="shared" si="59"/>
        <v>[zi]</v>
      </c>
      <c r="P232" s="3" cm="1">
        <f t="array" ref="P232">SUM(_xlfn._xlws.FILTER($H$2:$H$2454,_xlfn.MAP($N$2:$N$2454,_xlfn.LAMBDA(_xlpm.x,_xlpm.x=$N232))))</f>
        <v>1.188212927756654E-3</v>
      </c>
      <c r="Q232" s="4">
        <f t="shared" si="60"/>
        <v>6.6666666666666666E-2</v>
      </c>
      <c r="R232" s="6" cm="1">
        <f t="array" ref="R232">SUM(_xlfn._xlws.FILTER($H$2:$H$2454,_xlfn.MAP($O$2:$O$2454,_xlfn.LAMBDA(_xlpm.x,_xlpm.x=$O232))))</f>
        <v>3.1685678073510771E-4</v>
      </c>
      <c r="S232" s="4">
        <f t="shared" si="61"/>
        <v>0.25</v>
      </c>
      <c r="T232" s="4">
        <f t="shared" si="62"/>
        <v>1.9077696481990852E-2</v>
      </c>
      <c r="U232" s="4">
        <f t="shared" si="63"/>
        <v>0.10526315789473685</v>
      </c>
      <c r="V232" s="4">
        <f t="shared" si="64"/>
        <v>-0.57403126772771884</v>
      </c>
      <c r="W232" s="4" t="s">
        <v>5121</v>
      </c>
      <c r="X232" s="2" cm="1">
        <f t="array" ref="X232">SUM(_xlfn._xlws.FILTER($F$2:$F$2454,_xlfn.MAP($W$2:$W$2454,_xlfn.LAMBDA(_xlpm.x,_xlpm.x=$W232))))</f>
        <v>2896</v>
      </c>
      <c r="Y232" s="11">
        <f t="shared" si="65"/>
        <v>3.453038674033149E-4</v>
      </c>
      <c r="Z232" s="4" t="s">
        <v>5110</v>
      </c>
      <c r="AA232" s="2" cm="1">
        <f t="array" ref="AA232">SUM(_xlfn._xlws.FILTER($F$2:$F$2454,_xlfn.MAP($Z$2:$Z$2454,_xlfn.LAMBDA(_xlpm.x,_xlpm.x=$Z232))))</f>
        <v>354</v>
      </c>
      <c r="AB232" s="11">
        <f t="shared" si="66"/>
        <v>2.8248587570621469E-3</v>
      </c>
      <c r="AC232" s="11">
        <f t="shared" si="67"/>
        <v>-0.91279529549932148</v>
      </c>
      <c r="AG232" s="2"/>
      <c r="AL232" s="2"/>
      <c r="AM232" s="2"/>
    </row>
    <row r="233" spans="1:39">
      <c r="A233" s="1" t="str">
        <f t="shared" si="51"/>
        <v>~go~ : [ɡɔ]</v>
      </c>
      <c r="B233" s="1">
        <f>_xlfn.LET(_xlpm.d,$G233,_xlpm.k,_xlfn.CONCAT(LEFT(TRIM(B$1),1),"*"),COUNTIF(_xlpm.d,_xlpm.k))</f>
        <v>0</v>
      </c>
      <c r="C233" s="1">
        <f>_xlfn.LET(_xlpm.d,$G233,_xlpm.k,_xlfn.CONCAT(LEFT(TRIM(C$1),1),"*"),COUNTIF(_xlpm.d,_xlpm.k))</f>
        <v>0</v>
      </c>
      <c r="D233" s="1">
        <f>_xlfn.LET(_xlpm.d,$G233,_xlpm.k,_xlfn.CONCAT(LEFT(TRIM(D$1),1),"*"),COUNTIF(_xlpm.d,_xlpm.k))</f>
        <v>0</v>
      </c>
      <c r="E233" s="1">
        <f t="shared" si="52"/>
        <v>0.30102999566398114</v>
      </c>
      <c r="F233" s="7">
        <v>1</v>
      </c>
      <c r="G233" s="9" t="s">
        <v>1675</v>
      </c>
      <c r="H233" s="4" cm="1">
        <f t="array" ref="H233">F233/freq.sum.r6e</f>
        <v>7.9214195183776928E-5</v>
      </c>
      <c r="I233" s="4" t="str">
        <f t="shared" si="53"/>
        <v>ɡɔ</v>
      </c>
      <c r="J233" s="4" t="str">
        <f t="shared" si="54"/>
        <v>go</v>
      </c>
      <c r="K233" s="10">
        <f t="shared" si="55"/>
        <v>2</v>
      </c>
      <c r="L233" s="1">
        <f t="shared" si="56"/>
        <v>2</v>
      </c>
      <c r="M233" s="10">
        <f t="shared" si="57"/>
        <v>2</v>
      </c>
      <c r="N233" s="1" t="str">
        <f t="shared" si="58"/>
        <v>~go~</v>
      </c>
      <c r="O233" s="1" t="str">
        <f t="shared" si="59"/>
        <v>[ɡɔ]</v>
      </c>
      <c r="P233" s="3" cm="1">
        <f t="array" ref="P233">SUM(_xlfn._xlws.FILTER($H$2:$H$2454,_xlfn.MAP($N$2:$N$2454,_xlfn.LAMBDA(_xlpm.x,_xlpm.x=$N233))))</f>
        <v>1.1882129277566537E-3</v>
      </c>
      <c r="Q233" s="4">
        <f t="shared" si="60"/>
        <v>6.666666666666668E-2</v>
      </c>
      <c r="R233" s="6" cm="1">
        <f t="array" ref="R233">SUM(_xlfn._xlws.FILTER($H$2:$H$2454,_xlfn.MAP($O$2:$O$2454,_xlfn.LAMBDA(_xlpm.x,_xlpm.x=$O233))))</f>
        <v>3.1685678073510771E-4</v>
      </c>
      <c r="S233" s="4">
        <f t="shared" si="61"/>
        <v>0.25</v>
      </c>
      <c r="T233" s="4">
        <f t="shared" si="62"/>
        <v>1.9077696481990855E-2</v>
      </c>
      <c r="U233" s="4">
        <f t="shared" si="63"/>
        <v>0.10526315789473686</v>
      </c>
      <c r="V233" s="4">
        <f t="shared" si="64"/>
        <v>-0.57403126772771873</v>
      </c>
      <c r="W233" s="4" t="s">
        <v>5119</v>
      </c>
      <c r="X233" s="2" cm="1">
        <f t="array" ref="X233">SUM(_xlfn._xlws.FILTER($F$2:$F$2454,_xlfn.MAP($W$2:$W$2454,_xlfn.LAMBDA(_xlpm.x,_xlpm.x=$W233))))</f>
        <v>1157</v>
      </c>
      <c r="Y233" s="11">
        <f t="shared" si="65"/>
        <v>8.6430423509075197E-4</v>
      </c>
      <c r="Z233" s="4" t="s">
        <v>5107</v>
      </c>
      <c r="AA233" s="2" cm="1">
        <f t="array" ref="AA233">SUM(_xlfn._xlws.FILTER($F$2:$F$2454,_xlfn.MAP($Z$2:$Z$2454,_xlfn.LAMBDA(_xlpm.x,_xlpm.x=$Z233))))</f>
        <v>293</v>
      </c>
      <c r="AB233" s="11">
        <f t="shared" si="66"/>
        <v>3.4129692832764505E-3</v>
      </c>
      <c r="AC233" s="11">
        <f t="shared" si="67"/>
        <v>-0.59646573859764007</v>
      </c>
      <c r="AG233" s="2"/>
      <c r="AL233" s="2"/>
      <c r="AM233" s="2"/>
    </row>
    <row r="234" spans="1:39">
      <c r="A234" s="1" t="str">
        <f t="shared" si="51"/>
        <v>~fu~ : [fʌ]</v>
      </c>
      <c r="B234" s="1">
        <f>_xlfn.LET(_xlpm.d,$G234,_xlpm.k,_xlfn.CONCAT(LEFT(TRIM(B$1),1),"*"),COUNTIF(_xlpm.d,_xlpm.k))</f>
        <v>0</v>
      </c>
      <c r="C234" s="1">
        <f>_xlfn.LET(_xlpm.d,$G234,_xlpm.k,_xlfn.CONCAT(LEFT(TRIM(C$1),1),"*"),COUNTIF(_xlpm.d,_xlpm.k))</f>
        <v>0</v>
      </c>
      <c r="D234" s="1">
        <f>_xlfn.LET(_xlpm.d,$G234,_xlpm.k,_xlfn.CONCAT(LEFT(TRIM(D$1),1),"*"),COUNTIF(_xlpm.d,_xlpm.k))</f>
        <v>0</v>
      </c>
      <c r="E234" s="1">
        <f t="shared" si="52"/>
        <v>0.95424250943932487</v>
      </c>
      <c r="F234" s="7">
        <v>8</v>
      </c>
      <c r="G234" s="9" t="s">
        <v>706</v>
      </c>
      <c r="H234" s="4" cm="1">
        <f t="array" ref="H234">F234/freq.sum.r6e</f>
        <v>6.3371356147021542E-4</v>
      </c>
      <c r="I234" s="4" t="str">
        <f t="shared" si="53"/>
        <v>fʌ</v>
      </c>
      <c r="J234" s="4" t="str">
        <f t="shared" si="54"/>
        <v>fu</v>
      </c>
      <c r="K234" s="10">
        <f t="shared" si="55"/>
        <v>2</v>
      </c>
      <c r="L234" s="1">
        <f t="shared" si="56"/>
        <v>2</v>
      </c>
      <c r="M234" s="10">
        <f t="shared" si="57"/>
        <v>2</v>
      </c>
      <c r="N234" s="1" t="str">
        <f t="shared" si="58"/>
        <v>~fu~</v>
      </c>
      <c r="O234" s="1" t="str">
        <f t="shared" si="59"/>
        <v>[fʌ]</v>
      </c>
      <c r="P234" s="3" cm="1">
        <f t="array" ref="P234">SUM(_xlfn._xlws.FILTER($H$2:$H$2454,_xlfn.MAP($N$2:$N$2454,_xlfn.LAMBDA(_xlpm.x,_xlpm.x=$N234))))</f>
        <v>2.3764258555133079E-3</v>
      </c>
      <c r="Q234" s="4">
        <f t="shared" si="60"/>
        <v>0.26666666666666666</v>
      </c>
      <c r="R234" s="6" cm="1">
        <f t="array" ref="R234">SUM(_xlfn._xlws.FILTER($H$2:$H$2454,_xlfn.MAP($O$2:$O$2454,_xlfn.LAMBDA(_xlpm.x,_xlpm.x=$O234))))</f>
        <v>6.3371356147021542E-4</v>
      </c>
      <c r="S234" s="4">
        <f t="shared" si="61"/>
        <v>1</v>
      </c>
      <c r="T234" s="4">
        <f t="shared" si="62"/>
        <v>0.24189946819276339</v>
      </c>
      <c r="U234" s="4">
        <f t="shared" si="63"/>
        <v>0.4210526315789474</v>
      </c>
      <c r="V234" s="4">
        <f t="shared" si="64"/>
        <v>-0.57403126772771884</v>
      </c>
      <c r="W234" s="4" t="s">
        <v>5111</v>
      </c>
      <c r="X234" s="2" cm="1">
        <f t="array" ref="X234">SUM(_xlfn._xlws.FILTER($F$2:$F$2454,_xlfn.MAP($W$2:$W$2454,_xlfn.LAMBDA(_xlpm.x,_xlpm.x=$W234))))</f>
        <v>566</v>
      </c>
      <c r="Y234" s="11">
        <f t="shared" si="65"/>
        <v>1.4134275618374558E-2</v>
      </c>
      <c r="Z234" s="4" t="s">
        <v>5113</v>
      </c>
      <c r="AA234" s="2" cm="1">
        <f t="array" ref="AA234">SUM(_xlfn._xlws.FILTER($F$2:$F$2454,_xlfn.MAP($Z$2:$Z$2454,_xlfn.LAMBDA(_xlpm.x,_xlpm.x=$Z234))))</f>
        <v>309</v>
      </c>
      <c r="AB234" s="11">
        <f t="shared" si="66"/>
        <v>2.5889967637540454E-2</v>
      </c>
      <c r="AC234" s="11">
        <f t="shared" si="67"/>
        <v>-0.26285795176343679</v>
      </c>
      <c r="AG234" s="2"/>
      <c r="AL234" s="2"/>
      <c r="AM234" s="2"/>
    </row>
    <row r="235" spans="1:39">
      <c r="A235" s="1" t="str">
        <f t="shared" si="51"/>
        <v>~po~ : [poʊ]</v>
      </c>
      <c r="B235" s="1">
        <f>_xlfn.LET(_xlpm.d,$G235,_xlpm.k,_xlfn.CONCAT(LEFT(TRIM(B$1),1),"*"),COUNTIF(_xlpm.d,_xlpm.k))</f>
        <v>0</v>
      </c>
      <c r="C235" s="1">
        <f>_xlfn.LET(_xlpm.d,$G235,_xlpm.k,_xlfn.CONCAT(LEFT(TRIM(C$1),1),"*"),COUNTIF(_xlpm.d,_xlpm.k))</f>
        <v>0</v>
      </c>
      <c r="D235" s="1">
        <f>_xlfn.LET(_xlpm.d,$G235,_xlpm.k,_xlfn.CONCAT(LEFT(TRIM(D$1),1),"*"),COUNTIF(_xlpm.d,_xlpm.k))</f>
        <v>0</v>
      </c>
      <c r="E235" s="1">
        <f t="shared" si="52"/>
        <v>1.0791812460476247</v>
      </c>
      <c r="F235" s="7">
        <v>11</v>
      </c>
      <c r="G235" s="9" t="s">
        <v>922</v>
      </c>
      <c r="H235" s="4" cm="1">
        <f t="array" ref="H235">F235/freq.sum.r6e</f>
        <v>8.713561470215463E-4</v>
      </c>
      <c r="I235" s="1" t="str">
        <f t="shared" si="53"/>
        <v>poʊ</v>
      </c>
      <c r="J235" s="1" t="str">
        <f t="shared" si="54"/>
        <v>po</v>
      </c>
      <c r="K235" s="10">
        <f t="shared" si="55"/>
        <v>3</v>
      </c>
      <c r="L235" s="1">
        <f t="shared" si="56"/>
        <v>2</v>
      </c>
      <c r="M235" s="10">
        <f t="shared" si="57"/>
        <v>3</v>
      </c>
      <c r="N235" s="1" t="str">
        <f t="shared" si="58"/>
        <v>~po~</v>
      </c>
      <c r="O235" s="1" t="str">
        <f t="shared" si="59"/>
        <v>[poʊ]</v>
      </c>
      <c r="P235" s="3" cm="1">
        <f t="array" ref="P235">SUM(_xlfn._xlws.FILTER($H$2:$H$2454,_xlfn.MAP($N$2:$N$2454,_xlfn.LAMBDA(_xlpm.x,_xlpm.x=$N235))))</f>
        <v>4.4359949302915083E-3</v>
      </c>
      <c r="Q235" s="4">
        <f t="shared" si="60"/>
        <v>0.19642857142857142</v>
      </c>
      <c r="R235" s="6" cm="1">
        <f t="array" ref="R235">SUM(_xlfn._xlws.FILTER($H$2:$H$2454,_xlfn.MAP($O$2:$O$2454,_xlfn.LAMBDA(_xlpm.x,_xlpm.x=$O235))))</f>
        <v>1.188212927756654E-3</v>
      </c>
      <c r="S235" s="4">
        <f t="shared" si="61"/>
        <v>0.73333333333333339</v>
      </c>
      <c r="T235" s="4">
        <f t="shared" si="62"/>
        <v>0.2337315076766717</v>
      </c>
      <c r="U235" s="4">
        <f t="shared" si="63"/>
        <v>0.3098591549295775</v>
      </c>
      <c r="V235" s="4">
        <f t="shared" si="64"/>
        <v>-0.57209676795051922</v>
      </c>
      <c r="W235" s="4" t="s">
        <v>5119</v>
      </c>
      <c r="X235" s="2" cm="1">
        <f t="array" ref="X235">SUM(_xlfn._xlws.FILTER($F$2:$F$2454,_xlfn.MAP($W$2:$W$2454,_xlfn.LAMBDA(_xlpm.x,_xlpm.x=$W235))))</f>
        <v>1157</v>
      </c>
      <c r="Y235" s="11">
        <f t="shared" si="65"/>
        <v>9.5073465859982706E-3</v>
      </c>
      <c r="Z235" s="4" t="s">
        <v>5109</v>
      </c>
      <c r="AA235" s="2" cm="1">
        <f t="array" ref="AA235">SUM(_xlfn._xlws.FILTER($F$2:$F$2454,_xlfn.MAP($Z$2:$Z$2454,_xlfn.LAMBDA(_xlpm.x,_xlpm.x=$Z235))))</f>
        <v>257</v>
      </c>
      <c r="AB235" s="11">
        <f t="shared" si="66"/>
        <v>4.2801556420233464E-2</v>
      </c>
      <c r="AC235" s="11">
        <f t="shared" si="67"/>
        <v>-0.65340023562045502</v>
      </c>
      <c r="AG235" s="2"/>
      <c r="AL235" s="2"/>
      <c r="AM235" s="2"/>
    </row>
    <row r="236" spans="1:39">
      <c r="A236" s="1" t="str">
        <f t="shared" si="51"/>
        <v>~va~ : [væ]</v>
      </c>
      <c r="B236" s="1">
        <f>_xlfn.LET(_xlpm.d,$G236,_xlpm.k,_xlfn.CONCAT(LEFT(TRIM(B$1),1),"*"),COUNTIF(_xlpm.d,_xlpm.k))</f>
        <v>0</v>
      </c>
      <c r="C236" s="1">
        <f>_xlfn.LET(_xlpm.d,$G236,_xlpm.k,_xlfn.CONCAT(LEFT(TRIM(C$1),1),"*"),COUNTIF(_xlpm.d,_xlpm.k))</f>
        <v>0</v>
      </c>
      <c r="D236" s="1">
        <f>_xlfn.LET(_xlpm.d,$G236,_xlpm.k,_xlfn.CONCAT(LEFT(TRIM(D$1),1),"*"),COUNTIF(_xlpm.d,_xlpm.k))</f>
        <v>0</v>
      </c>
      <c r="E236" s="1">
        <f t="shared" si="52"/>
        <v>0.90308998699194343</v>
      </c>
      <c r="F236" s="7">
        <v>7</v>
      </c>
      <c r="G236" s="9" t="s">
        <v>311</v>
      </c>
      <c r="H236" s="4" cm="1">
        <f t="array" ref="H236">F236/freq.sum.r6e</f>
        <v>5.5449936628643854E-4</v>
      </c>
      <c r="I236" s="4" t="str">
        <f t="shared" si="53"/>
        <v>væ</v>
      </c>
      <c r="J236" s="4" t="str">
        <f t="shared" si="54"/>
        <v>va</v>
      </c>
      <c r="K236" s="10">
        <f t="shared" si="55"/>
        <v>2</v>
      </c>
      <c r="L236" s="1">
        <f t="shared" si="56"/>
        <v>2</v>
      </c>
      <c r="M236" s="10">
        <f t="shared" si="57"/>
        <v>2</v>
      </c>
      <c r="N236" s="1" t="str">
        <f t="shared" si="58"/>
        <v>~va~</v>
      </c>
      <c r="O236" s="1" t="str">
        <f t="shared" si="59"/>
        <v>[væ]</v>
      </c>
      <c r="P236" s="3" cm="1">
        <f t="array" ref="P236">SUM(_xlfn._xlws.FILTER($H$2:$H$2454,_xlfn.MAP($N$2:$N$2454,_xlfn.LAMBDA(_xlpm.x,_xlpm.x=$N236))))</f>
        <v>2.0595690747782004E-3</v>
      </c>
      <c r="Q236" s="4">
        <f t="shared" si="60"/>
        <v>0.26923076923076922</v>
      </c>
      <c r="R236" s="6" cm="1">
        <f t="array" ref="R236">SUM(_xlfn._xlws.FILTER($H$2:$H$2454,_xlfn.MAP($O$2:$O$2454,_xlfn.LAMBDA(_xlpm.x,_xlpm.x=$O236))))</f>
        <v>5.5449936628643854E-4</v>
      </c>
      <c r="S236" s="4">
        <f t="shared" si="61"/>
        <v>1</v>
      </c>
      <c r="T236" s="4">
        <f t="shared" si="62"/>
        <v>0.23066669382770752</v>
      </c>
      <c r="U236" s="4">
        <f t="shared" si="63"/>
        <v>0.42424242424242425</v>
      </c>
      <c r="V236" s="4">
        <f t="shared" si="64"/>
        <v>-0.56987530795656116</v>
      </c>
      <c r="W236" s="4" t="s">
        <v>5120</v>
      </c>
      <c r="X236" s="2" cm="1">
        <f t="array" ref="X236">SUM(_xlfn._xlws.FILTER($F$2:$F$2454,_xlfn.MAP($W$2:$W$2454,_xlfn.LAMBDA(_xlpm.x,_xlpm.x=$W236))))</f>
        <v>1666</v>
      </c>
      <c r="Y236" s="11">
        <f t="shared" si="65"/>
        <v>4.2016806722689074E-3</v>
      </c>
      <c r="Z236" s="4" t="s">
        <v>5103</v>
      </c>
      <c r="AA236" s="2" cm="1">
        <f t="array" ref="AA236">SUM(_xlfn._xlws.FILTER($F$2:$F$2454,_xlfn.MAP($Z$2:$Z$2454,_xlfn.LAMBDA(_xlpm.x,_xlpm.x=$Z236))))</f>
        <v>514</v>
      </c>
      <c r="AB236" s="11">
        <f t="shared" si="66"/>
        <v>1.3618677042801557E-2</v>
      </c>
      <c r="AC236" s="11">
        <f t="shared" si="67"/>
        <v>-0.51071187807549301</v>
      </c>
      <c r="AG236" s="2"/>
      <c r="AL236" s="2"/>
      <c r="AM236" s="2"/>
    </row>
    <row r="237" spans="1:39">
      <c r="A237" s="1" t="str">
        <f t="shared" si="51"/>
        <v>~ro~ : [ɹəʊ]</v>
      </c>
      <c r="B237" s="1">
        <f>_xlfn.LET(_xlpm.d,$G237,_xlpm.k,_xlfn.CONCAT(LEFT(TRIM(B$1),1),"*"),COUNTIF(_xlpm.d,_xlpm.k))</f>
        <v>1</v>
      </c>
      <c r="C237" s="1">
        <f>_xlfn.LET(_xlpm.d,$G237,_xlpm.k,_xlfn.CONCAT(LEFT(TRIM(C$1),1),"*"),COUNTIF(_xlpm.d,_xlpm.k))</f>
        <v>0</v>
      </c>
      <c r="D237" s="1">
        <f>_xlfn.LET(_xlpm.d,$G237,_xlpm.k,_xlfn.CONCAT(LEFT(TRIM(D$1),1),"*"),COUNTIF(_xlpm.d,_xlpm.k))</f>
        <v>0</v>
      </c>
      <c r="E237" s="1">
        <f t="shared" si="52"/>
        <v>0.77815125038364352</v>
      </c>
      <c r="F237" s="7">
        <v>5</v>
      </c>
      <c r="G237" s="9" t="s">
        <v>1163</v>
      </c>
      <c r="H237" s="4" cm="1">
        <f t="array" ref="H237">F237/freq.sum.r6e</f>
        <v>3.9607097591888465E-4</v>
      </c>
      <c r="I237" s="4" t="str">
        <f t="shared" si="53"/>
        <v>ɹəʊ</v>
      </c>
      <c r="J237" s="4" t="str">
        <f t="shared" si="54"/>
        <v>ro</v>
      </c>
      <c r="K237" s="10">
        <f t="shared" si="55"/>
        <v>3</v>
      </c>
      <c r="L237" s="1">
        <f t="shared" si="56"/>
        <v>2</v>
      </c>
      <c r="M237" s="10">
        <f t="shared" si="57"/>
        <v>3</v>
      </c>
      <c r="N237" s="1" t="str">
        <f t="shared" si="58"/>
        <v>~ro~</v>
      </c>
      <c r="O237" s="1" t="str">
        <f t="shared" si="59"/>
        <v>[ɹəʊ]</v>
      </c>
      <c r="P237" s="3" cm="1">
        <f t="array" ref="P237">SUM(_xlfn._xlws.FILTER($H$2:$H$2454,_xlfn.MAP($N$2:$N$2454,_xlfn.LAMBDA(_xlpm.x,_xlpm.x=$N237))))</f>
        <v>2.614068441064639E-3</v>
      </c>
      <c r="Q237" s="4">
        <f t="shared" si="60"/>
        <v>0.15151515151515149</v>
      </c>
      <c r="R237" s="6" cm="1">
        <f t="array" ref="R237">SUM(_xlfn._xlws.FILTER($H$2:$H$2454,_xlfn.MAP($O$2:$O$2454,_xlfn.LAMBDA(_xlpm.x,_xlpm.x=$O237))))</f>
        <v>7.1292775665399242E-4</v>
      </c>
      <c r="S237" s="4">
        <f t="shared" si="61"/>
        <v>0.55555555555555547</v>
      </c>
      <c r="T237" s="4">
        <f t="shared" si="62"/>
        <v>0.12950104353684139</v>
      </c>
      <c r="U237" s="4">
        <f t="shared" si="63"/>
        <v>0.23809523809523808</v>
      </c>
      <c r="V237" s="4">
        <f t="shared" si="64"/>
        <v>-0.56427143043856265</v>
      </c>
      <c r="W237" s="4" t="s">
        <v>5119</v>
      </c>
      <c r="X237" s="2" cm="1">
        <f t="array" ref="X237">SUM(_xlfn._xlws.FILTER($F$2:$F$2454,_xlfn.MAP($W$2:$W$2454,_xlfn.LAMBDA(_xlpm.x,_xlpm.x=$W237))))</f>
        <v>1157</v>
      </c>
      <c r="Y237" s="11">
        <f t="shared" si="65"/>
        <v>4.3215211754537601E-3</v>
      </c>
      <c r="Z237" s="4" t="s">
        <v>5115</v>
      </c>
      <c r="AA237" s="2" cm="1">
        <f t="array" ref="AA237">SUM(_xlfn._xlws.FILTER($F$2:$F$2454,_xlfn.MAP($Z$2:$Z$2454,_xlfn.LAMBDA(_xlpm.x,_xlpm.x=$Z237))))</f>
        <v>73</v>
      </c>
      <c r="AB237" s="11">
        <f t="shared" si="66"/>
        <v>6.8493150684931503E-2</v>
      </c>
      <c r="AC237" s="11">
        <f t="shared" si="67"/>
        <v>-1.2000104988312936</v>
      </c>
      <c r="AG237" s="2"/>
      <c r="AL237" s="2"/>
      <c r="AM237" s="2"/>
    </row>
    <row r="238" spans="1:39">
      <c r="A238" s="1" t="str">
        <f t="shared" si="51"/>
        <v>~no~ : [nʌ]</v>
      </c>
      <c r="B238" s="1">
        <f>_xlfn.LET(_xlpm.d,$G238,_xlpm.k,_xlfn.CONCAT(LEFT(TRIM(B$1),1),"*"),COUNTIF(_xlpm.d,_xlpm.k))</f>
        <v>0</v>
      </c>
      <c r="C238" s="1">
        <f>_xlfn.LET(_xlpm.d,$G238,_xlpm.k,_xlfn.CONCAT(LEFT(TRIM(C$1),1),"*"),COUNTIF(_xlpm.d,_xlpm.k))</f>
        <v>0</v>
      </c>
      <c r="D238" s="1">
        <f>_xlfn.LET(_xlpm.d,$G238,_xlpm.k,_xlfn.CONCAT(LEFT(TRIM(D$1),1),"*"),COUNTIF(_xlpm.d,_xlpm.k))</f>
        <v>1</v>
      </c>
      <c r="E238" s="1">
        <f t="shared" si="52"/>
        <v>0.60205999132796229</v>
      </c>
      <c r="F238" s="7">
        <v>3</v>
      </c>
      <c r="G238" s="9" t="s">
        <v>1461</v>
      </c>
      <c r="H238" s="4" cm="1">
        <f t="array" ref="H238">F238/freq.sum.r6e</f>
        <v>2.376425855513308E-4</v>
      </c>
      <c r="I238" s="4" t="str">
        <f t="shared" si="53"/>
        <v>nʌ</v>
      </c>
      <c r="J238" s="4" t="str">
        <f t="shared" si="54"/>
        <v>no</v>
      </c>
      <c r="K238" s="10">
        <f t="shared" si="55"/>
        <v>2</v>
      </c>
      <c r="L238" s="1">
        <f t="shared" si="56"/>
        <v>2</v>
      </c>
      <c r="M238" s="10">
        <f t="shared" si="57"/>
        <v>2</v>
      </c>
      <c r="N238" s="1" t="str">
        <f t="shared" si="58"/>
        <v>~no~</v>
      </c>
      <c r="O238" s="1" t="str">
        <f t="shared" si="59"/>
        <v>[nʌ]</v>
      </c>
      <c r="P238" s="3" cm="1">
        <f t="array" ref="P238">SUM(_xlfn._xlws.FILTER($H$2:$H$2454,_xlfn.MAP($N$2:$N$2454,_xlfn.LAMBDA(_xlpm.x,_xlpm.x=$N238))))</f>
        <v>2.6140684410646386E-3</v>
      </c>
      <c r="Q238" s="4">
        <f t="shared" si="60"/>
        <v>9.0909090909090912E-2</v>
      </c>
      <c r="R238" s="6" cm="1">
        <f t="array" ref="R238">SUM(_xlfn._xlws.FILTER($H$2:$H$2454,_xlfn.MAP($O$2:$O$2454,_xlfn.LAMBDA(_xlpm.x,_xlpm.x=$O238))))</f>
        <v>7.1292775665399231E-4</v>
      </c>
      <c r="S238" s="4">
        <f t="shared" si="61"/>
        <v>0.33333333333333337</v>
      </c>
      <c r="T238" s="4">
        <f t="shared" si="62"/>
        <v>5.1782319022546597E-2</v>
      </c>
      <c r="U238" s="4">
        <f t="shared" si="63"/>
        <v>0.14285714285714285</v>
      </c>
      <c r="V238" s="4">
        <f t="shared" si="64"/>
        <v>-0.56427143043856265</v>
      </c>
      <c r="W238" s="4" t="s">
        <v>5119</v>
      </c>
      <c r="X238" s="2" cm="1">
        <f t="array" ref="X238">SUM(_xlfn._xlws.FILTER($F$2:$F$2454,_xlfn.MAP($W$2:$W$2454,_xlfn.LAMBDA(_xlpm.x,_xlpm.x=$W238))))</f>
        <v>1157</v>
      </c>
      <c r="Y238" s="11">
        <f t="shared" si="65"/>
        <v>2.5929127052722557E-3</v>
      </c>
      <c r="Z238" s="4" t="s">
        <v>5113</v>
      </c>
      <c r="AA238" s="2" cm="1">
        <f t="array" ref="AA238">SUM(_xlfn._xlws.FILTER($F$2:$F$2454,_xlfn.MAP($Z$2:$Z$2454,_xlfn.LAMBDA(_xlpm.x,_xlpm.x=$Z238))))</f>
        <v>309</v>
      </c>
      <c r="AB238" s="11">
        <f t="shared" si="66"/>
        <v>9.7087378640776691E-3</v>
      </c>
      <c r="AC238" s="11">
        <f t="shared" si="67"/>
        <v>-0.5733748795269149</v>
      </c>
      <c r="AG238" s="2"/>
      <c r="AL238" s="2"/>
      <c r="AM238" s="2"/>
    </row>
    <row r="239" spans="1:39">
      <c r="A239" s="1" t="str">
        <f t="shared" si="51"/>
        <v>~ti~ : [ʃɪ]</v>
      </c>
      <c r="B239" s="1">
        <f>_xlfn.LET(_xlpm.d,$G239,_xlpm.k,_xlfn.CONCAT(LEFT(TRIM(B$1),1),"*"),COUNTIF(_xlpm.d,_xlpm.k))</f>
        <v>0</v>
      </c>
      <c r="C239" s="1">
        <f>_xlfn.LET(_xlpm.d,$G239,_xlpm.k,_xlfn.CONCAT(LEFT(TRIM(C$1),1),"*"),COUNTIF(_xlpm.d,_xlpm.k))</f>
        <v>0</v>
      </c>
      <c r="D239" s="1">
        <f>_xlfn.LET(_xlpm.d,$G239,_xlpm.k,_xlfn.CONCAT(LEFT(TRIM(D$1),1),"*"),COUNTIF(_xlpm.d,_xlpm.k))</f>
        <v>0</v>
      </c>
      <c r="E239" s="1">
        <f t="shared" si="52"/>
        <v>0.30102999566398114</v>
      </c>
      <c r="F239" s="7">
        <v>1</v>
      </c>
      <c r="G239" s="9" t="s">
        <v>2418</v>
      </c>
      <c r="H239" s="4" cm="1">
        <f t="array" ref="H239">F239/freq.sum.r6e</f>
        <v>7.9214195183776928E-5</v>
      </c>
      <c r="I239" s="4" t="str">
        <f t="shared" si="53"/>
        <v>ʃɪ</v>
      </c>
      <c r="J239" s="4" t="str">
        <f t="shared" si="54"/>
        <v>ti</v>
      </c>
      <c r="K239" s="10">
        <f t="shared" si="55"/>
        <v>2</v>
      </c>
      <c r="L239" s="1">
        <f t="shared" si="56"/>
        <v>2</v>
      </c>
      <c r="M239" s="10">
        <f t="shared" si="57"/>
        <v>2</v>
      </c>
      <c r="N239" s="1" t="str">
        <f t="shared" si="58"/>
        <v>~ti~</v>
      </c>
      <c r="O239" s="1" t="str">
        <f t="shared" si="59"/>
        <v>[ʃɪ]</v>
      </c>
      <c r="P239" s="3" cm="1">
        <f t="array" ref="P239">SUM(_xlfn._xlws.FILTER($H$2:$H$2454,_xlfn.MAP($N$2:$N$2454,_xlfn.LAMBDA(_xlpm.x,_xlpm.x=$N239))))</f>
        <v>4.9112801013941696E-3</v>
      </c>
      <c r="Q239" s="4">
        <f t="shared" si="60"/>
        <v>1.6129032258064516E-2</v>
      </c>
      <c r="R239" s="6" cm="1">
        <f t="array" ref="R239">SUM(_xlfn._xlws.FILTER($H$2:$H$2454,_xlfn.MAP($O$2:$O$2454,_xlfn.LAMBDA(_xlpm.x,_xlpm.x=$O239))))</f>
        <v>1.3466413181242077E-3</v>
      </c>
      <c r="S239" s="4">
        <f t="shared" si="61"/>
        <v>5.8823529411764705E-2</v>
      </c>
      <c r="T239" s="4">
        <f t="shared" si="62"/>
        <v>4.5883067488332423E-3</v>
      </c>
      <c r="U239" s="4">
        <f t="shared" si="63"/>
        <v>2.5316455696202531E-2</v>
      </c>
      <c r="V239" s="4">
        <f t="shared" si="64"/>
        <v>-0.56194276811998001</v>
      </c>
      <c r="W239" s="4" t="s">
        <v>5110</v>
      </c>
      <c r="X239" s="2" cm="1">
        <f t="array" ref="X239">SUM(_xlfn._xlws.FILTER($F$2:$F$2454,_xlfn.MAP($W$2:$W$2454,_xlfn.LAMBDA(_xlpm.x,_xlpm.x=$W239))))</f>
        <v>1594</v>
      </c>
      <c r="Y239" s="11">
        <f t="shared" si="65"/>
        <v>6.2735257214554575E-4</v>
      </c>
      <c r="Z239" s="4" t="s">
        <v>5102</v>
      </c>
      <c r="AA239" s="2" cm="1">
        <f t="array" ref="AA239">SUM(_xlfn._xlws.FILTER($F$2:$F$2454,_xlfn.MAP($Z$2:$Z$2454,_xlfn.LAMBDA(_xlpm.x,_xlpm.x=$Z239))))</f>
        <v>1794</v>
      </c>
      <c r="AB239" s="11">
        <f t="shared" si="66"/>
        <v>5.5741360089186175E-4</v>
      </c>
      <c r="AC239" s="11">
        <f t="shared" si="67"/>
        <v>5.1334121647979701E-2</v>
      </c>
      <c r="AG239" s="2"/>
      <c r="AL239" s="2"/>
      <c r="AM239" s="2"/>
    </row>
    <row r="240" spans="1:39">
      <c r="A240" s="1" t="str">
        <f t="shared" si="51"/>
        <v>~ni~ : [ni]</v>
      </c>
      <c r="B240" s="1">
        <f>_xlfn.LET(_xlpm.d,$G240,_xlpm.k,_xlfn.CONCAT(LEFT(TRIM(B$1),1),"*"),COUNTIF(_xlpm.d,_xlpm.k))</f>
        <v>0</v>
      </c>
      <c r="C240" s="1">
        <f>_xlfn.LET(_xlpm.d,$G240,_xlpm.k,_xlfn.CONCAT(LEFT(TRIM(C$1),1),"*"),COUNTIF(_xlpm.d,_xlpm.k))</f>
        <v>0</v>
      </c>
      <c r="D240" s="1">
        <f>_xlfn.LET(_xlpm.d,$G240,_xlpm.k,_xlfn.CONCAT(LEFT(TRIM(D$1),1),"*"),COUNTIF(_xlpm.d,_xlpm.k))</f>
        <v>1</v>
      </c>
      <c r="E240" s="1">
        <f t="shared" si="52"/>
        <v>0.30102999566398114</v>
      </c>
      <c r="F240" s="7">
        <v>1</v>
      </c>
      <c r="G240" s="9" t="s">
        <v>185</v>
      </c>
      <c r="H240" s="4" cm="1">
        <f t="array" ref="H240">F240/freq.sum.r6e</f>
        <v>7.9214195183776928E-5</v>
      </c>
      <c r="I240" s="1" t="str">
        <f t="shared" si="53"/>
        <v>ni</v>
      </c>
      <c r="J240" s="1" t="str">
        <f t="shared" si="54"/>
        <v>ni</v>
      </c>
      <c r="K240" s="10">
        <f t="shared" si="55"/>
        <v>2</v>
      </c>
      <c r="L240" s="1">
        <f t="shared" si="56"/>
        <v>2</v>
      </c>
      <c r="M240" s="10">
        <f t="shared" si="57"/>
        <v>2</v>
      </c>
      <c r="N240" s="1" t="str">
        <f t="shared" si="58"/>
        <v>~ni~</v>
      </c>
      <c r="O240" s="1" t="str">
        <f t="shared" si="59"/>
        <v>[ni]</v>
      </c>
      <c r="P240" s="3" cm="1">
        <f t="array" ref="P240">SUM(_xlfn._xlws.FILTER($H$2:$H$2454,_xlfn.MAP($N$2:$N$2454,_xlfn.LAMBDA(_xlpm.x,_xlpm.x=$N240))))</f>
        <v>5.1489226869455007E-3</v>
      </c>
      <c r="Q240" s="4">
        <f t="shared" si="60"/>
        <v>1.5384615384615384E-2</v>
      </c>
      <c r="R240" s="6" cm="1">
        <f t="array" ref="R240">SUM(_xlfn._xlws.FILTER($H$2:$H$2454,_xlfn.MAP($O$2:$O$2454,_xlfn.LAMBDA(_xlpm.x,_xlpm.x=$O240))))</f>
        <v>1.4258555133079846E-3</v>
      </c>
      <c r="S240" s="4">
        <f t="shared" si="61"/>
        <v>5.5555555555555559E-2</v>
      </c>
      <c r="T240" s="4">
        <f t="shared" si="62"/>
        <v>4.3671835320220022E-3</v>
      </c>
      <c r="U240" s="4">
        <f t="shared" si="63"/>
        <v>2.4096385542168676E-2</v>
      </c>
      <c r="V240" s="4">
        <f t="shared" si="64"/>
        <v>-0.55764085153954956</v>
      </c>
      <c r="W240" s="4" t="s">
        <v>5110</v>
      </c>
      <c r="X240" s="2" cm="1">
        <f t="array" ref="X240">SUM(_xlfn._xlws.FILTER($F$2:$F$2454,_xlfn.MAP($W$2:$W$2454,_xlfn.LAMBDA(_xlpm.x,_xlpm.x=$W240))))</f>
        <v>1594</v>
      </c>
      <c r="Y240" s="11">
        <f t="shared" si="65"/>
        <v>6.2735257214554575E-4</v>
      </c>
      <c r="Z240" s="4" t="s">
        <v>5110</v>
      </c>
      <c r="AA240" s="2" cm="1">
        <f t="array" ref="AA240">SUM(_xlfn._xlws.FILTER($F$2:$F$2454,_xlfn.MAP($Z$2:$Z$2454,_xlfn.LAMBDA(_xlpm.x,_xlpm.x=$Z240))))</f>
        <v>354</v>
      </c>
      <c r="AB240" s="11">
        <f t="shared" si="66"/>
        <v>2.8248587570621469E-3</v>
      </c>
      <c r="AC240" s="11">
        <f t="shared" si="67"/>
        <v>-0.65348505503430576</v>
      </c>
      <c r="AG240" s="2"/>
      <c r="AL240" s="2"/>
      <c r="AM240" s="2"/>
    </row>
    <row r="241" spans="1:39">
      <c r="A241" s="1" t="str">
        <f t="shared" si="51"/>
        <v>~ri~ : [ɹaɪ]</v>
      </c>
      <c r="B241" s="1">
        <f>_xlfn.LET(_xlpm.d,$G241,_xlpm.k,_xlfn.CONCAT(LEFT(TRIM(B$1),1),"*"),COUNTIF(_xlpm.d,_xlpm.k))</f>
        <v>1</v>
      </c>
      <c r="C241" s="1">
        <f>_xlfn.LET(_xlpm.d,$G241,_xlpm.k,_xlfn.CONCAT(LEFT(TRIM(C$1),1),"*"),COUNTIF(_xlpm.d,_xlpm.k))</f>
        <v>0</v>
      </c>
      <c r="D241" s="1">
        <f>_xlfn.LET(_xlpm.d,$G241,_xlpm.k,_xlfn.CONCAT(LEFT(TRIM(D$1),1),"*"),COUNTIF(_xlpm.d,_xlpm.k))</f>
        <v>0</v>
      </c>
      <c r="E241" s="1">
        <f t="shared" si="52"/>
        <v>1.301029995663981</v>
      </c>
      <c r="F241" s="7">
        <v>19</v>
      </c>
      <c r="G241" s="9" t="s">
        <v>804</v>
      </c>
      <c r="H241" s="4" cm="1">
        <f t="array" ref="H241">F241/freq.sum.r6e</f>
        <v>1.5050697084917617E-3</v>
      </c>
      <c r="I241" s="4" t="str">
        <f t="shared" si="53"/>
        <v>ɹaɪ</v>
      </c>
      <c r="J241" s="4" t="str">
        <f t="shared" si="54"/>
        <v>ri</v>
      </c>
      <c r="K241" s="10">
        <f t="shared" si="55"/>
        <v>3</v>
      </c>
      <c r="L241" s="1">
        <f t="shared" si="56"/>
        <v>2</v>
      </c>
      <c r="M241" s="10">
        <f t="shared" si="57"/>
        <v>3</v>
      </c>
      <c r="N241" s="1" t="str">
        <f t="shared" si="58"/>
        <v>~ri~</v>
      </c>
      <c r="O241" s="1" t="str">
        <f t="shared" si="59"/>
        <v>[ɹaɪ]</v>
      </c>
      <c r="P241" s="3" cm="1">
        <f t="array" ref="P241">SUM(_xlfn._xlws.FILTER($H$2:$H$2454,_xlfn.MAP($N$2:$N$2454,_xlfn.LAMBDA(_xlpm.x,_xlpm.x=$N241))))</f>
        <v>6.8124207858048166E-3</v>
      </c>
      <c r="Q241" s="4">
        <f t="shared" si="60"/>
        <v>0.22093023255813951</v>
      </c>
      <c r="R241" s="6" cm="1">
        <f t="array" ref="R241">SUM(_xlfn._xlws.FILTER($H$2:$H$2454,_xlfn.MAP($O$2:$O$2454,_xlfn.LAMBDA(_xlpm.x,_xlpm.x=$O241))))</f>
        <v>1.9011406844106464E-3</v>
      </c>
      <c r="S241" s="4">
        <f t="shared" si="61"/>
        <v>0.79166666666666663</v>
      </c>
      <c r="T241" s="4">
        <f t="shared" si="62"/>
        <v>0.31414977986364229</v>
      </c>
      <c r="U241" s="4">
        <f t="shared" si="63"/>
        <v>0.3454545454545454</v>
      </c>
      <c r="V241" s="4">
        <f t="shared" si="64"/>
        <v>-0.55428720953196176</v>
      </c>
      <c r="W241" s="4" t="s">
        <v>5110</v>
      </c>
      <c r="X241" s="2" cm="1">
        <f t="array" ref="X241">SUM(_xlfn._xlws.FILTER($F$2:$F$2454,_xlfn.MAP($W$2:$W$2454,_xlfn.LAMBDA(_xlpm.x,_xlpm.x=$W241))))</f>
        <v>1594</v>
      </c>
      <c r="Y241" s="11">
        <f t="shared" si="65"/>
        <v>1.1919698870765371E-2</v>
      </c>
      <c r="Z241" s="4" t="s">
        <v>5106</v>
      </c>
      <c r="AA241" s="2" cm="1">
        <f t="array" ref="AA241">SUM(_xlfn._xlws.FILTER($F$2:$F$2454,_xlfn.MAP($Z$2:$Z$2454,_xlfn.LAMBDA(_xlpm.x,_xlpm.x=$Z241))))</f>
        <v>397</v>
      </c>
      <c r="AB241" s="11">
        <f t="shared" si="66"/>
        <v>4.7858942065491183E-2</v>
      </c>
      <c r="AC241" s="11">
        <f t="shared" si="67"/>
        <v>-0.60369781029697844</v>
      </c>
      <c r="AG241" s="2"/>
      <c r="AL241" s="2"/>
      <c r="AM241" s="2"/>
    </row>
    <row r="242" spans="1:39">
      <c r="A242" s="1" t="str">
        <f t="shared" si="51"/>
        <v>~lo~ : [loʊ]</v>
      </c>
      <c r="B242" s="1">
        <f>_xlfn.LET(_xlpm.d,$G242,_xlpm.k,_xlfn.CONCAT(LEFT(TRIM(B$1),1),"*"),COUNTIF(_xlpm.d,_xlpm.k))</f>
        <v>0</v>
      </c>
      <c r="C242" s="1">
        <f>_xlfn.LET(_xlpm.d,$G242,_xlpm.k,_xlfn.CONCAT(LEFT(TRIM(C$1),1),"*"),COUNTIF(_xlpm.d,_xlpm.k))</f>
        <v>0</v>
      </c>
      <c r="D242" s="1">
        <f>_xlfn.LET(_xlpm.d,$G242,_xlpm.k,_xlfn.CONCAT(LEFT(TRIM(D$1),1),"*"),COUNTIF(_xlpm.d,_xlpm.k))</f>
        <v>0</v>
      </c>
      <c r="E242" s="1">
        <f t="shared" si="52"/>
        <v>1</v>
      </c>
      <c r="F242" s="7">
        <v>9</v>
      </c>
      <c r="G242" s="9" t="s">
        <v>1034</v>
      </c>
      <c r="H242" s="4" cm="1">
        <f t="array" ref="H242">F242/freq.sum.r6e</f>
        <v>7.1292775665399242E-4</v>
      </c>
      <c r="I242" s="1" t="str">
        <f t="shared" si="53"/>
        <v>loʊ</v>
      </c>
      <c r="J242" s="1" t="str">
        <f t="shared" si="54"/>
        <v>lo</v>
      </c>
      <c r="K242" s="10">
        <f t="shared" si="55"/>
        <v>3</v>
      </c>
      <c r="L242" s="1">
        <f t="shared" si="56"/>
        <v>2</v>
      </c>
      <c r="M242" s="10">
        <f t="shared" si="57"/>
        <v>3</v>
      </c>
      <c r="N242" s="1" t="str">
        <f t="shared" si="58"/>
        <v>~lo~</v>
      </c>
      <c r="O242" s="1" t="str">
        <f t="shared" si="59"/>
        <v>[loʊ]</v>
      </c>
      <c r="P242" s="3" cm="1">
        <f t="array" ref="P242">SUM(_xlfn._xlws.FILTER($H$2:$H$2454,_xlfn.MAP($N$2:$N$2454,_xlfn.LAMBDA(_xlpm.x,_xlpm.x=$N242))))</f>
        <v>4.5152091254752856E-3</v>
      </c>
      <c r="Q242" s="4">
        <f t="shared" si="60"/>
        <v>0.15789473684210525</v>
      </c>
      <c r="R242" s="6" cm="1">
        <f t="array" ref="R242">SUM(_xlfn._xlws.FILTER($H$2:$H$2454,_xlfn.MAP($O$2:$O$2454,_xlfn.LAMBDA(_xlpm.x,_xlpm.x=$O242))))</f>
        <v>1.2674271229404308E-3</v>
      </c>
      <c r="S242" s="4">
        <f t="shared" si="61"/>
        <v>0.5625</v>
      </c>
      <c r="T242" s="4">
        <f t="shared" si="62"/>
        <v>0.17234876819244299</v>
      </c>
      <c r="U242" s="4">
        <f t="shared" si="63"/>
        <v>0.24657534246575341</v>
      </c>
      <c r="V242" s="4">
        <f t="shared" si="64"/>
        <v>-0.55175487301656667</v>
      </c>
      <c r="W242" s="4" t="s">
        <v>5119</v>
      </c>
      <c r="X242" s="2" cm="1">
        <f t="array" ref="X242">SUM(_xlfn._xlws.FILTER($F$2:$F$2454,_xlfn.MAP($W$2:$W$2454,_xlfn.LAMBDA(_xlpm.x,_xlpm.x=$W242))))</f>
        <v>1157</v>
      </c>
      <c r="Y242" s="11">
        <f t="shared" si="65"/>
        <v>7.7787381158167671E-3</v>
      </c>
      <c r="Z242" s="4" t="s">
        <v>5109</v>
      </c>
      <c r="AA242" s="2" cm="1">
        <f t="array" ref="AA242">SUM(_xlfn._xlws.FILTER($F$2:$F$2454,_xlfn.MAP($Z$2:$Z$2454,_xlfn.LAMBDA(_xlpm.x,_xlpm.x=$Z242))))</f>
        <v>257</v>
      </c>
      <c r="AB242" s="11">
        <f t="shared" si="66"/>
        <v>3.5019455252918288E-2</v>
      </c>
      <c r="AC242" s="11">
        <f t="shared" si="67"/>
        <v>-0.65340023562045502</v>
      </c>
      <c r="AG242" s="2"/>
      <c r="AL242" s="2"/>
      <c r="AM242" s="2"/>
    </row>
    <row r="243" spans="1:39">
      <c r="A243" s="1" t="str">
        <f t="shared" si="51"/>
        <v>~za~ : [zɑ]</v>
      </c>
      <c r="B243" s="1">
        <f>_xlfn.LET(_xlpm.d,$G243,_xlpm.k,_xlfn.CONCAT(LEFT(TRIM(B$1),1),"*"),COUNTIF(_xlpm.d,_xlpm.k))</f>
        <v>0</v>
      </c>
      <c r="C243" s="1">
        <f>_xlfn.LET(_xlpm.d,$G243,_xlpm.k,_xlfn.CONCAT(LEFT(TRIM(C$1),1),"*"),COUNTIF(_xlpm.d,_xlpm.k))</f>
        <v>0</v>
      </c>
      <c r="D243" s="1">
        <f>_xlfn.LET(_xlpm.d,$G243,_xlpm.k,_xlfn.CONCAT(LEFT(TRIM(D$1),1),"*"),COUNTIF(_xlpm.d,_xlpm.k))</f>
        <v>0</v>
      </c>
      <c r="E243" s="1">
        <f t="shared" si="52"/>
        <v>0.30102999566398114</v>
      </c>
      <c r="F243" s="7">
        <v>1</v>
      </c>
      <c r="G243" s="9" t="s">
        <v>2305</v>
      </c>
      <c r="H243" s="4" cm="1">
        <f t="array" ref="H243">F243/freq.sum.r6e</f>
        <v>7.9214195183776928E-5</v>
      </c>
      <c r="I243" s="1" t="str">
        <f t="shared" si="53"/>
        <v>zɑ</v>
      </c>
      <c r="J243" s="1" t="str">
        <f t="shared" si="54"/>
        <v>za</v>
      </c>
      <c r="K243" s="10">
        <f t="shared" si="55"/>
        <v>2</v>
      </c>
      <c r="L243" s="1">
        <f t="shared" si="56"/>
        <v>2</v>
      </c>
      <c r="M243" s="10">
        <f t="shared" si="57"/>
        <v>2</v>
      </c>
      <c r="N243" s="1" t="str">
        <f t="shared" si="58"/>
        <v>~za~</v>
      </c>
      <c r="O243" s="1" t="str">
        <f t="shared" si="59"/>
        <v>[zɑ]</v>
      </c>
      <c r="P243" s="3" cm="1">
        <f t="array" ref="P243">SUM(_xlfn._xlws.FILTER($H$2:$H$2454,_xlfn.MAP($N$2:$N$2454,_xlfn.LAMBDA(_xlpm.x,_xlpm.x=$N243))))</f>
        <v>5.5449936628643854E-4</v>
      </c>
      <c r="Q243" s="4">
        <f t="shared" si="60"/>
        <v>0.14285714285714285</v>
      </c>
      <c r="R243" s="6" cm="1">
        <f t="array" ref="R243">SUM(_xlfn._xlws.FILTER($H$2:$H$2454,_xlfn.MAP($O$2:$O$2454,_xlfn.LAMBDA(_xlpm.x,_xlpm.x=$O243))))</f>
        <v>1.5842839036755386E-4</v>
      </c>
      <c r="S243" s="4">
        <f t="shared" si="61"/>
        <v>0.5</v>
      </c>
      <c r="T243" s="4">
        <f t="shared" si="62"/>
        <v>4.0275137017536246E-2</v>
      </c>
      <c r="U243" s="4">
        <f t="shared" si="63"/>
        <v>0.22222222222222224</v>
      </c>
      <c r="V243" s="4">
        <f t="shared" si="64"/>
        <v>-0.54406804435027567</v>
      </c>
      <c r="W243" s="4" t="s">
        <v>5120</v>
      </c>
      <c r="X243" s="2" cm="1">
        <f t="array" ref="X243">SUM(_xlfn._xlws.FILTER($F$2:$F$2454,_xlfn.MAP($W$2:$W$2454,_xlfn.LAMBDA(_xlpm.x,_xlpm.x=$W243))))</f>
        <v>1666</v>
      </c>
      <c r="Y243" s="11">
        <f t="shared" si="65"/>
        <v>6.0024009603841532E-4</v>
      </c>
      <c r="Z243" s="4" t="s">
        <v>5105</v>
      </c>
      <c r="AA243" s="2" cm="1">
        <f t="array" ref="AA243">SUM(_xlfn._xlws.FILTER($F$2:$F$2454,_xlfn.MAP($Z$2:$Z$2454,_xlfn.LAMBDA(_xlpm.x,_xlpm.x=$Z243))))</f>
        <v>436</v>
      </c>
      <c r="AB243" s="11">
        <f t="shared" si="66"/>
        <v>2.2935779816513763E-3</v>
      </c>
      <c r="AC243" s="11">
        <f t="shared" si="67"/>
        <v>-0.58218850780218279</v>
      </c>
      <c r="AG243" s="2"/>
      <c r="AL243" s="2"/>
      <c r="AM243" s="2"/>
    </row>
    <row r="244" spans="1:39">
      <c r="A244" s="1" t="str">
        <f t="shared" si="51"/>
        <v>~za~ : [zeɪ]</v>
      </c>
      <c r="B244" s="1">
        <f>_xlfn.LET(_xlpm.d,$G244,_xlpm.k,_xlfn.CONCAT(LEFT(TRIM(B$1),1),"*"),COUNTIF(_xlpm.d,_xlpm.k))</f>
        <v>0</v>
      </c>
      <c r="C244" s="1">
        <f>_xlfn.LET(_xlpm.d,$G244,_xlpm.k,_xlfn.CONCAT(LEFT(TRIM(C$1),1),"*"),COUNTIF(_xlpm.d,_xlpm.k))</f>
        <v>0</v>
      </c>
      <c r="D244" s="1">
        <f>_xlfn.LET(_xlpm.d,$G244,_xlpm.k,_xlfn.CONCAT(LEFT(TRIM(D$1),1),"*"),COUNTIF(_xlpm.d,_xlpm.k))</f>
        <v>0</v>
      </c>
      <c r="E244" s="1">
        <f t="shared" si="52"/>
        <v>0.47712125471966244</v>
      </c>
      <c r="F244" s="7">
        <v>2</v>
      </c>
      <c r="G244" s="9" t="s">
        <v>1102</v>
      </c>
      <c r="H244" s="4" cm="1">
        <f t="array" ref="H244">F244/freq.sum.r6e</f>
        <v>1.5842839036755386E-4</v>
      </c>
      <c r="I244" s="4" t="str">
        <f t="shared" si="53"/>
        <v>zeɪ</v>
      </c>
      <c r="J244" s="4" t="str">
        <f t="shared" si="54"/>
        <v>za</v>
      </c>
      <c r="K244" s="10">
        <f t="shared" si="55"/>
        <v>3</v>
      </c>
      <c r="L244" s="1">
        <f t="shared" si="56"/>
        <v>2</v>
      </c>
      <c r="M244" s="10">
        <f t="shared" si="57"/>
        <v>3</v>
      </c>
      <c r="N244" s="1" t="str">
        <f t="shared" si="58"/>
        <v>~za~</v>
      </c>
      <c r="O244" s="1" t="str">
        <f t="shared" si="59"/>
        <v>[zeɪ]</v>
      </c>
      <c r="P244" s="3" cm="1">
        <f t="array" ref="P244">SUM(_xlfn._xlws.FILTER($H$2:$H$2454,_xlfn.MAP($N$2:$N$2454,_xlfn.LAMBDA(_xlpm.x,_xlpm.x=$N244))))</f>
        <v>5.5449936628643854E-4</v>
      </c>
      <c r="Q244" s="4">
        <f t="shared" si="60"/>
        <v>0.2857142857142857</v>
      </c>
      <c r="R244" s="6" cm="1">
        <f t="array" ref="R244">SUM(_xlfn._xlws.FILTER($H$2:$H$2454,_xlfn.MAP($O$2:$O$2454,_xlfn.LAMBDA(_xlpm.x,_xlpm.x=$O244))))</f>
        <v>1.5842839036755386E-4</v>
      </c>
      <c r="S244" s="4">
        <f t="shared" si="61"/>
        <v>1</v>
      </c>
      <c r="T244" s="4">
        <f t="shared" si="62"/>
        <v>0.14821930910231521</v>
      </c>
      <c r="U244" s="4">
        <f t="shared" si="63"/>
        <v>0.44444444444444448</v>
      </c>
      <c r="V244" s="4">
        <f t="shared" si="64"/>
        <v>-0.54406804435027567</v>
      </c>
      <c r="W244" s="4" t="s">
        <v>5120</v>
      </c>
      <c r="X244" s="2" cm="1">
        <f t="array" ref="X244">SUM(_xlfn._xlws.FILTER($F$2:$F$2454,_xlfn.MAP($W$2:$W$2454,_xlfn.LAMBDA(_xlpm.x,_xlpm.x=$W244))))</f>
        <v>1666</v>
      </c>
      <c r="Y244" s="11">
        <f t="shared" si="65"/>
        <v>1.2004801920768306E-3</v>
      </c>
      <c r="Z244" s="4" t="s">
        <v>5108</v>
      </c>
      <c r="AA244" s="2" cm="1">
        <f t="array" ref="AA244">SUM(_xlfn._xlws.FILTER($F$2:$F$2454,_xlfn.MAP($Z$2:$Z$2454,_xlfn.LAMBDA(_xlpm.x,_xlpm.x=$Z244))))</f>
        <v>475</v>
      </c>
      <c r="AB244" s="11">
        <f t="shared" si="66"/>
        <v>4.2105263157894736E-3</v>
      </c>
      <c r="AC244" s="11">
        <f t="shared" si="67"/>
        <v>-0.5449813874459023</v>
      </c>
      <c r="AG244" s="2"/>
      <c r="AL244" s="2"/>
      <c r="AM244" s="2"/>
    </row>
    <row r="245" spans="1:39">
      <c r="A245" s="1" t="str">
        <f t="shared" si="51"/>
        <v>~pa~ : [pɛ]</v>
      </c>
      <c r="B245" s="1">
        <f>_xlfn.LET(_xlpm.d,$G245,_xlpm.k,_xlfn.CONCAT(LEFT(TRIM(B$1),1),"*"),COUNTIF(_xlpm.d,_xlpm.k))</f>
        <v>0</v>
      </c>
      <c r="C245" s="1">
        <f>_xlfn.LET(_xlpm.d,$G245,_xlpm.k,_xlfn.CONCAT(LEFT(TRIM(C$1),1),"*"),COUNTIF(_xlpm.d,_xlpm.k))</f>
        <v>0</v>
      </c>
      <c r="D245" s="1">
        <f>_xlfn.LET(_xlpm.d,$G245,_xlpm.k,_xlfn.CONCAT(LEFT(TRIM(D$1),1),"*"),COUNTIF(_xlpm.d,_xlpm.k))</f>
        <v>0</v>
      </c>
      <c r="E245" s="1">
        <f t="shared" si="52"/>
        <v>0.69897000433601875</v>
      </c>
      <c r="F245" s="7">
        <v>4</v>
      </c>
      <c r="G245" s="9" t="s">
        <v>1485</v>
      </c>
      <c r="H245" s="4" cm="1">
        <f t="array" ref="H245">F245/freq.sum.r6e</f>
        <v>3.1685678073510771E-4</v>
      </c>
      <c r="I245" s="4" t="str">
        <f t="shared" si="53"/>
        <v>pɛ</v>
      </c>
      <c r="J245" s="4" t="str">
        <f t="shared" si="54"/>
        <v>pa</v>
      </c>
      <c r="K245" s="10">
        <f t="shared" si="55"/>
        <v>2</v>
      </c>
      <c r="L245" s="1">
        <f t="shared" si="56"/>
        <v>2</v>
      </c>
      <c r="M245" s="10">
        <f t="shared" si="57"/>
        <v>2</v>
      </c>
      <c r="N245" s="1" t="str">
        <f t="shared" si="58"/>
        <v>~pa~</v>
      </c>
      <c r="O245" s="1" t="str">
        <f t="shared" si="59"/>
        <v>[pɛ]</v>
      </c>
      <c r="P245" s="3" cm="1">
        <f t="array" ref="P245">SUM(_xlfn._xlws.FILTER($H$2:$H$2454,_xlfn.MAP($N$2:$N$2454,_xlfn.LAMBDA(_xlpm.x,_xlpm.x=$N245))))</f>
        <v>4.6736375158428385E-3</v>
      </c>
      <c r="Q245" s="4">
        <f t="shared" si="60"/>
        <v>6.7796610169491525E-2</v>
      </c>
      <c r="R245" s="6" cm="1">
        <f t="array" ref="R245">SUM(_xlfn._xlws.FILTER($H$2:$H$2454,_xlfn.MAP($O$2:$O$2454,_xlfn.LAMBDA(_xlpm.x,_xlpm.x=$O245))))</f>
        <v>1.3466413181242077E-3</v>
      </c>
      <c r="S245" s="4">
        <f t="shared" si="61"/>
        <v>0.23529411764705882</v>
      </c>
      <c r="T245" s="4">
        <f t="shared" si="62"/>
        <v>4.4297039447268351E-2</v>
      </c>
      <c r="U245" s="4">
        <f t="shared" si="63"/>
        <v>0.10526315789473684</v>
      </c>
      <c r="V245" s="4">
        <f t="shared" si="64"/>
        <v>-0.54040309026387023</v>
      </c>
      <c r="W245" s="4" t="s">
        <v>5120</v>
      </c>
      <c r="X245" s="2" cm="1">
        <f t="array" ref="X245">SUM(_xlfn._xlws.FILTER($F$2:$F$2454,_xlfn.MAP($W$2:$W$2454,_xlfn.LAMBDA(_xlpm.x,_xlpm.x=$W245))))</f>
        <v>1666</v>
      </c>
      <c r="Y245" s="11">
        <f t="shared" si="65"/>
        <v>2.4009603841536613E-3</v>
      </c>
      <c r="Z245" s="4" t="s">
        <v>5104</v>
      </c>
      <c r="AA245" s="2" cm="1">
        <f t="array" ref="AA245">SUM(_xlfn._xlws.FILTER($F$2:$F$2454,_xlfn.MAP($Z$2:$Z$2454,_xlfn.LAMBDA(_xlpm.x,_xlpm.x=$Z245))))</f>
        <v>883</v>
      </c>
      <c r="AB245" s="11">
        <f t="shared" si="66"/>
        <v>4.5300113250283129E-3</v>
      </c>
      <c r="AC245" s="11">
        <f t="shared" si="67"/>
        <v>-0.27571429349320026</v>
      </c>
      <c r="AG245" s="2"/>
      <c r="AL245" s="2"/>
      <c r="AM245" s="2"/>
    </row>
    <row r="246" spans="1:39">
      <c r="A246" s="1" t="str">
        <f t="shared" si="51"/>
        <v>~ti~ : [taɪ]</v>
      </c>
      <c r="B246" s="1">
        <f>_xlfn.LET(_xlpm.d,$G246,_xlpm.k,_xlfn.CONCAT(LEFT(TRIM(B$1),1),"*"),COUNTIF(_xlpm.d,_xlpm.k))</f>
        <v>0</v>
      </c>
      <c r="C246" s="1">
        <f>_xlfn.LET(_xlpm.d,$G246,_xlpm.k,_xlfn.CONCAT(LEFT(TRIM(C$1),1),"*"),COUNTIF(_xlpm.d,_xlpm.k))</f>
        <v>0</v>
      </c>
      <c r="D246" s="1">
        <f>_xlfn.LET(_xlpm.d,$G246,_xlpm.k,_xlfn.CONCAT(LEFT(TRIM(D$1),1),"*"),COUNTIF(_xlpm.d,_xlpm.k))</f>
        <v>0</v>
      </c>
      <c r="E246" s="1">
        <f t="shared" si="52"/>
        <v>1.1760912590556811</v>
      </c>
      <c r="F246" s="7">
        <v>14</v>
      </c>
      <c r="G246" s="9" t="s">
        <v>803</v>
      </c>
      <c r="H246" s="4" cm="1">
        <f t="array" ref="H246">F246/freq.sum.r6e</f>
        <v>1.1089987325728771E-3</v>
      </c>
      <c r="I246" s="4" t="str">
        <f t="shared" si="53"/>
        <v>taɪ</v>
      </c>
      <c r="J246" s="4" t="str">
        <f t="shared" si="54"/>
        <v>ti</v>
      </c>
      <c r="K246" s="10">
        <f t="shared" si="55"/>
        <v>3</v>
      </c>
      <c r="L246" s="1">
        <f t="shared" si="56"/>
        <v>2</v>
      </c>
      <c r="M246" s="10">
        <f t="shared" si="57"/>
        <v>3</v>
      </c>
      <c r="N246" s="1" t="str">
        <f t="shared" si="58"/>
        <v>~ti~</v>
      </c>
      <c r="O246" s="1" t="str">
        <f t="shared" si="59"/>
        <v>[taɪ]</v>
      </c>
      <c r="P246" s="3" cm="1">
        <f t="array" ref="P246">SUM(_xlfn._xlws.FILTER($H$2:$H$2454,_xlfn.MAP($N$2:$N$2454,_xlfn.LAMBDA(_xlpm.x,_xlpm.x=$N246))))</f>
        <v>4.9112801013941696E-3</v>
      </c>
      <c r="Q246" s="4">
        <f t="shared" si="60"/>
        <v>0.22580645161290325</v>
      </c>
      <c r="R246" s="6" cm="1">
        <f t="array" ref="R246">SUM(_xlfn._xlws.FILTER($H$2:$H$2454,_xlfn.MAP($O$2:$O$2454,_xlfn.LAMBDA(_xlpm.x,_xlpm.x=$O246))))</f>
        <v>1.4258555133079846E-3</v>
      </c>
      <c r="S246" s="4">
        <f t="shared" si="61"/>
        <v>0.7777777777777779</v>
      </c>
      <c r="T246" s="4">
        <f t="shared" si="62"/>
        <v>0.28771837935459627</v>
      </c>
      <c r="U246" s="4">
        <f t="shared" si="63"/>
        <v>0.35000000000000003</v>
      </c>
      <c r="V246" s="4">
        <f t="shared" si="64"/>
        <v>-0.53711918439494788</v>
      </c>
      <c r="W246" s="4" t="s">
        <v>5110</v>
      </c>
      <c r="X246" s="2" cm="1">
        <f t="array" ref="X246">SUM(_xlfn._xlws.FILTER($F$2:$F$2454,_xlfn.MAP($W$2:$W$2454,_xlfn.LAMBDA(_xlpm.x,_xlpm.x=$W246))))</f>
        <v>1594</v>
      </c>
      <c r="Y246" s="11">
        <f t="shared" si="65"/>
        <v>8.7829360100376407E-3</v>
      </c>
      <c r="Z246" s="4" t="s">
        <v>5106</v>
      </c>
      <c r="AA246" s="2" cm="1">
        <f t="array" ref="AA246">SUM(_xlfn._xlws.FILTER($F$2:$F$2454,_xlfn.MAP($Z$2:$Z$2454,_xlfn.LAMBDA(_xlpm.x,_xlpm.x=$Z246))))</f>
        <v>397</v>
      </c>
      <c r="AB246" s="11">
        <f t="shared" si="66"/>
        <v>3.5264483627204031E-2</v>
      </c>
      <c r="AC246" s="11">
        <f t="shared" si="67"/>
        <v>-0.60369781029697855</v>
      </c>
      <c r="AG246" s="2"/>
      <c r="AL246" s="2"/>
      <c r="AM246" s="2"/>
    </row>
    <row r="247" spans="1:39">
      <c r="A247" s="1" t="str">
        <f t="shared" si="51"/>
        <v>~lo~ : [lɑ]</v>
      </c>
      <c r="B247" s="1">
        <f>_xlfn.LET(_xlpm.d,$G247,_xlpm.k,_xlfn.CONCAT(LEFT(TRIM(B$1),1),"*"),COUNTIF(_xlpm.d,_xlpm.k))</f>
        <v>0</v>
      </c>
      <c r="C247" s="1">
        <f>_xlfn.LET(_xlpm.d,$G247,_xlpm.k,_xlfn.CONCAT(LEFT(TRIM(C$1),1),"*"),COUNTIF(_xlpm.d,_xlpm.k))</f>
        <v>0</v>
      </c>
      <c r="D247" s="1">
        <f>_xlfn.LET(_xlpm.d,$G247,_xlpm.k,_xlfn.CONCAT(LEFT(TRIM(D$1),1),"*"),COUNTIF(_xlpm.d,_xlpm.k))</f>
        <v>0</v>
      </c>
      <c r="E247" s="1">
        <f t="shared" si="52"/>
        <v>1.1461280356782377</v>
      </c>
      <c r="F247" s="7">
        <v>13</v>
      </c>
      <c r="G247" s="9" t="s">
        <v>798</v>
      </c>
      <c r="H247" s="4" cm="1">
        <f t="array" ref="H247">F247/freq.sum.r6e</f>
        <v>1.0297845373891002E-3</v>
      </c>
      <c r="I247" s="4" t="str">
        <f t="shared" si="53"/>
        <v>lɑ</v>
      </c>
      <c r="J247" s="4" t="str">
        <f t="shared" si="54"/>
        <v>lo</v>
      </c>
      <c r="K247" s="10">
        <f t="shared" si="55"/>
        <v>2</v>
      </c>
      <c r="L247" s="1">
        <f t="shared" si="56"/>
        <v>2</v>
      </c>
      <c r="M247" s="10">
        <f t="shared" si="57"/>
        <v>2</v>
      </c>
      <c r="N247" s="1" t="str">
        <f t="shared" si="58"/>
        <v>~lo~</v>
      </c>
      <c r="O247" s="1" t="str">
        <f t="shared" si="59"/>
        <v>[lɑ]</v>
      </c>
      <c r="P247" s="3" cm="1">
        <f t="array" ref="P247">SUM(_xlfn._xlws.FILTER($H$2:$H$2454,_xlfn.MAP($N$2:$N$2454,_xlfn.LAMBDA(_xlpm.x,_xlpm.x=$N247))))</f>
        <v>4.5152091254752856E-3</v>
      </c>
      <c r="Q247" s="4">
        <f t="shared" si="60"/>
        <v>0.22807017543859648</v>
      </c>
      <c r="R247" s="6" cm="1">
        <f t="array" ref="R247">SUM(_xlfn._xlws.FILTER($H$2:$H$2454,_xlfn.MAP($O$2:$O$2454,_xlfn.LAMBDA(_xlpm.x,_xlpm.x=$O247))))</f>
        <v>1.3466413181242079E-3</v>
      </c>
      <c r="S247" s="4">
        <f t="shared" si="61"/>
        <v>0.76470588235294112</v>
      </c>
      <c r="T247" s="4">
        <f t="shared" si="62"/>
        <v>0.24244572588852076</v>
      </c>
      <c r="U247" s="4">
        <f t="shared" si="63"/>
        <v>0.35135135135135132</v>
      </c>
      <c r="V247" s="4">
        <f t="shared" si="64"/>
        <v>-0.52542593429421747</v>
      </c>
      <c r="W247" s="4" t="s">
        <v>5119</v>
      </c>
      <c r="X247" s="2" cm="1">
        <f t="array" ref="X247">SUM(_xlfn._xlws.FILTER($F$2:$F$2454,_xlfn.MAP($W$2:$W$2454,_xlfn.LAMBDA(_xlpm.x,_xlpm.x=$W247))))</f>
        <v>1157</v>
      </c>
      <c r="Y247" s="11">
        <f t="shared" si="65"/>
        <v>1.1235955056179775E-2</v>
      </c>
      <c r="Z247" s="4" t="s">
        <v>5105</v>
      </c>
      <c r="AA247" s="2" cm="1">
        <f t="array" ref="AA247">SUM(_xlfn._xlws.FILTER($F$2:$F$2454,_xlfn.MAP($Z$2:$Z$2454,_xlfn.LAMBDA(_xlpm.x,_xlpm.x=$Z247))))</f>
        <v>436</v>
      </c>
      <c r="AB247" s="11">
        <f t="shared" si="66"/>
        <v>2.9816513761467892E-2</v>
      </c>
      <c r="AC247" s="11">
        <f t="shared" si="67"/>
        <v>-0.42384686968316354</v>
      </c>
      <c r="AG247" s="2"/>
      <c r="AL247" s="2"/>
      <c r="AM247" s="2"/>
    </row>
    <row r="248" spans="1:39">
      <c r="A248" s="1" t="str">
        <f t="shared" si="51"/>
        <v>~be~ : [beɪ]</v>
      </c>
      <c r="B248" s="1">
        <f>_xlfn.LET(_xlpm.d,$G248,_xlpm.k,_xlfn.CONCAT(LEFT(TRIM(B$1),1),"*"),COUNTIF(_xlpm.d,_xlpm.k))</f>
        <v>0</v>
      </c>
      <c r="C248" s="1">
        <f>_xlfn.LET(_xlpm.d,$G248,_xlpm.k,_xlfn.CONCAT(LEFT(TRIM(C$1),1),"*"),COUNTIF(_xlpm.d,_xlpm.k))</f>
        <v>0</v>
      </c>
      <c r="D248" s="1">
        <f>_xlfn.LET(_xlpm.d,$G248,_xlpm.k,_xlfn.CONCAT(LEFT(TRIM(D$1),1),"*"),COUNTIF(_xlpm.d,_xlpm.k))</f>
        <v>0</v>
      </c>
      <c r="E248" s="1">
        <f t="shared" si="52"/>
        <v>0.30102999566398114</v>
      </c>
      <c r="F248" s="7">
        <v>1</v>
      </c>
      <c r="G248" s="9" t="s">
        <v>1922</v>
      </c>
      <c r="H248" s="4" cm="1">
        <f t="array" ref="H248">F248/freq.sum.r6e</f>
        <v>7.9214195183776928E-5</v>
      </c>
      <c r="I248" s="4" t="str">
        <f t="shared" si="53"/>
        <v>beɪ</v>
      </c>
      <c r="J248" s="4" t="str">
        <f t="shared" si="54"/>
        <v>be</v>
      </c>
      <c r="K248" s="10">
        <f t="shared" si="55"/>
        <v>3</v>
      </c>
      <c r="L248" s="1">
        <f t="shared" si="56"/>
        <v>2</v>
      </c>
      <c r="M248" s="10">
        <f t="shared" si="57"/>
        <v>3</v>
      </c>
      <c r="N248" s="1" t="str">
        <f t="shared" si="58"/>
        <v>~be~</v>
      </c>
      <c r="O248" s="1" t="str">
        <f t="shared" si="59"/>
        <v>[beɪ]</v>
      </c>
      <c r="P248" s="3" cm="1">
        <f t="array" ref="P248">SUM(_xlfn._xlws.FILTER($H$2:$H$2454,_xlfn.MAP($N$2:$N$2454,_xlfn.LAMBDA(_xlpm.x,_xlpm.x=$N248))))</f>
        <v>4.9904942965779469E-3</v>
      </c>
      <c r="Q248" s="4">
        <f t="shared" si="60"/>
        <v>1.5873015873015872E-2</v>
      </c>
      <c r="R248" s="6" cm="1">
        <f t="array" ref="R248">SUM(_xlfn._xlws.FILTER($H$2:$H$2454,_xlfn.MAP($O$2:$O$2454,_xlfn.LAMBDA(_xlpm.x,_xlpm.x=$O248))))</f>
        <v>1.5050697084917615E-3</v>
      </c>
      <c r="S248" s="4">
        <f t="shared" si="61"/>
        <v>5.2631578947368425E-2</v>
      </c>
      <c r="T248" s="4">
        <f t="shared" si="62"/>
        <v>5.1319740823054811E-3</v>
      </c>
      <c r="U248" s="4">
        <f t="shared" si="63"/>
        <v>2.4390243902439029E-2</v>
      </c>
      <c r="V248" s="4">
        <f t="shared" si="64"/>
        <v>-0.52058694850075282</v>
      </c>
      <c r="W248" s="4" t="s">
        <v>5121</v>
      </c>
      <c r="X248" s="2" cm="1">
        <f t="array" ref="X248">SUM(_xlfn._xlws.FILTER($F$2:$F$2454,_xlfn.MAP($W$2:$W$2454,_xlfn.LAMBDA(_xlpm.x,_xlpm.x=$W248))))</f>
        <v>2896</v>
      </c>
      <c r="Y248" s="11">
        <f t="shared" si="65"/>
        <v>3.453038674033149E-4</v>
      </c>
      <c r="Z248" s="4" t="s">
        <v>5108</v>
      </c>
      <c r="AA248" s="2" cm="1">
        <f t="array" ref="AA248">SUM(_xlfn._xlws.FILTER($F$2:$F$2454,_xlfn.MAP($Z$2:$Z$2454,_xlfn.LAMBDA(_xlpm.x,_xlpm.x=$Z248))))</f>
        <v>475</v>
      </c>
      <c r="AB248" s="11">
        <f t="shared" si="66"/>
        <v>2.1052631578947368E-3</v>
      </c>
      <c r="AC248" s="11">
        <f t="shared" si="67"/>
        <v>-0.78510494790024266</v>
      </c>
      <c r="AG248" s="2"/>
      <c r="AL248" s="2"/>
      <c r="AM248" s="2"/>
    </row>
    <row r="249" spans="1:39">
      <c r="A249" s="1" t="str">
        <f t="shared" si="51"/>
        <v>~no~ : [nɑ]</v>
      </c>
      <c r="B249" s="1">
        <f>_xlfn.LET(_xlpm.d,$G249,_xlpm.k,_xlfn.CONCAT(LEFT(TRIM(B$1),1),"*"),COUNTIF(_xlpm.d,_xlpm.k))</f>
        <v>0</v>
      </c>
      <c r="C249" s="1">
        <f>_xlfn.LET(_xlpm.d,$G249,_xlpm.k,_xlfn.CONCAT(LEFT(TRIM(C$1),1),"*"),COUNTIF(_xlpm.d,_xlpm.k))</f>
        <v>0</v>
      </c>
      <c r="D249" s="1">
        <f>_xlfn.LET(_xlpm.d,$G249,_xlpm.k,_xlfn.CONCAT(LEFT(TRIM(D$1),1),"*"),COUNTIF(_xlpm.d,_xlpm.k))</f>
        <v>1</v>
      </c>
      <c r="E249" s="1">
        <f t="shared" si="52"/>
        <v>0.69897000433601875</v>
      </c>
      <c r="F249" s="7">
        <v>4</v>
      </c>
      <c r="G249" s="9" t="s">
        <v>1302</v>
      </c>
      <c r="H249" s="4" cm="1">
        <f t="array" ref="H249">F249/freq.sum.r6e</f>
        <v>3.1685678073510771E-4</v>
      </c>
      <c r="I249" s="4" t="str">
        <f t="shared" si="53"/>
        <v>nɑ</v>
      </c>
      <c r="J249" s="4" t="str">
        <f t="shared" si="54"/>
        <v>no</v>
      </c>
      <c r="K249" s="10">
        <f t="shared" si="55"/>
        <v>2</v>
      </c>
      <c r="L249" s="1">
        <f t="shared" si="56"/>
        <v>2</v>
      </c>
      <c r="M249" s="10">
        <f t="shared" si="57"/>
        <v>2</v>
      </c>
      <c r="N249" s="1" t="str">
        <f t="shared" si="58"/>
        <v>~no~</v>
      </c>
      <c r="O249" s="1" t="str">
        <f t="shared" si="59"/>
        <v>[nɑ]</v>
      </c>
      <c r="P249" s="3" cm="1">
        <f t="array" ref="P249">SUM(_xlfn._xlws.FILTER($H$2:$H$2454,_xlfn.MAP($N$2:$N$2454,_xlfn.LAMBDA(_xlpm.x,_xlpm.x=$N249))))</f>
        <v>2.6140684410646386E-3</v>
      </c>
      <c r="Q249" s="4">
        <f t="shared" si="60"/>
        <v>0.12121212121212122</v>
      </c>
      <c r="R249" s="6" cm="1">
        <f t="array" ref="R249">SUM(_xlfn._xlws.FILTER($H$2:$H$2454,_xlfn.MAP($O$2:$O$2454,_xlfn.LAMBDA(_xlpm.x,_xlpm.x=$O249))))</f>
        <v>7.921419518377692E-4</v>
      </c>
      <c r="S249" s="4">
        <f t="shared" si="61"/>
        <v>0.4</v>
      </c>
      <c r="T249" s="4">
        <f t="shared" si="62"/>
        <v>7.8292441813776634E-2</v>
      </c>
      <c r="U249" s="4">
        <f t="shared" si="63"/>
        <v>0.186046511627907</v>
      </c>
      <c r="V249" s="4">
        <f t="shared" si="64"/>
        <v>-0.51851393987788752</v>
      </c>
      <c r="W249" s="4" t="s">
        <v>5119</v>
      </c>
      <c r="X249" s="2" cm="1">
        <f t="array" ref="X249">SUM(_xlfn._xlws.FILTER($F$2:$F$2454,_xlfn.MAP($W$2:$W$2454,_xlfn.LAMBDA(_xlpm.x,_xlpm.x=$W249))))</f>
        <v>1157</v>
      </c>
      <c r="Y249" s="11">
        <f t="shared" si="65"/>
        <v>3.4572169403630079E-3</v>
      </c>
      <c r="Z249" s="4" t="s">
        <v>5105</v>
      </c>
      <c r="AA249" s="2" cm="1">
        <f t="array" ref="AA249">SUM(_xlfn._xlws.FILTER($F$2:$F$2454,_xlfn.MAP($Z$2:$Z$2454,_xlfn.LAMBDA(_xlpm.x,_xlpm.x=$Z249))))</f>
        <v>436</v>
      </c>
      <c r="AB249" s="11">
        <f t="shared" si="66"/>
        <v>9.1743119266055051E-3</v>
      </c>
      <c r="AC249" s="11">
        <f t="shared" si="67"/>
        <v>-0.42384686968316354</v>
      </c>
      <c r="AG249" s="2"/>
      <c r="AL249" s="2"/>
      <c r="AM249" s="2"/>
    </row>
    <row r="250" spans="1:39">
      <c r="A250" s="1" t="str">
        <f t="shared" si="51"/>
        <v>~na~ : [neɪ]</v>
      </c>
      <c r="B250" s="1">
        <f>_xlfn.LET(_xlpm.d,$G250,_xlpm.k,_xlfn.CONCAT(LEFT(TRIM(B$1),1),"*"),COUNTIF(_xlpm.d,_xlpm.k))</f>
        <v>0</v>
      </c>
      <c r="C250" s="1">
        <f>_xlfn.LET(_xlpm.d,$G250,_xlpm.k,_xlfn.CONCAT(LEFT(TRIM(C$1),1),"*"),COUNTIF(_xlpm.d,_xlpm.k))</f>
        <v>0</v>
      </c>
      <c r="D250" s="1">
        <f>_xlfn.LET(_xlpm.d,$G250,_xlpm.k,_xlfn.CONCAT(LEFT(TRIM(D$1),1),"*"),COUNTIF(_xlpm.d,_xlpm.k))</f>
        <v>1</v>
      </c>
      <c r="E250" s="1">
        <f t="shared" si="52"/>
        <v>1.301029995663981</v>
      </c>
      <c r="F250" s="7">
        <v>19</v>
      </c>
      <c r="G250" s="9" t="s">
        <v>613</v>
      </c>
      <c r="H250" s="4" cm="1">
        <f t="array" ref="H250">F250/freq.sum.r6e</f>
        <v>1.5050697084917617E-3</v>
      </c>
      <c r="I250" s="1" t="str">
        <f t="shared" si="53"/>
        <v>neɪ</v>
      </c>
      <c r="J250" s="1" t="str">
        <f t="shared" si="54"/>
        <v>na</v>
      </c>
      <c r="K250" s="10">
        <f t="shared" si="55"/>
        <v>3</v>
      </c>
      <c r="L250" s="1">
        <f t="shared" si="56"/>
        <v>2</v>
      </c>
      <c r="M250" s="10">
        <f t="shared" si="57"/>
        <v>3</v>
      </c>
      <c r="N250" s="1" t="str">
        <f t="shared" si="58"/>
        <v>~na~</v>
      </c>
      <c r="O250" s="1" t="str">
        <f t="shared" si="59"/>
        <v>[neɪ]</v>
      </c>
      <c r="P250" s="3" cm="1">
        <f t="array" ref="P250">SUM(_xlfn._xlws.FILTER($H$2:$H$2454,_xlfn.MAP($N$2:$N$2454,_xlfn.LAMBDA(_xlpm.x,_xlpm.x=$N250))))</f>
        <v>5.9410646387832696E-3</v>
      </c>
      <c r="Q250" s="4">
        <f t="shared" si="60"/>
        <v>0.25333333333333335</v>
      </c>
      <c r="R250" s="6" cm="1">
        <f t="array" ref="R250">SUM(_xlfn._xlws.FILTER($H$2:$H$2454,_xlfn.MAP($O$2:$O$2454,_xlfn.LAMBDA(_xlpm.x,_xlpm.x=$O250))))</f>
        <v>1.8219264892268695E-3</v>
      </c>
      <c r="S250" s="4">
        <f t="shared" si="61"/>
        <v>0.82608695652173914</v>
      </c>
      <c r="T250" s="4">
        <f t="shared" si="62"/>
        <v>0.3526170998469455</v>
      </c>
      <c r="U250" s="4">
        <f t="shared" si="63"/>
        <v>0.38775510204081637</v>
      </c>
      <c r="V250" s="4">
        <f t="shared" si="64"/>
        <v>-0.51333342737410714</v>
      </c>
      <c r="W250" s="4" t="s">
        <v>5120</v>
      </c>
      <c r="X250" s="2" cm="1">
        <f t="array" ref="X250">SUM(_xlfn._xlws.FILTER($F$2:$F$2454,_xlfn.MAP($W$2:$W$2454,_xlfn.LAMBDA(_xlpm.x,_xlpm.x=$W250))))</f>
        <v>1666</v>
      </c>
      <c r="Y250" s="11">
        <f t="shared" si="65"/>
        <v>1.1404561824729893E-2</v>
      </c>
      <c r="Z250" s="4" t="s">
        <v>5108</v>
      </c>
      <c r="AA250" s="2" cm="1">
        <f t="array" ref="AA250">SUM(_xlfn._xlws.FILTER($F$2:$F$2454,_xlfn.MAP($Z$2:$Z$2454,_xlfn.LAMBDA(_xlpm.x,_xlpm.x=$Z250))))</f>
        <v>475</v>
      </c>
      <c r="AB250" s="11">
        <f t="shared" si="66"/>
        <v>0.04</v>
      </c>
      <c r="AC250" s="11">
        <f t="shared" si="67"/>
        <v>-0.54498138744590219</v>
      </c>
      <c r="AG250" s="2"/>
      <c r="AL250" s="2"/>
      <c r="AM250" s="2"/>
    </row>
    <row r="251" spans="1:39">
      <c r="A251" s="1" t="str">
        <f t="shared" si="51"/>
        <v>~ge~ : [dʒɪ]</v>
      </c>
      <c r="B251" s="1">
        <f>_xlfn.LET(_xlpm.d,$G251,_xlpm.k,_xlfn.CONCAT(LEFT(TRIM(B$1),1),"*"),COUNTIF(_xlpm.d,_xlpm.k))</f>
        <v>0</v>
      </c>
      <c r="C251" s="1">
        <f>_xlfn.LET(_xlpm.d,$G251,_xlpm.k,_xlfn.CONCAT(LEFT(TRIM(C$1),1),"*"),COUNTIF(_xlpm.d,_xlpm.k))</f>
        <v>0</v>
      </c>
      <c r="D251" s="1">
        <f>_xlfn.LET(_xlpm.d,$G251,_xlpm.k,_xlfn.CONCAT(LEFT(TRIM(D$1),1),"*"),COUNTIF(_xlpm.d,_xlpm.k))</f>
        <v>0</v>
      </c>
      <c r="E251" s="1">
        <f t="shared" si="52"/>
        <v>0.47712125471966244</v>
      </c>
      <c r="F251" s="7">
        <v>2</v>
      </c>
      <c r="G251" s="9" t="s">
        <v>1746</v>
      </c>
      <c r="H251" s="4" cm="1">
        <f t="array" ref="H251">F251/freq.sum.r6e</f>
        <v>1.5842839036755386E-4</v>
      </c>
      <c r="I251" s="4" t="str">
        <f t="shared" si="53"/>
        <v>dʒɪ</v>
      </c>
      <c r="J251" s="4" t="str">
        <f t="shared" si="54"/>
        <v>ge</v>
      </c>
      <c r="K251" s="10">
        <f t="shared" si="55"/>
        <v>3</v>
      </c>
      <c r="L251" s="1">
        <f t="shared" si="56"/>
        <v>2</v>
      </c>
      <c r="M251" s="10">
        <f t="shared" si="57"/>
        <v>3</v>
      </c>
      <c r="N251" s="1" t="str">
        <f t="shared" si="58"/>
        <v>~ge~</v>
      </c>
      <c r="O251" s="1" t="str">
        <f t="shared" si="59"/>
        <v>[dʒɪ]</v>
      </c>
      <c r="P251" s="3" cm="1">
        <f t="array" ref="P251">SUM(_xlfn._xlws.FILTER($H$2:$H$2454,_xlfn.MAP($N$2:$N$2454,_xlfn.LAMBDA(_xlpm.x,_xlpm.x=$N251))))</f>
        <v>5.1489226869455007E-3</v>
      </c>
      <c r="Q251" s="4">
        <f t="shared" si="60"/>
        <v>3.0769230769230767E-2</v>
      </c>
      <c r="R251" s="6" cm="1">
        <f t="array" ref="R251">SUM(_xlfn._xlws.FILTER($H$2:$H$2454,_xlfn.MAP($O$2:$O$2454,_xlfn.LAMBDA(_xlpm.x,_xlpm.x=$O251))))</f>
        <v>1.5842839036755384E-3</v>
      </c>
      <c r="S251" s="4">
        <f t="shared" si="61"/>
        <v>0.1</v>
      </c>
      <c r="T251" s="4">
        <f t="shared" si="62"/>
        <v>1.5693809199068667E-2</v>
      </c>
      <c r="U251" s="4">
        <f t="shared" si="63"/>
        <v>4.7058823529411764E-2</v>
      </c>
      <c r="V251" s="4">
        <f t="shared" si="64"/>
        <v>-0.51188336097887444</v>
      </c>
      <c r="W251" s="4" t="s">
        <v>5121</v>
      </c>
      <c r="X251" s="2" cm="1">
        <f t="array" ref="X251">SUM(_xlfn._xlws.FILTER($F$2:$F$2454,_xlfn.MAP($W$2:$W$2454,_xlfn.LAMBDA(_xlpm.x,_xlpm.x=$W251))))</f>
        <v>2896</v>
      </c>
      <c r="Y251" s="11">
        <f t="shared" si="65"/>
        <v>6.9060773480662981E-4</v>
      </c>
      <c r="Z251" s="4" t="s">
        <v>5102</v>
      </c>
      <c r="AA251" s="2" cm="1">
        <f t="array" ref="AA251">SUM(_xlfn._xlws.FILTER($F$2:$F$2454,_xlfn.MAP($Z$2:$Z$2454,_xlfn.LAMBDA(_xlpm.x,_xlpm.x=$Z251))))</f>
        <v>1794</v>
      </c>
      <c r="AB251" s="11">
        <f t="shared" si="66"/>
        <v>1.1148272017837235E-3</v>
      </c>
      <c r="AC251" s="11">
        <f t="shared" si="67"/>
        <v>-0.20797611881703601</v>
      </c>
      <c r="AG251" s="2"/>
      <c r="AL251" s="2"/>
      <c r="AM251" s="2"/>
    </row>
    <row r="252" spans="1:39">
      <c r="A252" s="1" t="str">
        <f t="shared" si="51"/>
        <v>~bo~ : [bɔ]</v>
      </c>
      <c r="B252" s="1">
        <f>_xlfn.LET(_xlpm.d,$G252,_xlpm.k,_xlfn.CONCAT(LEFT(TRIM(B$1),1),"*"),COUNTIF(_xlpm.d,_xlpm.k))</f>
        <v>0</v>
      </c>
      <c r="C252" s="1">
        <f>_xlfn.LET(_xlpm.d,$G252,_xlpm.k,_xlfn.CONCAT(LEFT(TRIM(C$1),1),"*"),COUNTIF(_xlpm.d,_xlpm.k))</f>
        <v>0</v>
      </c>
      <c r="D252" s="1">
        <f>_xlfn.LET(_xlpm.d,$G252,_xlpm.k,_xlfn.CONCAT(LEFT(TRIM(D$1),1),"*"),COUNTIF(_xlpm.d,_xlpm.k))</f>
        <v>0</v>
      </c>
      <c r="E252" s="1">
        <f t="shared" si="52"/>
        <v>0.60205999132796229</v>
      </c>
      <c r="F252" s="7">
        <v>3</v>
      </c>
      <c r="G252" s="9" t="s">
        <v>1415</v>
      </c>
      <c r="H252" s="4" cm="1">
        <f t="array" ref="H252">F252/freq.sum.r6e</f>
        <v>2.376425855513308E-4</v>
      </c>
      <c r="I252" s="1" t="str">
        <f t="shared" si="53"/>
        <v>bɔ</v>
      </c>
      <c r="J252" s="1" t="str">
        <f t="shared" si="54"/>
        <v>bo</v>
      </c>
      <c r="K252" s="10">
        <f t="shared" si="55"/>
        <v>2</v>
      </c>
      <c r="L252" s="1">
        <f t="shared" si="56"/>
        <v>2</v>
      </c>
      <c r="M252" s="10">
        <f t="shared" si="57"/>
        <v>2</v>
      </c>
      <c r="N252" s="1" t="str">
        <f t="shared" si="58"/>
        <v>~bo~</v>
      </c>
      <c r="O252" s="1" t="str">
        <f t="shared" si="59"/>
        <v>[bɔ]</v>
      </c>
      <c r="P252" s="3" cm="1">
        <f t="array" ref="P252">SUM(_xlfn._xlws.FILTER($H$2:$H$2454,_xlfn.MAP($N$2:$N$2454,_xlfn.LAMBDA(_xlpm.x,_xlpm.x=$N252))))</f>
        <v>2.0595690747781999E-3</v>
      </c>
      <c r="Q252" s="4">
        <f t="shared" si="60"/>
        <v>0.1153846153846154</v>
      </c>
      <c r="R252" s="6" cm="1">
        <f t="array" ref="R252">SUM(_xlfn._xlws.FILTER($H$2:$H$2454,_xlfn.MAP($O$2:$O$2454,_xlfn.LAMBDA(_xlpm.x,_xlpm.x=$O252))))</f>
        <v>6.3371356147021542E-4</v>
      </c>
      <c r="S252" s="4">
        <f t="shared" si="61"/>
        <v>0.375</v>
      </c>
      <c r="T252" s="4">
        <f t="shared" si="62"/>
        <v>6.3966394086675218E-2</v>
      </c>
      <c r="U252" s="4">
        <f t="shared" si="63"/>
        <v>0.17647058823529413</v>
      </c>
      <c r="V252" s="4">
        <f t="shared" si="64"/>
        <v>-0.51188336097887432</v>
      </c>
      <c r="W252" s="4" t="s">
        <v>5119</v>
      </c>
      <c r="X252" s="2" cm="1">
        <f t="array" ref="X252">SUM(_xlfn._xlws.FILTER($F$2:$F$2454,_xlfn.MAP($W$2:$W$2454,_xlfn.LAMBDA(_xlpm.x,_xlpm.x=$W252))))</f>
        <v>1157</v>
      </c>
      <c r="Y252" s="11">
        <f t="shared" si="65"/>
        <v>2.5929127052722557E-3</v>
      </c>
      <c r="Z252" s="4" t="s">
        <v>5107</v>
      </c>
      <c r="AA252" s="2" cm="1">
        <f t="array" ref="AA252">SUM(_xlfn._xlws.FILTER($F$2:$F$2454,_xlfn.MAP($Z$2:$Z$2454,_xlfn.LAMBDA(_xlpm.x,_xlpm.x=$Z252))))</f>
        <v>293</v>
      </c>
      <c r="AB252" s="11">
        <f t="shared" si="66"/>
        <v>1.0238907849829351E-2</v>
      </c>
      <c r="AC252" s="11">
        <f t="shared" si="67"/>
        <v>-0.59646573859764007</v>
      </c>
      <c r="AG252" s="2"/>
      <c r="AL252" s="2"/>
      <c r="AM252" s="2"/>
    </row>
    <row r="253" spans="1:39">
      <c r="A253" s="1" t="str">
        <f t="shared" si="51"/>
        <v>~wa~ : [wɑ]</v>
      </c>
      <c r="B253" s="1">
        <f>_xlfn.LET(_xlpm.d,$G253,_xlpm.k,_xlfn.CONCAT(LEFT(TRIM(B$1),1),"*"),COUNTIF(_xlpm.d,_xlpm.k))</f>
        <v>0</v>
      </c>
      <c r="C253" s="1">
        <f>_xlfn.LET(_xlpm.d,$G253,_xlpm.k,_xlfn.CONCAT(LEFT(TRIM(C$1),1),"*"),COUNTIF(_xlpm.d,_xlpm.k))</f>
        <v>0</v>
      </c>
      <c r="D253" s="1">
        <f>_xlfn.LET(_xlpm.d,$G253,_xlpm.k,_xlfn.CONCAT(LEFT(TRIM(D$1),1),"*"),COUNTIF(_xlpm.d,_xlpm.k))</f>
        <v>0</v>
      </c>
      <c r="E253" s="1">
        <f t="shared" si="52"/>
        <v>1.0791812460476247</v>
      </c>
      <c r="F253" s="7">
        <v>11</v>
      </c>
      <c r="G253" s="9" t="s">
        <v>718</v>
      </c>
      <c r="H253" s="4" cm="1">
        <f t="array" ref="H253">F253/freq.sum.r6e</f>
        <v>8.713561470215463E-4</v>
      </c>
      <c r="I253" s="4" t="str">
        <f t="shared" si="53"/>
        <v>wɑ</v>
      </c>
      <c r="J253" s="4" t="str">
        <f t="shared" si="54"/>
        <v>wa</v>
      </c>
      <c r="K253" s="10">
        <f t="shared" si="55"/>
        <v>2</v>
      </c>
      <c r="L253" s="1">
        <f t="shared" si="56"/>
        <v>2</v>
      </c>
      <c r="M253" s="10">
        <f t="shared" si="57"/>
        <v>2</v>
      </c>
      <c r="N253" s="1" t="str">
        <f t="shared" si="58"/>
        <v>~wa~</v>
      </c>
      <c r="O253" s="1" t="str">
        <f t="shared" si="59"/>
        <v>[wɑ]</v>
      </c>
      <c r="P253" s="3" cm="1">
        <f t="array" ref="P253">SUM(_xlfn._xlws.FILTER($H$2:$H$2454,_xlfn.MAP($N$2:$N$2454,_xlfn.LAMBDA(_xlpm.x,_xlpm.x=$N253))))</f>
        <v>3.3269961977186314E-3</v>
      </c>
      <c r="Q253" s="4">
        <f t="shared" si="60"/>
        <v>0.26190476190476192</v>
      </c>
      <c r="R253" s="6" cm="1">
        <f t="array" ref="R253">SUM(_xlfn._xlws.FILTER($H$2:$H$2454,_xlfn.MAP($O$2:$O$2454,_xlfn.LAMBDA(_xlpm.x,_xlpm.x=$O253))))</f>
        <v>1.0297845373891002E-3</v>
      </c>
      <c r="S253" s="4">
        <f t="shared" si="61"/>
        <v>0.84615384615384615</v>
      </c>
      <c r="T253" s="4">
        <f t="shared" si="62"/>
        <v>0.25989274065469309</v>
      </c>
      <c r="U253" s="4">
        <f t="shared" si="63"/>
        <v>0.4</v>
      </c>
      <c r="V253" s="4">
        <f t="shared" si="64"/>
        <v>-0.50930593809106373</v>
      </c>
      <c r="W253" s="4" t="s">
        <v>5120</v>
      </c>
      <c r="X253" s="2" cm="1">
        <f t="array" ref="X253">SUM(_xlfn._xlws.FILTER($F$2:$F$2454,_xlfn.MAP($W$2:$W$2454,_xlfn.LAMBDA(_xlpm.x,_xlpm.x=$W253))))</f>
        <v>1666</v>
      </c>
      <c r="Y253" s="11">
        <f t="shared" si="65"/>
        <v>6.6026410564225691E-3</v>
      </c>
      <c r="Z253" s="4" t="s">
        <v>5105</v>
      </c>
      <c r="AA253" s="2" cm="1">
        <f t="array" ref="AA253">SUM(_xlfn._xlws.FILTER($F$2:$F$2454,_xlfn.MAP($Z$2:$Z$2454,_xlfn.LAMBDA(_xlpm.x,_xlpm.x=$Z253))))</f>
        <v>436</v>
      </c>
      <c r="AB253" s="11">
        <f t="shared" si="66"/>
        <v>2.5229357798165139E-2</v>
      </c>
      <c r="AC253" s="11">
        <f t="shared" si="67"/>
        <v>-0.58218850780218279</v>
      </c>
      <c r="AG253" s="2"/>
      <c r="AL253" s="2"/>
      <c r="AM253" s="2"/>
    </row>
    <row r="254" spans="1:39">
      <c r="A254" s="1" t="str">
        <f t="shared" si="51"/>
        <v>~ba~ : [bɑ]</v>
      </c>
      <c r="B254" s="1">
        <f>_xlfn.LET(_xlpm.d,$G254,_xlpm.k,_xlfn.CONCAT(LEFT(TRIM(B$1),1),"*"),COUNTIF(_xlpm.d,_xlpm.k))</f>
        <v>0</v>
      </c>
      <c r="C254" s="1">
        <f>_xlfn.LET(_xlpm.d,$G254,_xlpm.k,_xlfn.CONCAT(LEFT(TRIM(C$1),1),"*"),COUNTIF(_xlpm.d,_xlpm.k))</f>
        <v>0</v>
      </c>
      <c r="D254" s="1">
        <f>_xlfn.LET(_xlpm.d,$G254,_xlpm.k,_xlfn.CONCAT(LEFT(TRIM(D$1),1),"*"),COUNTIF(_xlpm.d,_xlpm.k))</f>
        <v>0</v>
      </c>
      <c r="E254" s="1">
        <f t="shared" si="52"/>
        <v>0.8450980400142567</v>
      </c>
      <c r="F254" s="7">
        <v>6</v>
      </c>
      <c r="G254" s="9" t="s">
        <v>1261</v>
      </c>
      <c r="H254" s="4" cm="1">
        <f t="array" ref="H254">F254/freq.sum.r6e</f>
        <v>4.7528517110266159E-4</v>
      </c>
      <c r="I254" s="1" t="str">
        <f t="shared" si="53"/>
        <v>bɑ</v>
      </c>
      <c r="J254" s="1" t="str">
        <f t="shared" si="54"/>
        <v>ba</v>
      </c>
      <c r="K254" s="10">
        <f t="shared" si="55"/>
        <v>2</v>
      </c>
      <c r="L254" s="1">
        <f t="shared" si="56"/>
        <v>2</v>
      </c>
      <c r="M254" s="10">
        <f t="shared" si="57"/>
        <v>2</v>
      </c>
      <c r="N254" s="1" t="str">
        <f t="shared" si="58"/>
        <v>~ba~</v>
      </c>
      <c r="O254" s="1" t="str">
        <f t="shared" si="59"/>
        <v>[bɑ]</v>
      </c>
      <c r="P254" s="3" cm="1">
        <f t="array" ref="P254">SUM(_xlfn._xlws.FILTER($H$2:$H$2454,_xlfn.MAP($N$2:$N$2454,_xlfn.LAMBDA(_xlpm.x,_xlpm.x=$N254))))</f>
        <v>4.2775665399239554E-3</v>
      </c>
      <c r="Q254" s="4">
        <f t="shared" si="60"/>
        <v>0.11111111111111109</v>
      </c>
      <c r="R254" s="6" cm="1">
        <f t="array" ref="R254">SUM(_xlfn._xlws.FILTER($H$2:$H$2454,_xlfn.MAP($O$2:$O$2454,_xlfn.LAMBDA(_xlpm.x,_xlpm.x=$O254))))</f>
        <v>1.3466413181242079E-3</v>
      </c>
      <c r="S254" s="4">
        <f t="shared" si="61"/>
        <v>0.3529411764705882</v>
      </c>
      <c r="T254" s="4">
        <f t="shared" si="62"/>
        <v>8.5994318643762488E-2</v>
      </c>
      <c r="U254" s="4">
        <f t="shared" si="63"/>
        <v>0.16901408450704222</v>
      </c>
      <c r="V254" s="4">
        <f t="shared" si="64"/>
        <v>-0.50194483844469462</v>
      </c>
      <c r="W254" s="4" t="s">
        <v>5120</v>
      </c>
      <c r="X254" s="2" cm="1">
        <f t="array" ref="X254">SUM(_xlfn._xlws.FILTER($F$2:$F$2454,_xlfn.MAP($W$2:$W$2454,_xlfn.LAMBDA(_xlpm.x,_xlpm.x=$W254))))</f>
        <v>1666</v>
      </c>
      <c r="Y254" s="11">
        <f t="shared" si="65"/>
        <v>3.6014405762304922E-3</v>
      </c>
      <c r="Z254" s="4" t="s">
        <v>5105</v>
      </c>
      <c r="AA254" s="2" cm="1">
        <f t="array" ref="AA254">SUM(_xlfn._xlws.FILTER($F$2:$F$2454,_xlfn.MAP($Z$2:$Z$2454,_xlfn.LAMBDA(_xlpm.x,_xlpm.x=$Z254))))</f>
        <v>436</v>
      </c>
      <c r="AB254" s="11">
        <f t="shared" si="66"/>
        <v>1.3761467889908258E-2</v>
      </c>
      <c r="AC254" s="11">
        <f t="shared" si="67"/>
        <v>-0.58218850780218279</v>
      </c>
      <c r="AG254" s="2"/>
      <c r="AL254" s="2"/>
      <c r="AM254" s="2"/>
    </row>
    <row r="255" spans="1:39">
      <c r="A255" s="1" t="str">
        <f t="shared" si="51"/>
        <v>~nu~ : [nyə]</v>
      </c>
      <c r="B255" s="1">
        <f>_xlfn.LET(_xlpm.d,$G255,_xlpm.k,_xlfn.CONCAT(LEFT(TRIM(B$1),1),"*"),COUNTIF(_xlpm.d,_xlpm.k))</f>
        <v>0</v>
      </c>
      <c r="C255" s="1">
        <f>_xlfn.LET(_xlpm.d,$G255,_xlpm.k,_xlfn.CONCAT(LEFT(TRIM(C$1),1),"*"),COUNTIF(_xlpm.d,_xlpm.k))</f>
        <v>0</v>
      </c>
      <c r="D255" s="1">
        <f>_xlfn.LET(_xlpm.d,$G255,_xlpm.k,_xlfn.CONCAT(LEFT(TRIM(D$1),1),"*"),COUNTIF(_xlpm.d,_xlpm.k))</f>
        <v>1</v>
      </c>
      <c r="E255" s="1">
        <f t="shared" si="52"/>
        <v>0.30102999566398114</v>
      </c>
      <c r="F255" s="7">
        <v>1</v>
      </c>
      <c r="G255" s="9" t="s">
        <v>1738</v>
      </c>
      <c r="H255" s="4" cm="1">
        <f t="array" ref="H255">F255/freq.sum.r6e</f>
        <v>7.9214195183776928E-5</v>
      </c>
      <c r="I255" s="4" t="str">
        <f t="shared" si="53"/>
        <v>nyə</v>
      </c>
      <c r="J255" s="4" t="str">
        <f t="shared" si="54"/>
        <v>nu</v>
      </c>
      <c r="K255" s="10">
        <f t="shared" si="55"/>
        <v>3</v>
      </c>
      <c r="L255" s="1">
        <f t="shared" si="56"/>
        <v>2</v>
      </c>
      <c r="M255" s="10">
        <f t="shared" si="57"/>
        <v>3</v>
      </c>
      <c r="N255" s="1" t="str">
        <f t="shared" si="58"/>
        <v>~nu~</v>
      </c>
      <c r="O255" s="1" t="str">
        <f t="shared" si="59"/>
        <v>[nyə]</v>
      </c>
      <c r="P255" s="3" cm="1">
        <f t="array" ref="P255">SUM(_xlfn._xlws.FILTER($H$2:$H$2454,_xlfn.MAP($N$2:$N$2454,_xlfn.LAMBDA(_xlpm.x,_xlpm.x=$N255))))</f>
        <v>1.5050697084917615E-3</v>
      </c>
      <c r="Q255" s="4">
        <f t="shared" si="60"/>
        <v>5.2631578947368425E-2</v>
      </c>
      <c r="R255" s="6" cm="1">
        <f t="array" ref="R255">SUM(_xlfn._xlws.FILTER($H$2:$H$2454,_xlfn.MAP($O$2:$O$2454,_xlfn.LAMBDA(_xlpm.x,_xlpm.x=$O255))))</f>
        <v>4.7528517110266159E-4</v>
      </c>
      <c r="S255" s="4">
        <f t="shared" si="61"/>
        <v>0.16666666666666666</v>
      </c>
      <c r="T255" s="4">
        <f t="shared" si="62"/>
        <v>1.6832874989961975E-2</v>
      </c>
      <c r="U255" s="4">
        <f t="shared" si="63"/>
        <v>0.08</v>
      </c>
      <c r="V255" s="4">
        <f t="shared" si="64"/>
        <v>-0.50060235056918523</v>
      </c>
      <c r="W255" s="4" t="s">
        <v>5111</v>
      </c>
      <c r="X255" s="2" cm="1">
        <f t="array" ref="X255">SUM(_xlfn._xlws.FILTER($F$2:$F$2454,_xlfn.MAP($W$2:$W$2454,_xlfn.LAMBDA(_xlpm.x,_xlpm.x=$W255))))</f>
        <v>566</v>
      </c>
      <c r="Y255" s="11">
        <f t="shared" si="65"/>
        <v>1.7667844522968198E-3</v>
      </c>
      <c r="Z255" s="4" t="s">
        <v>5101</v>
      </c>
      <c r="AA255" s="2" cm="1">
        <f t="array" ref="AA255">SUM(_xlfn._xlws.FILTER($F$2:$F$2454,_xlfn.MAP($Z$2:$Z$2454,_xlfn.LAMBDA(_xlpm.x,_xlpm.x=$Z255))))</f>
        <v>2255</v>
      </c>
      <c r="AB255" s="11">
        <f t="shared" si="66"/>
        <v>4.434589800443459E-4</v>
      </c>
      <c r="AC255" s="11">
        <f t="shared" si="67"/>
        <v>0.60033011502570788</v>
      </c>
      <c r="AG255" s="2"/>
      <c r="AL255" s="2"/>
      <c r="AM255" s="2"/>
    </row>
    <row r="256" spans="1:39">
      <c r="A256" s="1" t="str">
        <f t="shared" si="51"/>
        <v>~fi~ : [fɜ]</v>
      </c>
      <c r="B256" s="1">
        <f>_xlfn.LET(_xlpm.d,$G256,_xlpm.k,_xlfn.CONCAT(LEFT(TRIM(B$1),1),"*"),COUNTIF(_xlpm.d,_xlpm.k))</f>
        <v>0</v>
      </c>
      <c r="C256" s="1">
        <f>_xlfn.LET(_xlpm.d,$G256,_xlpm.k,_xlfn.CONCAT(LEFT(TRIM(C$1),1),"*"),COUNTIF(_xlpm.d,_xlpm.k))</f>
        <v>0</v>
      </c>
      <c r="D256" s="1">
        <f>_xlfn.LET(_xlpm.d,$G256,_xlpm.k,_xlfn.CONCAT(LEFT(TRIM(D$1),1),"*"),COUNTIF(_xlpm.d,_xlpm.k))</f>
        <v>0</v>
      </c>
      <c r="E256" s="1">
        <f t="shared" si="52"/>
        <v>0.47712125471966244</v>
      </c>
      <c r="F256" s="7">
        <v>2</v>
      </c>
      <c r="G256" s="9" t="s">
        <v>1662</v>
      </c>
      <c r="H256" s="4" cm="1">
        <f t="array" ref="H256">F256/freq.sum.r6e</f>
        <v>1.5842839036755386E-4</v>
      </c>
      <c r="I256" s="4" t="str">
        <f t="shared" si="53"/>
        <v>fɜ</v>
      </c>
      <c r="J256" s="4" t="str">
        <f t="shared" si="54"/>
        <v>fi</v>
      </c>
      <c r="K256" s="10">
        <f t="shared" si="55"/>
        <v>2</v>
      </c>
      <c r="L256" s="1">
        <f t="shared" si="56"/>
        <v>2</v>
      </c>
      <c r="M256" s="10">
        <f t="shared" si="57"/>
        <v>2</v>
      </c>
      <c r="N256" s="1" t="str">
        <f t="shared" si="58"/>
        <v>~fi~</v>
      </c>
      <c r="O256" s="1" t="str">
        <f t="shared" si="59"/>
        <v>[fɜ]</v>
      </c>
      <c r="P256" s="3" cm="1">
        <f t="array" ref="P256">SUM(_xlfn._xlws.FILTER($H$2:$H$2454,_xlfn.MAP($N$2:$N$2454,_xlfn.LAMBDA(_xlpm.x,_xlpm.x=$N256))))</f>
        <v>3.2477820025348541E-3</v>
      </c>
      <c r="Q256" s="4">
        <f t="shared" si="60"/>
        <v>4.878048780487805E-2</v>
      </c>
      <c r="R256" s="6" cm="1">
        <f t="array" ref="R256">SUM(_xlfn._xlws.FILTER($H$2:$H$2454,_xlfn.MAP($O$2:$O$2454,_xlfn.LAMBDA(_xlpm.x,_xlpm.x=$O256))))</f>
        <v>1.0297845373891E-3</v>
      </c>
      <c r="S256" s="4">
        <f t="shared" si="61"/>
        <v>0.15384615384615385</v>
      </c>
      <c r="T256" s="4">
        <f t="shared" si="62"/>
        <v>2.1278193961400484E-2</v>
      </c>
      <c r="U256" s="4">
        <f t="shared" si="63"/>
        <v>7.4074074074074084E-2</v>
      </c>
      <c r="V256" s="4">
        <f t="shared" si="64"/>
        <v>-0.49884050441289873</v>
      </c>
      <c r="W256" s="4" t="s">
        <v>5110</v>
      </c>
      <c r="X256" s="2" cm="1">
        <f t="array" ref="X256">SUM(_xlfn._xlws.FILTER($F$2:$F$2454,_xlfn.MAP($W$2:$W$2454,_xlfn.LAMBDA(_xlpm.x,_xlpm.x=$W256))))</f>
        <v>1594</v>
      </c>
      <c r="Y256" s="11">
        <f t="shared" si="65"/>
        <v>1.2547051442910915E-3</v>
      </c>
      <c r="Z256" s="4" t="s">
        <v>5112</v>
      </c>
      <c r="AA256" s="2" cm="1">
        <f t="array" ref="AA256">SUM(_xlfn._xlws.FILTER($F$2:$F$2454,_xlfn.MAP($Z$2:$Z$2454,_xlfn.LAMBDA(_xlpm.x,_xlpm.x=$Z256))))</f>
        <v>192</v>
      </c>
      <c r="AB256" s="11">
        <f t="shared" si="66"/>
        <v>1.0416666666666666E-2</v>
      </c>
      <c r="AC256" s="11">
        <f t="shared" si="67"/>
        <v>-0.91918708835654395</v>
      </c>
      <c r="AG256" s="2"/>
      <c r="AL256" s="2"/>
      <c r="AM256" s="2"/>
    </row>
    <row r="257" spans="1:39">
      <c r="A257" s="1" t="str">
        <f t="shared" si="51"/>
        <v>~ca~ : [kæ]</v>
      </c>
      <c r="B257" s="1">
        <f>_xlfn.LET(_xlpm.d,$G257,_xlpm.k,_xlfn.CONCAT(LEFT(TRIM(B$1),1),"*"),COUNTIF(_xlpm.d,_xlpm.k))</f>
        <v>0</v>
      </c>
      <c r="C257" s="1">
        <f>_xlfn.LET(_xlpm.d,$G257,_xlpm.k,_xlfn.CONCAT(LEFT(TRIM(C$1),1),"*"),COUNTIF(_xlpm.d,_xlpm.k))</f>
        <v>0</v>
      </c>
      <c r="D257" s="1">
        <f>_xlfn.LET(_xlpm.d,$G257,_xlpm.k,_xlfn.CONCAT(LEFT(TRIM(D$1),1),"*"),COUNTIF(_xlpm.d,_xlpm.k))</f>
        <v>0</v>
      </c>
      <c r="E257" s="1">
        <f t="shared" si="52"/>
        <v>1.4771212547196624</v>
      </c>
      <c r="F257" s="7">
        <v>29</v>
      </c>
      <c r="G257" s="9" t="s">
        <v>109</v>
      </c>
      <c r="H257" s="4" cm="1">
        <f t="array" ref="H257">F257/freq.sum.r6e</f>
        <v>2.297211660329531E-3</v>
      </c>
      <c r="I257" s="4" t="str">
        <f t="shared" si="53"/>
        <v>kæ</v>
      </c>
      <c r="J257" s="4" t="str">
        <f t="shared" si="54"/>
        <v>ca</v>
      </c>
      <c r="K257" s="10">
        <f t="shared" si="55"/>
        <v>2</v>
      </c>
      <c r="L257" s="1">
        <f t="shared" si="56"/>
        <v>2</v>
      </c>
      <c r="M257" s="10">
        <f t="shared" si="57"/>
        <v>2</v>
      </c>
      <c r="N257" s="1" t="str">
        <f t="shared" si="58"/>
        <v>~ca~</v>
      </c>
      <c r="O257" s="1" t="str">
        <f t="shared" si="59"/>
        <v>[kæ]</v>
      </c>
      <c r="P257" s="3" cm="1">
        <f t="array" ref="P257">SUM(_xlfn._xlws.FILTER($H$2:$H$2454,_xlfn.MAP($N$2:$N$2454,_xlfn.LAMBDA(_xlpm.x,_xlpm.x=$N257))))</f>
        <v>8.2382762991127997E-3</v>
      </c>
      <c r="Q257" s="4">
        <f t="shared" si="60"/>
        <v>0.27884615384615391</v>
      </c>
      <c r="R257" s="6" cm="1">
        <f t="array" ref="R257">SUM(_xlfn._xlws.FILTER($H$2:$H$2454,_xlfn.MAP($O$2:$O$2454,_xlfn.LAMBDA(_xlpm.x,_xlpm.x=$O257))))</f>
        <v>2.6140684410646386E-3</v>
      </c>
      <c r="S257" s="4">
        <f t="shared" si="61"/>
        <v>0.8787878787878789</v>
      </c>
      <c r="T257" s="4">
        <f t="shared" si="62"/>
        <v>0.37649857933429492</v>
      </c>
      <c r="U257" s="4">
        <f t="shared" si="63"/>
        <v>0.42335766423357674</v>
      </c>
      <c r="V257" s="4">
        <f t="shared" si="64"/>
        <v>-0.49851939942089285</v>
      </c>
      <c r="W257" s="4" t="s">
        <v>5120</v>
      </c>
      <c r="X257" s="2" cm="1">
        <f t="array" ref="X257">SUM(_xlfn._xlws.FILTER($F$2:$F$2454,_xlfn.MAP($W$2:$W$2454,_xlfn.LAMBDA(_xlpm.x,_xlpm.x=$W257))))</f>
        <v>1666</v>
      </c>
      <c r="Y257" s="11">
        <f t="shared" si="65"/>
        <v>1.7406962785114045E-2</v>
      </c>
      <c r="Z257" s="4" t="s">
        <v>5103</v>
      </c>
      <c r="AA257" s="2" cm="1">
        <f t="array" ref="AA257">SUM(_xlfn._xlws.FILTER($F$2:$F$2454,_xlfn.MAP($Z$2:$Z$2454,_xlfn.LAMBDA(_xlpm.x,_xlpm.x=$Z257))))</f>
        <v>514</v>
      </c>
      <c r="AB257" s="11">
        <f t="shared" si="66"/>
        <v>5.642023346303502E-2</v>
      </c>
      <c r="AC257" s="11">
        <f t="shared" si="67"/>
        <v>-0.51071187807549301</v>
      </c>
      <c r="AG257" s="2"/>
      <c r="AL257" s="2"/>
      <c r="AM257" s="2"/>
    </row>
    <row r="258" spans="1:39">
      <c r="A258" s="1" t="str">
        <f t="shared" ref="A258:A321" si="68">_xlfn.LET(_xlpm.sep," : ",CONCATENATE(N258,_xlpm.sep,O258))</f>
        <v>~ne~ : [nɛ]</v>
      </c>
      <c r="B258" s="1">
        <f>_xlfn.LET(_xlpm.d,$G258,_xlpm.k,_xlfn.CONCAT(LEFT(TRIM(B$1),1),"*"),COUNTIF(_xlpm.d,_xlpm.k))</f>
        <v>0</v>
      </c>
      <c r="C258" s="1">
        <f>_xlfn.LET(_xlpm.d,$G258,_xlpm.k,_xlfn.CONCAT(LEFT(TRIM(C$1),1),"*"),COUNTIF(_xlpm.d,_xlpm.k))</f>
        <v>0</v>
      </c>
      <c r="D258" s="1">
        <f>_xlfn.LET(_xlpm.d,$G258,_xlpm.k,_xlfn.CONCAT(LEFT(TRIM(D$1),1),"*"),COUNTIF(_xlpm.d,_xlpm.k))</f>
        <v>1</v>
      </c>
      <c r="E258" s="1">
        <f t="shared" ref="E258:E321" si="69">LOG(F258+1,10)</f>
        <v>1.3802112417116059</v>
      </c>
      <c r="F258" s="7">
        <v>23</v>
      </c>
      <c r="G258" s="9" t="s">
        <v>785</v>
      </c>
      <c r="H258" s="4" cm="1">
        <f t="array" ref="H258">F258/freq.sum.r6e</f>
        <v>1.8219264892268695E-3</v>
      </c>
      <c r="I258" s="4" t="str">
        <f t="shared" ref="I258:I321" si="70">_xlfn.LET(_xlpm.sep,":",_xlpm.w,$G258,LEFT(_xlpm.w,FIND(_xlpm.sep,_xlpm.w)-1))</f>
        <v>nɛ</v>
      </c>
      <c r="J258" s="4" t="str">
        <f t="shared" ref="J258:J321" si="71">_xlfn.LET(_xlpm.sep,":",_xlpm.w,$G258,RIGHT(_xlpm.w,LEN(_xlpm.w)-FIND(_xlpm.sep,_xlpm.w)))</f>
        <v>ne</v>
      </c>
      <c r="K258" s="10">
        <f t="shared" ref="K258:K321" si="72">_xlfn.LET(_xlpm.w,I258,LEN(_xlpm.w))</f>
        <v>2</v>
      </c>
      <c r="L258" s="1">
        <f t="shared" ref="L258:L321" si="73">_xlfn.LET(_xlpm.w,J258,LEN(_xlpm.w))</f>
        <v>2</v>
      </c>
      <c r="M258" s="10">
        <f t="shared" ref="M258:M321" si="74">_xlfn.LET(_xlpm.a,K258,_xlpm.b,L258,MAX(_xlpm.a,_xlpm.b))</f>
        <v>2</v>
      </c>
      <c r="N258" s="1" t="str">
        <f t="shared" ref="N258:N321" si="75">_xlfn.LET(_xlpm.sep,":",_xlpm.w,$G258,_xlfn.CONCAT("~",RIGHT(_xlpm.w,LEN(_xlpm.w)-FIND(_xlpm.sep,_xlpm.w)),"~"))</f>
        <v>~ne~</v>
      </c>
      <c r="O258" s="1" t="str">
        <f t="shared" ref="O258:O321" si="76">_xlfn.LET(_xlpm.sep,":",_xlpm.w,$G258,_xlfn.CONCAT("[",LEFT(_xlpm.w,FIND(_xlpm.sep,_xlpm.w)-1),"]"))</f>
        <v>[nɛ]</v>
      </c>
      <c r="P258" s="3" cm="1">
        <f t="array" ref="P258">SUM(_xlfn._xlws.FILTER($H$2:$H$2454,_xlfn.MAP($N$2:$N$2454,_xlfn.LAMBDA(_xlpm.x,_xlpm.x=$N258))))</f>
        <v>8.7135614702154619E-3</v>
      </c>
      <c r="Q258" s="4">
        <f t="shared" ref="Q258:Q321" si="77">$H258/P258</f>
        <v>0.20909090909090911</v>
      </c>
      <c r="R258" s="6" cm="1">
        <f t="array" ref="R258">SUM(_xlfn._xlws.FILTER($H$2:$H$2454,_xlfn.MAP($O$2:$O$2454,_xlfn.LAMBDA(_xlpm.x,_xlpm.x=$O258))))</f>
        <v>2.7724968314321924E-3</v>
      </c>
      <c r="S258" s="4">
        <f t="shared" ref="S258:S321" si="78">$H258/R258</f>
        <v>0.65714285714285725</v>
      </c>
      <c r="T258" s="4">
        <f t="shared" ref="T258:T321" si="79">_xlfn.LET(_xlpm.freq,F258,_xlpm.size,M258+1,_xlpm.F,U258,LOG(1+_xlpm.freq)*LOG(1+_xlpm.size)*_xlpm.F)</f>
        <v>0.26361805888220485</v>
      </c>
      <c r="U258" s="4">
        <f t="shared" ref="U258:U321" si="80">_xlfn.LET(_xlpm.a,S258,_xlpm.b,Q258,2*_xlpm.a*_xlpm.b/(_xlpm.a+_xlpm.b))</f>
        <v>0.31724137931034485</v>
      </c>
      <c r="V258" s="4">
        <f t="shared" ref="V258:V321" si="81">_xlfn.LET(_xlpm.p,Q258,_xlpm.q,S258,LOG(_xlpm.p/_xlpm.q))</f>
        <v>-0.49732464080794941</v>
      </c>
      <c r="W258" s="4" t="s">
        <v>5121</v>
      </c>
      <c r="X258" s="2" cm="1">
        <f t="array" ref="X258">SUM(_xlfn._xlws.FILTER($F$2:$F$2454,_xlfn.MAP($W$2:$W$2454,_xlfn.LAMBDA(_xlpm.x,_xlpm.x=$W258))))</f>
        <v>2896</v>
      </c>
      <c r="Y258" s="11">
        <f t="shared" ref="Y258:Y321" si="82">$F258/X258</f>
        <v>7.9419889502762436E-3</v>
      </c>
      <c r="Z258" s="4" t="s">
        <v>5104</v>
      </c>
      <c r="AA258" s="2" cm="1">
        <f t="array" ref="AA258">SUM(_xlfn._xlws.FILTER($F$2:$F$2454,_xlfn.MAP($Z$2:$Z$2454,_xlfn.LAMBDA(_xlpm.x,_xlpm.x=$Z258))))</f>
        <v>883</v>
      </c>
      <c r="AB258" s="11">
        <f t="shared" ref="AB258:AB321" si="83">$F258/AA258</f>
        <v>2.6047565118912798E-2</v>
      </c>
      <c r="AC258" s="11">
        <f t="shared" ref="AC258:AC321" si="84">_xlfn.LET(_xlpm.a,Y258,_xlpm.b,AB258,LOG(_xlpm.a/_xlpm.b))</f>
        <v>-0.51583785394754067</v>
      </c>
      <c r="AG258" s="2"/>
      <c r="AL258" s="2"/>
      <c r="AM258" s="2"/>
    </row>
    <row r="259" spans="1:39">
      <c r="A259" s="1" t="str">
        <f t="shared" si="68"/>
        <v>~te~ : [tɛ]</v>
      </c>
      <c r="B259" s="1">
        <f>_xlfn.LET(_xlpm.d,$G259,_xlpm.k,_xlfn.CONCAT(LEFT(TRIM(B$1),1),"*"),COUNTIF(_xlpm.d,_xlpm.k))</f>
        <v>0</v>
      </c>
      <c r="C259" s="1">
        <f>_xlfn.LET(_xlpm.d,$G259,_xlpm.k,_xlfn.CONCAT(LEFT(TRIM(C$1),1),"*"),COUNTIF(_xlpm.d,_xlpm.k))</f>
        <v>0</v>
      </c>
      <c r="D259" s="1">
        <f>_xlfn.LET(_xlpm.d,$G259,_xlpm.k,_xlfn.CONCAT(LEFT(TRIM(D$1),1),"*"),COUNTIF(_xlpm.d,_xlpm.k))</f>
        <v>0</v>
      </c>
      <c r="E259" s="1">
        <f t="shared" si="69"/>
        <v>1.6232492903979003</v>
      </c>
      <c r="F259" s="7">
        <v>41</v>
      </c>
      <c r="G259" s="9" t="s">
        <v>509</v>
      </c>
      <c r="H259" s="4" cm="1">
        <f t="array" ref="H259">F259/freq.sum.r6e</f>
        <v>3.2477820025348541E-3</v>
      </c>
      <c r="I259" s="4" t="str">
        <f t="shared" si="70"/>
        <v>tɛ</v>
      </c>
      <c r="J259" s="4" t="str">
        <f t="shared" si="71"/>
        <v>te</v>
      </c>
      <c r="K259" s="10">
        <f t="shared" si="72"/>
        <v>2</v>
      </c>
      <c r="L259" s="1">
        <f t="shared" si="73"/>
        <v>2</v>
      </c>
      <c r="M259" s="10">
        <f t="shared" si="74"/>
        <v>2</v>
      </c>
      <c r="N259" s="1" t="str">
        <f t="shared" si="75"/>
        <v>~te~</v>
      </c>
      <c r="O259" s="1" t="str">
        <f t="shared" si="76"/>
        <v>[tɛ]</v>
      </c>
      <c r="P259" s="3" cm="1">
        <f t="array" ref="P259">SUM(_xlfn._xlws.FILTER($H$2:$H$2454,_xlfn.MAP($N$2:$N$2454,_xlfn.LAMBDA(_xlpm.x,_xlpm.x=$N259))))</f>
        <v>1.2436628643852978E-2</v>
      </c>
      <c r="Q259" s="4">
        <f t="shared" si="77"/>
        <v>0.26114649681528662</v>
      </c>
      <c r="R259" s="6" cm="1">
        <f t="array" ref="R259">SUM(_xlfn._xlws.FILTER($H$2:$H$2454,_xlfn.MAP($O$2:$O$2454,_xlfn.LAMBDA(_xlpm.x,_xlpm.x=$O259))))</f>
        <v>3.960709759188847E-3</v>
      </c>
      <c r="S259" s="4">
        <f t="shared" si="78"/>
        <v>0.82</v>
      </c>
      <c r="T259" s="4">
        <f t="shared" si="79"/>
        <v>0.38714040194882438</v>
      </c>
      <c r="U259" s="4">
        <f t="shared" si="80"/>
        <v>0.39613526570048307</v>
      </c>
      <c r="V259" s="4">
        <f t="shared" si="81"/>
        <v>-0.49692964807321488</v>
      </c>
      <c r="W259" s="4" t="s">
        <v>5121</v>
      </c>
      <c r="X259" s="2" cm="1">
        <f t="array" ref="X259">SUM(_xlfn._xlws.FILTER($F$2:$F$2454,_xlfn.MAP($W$2:$W$2454,_xlfn.LAMBDA(_xlpm.x,_xlpm.x=$W259))))</f>
        <v>2896</v>
      </c>
      <c r="Y259" s="11">
        <f t="shared" si="82"/>
        <v>1.4157458563535912E-2</v>
      </c>
      <c r="Z259" s="4" t="s">
        <v>5104</v>
      </c>
      <c r="AA259" s="2" cm="1">
        <f t="array" ref="AA259">SUM(_xlfn._xlws.FILTER($F$2:$F$2454,_xlfn.MAP($Z$2:$Z$2454,_xlfn.LAMBDA(_xlpm.x,_xlpm.x=$Z259))))</f>
        <v>883</v>
      </c>
      <c r="AB259" s="11">
        <f t="shared" si="83"/>
        <v>4.6432616081540201E-2</v>
      </c>
      <c r="AC259" s="11">
        <f t="shared" si="84"/>
        <v>-0.51583785394754067</v>
      </c>
      <c r="AG259" s="2"/>
      <c r="AL259" s="2"/>
      <c r="AM259" s="2"/>
    </row>
    <row r="260" spans="1:39">
      <c r="A260" s="1" t="str">
        <f t="shared" si="68"/>
        <v>~de~ : [də]</v>
      </c>
      <c r="B260" s="1">
        <f>_xlfn.LET(_xlpm.d,$G260,_xlpm.k,_xlfn.CONCAT(LEFT(TRIM(B$1),1),"*"),COUNTIF(_xlpm.d,_xlpm.k))</f>
        <v>0</v>
      </c>
      <c r="C260" s="1">
        <f>_xlfn.LET(_xlpm.d,$G260,_xlpm.k,_xlfn.CONCAT(LEFT(TRIM(C$1),1),"*"),COUNTIF(_xlpm.d,_xlpm.k))</f>
        <v>0</v>
      </c>
      <c r="D260" s="1">
        <f>_xlfn.LET(_xlpm.d,$G260,_xlpm.k,_xlfn.CONCAT(LEFT(TRIM(D$1),1),"*"),COUNTIF(_xlpm.d,_xlpm.k))</f>
        <v>0</v>
      </c>
      <c r="E260" s="1">
        <f t="shared" si="69"/>
        <v>1.447158031342219</v>
      </c>
      <c r="F260" s="7">
        <v>27</v>
      </c>
      <c r="G260" s="9" t="s">
        <v>795</v>
      </c>
      <c r="H260" s="4" cm="1">
        <f t="array" ref="H260">F260/freq.sum.r6e</f>
        <v>2.1387832699619773E-3</v>
      </c>
      <c r="I260" s="4" t="str">
        <f t="shared" si="70"/>
        <v>də</v>
      </c>
      <c r="J260" s="4" t="str">
        <f t="shared" si="71"/>
        <v>de</v>
      </c>
      <c r="K260" s="10">
        <f t="shared" si="72"/>
        <v>2</v>
      </c>
      <c r="L260" s="1">
        <f t="shared" si="73"/>
        <v>2</v>
      </c>
      <c r="M260" s="10">
        <f t="shared" si="74"/>
        <v>2</v>
      </c>
      <c r="N260" s="1" t="str">
        <f t="shared" si="75"/>
        <v>~de~</v>
      </c>
      <c r="O260" s="1" t="str">
        <f t="shared" si="76"/>
        <v>[də]</v>
      </c>
      <c r="P260" s="3" cm="1">
        <f t="array" ref="P260">SUM(_xlfn._xlws.FILTER($H$2:$H$2454,_xlfn.MAP($N$2:$N$2454,_xlfn.LAMBDA(_xlpm.x,_xlpm.x=$N260))))</f>
        <v>1.2674271229404309E-2</v>
      </c>
      <c r="Q260" s="4">
        <f t="shared" si="77"/>
        <v>0.16875000000000001</v>
      </c>
      <c r="R260" s="6" cm="1">
        <f t="array" ref="R260">SUM(_xlfn._xlws.FILTER($H$2:$H$2454,_xlfn.MAP($O$2:$O$2454,_xlfn.LAMBDA(_xlpm.x,_xlpm.x=$O260))))</f>
        <v>4.0399239543726234E-3</v>
      </c>
      <c r="S260" s="4">
        <f t="shared" si="78"/>
        <v>0.52941176470588236</v>
      </c>
      <c r="T260" s="4">
        <f t="shared" si="79"/>
        <v>0.2229805753422025</v>
      </c>
      <c r="U260" s="4">
        <f t="shared" si="80"/>
        <v>0.25592417061611372</v>
      </c>
      <c r="V260" s="4">
        <f t="shared" si="81"/>
        <v>-0.49654980655798836</v>
      </c>
      <c r="W260" s="4" t="s">
        <v>5121</v>
      </c>
      <c r="X260" s="2" cm="1">
        <f t="array" ref="X260">SUM(_xlfn._xlws.FILTER($F$2:$F$2454,_xlfn.MAP($W$2:$W$2454,_xlfn.LAMBDA(_xlpm.x,_xlpm.x=$W260))))</f>
        <v>2896</v>
      </c>
      <c r="Y260" s="11">
        <f t="shared" si="82"/>
        <v>9.3232044198895032E-3</v>
      </c>
      <c r="Z260" s="4" t="s">
        <v>5101</v>
      </c>
      <c r="AA260" s="2" cm="1">
        <f t="array" ref="AA260">SUM(_xlfn._xlws.FILTER($F$2:$F$2454,_xlfn.MAP($Z$2:$Z$2454,_xlfn.LAMBDA(_xlpm.x,_xlpm.x=$Z260))))</f>
        <v>2255</v>
      </c>
      <c r="AB260" s="11">
        <f t="shared" si="83"/>
        <v>1.197339246119734E-2</v>
      </c>
      <c r="AC260" s="11">
        <f t="shared" si="84"/>
        <v>-0.10865201131112999</v>
      </c>
      <c r="AG260" s="2"/>
      <c r="AL260" s="2"/>
      <c r="AM260" s="2"/>
    </row>
    <row r="261" spans="1:39">
      <c r="A261" s="1" t="str">
        <f t="shared" si="68"/>
        <v>~hu~ : [hɜ]</v>
      </c>
      <c r="B261" s="1">
        <f>_xlfn.LET(_xlpm.d,$G261,_xlpm.k,_xlfn.CONCAT(LEFT(TRIM(B$1),1),"*"),COUNTIF(_xlpm.d,_xlpm.k))</f>
        <v>0</v>
      </c>
      <c r="C261" s="1">
        <f>_xlfn.LET(_xlpm.d,$G261,_xlpm.k,_xlfn.CONCAT(LEFT(TRIM(C$1),1),"*"),COUNTIF(_xlpm.d,_xlpm.k))</f>
        <v>0</v>
      </c>
      <c r="D261" s="1">
        <f>_xlfn.LET(_xlpm.d,$G261,_xlpm.k,_xlfn.CONCAT(LEFT(TRIM(D$1),1),"*"),COUNTIF(_xlpm.d,_xlpm.k))</f>
        <v>0</v>
      </c>
      <c r="E261" s="1">
        <f t="shared" si="69"/>
        <v>0.60205999132796229</v>
      </c>
      <c r="F261" s="7">
        <v>3</v>
      </c>
      <c r="G261" s="9" t="s">
        <v>1379</v>
      </c>
      <c r="H261" s="4" cm="1">
        <f t="array" ref="H261">F261/freq.sum.r6e</f>
        <v>2.376425855513308E-4</v>
      </c>
      <c r="I261" s="4" t="str">
        <f t="shared" si="70"/>
        <v>hɜ</v>
      </c>
      <c r="J261" s="4" t="str">
        <f t="shared" si="71"/>
        <v>hu</v>
      </c>
      <c r="K261" s="10">
        <f t="shared" si="72"/>
        <v>2</v>
      </c>
      <c r="L261" s="1">
        <f t="shared" si="73"/>
        <v>2</v>
      </c>
      <c r="M261" s="10">
        <f t="shared" si="74"/>
        <v>2</v>
      </c>
      <c r="N261" s="1" t="str">
        <f t="shared" si="75"/>
        <v>~hu~</v>
      </c>
      <c r="O261" s="1" t="str">
        <f t="shared" si="76"/>
        <v>[hɜ]</v>
      </c>
      <c r="P261" s="3" cm="1">
        <f t="array" ref="P261">SUM(_xlfn._xlws.FILTER($H$2:$H$2454,_xlfn.MAP($N$2:$N$2454,_xlfn.LAMBDA(_xlpm.x,_xlpm.x=$N261))))</f>
        <v>1.9803548795944235E-3</v>
      </c>
      <c r="Q261" s="4">
        <f t="shared" si="77"/>
        <v>0.12</v>
      </c>
      <c r="R261" s="6" cm="1">
        <f t="array" ref="R261">SUM(_xlfn._xlws.FILTER($H$2:$H$2454,_xlfn.MAP($O$2:$O$2454,_xlfn.LAMBDA(_xlpm.x,_xlpm.x=$O261))))</f>
        <v>6.3371356147021531E-4</v>
      </c>
      <c r="S261" s="4">
        <f t="shared" si="78"/>
        <v>0.37500000000000011</v>
      </c>
      <c r="T261" s="4">
        <f t="shared" si="79"/>
        <v>6.5904769665059301E-2</v>
      </c>
      <c r="U261" s="4">
        <f t="shared" si="80"/>
        <v>0.18181818181818182</v>
      </c>
      <c r="V261" s="4">
        <f t="shared" si="81"/>
        <v>-0.49485002168009418</v>
      </c>
      <c r="W261" s="4" t="s">
        <v>5111</v>
      </c>
      <c r="X261" s="2" cm="1">
        <f t="array" ref="X261">SUM(_xlfn._xlws.FILTER($F$2:$F$2454,_xlfn.MAP($W$2:$W$2454,_xlfn.LAMBDA(_xlpm.x,_xlpm.x=$W261))))</f>
        <v>566</v>
      </c>
      <c r="Y261" s="11">
        <f t="shared" si="82"/>
        <v>5.3003533568904597E-3</v>
      </c>
      <c r="Z261" s="4" t="s">
        <v>5112</v>
      </c>
      <c r="AA261" s="2" cm="1">
        <f t="array" ref="AA261">SUM(_xlfn._xlws.FILTER($F$2:$F$2454,_xlfn.MAP($Z$2:$Z$2454,_xlfn.LAMBDA(_xlpm.x,_xlpm.x=$Z261))))</f>
        <v>192</v>
      </c>
      <c r="AB261" s="11">
        <f t="shared" si="83"/>
        <v>1.5625E-2</v>
      </c>
      <c r="AC261" s="11">
        <f t="shared" si="84"/>
        <v>-0.46951520248472178</v>
      </c>
      <c r="AG261" s="2"/>
      <c r="AL261" s="2"/>
      <c r="AM261" s="2"/>
    </row>
    <row r="262" spans="1:39">
      <c r="A262" s="1" t="str">
        <f t="shared" si="68"/>
        <v>~li~ : [laɪ]</v>
      </c>
      <c r="B262" s="1">
        <f>_xlfn.LET(_xlpm.d,$G262,_xlpm.k,_xlfn.CONCAT(LEFT(TRIM(B$1),1),"*"),COUNTIF(_xlpm.d,_xlpm.k))</f>
        <v>0</v>
      </c>
      <c r="C262" s="1">
        <f>_xlfn.LET(_xlpm.d,$G262,_xlpm.k,_xlfn.CONCAT(LEFT(TRIM(C$1),1),"*"),COUNTIF(_xlpm.d,_xlpm.k))</f>
        <v>0</v>
      </c>
      <c r="D262" s="1">
        <f>_xlfn.LET(_xlpm.d,$G262,_xlpm.k,_xlfn.CONCAT(LEFT(TRIM(D$1),1),"*"),COUNTIF(_xlpm.d,_xlpm.k))</f>
        <v>0</v>
      </c>
      <c r="E262" s="1">
        <f t="shared" si="69"/>
        <v>1.5051499783199058</v>
      </c>
      <c r="F262" s="7">
        <v>31</v>
      </c>
      <c r="G262" s="9" t="s">
        <v>655</v>
      </c>
      <c r="H262" s="4" cm="1">
        <f t="array" ref="H262">F262/freq.sum.r6e</f>
        <v>2.4556400506970848E-3</v>
      </c>
      <c r="I262" s="4" t="str">
        <f t="shared" si="70"/>
        <v>laɪ</v>
      </c>
      <c r="J262" s="4" t="str">
        <f t="shared" si="71"/>
        <v>li</v>
      </c>
      <c r="K262" s="10">
        <f t="shared" si="72"/>
        <v>3</v>
      </c>
      <c r="L262" s="1">
        <f t="shared" si="73"/>
        <v>2</v>
      </c>
      <c r="M262" s="10">
        <f t="shared" si="74"/>
        <v>3</v>
      </c>
      <c r="N262" s="1" t="str">
        <f t="shared" si="75"/>
        <v>~li~</v>
      </c>
      <c r="O262" s="1" t="str">
        <f t="shared" si="76"/>
        <v>[laɪ]</v>
      </c>
      <c r="P262" s="3" cm="1">
        <f t="array" ref="P262">SUM(_xlfn._xlws.FILTER($H$2:$H$2454,_xlfn.MAP($N$2:$N$2454,_xlfn.LAMBDA(_xlpm.x,_xlpm.x=$N262))))</f>
        <v>8.8719898605830166E-3</v>
      </c>
      <c r="Q262" s="4">
        <f t="shared" si="77"/>
        <v>0.27678571428571425</v>
      </c>
      <c r="R262" s="6" cm="1">
        <f t="array" ref="R262">SUM(_xlfn._xlws.FILTER($H$2:$H$2454,_xlfn.MAP($O$2:$O$2454,_xlfn.LAMBDA(_xlpm.x,_xlpm.x=$O262))))</f>
        <v>2.8517110266159692E-3</v>
      </c>
      <c r="S262" s="4">
        <f t="shared" si="78"/>
        <v>0.86111111111111116</v>
      </c>
      <c r="T262" s="4">
        <f t="shared" si="79"/>
        <v>0.44072561206826116</v>
      </c>
      <c r="U262" s="4">
        <f t="shared" si="80"/>
        <v>0.41891891891891891</v>
      </c>
      <c r="V262" s="4">
        <f t="shared" si="81"/>
        <v>-0.49291552190289445</v>
      </c>
      <c r="W262" s="4" t="s">
        <v>5110</v>
      </c>
      <c r="X262" s="2" cm="1">
        <f t="array" ref="X262">SUM(_xlfn._xlws.FILTER($F$2:$F$2454,_xlfn.MAP($W$2:$W$2454,_xlfn.LAMBDA(_xlpm.x,_xlpm.x=$W262))))</f>
        <v>1594</v>
      </c>
      <c r="Y262" s="11">
        <f t="shared" si="82"/>
        <v>1.944792973651192E-2</v>
      </c>
      <c r="Z262" s="4" t="s">
        <v>5106</v>
      </c>
      <c r="AA262" s="2" cm="1">
        <f t="array" ref="AA262">SUM(_xlfn._xlws.FILTER($F$2:$F$2454,_xlfn.MAP($Z$2:$Z$2454,_xlfn.LAMBDA(_xlpm.x,_xlpm.x=$Z262))))</f>
        <v>397</v>
      </c>
      <c r="AB262" s="11">
        <f t="shared" si="83"/>
        <v>7.8085642317380355E-2</v>
      </c>
      <c r="AC262" s="11">
        <f t="shared" si="84"/>
        <v>-0.60369781029697844</v>
      </c>
      <c r="AG262" s="2"/>
      <c r="AL262" s="2"/>
      <c r="AM262" s="2"/>
    </row>
    <row r="263" spans="1:39">
      <c r="A263" s="1" t="str">
        <f t="shared" si="68"/>
        <v>~tu~ : [tu]</v>
      </c>
      <c r="B263" s="1">
        <f>_xlfn.LET(_xlpm.d,$G263,_xlpm.k,_xlfn.CONCAT(LEFT(TRIM(B$1),1),"*"),COUNTIF(_xlpm.d,_xlpm.k))</f>
        <v>0</v>
      </c>
      <c r="C263" s="1">
        <f>_xlfn.LET(_xlpm.d,$G263,_xlpm.k,_xlfn.CONCAT(LEFT(TRIM(C$1),1),"*"),COUNTIF(_xlpm.d,_xlpm.k))</f>
        <v>0</v>
      </c>
      <c r="D263" s="1">
        <f>_xlfn.LET(_xlpm.d,$G263,_xlpm.k,_xlfn.CONCAT(LEFT(TRIM(D$1),1),"*"),COUNTIF(_xlpm.d,_xlpm.k))</f>
        <v>0</v>
      </c>
      <c r="E263" s="1">
        <f t="shared" si="69"/>
        <v>0.60205999132796229</v>
      </c>
      <c r="F263" s="7">
        <v>3</v>
      </c>
      <c r="G263" s="9" t="s">
        <v>299</v>
      </c>
      <c r="H263" s="4" cm="1">
        <f t="array" ref="H263">F263/freq.sum.r6e</f>
        <v>2.376425855513308E-4</v>
      </c>
      <c r="I263" s="4" t="str">
        <f t="shared" si="70"/>
        <v>tu</v>
      </c>
      <c r="J263" s="4" t="str">
        <f t="shared" si="71"/>
        <v>tu</v>
      </c>
      <c r="K263" s="10">
        <f t="shared" si="72"/>
        <v>2</v>
      </c>
      <c r="L263" s="1">
        <f t="shared" si="73"/>
        <v>2</v>
      </c>
      <c r="M263" s="10">
        <f t="shared" si="74"/>
        <v>2</v>
      </c>
      <c r="N263" s="1" t="str">
        <f t="shared" si="75"/>
        <v>~tu~</v>
      </c>
      <c r="O263" s="1" t="str">
        <f t="shared" si="76"/>
        <v>[tu]</v>
      </c>
      <c r="P263" s="3" cm="1">
        <f t="array" ref="P263">SUM(_xlfn._xlws.FILTER($H$2:$H$2454,_xlfn.MAP($N$2:$N$2454,_xlfn.LAMBDA(_xlpm.x,_xlpm.x=$N263))))</f>
        <v>2.4556400506970844E-3</v>
      </c>
      <c r="Q263" s="4">
        <f t="shared" si="77"/>
        <v>9.6774193548387122E-2</v>
      </c>
      <c r="R263" s="6" cm="1">
        <f t="array" ref="R263">SUM(_xlfn._xlws.FILTER($H$2:$H$2454,_xlfn.MAP($O$2:$O$2454,_xlfn.LAMBDA(_xlpm.x,_xlpm.x=$O263))))</f>
        <v>7.9214195183776931E-4</v>
      </c>
      <c r="S263" s="4">
        <f t="shared" si="78"/>
        <v>0.3</v>
      </c>
      <c r="T263" s="4">
        <f t="shared" si="79"/>
        <v>5.304530241334042E-2</v>
      </c>
      <c r="U263" s="4">
        <f t="shared" si="80"/>
        <v>0.14634146341463417</v>
      </c>
      <c r="V263" s="4">
        <f t="shared" si="81"/>
        <v>-0.49136169383427253</v>
      </c>
      <c r="W263" s="4" t="s">
        <v>5111</v>
      </c>
      <c r="X263" s="2" cm="1">
        <f t="array" ref="X263">SUM(_xlfn._xlws.FILTER($F$2:$F$2454,_xlfn.MAP($W$2:$W$2454,_xlfn.LAMBDA(_xlpm.x,_xlpm.x=$W263))))</f>
        <v>566</v>
      </c>
      <c r="Y263" s="11">
        <f t="shared" si="82"/>
        <v>5.3003533568904597E-3</v>
      </c>
      <c r="Z263" s="4" t="s">
        <v>5111</v>
      </c>
      <c r="AA263" s="2" cm="1">
        <f t="array" ref="AA263">SUM(_xlfn._xlws.FILTER($F$2:$F$2454,_xlfn.MAP($Z$2:$Z$2454,_xlfn.LAMBDA(_xlpm.x,_xlpm.x=$Z263))))</f>
        <v>254</v>
      </c>
      <c r="AB263" s="11">
        <f t="shared" si="83"/>
        <v>1.1811023622047244E-2</v>
      </c>
      <c r="AC263" s="11">
        <f t="shared" si="84"/>
        <v>-0.34798271456833335</v>
      </c>
      <c r="AG263" s="2"/>
      <c r="AL263" s="2"/>
      <c r="AM263" s="2"/>
    </row>
    <row r="264" spans="1:39">
      <c r="A264" s="1" t="str">
        <f t="shared" si="68"/>
        <v>~ge~ : [dʒə]</v>
      </c>
      <c r="B264" s="1">
        <f>_xlfn.LET(_xlpm.d,$G264,_xlpm.k,_xlfn.CONCAT(LEFT(TRIM(B$1),1),"*"),COUNTIF(_xlpm.d,_xlpm.k))</f>
        <v>0</v>
      </c>
      <c r="C264" s="1">
        <f>_xlfn.LET(_xlpm.d,$G264,_xlpm.k,_xlfn.CONCAT(LEFT(TRIM(C$1),1),"*"),COUNTIF(_xlpm.d,_xlpm.k))</f>
        <v>0</v>
      </c>
      <c r="D264" s="1">
        <f>_xlfn.LET(_xlpm.d,$G264,_xlpm.k,_xlfn.CONCAT(LEFT(TRIM(D$1),1),"*"),COUNTIF(_xlpm.d,_xlpm.k))</f>
        <v>0</v>
      </c>
      <c r="E264" s="1">
        <f t="shared" si="69"/>
        <v>0.77815125038364352</v>
      </c>
      <c r="F264" s="7">
        <v>5</v>
      </c>
      <c r="G264" s="9" t="s">
        <v>1434</v>
      </c>
      <c r="H264" s="4" cm="1">
        <f t="array" ref="H264">F264/freq.sum.r6e</f>
        <v>3.9607097591888465E-4</v>
      </c>
      <c r="I264" s="4" t="str">
        <f t="shared" si="70"/>
        <v>dʒə</v>
      </c>
      <c r="J264" s="4" t="str">
        <f t="shared" si="71"/>
        <v>ge</v>
      </c>
      <c r="K264" s="10">
        <f t="shared" si="72"/>
        <v>3</v>
      </c>
      <c r="L264" s="1">
        <f t="shared" si="73"/>
        <v>2</v>
      </c>
      <c r="M264" s="10">
        <f t="shared" si="74"/>
        <v>3</v>
      </c>
      <c r="N264" s="1" t="str">
        <f t="shared" si="75"/>
        <v>~ge~</v>
      </c>
      <c r="O264" s="1" t="str">
        <f t="shared" si="76"/>
        <v>[dʒə]</v>
      </c>
      <c r="P264" s="3" cm="1">
        <f t="array" ref="P264">SUM(_xlfn._xlws.FILTER($H$2:$H$2454,_xlfn.MAP($N$2:$N$2454,_xlfn.LAMBDA(_xlpm.x,_xlpm.x=$N264))))</f>
        <v>5.1489226869455007E-3</v>
      </c>
      <c r="Q264" s="4">
        <f t="shared" si="77"/>
        <v>7.6923076923076913E-2</v>
      </c>
      <c r="R264" s="6" cm="1">
        <f t="array" ref="R264">SUM(_xlfn._xlws.FILTER($H$2:$H$2454,_xlfn.MAP($O$2:$O$2454,_xlfn.LAMBDA(_xlpm.x,_xlpm.x=$O264))))</f>
        <v>1.6634980988593153E-3</v>
      </c>
      <c r="S264" s="4">
        <f t="shared" si="78"/>
        <v>0.23809523809523814</v>
      </c>
      <c r="T264" s="4">
        <f t="shared" si="79"/>
        <v>6.3244695680783003E-2</v>
      </c>
      <c r="U264" s="4">
        <f t="shared" si="80"/>
        <v>0.11627906976744184</v>
      </c>
      <c r="V264" s="4">
        <f t="shared" si="81"/>
        <v>-0.49069406190893644</v>
      </c>
      <c r="W264" s="4" t="s">
        <v>5121</v>
      </c>
      <c r="X264" s="2" cm="1">
        <f t="array" ref="X264">SUM(_xlfn._xlws.FILTER($F$2:$F$2454,_xlfn.MAP($W$2:$W$2454,_xlfn.LAMBDA(_xlpm.x,_xlpm.x=$W264))))</f>
        <v>2896</v>
      </c>
      <c r="Y264" s="11">
        <f t="shared" si="82"/>
        <v>1.7265193370165745E-3</v>
      </c>
      <c r="Z264" s="4" t="s">
        <v>5101</v>
      </c>
      <c r="AA264" s="2" cm="1">
        <f t="array" ref="AA264">SUM(_xlfn._xlws.FILTER($F$2:$F$2454,_xlfn.MAP($Z$2:$Z$2454,_xlfn.LAMBDA(_xlpm.x,_xlpm.x=$Z264))))</f>
        <v>2255</v>
      </c>
      <c r="AB264" s="11">
        <f t="shared" si="83"/>
        <v>2.2172949002217295E-3</v>
      </c>
      <c r="AC264" s="11">
        <f t="shared" si="84"/>
        <v>-0.10865201131112999</v>
      </c>
      <c r="AG264" s="2"/>
      <c r="AL264" s="2"/>
      <c r="AM264" s="2"/>
    </row>
    <row r="265" spans="1:39">
      <c r="A265" s="1" t="str">
        <f t="shared" si="68"/>
        <v>~ty~ : [ti]</v>
      </c>
      <c r="B265" s="1">
        <f>_xlfn.LET(_xlpm.d,$G265,_xlpm.k,_xlfn.CONCAT(LEFT(TRIM(B$1),1),"*"),COUNTIF(_xlpm.d,_xlpm.k))</f>
        <v>0</v>
      </c>
      <c r="C265" s="1">
        <f>_xlfn.LET(_xlpm.d,$G265,_xlpm.k,_xlfn.CONCAT(LEFT(TRIM(C$1),1),"*"),COUNTIF(_xlpm.d,_xlpm.k))</f>
        <v>0</v>
      </c>
      <c r="D265" s="1">
        <f>_xlfn.LET(_xlpm.d,$G265,_xlpm.k,_xlfn.CONCAT(LEFT(TRIM(D$1),1),"*"),COUNTIF(_xlpm.d,_xlpm.k))</f>
        <v>0</v>
      </c>
      <c r="E265" s="1">
        <f t="shared" si="69"/>
        <v>0.8450980400142567</v>
      </c>
      <c r="F265" s="7">
        <v>6</v>
      </c>
      <c r="G265" s="9" t="s">
        <v>289</v>
      </c>
      <c r="H265" s="4" cm="1">
        <f t="array" ref="H265">F265/freq.sum.r6e</f>
        <v>4.7528517110266159E-4</v>
      </c>
      <c r="I265" s="4" t="str">
        <f t="shared" si="70"/>
        <v>ti</v>
      </c>
      <c r="J265" s="4" t="str">
        <f t="shared" si="71"/>
        <v>ty</v>
      </c>
      <c r="K265" s="10">
        <f t="shared" si="72"/>
        <v>2</v>
      </c>
      <c r="L265" s="1">
        <f t="shared" si="73"/>
        <v>2</v>
      </c>
      <c r="M265" s="10">
        <f t="shared" si="74"/>
        <v>2</v>
      </c>
      <c r="N265" s="1" t="str">
        <f t="shared" si="75"/>
        <v>~ty~</v>
      </c>
      <c r="O265" s="1" t="str">
        <f t="shared" si="76"/>
        <v>[ti]</v>
      </c>
      <c r="P265" s="3" cm="1">
        <f t="array" ref="P265">SUM(_xlfn._xlws.FILTER($H$2:$H$2454,_xlfn.MAP($N$2:$N$2454,_xlfn.LAMBDA(_xlpm.x,_xlpm.x=$N265))))</f>
        <v>3.1685678073510772E-3</v>
      </c>
      <c r="Q265" s="4">
        <f t="shared" si="77"/>
        <v>0.15</v>
      </c>
      <c r="R265" s="6" cm="1">
        <f t="array" ref="R265">SUM(_xlfn._xlws.FILTER($H$2:$H$2454,_xlfn.MAP($O$2:$O$2454,_xlfn.LAMBDA(_xlpm.x,_xlpm.x=$O265))))</f>
        <v>1.0297845373891002E-3</v>
      </c>
      <c r="S265" s="4">
        <f t="shared" si="78"/>
        <v>0.46153846153846151</v>
      </c>
      <c r="T265" s="4">
        <f t="shared" si="79"/>
        <v>0.11519993629636108</v>
      </c>
      <c r="U265" s="4">
        <f t="shared" si="80"/>
        <v>0.22641509433962262</v>
      </c>
      <c r="V265" s="4">
        <f t="shared" si="81"/>
        <v>-0.48811663902112562</v>
      </c>
      <c r="W265" s="4" t="s">
        <v>5123</v>
      </c>
      <c r="X265" s="2" cm="1">
        <f t="array" ref="X265">SUM(_xlfn._xlws.FILTER($F$2:$F$2454,_xlfn.MAP($W$2:$W$2454,_xlfn.LAMBDA(_xlpm.x,_xlpm.x=$W265))))</f>
        <v>340</v>
      </c>
      <c r="Y265" s="11">
        <f t="shared" si="82"/>
        <v>1.7647058823529412E-2</v>
      </c>
      <c r="Z265" s="4" t="s">
        <v>5110</v>
      </c>
      <c r="AA265" s="2" cm="1">
        <f t="array" ref="AA265">SUM(_xlfn._xlws.FILTER($F$2:$F$2454,_xlfn.MAP($Z$2:$Z$2454,_xlfn.LAMBDA(_xlpm.x,_xlpm.x=$Z265))))</f>
        <v>354</v>
      </c>
      <c r="AB265" s="11">
        <f t="shared" si="83"/>
        <v>1.6949152542372881E-2</v>
      </c>
      <c r="AC265" s="11">
        <f t="shared" si="84"/>
        <v>1.7524344983532732E-2</v>
      </c>
      <c r="AG265" s="2"/>
      <c r="AL265" s="2"/>
      <c r="AM265" s="2"/>
    </row>
    <row r="266" spans="1:39">
      <c r="A266" s="1" t="str">
        <f t="shared" si="68"/>
        <v>~mo~ : [mɑ]</v>
      </c>
      <c r="B266" s="1">
        <f>_xlfn.LET(_xlpm.d,$G266,_xlpm.k,_xlfn.CONCAT(LEFT(TRIM(B$1),1),"*"),COUNTIF(_xlpm.d,_xlpm.k))</f>
        <v>0</v>
      </c>
      <c r="C266" s="1">
        <f>_xlfn.LET(_xlpm.d,$G266,_xlpm.k,_xlfn.CONCAT(LEFT(TRIM(C$1),1),"*"),COUNTIF(_xlpm.d,_xlpm.k))</f>
        <v>1</v>
      </c>
      <c r="D266" s="1">
        <f>_xlfn.LET(_xlpm.d,$G266,_xlpm.k,_xlfn.CONCAT(LEFT(TRIM(D$1),1),"*"),COUNTIF(_xlpm.d,_xlpm.k))</f>
        <v>0</v>
      </c>
      <c r="E266" s="1">
        <f t="shared" si="69"/>
        <v>1.0413926851582249</v>
      </c>
      <c r="F266" s="7">
        <v>10</v>
      </c>
      <c r="G266" s="9" t="s">
        <v>956</v>
      </c>
      <c r="H266" s="4" cm="1">
        <f t="array" ref="H266">F266/freq.sum.r6e</f>
        <v>7.9214195183776931E-4</v>
      </c>
      <c r="I266" s="4" t="str">
        <f t="shared" si="70"/>
        <v>mɑ</v>
      </c>
      <c r="J266" s="4" t="str">
        <f t="shared" si="71"/>
        <v>mo</v>
      </c>
      <c r="K266" s="10">
        <f t="shared" si="72"/>
        <v>2</v>
      </c>
      <c r="L266" s="1">
        <f t="shared" si="73"/>
        <v>2</v>
      </c>
      <c r="M266" s="10">
        <f t="shared" si="74"/>
        <v>2</v>
      </c>
      <c r="N266" s="1" t="str">
        <f t="shared" si="75"/>
        <v>~mo~</v>
      </c>
      <c r="O266" s="1" t="str">
        <f t="shared" si="76"/>
        <v>[mɑ]</v>
      </c>
      <c r="P266" s="3" cm="1">
        <f t="array" ref="P266">SUM(_xlfn._xlws.FILTER($H$2:$H$2454,_xlfn.MAP($N$2:$N$2454,_xlfn.LAMBDA(_xlpm.x,_xlpm.x=$N266))))</f>
        <v>4.356780735107731E-3</v>
      </c>
      <c r="Q266" s="4">
        <f t="shared" si="77"/>
        <v>0.18181818181818182</v>
      </c>
      <c r="R266" s="6" cm="1">
        <f t="array" ref="R266">SUM(_xlfn._xlws.FILTER($H$2:$H$2454,_xlfn.MAP($O$2:$O$2454,_xlfn.LAMBDA(_xlpm.x,_xlpm.x=$O266))))</f>
        <v>1.4258555133079848E-3</v>
      </c>
      <c r="S266" s="4">
        <f t="shared" si="78"/>
        <v>0.55555555555555547</v>
      </c>
      <c r="T266" s="4">
        <f t="shared" si="79"/>
        <v>0.17177558109462041</v>
      </c>
      <c r="U266" s="4">
        <f t="shared" si="80"/>
        <v>0.27397260273972601</v>
      </c>
      <c r="V266" s="4">
        <f t="shared" si="81"/>
        <v>-0.48509018439093771</v>
      </c>
      <c r="W266" s="4" t="s">
        <v>5119</v>
      </c>
      <c r="X266" s="2" cm="1">
        <f t="array" ref="X266">SUM(_xlfn._xlws.FILTER($F$2:$F$2454,_xlfn.MAP($W$2:$W$2454,_xlfn.LAMBDA(_xlpm.x,_xlpm.x=$W266))))</f>
        <v>1157</v>
      </c>
      <c r="Y266" s="11">
        <f t="shared" si="82"/>
        <v>8.6430423509075201E-3</v>
      </c>
      <c r="Z266" s="4" t="s">
        <v>5105</v>
      </c>
      <c r="AA266" s="2" cm="1">
        <f t="array" ref="AA266">SUM(_xlfn._xlws.FILTER($F$2:$F$2454,_xlfn.MAP($Z$2:$Z$2454,_xlfn.LAMBDA(_xlpm.x,_xlpm.x=$Z266))))</f>
        <v>436</v>
      </c>
      <c r="AB266" s="11">
        <f t="shared" si="83"/>
        <v>2.2935779816513763E-2</v>
      </c>
      <c r="AC266" s="11">
        <f t="shared" si="84"/>
        <v>-0.42384686968316349</v>
      </c>
      <c r="AG266" s="2"/>
      <c r="AL266" s="2"/>
      <c r="AM266" s="2"/>
    </row>
    <row r="267" spans="1:39">
      <c r="A267" s="1" t="str">
        <f t="shared" si="68"/>
        <v>~sa~ : [seɪ]</v>
      </c>
      <c r="B267" s="1">
        <f>_xlfn.LET(_xlpm.d,$G267,_xlpm.k,_xlfn.CONCAT(LEFT(TRIM(B$1),1),"*"),COUNTIF(_xlpm.d,_xlpm.k))</f>
        <v>0</v>
      </c>
      <c r="C267" s="1">
        <f>_xlfn.LET(_xlpm.d,$G267,_xlpm.k,_xlfn.CONCAT(LEFT(TRIM(C$1),1),"*"),COUNTIF(_xlpm.d,_xlpm.k))</f>
        <v>0</v>
      </c>
      <c r="D267" s="1">
        <f>_xlfn.LET(_xlpm.d,$G267,_xlpm.k,_xlfn.CONCAT(LEFT(TRIM(D$1),1),"*"),COUNTIF(_xlpm.d,_xlpm.k))</f>
        <v>0</v>
      </c>
      <c r="E267" s="1">
        <f t="shared" si="69"/>
        <v>1.0791812460476247</v>
      </c>
      <c r="F267" s="7">
        <v>11</v>
      </c>
      <c r="G267" s="9" t="s">
        <v>721</v>
      </c>
      <c r="H267" s="4" cm="1">
        <f t="array" ref="H267">F267/freq.sum.r6e</f>
        <v>8.713561470215463E-4</v>
      </c>
      <c r="I267" s="1" t="str">
        <f t="shared" si="70"/>
        <v>seɪ</v>
      </c>
      <c r="J267" s="1" t="str">
        <f t="shared" si="71"/>
        <v>sa</v>
      </c>
      <c r="K267" s="10">
        <f t="shared" si="72"/>
        <v>3</v>
      </c>
      <c r="L267" s="1">
        <f t="shared" si="73"/>
        <v>2</v>
      </c>
      <c r="M267" s="10">
        <f t="shared" si="74"/>
        <v>3</v>
      </c>
      <c r="N267" s="1" t="str">
        <f t="shared" si="75"/>
        <v>~sa~</v>
      </c>
      <c r="O267" s="1" t="str">
        <f t="shared" si="76"/>
        <v>[seɪ]</v>
      </c>
      <c r="P267" s="3" cm="1">
        <f t="array" ref="P267">SUM(_xlfn._xlws.FILTER($H$2:$H$2454,_xlfn.MAP($N$2:$N$2454,_xlfn.LAMBDA(_xlpm.x,_xlpm.x=$N267))))</f>
        <v>3.5646387832699621E-3</v>
      </c>
      <c r="Q267" s="4">
        <f t="shared" si="77"/>
        <v>0.24444444444444444</v>
      </c>
      <c r="R267" s="6" cm="1">
        <f t="array" ref="R267">SUM(_xlfn._xlws.FILTER($H$2:$H$2454,_xlfn.MAP($O$2:$O$2454,_xlfn.LAMBDA(_xlpm.x,_xlpm.x=$O267))))</f>
        <v>1.188212927756654E-3</v>
      </c>
      <c r="S267" s="4">
        <f t="shared" si="78"/>
        <v>0.73333333333333339</v>
      </c>
      <c r="T267" s="4">
        <f t="shared" si="79"/>
        <v>0.27658228408406149</v>
      </c>
      <c r="U267" s="4">
        <f t="shared" si="80"/>
        <v>0.36666666666666664</v>
      </c>
      <c r="V267" s="4">
        <f t="shared" si="81"/>
        <v>-0.47712125471966244</v>
      </c>
      <c r="W267" s="4" t="s">
        <v>5120</v>
      </c>
      <c r="X267" s="2" cm="1">
        <f t="array" ref="X267">SUM(_xlfn._xlws.FILTER($F$2:$F$2454,_xlfn.MAP($W$2:$W$2454,_xlfn.LAMBDA(_xlpm.x,_xlpm.x=$W267))))</f>
        <v>1666</v>
      </c>
      <c r="Y267" s="11">
        <f t="shared" si="82"/>
        <v>6.6026410564225691E-3</v>
      </c>
      <c r="Z267" s="4" t="s">
        <v>5108</v>
      </c>
      <c r="AA267" s="2" cm="1">
        <f t="array" ref="AA267">SUM(_xlfn._xlws.FILTER($F$2:$F$2454,_xlfn.MAP($Z$2:$Z$2454,_xlfn.LAMBDA(_xlpm.x,_xlpm.x=$Z267))))</f>
        <v>475</v>
      </c>
      <c r="AB267" s="11">
        <f t="shared" si="83"/>
        <v>2.3157894736842106E-2</v>
      </c>
      <c r="AC267" s="11">
        <f t="shared" si="84"/>
        <v>-0.5449813874459023</v>
      </c>
      <c r="AG267" s="2"/>
      <c r="AL267" s="2"/>
      <c r="AM267" s="2"/>
    </row>
    <row r="268" spans="1:39">
      <c r="A268" s="1" t="str">
        <f t="shared" si="68"/>
        <v>~he~ : [hə]</v>
      </c>
      <c r="B268" s="1">
        <f>_xlfn.LET(_xlpm.d,$G268,_xlpm.k,_xlfn.CONCAT(LEFT(TRIM(B$1),1),"*"),COUNTIF(_xlpm.d,_xlpm.k))</f>
        <v>0</v>
      </c>
      <c r="C268" s="1">
        <f>_xlfn.LET(_xlpm.d,$G268,_xlpm.k,_xlfn.CONCAT(LEFT(TRIM(C$1),1),"*"),COUNTIF(_xlpm.d,_xlpm.k))</f>
        <v>0</v>
      </c>
      <c r="D268" s="1">
        <f>_xlfn.LET(_xlpm.d,$G268,_xlpm.k,_xlfn.CONCAT(LEFT(TRIM(D$1),1),"*"),COUNTIF(_xlpm.d,_xlpm.k))</f>
        <v>0</v>
      </c>
      <c r="E268" s="1">
        <f t="shared" si="69"/>
        <v>0.60205999132796229</v>
      </c>
      <c r="F268" s="7">
        <v>3</v>
      </c>
      <c r="G268" s="9" t="s">
        <v>1251</v>
      </c>
      <c r="H268" s="4" cm="1">
        <f t="array" ref="H268">F268/freq.sum.r6e</f>
        <v>2.376425855513308E-4</v>
      </c>
      <c r="I268" s="4" t="str">
        <f t="shared" si="70"/>
        <v>hə</v>
      </c>
      <c r="J268" s="4" t="str">
        <f t="shared" si="71"/>
        <v>he</v>
      </c>
      <c r="K268" s="10">
        <f t="shared" si="72"/>
        <v>2</v>
      </c>
      <c r="L268" s="1">
        <f t="shared" si="73"/>
        <v>2</v>
      </c>
      <c r="M268" s="10">
        <f t="shared" si="74"/>
        <v>2</v>
      </c>
      <c r="N268" s="1" t="str">
        <f t="shared" si="75"/>
        <v>~he~</v>
      </c>
      <c r="O268" s="1" t="str">
        <f t="shared" si="76"/>
        <v>[hə]</v>
      </c>
      <c r="P268" s="3" cm="1">
        <f t="array" ref="P268">SUM(_xlfn._xlws.FILTER($H$2:$H$2454,_xlfn.MAP($N$2:$N$2454,_xlfn.LAMBDA(_xlpm.x,_xlpm.x=$N268))))</f>
        <v>1.4258555133079848E-3</v>
      </c>
      <c r="Q268" s="4">
        <f t="shared" si="77"/>
        <v>0.16666666666666666</v>
      </c>
      <c r="R268" s="6" cm="1">
        <f t="array" ref="R268">SUM(_xlfn._xlws.FILTER($H$2:$H$2454,_xlfn.MAP($O$2:$O$2454,_xlfn.LAMBDA(_xlpm.x,_xlpm.x=$O268))))</f>
        <v>4.7528517110266159E-4</v>
      </c>
      <c r="S268" s="4">
        <f t="shared" si="78"/>
        <v>0.5</v>
      </c>
      <c r="T268" s="4">
        <f t="shared" si="79"/>
        <v>9.0619058289456544E-2</v>
      </c>
      <c r="U268" s="4">
        <f t="shared" si="80"/>
        <v>0.25</v>
      </c>
      <c r="V268" s="4">
        <f t="shared" si="81"/>
        <v>-0.47712125471966244</v>
      </c>
      <c r="W268" s="4" t="s">
        <v>5121</v>
      </c>
      <c r="X268" s="2" cm="1">
        <f t="array" ref="X268">SUM(_xlfn._xlws.FILTER($F$2:$F$2454,_xlfn.MAP($W$2:$W$2454,_xlfn.LAMBDA(_xlpm.x,_xlpm.x=$W268))))</f>
        <v>2896</v>
      </c>
      <c r="Y268" s="11">
        <f t="shared" si="82"/>
        <v>1.0359116022099447E-3</v>
      </c>
      <c r="Z268" s="4" t="s">
        <v>5101</v>
      </c>
      <c r="AA268" s="2" cm="1">
        <f t="array" ref="AA268">SUM(_xlfn._xlws.FILTER($F$2:$F$2454,_xlfn.MAP($Z$2:$Z$2454,_xlfn.LAMBDA(_xlpm.x,_xlpm.x=$Z268))))</f>
        <v>2255</v>
      </c>
      <c r="AB268" s="11">
        <f t="shared" si="83"/>
        <v>1.3303769401330377E-3</v>
      </c>
      <c r="AC268" s="11">
        <f t="shared" si="84"/>
        <v>-0.10865201131112999</v>
      </c>
      <c r="AG268" s="2"/>
      <c r="AL268" s="2"/>
      <c r="AM268" s="2"/>
    </row>
    <row r="269" spans="1:39">
      <c r="A269" s="1" t="str">
        <f t="shared" si="68"/>
        <v>~xi~ : [ɡzɪ]</v>
      </c>
      <c r="B269" s="1">
        <f>_xlfn.LET(_xlpm.d,$G269,_xlpm.k,_xlfn.CONCAT(LEFT(TRIM(B$1),1),"*"),COUNTIF(_xlpm.d,_xlpm.k))</f>
        <v>0</v>
      </c>
      <c r="C269" s="1">
        <f>_xlfn.LET(_xlpm.d,$G269,_xlpm.k,_xlfn.CONCAT(LEFT(TRIM(C$1),1),"*"),COUNTIF(_xlpm.d,_xlpm.k))</f>
        <v>0</v>
      </c>
      <c r="D269" s="1">
        <f>_xlfn.LET(_xlpm.d,$G269,_xlpm.k,_xlfn.CONCAT(LEFT(TRIM(D$1),1),"*"),COUNTIF(_xlpm.d,_xlpm.k))</f>
        <v>0</v>
      </c>
      <c r="E269" s="1">
        <f t="shared" si="69"/>
        <v>0.47712125471966244</v>
      </c>
      <c r="F269" s="7">
        <v>2</v>
      </c>
      <c r="G269" s="9" t="s">
        <v>1049</v>
      </c>
      <c r="H269" s="4" cm="1">
        <f t="array" ref="H269">F269/freq.sum.r6e</f>
        <v>1.5842839036755386E-4</v>
      </c>
      <c r="I269" s="4" t="str">
        <f t="shared" si="70"/>
        <v>ɡzɪ</v>
      </c>
      <c r="J269" s="4" t="str">
        <f t="shared" si="71"/>
        <v>xi</v>
      </c>
      <c r="K269" s="10">
        <f t="shared" si="72"/>
        <v>3</v>
      </c>
      <c r="L269" s="1">
        <f t="shared" si="73"/>
        <v>2</v>
      </c>
      <c r="M269" s="10">
        <f t="shared" si="74"/>
        <v>3</v>
      </c>
      <c r="N269" s="1" t="str">
        <f t="shared" si="75"/>
        <v>~xi~</v>
      </c>
      <c r="O269" s="1" t="str">
        <f t="shared" si="76"/>
        <v>[ɡzɪ]</v>
      </c>
      <c r="P269" s="3" cm="1">
        <f t="array" ref="P269">SUM(_xlfn._xlws.FILTER($H$2:$H$2454,_xlfn.MAP($N$2:$N$2454,_xlfn.LAMBDA(_xlpm.x,_xlpm.x=$N269))))</f>
        <v>4.7528517110266159E-4</v>
      </c>
      <c r="Q269" s="4">
        <f t="shared" si="77"/>
        <v>0.33333333333333331</v>
      </c>
      <c r="R269" s="6" cm="1">
        <f t="array" ref="R269">SUM(_xlfn._xlws.FILTER($H$2:$H$2454,_xlfn.MAP($O$2:$O$2454,_xlfn.LAMBDA(_xlpm.x,_xlpm.x=$O269))))</f>
        <v>1.5842839036755386E-4</v>
      </c>
      <c r="S269" s="4">
        <f t="shared" si="78"/>
        <v>1</v>
      </c>
      <c r="T269" s="4">
        <f t="shared" si="79"/>
        <v>0.1667467227401046</v>
      </c>
      <c r="U269" s="4">
        <f t="shared" si="80"/>
        <v>0.5</v>
      </c>
      <c r="V269" s="4">
        <f t="shared" si="81"/>
        <v>-0.47712125471966244</v>
      </c>
      <c r="W269" s="4" t="s">
        <v>5110</v>
      </c>
      <c r="X269" s="2" cm="1">
        <f t="array" ref="X269">SUM(_xlfn._xlws.FILTER($F$2:$F$2454,_xlfn.MAP($W$2:$W$2454,_xlfn.LAMBDA(_xlpm.x,_xlpm.x=$W269))))</f>
        <v>1594</v>
      </c>
      <c r="Y269" s="11">
        <f t="shared" si="82"/>
        <v>1.2547051442910915E-3</v>
      </c>
      <c r="Z269" s="4" t="s">
        <v>5102</v>
      </c>
      <c r="AA269" s="2" cm="1">
        <f t="array" ref="AA269">SUM(_xlfn._xlws.FILTER($F$2:$F$2454,_xlfn.MAP($Z$2:$Z$2454,_xlfn.LAMBDA(_xlpm.x,_xlpm.x=$Z269))))</f>
        <v>1794</v>
      </c>
      <c r="AB269" s="11">
        <f t="shared" si="83"/>
        <v>1.1148272017837235E-3</v>
      </c>
      <c r="AC269" s="11">
        <f t="shared" si="84"/>
        <v>5.1334121647979701E-2</v>
      </c>
      <c r="AG269" s="2"/>
      <c r="AL269" s="2"/>
      <c r="AM269" s="2"/>
    </row>
    <row r="270" spans="1:39">
      <c r="A270" s="1" t="str">
        <f t="shared" si="68"/>
        <v>~xu~ : [kʃu]</v>
      </c>
      <c r="B270" s="1">
        <f>_xlfn.LET(_xlpm.d,$G270,_xlpm.k,_xlfn.CONCAT(LEFT(TRIM(B$1),1),"*"),COUNTIF(_xlpm.d,_xlpm.k))</f>
        <v>0</v>
      </c>
      <c r="C270" s="1">
        <f>_xlfn.LET(_xlpm.d,$G270,_xlpm.k,_xlfn.CONCAT(LEFT(TRIM(C$1),1),"*"),COUNTIF(_xlpm.d,_xlpm.k))</f>
        <v>0</v>
      </c>
      <c r="D270" s="1">
        <f>_xlfn.LET(_xlpm.d,$G270,_xlpm.k,_xlfn.CONCAT(LEFT(TRIM(D$1),1),"*"),COUNTIF(_xlpm.d,_xlpm.k))</f>
        <v>0</v>
      </c>
      <c r="E270" s="1">
        <f t="shared" si="69"/>
        <v>0.30102999566398114</v>
      </c>
      <c r="F270" s="7">
        <v>1</v>
      </c>
      <c r="G270" s="9" t="s">
        <v>1252</v>
      </c>
      <c r="H270" s="4" cm="1">
        <f t="array" ref="H270">F270/freq.sum.r6e</f>
        <v>7.9214195183776928E-5</v>
      </c>
      <c r="I270" s="1" t="str">
        <f t="shared" si="70"/>
        <v>kʃu</v>
      </c>
      <c r="J270" s="1" t="str">
        <f t="shared" si="71"/>
        <v>xu</v>
      </c>
      <c r="K270" s="10">
        <f t="shared" si="72"/>
        <v>3</v>
      </c>
      <c r="L270" s="1">
        <f t="shared" si="73"/>
        <v>2</v>
      </c>
      <c r="M270" s="10">
        <f t="shared" si="74"/>
        <v>3</v>
      </c>
      <c r="N270" s="1" t="str">
        <f t="shared" si="75"/>
        <v>~xu~</v>
      </c>
      <c r="O270" s="1" t="str">
        <f t="shared" si="76"/>
        <v>[kʃu]</v>
      </c>
      <c r="P270" s="3" cm="1">
        <f t="array" ref="P270">SUM(_xlfn._xlws.FILTER($H$2:$H$2454,_xlfn.MAP($N$2:$N$2454,_xlfn.LAMBDA(_xlpm.x,_xlpm.x=$N270))))</f>
        <v>2.3764258555133077E-4</v>
      </c>
      <c r="Q270" s="4">
        <f t="shared" si="77"/>
        <v>0.33333333333333337</v>
      </c>
      <c r="R270" s="6" cm="1">
        <f t="array" ref="R270">SUM(_xlfn._xlws.FILTER($H$2:$H$2454,_xlfn.MAP($O$2:$O$2454,_xlfn.LAMBDA(_xlpm.x,_xlpm.x=$O270))))</f>
        <v>7.9214195183776928E-5</v>
      </c>
      <c r="S270" s="4">
        <f t="shared" si="78"/>
        <v>1</v>
      </c>
      <c r="T270" s="4">
        <f t="shared" si="79"/>
        <v>0.10520546868726234</v>
      </c>
      <c r="U270" s="4">
        <f t="shared" si="80"/>
        <v>0.5</v>
      </c>
      <c r="V270" s="4">
        <f t="shared" si="81"/>
        <v>-0.47712125471966238</v>
      </c>
      <c r="W270" s="4" t="s">
        <v>5111</v>
      </c>
      <c r="X270" s="2" cm="1">
        <f t="array" ref="X270">SUM(_xlfn._xlws.FILTER($F$2:$F$2454,_xlfn.MAP($W$2:$W$2454,_xlfn.LAMBDA(_xlpm.x,_xlpm.x=$W270))))</f>
        <v>566</v>
      </c>
      <c r="Y270" s="11">
        <f t="shared" si="82"/>
        <v>1.7667844522968198E-3</v>
      </c>
      <c r="Z270" s="4" t="s">
        <v>5111</v>
      </c>
      <c r="AA270" s="2" cm="1">
        <f t="array" ref="AA270">SUM(_xlfn._xlws.FILTER($F$2:$F$2454,_xlfn.MAP($Z$2:$Z$2454,_xlfn.LAMBDA(_xlpm.x,_xlpm.x=$Z270))))</f>
        <v>254</v>
      </c>
      <c r="AB270" s="11">
        <f t="shared" si="83"/>
        <v>3.937007874015748E-3</v>
      </c>
      <c r="AC270" s="11">
        <f t="shared" si="84"/>
        <v>-0.34798271456833335</v>
      </c>
      <c r="AG270" s="2"/>
      <c r="AL270" s="2"/>
      <c r="AM270" s="2"/>
    </row>
    <row r="271" spans="1:39">
      <c r="A271" s="1" t="str">
        <f t="shared" si="68"/>
        <v>~so~ : [sɔ]</v>
      </c>
      <c r="B271" s="1">
        <f>_xlfn.LET(_xlpm.d,$G271,_xlpm.k,_xlfn.CONCAT(LEFT(TRIM(B$1),1),"*"),COUNTIF(_xlpm.d,_xlpm.k))</f>
        <v>0</v>
      </c>
      <c r="C271" s="1">
        <f>_xlfn.LET(_xlpm.d,$G271,_xlpm.k,_xlfn.CONCAT(LEFT(TRIM(C$1),1),"*"),COUNTIF(_xlpm.d,_xlpm.k))</f>
        <v>0</v>
      </c>
      <c r="D271" s="1">
        <f>_xlfn.LET(_xlpm.d,$G271,_xlpm.k,_xlfn.CONCAT(LEFT(TRIM(D$1),1),"*"),COUNTIF(_xlpm.d,_xlpm.k))</f>
        <v>0</v>
      </c>
      <c r="E271" s="1">
        <f t="shared" si="69"/>
        <v>0.95424250943932487</v>
      </c>
      <c r="F271" s="7">
        <v>8</v>
      </c>
      <c r="G271" s="9" t="s">
        <v>1051</v>
      </c>
      <c r="H271" s="4" cm="1">
        <f t="array" ref="H271">F271/freq.sum.r6e</f>
        <v>6.3371356147021542E-4</v>
      </c>
      <c r="I271" s="1" t="str">
        <f t="shared" si="70"/>
        <v>sɔ</v>
      </c>
      <c r="J271" s="1" t="str">
        <f t="shared" si="71"/>
        <v>so</v>
      </c>
      <c r="K271" s="10">
        <f t="shared" si="72"/>
        <v>2</v>
      </c>
      <c r="L271" s="1">
        <f t="shared" si="73"/>
        <v>2</v>
      </c>
      <c r="M271" s="10">
        <f t="shared" si="74"/>
        <v>2</v>
      </c>
      <c r="N271" s="1" t="str">
        <f t="shared" si="75"/>
        <v>~so~</v>
      </c>
      <c r="O271" s="1" t="str">
        <f t="shared" si="76"/>
        <v>[sɔ]</v>
      </c>
      <c r="P271" s="3" cm="1">
        <f t="array" ref="P271">SUM(_xlfn._xlws.FILTER($H$2:$H$2454,_xlfn.MAP($N$2:$N$2454,_xlfn.LAMBDA(_xlpm.x,_xlpm.x=$N271))))</f>
        <v>3.9607097591888461E-3</v>
      </c>
      <c r="Q271" s="4">
        <f t="shared" si="77"/>
        <v>0.16</v>
      </c>
      <c r="R271" s="6" cm="1">
        <f t="array" ref="R271">SUM(_xlfn._xlws.FILTER($H$2:$H$2454,_xlfn.MAP($O$2:$O$2454,_xlfn.LAMBDA(_xlpm.x,_xlpm.x=$O271))))</f>
        <v>1.3466413181242077E-3</v>
      </c>
      <c r="S271" s="4">
        <f t="shared" si="78"/>
        <v>0.47058823529411764</v>
      </c>
      <c r="T271" s="4">
        <f t="shared" si="79"/>
        <v>0.13719671330335834</v>
      </c>
      <c r="U271" s="4">
        <f t="shared" si="80"/>
        <v>0.23880597014925375</v>
      </c>
      <c r="V271" s="4">
        <f t="shared" si="81"/>
        <v>-0.46852108295774486</v>
      </c>
      <c r="W271" s="4" t="s">
        <v>5119</v>
      </c>
      <c r="X271" s="2" cm="1">
        <f t="array" ref="X271">SUM(_xlfn._xlws.FILTER($F$2:$F$2454,_xlfn.MAP($W$2:$W$2454,_xlfn.LAMBDA(_xlpm.x,_xlpm.x=$W271))))</f>
        <v>1157</v>
      </c>
      <c r="Y271" s="11">
        <f t="shared" si="82"/>
        <v>6.9144338807260158E-3</v>
      </c>
      <c r="Z271" s="4" t="s">
        <v>5107</v>
      </c>
      <c r="AA271" s="2" cm="1">
        <f t="array" ref="AA271">SUM(_xlfn._xlws.FILTER($F$2:$F$2454,_xlfn.MAP($Z$2:$Z$2454,_xlfn.LAMBDA(_xlpm.x,_xlpm.x=$Z271))))</f>
        <v>293</v>
      </c>
      <c r="AB271" s="11">
        <f t="shared" si="83"/>
        <v>2.7303754266211604E-2</v>
      </c>
      <c r="AC271" s="11">
        <f t="shared" si="84"/>
        <v>-0.59646573859764007</v>
      </c>
      <c r="AG271" s="2"/>
      <c r="AL271" s="2"/>
      <c r="AM271" s="2"/>
    </row>
    <row r="272" spans="1:39">
      <c r="A272" s="1" t="str">
        <f t="shared" si="68"/>
        <v>~se~ : [zə]</v>
      </c>
      <c r="B272" s="1">
        <f>_xlfn.LET(_xlpm.d,$G272,_xlpm.k,_xlfn.CONCAT(LEFT(TRIM(B$1),1),"*"),COUNTIF(_xlpm.d,_xlpm.k))</f>
        <v>0</v>
      </c>
      <c r="C272" s="1">
        <f>_xlfn.LET(_xlpm.d,$G272,_xlpm.k,_xlfn.CONCAT(LEFT(TRIM(C$1),1),"*"),COUNTIF(_xlpm.d,_xlpm.k))</f>
        <v>0</v>
      </c>
      <c r="D272" s="1">
        <f>_xlfn.LET(_xlpm.d,$G272,_xlpm.k,_xlfn.CONCAT(LEFT(TRIM(D$1),1),"*"),COUNTIF(_xlpm.d,_xlpm.k))</f>
        <v>0</v>
      </c>
      <c r="E272" s="1">
        <f t="shared" si="69"/>
        <v>1.0791812460476247</v>
      </c>
      <c r="F272" s="7">
        <v>11</v>
      </c>
      <c r="G272" s="9" t="s">
        <v>1296</v>
      </c>
      <c r="H272" s="4" cm="1">
        <f t="array" ref="H272">F272/freq.sum.r6e</f>
        <v>8.713561470215463E-4</v>
      </c>
      <c r="I272" s="1" t="str">
        <f t="shared" si="70"/>
        <v>zə</v>
      </c>
      <c r="J272" s="1" t="str">
        <f t="shared" si="71"/>
        <v>se</v>
      </c>
      <c r="K272" s="10">
        <f t="shared" si="72"/>
        <v>2</v>
      </c>
      <c r="L272" s="1">
        <f t="shared" si="73"/>
        <v>2</v>
      </c>
      <c r="M272" s="10">
        <f t="shared" si="74"/>
        <v>2</v>
      </c>
      <c r="N272" s="1" t="str">
        <f t="shared" si="75"/>
        <v>~se~</v>
      </c>
      <c r="O272" s="1" t="str">
        <f t="shared" si="76"/>
        <v>[zə]</v>
      </c>
      <c r="P272" s="3" cm="1">
        <f t="array" ref="P272">SUM(_xlfn._xlws.FILTER($H$2:$H$2454,_xlfn.MAP($N$2:$N$2454,_xlfn.LAMBDA(_xlpm.x,_xlpm.x=$N272))))</f>
        <v>1.0614702154626111E-2</v>
      </c>
      <c r="Q272" s="4">
        <f t="shared" si="77"/>
        <v>8.2089552238805957E-2</v>
      </c>
      <c r="R272" s="6" cm="1">
        <f t="array" ref="R272">SUM(_xlfn._xlws.FILTER($H$2:$H$2454,_xlfn.MAP($O$2:$O$2454,_xlfn.LAMBDA(_xlpm.x,_xlpm.x=$O272))))</f>
        <v>3.6438529784537385E-3</v>
      </c>
      <c r="S272" s="4">
        <f t="shared" si="78"/>
        <v>0.23913043478260873</v>
      </c>
      <c r="T272" s="4">
        <f t="shared" si="79"/>
        <v>7.9411670755600641E-2</v>
      </c>
      <c r="U272" s="4">
        <f t="shared" si="80"/>
        <v>0.1222222222222222</v>
      </c>
      <c r="V272" s="4">
        <f t="shared" si="81"/>
        <v>-0.46434696668323372</v>
      </c>
      <c r="W272" s="4" t="s">
        <v>5121</v>
      </c>
      <c r="X272" s="2" cm="1">
        <f t="array" ref="X272">SUM(_xlfn._xlws.FILTER($F$2:$F$2454,_xlfn.MAP($W$2:$W$2454,_xlfn.LAMBDA(_xlpm.x,_xlpm.x=$W272))))</f>
        <v>2896</v>
      </c>
      <c r="Y272" s="11">
        <f t="shared" si="82"/>
        <v>3.7983425414364639E-3</v>
      </c>
      <c r="Z272" s="4" t="s">
        <v>5101</v>
      </c>
      <c r="AA272" s="2" cm="1">
        <f t="array" ref="AA272">SUM(_xlfn._xlws.FILTER($F$2:$F$2454,_xlfn.MAP($Z$2:$Z$2454,_xlfn.LAMBDA(_xlpm.x,_xlpm.x=$Z272))))</f>
        <v>2255</v>
      </c>
      <c r="AB272" s="11">
        <f t="shared" si="83"/>
        <v>4.8780487804878049E-3</v>
      </c>
      <c r="AC272" s="11">
        <f t="shared" si="84"/>
        <v>-0.10865201131112999</v>
      </c>
      <c r="AG272" s="2"/>
      <c r="AL272" s="2"/>
      <c r="AM272" s="2"/>
    </row>
    <row r="273" spans="1:39">
      <c r="A273" s="1" t="str">
        <f t="shared" si="68"/>
        <v>~ke~ : [kɜ]</v>
      </c>
      <c r="B273" s="1">
        <f>_xlfn.LET(_xlpm.d,$G273,_xlpm.k,_xlfn.CONCAT(LEFT(TRIM(B$1),1),"*"),COUNTIF(_xlpm.d,_xlpm.k))</f>
        <v>0</v>
      </c>
      <c r="C273" s="1">
        <f>_xlfn.LET(_xlpm.d,$G273,_xlpm.k,_xlfn.CONCAT(LEFT(TRIM(C$1),1),"*"),COUNTIF(_xlpm.d,_xlpm.k))</f>
        <v>0</v>
      </c>
      <c r="D273" s="1">
        <f>_xlfn.LET(_xlpm.d,$G273,_xlpm.k,_xlfn.CONCAT(LEFT(TRIM(D$1),1),"*"),COUNTIF(_xlpm.d,_xlpm.k))</f>
        <v>0</v>
      </c>
      <c r="E273" s="1">
        <f t="shared" si="69"/>
        <v>0.47712125471966244</v>
      </c>
      <c r="F273" s="7">
        <v>2</v>
      </c>
      <c r="G273" s="9" t="s">
        <v>1600</v>
      </c>
      <c r="H273" s="4" cm="1">
        <f t="array" ref="H273">F273/freq.sum.r6e</f>
        <v>1.5842839036755386E-4</v>
      </c>
      <c r="I273" s="4" t="str">
        <f t="shared" si="70"/>
        <v>kɜ</v>
      </c>
      <c r="J273" s="4" t="str">
        <f t="shared" si="71"/>
        <v>ke</v>
      </c>
      <c r="K273" s="10">
        <f t="shared" si="72"/>
        <v>2</v>
      </c>
      <c r="L273" s="1">
        <f t="shared" si="73"/>
        <v>2</v>
      </c>
      <c r="M273" s="10">
        <f t="shared" si="74"/>
        <v>2</v>
      </c>
      <c r="N273" s="1" t="str">
        <f t="shared" si="75"/>
        <v>~ke~</v>
      </c>
      <c r="O273" s="1" t="str">
        <f t="shared" si="76"/>
        <v>[kɜ]</v>
      </c>
      <c r="P273" s="3" cm="1">
        <f t="array" ref="P273">SUM(_xlfn._xlws.FILTER($H$2:$H$2454,_xlfn.MAP($N$2:$N$2454,_xlfn.LAMBDA(_xlpm.x,_xlpm.x=$N273))))</f>
        <v>2.297211660329531E-3</v>
      </c>
      <c r="Q273" s="4">
        <f t="shared" si="77"/>
        <v>6.8965517241379309E-2</v>
      </c>
      <c r="R273" s="6" cm="1">
        <f t="array" ref="R273">SUM(_xlfn._xlws.FILTER($H$2:$H$2454,_xlfn.MAP($O$2:$O$2454,_xlfn.LAMBDA(_xlpm.x,_xlpm.x=$O273))))</f>
        <v>7.9214195183776931E-4</v>
      </c>
      <c r="S273" s="4">
        <f t="shared" si="78"/>
        <v>0.19999999999999998</v>
      </c>
      <c r="T273" s="4">
        <f t="shared" si="79"/>
        <v>2.9462114715785283E-2</v>
      </c>
      <c r="U273" s="4">
        <f t="shared" si="80"/>
        <v>0.10256410256410256</v>
      </c>
      <c r="V273" s="4">
        <f t="shared" si="81"/>
        <v>-0.46239799789895608</v>
      </c>
      <c r="W273" s="4" t="s">
        <v>5121</v>
      </c>
      <c r="X273" s="2" cm="1">
        <f t="array" ref="X273">SUM(_xlfn._xlws.FILTER($F$2:$F$2454,_xlfn.MAP($W$2:$W$2454,_xlfn.LAMBDA(_xlpm.x,_xlpm.x=$W273))))</f>
        <v>2896</v>
      </c>
      <c r="Y273" s="11">
        <f t="shared" si="82"/>
        <v>6.9060773480662981E-4</v>
      </c>
      <c r="Z273" s="4" t="s">
        <v>5112</v>
      </c>
      <c r="AA273" s="2" cm="1">
        <f t="array" ref="AA273">SUM(_xlfn._xlws.FILTER($F$2:$F$2454,_xlfn.MAP($Z$2:$Z$2454,_xlfn.LAMBDA(_xlpm.x,_xlpm.x=$Z273))))</f>
        <v>192</v>
      </c>
      <c r="AB273" s="11">
        <f t="shared" si="83"/>
        <v>1.0416666666666666E-2</v>
      </c>
      <c r="AC273" s="11">
        <f t="shared" si="84"/>
        <v>-1.1784973288215597</v>
      </c>
      <c r="AG273" s="2"/>
      <c r="AL273" s="2"/>
      <c r="AM273" s="2"/>
    </row>
    <row r="274" spans="1:39">
      <c r="A274" s="1" t="str">
        <f t="shared" si="68"/>
        <v>~bu~ : [bʊ]</v>
      </c>
      <c r="B274" s="1">
        <f>_xlfn.LET(_xlpm.d,$G274,_xlpm.k,_xlfn.CONCAT(LEFT(TRIM(B$1),1),"*"),COUNTIF(_xlpm.d,_xlpm.k))</f>
        <v>0</v>
      </c>
      <c r="C274" s="1">
        <f>_xlfn.LET(_xlpm.d,$G274,_xlpm.k,_xlfn.CONCAT(LEFT(TRIM(C$1),1),"*"),COUNTIF(_xlpm.d,_xlpm.k))</f>
        <v>0</v>
      </c>
      <c r="D274" s="1">
        <f>_xlfn.LET(_xlpm.d,$G274,_xlpm.k,_xlfn.CONCAT(LEFT(TRIM(D$1),1),"*"),COUNTIF(_xlpm.d,_xlpm.k))</f>
        <v>0</v>
      </c>
      <c r="E274" s="1">
        <f t="shared" si="69"/>
        <v>0.69897000433601875</v>
      </c>
      <c r="F274" s="7">
        <v>4</v>
      </c>
      <c r="G274" s="9" t="s">
        <v>1250</v>
      </c>
      <c r="H274" s="4" cm="1">
        <f t="array" ref="H274">F274/freq.sum.r6e</f>
        <v>3.1685678073510771E-4</v>
      </c>
      <c r="I274" s="4" t="str">
        <f t="shared" si="70"/>
        <v>bʊ</v>
      </c>
      <c r="J274" s="4" t="str">
        <f t="shared" si="71"/>
        <v>bu</v>
      </c>
      <c r="K274" s="10">
        <f t="shared" si="72"/>
        <v>2</v>
      </c>
      <c r="L274" s="1">
        <f t="shared" si="73"/>
        <v>2</v>
      </c>
      <c r="M274" s="10">
        <f t="shared" si="74"/>
        <v>2</v>
      </c>
      <c r="N274" s="1" t="str">
        <f t="shared" si="75"/>
        <v>~bu~</v>
      </c>
      <c r="O274" s="1" t="str">
        <f t="shared" si="76"/>
        <v>[bʊ]</v>
      </c>
      <c r="P274" s="3" cm="1">
        <f t="array" ref="P274">SUM(_xlfn._xlws.FILTER($H$2:$H$2454,_xlfn.MAP($N$2:$N$2454,_xlfn.LAMBDA(_xlpm.x,_xlpm.x=$N274))))</f>
        <v>2.297211660329531E-3</v>
      </c>
      <c r="Q274" s="4">
        <f t="shared" si="77"/>
        <v>0.13793103448275862</v>
      </c>
      <c r="R274" s="6" cm="1">
        <f t="array" ref="R274">SUM(_xlfn._xlws.FILTER($H$2:$H$2454,_xlfn.MAP($O$2:$O$2454,_xlfn.LAMBDA(_xlpm.x,_xlpm.x=$O274))))</f>
        <v>7.9214195183776931E-4</v>
      </c>
      <c r="S274" s="4">
        <f t="shared" si="78"/>
        <v>0.39999999999999997</v>
      </c>
      <c r="T274" s="4">
        <f t="shared" si="79"/>
        <v>8.6322435845958848E-2</v>
      </c>
      <c r="U274" s="4">
        <f t="shared" si="80"/>
        <v>0.20512820512820512</v>
      </c>
      <c r="V274" s="4">
        <f t="shared" si="81"/>
        <v>-0.46239799789895608</v>
      </c>
      <c r="W274" s="4" t="s">
        <v>5111</v>
      </c>
      <c r="X274" s="2" cm="1">
        <f t="array" ref="X274">SUM(_xlfn._xlws.FILTER($F$2:$F$2454,_xlfn.MAP($W$2:$W$2454,_xlfn.LAMBDA(_xlpm.x,_xlpm.x=$W274))))</f>
        <v>566</v>
      </c>
      <c r="Y274" s="11">
        <f t="shared" si="82"/>
        <v>7.0671378091872791E-3</v>
      </c>
      <c r="Z274" s="4" t="s">
        <v>5116</v>
      </c>
      <c r="AA274" s="2" cm="1">
        <f t="array" ref="AA274">SUM(_xlfn._xlws.FILTER($F$2:$F$2454,_xlfn.MAP($Z$2:$Z$2454,_xlfn.LAMBDA(_xlpm.x,_xlpm.x=$Z274))))</f>
        <v>96</v>
      </c>
      <c r="AB274" s="11">
        <f t="shared" si="83"/>
        <v>4.1666666666666664E-2</v>
      </c>
      <c r="AC274" s="11">
        <f t="shared" si="84"/>
        <v>-0.77054519814870304</v>
      </c>
      <c r="AG274" s="2"/>
      <c r="AL274" s="2"/>
      <c r="AM274" s="2"/>
    </row>
    <row r="275" spans="1:39">
      <c r="A275" s="1" t="str">
        <f t="shared" si="68"/>
        <v>~bo~ : [boʊ]</v>
      </c>
      <c r="B275" s="1">
        <f>_xlfn.LET(_xlpm.d,$G275,_xlpm.k,_xlfn.CONCAT(LEFT(TRIM(B$1),1),"*"),COUNTIF(_xlpm.d,_xlpm.k))</f>
        <v>0</v>
      </c>
      <c r="C275" s="1">
        <f>_xlfn.LET(_xlpm.d,$G275,_xlpm.k,_xlfn.CONCAT(LEFT(TRIM(C$1),1),"*"),COUNTIF(_xlpm.d,_xlpm.k))</f>
        <v>0</v>
      </c>
      <c r="D275" s="1">
        <f>_xlfn.LET(_xlpm.d,$G275,_xlpm.k,_xlfn.CONCAT(LEFT(TRIM(D$1),1),"*"),COUNTIF(_xlpm.d,_xlpm.k))</f>
        <v>0</v>
      </c>
      <c r="E275" s="1">
        <f t="shared" si="69"/>
        <v>0.8450980400142567</v>
      </c>
      <c r="F275" s="7">
        <v>6</v>
      </c>
      <c r="G275" s="9" t="s">
        <v>983</v>
      </c>
      <c r="H275" s="4" cm="1">
        <f t="array" ref="H275">F275/freq.sum.r6e</f>
        <v>4.7528517110266159E-4</v>
      </c>
      <c r="I275" s="1" t="str">
        <f t="shared" si="70"/>
        <v>boʊ</v>
      </c>
      <c r="J275" s="1" t="str">
        <f t="shared" si="71"/>
        <v>bo</v>
      </c>
      <c r="K275" s="10">
        <f t="shared" si="72"/>
        <v>3</v>
      </c>
      <c r="L275" s="1">
        <f t="shared" si="73"/>
        <v>2</v>
      </c>
      <c r="M275" s="10">
        <f t="shared" si="74"/>
        <v>3</v>
      </c>
      <c r="N275" s="1" t="str">
        <f t="shared" si="75"/>
        <v>~bo~</v>
      </c>
      <c r="O275" s="1" t="str">
        <f t="shared" si="76"/>
        <v>[boʊ]</v>
      </c>
      <c r="P275" s="3" cm="1">
        <f t="array" ref="P275">SUM(_xlfn._xlws.FILTER($H$2:$H$2454,_xlfn.MAP($N$2:$N$2454,_xlfn.LAMBDA(_xlpm.x,_xlpm.x=$N275))))</f>
        <v>2.0595690747781999E-3</v>
      </c>
      <c r="Q275" s="4">
        <f t="shared" si="77"/>
        <v>0.23076923076923081</v>
      </c>
      <c r="R275" s="6" cm="1">
        <f t="array" ref="R275">SUM(_xlfn._xlws.FILTER($H$2:$H$2454,_xlfn.MAP($O$2:$O$2454,_xlfn.LAMBDA(_xlpm.x,_xlpm.x=$O275))))</f>
        <v>7.1292775665399231E-4</v>
      </c>
      <c r="S275" s="4">
        <f t="shared" si="78"/>
        <v>0.66666666666666674</v>
      </c>
      <c r="T275" s="4">
        <f t="shared" si="79"/>
        <v>0.20252509052335751</v>
      </c>
      <c r="U275" s="4">
        <f t="shared" si="80"/>
        <v>0.34285714285714286</v>
      </c>
      <c r="V275" s="4">
        <f t="shared" si="81"/>
        <v>-0.46073083853149305</v>
      </c>
      <c r="W275" s="4" t="s">
        <v>5119</v>
      </c>
      <c r="X275" s="2" cm="1">
        <f t="array" ref="X275">SUM(_xlfn._xlws.FILTER($F$2:$F$2454,_xlfn.MAP($W$2:$W$2454,_xlfn.LAMBDA(_xlpm.x,_xlpm.x=$W275))))</f>
        <v>1157</v>
      </c>
      <c r="Y275" s="11">
        <f t="shared" si="82"/>
        <v>5.1858254105445114E-3</v>
      </c>
      <c r="Z275" s="4" t="s">
        <v>5109</v>
      </c>
      <c r="AA275" s="2" cm="1">
        <f t="array" ref="AA275">SUM(_xlfn._xlws.FILTER($F$2:$F$2454,_xlfn.MAP($Z$2:$Z$2454,_xlfn.LAMBDA(_xlpm.x,_xlpm.x=$Z275))))</f>
        <v>257</v>
      </c>
      <c r="AB275" s="11">
        <f t="shared" si="83"/>
        <v>2.3346303501945526E-2</v>
      </c>
      <c r="AC275" s="11">
        <f t="shared" si="84"/>
        <v>-0.65340023562045502</v>
      </c>
      <c r="AG275" s="2"/>
      <c r="AL275" s="2"/>
      <c r="AM275" s="2"/>
    </row>
    <row r="276" spans="1:39">
      <c r="A276" s="1" t="str">
        <f t="shared" si="68"/>
        <v>~ca~ : [keɪ]</v>
      </c>
      <c r="B276" s="1">
        <f>_xlfn.LET(_xlpm.d,$G276,_xlpm.k,_xlfn.CONCAT(LEFT(TRIM(B$1),1),"*"),COUNTIF(_xlpm.d,_xlpm.k))</f>
        <v>0</v>
      </c>
      <c r="C276" s="1">
        <f>_xlfn.LET(_xlpm.d,$G276,_xlpm.k,_xlfn.CONCAT(LEFT(TRIM(C$1),1),"*"),COUNTIF(_xlpm.d,_xlpm.k))</f>
        <v>0</v>
      </c>
      <c r="D276" s="1">
        <f>_xlfn.LET(_xlpm.d,$G276,_xlpm.k,_xlfn.CONCAT(LEFT(TRIM(D$1),1),"*"),COUNTIF(_xlpm.d,_xlpm.k))</f>
        <v>0</v>
      </c>
      <c r="E276" s="1">
        <f t="shared" si="69"/>
        <v>1.4771212547196624</v>
      </c>
      <c r="F276" s="7">
        <v>29</v>
      </c>
      <c r="G276" s="9" t="s">
        <v>544</v>
      </c>
      <c r="H276" s="4" cm="1">
        <f t="array" ref="H276">F276/freq.sum.r6e</f>
        <v>2.297211660329531E-3</v>
      </c>
      <c r="I276" s="1" t="str">
        <f t="shared" si="70"/>
        <v>keɪ</v>
      </c>
      <c r="J276" s="1" t="str">
        <f t="shared" si="71"/>
        <v>ca</v>
      </c>
      <c r="K276" s="10">
        <f t="shared" si="72"/>
        <v>3</v>
      </c>
      <c r="L276" s="1">
        <f t="shared" si="73"/>
        <v>2</v>
      </c>
      <c r="M276" s="10">
        <f t="shared" si="74"/>
        <v>3</v>
      </c>
      <c r="N276" s="1" t="str">
        <f t="shared" si="75"/>
        <v>~ca~</v>
      </c>
      <c r="O276" s="1" t="str">
        <f t="shared" si="76"/>
        <v>[keɪ]</v>
      </c>
      <c r="P276" s="3" cm="1">
        <f t="array" ref="P276">SUM(_xlfn._xlws.FILTER($H$2:$H$2454,_xlfn.MAP($N$2:$N$2454,_xlfn.LAMBDA(_xlpm.x,_xlpm.x=$N276))))</f>
        <v>8.2382762991127997E-3</v>
      </c>
      <c r="Q276" s="4">
        <f t="shared" si="77"/>
        <v>0.27884615384615391</v>
      </c>
      <c r="R276" s="6" cm="1">
        <f t="array" ref="R276">SUM(_xlfn._xlws.FILTER($H$2:$H$2454,_xlfn.MAP($O$2:$O$2454,_xlfn.LAMBDA(_xlpm.x,_xlpm.x=$O276))))</f>
        <v>2.8517110266159692E-3</v>
      </c>
      <c r="S276" s="4">
        <f t="shared" si="78"/>
        <v>0.80555555555555569</v>
      </c>
      <c r="T276" s="4">
        <f t="shared" si="79"/>
        <v>0.42773485778100889</v>
      </c>
      <c r="U276" s="4">
        <f t="shared" si="80"/>
        <v>0.41428571428571442</v>
      </c>
      <c r="V276" s="4">
        <f t="shared" si="81"/>
        <v>-0.46073083853149305</v>
      </c>
      <c r="W276" s="4" t="s">
        <v>5120</v>
      </c>
      <c r="X276" s="2" cm="1">
        <f t="array" ref="X276">SUM(_xlfn._xlws.FILTER($F$2:$F$2454,_xlfn.MAP($W$2:$W$2454,_xlfn.LAMBDA(_xlpm.x,_xlpm.x=$W276))))</f>
        <v>1666</v>
      </c>
      <c r="Y276" s="11">
        <f t="shared" si="82"/>
        <v>1.7406962785114045E-2</v>
      </c>
      <c r="Z276" s="4" t="s">
        <v>5108</v>
      </c>
      <c r="AA276" s="2" cm="1">
        <f t="array" ref="AA276">SUM(_xlfn._xlws.FILTER($F$2:$F$2454,_xlfn.MAP($Z$2:$Z$2454,_xlfn.LAMBDA(_xlpm.x,_xlpm.x=$Z276))))</f>
        <v>475</v>
      </c>
      <c r="AB276" s="11">
        <f t="shared" si="83"/>
        <v>6.1052631578947365E-2</v>
      </c>
      <c r="AC276" s="11">
        <f t="shared" si="84"/>
        <v>-0.54498138744590219</v>
      </c>
      <c r="AG276" s="2"/>
      <c r="AL276" s="2"/>
      <c r="AM276" s="2"/>
    </row>
    <row r="277" spans="1:39">
      <c r="A277" s="1" t="str">
        <f t="shared" si="68"/>
        <v>~fa~ : [feɪ]</v>
      </c>
      <c r="B277" s="1">
        <f>_xlfn.LET(_xlpm.d,$G277,_xlpm.k,_xlfn.CONCAT(LEFT(TRIM(B$1),1),"*"),COUNTIF(_xlpm.d,_xlpm.k))</f>
        <v>0</v>
      </c>
      <c r="C277" s="1">
        <f>_xlfn.LET(_xlpm.d,$G277,_xlpm.k,_xlfn.CONCAT(LEFT(TRIM(C$1),1),"*"),COUNTIF(_xlpm.d,_xlpm.k))</f>
        <v>0</v>
      </c>
      <c r="D277" s="1">
        <f>_xlfn.LET(_xlpm.d,$G277,_xlpm.k,_xlfn.CONCAT(LEFT(TRIM(D$1),1),"*"),COUNTIF(_xlpm.d,_xlpm.k))</f>
        <v>0</v>
      </c>
      <c r="E277" s="1">
        <f t="shared" si="69"/>
        <v>1.0413926851582249</v>
      </c>
      <c r="F277" s="7">
        <v>10</v>
      </c>
      <c r="G277" s="9" t="s">
        <v>826</v>
      </c>
      <c r="H277" s="4" cm="1">
        <f t="array" ref="H277">F277/freq.sum.r6e</f>
        <v>7.9214195183776931E-4</v>
      </c>
      <c r="I277" s="4" t="str">
        <f t="shared" si="70"/>
        <v>feɪ</v>
      </c>
      <c r="J277" s="4" t="str">
        <f t="shared" si="71"/>
        <v>fa</v>
      </c>
      <c r="K277" s="10">
        <f t="shared" si="72"/>
        <v>3</v>
      </c>
      <c r="L277" s="1">
        <f t="shared" si="73"/>
        <v>2</v>
      </c>
      <c r="M277" s="10">
        <f t="shared" si="74"/>
        <v>3</v>
      </c>
      <c r="N277" s="1" t="str">
        <f t="shared" si="75"/>
        <v>~fa~</v>
      </c>
      <c r="O277" s="1" t="str">
        <f t="shared" si="76"/>
        <v>[feɪ]</v>
      </c>
      <c r="P277" s="3" cm="1">
        <f t="array" ref="P277">SUM(_xlfn._xlws.FILTER($H$2:$H$2454,_xlfn.MAP($N$2:$N$2454,_xlfn.LAMBDA(_xlpm.x,_xlpm.x=$N277))))</f>
        <v>3.4062103929024079E-3</v>
      </c>
      <c r="Q277" s="4">
        <f t="shared" si="77"/>
        <v>0.23255813953488372</v>
      </c>
      <c r="R277" s="6" cm="1">
        <f t="array" ref="R277">SUM(_xlfn._xlws.FILTER($H$2:$H$2454,_xlfn.MAP($O$2:$O$2454,_xlfn.LAMBDA(_xlpm.x,_xlpm.x=$O277))))</f>
        <v>1.188212927756654E-3</v>
      </c>
      <c r="S277" s="4">
        <f t="shared" si="78"/>
        <v>0.66666666666666663</v>
      </c>
      <c r="T277" s="4">
        <f t="shared" si="79"/>
        <v>0.25100077574501484</v>
      </c>
      <c r="U277" s="4">
        <f t="shared" si="80"/>
        <v>0.34482758620689657</v>
      </c>
      <c r="V277" s="4">
        <f t="shared" si="81"/>
        <v>-0.45737719652390529</v>
      </c>
      <c r="W277" s="4" t="s">
        <v>5120</v>
      </c>
      <c r="X277" s="2" cm="1">
        <f t="array" ref="X277">SUM(_xlfn._xlws.FILTER($F$2:$F$2454,_xlfn.MAP($W$2:$W$2454,_xlfn.LAMBDA(_xlpm.x,_xlpm.x=$W277))))</f>
        <v>1666</v>
      </c>
      <c r="Y277" s="11">
        <f t="shared" si="82"/>
        <v>6.0024009603841539E-3</v>
      </c>
      <c r="Z277" s="4" t="s">
        <v>5108</v>
      </c>
      <c r="AA277" s="2" cm="1">
        <f t="array" ref="AA277">SUM(_xlfn._xlws.FILTER($F$2:$F$2454,_xlfn.MAP($Z$2:$Z$2454,_xlfn.LAMBDA(_xlpm.x,_xlpm.x=$Z277))))</f>
        <v>475</v>
      </c>
      <c r="AB277" s="11">
        <f t="shared" si="83"/>
        <v>2.1052631578947368E-2</v>
      </c>
      <c r="AC277" s="11">
        <f t="shared" si="84"/>
        <v>-0.54498138744590219</v>
      </c>
      <c r="AG277" s="2"/>
      <c r="AL277" s="2"/>
      <c r="AM277" s="2"/>
    </row>
    <row r="278" spans="1:39">
      <c r="A278" s="1" t="str">
        <f t="shared" si="68"/>
        <v>~fa~ : [fɑ]</v>
      </c>
      <c r="B278" s="1">
        <f>_xlfn.LET(_xlpm.d,$G278,_xlpm.k,_xlfn.CONCAT(LEFT(TRIM(B$1),1),"*"),COUNTIF(_xlpm.d,_xlpm.k))</f>
        <v>0</v>
      </c>
      <c r="C278" s="1">
        <f>_xlfn.LET(_xlpm.d,$G278,_xlpm.k,_xlfn.CONCAT(LEFT(TRIM(C$1),1),"*"),COUNTIF(_xlpm.d,_xlpm.k))</f>
        <v>0</v>
      </c>
      <c r="D278" s="1">
        <f>_xlfn.LET(_xlpm.d,$G278,_xlpm.k,_xlfn.CONCAT(LEFT(TRIM(D$1),1),"*"),COUNTIF(_xlpm.d,_xlpm.k))</f>
        <v>0</v>
      </c>
      <c r="E278" s="1">
        <f t="shared" si="69"/>
        <v>1.0791812460476247</v>
      </c>
      <c r="F278" s="7">
        <v>11</v>
      </c>
      <c r="G278" s="9" t="s">
        <v>900</v>
      </c>
      <c r="H278" s="4" cm="1">
        <f t="array" ref="H278">F278/freq.sum.r6e</f>
        <v>8.713561470215463E-4</v>
      </c>
      <c r="I278" s="4" t="str">
        <f t="shared" si="70"/>
        <v>fɑ</v>
      </c>
      <c r="J278" s="4" t="str">
        <f t="shared" si="71"/>
        <v>fa</v>
      </c>
      <c r="K278" s="10">
        <f t="shared" si="72"/>
        <v>2</v>
      </c>
      <c r="L278" s="1">
        <f t="shared" si="73"/>
        <v>2</v>
      </c>
      <c r="M278" s="10">
        <f t="shared" si="74"/>
        <v>2</v>
      </c>
      <c r="N278" s="1" t="str">
        <f t="shared" si="75"/>
        <v>~fa~</v>
      </c>
      <c r="O278" s="1" t="str">
        <f t="shared" si="76"/>
        <v>[fɑ]</v>
      </c>
      <c r="P278" s="3" cm="1">
        <f t="array" ref="P278">SUM(_xlfn._xlws.FILTER($H$2:$H$2454,_xlfn.MAP($N$2:$N$2454,_xlfn.LAMBDA(_xlpm.x,_xlpm.x=$N278))))</f>
        <v>3.4062103929024079E-3</v>
      </c>
      <c r="Q278" s="4">
        <f t="shared" si="77"/>
        <v>0.2558139534883721</v>
      </c>
      <c r="R278" s="6" cm="1">
        <f t="array" ref="R278">SUM(_xlfn._xlws.FILTER($H$2:$H$2454,_xlfn.MAP($O$2:$O$2454,_xlfn.LAMBDA(_xlpm.x,_xlpm.x=$O278))))</f>
        <v>1.188212927756654E-3</v>
      </c>
      <c r="S278" s="4">
        <f t="shared" si="78"/>
        <v>0.73333333333333339</v>
      </c>
      <c r="T278" s="4">
        <f t="shared" si="79"/>
        <v>0.24645001268979513</v>
      </c>
      <c r="U278" s="4">
        <f t="shared" si="80"/>
        <v>0.37931034482758619</v>
      </c>
      <c r="V278" s="4">
        <f t="shared" si="81"/>
        <v>-0.45737719652390529</v>
      </c>
      <c r="W278" s="4" t="s">
        <v>5120</v>
      </c>
      <c r="X278" s="2" cm="1">
        <f t="array" ref="X278">SUM(_xlfn._xlws.FILTER($F$2:$F$2454,_xlfn.MAP($W$2:$W$2454,_xlfn.LAMBDA(_xlpm.x,_xlpm.x=$W278))))</f>
        <v>1666</v>
      </c>
      <c r="Y278" s="11">
        <f t="shared" si="82"/>
        <v>6.6026410564225691E-3</v>
      </c>
      <c r="Z278" s="4" t="s">
        <v>5105</v>
      </c>
      <c r="AA278" s="2" cm="1">
        <f t="array" ref="AA278">SUM(_xlfn._xlws.FILTER($F$2:$F$2454,_xlfn.MAP($Z$2:$Z$2454,_xlfn.LAMBDA(_xlpm.x,_xlpm.x=$Z278))))</f>
        <v>436</v>
      </c>
      <c r="AB278" s="11">
        <f t="shared" si="83"/>
        <v>2.5229357798165139E-2</v>
      </c>
      <c r="AC278" s="11">
        <f t="shared" si="84"/>
        <v>-0.58218850780218279</v>
      </c>
      <c r="AG278" s="2"/>
      <c r="AL278" s="2"/>
      <c r="AM278" s="2"/>
    </row>
    <row r="279" spans="1:39">
      <c r="A279" s="1" t="str">
        <f t="shared" si="68"/>
        <v>~ba~ : [beɪ]</v>
      </c>
      <c r="B279" s="1">
        <f>_xlfn.LET(_xlpm.d,$G279,_xlpm.k,_xlfn.CONCAT(LEFT(TRIM(B$1),1),"*"),COUNTIF(_xlpm.d,_xlpm.k))</f>
        <v>0</v>
      </c>
      <c r="C279" s="1">
        <f>_xlfn.LET(_xlpm.d,$G279,_xlpm.k,_xlfn.CONCAT(LEFT(TRIM(C$1),1),"*"),COUNTIF(_xlpm.d,_xlpm.k))</f>
        <v>0</v>
      </c>
      <c r="D279" s="1">
        <f>_xlfn.LET(_xlpm.d,$G279,_xlpm.k,_xlfn.CONCAT(LEFT(TRIM(D$1),1),"*"),COUNTIF(_xlpm.d,_xlpm.k))</f>
        <v>0</v>
      </c>
      <c r="E279" s="1">
        <f t="shared" si="69"/>
        <v>1.1461280356782377</v>
      </c>
      <c r="F279" s="7">
        <v>13</v>
      </c>
      <c r="G279" s="9" t="s">
        <v>704</v>
      </c>
      <c r="H279" s="4" cm="1">
        <f t="array" ref="H279">F279/freq.sum.r6e</f>
        <v>1.0297845373891002E-3</v>
      </c>
      <c r="I279" s="4" t="str">
        <f t="shared" si="70"/>
        <v>beɪ</v>
      </c>
      <c r="J279" s="4" t="str">
        <f t="shared" si="71"/>
        <v>ba</v>
      </c>
      <c r="K279" s="10">
        <f t="shared" si="72"/>
        <v>3</v>
      </c>
      <c r="L279" s="1">
        <f t="shared" si="73"/>
        <v>2</v>
      </c>
      <c r="M279" s="10">
        <f t="shared" si="74"/>
        <v>3</v>
      </c>
      <c r="N279" s="1" t="str">
        <f t="shared" si="75"/>
        <v>~ba~</v>
      </c>
      <c r="O279" s="1" t="str">
        <f t="shared" si="76"/>
        <v>[beɪ]</v>
      </c>
      <c r="P279" s="3" cm="1">
        <f t="array" ref="P279">SUM(_xlfn._xlws.FILTER($H$2:$H$2454,_xlfn.MAP($N$2:$N$2454,_xlfn.LAMBDA(_xlpm.x,_xlpm.x=$N279))))</f>
        <v>4.2775665399239554E-3</v>
      </c>
      <c r="Q279" s="4">
        <f t="shared" si="77"/>
        <v>0.2407407407407407</v>
      </c>
      <c r="R279" s="6" cm="1">
        <f t="array" ref="R279">SUM(_xlfn._xlws.FILTER($H$2:$H$2454,_xlfn.MAP($O$2:$O$2454,_xlfn.LAMBDA(_xlpm.x,_xlpm.x=$O279))))</f>
        <v>1.5050697084917615E-3</v>
      </c>
      <c r="S279" s="4">
        <f t="shared" si="78"/>
        <v>0.6842105263157896</v>
      </c>
      <c r="T279" s="4">
        <f t="shared" si="79"/>
        <v>0.28532653520217693</v>
      </c>
      <c r="U279" s="4">
        <f t="shared" si="80"/>
        <v>0.35616438356164376</v>
      </c>
      <c r="V279" s="4">
        <f t="shared" si="81"/>
        <v>-0.4536401588701397</v>
      </c>
      <c r="W279" s="4" t="s">
        <v>5120</v>
      </c>
      <c r="X279" s="2" cm="1">
        <f t="array" ref="X279">SUM(_xlfn._xlws.FILTER($F$2:$F$2454,_xlfn.MAP($W$2:$W$2454,_xlfn.LAMBDA(_xlpm.x,_xlpm.x=$W279))))</f>
        <v>1666</v>
      </c>
      <c r="Y279" s="11">
        <f t="shared" si="82"/>
        <v>7.8031212484993995E-3</v>
      </c>
      <c r="Z279" s="4" t="s">
        <v>5108</v>
      </c>
      <c r="AA279" s="2" cm="1">
        <f t="array" ref="AA279">SUM(_xlfn._xlws.FILTER($F$2:$F$2454,_xlfn.MAP($Z$2:$Z$2454,_xlfn.LAMBDA(_xlpm.x,_xlpm.x=$Z279))))</f>
        <v>475</v>
      </c>
      <c r="AB279" s="11">
        <f t="shared" si="83"/>
        <v>2.736842105263158E-2</v>
      </c>
      <c r="AC279" s="11">
        <f t="shared" si="84"/>
        <v>-0.5449813874459023</v>
      </c>
      <c r="AG279" s="2"/>
      <c r="AL279" s="2"/>
      <c r="AM279" s="2"/>
    </row>
    <row r="280" spans="1:39">
      <c r="A280" s="1" t="str">
        <f t="shared" si="68"/>
        <v>~ge~ : [ɡə]</v>
      </c>
      <c r="B280" s="1">
        <f>_xlfn.LET(_xlpm.d,$G280,_xlpm.k,_xlfn.CONCAT(LEFT(TRIM(B$1),1),"*"),COUNTIF(_xlpm.d,_xlpm.k))</f>
        <v>0</v>
      </c>
      <c r="C280" s="1">
        <f>_xlfn.LET(_xlpm.d,$G280,_xlpm.k,_xlfn.CONCAT(LEFT(TRIM(C$1),1),"*"),COUNTIF(_xlpm.d,_xlpm.k))</f>
        <v>0</v>
      </c>
      <c r="D280" s="1">
        <f>_xlfn.LET(_xlpm.d,$G280,_xlpm.k,_xlfn.CONCAT(LEFT(TRIM(D$1),1),"*"),COUNTIF(_xlpm.d,_xlpm.k))</f>
        <v>0</v>
      </c>
      <c r="E280" s="1">
        <f t="shared" si="69"/>
        <v>0.8450980400142567</v>
      </c>
      <c r="F280" s="7">
        <v>6</v>
      </c>
      <c r="G280" s="9" t="s">
        <v>1350</v>
      </c>
      <c r="H280" s="4" cm="1">
        <f t="array" ref="H280">F280/freq.sum.r6e</f>
        <v>4.7528517110266159E-4</v>
      </c>
      <c r="I280" s="4" t="str">
        <f t="shared" si="70"/>
        <v>ɡə</v>
      </c>
      <c r="J280" s="4" t="str">
        <f t="shared" si="71"/>
        <v>ge</v>
      </c>
      <c r="K280" s="10">
        <f t="shared" si="72"/>
        <v>2</v>
      </c>
      <c r="L280" s="1">
        <f t="shared" si="73"/>
        <v>2</v>
      </c>
      <c r="M280" s="10">
        <f t="shared" si="74"/>
        <v>2</v>
      </c>
      <c r="N280" s="1" t="str">
        <f t="shared" si="75"/>
        <v>~ge~</v>
      </c>
      <c r="O280" s="1" t="str">
        <f t="shared" si="76"/>
        <v>[ɡə]</v>
      </c>
      <c r="P280" s="3" cm="1">
        <f t="array" ref="P280">SUM(_xlfn._xlws.FILTER($H$2:$H$2454,_xlfn.MAP($N$2:$N$2454,_xlfn.LAMBDA(_xlpm.x,_xlpm.x=$N280))))</f>
        <v>5.1489226869455007E-3</v>
      </c>
      <c r="Q280" s="4">
        <f t="shared" si="77"/>
        <v>9.2307692307692313E-2</v>
      </c>
      <c r="R280" s="6" cm="1">
        <f t="array" ref="R280">SUM(_xlfn._xlws.FILTER($H$2:$H$2454,_xlfn.MAP($O$2:$O$2454,_xlfn.LAMBDA(_xlpm.x,_xlpm.x=$O280))))</f>
        <v>1.8219264892268693E-3</v>
      </c>
      <c r="S280" s="4">
        <f t="shared" si="78"/>
        <v>0.26086956521739135</v>
      </c>
      <c r="T280" s="4">
        <f t="shared" si="79"/>
        <v>6.9381779814853842E-2</v>
      </c>
      <c r="U280" s="4">
        <f t="shared" si="80"/>
        <v>0.13636363636363638</v>
      </c>
      <c r="V280" s="4">
        <f t="shared" si="81"/>
        <v>-0.45118552062526274</v>
      </c>
      <c r="W280" s="4" t="s">
        <v>5121</v>
      </c>
      <c r="X280" s="2" cm="1">
        <f t="array" ref="X280">SUM(_xlfn._xlws.FILTER($F$2:$F$2454,_xlfn.MAP($W$2:$W$2454,_xlfn.LAMBDA(_xlpm.x,_xlpm.x=$W280))))</f>
        <v>2896</v>
      </c>
      <c r="Y280" s="11">
        <f t="shared" si="82"/>
        <v>2.0718232044198894E-3</v>
      </c>
      <c r="Z280" s="4" t="s">
        <v>5101</v>
      </c>
      <c r="AA280" s="2" cm="1">
        <f t="array" ref="AA280">SUM(_xlfn._xlws.FILTER($F$2:$F$2454,_xlfn.MAP($Z$2:$Z$2454,_xlfn.LAMBDA(_xlpm.x,_xlpm.x=$Z280))))</f>
        <v>2255</v>
      </c>
      <c r="AB280" s="11">
        <f t="shared" si="83"/>
        <v>2.6607538802660754E-3</v>
      </c>
      <c r="AC280" s="11">
        <f t="shared" si="84"/>
        <v>-0.10865201131112999</v>
      </c>
      <c r="AG280" s="2"/>
      <c r="AL280" s="2"/>
      <c r="AM280" s="2"/>
    </row>
    <row r="281" spans="1:39">
      <c r="A281" s="1" t="str">
        <f t="shared" si="68"/>
        <v>~mu~ : [mu]</v>
      </c>
      <c r="B281" s="1">
        <f>_xlfn.LET(_xlpm.d,$G281,_xlpm.k,_xlfn.CONCAT(LEFT(TRIM(B$1),1),"*"),COUNTIF(_xlpm.d,_xlpm.k))</f>
        <v>0</v>
      </c>
      <c r="C281" s="1">
        <f>_xlfn.LET(_xlpm.d,$G281,_xlpm.k,_xlfn.CONCAT(LEFT(TRIM(C$1),1),"*"),COUNTIF(_xlpm.d,_xlpm.k))</f>
        <v>1</v>
      </c>
      <c r="D281" s="1">
        <f>_xlfn.LET(_xlpm.d,$G281,_xlpm.k,_xlfn.CONCAT(LEFT(TRIM(D$1),1),"*"),COUNTIF(_xlpm.d,_xlpm.k))</f>
        <v>0</v>
      </c>
      <c r="E281" s="1">
        <f t="shared" si="69"/>
        <v>0.30102999566398114</v>
      </c>
      <c r="F281" s="7">
        <v>1</v>
      </c>
      <c r="G281" s="9" t="s">
        <v>2122</v>
      </c>
      <c r="H281" s="4" cm="1">
        <f t="array" ref="H281">F281/freq.sum.r6e</f>
        <v>7.9214195183776928E-5</v>
      </c>
      <c r="I281" s="4" t="str">
        <f t="shared" si="70"/>
        <v>mu</v>
      </c>
      <c r="J281" s="4" t="str">
        <f t="shared" si="71"/>
        <v>mu</v>
      </c>
      <c r="K281" s="10">
        <f t="shared" si="72"/>
        <v>2</v>
      </c>
      <c r="L281" s="1">
        <f t="shared" si="73"/>
        <v>2</v>
      </c>
      <c r="M281" s="10">
        <f t="shared" si="74"/>
        <v>2</v>
      </c>
      <c r="N281" s="1" t="str">
        <f t="shared" si="75"/>
        <v>~mu~</v>
      </c>
      <c r="O281" s="1" t="str">
        <f t="shared" si="76"/>
        <v>[mu]</v>
      </c>
      <c r="P281" s="3" cm="1">
        <f t="array" ref="P281">SUM(_xlfn._xlws.FILTER($H$2:$H$2454,_xlfn.MAP($N$2:$N$2454,_xlfn.LAMBDA(_xlpm.x,_xlpm.x=$N281))))</f>
        <v>1.9803548795944235E-3</v>
      </c>
      <c r="Q281" s="4">
        <f t="shared" si="77"/>
        <v>3.9999999999999994E-2</v>
      </c>
      <c r="R281" s="6" cm="1">
        <f t="array" ref="R281">SUM(_xlfn._xlws.FILTER($H$2:$H$2454,_xlfn.MAP($O$2:$O$2454,_xlfn.LAMBDA(_xlpm.x,_xlpm.x=$O281))))</f>
        <v>7.1292775665399242E-4</v>
      </c>
      <c r="S281" s="4">
        <f t="shared" si="78"/>
        <v>0.1111111111111111</v>
      </c>
      <c r="T281" s="4">
        <f t="shared" si="79"/>
        <v>1.0661065681112535E-2</v>
      </c>
      <c r="U281" s="4">
        <f t="shared" si="80"/>
        <v>5.8823529411764705E-2</v>
      </c>
      <c r="V281" s="4">
        <f t="shared" si="81"/>
        <v>-0.44369749923271273</v>
      </c>
      <c r="W281" s="4" t="s">
        <v>5111</v>
      </c>
      <c r="X281" s="2" cm="1">
        <f t="array" ref="X281">SUM(_xlfn._xlws.FILTER($F$2:$F$2454,_xlfn.MAP($W$2:$W$2454,_xlfn.LAMBDA(_xlpm.x,_xlpm.x=$W281))))</f>
        <v>566</v>
      </c>
      <c r="Y281" s="11">
        <f t="shared" si="82"/>
        <v>1.7667844522968198E-3</v>
      </c>
      <c r="Z281" s="4" t="s">
        <v>5111</v>
      </c>
      <c r="AA281" s="2" cm="1">
        <f t="array" ref="AA281">SUM(_xlfn._xlws.FILTER($F$2:$F$2454,_xlfn.MAP($Z$2:$Z$2454,_xlfn.LAMBDA(_xlpm.x,_xlpm.x=$Z281))))</f>
        <v>254</v>
      </c>
      <c r="AB281" s="11">
        <f t="shared" si="83"/>
        <v>3.937007874015748E-3</v>
      </c>
      <c r="AC281" s="11">
        <f t="shared" si="84"/>
        <v>-0.34798271456833335</v>
      </c>
      <c r="AG281" s="2"/>
      <c r="AL281" s="2"/>
      <c r="AM281" s="2"/>
    </row>
    <row r="282" spans="1:39">
      <c r="A282" s="1" t="str">
        <f t="shared" si="68"/>
        <v>~su~ : [sɜ]</v>
      </c>
      <c r="B282" s="1">
        <f>_xlfn.LET(_xlpm.d,$G282,_xlpm.k,_xlfn.CONCAT(LEFT(TRIM(B$1),1),"*"),COUNTIF(_xlpm.d,_xlpm.k))</f>
        <v>0</v>
      </c>
      <c r="C282" s="1">
        <f>_xlfn.LET(_xlpm.d,$G282,_xlpm.k,_xlfn.CONCAT(LEFT(TRIM(C$1),1),"*"),COUNTIF(_xlpm.d,_xlpm.k))</f>
        <v>0</v>
      </c>
      <c r="D282" s="1">
        <f>_xlfn.LET(_xlpm.d,$G282,_xlpm.k,_xlfn.CONCAT(LEFT(TRIM(D$1),1),"*"),COUNTIF(_xlpm.d,_xlpm.k))</f>
        <v>0</v>
      </c>
      <c r="E282" s="1">
        <f t="shared" si="69"/>
        <v>0.77815125038364352</v>
      </c>
      <c r="F282" s="7">
        <v>5</v>
      </c>
      <c r="G282" s="9" t="s">
        <v>1346</v>
      </c>
      <c r="H282" s="4" cm="1">
        <f t="array" ref="H282">F282/freq.sum.r6e</f>
        <v>3.9607097591888465E-4</v>
      </c>
      <c r="I282" s="4" t="str">
        <f t="shared" si="70"/>
        <v>sɜ</v>
      </c>
      <c r="J282" s="4" t="str">
        <f t="shared" si="71"/>
        <v>su</v>
      </c>
      <c r="K282" s="10">
        <f t="shared" si="72"/>
        <v>2</v>
      </c>
      <c r="L282" s="1">
        <f t="shared" si="73"/>
        <v>2</v>
      </c>
      <c r="M282" s="10">
        <f t="shared" si="74"/>
        <v>2</v>
      </c>
      <c r="N282" s="1" t="str">
        <f t="shared" si="75"/>
        <v>~su~</v>
      </c>
      <c r="O282" s="1" t="str">
        <f t="shared" si="76"/>
        <v>[sɜ]</v>
      </c>
      <c r="P282" s="3" cm="1">
        <f t="array" ref="P282">SUM(_xlfn._xlws.FILTER($H$2:$H$2454,_xlfn.MAP($N$2:$N$2454,_xlfn.LAMBDA(_xlpm.x,_xlpm.x=$N282))))</f>
        <v>3.960709759188847E-3</v>
      </c>
      <c r="Q282" s="4">
        <f t="shared" si="77"/>
        <v>9.9999999999999992E-2</v>
      </c>
      <c r="R282" s="6" cm="1">
        <f t="array" ref="R282">SUM(_xlfn._xlws.FILTER($H$2:$H$2454,_xlfn.MAP($O$2:$O$2454,_xlfn.LAMBDA(_xlpm.x,_xlpm.x=$O282))))</f>
        <v>1.4258555133079844E-3</v>
      </c>
      <c r="S282" s="4">
        <f t="shared" si="78"/>
        <v>0.27777777777777785</v>
      </c>
      <c r="T282" s="4">
        <f t="shared" si="79"/>
        <v>6.8896137508502889E-2</v>
      </c>
      <c r="U282" s="4">
        <f t="shared" si="80"/>
        <v>0.14705882352941177</v>
      </c>
      <c r="V282" s="4">
        <f t="shared" si="81"/>
        <v>-0.4436974992327129</v>
      </c>
      <c r="W282" s="4" t="s">
        <v>5111</v>
      </c>
      <c r="X282" s="2" cm="1">
        <f t="array" ref="X282">SUM(_xlfn._xlws.FILTER($F$2:$F$2454,_xlfn.MAP($W$2:$W$2454,_xlfn.LAMBDA(_xlpm.x,_xlpm.x=$W282))))</f>
        <v>566</v>
      </c>
      <c r="Y282" s="11">
        <f t="shared" si="82"/>
        <v>8.8339222614840993E-3</v>
      </c>
      <c r="Z282" s="4" t="s">
        <v>5112</v>
      </c>
      <c r="AA282" s="2" cm="1">
        <f t="array" ref="AA282">SUM(_xlfn._xlws.FILTER($F$2:$F$2454,_xlfn.MAP($Z$2:$Z$2454,_xlfn.LAMBDA(_xlpm.x,_xlpm.x=$Z282))))</f>
        <v>192</v>
      </c>
      <c r="AB282" s="11">
        <f t="shared" si="83"/>
        <v>2.6041666666666668E-2</v>
      </c>
      <c r="AC282" s="11">
        <f t="shared" si="84"/>
        <v>-0.46951520248472178</v>
      </c>
      <c r="AG282" s="2"/>
      <c r="AL282" s="2"/>
      <c r="AM282" s="2"/>
    </row>
    <row r="283" spans="1:39">
      <c r="A283" s="1" t="str">
        <f t="shared" si="68"/>
        <v>~ce~ : [si]</v>
      </c>
      <c r="B283" s="1">
        <f>_xlfn.LET(_xlpm.d,$G283,_xlpm.k,_xlfn.CONCAT(LEFT(TRIM(B$1),1),"*"),COUNTIF(_xlpm.d,_xlpm.k))</f>
        <v>0</v>
      </c>
      <c r="C283" s="1">
        <f>_xlfn.LET(_xlpm.d,$G283,_xlpm.k,_xlfn.CONCAT(LEFT(TRIM(C$1),1),"*"),COUNTIF(_xlpm.d,_xlpm.k))</f>
        <v>0</v>
      </c>
      <c r="D283" s="1">
        <f>_xlfn.LET(_xlpm.d,$G283,_xlpm.k,_xlfn.CONCAT(LEFT(TRIM(D$1),1),"*"),COUNTIF(_xlpm.d,_xlpm.k))</f>
        <v>0</v>
      </c>
      <c r="E283" s="1">
        <f t="shared" si="69"/>
        <v>0.30102999566398114</v>
      </c>
      <c r="F283" s="7">
        <v>1</v>
      </c>
      <c r="G283" s="9" t="s">
        <v>2202</v>
      </c>
      <c r="H283" s="4" cm="1">
        <f t="array" ref="H283">F283/freq.sum.r6e</f>
        <v>7.9214195183776928E-5</v>
      </c>
      <c r="I283" s="4" t="str">
        <f t="shared" si="70"/>
        <v>si</v>
      </c>
      <c r="J283" s="4" t="str">
        <f t="shared" si="71"/>
        <v>ce</v>
      </c>
      <c r="K283" s="10">
        <f t="shared" si="72"/>
        <v>2</v>
      </c>
      <c r="L283" s="1">
        <f t="shared" si="73"/>
        <v>2</v>
      </c>
      <c r="M283" s="10">
        <f t="shared" si="74"/>
        <v>2</v>
      </c>
      <c r="N283" s="1" t="str">
        <f t="shared" si="75"/>
        <v>~ce~</v>
      </c>
      <c r="O283" s="1" t="str">
        <f t="shared" si="76"/>
        <v>[si]</v>
      </c>
      <c r="P283" s="3" cm="1">
        <f t="array" ref="P283">SUM(_xlfn._xlws.FILTER($H$2:$H$2454,_xlfn.MAP($N$2:$N$2454,_xlfn.LAMBDA(_xlpm.x,_xlpm.x=$N283))))</f>
        <v>5.7034220532319393E-3</v>
      </c>
      <c r="Q283" s="4">
        <f t="shared" si="77"/>
        <v>1.3888888888888888E-2</v>
      </c>
      <c r="R283" s="6" cm="1">
        <f t="array" ref="R283">SUM(_xlfn._xlws.FILTER($H$2:$H$2454,_xlfn.MAP($O$2:$O$2454,_xlfn.LAMBDA(_xlpm.x,_xlpm.x=$O283))))</f>
        <v>2.0595690747781999E-3</v>
      </c>
      <c r="S283" s="4">
        <f t="shared" si="78"/>
        <v>3.8461538461538464E-2</v>
      </c>
      <c r="T283" s="4">
        <f t="shared" si="79"/>
        <v>3.6987370730390428E-3</v>
      </c>
      <c r="U283" s="4">
        <f t="shared" si="80"/>
        <v>2.0408163265306124E-2</v>
      </c>
      <c r="V283" s="4">
        <f t="shared" si="81"/>
        <v>-0.44235914846045055</v>
      </c>
      <c r="W283" s="4" t="s">
        <v>5121</v>
      </c>
      <c r="X283" s="2" cm="1">
        <f t="array" ref="X283">SUM(_xlfn._xlws.FILTER($F$2:$F$2454,_xlfn.MAP($W$2:$W$2454,_xlfn.LAMBDA(_xlpm.x,_xlpm.x=$W283))))</f>
        <v>2896</v>
      </c>
      <c r="Y283" s="11">
        <f t="shared" si="82"/>
        <v>3.453038674033149E-4</v>
      </c>
      <c r="Z283" s="4" t="s">
        <v>5110</v>
      </c>
      <c r="AA283" s="2" cm="1">
        <f t="array" ref="AA283">SUM(_xlfn._xlws.FILTER($F$2:$F$2454,_xlfn.MAP($Z$2:$Z$2454,_xlfn.LAMBDA(_xlpm.x,_xlpm.x=$Z283))))</f>
        <v>354</v>
      </c>
      <c r="AB283" s="11">
        <f t="shared" si="83"/>
        <v>2.8248587570621469E-3</v>
      </c>
      <c r="AC283" s="11">
        <f t="shared" si="84"/>
        <v>-0.91279529549932148</v>
      </c>
      <c r="AG283" s="2"/>
      <c r="AL283" s="2"/>
      <c r="AM283" s="2"/>
    </row>
    <row r="284" spans="1:39">
      <c r="A284" s="1" t="str">
        <f t="shared" si="68"/>
        <v>~fo~ : [fɑ]</v>
      </c>
      <c r="B284" s="1">
        <f>_xlfn.LET(_xlpm.d,$G284,_xlpm.k,_xlfn.CONCAT(LEFT(TRIM(B$1),1),"*"),COUNTIF(_xlpm.d,_xlpm.k))</f>
        <v>0</v>
      </c>
      <c r="C284" s="1">
        <f>_xlfn.LET(_xlpm.d,$G284,_xlpm.k,_xlfn.CONCAT(LEFT(TRIM(C$1),1),"*"),COUNTIF(_xlpm.d,_xlpm.k))</f>
        <v>0</v>
      </c>
      <c r="D284" s="1">
        <f>_xlfn.LET(_xlpm.d,$G284,_xlpm.k,_xlfn.CONCAT(LEFT(TRIM(D$1),1),"*"),COUNTIF(_xlpm.d,_xlpm.k))</f>
        <v>0</v>
      </c>
      <c r="E284" s="1">
        <f t="shared" si="69"/>
        <v>0.69897000433601875</v>
      </c>
      <c r="F284" s="7">
        <v>4</v>
      </c>
      <c r="G284" s="9" t="s">
        <v>1391</v>
      </c>
      <c r="H284" s="4" cm="1">
        <f t="array" ref="H284">F284/freq.sum.r6e</f>
        <v>3.1685678073510771E-4</v>
      </c>
      <c r="I284" s="4" t="str">
        <f t="shared" si="70"/>
        <v>fɑ</v>
      </c>
      <c r="J284" s="4" t="str">
        <f t="shared" si="71"/>
        <v>fo</v>
      </c>
      <c r="K284" s="10">
        <f t="shared" si="72"/>
        <v>2</v>
      </c>
      <c r="L284" s="1">
        <f t="shared" si="73"/>
        <v>2</v>
      </c>
      <c r="M284" s="10">
        <f t="shared" si="74"/>
        <v>2</v>
      </c>
      <c r="N284" s="1" t="str">
        <f t="shared" si="75"/>
        <v>~fo~</v>
      </c>
      <c r="O284" s="1" t="str">
        <f t="shared" si="76"/>
        <v>[fɑ]</v>
      </c>
      <c r="P284" s="3" cm="1">
        <f t="array" ref="P284">SUM(_xlfn._xlws.FILTER($H$2:$H$2454,_xlfn.MAP($N$2:$N$2454,_xlfn.LAMBDA(_xlpm.x,_xlpm.x=$N284))))</f>
        <v>3.2477820025348541E-3</v>
      </c>
      <c r="Q284" s="4">
        <f t="shared" si="77"/>
        <v>9.7560975609756101E-2</v>
      </c>
      <c r="R284" s="6" cm="1">
        <f t="array" ref="R284">SUM(_xlfn._xlws.FILTER($H$2:$H$2454,_xlfn.MAP($O$2:$O$2454,_xlfn.LAMBDA(_xlpm.x,_xlpm.x=$O284))))</f>
        <v>1.188212927756654E-3</v>
      </c>
      <c r="S284" s="4">
        <f t="shared" si="78"/>
        <v>0.26666666666666666</v>
      </c>
      <c r="T284" s="4">
        <f t="shared" si="79"/>
        <v>6.0117410678435623E-2</v>
      </c>
      <c r="U284" s="4">
        <f t="shared" si="80"/>
        <v>0.14285714285714285</v>
      </c>
      <c r="V284" s="4">
        <f t="shared" si="81"/>
        <v>-0.43669259766405427</v>
      </c>
      <c r="W284" s="4" t="s">
        <v>5119</v>
      </c>
      <c r="X284" s="2" cm="1">
        <f t="array" ref="X284">SUM(_xlfn._xlws.FILTER($F$2:$F$2454,_xlfn.MAP($W$2:$W$2454,_xlfn.LAMBDA(_xlpm.x,_xlpm.x=$W284))))</f>
        <v>1157</v>
      </c>
      <c r="Y284" s="11">
        <f t="shared" si="82"/>
        <v>3.4572169403630079E-3</v>
      </c>
      <c r="Z284" s="4" t="s">
        <v>5105</v>
      </c>
      <c r="AA284" s="2" cm="1">
        <f t="array" ref="AA284">SUM(_xlfn._xlws.FILTER($F$2:$F$2454,_xlfn.MAP($Z$2:$Z$2454,_xlfn.LAMBDA(_xlpm.x,_xlpm.x=$Z284))))</f>
        <v>436</v>
      </c>
      <c r="AB284" s="11">
        <f t="shared" si="83"/>
        <v>9.1743119266055051E-3</v>
      </c>
      <c r="AC284" s="11">
        <f t="shared" si="84"/>
        <v>-0.42384686968316354</v>
      </c>
      <c r="AG284" s="2"/>
      <c r="AL284" s="2"/>
      <c r="AM284" s="2"/>
    </row>
    <row r="285" spans="1:39">
      <c r="A285" s="1" t="str">
        <f t="shared" si="68"/>
        <v>~si~ : [zɪ]</v>
      </c>
      <c r="B285" s="1">
        <f>_xlfn.LET(_xlpm.d,$G285,_xlpm.k,_xlfn.CONCAT(LEFT(TRIM(B$1),1),"*"),COUNTIF(_xlpm.d,_xlpm.k))</f>
        <v>0</v>
      </c>
      <c r="C285" s="1">
        <f>_xlfn.LET(_xlpm.d,$G285,_xlpm.k,_xlfn.CONCAT(LEFT(TRIM(C$1),1),"*"),COUNTIF(_xlpm.d,_xlpm.k))</f>
        <v>0</v>
      </c>
      <c r="D285" s="1">
        <f>_xlfn.LET(_xlpm.d,$G285,_xlpm.k,_xlfn.CONCAT(LEFT(TRIM(D$1),1),"*"),COUNTIF(_xlpm.d,_xlpm.k))</f>
        <v>0</v>
      </c>
      <c r="E285" s="1">
        <f t="shared" si="69"/>
        <v>1.3222192947339191</v>
      </c>
      <c r="F285" s="7">
        <v>20</v>
      </c>
      <c r="G285" s="9" t="s">
        <v>662</v>
      </c>
      <c r="H285" s="4" cm="1">
        <f t="array" ref="H285">F285/freq.sum.r6e</f>
        <v>1.5842839036755386E-3</v>
      </c>
      <c r="I285" s="4" t="str">
        <f t="shared" si="70"/>
        <v>zɪ</v>
      </c>
      <c r="J285" s="4" t="str">
        <f t="shared" si="71"/>
        <v>si</v>
      </c>
      <c r="K285" s="10">
        <f t="shared" si="72"/>
        <v>2</v>
      </c>
      <c r="L285" s="1">
        <f t="shared" si="73"/>
        <v>2</v>
      </c>
      <c r="M285" s="10">
        <f t="shared" si="74"/>
        <v>2</v>
      </c>
      <c r="N285" s="1" t="str">
        <f t="shared" si="75"/>
        <v>~si~</v>
      </c>
      <c r="O285" s="1" t="str">
        <f t="shared" si="76"/>
        <v>[zɪ]</v>
      </c>
      <c r="P285" s="3" cm="1">
        <f t="array" ref="P285">SUM(_xlfn._xlws.FILTER($H$2:$H$2454,_xlfn.MAP($N$2:$N$2454,_xlfn.LAMBDA(_xlpm.x,_xlpm.x=$N285))))</f>
        <v>7.1292775665399242E-3</v>
      </c>
      <c r="Q285" s="4">
        <f t="shared" si="77"/>
        <v>0.22222222222222221</v>
      </c>
      <c r="R285" s="6" cm="1">
        <f t="array" ref="R285">SUM(_xlfn._xlws.FILTER($H$2:$H$2454,_xlfn.MAP($O$2:$O$2454,_xlfn.LAMBDA(_xlpm.x,_xlpm.x=$O285))))</f>
        <v>2.6140684410646386E-3</v>
      </c>
      <c r="S285" s="4">
        <f t="shared" si="78"/>
        <v>0.60606060606060608</v>
      </c>
      <c r="T285" s="4">
        <f t="shared" si="79"/>
        <v>0.25887978442964815</v>
      </c>
      <c r="U285" s="4">
        <f t="shared" si="80"/>
        <v>0.32520325203252032</v>
      </c>
      <c r="V285" s="4">
        <f t="shared" si="81"/>
        <v>-0.43572856956143741</v>
      </c>
      <c r="W285" s="4" t="s">
        <v>5110</v>
      </c>
      <c r="X285" s="2" cm="1">
        <f t="array" ref="X285">SUM(_xlfn._xlws.FILTER($F$2:$F$2454,_xlfn.MAP($W$2:$W$2454,_xlfn.LAMBDA(_xlpm.x,_xlpm.x=$W285))))</f>
        <v>1594</v>
      </c>
      <c r="Y285" s="11">
        <f t="shared" si="82"/>
        <v>1.2547051442910916E-2</v>
      </c>
      <c r="Z285" s="4" t="s">
        <v>5102</v>
      </c>
      <c r="AA285" s="2" cm="1">
        <f t="array" ref="AA285">SUM(_xlfn._xlws.FILTER($F$2:$F$2454,_xlfn.MAP($Z$2:$Z$2454,_xlfn.LAMBDA(_xlpm.x,_xlpm.x=$Z285))))</f>
        <v>1794</v>
      </c>
      <c r="AB285" s="11">
        <f t="shared" si="83"/>
        <v>1.1148272017837236E-2</v>
      </c>
      <c r="AC285" s="11">
        <f t="shared" si="84"/>
        <v>5.1334121647979701E-2</v>
      </c>
      <c r="AG285" s="2"/>
      <c r="AL285" s="2"/>
      <c r="AM285" s="2"/>
    </row>
    <row r="286" spans="1:39">
      <c r="A286" s="1" t="str">
        <f t="shared" si="68"/>
        <v>~re~ : [ɹə]</v>
      </c>
      <c r="B286" s="1">
        <f>_xlfn.LET(_xlpm.d,$G286,_xlpm.k,_xlfn.CONCAT(LEFT(TRIM(B$1),1),"*"),COUNTIF(_xlpm.d,_xlpm.k))</f>
        <v>1</v>
      </c>
      <c r="C286" s="1">
        <f>_xlfn.LET(_xlpm.d,$G286,_xlpm.k,_xlfn.CONCAT(LEFT(TRIM(C$1),1),"*"),COUNTIF(_xlpm.d,_xlpm.k))</f>
        <v>0</v>
      </c>
      <c r="D286" s="1">
        <f>_xlfn.LET(_xlpm.d,$G286,_xlpm.k,_xlfn.CONCAT(LEFT(TRIM(D$1),1),"*"),COUNTIF(_xlpm.d,_xlpm.k))</f>
        <v>0</v>
      </c>
      <c r="E286" s="1">
        <f t="shared" si="69"/>
        <v>1.2787536009528289</v>
      </c>
      <c r="F286" s="7">
        <v>18</v>
      </c>
      <c r="G286" s="9" t="s">
        <v>1297</v>
      </c>
      <c r="H286" s="4" cm="1">
        <f t="array" ref="H286">F286/freq.sum.r6e</f>
        <v>1.4258555133079848E-3</v>
      </c>
      <c r="I286" s="4" t="str">
        <f t="shared" si="70"/>
        <v>ɹə</v>
      </c>
      <c r="J286" s="4" t="str">
        <f t="shared" si="71"/>
        <v>re</v>
      </c>
      <c r="K286" s="10">
        <f t="shared" si="72"/>
        <v>2</v>
      </c>
      <c r="L286" s="1">
        <f t="shared" si="73"/>
        <v>2</v>
      </c>
      <c r="M286" s="10">
        <f t="shared" si="74"/>
        <v>2</v>
      </c>
      <c r="N286" s="1" t="str">
        <f t="shared" si="75"/>
        <v>~re~</v>
      </c>
      <c r="O286" s="1" t="str">
        <f t="shared" si="76"/>
        <v>[ɹə]</v>
      </c>
      <c r="P286" s="3" cm="1">
        <f t="array" ref="P286">SUM(_xlfn._xlws.FILTER($H$2:$H$2454,_xlfn.MAP($N$2:$N$2454,_xlfn.LAMBDA(_xlpm.x,_xlpm.x=$N286))))</f>
        <v>2.043726235741445E-2</v>
      </c>
      <c r="Q286" s="4">
        <f t="shared" si="77"/>
        <v>6.9767441860465115E-2</v>
      </c>
      <c r="R286" s="6" cm="1">
        <f t="array" ref="R286">SUM(_xlfn._xlws.FILTER($H$2:$H$2454,_xlfn.MAP($O$2:$O$2454,_xlfn.LAMBDA(_xlpm.x,_xlpm.x=$O286))))</f>
        <v>7.5253485424588099E-3</v>
      </c>
      <c r="S286" s="4">
        <f t="shared" si="78"/>
        <v>0.18947368421052629</v>
      </c>
      <c r="T286" s="4">
        <f t="shared" si="79"/>
        <v>7.8515325066315533E-2</v>
      </c>
      <c r="U286" s="4">
        <f t="shared" si="80"/>
        <v>0.10198300283286117</v>
      </c>
      <c r="V286" s="4">
        <f t="shared" si="81"/>
        <v>-0.43389610067438233</v>
      </c>
      <c r="W286" s="4" t="s">
        <v>5121</v>
      </c>
      <c r="X286" s="2" cm="1">
        <f t="array" ref="X286">SUM(_xlfn._xlws.FILTER($F$2:$F$2454,_xlfn.MAP($W$2:$W$2454,_xlfn.LAMBDA(_xlpm.x,_xlpm.x=$W286))))</f>
        <v>2896</v>
      </c>
      <c r="Y286" s="11">
        <f t="shared" si="82"/>
        <v>6.2154696132596682E-3</v>
      </c>
      <c r="Z286" s="4" t="s">
        <v>5101</v>
      </c>
      <c r="AA286" s="2" cm="1">
        <f t="array" ref="AA286">SUM(_xlfn._xlws.FILTER($F$2:$F$2454,_xlfn.MAP($Z$2:$Z$2454,_xlfn.LAMBDA(_xlpm.x,_xlpm.x=$Z286))))</f>
        <v>2255</v>
      </c>
      <c r="AB286" s="11">
        <f t="shared" si="83"/>
        <v>7.9822616407982262E-3</v>
      </c>
      <c r="AC286" s="11">
        <f t="shared" si="84"/>
        <v>-0.10865201131112999</v>
      </c>
      <c r="AG286" s="2"/>
      <c r="AL286" s="2"/>
      <c r="AM286" s="2"/>
    </row>
    <row r="287" spans="1:39">
      <c r="A287" s="1" t="str">
        <f t="shared" si="68"/>
        <v>~nu~ : [nyu]</v>
      </c>
      <c r="B287" s="1">
        <f>_xlfn.LET(_xlpm.d,$G287,_xlpm.k,_xlfn.CONCAT(LEFT(TRIM(B$1),1),"*"),COUNTIF(_xlpm.d,_xlpm.k))</f>
        <v>0</v>
      </c>
      <c r="C287" s="1">
        <f>_xlfn.LET(_xlpm.d,$G287,_xlpm.k,_xlfn.CONCAT(LEFT(TRIM(C$1),1),"*"),COUNTIF(_xlpm.d,_xlpm.k))</f>
        <v>0</v>
      </c>
      <c r="D287" s="1">
        <f>_xlfn.LET(_xlpm.d,$G287,_xlpm.k,_xlfn.CONCAT(LEFT(TRIM(D$1),1),"*"),COUNTIF(_xlpm.d,_xlpm.k))</f>
        <v>1</v>
      </c>
      <c r="E287" s="1">
        <f t="shared" si="69"/>
        <v>0.77815125038364352</v>
      </c>
      <c r="F287" s="7">
        <v>5</v>
      </c>
      <c r="G287" s="9" t="s">
        <v>209</v>
      </c>
      <c r="H287" s="4" cm="1">
        <f t="array" ref="H287">F287/freq.sum.r6e</f>
        <v>3.9607097591888465E-4</v>
      </c>
      <c r="I287" s="1" t="str">
        <f t="shared" si="70"/>
        <v>nyu</v>
      </c>
      <c r="J287" s="1" t="str">
        <f t="shared" si="71"/>
        <v>nu</v>
      </c>
      <c r="K287" s="10">
        <f t="shared" si="72"/>
        <v>3</v>
      </c>
      <c r="L287" s="1">
        <f t="shared" si="73"/>
        <v>2</v>
      </c>
      <c r="M287" s="10">
        <f t="shared" si="74"/>
        <v>3</v>
      </c>
      <c r="N287" s="1" t="str">
        <f t="shared" si="75"/>
        <v>~nu~</v>
      </c>
      <c r="O287" s="1" t="str">
        <f t="shared" si="76"/>
        <v>[nyu]</v>
      </c>
      <c r="P287" s="3" cm="1">
        <f t="array" ref="P287">SUM(_xlfn._xlws.FILTER($H$2:$H$2454,_xlfn.MAP($N$2:$N$2454,_xlfn.LAMBDA(_xlpm.x,_xlpm.x=$N287))))</f>
        <v>1.5050697084917615E-3</v>
      </c>
      <c r="Q287" s="4">
        <f t="shared" si="77"/>
        <v>0.26315789473684215</v>
      </c>
      <c r="R287" s="6" cm="1">
        <f t="array" ref="R287">SUM(_xlfn._xlws.FILTER($H$2:$H$2454,_xlfn.MAP($O$2:$O$2454,_xlfn.LAMBDA(_xlpm.x,_xlpm.x=$O287))))</f>
        <v>5.5449936628643854E-4</v>
      </c>
      <c r="S287" s="4">
        <f t="shared" si="78"/>
        <v>0.7142857142857143</v>
      </c>
      <c r="T287" s="4">
        <f t="shared" si="79"/>
        <v>0.20919399340566691</v>
      </c>
      <c r="U287" s="4">
        <f t="shared" si="80"/>
        <v>0.38461538461538469</v>
      </c>
      <c r="V287" s="4">
        <f t="shared" si="81"/>
        <v>-0.4336555609385721</v>
      </c>
      <c r="W287" s="4" t="s">
        <v>5111</v>
      </c>
      <c r="X287" s="2" cm="1">
        <f t="array" ref="X287">SUM(_xlfn._xlws.FILTER($F$2:$F$2454,_xlfn.MAP($W$2:$W$2454,_xlfn.LAMBDA(_xlpm.x,_xlpm.x=$W287))))</f>
        <v>566</v>
      </c>
      <c r="Y287" s="11">
        <f t="shared" si="82"/>
        <v>8.8339222614840993E-3</v>
      </c>
      <c r="Z287" s="4" t="s">
        <v>5111</v>
      </c>
      <c r="AA287" s="2" cm="1">
        <f t="array" ref="AA287">SUM(_xlfn._xlws.FILTER($F$2:$F$2454,_xlfn.MAP($Z$2:$Z$2454,_xlfn.LAMBDA(_xlpm.x,_xlpm.x=$Z287))))</f>
        <v>254</v>
      </c>
      <c r="AB287" s="11">
        <f t="shared" si="83"/>
        <v>1.968503937007874E-2</v>
      </c>
      <c r="AC287" s="11">
        <f t="shared" si="84"/>
        <v>-0.34798271456833335</v>
      </c>
      <c r="AG287" s="2"/>
      <c r="AL287" s="2"/>
      <c r="AM287" s="2"/>
    </row>
    <row r="288" spans="1:39">
      <c r="A288" s="1" t="str">
        <f t="shared" si="68"/>
        <v>~bi~ : [baɪ]</v>
      </c>
      <c r="B288" s="1">
        <f>_xlfn.LET(_xlpm.d,$G288,_xlpm.k,_xlfn.CONCAT(LEFT(TRIM(B$1),1),"*"),COUNTIF(_xlpm.d,_xlpm.k))</f>
        <v>0</v>
      </c>
      <c r="C288" s="1">
        <f>_xlfn.LET(_xlpm.d,$G288,_xlpm.k,_xlfn.CONCAT(LEFT(TRIM(C$1),1),"*"),COUNTIF(_xlpm.d,_xlpm.k))</f>
        <v>0</v>
      </c>
      <c r="D288" s="1">
        <f>_xlfn.LET(_xlpm.d,$G288,_xlpm.k,_xlfn.CONCAT(LEFT(TRIM(D$1),1),"*"),COUNTIF(_xlpm.d,_xlpm.k))</f>
        <v>0</v>
      </c>
      <c r="E288" s="1">
        <f t="shared" si="69"/>
        <v>0.8450980400142567</v>
      </c>
      <c r="F288" s="7">
        <v>6</v>
      </c>
      <c r="G288" s="9" t="s">
        <v>1091</v>
      </c>
      <c r="H288" s="4" cm="1">
        <f t="array" ref="H288">F288/freq.sum.r6e</f>
        <v>4.7528517110266159E-4</v>
      </c>
      <c r="I288" s="4" t="str">
        <f t="shared" si="70"/>
        <v>baɪ</v>
      </c>
      <c r="J288" s="4" t="str">
        <f t="shared" si="71"/>
        <v>bi</v>
      </c>
      <c r="K288" s="10">
        <f t="shared" si="72"/>
        <v>3</v>
      </c>
      <c r="L288" s="1">
        <f t="shared" si="73"/>
        <v>2</v>
      </c>
      <c r="M288" s="10">
        <f t="shared" si="74"/>
        <v>3</v>
      </c>
      <c r="N288" s="1" t="str">
        <f t="shared" si="75"/>
        <v>~bi~</v>
      </c>
      <c r="O288" s="1" t="str">
        <f t="shared" si="76"/>
        <v>[baɪ]</v>
      </c>
      <c r="P288" s="3" cm="1">
        <f t="array" ref="P288">SUM(_xlfn._xlws.FILTER($H$2:$H$2454,_xlfn.MAP($N$2:$N$2454,_xlfn.LAMBDA(_xlpm.x,_xlpm.x=$N288))))</f>
        <v>2.1387832699619773E-3</v>
      </c>
      <c r="Q288" s="4">
        <f t="shared" si="77"/>
        <v>0.22222222222222221</v>
      </c>
      <c r="R288" s="6" cm="1">
        <f t="array" ref="R288">SUM(_xlfn._xlws.FILTER($H$2:$H$2454,_xlfn.MAP($O$2:$O$2454,_xlfn.LAMBDA(_xlpm.x,_xlpm.x=$O288))))</f>
        <v>7.921419518377692E-4</v>
      </c>
      <c r="S288" s="4">
        <f t="shared" si="78"/>
        <v>0.60000000000000009</v>
      </c>
      <c r="T288" s="4">
        <f t="shared" si="79"/>
        <v>0.19157778833290576</v>
      </c>
      <c r="U288" s="4">
        <f t="shared" si="80"/>
        <v>0.32432432432432434</v>
      </c>
      <c r="V288" s="4">
        <f t="shared" si="81"/>
        <v>-0.43136376415898742</v>
      </c>
      <c r="W288" s="4" t="s">
        <v>5110</v>
      </c>
      <c r="X288" s="2" cm="1">
        <f t="array" ref="X288">SUM(_xlfn._xlws.FILTER($F$2:$F$2454,_xlfn.MAP($W$2:$W$2454,_xlfn.LAMBDA(_xlpm.x,_xlpm.x=$W288))))</f>
        <v>1594</v>
      </c>
      <c r="Y288" s="11">
        <f t="shared" si="82"/>
        <v>3.7641154328732747E-3</v>
      </c>
      <c r="Z288" s="4" t="s">
        <v>5106</v>
      </c>
      <c r="AA288" s="2" cm="1">
        <f t="array" ref="AA288">SUM(_xlfn._xlws.FILTER($F$2:$F$2454,_xlfn.MAP($Z$2:$Z$2454,_xlfn.LAMBDA(_xlpm.x,_xlpm.x=$Z288))))</f>
        <v>397</v>
      </c>
      <c r="AB288" s="11">
        <f t="shared" si="83"/>
        <v>1.5113350125944584E-2</v>
      </c>
      <c r="AC288" s="11">
        <f t="shared" si="84"/>
        <v>-0.60369781029697844</v>
      </c>
      <c r="AG288" s="2"/>
      <c r="AL288" s="2"/>
      <c r="AM288" s="2"/>
    </row>
    <row r="289" spans="1:39">
      <c r="A289" s="1" t="str">
        <f t="shared" si="68"/>
        <v>~fe~ : [fɜ]</v>
      </c>
      <c r="B289" s="1">
        <f>_xlfn.LET(_xlpm.d,$G289,_xlpm.k,_xlfn.CONCAT(LEFT(TRIM(B$1),1),"*"),COUNTIF(_xlpm.d,_xlpm.k))</f>
        <v>0</v>
      </c>
      <c r="C289" s="1">
        <f>_xlfn.LET(_xlpm.d,$G289,_xlpm.k,_xlfn.CONCAT(LEFT(TRIM(C$1),1),"*"),COUNTIF(_xlpm.d,_xlpm.k))</f>
        <v>0</v>
      </c>
      <c r="D289" s="1">
        <f>_xlfn.LET(_xlpm.d,$G289,_xlpm.k,_xlfn.CONCAT(LEFT(TRIM(D$1),1),"*"),COUNTIF(_xlpm.d,_xlpm.k))</f>
        <v>0</v>
      </c>
      <c r="E289" s="1">
        <f t="shared" si="69"/>
        <v>0.60205999132796229</v>
      </c>
      <c r="F289" s="7">
        <v>3</v>
      </c>
      <c r="G289" s="9" t="s">
        <v>1473</v>
      </c>
      <c r="H289" s="4" cm="1">
        <f t="array" ref="H289">F289/freq.sum.r6e</f>
        <v>2.376425855513308E-4</v>
      </c>
      <c r="I289" s="4" t="str">
        <f t="shared" si="70"/>
        <v>fɜ</v>
      </c>
      <c r="J289" s="4" t="str">
        <f t="shared" si="71"/>
        <v>fe</v>
      </c>
      <c r="K289" s="10">
        <f t="shared" si="72"/>
        <v>2</v>
      </c>
      <c r="L289" s="1">
        <f t="shared" si="73"/>
        <v>2</v>
      </c>
      <c r="M289" s="10">
        <f t="shared" si="74"/>
        <v>2</v>
      </c>
      <c r="N289" s="1" t="str">
        <f t="shared" si="75"/>
        <v>~fe~</v>
      </c>
      <c r="O289" s="1" t="str">
        <f t="shared" si="76"/>
        <v>[fɜ]</v>
      </c>
      <c r="P289" s="3" cm="1">
        <f t="array" ref="P289">SUM(_xlfn._xlws.FILTER($H$2:$H$2454,_xlfn.MAP($N$2:$N$2454,_xlfn.LAMBDA(_xlpm.x,_xlpm.x=$N289))))</f>
        <v>2.7724968314321928E-3</v>
      </c>
      <c r="Q289" s="4">
        <f t="shared" si="77"/>
        <v>8.5714285714285715E-2</v>
      </c>
      <c r="R289" s="6" cm="1">
        <f t="array" ref="R289">SUM(_xlfn._xlws.FILTER($H$2:$H$2454,_xlfn.MAP($O$2:$O$2454,_xlfn.LAMBDA(_xlpm.x,_xlpm.x=$O289))))</f>
        <v>1.0297845373891E-3</v>
      </c>
      <c r="S289" s="4">
        <f t="shared" si="78"/>
        <v>0.23076923076923081</v>
      </c>
      <c r="T289" s="4">
        <f t="shared" si="79"/>
        <v>4.5309529144728272E-2</v>
      </c>
      <c r="U289" s="4">
        <f t="shared" si="80"/>
        <v>0.125</v>
      </c>
      <c r="V289" s="4">
        <f t="shared" si="81"/>
        <v>-0.43012469204343889</v>
      </c>
      <c r="W289" s="4" t="s">
        <v>5121</v>
      </c>
      <c r="X289" s="2" cm="1">
        <f t="array" ref="X289">SUM(_xlfn._xlws.FILTER($F$2:$F$2454,_xlfn.MAP($W$2:$W$2454,_xlfn.LAMBDA(_xlpm.x,_xlpm.x=$W289))))</f>
        <v>2896</v>
      </c>
      <c r="Y289" s="11">
        <f t="shared" si="82"/>
        <v>1.0359116022099447E-3</v>
      </c>
      <c r="Z289" s="4" t="s">
        <v>5112</v>
      </c>
      <c r="AA289" s="2" cm="1">
        <f t="array" ref="AA289">SUM(_xlfn._xlws.FILTER($F$2:$F$2454,_xlfn.MAP($Z$2:$Z$2454,_xlfn.LAMBDA(_xlpm.x,_xlpm.x=$Z289))))</f>
        <v>192</v>
      </c>
      <c r="AB289" s="11">
        <f t="shared" si="83"/>
        <v>1.5625E-2</v>
      </c>
      <c r="AC289" s="11">
        <f t="shared" si="84"/>
        <v>-1.1784973288215597</v>
      </c>
      <c r="AG289" s="2"/>
      <c r="AL289" s="2"/>
      <c r="AM289" s="2"/>
    </row>
    <row r="290" spans="1:39">
      <c r="A290" s="1" t="str">
        <f t="shared" si="68"/>
        <v>~pa~ : [peɪ]</v>
      </c>
      <c r="B290" s="1">
        <f>_xlfn.LET(_xlpm.d,$G290,_xlpm.k,_xlfn.CONCAT(LEFT(TRIM(B$1),1),"*"),COUNTIF(_xlpm.d,_xlpm.k))</f>
        <v>0</v>
      </c>
      <c r="C290" s="1">
        <f>_xlfn.LET(_xlpm.d,$G290,_xlpm.k,_xlfn.CONCAT(LEFT(TRIM(C$1),1),"*"),COUNTIF(_xlpm.d,_xlpm.k))</f>
        <v>0</v>
      </c>
      <c r="D290" s="1">
        <f>_xlfn.LET(_xlpm.d,$G290,_xlpm.k,_xlfn.CONCAT(LEFT(TRIM(D$1),1),"*"),COUNTIF(_xlpm.d,_xlpm.k))</f>
        <v>0</v>
      </c>
      <c r="E290" s="1">
        <f t="shared" si="69"/>
        <v>1.0791812460476247</v>
      </c>
      <c r="F290" s="7">
        <v>11</v>
      </c>
      <c r="G290" s="9" t="s">
        <v>952</v>
      </c>
      <c r="H290" s="4" cm="1">
        <f t="array" ref="H290">F290/freq.sum.r6e</f>
        <v>8.713561470215463E-4</v>
      </c>
      <c r="I290" s="1" t="str">
        <f t="shared" si="70"/>
        <v>peɪ</v>
      </c>
      <c r="J290" s="1" t="str">
        <f t="shared" si="71"/>
        <v>pa</v>
      </c>
      <c r="K290" s="10">
        <f t="shared" si="72"/>
        <v>3</v>
      </c>
      <c r="L290" s="1">
        <f t="shared" si="73"/>
        <v>2</v>
      </c>
      <c r="M290" s="10">
        <f t="shared" si="74"/>
        <v>3</v>
      </c>
      <c r="N290" s="1" t="str">
        <f t="shared" si="75"/>
        <v>~pa~</v>
      </c>
      <c r="O290" s="1" t="str">
        <f t="shared" si="76"/>
        <v>[peɪ]</v>
      </c>
      <c r="P290" s="3" cm="1">
        <f t="array" ref="P290">SUM(_xlfn._xlws.FILTER($H$2:$H$2454,_xlfn.MAP($N$2:$N$2454,_xlfn.LAMBDA(_xlpm.x,_xlpm.x=$N290))))</f>
        <v>4.6736375158428385E-3</v>
      </c>
      <c r="Q290" s="4">
        <f t="shared" si="77"/>
        <v>0.18644067796610173</v>
      </c>
      <c r="R290" s="6" cm="1">
        <f t="array" ref="R290">SUM(_xlfn._xlws.FILTER($H$2:$H$2454,_xlfn.MAP($O$2:$O$2454,_xlfn.LAMBDA(_xlpm.x,_xlpm.x=$O290))))</f>
        <v>1.7427122940430926E-3</v>
      </c>
      <c r="S290" s="4">
        <f t="shared" si="78"/>
        <v>0.5</v>
      </c>
      <c r="T290" s="4">
        <f t="shared" si="79"/>
        <v>0.20487576598819374</v>
      </c>
      <c r="U290" s="4">
        <f t="shared" si="80"/>
        <v>0.27160493827160498</v>
      </c>
      <c r="V290" s="4">
        <f t="shared" si="81"/>
        <v>-0.42842933081993789</v>
      </c>
      <c r="W290" s="4" t="s">
        <v>5120</v>
      </c>
      <c r="X290" s="2" cm="1">
        <f t="array" ref="X290">SUM(_xlfn._xlws.FILTER($F$2:$F$2454,_xlfn.MAP($W$2:$W$2454,_xlfn.LAMBDA(_xlpm.x,_xlpm.x=$W290))))</f>
        <v>1666</v>
      </c>
      <c r="Y290" s="11">
        <f t="shared" si="82"/>
        <v>6.6026410564225691E-3</v>
      </c>
      <c r="Z290" s="4" t="s">
        <v>5108</v>
      </c>
      <c r="AA290" s="2" cm="1">
        <f t="array" ref="AA290">SUM(_xlfn._xlws.FILTER($F$2:$F$2454,_xlfn.MAP($Z$2:$Z$2454,_xlfn.LAMBDA(_xlpm.x,_xlpm.x=$Z290))))</f>
        <v>475</v>
      </c>
      <c r="AB290" s="11">
        <f t="shared" si="83"/>
        <v>2.3157894736842106E-2</v>
      </c>
      <c r="AC290" s="11">
        <f t="shared" si="84"/>
        <v>-0.5449813874459023</v>
      </c>
      <c r="AG290" s="2"/>
      <c r="AL290" s="2"/>
      <c r="AM290" s="2"/>
    </row>
    <row r="291" spans="1:39">
      <c r="A291" s="1" t="str">
        <f t="shared" si="68"/>
        <v>~pa~ : [pæ]</v>
      </c>
      <c r="B291" s="1">
        <f>_xlfn.LET(_xlpm.d,$G291,_xlpm.k,_xlfn.CONCAT(LEFT(TRIM(B$1),1),"*"),COUNTIF(_xlpm.d,_xlpm.k))</f>
        <v>0</v>
      </c>
      <c r="C291" s="1">
        <f>_xlfn.LET(_xlpm.d,$G291,_xlpm.k,_xlfn.CONCAT(LEFT(TRIM(C$1),1),"*"),COUNTIF(_xlpm.d,_xlpm.k))</f>
        <v>0</v>
      </c>
      <c r="D291" s="1">
        <f>_xlfn.LET(_xlpm.d,$G291,_xlpm.k,_xlfn.CONCAT(LEFT(TRIM(D$1),1),"*"),COUNTIF(_xlpm.d,_xlpm.k))</f>
        <v>0</v>
      </c>
      <c r="E291" s="1">
        <f t="shared" si="69"/>
        <v>1.3617278360175928</v>
      </c>
      <c r="F291" s="7">
        <v>22</v>
      </c>
      <c r="G291" s="9" t="s">
        <v>237</v>
      </c>
      <c r="H291" s="4" cm="1">
        <f t="array" ref="H291">F291/freq.sum.r6e</f>
        <v>1.7427122940430926E-3</v>
      </c>
      <c r="I291" s="4" t="str">
        <f t="shared" si="70"/>
        <v>pæ</v>
      </c>
      <c r="J291" s="4" t="str">
        <f t="shared" si="71"/>
        <v>pa</v>
      </c>
      <c r="K291" s="10">
        <f t="shared" si="72"/>
        <v>2</v>
      </c>
      <c r="L291" s="1">
        <f t="shared" si="73"/>
        <v>2</v>
      </c>
      <c r="M291" s="10">
        <f t="shared" si="74"/>
        <v>2</v>
      </c>
      <c r="N291" s="1" t="str">
        <f t="shared" si="75"/>
        <v>~pa~</v>
      </c>
      <c r="O291" s="1" t="str">
        <f t="shared" si="76"/>
        <v>[pæ]</v>
      </c>
      <c r="P291" s="3" cm="1">
        <f t="array" ref="P291">SUM(_xlfn._xlws.FILTER($H$2:$H$2454,_xlfn.MAP($N$2:$N$2454,_xlfn.LAMBDA(_xlpm.x,_xlpm.x=$N291))))</f>
        <v>4.6736375158428385E-3</v>
      </c>
      <c r="Q291" s="4">
        <f t="shared" si="77"/>
        <v>0.37288135593220345</v>
      </c>
      <c r="R291" s="6" cm="1">
        <f t="array" ref="R291">SUM(_xlfn._xlws.FILTER($H$2:$H$2454,_xlfn.MAP($O$2:$O$2454,_xlfn.LAMBDA(_xlpm.x,_xlpm.x=$O291))))</f>
        <v>1.7427122940430926E-3</v>
      </c>
      <c r="S291" s="4">
        <f t="shared" si="78"/>
        <v>1</v>
      </c>
      <c r="T291" s="4">
        <f t="shared" si="79"/>
        <v>0.44534618965835893</v>
      </c>
      <c r="U291" s="4">
        <f t="shared" si="80"/>
        <v>0.54320987654320996</v>
      </c>
      <c r="V291" s="4">
        <f t="shared" si="81"/>
        <v>-0.42842933081993789</v>
      </c>
      <c r="W291" s="4" t="s">
        <v>5120</v>
      </c>
      <c r="X291" s="2" cm="1">
        <f t="array" ref="X291">SUM(_xlfn._xlws.FILTER($F$2:$F$2454,_xlfn.MAP($W$2:$W$2454,_xlfn.LAMBDA(_xlpm.x,_xlpm.x=$W291))))</f>
        <v>1666</v>
      </c>
      <c r="Y291" s="11">
        <f t="shared" si="82"/>
        <v>1.3205282112845138E-2</v>
      </c>
      <c r="Z291" s="4" t="s">
        <v>5103</v>
      </c>
      <c r="AA291" s="2" cm="1">
        <f t="array" ref="AA291">SUM(_xlfn._xlws.FILTER($F$2:$F$2454,_xlfn.MAP($Z$2:$Z$2454,_xlfn.LAMBDA(_xlpm.x,_xlpm.x=$Z291))))</f>
        <v>514</v>
      </c>
      <c r="AB291" s="11">
        <f t="shared" si="83"/>
        <v>4.2801556420233464E-2</v>
      </c>
      <c r="AC291" s="11">
        <f t="shared" si="84"/>
        <v>-0.51071187807549301</v>
      </c>
      <c r="AG291" s="2"/>
      <c r="AL291" s="2"/>
      <c r="AM291" s="2"/>
    </row>
    <row r="292" spans="1:39">
      <c r="A292" s="1" t="str">
        <f t="shared" si="68"/>
        <v>~jo~ : [dʒɔ]</v>
      </c>
      <c r="B292" s="1">
        <f>_xlfn.LET(_xlpm.d,$G292,_xlpm.k,_xlfn.CONCAT(LEFT(TRIM(B$1),1),"*"),COUNTIF(_xlpm.d,_xlpm.k))</f>
        <v>0</v>
      </c>
      <c r="C292" s="1">
        <f>_xlfn.LET(_xlpm.d,$G292,_xlpm.k,_xlfn.CONCAT(LEFT(TRIM(C$1),1),"*"),COUNTIF(_xlpm.d,_xlpm.k))</f>
        <v>0</v>
      </c>
      <c r="D292" s="1">
        <f>_xlfn.LET(_xlpm.d,$G292,_xlpm.k,_xlfn.CONCAT(LEFT(TRIM(D$1),1),"*"),COUNTIF(_xlpm.d,_xlpm.k))</f>
        <v>0</v>
      </c>
      <c r="E292" s="1">
        <f t="shared" si="69"/>
        <v>0.47712125471966244</v>
      </c>
      <c r="F292" s="7">
        <v>2</v>
      </c>
      <c r="G292" s="9" t="s">
        <v>1972</v>
      </c>
      <c r="H292" s="4" cm="1">
        <f t="array" ref="H292">F292/freq.sum.r6e</f>
        <v>1.5842839036755386E-4</v>
      </c>
      <c r="I292" s="4" t="str">
        <f t="shared" si="70"/>
        <v>dʒɔ</v>
      </c>
      <c r="J292" s="4" t="str">
        <f t="shared" si="71"/>
        <v>jo</v>
      </c>
      <c r="K292" s="10">
        <f t="shared" si="72"/>
        <v>3</v>
      </c>
      <c r="L292" s="1">
        <f t="shared" si="73"/>
        <v>2</v>
      </c>
      <c r="M292" s="10">
        <f t="shared" si="74"/>
        <v>3</v>
      </c>
      <c r="N292" s="1" t="str">
        <f t="shared" si="75"/>
        <v>~jo~</v>
      </c>
      <c r="O292" s="1" t="str">
        <f t="shared" si="76"/>
        <v>[dʒɔ]</v>
      </c>
      <c r="P292" s="3" cm="1">
        <f t="array" ref="P292">SUM(_xlfn._xlws.FILTER($H$2:$H$2454,_xlfn.MAP($N$2:$N$2454,_xlfn.LAMBDA(_xlpm.x,_xlpm.x=$N292))))</f>
        <v>6.3371356147021531E-4</v>
      </c>
      <c r="Q292" s="4">
        <f t="shared" si="77"/>
        <v>0.25000000000000006</v>
      </c>
      <c r="R292" s="6" cm="1">
        <f t="array" ref="R292">SUM(_xlfn._xlws.FILTER($H$2:$H$2454,_xlfn.MAP($O$2:$O$2454,_xlfn.LAMBDA(_xlpm.x,_xlpm.x=$O292))))</f>
        <v>2.3764258555133077E-4</v>
      </c>
      <c r="S292" s="4">
        <f t="shared" si="78"/>
        <v>0.66666666666666674</v>
      </c>
      <c r="T292" s="4">
        <f t="shared" si="79"/>
        <v>0.12127034381098518</v>
      </c>
      <c r="U292" s="4">
        <f t="shared" si="80"/>
        <v>0.3636363636363637</v>
      </c>
      <c r="V292" s="4">
        <f t="shared" si="81"/>
        <v>-0.4259687322722811</v>
      </c>
      <c r="W292" s="4" t="s">
        <v>5119</v>
      </c>
      <c r="X292" s="2" cm="1">
        <f t="array" ref="X292">SUM(_xlfn._xlws.FILTER($F$2:$F$2454,_xlfn.MAP($W$2:$W$2454,_xlfn.LAMBDA(_xlpm.x,_xlpm.x=$W292))))</f>
        <v>1157</v>
      </c>
      <c r="Y292" s="11">
        <f t="shared" si="82"/>
        <v>1.7286084701815039E-3</v>
      </c>
      <c r="Z292" s="4" t="s">
        <v>5107</v>
      </c>
      <c r="AA292" s="2" cm="1">
        <f t="array" ref="AA292">SUM(_xlfn._xlws.FILTER($F$2:$F$2454,_xlfn.MAP($Z$2:$Z$2454,_xlfn.LAMBDA(_xlpm.x,_xlpm.x=$Z292))))</f>
        <v>293</v>
      </c>
      <c r="AB292" s="11">
        <f t="shared" si="83"/>
        <v>6.8259385665529011E-3</v>
      </c>
      <c r="AC292" s="11">
        <f t="shared" si="84"/>
        <v>-0.59646573859764007</v>
      </c>
      <c r="AG292" s="2"/>
      <c r="AL292" s="2"/>
      <c r="AM292" s="2"/>
    </row>
    <row r="293" spans="1:39">
      <c r="A293" s="1" t="str">
        <f t="shared" si="68"/>
        <v>~ye~ : [yɪ]</v>
      </c>
      <c r="B293" s="1">
        <f>_xlfn.LET(_xlpm.d,$G293,_xlpm.k,_xlfn.CONCAT(LEFT(TRIM(B$1),1),"*"),COUNTIF(_xlpm.d,_xlpm.k))</f>
        <v>0</v>
      </c>
      <c r="C293" s="1">
        <f>_xlfn.LET(_xlpm.d,$G293,_xlpm.k,_xlfn.CONCAT(LEFT(TRIM(C$1),1),"*"),COUNTIF(_xlpm.d,_xlpm.k))</f>
        <v>0</v>
      </c>
      <c r="D293" s="1">
        <f>_xlfn.LET(_xlpm.d,$G293,_xlpm.k,_xlfn.CONCAT(LEFT(TRIM(D$1),1),"*"),COUNTIF(_xlpm.d,_xlpm.k))</f>
        <v>0</v>
      </c>
      <c r="E293" s="1">
        <f t="shared" si="69"/>
        <v>0.47712125471966244</v>
      </c>
      <c r="F293" s="7">
        <v>2</v>
      </c>
      <c r="G293" s="9" t="s">
        <v>1197</v>
      </c>
      <c r="H293" s="4" cm="1">
        <f t="array" ref="H293">F293/freq.sum.r6e</f>
        <v>1.5842839036755386E-4</v>
      </c>
      <c r="I293" s="4" t="str">
        <f t="shared" si="70"/>
        <v>yɪ</v>
      </c>
      <c r="J293" s="4" t="str">
        <f t="shared" si="71"/>
        <v>ye</v>
      </c>
      <c r="K293" s="10">
        <f t="shared" si="72"/>
        <v>2</v>
      </c>
      <c r="L293" s="1">
        <f t="shared" si="73"/>
        <v>2</v>
      </c>
      <c r="M293" s="10">
        <f t="shared" si="74"/>
        <v>2</v>
      </c>
      <c r="N293" s="1" t="str">
        <f t="shared" si="75"/>
        <v>~ye~</v>
      </c>
      <c r="O293" s="1" t="str">
        <f t="shared" si="76"/>
        <v>[yɪ]</v>
      </c>
      <c r="P293" s="3" cm="1">
        <f t="array" ref="P293">SUM(_xlfn._xlws.FILTER($H$2:$H$2454,_xlfn.MAP($N$2:$N$2454,_xlfn.LAMBDA(_xlpm.x,_xlpm.x=$N293))))</f>
        <v>6.3371356147021542E-4</v>
      </c>
      <c r="Q293" s="4">
        <f t="shared" si="77"/>
        <v>0.25</v>
      </c>
      <c r="R293" s="6" cm="1">
        <f t="array" ref="R293">SUM(_xlfn._xlws.FILTER($H$2:$H$2454,_xlfn.MAP($O$2:$O$2454,_xlfn.LAMBDA(_xlpm.x,_xlpm.x=$O293))))</f>
        <v>2.3764258555133077E-4</v>
      </c>
      <c r="S293" s="4">
        <f t="shared" si="78"/>
        <v>0.66666666666666674</v>
      </c>
      <c r="T293" s="4">
        <f t="shared" si="79"/>
        <v>0.1044565885377842</v>
      </c>
      <c r="U293" s="4">
        <f t="shared" si="80"/>
        <v>0.36363636363636365</v>
      </c>
      <c r="V293" s="4">
        <f t="shared" si="81"/>
        <v>-0.42596873227228121</v>
      </c>
      <c r="W293" s="4" t="s">
        <v>5133</v>
      </c>
      <c r="X293" s="2" cm="1">
        <f t="array" ref="X293">SUM(_xlfn._xlws.FILTER($F$2:$F$2454,_xlfn.MAP($W$2:$W$2454,_xlfn.LAMBDA(_xlpm.x,_xlpm.x=$W293))))</f>
        <v>11</v>
      </c>
      <c r="Y293" s="11">
        <f t="shared" si="82"/>
        <v>0.18181818181818182</v>
      </c>
      <c r="Z293" s="4" t="s">
        <v>5102</v>
      </c>
      <c r="AA293" s="2" cm="1">
        <f t="array" ref="AA293">SUM(_xlfn._xlws.FILTER($F$2:$F$2454,_xlfn.MAP($Z$2:$Z$2454,_xlfn.LAMBDA(_xlpm.x,_xlpm.x=$Z293))))</f>
        <v>1794</v>
      </c>
      <c r="AB293" s="11">
        <f t="shared" si="83"/>
        <v>1.1148272017837235E-3</v>
      </c>
      <c r="AC293" s="11">
        <f t="shared" si="84"/>
        <v>2.2124297535498481</v>
      </c>
      <c r="AG293" s="2"/>
      <c r="AL293" s="2"/>
      <c r="AM293" s="2"/>
    </row>
    <row r="294" spans="1:39">
      <c r="A294" s="1" t="str">
        <f t="shared" si="68"/>
        <v>~lu~ : [lyə]</v>
      </c>
      <c r="B294" s="1">
        <f>_xlfn.LET(_xlpm.d,$G294,_xlpm.k,_xlfn.CONCAT(LEFT(TRIM(B$1),1),"*"),COUNTIF(_xlpm.d,_xlpm.k))</f>
        <v>0</v>
      </c>
      <c r="C294" s="1">
        <f>_xlfn.LET(_xlpm.d,$G294,_xlpm.k,_xlfn.CONCAT(LEFT(TRIM(C$1),1),"*"),COUNTIF(_xlpm.d,_xlpm.k))</f>
        <v>0</v>
      </c>
      <c r="D294" s="1">
        <f>_xlfn.LET(_xlpm.d,$G294,_xlpm.k,_xlfn.CONCAT(LEFT(TRIM(D$1),1),"*"),COUNTIF(_xlpm.d,_xlpm.k))</f>
        <v>0</v>
      </c>
      <c r="E294" s="1">
        <f t="shared" si="69"/>
        <v>0.30102999566398114</v>
      </c>
      <c r="F294" s="7">
        <v>1</v>
      </c>
      <c r="G294" s="9" t="s">
        <v>1706</v>
      </c>
      <c r="H294" s="4" cm="1">
        <f t="array" ref="H294">F294/freq.sum.r6e</f>
        <v>7.9214195183776928E-5</v>
      </c>
      <c r="I294" s="4" t="str">
        <f t="shared" si="70"/>
        <v>lyə</v>
      </c>
      <c r="J294" s="4" t="str">
        <f t="shared" si="71"/>
        <v>lu</v>
      </c>
      <c r="K294" s="10">
        <f t="shared" si="72"/>
        <v>3</v>
      </c>
      <c r="L294" s="1">
        <f t="shared" si="73"/>
        <v>2</v>
      </c>
      <c r="M294" s="10">
        <f t="shared" si="74"/>
        <v>3</v>
      </c>
      <c r="N294" s="1" t="str">
        <f t="shared" si="75"/>
        <v>~lu~</v>
      </c>
      <c r="O294" s="1" t="str">
        <f t="shared" si="76"/>
        <v>[lyə]</v>
      </c>
      <c r="P294" s="3" cm="1">
        <f t="array" ref="P294">SUM(_xlfn._xlws.FILTER($H$2:$H$2454,_xlfn.MAP($N$2:$N$2454,_xlfn.LAMBDA(_xlpm.x,_xlpm.x=$N294))))</f>
        <v>1.2674271229404308E-3</v>
      </c>
      <c r="Q294" s="4">
        <f t="shared" si="77"/>
        <v>6.25E-2</v>
      </c>
      <c r="R294" s="6" cm="1">
        <f t="array" ref="R294">SUM(_xlfn._xlws.FILTER($H$2:$H$2454,_xlfn.MAP($O$2:$O$2454,_xlfn.LAMBDA(_xlpm.x,_xlpm.x=$O294))))</f>
        <v>4.7528517110266159E-4</v>
      </c>
      <c r="S294" s="4">
        <f t="shared" si="78"/>
        <v>0.16666666666666666</v>
      </c>
      <c r="T294" s="4">
        <f t="shared" si="79"/>
        <v>1.91282670340477E-2</v>
      </c>
      <c r="U294" s="4">
        <f t="shared" si="80"/>
        <v>9.0909090909090912E-2</v>
      </c>
      <c r="V294" s="4">
        <f t="shared" si="81"/>
        <v>-0.42596873227228116</v>
      </c>
      <c r="W294" s="4" t="s">
        <v>5111</v>
      </c>
      <c r="X294" s="2" cm="1">
        <f t="array" ref="X294">SUM(_xlfn._xlws.FILTER($F$2:$F$2454,_xlfn.MAP($W$2:$W$2454,_xlfn.LAMBDA(_xlpm.x,_xlpm.x=$W294))))</f>
        <v>566</v>
      </c>
      <c r="Y294" s="11">
        <f t="shared" si="82"/>
        <v>1.7667844522968198E-3</v>
      </c>
      <c r="Z294" s="4" t="s">
        <v>5101</v>
      </c>
      <c r="AA294" s="2" cm="1">
        <f t="array" ref="AA294">SUM(_xlfn._xlws.FILTER($F$2:$F$2454,_xlfn.MAP($Z$2:$Z$2454,_xlfn.LAMBDA(_xlpm.x,_xlpm.x=$Z294))))</f>
        <v>2255</v>
      </c>
      <c r="AB294" s="11">
        <f t="shared" si="83"/>
        <v>4.434589800443459E-4</v>
      </c>
      <c r="AC294" s="11">
        <f t="shared" si="84"/>
        <v>0.60033011502570788</v>
      </c>
      <c r="AG294" s="2"/>
      <c r="AL294" s="2"/>
      <c r="AM294" s="2"/>
    </row>
    <row r="295" spans="1:39">
      <c r="A295" s="1" t="str">
        <f t="shared" si="68"/>
        <v>~ra~ : [ɹeɪ]</v>
      </c>
      <c r="B295" s="1">
        <f>_xlfn.LET(_xlpm.d,$G295,_xlpm.k,_xlfn.CONCAT(LEFT(TRIM(B$1),1),"*"),COUNTIF(_xlpm.d,_xlpm.k))</f>
        <v>1</v>
      </c>
      <c r="C295" s="1">
        <f>_xlfn.LET(_xlpm.d,$G295,_xlpm.k,_xlfn.CONCAT(LEFT(TRIM(C$1),1),"*"),COUNTIF(_xlpm.d,_xlpm.k))</f>
        <v>0</v>
      </c>
      <c r="D295" s="1">
        <f>_xlfn.LET(_xlpm.d,$G295,_xlpm.k,_xlfn.CONCAT(LEFT(TRIM(D$1),1),"*"),COUNTIF(_xlpm.d,_xlpm.k))</f>
        <v>0</v>
      </c>
      <c r="E295" s="1">
        <f t="shared" si="69"/>
        <v>1.3802112417116059</v>
      </c>
      <c r="F295" s="7">
        <v>23</v>
      </c>
      <c r="G295" s="9" t="s">
        <v>606</v>
      </c>
      <c r="H295" s="4" cm="1">
        <f t="array" ref="H295">F295/freq.sum.r6e</f>
        <v>1.8219264892268695E-3</v>
      </c>
      <c r="I295" s="1" t="str">
        <f t="shared" si="70"/>
        <v>ɹeɪ</v>
      </c>
      <c r="J295" s="1" t="str">
        <f t="shared" si="71"/>
        <v>ra</v>
      </c>
      <c r="K295" s="10">
        <f t="shared" si="72"/>
        <v>3</v>
      </c>
      <c r="L295" s="1">
        <f t="shared" si="73"/>
        <v>2</v>
      </c>
      <c r="M295" s="10">
        <f t="shared" si="74"/>
        <v>3</v>
      </c>
      <c r="N295" s="1" t="str">
        <f t="shared" si="75"/>
        <v>~ra~</v>
      </c>
      <c r="O295" s="1" t="str">
        <f t="shared" si="76"/>
        <v>[ɹeɪ]</v>
      </c>
      <c r="P295" s="3" cm="1">
        <f t="array" ref="P295">SUM(_xlfn._xlws.FILTER($H$2:$H$2454,_xlfn.MAP($N$2:$N$2454,_xlfn.LAMBDA(_xlpm.x,_xlpm.x=$N295))))</f>
        <v>6.7332065906210402E-3</v>
      </c>
      <c r="Q295" s="4">
        <f t="shared" si="77"/>
        <v>0.27058823529411763</v>
      </c>
      <c r="R295" s="6" cm="1">
        <f t="array" ref="R295">SUM(_xlfn._xlws.FILTER($H$2:$H$2454,_xlfn.MAP($O$2:$O$2454,_xlfn.LAMBDA(_xlpm.x,_xlpm.x=$O295))))</f>
        <v>2.5348542458808621E-3</v>
      </c>
      <c r="S295" s="4">
        <f t="shared" si="78"/>
        <v>0.71874999999999989</v>
      </c>
      <c r="T295" s="4">
        <f t="shared" si="79"/>
        <v>0.37929408418610272</v>
      </c>
      <c r="U295" s="4">
        <f t="shared" si="80"/>
        <v>0.3931623931623931</v>
      </c>
      <c r="V295" s="4">
        <f t="shared" si="81"/>
        <v>-0.4242689473943867</v>
      </c>
      <c r="W295" s="4" t="s">
        <v>5120</v>
      </c>
      <c r="X295" s="2" cm="1">
        <f t="array" ref="X295">SUM(_xlfn._xlws.FILTER($F$2:$F$2454,_xlfn.MAP($W$2:$W$2454,_xlfn.LAMBDA(_xlpm.x,_xlpm.x=$W295))))</f>
        <v>1666</v>
      </c>
      <c r="Y295" s="11">
        <f t="shared" si="82"/>
        <v>1.3805522208883553E-2</v>
      </c>
      <c r="Z295" s="4" t="s">
        <v>5108</v>
      </c>
      <c r="AA295" s="2" cm="1">
        <f t="array" ref="AA295">SUM(_xlfn._xlws.FILTER($F$2:$F$2454,_xlfn.MAP($Z$2:$Z$2454,_xlfn.LAMBDA(_xlpm.x,_xlpm.x=$Z295))))</f>
        <v>475</v>
      </c>
      <c r="AB295" s="11">
        <f t="shared" si="83"/>
        <v>4.8421052631578948E-2</v>
      </c>
      <c r="AC295" s="11">
        <f t="shared" si="84"/>
        <v>-0.5449813874459023</v>
      </c>
      <c r="AG295" s="2"/>
      <c r="AL295" s="2"/>
      <c r="AM295" s="2"/>
    </row>
    <row r="296" spans="1:39">
      <c r="A296" s="1" t="str">
        <f t="shared" si="68"/>
        <v>~sa~ : [sæ]</v>
      </c>
      <c r="B296" s="1">
        <f>_xlfn.LET(_xlpm.d,$G296,_xlpm.k,_xlfn.CONCAT(LEFT(TRIM(B$1),1),"*"),COUNTIF(_xlpm.d,_xlpm.k))</f>
        <v>0</v>
      </c>
      <c r="C296" s="1">
        <f>_xlfn.LET(_xlpm.d,$G296,_xlpm.k,_xlfn.CONCAT(LEFT(TRIM(C$1),1),"*"),COUNTIF(_xlpm.d,_xlpm.k))</f>
        <v>0</v>
      </c>
      <c r="D296" s="1">
        <f>_xlfn.LET(_xlpm.d,$G296,_xlpm.k,_xlfn.CONCAT(LEFT(TRIM(D$1),1),"*"),COUNTIF(_xlpm.d,_xlpm.k))</f>
        <v>0</v>
      </c>
      <c r="E296" s="1">
        <f t="shared" si="69"/>
        <v>1.2041199826559246</v>
      </c>
      <c r="F296" s="7">
        <v>15</v>
      </c>
      <c r="G296" s="9" t="s">
        <v>282</v>
      </c>
      <c r="H296" s="4" cm="1">
        <f t="array" ref="H296">F296/freq.sum.r6e</f>
        <v>1.188212927756654E-3</v>
      </c>
      <c r="I296" s="4" t="str">
        <f t="shared" si="70"/>
        <v>sæ</v>
      </c>
      <c r="J296" s="4" t="str">
        <f t="shared" si="71"/>
        <v>sa</v>
      </c>
      <c r="K296" s="10">
        <f t="shared" si="72"/>
        <v>2</v>
      </c>
      <c r="L296" s="1">
        <f t="shared" si="73"/>
        <v>2</v>
      </c>
      <c r="M296" s="10">
        <f t="shared" si="74"/>
        <v>2</v>
      </c>
      <c r="N296" s="1" t="str">
        <f t="shared" si="75"/>
        <v>~sa~</v>
      </c>
      <c r="O296" s="1" t="str">
        <f t="shared" si="76"/>
        <v>[sæ]</v>
      </c>
      <c r="P296" s="3" cm="1">
        <f t="array" ref="P296">SUM(_xlfn._xlws.FILTER($H$2:$H$2454,_xlfn.MAP($N$2:$N$2454,_xlfn.LAMBDA(_xlpm.x,_xlpm.x=$N296))))</f>
        <v>3.5646387832699621E-3</v>
      </c>
      <c r="Q296" s="4">
        <f t="shared" si="77"/>
        <v>0.33333333333333331</v>
      </c>
      <c r="R296" s="6" cm="1">
        <f t="array" ref="R296">SUM(_xlfn._xlws.FILTER($H$2:$H$2454,_xlfn.MAP($O$2:$O$2454,_xlfn.LAMBDA(_xlpm.x,_xlpm.x=$O296))))</f>
        <v>1.3466413181242077E-3</v>
      </c>
      <c r="S296" s="4">
        <f t="shared" si="78"/>
        <v>0.88235294117647067</v>
      </c>
      <c r="T296" s="4">
        <f t="shared" si="79"/>
        <v>0.35078345144305756</v>
      </c>
      <c r="U296" s="4">
        <f t="shared" si="80"/>
        <v>0.48387096774193544</v>
      </c>
      <c r="V296" s="4">
        <f t="shared" si="81"/>
        <v>-0.42276359239706984</v>
      </c>
      <c r="W296" s="4" t="s">
        <v>5120</v>
      </c>
      <c r="X296" s="2" cm="1">
        <f t="array" ref="X296">SUM(_xlfn._xlws.FILTER($F$2:$F$2454,_xlfn.MAP($W$2:$W$2454,_xlfn.LAMBDA(_xlpm.x,_xlpm.x=$W296))))</f>
        <v>1666</v>
      </c>
      <c r="Y296" s="11">
        <f t="shared" si="82"/>
        <v>9.00360144057623E-3</v>
      </c>
      <c r="Z296" s="4" t="s">
        <v>5103</v>
      </c>
      <c r="AA296" s="2" cm="1">
        <f t="array" ref="AA296">SUM(_xlfn._xlws.FILTER($F$2:$F$2454,_xlfn.MAP($Z$2:$Z$2454,_xlfn.LAMBDA(_xlpm.x,_xlpm.x=$Z296))))</f>
        <v>514</v>
      </c>
      <c r="AB296" s="11">
        <f t="shared" si="83"/>
        <v>2.9182879377431907E-2</v>
      </c>
      <c r="AC296" s="11">
        <f t="shared" si="84"/>
        <v>-0.51071187807549312</v>
      </c>
      <c r="AG296" s="2"/>
      <c r="AL296" s="2"/>
      <c r="AM296" s="2"/>
    </row>
    <row r="297" spans="1:39">
      <c r="A297" s="1" t="str">
        <f t="shared" si="68"/>
        <v>~sa~ : [sɔ]</v>
      </c>
      <c r="B297" s="1">
        <f>_xlfn.LET(_xlpm.d,$G297,_xlpm.k,_xlfn.CONCAT(LEFT(TRIM(B$1),1),"*"),COUNTIF(_xlpm.d,_xlpm.k))</f>
        <v>0</v>
      </c>
      <c r="C297" s="1">
        <f>_xlfn.LET(_xlpm.d,$G297,_xlpm.k,_xlfn.CONCAT(LEFT(TRIM(C$1),1),"*"),COUNTIF(_xlpm.d,_xlpm.k))</f>
        <v>0</v>
      </c>
      <c r="D297" s="1">
        <f>_xlfn.LET(_xlpm.d,$G297,_xlpm.k,_xlfn.CONCAT(LEFT(TRIM(D$1),1),"*"),COUNTIF(_xlpm.d,_xlpm.k))</f>
        <v>0</v>
      </c>
      <c r="E297" s="1">
        <f t="shared" si="69"/>
        <v>0.30102999566398114</v>
      </c>
      <c r="F297" s="7">
        <v>1</v>
      </c>
      <c r="G297" s="9" t="s">
        <v>1832</v>
      </c>
      <c r="H297" s="4" cm="1">
        <f t="array" ref="H297">F297/freq.sum.r6e</f>
        <v>7.9214195183776928E-5</v>
      </c>
      <c r="I297" s="4" t="str">
        <f t="shared" si="70"/>
        <v>sɔ</v>
      </c>
      <c r="J297" s="4" t="str">
        <f t="shared" si="71"/>
        <v>sa</v>
      </c>
      <c r="K297" s="10">
        <f t="shared" si="72"/>
        <v>2</v>
      </c>
      <c r="L297" s="1">
        <f t="shared" si="73"/>
        <v>2</v>
      </c>
      <c r="M297" s="10">
        <f t="shared" si="74"/>
        <v>2</v>
      </c>
      <c r="N297" s="1" t="str">
        <f t="shared" si="75"/>
        <v>~sa~</v>
      </c>
      <c r="O297" s="1" t="str">
        <f t="shared" si="76"/>
        <v>[sɔ]</v>
      </c>
      <c r="P297" s="3" cm="1">
        <f t="array" ref="P297">SUM(_xlfn._xlws.FILTER($H$2:$H$2454,_xlfn.MAP($N$2:$N$2454,_xlfn.LAMBDA(_xlpm.x,_xlpm.x=$N297))))</f>
        <v>3.5646387832699621E-3</v>
      </c>
      <c r="Q297" s="4">
        <f t="shared" si="77"/>
        <v>2.222222222222222E-2</v>
      </c>
      <c r="R297" s="6" cm="1">
        <f t="array" ref="R297">SUM(_xlfn._xlws.FILTER($H$2:$H$2454,_xlfn.MAP($O$2:$O$2454,_xlfn.LAMBDA(_xlpm.x,_xlpm.x=$O297))))</f>
        <v>1.3466413181242077E-3</v>
      </c>
      <c r="S297" s="4">
        <f t="shared" si="78"/>
        <v>5.8823529411764705E-2</v>
      </c>
      <c r="T297" s="4">
        <f t="shared" si="79"/>
        <v>5.8463908573842928E-3</v>
      </c>
      <c r="U297" s="4">
        <f t="shared" si="80"/>
        <v>3.2258064516129031E-2</v>
      </c>
      <c r="V297" s="4">
        <f t="shared" si="81"/>
        <v>-0.42276359239706984</v>
      </c>
      <c r="W297" s="4" t="s">
        <v>5120</v>
      </c>
      <c r="X297" s="2" cm="1">
        <f t="array" ref="X297">SUM(_xlfn._xlws.FILTER($F$2:$F$2454,_xlfn.MAP($W$2:$W$2454,_xlfn.LAMBDA(_xlpm.x,_xlpm.x=$W297))))</f>
        <v>1666</v>
      </c>
      <c r="Y297" s="11">
        <f t="shared" si="82"/>
        <v>6.0024009603841532E-4</v>
      </c>
      <c r="Z297" s="4" t="s">
        <v>5107</v>
      </c>
      <c r="AA297" s="2" cm="1">
        <f t="array" ref="AA297">SUM(_xlfn._xlws.FILTER($F$2:$F$2454,_xlfn.MAP($Z$2:$Z$2454,_xlfn.LAMBDA(_xlpm.x,_xlpm.x=$Z297))))</f>
        <v>293</v>
      </c>
      <c r="AB297" s="11">
        <f t="shared" si="83"/>
        <v>3.4129692832764505E-3</v>
      </c>
      <c r="AC297" s="11">
        <f t="shared" si="84"/>
        <v>-0.75480737671665932</v>
      </c>
      <c r="AG297" s="2"/>
      <c r="AL297" s="2"/>
      <c r="AM297" s="2"/>
    </row>
    <row r="298" spans="1:39">
      <c r="A298" s="1" t="str">
        <f t="shared" si="68"/>
        <v>~su~ : [ʒə]</v>
      </c>
      <c r="B298" s="1">
        <f>_xlfn.LET(_xlpm.d,$G298,_xlpm.k,_xlfn.CONCAT(LEFT(TRIM(B$1),1),"*"),COUNTIF(_xlpm.d,_xlpm.k))</f>
        <v>0</v>
      </c>
      <c r="C298" s="1">
        <f>_xlfn.LET(_xlpm.d,$G298,_xlpm.k,_xlfn.CONCAT(LEFT(TRIM(C$1),1),"*"),COUNTIF(_xlpm.d,_xlpm.k))</f>
        <v>0</v>
      </c>
      <c r="D298" s="1">
        <f>_xlfn.LET(_xlpm.d,$G298,_xlpm.k,_xlfn.CONCAT(LEFT(TRIM(D$1),1),"*"),COUNTIF(_xlpm.d,_xlpm.k))</f>
        <v>0</v>
      </c>
      <c r="E298" s="1">
        <f t="shared" si="69"/>
        <v>0.90308998699194343</v>
      </c>
      <c r="F298" s="7">
        <v>7</v>
      </c>
      <c r="G298" s="9" t="s">
        <v>1161</v>
      </c>
      <c r="H298" s="4" cm="1">
        <f t="array" ref="H298">F298/freq.sum.r6e</f>
        <v>5.5449936628643854E-4</v>
      </c>
      <c r="I298" s="4" t="str">
        <f t="shared" si="70"/>
        <v>ʒə</v>
      </c>
      <c r="J298" s="4" t="str">
        <f t="shared" si="71"/>
        <v>su</v>
      </c>
      <c r="K298" s="10">
        <f t="shared" si="72"/>
        <v>2</v>
      </c>
      <c r="L298" s="1">
        <f t="shared" si="73"/>
        <v>2</v>
      </c>
      <c r="M298" s="10">
        <f t="shared" si="74"/>
        <v>2</v>
      </c>
      <c r="N298" s="1" t="str">
        <f t="shared" si="75"/>
        <v>~su~</v>
      </c>
      <c r="O298" s="1" t="str">
        <f t="shared" si="76"/>
        <v>[ʒə]</v>
      </c>
      <c r="P298" s="3" cm="1">
        <f t="array" ref="P298">SUM(_xlfn._xlws.FILTER($H$2:$H$2454,_xlfn.MAP($N$2:$N$2454,_xlfn.LAMBDA(_xlpm.x,_xlpm.x=$N298))))</f>
        <v>3.960709759188847E-3</v>
      </c>
      <c r="Q298" s="4">
        <f t="shared" si="77"/>
        <v>0.13999999999999999</v>
      </c>
      <c r="R298" s="6" cm="1">
        <f t="array" ref="R298">SUM(_xlfn._xlws.FILTER($H$2:$H$2454,_xlfn.MAP($O$2:$O$2454,_xlfn.LAMBDA(_xlpm.x,_xlpm.x=$O298))))</f>
        <v>1.5050697084917617E-3</v>
      </c>
      <c r="S298" s="4">
        <f t="shared" si="78"/>
        <v>0.36842105263157893</v>
      </c>
      <c r="T298" s="4">
        <f t="shared" si="79"/>
        <v>0.11031885356977315</v>
      </c>
      <c r="U298" s="4">
        <f t="shared" si="80"/>
        <v>0.20289855072463767</v>
      </c>
      <c r="V298" s="4">
        <f t="shared" si="81"/>
        <v>-0.42021640338318983</v>
      </c>
      <c r="W298" s="4" t="s">
        <v>5111</v>
      </c>
      <c r="X298" s="2" cm="1">
        <f t="array" ref="X298">SUM(_xlfn._xlws.FILTER($F$2:$F$2454,_xlfn.MAP($W$2:$W$2454,_xlfn.LAMBDA(_xlpm.x,_xlpm.x=$W298))))</f>
        <v>566</v>
      </c>
      <c r="Y298" s="11">
        <f t="shared" si="82"/>
        <v>1.2367491166077738E-2</v>
      </c>
      <c r="Z298" s="4" t="s">
        <v>5101</v>
      </c>
      <c r="AA298" s="2" cm="1">
        <f t="array" ref="AA298">SUM(_xlfn._xlws.FILTER($F$2:$F$2454,_xlfn.MAP($Z$2:$Z$2454,_xlfn.LAMBDA(_xlpm.x,_xlpm.x=$Z298))))</f>
        <v>2255</v>
      </c>
      <c r="AB298" s="11">
        <f t="shared" si="83"/>
        <v>3.1042128603104213E-3</v>
      </c>
      <c r="AC298" s="11">
        <f t="shared" si="84"/>
        <v>0.60033011502570788</v>
      </c>
      <c r="AG298" s="2"/>
      <c r="AL298" s="2"/>
      <c r="AM298" s="2"/>
    </row>
    <row r="299" spans="1:39">
      <c r="A299" s="1" t="str">
        <f t="shared" si="68"/>
        <v>~va~ : [veɪ]</v>
      </c>
      <c r="B299" s="1">
        <f>_xlfn.LET(_xlpm.d,$G299,_xlpm.k,_xlfn.CONCAT(LEFT(TRIM(B$1),1),"*"),COUNTIF(_xlpm.d,_xlpm.k))</f>
        <v>0</v>
      </c>
      <c r="C299" s="1">
        <f>_xlfn.LET(_xlpm.d,$G299,_xlpm.k,_xlfn.CONCAT(LEFT(TRIM(C$1),1),"*"),COUNTIF(_xlpm.d,_xlpm.k))</f>
        <v>0</v>
      </c>
      <c r="D299" s="1">
        <f>_xlfn.LET(_xlpm.d,$G299,_xlpm.k,_xlfn.CONCAT(LEFT(TRIM(D$1),1),"*"),COUNTIF(_xlpm.d,_xlpm.k))</f>
        <v>0</v>
      </c>
      <c r="E299" s="1">
        <f t="shared" si="69"/>
        <v>0.90308998699194343</v>
      </c>
      <c r="F299" s="7">
        <v>7</v>
      </c>
      <c r="G299" s="9" t="s">
        <v>838</v>
      </c>
      <c r="H299" s="4" cm="1">
        <f t="array" ref="H299">F299/freq.sum.r6e</f>
        <v>5.5449936628643854E-4</v>
      </c>
      <c r="I299" s="4" t="str">
        <f t="shared" si="70"/>
        <v>veɪ</v>
      </c>
      <c r="J299" s="4" t="str">
        <f t="shared" si="71"/>
        <v>va</v>
      </c>
      <c r="K299" s="10">
        <f t="shared" si="72"/>
        <v>3</v>
      </c>
      <c r="L299" s="1">
        <f t="shared" si="73"/>
        <v>2</v>
      </c>
      <c r="M299" s="10">
        <f t="shared" si="74"/>
        <v>3</v>
      </c>
      <c r="N299" s="1" t="str">
        <f t="shared" si="75"/>
        <v>~va~</v>
      </c>
      <c r="O299" s="1" t="str">
        <f t="shared" si="76"/>
        <v>[veɪ]</v>
      </c>
      <c r="P299" s="3" cm="1">
        <f t="array" ref="P299">SUM(_xlfn._xlws.FILTER($H$2:$H$2454,_xlfn.MAP($N$2:$N$2454,_xlfn.LAMBDA(_xlpm.x,_xlpm.x=$N299))))</f>
        <v>2.0595690747782004E-3</v>
      </c>
      <c r="Q299" s="4">
        <f t="shared" si="77"/>
        <v>0.26923076923076922</v>
      </c>
      <c r="R299" s="6" cm="1">
        <f t="array" ref="R299">SUM(_xlfn._xlws.FILTER($H$2:$H$2454,_xlfn.MAP($O$2:$O$2454,_xlfn.LAMBDA(_xlpm.x,_xlpm.x=$O299))))</f>
        <v>7.9214195183776931E-4</v>
      </c>
      <c r="S299" s="4">
        <f t="shared" si="78"/>
        <v>0.70000000000000007</v>
      </c>
      <c r="T299" s="4">
        <f t="shared" si="79"/>
        <v>0.24547942693694541</v>
      </c>
      <c r="U299" s="4">
        <f t="shared" si="80"/>
        <v>0.38888888888888884</v>
      </c>
      <c r="V299" s="4">
        <f t="shared" si="81"/>
        <v>-0.41497334797081803</v>
      </c>
      <c r="W299" s="4" t="s">
        <v>5120</v>
      </c>
      <c r="X299" s="2" cm="1">
        <f t="array" ref="X299">SUM(_xlfn._xlws.FILTER($F$2:$F$2454,_xlfn.MAP($W$2:$W$2454,_xlfn.LAMBDA(_xlpm.x,_xlpm.x=$W299))))</f>
        <v>1666</v>
      </c>
      <c r="Y299" s="11">
        <f t="shared" si="82"/>
        <v>4.2016806722689074E-3</v>
      </c>
      <c r="Z299" s="4" t="s">
        <v>5108</v>
      </c>
      <c r="AA299" s="2" cm="1">
        <f t="array" ref="AA299">SUM(_xlfn._xlws.FILTER($F$2:$F$2454,_xlfn.MAP($Z$2:$Z$2454,_xlfn.LAMBDA(_xlpm.x,_xlpm.x=$Z299))))</f>
        <v>475</v>
      </c>
      <c r="AB299" s="11">
        <f t="shared" si="83"/>
        <v>1.4736842105263158E-2</v>
      </c>
      <c r="AC299" s="11">
        <f t="shared" si="84"/>
        <v>-0.5449813874459023</v>
      </c>
      <c r="AG299" s="2"/>
      <c r="AL299" s="2"/>
      <c r="AM299" s="2"/>
    </row>
    <row r="300" spans="1:39">
      <c r="A300" s="1" t="str">
        <f t="shared" si="68"/>
        <v>~vo~ : [vɑ]</v>
      </c>
      <c r="B300" s="1">
        <f>_xlfn.LET(_xlpm.d,$G300,_xlpm.k,_xlfn.CONCAT(LEFT(TRIM(B$1),1),"*"),COUNTIF(_xlpm.d,_xlpm.k))</f>
        <v>0</v>
      </c>
      <c r="C300" s="1">
        <f>_xlfn.LET(_xlpm.d,$G300,_xlpm.k,_xlfn.CONCAT(LEFT(TRIM(C$1),1),"*"),COUNTIF(_xlpm.d,_xlpm.k))</f>
        <v>0</v>
      </c>
      <c r="D300" s="1">
        <f>_xlfn.LET(_xlpm.d,$G300,_xlpm.k,_xlfn.CONCAT(LEFT(TRIM(D$1),1),"*"),COUNTIF(_xlpm.d,_xlpm.k))</f>
        <v>0</v>
      </c>
      <c r="E300" s="1">
        <f t="shared" si="69"/>
        <v>0.69897000433601875</v>
      </c>
      <c r="F300" s="7">
        <v>4</v>
      </c>
      <c r="G300" s="9" t="s">
        <v>926</v>
      </c>
      <c r="H300" s="4" cm="1">
        <f t="array" ref="H300">F300/freq.sum.r6e</f>
        <v>3.1685678073510771E-4</v>
      </c>
      <c r="I300" s="4" t="str">
        <f t="shared" si="70"/>
        <v>vɑ</v>
      </c>
      <c r="J300" s="4" t="str">
        <f t="shared" si="71"/>
        <v>vo</v>
      </c>
      <c r="K300" s="10">
        <f t="shared" si="72"/>
        <v>2</v>
      </c>
      <c r="L300" s="1">
        <f t="shared" si="73"/>
        <v>2</v>
      </c>
      <c r="M300" s="10">
        <f t="shared" si="74"/>
        <v>2</v>
      </c>
      <c r="N300" s="1" t="str">
        <f t="shared" si="75"/>
        <v>~vo~</v>
      </c>
      <c r="O300" s="1" t="str">
        <f t="shared" si="76"/>
        <v>[vɑ]</v>
      </c>
      <c r="P300" s="3" cm="1">
        <f t="array" ref="P300">SUM(_xlfn._xlws.FILTER($H$2:$H$2454,_xlfn.MAP($N$2:$N$2454,_xlfn.LAMBDA(_xlpm.x,_xlpm.x=$N300))))</f>
        <v>1.0297845373891002E-3</v>
      </c>
      <c r="Q300" s="4">
        <f t="shared" si="77"/>
        <v>0.30769230769230765</v>
      </c>
      <c r="R300" s="6" cm="1">
        <f t="array" ref="R300">SUM(_xlfn._xlws.FILTER($H$2:$H$2454,_xlfn.MAP($O$2:$O$2454,_xlfn.LAMBDA(_xlpm.x,_xlpm.x=$O300))))</f>
        <v>3.9607097591888465E-4</v>
      </c>
      <c r="S300" s="4">
        <f t="shared" si="78"/>
        <v>0.79999999999999993</v>
      </c>
      <c r="T300" s="4">
        <f t="shared" si="79"/>
        <v>0.18703194433291082</v>
      </c>
      <c r="U300" s="4">
        <f t="shared" si="80"/>
        <v>0.44444444444444442</v>
      </c>
      <c r="V300" s="4">
        <f t="shared" si="81"/>
        <v>-0.41497334797081803</v>
      </c>
      <c r="W300" s="4" t="s">
        <v>5119</v>
      </c>
      <c r="X300" s="2" cm="1">
        <f t="array" ref="X300">SUM(_xlfn._xlws.FILTER($F$2:$F$2454,_xlfn.MAP($W$2:$W$2454,_xlfn.LAMBDA(_xlpm.x,_xlpm.x=$W300))))</f>
        <v>1157</v>
      </c>
      <c r="Y300" s="11">
        <f t="shared" si="82"/>
        <v>3.4572169403630079E-3</v>
      </c>
      <c r="Z300" s="4" t="s">
        <v>5105</v>
      </c>
      <c r="AA300" s="2" cm="1">
        <f t="array" ref="AA300">SUM(_xlfn._xlws.FILTER($F$2:$F$2454,_xlfn.MAP($Z$2:$Z$2454,_xlfn.LAMBDA(_xlpm.x,_xlpm.x=$Z300))))</f>
        <v>436</v>
      </c>
      <c r="AB300" s="11">
        <f t="shared" si="83"/>
        <v>9.1743119266055051E-3</v>
      </c>
      <c r="AC300" s="11">
        <f t="shared" si="84"/>
        <v>-0.42384686968316354</v>
      </c>
      <c r="AG300" s="2"/>
      <c r="AL300" s="2"/>
      <c r="AM300" s="2"/>
    </row>
    <row r="301" spans="1:39">
      <c r="A301" s="1" t="str">
        <f t="shared" si="68"/>
        <v>~wo~ : [wʊ]</v>
      </c>
      <c r="B301" s="1">
        <f>_xlfn.LET(_xlpm.d,$G301,_xlpm.k,_xlfn.CONCAT(LEFT(TRIM(B$1),1),"*"),COUNTIF(_xlpm.d,_xlpm.k))</f>
        <v>0</v>
      </c>
      <c r="C301" s="1">
        <f>_xlfn.LET(_xlpm.d,$G301,_xlpm.k,_xlfn.CONCAT(LEFT(TRIM(C$1),1),"*"),COUNTIF(_xlpm.d,_xlpm.k))</f>
        <v>0</v>
      </c>
      <c r="D301" s="1">
        <f>_xlfn.LET(_xlpm.d,$G301,_xlpm.k,_xlfn.CONCAT(LEFT(TRIM(D$1),1),"*"),COUNTIF(_xlpm.d,_xlpm.k))</f>
        <v>0</v>
      </c>
      <c r="E301" s="1">
        <f t="shared" si="69"/>
        <v>0.69897000433601875</v>
      </c>
      <c r="F301" s="7">
        <v>4</v>
      </c>
      <c r="G301" s="9" t="s">
        <v>1304</v>
      </c>
      <c r="H301" s="4" cm="1">
        <f t="array" ref="H301">F301/freq.sum.r6e</f>
        <v>3.1685678073510771E-4</v>
      </c>
      <c r="I301" s="4" t="str">
        <f t="shared" si="70"/>
        <v>wʊ</v>
      </c>
      <c r="J301" s="4" t="str">
        <f t="shared" si="71"/>
        <v>wo</v>
      </c>
      <c r="K301" s="10">
        <f t="shared" si="72"/>
        <v>2</v>
      </c>
      <c r="L301" s="1">
        <f t="shared" si="73"/>
        <v>2</v>
      </c>
      <c r="M301" s="10">
        <f t="shared" si="74"/>
        <v>2</v>
      </c>
      <c r="N301" s="1" t="str">
        <f t="shared" si="75"/>
        <v>~wo~</v>
      </c>
      <c r="O301" s="1" t="str">
        <f t="shared" si="76"/>
        <v>[wʊ]</v>
      </c>
      <c r="P301" s="3" cm="1">
        <f t="array" ref="P301">SUM(_xlfn._xlws.FILTER($H$2:$H$2454,_xlfn.MAP($N$2:$N$2454,_xlfn.LAMBDA(_xlpm.x,_xlpm.x=$N301))))</f>
        <v>2.4556400506970848E-3</v>
      </c>
      <c r="Q301" s="4">
        <f t="shared" si="77"/>
        <v>0.12903225806451613</v>
      </c>
      <c r="R301" s="6" cm="1">
        <f t="array" ref="R301">SUM(_xlfn._xlws.FILTER($H$2:$H$2454,_xlfn.MAP($O$2:$O$2454,_xlfn.LAMBDA(_xlpm.x,_xlpm.x=$O301))))</f>
        <v>9.5057034220532308E-4</v>
      </c>
      <c r="S301" s="4">
        <f t="shared" si="78"/>
        <v>0.33333333333333337</v>
      </c>
      <c r="T301" s="4">
        <f t="shared" si="79"/>
        <v>7.829244181377662E-2</v>
      </c>
      <c r="U301" s="4">
        <f t="shared" si="80"/>
        <v>0.18604651162790697</v>
      </c>
      <c r="V301" s="4">
        <f t="shared" si="81"/>
        <v>-0.41218044778664792</v>
      </c>
      <c r="W301" s="4" t="s">
        <v>5119</v>
      </c>
      <c r="X301" s="2" cm="1">
        <f t="array" ref="X301">SUM(_xlfn._xlws.FILTER($F$2:$F$2454,_xlfn.MAP($W$2:$W$2454,_xlfn.LAMBDA(_xlpm.x,_xlpm.x=$W301))))</f>
        <v>1157</v>
      </c>
      <c r="Y301" s="11">
        <f t="shared" si="82"/>
        <v>3.4572169403630079E-3</v>
      </c>
      <c r="Z301" s="4" t="s">
        <v>5116</v>
      </c>
      <c r="AA301" s="2" cm="1">
        <f t="array" ref="AA301">SUM(_xlfn._xlws.FILTER($F$2:$F$2454,_xlfn.MAP($Z$2:$Z$2454,_xlfn.LAMBDA(_xlpm.x,_xlpm.x=$Z301))))</f>
        <v>96</v>
      </c>
      <c r="AB301" s="11">
        <f t="shared" si="83"/>
        <v>4.1666666666666664E-2</v>
      </c>
      <c r="AC301" s="11">
        <f t="shared" si="84"/>
        <v>-1.0810621259121811</v>
      </c>
      <c r="AG301" s="2"/>
      <c r="AL301" s="2"/>
      <c r="AM301" s="2"/>
    </row>
    <row r="302" spans="1:39">
      <c r="A302" s="1" t="str">
        <f t="shared" si="68"/>
        <v>~si~ : [saɪ]</v>
      </c>
      <c r="B302" s="1">
        <f>_xlfn.LET(_xlpm.d,$G302,_xlpm.k,_xlfn.CONCAT(LEFT(TRIM(B$1),1),"*"),COUNTIF(_xlpm.d,_xlpm.k))</f>
        <v>0</v>
      </c>
      <c r="C302" s="1">
        <f>_xlfn.LET(_xlpm.d,$G302,_xlpm.k,_xlfn.CONCAT(LEFT(TRIM(C$1),1),"*"),COUNTIF(_xlpm.d,_xlpm.k))</f>
        <v>0</v>
      </c>
      <c r="D302" s="1">
        <f>_xlfn.LET(_xlpm.d,$G302,_xlpm.k,_xlfn.CONCAT(LEFT(TRIM(D$1),1),"*"),COUNTIF(_xlpm.d,_xlpm.k))</f>
        <v>0</v>
      </c>
      <c r="E302" s="1">
        <f t="shared" si="69"/>
        <v>1.2552725051033058</v>
      </c>
      <c r="F302" s="7">
        <v>17</v>
      </c>
      <c r="G302" s="9" t="s">
        <v>1084</v>
      </c>
      <c r="H302" s="4" cm="1">
        <f t="array" ref="H302">F302/freq.sum.r6e</f>
        <v>1.3466413181242079E-3</v>
      </c>
      <c r="I302" s="1" t="str">
        <f t="shared" si="70"/>
        <v>saɪ</v>
      </c>
      <c r="J302" s="1" t="str">
        <f t="shared" si="71"/>
        <v>si</v>
      </c>
      <c r="K302" s="10">
        <f t="shared" si="72"/>
        <v>3</v>
      </c>
      <c r="L302" s="1">
        <f t="shared" si="73"/>
        <v>2</v>
      </c>
      <c r="M302" s="10">
        <f t="shared" si="74"/>
        <v>3</v>
      </c>
      <c r="N302" s="1" t="str">
        <f t="shared" si="75"/>
        <v>~si~</v>
      </c>
      <c r="O302" s="1" t="str">
        <f t="shared" si="76"/>
        <v>[saɪ]</v>
      </c>
      <c r="P302" s="3" cm="1">
        <f t="array" ref="P302">SUM(_xlfn._xlws.FILTER($H$2:$H$2454,_xlfn.MAP($N$2:$N$2454,_xlfn.LAMBDA(_xlpm.x,_xlpm.x=$N302))))</f>
        <v>7.1292775665399242E-3</v>
      </c>
      <c r="Q302" s="4">
        <f t="shared" si="77"/>
        <v>0.18888888888888888</v>
      </c>
      <c r="R302" s="6" cm="1">
        <f t="array" ref="R302">SUM(_xlfn._xlws.FILTER($H$2:$H$2454,_xlfn.MAP($O$2:$O$2454,_xlfn.LAMBDA(_xlpm.x,_xlpm.x=$O302))))</f>
        <v>2.7724968314321928E-3</v>
      </c>
      <c r="S302" s="4">
        <f t="shared" si="78"/>
        <v>0.48571428571428571</v>
      </c>
      <c r="T302" s="4">
        <f t="shared" si="79"/>
        <v>0.23865220930710448</v>
      </c>
      <c r="U302" s="4">
        <f t="shared" si="80"/>
        <v>0.27199999999999996</v>
      </c>
      <c r="V302" s="4">
        <f t="shared" si="81"/>
        <v>-0.41017446508904926</v>
      </c>
      <c r="W302" s="4" t="s">
        <v>5110</v>
      </c>
      <c r="X302" s="2" cm="1">
        <f t="array" ref="X302">SUM(_xlfn._xlws.FILTER($F$2:$F$2454,_xlfn.MAP($W$2:$W$2454,_xlfn.LAMBDA(_xlpm.x,_xlpm.x=$W302))))</f>
        <v>1594</v>
      </c>
      <c r="Y302" s="11">
        <f t="shared" si="82"/>
        <v>1.0664993726474279E-2</v>
      </c>
      <c r="Z302" s="4" t="s">
        <v>5106</v>
      </c>
      <c r="AA302" s="2" cm="1">
        <f t="array" ref="AA302">SUM(_xlfn._xlws.FILTER($F$2:$F$2454,_xlfn.MAP($Z$2:$Z$2454,_xlfn.LAMBDA(_xlpm.x,_xlpm.x=$Z302))))</f>
        <v>397</v>
      </c>
      <c r="AB302" s="11">
        <f t="shared" si="83"/>
        <v>4.2821158690176324E-2</v>
      </c>
      <c r="AC302" s="11">
        <f t="shared" si="84"/>
        <v>-0.60369781029697844</v>
      </c>
      <c r="AG302" s="2"/>
      <c r="AL302" s="2"/>
      <c r="AM302" s="2"/>
    </row>
    <row r="303" spans="1:39">
      <c r="A303" s="1" t="str">
        <f t="shared" si="68"/>
        <v>~pu~ : [pʌ]</v>
      </c>
      <c r="B303" s="1">
        <f>_xlfn.LET(_xlpm.d,$G303,_xlpm.k,_xlfn.CONCAT(LEFT(TRIM(B$1),1),"*"),COUNTIF(_xlpm.d,_xlpm.k))</f>
        <v>0</v>
      </c>
      <c r="C303" s="1">
        <f>_xlfn.LET(_xlpm.d,$G303,_xlpm.k,_xlfn.CONCAT(LEFT(TRIM(C$1),1),"*"),COUNTIF(_xlpm.d,_xlpm.k))</f>
        <v>0</v>
      </c>
      <c r="D303" s="1">
        <f>_xlfn.LET(_xlpm.d,$G303,_xlpm.k,_xlfn.CONCAT(LEFT(TRIM(D$1),1),"*"),COUNTIF(_xlpm.d,_xlpm.k))</f>
        <v>0</v>
      </c>
      <c r="E303" s="1">
        <f t="shared" si="69"/>
        <v>1.0791812460476247</v>
      </c>
      <c r="F303" s="7">
        <v>11</v>
      </c>
      <c r="G303" s="9" t="s">
        <v>511</v>
      </c>
      <c r="H303" s="4" cm="1">
        <f t="array" ref="H303">F303/freq.sum.r6e</f>
        <v>8.713561470215463E-4</v>
      </c>
      <c r="I303" s="1" t="str">
        <f t="shared" si="70"/>
        <v>pʌ</v>
      </c>
      <c r="J303" s="1" t="str">
        <f t="shared" si="71"/>
        <v>pu</v>
      </c>
      <c r="K303" s="10">
        <f t="shared" si="72"/>
        <v>2</v>
      </c>
      <c r="L303" s="1">
        <f t="shared" si="73"/>
        <v>2</v>
      </c>
      <c r="M303" s="10">
        <f t="shared" si="74"/>
        <v>2</v>
      </c>
      <c r="N303" s="1" t="str">
        <f t="shared" si="75"/>
        <v>~pu~</v>
      </c>
      <c r="O303" s="1" t="str">
        <f t="shared" si="76"/>
        <v>[pʌ]</v>
      </c>
      <c r="P303" s="3" cm="1">
        <f t="array" ref="P303">SUM(_xlfn._xlws.FILTER($H$2:$H$2454,_xlfn.MAP($N$2:$N$2454,_xlfn.LAMBDA(_xlpm.x,_xlpm.x=$N303))))</f>
        <v>2.2179974651457537E-3</v>
      </c>
      <c r="Q303" s="4">
        <f t="shared" si="77"/>
        <v>0.39285714285714296</v>
      </c>
      <c r="R303" s="6" cm="1">
        <f t="array" ref="R303">SUM(_xlfn._xlws.FILTER($H$2:$H$2454,_xlfn.MAP($O$2:$O$2454,_xlfn.LAMBDA(_xlpm.x,_xlpm.x=$O303))))</f>
        <v>8.713561470215463E-4</v>
      </c>
      <c r="S303" s="4">
        <f t="shared" si="78"/>
        <v>1</v>
      </c>
      <c r="T303" s="4">
        <f t="shared" si="79"/>
        <v>0.3665154034873877</v>
      </c>
      <c r="U303" s="4">
        <f t="shared" si="80"/>
        <v>0.56410256410256421</v>
      </c>
      <c r="V303" s="4">
        <f t="shared" si="81"/>
        <v>-0.40576534618399407</v>
      </c>
      <c r="W303" s="4" t="s">
        <v>5111</v>
      </c>
      <c r="X303" s="2" cm="1">
        <f t="array" ref="X303">SUM(_xlfn._xlws.FILTER($F$2:$F$2454,_xlfn.MAP($W$2:$W$2454,_xlfn.LAMBDA(_xlpm.x,_xlpm.x=$W303))))</f>
        <v>566</v>
      </c>
      <c r="Y303" s="11">
        <f t="shared" si="82"/>
        <v>1.9434628975265017E-2</v>
      </c>
      <c r="Z303" s="4" t="s">
        <v>5113</v>
      </c>
      <c r="AA303" s="2" cm="1">
        <f t="array" ref="AA303">SUM(_xlfn._xlws.FILTER($F$2:$F$2454,_xlfn.MAP($Z$2:$Z$2454,_xlfn.LAMBDA(_xlpm.x,_xlpm.x=$Z303))))</f>
        <v>309</v>
      </c>
      <c r="AB303" s="11">
        <f t="shared" si="83"/>
        <v>3.5598705501618123E-2</v>
      </c>
      <c r="AC303" s="11">
        <f t="shared" si="84"/>
        <v>-0.26285795176343679</v>
      </c>
      <c r="AG303" s="2"/>
      <c r="AL303" s="2"/>
      <c r="AM303" s="2"/>
    </row>
    <row r="304" spans="1:39">
      <c r="A304" s="1" t="str">
        <f t="shared" si="68"/>
        <v>~be~ : [bə]</v>
      </c>
      <c r="B304" s="1">
        <f>_xlfn.LET(_xlpm.d,$G304,_xlpm.k,_xlfn.CONCAT(LEFT(TRIM(B$1),1),"*"),COUNTIF(_xlpm.d,_xlpm.k))</f>
        <v>0</v>
      </c>
      <c r="C304" s="1">
        <f>_xlfn.LET(_xlpm.d,$G304,_xlpm.k,_xlfn.CONCAT(LEFT(TRIM(C$1),1),"*"),COUNTIF(_xlpm.d,_xlpm.k))</f>
        <v>0</v>
      </c>
      <c r="D304" s="1">
        <f>_xlfn.LET(_xlpm.d,$G304,_xlpm.k,_xlfn.CONCAT(LEFT(TRIM(D$1),1),"*"),COUNTIF(_xlpm.d,_xlpm.k))</f>
        <v>0</v>
      </c>
      <c r="E304" s="1">
        <f t="shared" si="69"/>
        <v>0.69897000433601875</v>
      </c>
      <c r="F304" s="7">
        <v>4</v>
      </c>
      <c r="G304" s="9" t="s">
        <v>1520</v>
      </c>
      <c r="H304" s="4" cm="1">
        <f t="array" ref="H304">F304/freq.sum.r6e</f>
        <v>3.1685678073510771E-4</v>
      </c>
      <c r="I304" s="4" t="str">
        <f t="shared" si="70"/>
        <v>bə</v>
      </c>
      <c r="J304" s="4" t="str">
        <f t="shared" si="71"/>
        <v>be</v>
      </c>
      <c r="K304" s="10">
        <f t="shared" si="72"/>
        <v>2</v>
      </c>
      <c r="L304" s="1">
        <f t="shared" si="73"/>
        <v>2</v>
      </c>
      <c r="M304" s="10">
        <f t="shared" si="74"/>
        <v>2</v>
      </c>
      <c r="N304" s="1" t="str">
        <f t="shared" si="75"/>
        <v>~be~</v>
      </c>
      <c r="O304" s="1" t="str">
        <f t="shared" si="76"/>
        <v>[bə]</v>
      </c>
      <c r="P304" s="3" cm="1">
        <f t="array" ref="P304">SUM(_xlfn._xlws.FILTER($H$2:$H$2454,_xlfn.MAP($N$2:$N$2454,_xlfn.LAMBDA(_xlpm.x,_xlpm.x=$N304))))</f>
        <v>4.9904942965779469E-3</v>
      </c>
      <c r="Q304" s="4">
        <f t="shared" si="77"/>
        <v>6.3492063492063489E-2</v>
      </c>
      <c r="R304" s="6" cm="1">
        <f t="array" ref="R304">SUM(_xlfn._xlws.FILTER($H$2:$H$2454,_xlfn.MAP($O$2:$O$2454,_xlfn.LAMBDA(_xlpm.x,_xlpm.x=$O304))))</f>
        <v>1.9803548795944235E-3</v>
      </c>
      <c r="S304" s="4">
        <f t="shared" si="78"/>
        <v>0.15999999999999998</v>
      </c>
      <c r="T304" s="4">
        <f t="shared" si="79"/>
        <v>3.8256534068095399E-2</v>
      </c>
      <c r="U304" s="4">
        <f t="shared" si="80"/>
        <v>9.0909090909090912E-2</v>
      </c>
      <c r="V304" s="4">
        <f t="shared" si="81"/>
        <v>-0.40140054078154408</v>
      </c>
      <c r="W304" s="4" t="s">
        <v>5121</v>
      </c>
      <c r="X304" s="2" cm="1">
        <f t="array" ref="X304">SUM(_xlfn._xlws.FILTER($F$2:$F$2454,_xlfn.MAP($W$2:$W$2454,_xlfn.LAMBDA(_xlpm.x,_xlpm.x=$W304))))</f>
        <v>2896</v>
      </c>
      <c r="Y304" s="11">
        <f t="shared" si="82"/>
        <v>1.3812154696132596E-3</v>
      </c>
      <c r="Z304" s="4" t="s">
        <v>5101</v>
      </c>
      <c r="AA304" s="2" cm="1">
        <f t="array" ref="AA304">SUM(_xlfn._xlws.FILTER($F$2:$F$2454,_xlfn.MAP($Z$2:$Z$2454,_xlfn.LAMBDA(_xlpm.x,_xlpm.x=$Z304))))</f>
        <v>2255</v>
      </c>
      <c r="AB304" s="11">
        <f t="shared" si="83"/>
        <v>1.7738359201773836E-3</v>
      </c>
      <c r="AC304" s="11">
        <f t="shared" si="84"/>
        <v>-0.10865201131112999</v>
      </c>
      <c r="AG304" s="2"/>
      <c r="AL304" s="2"/>
      <c r="AM304" s="2"/>
    </row>
    <row r="305" spans="1:39">
      <c r="A305" s="1" t="str">
        <f t="shared" si="68"/>
        <v>~ja~ : [dʒæ]</v>
      </c>
      <c r="B305" s="1">
        <f>_xlfn.LET(_xlpm.d,$G305,_xlpm.k,_xlfn.CONCAT(LEFT(TRIM(B$1),1),"*"),COUNTIF(_xlpm.d,_xlpm.k))</f>
        <v>0</v>
      </c>
      <c r="C305" s="1">
        <f>_xlfn.LET(_xlpm.d,$G305,_xlpm.k,_xlfn.CONCAT(LEFT(TRIM(C$1),1),"*"),COUNTIF(_xlpm.d,_xlpm.k))</f>
        <v>0</v>
      </c>
      <c r="D305" s="1">
        <f>_xlfn.LET(_xlpm.d,$G305,_xlpm.k,_xlfn.CONCAT(LEFT(TRIM(D$1),1),"*"),COUNTIF(_xlpm.d,_xlpm.k))</f>
        <v>0</v>
      </c>
      <c r="E305" s="1">
        <f t="shared" si="69"/>
        <v>0.47712125471966244</v>
      </c>
      <c r="F305" s="7">
        <v>2</v>
      </c>
      <c r="G305" s="9" t="s">
        <v>907</v>
      </c>
      <c r="H305" s="4" cm="1">
        <f t="array" ref="H305">F305/freq.sum.r6e</f>
        <v>1.5842839036755386E-4</v>
      </c>
      <c r="I305" s="4" t="str">
        <f t="shared" si="70"/>
        <v>dʒæ</v>
      </c>
      <c r="J305" s="4" t="str">
        <f t="shared" si="71"/>
        <v>ja</v>
      </c>
      <c r="K305" s="10">
        <f t="shared" si="72"/>
        <v>3</v>
      </c>
      <c r="L305" s="1">
        <f t="shared" si="73"/>
        <v>2</v>
      </c>
      <c r="M305" s="10">
        <f t="shared" si="74"/>
        <v>3</v>
      </c>
      <c r="N305" s="1" t="str">
        <f t="shared" si="75"/>
        <v>~ja~</v>
      </c>
      <c r="O305" s="1" t="str">
        <f t="shared" si="76"/>
        <v>[dʒæ]</v>
      </c>
      <c r="P305" s="3" cm="1">
        <f t="array" ref="P305">SUM(_xlfn._xlws.FILTER($H$2:$H$2454,_xlfn.MAP($N$2:$N$2454,_xlfn.LAMBDA(_xlpm.x,_xlpm.x=$N305))))</f>
        <v>3.9607097591888465E-4</v>
      </c>
      <c r="Q305" s="4">
        <f t="shared" si="77"/>
        <v>0.39999999999999997</v>
      </c>
      <c r="R305" s="6" cm="1">
        <f t="array" ref="R305">SUM(_xlfn._xlws.FILTER($H$2:$H$2454,_xlfn.MAP($O$2:$O$2454,_xlfn.LAMBDA(_xlpm.x,_xlpm.x=$O305))))</f>
        <v>1.5842839036755386E-4</v>
      </c>
      <c r="S305" s="4">
        <f t="shared" si="78"/>
        <v>1</v>
      </c>
      <c r="T305" s="4">
        <f t="shared" si="79"/>
        <v>0.19056768313154809</v>
      </c>
      <c r="U305" s="4">
        <f t="shared" si="80"/>
        <v>0.5714285714285714</v>
      </c>
      <c r="V305" s="4">
        <f t="shared" si="81"/>
        <v>-0.39794000867203766</v>
      </c>
      <c r="W305" s="4" t="s">
        <v>5120</v>
      </c>
      <c r="X305" s="2" cm="1">
        <f t="array" ref="X305">SUM(_xlfn._xlws.FILTER($F$2:$F$2454,_xlfn.MAP($W$2:$W$2454,_xlfn.LAMBDA(_xlpm.x,_xlpm.x=$W305))))</f>
        <v>1666</v>
      </c>
      <c r="Y305" s="11">
        <f t="shared" si="82"/>
        <v>1.2004801920768306E-3</v>
      </c>
      <c r="Z305" s="4" t="s">
        <v>5103</v>
      </c>
      <c r="AA305" s="2" cm="1">
        <f t="array" ref="AA305">SUM(_xlfn._xlws.FILTER($F$2:$F$2454,_xlfn.MAP($Z$2:$Z$2454,_xlfn.LAMBDA(_xlpm.x,_xlpm.x=$Z305))))</f>
        <v>514</v>
      </c>
      <c r="AB305" s="11">
        <f t="shared" si="83"/>
        <v>3.8910505836575876E-3</v>
      </c>
      <c r="AC305" s="11">
        <f t="shared" si="84"/>
        <v>-0.51071187807549312</v>
      </c>
      <c r="AG305" s="2"/>
      <c r="AL305" s="2"/>
      <c r="AM305" s="2"/>
    </row>
    <row r="306" spans="1:39">
      <c r="A306" s="1" t="str">
        <f t="shared" si="68"/>
        <v>~ja~ : [dʒeɪ]</v>
      </c>
      <c r="B306" s="1">
        <f>_xlfn.LET(_xlpm.d,$G306,_xlpm.k,_xlfn.CONCAT(LEFT(TRIM(B$1),1),"*"),COUNTIF(_xlpm.d,_xlpm.k))</f>
        <v>0</v>
      </c>
      <c r="C306" s="1">
        <f>_xlfn.LET(_xlpm.d,$G306,_xlpm.k,_xlfn.CONCAT(LEFT(TRIM(C$1),1),"*"),COUNTIF(_xlpm.d,_xlpm.k))</f>
        <v>0</v>
      </c>
      <c r="D306" s="1">
        <f>_xlfn.LET(_xlpm.d,$G306,_xlpm.k,_xlfn.CONCAT(LEFT(TRIM(D$1),1),"*"),COUNTIF(_xlpm.d,_xlpm.k))</f>
        <v>0</v>
      </c>
      <c r="E306" s="1">
        <f t="shared" si="69"/>
        <v>0.47712125471966244</v>
      </c>
      <c r="F306" s="7">
        <v>2</v>
      </c>
      <c r="G306" s="9" t="s">
        <v>1337</v>
      </c>
      <c r="H306" s="4" cm="1">
        <f t="array" ref="H306">F306/freq.sum.r6e</f>
        <v>1.5842839036755386E-4</v>
      </c>
      <c r="I306" s="4" t="str">
        <f t="shared" si="70"/>
        <v>dʒeɪ</v>
      </c>
      <c r="J306" s="4" t="str">
        <f t="shared" si="71"/>
        <v>ja</v>
      </c>
      <c r="K306" s="10">
        <f t="shared" si="72"/>
        <v>4</v>
      </c>
      <c r="L306" s="1">
        <f t="shared" si="73"/>
        <v>2</v>
      </c>
      <c r="M306" s="10">
        <f t="shared" si="74"/>
        <v>4</v>
      </c>
      <c r="N306" s="1" t="str">
        <f t="shared" si="75"/>
        <v>~ja~</v>
      </c>
      <c r="O306" s="1" t="str">
        <f t="shared" si="76"/>
        <v>[dʒeɪ]</v>
      </c>
      <c r="P306" s="3" cm="1">
        <f t="array" ref="P306">SUM(_xlfn._xlws.FILTER($H$2:$H$2454,_xlfn.MAP($N$2:$N$2454,_xlfn.LAMBDA(_xlpm.x,_xlpm.x=$N306))))</f>
        <v>3.9607097591888465E-4</v>
      </c>
      <c r="Q306" s="4">
        <f t="shared" si="77"/>
        <v>0.39999999999999997</v>
      </c>
      <c r="R306" s="6" cm="1">
        <f t="array" ref="R306">SUM(_xlfn._xlws.FILTER($H$2:$H$2454,_xlfn.MAP($O$2:$O$2454,_xlfn.LAMBDA(_xlpm.x,_xlpm.x=$O306))))</f>
        <v>1.5842839036755386E-4</v>
      </c>
      <c r="S306" s="4">
        <f t="shared" si="78"/>
        <v>1</v>
      </c>
      <c r="T306" s="4">
        <f t="shared" si="79"/>
        <v>0.21215571482555329</v>
      </c>
      <c r="U306" s="4">
        <f t="shared" si="80"/>
        <v>0.5714285714285714</v>
      </c>
      <c r="V306" s="4">
        <f t="shared" si="81"/>
        <v>-0.39794000867203766</v>
      </c>
      <c r="W306" s="4" t="s">
        <v>5120</v>
      </c>
      <c r="X306" s="2" cm="1">
        <f t="array" ref="X306">SUM(_xlfn._xlws.FILTER($F$2:$F$2454,_xlfn.MAP($W$2:$W$2454,_xlfn.LAMBDA(_xlpm.x,_xlpm.x=$W306))))</f>
        <v>1666</v>
      </c>
      <c r="Y306" s="11">
        <f t="shared" si="82"/>
        <v>1.2004801920768306E-3</v>
      </c>
      <c r="Z306" s="4" t="s">
        <v>5108</v>
      </c>
      <c r="AA306" s="2" cm="1">
        <f t="array" ref="AA306">SUM(_xlfn._xlws.FILTER($F$2:$F$2454,_xlfn.MAP($Z$2:$Z$2454,_xlfn.LAMBDA(_xlpm.x,_xlpm.x=$Z306))))</f>
        <v>475</v>
      </c>
      <c r="AB306" s="11">
        <f t="shared" si="83"/>
        <v>4.2105263157894736E-3</v>
      </c>
      <c r="AC306" s="11">
        <f t="shared" si="84"/>
        <v>-0.5449813874459023</v>
      </c>
      <c r="AG306" s="2"/>
      <c r="AL306" s="2"/>
      <c r="AM306" s="2"/>
    </row>
    <row r="307" spans="1:39">
      <c r="A307" s="1" t="str">
        <f t="shared" si="68"/>
        <v>~zo~ : [zɑ]</v>
      </c>
      <c r="B307" s="1">
        <f>_xlfn.LET(_xlpm.d,$G307,_xlpm.k,_xlfn.CONCAT(LEFT(TRIM(B$1),1),"*"),COUNTIF(_xlpm.d,_xlpm.k))</f>
        <v>0</v>
      </c>
      <c r="C307" s="1">
        <f>_xlfn.LET(_xlpm.d,$G307,_xlpm.k,_xlfn.CONCAT(LEFT(TRIM(C$1),1),"*"),COUNTIF(_xlpm.d,_xlpm.k))</f>
        <v>0</v>
      </c>
      <c r="D307" s="1">
        <f>_xlfn.LET(_xlpm.d,$G307,_xlpm.k,_xlfn.CONCAT(LEFT(TRIM(D$1),1),"*"),COUNTIF(_xlpm.d,_xlpm.k))</f>
        <v>0</v>
      </c>
      <c r="E307" s="1">
        <f t="shared" si="69"/>
        <v>0.30102999566398114</v>
      </c>
      <c r="F307" s="7">
        <v>1</v>
      </c>
      <c r="G307" s="9" t="s">
        <v>1459</v>
      </c>
      <c r="H307" s="4" cm="1">
        <f t="array" ref="H307">F307/freq.sum.r6e</f>
        <v>7.9214195183776928E-5</v>
      </c>
      <c r="I307" s="4" t="str">
        <f t="shared" si="70"/>
        <v>zɑ</v>
      </c>
      <c r="J307" s="4" t="str">
        <f t="shared" si="71"/>
        <v>zo</v>
      </c>
      <c r="K307" s="10">
        <f t="shared" si="72"/>
        <v>2</v>
      </c>
      <c r="L307" s="1">
        <f t="shared" si="73"/>
        <v>2</v>
      </c>
      <c r="M307" s="10">
        <f t="shared" si="74"/>
        <v>2</v>
      </c>
      <c r="N307" s="1" t="str">
        <f t="shared" si="75"/>
        <v>~zo~</v>
      </c>
      <c r="O307" s="1" t="str">
        <f t="shared" si="76"/>
        <v>[zɑ]</v>
      </c>
      <c r="P307" s="3" cm="1">
        <f t="array" ref="P307">SUM(_xlfn._xlws.FILTER($H$2:$H$2454,_xlfn.MAP($N$2:$N$2454,_xlfn.LAMBDA(_xlpm.x,_xlpm.x=$N307))))</f>
        <v>3.9607097591888465E-4</v>
      </c>
      <c r="Q307" s="4">
        <f t="shared" si="77"/>
        <v>0.19999999999999998</v>
      </c>
      <c r="R307" s="6" cm="1">
        <f t="array" ref="R307">SUM(_xlfn._xlws.FILTER($H$2:$H$2454,_xlfn.MAP($O$2:$O$2454,_xlfn.LAMBDA(_xlpm.x,_xlpm.x=$O307))))</f>
        <v>1.5842839036755386E-4</v>
      </c>
      <c r="S307" s="4">
        <f t="shared" si="78"/>
        <v>0.5</v>
      </c>
      <c r="T307" s="4">
        <f t="shared" si="79"/>
        <v>5.1782319022546597E-2</v>
      </c>
      <c r="U307" s="4">
        <f t="shared" si="80"/>
        <v>0.2857142857142857</v>
      </c>
      <c r="V307" s="4">
        <f t="shared" si="81"/>
        <v>-0.39794000867203766</v>
      </c>
      <c r="W307" s="4" t="s">
        <v>5119</v>
      </c>
      <c r="X307" s="2" cm="1">
        <f t="array" ref="X307">SUM(_xlfn._xlws.FILTER($F$2:$F$2454,_xlfn.MAP($W$2:$W$2454,_xlfn.LAMBDA(_xlpm.x,_xlpm.x=$W307))))</f>
        <v>1157</v>
      </c>
      <c r="Y307" s="11">
        <f t="shared" si="82"/>
        <v>8.6430423509075197E-4</v>
      </c>
      <c r="Z307" s="4" t="s">
        <v>5105</v>
      </c>
      <c r="AA307" s="2" cm="1">
        <f t="array" ref="AA307">SUM(_xlfn._xlws.FILTER($F$2:$F$2454,_xlfn.MAP($Z$2:$Z$2454,_xlfn.LAMBDA(_xlpm.x,_xlpm.x=$Z307))))</f>
        <v>436</v>
      </c>
      <c r="AB307" s="11">
        <f t="shared" si="83"/>
        <v>2.2935779816513763E-3</v>
      </c>
      <c r="AC307" s="11">
        <f t="shared" si="84"/>
        <v>-0.42384686968316354</v>
      </c>
      <c r="AG307" s="2"/>
      <c r="AL307" s="2"/>
      <c r="AM307" s="2"/>
    </row>
    <row r="308" spans="1:39">
      <c r="A308" s="1" t="str">
        <f t="shared" si="68"/>
        <v>~zo~ : [zəʊ]</v>
      </c>
      <c r="B308" s="1">
        <f>_xlfn.LET(_xlpm.d,$G308,_xlpm.k,_xlfn.CONCAT(LEFT(TRIM(B$1),1),"*"),COUNTIF(_xlpm.d,_xlpm.k))</f>
        <v>0</v>
      </c>
      <c r="C308" s="1">
        <f>_xlfn.LET(_xlpm.d,$G308,_xlpm.k,_xlfn.CONCAT(LEFT(TRIM(C$1),1),"*"),COUNTIF(_xlpm.d,_xlpm.k))</f>
        <v>0</v>
      </c>
      <c r="D308" s="1">
        <f>_xlfn.LET(_xlpm.d,$G308,_xlpm.k,_xlfn.CONCAT(LEFT(TRIM(D$1),1),"*"),COUNTIF(_xlpm.d,_xlpm.k))</f>
        <v>0</v>
      </c>
      <c r="E308" s="1">
        <f t="shared" si="69"/>
        <v>0.30102999566398114</v>
      </c>
      <c r="F308" s="7">
        <v>1</v>
      </c>
      <c r="G308" s="9" t="s">
        <v>2310</v>
      </c>
      <c r="H308" s="4" cm="1">
        <f t="array" ref="H308">F308/freq.sum.r6e</f>
        <v>7.9214195183776928E-5</v>
      </c>
      <c r="I308" s="4" t="str">
        <f t="shared" si="70"/>
        <v>zəʊ</v>
      </c>
      <c r="J308" s="4" t="str">
        <f t="shared" si="71"/>
        <v>zo</v>
      </c>
      <c r="K308" s="10">
        <f t="shared" si="72"/>
        <v>3</v>
      </c>
      <c r="L308" s="1">
        <f t="shared" si="73"/>
        <v>2</v>
      </c>
      <c r="M308" s="10">
        <f t="shared" si="74"/>
        <v>3</v>
      </c>
      <c r="N308" s="1" t="str">
        <f t="shared" si="75"/>
        <v>~zo~</v>
      </c>
      <c r="O308" s="1" t="str">
        <f t="shared" si="76"/>
        <v>[zəʊ]</v>
      </c>
      <c r="P308" s="3" cm="1">
        <f t="array" ref="P308">SUM(_xlfn._xlws.FILTER($H$2:$H$2454,_xlfn.MAP($N$2:$N$2454,_xlfn.LAMBDA(_xlpm.x,_xlpm.x=$N308))))</f>
        <v>3.9607097591888465E-4</v>
      </c>
      <c r="Q308" s="4">
        <f t="shared" si="77"/>
        <v>0.19999999999999998</v>
      </c>
      <c r="R308" s="6" cm="1">
        <f t="array" ref="R308">SUM(_xlfn._xlws.FILTER($H$2:$H$2454,_xlfn.MAP($O$2:$O$2454,_xlfn.LAMBDA(_xlpm.x,_xlpm.x=$O308))))</f>
        <v>1.5842839036755386E-4</v>
      </c>
      <c r="S308" s="4">
        <f t="shared" si="78"/>
        <v>0.5</v>
      </c>
      <c r="T308" s="4">
        <f t="shared" si="79"/>
        <v>6.0117410678435623E-2</v>
      </c>
      <c r="U308" s="4">
        <f t="shared" si="80"/>
        <v>0.2857142857142857</v>
      </c>
      <c r="V308" s="4">
        <f t="shared" si="81"/>
        <v>-0.39794000867203766</v>
      </c>
      <c r="W308" s="4" t="s">
        <v>5119</v>
      </c>
      <c r="X308" s="2" cm="1">
        <f t="array" ref="X308">SUM(_xlfn._xlws.FILTER($F$2:$F$2454,_xlfn.MAP($W$2:$W$2454,_xlfn.LAMBDA(_xlpm.x,_xlpm.x=$W308))))</f>
        <v>1157</v>
      </c>
      <c r="Y308" s="11">
        <f t="shared" si="82"/>
        <v>8.6430423509075197E-4</v>
      </c>
      <c r="Z308" s="4" t="s">
        <v>5115</v>
      </c>
      <c r="AA308" s="2" cm="1">
        <f t="array" ref="AA308">SUM(_xlfn._xlws.FILTER($F$2:$F$2454,_xlfn.MAP($Z$2:$Z$2454,_xlfn.LAMBDA(_xlpm.x,_xlpm.x=$Z308))))</f>
        <v>73</v>
      </c>
      <c r="AB308" s="11">
        <f t="shared" si="83"/>
        <v>1.3698630136986301E-2</v>
      </c>
      <c r="AC308" s="11">
        <f t="shared" si="84"/>
        <v>-1.2000104988312936</v>
      </c>
      <c r="AG308" s="2"/>
      <c r="AL308" s="2"/>
      <c r="AM308" s="2"/>
    </row>
    <row r="309" spans="1:39">
      <c r="A309" s="1" t="str">
        <f t="shared" si="68"/>
        <v>~go~ : [ɡʌ]</v>
      </c>
      <c r="B309" s="1">
        <f>_xlfn.LET(_xlpm.d,$G309,_xlpm.k,_xlfn.CONCAT(LEFT(TRIM(B$1),1),"*"),COUNTIF(_xlpm.d,_xlpm.k))</f>
        <v>0</v>
      </c>
      <c r="C309" s="1">
        <f>_xlfn.LET(_xlpm.d,$G309,_xlpm.k,_xlfn.CONCAT(LEFT(TRIM(C$1),1),"*"),COUNTIF(_xlpm.d,_xlpm.k))</f>
        <v>0</v>
      </c>
      <c r="D309" s="1">
        <f>_xlfn.LET(_xlpm.d,$G309,_xlpm.k,_xlfn.CONCAT(LEFT(TRIM(D$1),1),"*"),COUNTIF(_xlpm.d,_xlpm.k))</f>
        <v>0</v>
      </c>
      <c r="E309" s="1">
        <f t="shared" si="69"/>
        <v>0.69897000433601875</v>
      </c>
      <c r="F309" s="7">
        <v>4</v>
      </c>
      <c r="G309" s="9" t="s">
        <v>1125</v>
      </c>
      <c r="H309" s="4" cm="1">
        <f t="array" ref="H309">F309/freq.sum.r6e</f>
        <v>3.1685678073510771E-4</v>
      </c>
      <c r="I309" s="1" t="str">
        <f t="shared" si="70"/>
        <v>ɡʌ</v>
      </c>
      <c r="J309" s="1" t="str">
        <f t="shared" si="71"/>
        <v>go</v>
      </c>
      <c r="K309" s="10">
        <f t="shared" si="72"/>
        <v>2</v>
      </c>
      <c r="L309" s="1">
        <f t="shared" si="73"/>
        <v>2</v>
      </c>
      <c r="M309" s="10">
        <f t="shared" si="74"/>
        <v>2</v>
      </c>
      <c r="N309" s="1" t="str">
        <f t="shared" si="75"/>
        <v>~go~</v>
      </c>
      <c r="O309" s="1" t="str">
        <f t="shared" si="76"/>
        <v>[ɡʌ]</v>
      </c>
      <c r="P309" s="3" cm="1">
        <f t="array" ref="P309">SUM(_xlfn._xlws.FILTER($H$2:$H$2454,_xlfn.MAP($N$2:$N$2454,_xlfn.LAMBDA(_xlpm.x,_xlpm.x=$N309))))</f>
        <v>1.1882129277566537E-3</v>
      </c>
      <c r="Q309" s="4">
        <f t="shared" si="77"/>
        <v>0.26666666666666672</v>
      </c>
      <c r="R309" s="6" cm="1">
        <f t="array" ref="R309">SUM(_xlfn._xlws.FILTER($H$2:$H$2454,_xlfn.MAP($O$2:$O$2454,_xlfn.LAMBDA(_xlpm.x,_xlpm.x=$O309))))</f>
        <v>4.7528517110266154E-4</v>
      </c>
      <c r="S309" s="4">
        <f t="shared" si="78"/>
        <v>0.66666666666666674</v>
      </c>
      <c r="T309" s="4">
        <f t="shared" si="79"/>
        <v>0.16031309514249503</v>
      </c>
      <c r="U309" s="4">
        <f t="shared" si="80"/>
        <v>0.38095238095238104</v>
      </c>
      <c r="V309" s="4">
        <f t="shared" si="81"/>
        <v>-0.3979400086720376</v>
      </c>
      <c r="W309" s="4" t="s">
        <v>5119</v>
      </c>
      <c r="X309" s="2" cm="1">
        <f t="array" ref="X309">SUM(_xlfn._xlws.FILTER($F$2:$F$2454,_xlfn.MAP($W$2:$W$2454,_xlfn.LAMBDA(_xlpm.x,_xlpm.x=$W309))))</f>
        <v>1157</v>
      </c>
      <c r="Y309" s="11">
        <f t="shared" si="82"/>
        <v>3.4572169403630079E-3</v>
      </c>
      <c r="Z309" s="4" t="s">
        <v>5113</v>
      </c>
      <c r="AA309" s="2" cm="1">
        <f t="array" ref="AA309">SUM(_xlfn._xlws.FILTER($F$2:$F$2454,_xlfn.MAP($Z$2:$Z$2454,_xlfn.LAMBDA(_xlpm.x,_xlpm.x=$Z309))))</f>
        <v>309</v>
      </c>
      <c r="AB309" s="11">
        <f t="shared" si="83"/>
        <v>1.2944983818770227E-2</v>
      </c>
      <c r="AC309" s="11">
        <f t="shared" si="84"/>
        <v>-0.5733748795269149</v>
      </c>
      <c r="AG309" s="2"/>
      <c r="AL309" s="2"/>
      <c r="AM309" s="2"/>
    </row>
    <row r="310" spans="1:39">
      <c r="A310" s="1" t="str">
        <f t="shared" si="68"/>
        <v>~fe~ : [fi]</v>
      </c>
      <c r="B310" s="1">
        <f>_xlfn.LET(_xlpm.d,$G310,_xlpm.k,_xlfn.CONCAT(LEFT(TRIM(B$1),1),"*"),COUNTIF(_xlpm.d,_xlpm.k))</f>
        <v>0</v>
      </c>
      <c r="C310" s="1">
        <f>_xlfn.LET(_xlpm.d,$G310,_xlpm.k,_xlfn.CONCAT(LEFT(TRIM(C$1),1),"*"),COUNTIF(_xlpm.d,_xlpm.k))</f>
        <v>0</v>
      </c>
      <c r="D310" s="1">
        <f>_xlfn.LET(_xlpm.d,$G310,_xlpm.k,_xlfn.CONCAT(LEFT(TRIM(D$1),1),"*"),COUNTIF(_xlpm.d,_xlpm.k))</f>
        <v>0</v>
      </c>
      <c r="E310" s="1">
        <f t="shared" si="69"/>
        <v>0.60205999132796229</v>
      </c>
      <c r="F310" s="7">
        <v>3</v>
      </c>
      <c r="G310" s="9" t="s">
        <v>49</v>
      </c>
      <c r="H310" s="4" cm="1">
        <f t="array" ref="H310">F310/freq.sum.r6e</f>
        <v>2.376425855513308E-4</v>
      </c>
      <c r="I310" s="4" t="str">
        <f t="shared" si="70"/>
        <v>fi</v>
      </c>
      <c r="J310" s="4" t="str">
        <f t="shared" si="71"/>
        <v>fe</v>
      </c>
      <c r="K310" s="10">
        <f t="shared" si="72"/>
        <v>2</v>
      </c>
      <c r="L310" s="1">
        <f t="shared" si="73"/>
        <v>2</v>
      </c>
      <c r="M310" s="10">
        <f t="shared" si="74"/>
        <v>2</v>
      </c>
      <c r="N310" s="1" t="str">
        <f t="shared" si="75"/>
        <v>~fe~</v>
      </c>
      <c r="O310" s="1" t="str">
        <f t="shared" si="76"/>
        <v>[fi]</v>
      </c>
      <c r="P310" s="3" cm="1">
        <f t="array" ref="P310">SUM(_xlfn._xlws.FILTER($H$2:$H$2454,_xlfn.MAP($N$2:$N$2454,_xlfn.LAMBDA(_xlpm.x,_xlpm.x=$N310))))</f>
        <v>2.7724968314321928E-3</v>
      </c>
      <c r="Q310" s="4">
        <f t="shared" si="77"/>
        <v>8.5714285714285715E-2</v>
      </c>
      <c r="R310" s="6" cm="1">
        <f t="array" ref="R310">SUM(_xlfn._xlws.FILTER($H$2:$H$2454,_xlfn.MAP($O$2:$O$2454,_xlfn.LAMBDA(_xlpm.x,_xlpm.x=$O310))))</f>
        <v>1.1089987325728771E-3</v>
      </c>
      <c r="S310" s="4">
        <f t="shared" si="78"/>
        <v>0.21428571428571427</v>
      </c>
      <c r="T310" s="4">
        <f t="shared" si="79"/>
        <v>4.4384844876468509E-2</v>
      </c>
      <c r="U310" s="4">
        <f t="shared" si="80"/>
        <v>0.12244897959183673</v>
      </c>
      <c r="V310" s="4">
        <f t="shared" si="81"/>
        <v>-0.3979400086720376</v>
      </c>
      <c r="W310" s="4" t="s">
        <v>5121</v>
      </c>
      <c r="X310" s="2" cm="1">
        <f t="array" ref="X310">SUM(_xlfn._xlws.FILTER($F$2:$F$2454,_xlfn.MAP($W$2:$W$2454,_xlfn.LAMBDA(_xlpm.x,_xlpm.x=$W310))))</f>
        <v>2896</v>
      </c>
      <c r="Y310" s="11">
        <f t="shared" si="82"/>
        <v>1.0359116022099447E-3</v>
      </c>
      <c r="Z310" s="4" t="s">
        <v>5110</v>
      </c>
      <c r="AA310" s="2" cm="1">
        <f t="array" ref="AA310">SUM(_xlfn._xlws.FILTER($F$2:$F$2454,_xlfn.MAP($Z$2:$Z$2454,_xlfn.LAMBDA(_xlpm.x,_xlpm.x=$Z310))))</f>
        <v>354</v>
      </c>
      <c r="AB310" s="11">
        <f t="shared" si="83"/>
        <v>8.4745762711864406E-3</v>
      </c>
      <c r="AC310" s="11">
        <f t="shared" si="84"/>
        <v>-0.91279529549932148</v>
      </c>
      <c r="AG310" s="2"/>
      <c r="AL310" s="2"/>
      <c r="AM310" s="2"/>
    </row>
    <row r="311" spans="1:39">
      <c r="A311" s="1" t="str">
        <f t="shared" si="68"/>
        <v>~co~ : [kɑ]</v>
      </c>
      <c r="B311" s="1">
        <f>_xlfn.LET(_xlpm.d,$G311,_xlpm.k,_xlfn.CONCAT(LEFT(TRIM(B$1),1),"*"),COUNTIF(_xlpm.d,_xlpm.k))</f>
        <v>0</v>
      </c>
      <c r="C311" s="1">
        <f>_xlfn.LET(_xlpm.d,$G311,_xlpm.k,_xlfn.CONCAT(LEFT(TRIM(C$1),1),"*"),COUNTIF(_xlpm.d,_xlpm.k))</f>
        <v>0</v>
      </c>
      <c r="D311" s="1">
        <f>_xlfn.LET(_xlpm.d,$G311,_xlpm.k,_xlfn.CONCAT(LEFT(TRIM(D$1),1),"*"),COUNTIF(_xlpm.d,_xlpm.k))</f>
        <v>0</v>
      </c>
      <c r="E311" s="1">
        <f t="shared" si="69"/>
        <v>1.7403626894942439</v>
      </c>
      <c r="F311" s="7">
        <v>54</v>
      </c>
      <c r="G311" s="9" t="s">
        <v>426</v>
      </c>
      <c r="H311" s="4" cm="1">
        <f t="array" ref="H311">F311/freq.sum.r6e</f>
        <v>4.2775665399239545E-3</v>
      </c>
      <c r="I311" s="1" t="str">
        <f t="shared" si="70"/>
        <v>kɑ</v>
      </c>
      <c r="J311" s="1" t="str">
        <f t="shared" si="71"/>
        <v>co</v>
      </c>
      <c r="K311" s="10">
        <f t="shared" si="72"/>
        <v>2</v>
      </c>
      <c r="L311" s="1">
        <f t="shared" si="73"/>
        <v>2</v>
      </c>
      <c r="M311" s="10">
        <f t="shared" si="74"/>
        <v>2</v>
      </c>
      <c r="N311" s="1" t="str">
        <f t="shared" si="75"/>
        <v>~co~</v>
      </c>
      <c r="O311" s="1" t="str">
        <f t="shared" si="76"/>
        <v>[kɑ]</v>
      </c>
      <c r="P311" s="3" cm="1">
        <f t="array" ref="P311">SUM(_xlfn._xlws.FILTER($H$2:$H$2454,_xlfn.MAP($N$2:$N$2454,_xlfn.LAMBDA(_xlpm.x,_xlpm.x=$N311))))</f>
        <v>1.3545627376425855E-2</v>
      </c>
      <c r="Q311" s="4">
        <f t="shared" si="77"/>
        <v>0.31578947368421056</v>
      </c>
      <c r="R311" s="6" cm="1">
        <f t="array" ref="R311">SUM(_xlfn._xlws.FILTER($H$2:$H$2454,_xlfn.MAP($O$2:$O$2454,_xlfn.LAMBDA(_xlpm.x,_xlpm.x=$O311))))</f>
        <v>5.46577946768061E-3</v>
      </c>
      <c r="S311" s="4">
        <f t="shared" si="78"/>
        <v>0.78260869565217372</v>
      </c>
      <c r="T311" s="4">
        <f t="shared" si="79"/>
        <v>0.4715112355849862</v>
      </c>
      <c r="U311" s="4">
        <f t="shared" si="80"/>
        <v>0.45000000000000007</v>
      </c>
      <c r="V311" s="4">
        <f t="shared" si="81"/>
        <v>-0.39414701965489835</v>
      </c>
      <c r="W311" s="4" t="s">
        <v>5119</v>
      </c>
      <c r="X311" s="2" cm="1">
        <f t="array" ref="X311">SUM(_xlfn._xlws.FILTER($F$2:$F$2454,_xlfn.MAP($W$2:$W$2454,_xlfn.LAMBDA(_xlpm.x,_xlpm.x=$W311))))</f>
        <v>1157</v>
      </c>
      <c r="Y311" s="11">
        <f t="shared" si="82"/>
        <v>4.6672428694900604E-2</v>
      </c>
      <c r="Z311" s="4" t="s">
        <v>5105</v>
      </c>
      <c r="AA311" s="2" cm="1">
        <f t="array" ref="AA311">SUM(_xlfn._xlws.FILTER($F$2:$F$2454,_xlfn.MAP($Z$2:$Z$2454,_xlfn.LAMBDA(_xlpm.x,_xlpm.x=$Z311))))</f>
        <v>436</v>
      </c>
      <c r="AB311" s="11">
        <f t="shared" si="83"/>
        <v>0.12385321100917432</v>
      </c>
      <c r="AC311" s="11">
        <f t="shared" si="84"/>
        <v>-0.42384686968316354</v>
      </c>
      <c r="AG311" s="2"/>
      <c r="AL311" s="2"/>
      <c r="AM311" s="2"/>
    </row>
    <row r="312" spans="1:39">
      <c r="A312" s="1" t="str">
        <f t="shared" si="68"/>
        <v>~la~ : [leɪ]</v>
      </c>
      <c r="B312" s="1">
        <f>_xlfn.LET(_xlpm.d,$G312,_xlpm.k,_xlfn.CONCAT(LEFT(TRIM(B$1),1),"*"),COUNTIF(_xlpm.d,_xlpm.k))</f>
        <v>0</v>
      </c>
      <c r="C312" s="1">
        <f>_xlfn.LET(_xlpm.d,$G312,_xlpm.k,_xlfn.CONCAT(LEFT(TRIM(C$1),1),"*"),COUNTIF(_xlpm.d,_xlpm.k))</f>
        <v>0</v>
      </c>
      <c r="D312" s="1">
        <f>_xlfn.LET(_xlpm.d,$G312,_xlpm.k,_xlfn.CONCAT(LEFT(TRIM(D$1),1),"*"),COUNTIF(_xlpm.d,_xlpm.k))</f>
        <v>0</v>
      </c>
      <c r="E312" s="1">
        <f t="shared" si="69"/>
        <v>1.3979400086720375</v>
      </c>
      <c r="F312" s="7">
        <v>24</v>
      </c>
      <c r="G312" s="9" t="s">
        <v>480</v>
      </c>
      <c r="H312" s="4" cm="1">
        <f t="array" ref="H312">F312/freq.sum.r6e</f>
        <v>1.9011406844106464E-3</v>
      </c>
      <c r="I312" s="1" t="str">
        <f t="shared" si="70"/>
        <v>leɪ</v>
      </c>
      <c r="J312" s="1" t="str">
        <f t="shared" si="71"/>
        <v>la</v>
      </c>
      <c r="K312" s="10">
        <f t="shared" si="72"/>
        <v>3</v>
      </c>
      <c r="L312" s="1">
        <f t="shared" si="73"/>
        <v>2</v>
      </c>
      <c r="M312" s="10">
        <f t="shared" si="74"/>
        <v>3</v>
      </c>
      <c r="N312" s="1" t="str">
        <f t="shared" si="75"/>
        <v>~la~</v>
      </c>
      <c r="O312" s="1" t="str">
        <f t="shared" si="76"/>
        <v>[leɪ]</v>
      </c>
      <c r="P312" s="3" cm="1">
        <f t="array" ref="P312">SUM(_xlfn._xlws.FILTER($H$2:$H$2454,_xlfn.MAP($N$2:$N$2454,_xlfn.LAMBDA(_xlpm.x,_xlpm.x=$N312))))</f>
        <v>5.4657794676806083E-3</v>
      </c>
      <c r="Q312" s="4">
        <f t="shared" si="77"/>
        <v>0.34782608695652173</v>
      </c>
      <c r="R312" s="6" cm="1">
        <f t="array" ref="R312">SUM(_xlfn._xlws.FILTER($H$2:$H$2454,_xlfn.MAP($O$2:$O$2454,_xlfn.LAMBDA(_xlpm.x,_xlpm.x=$O312))))</f>
        <v>2.2179974651457541E-3</v>
      </c>
      <c r="S312" s="4">
        <f t="shared" si="78"/>
        <v>0.8571428571428571</v>
      </c>
      <c r="T312" s="4">
        <f t="shared" si="79"/>
        <v>0.48352237554951999</v>
      </c>
      <c r="U312" s="4">
        <f t="shared" si="80"/>
        <v>0.49484536082474223</v>
      </c>
      <c r="V312" s="4">
        <f t="shared" si="81"/>
        <v>-0.39169105939503607</v>
      </c>
      <c r="W312" s="4" t="s">
        <v>5120</v>
      </c>
      <c r="X312" s="2" cm="1">
        <f t="array" ref="X312">SUM(_xlfn._xlws.FILTER($F$2:$F$2454,_xlfn.MAP($W$2:$W$2454,_xlfn.LAMBDA(_xlpm.x,_xlpm.x=$W312))))</f>
        <v>1666</v>
      </c>
      <c r="Y312" s="11">
        <f t="shared" si="82"/>
        <v>1.4405762304921969E-2</v>
      </c>
      <c r="Z312" s="4" t="s">
        <v>5108</v>
      </c>
      <c r="AA312" s="2" cm="1">
        <f t="array" ref="AA312">SUM(_xlfn._xlws.FILTER($F$2:$F$2454,_xlfn.MAP($Z$2:$Z$2454,_xlfn.LAMBDA(_xlpm.x,_xlpm.x=$Z312))))</f>
        <v>475</v>
      </c>
      <c r="AB312" s="11">
        <f t="shared" si="83"/>
        <v>5.0526315789473683E-2</v>
      </c>
      <c r="AC312" s="11">
        <f t="shared" si="84"/>
        <v>-0.54498138744590219</v>
      </c>
      <c r="AG312" s="2"/>
      <c r="AL312" s="2"/>
      <c r="AM312" s="2"/>
    </row>
    <row r="313" spans="1:39">
      <c r="A313" s="1" t="str">
        <f t="shared" si="68"/>
        <v>~ri~ : [ɹi]</v>
      </c>
      <c r="B313" s="1">
        <f>_xlfn.LET(_xlpm.d,$G313,_xlpm.k,_xlfn.CONCAT(LEFT(TRIM(B$1),1),"*"),COUNTIF(_xlpm.d,_xlpm.k))</f>
        <v>1</v>
      </c>
      <c r="C313" s="1">
        <f>_xlfn.LET(_xlpm.d,$G313,_xlpm.k,_xlfn.CONCAT(LEFT(TRIM(C$1),1),"*"),COUNTIF(_xlpm.d,_xlpm.k))</f>
        <v>0</v>
      </c>
      <c r="D313" s="1">
        <f>_xlfn.LET(_xlpm.d,$G313,_xlpm.k,_xlfn.CONCAT(LEFT(TRIM(D$1),1),"*"),COUNTIF(_xlpm.d,_xlpm.k))</f>
        <v>0</v>
      </c>
      <c r="E313" s="1">
        <f t="shared" si="69"/>
        <v>0.69897000433601875</v>
      </c>
      <c r="F313" s="7">
        <v>4</v>
      </c>
      <c r="G313" s="9" t="s">
        <v>1702</v>
      </c>
      <c r="H313" s="4" cm="1">
        <f t="array" ref="H313">F313/freq.sum.r6e</f>
        <v>3.1685678073510771E-4</v>
      </c>
      <c r="I313" s="4" t="str">
        <f t="shared" si="70"/>
        <v>ɹi</v>
      </c>
      <c r="J313" s="4" t="str">
        <f t="shared" si="71"/>
        <v>ri</v>
      </c>
      <c r="K313" s="10">
        <f t="shared" si="72"/>
        <v>2</v>
      </c>
      <c r="L313" s="1">
        <f t="shared" si="73"/>
        <v>2</v>
      </c>
      <c r="M313" s="10">
        <f t="shared" si="74"/>
        <v>2</v>
      </c>
      <c r="N313" s="1" t="str">
        <f t="shared" si="75"/>
        <v>~ri~</v>
      </c>
      <c r="O313" s="1" t="str">
        <f t="shared" si="76"/>
        <v>[ɹi]</v>
      </c>
      <c r="P313" s="3" cm="1">
        <f t="array" ref="P313">SUM(_xlfn._xlws.FILTER($H$2:$H$2454,_xlfn.MAP($N$2:$N$2454,_xlfn.LAMBDA(_xlpm.x,_xlpm.x=$N313))))</f>
        <v>6.8124207858048166E-3</v>
      </c>
      <c r="Q313" s="4">
        <f t="shared" si="77"/>
        <v>4.6511627906976737E-2</v>
      </c>
      <c r="R313" s="6" cm="1">
        <f t="array" ref="R313">SUM(_xlfn._xlws.FILTER($H$2:$H$2454,_xlfn.MAP($O$2:$O$2454,_xlfn.LAMBDA(_xlpm.x,_xlpm.x=$O313))))</f>
        <v>2.7724968314321919E-3</v>
      </c>
      <c r="S313" s="4">
        <f t="shared" si="78"/>
        <v>0.11428571428571431</v>
      </c>
      <c r="T313" s="4">
        <f t="shared" si="79"/>
        <v>2.7822933867705745E-2</v>
      </c>
      <c r="U313" s="4">
        <f t="shared" si="80"/>
        <v>6.6115702479338845E-2</v>
      </c>
      <c r="V313" s="4">
        <f t="shared" si="81"/>
        <v>-0.39043040689329228</v>
      </c>
      <c r="W313" s="4" t="s">
        <v>5110</v>
      </c>
      <c r="X313" s="2" cm="1">
        <f t="array" ref="X313">SUM(_xlfn._xlws.FILTER($F$2:$F$2454,_xlfn.MAP($W$2:$W$2454,_xlfn.LAMBDA(_xlpm.x,_xlpm.x=$W313))))</f>
        <v>1594</v>
      </c>
      <c r="Y313" s="11">
        <f t="shared" si="82"/>
        <v>2.509410288582183E-3</v>
      </c>
      <c r="Z313" s="4" t="s">
        <v>5110</v>
      </c>
      <c r="AA313" s="2" cm="1">
        <f t="array" ref="AA313">SUM(_xlfn._xlws.FILTER($F$2:$F$2454,_xlfn.MAP($Z$2:$Z$2454,_xlfn.LAMBDA(_xlpm.x,_xlpm.x=$Z313))))</f>
        <v>354</v>
      </c>
      <c r="AB313" s="11">
        <f t="shared" si="83"/>
        <v>1.1299435028248588E-2</v>
      </c>
      <c r="AC313" s="11">
        <f t="shared" si="84"/>
        <v>-0.65348505503430576</v>
      </c>
      <c r="AG313" s="2"/>
      <c r="AL313" s="2"/>
      <c r="AM313" s="2"/>
    </row>
    <row r="314" spans="1:39">
      <c r="A314" s="1" t="str">
        <f t="shared" si="68"/>
        <v>~be~ : [bɛ]</v>
      </c>
      <c r="B314" s="1">
        <f>_xlfn.LET(_xlpm.d,$G314,_xlpm.k,_xlfn.CONCAT(LEFT(TRIM(B$1),1),"*"),COUNTIF(_xlpm.d,_xlpm.k))</f>
        <v>0</v>
      </c>
      <c r="C314" s="1">
        <f>_xlfn.LET(_xlpm.d,$G314,_xlpm.k,_xlfn.CONCAT(LEFT(TRIM(C$1),1),"*"),COUNTIF(_xlpm.d,_xlpm.k))</f>
        <v>0</v>
      </c>
      <c r="D314" s="1">
        <f>_xlfn.LET(_xlpm.d,$G314,_xlpm.k,_xlfn.CONCAT(LEFT(TRIM(D$1),1),"*"),COUNTIF(_xlpm.d,_xlpm.k))</f>
        <v>0</v>
      </c>
      <c r="E314" s="1">
        <f t="shared" si="69"/>
        <v>1.3424226808222062</v>
      </c>
      <c r="F314" s="7">
        <v>21</v>
      </c>
      <c r="G314" s="9" t="s">
        <v>543</v>
      </c>
      <c r="H314" s="4" cm="1">
        <f t="array" ref="H314">F314/freq.sum.r6e</f>
        <v>1.6634980988593155E-3</v>
      </c>
      <c r="I314" s="4" t="str">
        <f t="shared" si="70"/>
        <v>bɛ</v>
      </c>
      <c r="J314" s="4" t="str">
        <f t="shared" si="71"/>
        <v>be</v>
      </c>
      <c r="K314" s="10">
        <f t="shared" si="72"/>
        <v>2</v>
      </c>
      <c r="L314" s="1">
        <f t="shared" si="73"/>
        <v>2</v>
      </c>
      <c r="M314" s="10">
        <f t="shared" si="74"/>
        <v>2</v>
      </c>
      <c r="N314" s="1" t="str">
        <f t="shared" si="75"/>
        <v>~be~</v>
      </c>
      <c r="O314" s="1" t="str">
        <f t="shared" si="76"/>
        <v>[bɛ]</v>
      </c>
      <c r="P314" s="3" cm="1">
        <f t="array" ref="P314">SUM(_xlfn._xlws.FILTER($H$2:$H$2454,_xlfn.MAP($N$2:$N$2454,_xlfn.LAMBDA(_xlpm.x,_xlpm.x=$N314))))</f>
        <v>4.9904942965779469E-3</v>
      </c>
      <c r="Q314" s="4">
        <f t="shared" si="77"/>
        <v>0.33333333333333331</v>
      </c>
      <c r="R314" s="6" cm="1">
        <f t="array" ref="R314">SUM(_xlfn._xlws.FILTER($H$2:$H$2454,_xlfn.MAP($O$2:$O$2454,_xlfn.LAMBDA(_xlpm.x,_xlpm.x=$O314))))</f>
        <v>2.0595690747781999E-3</v>
      </c>
      <c r="S314" s="4">
        <f t="shared" si="78"/>
        <v>0.80769230769230782</v>
      </c>
      <c r="T314" s="4">
        <f t="shared" si="79"/>
        <v>0.38140671323729947</v>
      </c>
      <c r="U314" s="4">
        <f t="shared" si="80"/>
        <v>0.47191011235955055</v>
      </c>
      <c r="V314" s="4">
        <f t="shared" si="81"/>
        <v>-0.38436720148276382</v>
      </c>
      <c r="W314" s="4" t="s">
        <v>5121</v>
      </c>
      <c r="X314" s="2" cm="1">
        <f t="array" ref="X314">SUM(_xlfn._xlws.FILTER($F$2:$F$2454,_xlfn.MAP($W$2:$W$2454,_xlfn.LAMBDA(_xlpm.x,_xlpm.x=$W314))))</f>
        <v>2896</v>
      </c>
      <c r="Y314" s="11">
        <f t="shared" si="82"/>
        <v>7.251381215469613E-3</v>
      </c>
      <c r="Z314" s="4" t="s">
        <v>5104</v>
      </c>
      <c r="AA314" s="2" cm="1">
        <f t="array" ref="AA314">SUM(_xlfn._xlws.FILTER($F$2:$F$2454,_xlfn.MAP($Z$2:$Z$2454,_xlfn.LAMBDA(_xlpm.x,_xlpm.x=$Z314))))</f>
        <v>883</v>
      </c>
      <c r="AB314" s="11">
        <f t="shared" si="83"/>
        <v>2.3782559456398639E-2</v>
      </c>
      <c r="AC314" s="11">
        <f t="shared" si="84"/>
        <v>-0.51583785394754067</v>
      </c>
      <c r="AG314" s="2"/>
      <c r="AL314" s="2"/>
      <c r="AM314" s="2"/>
    </row>
    <row r="315" spans="1:39">
      <c r="A315" s="1" t="str">
        <f t="shared" si="68"/>
        <v>~bu~ : [bʌ]</v>
      </c>
      <c r="B315" s="1">
        <f>_xlfn.LET(_xlpm.d,$G315,_xlpm.k,_xlfn.CONCAT(LEFT(TRIM(B$1),1),"*"),COUNTIF(_xlpm.d,_xlpm.k))</f>
        <v>0</v>
      </c>
      <c r="C315" s="1">
        <f>_xlfn.LET(_xlpm.d,$G315,_xlpm.k,_xlfn.CONCAT(LEFT(TRIM(C$1),1),"*"),COUNTIF(_xlpm.d,_xlpm.k))</f>
        <v>0</v>
      </c>
      <c r="D315" s="1">
        <f>_xlfn.LET(_xlpm.d,$G315,_xlpm.k,_xlfn.CONCAT(LEFT(TRIM(D$1),1),"*"),COUNTIF(_xlpm.d,_xlpm.k))</f>
        <v>0</v>
      </c>
      <c r="E315" s="1">
        <f t="shared" si="69"/>
        <v>1.0791812460476247</v>
      </c>
      <c r="F315" s="7">
        <v>11</v>
      </c>
      <c r="G315" s="9" t="s">
        <v>573</v>
      </c>
      <c r="H315" s="4" cm="1">
        <f t="array" ref="H315">F315/freq.sum.r6e</f>
        <v>8.713561470215463E-4</v>
      </c>
      <c r="I315" s="1" t="str">
        <f t="shared" si="70"/>
        <v>bʌ</v>
      </c>
      <c r="J315" s="1" t="str">
        <f t="shared" si="71"/>
        <v>bu</v>
      </c>
      <c r="K315" s="10">
        <f t="shared" si="72"/>
        <v>2</v>
      </c>
      <c r="L315" s="1">
        <f t="shared" si="73"/>
        <v>2</v>
      </c>
      <c r="M315" s="10">
        <f t="shared" si="74"/>
        <v>2</v>
      </c>
      <c r="N315" s="1" t="str">
        <f t="shared" si="75"/>
        <v>~bu~</v>
      </c>
      <c r="O315" s="1" t="str">
        <f t="shared" si="76"/>
        <v>[bʌ]</v>
      </c>
      <c r="P315" s="3" cm="1">
        <f t="array" ref="P315">SUM(_xlfn._xlws.FILTER($H$2:$H$2454,_xlfn.MAP($N$2:$N$2454,_xlfn.LAMBDA(_xlpm.x,_xlpm.x=$N315))))</f>
        <v>2.297211660329531E-3</v>
      </c>
      <c r="Q315" s="4">
        <f t="shared" si="77"/>
        <v>0.37931034482758624</v>
      </c>
      <c r="R315" s="6" cm="1">
        <f t="array" ref="R315">SUM(_xlfn._xlws.FILTER($H$2:$H$2454,_xlfn.MAP($O$2:$O$2454,_xlfn.LAMBDA(_xlpm.x,_xlpm.x=$O315))))</f>
        <v>9.5057034220532319E-4</v>
      </c>
      <c r="S315" s="4">
        <f t="shared" si="78"/>
        <v>0.91666666666666674</v>
      </c>
      <c r="T315" s="4">
        <f t="shared" si="79"/>
        <v>0.3486366033172712</v>
      </c>
      <c r="U315" s="4">
        <f t="shared" si="80"/>
        <v>0.53658536585365857</v>
      </c>
      <c r="V315" s="4">
        <f t="shared" si="81"/>
        <v>-0.38321675185133125</v>
      </c>
      <c r="W315" s="4" t="s">
        <v>5111</v>
      </c>
      <c r="X315" s="2" cm="1">
        <f t="array" ref="X315">SUM(_xlfn._xlws.FILTER($F$2:$F$2454,_xlfn.MAP($W$2:$W$2454,_xlfn.LAMBDA(_xlpm.x,_xlpm.x=$W315))))</f>
        <v>566</v>
      </c>
      <c r="Y315" s="11">
        <f t="shared" si="82"/>
        <v>1.9434628975265017E-2</v>
      </c>
      <c r="Z315" s="4" t="s">
        <v>5113</v>
      </c>
      <c r="AA315" s="2" cm="1">
        <f t="array" ref="AA315">SUM(_xlfn._xlws.FILTER($F$2:$F$2454,_xlfn.MAP($Z$2:$Z$2454,_xlfn.LAMBDA(_xlpm.x,_xlpm.x=$Z315))))</f>
        <v>309</v>
      </c>
      <c r="AB315" s="11">
        <f t="shared" si="83"/>
        <v>3.5598705501618123E-2</v>
      </c>
      <c r="AC315" s="11">
        <f t="shared" si="84"/>
        <v>-0.26285795176343679</v>
      </c>
      <c r="AG315" s="2"/>
      <c r="AL315" s="2"/>
      <c r="AM315" s="2"/>
    </row>
    <row r="316" spans="1:39">
      <c r="A316" s="1" t="str">
        <f t="shared" si="68"/>
        <v>~wo~ : [wɑ]</v>
      </c>
      <c r="B316" s="1">
        <f>_xlfn.LET(_xlpm.d,$G316,_xlpm.k,_xlfn.CONCAT(LEFT(TRIM(B$1),1),"*"),COUNTIF(_xlpm.d,_xlpm.k))</f>
        <v>0</v>
      </c>
      <c r="C316" s="1">
        <f>_xlfn.LET(_xlpm.d,$G316,_xlpm.k,_xlfn.CONCAT(LEFT(TRIM(C$1),1),"*"),COUNTIF(_xlpm.d,_xlpm.k))</f>
        <v>0</v>
      </c>
      <c r="D316" s="1">
        <f>_xlfn.LET(_xlpm.d,$G316,_xlpm.k,_xlfn.CONCAT(LEFT(TRIM(D$1),1),"*"),COUNTIF(_xlpm.d,_xlpm.k))</f>
        <v>0</v>
      </c>
      <c r="E316" s="1">
        <f t="shared" si="69"/>
        <v>0.30102999566398114</v>
      </c>
      <c r="F316" s="7">
        <v>1</v>
      </c>
      <c r="G316" s="9" t="s">
        <v>2294</v>
      </c>
      <c r="H316" s="4" cm="1">
        <f t="array" ref="H316">F316/freq.sum.r6e</f>
        <v>7.9214195183776928E-5</v>
      </c>
      <c r="I316" s="4" t="str">
        <f t="shared" si="70"/>
        <v>wɑ</v>
      </c>
      <c r="J316" s="4" t="str">
        <f t="shared" si="71"/>
        <v>wo</v>
      </c>
      <c r="K316" s="10">
        <f t="shared" si="72"/>
        <v>2</v>
      </c>
      <c r="L316" s="1">
        <f t="shared" si="73"/>
        <v>2</v>
      </c>
      <c r="M316" s="10">
        <f t="shared" si="74"/>
        <v>2</v>
      </c>
      <c r="N316" s="1" t="str">
        <f t="shared" si="75"/>
        <v>~wo~</v>
      </c>
      <c r="O316" s="1" t="str">
        <f t="shared" si="76"/>
        <v>[wɑ]</v>
      </c>
      <c r="P316" s="3" cm="1">
        <f t="array" ref="P316">SUM(_xlfn._xlws.FILTER($H$2:$H$2454,_xlfn.MAP($N$2:$N$2454,_xlfn.LAMBDA(_xlpm.x,_xlpm.x=$N316))))</f>
        <v>2.4556400506970848E-3</v>
      </c>
      <c r="Q316" s="4">
        <f t="shared" si="77"/>
        <v>3.2258064516129031E-2</v>
      </c>
      <c r="R316" s="6" cm="1">
        <f t="array" ref="R316">SUM(_xlfn._xlws.FILTER($H$2:$H$2454,_xlfn.MAP($O$2:$O$2454,_xlfn.LAMBDA(_xlpm.x,_xlpm.x=$O316))))</f>
        <v>1.0297845373891002E-3</v>
      </c>
      <c r="S316" s="4">
        <f t="shared" si="78"/>
        <v>7.6923076923076913E-2</v>
      </c>
      <c r="T316" s="4">
        <f t="shared" si="79"/>
        <v>8.2380962081324127E-3</v>
      </c>
      <c r="U316" s="4">
        <f t="shared" si="80"/>
        <v>4.5454545454545449E-2</v>
      </c>
      <c r="V316" s="4">
        <f t="shared" si="81"/>
        <v>-0.37741834152743592</v>
      </c>
      <c r="W316" s="4" t="s">
        <v>5119</v>
      </c>
      <c r="X316" s="2" cm="1">
        <f t="array" ref="X316">SUM(_xlfn._xlws.FILTER($F$2:$F$2454,_xlfn.MAP($W$2:$W$2454,_xlfn.LAMBDA(_xlpm.x,_xlpm.x=$W316))))</f>
        <v>1157</v>
      </c>
      <c r="Y316" s="11">
        <f t="shared" si="82"/>
        <v>8.6430423509075197E-4</v>
      </c>
      <c r="Z316" s="4" t="s">
        <v>5105</v>
      </c>
      <c r="AA316" s="2" cm="1">
        <f t="array" ref="AA316">SUM(_xlfn._xlws.FILTER($F$2:$F$2454,_xlfn.MAP($Z$2:$Z$2454,_xlfn.LAMBDA(_xlpm.x,_xlpm.x=$Z316))))</f>
        <v>436</v>
      </c>
      <c r="AB316" s="11">
        <f t="shared" si="83"/>
        <v>2.2935779816513763E-3</v>
      </c>
      <c r="AC316" s="11">
        <f t="shared" si="84"/>
        <v>-0.42384686968316354</v>
      </c>
      <c r="AG316" s="2"/>
      <c r="AL316" s="2"/>
      <c r="AM316" s="2"/>
    </row>
    <row r="317" spans="1:39">
      <c r="A317" s="1" t="str">
        <f t="shared" si="68"/>
        <v>~du~ : [dʒu]</v>
      </c>
      <c r="B317" s="1">
        <f>_xlfn.LET(_xlpm.d,$G317,_xlpm.k,_xlfn.CONCAT(LEFT(TRIM(B$1),1),"*"),COUNTIF(_xlpm.d,_xlpm.k))</f>
        <v>0</v>
      </c>
      <c r="C317" s="1">
        <f>_xlfn.LET(_xlpm.d,$G317,_xlpm.k,_xlfn.CONCAT(LEFT(TRIM(C$1),1),"*"),COUNTIF(_xlpm.d,_xlpm.k))</f>
        <v>0</v>
      </c>
      <c r="D317" s="1">
        <f>_xlfn.LET(_xlpm.d,$G317,_xlpm.k,_xlfn.CONCAT(LEFT(TRIM(D$1),1),"*"),COUNTIF(_xlpm.d,_xlpm.k))</f>
        <v>0</v>
      </c>
      <c r="E317" s="1">
        <f t="shared" si="69"/>
        <v>0.47712125471966244</v>
      </c>
      <c r="F317" s="7">
        <v>2</v>
      </c>
      <c r="G317" s="9" t="s">
        <v>1569</v>
      </c>
      <c r="H317" s="4" cm="1">
        <f t="array" ref="H317">F317/freq.sum.r6e</f>
        <v>1.5842839036755386E-4</v>
      </c>
      <c r="I317" s="1" t="str">
        <f t="shared" si="70"/>
        <v>dʒu</v>
      </c>
      <c r="J317" s="1" t="str">
        <f t="shared" si="71"/>
        <v>du</v>
      </c>
      <c r="K317" s="10">
        <f t="shared" si="72"/>
        <v>3</v>
      </c>
      <c r="L317" s="1">
        <f t="shared" si="73"/>
        <v>2</v>
      </c>
      <c r="M317" s="10">
        <f t="shared" si="74"/>
        <v>3</v>
      </c>
      <c r="N317" s="1" t="str">
        <f t="shared" si="75"/>
        <v>~du~</v>
      </c>
      <c r="O317" s="1" t="str">
        <f t="shared" si="76"/>
        <v>[dʒu]</v>
      </c>
      <c r="P317" s="3" cm="1">
        <f t="array" ref="P317">SUM(_xlfn._xlws.FILTER($H$2:$H$2454,_xlfn.MAP($N$2:$N$2454,_xlfn.LAMBDA(_xlpm.x,_xlpm.x=$N317))))</f>
        <v>2.0595690747782004E-3</v>
      </c>
      <c r="Q317" s="4">
        <f t="shared" si="77"/>
        <v>7.6923076923076913E-2</v>
      </c>
      <c r="R317" s="6" cm="1">
        <f t="array" ref="R317">SUM(_xlfn._xlws.FILTER($H$2:$H$2454,_xlfn.MAP($O$2:$O$2454,_xlfn.LAMBDA(_xlpm.x,_xlpm.x=$O317))))</f>
        <v>8.7135614702154608E-4</v>
      </c>
      <c r="S317" s="4">
        <f t="shared" si="78"/>
        <v>0.18181818181818185</v>
      </c>
      <c r="T317" s="4">
        <f t="shared" si="79"/>
        <v>3.6053345457319912E-2</v>
      </c>
      <c r="U317" s="4">
        <f t="shared" si="80"/>
        <v>0.1081081081081081</v>
      </c>
      <c r="V317" s="4">
        <f t="shared" si="81"/>
        <v>-0.37358066281259306</v>
      </c>
      <c r="W317" s="4" t="s">
        <v>5111</v>
      </c>
      <c r="X317" s="2" cm="1">
        <f t="array" ref="X317">SUM(_xlfn._xlws.FILTER($F$2:$F$2454,_xlfn.MAP($W$2:$W$2454,_xlfn.LAMBDA(_xlpm.x,_xlpm.x=$W317))))</f>
        <v>566</v>
      </c>
      <c r="Y317" s="11">
        <f t="shared" si="82"/>
        <v>3.5335689045936395E-3</v>
      </c>
      <c r="Z317" s="4" t="s">
        <v>5111</v>
      </c>
      <c r="AA317" s="2" cm="1">
        <f t="array" ref="AA317">SUM(_xlfn._xlws.FILTER($F$2:$F$2454,_xlfn.MAP($Z$2:$Z$2454,_xlfn.LAMBDA(_xlpm.x,_xlpm.x=$Z317))))</f>
        <v>254</v>
      </c>
      <c r="AB317" s="11">
        <f t="shared" si="83"/>
        <v>7.874015748031496E-3</v>
      </c>
      <c r="AC317" s="11">
        <f t="shared" si="84"/>
        <v>-0.34798271456833335</v>
      </c>
      <c r="AG317" s="2"/>
      <c r="AL317" s="2"/>
      <c r="AM317" s="2"/>
    </row>
    <row r="318" spans="1:39">
      <c r="A318" s="1" t="str">
        <f t="shared" si="68"/>
        <v>~no~ : [noʊ]</v>
      </c>
      <c r="B318" s="1">
        <f>_xlfn.LET(_xlpm.d,$G318,_xlpm.k,_xlfn.CONCAT(LEFT(TRIM(B$1),1),"*"),COUNTIF(_xlpm.d,_xlpm.k))</f>
        <v>0</v>
      </c>
      <c r="C318" s="1">
        <f>_xlfn.LET(_xlpm.d,$G318,_xlpm.k,_xlfn.CONCAT(LEFT(TRIM(C$1),1),"*"),COUNTIF(_xlpm.d,_xlpm.k))</f>
        <v>0</v>
      </c>
      <c r="D318" s="1">
        <f>_xlfn.LET(_xlpm.d,$G318,_xlpm.k,_xlfn.CONCAT(LEFT(TRIM(D$1),1),"*"),COUNTIF(_xlpm.d,_xlpm.k))</f>
        <v>1</v>
      </c>
      <c r="E318" s="1">
        <f t="shared" si="69"/>
        <v>1.0413926851582249</v>
      </c>
      <c r="F318" s="7">
        <v>10</v>
      </c>
      <c r="G318" s="9" t="s">
        <v>657</v>
      </c>
      <c r="H318" s="4" cm="1">
        <f t="array" ref="H318">F318/freq.sum.r6e</f>
        <v>7.9214195183776931E-4</v>
      </c>
      <c r="I318" s="4" t="str">
        <f t="shared" si="70"/>
        <v>noʊ</v>
      </c>
      <c r="J318" s="4" t="str">
        <f t="shared" si="71"/>
        <v>no</v>
      </c>
      <c r="K318" s="10">
        <f t="shared" si="72"/>
        <v>3</v>
      </c>
      <c r="L318" s="1">
        <f t="shared" si="73"/>
        <v>2</v>
      </c>
      <c r="M318" s="10">
        <f t="shared" si="74"/>
        <v>3</v>
      </c>
      <c r="N318" s="1" t="str">
        <f t="shared" si="75"/>
        <v>~no~</v>
      </c>
      <c r="O318" s="1" t="str">
        <f t="shared" si="76"/>
        <v>[noʊ]</v>
      </c>
      <c r="P318" s="3" cm="1">
        <f t="array" ref="P318">SUM(_xlfn._xlws.FILTER($H$2:$H$2454,_xlfn.MAP($N$2:$N$2454,_xlfn.LAMBDA(_xlpm.x,_xlpm.x=$N318))))</f>
        <v>2.6140684410646386E-3</v>
      </c>
      <c r="Q318" s="4">
        <f t="shared" si="77"/>
        <v>0.30303030303030304</v>
      </c>
      <c r="R318" s="6" cm="1">
        <f t="array" ref="R318">SUM(_xlfn._xlws.FILTER($H$2:$H$2454,_xlfn.MAP($O$2:$O$2454,_xlfn.LAMBDA(_xlpm.x,_xlpm.x=$O318))))</f>
        <v>1.1089987325728771E-3</v>
      </c>
      <c r="S318" s="4">
        <f t="shared" si="78"/>
        <v>0.7142857142857143</v>
      </c>
      <c r="T318" s="4">
        <f t="shared" si="79"/>
        <v>0.30974563815342249</v>
      </c>
      <c r="U318" s="4">
        <f t="shared" si="80"/>
        <v>0.42553191489361697</v>
      </c>
      <c r="V318" s="4">
        <f t="shared" si="81"/>
        <v>-0.37238590419964945</v>
      </c>
      <c r="W318" s="4" t="s">
        <v>5119</v>
      </c>
      <c r="X318" s="2" cm="1">
        <f t="array" ref="X318">SUM(_xlfn._xlws.FILTER($F$2:$F$2454,_xlfn.MAP($W$2:$W$2454,_xlfn.LAMBDA(_xlpm.x,_xlpm.x=$W318))))</f>
        <v>1157</v>
      </c>
      <c r="Y318" s="11">
        <f t="shared" si="82"/>
        <v>8.6430423509075201E-3</v>
      </c>
      <c r="Z318" s="4" t="s">
        <v>5109</v>
      </c>
      <c r="AA318" s="2" cm="1">
        <f t="array" ref="AA318">SUM(_xlfn._xlws.FILTER($F$2:$F$2454,_xlfn.MAP($Z$2:$Z$2454,_xlfn.LAMBDA(_xlpm.x,_xlpm.x=$Z318))))</f>
        <v>257</v>
      </c>
      <c r="AB318" s="11">
        <f t="shared" si="83"/>
        <v>3.8910505836575876E-2</v>
      </c>
      <c r="AC318" s="11">
        <f t="shared" si="84"/>
        <v>-0.65340023562045502</v>
      </c>
      <c r="AG318" s="2"/>
      <c r="AL318" s="2"/>
      <c r="AM318" s="2"/>
    </row>
    <row r="319" spans="1:39">
      <c r="A319" s="1" t="str">
        <f t="shared" si="68"/>
        <v>~me~ : [mɛ]</v>
      </c>
      <c r="B319" s="1">
        <f>_xlfn.LET(_xlpm.d,$G319,_xlpm.k,_xlfn.CONCAT(LEFT(TRIM(B$1),1),"*"),COUNTIF(_xlpm.d,_xlpm.k))</f>
        <v>0</v>
      </c>
      <c r="C319" s="1">
        <f>_xlfn.LET(_xlpm.d,$G319,_xlpm.k,_xlfn.CONCAT(LEFT(TRIM(C$1),1),"*"),COUNTIF(_xlpm.d,_xlpm.k))</f>
        <v>1</v>
      </c>
      <c r="D319" s="1">
        <f>_xlfn.LET(_xlpm.d,$G319,_xlpm.k,_xlfn.CONCAT(LEFT(TRIM(D$1),1),"*"),COUNTIF(_xlpm.d,_xlpm.k))</f>
        <v>0</v>
      </c>
      <c r="E319" s="1">
        <f t="shared" si="69"/>
        <v>1.6334684555795864</v>
      </c>
      <c r="F319" s="7">
        <v>42</v>
      </c>
      <c r="G319" s="9" t="s">
        <v>412</v>
      </c>
      <c r="H319" s="4" cm="1">
        <f t="array" ref="H319">F319/freq.sum.r6e</f>
        <v>3.326996197718631E-3</v>
      </c>
      <c r="I319" s="4" t="str">
        <f t="shared" si="70"/>
        <v>mɛ</v>
      </c>
      <c r="J319" s="4" t="str">
        <f t="shared" si="71"/>
        <v>me</v>
      </c>
      <c r="K319" s="10">
        <f t="shared" si="72"/>
        <v>2</v>
      </c>
      <c r="L319" s="1">
        <f t="shared" si="73"/>
        <v>2</v>
      </c>
      <c r="M319" s="10">
        <f t="shared" si="74"/>
        <v>2</v>
      </c>
      <c r="N319" s="1" t="str">
        <f t="shared" si="75"/>
        <v>~me~</v>
      </c>
      <c r="O319" s="1" t="str">
        <f t="shared" si="76"/>
        <v>[mɛ]</v>
      </c>
      <c r="P319" s="3" cm="1">
        <f t="array" ref="P319">SUM(_xlfn._xlws.FILTER($H$2:$H$2454,_xlfn.MAP($N$2:$N$2454,_xlfn.LAMBDA(_xlpm.x,_xlpm.x=$N319))))</f>
        <v>9.2680608365019006E-3</v>
      </c>
      <c r="Q319" s="4">
        <f t="shared" si="77"/>
        <v>0.35897435897435898</v>
      </c>
      <c r="R319" s="6" cm="1">
        <f t="array" ref="R319">SUM(_xlfn._xlws.FILTER($H$2:$H$2454,_xlfn.MAP($O$2:$O$2454,_xlfn.LAMBDA(_xlpm.x,_xlpm.x=$O319))))</f>
        <v>3.9607097591888461E-3</v>
      </c>
      <c r="S319" s="4">
        <f t="shared" si="78"/>
        <v>0.84000000000000008</v>
      </c>
      <c r="T319" s="4">
        <f t="shared" si="79"/>
        <v>0.49466745121474653</v>
      </c>
      <c r="U319" s="4">
        <f t="shared" si="80"/>
        <v>0.50299401197604798</v>
      </c>
      <c r="V319" s="4">
        <f t="shared" si="81"/>
        <v>-0.36921585741014284</v>
      </c>
      <c r="W319" s="4" t="s">
        <v>5121</v>
      </c>
      <c r="X319" s="2" cm="1">
        <f t="array" ref="X319">SUM(_xlfn._xlws.FILTER($F$2:$F$2454,_xlfn.MAP($W$2:$W$2454,_xlfn.LAMBDA(_xlpm.x,_xlpm.x=$W319))))</f>
        <v>2896</v>
      </c>
      <c r="Y319" s="11">
        <f t="shared" si="82"/>
        <v>1.4502762430939226E-2</v>
      </c>
      <c r="Z319" s="4" t="s">
        <v>5104</v>
      </c>
      <c r="AA319" s="2" cm="1">
        <f t="array" ref="AA319">SUM(_xlfn._xlws.FILTER($F$2:$F$2454,_xlfn.MAP($Z$2:$Z$2454,_xlfn.LAMBDA(_xlpm.x,_xlpm.x=$Z319))))</f>
        <v>883</v>
      </c>
      <c r="AB319" s="11">
        <f t="shared" si="83"/>
        <v>4.7565118912797279E-2</v>
      </c>
      <c r="AC319" s="11">
        <f t="shared" si="84"/>
        <v>-0.51583785394754067</v>
      </c>
      <c r="AG319" s="2"/>
      <c r="AL319" s="2"/>
      <c r="AM319" s="2"/>
    </row>
    <row r="320" spans="1:39">
      <c r="A320" s="1" t="str">
        <f t="shared" si="68"/>
        <v>~wa~ : [wɔ]</v>
      </c>
      <c r="B320" s="1">
        <f>_xlfn.LET(_xlpm.d,$G320,_xlpm.k,_xlfn.CONCAT(LEFT(TRIM(B$1),1),"*"),COUNTIF(_xlpm.d,_xlpm.k))</f>
        <v>0</v>
      </c>
      <c r="C320" s="1">
        <f>_xlfn.LET(_xlpm.d,$G320,_xlpm.k,_xlfn.CONCAT(LEFT(TRIM(C$1),1),"*"),COUNTIF(_xlpm.d,_xlpm.k))</f>
        <v>0</v>
      </c>
      <c r="D320" s="1">
        <f>_xlfn.LET(_xlpm.d,$G320,_xlpm.k,_xlfn.CONCAT(LEFT(TRIM(D$1),1),"*"),COUNTIF(_xlpm.d,_xlpm.k))</f>
        <v>0</v>
      </c>
      <c r="E320" s="1">
        <f t="shared" si="69"/>
        <v>1.2304489213782739</v>
      </c>
      <c r="F320" s="7">
        <v>16</v>
      </c>
      <c r="G320" s="9" t="s">
        <v>479</v>
      </c>
      <c r="H320" s="4" cm="1">
        <f t="array" ref="H320">F320/freq.sum.r6e</f>
        <v>1.2674271229404308E-3</v>
      </c>
      <c r="I320" s="4" t="str">
        <f t="shared" si="70"/>
        <v>wɔ</v>
      </c>
      <c r="J320" s="4" t="str">
        <f t="shared" si="71"/>
        <v>wa</v>
      </c>
      <c r="K320" s="10">
        <f t="shared" si="72"/>
        <v>2</v>
      </c>
      <c r="L320" s="1">
        <f t="shared" si="73"/>
        <v>2</v>
      </c>
      <c r="M320" s="10">
        <f t="shared" si="74"/>
        <v>2</v>
      </c>
      <c r="N320" s="1" t="str">
        <f t="shared" si="75"/>
        <v>~wa~</v>
      </c>
      <c r="O320" s="1" t="str">
        <f t="shared" si="76"/>
        <v>[wɔ]</v>
      </c>
      <c r="P320" s="3" cm="1">
        <f t="array" ref="P320">SUM(_xlfn._xlws.FILTER($H$2:$H$2454,_xlfn.MAP($N$2:$N$2454,_xlfn.LAMBDA(_xlpm.x,_xlpm.x=$N320))))</f>
        <v>3.3269961977186314E-3</v>
      </c>
      <c r="Q320" s="4">
        <f t="shared" si="77"/>
        <v>0.38095238095238088</v>
      </c>
      <c r="R320" s="6" cm="1">
        <f t="array" ref="R320">SUM(_xlfn._xlws.FILTER($H$2:$H$2454,_xlfn.MAP($O$2:$O$2454,_xlfn.LAMBDA(_xlpm.x,_xlpm.x=$O320))))</f>
        <v>1.4258555133079846E-3</v>
      </c>
      <c r="S320" s="4">
        <f t="shared" si="78"/>
        <v>0.88888888888888895</v>
      </c>
      <c r="T320" s="4">
        <f t="shared" si="79"/>
        <v>0.39509550236506896</v>
      </c>
      <c r="U320" s="4">
        <f t="shared" si="80"/>
        <v>0.53333333333333333</v>
      </c>
      <c r="V320" s="4">
        <f t="shared" si="81"/>
        <v>-0.36797678529459454</v>
      </c>
      <c r="W320" s="4" t="s">
        <v>5120</v>
      </c>
      <c r="X320" s="2" cm="1">
        <f t="array" ref="X320">SUM(_xlfn._xlws.FILTER($F$2:$F$2454,_xlfn.MAP($W$2:$W$2454,_xlfn.LAMBDA(_xlpm.x,_xlpm.x=$W320))))</f>
        <v>1666</v>
      </c>
      <c r="Y320" s="11">
        <f t="shared" si="82"/>
        <v>9.6038415366146452E-3</v>
      </c>
      <c r="Z320" s="4" t="s">
        <v>5107</v>
      </c>
      <c r="AA320" s="2" cm="1">
        <f t="array" ref="AA320">SUM(_xlfn._xlws.FILTER($F$2:$F$2454,_xlfn.MAP($Z$2:$Z$2454,_xlfn.LAMBDA(_xlpm.x,_xlpm.x=$Z320))))</f>
        <v>293</v>
      </c>
      <c r="AB320" s="11">
        <f t="shared" si="83"/>
        <v>5.4607508532423209E-2</v>
      </c>
      <c r="AC320" s="11">
        <f t="shared" si="84"/>
        <v>-0.75480737671665932</v>
      </c>
      <c r="AG320" s="2"/>
      <c r="AL320" s="2"/>
      <c r="AM320" s="2"/>
    </row>
    <row r="321" spans="1:39">
      <c r="A321" s="1" t="str">
        <f t="shared" si="68"/>
        <v>~pu~ : [pɜ]</v>
      </c>
      <c r="B321" s="1">
        <f>_xlfn.LET(_xlpm.d,$G321,_xlpm.k,_xlfn.CONCAT(LEFT(TRIM(B$1),1),"*"),COUNTIF(_xlpm.d,_xlpm.k))</f>
        <v>0</v>
      </c>
      <c r="C321" s="1">
        <f>_xlfn.LET(_xlpm.d,$G321,_xlpm.k,_xlfn.CONCAT(LEFT(TRIM(C$1),1),"*"),COUNTIF(_xlpm.d,_xlpm.k))</f>
        <v>0</v>
      </c>
      <c r="D321" s="1">
        <f>_xlfn.LET(_xlpm.d,$G321,_xlpm.k,_xlfn.CONCAT(LEFT(TRIM(D$1),1),"*"),COUNTIF(_xlpm.d,_xlpm.k))</f>
        <v>0</v>
      </c>
      <c r="E321" s="1">
        <f t="shared" si="69"/>
        <v>0.60205999132796229</v>
      </c>
      <c r="F321" s="7">
        <v>3</v>
      </c>
      <c r="G321" s="9" t="s">
        <v>1432</v>
      </c>
      <c r="H321" s="4" cm="1">
        <f t="array" ref="H321">F321/freq.sum.r6e</f>
        <v>2.376425855513308E-4</v>
      </c>
      <c r="I321" s="1" t="str">
        <f t="shared" si="70"/>
        <v>pɜ</v>
      </c>
      <c r="J321" s="1" t="str">
        <f t="shared" si="71"/>
        <v>pu</v>
      </c>
      <c r="K321" s="10">
        <f t="shared" si="72"/>
        <v>2</v>
      </c>
      <c r="L321" s="1">
        <f t="shared" si="73"/>
        <v>2</v>
      </c>
      <c r="M321" s="10">
        <f t="shared" si="74"/>
        <v>2</v>
      </c>
      <c r="N321" s="1" t="str">
        <f t="shared" si="75"/>
        <v>~pu~</v>
      </c>
      <c r="O321" s="1" t="str">
        <f t="shared" si="76"/>
        <v>[pɜ]</v>
      </c>
      <c r="P321" s="3" cm="1">
        <f t="array" ref="P321">SUM(_xlfn._xlws.FILTER($H$2:$H$2454,_xlfn.MAP($N$2:$N$2454,_xlfn.LAMBDA(_xlpm.x,_xlpm.x=$N321))))</f>
        <v>2.2179974651457537E-3</v>
      </c>
      <c r="Q321" s="4">
        <f t="shared" si="77"/>
        <v>0.10714285714285716</v>
      </c>
      <c r="R321" s="6" cm="1">
        <f t="array" ref="R321">SUM(_xlfn._xlws.FILTER($H$2:$H$2454,_xlfn.MAP($O$2:$O$2454,_xlfn.LAMBDA(_xlpm.x,_xlpm.x=$O321))))</f>
        <v>9.5057034220532308E-4</v>
      </c>
      <c r="S321" s="4">
        <f t="shared" si="78"/>
        <v>0.25000000000000006</v>
      </c>
      <c r="T321" s="4">
        <f t="shared" si="79"/>
        <v>5.4371434973673943E-2</v>
      </c>
      <c r="U321" s="4">
        <f t="shared" si="80"/>
        <v>0.15000000000000005</v>
      </c>
      <c r="V321" s="4">
        <f t="shared" si="81"/>
        <v>-0.36797678529459443</v>
      </c>
      <c r="W321" s="4" t="s">
        <v>5111</v>
      </c>
      <c r="X321" s="2" cm="1">
        <f t="array" ref="X321">SUM(_xlfn._xlws.FILTER($F$2:$F$2454,_xlfn.MAP($W$2:$W$2454,_xlfn.LAMBDA(_xlpm.x,_xlpm.x=$W321))))</f>
        <v>566</v>
      </c>
      <c r="Y321" s="11">
        <f t="shared" si="82"/>
        <v>5.3003533568904597E-3</v>
      </c>
      <c r="Z321" s="4" t="s">
        <v>5112</v>
      </c>
      <c r="AA321" s="2" cm="1">
        <f t="array" ref="AA321">SUM(_xlfn._xlws.FILTER($F$2:$F$2454,_xlfn.MAP($Z$2:$Z$2454,_xlfn.LAMBDA(_xlpm.x,_xlpm.x=$Z321))))</f>
        <v>192</v>
      </c>
      <c r="AB321" s="11">
        <f t="shared" si="83"/>
        <v>1.5625E-2</v>
      </c>
      <c r="AC321" s="11">
        <f t="shared" si="84"/>
        <v>-0.46951520248472178</v>
      </c>
      <c r="AG321" s="2"/>
      <c r="AL321" s="2"/>
      <c r="AM321" s="2"/>
    </row>
    <row r="322" spans="1:39">
      <c r="A322" s="1" t="str">
        <f t="shared" ref="A322:A385" si="85">_xlfn.LET(_xlpm.sep," : ",CONCATENATE(N322,_xlpm.sep,O322))</f>
        <v>~fu~ : [fɜ]</v>
      </c>
      <c r="B322" s="1">
        <f>_xlfn.LET(_xlpm.d,$G322,_xlpm.k,_xlfn.CONCAT(LEFT(TRIM(B$1),1),"*"),COUNTIF(_xlpm.d,_xlpm.k))</f>
        <v>0</v>
      </c>
      <c r="C322" s="1">
        <f>_xlfn.LET(_xlpm.d,$G322,_xlpm.k,_xlfn.CONCAT(LEFT(TRIM(C$1),1),"*"),COUNTIF(_xlpm.d,_xlpm.k))</f>
        <v>0</v>
      </c>
      <c r="D322" s="1">
        <f>_xlfn.LET(_xlpm.d,$G322,_xlpm.k,_xlfn.CONCAT(LEFT(TRIM(D$1),1),"*"),COUNTIF(_xlpm.d,_xlpm.k))</f>
        <v>0</v>
      </c>
      <c r="E322" s="1">
        <f t="shared" ref="E322:E385" si="86">LOG(F322+1,10)</f>
        <v>0.77815125038364352</v>
      </c>
      <c r="F322" s="7">
        <v>5</v>
      </c>
      <c r="G322" s="9" t="s">
        <v>1157</v>
      </c>
      <c r="H322" s="4" cm="1">
        <f t="array" ref="H322">F322/freq.sum.r6e</f>
        <v>3.9607097591888465E-4</v>
      </c>
      <c r="I322" s="4" t="str">
        <f t="shared" ref="I322:I385" si="87">_xlfn.LET(_xlpm.sep,":",_xlpm.w,$G322,LEFT(_xlpm.w,FIND(_xlpm.sep,_xlpm.w)-1))</f>
        <v>fɜ</v>
      </c>
      <c r="J322" s="4" t="str">
        <f t="shared" ref="J322:J385" si="88">_xlfn.LET(_xlpm.sep,":",_xlpm.w,$G322,RIGHT(_xlpm.w,LEN(_xlpm.w)-FIND(_xlpm.sep,_xlpm.w)))</f>
        <v>fu</v>
      </c>
      <c r="K322" s="10">
        <f t="shared" ref="K322:K385" si="89">_xlfn.LET(_xlpm.w,I322,LEN(_xlpm.w))</f>
        <v>2</v>
      </c>
      <c r="L322" s="1">
        <f t="shared" ref="L322:L385" si="90">_xlfn.LET(_xlpm.w,J322,LEN(_xlpm.w))</f>
        <v>2</v>
      </c>
      <c r="M322" s="10">
        <f t="shared" ref="M322:M385" si="91">_xlfn.LET(_xlpm.a,K322,_xlpm.b,L322,MAX(_xlpm.a,_xlpm.b))</f>
        <v>2</v>
      </c>
      <c r="N322" s="1" t="str">
        <f t="shared" ref="N322:N385" si="92">_xlfn.LET(_xlpm.sep,":",_xlpm.w,$G322,_xlfn.CONCAT("~",RIGHT(_xlpm.w,LEN(_xlpm.w)-FIND(_xlpm.sep,_xlpm.w)),"~"))</f>
        <v>~fu~</v>
      </c>
      <c r="O322" s="1" t="str">
        <f t="shared" ref="O322:O385" si="93">_xlfn.LET(_xlpm.sep,":",_xlpm.w,$G322,_xlfn.CONCAT("[",LEFT(_xlpm.w,FIND(_xlpm.sep,_xlpm.w)-1),"]"))</f>
        <v>[fɜ]</v>
      </c>
      <c r="P322" s="3" cm="1">
        <f t="array" ref="P322">SUM(_xlfn._xlws.FILTER($H$2:$H$2454,_xlfn.MAP($N$2:$N$2454,_xlfn.LAMBDA(_xlpm.x,_xlpm.x=$N322))))</f>
        <v>2.3764258555133079E-3</v>
      </c>
      <c r="Q322" s="4">
        <f t="shared" ref="Q322:Q385" si="94">$H322/P322</f>
        <v>0.16666666666666666</v>
      </c>
      <c r="R322" s="6" cm="1">
        <f t="array" ref="R322">SUM(_xlfn._xlws.FILTER($H$2:$H$2454,_xlfn.MAP($O$2:$O$2454,_xlfn.LAMBDA(_xlpm.x,_xlpm.x=$O322))))</f>
        <v>1.0297845373891E-3</v>
      </c>
      <c r="S322" s="4">
        <f t="shared" ref="S322:S385" si="95">$H322/R322</f>
        <v>0.38461538461538464</v>
      </c>
      <c r="T322" s="4">
        <f t="shared" ref="T322:T385" si="96">_xlfn.LET(_xlpm.freq,F322,_xlpm.size,M322+1,_xlpm.F,U322,LOG(1+_xlpm.freq)*LOG(1+_xlpm.size)*_xlpm.F)</f>
        <v>0.10895203140879524</v>
      </c>
      <c r="U322" s="4">
        <f t="shared" ref="U322:U385" si="97">_xlfn.LET(_xlpm.a,S322,_xlpm.b,Q322,2*_xlpm.a*_xlpm.b/(_xlpm.a+_xlpm.b))</f>
        <v>0.23255813953488369</v>
      </c>
      <c r="V322" s="4">
        <f t="shared" ref="V322:V385" si="98">_xlfn.LET(_xlpm.p,Q322,_xlpm.q,S322,LOG(_xlpm.p/_xlpm.q))</f>
        <v>-0.36317790241282571</v>
      </c>
      <c r="W322" s="4" t="s">
        <v>5111</v>
      </c>
      <c r="X322" s="2" cm="1">
        <f t="array" ref="X322">SUM(_xlfn._xlws.FILTER($F$2:$F$2454,_xlfn.MAP($W$2:$W$2454,_xlfn.LAMBDA(_xlpm.x,_xlpm.x=$W322))))</f>
        <v>566</v>
      </c>
      <c r="Y322" s="11">
        <f t="shared" ref="Y322:Y385" si="99">$F322/X322</f>
        <v>8.8339222614840993E-3</v>
      </c>
      <c r="Z322" s="4" t="s">
        <v>5112</v>
      </c>
      <c r="AA322" s="2" cm="1">
        <f t="array" ref="AA322">SUM(_xlfn._xlws.FILTER($F$2:$F$2454,_xlfn.MAP($Z$2:$Z$2454,_xlfn.LAMBDA(_xlpm.x,_xlpm.x=$Z322))))</f>
        <v>192</v>
      </c>
      <c r="AB322" s="11">
        <f t="shared" ref="AB322:AB385" si="100">$F322/AA322</f>
        <v>2.6041666666666668E-2</v>
      </c>
      <c r="AC322" s="11">
        <f t="shared" ref="AC322:AC385" si="101">_xlfn.LET(_xlpm.a,Y322,_xlpm.b,AB322,LOG(_xlpm.a/_xlpm.b))</f>
        <v>-0.46951520248472178</v>
      </c>
      <c r="AG322" s="2"/>
      <c r="AL322" s="2"/>
      <c r="AM322" s="2"/>
    </row>
    <row r="323" spans="1:39">
      <c r="A323" s="1" t="str">
        <f t="shared" si="85"/>
        <v>~mu~ : [myu]</v>
      </c>
      <c r="B323" s="1">
        <f>_xlfn.LET(_xlpm.d,$G323,_xlpm.k,_xlfn.CONCAT(LEFT(TRIM(B$1),1),"*"),COUNTIF(_xlpm.d,_xlpm.k))</f>
        <v>0</v>
      </c>
      <c r="C323" s="1">
        <f>_xlfn.LET(_xlpm.d,$G323,_xlpm.k,_xlfn.CONCAT(LEFT(TRIM(C$1),1),"*"),COUNTIF(_xlpm.d,_xlpm.k))</f>
        <v>1</v>
      </c>
      <c r="D323" s="1">
        <f>_xlfn.LET(_xlpm.d,$G323,_xlpm.k,_xlfn.CONCAT(LEFT(TRIM(D$1),1),"*"),COUNTIF(_xlpm.d,_xlpm.k))</f>
        <v>0</v>
      </c>
      <c r="E323" s="1">
        <f t="shared" si="86"/>
        <v>0.95424250943932487</v>
      </c>
      <c r="F323" s="7">
        <v>8</v>
      </c>
      <c r="G323" s="9" t="s">
        <v>163</v>
      </c>
      <c r="H323" s="4" cm="1">
        <f t="array" ref="H323">F323/freq.sum.r6e</f>
        <v>6.3371356147021542E-4</v>
      </c>
      <c r="I323" s="4" t="str">
        <f t="shared" si="87"/>
        <v>myu</v>
      </c>
      <c r="J323" s="4" t="str">
        <f t="shared" si="88"/>
        <v>mu</v>
      </c>
      <c r="K323" s="10">
        <f t="shared" si="89"/>
        <v>3</v>
      </c>
      <c r="L323" s="1">
        <f t="shared" si="90"/>
        <v>2</v>
      </c>
      <c r="M323" s="10">
        <f t="shared" si="91"/>
        <v>3</v>
      </c>
      <c r="N323" s="1" t="str">
        <f t="shared" si="92"/>
        <v>~mu~</v>
      </c>
      <c r="O323" s="1" t="str">
        <f t="shared" si="93"/>
        <v>[myu]</v>
      </c>
      <c r="P323" s="3" cm="1">
        <f t="array" ref="P323">SUM(_xlfn._xlws.FILTER($H$2:$H$2454,_xlfn.MAP($N$2:$N$2454,_xlfn.LAMBDA(_xlpm.x,_xlpm.x=$N323))))</f>
        <v>1.9803548795944235E-3</v>
      </c>
      <c r="Q323" s="4">
        <f t="shared" si="94"/>
        <v>0.31999999999999995</v>
      </c>
      <c r="R323" s="6" cm="1">
        <f t="array" ref="R323">SUM(_xlfn._xlws.FILTER($H$2:$H$2454,_xlfn.MAP($O$2:$O$2454,_xlfn.LAMBDA(_xlpm.x,_xlpm.x=$O323))))</f>
        <v>8.7135614702154619E-4</v>
      </c>
      <c r="S323" s="4">
        <f t="shared" si="95"/>
        <v>0.72727272727272729</v>
      </c>
      <c r="T323" s="4">
        <f t="shared" si="96"/>
        <v>0.29643861820463036</v>
      </c>
      <c r="U323" s="4">
        <f t="shared" si="97"/>
        <v>0.44444444444444436</v>
      </c>
      <c r="V323" s="4">
        <f t="shared" si="98"/>
        <v>-0.35654732351381263</v>
      </c>
      <c r="W323" s="4" t="s">
        <v>5111</v>
      </c>
      <c r="X323" s="2" cm="1">
        <f t="array" ref="X323">SUM(_xlfn._xlws.FILTER($F$2:$F$2454,_xlfn.MAP($W$2:$W$2454,_xlfn.LAMBDA(_xlpm.x,_xlpm.x=$W323))))</f>
        <v>566</v>
      </c>
      <c r="Y323" s="11">
        <f t="shared" si="99"/>
        <v>1.4134275618374558E-2</v>
      </c>
      <c r="Z323" s="4" t="s">
        <v>5111</v>
      </c>
      <c r="AA323" s="2" cm="1">
        <f t="array" ref="AA323">SUM(_xlfn._xlws.FILTER($F$2:$F$2454,_xlfn.MAP($Z$2:$Z$2454,_xlfn.LAMBDA(_xlpm.x,_xlpm.x=$Z323))))</f>
        <v>254</v>
      </c>
      <c r="AB323" s="11">
        <f t="shared" si="100"/>
        <v>3.1496062992125984E-2</v>
      </c>
      <c r="AC323" s="11">
        <f t="shared" si="101"/>
        <v>-0.34798271456833335</v>
      </c>
      <c r="AG323" s="2"/>
      <c r="AL323" s="2"/>
      <c r="AM323" s="2"/>
    </row>
    <row r="324" spans="1:39">
      <c r="A324" s="1" t="str">
        <f t="shared" si="85"/>
        <v>~fa~ : [fæ]</v>
      </c>
      <c r="B324" s="1">
        <f>_xlfn.LET(_xlpm.d,$G324,_xlpm.k,_xlfn.CONCAT(LEFT(TRIM(B$1),1),"*"),COUNTIF(_xlpm.d,_xlpm.k))</f>
        <v>0</v>
      </c>
      <c r="C324" s="1">
        <f>_xlfn.LET(_xlpm.d,$G324,_xlpm.k,_xlfn.CONCAT(LEFT(TRIM(C$1),1),"*"),COUNTIF(_xlpm.d,_xlpm.k))</f>
        <v>0</v>
      </c>
      <c r="D324" s="1">
        <f>_xlfn.LET(_xlpm.d,$G324,_xlpm.k,_xlfn.CONCAT(LEFT(TRIM(D$1),1),"*"),COUNTIF(_xlpm.d,_xlpm.k))</f>
        <v>0</v>
      </c>
      <c r="E324" s="1">
        <f t="shared" si="86"/>
        <v>1.2787536009528289</v>
      </c>
      <c r="F324" s="7">
        <v>18</v>
      </c>
      <c r="G324" s="9" t="s">
        <v>62</v>
      </c>
      <c r="H324" s="4" cm="1">
        <f t="array" ref="H324">F324/freq.sum.r6e</f>
        <v>1.4258555133079848E-3</v>
      </c>
      <c r="I324" s="4" t="str">
        <f t="shared" si="87"/>
        <v>fæ</v>
      </c>
      <c r="J324" s="4" t="str">
        <f t="shared" si="88"/>
        <v>fa</v>
      </c>
      <c r="K324" s="10">
        <f t="shared" si="89"/>
        <v>2</v>
      </c>
      <c r="L324" s="1">
        <f t="shared" si="90"/>
        <v>2</v>
      </c>
      <c r="M324" s="10">
        <f t="shared" si="91"/>
        <v>2</v>
      </c>
      <c r="N324" s="1" t="str">
        <f t="shared" si="92"/>
        <v>~fa~</v>
      </c>
      <c r="O324" s="1" t="str">
        <f t="shared" si="93"/>
        <v>[fæ]</v>
      </c>
      <c r="P324" s="3" cm="1">
        <f t="array" ref="P324">SUM(_xlfn._xlws.FILTER($H$2:$H$2454,_xlfn.MAP($N$2:$N$2454,_xlfn.LAMBDA(_xlpm.x,_xlpm.x=$N324))))</f>
        <v>3.4062103929024079E-3</v>
      </c>
      <c r="Q324" s="4">
        <f t="shared" si="94"/>
        <v>0.41860465116279072</v>
      </c>
      <c r="R324" s="6" cm="1">
        <f t="array" ref="R324">SUM(_xlfn._xlws.FILTER($H$2:$H$2454,_xlfn.MAP($O$2:$O$2454,_xlfn.LAMBDA(_xlpm.x,_xlpm.x=$O324))))</f>
        <v>1.5050697084917617E-3</v>
      </c>
      <c r="S324" s="4">
        <f t="shared" si="95"/>
        <v>0.94736842105263164</v>
      </c>
      <c r="T324" s="4">
        <f t="shared" si="96"/>
        <v>0.44703080239369986</v>
      </c>
      <c r="U324" s="4">
        <f t="shared" si="97"/>
        <v>0.58064516129032262</v>
      </c>
      <c r="V324" s="4">
        <f t="shared" si="98"/>
        <v>-0.35471485462675756</v>
      </c>
      <c r="W324" s="4" t="s">
        <v>5120</v>
      </c>
      <c r="X324" s="2" cm="1">
        <f t="array" ref="X324">SUM(_xlfn._xlws.FILTER($F$2:$F$2454,_xlfn.MAP($W$2:$W$2454,_xlfn.LAMBDA(_xlpm.x,_xlpm.x=$W324))))</f>
        <v>1666</v>
      </c>
      <c r="Y324" s="11">
        <f t="shared" si="99"/>
        <v>1.0804321728691477E-2</v>
      </c>
      <c r="Z324" s="4" t="s">
        <v>5103</v>
      </c>
      <c r="AA324" s="2" cm="1">
        <f t="array" ref="AA324">SUM(_xlfn._xlws.FILTER($F$2:$F$2454,_xlfn.MAP($Z$2:$Z$2454,_xlfn.LAMBDA(_xlpm.x,_xlpm.x=$Z324))))</f>
        <v>514</v>
      </c>
      <c r="AB324" s="11">
        <f t="shared" si="100"/>
        <v>3.5019455252918288E-2</v>
      </c>
      <c r="AC324" s="11">
        <f t="shared" si="101"/>
        <v>-0.51071187807549301</v>
      </c>
      <c r="AG324" s="2"/>
      <c r="AL324" s="2"/>
      <c r="AM324" s="2"/>
    </row>
    <row r="325" spans="1:39">
      <c r="A325" s="1" t="str">
        <f t="shared" si="85"/>
        <v>~he~ : [hɜ]</v>
      </c>
      <c r="B325" s="1">
        <f>_xlfn.LET(_xlpm.d,$G325,_xlpm.k,_xlfn.CONCAT(LEFT(TRIM(B$1),1),"*"),COUNTIF(_xlpm.d,_xlpm.k))</f>
        <v>0</v>
      </c>
      <c r="C325" s="1">
        <f>_xlfn.LET(_xlpm.d,$G325,_xlpm.k,_xlfn.CONCAT(LEFT(TRIM(C$1),1),"*"),COUNTIF(_xlpm.d,_xlpm.k))</f>
        <v>0</v>
      </c>
      <c r="D325" s="1">
        <f>_xlfn.LET(_xlpm.d,$G325,_xlpm.k,_xlfn.CONCAT(LEFT(TRIM(D$1),1),"*"),COUNTIF(_xlpm.d,_xlpm.k))</f>
        <v>0</v>
      </c>
      <c r="E325" s="1">
        <f t="shared" si="86"/>
        <v>0.30102999566398114</v>
      </c>
      <c r="F325" s="7">
        <v>1</v>
      </c>
      <c r="G325" s="9" t="s">
        <v>1741</v>
      </c>
      <c r="H325" s="4" cm="1">
        <f t="array" ref="H325">F325/freq.sum.r6e</f>
        <v>7.9214195183776928E-5</v>
      </c>
      <c r="I325" s="4" t="str">
        <f t="shared" si="87"/>
        <v>hɜ</v>
      </c>
      <c r="J325" s="4" t="str">
        <f t="shared" si="88"/>
        <v>he</v>
      </c>
      <c r="K325" s="10">
        <f t="shared" si="89"/>
        <v>2</v>
      </c>
      <c r="L325" s="1">
        <f t="shared" si="90"/>
        <v>2</v>
      </c>
      <c r="M325" s="10">
        <f t="shared" si="91"/>
        <v>2</v>
      </c>
      <c r="N325" s="1" t="str">
        <f t="shared" si="92"/>
        <v>~he~</v>
      </c>
      <c r="O325" s="1" t="str">
        <f t="shared" si="93"/>
        <v>[hɜ]</v>
      </c>
      <c r="P325" s="3" cm="1">
        <f t="array" ref="P325">SUM(_xlfn._xlws.FILTER($H$2:$H$2454,_xlfn.MAP($N$2:$N$2454,_xlfn.LAMBDA(_xlpm.x,_xlpm.x=$N325))))</f>
        <v>1.4258555133079848E-3</v>
      </c>
      <c r="Q325" s="4">
        <f t="shared" si="94"/>
        <v>5.5555555555555552E-2</v>
      </c>
      <c r="R325" s="6" cm="1">
        <f t="array" ref="R325">SUM(_xlfn._xlws.FILTER($H$2:$H$2454,_xlfn.MAP($O$2:$O$2454,_xlfn.LAMBDA(_xlpm.x,_xlpm.x=$O325))))</f>
        <v>6.3371356147021531E-4</v>
      </c>
      <c r="S325" s="4">
        <f t="shared" si="95"/>
        <v>0.12500000000000003</v>
      </c>
      <c r="T325" s="4">
        <f t="shared" si="96"/>
        <v>1.3941393582993315E-2</v>
      </c>
      <c r="U325" s="4">
        <f t="shared" si="97"/>
        <v>7.6923076923076927E-2</v>
      </c>
      <c r="V325" s="4">
        <f t="shared" si="98"/>
        <v>-0.35218251811136264</v>
      </c>
      <c r="W325" s="4" t="s">
        <v>5121</v>
      </c>
      <c r="X325" s="2" cm="1">
        <f t="array" ref="X325">SUM(_xlfn._xlws.FILTER($F$2:$F$2454,_xlfn.MAP($W$2:$W$2454,_xlfn.LAMBDA(_xlpm.x,_xlpm.x=$W325))))</f>
        <v>2896</v>
      </c>
      <c r="Y325" s="11">
        <f t="shared" si="99"/>
        <v>3.453038674033149E-4</v>
      </c>
      <c r="Z325" s="4" t="s">
        <v>5112</v>
      </c>
      <c r="AA325" s="2" cm="1">
        <f t="array" ref="AA325">SUM(_xlfn._xlws.FILTER($F$2:$F$2454,_xlfn.MAP($Z$2:$Z$2454,_xlfn.LAMBDA(_xlpm.x,_xlpm.x=$Z325))))</f>
        <v>192</v>
      </c>
      <c r="AB325" s="11">
        <f t="shared" si="100"/>
        <v>5.208333333333333E-3</v>
      </c>
      <c r="AC325" s="11">
        <f t="shared" si="101"/>
        <v>-1.1784973288215597</v>
      </c>
      <c r="AG325" s="2"/>
      <c r="AL325" s="2"/>
      <c r="AM325" s="2"/>
    </row>
    <row r="326" spans="1:39">
      <c r="A326" s="1" t="str">
        <f t="shared" si="85"/>
        <v>~bu~ : [bɜ]</v>
      </c>
      <c r="B326" s="1">
        <f>_xlfn.LET(_xlpm.d,$G326,_xlpm.k,_xlfn.CONCAT(LEFT(TRIM(B$1),1),"*"),COUNTIF(_xlpm.d,_xlpm.k))</f>
        <v>0</v>
      </c>
      <c r="C326" s="1">
        <f>_xlfn.LET(_xlpm.d,$G326,_xlpm.k,_xlfn.CONCAT(LEFT(TRIM(C$1),1),"*"),COUNTIF(_xlpm.d,_xlpm.k))</f>
        <v>0</v>
      </c>
      <c r="D326" s="1">
        <f>_xlfn.LET(_xlpm.d,$G326,_xlpm.k,_xlfn.CONCAT(LEFT(TRIM(D$1),1),"*"),COUNTIF(_xlpm.d,_xlpm.k))</f>
        <v>0</v>
      </c>
      <c r="E326" s="1">
        <f t="shared" si="86"/>
        <v>0.60205999132796229</v>
      </c>
      <c r="F326" s="7">
        <v>3</v>
      </c>
      <c r="G326" s="9" t="s">
        <v>1457</v>
      </c>
      <c r="H326" s="4" cm="1">
        <f t="array" ref="H326">F326/freq.sum.r6e</f>
        <v>2.376425855513308E-4</v>
      </c>
      <c r="I326" s="4" t="str">
        <f t="shared" si="87"/>
        <v>bɜ</v>
      </c>
      <c r="J326" s="4" t="str">
        <f t="shared" si="88"/>
        <v>bu</v>
      </c>
      <c r="K326" s="10">
        <f t="shared" si="89"/>
        <v>2</v>
      </c>
      <c r="L326" s="1">
        <f t="shared" si="90"/>
        <v>2</v>
      </c>
      <c r="M326" s="10">
        <f t="shared" si="91"/>
        <v>2</v>
      </c>
      <c r="N326" s="1" t="str">
        <f t="shared" si="92"/>
        <v>~bu~</v>
      </c>
      <c r="O326" s="1" t="str">
        <f t="shared" si="93"/>
        <v>[bɜ]</v>
      </c>
      <c r="P326" s="3" cm="1">
        <f t="array" ref="P326">SUM(_xlfn._xlws.FILTER($H$2:$H$2454,_xlfn.MAP($N$2:$N$2454,_xlfn.LAMBDA(_xlpm.x,_xlpm.x=$N326))))</f>
        <v>2.297211660329531E-3</v>
      </c>
      <c r="Q326" s="4">
        <f t="shared" si="94"/>
        <v>0.10344827586206896</v>
      </c>
      <c r="R326" s="6" cm="1">
        <f t="array" ref="R326">SUM(_xlfn._xlws.FILTER($H$2:$H$2454,_xlfn.MAP($O$2:$O$2454,_xlfn.LAMBDA(_xlpm.x,_xlpm.x=$O326))))</f>
        <v>1.0297845373891E-3</v>
      </c>
      <c r="S326" s="4">
        <f t="shared" si="95"/>
        <v>0.23076923076923081</v>
      </c>
      <c r="T326" s="4">
        <f t="shared" si="96"/>
        <v>5.1782319022546604E-2</v>
      </c>
      <c r="U326" s="4">
        <f t="shared" si="97"/>
        <v>0.14285714285714288</v>
      </c>
      <c r="V326" s="4">
        <f t="shared" si="98"/>
        <v>-0.34845464559211942</v>
      </c>
      <c r="W326" s="4" t="s">
        <v>5111</v>
      </c>
      <c r="X326" s="2" cm="1">
        <f t="array" ref="X326">SUM(_xlfn._xlws.FILTER($F$2:$F$2454,_xlfn.MAP($W$2:$W$2454,_xlfn.LAMBDA(_xlpm.x,_xlpm.x=$W326))))</f>
        <v>566</v>
      </c>
      <c r="Y326" s="11">
        <f t="shared" si="99"/>
        <v>5.3003533568904597E-3</v>
      </c>
      <c r="Z326" s="4" t="s">
        <v>5112</v>
      </c>
      <c r="AA326" s="2" cm="1">
        <f t="array" ref="AA326">SUM(_xlfn._xlws.FILTER($F$2:$F$2454,_xlfn.MAP($Z$2:$Z$2454,_xlfn.LAMBDA(_xlpm.x,_xlpm.x=$Z326))))</f>
        <v>192</v>
      </c>
      <c r="AB326" s="11">
        <f t="shared" si="100"/>
        <v>1.5625E-2</v>
      </c>
      <c r="AC326" s="11">
        <f t="shared" si="101"/>
        <v>-0.46951520248472178</v>
      </c>
      <c r="AG326" s="2"/>
      <c r="AL326" s="2"/>
      <c r="AM326" s="2"/>
    </row>
    <row r="327" spans="1:39">
      <c r="A327" s="1" t="str">
        <f t="shared" si="85"/>
        <v>~ha~ : [hɑ]</v>
      </c>
      <c r="B327" s="1">
        <f>_xlfn.LET(_xlpm.d,$G327,_xlpm.k,_xlfn.CONCAT(LEFT(TRIM(B$1),1),"*"),COUNTIF(_xlpm.d,_xlpm.k))</f>
        <v>0</v>
      </c>
      <c r="C327" s="1">
        <f>_xlfn.LET(_xlpm.d,$G327,_xlpm.k,_xlfn.CONCAT(LEFT(TRIM(C$1),1),"*"),COUNTIF(_xlpm.d,_xlpm.k))</f>
        <v>0</v>
      </c>
      <c r="D327" s="1">
        <f>_xlfn.LET(_xlpm.d,$G327,_xlpm.k,_xlfn.CONCAT(LEFT(TRIM(D$1),1),"*"),COUNTIF(_xlpm.d,_xlpm.k))</f>
        <v>0</v>
      </c>
      <c r="E327" s="1">
        <f t="shared" si="86"/>
        <v>1.1139433523068367</v>
      </c>
      <c r="F327" s="7">
        <v>12</v>
      </c>
      <c r="G327" s="9" t="s">
        <v>797</v>
      </c>
      <c r="H327" s="4" cm="1">
        <f t="array" ref="H327">F327/freq.sum.r6e</f>
        <v>9.5057034220532319E-4</v>
      </c>
      <c r="I327" s="1" t="str">
        <f t="shared" si="87"/>
        <v>hɑ</v>
      </c>
      <c r="J327" s="1" t="str">
        <f t="shared" si="88"/>
        <v>ha</v>
      </c>
      <c r="K327" s="10">
        <f t="shared" si="89"/>
        <v>2</v>
      </c>
      <c r="L327" s="1">
        <f t="shared" si="90"/>
        <v>2</v>
      </c>
      <c r="M327" s="10">
        <f t="shared" si="91"/>
        <v>2</v>
      </c>
      <c r="N327" s="1" t="str">
        <f t="shared" si="92"/>
        <v>~ha~</v>
      </c>
      <c r="O327" s="1" t="str">
        <f t="shared" si="93"/>
        <v>[hɑ]</v>
      </c>
      <c r="P327" s="3" cm="1">
        <f t="array" ref="P327">SUM(_xlfn._xlws.FILTER($H$2:$H$2454,_xlfn.MAP($N$2:$N$2454,_xlfn.LAMBDA(_xlpm.x,_xlpm.x=$N327))))</f>
        <v>3.8814955640050696E-3</v>
      </c>
      <c r="Q327" s="4">
        <f t="shared" si="94"/>
        <v>0.24489795918367346</v>
      </c>
      <c r="R327" s="6" cm="1">
        <f t="array" ref="R327">SUM(_xlfn._xlws.FILTER($H$2:$H$2454,_xlfn.MAP($O$2:$O$2454,_xlfn.LAMBDA(_xlpm.x,_xlpm.x=$O327))))</f>
        <v>1.7427122940430924E-3</v>
      </c>
      <c r="S327" s="4">
        <f t="shared" si="95"/>
        <v>0.54545454545454553</v>
      </c>
      <c r="T327" s="4">
        <f t="shared" si="96"/>
        <v>0.22670221691144637</v>
      </c>
      <c r="U327" s="4">
        <f t="shared" si="97"/>
        <v>0.33802816901408456</v>
      </c>
      <c r="V327" s="4">
        <f t="shared" si="98"/>
        <v>-0.34777339920630745</v>
      </c>
      <c r="W327" s="4" t="s">
        <v>5120</v>
      </c>
      <c r="X327" s="2" cm="1">
        <f t="array" ref="X327">SUM(_xlfn._xlws.FILTER($F$2:$F$2454,_xlfn.MAP($W$2:$W$2454,_xlfn.LAMBDA(_xlpm.x,_xlpm.x=$W327))))</f>
        <v>1666</v>
      </c>
      <c r="Y327" s="11">
        <f t="shared" si="99"/>
        <v>7.2028811524609843E-3</v>
      </c>
      <c r="Z327" s="4" t="s">
        <v>5105</v>
      </c>
      <c r="AA327" s="2" cm="1">
        <f t="array" ref="AA327">SUM(_xlfn._xlws.FILTER($F$2:$F$2454,_xlfn.MAP($Z$2:$Z$2454,_xlfn.LAMBDA(_xlpm.x,_xlpm.x=$Z327))))</f>
        <v>436</v>
      </c>
      <c r="AB327" s="11">
        <f t="shared" si="100"/>
        <v>2.7522935779816515E-2</v>
      </c>
      <c r="AC327" s="11">
        <f t="shared" si="101"/>
        <v>-0.58218850780218279</v>
      </c>
      <c r="AG327" s="2"/>
      <c r="AL327" s="2"/>
      <c r="AM327" s="2"/>
    </row>
    <row r="328" spans="1:39">
      <c r="A328" s="1" t="str">
        <f t="shared" si="85"/>
        <v>~ty~ : [taɪ]</v>
      </c>
      <c r="B328" s="1">
        <f>_xlfn.LET(_xlpm.d,$G328,_xlpm.k,_xlfn.CONCAT(LEFT(TRIM(B$1),1),"*"),COUNTIF(_xlpm.d,_xlpm.k))</f>
        <v>0</v>
      </c>
      <c r="C328" s="1">
        <f>_xlfn.LET(_xlpm.d,$G328,_xlpm.k,_xlfn.CONCAT(LEFT(TRIM(C$1),1),"*"),COUNTIF(_xlpm.d,_xlpm.k))</f>
        <v>0</v>
      </c>
      <c r="D328" s="1">
        <f>_xlfn.LET(_xlpm.d,$G328,_xlpm.k,_xlfn.CONCAT(LEFT(TRIM(D$1),1),"*"),COUNTIF(_xlpm.d,_xlpm.k))</f>
        <v>0</v>
      </c>
      <c r="E328" s="1">
        <f t="shared" si="86"/>
        <v>0.47712125471966244</v>
      </c>
      <c r="F328" s="7">
        <v>2</v>
      </c>
      <c r="G328" s="9" t="s">
        <v>1694</v>
      </c>
      <c r="H328" s="4" cm="1">
        <f t="array" ref="H328">F328/freq.sum.r6e</f>
        <v>1.5842839036755386E-4</v>
      </c>
      <c r="I328" s="1" t="str">
        <f t="shared" si="87"/>
        <v>taɪ</v>
      </c>
      <c r="J328" s="1" t="str">
        <f t="shared" si="88"/>
        <v>ty</v>
      </c>
      <c r="K328" s="10">
        <f t="shared" si="89"/>
        <v>3</v>
      </c>
      <c r="L328" s="1">
        <f t="shared" si="90"/>
        <v>2</v>
      </c>
      <c r="M328" s="10">
        <f t="shared" si="91"/>
        <v>3</v>
      </c>
      <c r="N328" s="1" t="str">
        <f t="shared" si="92"/>
        <v>~ty~</v>
      </c>
      <c r="O328" s="1" t="str">
        <f t="shared" si="93"/>
        <v>[taɪ]</v>
      </c>
      <c r="P328" s="3" cm="1">
        <f t="array" ref="P328">SUM(_xlfn._xlws.FILTER($H$2:$H$2454,_xlfn.MAP($N$2:$N$2454,_xlfn.LAMBDA(_xlpm.x,_xlpm.x=$N328))))</f>
        <v>3.1685678073510772E-3</v>
      </c>
      <c r="Q328" s="4">
        <f t="shared" si="94"/>
        <v>4.9999999999999996E-2</v>
      </c>
      <c r="R328" s="6" cm="1">
        <f t="array" ref="R328">SUM(_xlfn._xlws.FILTER($H$2:$H$2454,_xlfn.MAP($O$2:$O$2454,_xlfn.LAMBDA(_xlpm.x,_xlpm.x=$O328))))</f>
        <v>1.4258555133079846E-3</v>
      </c>
      <c r="S328" s="4">
        <f t="shared" si="95"/>
        <v>0.11111111111111112</v>
      </c>
      <c r="T328" s="4">
        <f t="shared" si="96"/>
        <v>2.2999547964152357E-2</v>
      </c>
      <c r="U328" s="4">
        <f t="shared" si="97"/>
        <v>6.8965517241379309E-2</v>
      </c>
      <c r="V328" s="4">
        <f t="shared" si="98"/>
        <v>-0.34678748622465638</v>
      </c>
      <c r="W328" s="4" t="s">
        <v>5123</v>
      </c>
      <c r="X328" s="2" cm="1">
        <f t="array" ref="X328">SUM(_xlfn._xlws.FILTER($F$2:$F$2454,_xlfn.MAP($W$2:$W$2454,_xlfn.LAMBDA(_xlpm.x,_xlpm.x=$W328))))</f>
        <v>340</v>
      </c>
      <c r="Y328" s="11">
        <f t="shared" si="99"/>
        <v>5.8823529411764705E-3</v>
      </c>
      <c r="Z328" s="4" t="s">
        <v>5106</v>
      </c>
      <c r="AA328" s="2" cm="1">
        <f t="array" ref="AA328">SUM(_xlfn._xlws.FILTER($F$2:$F$2454,_xlfn.MAP($Z$2:$Z$2454,_xlfn.LAMBDA(_xlpm.x,_xlpm.x=$Z328))))</f>
        <v>397</v>
      </c>
      <c r="AB328" s="11">
        <f t="shared" si="100"/>
        <v>5.0377833753148613E-3</v>
      </c>
      <c r="AC328" s="11">
        <f t="shared" si="101"/>
        <v>6.7311589720859974E-2</v>
      </c>
      <c r="AG328" s="2"/>
      <c r="AL328" s="2"/>
      <c r="AM328" s="2"/>
    </row>
    <row r="329" spans="1:39">
      <c r="A329" s="1" t="str">
        <f t="shared" si="85"/>
        <v>~ro~ : [ɹoʊ]</v>
      </c>
      <c r="B329" s="1">
        <f>_xlfn.LET(_xlpm.d,$G329,_xlpm.k,_xlfn.CONCAT(LEFT(TRIM(B$1),1),"*"),COUNTIF(_xlpm.d,_xlpm.k))</f>
        <v>1</v>
      </c>
      <c r="C329" s="1">
        <f>_xlfn.LET(_xlpm.d,$G329,_xlpm.k,_xlfn.CONCAT(LEFT(TRIM(C$1),1),"*"),COUNTIF(_xlpm.d,_xlpm.k))</f>
        <v>0</v>
      </c>
      <c r="D329" s="1">
        <f>_xlfn.LET(_xlpm.d,$G329,_xlpm.k,_xlfn.CONCAT(LEFT(TRIM(D$1),1),"*"),COUNTIF(_xlpm.d,_xlpm.k))</f>
        <v>0</v>
      </c>
      <c r="E329" s="1">
        <f t="shared" si="86"/>
        <v>0.8450980400142567</v>
      </c>
      <c r="F329" s="7">
        <v>6</v>
      </c>
      <c r="G329" s="9" t="s">
        <v>1106</v>
      </c>
      <c r="H329" s="4" cm="1">
        <f t="array" ref="H329">F329/freq.sum.r6e</f>
        <v>4.7528517110266159E-4</v>
      </c>
      <c r="I329" s="1" t="str">
        <f t="shared" si="87"/>
        <v>ɹoʊ</v>
      </c>
      <c r="J329" s="1" t="str">
        <f t="shared" si="88"/>
        <v>ro</v>
      </c>
      <c r="K329" s="10">
        <f t="shared" si="89"/>
        <v>3</v>
      </c>
      <c r="L329" s="1">
        <f t="shared" si="90"/>
        <v>2</v>
      </c>
      <c r="M329" s="10">
        <f t="shared" si="91"/>
        <v>3</v>
      </c>
      <c r="N329" s="1" t="str">
        <f t="shared" si="92"/>
        <v>~ro~</v>
      </c>
      <c r="O329" s="1" t="str">
        <f t="shared" si="93"/>
        <v>[ɹoʊ]</v>
      </c>
      <c r="P329" s="3" cm="1">
        <f t="array" ref="P329">SUM(_xlfn._xlws.FILTER($H$2:$H$2454,_xlfn.MAP($N$2:$N$2454,_xlfn.LAMBDA(_xlpm.x,_xlpm.x=$N329))))</f>
        <v>2.614068441064639E-3</v>
      </c>
      <c r="Q329" s="4">
        <f t="shared" si="94"/>
        <v>0.1818181818181818</v>
      </c>
      <c r="R329" s="6" cm="1">
        <f t="array" ref="R329">SUM(_xlfn._xlws.FILTER($H$2:$H$2454,_xlfn.MAP($O$2:$O$2454,_xlfn.LAMBDA(_xlpm.x,_xlpm.x=$O329))))</f>
        <v>1.1882129277566537E-3</v>
      </c>
      <c r="S329" s="4">
        <f t="shared" si="95"/>
        <v>0.40000000000000008</v>
      </c>
      <c r="T329" s="4">
        <f t="shared" si="96"/>
        <v>0.14767454517328152</v>
      </c>
      <c r="U329" s="4">
        <f t="shared" si="97"/>
        <v>0.25</v>
      </c>
      <c r="V329" s="4">
        <f t="shared" si="98"/>
        <v>-0.34242268082220634</v>
      </c>
      <c r="W329" s="4" t="s">
        <v>5119</v>
      </c>
      <c r="X329" s="2" cm="1">
        <f t="array" ref="X329">SUM(_xlfn._xlws.FILTER($F$2:$F$2454,_xlfn.MAP($W$2:$W$2454,_xlfn.LAMBDA(_xlpm.x,_xlpm.x=$W329))))</f>
        <v>1157</v>
      </c>
      <c r="Y329" s="11">
        <f t="shared" si="99"/>
        <v>5.1858254105445114E-3</v>
      </c>
      <c r="Z329" s="4" t="s">
        <v>5109</v>
      </c>
      <c r="AA329" s="2" cm="1">
        <f t="array" ref="AA329">SUM(_xlfn._xlws.FILTER($F$2:$F$2454,_xlfn.MAP($Z$2:$Z$2454,_xlfn.LAMBDA(_xlpm.x,_xlpm.x=$Z329))))</f>
        <v>257</v>
      </c>
      <c r="AB329" s="11">
        <f t="shared" si="100"/>
        <v>2.3346303501945526E-2</v>
      </c>
      <c r="AC329" s="11">
        <f t="shared" si="101"/>
        <v>-0.65340023562045502</v>
      </c>
      <c r="AG329" s="2"/>
      <c r="AL329" s="2"/>
      <c r="AM329" s="2"/>
    </row>
    <row r="330" spans="1:39">
      <c r="A330" s="1" t="str">
        <f t="shared" si="85"/>
        <v>~hi~ : [hi]</v>
      </c>
      <c r="B330" s="1">
        <f>_xlfn.LET(_xlpm.d,$G330,_xlpm.k,_xlfn.CONCAT(LEFT(TRIM(B$1),1),"*"),COUNTIF(_xlpm.d,_xlpm.k))</f>
        <v>0</v>
      </c>
      <c r="C330" s="1">
        <f>_xlfn.LET(_xlpm.d,$G330,_xlpm.k,_xlfn.CONCAT(LEFT(TRIM(C$1),1),"*"),COUNTIF(_xlpm.d,_xlpm.k))</f>
        <v>0</v>
      </c>
      <c r="D330" s="1">
        <f>_xlfn.LET(_xlpm.d,$G330,_xlpm.k,_xlfn.CONCAT(LEFT(TRIM(D$1),1),"*"),COUNTIF(_xlpm.d,_xlpm.k))</f>
        <v>0</v>
      </c>
      <c r="E330" s="1">
        <f t="shared" si="86"/>
        <v>0.30102999566398114</v>
      </c>
      <c r="F330" s="7">
        <v>1</v>
      </c>
      <c r="G330" s="9" t="s">
        <v>1999</v>
      </c>
      <c r="H330" s="4" cm="1">
        <f t="array" ref="H330">F330/freq.sum.r6e</f>
        <v>7.9214195183776928E-5</v>
      </c>
      <c r="I330" s="4" t="str">
        <f t="shared" si="87"/>
        <v>hi</v>
      </c>
      <c r="J330" s="4" t="str">
        <f t="shared" si="88"/>
        <v>hi</v>
      </c>
      <c r="K330" s="10">
        <f t="shared" si="89"/>
        <v>2</v>
      </c>
      <c r="L330" s="1">
        <f t="shared" si="90"/>
        <v>2</v>
      </c>
      <c r="M330" s="10">
        <f t="shared" si="91"/>
        <v>2</v>
      </c>
      <c r="N330" s="1" t="str">
        <f t="shared" si="92"/>
        <v>~hi~</v>
      </c>
      <c r="O330" s="1" t="str">
        <f t="shared" si="93"/>
        <v>[hi]</v>
      </c>
      <c r="P330" s="3" cm="1">
        <f t="array" ref="P330">SUM(_xlfn._xlws.FILTER($H$2:$H$2454,_xlfn.MAP($N$2:$N$2454,_xlfn.LAMBDA(_xlpm.x,_xlpm.x=$N330))))</f>
        <v>1.7427122940430926E-3</v>
      </c>
      <c r="Q330" s="4">
        <f t="shared" si="94"/>
        <v>4.5454545454545449E-2</v>
      </c>
      <c r="R330" s="6" cm="1">
        <f t="array" ref="R330">SUM(_xlfn._xlws.FILTER($H$2:$H$2454,_xlfn.MAP($O$2:$O$2454,_xlfn.LAMBDA(_xlpm.x,_xlpm.x=$O330))))</f>
        <v>7.9214195183776931E-4</v>
      </c>
      <c r="S330" s="4">
        <f t="shared" si="95"/>
        <v>9.9999999999999992E-2</v>
      </c>
      <c r="T330" s="4">
        <f t="shared" si="96"/>
        <v>1.1327382286182066E-2</v>
      </c>
      <c r="U330" s="4">
        <f t="shared" si="97"/>
        <v>6.2499999999999986E-2</v>
      </c>
      <c r="V330" s="4">
        <f t="shared" si="98"/>
        <v>-0.34242268082220623</v>
      </c>
      <c r="W330" s="4" t="s">
        <v>5110</v>
      </c>
      <c r="X330" s="2" cm="1">
        <f t="array" ref="X330">SUM(_xlfn._xlws.FILTER($F$2:$F$2454,_xlfn.MAP($W$2:$W$2454,_xlfn.LAMBDA(_xlpm.x,_xlpm.x=$W330))))</f>
        <v>1594</v>
      </c>
      <c r="Y330" s="11">
        <f t="shared" si="99"/>
        <v>6.2735257214554575E-4</v>
      </c>
      <c r="Z330" s="4" t="s">
        <v>5110</v>
      </c>
      <c r="AA330" s="2" cm="1">
        <f t="array" ref="AA330">SUM(_xlfn._xlws.FILTER($F$2:$F$2454,_xlfn.MAP($Z$2:$Z$2454,_xlfn.LAMBDA(_xlpm.x,_xlpm.x=$Z330))))</f>
        <v>354</v>
      </c>
      <c r="AB330" s="11">
        <f t="shared" si="100"/>
        <v>2.8248587570621469E-3</v>
      </c>
      <c r="AC330" s="11">
        <f t="shared" si="101"/>
        <v>-0.65348505503430576</v>
      </c>
      <c r="AG330" s="2"/>
      <c r="AL330" s="2"/>
      <c r="AM330" s="2"/>
    </row>
    <row r="331" spans="1:39">
      <c r="A331" s="1" t="str">
        <f t="shared" si="85"/>
        <v>~mo~ : [mʌ]</v>
      </c>
      <c r="B331" s="1">
        <f>_xlfn.LET(_xlpm.d,$G331,_xlpm.k,_xlfn.CONCAT(LEFT(TRIM(B$1),1),"*"),COUNTIF(_xlpm.d,_xlpm.k))</f>
        <v>0</v>
      </c>
      <c r="C331" s="1">
        <f>_xlfn.LET(_xlpm.d,$G331,_xlpm.k,_xlfn.CONCAT(LEFT(TRIM(C$1),1),"*"),COUNTIF(_xlpm.d,_xlpm.k))</f>
        <v>1</v>
      </c>
      <c r="D331" s="1">
        <f>_xlfn.LET(_xlpm.d,$G331,_xlpm.k,_xlfn.CONCAT(LEFT(TRIM(D$1),1),"*"),COUNTIF(_xlpm.d,_xlpm.k))</f>
        <v>0</v>
      </c>
      <c r="E331" s="1">
        <f t="shared" si="86"/>
        <v>1.0791812460476247</v>
      </c>
      <c r="F331" s="7">
        <v>11</v>
      </c>
      <c r="G331" s="9" t="s">
        <v>944</v>
      </c>
      <c r="H331" s="4" cm="1">
        <f t="array" ref="H331">F331/freq.sum.r6e</f>
        <v>8.713561470215463E-4</v>
      </c>
      <c r="I331" s="4" t="str">
        <f t="shared" si="87"/>
        <v>mʌ</v>
      </c>
      <c r="J331" s="4" t="str">
        <f t="shared" si="88"/>
        <v>mo</v>
      </c>
      <c r="K331" s="10">
        <f t="shared" si="89"/>
        <v>2</v>
      </c>
      <c r="L331" s="1">
        <f t="shared" si="90"/>
        <v>2</v>
      </c>
      <c r="M331" s="10">
        <f t="shared" si="91"/>
        <v>2</v>
      </c>
      <c r="N331" s="1" t="str">
        <f t="shared" si="92"/>
        <v>~mo~</v>
      </c>
      <c r="O331" s="1" t="str">
        <f t="shared" si="93"/>
        <v>[mʌ]</v>
      </c>
      <c r="P331" s="3" cm="1">
        <f t="array" ref="P331">SUM(_xlfn._xlws.FILTER($H$2:$H$2454,_xlfn.MAP($N$2:$N$2454,_xlfn.LAMBDA(_xlpm.x,_xlpm.x=$N331))))</f>
        <v>4.356780735107731E-3</v>
      </c>
      <c r="Q331" s="4">
        <f t="shared" si="94"/>
        <v>0.2</v>
      </c>
      <c r="R331" s="6" cm="1">
        <f t="array" ref="R331">SUM(_xlfn._xlws.FILTER($H$2:$H$2454,_xlfn.MAP($O$2:$O$2454,_xlfn.LAMBDA(_xlpm.x,_xlpm.x=$O331))))</f>
        <v>1.9803548795944235E-3</v>
      </c>
      <c r="S331" s="4">
        <f t="shared" si="95"/>
        <v>0.44</v>
      </c>
      <c r="T331" s="4">
        <f t="shared" si="96"/>
        <v>0.17867625920010149</v>
      </c>
      <c r="U331" s="4">
        <f t="shared" si="97"/>
        <v>0.27500000000000002</v>
      </c>
      <c r="V331" s="4">
        <f t="shared" si="98"/>
        <v>-0.34242268082220617</v>
      </c>
      <c r="W331" s="4" t="s">
        <v>5119</v>
      </c>
      <c r="X331" s="2" cm="1">
        <f t="array" ref="X331">SUM(_xlfn._xlws.FILTER($F$2:$F$2454,_xlfn.MAP($W$2:$W$2454,_xlfn.LAMBDA(_xlpm.x,_xlpm.x=$W331))))</f>
        <v>1157</v>
      </c>
      <c r="Y331" s="11">
        <f t="shared" si="99"/>
        <v>9.5073465859982706E-3</v>
      </c>
      <c r="Z331" s="4" t="s">
        <v>5113</v>
      </c>
      <c r="AA331" s="2" cm="1">
        <f t="array" ref="AA331">SUM(_xlfn._xlws.FILTER($F$2:$F$2454,_xlfn.MAP($Z$2:$Z$2454,_xlfn.LAMBDA(_xlpm.x,_xlpm.x=$Z331))))</f>
        <v>309</v>
      </c>
      <c r="AB331" s="11">
        <f t="shared" si="100"/>
        <v>3.5598705501618123E-2</v>
      </c>
      <c r="AC331" s="11">
        <f t="shared" si="101"/>
        <v>-0.57337487952691502</v>
      </c>
      <c r="AG331" s="2"/>
      <c r="AL331" s="2"/>
      <c r="AM331" s="2"/>
    </row>
    <row r="332" spans="1:39">
      <c r="A332" s="1" t="str">
        <f t="shared" si="85"/>
        <v>~ve~ : [v]</v>
      </c>
      <c r="B332" s="1">
        <f>_xlfn.LET(_xlpm.d,$G332,_xlpm.k,_xlfn.CONCAT(LEFT(TRIM(B$1),1),"*"),COUNTIF(_xlpm.d,_xlpm.k))</f>
        <v>0</v>
      </c>
      <c r="C332" s="1">
        <f>_xlfn.LET(_xlpm.d,$G332,_xlpm.k,_xlfn.CONCAT(LEFT(TRIM(C$1),1),"*"),COUNTIF(_xlpm.d,_xlpm.k))</f>
        <v>0</v>
      </c>
      <c r="D332" s="1">
        <f>_xlfn.LET(_xlpm.d,$G332,_xlpm.k,_xlfn.CONCAT(LEFT(TRIM(D$1),1),"*"),COUNTIF(_xlpm.d,_xlpm.k))</f>
        <v>0</v>
      </c>
      <c r="E332" s="1">
        <f t="shared" si="86"/>
        <v>1.8061799739838869</v>
      </c>
      <c r="F332" s="7">
        <v>63</v>
      </c>
      <c r="G332" s="9" t="s">
        <v>305</v>
      </c>
      <c r="H332" s="4" cm="1">
        <f t="array" ref="H332">F332/freq.sum.r6e</f>
        <v>4.9904942965779469E-3</v>
      </c>
      <c r="I332" s="4" t="str">
        <f t="shared" si="87"/>
        <v>v</v>
      </c>
      <c r="J332" s="4" t="str">
        <f t="shared" si="88"/>
        <v>ve</v>
      </c>
      <c r="K332" s="10">
        <f t="shared" si="89"/>
        <v>1</v>
      </c>
      <c r="L332" s="1">
        <f t="shared" si="90"/>
        <v>2</v>
      </c>
      <c r="M332" s="10">
        <f t="shared" si="91"/>
        <v>2</v>
      </c>
      <c r="N332" s="1" t="str">
        <f t="shared" si="92"/>
        <v>~ve~</v>
      </c>
      <c r="O332" s="1" t="str">
        <f t="shared" si="93"/>
        <v>[v]</v>
      </c>
      <c r="P332" s="3" cm="1">
        <f t="array" ref="P332">SUM(_xlfn._xlws.FILTER($H$2:$H$2454,_xlfn.MAP($N$2:$N$2454,_xlfn.LAMBDA(_xlpm.x,_xlpm.x=$N332))))</f>
        <v>1.1486058301647655E-2</v>
      </c>
      <c r="Q332" s="4">
        <f t="shared" si="94"/>
        <v>0.43448275862068969</v>
      </c>
      <c r="R332" s="6" cm="1">
        <f t="array" ref="R332">SUM(_xlfn._xlws.FILTER($H$2:$H$2454,_xlfn.MAP($O$2:$O$2454,_xlfn.LAMBDA(_xlpm.x,_xlpm.x=$O332))))</f>
        <v>5.228136882129278E-3</v>
      </c>
      <c r="S332" s="4">
        <f t="shared" si="95"/>
        <v>0.95454545454545447</v>
      </c>
      <c r="T332" s="4">
        <f t="shared" si="96"/>
        <v>0.64936500537278807</v>
      </c>
      <c r="U332" s="4">
        <f t="shared" si="97"/>
        <v>0.59715639810426546</v>
      </c>
      <c r="V332" s="4">
        <f t="shared" si="98"/>
        <v>-0.34182406669310617</v>
      </c>
      <c r="W332" s="4" t="s">
        <v>5121</v>
      </c>
      <c r="X332" s="2" cm="1">
        <f t="array" ref="X332">SUM(_xlfn._xlws.FILTER($F$2:$F$2454,_xlfn.MAP($W$2:$W$2454,_xlfn.LAMBDA(_xlpm.x,_xlpm.x=$W332))))</f>
        <v>2896</v>
      </c>
      <c r="Y332" s="11">
        <f t="shared" si="99"/>
        <v>2.175414364640884E-2</v>
      </c>
      <c r="Z332" s="4"/>
      <c r="AA332" s="2" cm="1">
        <f t="array" ref="AA332">SUM(_xlfn._xlws.FILTER($F$2:$F$2454,_xlfn.MAP($Z$2:$Z$2454,_xlfn.LAMBDA(_xlpm.x,_xlpm.x=$Z332))))</f>
        <v>3871</v>
      </c>
      <c r="AB332" s="11">
        <f t="shared" si="100"/>
        <v>1.62748643761302E-2</v>
      </c>
      <c r="AC332" s="11">
        <f t="shared" si="101"/>
        <v>0.12602461379384577</v>
      </c>
      <c r="AG332" s="2"/>
      <c r="AL332" s="2"/>
      <c r="AM332" s="2"/>
    </row>
    <row r="333" spans="1:39">
      <c r="A333" s="1" t="str">
        <f t="shared" si="85"/>
        <v>~so~ : [sʌ]</v>
      </c>
      <c r="B333" s="1">
        <f>_xlfn.LET(_xlpm.d,$G333,_xlpm.k,_xlfn.CONCAT(LEFT(TRIM(B$1),1),"*"),COUNTIF(_xlpm.d,_xlpm.k))</f>
        <v>0</v>
      </c>
      <c r="C333" s="1">
        <f>_xlfn.LET(_xlpm.d,$G333,_xlpm.k,_xlfn.CONCAT(LEFT(TRIM(C$1),1),"*"),COUNTIF(_xlpm.d,_xlpm.k))</f>
        <v>0</v>
      </c>
      <c r="D333" s="1">
        <f>_xlfn.LET(_xlpm.d,$G333,_xlpm.k,_xlfn.CONCAT(LEFT(TRIM(D$1),1),"*"),COUNTIF(_xlpm.d,_xlpm.k))</f>
        <v>0</v>
      </c>
      <c r="E333" s="1">
        <f t="shared" si="86"/>
        <v>0.95424250943932487</v>
      </c>
      <c r="F333" s="7">
        <v>8</v>
      </c>
      <c r="G333" s="9" t="s">
        <v>1097</v>
      </c>
      <c r="H333" s="4" cm="1">
        <f t="array" ref="H333">F333/freq.sum.r6e</f>
        <v>6.3371356147021542E-4</v>
      </c>
      <c r="I333" s="4" t="str">
        <f t="shared" si="87"/>
        <v>sʌ</v>
      </c>
      <c r="J333" s="4" t="str">
        <f t="shared" si="88"/>
        <v>so</v>
      </c>
      <c r="K333" s="10">
        <f t="shared" si="89"/>
        <v>2</v>
      </c>
      <c r="L333" s="1">
        <f t="shared" si="90"/>
        <v>2</v>
      </c>
      <c r="M333" s="10">
        <f t="shared" si="91"/>
        <v>2</v>
      </c>
      <c r="N333" s="1" t="str">
        <f t="shared" si="92"/>
        <v>~so~</v>
      </c>
      <c r="O333" s="1" t="str">
        <f t="shared" si="93"/>
        <v>[sʌ]</v>
      </c>
      <c r="P333" s="3" cm="1">
        <f t="array" ref="P333">SUM(_xlfn._xlws.FILTER($H$2:$H$2454,_xlfn.MAP($N$2:$N$2454,_xlfn.LAMBDA(_xlpm.x,_xlpm.x=$N333))))</f>
        <v>3.9607097591888461E-3</v>
      </c>
      <c r="Q333" s="4">
        <f t="shared" si="94"/>
        <v>0.16</v>
      </c>
      <c r="R333" s="6" cm="1">
        <f t="array" ref="R333">SUM(_xlfn._xlws.FILTER($H$2:$H$2454,_xlfn.MAP($O$2:$O$2454,_xlfn.LAMBDA(_xlpm.x,_xlpm.x=$O333))))</f>
        <v>1.8219264892268693E-3</v>
      </c>
      <c r="S333" s="4">
        <f t="shared" si="95"/>
        <v>0.34782608695652173</v>
      </c>
      <c r="T333" s="4">
        <f t="shared" si="96"/>
        <v>0.12592027111404119</v>
      </c>
      <c r="U333" s="4">
        <f t="shared" si="97"/>
        <v>0.21917808219178081</v>
      </c>
      <c r="V333" s="4">
        <f t="shared" si="98"/>
        <v>-0.33724216831842591</v>
      </c>
      <c r="W333" s="4" t="s">
        <v>5119</v>
      </c>
      <c r="X333" s="2" cm="1">
        <f t="array" ref="X333">SUM(_xlfn._xlws.FILTER($F$2:$F$2454,_xlfn.MAP($W$2:$W$2454,_xlfn.LAMBDA(_xlpm.x,_xlpm.x=$W333))))</f>
        <v>1157</v>
      </c>
      <c r="Y333" s="11">
        <f t="shared" si="99"/>
        <v>6.9144338807260158E-3</v>
      </c>
      <c r="Z333" s="4" t="s">
        <v>5113</v>
      </c>
      <c r="AA333" s="2" cm="1">
        <f t="array" ref="AA333">SUM(_xlfn._xlws.FILTER($F$2:$F$2454,_xlfn.MAP($Z$2:$Z$2454,_xlfn.LAMBDA(_xlpm.x,_xlpm.x=$Z333))))</f>
        <v>309</v>
      </c>
      <c r="AB333" s="11">
        <f t="shared" si="100"/>
        <v>2.5889967637540454E-2</v>
      </c>
      <c r="AC333" s="11">
        <f t="shared" si="101"/>
        <v>-0.5733748795269149</v>
      </c>
      <c r="AG333" s="2"/>
      <c r="AL333" s="2"/>
      <c r="AM333" s="2"/>
    </row>
    <row r="334" spans="1:39">
      <c r="A334" s="1" t="str">
        <f t="shared" si="85"/>
        <v>~su~ : [sʌ]</v>
      </c>
      <c r="B334" s="1">
        <f>_xlfn.LET(_xlpm.d,$G334,_xlpm.k,_xlfn.CONCAT(LEFT(TRIM(B$1),1),"*"),COUNTIF(_xlpm.d,_xlpm.k))</f>
        <v>0</v>
      </c>
      <c r="C334" s="1">
        <f>_xlfn.LET(_xlpm.d,$G334,_xlpm.k,_xlfn.CONCAT(LEFT(TRIM(C$1),1),"*"),COUNTIF(_xlpm.d,_xlpm.k))</f>
        <v>0</v>
      </c>
      <c r="D334" s="1">
        <f>_xlfn.LET(_xlpm.d,$G334,_xlpm.k,_xlfn.CONCAT(LEFT(TRIM(D$1),1),"*"),COUNTIF(_xlpm.d,_xlpm.k))</f>
        <v>0</v>
      </c>
      <c r="E334" s="1">
        <f t="shared" si="86"/>
        <v>1.1760912590556811</v>
      </c>
      <c r="F334" s="7">
        <v>14</v>
      </c>
      <c r="G334" s="9" t="s">
        <v>682</v>
      </c>
      <c r="H334" s="4" cm="1">
        <f t="array" ref="H334">F334/freq.sum.r6e</f>
        <v>1.1089987325728771E-3</v>
      </c>
      <c r="I334" s="4" t="str">
        <f t="shared" si="87"/>
        <v>sʌ</v>
      </c>
      <c r="J334" s="4" t="str">
        <f t="shared" si="88"/>
        <v>su</v>
      </c>
      <c r="K334" s="10">
        <f t="shared" si="89"/>
        <v>2</v>
      </c>
      <c r="L334" s="1">
        <f t="shared" si="90"/>
        <v>2</v>
      </c>
      <c r="M334" s="10">
        <f t="shared" si="91"/>
        <v>2</v>
      </c>
      <c r="N334" s="1" t="str">
        <f t="shared" si="92"/>
        <v>~su~</v>
      </c>
      <c r="O334" s="1" t="str">
        <f t="shared" si="93"/>
        <v>[sʌ]</v>
      </c>
      <c r="P334" s="3" cm="1">
        <f t="array" ref="P334">SUM(_xlfn._xlws.FILTER($H$2:$H$2454,_xlfn.MAP($N$2:$N$2454,_xlfn.LAMBDA(_xlpm.x,_xlpm.x=$N334))))</f>
        <v>3.960709759188847E-3</v>
      </c>
      <c r="Q334" s="4">
        <f t="shared" si="94"/>
        <v>0.27999999999999997</v>
      </c>
      <c r="R334" s="6" cm="1">
        <f t="array" ref="R334">SUM(_xlfn._xlws.FILTER($H$2:$H$2454,_xlfn.MAP($O$2:$O$2454,_xlfn.LAMBDA(_xlpm.x,_xlpm.x=$O334))))</f>
        <v>1.8219264892268693E-3</v>
      </c>
      <c r="S334" s="4">
        <f t="shared" si="95"/>
        <v>0.60869565217391308</v>
      </c>
      <c r="T334" s="4">
        <f t="shared" si="96"/>
        <v>0.2715913672655173</v>
      </c>
      <c r="U334" s="4">
        <f t="shared" si="97"/>
        <v>0.38356164383561642</v>
      </c>
      <c r="V334" s="4">
        <f t="shared" si="98"/>
        <v>-0.33724216831842602</v>
      </c>
      <c r="W334" s="4" t="s">
        <v>5111</v>
      </c>
      <c r="X334" s="2" cm="1">
        <f t="array" ref="X334">SUM(_xlfn._xlws.FILTER($F$2:$F$2454,_xlfn.MAP($W$2:$W$2454,_xlfn.LAMBDA(_xlpm.x,_xlpm.x=$W334))))</f>
        <v>566</v>
      </c>
      <c r="Y334" s="11">
        <f t="shared" si="99"/>
        <v>2.4734982332155476E-2</v>
      </c>
      <c r="Z334" s="4" t="s">
        <v>5113</v>
      </c>
      <c r="AA334" s="2" cm="1">
        <f t="array" ref="AA334">SUM(_xlfn._xlws.FILTER($F$2:$F$2454,_xlfn.MAP($Z$2:$Z$2454,_xlfn.LAMBDA(_xlpm.x,_xlpm.x=$Z334))))</f>
        <v>309</v>
      </c>
      <c r="AB334" s="11">
        <f t="shared" si="100"/>
        <v>4.5307443365695796E-2</v>
      </c>
      <c r="AC334" s="11">
        <f t="shared" si="101"/>
        <v>-0.2628579517634369</v>
      </c>
      <c r="AG334" s="2"/>
      <c r="AL334" s="2"/>
      <c r="AM334" s="2"/>
    </row>
    <row r="335" spans="1:39">
      <c r="A335" s="1" t="str">
        <f t="shared" si="85"/>
        <v>~bo~ : [bʌ]</v>
      </c>
      <c r="B335" s="1">
        <f>_xlfn.LET(_xlpm.d,$G335,_xlpm.k,_xlfn.CONCAT(LEFT(TRIM(B$1),1),"*"),COUNTIF(_xlpm.d,_xlpm.k))</f>
        <v>0</v>
      </c>
      <c r="C335" s="1">
        <f>_xlfn.LET(_xlpm.d,$G335,_xlpm.k,_xlfn.CONCAT(LEFT(TRIM(C$1),1),"*"),COUNTIF(_xlpm.d,_xlpm.k))</f>
        <v>0</v>
      </c>
      <c r="D335" s="1">
        <f>_xlfn.LET(_xlpm.d,$G335,_xlpm.k,_xlfn.CONCAT(LEFT(TRIM(D$1),1),"*"),COUNTIF(_xlpm.d,_xlpm.k))</f>
        <v>0</v>
      </c>
      <c r="E335" s="1">
        <f t="shared" si="86"/>
        <v>0.30102999566398114</v>
      </c>
      <c r="F335" s="7">
        <v>1</v>
      </c>
      <c r="G335" s="9" t="s">
        <v>1800</v>
      </c>
      <c r="H335" s="4" cm="1">
        <f t="array" ref="H335">F335/freq.sum.r6e</f>
        <v>7.9214195183776928E-5</v>
      </c>
      <c r="I335" s="4" t="str">
        <f t="shared" si="87"/>
        <v>bʌ</v>
      </c>
      <c r="J335" s="4" t="str">
        <f t="shared" si="88"/>
        <v>bo</v>
      </c>
      <c r="K335" s="10">
        <f t="shared" si="89"/>
        <v>2</v>
      </c>
      <c r="L335" s="1">
        <f t="shared" si="90"/>
        <v>2</v>
      </c>
      <c r="M335" s="10">
        <f t="shared" si="91"/>
        <v>2</v>
      </c>
      <c r="N335" s="1" t="str">
        <f t="shared" si="92"/>
        <v>~bo~</v>
      </c>
      <c r="O335" s="1" t="str">
        <f t="shared" si="93"/>
        <v>[bʌ]</v>
      </c>
      <c r="P335" s="3" cm="1">
        <f t="array" ref="P335">SUM(_xlfn._xlws.FILTER($H$2:$H$2454,_xlfn.MAP($N$2:$N$2454,_xlfn.LAMBDA(_xlpm.x,_xlpm.x=$N335))))</f>
        <v>2.0595690747781999E-3</v>
      </c>
      <c r="Q335" s="4">
        <f t="shared" si="94"/>
        <v>3.8461538461538464E-2</v>
      </c>
      <c r="R335" s="6" cm="1">
        <f t="array" ref="R335">SUM(_xlfn._xlws.FILTER($H$2:$H$2454,_xlfn.MAP($O$2:$O$2454,_xlfn.LAMBDA(_xlpm.x,_xlpm.x=$O335))))</f>
        <v>9.5057034220532319E-4</v>
      </c>
      <c r="S335" s="4">
        <f t="shared" si="95"/>
        <v>8.3333333333333329E-2</v>
      </c>
      <c r="T335" s="4">
        <f t="shared" si="96"/>
        <v>9.5388482409954258E-3</v>
      </c>
      <c r="U335" s="4">
        <f t="shared" si="97"/>
        <v>5.2631578947368418E-2</v>
      </c>
      <c r="V335" s="4">
        <f t="shared" si="98"/>
        <v>-0.33579210192319309</v>
      </c>
      <c r="W335" s="4" t="s">
        <v>5119</v>
      </c>
      <c r="X335" s="2" cm="1">
        <f t="array" ref="X335">SUM(_xlfn._xlws.FILTER($F$2:$F$2454,_xlfn.MAP($W$2:$W$2454,_xlfn.LAMBDA(_xlpm.x,_xlpm.x=$W335))))</f>
        <v>1157</v>
      </c>
      <c r="Y335" s="11">
        <f t="shared" si="99"/>
        <v>8.6430423509075197E-4</v>
      </c>
      <c r="Z335" s="4" t="s">
        <v>5113</v>
      </c>
      <c r="AA335" s="2" cm="1">
        <f t="array" ref="AA335">SUM(_xlfn._xlws.FILTER($F$2:$F$2454,_xlfn.MAP($Z$2:$Z$2454,_xlfn.LAMBDA(_xlpm.x,_xlpm.x=$Z335))))</f>
        <v>309</v>
      </c>
      <c r="AB335" s="11">
        <f t="shared" si="100"/>
        <v>3.2362459546925568E-3</v>
      </c>
      <c r="AC335" s="11">
        <f t="shared" si="101"/>
        <v>-0.5733748795269149</v>
      </c>
      <c r="AG335" s="2"/>
      <c r="AL335" s="2"/>
      <c r="AM335" s="2"/>
    </row>
    <row r="336" spans="1:39">
      <c r="A336" s="1" t="str">
        <f t="shared" si="85"/>
        <v>~ba~ : [bə]</v>
      </c>
      <c r="B336" s="1">
        <f>_xlfn.LET(_xlpm.d,$G336,_xlpm.k,_xlfn.CONCAT(LEFT(TRIM(B$1),1),"*"),COUNTIF(_xlpm.d,_xlpm.k))</f>
        <v>0</v>
      </c>
      <c r="C336" s="1">
        <f>_xlfn.LET(_xlpm.d,$G336,_xlpm.k,_xlfn.CONCAT(LEFT(TRIM(C$1),1),"*"),COUNTIF(_xlpm.d,_xlpm.k))</f>
        <v>0</v>
      </c>
      <c r="D336" s="1">
        <f>_xlfn.LET(_xlpm.d,$G336,_xlpm.k,_xlfn.CONCAT(LEFT(TRIM(D$1),1),"*"),COUNTIF(_xlpm.d,_xlpm.k))</f>
        <v>0</v>
      </c>
      <c r="E336" s="1">
        <f t="shared" si="86"/>
        <v>0.8450980400142567</v>
      </c>
      <c r="F336" s="7">
        <v>6</v>
      </c>
      <c r="G336" s="9" t="s">
        <v>1305</v>
      </c>
      <c r="H336" s="4" cm="1">
        <f t="array" ref="H336">F336/freq.sum.r6e</f>
        <v>4.7528517110266159E-4</v>
      </c>
      <c r="I336" s="1" t="str">
        <f t="shared" si="87"/>
        <v>bə</v>
      </c>
      <c r="J336" s="1" t="str">
        <f t="shared" si="88"/>
        <v>ba</v>
      </c>
      <c r="K336" s="10">
        <f t="shared" si="89"/>
        <v>2</v>
      </c>
      <c r="L336" s="1">
        <f t="shared" si="90"/>
        <v>2</v>
      </c>
      <c r="M336" s="10">
        <f t="shared" si="91"/>
        <v>2</v>
      </c>
      <c r="N336" s="1" t="str">
        <f t="shared" si="92"/>
        <v>~ba~</v>
      </c>
      <c r="O336" s="1" t="str">
        <f t="shared" si="93"/>
        <v>[bə]</v>
      </c>
      <c r="P336" s="3" cm="1">
        <f t="array" ref="P336">SUM(_xlfn._xlws.FILTER($H$2:$H$2454,_xlfn.MAP($N$2:$N$2454,_xlfn.LAMBDA(_xlpm.x,_xlpm.x=$N336))))</f>
        <v>4.2775665399239554E-3</v>
      </c>
      <c r="Q336" s="4">
        <f t="shared" si="94"/>
        <v>0.11111111111111109</v>
      </c>
      <c r="R336" s="6" cm="1">
        <f t="array" ref="R336">SUM(_xlfn._xlws.FILTER($H$2:$H$2454,_xlfn.MAP($O$2:$O$2454,_xlfn.LAMBDA(_xlpm.x,_xlpm.x=$O336))))</f>
        <v>1.9803548795944235E-3</v>
      </c>
      <c r="S336" s="4">
        <f t="shared" si="95"/>
        <v>0.24</v>
      </c>
      <c r="T336" s="4">
        <f t="shared" si="96"/>
        <v>7.7286033211482738E-2</v>
      </c>
      <c r="U336" s="4">
        <f t="shared" si="97"/>
        <v>0.15189873417721517</v>
      </c>
      <c r="V336" s="4">
        <f t="shared" si="98"/>
        <v>-0.33445375115093096</v>
      </c>
      <c r="W336" s="4" t="s">
        <v>5120</v>
      </c>
      <c r="X336" s="2" cm="1">
        <f t="array" ref="X336">SUM(_xlfn._xlws.FILTER($F$2:$F$2454,_xlfn.MAP($W$2:$W$2454,_xlfn.LAMBDA(_xlpm.x,_xlpm.x=$W336))))</f>
        <v>1666</v>
      </c>
      <c r="Y336" s="11">
        <f t="shared" si="99"/>
        <v>3.6014405762304922E-3</v>
      </c>
      <c r="Z336" s="4" t="s">
        <v>5101</v>
      </c>
      <c r="AA336" s="2" cm="1">
        <f t="array" ref="AA336">SUM(_xlfn._xlws.FILTER($F$2:$F$2454,_xlfn.MAP($Z$2:$Z$2454,_xlfn.LAMBDA(_xlpm.x,_xlpm.x=$Z336))))</f>
        <v>2255</v>
      </c>
      <c r="AB336" s="11">
        <f t="shared" si="100"/>
        <v>2.6607538802660754E-3</v>
      </c>
      <c r="AC336" s="11">
        <f t="shared" si="101"/>
        <v>0.13147154914321055</v>
      </c>
      <c r="AG336" s="2"/>
      <c r="AL336" s="2"/>
      <c r="AM336" s="2"/>
    </row>
    <row r="337" spans="1:39">
      <c r="A337" s="1" t="str">
        <f t="shared" si="85"/>
        <v>~ba~ : [bæ]</v>
      </c>
      <c r="B337" s="1">
        <f>_xlfn.LET(_xlpm.d,$G337,_xlpm.k,_xlfn.CONCAT(LEFT(TRIM(B$1),1),"*"),COUNTIF(_xlpm.d,_xlpm.k))</f>
        <v>0</v>
      </c>
      <c r="C337" s="1">
        <f>_xlfn.LET(_xlpm.d,$G337,_xlpm.k,_xlfn.CONCAT(LEFT(TRIM(C$1),1),"*"),COUNTIF(_xlpm.d,_xlpm.k))</f>
        <v>0</v>
      </c>
      <c r="D337" s="1">
        <f>_xlfn.LET(_xlpm.d,$G337,_xlpm.k,_xlfn.CONCAT(LEFT(TRIM(D$1),1),"*"),COUNTIF(_xlpm.d,_xlpm.k))</f>
        <v>0</v>
      </c>
      <c r="E337" s="1">
        <f t="shared" si="86"/>
        <v>1.414973347970818</v>
      </c>
      <c r="F337" s="7">
        <v>25</v>
      </c>
      <c r="G337" s="9" t="s">
        <v>20</v>
      </c>
      <c r="H337" s="4" cm="1">
        <f t="array" ref="H337">F337/freq.sum.r6e</f>
        <v>1.9803548795944235E-3</v>
      </c>
      <c r="I337" s="4" t="str">
        <f t="shared" si="87"/>
        <v>bæ</v>
      </c>
      <c r="J337" s="4" t="str">
        <f t="shared" si="88"/>
        <v>ba</v>
      </c>
      <c r="K337" s="10">
        <f t="shared" si="89"/>
        <v>2</v>
      </c>
      <c r="L337" s="1">
        <f t="shared" si="90"/>
        <v>2</v>
      </c>
      <c r="M337" s="10">
        <f t="shared" si="91"/>
        <v>2</v>
      </c>
      <c r="N337" s="1" t="str">
        <f t="shared" si="92"/>
        <v>~ba~</v>
      </c>
      <c r="O337" s="1" t="str">
        <f t="shared" si="93"/>
        <v>[bæ]</v>
      </c>
      <c r="P337" s="3" cm="1">
        <f t="array" ref="P337">SUM(_xlfn._xlws.FILTER($H$2:$H$2454,_xlfn.MAP($N$2:$N$2454,_xlfn.LAMBDA(_xlpm.x,_xlpm.x=$N337))))</f>
        <v>4.2775665399239554E-3</v>
      </c>
      <c r="Q337" s="4">
        <f t="shared" si="94"/>
        <v>0.46296296296296291</v>
      </c>
      <c r="R337" s="6" cm="1">
        <f t="array" ref="R337">SUM(_xlfn._xlws.FILTER($H$2:$H$2454,_xlfn.MAP($O$2:$O$2454,_xlfn.LAMBDA(_xlpm.x,_xlpm.x=$O337))))</f>
        <v>1.9803548795944235E-3</v>
      </c>
      <c r="S337" s="4">
        <f t="shared" si="95"/>
        <v>1</v>
      </c>
      <c r="T337" s="4">
        <f t="shared" si="96"/>
        <v>0.53917648203076496</v>
      </c>
      <c r="U337" s="4">
        <f t="shared" si="97"/>
        <v>0.63291139240506333</v>
      </c>
      <c r="V337" s="4">
        <f t="shared" si="98"/>
        <v>-0.33445375115093096</v>
      </c>
      <c r="W337" s="4" t="s">
        <v>5120</v>
      </c>
      <c r="X337" s="2" cm="1">
        <f t="array" ref="X337">SUM(_xlfn._xlws.FILTER($F$2:$F$2454,_xlfn.MAP($W$2:$W$2454,_xlfn.LAMBDA(_xlpm.x,_xlpm.x=$W337))))</f>
        <v>1666</v>
      </c>
      <c r="Y337" s="11">
        <f t="shared" si="99"/>
        <v>1.5006002400960384E-2</v>
      </c>
      <c r="Z337" s="4" t="s">
        <v>5103</v>
      </c>
      <c r="AA337" s="2" cm="1">
        <f t="array" ref="AA337">SUM(_xlfn._xlws.FILTER($F$2:$F$2454,_xlfn.MAP($Z$2:$Z$2454,_xlfn.LAMBDA(_xlpm.x,_xlpm.x=$Z337))))</f>
        <v>514</v>
      </c>
      <c r="AB337" s="11">
        <f t="shared" si="100"/>
        <v>4.8638132295719845E-2</v>
      </c>
      <c r="AC337" s="11">
        <f t="shared" si="101"/>
        <v>-0.51071187807549301</v>
      </c>
      <c r="AG337" s="2"/>
      <c r="AL337" s="2"/>
      <c r="AM337" s="2"/>
    </row>
    <row r="338" spans="1:39">
      <c r="A338" s="1" t="str">
        <f t="shared" si="85"/>
        <v>~do~ : [dɔ]</v>
      </c>
      <c r="B338" s="1">
        <f>_xlfn.LET(_xlpm.d,$G338,_xlpm.k,_xlfn.CONCAT(LEFT(TRIM(B$1),1),"*"),COUNTIF(_xlpm.d,_xlpm.k))</f>
        <v>0</v>
      </c>
      <c r="C338" s="1">
        <f>_xlfn.LET(_xlpm.d,$G338,_xlpm.k,_xlfn.CONCAT(LEFT(TRIM(C$1),1),"*"),COUNTIF(_xlpm.d,_xlpm.k))</f>
        <v>0</v>
      </c>
      <c r="D338" s="1">
        <f>_xlfn.LET(_xlpm.d,$G338,_xlpm.k,_xlfn.CONCAT(LEFT(TRIM(D$1),1),"*"),COUNTIF(_xlpm.d,_xlpm.k))</f>
        <v>0</v>
      </c>
      <c r="E338" s="1">
        <f t="shared" si="86"/>
        <v>0.77815125038364352</v>
      </c>
      <c r="F338" s="7">
        <v>5</v>
      </c>
      <c r="G338" s="9" t="s">
        <v>1264</v>
      </c>
      <c r="H338" s="4" cm="1">
        <f t="array" ref="H338">F338/freq.sum.r6e</f>
        <v>3.9607097591888465E-4</v>
      </c>
      <c r="I338" s="4" t="str">
        <f t="shared" si="87"/>
        <v>dɔ</v>
      </c>
      <c r="J338" s="4" t="str">
        <f t="shared" si="88"/>
        <v>do</v>
      </c>
      <c r="K338" s="10">
        <f t="shared" si="89"/>
        <v>2</v>
      </c>
      <c r="L338" s="1">
        <f t="shared" si="90"/>
        <v>2</v>
      </c>
      <c r="M338" s="10">
        <f t="shared" si="91"/>
        <v>2</v>
      </c>
      <c r="N338" s="1" t="str">
        <f t="shared" si="92"/>
        <v>~do~</v>
      </c>
      <c r="O338" s="1" t="str">
        <f t="shared" si="93"/>
        <v>[dɔ]</v>
      </c>
      <c r="P338" s="3" cm="1">
        <f t="array" ref="P338">SUM(_xlfn._xlws.FILTER($H$2:$H$2454,_xlfn.MAP($N$2:$N$2454,_xlfn.LAMBDA(_xlpm.x,_xlpm.x=$N338))))</f>
        <v>2.2179974651457537E-3</v>
      </c>
      <c r="Q338" s="4">
        <f t="shared" si="94"/>
        <v>0.1785714285714286</v>
      </c>
      <c r="R338" s="6" cm="1">
        <f t="array" ref="R338">SUM(_xlfn._xlws.FILTER($H$2:$H$2454,_xlfn.MAP($O$2:$O$2454,_xlfn.LAMBDA(_xlpm.x,_xlpm.x=$O338))))</f>
        <v>1.0297845373891E-3</v>
      </c>
      <c r="S338" s="4">
        <f t="shared" si="95"/>
        <v>0.38461538461538464</v>
      </c>
      <c r="T338" s="4">
        <f t="shared" si="96"/>
        <v>0.11426676464824873</v>
      </c>
      <c r="U338" s="4">
        <f t="shared" si="97"/>
        <v>0.24390243902439032</v>
      </c>
      <c r="V338" s="4">
        <f t="shared" si="98"/>
        <v>-0.33321467903538238</v>
      </c>
      <c r="W338" s="4" t="s">
        <v>5119</v>
      </c>
      <c r="X338" s="2" cm="1">
        <f t="array" ref="X338">SUM(_xlfn._xlws.FILTER($F$2:$F$2454,_xlfn.MAP($W$2:$W$2454,_xlfn.LAMBDA(_xlpm.x,_xlpm.x=$W338))))</f>
        <v>1157</v>
      </c>
      <c r="Y338" s="11">
        <f t="shared" si="99"/>
        <v>4.3215211754537601E-3</v>
      </c>
      <c r="Z338" s="4" t="s">
        <v>5107</v>
      </c>
      <c r="AA338" s="2" cm="1">
        <f t="array" ref="AA338">SUM(_xlfn._xlws.FILTER($F$2:$F$2454,_xlfn.MAP($Z$2:$Z$2454,_xlfn.LAMBDA(_xlpm.x,_xlpm.x=$Z338))))</f>
        <v>293</v>
      </c>
      <c r="AB338" s="11">
        <f t="shared" si="100"/>
        <v>1.7064846416382253E-2</v>
      </c>
      <c r="AC338" s="11">
        <f t="shared" si="101"/>
        <v>-0.59646573859764007</v>
      </c>
      <c r="AG338" s="2"/>
      <c r="AL338" s="2"/>
      <c r="AM338" s="2"/>
    </row>
    <row r="339" spans="1:39">
      <c r="A339" s="1" t="str">
        <f t="shared" si="85"/>
        <v>~na~ : [nɛ]</v>
      </c>
      <c r="B339" s="1">
        <f>_xlfn.LET(_xlpm.d,$G339,_xlpm.k,_xlfn.CONCAT(LEFT(TRIM(B$1),1),"*"),COUNTIF(_xlpm.d,_xlpm.k))</f>
        <v>0</v>
      </c>
      <c r="C339" s="1">
        <f>_xlfn.LET(_xlpm.d,$G339,_xlpm.k,_xlfn.CONCAT(LEFT(TRIM(C$1),1),"*"),COUNTIF(_xlpm.d,_xlpm.k))</f>
        <v>0</v>
      </c>
      <c r="D339" s="1">
        <f>_xlfn.LET(_xlpm.d,$G339,_xlpm.k,_xlfn.CONCAT(LEFT(TRIM(D$1),1),"*"),COUNTIF(_xlpm.d,_xlpm.k))</f>
        <v>1</v>
      </c>
      <c r="E339" s="1">
        <f t="shared" si="86"/>
        <v>0.90308998699194343</v>
      </c>
      <c r="F339" s="7">
        <v>7</v>
      </c>
      <c r="G339" s="9" t="s">
        <v>1425</v>
      </c>
      <c r="H339" s="4" cm="1">
        <f t="array" ref="H339">F339/freq.sum.r6e</f>
        <v>5.5449936628643854E-4</v>
      </c>
      <c r="I339" s="1" t="str">
        <f t="shared" si="87"/>
        <v>nɛ</v>
      </c>
      <c r="J339" s="1" t="str">
        <f t="shared" si="88"/>
        <v>na</v>
      </c>
      <c r="K339" s="10">
        <f t="shared" si="89"/>
        <v>2</v>
      </c>
      <c r="L339" s="1">
        <f t="shared" si="90"/>
        <v>2</v>
      </c>
      <c r="M339" s="10">
        <f t="shared" si="91"/>
        <v>2</v>
      </c>
      <c r="N339" s="1" t="str">
        <f t="shared" si="92"/>
        <v>~na~</v>
      </c>
      <c r="O339" s="1" t="str">
        <f t="shared" si="93"/>
        <v>[nɛ]</v>
      </c>
      <c r="P339" s="3" cm="1">
        <f t="array" ref="P339">SUM(_xlfn._xlws.FILTER($H$2:$H$2454,_xlfn.MAP($N$2:$N$2454,_xlfn.LAMBDA(_xlpm.x,_xlpm.x=$N339))))</f>
        <v>5.9410646387832696E-3</v>
      </c>
      <c r="Q339" s="4">
        <f t="shared" si="94"/>
        <v>9.3333333333333338E-2</v>
      </c>
      <c r="R339" s="6" cm="1">
        <f t="array" ref="R339">SUM(_xlfn._xlws.FILTER($H$2:$H$2454,_xlfn.MAP($O$2:$O$2454,_xlfn.LAMBDA(_xlpm.x,_xlpm.x=$O339))))</f>
        <v>2.7724968314321924E-3</v>
      </c>
      <c r="S339" s="4">
        <f t="shared" si="95"/>
        <v>0.2</v>
      </c>
      <c r="T339" s="4">
        <f t="shared" si="96"/>
        <v>6.9200008148312259E-2</v>
      </c>
      <c r="U339" s="4">
        <f t="shared" si="97"/>
        <v>0.12727272727272729</v>
      </c>
      <c r="V339" s="4">
        <f t="shared" si="98"/>
        <v>-0.33099321904142442</v>
      </c>
      <c r="W339" s="4" t="s">
        <v>5120</v>
      </c>
      <c r="X339" s="2" cm="1">
        <f t="array" ref="X339">SUM(_xlfn._xlws.FILTER($F$2:$F$2454,_xlfn.MAP($W$2:$W$2454,_xlfn.LAMBDA(_xlpm.x,_xlpm.x=$W339))))</f>
        <v>1666</v>
      </c>
      <c r="Y339" s="11">
        <f t="shared" si="99"/>
        <v>4.2016806722689074E-3</v>
      </c>
      <c r="Z339" s="4" t="s">
        <v>5104</v>
      </c>
      <c r="AA339" s="2" cm="1">
        <f t="array" ref="AA339">SUM(_xlfn._xlws.FILTER($F$2:$F$2454,_xlfn.MAP($Z$2:$Z$2454,_xlfn.LAMBDA(_xlpm.x,_xlpm.x=$Z339))))</f>
        <v>883</v>
      </c>
      <c r="AB339" s="11">
        <f t="shared" si="100"/>
        <v>7.9275198187995465E-3</v>
      </c>
      <c r="AC339" s="11">
        <f t="shared" si="101"/>
        <v>-0.2757142934932002</v>
      </c>
      <c r="AG339" s="2"/>
      <c r="AL339" s="2"/>
      <c r="AM339" s="2"/>
    </row>
    <row r="340" spans="1:39">
      <c r="A340" s="1" t="str">
        <f t="shared" si="85"/>
        <v>~ho~ : [hoʊ]</v>
      </c>
      <c r="B340" s="1">
        <f>_xlfn.LET(_xlpm.d,$G340,_xlpm.k,_xlfn.CONCAT(LEFT(TRIM(B$1),1),"*"),COUNTIF(_xlpm.d,_xlpm.k))</f>
        <v>0</v>
      </c>
      <c r="C340" s="1">
        <f>_xlfn.LET(_xlpm.d,$G340,_xlpm.k,_xlfn.CONCAT(LEFT(TRIM(C$1),1),"*"),COUNTIF(_xlpm.d,_xlpm.k))</f>
        <v>0</v>
      </c>
      <c r="D340" s="1">
        <f>_xlfn.LET(_xlpm.d,$G340,_xlpm.k,_xlfn.CONCAT(LEFT(TRIM(D$1),1),"*"),COUNTIF(_xlpm.d,_xlpm.k))</f>
        <v>0</v>
      </c>
      <c r="E340" s="1">
        <f t="shared" si="86"/>
        <v>1.1760912590556811</v>
      </c>
      <c r="F340" s="7">
        <v>14</v>
      </c>
      <c r="G340" s="9" t="s">
        <v>493</v>
      </c>
      <c r="H340" s="4" cm="1">
        <f t="array" ref="H340">F340/freq.sum.r6e</f>
        <v>1.1089987325728771E-3</v>
      </c>
      <c r="I340" s="4" t="str">
        <f t="shared" si="87"/>
        <v>hoʊ</v>
      </c>
      <c r="J340" s="4" t="str">
        <f t="shared" si="88"/>
        <v>ho</v>
      </c>
      <c r="K340" s="10">
        <f t="shared" si="89"/>
        <v>3</v>
      </c>
      <c r="L340" s="1">
        <f t="shared" si="90"/>
        <v>2</v>
      </c>
      <c r="M340" s="10">
        <f t="shared" si="91"/>
        <v>3</v>
      </c>
      <c r="N340" s="1" t="str">
        <f t="shared" si="92"/>
        <v>~ho~</v>
      </c>
      <c r="O340" s="1" t="str">
        <f t="shared" si="93"/>
        <v>[hoʊ]</v>
      </c>
      <c r="P340" s="3" cm="1">
        <f t="array" ref="P340">SUM(_xlfn._xlws.FILTER($H$2:$H$2454,_xlfn.MAP($N$2:$N$2454,_xlfn.LAMBDA(_xlpm.x,_xlpm.x=$N340))))</f>
        <v>2.6932826362484155E-3</v>
      </c>
      <c r="Q340" s="4">
        <f t="shared" si="94"/>
        <v>0.41176470588235298</v>
      </c>
      <c r="R340" s="6" cm="1">
        <f t="array" ref="R340">SUM(_xlfn._xlws.FILTER($H$2:$H$2454,_xlfn.MAP($O$2:$O$2454,_xlfn.LAMBDA(_xlpm.x,_xlpm.x=$O340))))</f>
        <v>1.2674271229404308E-3</v>
      </c>
      <c r="S340" s="4">
        <f t="shared" si="95"/>
        <v>0.87500000000000011</v>
      </c>
      <c r="T340" s="4">
        <f t="shared" si="96"/>
        <v>0.46034940696735399</v>
      </c>
      <c r="U340" s="4">
        <f t="shared" si="97"/>
        <v>0.56000000000000005</v>
      </c>
      <c r="V340" s="4">
        <f t="shared" si="98"/>
        <v>-0.32735893438633035</v>
      </c>
      <c r="W340" s="4" t="s">
        <v>5119</v>
      </c>
      <c r="X340" s="2" cm="1">
        <f t="array" ref="X340">SUM(_xlfn._xlws.FILTER($F$2:$F$2454,_xlfn.MAP($W$2:$W$2454,_xlfn.LAMBDA(_xlpm.x,_xlpm.x=$W340))))</f>
        <v>1157</v>
      </c>
      <c r="Y340" s="11">
        <f t="shared" si="99"/>
        <v>1.2100259291270527E-2</v>
      </c>
      <c r="Z340" s="4" t="s">
        <v>5109</v>
      </c>
      <c r="AA340" s="2" cm="1">
        <f t="array" ref="AA340">SUM(_xlfn._xlws.FILTER($F$2:$F$2454,_xlfn.MAP($Z$2:$Z$2454,_xlfn.LAMBDA(_xlpm.x,_xlpm.x=$Z340))))</f>
        <v>257</v>
      </c>
      <c r="AB340" s="11">
        <f t="shared" si="100"/>
        <v>5.4474708171206226E-2</v>
      </c>
      <c r="AC340" s="11">
        <f t="shared" si="101"/>
        <v>-0.65340023562045502</v>
      </c>
      <c r="AG340" s="2"/>
      <c r="AL340" s="2"/>
      <c r="AM340" s="2"/>
    </row>
    <row r="341" spans="1:39">
      <c r="A341" s="1" t="str">
        <f t="shared" si="85"/>
        <v>~ma~ : [mæ]</v>
      </c>
      <c r="B341" s="1">
        <f>_xlfn.LET(_xlpm.d,$G341,_xlpm.k,_xlfn.CONCAT(LEFT(TRIM(B$1),1),"*"),COUNTIF(_xlpm.d,_xlpm.k))</f>
        <v>0</v>
      </c>
      <c r="C341" s="1">
        <f>_xlfn.LET(_xlpm.d,$G341,_xlpm.k,_xlfn.CONCAT(LEFT(TRIM(C$1),1),"*"),COUNTIF(_xlpm.d,_xlpm.k))</f>
        <v>1</v>
      </c>
      <c r="D341" s="1">
        <f>_xlfn.LET(_xlpm.d,$G341,_xlpm.k,_xlfn.CONCAT(LEFT(TRIM(D$1),1),"*"),COUNTIF(_xlpm.d,_xlpm.k))</f>
        <v>0</v>
      </c>
      <c r="E341" s="1">
        <f t="shared" si="86"/>
        <v>1.6020599913279623</v>
      </c>
      <c r="F341" s="7">
        <v>39</v>
      </c>
      <c r="G341" s="9" t="s">
        <v>166</v>
      </c>
      <c r="H341" s="4" cm="1">
        <f t="array" ref="H341">F341/freq.sum.r6e</f>
        <v>3.0893536121673003E-3</v>
      </c>
      <c r="I341" s="1" t="str">
        <f t="shared" si="87"/>
        <v>mæ</v>
      </c>
      <c r="J341" s="1" t="str">
        <f t="shared" si="88"/>
        <v>ma</v>
      </c>
      <c r="K341" s="10">
        <f t="shared" si="89"/>
        <v>2</v>
      </c>
      <c r="L341" s="1">
        <f t="shared" si="90"/>
        <v>2</v>
      </c>
      <c r="M341" s="10">
        <f t="shared" si="91"/>
        <v>2</v>
      </c>
      <c r="N341" s="1" t="str">
        <f t="shared" si="92"/>
        <v>~ma~</v>
      </c>
      <c r="O341" s="1" t="str">
        <f t="shared" si="93"/>
        <v>[mæ]</v>
      </c>
      <c r="P341" s="3" cm="1">
        <f t="array" ref="P341">SUM(_xlfn._xlws.FILTER($H$2:$H$2454,_xlfn.MAP($N$2:$N$2454,_xlfn.LAMBDA(_xlpm.x,_xlpm.x=$N341))))</f>
        <v>6.891634980988594E-3</v>
      </c>
      <c r="Q341" s="4">
        <f t="shared" si="94"/>
        <v>0.44827586206896547</v>
      </c>
      <c r="R341" s="6" cm="1">
        <f t="array" ref="R341">SUM(_xlfn._xlws.FILTER($H$2:$H$2454,_xlfn.MAP($O$2:$O$2454,_xlfn.LAMBDA(_xlpm.x,_xlpm.x=$O341))))</f>
        <v>3.2477820025348541E-3</v>
      </c>
      <c r="S341" s="4">
        <f t="shared" si="95"/>
        <v>0.95121951219512202</v>
      </c>
      <c r="T341" s="4">
        <f t="shared" si="96"/>
        <v>0.58776426179602737</v>
      </c>
      <c r="U341" s="4">
        <f t="shared" si="97"/>
        <v>0.609375</v>
      </c>
      <c r="V341" s="4">
        <f t="shared" si="98"/>
        <v>-0.32673539589888312</v>
      </c>
      <c r="W341" s="4" t="s">
        <v>5120</v>
      </c>
      <c r="X341" s="2" cm="1">
        <f t="array" ref="X341">SUM(_xlfn._xlws.FILTER($F$2:$F$2454,_xlfn.MAP($W$2:$W$2454,_xlfn.LAMBDA(_xlpm.x,_xlpm.x=$W341))))</f>
        <v>1666</v>
      </c>
      <c r="Y341" s="11">
        <f t="shared" si="99"/>
        <v>2.34093637454982E-2</v>
      </c>
      <c r="Z341" s="4" t="s">
        <v>5103</v>
      </c>
      <c r="AA341" s="2" cm="1">
        <f t="array" ref="AA341">SUM(_xlfn._xlws.FILTER($F$2:$F$2454,_xlfn.MAP($Z$2:$Z$2454,_xlfn.LAMBDA(_xlpm.x,_xlpm.x=$Z341))))</f>
        <v>514</v>
      </c>
      <c r="AB341" s="11">
        <f t="shared" si="100"/>
        <v>7.5875486381322951E-2</v>
      </c>
      <c r="AC341" s="11">
        <f t="shared" si="101"/>
        <v>-0.51071187807549301</v>
      </c>
      <c r="AG341" s="2"/>
      <c r="AL341" s="2"/>
      <c r="AM341" s="2"/>
    </row>
    <row r="342" spans="1:39">
      <c r="A342" s="1" t="str">
        <f t="shared" si="85"/>
        <v>~nu~ : [nʌ]</v>
      </c>
      <c r="B342" s="1">
        <f>_xlfn.LET(_xlpm.d,$G342,_xlpm.k,_xlfn.CONCAT(LEFT(TRIM(B$1),1),"*"),COUNTIF(_xlpm.d,_xlpm.k))</f>
        <v>0</v>
      </c>
      <c r="C342" s="1">
        <f>_xlfn.LET(_xlpm.d,$G342,_xlpm.k,_xlfn.CONCAT(LEFT(TRIM(C$1),1),"*"),COUNTIF(_xlpm.d,_xlpm.k))</f>
        <v>0</v>
      </c>
      <c r="D342" s="1">
        <f>_xlfn.LET(_xlpm.d,$G342,_xlpm.k,_xlfn.CONCAT(LEFT(TRIM(D$1),1),"*"),COUNTIF(_xlpm.d,_xlpm.k))</f>
        <v>1</v>
      </c>
      <c r="E342" s="1">
        <f t="shared" si="86"/>
        <v>0.77815125038364352</v>
      </c>
      <c r="F342" s="7">
        <v>5</v>
      </c>
      <c r="G342" s="9" t="s">
        <v>965</v>
      </c>
      <c r="H342" s="4" cm="1">
        <f t="array" ref="H342">F342/freq.sum.r6e</f>
        <v>3.9607097591888465E-4</v>
      </c>
      <c r="I342" s="4" t="str">
        <f t="shared" si="87"/>
        <v>nʌ</v>
      </c>
      <c r="J342" s="4" t="str">
        <f t="shared" si="88"/>
        <v>nu</v>
      </c>
      <c r="K342" s="10">
        <f t="shared" si="89"/>
        <v>2</v>
      </c>
      <c r="L342" s="1">
        <f t="shared" si="90"/>
        <v>2</v>
      </c>
      <c r="M342" s="10">
        <f t="shared" si="91"/>
        <v>2</v>
      </c>
      <c r="N342" s="1" t="str">
        <f t="shared" si="92"/>
        <v>~nu~</v>
      </c>
      <c r="O342" s="1" t="str">
        <f t="shared" si="93"/>
        <v>[nʌ]</v>
      </c>
      <c r="P342" s="3" cm="1">
        <f t="array" ref="P342">SUM(_xlfn._xlws.FILTER($H$2:$H$2454,_xlfn.MAP($N$2:$N$2454,_xlfn.LAMBDA(_xlpm.x,_xlpm.x=$N342))))</f>
        <v>1.5050697084917615E-3</v>
      </c>
      <c r="Q342" s="4">
        <f t="shared" si="94"/>
        <v>0.26315789473684215</v>
      </c>
      <c r="R342" s="6" cm="1">
        <f t="array" ref="R342">SUM(_xlfn._xlws.FILTER($H$2:$H$2454,_xlfn.MAP($O$2:$O$2454,_xlfn.LAMBDA(_xlpm.x,_xlpm.x=$O342))))</f>
        <v>7.1292775665399231E-4</v>
      </c>
      <c r="S342" s="4">
        <f t="shared" si="95"/>
        <v>0.55555555555555558</v>
      </c>
      <c r="T342" s="4">
        <f t="shared" si="96"/>
        <v>0.16731919109207843</v>
      </c>
      <c r="U342" s="4">
        <f t="shared" si="97"/>
        <v>0.35714285714285715</v>
      </c>
      <c r="V342" s="4">
        <f t="shared" si="98"/>
        <v>-0.32451109151350405</v>
      </c>
      <c r="W342" s="4" t="s">
        <v>5111</v>
      </c>
      <c r="X342" s="2" cm="1">
        <f t="array" ref="X342">SUM(_xlfn._xlws.FILTER($F$2:$F$2454,_xlfn.MAP($W$2:$W$2454,_xlfn.LAMBDA(_xlpm.x,_xlpm.x=$W342))))</f>
        <v>566</v>
      </c>
      <c r="Y342" s="11">
        <f t="shared" si="99"/>
        <v>8.8339222614840993E-3</v>
      </c>
      <c r="Z342" s="4" t="s">
        <v>5113</v>
      </c>
      <c r="AA342" s="2" cm="1">
        <f t="array" ref="AA342">SUM(_xlfn._xlws.FILTER($F$2:$F$2454,_xlfn.MAP($Z$2:$Z$2454,_xlfn.LAMBDA(_xlpm.x,_xlpm.x=$Z342))))</f>
        <v>309</v>
      </c>
      <c r="AB342" s="11">
        <f t="shared" si="100"/>
        <v>1.6181229773462782E-2</v>
      </c>
      <c r="AC342" s="11">
        <f t="shared" si="101"/>
        <v>-0.26285795176343668</v>
      </c>
      <c r="AG342" s="2"/>
      <c r="AL342" s="2"/>
      <c r="AM342" s="2"/>
    </row>
    <row r="343" spans="1:39">
      <c r="A343" s="1" t="str">
        <f t="shared" si="85"/>
        <v>~se~ : [sɛ]</v>
      </c>
      <c r="B343" s="1">
        <f>_xlfn.LET(_xlpm.d,$G343,_xlpm.k,_xlfn.CONCAT(LEFT(TRIM(B$1),1),"*"),COUNTIF(_xlpm.d,_xlpm.k))</f>
        <v>0</v>
      </c>
      <c r="C343" s="1">
        <f>_xlfn.LET(_xlpm.d,$G343,_xlpm.k,_xlfn.CONCAT(LEFT(TRIM(C$1),1),"*"),COUNTIF(_xlpm.d,_xlpm.k))</f>
        <v>0</v>
      </c>
      <c r="D343" s="1">
        <f>_xlfn.LET(_xlpm.d,$G343,_xlpm.k,_xlfn.CONCAT(LEFT(TRIM(D$1),1),"*"),COUNTIF(_xlpm.d,_xlpm.k))</f>
        <v>0</v>
      </c>
      <c r="E343" s="1">
        <f t="shared" si="86"/>
        <v>1.556302500767287</v>
      </c>
      <c r="F343" s="7">
        <v>35</v>
      </c>
      <c r="G343" s="9" t="s">
        <v>596</v>
      </c>
      <c r="H343" s="4" cm="1">
        <f t="array" ref="H343">F343/freq.sum.r6e</f>
        <v>2.7724968314321928E-3</v>
      </c>
      <c r="I343" s="1" t="str">
        <f t="shared" si="87"/>
        <v>sɛ</v>
      </c>
      <c r="J343" s="1" t="str">
        <f t="shared" si="88"/>
        <v>se</v>
      </c>
      <c r="K343" s="10">
        <f t="shared" si="89"/>
        <v>2</v>
      </c>
      <c r="L343" s="1">
        <f t="shared" si="90"/>
        <v>2</v>
      </c>
      <c r="M343" s="10">
        <f t="shared" si="91"/>
        <v>2</v>
      </c>
      <c r="N343" s="1" t="str">
        <f t="shared" si="92"/>
        <v>~se~</v>
      </c>
      <c r="O343" s="1" t="str">
        <f t="shared" si="93"/>
        <v>[sɛ]</v>
      </c>
      <c r="P343" s="3" cm="1">
        <f t="array" ref="P343">SUM(_xlfn._xlws.FILTER($H$2:$H$2454,_xlfn.MAP($N$2:$N$2454,_xlfn.LAMBDA(_xlpm.x,_xlpm.x=$N343))))</f>
        <v>1.0614702154626111E-2</v>
      </c>
      <c r="Q343" s="4">
        <f t="shared" si="94"/>
        <v>0.26119402985074625</v>
      </c>
      <c r="R343" s="6" cm="1">
        <f t="array" ref="R343">SUM(_xlfn._xlws.FILTER($H$2:$H$2454,_xlfn.MAP($O$2:$O$2454,_xlfn.LAMBDA(_xlpm.x,_xlpm.x=$O343))))</f>
        <v>5.0697084917617243E-3</v>
      </c>
      <c r="S343" s="4">
        <f t="shared" si="95"/>
        <v>0.546875</v>
      </c>
      <c r="T343" s="4">
        <f t="shared" si="96"/>
        <v>0.33125819650552896</v>
      </c>
      <c r="U343" s="4">
        <f t="shared" si="97"/>
        <v>0.35353535353535348</v>
      </c>
      <c r="V343" s="4">
        <f t="shared" si="98"/>
        <v>-0.32092482438092051</v>
      </c>
      <c r="W343" s="4" t="s">
        <v>5121</v>
      </c>
      <c r="X343" s="2" cm="1">
        <f t="array" ref="X343">SUM(_xlfn._xlws.FILTER($F$2:$F$2454,_xlfn.MAP($W$2:$W$2454,_xlfn.LAMBDA(_xlpm.x,_xlpm.x=$W343))))</f>
        <v>2896</v>
      </c>
      <c r="Y343" s="11">
        <f t="shared" si="99"/>
        <v>1.2085635359116022E-2</v>
      </c>
      <c r="Z343" s="4" t="s">
        <v>5104</v>
      </c>
      <c r="AA343" s="2" cm="1">
        <f t="array" ref="AA343">SUM(_xlfn._xlws.FILTER($F$2:$F$2454,_xlfn.MAP($Z$2:$Z$2454,_xlfn.LAMBDA(_xlpm.x,_xlpm.x=$Z343))))</f>
        <v>883</v>
      </c>
      <c r="AB343" s="11">
        <f t="shared" si="100"/>
        <v>3.9637599093997736E-2</v>
      </c>
      <c r="AC343" s="11">
        <f t="shared" si="101"/>
        <v>-0.51583785394754067</v>
      </c>
      <c r="AG343" s="2"/>
      <c r="AL343" s="2"/>
      <c r="AM343" s="2"/>
    </row>
    <row r="344" spans="1:39">
      <c r="A344" s="1" t="str">
        <f t="shared" si="85"/>
        <v>~bi~ : [bɜ]</v>
      </c>
      <c r="B344" s="1">
        <f>_xlfn.LET(_xlpm.d,$G344,_xlpm.k,_xlfn.CONCAT(LEFT(TRIM(B$1),1),"*"),COUNTIF(_xlpm.d,_xlpm.k))</f>
        <v>0</v>
      </c>
      <c r="C344" s="1">
        <f>_xlfn.LET(_xlpm.d,$G344,_xlpm.k,_xlfn.CONCAT(LEFT(TRIM(C$1),1),"*"),COUNTIF(_xlpm.d,_xlpm.k))</f>
        <v>0</v>
      </c>
      <c r="D344" s="1">
        <f>_xlfn.LET(_xlpm.d,$G344,_xlpm.k,_xlfn.CONCAT(LEFT(TRIM(D$1),1),"*"),COUNTIF(_xlpm.d,_xlpm.k))</f>
        <v>0</v>
      </c>
      <c r="E344" s="1">
        <f t="shared" si="86"/>
        <v>0.69897000433601875</v>
      </c>
      <c r="F344" s="7">
        <v>4</v>
      </c>
      <c r="G344" s="9" t="s">
        <v>1263</v>
      </c>
      <c r="H344" s="4" cm="1">
        <f t="array" ref="H344">F344/freq.sum.r6e</f>
        <v>3.1685678073510771E-4</v>
      </c>
      <c r="I344" s="4" t="str">
        <f t="shared" si="87"/>
        <v>bɜ</v>
      </c>
      <c r="J344" s="4" t="str">
        <f t="shared" si="88"/>
        <v>bi</v>
      </c>
      <c r="K344" s="10">
        <f t="shared" si="89"/>
        <v>2</v>
      </c>
      <c r="L344" s="1">
        <f t="shared" si="90"/>
        <v>2</v>
      </c>
      <c r="M344" s="10">
        <f t="shared" si="91"/>
        <v>2</v>
      </c>
      <c r="N344" s="1" t="str">
        <f t="shared" si="92"/>
        <v>~bi~</v>
      </c>
      <c r="O344" s="1" t="str">
        <f t="shared" si="93"/>
        <v>[bɜ]</v>
      </c>
      <c r="P344" s="3" cm="1">
        <f t="array" ref="P344">SUM(_xlfn._xlws.FILTER($H$2:$H$2454,_xlfn.MAP($N$2:$N$2454,_xlfn.LAMBDA(_xlpm.x,_xlpm.x=$N344))))</f>
        <v>2.1387832699619773E-3</v>
      </c>
      <c r="Q344" s="4">
        <f t="shared" si="94"/>
        <v>0.14814814814814814</v>
      </c>
      <c r="R344" s="6" cm="1">
        <f t="array" ref="R344">SUM(_xlfn._xlws.FILTER($H$2:$H$2454,_xlfn.MAP($O$2:$O$2454,_xlfn.LAMBDA(_xlpm.x,_xlpm.x=$O344))))</f>
        <v>1.0297845373891E-3</v>
      </c>
      <c r="S344" s="4">
        <f t="shared" si="95"/>
        <v>0.30769230769230771</v>
      </c>
      <c r="T344" s="4">
        <f t="shared" si="96"/>
        <v>8.4164374949809884E-2</v>
      </c>
      <c r="U344" s="4">
        <f t="shared" si="97"/>
        <v>0.2</v>
      </c>
      <c r="V344" s="4">
        <f t="shared" si="98"/>
        <v>-0.31742041185215059</v>
      </c>
      <c r="W344" s="4" t="s">
        <v>5110</v>
      </c>
      <c r="X344" s="2" cm="1">
        <f t="array" ref="X344">SUM(_xlfn._xlws.FILTER($F$2:$F$2454,_xlfn.MAP($W$2:$W$2454,_xlfn.LAMBDA(_xlpm.x,_xlpm.x=$W344))))</f>
        <v>1594</v>
      </c>
      <c r="Y344" s="11">
        <f t="shared" si="99"/>
        <v>2.509410288582183E-3</v>
      </c>
      <c r="Z344" s="4" t="s">
        <v>5112</v>
      </c>
      <c r="AA344" s="2" cm="1">
        <f t="array" ref="AA344">SUM(_xlfn._xlws.FILTER($F$2:$F$2454,_xlfn.MAP($Z$2:$Z$2454,_xlfn.LAMBDA(_xlpm.x,_xlpm.x=$Z344))))</f>
        <v>192</v>
      </c>
      <c r="AB344" s="11">
        <f t="shared" si="100"/>
        <v>2.0833333333333332E-2</v>
      </c>
      <c r="AC344" s="11">
        <f t="shared" si="101"/>
        <v>-0.91918708835654395</v>
      </c>
      <c r="AG344" s="2"/>
      <c r="AL344" s="2"/>
      <c r="AM344" s="2"/>
    </row>
    <row r="345" spans="1:39">
      <c r="A345" s="1" t="str">
        <f t="shared" si="85"/>
        <v>~bi~ : [bi]</v>
      </c>
      <c r="B345" s="1">
        <f>_xlfn.LET(_xlpm.d,$G345,_xlpm.k,_xlfn.CONCAT(LEFT(TRIM(B$1),1),"*"),COUNTIF(_xlpm.d,_xlpm.k))</f>
        <v>0</v>
      </c>
      <c r="C345" s="1">
        <f>_xlfn.LET(_xlpm.d,$G345,_xlpm.k,_xlfn.CONCAT(LEFT(TRIM(C$1),1),"*"),COUNTIF(_xlpm.d,_xlpm.k))</f>
        <v>0</v>
      </c>
      <c r="D345" s="1">
        <f>_xlfn.LET(_xlpm.d,$G345,_xlpm.k,_xlfn.CONCAT(LEFT(TRIM(D$1),1),"*"),COUNTIF(_xlpm.d,_xlpm.k))</f>
        <v>0</v>
      </c>
      <c r="E345" s="1">
        <f t="shared" si="86"/>
        <v>0.30102999566398114</v>
      </c>
      <c r="F345" s="7">
        <v>1</v>
      </c>
      <c r="G345" s="9" t="s">
        <v>1924</v>
      </c>
      <c r="H345" s="4" cm="1">
        <f t="array" ref="H345">F345/freq.sum.r6e</f>
        <v>7.9214195183776928E-5</v>
      </c>
      <c r="I345" s="4" t="str">
        <f t="shared" si="87"/>
        <v>bi</v>
      </c>
      <c r="J345" s="4" t="str">
        <f t="shared" si="88"/>
        <v>bi</v>
      </c>
      <c r="K345" s="10">
        <f t="shared" si="89"/>
        <v>2</v>
      </c>
      <c r="L345" s="1">
        <f t="shared" si="90"/>
        <v>2</v>
      </c>
      <c r="M345" s="10">
        <f t="shared" si="91"/>
        <v>2</v>
      </c>
      <c r="N345" s="1" t="str">
        <f t="shared" si="92"/>
        <v>~bi~</v>
      </c>
      <c r="O345" s="1" t="str">
        <f t="shared" si="93"/>
        <v>[bi]</v>
      </c>
      <c r="P345" s="3" cm="1">
        <f t="array" ref="P345">SUM(_xlfn._xlws.FILTER($H$2:$H$2454,_xlfn.MAP($N$2:$N$2454,_xlfn.LAMBDA(_xlpm.x,_xlpm.x=$N345))))</f>
        <v>2.1387832699619773E-3</v>
      </c>
      <c r="Q345" s="4">
        <f t="shared" si="94"/>
        <v>3.7037037037037035E-2</v>
      </c>
      <c r="R345" s="6" cm="1">
        <f t="array" ref="R345">SUM(_xlfn._xlws.FILTER($H$2:$H$2454,_xlfn.MAP($O$2:$O$2454,_xlfn.LAMBDA(_xlpm.x,_xlpm.x=$O345))))</f>
        <v>1.0297845373891E-3</v>
      </c>
      <c r="S345" s="4">
        <f t="shared" si="95"/>
        <v>7.6923076923076927E-2</v>
      </c>
      <c r="T345" s="4">
        <f t="shared" si="96"/>
        <v>9.0619058289456555E-3</v>
      </c>
      <c r="U345" s="4">
        <f t="shared" si="97"/>
        <v>0.05</v>
      </c>
      <c r="V345" s="4">
        <f t="shared" si="98"/>
        <v>-0.31742041185215059</v>
      </c>
      <c r="W345" s="4" t="s">
        <v>5110</v>
      </c>
      <c r="X345" s="2" cm="1">
        <f t="array" ref="X345">SUM(_xlfn._xlws.FILTER($F$2:$F$2454,_xlfn.MAP($W$2:$W$2454,_xlfn.LAMBDA(_xlpm.x,_xlpm.x=$W345))))</f>
        <v>1594</v>
      </c>
      <c r="Y345" s="11">
        <f t="shared" si="99"/>
        <v>6.2735257214554575E-4</v>
      </c>
      <c r="Z345" s="4" t="s">
        <v>5110</v>
      </c>
      <c r="AA345" s="2" cm="1">
        <f t="array" ref="AA345">SUM(_xlfn._xlws.FILTER($F$2:$F$2454,_xlfn.MAP($Z$2:$Z$2454,_xlfn.LAMBDA(_xlpm.x,_xlpm.x=$Z345))))</f>
        <v>354</v>
      </c>
      <c r="AB345" s="11">
        <f t="shared" si="100"/>
        <v>2.8248587570621469E-3</v>
      </c>
      <c r="AC345" s="11">
        <f t="shared" si="101"/>
        <v>-0.65348505503430576</v>
      </c>
      <c r="AG345" s="2"/>
      <c r="AL345" s="2"/>
      <c r="AM345" s="2"/>
    </row>
    <row r="346" spans="1:39">
      <c r="A346" s="1" t="str">
        <f t="shared" si="85"/>
        <v>~ba~ : [bɛ]</v>
      </c>
      <c r="B346" s="1">
        <f>_xlfn.LET(_xlpm.d,$G346,_xlpm.k,_xlfn.CONCAT(LEFT(TRIM(B$1),1),"*"),COUNTIF(_xlpm.d,_xlpm.k))</f>
        <v>0</v>
      </c>
      <c r="C346" s="1">
        <f>_xlfn.LET(_xlpm.d,$G346,_xlpm.k,_xlfn.CONCAT(LEFT(TRIM(C$1),1),"*"),COUNTIF(_xlpm.d,_xlpm.k))</f>
        <v>0</v>
      </c>
      <c r="D346" s="1">
        <f>_xlfn.LET(_xlpm.d,$G346,_xlpm.k,_xlfn.CONCAT(LEFT(TRIM(D$1),1),"*"),COUNTIF(_xlpm.d,_xlpm.k))</f>
        <v>0</v>
      </c>
      <c r="E346" s="1">
        <f t="shared" si="86"/>
        <v>0.30102999566398114</v>
      </c>
      <c r="F346" s="7">
        <v>1</v>
      </c>
      <c r="G346" s="9" t="s">
        <v>1844</v>
      </c>
      <c r="H346" s="4" cm="1">
        <f t="array" ref="H346">F346/freq.sum.r6e</f>
        <v>7.9214195183776928E-5</v>
      </c>
      <c r="I346" s="1" t="str">
        <f t="shared" si="87"/>
        <v>bɛ</v>
      </c>
      <c r="J346" s="1" t="str">
        <f t="shared" si="88"/>
        <v>ba</v>
      </c>
      <c r="K346" s="10">
        <f t="shared" si="89"/>
        <v>2</v>
      </c>
      <c r="L346" s="1">
        <f t="shared" si="90"/>
        <v>2</v>
      </c>
      <c r="M346" s="10">
        <f t="shared" si="91"/>
        <v>2</v>
      </c>
      <c r="N346" s="1" t="str">
        <f t="shared" si="92"/>
        <v>~ba~</v>
      </c>
      <c r="O346" s="1" t="str">
        <f t="shared" si="93"/>
        <v>[bɛ]</v>
      </c>
      <c r="P346" s="3" cm="1">
        <f t="array" ref="P346">SUM(_xlfn._xlws.FILTER($H$2:$H$2454,_xlfn.MAP($N$2:$N$2454,_xlfn.LAMBDA(_xlpm.x,_xlpm.x=$N346))))</f>
        <v>4.2775665399239554E-3</v>
      </c>
      <c r="Q346" s="4">
        <f t="shared" si="94"/>
        <v>1.8518518518518514E-2</v>
      </c>
      <c r="R346" s="6" cm="1">
        <f t="array" ref="R346">SUM(_xlfn._xlws.FILTER($H$2:$H$2454,_xlfn.MAP($O$2:$O$2454,_xlfn.LAMBDA(_xlpm.x,_xlpm.x=$O346))))</f>
        <v>2.0595690747781999E-3</v>
      </c>
      <c r="S346" s="4">
        <f t="shared" si="95"/>
        <v>3.8461538461538464E-2</v>
      </c>
      <c r="T346" s="4">
        <f t="shared" si="96"/>
        <v>4.530952914472826E-3</v>
      </c>
      <c r="U346" s="4">
        <f t="shared" si="97"/>
        <v>2.4999999999999994E-2</v>
      </c>
      <c r="V346" s="4">
        <f t="shared" si="98"/>
        <v>-0.31742041185215064</v>
      </c>
      <c r="W346" s="4" t="s">
        <v>5120</v>
      </c>
      <c r="X346" s="2" cm="1">
        <f t="array" ref="X346">SUM(_xlfn._xlws.FILTER($F$2:$F$2454,_xlfn.MAP($W$2:$W$2454,_xlfn.LAMBDA(_xlpm.x,_xlpm.x=$W346))))</f>
        <v>1666</v>
      </c>
      <c r="Y346" s="11">
        <f t="shared" si="99"/>
        <v>6.0024009603841532E-4</v>
      </c>
      <c r="Z346" s="4" t="s">
        <v>5104</v>
      </c>
      <c r="AA346" s="2" cm="1">
        <f t="array" ref="AA346">SUM(_xlfn._xlws.FILTER($F$2:$F$2454,_xlfn.MAP($Z$2:$Z$2454,_xlfn.LAMBDA(_xlpm.x,_xlpm.x=$Z346))))</f>
        <v>883</v>
      </c>
      <c r="AB346" s="11">
        <f t="shared" si="100"/>
        <v>1.1325028312570782E-3</v>
      </c>
      <c r="AC346" s="11">
        <f t="shared" si="101"/>
        <v>-0.27571429349320026</v>
      </c>
      <c r="AG346" s="2"/>
      <c r="AL346" s="2"/>
      <c r="AM346" s="2"/>
    </row>
    <row r="347" spans="1:39">
      <c r="A347" s="1" t="str">
        <f t="shared" si="85"/>
        <v>~ve~ : [və]</v>
      </c>
      <c r="B347" s="1">
        <f>_xlfn.LET(_xlpm.d,$G347,_xlpm.k,_xlfn.CONCAT(LEFT(TRIM(B$1),1),"*"),COUNTIF(_xlpm.d,_xlpm.k))</f>
        <v>0</v>
      </c>
      <c r="C347" s="1">
        <f>_xlfn.LET(_xlpm.d,$G347,_xlpm.k,_xlfn.CONCAT(LEFT(TRIM(C$1),1),"*"),COUNTIF(_xlpm.d,_xlpm.k))</f>
        <v>0</v>
      </c>
      <c r="D347" s="1">
        <f>_xlfn.LET(_xlpm.d,$G347,_xlpm.k,_xlfn.CONCAT(LEFT(TRIM(D$1),1),"*"),COUNTIF(_xlpm.d,_xlpm.k))</f>
        <v>0</v>
      </c>
      <c r="E347" s="1">
        <f t="shared" si="86"/>
        <v>1.6901960800285134</v>
      </c>
      <c r="F347" s="7">
        <v>48</v>
      </c>
      <c r="G347" s="9" t="s">
        <v>438</v>
      </c>
      <c r="H347" s="4" cm="1">
        <f t="array" ref="H347">F347/freq.sum.r6e</f>
        <v>3.8022813688212928E-3</v>
      </c>
      <c r="I347" s="1" t="str">
        <f t="shared" si="87"/>
        <v>və</v>
      </c>
      <c r="J347" s="1" t="str">
        <f t="shared" si="88"/>
        <v>ve</v>
      </c>
      <c r="K347" s="10">
        <f t="shared" si="89"/>
        <v>2</v>
      </c>
      <c r="L347" s="1">
        <f t="shared" si="90"/>
        <v>2</v>
      </c>
      <c r="M347" s="10">
        <f t="shared" si="91"/>
        <v>2</v>
      </c>
      <c r="N347" s="1" t="str">
        <f t="shared" si="92"/>
        <v>~ve~</v>
      </c>
      <c r="O347" s="1" t="str">
        <f t="shared" si="93"/>
        <v>[və]</v>
      </c>
      <c r="P347" s="3" cm="1">
        <f t="array" ref="P347">SUM(_xlfn._xlws.FILTER($H$2:$H$2454,_xlfn.MAP($N$2:$N$2454,_xlfn.LAMBDA(_xlpm.x,_xlpm.x=$N347))))</f>
        <v>1.1486058301647655E-2</v>
      </c>
      <c r="Q347" s="4">
        <f t="shared" si="94"/>
        <v>0.33103448275862069</v>
      </c>
      <c r="R347" s="6" cm="1">
        <f t="array" ref="R347">SUM(_xlfn._xlws.FILTER($H$2:$H$2454,_xlfn.MAP($O$2:$O$2454,_xlfn.LAMBDA(_xlpm.x,_xlpm.x=$O347))))</f>
        <v>5.5449936628643856E-3</v>
      </c>
      <c r="S347" s="4">
        <f t="shared" si="95"/>
        <v>0.68571428571428572</v>
      </c>
      <c r="T347" s="4">
        <f t="shared" si="96"/>
        <v>0.45436998129913581</v>
      </c>
      <c r="U347" s="4">
        <f t="shared" si="97"/>
        <v>0.44651162790697674</v>
      </c>
      <c r="V347" s="4">
        <f t="shared" si="98"/>
        <v>-0.31626996222071807</v>
      </c>
      <c r="W347" s="4" t="s">
        <v>5121</v>
      </c>
      <c r="X347" s="2" cm="1">
        <f t="array" ref="X347">SUM(_xlfn._xlws.FILTER($F$2:$F$2454,_xlfn.MAP($W$2:$W$2454,_xlfn.LAMBDA(_xlpm.x,_xlpm.x=$W347))))</f>
        <v>2896</v>
      </c>
      <c r="Y347" s="11">
        <f t="shared" si="99"/>
        <v>1.6574585635359115E-2</v>
      </c>
      <c r="Z347" s="4" t="s">
        <v>5101</v>
      </c>
      <c r="AA347" s="2" cm="1">
        <f t="array" ref="AA347">SUM(_xlfn._xlws.FILTER($F$2:$F$2454,_xlfn.MAP($Z$2:$Z$2454,_xlfn.LAMBDA(_xlpm.x,_xlpm.x=$Z347))))</f>
        <v>2255</v>
      </c>
      <c r="AB347" s="11">
        <f t="shared" si="100"/>
        <v>2.1286031042128603E-2</v>
      </c>
      <c r="AC347" s="11">
        <f t="shared" si="101"/>
        <v>-0.10865201131112999</v>
      </c>
      <c r="AG347" s="2"/>
      <c r="AL347" s="2"/>
      <c r="AM347" s="2"/>
    </row>
    <row r="348" spans="1:39">
      <c r="A348" s="1" t="str">
        <f t="shared" si="85"/>
        <v>~gi~ : [ɡɪ]</v>
      </c>
      <c r="B348" s="1">
        <f>_xlfn.LET(_xlpm.d,$G348,_xlpm.k,_xlfn.CONCAT(LEFT(TRIM(B$1),1),"*"),COUNTIF(_xlpm.d,_xlpm.k))</f>
        <v>0</v>
      </c>
      <c r="C348" s="1">
        <f>_xlfn.LET(_xlpm.d,$G348,_xlpm.k,_xlfn.CONCAT(LEFT(TRIM(C$1),1),"*"),COUNTIF(_xlpm.d,_xlpm.k))</f>
        <v>0</v>
      </c>
      <c r="D348" s="1">
        <f>_xlfn.LET(_xlpm.d,$G348,_xlpm.k,_xlfn.CONCAT(LEFT(TRIM(D$1),1),"*"),COUNTIF(_xlpm.d,_xlpm.k))</f>
        <v>0</v>
      </c>
      <c r="E348" s="1">
        <f t="shared" si="86"/>
        <v>1</v>
      </c>
      <c r="F348" s="7">
        <v>9</v>
      </c>
      <c r="G348" s="9" t="s">
        <v>701</v>
      </c>
      <c r="H348" s="4" cm="1">
        <f t="array" ref="H348">F348/freq.sum.r6e</f>
        <v>7.1292775665399242E-4</v>
      </c>
      <c r="I348" s="4" t="str">
        <f t="shared" si="87"/>
        <v>ɡɪ</v>
      </c>
      <c r="J348" s="4" t="str">
        <f t="shared" si="88"/>
        <v>gi</v>
      </c>
      <c r="K348" s="10">
        <f t="shared" si="89"/>
        <v>2</v>
      </c>
      <c r="L348" s="1">
        <f t="shared" si="90"/>
        <v>2</v>
      </c>
      <c r="M348" s="10">
        <f t="shared" si="91"/>
        <v>2</v>
      </c>
      <c r="N348" s="1" t="str">
        <f t="shared" si="92"/>
        <v>~gi~</v>
      </c>
      <c r="O348" s="1" t="str">
        <f t="shared" si="93"/>
        <v>[ɡɪ]</v>
      </c>
      <c r="P348" s="3" cm="1">
        <f t="array" ref="P348">SUM(_xlfn._xlws.FILTER($H$2:$H$2454,_xlfn.MAP($N$2:$N$2454,_xlfn.LAMBDA(_xlpm.x,_xlpm.x=$N348))))</f>
        <v>2.297211660329531E-3</v>
      </c>
      <c r="Q348" s="4">
        <f t="shared" si="94"/>
        <v>0.31034482758620691</v>
      </c>
      <c r="R348" s="6" cm="1">
        <f t="array" ref="R348">SUM(_xlfn._xlws.FILTER($H$2:$H$2454,_xlfn.MAP($O$2:$O$2454,_xlfn.LAMBDA(_xlpm.x,_xlpm.x=$O348))))</f>
        <v>1.1089987325728771E-3</v>
      </c>
      <c r="S348" s="4">
        <f t="shared" si="95"/>
        <v>0.6428571428571429</v>
      </c>
      <c r="T348" s="4">
        <f t="shared" si="96"/>
        <v>0.25202511264891453</v>
      </c>
      <c r="U348" s="4">
        <f t="shared" si="97"/>
        <v>0.41860465116279072</v>
      </c>
      <c r="V348" s="4">
        <f t="shared" si="98"/>
        <v>-0.31626996222071807</v>
      </c>
      <c r="W348" s="4" t="s">
        <v>5110</v>
      </c>
      <c r="X348" s="2" cm="1">
        <f t="array" ref="X348">SUM(_xlfn._xlws.FILTER($F$2:$F$2454,_xlfn.MAP($W$2:$W$2454,_xlfn.LAMBDA(_xlpm.x,_xlpm.x=$W348))))</f>
        <v>1594</v>
      </c>
      <c r="Y348" s="11">
        <f t="shared" si="99"/>
        <v>5.6461731493099125E-3</v>
      </c>
      <c r="Z348" s="4" t="s">
        <v>5102</v>
      </c>
      <c r="AA348" s="2" cm="1">
        <f t="array" ref="AA348">SUM(_xlfn._xlws.FILTER($F$2:$F$2454,_xlfn.MAP($Z$2:$Z$2454,_xlfn.LAMBDA(_xlpm.x,_xlpm.x=$Z348))))</f>
        <v>1794</v>
      </c>
      <c r="AB348" s="11">
        <f t="shared" si="100"/>
        <v>5.016722408026756E-3</v>
      </c>
      <c r="AC348" s="11">
        <f t="shared" si="101"/>
        <v>5.1334121647979784E-2</v>
      </c>
      <c r="AG348" s="2"/>
      <c r="AL348" s="2"/>
      <c r="AM348" s="2"/>
    </row>
    <row r="349" spans="1:39">
      <c r="A349" s="1" t="str">
        <f t="shared" si="85"/>
        <v>~wo~ : [wʌ]</v>
      </c>
      <c r="B349" s="1">
        <f>_xlfn.LET(_xlpm.d,$G349,_xlpm.k,_xlfn.CONCAT(LEFT(TRIM(B$1),1),"*"),COUNTIF(_xlpm.d,_xlpm.k))</f>
        <v>0</v>
      </c>
      <c r="C349" s="1">
        <f>_xlfn.LET(_xlpm.d,$G349,_xlpm.k,_xlfn.CONCAT(LEFT(TRIM(C$1),1),"*"),COUNTIF(_xlpm.d,_xlpm.k))</f>
        <v>0</v>
      </c>
      <c r="D349" s="1">
        <f>_xlfn.LET(_xlpm.d,$G349,_xlpm.k,_xlfn.CONCAT(LEFT(TRIM(D$1),1),"*"),COUNTIF(_xlpm.d,_xlpm.k))</f>
        <v>0</v>
      </c>
      <c r="E349" s="1">
        <f t="shared" si="86"/>
        <v>0.60205999132796229</v>
      </c>
      <c r="F349" s="7">
        <v>3</v>
      </c>
      <c r="G349" s="9" t="s">
        <v>1472</v>
      </c>
      <c r="H349" s="4" cm="1">
        <f t="array" ref="H349">F349/freq.sum.r6e</f>
        <v>2.376425855513308E-4</v>
      </c>
      <c r="I349" s="4" t="str">
        <f t="shared" si="87"/>
        <v>wʌ</v>
      </c>
      <c r="J349" s="4" t="str">
        <f t="shared" si="88"/>
        <v>wo</v>
      </c>
      <c r="K349" s="10">
        <f t="shared" si="89"/>
        <v>2</v>
      </c>
      <c r="L349" s="1">
        <f t="shared" si="90"/>
        <v>2</v>
      </c>
      <c r="M349" s="10">
        <f t="shared" si="91"/>
        <v>2</v>
      </c>
      <c r="N349" s="1" t="str">
        <f t="shared" si="92"/>
        <v>~wo~</v>
      </c>
      <c r="O349" s="1" t="str">
        <f t="shared" si="93"/>
        <v>[wʌ]</v>
      </c>
      <c r="P349" s="3" cm="1">
        <f t="array" ref="P349">SUM(_xlfn._xlws.FILTER($H$2:$H$2454,_xlfn.MAP($N$2:$N$2454,_xlfn.LAMBDA(_xlpm.x,_xlpm.x=$N349))))</f>
        <v>2.4556400506970848E-3</v>
      </c>
      <c r="Q349" s="4">
        <f t="shared" si="94"/>
        <v>9.6774193548387094E-2</v>
      </c>
      <c r="R349" s="6" cm="1">
        <f t="array" ref="R349">SUM(_xlfn._xlws.FILTER($H$2:$H$2454,_xlfn.MAP($O$2:$O$2454,_xlfn.LAMBDA(_xlpm.x,_xlpm.x=$O349))))</f>
        <v>1.188212927756654E-3</v>
      </c>
      <c r="S349" s="4">
        <f t="shared" si="95"/>
        <v>0.2</v>
      </c>
      <c r="T349" s="4">
        <f t="shared" si="96"/>
        <v>4.7279508672759943E-2</v>
      </c>
      <c r="U349" s="4">
        <f t="shared" si="97"/>
        <v>0.13043478260869568</v>
      </c>
      <c r="V349" s="4">
        <f t="shared" si="98"/>
        <v>-0.31527043477859146</v>
      </c>
      <c r="W349" s="4" t="s">
        <v>5119</v>
      </c>
      <c r="X349" s="2" cm="1">
        <f t="array" ref="X349">SUM(_xlfn._xlws.FILTER($F$2:$F$2454,_xlfn.MAP($W$2:$W$2454,_xlfn.LAMBDA(_xlpm.x,_xlpm.x=$W349))))</f>
        <v>1157</v>
      </c>
      <c r="Y349" s="11">
        <f t="shared" si="99"/>
        <v>2.5929127052722557E-3</v>
      </c>
      <c r="Z349" s="4" t="s">
        <v>5113</v>
      </c>
      <c r="AA349" s="2" cm="1">
        <f t="array" ref="AA349">SUM(_xlfn._xlws.FILTER($F$2:$F$2454,_xlfn.MAP($Z$2:$Z$2454,_xlfn.LAMBDA(_xlpm.x,_xlpm.x=$Z349))))</f>
        <v>309</v>
      </c>
      <c r="AB349" s="11">
        <f t="shared" si="100"/>
        <v>9.7087378640776691E-3</v>
      </c>
      <c r="AC349" s="11">
        <f t="shared" si="101"/>
        <v>-0.5733748795269149</v>
      </c>
      <c r="AG349" s="2"/>
      <c r="AL349" s="2"/>
      <c r="AM349" s="2"/>
    </row>
    <row r="350" spans="1:39">
      <c r="A350" s="1" t="str">
        <f t="shared" si="85"/>
        <v>~me~ : [mɪ]</v>
      </c>
      <c r="B350" s="1">
        <f>_xlfn.LET(_xlpm.d,$G350,_xlpm.k,_xlfn.CONCAT(LEFT(TRIM(B$1),1),"*"),COUNTIF(_xlpm.d,_xlpm.k))</f>
        <v>0</v>
      </c>
      <c r="C350" s="1">
        <f>_xlfn.LET(_xlpm.d,$G350,_xlpm.k,_xlfn.CONCAT(LEFT(TRIM(C$1),1),"*"),COUNTIF(_xlpm.d,_xlpm.k))</f>
        <v>1</v>
      </c>
      <c r="D350" s="1">
        <f>_xlfn.LET(_xlpm.d,$G350,_xlpm.k,_xlfn.CONCAT(LEFT(TRIM(D$1),1),"*"),COUNTIF(_xlpm.d,_xlpm.k))</f>
        <v>0</v>
      </c>
      <c r="E350" s="1">
        <f t="shared" si="86"/>
        <v>0.60205999132796229</v>
      </c>
      <c r="F350" s="7">
        <v>3</v>
      </c>
      <c r="G350" s="9" t="s">
        <v>1818</v>
      </c>
      <c r="H350" s="4" cm="1">
        <f t="array" ref="H350">F350/freq.sum.r6e</f>
        <v>2.376425855513308E-4</v>
      </c>
      <c r="I350" s="1" t="str">
        <f t="shared" si="87"/>
        <v>mɪ</v>
      </c>
      <c r="J350" s="1" t="str">
        <f t="shared" si="88"/>
        <v>me</v>
      </c>
      <c r="K350" s="10">
        <f t="shared" si="89"/>
        <v>2</v>
      </c>
      <c r="L350" s="1">
        <f t="shared" si="90"/>
        <v>2</v>
      </c>
      <c r="M350" s="10">
        <f t="shared" si="91"/>
        <v>2</v>
      </c>
      <c r="N350" s="1" t="str">
        <f t="shared" si="92"/>
        <v>~me~</v>
      </c>
      <c r="O350" s="1" t="str">
        <f t="shared" si="93"/>
        <v>[mɪ]</v>
      </c>
      <c r="P350" s="3" cm="1">
        <f t="array" ref="P350">SUM(_xlfn._xlws.FILTER($H$2:$H$2454,_xlfn.MAP($N$2:$N$2454,_xlfn.LAMBDA(_xlpm.x,_xlpm.x=$N350))))</f>
        <v>9.2680608365019006E-3</v>
      </c>
      <c r="Q350" s="4">
        <f t="shared" si="94"/>
        <v>2.5641025641025644E-2</v>
      </c>
      <c r="R350" s="6" cm="1">
        <f t="array" ref="R350">SUM(_xlfn._xlws.FILTER($H$2:$H$2454,_xlfn.MAP($O$2:$O$2454,_xlfn.LAMBDA(_xlpm.x,_xlpm.x=$O350))))</f>
        <v>4.5152091254752856E-3</v>
      </c>
      <c r="S350" s="4">
        <f t="shared" si="95"/>
        <v>5.2631578947368418E-2</v>
      </c>
      <c r="T350" s="4">
        <f t="shared" si="96"/>
        <v>1.2499180453718143E-2</v>
      </c>
      <c r="U350" s="4">
        <f t="shared" si="97"/>
        <v>3.4482758620689655E-2</v>
      </c>
      <c r="V350" s="4">
        <f t="shared" si="98"/>
        <v>-0.31231100607367013</v>
      </c>
      <c r="W350" s="4" t="s">
        <v>5121</v>
      </c>
      <c r="X350" s="2" cm="1">
        <f t="array" ref="X350">SUM(_xlfn._xlws.FILTER($F$2:$F$2454,_xlfn.MAP($W$2:$W$2454,_xlfn.LAMBDA(_xlpm.x,_xlpm.x=$W350))))</f>
        <v>2896</v>
      </c>
      <c r="Y350" s="11">
        <f t="shared" si="99"/>
        <v>1.0359116022099447E-3</v>
      </c>
      <c r="Z350" s="4" t="s">
        <v>5102</v>
      </c>
      <c r="AA350" s="2" cm="1">
        <f t="array" ref="AA350">SUM(_xlfn._xlws.FILTER($F$2:$F$2454,_xlfn.MAP($Z$2:$Z$2454,_xlfn.LAMBDA(_xlpm.x,_xlpm.x=$Z350))))</f>
        <v>1794</v>
      </c>
      <c r="AB350" s="11">
        <f t="shared" si="100"/>
        <v>1.6722408026755853E-3</v>
      </c>
      <c r="AC350" s="11">
        <f t="shared" si="101"/>
        <v>-0.20797611881703601</v>
      </c>
      <c r="AG350" s="2"/>
      <c r="AL350" s="2"/>
      <c r="AM350" s="2"/>
    </row>
    <row r="351" spans="1:39">
      <c r="A351" s="1" t="str">
        <f t="shared" si="85"/>
        <v>~le~ : [lɛ]</v>
      </c>
      <c r="B351" s="1">
        <f>_xlfn.LET(_xlpm.d,$G351,_xlpm.k,_xlfn.CONCAT(LEFT(TRIM(B$1),1),"*"),COUNTIF(_xlpm.d,_xlpm.k))</f>
        <v>0</v>
      </c>
      <c r="C351" s="1">
        <f>_xlfn.LET(_xlpm.d,$G351,_xlpm.k,_xlfn.CONCAT(LEFT(TRIM(C$1),1),"*"),COUNTIF(_xlpm.d,_xlpm.k))</f>
        <v>0</v>
      </c>
      <c r="D351" s="1">
        <f>_xlfn.LET(_xlpm.d,$G351,_xlpm.k,_xlfn.CONCAT(LEFT(TRIM(D$1),1),"*"),COUNTIF(_xlpm.d,_xlpm.k))</f>
        <v>0</v>
      </c>
      <c r="E351" s="1">
        <f t="shared" si="86"/>
        <v>1.5682017240669948</v>
      </c>
      <c r="F351" s="7">
        <v>36</v>
      </c>
      <c r="G351" s="9" t="s">
        <v>456</v>
      </c>
      <c r="H351" s="4" cm="1">
        <f t="array" ref="H351">F351/freq.sum.r6e</f>
        <v>2.8517110266159697E-3</v>
      </c>
      <c r="I351" s="4" t="str">
        <f t="shared" si="87"/>
        <v>lɛ</v>
      </c>
      <c r="J351" s="4" t="str">
        <f t="shared" si="88"/>
        <v>le</v>
      </c>
      <c r="K351" s="10">
        <f t="shared" si="89"/>
        <v>2</v>
      </c>
      <c r="L351" s="1">
        <f t="shared" si="90"/>
        <v>2</v>
      </c>
      <c r="M351" s="10">
        <f t="shared" si="91"/>
        <v>2</v>
      </c>
      <c r="N351" s="1" t="str">
        <f t="shared" si="92"/>
        <v>~le~</v>
      </c>
      <c r="O351" s="1" t="str">
        <f t="shared" si="93"/>
        <v>[lɛ]</v>
      </c>
      <c r="P351" s="3" cm="1">
        <f t="array" ref="P351">SUM(_xlfn._xlws.FILTER($H$2:$H$2454,_xlfn.MAP($N$2:$N$2454,_xlfn.LAMBDA(_xlpm.x,_xlpm.x=$N351))))</f>
        <v>6.8124207858048166E-3</v>
      </c>
      <c r="Q351" s="4">
        <f t="shared" si="94"/>
        <v>0.41860465116279066</v>
      </c>
      <c r="R351" s="6" cm="1">
        <f t="array" ref="R351">SUM(_xlfn._xlws.FILTER($H$2:$H$2454,_xlfn.MAP($O$2:$O$2454,_xlfn.LAMBDA(_xlpm.x,_xlpm.x=$O351))))</f>
        <v>3.326996197718631E-3</v>
      </c>
      <c r="S351" s="4">
        <f t="shared" si="95"/>
        <v>0.85714285714285721</v>
      </c>
      <c r="T351" s="4">
        <f t="shared" si="96"/>
        <v>0.53108522797065238</v>
      </c>
      <c r="U351" s="4">
        <f t="shared" si="97"/>
        <v>0.56250000000000011</v>
      </c>
      <c r="V351" s="4">
        <f t="shared" si="98"/>
        <v>-0.31124916084566734</v>
      </c>
      <c r="W351" s="4" t="s">
        <v>5121</v>
      </c>
      <c r="X351" s="2" cm="1">
        <f t="array" ref="X351">SUM(_xlfn._xlws.FILTER($F$2:$F$2454,_xlfn.MAP($W$2:$W$2454,_xlfn.LAMBDA(_xlpm.x,_xlpm.x=$W351))))</f>
        <v>2896</v>
      </c>
      <c r="Y351" s="11">
        <f t="shared" si="99"/>
        <v>1.2430939226519336E-2</v>
      </c>
      <c r="Z351" s="4" t="s">
        <v>5104</v>
      </c>
      <c r="AA351" s="2" cm="1">
        <f t="array" ref="AA351">SUM(_xlfn._xlws.FILTER($F$2:$F$2454,_xlfn.MAP($Z$2:$Z$2454,_xlfn.LAMBDA(_xlpm.x,_xlpm.x=$Z351))))</f>
        <v>883</v>
      </c>
      <c r="AB351" s="11">
        <f t="shared" si="100"/>
        <v>4.0770101925254813E-2</v>
      </c>
      <c r="AC351" s="11">
        <f t="shared" si="101"/>
        <v>-0.51583785394754067</v>
      </c>
      <c r="AG351" s="2"/>
      <c r="AL351" s="2"/>
      <c r="AM351" s="2"/>
    </row>
    <row r="352" spans="1:39">
      <c r="A352" s="1" t="str">
        <f t="shared" si="85"/>
        <v>~di~ : [də]</v>
      </c>
      <c r="B352" s="1">
        <f>_xlfn.LET(_xlpm.d,$G352,_xlpm.k,_xlfn.CONCAT(LEFT(TRIM(B$1),1),"*"),COUNTIF(_xlpm.d,_xlpm.k))</f>
        <v>0</v>
      </c>
      <c r="C352" s="1">
        <f>_xlfn.LET(_xlpm.d,$G352,_xlpm.k,_xlfn.CONCAT(LEFT(TRIM(C$1),1),"*"),COUNTIF(_xlpm.d,_xlpm.k))</f>
        <v>0</v>
      </c>
      <c r="D352" s="1">
        <f>_xlfn.LET(_xlpm.d,$G352,_xlpm.k,_xlfn.CONCAT(LEFT(TRIM(D$1),1),"*"),COUNTIF(_xlpm.d,_xlpm.k))</f>
        <v>0</v>
      </c>
      <c r="E352" s="1">
        <f t="shared" si="86"/>
        <v>0.95424250943932487</v>
      </c>
      <c r="F352" s="7">
        <v>8</v>
      </c>
      <c r="G352" s="9" t="s">
        <v>1397</v>
      </c>
      <c r="H352" s="4" cm="1">
        <f t="array" ref="H352">F352/freq.sum.r6e</f>
        <v>6.3371356147021542E-4</v>
      </c>
      <c r="I352" s="4" t="str">
        <f t="shared" si="87"/>
        <v>də</v>
      </c>
      <c r="J352" s="4" t="str">
        <f t="shared" si="88"/>
        <v>di</v>
      </c>
      <c r="K352" s="10">
        <f t="shared" si="89"/>
        <v>2</v>
      </c>
      <c r="L352" s="1">
        <f t="shared" si="90"/>
        <v>2</v>
      </c>
      <c r="M352" s="10">
        <f t="shared" si="91"/>
        <v>2</v>
      </c>
      <c r="N352" s="1" t="str">
        <f t="shared" si="92"/>
        <v>~di~</v>
      </c>
      <c r="O352" s="1" t="str">
        <f t="shared" si="93"/>
        <v>[də]</v>
      </c>
      <c r="P352" s="3" cm="1">
        <f t="array" ref="P352">SUM(_xlfn._xlws.FILTER($H$2:$H$2454,_xlfn.MAP($N$2:$N$2454,_xlfn.LAMBDA(_xlpm.x,_xlpm.x=$N352))))</f>
        <v>8.2382762991128015E-3</v>
      </c>
      <c r="Q352" s="4">
        <f t="shared" si="94"/>
        <v>7.6923076923076913E-2</v>
      </c>
      <c r="R352" s="6" cm="1">
        <f t="array" ref="R352">SUM(_xlfn._xlws.FILTER($H$2:$H$2454,_xlfn.MAP($O$2:$O$2454,_xlfn.LAMBDA(_xlpm.x,_xlpm.x=$O352))))</f>
        <v>4.0399239543726234E-3</v>
      </c>
      <c r="S352" s="4">
        <f t="shared" si="95"/>
        <v>0.15686274509803921</v>
      </c>
      <c r="T352" s="4">
        <f t="shared" si="96"/>
        <v>5.9304385750483919E-2</v>
      </c>
      <c r="U352" s="4">
        <f t="shared" si="97"/>
        <v>0.10322580645161289</v>
      </c>
      <c r="V352" s="4">
        <f t="shared" si="98"/>
        <v>-0.30946316320084405</v>
      </c>
      <c r="W352" s="4" t="s">
        <v>5110</v>
      </c>
      <c r="X352" s="2" cm="1">
        <f t="array" ref="X352">SUM(_xlfn._xlws.FILTER($F$2:$F$2454,_xlfn.MAP($W$2:$W$2454,_xlfn.LAMBDA(_xlpm.x,_xlpm.x=$W352))))</f>
        <v>1594</v>
      </c>
      <c r="Y352" s="11">
        <f t="shared" si="99"/>
        <v>5.018820577164366E-3</v>
      </c>
      <c r="Z352" s="4" t="s">
        <v>5101</v>
      </c>
      <c r="AA352" s="2" cm="1">
        <f t="array" ref="AA352">SUM(_xlfn._xlws.FILTER($F$2:$F$2454,_xlfn.MAP($Z$2:$Z$2454,_xlfn.LAMBDA(_xlpm.x,_xlpm.x=$Z352))))</f>
        <v>2255</v>
      </c>
      <c r="AB352" s="11">
        <f t="shared" si="100"/>
        <v>3.5476718403547672E-3</v>
      </c>
      <c r="AC352" s="11">
        <f t="shared" si="101"/>
        <v>0.1506582291538858</v>
      </c>
      <c r="AG352" s="2"/>
      <c r="AL352" s="2"/>
      <c r="AM352" s="2"/>
    </row>
    <row r="353" spans="1:39">
      <c r="A353" s="1" t="str">
        <f t="shared" si="85"/>
        <v>~wa~ : [weɪ]</v>
      </c>
      <c r="B353" s="1">
        <f>_xlfn.LET(_xlpm.d,$G353,_xlpm.k,_xlfn.CONCAT(LEFT(TRIM(B$1),1),"*"),COUNTIF(_xlpm.d,_xlpm.k))</f>
        <v>0</v>
      </c>
      <c r="C353" s="1">
        <f>_xlfn.LET(_xlpm.d,$G353,_xlpm.k,_xlfn.CONCAT(LEFT(TRIM(C$1),1),"*"),COUNTIF(_xlpm.d,_xlpm.k))</f>
        <v>0</v>
      </c>
      <c r="D353" s="1">
        <f>_xlfn.LET(_xlpm.d,$G353,_xlpm.k,_xlfn.CONCAT(LEFT(TRIM(D$1),1),"*"),COUNTIF(_xlpm.d,_xlpm.k))</f>
        <v>0</v>
      </c>
      <c r="E353" s="1">
        <f t="shared" si="86"/>
        <v>0.8450980400142567</v>
      </c>
      <c r="F353" s="7">
        <v>6</v>
      </c>
      <c r="G353" s="9" t="s">
        <v>1213</v>
      </c>
      <c r="H353" s="4" cm="1">
        <f t="array" ref="H353">F353/freq.sum.r6e</f>
        <v>4.7528517110266159E-4</v>
      </c>
      <c r="I353" s="1" t="str">
        <f t="shared" si="87"/>
        <v>weɪ</v>
      </c>
      <c r="J353" s="1" t="str">
        <f t="shared" si="88"/>
        <v>wa</v>
      </c>
      <c r="K353" s="10">
        <f t="shared" si="89"/>
        <v>3</v>
      </c>
      <c r="L353" s="1">
        <f t="shared" si="90"/>
        <v>2</v>
      </c>
      <c r="M353" s="10">
        <f t="shared" si="91"/>
        <v>3</v>
      </c>
      <c r="N353" s="1" t="str">
        <f t="shared" si="92"/>
        <v>~wa~</v>
      </c>
      <c r="O353" s="1" t="str">
        <f t="shared" si="93"/>
        <v>[weɪ]</v>
      </c>
      <c r="P353" s="3" cm="1">
        <f t="array" ref="P353">SUM(_xlfn._xlws.FILTER($H$2:$H$2454,_xlfn.MAP($N$2:$N$2454,_xlfn.LAMBDA(_xlpm.x,_xlpm.x=$N353))))</f>
        <v>3.3269961977186314E-3</v>
      </c>
      <c r="Q353" s="4">
        <f t="shared" si="94"/>
        <v>0.14285714285714285</v>
      </c>
      <c r="R353" s="6" cm="1">
        <f t="array" ref="R353">SUM(_xlfn._xlws.FILTER($H$2:$H$2454,_xlfn.MAP($O$2:$O$2454,_xlfn.LAMBDA(_xlpm.x,_xlpm.x=$O353))))</f>
        <v>1.6634980988593157E-3</v>
      </c>
      <c r="S353" s="4">
        <f t="shared" si="95"/>
        <v>0.2857142857142857</v>
      </c>
      <c r="T353" s="4">
        <f t="shared" si="96"/>
        <v>0.11251393917964306</v>
      </c>
      <c r="U353" s="4">
        <f t="shared" si="97"/>
        <v>0.19047619047619047</v>
      </c>
      <c r="V353" s="4">
        <f t="shared" si="98"/>
        <v>-0.3010299956639812</v>
      </c>
      <c r="W353" s="4" t="s">
        <v>5120</v>
      </c>
      <c r="X353" s="2" cm="1">
        <f t="array" ref="X353">SUM(_xlfn._xlws.FILTER($F$2:$F$2454,_xlfn.MAP($W$2:$W$2454,_xlfn.LAMBDA(_xlpm.x,_xlpm.x=$W353))))</f>
        <v>1666</v>
      </c>
      <c r="Y353" s="11">
        <f t="shared" si="99"/>
        <v>3.6014405762304922E-3</v>
      </c>
      <c r="Z353" s="4" t="s">
        <v>5108</v>
      </c>
      <c r="AA353" s="2" cm="1">
        <f t="array" ref="AA353">SUM(_xlfn._xlws.FILTER($F$2:$F$2454,_xlfn.MAP($Z$2:$Z$2454,_xlfn.LAMBDA(_xlpm.x,_xlpm.x=$Z353))))</f>
        <v>475</v>
      </c>
      <c r="AB353" s="11">
        <f t="shared" si="100"/>
        <v>1.2631578947368421E-2</v>
      </c>
      <c r="AC353" s="11">
        <f t="shared" si="101"/>
        <v>-0.54498138744590219</v>
      </c>
      <c r="AG353" s="2"/>
      <c r="AL353" s="2"/>
      <c r="AM353" s="2"/>
    </row>
    <row r="354" spans="1:39">
      <c r="A354" s="1" t="str">
        <f t="shared" si="85"/>
        <v>~vu~ : [vʌ]</v>
      </c>
      <c r="B354" s="1">
        <f>_xlfn.LET(_xlpm.d,$G354,_xlpm.k,_xlfn.CONCAT(LEFT(TRIM(B$1),1),"*"),COUNTIF(_xlpm.d,_xlpm.k))</f>
        <v>0</v>
      </c>
      <c r="C354" s="1">
        <f>_xlfn.LET(_xlpm.d,$G354,_xlpm.k,_xlfn.CONCAT(LEFT(TRIM(C$1),1),"*"),COUNTIF(_xlpm.d,_xlpm.k))</f>
        <v>0</v>
      </c>
      <c r="D354" s="1">
        <f>_xlfn.LET(_xlpm.d,$G354,_xlpm.k,_xlfn.CONCAT(LEFT(TRIM(D$1),1),"*"),COUNTIF(_xlpm.d,_xlpm.k))</f>
        <v>0</v>
      </c>
      <c r="E354" s="1">
        <f t="shared" si="86"/>
        <v>0.30102999566398114</v>
      </c>
      <c r="F354" s="7">
        <v>1</v>
      </c>
      <c r="G354" s="9" t="s">
        <v>2288</v>
      </c>
      <c r="H354" s="4" cm="1">
        <f t="array" ref="H354">F354/freq.sum.r6e</f>
        <v>7.9214195183776928E-5</v>
      </c>
      <c r="I354" s="1" t="str">
        <f t="shared" si="87"/>
        <v>vʌ</v>
      </c>
      <c r="J354" s="1" t="str">
        <f t="shared" si="88"/>
        <v>vu</v>
      </c>
      <c r="K354" s="10">
        <f t="shared" si="89"/>
        <v>2</v>
      </c>
      <c r="L354" s="1">
        <f t="shared" si="90"/>
        <v>2</v>
      </c>
      <c r="M354" s="10">
        <f t="shared" si="91"/>
        <v>2</v>
      </c>
      <c r="N354" s="1" t="str">
        <f t="shared" si="92"/>
        <v>~vu~</v>
      </c>
      <c r="O354" s="1" t="str">
        <f t="shared" si="93"/>
        <v>[vʌ]</v>
      </c>
      <c r="P354" s="3" cm="1">
        <f t="array" ref="P354">SUM(_xlfn._xlws.FILTER($H$2:$H$2454,_xlfn.MAP($N$2:$N$2454,_xlfn.LAMBDA(_xlpm.x,_xlpm.x=$N354))))</f>
        <v>1.5842839036755386E-4</v>
      </c>
      <c r="Q354" s="4">
        <f t="shared" si="94"/>
        <v>0.5</v>
      </c>
      <c r="R354" s="6" cm="1">
        <f t="array" ref="R354">SUM(_xlfn._xlws.FILTER($H$2:$H$2454,_xlfn.MAP($O$2:$O$2454,_xlfn.LAMBDA(_xlpm.x,_xlpm.x=$O354))))</f>
        <v>7.9214195183776928E-5</v>
      </c>
      <c r="S354" s="4">
        <f t="shared" si="95"/>
        <v>1</v>
      </c>
      <c r="T354" s="4">
        <f t="shared" si="96"/>
        <v>0.12082541105260872</v>
      </c>
      <c r="U354" s="4">
        <f t="shared" si="97"/>
        <v>0.66666666666666663</v>
      </c>
      <c r="V354" s="4">
        <f t="shared" si="98"/>
        <v>-0.3010299956639812</v>
      </c>
      <c r="W354" s="4" t="s">
        <v>5111</v>
      </c>
      <c r="X354" s="2" cm="1">
        <f t="array" ref="X354">SUM(_xlfn._xlws.FILTER($F$2:$F$2454,_xlfn.MAP($W$2:$W$2454,_xlfn.LAMBDA(_xlpm.x,_xlpm.x=$W354))))</f>
        <v>566</v>
      </c>
      <c r="Y354" s="11">
        <f t="shared" si="99"/>
        <v>1.7667844522968198E-3</v>
      </c>
      <c r="Z354" s="4" t="s">
        <v>5113</v>
      </c>
      <c r="AA354" s="2" cm="1">
        <f t="array" ref="AA354">SUM(_xlfn._xlws.FILTER($F$2:$F$2454,_xlfn.MAP($Z$2:$Z$2454,_xlfn.LAMBDA(_xlpm.x,_xlpm.x=$Z354))))</f>
        <v>309</v>
      </c>
      <c r="AB354" s="11">
        <f t="shared" si="100"/>
        <v>3.2362459546925568E-3</v>
      </c>
      <c r="AC354" s="11">
        <f t="shared" si="101"/>
        <v>-0.26285795176343679</v>
      </c>
      <c r="AG354" s="2"/>
      <c r="AL354" s="2"/>
      <c r="AM354" s="2"/>
    </row>
    <row r="355" spans="1:39">
      <c r="A355" s="1" t="str">
        <f t="shared" si="85"/>
        <v>~yo~ : [yoʊ]</v>
      </c>
      <c r="B355" s="1">
        <f>_xlfn.LET(_xlpm.d,$G355,_xlpm.k,_xlfn.CONCAT(LEFT(TRIM(B$1),1),"*"),COUNTIF(_xlpm.d,_xlpm.k))</f>
        <v>0</v>
      </c>
      <c r="C355" s="1">
        <f>_xlfn.LET(_xlpm.d,$G355,_xlpm.k,_xlfn.CONCAT(LEFT(TRIM(C$1),1),"*"),COUNTIF(_xlpm.d,_xlpm.k))</f>
        <v>0</v>
      </c>
      <c r="D355" s="1">
        <f>_xlfn.LET(_xlpm.d,$G355,_xlpm.k,_xlfn.CONCAT(LEFT(TRIM(D$1),1),"*"),COUNTIF(_xlpm.d,_xlpm.k))</f>
        <v>0</v>
      </c>
      <c r="E355" s="1">
        <f t="shared" si="86"/>
        <v>0.30102999566398114</v>
      </c>
      <c r="F355" s="7">
        <v>1</v>
      </c>
      <c r="G355" s="9" t="s">
        <v>2295</v>
      </c>
      <c r="H355" s="4" cm="1">
        <f t="array" ref="H355">F355/freq.sum.r6e</f>
        <v>7.9214195183776928E-5</v>
      </c>
      <c r="I355" s="4" t="str">
        <f t="shared" si="87"/>
        <v>yoʊ</v>
      </c>
      <c r="J355" s="4" t="str">
        <f t="shared" si="88"/>
        <v>yo</v>
      </c>
      <c r="K355" s="10">
        <f t="shared" si="89"/>
        <v>3</v>
      </c>
      <c r="L355" s="1">
        <f t="shared" si="90"/>
        <v>2</v>
      </c>
      <c r="M355" s="10">
        <f t="shared" si="91"/>
        <v>3</v>
      </c>
      <c r="N355" s="1" t="str">
        <f t="shared" si="92"/>
        <v>~yo~</v>
      </c>
      <c r="O355" s="1" t="str">
        <f t="shared" si="93"/>
        <v>[yoʊ]</v>
      </c>
      <c r="P355" s="3" cm="1">
        <f t="array" ref="P355">SUM(_xlfn._xlws.FILTER($H$2:$H$2454,_xlfn.MAP($N$2:$N$2454,_xlfn.LAMBDA(_xlpm.x,_xlpm.x=$N355))))</f>
        <v>3.1685678073510771E-4</v>
      </c>
      <c r="Q355" s="4">
        <f t="shared" si="94"/>
        <v>0.25</v>
      </c>
      <c r="R355" s="6" cm="1">
        <f t="array" ref="R355">SUM(_xlfn._xlws.FILTER($H$2:$H$2454,_xlfn.MAP($O$2:$O$2454,_xlfn.LAMBDA(_xlpm.x,_xlpm.x=$O355))))</f>
        <v>1.5842839036755386E-4</v>
      </c>
      <c r="S355" s="4">
        <f t="shared" si="95"/>
        <v>0.5</v>
      </c>
      <c r="T355" s="4">
        <f t="shared" si="96"/>
        <v>7.0136979124841556E-2</v>
      </c>
      <c r="U355" s="4">
        <f t="shared" si="97"/>
        <v>0.33333333333333331</v>
      </c>
      <c r="V355" s="4">
        <f t="shared" si="98"/>
        <v>-0.3010299956639812</v>
      </c>
      <c r="W355" s="4" t="s">
        <v>5161</v>
      </c>
      <c r="X355" s="2" cm="1">
        <f t="array" ref="X355">SUM(_xlfn._xlws.FILTER($F$2:$F$2454,_xlfn.MAP($W$2:$W$2454,_xlfn.LAMBDA(_xlpm.x,_xlpm.x=$W355))))</f>
        <v>4</v>
      </c>
      <c r="Y355" s="11">
        <f t="shared" si="99"/>
        <v>0.25</v>
      </c>
      <c r="Z355" s="4" t="s">
        <v>5109</v>
      </c>
      <c r="AA355" s="2" cm="1">
        <f t="array" ref="AA355">SUM(_xlfn._xlws.FILTER($F$2:$F$2454,_xlfn.MAP($Z$2:$Z$2454,_xlfn.LAMBDA(_xlpm.x,_xlpm.x=$Z355))))</f>
        <v>257</v>
      </c>
      <c r="AB355" s="11">
        <f t="shared" si="100"/>
        <v>3.8910505836575876E-3</v>
      </c>
      <c r="AC355" s="11">
        <f t="shared" si="101"/>
        <v>1.8078731320033321</v>
      </c>
      <c r="AG355" s="2"/>
      <c r="AL355" s="2"/>
      <c r="AM355" s="2"/>
    </row>
    <row r="356" spans="1:39">
      <c r="A356" s="1" t="str">
        <f t="shared" si="85"/>
        <v>~lm~ : [lm]</v>
      </c>
      <c r="B356" s="1">
        <f>_xlfn.LET(_xlpm.d,$G356,_xlpm.k,_xlfn.CONCAT(LEFT(TRIM(B$1),1),"*"),COUNTIF(_xlpm.d,_xlpm.k))</f>
        <v>0</v>
      </c>
      <c r="C356" s="1">
        <f>_xlfn.LET(_xlpm.d,$G356,_xlpm.k,_xlfn.CONCAT(LEFT(TRIM(C$1),1),"*"),COUNTIF(_xlpm.d,_xlpm.k))</f>
        <v>0</v>
      </c>
      <c r="D356" s="1">
        <f>_xlfn.LET(_xlpm.d,$G356,_xlpm.k,_xlfn.CONCAT(LEFT(TRIM(D$1),1),"*"),COUNTIF(_xlpm.d,_xlpm.k))</f>
        <v>0</v>
      </c>
      <c r="E356" s="1">
        <f t="shared" si="86"/>
        <v>0.30102999566398114</v>
      </c>
      <c r="F356" s="7">
        <v>1</v>
      </c>
      <c r="G356" s="9" t="s">
        <v>123</v>
      </c>
      <c r="H356" s="4" cm="1">
        <f t="array" ref="H356">F356/freq.sum.r6e</f>
        <v>7.9214195183776928E-5</v>
      </c>
      <c r="I356" s="4" t="str">
        <f t="shared" si="87"/>
        <v>lm</v>
      </c>
      <c r="J356" s="4" t="str">
        <f t="shared" si="88"/>
        <v>lm</v>
      </c>
      <c r="K356" s="10">
        <f t="shared" si="89"/>
        <v>2</v>
      </c>
      <c r="L356" s="1">
        <f t="shared" si="90"/>
        <v>2</v>
      </c>
      <c r="M356" s="10">
        <f t="shared" si="91"/>
        <v>2</v>
      </c>
      <c r="N356" s="1" t="str">
        <f t="shared" si="92"/>
        <v>~lm~</v>
      </c>
      <c r="O356" s="1" t="str">
        <f t="shared" si="93"/>
        <v>[lm]</v>
      </c>
      <c r="P356" s="3" cm="1">
        <f t="array" ref="P356">SUM(_xlfn._xlws.FILTER($H$2:$H$2454,_xlfn.MAP($N$2:$N$2454,_xlfn.LAMBDA(_xlpm.x,_xlpm.x=$N356))))</f>
        <v>1.5842839036755386E-4</v>
      </c>
      <c r="Q356" s="4">
        <f t="shared" si="94"/>
        <v>0.5</v>
      </c>
      <c r="R356" s="6" cm="1">
        <f t="array" ref="R356">SUM(_xlfn._xlws.FILTER($H$2:$H$2454,_xlfn.MAP($O$2:$O$2454,_xlfn.LAMBDA(_xlpm.x,_xlpm.x=$O356))))</f>
        <v>7.9214195183776928E-5</v>
      </c>
      <c r="S356" s="4">
        <f t="shared" si="95"/>
        <v>1</v>
      </c>
      <c r="T356" s="4">
        <f t="shared" si="96"/>
        <v>0.12082541105260872</v>
      </c>
      <c r="U356" s="4">
        <f t="shared" si="97"/>
        <v>0.66666666666666663</v>
      </c>
      <c r="V356" s="4">
        <f t="shared" si="98"/>
        <v>-0.3010299956639812</v>
      </c>
      <c r="W356" s="4"/>
      <c r="X356" s="2" cm="1">
        <f t="array" ref="X356">SUM(_xlfn._xlws.FILTER($F$2:$F$2454,_xlfn.MAP($W$2:$W$2454,_xlfn.LAMBDA(_xlpm.x,_xlpm.x=$W356))))</f>
        <v>2988</v>
      </c>
      <c r="Y356" s="11">
        <f t="shared" si="99"/>
        <v>3.3467202141900936E-4</v>
      </c>
      <c r="Z356" s="4"/>
      <c r="AA356" s="2" cm="1">
        <f t="array" ref="AA356">SUM(_xlfn._xlws.FILTER($F$2:$F$2454,_xlfn.MAP($Z$2:$Z$2454,_xlfn.LAMBDA(_xlpm.x,_xlpm.x=$Z356))))</f>
        <v>3871</v>
      </c>
      <c r="AB356" s="11">
        <f t="shared" si="100"/>
        <v>2.5833118057349522E-4</v>
      </c>
      <c r="AC356" s="11">
        <f t="shared" si="101"/>
        <v>0.11244257817559389</v>
      </c>
      <c r="AG356" s="2"/>
      <c r="AL356" s="2"/>
      <c r="AM356" s="2"/>
    </row>
    <row r="357" spans="1:39">
      <c r="A357" s="1" t="str">
        <f t="shared" si="85"/>
        <v>~rf~ : [ɹf]</v>
      </c>
      <c r="B357" s="1">
        <f>_xlfn.LET(_xlpm.d,$G357,_xlpm.k,_xlfn.CONCAT(LEFT(TRIM(B$1),1),"*"),COUNTIF(_xlpm.d,_xlpm.k))</f>
        <v>1</v>
      </c>
      <c r="C357" s="1">
        <f>_xlfn.LET(_xlpm.d,$G357,_xlpm.k,_xlfn.CONCAT(LEFT(TRIM(C$1),1),"*"),COUNTIF(_xlpm.d,_xlpm.k))</f>
        <v>0</v>
      </c>
      <c r="D357" s="1">
        <f>_xlfn.LET(_xlpm.d,$G357,_xlpm.k,_xlfn.CONCAT(LEFT(TRIM(D$1),1),"*"),COUNTIF(_xlpm.d,_xlpm.k))</f>
        <v>0</v>
      </c>
      <c r="E357" s="1">
        <f t="shared" si="86"/>
        <v>0.30102999566398114</v>
      </c>
      <c r="F357" s="7">
        <v>1</v>
      </c>
      <c r="G357" s="9" t="s">
        <v>2340</v>
      </c>
      <c r="H357" s="4" cm="1">
        <f t="array" ref="H357">F357/freq.sum.r6e</f>
        <v>7.9214195183776928E-5</v>
      </c>
      <c r="I357" s="4" t="str">
        <f t="shared" si="87"/>
        <v>ɹf</v>
      </c>
      <c r="J357" s="4" t="str">
        <f t="shared" si="88"/>
        <v>rf</v>
      </c>
      <c r="K357" s="10">
        <f t="shared" si="89"/>
        <v>2</v>
      </c>
      <c r="L357" s="1">
        <f t="shared" si="90"/>
        <v>2</v>
      </c>
      <c r="M357" s="10">
        <f t="shared" si="91"/>
        <v>2</v>
      </c>
      <c r="N357" s="1" t="str">
        <f t="shared" si="92"/>
        <v>~rf~</v>
      </c>
      <c r="O357" s="1" t="str">
        <f t="shared" si="93"/>
        <v>[ɹf]</v>
      </c>
      <c r="P357" s="3" cm="1">
        <f t="array" ref="P357">SUM(_xlfn._xlws.FILTER($H$2:$H$2454,_xlfn.MAP($N$2:$N$2454,_xlfn.LAMBDA(_xlpm.x,_xlpm.x=$N357))))</f>
        <v>1.5842839036755386E-4</v>
      </c>
      <c r="Q357" s="4">
        <f t="shared" si="94"/>
        <v>0.5</v>
      </c>
      <c r="R357" s="6" cm="1">
        <f t="array" ref="R357">SUM(_xlfn._xlws.FILTER($H$2:$H$2454,_xlfn.MAP($O$2:$O$2454,_xlfn.LAMBDA(_xlpm.x,_xlpm.x=$O357))))</f>
        <v>7.9214195183776928E-5</v>
      </c>
      <c r="S357" s="4">
        <f t="shared" si="95"/>
        <v>1</v>
      </c>
      <c r="T357" s="4">
        <f t="shared" si="96"/>
        <v>0.12082541105260872</v>
      </c>
      <c r="U357" s="4">
        <f t="shared" si="97"/>
        <v>0.66666666666666663</v>
      </c>
      <c r="V357" s="4">
        <f t="shared" si="98"/>
        <v>-0.3010299956639812</v>
      </c>
      <c r="W357" s="4"/>
      <c r="X357" s="2" cm="1">
        <f t="array" ref="X357">SUM(_xlfn._xlws.FILTER($F$2:$F$2454,_xlfn.MAP($W$2:$W$2454,_xlfn.LAMBDA(_xlpm.x,_xlpm.x=$W357))))</f>
        <v>2988</v>
      </c>
      <c r="Y357" s="11">
        <f t="shared" si="99"/>
        <v>3.3467202141900936E-4</v>
      </c>
      <c r="Z357" s="4"/>
      <c r="AA357" s="2" cm="1">
        <f t="array" ref="AA357">SUM(_xlfn._xlws.FILTER($F$2:$F$2454,_xlfn.MAP($Z$2:$Z$2454,_xlfn.LAMBDA(_xlpm.x,_xlpm.x=$Z357))))</f>
        <v>3871</v>
      </c>
      <c r="AB357" s="11">
        <f t="shared" si="100"/>
        <v>2.5833118057349522E-4</v>
      </c>
      <c r="AC357" s="11">
        <f t="shared" si="101"/>
        <v>0.11244257817559389</v>
      </c>
      <c r="AG357" s="2"/>
      <c r="AL357" s="2"/>
      <c r="AM357" s="2"/>
    </row>
    <row r="358" spans="1:39">
      <c r="A358" s="1" t="str">
        <f t="shared" si="85"/>
        <v>~sp~ : [sp]</v>
      </c>
      <c r="B358" s="1">
        <f>_xlfn.LET(_xlpm.d,$G358,_xlpm.k,_xlfn.CONCAT(LEFT(TRIM(B$1),1),"*"),COUNTIF(_xlpm.d,_xlpm.k))</f>
        <v>0</v>
      </c>
      <c r="C358" s="1">
        <f>_xlfn.LET(_xlpm.d,$G358,_xlpm.k,_xlfn.CONCAT(LEFT(TRIM(C$1),1),"*"),COUNTIF(_xlpm.d,_xlpm.k))</f>
        <v>0</v>
      </c>
      <c r="D358" s="1">
        <f>_xlfn.LET(_xlpm.d,$G358,_xlpm.k,_xlfn.CONCAT(LEFT(TRIM(D$1),1),"*"),COUNTIF(_xlpm.d,_xlpm.k))</f>
        <v>0</v>
      </c>
      <c r="E358" s="1">
        <f t="shared" si="86"/>
        <v>0.30102999566398114</v>
      </c>
      <c r="F358" s="7">
        <v>1</v>
      </c>
      <c r="G358" s="9" t="s">
        <v>2223</v>
      </c>
      <c r="H358" s="4" cm="1">
        <f t="array" ref="H358">F358/freq.sum.r6e</f>
        <v>7.9214195183776928E-5</v>
      </c>
      <c r="I358" s="4" t="str">
        <f t="shared" si="87"/>
        <v>sp</v>
      </c>
      <c r="J358" s="4" t="str">
        <f t="shared" si="88"/>
        <v>sp</v>
      </c>
      <c r="K358" s="10">
        <f t="shared" si="89"/>
        <v>2</v>
      </c>
      <c r="L358" s="1">
        <f t="shared" si="90"/>
        <v>2</v>
      </c>
      <c r="M358" s="10">
        <f t="shared" si="91"/>
        <v>2</v>
      </c>
      <c r="N358" s="1" t="str">
        <f t="shared" si="92"/>
        <v>~sp~</v>
      </c>
      <c r="O358" s="1" t="str">
        <f t="shared" si="93"/>
        <v>[sp]</v>
      </c>
      <c r="P358" s="3" cm="1">
        <f t="array" ref="P358">SUM(_xlfn._xlws.FILTER($H$2:$H$2454,_xlfn.MAP($N$2:$N$2454,_xlfn.LAMBDA(_xlpm.x,_xlpm.x=$N358))))</f>
        <v>1.5842839036755386E-4</v>
      </c>
      <c r="Q358" s="4">
        <f t="shared" si="94"/>
        <v>0.5</v>
      </c>
      <c r="R358" s="6" cm="1">
        <f t="array" ref="R358">SUM(_xlfn._xlws.FILTER($H$2:$H$2454,_xlfn.MAP($O$2:$O$2454,_xlfn.LAMBDA(_xlpm.x,_xlpm.x=$O358))))</f>
        <v>7.9214195183776928E-5</v>
      </c>
      <c r="S358" s="4">
        <f t="shared" si="95"/>
        <v>1</v>
      </c>
      <c r="T358" s="4">
        <f t="shared" si="96"/>
        <v>0.12082541105260872</v>
      </c>
      <c r="U358" s="4">
        <f t="shared" si="97"/>
        <v>0.66666666666666663</v>
      </c>
      <c r="V358" s="4">
        <f t="shared" si="98"/>
        <v>-0.3010299956639812</v>
      </c>
      <c r="W358" s="4"/>
      <c r="X358" s="2" cm="1">
        <f t="array" ref="X358">SUM(_xlfn._xlws.FILTER($F$2:$F$2454,_xlfn.MAP($W$2:$W$2454,_xlfn.LAMBDA(_xlpm.x,_xlpm.x=$W358))))</f>
        <v>2988</v>
      </c>
      <c r="Y358" s="11">
        <f t="shared" si="99"/>
        <v>3.3467202141900936E-4</v>
      </c>
      <c r="Z358" s="4"/>
      <c r="AA358" s="2" cm="1">
        <f t="array" ref="AA358">SUM(_xlfn._xlws.FILTER($F$2:$F$2454,_xlfn.MAP($Z$2:$Z$2454,_xlfn.LAMBDA(_xlpm.x,_xlpm.x=$Z358))))</f>
        <v>3871</v>
      </c>
      <c r="AB358" s="11">
        <f t="shared" si="100"/>
        <v>2.5833118057349522E-4</v>
      </c>
      <c r="AC358" s="11">
        <f t="shared" si="101"/>
        <v>0.11244257817559389</v>
      </c>
      <c r="AG358" s="2"/>
      <c r="AL358" s="2"/>
      <c r="AM358" s="2"/>
    </row>
    <row r="359" spans="1:39">
      <c r="A359" s="1" t="str">
        <f t="shared" si="85"/>
        <v>~ci~ : [ʃɪ]</v>
      </c>
      <c r="B359" s="1">
        <f>_xlfn.LET(_xlpm.d,$G359,_xlpm.k,_xlfn.CONCAT(LEFT(TRIM(B$1),1),"*"),COUNTIF(_xlpm.d,_xlpm.k))</f>
        <v>0</v>
      </c>
      <c r="C359" s="1">
        <f>_xlfn.LET(_xlpm.d,$G359,_xlpm.k,_xlfn.CONCAT(LEFT(TRIM(C$1),1),"*"),COUNTIF(_xlpm.d,_xlpm.k))</f>
        <v>0</v>
      </c>
      <c r="D359" s="1">
        <f>_xlfn.LET(_xlpm.d,$G359,_xlpm.k,_xlfn.CONCAT(LEFT(TRIM(D$1),1),"*"),COUNTIF(_xlpm.d,_xlpm.k))</f>
        <v>0</v>
      </c>
      <c r="E359" s="1">
        <f t="shared" si="86"/>
        <v>0.30102999566398114</v>
      </c>
      <c r="F359" s="7">
        <v>1</v>
      </c>
      <c r="G359" s="9" t="s">
        <v>2394</v>
      </c>
      <c r="H359" s="4" cm="1">
        <f t="array" ref="H359">F359/freq.sum.r6e</f>
        <v>7.9214195183776928E-5</v>
      </c>
      <c r="I359" s="4" t="str">
        <f t="shared" si="87"/>
        <v>ʃɪ</v>
      </c>
      <c r="J359" s="4" t="str">
        <f t="shared" si="88"/>
        <v>ci</v>
      </c>
      <c r="K359" s="10">
        <f t="shared" si="89"/>
        <v>2</v>
      </c>
      <c r="L359" s="1">
        <f t="shared" si="90"/>
        <v>2</v>
      </c>
      <c r="M359" s="10">
        <f t="shared" si="91"/>
        <v>2</v>
      </c>
      <c r="N359" s="1" t="str">
        <f t="shared" si="92"/>
        <v>~ci~</v>
      </c>
      <c r="O359" s="1" t="str">
        <f t="shared" si="93"/>
        <v>[ʃɪ]</v>
      </c>
      <c r="P359" s="3" cm="1">
        <f t="array" ref="P359">SUM(_xlfn._xlws.FILTER($H$2:$H$2454,_xlfn.MAP($N$2:$N$2454,_xlfn.LAMBDA(_xlpm.x,_xlpm.x=$N359))))</f>
        <v>2.6932826362484159E-3</v>
      </c>
      <c r="Q359" s="4">
        <f t="shared" si="94"/>
        <v>2.9411764705882349E-2</v>
      </c>
      <c r="R359" s="6" cm="1">
        <f t="array" ref="R359">SUM(_xlfn._xlws.FILTER($H$2:$H$2454,_xlfn.MAP($O$2:$O$2454,_xlfn.LAMBDA(_xlpm.x,_xlpm.x=$O359))))</f>
        <v>1.3466413181242077E-3</v>
      </c>
      <c r="S359" s="4">
        <f t="shared" si="95"/>
        <v>5.8823529411764705E-2</v>
      </c>
      <c r="T359" s="4">
        <f t="shared" si="96"/>
        <v>7.1073771207416899E-3</v>
      </c>
      <c r="U359" s="4">
        <f t="shared" si="97"/>
        <v>3.9215686274509803E-2</v>
      </c>
      <c r="V359" s="4">
        <f t="shared" si="98"/>
        <v>-0.30102999566398125</v>
      </c>
      <c r="W359" s="4" t="s">
        <v>5110</v>
      </c>
      <c r="X359" s="2" cm="1">
        <f t="array" ref="X359">SUM(_xlfn._xlws.FILTER($F$2:$F$2454,_xlfn.MAP($W$2:$W$2454,_xlfn.LAMBDA(_xlpm.x,_xlpm.x=$W359))))</f>
        <v>1594</v>
      </c>
      <c r="Y359" s="11">
        <f t="shared" si="99"/>
        <v>6.2735257214554575E-4</v>
      </c>
      <c r="Z359" s="4" t="s">
        <v>5102</v>
      </c>
      <c r="AA359" s="2" cm="1">
        <f t="array" ref="AA359">SUM(_xlfn._xlws.FILTER($F$2:$F$2454,_xlfn.MAP($Z$2:$Z$2454,_xlfn.LAMBDA(_xlpm.x,_xlpm.x=$Z359))))</f>
        <v>1794</v>
      </c>
      <c r="AB359" s="11">
        <f t="shared" si="100"/>
        <v>5.5741360089186175E-4</v>
      </c>
      <c r="AC359" s="11">
        <f t="shared" si="101"/>
        <v>5.1334121647979701E-2</v>
      </c>
      <c r="AG359" s="2"/>
      <c r="AL359" s="2"/>
      <c r="AM359" s="2"/>
    </row>
    <row r="360" spans="1:39">
      <c r="A360" s="1" t="str">
        <f t="shared" si="85"/>
        <v>~xi~ : [ksɪ]</v>
      </c>
      <c r="B360" s="1">
        <f>_xlfn.LET(_xlpm.d,$G360,_xlpm.k,_xlfn.CONCAT(LEFT(TRIM(B$1),1),"*"),COUNTIF(_xlpm.d,_xlpm.k))</f>
        <v>0</v>
      </c>
      <c r="C360" s="1">
        <f>_xlfn.LET(_xlpm.d,$G360,_xlpm.k,_xlfn.CONCAT(LEFT(TRIM(C$1),1),"*"),COUNTIF(_xlpm.d,_xlpm.k))</f>
        <v>0</v>
      </c>
      <c r="D360" s="1">
        <f>_xlfn.LET(_xlpm.d,$G360,_xlpm.k,_xlfn.CONCAT(LEFT(TRIM(D$1),1),"*"),COUNTIF(_xlpm.d,_xlpm.k))</f>
        <v>0</v>
      </c>
      <c r="E360" s="1">
        <f t="shared" si="86"/>
        <v>0.60205999132796229</v>
      </c>
      <c r="F360" s="7">
        <v>3</v>
      </c>
      <c r="G360" s="9" t="s">
        <v>717</v>
      </c>
      <c r="H360" s="4" cm="1">
        <f t="array" ref="H360">F360/freq.sum.r6e</f>
        <v>2.376425855513308E-4</v>
      </c>
      <c r="I360" s="4" t="str">
        <f t="shared" si="87"/>
        <v>ksɪ</v>
      </c>
      <c r="J360" s="4" t="str">
        <f t="shared" si="88"/>
        <v>xi</v>
      </c>
      <c r="K360" s="10">
        <f t="shared" si="89"/>
        <v>3</v>
      </c>
      <c r="L360" s="1">
        <f t="shared" si="90"/>
        <v>2</v>
      </c>
      <c r="M360" s="10">
        <f t="shared" si="91"/>
        <v>3</v>
      </c>
      <c r="N360" s="1" t="str">
        <f t="shared" si="92"/>
        <v>~xi~</v>
      </c>
      <c r="O360" s="1" t="str">
        <f t="shared" si="93"/>
        <v>[ksɪ]</v>
      </c>
      <c r="P360" s="3" cm="1">
        <f t="array" ref="P360">SUM(_xlfn._xlws.FILTER($H$2:$H$2454,_xlfn.MAP($N$2:$N$2454,_xlfn.LAMBDA(_xlpm.x,_xlpm.x=$N360))))</f>
        <v>4.7528517110266159E-4</v>
      </c>
      <c r="Q360" s="4">
        <f t="shared" si="94"/>
        <v>0.5</v>
      </c>
      <c r="R360" s="6" cm="1">
        <f t="array" ref="R360">SUM(_xlfn._xlws.FILTER($H$2:$H$2454,_xlfn.MAP($O$2:$O$2454,_xlfn.LAMBDA(_xlpm.x,_xlpm.x=$O360))))</f>
        <v>2.376425855513308E-4</v>
      </c>
      <c r="S360" s="4">
        <f t="shared" si="95"/>
        <v>1</v>
      </c>
      <c r="T360" s="4">
        <f t="shared" si="96"/>
        <v>0.28054791649936622</v>
      </c>
      <c r="U360" s="4">
        <f t="shared" si="97"/>
        <v>0.66666666666666663</v>
      </c>
      <c r="V360" s="4">
        <f t="shared" si="98"/>
        <v>-0.3010299956639812</v>
      </c>
      <c r="W360" s="4" t="s">
        <v>5110</v>
      </c>
      <c r="X360" s="2" cm="1">
        <f t="array" ref="X360">SUM(_xlfn._xlws.FILTER($F$2:$F$2454,_xlfn.MAP($W$2:$W$2454,_xlfn.LAMBDA(_xlpm.x,_xlpm.x=$W360))))</f>
        <v>1594</v>
      </c>
      <c r="Y360" s="11">
        <f t="shared" si="99"/>
        <v>1.8820577164366374E-3</v>
      </c>
      <c r="Z360" s="4" t="s">
        <v>5102</v>
      </c>
      <c r="AA360" s="2" cm="1">
        <f t="array" ref="AA360">SUM(_xlfn._xlws.FILTER($F$2:$F$2454,_xlfn.MAP($Z$2:$Z$2454,_xlfn.LAMBDA(_xlpm.x,_xlpm.x=$Z360))))</f>
        <v>1794</v>
      </c>
      <c r="AB360" s="11">
        <f t="shared" si="100"/>
        <v>1.6722408026755853E-3</v>
      </c>
      <c r="AC360" s="11">
        <f t="shared" si="101"/>
        <v>5.1334121647979701E-2</v>
      </c>
      <c r="AG360" s="2"/>
      <c r="AL360" s="2"/>
      <c r="AM360" s="2"/>
    </row>
    <row r="361" spans="1:39">
      <c r="A361" s="1" t="str">
        <f t="shared" si="85"/>
        <v>~ha~ : [hæ]</v>
      </c>
      <c r="B361" s="1">
        <f>_xlfn.LET(_xlpm.d,$G361,_xlpm.k,_xlfn.CONCAT(LEFT(TRIM(B$1),1),"*"),COUNTIF(_xlpm.d,_xlpm.k))</f>
        <v>0</v>
      </c>
      <c r="C361" s="1">
        <f>_xlfn.LET(_xlpm.d,$G361,_xlpm.k,_xlfn.CONCAT(LEFT(TRIM(C$1),1),"*"),COUNTIF(_xlpm.d,_xlpm.k))</f>
        <v>0</v>
      </c>
      <c r="D361" s="1">
        <f>_xlfn.LET(_xlpm.d,$G361,_xlpm.k,_xlfn.CONCAT(LEFT(TRIM(D$1),1),"*"),COUNTIF(_xlpm.d,_xlpm.k))</f>
        <v>0</v>
      </c>
      <c r="E361" s="1">
        <f t="shared" si="86"/>
        <v>1.414973347970818</v>
      </c>
      <c r="F361" s="7">
        <v>25</v>
      </c>
      <c r="G361" s="9" t="s">
        <v>70</v>
      </c>
      <c r="H361" s="4" cm="1">
        <f t="array" ref="H361">F361/freq.sum.r6e</f>
        <v>1.9803548795944235E-3</v>
      </c>
      <c r="I361" s="4" t="str">
        <f t="shared" si="87"/>
        <v>hæ</v>
      </c>
      <c r="J361" s="4" t="str">
        <f t="shared" si="88"/>
        <v>ha</v>
      </c>
      <c r="K361" s="10">
        <f t="shared" si="89"/>
        <v>2</v>
      </c>
      <c r="L361" s="1">
        <f t="shared" si="90"/>
        <v>2</v>
      </c>
      <c r="M361" s="10">
        <f t="shared" si="91"/>
        <v>2</v>
      </c>
      <c r="N361" s="1" t="str">
        <f t="shared" si="92"/>
        <v>~ha~</v>
      </c>
      <c r="O361" s="1" t="str">
        <f t="shared" si="93"/>
        <v>[hæ]</v>
      </c>
      <c r="P361" s="3" cm="1">
        <f t="array" ref="P361">SUM(_xlfn._xlws.FILTER($H$2:$H$2454,_xlfn.MAP($N$2:$N$2454,_xlfn.LAMBDA(_xlpm.x,_xlpm.x=$N361))))</f>
        <v>3.8814955640050696E-3</v>
      </c>
      <c r="Q361" s="4">
        <f t="shared" si="94"/>
        <v>0.51020408163265307</v>
      </c>
      <c r="R361" s="6" cm="1">
        <f t="array" ref="R361">SUM(_xlfn._xlws.FILTER($H$2:$H$2454,_xlfn.MAP($O$2:$O$2454,_xlfn.LAMBDA(_xlpm.x,_xlpm.x=$O361))))</f>
        <v>1.9803548795944235E-3</v>
      </c>
      <c r="S361" s="4">
        <f t="shared" si="95"/>
        <v>1</v>
      </c>
      <c r="T361" s="4">
        <f t="shared" si="96"/>
        <v>0.57560732541122217</v>
      </c>
      <c r="U361" s="4">
        <f t="shared" si="97"/>
        <v>0.67567567567567577</v>
      </c>
      <c r="V361" s="4">
        <f t="shared" si="98"/>
        <v>-0.29225607135647602</v>
      </c>
      <c r="W361" s="4" t="s">
        <v>5120</v>
      </c>
      <c r="X361" s="2" cm="1">
        <f t="array" ref="X361">SUM(_xlfn._xlws.FILTER($F$2:$F$2454,_xlfn.MAP($W$2:$W$2454,_xlfn.LAMBDA(_xlpm.x,_xlpm.x=$W361))))</f>
        <v>1666</v>
      </c>
      <c r="Y361" s="11">
        <f t="shared" si="99"/>
        <v>1.5006002400960384E-2</v>
      </c>
      <c r="Z361" s="4" t="s">
        <v>5103</v>
      </c>
      <c r="AA361" s="2" cm="1">
        <f t="array" ref="AA361">SUM(_xlfn._xlws.FILTER($F$2:$F$2454,_xlfn.MAP($Z$2:$Z$2454,_xlfn.LAMBDA(_xlpm.x,_xlpm.x=$Z361))))</f>
        <v>514</v>
      </c>
      <c r="AB361" s="11">
        <f t="shared" si="100"/>
        <v>4.8638132295719845E-2</v>
      </c>
      <c r="AC361" s="11">
        <f t="shared" si="101"/>
        <v>-0.51071187807549301</v>
      </c>
      <c r="AG361" s="2"/>
      <c r="AL361" s="2"/>
      <c r="AM361" s="2"/>
    </row>
    <row r="362" spans="1:39">
      <c r="A362" s="1" t="str">
        <f t="shared" si="85"/>
        <v>~si~ : [zə]</v>
      </c>
      <c r="B362" s="1">
        <f>_xlfn.LET(_xlpm.d,$G362,_xlpm.k,_xlfn.CONCAT(LEFT(TRIM(B$1),1),"*"),COUNTIF(_xlpm.d,_xlpm.k))</f>
        <v>0</v>
      </c>
      <c r="C362" s="1">
        <f>_xlfn.LET(_xlpm.d,$G362,_xlpm.k,_xlfn.CONCAT(LEFT(TRIM(C$1),1),"*"),COUNTIF(_xlpm.d,_xlpm.k))</f>
        <v>0</v>
      </c>
      <c r="D362" s="1">
        <f>_xlfn.LET(_xlpm.d,$G362,_xlpm.k,_xlfn.CONCAT(LEFT(TRIM(D$1),1),"*"),COUNTIF(_xlpm.d,_xlpm.k))</f>
        <v>0</v>
      </c>
      <c r="E362" s="1">
        <f t="shared" si="86"/>
        <v>0.77815125038364352</v>
      </c>
      <c r="F362" s="7">
        <v>5</v>
      </c>
      <c r="G362" s="9" t="s">
        <v>1555</v>
      </c>
      <c r="H362" s="4" cm="1">
        <f t="array" ref="H362">F362/freq.sum.r6e</f>
        <v>3.9607097591888465E-4</v>
      </c>
      <c r="I362" s="1" t="str">
        <f t="shared" si="87"/>
        <v>zə</v>
      </c>
      <c r="J362" s="1" t="str">
        <f t="shared" si="88"/>
        <v>si</v>
      </c>
      <c r="K362" s="10">
        <f t="shared" si="89"/>
        <v>2</v>
      </c>
      <c r="L362" s="1">
        <f t="shared" si="90"/>
        <v>2</v>
      </c>
      <c r="M362" s="10">
        <f t="shared" si="91"/>
        <v>2</v>
      </c>
      <c r="N362" s="1" t="str">
        <f t="shared" si="92"/>
        <v>~si~</v>
      </c>
      <c r="O362" s="1" t="str">
        <f t="shared" si="93"/>
        <v>[zə]</v>
      </c>
      <c r="P362" s="3" cm="1">
        <f t="array" ref="P362">SUM(_xlfn._xlws.FILTER($H$2:$H$2454,_xlfn.MAP($N$2:$N$2454,_xlfn.LAMBDA(_xlpm.x,_xlpm.x=$N362))))</f>
        <v>7.1292775665399242E-3</v>
      </c>
      <c r="Q362" s="4">
        <f t="shared" si="94"/>
        <v>5.5555555555555552E-2</v>
      </c>
      <c r="R362" s="6" cm="1">
        <f t="array" ref="R362">SUM(_xlfn._xlws.FILTER($H$2:$H$2454,_xlfn.MAP($O$2:$O$2454,_xlfn.LAMBDA(_xlpm.x,_xlpm.x=$O362))))</f>
        <v>3.6438529784537385E-3</v>
      </c>
      <c r="S362" s="4">
        <f t="shared" si="95"/>
        <v>0.10869565217391305</v>
      </c>
      <c r="T362" s="4">
        <f t="shared" si="96"/>
        <v>3.4448068754251444E-2</v>
      </c>
      <c r="U362" s="4">
        <f t="shared" si="97"/>
        <v>7.3529411764705885E-2</v>
      </c>
      <c r="V362" s="4">
        <f t="shared" si="98"/>
        <v>-0.29148467775775083</v>
      </c>
      <c r="W362" s="4" t="s">
        <v>5110</v>
      </c>
      <c r="X362" s="2" cm="1">
        <f t="array" ref="X362">SUM(_xlfn._xlws.FILTER($F$2:$F$2454,_xlfn.MAP($W$2:$W$2454,_xlfn.LAMBDA(_xlpm.x,_xlpm.x=$W362))))</f>
        <v>1594</v>
      </c>
      <c r="Y362" s="11">
        <f t="shared" si="99"/>
        <v>3.1367628607277291E-3</v>
      </c>
      <c r="Z362" s="4" t="s">
        <v>5101</v>
      </c>
      <c r="AA362" s="2" cm="1">
        <f t="array" ref="AA362">SUM(_xlfn._xlws.FILTER($F$2:$F$2454,_xlfn.MAP($Z$2:$Z$2454,_xlfn.LAMBDA(_xlpm.x,_xlpm.x=$Z362))))</f>
        <v>2255</v>
      </c>
      <c r="AB362" s="11">
        <f t="shared" si="100"/>
        <v>2.2172949002217295E-3</v>
      </c>
      <c r="AC362" s="11">
        <f t="shared" si="101"/>
        <v>0.1506582291538858</v>
      </c>
      <c r="AG362" s="2"/>
      <c r="AL362" s="2"/>
      <c r="AM362" s="2"/>
    </row>
    <row r="363" spans="1:39">
      <c r="A363" s="1" t="str">
        <f t="shared" si="85"/>
        <v>~tu~ : [tɜ]</v>
      </c>
      <c r="B363" s="1">
        <f>_xlfn.LET(_xlpm.d,$G363,_xlpm.k,_xlfn.CONCAT(LEFT(TRIM(B$1),1),"*"),COUNTIF(_xlpm.d,_xlpm.k))</f>
        <v>0</v>
      </c>
      <c r="C363" s="1">
        <f>_xlfn.LET(_xlpm.d,$G363,_xlpm.k,_xlfn.CONCAT(LEFT(TRIM(C$1),1),"*"),COUNTIF(_xlpm.d,_xlpm.k))</f>
        <v>0</v>
      </c>
      <c r="D363" s="1">
        <f>_xlfn.LET(_xlpm.d,$G363,_xlpm.k,_xlfn.CONCAT(LEFT(TRIM(D$1),1),"*"),COUNTIF(_xlpm.d,_xlpm.k))</f>
        <v>0</v>
      </c>
      <c r="E363" s="1">
        <f t="shared" si="86"/>
        <v>0.95424250943932487</v>
      </c>
      <c r="F363" s="7">
        <v>8</v>
      </c>
      <c r="G363" s="9" t="s">
        <v>891</v>
      </c>
      <c r="H363" s="4" cm="1">
        <f t="array" ref="H363">F363/freq.sum.r6e</f>
        <v>6.3371356147021542E-4</v>
      </c>
      <c r="I363" s="4" t="str">
        <f t="shared" si="87"/>
        <v>tɜ</v>
      </c>
      <c r="J363" s="4" t="str">
        <f t="shared" si="88"/>
        <v>tu</v>
      </c>
      <c r="K363" s="10">
        <f t="shared" si="89"/>
        <v>2</v>
      </c>
      <c r="L363" s="1">
        <f t="shared" si="90"/>
        <v>2</v>
      </c>
      <c r="M363" s="10">
        <f t="shared" si="91"/>
        <v>2</v>
      </c>
      <c r="N363" s="1" t="str">
        <f t="shared" si="92"/>
        <v>~tu~</v>
      </c>
      <c r="O363" s="1" t="str">
        <f t="shared" si="93"/>
        <v>[tɜ]</v>
      </c>
      <c r="P363" s="3" cm="1">
        <f t="array" ref="P363">SUM(_xlfn._xlws.FILTER($H$2:$H$2454,_xlfn.MAP($N$2:$N$2454,_xlfn.LAMBDA(_xlpm.x,_xlpm.x=$N363))))</f>
        <v>2.4556400506970844E-3</v>
      </c>
      <c r="Q363" s="4">
        <f t="shared" si="94"/>
        <v>0.25806451612903231</v>
      </c>
      <c r="R363" s="6" cm="1">
        <f t="array" ref="R363">SUM(_xlfn._xlws.FILTER($H$2:$H$2454,_xlfn.MAP($O$2:$O$2454,_xlfn.LAMBDA(_xlpm.x,_xlpm.x=$O363))))</f>
        <v>1.2674271229404308E-3</v>
      </c>
      <c r="S363" s="4">
        <f t="shared" si="95"/>
        <v>0.5</v>
      </c>
      <c r="T363" s="4">
        <f t="shared" si="96"/>
        <v>0.19557829343244701</v>
      </c>
      <c r="U363" s="4">
        <f t="shared" si="97"/>
        <v>0.34042553191489366</v>
      </c>
      <c r="V363" s="4">
        <f t="shared" si="98"/>
        <v>-0.28724171117834779</v>
      </c>
      <c r="W363" s="4" t="s">
        <v>5111</v>
      </c>
      <c r="X363" s="2" cm="1">
        <f t="array" ref="X363">SUM(_xlfn._xlws.FILTER($F$2:$F$2454,_xlfn.MAP($W$2:$W$2454,_xlfn.LAMBDA(_xlpm.x,_xlpm.x=$W363))))</f>
        <v>566</v>
      </c>
      <c r="Y363" s="11">
        <f t="shared" si="99"/>
        <v>1.4134275618374558E-2</v>
      </c>
      <c r="Z363" s="4" t="s">
        <v>5112</v>
      </c>
      <c r="AA363" s="2" cm="1">
        <f t="array" ref="AA363">SUM(_xlfn._xlws.FILTER($F$2:$F$2454,_xlfn.MAP($Z$2:$Z$2454,_xlfn.LAMBDA(_xlpm.x,_xlpm.x=$Z363))))</f>
        <v>192</v>
      </c>
      <c r="AB363" s="11">
        <f t="shared" si="100"/>
        <v>4.1666666666666664E-2</v>
      </c>
      <c r="AC363" s="11">
        <f t="shared" si="101"/>
        <v>-0.46951520248472178</v>
      </c>
      <c r="AG363" s="2"/>
      <c r="AL363" s="2"/>
      <c r="AM363" s="2"/>
    </row>
    <row r="364" spans="1:39">
      <c r="A364" s="1" t="str">
        <f t="shared" si="85"/>
        <v>~wa~ : [wɜ]</v>
      </c>
      <c r="B364" s="1">
        <f>_xlfn.LET(_xlpm.d,$G364,_xlpm.k,_xlfn.CONCAT(LEFT(TRIM(B$1),1),"*"),COUNTIF(_xlpm.d,_xlpm.k))</f>
        <v>0</v>
      </c>
      <c r="C364" s="1">
        <f>_xlfn.LET(_xlpm.d,$G364,_xlpm.k,_xlfn.CONCAT(LEFT(TRIM(C$1),1),"*"),COUNTIF(_xlpm.d,_xlpm.k))</f>
        <v>0</v>
      </c>
      <c r="D364" s="1">
        <f>_xlfn.LET(_xlpm.d,$G364,_xlpm.k,_xlfn.CONCAT(LEFT(TRIM(D$1),1),"*"),COUNTIF(_xlpm.d,_xlpm.k))</f>
        <v>0</v>
      </c>
      <c r="E364" s="1">
        <f t="shared" si="86"/>
        <v>0.30102999566398114</v>
      </c>
      <c r="F364" s="7">
        <v>1</v>
      </c>
      <c r="G364" s="9" t="s">
        <v>1833</v>
      </c>
      <c r="H364" s="4" cm="1">
        <f t="array" ref="H364">F364/freq.sum.r6e</f>
        <v>7.9214195183776928E-5</v>
      </c>
      <c r="I364" s="4" t="str">
        <f t="shared" si="87"/>
        <v>wɜ</v>
      </c>
      <c r="J364" s="4" t="str">
        <f t="shared" si="88"/>
        <v>wa</v>
      </c>
      <c r="K364" s="10">
        <f t="shared" si="89"/>
        <v>2</v>
      </c>
      <c r="L364" s="1">
        <f t="shared" si="90"/>
        <v>2</v>
      </c>
      <c r="M364" s="10">
        <f t="shared" si="91"/>
        <v>2</v>
      </c>
      <c r="N364" s="1" t="str">
        <f t="shared" si="92"/>
        <v>~wa~</v>
      </c>
      <c r="O364" s="1" t="str">
        <f t="shared" si="93"/>
        <v>[wɜ]</v>
      </c>
      <c r="P364" s="3" cm="1">
        <f t="array" ref="P364">SUM(_xlfn._xlws.FILTER($H$2:$H$2454,_xlfn.MAP($N$2:$N$2454,_xlfn.LAMBDA(_xlpm.x,_xlpm.x=$N364))))</f>
        <v>3.3269961977186314E-3</v>
      </c>
      <c r="Q364" s="4">
        <f t="shared" si="94"/>
        <v>2.3809523809523805E-2</v>
      </c>
      <c r="R364" s="6" cm="1">
        <f t="array" ref="R364">SUM(_xlfn._xlws.FILTER($H$2:$H$2454,_xlfn.MAP($O$2:$O$2454,_xlfn.LAMBDA(_xlpm.x,_xlpm.x=$O364))))</f>
        <v>1.7427122940430924E-3</v>
      </c>
      <c r="S364" s="4">
        <f t="shared" si="95"/>
        <v>4.5454545454545456E-2</v>
      </c>
      <c r="T364" s="4">
        <f t="shared" si="96"/>
        <v>5.6636911430910332E-3</v>
      </c>
      <c r="U364" s="4">
        <f t="shared" si="97"/>
        <v>3.1249999999999993E-2</v>
      </c>
      <c r="V364" s="4">
        <f t="shared" si="98"/>
        <v>-0.28082660957569427</v>
      </c>
      <c r="W364" s="4" t="s">
        <v>5120</v>
      </c>
      <c r="X364" s="2" cm="1">
        <f t="array" ref="X364">SUM(_xlfn._xlws.FILTER($F$2:$F$2454,_xlfn.MAP($W$2:$W$2454,_xlfn.LAMBDA(_xlpm.x,_xlpm.x=$W364))))</f>
        <v>1666</v>
      </c>
      <c r="Y364" s="11">
        <f t="shared" si="99"/>
        <v>6.0024009603841532E-4</v>
      </c>
      <c r="Z364" s="4" t="s">
        <v>5112</v>
      </c>
      <c r="AA364" s="2" cm="1">
        <f t="array" ref="AA364">SUM(_xlfn._xlws.FILTER($F$2:$F$2454,_xlfn.MAP($Z$2:$Z$2454,_xlfn.LAMBDA(_xlpm.x,_xlpm.x=$Z364))))</f>
        <v>192</v>
      </c>
      <c r="AB364" s="11">
        <f t="shared" si="100"/>
        <v>5.208333333333333E-3</v>
      </c>
      <c r="AC364" s="11">
        <f t="shared" si="101"/>
        <v>-0.9383737683672192</v>
      </c>
      <c r="AG364" s="2"/>
      <c r="AL364" s="2"/>
      <c r="AM364" s="2"/>
    </row>
    <row r="365" spans="1:39">
      <c r="A365" s="1" t="str">
        <f t="shared" si="85"/>
        <v>~ci~ : [sɜ]</v>
      </c>
      <c r="B365" s="1">
        <f>_xlfn.LET(_xlpm.d,$G365,_xlpm.k,_xlfn.CONCAT(LEFT(TRIM(B$1),1),"*"),COUNTIF(_xlpm.d,_xlpm.k))</f>
        <v>0</v>
      </c>
      <c r="C365" s="1">
        <f>_xlfn.LET(_xlpm.d,$G365,_xlpm.k,_xlfn.CONCAT(LEFT(TRIM(C$1),1),"*"),COUNTIF(_xlpm.d,_xlpm.k))</f>
        <v>0</v>
      </c>
      <c r="D365" s="1">
        <f>_xlfn.LET(_xlpm.d,$G365,_xlpm.k,_xlfn.CONCAT(LEFT(TRIM(D$1),1),"*"),COUNTIF(_xlpm.d,_xlpm.k))</f>
        <v>0</v>
      </c>
      <c r="E365" s="1">
        <f t="shared" si="86"/>
        <v>0.47712125471966244</v>
      </c>
      <c r="F365" s="7">
        <v>2</v>
      </c>
      <c r="G365" s="9" t="s">
        <v>1672</v>
      </c>
      <c r="H365" s="4" cm="1">
        <f t="array" ref="H365">F365/freq.sum.r6e</f>
        <v>1.5842839036755386E-4</v>
      </c>
      <c r="I365" s="4" t="str">
        <f t="shared" si="87"/>
        <v>sɜ</v>
      </c>
      <c r="J365" s="4" t="str">
        <f t="shared" si="88"/>
        <v>ci</v>
      </c>
      <c r="K365" s="10">
        <f t="shared" si="89"/>
        <v>2</v>
      </c>
      <c r="L365" s="1">
        <f t="shared" si="90"/>
        <v>2</v>
      </c>
      <c r="M365" s="10">
        <f t="shared" si="91"/>
        <v>2</v>
      </c>
      <c r="N365" s="1" t="str">
        <f t="shared" si="92"/>
        <v>~ci~</v>
      </c>
      <c r="O365" s="1" t="str">
        <f t="shared" si="93"/>
        <v>[sɜ]</v>
      </c>
      <c r="P365" s="3" cm="1">
        <f t="array" ref="P365">SUM(_xlfn._xlws.FILTER($H$2:$H$2454,_xlfn.MAP($N$2:$N$2454,_xlfn.LAMBDA(_xlpm.x,_xlpm.x=$N365))))</f>
        <v>2.6932826362484159E-3</v>
      </c>
      <c r="Q365" s="4">
        <f t="shared" si="94"/>
        <v>5.8823529411764698E-2</v>
      </c>
      <c r="R365" s="6" cm="1">
        <f t="array" ref="R365">SUM(_xlfn._xlws.FILTER($H$2:$H$2454,_xlfn.MAP($O$2:$O$2454,_xlfn.LAMBDA(_xlpm.x,_xlpm.x=$O365))))</f>
        <v>1.4258555133079844E-3</v>
      </c>
      <c r="S365" s="4">
        <f t="shared" si="95"/>
        <v>0.11111111111111113</v>
      </c>
      <c r="T365" s="4">
        <f t="shared" si="96"/>
        <v>2.2096586036838964E-2</v>
      </c>
      <c r="U365" s="4">
        <f t="shared" si="97"/>
        <v>7.6923076923076927E-2</v>
      </c>
      <c r="V365" s="4">
        <f t="shared" si="98"/>
        <v>-0.27620641193894924</v>
      </c>
      <c r="W365" s="4" t="s">
        <v>5110</v>
      </c>
      <c r="X365" s="2" cm="1">
        <f t="array" ref="X365">SUM(_xlfn._xlws.FILTER($F$2:$F$2454,_xlfn.MAP($W$2:$W$2454,_xlfn.LAMBDA(_xlpm.x,_xlpm.x=$W365))))</f>
        <v>1594</v>
      </c>
      <c r="Y365" s="11">
        <f t="shared" si="99"/>
        <v>1.2547051442910915E-3</v>
      </c>
      <c r="Z365" s="4" t="s">
        <v>5112</v>
      </c>
      <c r="AA365" s="2" cm="1">
        <f t="array" ref="AA365">SUM(_xlfn._xlws.FILTER($F$2:$F$2454,_xlfn.MAP($Z$2:$Z$2454,_xlfn.LAMBDA(_xlpm.x,_xlpm.x=$Z365))))</f>
        <v>192</v>
      </c>
      <c r="AB365" s="11">
        <f t="shared" si="100"/>
        <v>1.0416666666666666E-2</v>
      </c>
      <c r="AC365" s="11">
        <f t="shared" si="101"/>
        <v>-0.91918708835654395</v>
      </c>
      <c r="AG365" s="2"/>
      <c r="AL365" s="2"/>
      <c r="AM365" s="2"/>
    </row>
    <row r="366" spans="1:39">
      <c r="A366" s="1" t="str">
        <f t="shared" si="85"/>
        <v>~do~ : [dʌ]</v>
      </c>
      <c r="B366" s="1">
        <f>_xlfn.LET(_xlpm.d,$G366,_xlpm.k,_xlfn.CONCAT(LEFT(TRIM(B$1),1),"*"),COUNTIF(_xlpm.d,_xlpm.k))</f>
        <v>0</v>
      </c>
      <c r="C366" s="1">
        <f>_xlfn.LET(_xlpm.d,$G366,_xlpm.k,_xlfn.CONCAT(LEFT(TRIM(C$1),1),"*"),COUNTIF(_xlpm.d,_xlpm.k))</f>
        <v>0</v>
      </c>
      <c r="D366" s="1">
        <f>_xlfn.LET(_xlpm.d,$G366,_xlpm.k,_xlfn.CONCAT(LEFT(TRIM(D$1),1),"*"),COUNTIF(_xlpm.d,_xlpm.k))</f>
        <v>0</v>
      </c>
      <c r="E366" s="1">
        <f t="shared" si="86"/>
        <v>0.47712125471966244</v>
      </c>
      <c r="F366" s="7">
        <v>2</v>
      </c>
      <c r="G366" s="9" t="s">
        <v>1618</v>
      </c>
      <c r="H366" s="4" cm="1">
        <f t="array" ref="H366">F366/freq.sum.r6e</f>
        <v>1.5842839036755386E-4</v>
      </c>
      <c r="I366" s="4" t="str">
        <f t="shared" si="87"/>
        <v>dʌ</v>
      </c>
      <c r="J366" s="4" t="str">
        <f t="shared" si="88"/>
        <v>do</v>
      </c>
      <c r="K366" s="10">
        <f t="shared" si="89"/>
        <v>2</v>
      </c>
      <c r="L366" s="1">
        <f t="shared" si="90"/>
        <v>2</v>
      </c>
      <c r="M366" s="10">
        <f t="shared" si="91"/>
        <v>2</v>
      </c>
      <c r="N366" s="1" t="str">
        <f t="shared" si="92"/>
        <v>~do~</v>
      </c>
      <c r="O366" s="1" t="str">
        <f t="shared" si="93"/>
        <v>[dʌ]</v>
      </c>
      <c r="P366" s="3" cm="1">
        <f t="array" ref="P366">SUM(_xlfn._xlws.FILTER($H$2:$H$2454,_xlfn.MAP($N$2:$N$2454,_xlfn.LAMBDA(_xlpm.x,_xlpm.x=$N366))))</f>
        <v>2.2179974651457537E-3</v>
      </c>
      <c r="Q366" s="4">
        <f t="shared" si="94"/>
        <v>7.1428571428571438E-2</v>
      </c>
      <c r="R366" s="6" cm="1">
        <f t="array" ref="R366">SUM(_xlfn._xlws.FILTER($H$2:$H$2454,_xlfn.MAP($O$2:$O$2454,_xlfn.LAMBDA(_xlpm.x,_xlpm.x=$O366))))</f>
        <v>1.188212927756654E-3</v>
      </c>
      <c r="S366" s="4">
        <f t="shared" si="95"/>
        <v>0.13333333333333333</v>
      </c>
      <c r="T366" s="4">
        <f t="shared" si="96"/>
        <v>2.6721452881758749E-2</v>
      </c>
      <c r="U366" s="4">
        <f t="shared" si="97"/>
        <v>9.3023255813953501E-2</v>
      </c>
      <c r="V366" s="4">
        <f t="shared" si="98"/>
        <v>-0.27106677228653792</v>
      </c>
      <c r="W366" s="4" t="s">
        <v>5119</v>
      </c>
      <c r="X366" s="2" cm="1">
        <f t="array" ref="X366">SUM(_xlfn._xlws.FILTER($F$2:$F$2454,_xlfn.MAP($W$2:$W$2454,_xlfn.LAMBDA(_xlpm.x,_xlpm.x=$W366))))</f>
        <v>1157</v>
      </c>
      <c r="Y366" s="11">
        <f t="shared" si="99"/>
        <v>1.7286084701815039E-3</v>
      </c>
      <c r="Z366" s="4" t="s">
        <v>5113</v>
      </c>
      <c r="AA366" s="2" cm="1">
        <f t="array" ref="AA366">SUM(_xlfn._xlws.FILTER($F$2:$F$2454,_xlfn.MAP($Z$2:$Z$2454,_xlfn.LAMBDA(_xlpm.x,_xlpm.x=$Z366))))</f>
        <v>309</v>
      </c>
      <c r="AB366" s="11">
        <f t="shared" si="100"/>
        <v>6.4724919093851136E-3</v>
      </c>
      <c r="AC366" s="11">
        <f t="shared" si="101"/>
        <v>-0.5733748795269149</v>
      </c>
      <c r="AG366" s="2"/>
      <c r="AL366" s="2"/>
      <c r="AM366" s="2"/>
    </row>
    <row r="367" spans="1:39">
      <c r="A367" s="1" t="str">
        <f t="shared" si="85"/>
        <v>~da~ : [dɑ]</v>
      </c>
      <c r="B367" s="1">
        <f>_xlfn.LET(_xlpm.d,$G367,_xlpm.k,_xlfn.CONCAT(LEFT(TRIM(B$1),1),"*"),COUNTIF(_xlpm.d,_xlpm.k))</f>
        <v>0</v>
      </c>
      <c r="C367" s="1">
        <f>_xlfn.LET(_xlpm.d,$G367,_xlpm.k,_xlfn.CONCAT(LEFT(TRIM(C$1),1),"*"),COUNTIF(_xlpm.d,_xlpm.k))</f>
        <v>0</v>
      </c>
      <c r="D367" s="1">
        <f>_xlfn.LET(_xlpm.d,$G367,_xlpm.k,_xlfn.CONCAT(LEFT(TRIM(D$1),1),"*"),COUNTIF(_xlpm.d,_xlpm.k))</f>
        <v>0</v>
      </c>
      <c r="E367" s="1">
        <f t="shared" si="86"/>
        <v>0.69897000433601875</v>
      </c>
      <c r="F367" s="7">
        <v>4</v>
      </c>
      <c r="G367" s="9" t="s">
        <v>1303</v>
      </c>
      <c r="H367" s="4" cm="1">
        <f t="array" ref="H367">F367/freq.sum.r6e</f>
        <v>3.1685678073510771E-4</v>
      </c>
      <c r="I367" s="4" t="str">
        <f t="shared" si="87"/>
        <v>dɑ</v>
      </c>
      <c r="J367" s="4" t="str">
        <f t="shared" si="88"/>
        <v>da</v>
      </c>
      <c r="K367" s="10">
        <f t="shared" si="89"/>
        <v>2</v>
      </c>
      <c r="L367" s="1">
        <f t="shared" si="90"/>
        <v>2</v>
      </c>
      <c r="M367" s="10">
        <f t="shared" si="91"/>
        <v>2</v>
      </c>
      <c r="N367" s="1" t="str">
        <f t="shared" si="92"/>
        <v>~da~</v>
      </c>
      <c r="O367" s="1" t="str">
        <f t="shared" si="93"/>
        <v>[dɑ]</v>
      </c>
      <c r="P367" s="3" cm="1">
        <f t="array" ref="P367">SUM(_xlfn._xlws.FILTER($H$2:$H$2454,_xlfn.MAP($N$2:$N$2454,_xlfn.LAMBDA(_xlpm.x,_xlpm.x=$N367))))</f>
        <v>2.2179974651457541E-3</v>
      </c>
      <c r="Q367" s="4">
        <f t="shared" si="94"/>
        <v>0.14285714285714285</v>
      </c>
      <c r="R367" s="6" cm="1">
        <f t="array" ref="R367">SUM(_xlfn._xlws.FILTER($H$2:$H$2454,_xlfn.MAP($O$2:$O$2454,_xlfn.LAMBDA(_xlpm.x,_xlpm.x=$O367))))</f>
        <v>1.188212927756654E-3</v>
      </c>
      <c r="S367" s="4">
        <f t="shared" si="95"/>
        <v>0.26666666666666666</v>
      </c>
      <c r="T367" s="4">
        <f t="shared" si="96"/>
        <v>7.829244181377662E-2</v>
      </c>
      <c r="U367" s="4">
        <f t="shared" si="97"/>
        <v>0.18604651162790697</v>
      </c>
      <c r="V367" s="4">
        <f t="shared" si="98"/>
        <v>-0.27106677228653797</v>
      </c>
      <c r="W367" s="4" t="s">
        <v>5120</v>
      </c>
      <c r="X367" s="2" cm="1">
        <f t="array" ref="X367">SUM(_xlfn._xlws.FILTER($F$2:$F$2454,_xlfn.MAP($W$2:$W$2454,_xlfn.LAMBDA(_xlpm.x,_xlpm.x=$W367))))</f>
        <v>1666</v>
      </c>
      <c r="Y367" s="11">
        <f t="shared" si="99"/>
        <v>2.4009603841536613E-3</v>
      </c>
      <c r="Z367" s="4" t="s">
        <v>5105</v>
      </c>
      <c r="AA367" s="2" cm="1">
        <f t="array" ref="AA367">SUM(_xlfn._xlws.FILTER($F$2:$F$2454,_xlfn.MAP($Z$2:$Z$2454,_xlfn.LAMBDA(_xlpm.x,_xlpm.x=$Z367))))</f>
        <v>436</v>
      </c>
      <c r="AB367" s="11">
        <f t="shared" si="100"/>
        <v>9.1743119266055051E-3</v>
      </c>
      <c r="AC367" s="11">
        <f t="shared" si="101"/>
        <v>-0.58218850780218279</v>
      </c>
      <c r="AG367" s="2"/>
      <c r="AL367" s="2"/>
      <c r="AM367" s="2"/>
    </row>
    <row r="368" spans="1:39">
      <c r="A368" s="1" t="str">
        <f t="shared" si="85"/>
        <v>~do~ : [dɑ]</v>
      </c>
      <c r="B368" s="1">
        <f>_xlfn.LET(_xlpm.d,$G368,_xlpm.k,_xlfn.CONCAT(LEFT(TRIM(B$1),1),"*"),COUNTIF(_xlpm.d,_xlpm.k))</f>
        <v>0</v>
      </c>
      <c r="C368" s="1">
        <f>_xlfn.LET(_xlpm.d,$G368,_xlpm.k,_xlfn.CONCAT(LEFT(TRIM(C$1),1),"*"),COUNTIF(_xlpm.d,_xlpm.k))</f>
        <v>0</v>
      </c>
      <c r="D368" s="1">
        <f>_xlfn.LET(_xlpm.d,$G368,_xlpm.k,_xlfn.CONCAT(LEFT(TRIM(D$1),1),"*"),COUNTIF(_xlpm.d,_xlpm.k))</f>
        <v>0</v>
      </c>
      <c r="E368" s="1">
        <f t="shared" si="86"/>
        <v>1.0791812460476247</v>
      </c>
      <c r="F368" s="7">
        <v>11</v>
      </c>
      <c r="G368" s="9" t="s">
        <v>575</v>
      </c>
      <c r="H368" s="4" cm="1">
        <f t="array" ref="H368">F368/freq.sum.r6e</f>
        <v>8.713561470215463E-4</v>
      </c>
      <c r="I368" s="1" t="str">
        <f t="shared" si="87"/>
        <v>dɑ</v>
      </c>
      <c r="J368" s="1" t="str">
        <f t="shared" si="88"/>
        <v>do</v>
      </c>
      <c r="K368" s="10">
        <f t="shared" si="89"/>
        <v>2</v>
      </c>
      <c r="L368" s="1">
        <f t="shared" si="90"/>
        <v>2</v>
      </c>
      <c r="M368" s="10">
        <f t="shared" si="91"/>
        <v>2</v>
      </c>
      <c r="N368" s="1" t="str">
        <f t="shared" si="92"/>
        <v>~do~</v>
      </c>
      <c r="O368" s="1" t="str">
        <f t="shared" si="93"/>
        <v>[dɑ]</v>
      </c>
      <c r="P368" s="3" cm="1">
        <f t="array" ref="P368">SUM(_xlfn._xlws.FILTER($H$2:$H$2454,_xlfn.MAP($N$2:$N$2454,_xlfn.LAMBDA(_xlpm.x,_xlpm.x=$N368))))</f>
        <v>2.2179974651457537E-3</v>
      </c>
      <c r="Q368" s="4">
        <f t="shared" si="94"/>
        <v>0.39285714285714296</v>
      </c>
      <c r="R368" s="6" cm="1">
        <f t="array" ref="R368">SUM(_xlfn._xlws.FILTER($H$2:$H$2454,_xlfn.MAP($O$2:$O$2454,_xlfn.LAMBDA(_xlpm.x,_xlpm.x=$O368))))</f>
        <v>1.188212927756654E-3</v>
      </c>
      <c r="S368" s="4">
        <f t="shared" si="95"/>
        <v>0.73333333333333339</v>
      </c>
      <c r="T368" s="4">
        <f t="shared" si="96"/>
        <v>0.332420947349026</v>
      </c>
      <c r="U368" s="4">
        <f t="shared" si="97"/>
        <v>0.51162790697674421</v>
      </c>
      <c r="V368" s="4">
        <f t="shared" si="98"/>
        <v>-0.27106677228653792</v>
      </c>
      <c r="W368" s="4" t="s">
        <v>5119</v>
      </c>
      <c r="X368" s="2" cm="1">
        <f t="array" ref="X368">SUM(_xlfn._xlws.FILTER($F$2:$F$2454,_xlfn.MAP($W$2:$W$2454,_xlfn.LAMBDA(_xlpm.x,_xlpm.x=$W368))))</f>
        <v>1157</v>
      </c>
      <c r="Y368" s="11">
        <f t="shared" si="99"/>
        <v>9.5073465859982706E-3</v>
      </c>
      <c r="Z368" s="4" t="s">
        <v>5105</v>
      </c>
      <c r="AA368" s="2" cm="1">
        <f t="array" ref="AA368">SUM(_xlfn._xlws.FILTER($F$2:$F$2454,_xlfn.MAP($Z$2:$Z$2454,_xlfn.LAMBDA(_xlpm.x,_xlpm.x=$Z368))))</f>
        <v>436</v>
      </c>
      <c r="AB368" s="11">
        <f t="shared" si="100"/>
        <v>2.5229357798165139E-2</v>
      </c>
      <c r="AC368" s="11">
        <f t="shared" si="101"/>
        <v>-0.4238468696831636</v>
      </c>
      <c r="AG368" s="2"/>
      <c r="AL368" s="2"/>
      <c r="AM368" s="2"/>
    </row>
    <row r="369" spans="1:39">
      <c r="A369" s="1" t="str">
        <f t="shared" si="85"/>
        <v>~do~ : [du]</v>
      </c>
      <c r="B369" s="1">
        <f>_xlfn.LET(_xlpm.d,$G369,_xlpm.k,_xlfn.CONCAT(LEFT(TRIM(B$1),1),"*"),COUNTIF(_xlpm.d,_xlpm.k))</f>
        <v>0</v>
      </c>
      <c r="C369" s="1">
        <f>_xlfn.LET(_xlpm.d,$G369,_xlpm.k,_xlfn.CONCAT(LEFT(TRIM(C$1),1),"*"),COUNTIF(_xlpm.d,_xlpm.k))</f>
        <v>0</v>
      </c>
      <c r="D369" s="1">
        <f>_xlfn.LET(_xlpm.d,$G369,_xlpm.k,_xlfn.CONCAT(LEFT(TRIM(D$1),1),"*"),COUNTIF(_xlpm.d,_xlpm.k))</f>
        <v>0</v>
      </c>
      <c r="E369" s="1">
        <f t="shared" si="86"/>
        <v>0.77815125038364352</v>
      </c>
      <c r="F369" s="7">
        <v>5</v>
      </c>
      <c r="G369" s="9" t="s">
        <v>35</v>
      </c>
      <c r="H369" s="4" cm="1">
        <f t="array" ref="H369">F369/freq.sum.r6e</f>
        <v>3.9607097591888465E-4</v>
      </c>
      <c r="I369" s="4" t="str">
        <f t="shared" si="87"/>
        <v>du</v>
      </c>
      <c r="J369" s="4" t="str">
        <f t="shared" si="88"/>
        <v>do</v>
      </c>
      <c r="K369" s="10">
        <f t="shared" si="89"/>
        <v>2</v>
      </c>
      <c r="L369" s="1">
        <f t="shared" si="90"/>
        <v>2</v>
      </c>
      <c r="M369" s="10">
        <f t="shared" si="91"/>
        <v>2</v>
      </c>
      <c r="N369" s="1" t="str">
        <f t="shared" si="92"/>
        <v>~do~</v>
      </c>
      <c r="O369" s="1" t="str">
        <f t="shared" si="93"/>
        <v>[du]</v>
      </c>
      <c r="P369" s="3" cm="1">
        <f t="array" ref="P369">SUM(_xlfn._xlws.FILTER($H$2:$H$2454,_xlfn.MAP($N$2:$N$2454,_xlfn.LAMBDA(_xlpm.x,_xlpm.x=$N369))))</f>
        <v>2.2179974651457537E-3</v>
      </c>
      <c r="Q369" s="4">
        <f t="shared" si="94"/>
        <v>0.1785714285714286</v>
      </c>
      <c r="R369" s="6" cm="1">
        <f t="array" ref="R369">SUM(_xlfn._xlws.FILTER($H$2:$H$2454,_xlfn.MAP($O$2:$O$2454,_xlfn.LAMBDA(_xlpm.x,_xlpm.x=$O369))))</f>
        <v>1.1882129277566537E-3</v>
      </c>
      <c r="S369" s="4">
        <f t="shared" si="95"/>
        <v>0.33333333333333337</v>
      </c>
      <c r="T369" s="4">
        <f t="shared" si="96"/>
        <v>0.10895203140879527</v>
      </c>
      <c r="U369" s="4">
        <f t="shared" si="97"/>
        <v>0.23255813953488375</v>
      </c>
      <c r="V369" s="4">
        <f t="shared" si="98"/>
        <v>-0.27106677228653797</v>
      </c>
      <c r="W369" s="4" t="s">
        <v>5119</v>
      </c>
      <c r="X369" s="2" cm="1">
        <f t="array" ref="X369">SUM(_xlfn._xlws.FILTER($F$2:$F$2454,_xlfn.MAP($W$2:$W$2454,_xlfn.LAMBDA(_xlpm.x,_xlpm.x=$W369))))</f>
        <v>1157</v>
      </c>
      <c r="Y369" s="11">
        <f t="shared" si="99"/>
        <v>4.3215211754537601E-3</v>
      </c>
      <c r="Z369" s="4" t="s">
        <v>5111</v>
      </c>
      <c r="AA369" s="2" cm="1">
        <f t="array" ref="AA369">SUM(_xlfn._xlws.FILTER($F$2:$F$2454,_xlfn.MAP($Z$2:$Z$2454,_xlfn.LAMBDA(_xlpm.x,_xlpm.x=$Z369))))</f>
        <v>254</v>
      </c>
      <c r="AB369" s="11">
        <f t="shared" si="100"/>
        <v>1.968503937007874E-2</v>
      </c>
      <c r="AC369" s="11">
        <f t="shared" si="101"/>
        <v>-0.65849964233181146</v>
      </c>
      <c r="AG369" s="2"/>
      <c r="AL369" s="2"/>
      <c r="AM369" s="2"/>
    </row>
    <row r="370" spans="1:39">
      <c r="A370" s="1" t="str">
        <f t="shared" si="85"/>
        <v>~fi~ : [faɪ]</v>
      </c>
      <c r="B370" s="1">
        <f>_xlfn.LET(_xlpm.d,$G370,_xlpm.k,_xlfn.CONCAT(LEFT(TRIM(B$1),1),"*"),COUNTIF(_xlpm.d,_xlpm.k))</f>
        <v>0</v>
      </c>
      <c r="C370" s="1">
        <f>_xlfn.LET(_xlpm.d,$G370,_xlpm.k,_xlfn.CONCAT(LEFT(TRIM(C$1),1),"*"),COUNTIF(_xlpm.d,_xlpm.k))</f>
        <v>0</v>
      </c>
      <c r="D370" s="1">
        <f>_xlfn.LET(_xlpm.d,$G370,_xlpm.k,_xlfn.CONCAT(LEFT(TRIM(D$1),1),"*"),COUNTIF(_xlpm.d,_xlpm.k))</f>
        <v>0</v>
      </c>
      <c r="E370" s="1">
        <f t="shared" si="86"/>
        <v>1.1461280356782377</v>
      </c>
      <c r="F370" s="7">
        <v>13</v>
      </c>
      <c r="G370" s="9" t="s">
        <v>828</v>
      </c>
      <c r="H370" s="4" cm="1">
        <f t="array" ref="H370">F370/freq.sum.r6e</f>
        <v>1.0297845373891002E-3</v>
      </c>
      <c r="I370" s="1" t="str">
        <f t="shared" si="87"/>
        <v>faɪ</v>
      </c>
      <c r="J370" s="1" t="str">
        <f t="shared" si="88"/>
        <v>fi</v>
      </c>
      <c r="K370" s="10">
        <f t="shared" si="89"/>
        <v>3</v>
      </c>
      <c r="L370" s="1">
        <f t="shared" si="90"/>
        <v>2</v>
      </c>
      <c r="M370" s="10">
        <f t="shared" si="91"/>
        <v>3</v>
      </c>
      <c r="N370" s="1" t="str">
        <f t="shared" si="92"/>
        <v>~fi~</v>
      </c>
      <c r="O370" s="1" t="str">
        <f t="shared" si="93"/>
        <v>[faɪ]</v>
      </c>
      <c r="P370" s="3" cm="1">
        <f t="array" ref="P370">SUM(_xlfn._xlws.FILTER($H$2:$H$2454,_xlfn.MAP($N$2:$N$2454,_xlfn.LAMBDA(_xlpm.x,_xlpm.x=$N370))))</f>
        <v>3.2477820025348541E-3</v>
      </c>
      <c r="Q370" s="4">
        <f t="shared" si="94"/>
        <v>0.31707317073170732</v>
      </c>
      <c r="R370" s="6" cm="1">
        <f t="array" ref="R370">SUM(_xlfn._xlws.FILTER($H$2:$H$2454,_xlfn.MAP($O$2:$O$2454,_xlfn.LAMBDA(_xlpm.x,_xlpm.x=$O370))))</f>
        <v>1.7427122940430924E-3</v>
      </c>
      <c r="S370" s="4">
        <f t="shared" si="95"/>
        <v>0.59090909090909094</v>
      </c>
      <c r="T370" s="4">
        <f t="shared" si="96"/>
        <v>0.33061646142474477</v>
      </c>
      <c r="U370" s="4">
        <f t="shared" si="97"/>
        <v>0.41269841269841273</v>
      </c>
      <c r="V370" s="4">
        <f t="shared" si="98"/>
        <v>-0.27036117589752923</v>
      </c>
      <c r="W370" s="4" t="s">
        <v>5110</v>
      </c>
      <c r="X370" s="2" cm="1">
        <f t="array" ref="X370">SUM(_xlfn._xlws.FILTER($F$2:$F$2454,_xlfn.MAP($W$2:$W$2454,_xlfn.LAMBDA(_xlpm.x,_xlpm.x=$W370))))</f>
        <v>1594</v>
      </c>
      <c r="Y370" s="11">
        <f t="shared" si="99"/>
        <v>8.1555834378920951E-3</v>
      </c>
      <c r="Z370" s="4" t="s">
        <v>5106</v>
      </c>
      <c r="AA370" s="2" cm="1">
        <f t="array" ref="AA370">SUM(_xlfn._xlws.FILTER($F$2:$F$2454,_xlfn.MAP($Z$2:$Z$2454,_xlfn.LAMBDA(_xlpm.x,_xlpm.x=$Z370))))</f>
        <v>397</v>
      </c>
      <c r="AB370" s="11">
        <f t="shared" si="100"/>
        <v>3.2745591939546598E-2</v>
      </c>
      <c r="AC370" s="11">
        <f t="shared" si="101"/>
        <v>-0.60369781029697844</v>
      </c>
      <c r="AG370" s="2"/>
      <c r="AL370" s="2"/>
      <c r="AM370" s="2"/>
    </row>
    <row r="371" spans="1:39">
      <c r="A371" s="1" t="str">
        <f t="shared" si="85"/>
        <v>~hi~ : [hɪ]</v>
      </c>
      <c r="B371" s="1">
        <f>_xlfn.LET(_xlpm.d,$G371,_xlpm.k,_xlfn.CONCAT(LEFT(TRIM(B$1),1),"*"),COUNTIF(_xlpm.d,_xlpm.k))</f>
        <v>0</v>
      </c>
      <c r="C371" s="1">
        <f>_xlfn.LET(_xlpm.d,$G371,_xlpm.k,_xlfn.CONCAT(LEFT(TRIM(C$1),1),"*"),COUNTIF(_xlpm.d,_xlpm.k))</f>
        <v>0</v>
      </c>
      <c r="D371" s="1">
        <f>_xlfn.LET(_xlpm.d,$G371,_xlpm.k,_xlfn.CONCAT(LEFT(TRIM(D$1),1),"*"),COUNTIF(_xlpm.d,_xlpm.k))</f>
        <v>0</v>
      </c>
      <c r="E371" s="1">
        <f t="shared" si="86"/>
        <v>1.1139433523068367</v>
      </c>
      <c r="F371" s="7">
        <v>12</v>
      </c>
      <c r="G371" s="9" t="s">
        <v>427</v>
      </c>
      <c r="H371" s="4" cm="1">
        <f t="array" ref="H371">F371/freq.sum.r6e</f>
        <v>9.5057034220532319E-4</v>
      </c>
      <c r="I371" s="4" t="str">
        <f t="shared" si="87"/>
        <v>hɪ</v>
      </c>
      <c r="J371" s="4" t="str">
        <f t="shared" si="88"/>
        <v>hi</v>
      </c>
      <c r="K371" s="10">
        <f t="shared" si="89"/>
        <v>2</v>
      </c>
      <c r="L371" s="1">
        <f t="shared" si="90"/>
        <v>2</v>
      </c>
      <c r="M371" s="10">
        <f t="shared" si="91"/>
        <v>2</v>
      </c>
      <c r="N371" s="1" t="str">
        <f t="shared" si="92"/>
        <v>~hi~</v>
      </c>
      <c r="O371" s="1" t="str">
        <f t="shared" si="93"/>
        <v>[hɪ]</v>
      </c>
      <c r="P371" s="3" cm="1">
        <f t="array" ref="P371">SUM(_xlfn._xlws.FILTER($H$2:$H$2454,_xlfn.MAP($N$2:$N$2454,_xlfn.LAMBDA(_xlpm.x,_xlpm.x=$N371))))</f>
        <v>1.7427122940430926E-3</v>
      </c>
      <c r="Q371" s="4">
        <f t="shared" si="94"/>
        <v>0.54545454545454541</v>
      </c>
      <c r="R371" s="6" cm="1">
        <f t="array" ref="R371">SUM(_xlfn._xlws.FILTER($H$2:$H$2454,_xlfn.MAP($O$2:$O$2454,_xlfn.LAMBDA(_xlpm.x,_xlpm.x=$O371))))</f>
        <v>9.5057034220532319E-4</v>
      </c>
      <c r="S371" s="4">
        <f t="shared" si="95"/>
        <v>1</v>
      </c>
      <c r="T371" s="4">
        <f t="shared" si="96"/>
        <v>0.47340757060919675</v>
      </c>
      <c r="U371" s="4">
        <f t="shared" si="97"/>
        <v>0.70588235294117641</v>
      </c>
      <c r="V371" s="4">
        <f t="shared" si="98"/>
        <v>-0.26324143477458145</v>
      </c>
      <c r="W371" s="4" t="s">
        <v>5110</v>
      </c>
      <c r="X371" s="2" cm="1">
        <f t="array" ref="X371">SUM(_xlfn._xlws.FILTER($F$2:$F$2454,_xlfn.MAP($W$2:$W$2454,_xlfn.LAMBDA(_xlpm.x,_xlpm.x=$W371))))</f>
        <v>1594</v>
      </c>
      <c r="Y371" s="11">
        <f t="shared" si="99"/>
        <v>7.5282308657465494E-3</v>
      </c>
      <c r="Z371" s="4" t="s">
        <v>5102</v>
      </c>
      <c r="AA371" s="2" cm="1">
        <f t="array" ref="AA371">SUM(_xlfn._xlws.FILTER($F$2:$F$2454,_xlfn.MAP($Z$2:$Z$2454,_xlfn.LAMBDA(_xlpm.x,_xlpm.x=$Z371))))</f>
        <v>1794</v>
      </c>
      <c r="AB371" s="11">
        <f t="shared" si="100"/>
        <v>6.688963210702341E-3</v>
      </c>
      <c r="AC371" s="11">
        <f t="shared" si="101"/>
        <v>5.1334121647979701E-2</v>
      </c>
      <c r="AG371" s="2"/>
      <c r="AL371" s="2"/>
      <c r="AM371" s="2"/>
    </row>
    <row r="372" spans="1:39">
      <c r="A372" s="1" t="str">
        <f t="shared" si="85"/>
        <v>~ro~ : [ɹɑ]</v>
      </c>
      <c r="B372" s="1">
        <f>_xlfn.LET(_xlpm.d,$G372,_xlpm.k,_xlfn.CONCAT(LEFT(TRIM(B$1),1),"*"),COUNTIF(_xlpm.d,_xlpm.k))</f>
        <v>1</v>
      </c>
      <c r="C372" s="1">
        <f>_xlfn.LET(_xlpm.d,$G372,_xlpm.k,_xlfn.CONCAT(LEFT(TRIM(C$1),1),"*"),COUNTIF(_xlpm.d,_xlpm.k))</f>
        <v>0</v>
      </c>
      <c r="D372" s="1">
        <f>_xlfn.LET(_xlpm.d,$G372,_xlpm.k,_xlfn.CONCAT(LEFT(TRIM(D$1),1),"*"),COUNTIF(_xlpm.d,_xlpm.k))</f>
        <v>0</v>
      </c>
      <c r="E372" s="1">
        <f t="shared" si="86"/>
        <v>1</v>
      </c>
      <c r="F372" s="7">
        <v>9</v>
      </c>
      <c r="G372" s="9" t="s">
        <v>829</v>
      </c>
      <c r="H372" s="4" cm="1">
        <f t="array" ref="H372">F372/freq.sum.r6e</f>
        <v>7.1292775665399242E-4</v>
      </c>
      <c r="I372" s="4" t="str">
        <f t="shared" si="87"/>
        <v>ɹɑ</v>
      </c>
      <c r="J372" s="4" t="str">
        <f t="shared" si="88"/>
        <v>ro</v>
      </c>
      <c r="K372" s="10">
        <f t="shared" si="89"/>
        <v>2</v>
      </c>
      <c r="L372" s="1">
        <f t="shared" si="90"/>
        <v>2</v>
      </c>
      <c r="M372" s="10">
        <f t="shared" si="91"/>
        <v>2</v>
      </c>
      <c r="N372" s="1" t="str">
        <f t="shared" si="92"/>
        <v>~ro~</v>
      </c>
      <c r="O372" s="1" t="str">
        <f t="shared" si="93"/>
        <v>[ɹɑ]</v>
      </c>
      <c r="P372" s="3" cm="1">
        <f t="array" ref="P372">SUM(_xlfn._xlws.FILTER($H$2:$H$2454,_xlfn.MAP($N$2:$N$2454,_xlfn.LAMBDA(_xlpm.x,_xlpm.x=$N372))))</f>
        <v>2.614068441064639E-3</v>
      </c>
      <c r="Q372" s="4">
        <f t="shared" si="94"/>
        <v>0.27272727272727271</v>
      </c>
      <c r="R372" s="6" cm="1">
        <f t="array" ref="R372">SUM(_xlfn._xlws.FILTER($H$2:$H$2454,_xlfn.MAP($O$2:$O$2454,_xlfn.LAMBDA(_xlpm.x,_xlpm.x=$O372))))</f>
        <v>1.4258555133079848E-3</v>
      </c>
      <c r="S372" s="4">
        <f t="shared" si="95"/>
        <v>0.5</v>
      </c>
      <c r="T372" s="4">
        <f t="shared" si="96"/>
        <v>0.21249176164516317</v>
      </c>
      <c r="U372" s="4">
        <f t="shared" si="97"/>
        <v>0.3529411764705882</v>
      </c>
      <c r="V372" s="4">
        <f t="shared" si="98"/>
        <v>-0.26324143477458145</v>
      </c>
      <c r="W372" s="4" t="s">
        <v>5119</v>
      </c>
      <c r="X372" s="2" cm="1">
        <f t="array" ref="X372">SUM(_xlfn._xlws.FILTER($F$2:$F$2454,_xlfn.MAP($W$2:$W$2454,_xlfn.LAMBDA(_xlpm.x,_xlpm.x=$W372))))</f>
        <v>1157</v>
      </c>
      <c r="Y372" s="11">
        <f t="shared" si="99"/>
        <v>7.7787381158167671E-3</v>
      </c>
      <c r="Z372" s="4" t="s">
        <v>5105</v>
      </c>
      <c r="AA372" s="2" cm="1">
        <f t="array" ref="AA372">SUM(_xlfn._xlws.FILTER($F$2:$F$2454,_xlfn.MAP($Z$2:$Z$2454,_xlfn.LAMBDA(_xlpm.x,_xlpm.x=$Z372))))</f>
        <v>436</v>
      </c>
      <c r="AB372" s="11">
        <f t="shared" si="100"/>
        <v>2.0642201834862386E-2</v>
      </c>
      <c r="AC372" s="11">
        <f t="shared" si="101"/>
        <v>-0.42384686968316354</v>
      </c>
      <c r="AG372" s="2"/>
      <c r="AL372" s="2"/>
      <c r="AM372" s="2"/>
    </row>
    <row r="373" spans="1:39">
      <c r="A373" s="1" t="str">
        <f t="shared" si="85"/>
        <v>~he~ : [hi]</v>
      </c>
      <c r="B373" s="1">
        <f>_xlfn.LET(_xlpm.d,$G373,_xlpm.k,_xlfn.CONCAT(LEFT(TRIM(B$1),1),"*"),COUNTIF(_xlpm.d,_xlpm.k))</f>
        <v>0</v>
      </c>
      <c r="C373" s="1">
        <f>_xlfn.LET(_xlpm.d,$G373,_xlpm.k,_xlfn.CONCAT(LEFT(TRIM(C$1),1),"*"),COUNTIF(_xlpm.d,_xlpm.k))</f>
        <v>0</v>
      </c>
      <c r="D373" s="1">
        <f>_xlfn.LET(_xlpm.d,$G373,_xlpm.k,_xlfn.CONCAT(LEFT(TRIM(D$1),1),"*"),COUNTIF(_xlpm.d,_xlpm.k))</f>
        <v>0</v>
      </c>
      <c r="E373" s="1">
        <f t="shared" si="86"/>
        <v>0.60205999132796229</v>
      </c>
      <c r="F373" s="7">
        <v>3</v>
      </c>
      <c r="G373" s="9" t="s">
        <v>64</v>
      </c>
      <c r="H373" s="4" cm="1">
        <f t="array" ref="H373">F373/freq.sum.r6e</f>
        <v>2.376425855513308E-4</v>
      </c>
      <c r="I373" s="4" t="str">
        <f t="shared" si="87"/>
        <v>hi</v>
      </c>
      <c r="J373" s="4" t="str">
        <f t="shared" si="88"/>
        <v>he</v>
      </c>
      <c r="K373" s="10">
        <f t="shared" si="89"/>
        <v>2</v>
      </c>
      <c r="L373" s="1">
        <f t="shared" si="90"/>
        <v>2</v>
      </c>
      <c r="M373" s="10">
        <f t="shared" si="91"/>
        <v>2</v>
      </c>
      <c r="N373" s="1" t="str">
        <f t="shared" si="92"/>
        <v>~he~</v>
      </c>
      <c r="O373" s="1" t="str">
        <f t="shared" si="93"/>
        <v>[hi]</v>
      </c>
      <c r="P373" s="3" cm="1">
        <f t="array" ref="P373">SUM(_xlfn._xlws.FILTER($H$2:$H$2454,_xlfn.MAP($N$2:$N$2454,_xlfn.LAMBDA(_xlpm.x,_xlpm.x=$N373))))</f>
        <v>1.4258555133079848E-3</v>
      </c>
      <c r="Q373" s="4">
        <f t="shared" si="94"/>
        <v>0.16666666666666666</v>
      </c>
      <c r="R373" s="6" cm="1">
        <f t="array" ref="R373">SUM(_xlfn._xlws.FILTER($H$2:$H$2454,_xlfn.MAP($O$2:$O$2454,_xlfn.LAMBDA(_xlpm.x,_xlpm.x=$O373))))</f>
        <v>7.9214195183776931E-4</v>
      </c>
      <c r="S373" s="4">
        <f t="shared" si="95"/>
        <v>0.3</v>
      </c>
      <c r="T373" s="4">
        <f t="shared" si="96"/>
        <v>7.7673478533819895E-2</v>
      </c>
      <c r="U373" s="4">
        <f t="shared" si="97"/>
        <v>0.21428571428571427</v>
      </c>
      <c r="V373" s="4">
        <f t="shared" si="98"/>
        <v>-0.25527250510330607</v>
      </c>
      <c r="W373" s="4" t="s">
        <v>5121</v>
      </c>
      <c r="X373" s="2" cm="1">
        <f t="array" ref="X373">SUM(_xlfn._xlws.FILTER($F$2:$F$2454,_xlfn.MAP($W$2:$W$2454,_xlfn.LAMBDA(_xlpm.x,_xlpm.x=$W373))))</f>
        <v>2896</v>
      </c>
      <c r="Y373" s="11">
        <f t="shared" si="99"/>
        <v>1.0359116022099447E-3</v>
      </c>
      <c r="Z373" s="4" t="s">
        <v>5110</v>
      </c>
      <c r="AA373" s="2" cm="1">
        <f t="array" ref="AA373">SUM(_xlfn._xlws.FILTER($F$2:$F$2454,_xlfn.MAP($Z$2:$Z$2454,_xlfn.LAMBDA(_xlpm.x,_xlpm.x=$Z373))))</f>
        <v>354</v>
      </c>
      <c r="AB373" s="11">
        <f t="shared" si="100"/>
        <v>8.4745762711864406E-3</v>
      </c>
      <c r="AC373" s="11">
        <f t="shared" si="101"/>
        <v>-0.91279529549932148</v>
      </c>
      <c r="AG373" s="2"/>
      <c r="AL373" s="2"/>
      <c r="AM373" s="2"/>
    </row>
    <row r="374" spans="1:39">
      <c r="A374" s="1" t="str">
        <f t="shared" si="85"/>
        <v>~ta~ : [teɪ]</v>
      </c>
      <c r="B374" s="1">
        <f>_xlfn.LET(_xlpm.d,$G374,_xlpm.k,_xlfn.CONCAT(LEFT(TRIM(B$1),1),"*"),COUNTIF(_xlpm.d,_xlpm.k))</f>
        <v>0</v>
      </c>
      <c r="C374" s="1">
        <f>_xlfn.LET(_xlpm.d,$G374,_xlpm.k,_xlfn.CONCAT(LEFT(TRIM(C$1),1),"*"),COUNTIF(_xlpm.d,_xlpm.k))</f>
        <v>0</v>
      </c>
      <c r="D374" s="1">
        <f>_xlfn.LET(_xlpm.d,$G374,_xlpm.k,_xlfn.CONCAT(LEFT(TRIM(D$1),1),"*"),COUNTIF(_xlpm.d,_xlpm.k))</f>
        <v>0</v>
      </c>
      <c r="E374" s="1">
        <f t="shared" si="86"/>
        <v>1.3424226808222062</v>
      </c>
      <c r="F374" s="7">
        <v>21</v>
      </c>
      <c r="G374" s="9" t="s">
        <v>441</v>
      </c>
      <c r="H374" s="4" cm="1">
        <f t="array" ref="H374">F374/freq.sum.r6e</f>
        <v>1.6634980988593155E-3</v>
      </c>
      <c r="I374" s="4" t="str">
        <f t="shared" si="87"/>
        <v>teɪ</v>
      </c>
      <c r="J374" s="4" t="str">
        <f t="shared" si="88"/>
        <v>ta</v>
      </c>
      <c r="K374" s="10">
        <f t="shared" si="89"/>
        <v>3</v>
      </c>
      <c r="L374" s="1">
        <f t="shared" si="90"/>
        <v>2</v>
      </c>
      <c r="M374" s="10">
        <f t="shared" si="91"/>
        <v>3</v>
      </c>
      <c r="N374" s="1" t="str">
        <f t="shared" si="92"/>
        <v>~ta~</v>
      </c>
      <c r="O374" s="1" t="str">
        <f t="shared" si="93"/>
        <v>[teɪ]</v>
      </c>
      <c r="P374" s="3" cm="1">
        <f t="array" ref="P374">SUM(_xlfn._xlws.FILTER($H$2:$H$2454,_xlfn.MAP($N$2:$N$2454,_xlfn.LAMBDA(_xlpm.x,_xlpm.x=$N374))))</f>
        <v>3.8022813688212923E-3</v>
      </c>
      <c r="Q374" s="4">
        <f t="shared" si="94"/>
        <v>0.43750000000000006</v>
      </c>
      <c r="R374" s="6" cm="1">
        <f t="array" ref="R374">SUM(_xlfn._xlws.FILTER($H$2:$H$2454,_xlfn.MAP($O$2:$O$2454,_xlfn.LAMBDA(_xlpm.x,_xlpm.x=$O374))))</f>
        <v>2.1387832699619773E-3</v>
      </c>
      <c r="S374" s="4">
        <f t="shared" si="95"/>
        <v>0.77777777777777768</v>
      </c>
      <c r="T374" s="4">
        <f t="shared" si="96"/>
        <v>0.52545538473963782</v>
      </c>
      <c r="U374" s="4">
        <f t="shared" si="97"/>
        <v>0.56000000000000005</v>
      </c>
      <c r="V374" s="4">
        <f t="shared" si="98"/>
        <v>-0.24987747321659981</v>
      </c>
      <c r="W374" s="4" t="s">
        <v>5120</v>
      </c>
      <c r="X374" s="2" cm="1">
        <f t="array" ref="X374">SUM(_xlfn._xlws.FILTER($F$2:$F$2454,_xlfn.MAP($W$2:$W$2454,_xlfn.LAMBDA(_xlpm.x,_xlpm.x=$W374))))</f>
        <v>1666</v>
      </c>
      <c r="Y374" s="11">
        <f t="shared" si="99"/>
        <v>1.2605042016806723E-2</v>
      </c>
      <c r="Z374" s="4" t="s">
        <v>5108</v>
      </c>
      <c r="AA374" s="2" cm="1">
        <f t="array" ref="AA374">SUM(_xlfn._xlws.FILTER($F$2:$F$2454,_xlfn.MAP($Z$2:$Z$2454,_xlfn.LAMBDA(_xlpm.x,_xlpm.x=$Z374))))</f>
        <v>475</v>
      </c>
      <c r="AB374" s="11">
        <f t="shared" si="100"/>
        <v>4.4210526315789471E-2</v>
      </c>
      <c r="AC374" s="11">
        <f t="shared" si="101"/>
        <v>-0.54498138744590219</v>
      </c>
      <c r="AG374" s="2"/>
      <c r="AL374" s="2"/>
      <c r="AM374" s="2"/>
    </row>
    <row r="375" spans="1:39">
      <c r="A375" s="1" t="str">
        <f t="shared" si="85"/>
        <v>~se~ : [sə]</v>
      </c>
      <c r="B375" s="1">
        <f>_xlfn.LET(_xlpm.d,$G375,_xlpm.k,_xlfn.CONCAT(LEFT(TRIM(B$1),1),"*"),COUNTIF(_xlpm.d,_xlpm.k))</f>
        <v>0</v>
      </c>
      <c r="C375" s="1">
        <f>_xlfn.LET(_xlpm.d,$G375,_xlpm.k,_xlfn.CONCAT(LEFT(TRIM(C$1),1),"*"),COUNTIF(_xlpm.d,_xlpm.k))</f>
        <v>0</v>
      </c>
      <c r="D375" s="1">
        <f>_xlfn.LET(_xlpm.d,$G375,_xlpm.k,_xlfn.CONCAT(LEFT(TRIM(D$1),1),"*"),COUNTIF(_xlpm.d,_xlpm.k))</f>
        <v>0</v>
      </c>
      <c r="E375" s="1">
        <f t="shared" si="86"/>
        <v>0.77815125038364352</v>
      </c>
      <c r="F375" s="7">
        <v>5</v>
      </c>
      <c r="G375" s="9" t="s">
        <v>1719</v>
      </c>
      <c r="H375" s="4" cm="1">
        <f t="array" ref="H375">F375/freq.sum.r6e</f>
        <v>3.9607097591888465E-4</v>
      </c>
      <c r="I375" s="1" t="str">
        <f t="shared" si="87"/>
        <v>sə</v>
      </c>
      <c r="J375" s="1" t="str">
        <f t="shared" si="88"/>
        <v>se</v>
      </c>
      <c r="K375" s="10">
        <f t="shared" si="89"/>
        <v>2</v>
      </c>
      <c r="L375" s="1">
        <f t="shared" si="90"/>
        <v>2</v>
      </c>
      <c r="M375" s="10">
        <f t="shared" si="91"/>
        <v>2</v>
      </c>
      <c r="N375" s="1" t="str">
        <f t="shared" si="92"/>
        <v>~se~</v>
      </c>
      <c r="O375" s="1" t="str">
        <f t="shared" si="93"/>
        <v>[sə]</v>
      </c>
      <c r="P375" s="3" cm="1">
        <f t="array" ref="P375">SUM(_xlfn._xlws.FILTER($H$2:$H$2454,_xlfn.MAP($N$2:$N$2454,_xlfn.LAMBDA(_xlpm.x,_xlpm.x=$N375))))</f>
        <v>1.0614702154626111E-2</v>
      </c>
      <c r="Q375" s="4">
        <f t="shared" si="94"/>
        <v>3.7313432835820885E-2</v>
      </c>
      <c r="R375" s="6" cm="1">
        <f t="array" ref="R375">SUM(_xlfn._xlws.FILTER($H$2:$H$2454,_xlfn.MAP($O$2:$O$2454,_xlfn.LAMBDA(_xlpm.x,_xlpm.x=$O375))))</f>
        <v>6.0202788339670486E-3</v>
      </c>
      <c r="S375" s="4">
        <f t="shared" si="95"/>
        <v>6.5789473684210509E-2</v>
      </c>
      <c r="T375" s="4">
        <f t="shared" si="96"/>
        <v>2.2309225478943782E-2</v>
      </c>
      <c r="U375" s="4">
        <f t="shared" si="97"/>
        <v>4.7619047619047603E-2</v>
      </c>
      <c r="V375" s="4">
        <f t="shared" si="98"/>
        <v>-0.24629120608401631</v>
      </c>
      <c r="W375" s="4" t="s">
        <v>5121</v>
      </c>
      <c r="X375" s="2" cm="1">
        <f t="array" ref="X375">SUM(_xlfn._xlws.FILTER($F$2:$F$2454,_xlfn.MAP($W$2:$W$2454,_xlfn.LAMBDA(_xlpm.x,_xlpm.x=$W375))))</f>
        <v>2896</v>
      </c>
      <c r="Y375" s="11">
        <f t="shared" si="99"/>
        <v>1.7265193370165745E-3</v>
      </c>
      <c r="Z375" s="4" t="s">
        <v>5101</v>
      </c>
      <c r="AA375" s="2" cm="1">
        <f t="array" ref="AA375">SUM(_xlfn._xlws.FILTER($F$2:$F$2454,_xlfn.MAP($Z$2:$Z$2454,_xlfn.LAMBDA(_xlpm.x,_xlpm.x=$Z375))))</f>
        <v>2255</v>
      </c>
      <c r="AB375" s="11">
        <f t="shared" si="100"/>
        <v>2.2172949002217295E-3</v>
      </c>
      <c r="AC375" s="11">
        <f t="shared" si="101"/>
        <v>-0.10865201131112999</v>
      </c>
      <c r="AG375" s="2"/>
      <c r="AL375" s="2"/>
      <c r="AM375" s="2"/>
    </row>
    <row r="376" spans="1:39">
      <c r="A376" s="1" t="str">
        <f t="shared" si="85"/>
        <v>~zi~ : [zi]</v>
      </c>
      <c r="B376" s="1">
        <f>_xlfn.LET(_xlpm.d,$G376,_xlpm.k,_xlfn.CONCAT(LEFT(TRIM(B$1),1),"*"),COUNTIF(_xlpm.d,_xlpm.k))</f>
        <v>0</v>
      </c>
      <c r="C376" s="1">
        <f>_xlfn.LET(_xlpm.d,$G376,_xlpm.k,_xlfn.CONCAT(LEFT(TRIM(C$1),1),"*"),COUNTIF(_xlpm.d,_xlpm.k))</f>
        <v>0</v>
      </c>
      <c r="D376" s="1">
        <f>_xlfn.LET(_xlpm.d,$G376,_xlpm.k,_xlfn.CONCAT(LEFT(TRIM(D$1),1),"*"),COUNTIF(_xlpm.d,_xlpm.k))</f>
        <v>0</v>
      </c>
      <c r="E376" s="1">
        <f t="shared" si="86"/>
        <v>0.47712125471966244</v>
      </c>
      <c r="F376" s="7">
        <v>2</v>
      </c>
      <c r="G376" s="9" t="s">
        <v>328</v>
      </c>
      <c r="H376" s="4" cm="1">
        <f t="array" ref="H376">F376/freq.sum.r6e</f>
        <v>1.5842839036755386E-4</v>
      </c>
      <c r="I376" s="1" t="str">
        <f t="shared" si="87"/>
        <v>zi</v>
      </c>
      <c r="J376" s="1" t="str">
        <f t="shared" si="88"/>
        <v>zi</v>
      </c>
      <c r="K376" s="10">
        <f t="shared" si="89"/>
        <v>2</v>
      </c>
      <c r="L376" s="1">
        <f t="shared" si="90"/>
        <v>2</v>
      </c>
      <c r="M376" s="10">
        <f t="shared" si="91"/>
        <v>2</v>
      </c>
      <c r="N376" s="1" t="str">
        <f t="shared" si="92"/>
        <v>~zi~</v>
      </c>
      <c r="O376" s="1" t="str">
        <f t="shared" si="93"/>
        <v>[zi]</v>
      </c>
      <c r="P376" s="3" cm="1">
        <f t="array" ref="P376">SUM(_xlfn._xlws.FILTER($H$2:$H$2454,_xlfn.MAP($N$2:$N$2454,_xlfn.LAMBDA(_xlpm.x,_xlpm.x=$N376))))</f>
        <v>5.5449936628643854E-4</v>
      </c>
      <c r="Q376" s="4">
        <f t="shared" si="94"/>
        <v>0.2857142857142857</v>
      </c>
      <c r="R376" s="6" cm="1">
        <f t="array" ref="R376">SUM(_xlfn._xlws.FILTER($H$2:$H$2454,_xlfn.MAP($O$2:$O$2454,_xlfn.LAMBDA(_xlpm.x,_xlpm.x=$O376))))</f>
        <v>3.1685678073510771E-4</v>
      </c>
      <c r="S376" s="4">
        <f t="shared" si="95"/>
        <v>0.5</v>
      </c>
      <c r="T376" s="4">
        <f t="shared" si="96"/>
        <v>0.1044565885377842</v>
      </c>
      <c r="U376" s="4">
        <f t="shared" si="97"/>
        <v>0.36363636363636365</v>
      </c>
      <c r="V376" s="4">
        <f t="shared" si="98"/>
        <v>-0.24303804868629447</v>
      </c>
      <c r="W376" s="4" t="s">
        <v>5110</v>
      </c>
      <c r="X376" s="2" cm="1">
        <f t="array" ref="X376">SUM(_xlfn._xlws.FILTER($F$2:$F$2454,_xlfn.MAP($W$2:$W$2454,_xlfn.LAMBDA(_xlpm.x,_xlpm.x=$W376))))</f>
        <v>1594</v>
      </c>
      <c r="Y376" s="11">
        <f t="shared" si="99"/>
        <v>1.2547051442910915E-3</v>
      </c>
      <c r="Z376" s="4" t="s">
        <v>5110</v>
      </c>
      <c r="AA376" s="2" cm="1">
        <f t="array" ref="AA376">SUM(_xlfn._xlws.FILTER($F$2:$F$2454,_xlfn.MAP($Z$2:$Z$2454,_xlfn.LAMBDA(_xlpm.x,_xlpm.x=$Z376))))</f>
        <v>354</v>
      </c>
      <c r="AB376" s="11">
        <f t="shared" si="100"/>
        <v>5.6497175141242938E-3</v>
      </c>
      <c r="AC376" s="11">
        <f t="shared" si="101"/>
        <v>-0.65348505503430576</v>
      </c>
      <c r="AG376" s="2"/>
      <c r="AL376" s="2"/>
      <c r="AM376" s="2"/>
    </row>
    <row r="377" spans="1:39">
      <c r="A377" s="1" t="str">
        <f t="shared" si="85"/>
        <v>~ma~ : [mɛ]</v>
      </c>
      <c r="B377" s="1">
        <f>_xlfn.LET(_xlpm.d,$G377,_xlpm.k,_xlfn.CONCAT(LEFT(TRIM(B$1),1),"*"),COUNTIF(_xlpm.d,_xlpm.k))</f>
        <v>0</v>
      </c>
      <c r="C377" s="1">
        <f>_xlfn.LET(_xlpm.d,$G377,_xlpm.k,_xlfn.CONCAT(LEFT(TRIM(C$1),1),"*"),COUNTIF(_xlpm.d,_xlpm.k))</f>
        <v>1</v>
      </c>
      <c r="D377" s="1">
        <f>_xlfn.LET(_xlpm.d,$G377,_xlpm.k,_xlfn.CONCAT(LEFT(TRIM(D$1),1),"*"),COUNTIF(_xlpm.d,_xlpm.k))</f>
        <v>0</v>
      </c>
      <c r="E377" s="1">
        <f t="shared" si="86"/>
        <v>0.60205999132796229</v>
      </c>
      <c r="F377" s="7">
        <v>3</v>
      </c>
      <c r="G377" s="9" t="s">
        <v>1720</v>
      </c>
      <c r="H377" s="4" cm="1">
        <f t="array" ref="H377">F377/freq.sum.r6e</f>
        <v>2.376425855513308E-4</v>
      </c>
      <c r="I377" s="4" t="str">
        <f t="shared" si="87"/>
        <v>mɛ</v>
      </c>
      <c r="J377" s="4" t="str">
        <f t="shared" si="88"/>
        <v>ma</v>
      </c>
      <c r="K377" s="10">
        <f t="shared" si="89"/>
        <v>2</v>
      </c>
      <c r="L377" s="1">
        <f t="shared" si="90"/>
        <v>2</v>
      </c>
      <c r="M377" s="10">
        <f t="shared" si="91"/>
        <v>2</v>
      </c>
      <c r="N377" s="1" t="str">
        <f t="shared" si="92"/>
        <v>~ma~</v>
      </c>
      <c r="O377" s="1" t="str">
        <f t="shared" si="93"/>
        <v>[mɛ]</v>
      </c>
      <c r="P377" s="3" cm="1">
        <f t="array" ref="P377">SUM(_xlfn._xlws.FILTER($H$2:$H$2454,_xlfn.MAP($N$2:$N$2454,_xlfn.LAMBDA(_xlpm.x,_xlpm.x=$N377))))</f>
        <v>6.891634980988594E-3</v>
      </c>
      <c r="Q377" s="4">
        <f t="shared" si="94"/>
        <v>3.4482758620689648E-2</v>
      </c>
      <c r="R377" s="6" cm="1">
        <f t="array" ref="R377">SUM(_xlfn._xlws.FILTER($H$2:$H$2454,_xlfn.MAP($O$2:$O$2454,_xlfn.LAMBDA(_xlpm.x,_xlpm.x=$O377))))</f>
        <v>3.9607097591888461E-3</v>
      </c>
      <c r="S377" s="4">
        <f t="shared" si="95"/>
        <v>6.0000000000000005E-2</v>
      </c>
      <c r="T377" s="4">
        <f t="shared" si="96"/>
        <v>1.5874871525160268E-2</v>
      </c>
      <c r="U377" s="4">
        <f t="shared" si="97"/>
        <v>4.3795620437956199E-2</v>
      </c>
      <c r="V377" s="4">
        <f t="shared" si="98"/>
        <v>-0.24054924828259983</v>
      </c>
      <c r="W377" s="4" t="s">
        <v>5120</v>
      </c>
      <c r="X377" s="2" cm="1">
        <f t="array" ref="X377">SUM(_xlfn._xlws.FILTER($F$2:$F$2454,_xlfn.MAP($W$2:$W$2454,_xlfn.LAMBDA(_xlpm.x,_xlpm.x=$W377))))</f>
        <v>1666</v>
      </c>
      <c r="Y377" s="11">
        <f t="shared" si="99"/>
        <v>1.8007202881152461E-3</v>
      </c>
      <c r="Z377" s="4" t="s">
        <v>5104</v>
      </c>
      <c r="AA377" s="2" cm="1">
        <f t="array" ref="AA377">SUM(_xlfn._xlws.FILTER($F$2:$F$2454,_xlfn.MAP($Z$2:$Z$2454,_xlfn.LAMBDA(_xlpm.x,_xlpm.x=$Z377))))</f>
        <v>883</v>
      </c>
      <c r="AB377" s="11">
        <f t="shared" si="100"/>
        <v>3.3975084937712344E-3</v>
      </c>
      <c r="AC377" s="11">
        <f t="shared" si="101"/>
        <v>-0.2757142934932002</v>
      </c>
      <c r="AG377" s="2"/>
      <c r="AL377" s="2"/>
      <c r="AM377" s="2"/>
    </row>
    <row r="378" spans="1:39">
      <c r="A378" s="1" t="str">
        <f t="shared" si="85"/>
        <v>~du~ : [dʌ]</v>
      </c>
      <c r="B378" s="1">
        <f>_xlfn.LET(_xlpm.d,$G378,_xlpm.k,_xlfn.CONCAT(LEFT(TRIM(B$1),1),"*"),COUNTIF(_xlpm.d,_xlpm.k))</f>
        <v>0</v>
      </c>
      <c r="C378" s="1">
        <f>_xlfn.LET(_xlpm.d,$G378,_xlpm.k,_xlfn.CONCAT(LEFT(TRIM(C$1),1),"*"),COUNTIF(_xlpm.d,_xlpm.k))</f>
        <v>0</v>
      </c>
      <c r="D378" s="1">
        <f>_xlfn.LET(_xlpm.d,$G378,_xlpm.k,_xlfn.CONCAT(LEFT(TRIM(D$1),1),"*"),COUNTIF(_xlpm.d,_xlpm.k))</f>
        <v>0</v>
      </c>
      <c r="E378" s="1">
        <f t="shared" si="86"/>
        <v>1.0413926851582249</v>
      </c>
      <c r="F378" s="7">
        <v>10</v>
      </c>
      <c r="G378" s="9" t="s">
        <v>653</v>
      </c>
      <c r="H378" s="4" cm="1">
        <f t="array" ref="H378">F378/freq.sum.r6e</f>
        <v>7.9214195183776931E-4</v>
      </c>
      <c r="I378" s="1" t="str">
        <f t="shared" si="87"/>
        <v>dʌ</v>
      </c>
      <c r="J378" s="1" t="str">
        <f t="shared" si="88"/>
        <v>du</v>
      </c>
      <c r="K378" s="10">
        <f t="shared" si="89"/>
        <v>2</v>
      </c>
      <c r="L378" s="1">
        <f t="shared" si="90"/>
        <v>2</v>
      </c>
      <c r="M378" s="10">
        <f t="shared" si="91"/>
        <v>2</v>
      </c>
      <c r="N378" s="1" t="str">
        <f t="shared" si="92"/>
        <v>~du~</v>
      </c>
      <c r="O378" s="1" t="str">
        <f t="shared" si="93"/>
        <v>[dʌ]</v>
      </c>
      <c r="P378" s="3" cm="1">
        <f t="array" ref="P378">SUM(_xlfn._xlws.FILTER($H$2:$H$2454,_xlfn.MAP($N$2:$N$2454,_xlfn.LAMBDA(_xlpm.x,_xlpm.x=$N378))))</f>
        <v>2.0595690747782004E-3</v>
      </c>
      <c r="Q378" s="4">
        <f t="shared" si="94"/>
        <v>0.38461538461538458</v>
      </c>
      <c r="R378" s="6" cm="1">
        <f t="array" ref="R378">SUM(_xlfn._xlws.FILTER($H$2:$H$2454,_xlfn.MAP($O$2:$O$2454,_xlfn.LAMBDA(_xlpm.x,_xlpm.x=$O378))))</f>
        <v>1.188212927756654E-3</v>
      </c>
      <c r="S378" s="4">
        <f t="shared" si="95"/>
        <v>0.66666666666666663</v>
      </c>
      <c r="T378" s="4">
        <f t="shared" si="96"/>
        <v>0.30584432731481198</v>
      </c>
      <c r="U378" s="4">
        <f t="shared" si="97"/>
        <v>0.48780487804878053</v>
      </c>
      <c r="V378" s="4">
        <f t="shared" si="98"/>
        <v>-0.23888208891513676</v>
      </c>
      <c r="W378" s="4" t="s">
        <v>5111</v>
      </c>
      <c r="X378" s="2" cm="1">
        <f t="array" ref="X378">SUM(_xlfn._xlws.FILTER($F$2:$F$2454,_xlfn.MAP($W$2:$W$2454,_xlfn.LAMBDA(_xlpm.x,_xlpm.x=$W378))))</f>
        <v>566</v>
      </c>
      <c r="Y378" s="11">
        <f t="shared" si="99"/>
        <v>1.7667844522968199E-2</v>
      </c>
      <c r="Z378" s="4" t="s">
        <v>5113</v>
      </c>
      <c r="AA378" s="2" cm="1">
        <f t="array" ref="AA378">SUM(_xlfn._xlws.FILTER($F$2:$F$2454,_xlfn.MAP($Z$2:$Z$2454,_xlfn.LAMBDA(_xlpm.x,_xlpm.x=$Z378))))</f>
        <v>309</v>
      </c>
      <c r="AB378" s="11">
        <f t="shared" si="100"/>
        <v>3.2362459546925564E-2</v>
      </c>
      <c r="AC378" s="11">
        <f t="shared" si="101"/>
        <v>-0.26285795176343668</v>
      </c>
      <c r="AG378" s="2"/>
      <c r="AL378" s="2"/>
      <c r="AM378" s="2"/>
    </row>
    <row r="379" spans="1:39">
      <c r="A379" s="1" t="str">
        <f t="shared" si="85"/>
        <v>~du~ : [du]</v>
      </c>
      <c r="B379" s="1">
        <f>_xlfn.LET(_xlpm.d,$G379,_xlpm.k,_xlfn.CONCAT(LEFT(TRIM(B$1),1),"*"),COUNTIF(_xlpm.d,_xlpm.k))</f>
        <v>0</v>
      </c>
      <c r="C379" s="1">
        <f>_xlfn.LET(_xlpm.d,$G379,_xlpm.k,_xlfn.CONCAT(LEFT(TRIM(C$1),1),"*"),COUNTIF(_xlpm.d,_xlpm.k))</f>
        <v>0</v>
      </c>
      <c r="D379" s="1">
        <f>_xlfn.LET(_xlpm.d,$G379,_xlpm.k,_xlfn.CONCAT(LEFT(TRIM(D$1),1),"*"),COUNTIF(_xlpm.d,_xlpm.k))</f>
        <v>0</v>
      </c>
      <c r="E379" s="1">
        <f t="shared" si="86"/>
        <v>0.8450980400142567</v>
      </c>
      <c r="F379" s="7">
        <v>6</v>
      </c>
      <c r="G379" s="9" t="s">
        <v>36</v>
      </c>
      <c r="H379" s="4" cm="1">
        <f t="array" ref="H379">F379/freq.sum.r6e</f>
        <v>4.7528517110266159E-4</v>
      </c>
      <c r="I379" s="4" t="str">
        <f t="shared" si="87"/>
        <v>du</v>
      </c>
      <c r="J379" s="4" t="str">
        <f t="shared" si="88"/>
        <v>du</v>
      </c>
      <c r="K379" s="10">
        <f t="shared" si="89"/>
        <v>2</v>
      </c>
      <c r="L379" s="1">
        <f t="shared" si="90"/>
        <v>2</v>
      </c>
      <c r="M379" s="10">
        <f t="shared" si="91"/>
        <v>2</v>
      </c>
      <c r="N379" s="1" t="str">
        <f t="shared" si="92"/>
        <v>~du~</v>
      </c>
      <c r="O379" s="1" t="str">
        <f t="shared" si="93"/>
        <v>[du]</v>
      </c>
      <c r="P379" s="3" cm="1">
        <f t="array" ref="P379">SUM(_xlfn._xlws.FILTER($H$2:$H$2454,_xlfn.MAP($N$2:$N$2454,_xlfn.LAMBDA(_xlpm.x,_xlpm.x=$N379))))</f>
        <v>2.0595690747782004E-3</v>
      </c>
      <c r="Q379" s="4">
        <f t="shared" si="94"/>
        <v>0.23076923076923075</v>
      </c>
      <c r="R379" s="6" cm="1">
        <f t="array" ref="R379">SUM(_xlfn._xlws.FILTER($H$2:$H$2454,_xlfn.MAP($O$2:$O$2454,_xlfn.LAMBDA(_xlpm.x,_xlpm.x=$O379))))</f>
        <v>1.1882129277566537E-3</v>
      </c>
      <c r="S379" s="4">
        <f t="shared" si="95"/>
        <v>0.40000000000000008</v>
      </c>
      <c r="T379" s="4">
        <f t="shared" si="96"/>
        <v>0.14891699082212531</v>
      </c>
      <c r="U379" s="4">
        <f t="shared" si="97"/>
        <v>0.29268292682926828</v>
      </c>
      <c r="V379" s="4">
        <f t="shared" si="98"/>
        <v>-0.23888208891513685</v>
      </c>
      <c r="W379" s="4" t="s">
        <v>5111</v>
      </c>
      <c r="X379" s="2" cm="1">
        <f t="array" ref="X379">SUM(_xlfn._xlws.FILTER($F$2:$F$2454,_xlfn.MAP($W$2:$W$2454,_xlfn.LAMBDA(_xlpm.x,_xlpm.x=$W379))))</f>
        <v>566</v>
      </c>
      <c r="Y379" s="11">
        <f t="shared" si="99"/>
        <v>1.0600706713780919E-2</v>
      </c>
      <c r="Z379" s="4" t="s">
        <v>5111</v>
      </c>
      <c r="AA379" s="2" cm="1">
        <f t="array" ref="AA379">SUM(_xlfn._xlws.FILTER($F$2:$F$2454,_xlfn.MAP($Z$2:$Z$2454,_xlfn.LAMBDA(_xlpm.x,_xlpm.x=$Z379))))</f>
        <v>254</v>
      </c>
      <c r="AB379" s="11">
        <f t="shared" si="100"/>
        <v>2.3622047244094488E-2</v>
      </c>
      <c r="AC379" s="11">
        <f t="shared" si="101"/>
        <v>-0.34798271456833335</v>
      </c>
      <c r="AG379" s="2"/>
      <c r="AL379" s="2"/>
      <c r="AM379" s="2"/>
    </row>
    <row r="380" spans="1:39">
      <c r="A380" s="1" t="str">
        <f t="shared" si="85"/>
        <v>~ru~ : [ɹu]</v>
      </c>
      <c r="B380" s="1">
        <f>_xlfn.LET(_xlpm.d,$G380,_xlpm.k,_xlfn.CONCAT(LEFT(TRIM(B$1),1),"*"),COUNTIF(_xlpm.d,_xlpm.k))</f>
        <v>1</v>
      </c>
      <c r="C380" s="1">
        <f>_xlfn.LET(_xlpm.d,$G380,_xlpm.k,_xlfn.CONCAT(LEFT(TRIM(C$1),1),"*"),COUNTIF(_xlpm.d,_xlpm.k))</f>
        <v>0</v>
      </c>
      <c r="D380" s="1">
        <f>_xlfn.LET(_xlpm.d,$G380,_xlpm.k,_xlfn.CONCAT(LEFT(TRIM(D$1),1),"*"),COUNTIF(_xlpm.d,_xlpm.k))</f>
        <v>0</v>
      </c>
      <c r="E380" s="1">
        <f t="shared" si="86"/>
        <v>0.8450980400142567</v>
      </c>
      <c r="F380" s="7">
        <v>6</v>
      </c>
      <c r="G380" s="9" t="s">
        <v>839</v>
      </c>
      <c r="H380" s="4" cm="1">
        <f t="array" ref="H380">F380/freq.sum.r6e</f>
        <v>4.7528517110266159E-4</v>
      </c>
      <c r="I380" s="4" t="str">
        <f t="shared" si="87"/>
        <v>ɹu</v>
      </c>
      <c r="J380" s="4" t="str">
        <f t="shared" si="88"/>
        <v>ru</v>
      </c>
      <c r="K380" s="10">
        <f t="shared" si="89"/>
        <v>2</v>
      </c>
      <c r="L380" s="1">
        <f t="shared" si="90"/>
        <v>2</v>
      </c>
      <c r="M380" s="10">
        <f t="shared" si="91"/>
        <v>2</v>
      </c>
      <c r="N380" s="1" t="str">
        <f t="shared" si="92"/>
        <v>~ru~</v>
      </c>
      <c r="O380" s="1" t="str">
        <f t="shared" si="93"/>
        <v>[ɹu]</v>
      </c>
      <c r="P380" s="3" cm="1">
        <f t="array" ref="P380">SUM(_xlfn._xlws.FILTER($H$2:$H$2454,_xlfn.MAP($N$2:$N$2454,_xlfn.LAMBDA(_xlpm.x,_xlpm.x=$N380))))</f>
        <v>1.5050697084917617E-3</v>
      </c>
      <c r="Q380" s="4">
        <f t="shared" si="94"/>
        <v>0.31578947368421051</v>
      </c>
      <c r="R380" s="6" cm="1">
        <f t="array" ref="R380">SUM(_xlfn._xlws.FILTER($H$2:$H$2454,_xlfn.MAP($O$2:$O$2454,_xlfn.LAMBDA(_xlpm.x,_xlpm.x=$O380))))</f>
        <v>8.7135614702154619E-4</v>
      </c>
      <c r="S380" s="4">
        <f t="shared" si="95"/>
        <v>0.54545454545454553</v>
      </c>
      <c r="T380" s="4">
        <f t="shared" si="96"/>
        <v>0.20351988745690461</v>
      </c>
      <c r="U380" s="4">
        <f t="shared" si="97"/>
        <v>0.4</v>
      </c>
      <c r="V380" s="4">
        <f t="shared" si="98"/>
        <v>-0.237360915794604</v>
      </c>
      <c r="W380" s="4" t="s">
        <v>5111</v>
      </c>
      <c r="X380" s="2" cm="1">
        <f t="array" ref="X380">SUM(_xlfn._xlws.FILTER($F$2:$F$2454,_xlfn.MAP($W$2:$W$2454,_xlfn.LAMBDA(_xlpm.x,_xlpm.x=$W380))))</f>
        <v>566</v>
      </c>
      <c r="Y380" s="11">
        <f t="shared" si="99"/>
        <v>1.0600706713780919E-2</v>
      </c>
      <c r="Z380" s="4" t="s">
        <v>5111</v>
      </c>
      <c r="AA380" s="2" cm="1">
        <f t="array" ref="AA380">SUM(_xlfn._xlws.FILTER($F$2:$F$2454,_xlfn.MAP($Z$2:$Z$2454,_xlfn.LAMBDA(_xlpm.x,_xlpm.x=$Z380))))</f>
        <v>254</v>
      </c>
      <c r="AB380" s="11">
        <f t="shared" si="100"/>
        <v>2.3622047244094488E-2</v>
      </c>
      <c r="AC380" s="11">
        <f t="shared" si="101"/>
        <v>-0.34798271456833335</v>
      </c>
      <c r="AG380" s="2"/>
      <c r="AL380" s="2"/>
      <c r="AM380" s="2"/>
    </row>
    <row r="381" spans="1:39">
      <c r="A381" s="1" t="str">
        <f t="shared" si="85"/>
        <v>~wo~ : [wɔ]</v>
      </c>
      <c r="B381" s="1">
        <f>_xlfn.LET(_xlpm.d,$G381,_xlpm.k,_xlfn.CONCAT(LEFT(TRIM(B$1),1),"*"),COUNTIF(_xlpm.d,_xlpm.k))</f>
        <v>0</v>
      </c>
      <c r="C381" s="1">
        <f>_xlfn.LET(_xlpm.d,$G381,_xlpm.k,_xlfn.CONCAT(LEFT(TRIM(C$1),1),"*"),COUNTIF(_xlpm.d,_xlpm.k))</f>
        <v>0</v>
      </c>
      <c r="D381" s="1">
        <f>_xlfn.LET(_xlpm.d,$G381,_xlpm.k,_xlfn.CONCAT(LEFT(TRIM(D$1),1),"*"),COUNTIF(_xlpm.d,_xlpm.k))</f>
        <v>0</v>
      </c>
      <c r="E381" s="1">
        <f t="shared" si="86"/>
        <v>0.47712125471966244</v>
      </c>
      <c r="F381" s="7">
        <v>2</v>
      </c>
      <c r="G381" s="9" t="s">
        <v>1651</v>
      </c>
      <c r="H381" s="4" cm="1">
        <f t="array" ref="H381">F381/freq.sum.r6e</f>
        <v>1.5842839036755386E-4</v>
      </c>
      <c r="I381" s="4" t="str">
        <f t="shared" si="87"/>
        <v>wɔ</v>
      </c>
      <c r="J381" s="4" t="str">
        <f t="shared" si="88"/>
        <v>wo</v>
      </c>
      <c r="K381" s="10">
        <f t="shared" si="89"/>
        <v>2</v>
      </c>
      <c r="L381" s="1">
        <f t="shared" si="90"/>
        <v>2</v>
      </c>
      <c r="M381" s="10">
        <f t="shared" si="91"/>
        <v>2</v>
      </c>
      <c r="N381" s="1" t="str">
        <f t="shared" si="92"/>
        <v>~wo~</v>
      </c>
      <c r="O381" s="1" t="str">
        <f t="shared" si="93"/>
        <v>[wɔ]</v>
      </c>
      <c r="P381" s="3" cm="1">
        <f t="array" ref="P381">SUM(_xlfn._xlws.FILTER($H$2:$H$2454,_xlfn.MAP($N$2:$N$2454,_xlfn.LAMBDA(_xlpm.x,_xlpm.x=$N381))))</f>
        <v>2.4556400506970848E-3</v>
      </c>
      <c r="Q381" s="4">
        <f t="shared" si="94"/>
        <v>6.4516129032258063E-2</v>
      </c>
      <c r="R381" s="6" cm="1">
        <f t="array" ref="R381">SUM(_xlfn._xlws.FILTER($H$2:$H$2454,_xlfn.MAP($O$2:$O$2454,_xlfn.LAMBDA(_xlpm.x,_xlpm.x=$O381))))</f>
        <v>1.4258555133079846E-3</v>
      </c>
      <c r="S381" s="4">
        <f t="shared" si="95"/>
        <v>0.11111111111111112</v>
      </c>
      <c r="T381" s="4">
        <f t="shared" si="96"/>
        <v>2.3449438243176045E-2</v>
      </c>
      <c r="U381" s="4">
        <f t="shared" si="97"/>
        <v>8.1632653061224497E-2</v>
      </c>
      <c r="V381" s="4">
        <f t="shared" si="98"/>
        <v>-0.23608918873096665</v>
      </c>
      <c r="W381" s="4" t="s">
        <v>5119</v>
      </c>
      <c r="X381" s="2" cm="1">
        <f t="array" ref="X381">SUM(_xlfn._xlws.FILTER($F$2:$F$2454,_xlfn.MAP($W$2:$W$2454,_xlfn.LAMBDA(_xlpm.x,_xlpm.x=$W381))))</f>
        <v>1157</v>
      </c>
      <c r="Y381" s="11">
        <f t="shared" si="99"/>
        <v>1.7286084701815039E-3</v>
      </c>
      <c r="Z381" s="4" t="s">
        <v>5107</v>
      </c>
      <c r="AA381" s="2" cm="1">
        <f t="array" ref="AA381">SUM(_xlfn._xlws.FILTER($F$2:$F$2454,_xlfn.MAP($Z$2:$Z$2454,_xlfn.LAMBDA(_xlpm.x,_xlpm.x=$Z381))))</f>
        <v>293</v>
      </c>
      <c r="AB381" s="11">
        <f t="shared" si="100"/>
        <v>6.8259385665529011E-3</v>
      </c>
      <c r="AC381" s="11">
        <f t="shared" si="101"/>
        <v>-0.59646573859764007</v>
      </c>
      <c r="AG381" s="2"/>
      <c r="AL381" s="2"/>
      <c r="AM381" s="2"/>
    </row>
    <row r="382" spans="1:39">
      <c r="A382" s="1" t="str">
        <f t="shared" si="85"/>
        <v>~tu~ : [tʃə]</v>
      </c>
      <c r="B382" s="1">
        <f>_xlfn.LET(_xlpm.d,$G382,_xlpm.k,_xlfn.CONCAT(LEFT(TRIM(B$1),1),"*"),COUNTIF(_xlpm.d,_xlpm.k))</f>
        <v>0</v>
      </c>
      <c r="C382" s="1">
        <f>_xlfn.LET(_xlpm.d,$G382,_xlpm.k,_xlfn.CONCAT(LEFT(TRIM(C$1),1),"*"),COUNTIF(_xlpm.d,_xlpm.k))</f>
        <v>0</v>
      </c>
      <c r="D382" s="1">
        <f>_xlfn.LET(_xlpm.d,$G382,_xlpm.k,_xlfn.CONCAT(LEFT(TRIM(D$1),1),"*"),COUNTIF(_xlpm.d,_xlpm.k))</f>
        <v>0</v>
      </c>
      <c r="E382" s="1">
        <f t="shared" si="86"/>
        <v>1.1760912590556811</v>
      </c>
      <c r="F382" s="7">
        <v>14</v>
      </c>
      <c r="G382" s="9" t="s">
        <v>481</v>
      </c>
      <c r="H382" s="4" cm="1">
        <f t="array" ref="H382">F382/freq.sum.r6e</f>
        <v>1.1089987325728771E-3</v>
      </c>
      <c r="I382" s="1" t="str">
        <f t="shared" si="87"/>
        <v>tʃə</v>
      </c>
      <c r="J382" s="1" t="str">
        <f t="shared" si="88"/>
        <v>tu</v>
      </c>
      <c r="K382" s="10">
        <f t="shared" si="89"/>
        <v>3</v>
      </c>
      <c r="L382" s="1">
        <f t="shared" si="90"/>
        <v>2</v>
      </c>
      <c r="M382" s="10">
        <f t="shared" si="91"/>
        <v>3</v>
      </c>
      <c r="N382" s="1" t="str">
        <f t="shared" si="92"/>
        <v>~tu~</v>
      </c>
      <c r="O382" s="1" t="str">
        <f t="shared" si="93"/>
        <v>[tʃə]</v>
      </c>
      <c r="P382" s="3" cm="1">
        <f t="array" ref="P382">SUM(_xlfn._xlws.FILTER($H$2:$H$2454,_xlfn.MAP($N$2:$N$2454,_xlfn.LAMBDA(_xlpm.x,_xlpm.x=$N382))))</f>
        <v>2.4556400506970844E-3</v>
      </c>
      <c r="Q382" s="4">
        <f t="shared" si="94"/>
        <v>0.45161290322580655</v>
      </c>
      <c r="R382" s="6" cm="1">
        <f t="array" ref="R382">SUM(_xlfn._xlws.FILTER($H$2:$H$2454,_xlfn.MAP($O$2:$O$2454,_xlfn.LAMBDA(_xlpm.x,_xlpm.x=$O382))))</f>
        <v>1.4258555133079848E-3</v>
      </c>
      <c r="S382" s="4">
        <f t="shared" si="95"/>
        <v>0.77777777777777779</v>
      </c>
      <c r="T382" s="4">
        <f t="shared" si="96"/>
        <v>0.46974429282383062</v>
      </c>
      <c r="U382" s="4">
        <f t="shared" si="97"/>
        <v>0.57142857142857151</v>
      </c>
      <c r="V382" s="4">
        <f t="shared" si="98"/>
        <v>-0.23608918873096649</v>
      </c>
      <c r="W382" s="4" t="s">
        <v>5111</v>
      </c>
      <c r="X382" s="2" cm="1">
        <f t="array" ref="X382">SUM(_xlfn._xlws.FILTER($F$2:$F$2454,_xlfn.MAP($W$2:$W$2454,_xlfn.LAMBDA(_xlpm.x,_xlpm.x=$W382))))</f>
        <v>566</v>
      </c>
      <c r="Y382" s="11">
        <f t="shared" si="99"/>
        <v>2.4734982332155476E-2</v>
      </c>
      <c r="Z382" s="4" t="s">
        <v>5101</v>
      </c>
      <c r="AA382" s="2" cm="1">
        <f t="array" ref="AA382">SUM(_xlfn._xlws.FILTER($F$2:$F$2454,_xlfn.MAP($Z$2:$Z$2454,_xlfn.LAMBDA(_xlpm.x,_xlpm.x=$Z382))))</f>
        <v>2255</v>
      </c>
      <c r="AB382" s="11">
        <f t="shared" si="100"/>
        <v>6.2084257206208426E-3</v>
      </c>
      <c r="AC382" s="11">
        <f t="shared" si="101"/>
        <v>0.60033011502570788</v>
      </c>
      <c r="AG382" s="2"/>
      <c r="AL382" s="2"/>
      <c r="AM382" s="2"/>
    </row>
    <row r="383" spans="1:39">
      <c r="A383" s="1" t="str">
        <f t="shared" si="85"/>
        <v>~pe~ : [pɪ]</v>
      </c>
      <c r="B383" s="1">
        <f>_xlfn.LET(_xlpm.d,$G383,_xlpm.k,_xlfn.CONCAT(LEFT(TRIM(B$1),1),"*"),COUNTIF(_xlpm.d,_xlpm.k))</f>
        <v>0</v>
      </c>
      <c r="C383" s="1">
        <f>_xlfn.LET(_xlpm.d,$G383,_xlpm.k,_xlfn.CONCAT(LEFT(TRIM(C$1),1),"*"),COUNTIF(_xlpm.d,_xlpm.k))</f>
        <v>0</v>
      </c>
      <c r="D383" s="1">
        <f>_xlfn.LET(_xlpm.d,$G383,_xlpm.k,_xlfn.CONCAT(LEFT(TRIM(D$1),1),"*"),COUNTIF(_xlpm.d,_xlpm.k))</f>
        <v>0</v>
      </c>
      <c r="E383" s="1">
        <f t="shared" si="86"/>
        <v>0.30102999566398114</v>
      </c>
      <c r="F383" s="7">
        <v>1</v>
      </c>
      <c r="G383" s="9" t="s">
        <v>1854</v>
      </c>
      <c r="H383" s="4" cm="1">
        <f t="array" ref="H383">F383/freq.sum.r6e</f>
        <v>7.9214195183776928E-5</v>
      </c>
      <c r="I383" s="4" t="str">
        <f t="shared" si="87"/>
        <v>pɪ</v>
      </c>
      <c r="J383" s="4" t="str">
        <f t="shared" si="88"/>
        <v>pe</v>
      </c>
      <c r="K383" s="10">
        <f t="shared" si="89"/>
        <v>2</v>
      </c>
      <c r="L383" s="1">
        <f t="shared" si="90"/>
        <v>2</v>
      </c>
      <c r="M383" s="10">
        <f t="shared" si="91"/>
        <v>2</v>
      </c>
      <c r="N383" s="1" t="str">
        <f t="shared" si="92"/>
        <v>~pe~</v>
      </c>
      <c r="O383" s="1" t="str">
        <f t="shared" si="93"/>
        <v>[pɪ]</v>
      </c>
      <c r="P383" s="3" cm="1">
        <f t="array" ref="P383">SUM(_xlfn._xlws.FILTER($H$2:$H$2454,_xlfn.MAP($N$2:$N$2454,_xlfn.LAMBDA(_xlpm.x,_xlpm.x=$N383))))</f>
        <v>5.1489226869455007E-3</v>
      </c>
      <c r="Q383" s="4">
        <f t="shared" si="94"/>
        <v>1.5384615384615384E-2</v>
      </c>
      <c r="R383" s="6" cm="1">
        <f t="array" ref="R383">SUM(_xlfn._xlws.FILTER($H$2:$H$2454,_xlfn.MAP($O$2:$O$2454,_xlfn.LAMBDA(_xlpm.x,_xlpm.x=$O383))))</f>
        <v>3.0893536121672999E-3</v>
      </c>
      <c r="S383" s="4">
        <f t="shared" si="95"/>
        <v>2.5641025641025644E-2</v>
      </c>
      <c r="T383" s="4">
        <f t="shared" si="96"/>
        <v>3.4853483957483287E-3</v>
      </c>
      <c r="U383" s="4">
        <f t="shared" si="97"/>
        <v>1.9230769230769232E-2</v>
      </c>
      <c r="V383" s="4">
        <f t="shared" si="98"/>
        <v>-0.22184874961635648</v>
      </c>
      <c r="W383" s="4" t="s">
        <v>5121</v>
      </c>
      <c r="X383" s="2" cm="1">
        <f t="array" ref="X383">SUM(_xlfn._xlws.FILTER($F$2:$F$2454,_xlfn.MAP($W$2:$W$2454,_xlfn.LAMBDA(_xlpm.x,_xlpm.x=$W383))))</f>
        <v>2896</v>
      </c>
      <c r="Y383" s="11">
        <f t="shared" si="99"/>
        <v>3.453038674033149E-4</v>
      </c>
      <c r="Z383" s="4" t="s">
        <v>5102</v>
      </c>
      <c r="AA383" s="2" cm="1">
        <f t="array" ref="AA383">SUM(_xlfn._xlws.FILTER($F$2:$F$2454,_xlfn.MAP($Z$2:$Z$2454,_xlfn.LAMBDA(_xlpm.x,_xlpm.x=$Z383))))</f>
        <v>1794</v>
      </c>
      <c r="AB383" s="11">
        <f t="shared" si="100"/>
        <v>5.5741360089186175E-4</v>
      </c>
      <c r="AC383" s="11">
        <f t="shared" si="101"/>
        <v>-0.20797611881703601</v>
      </c>
      <c r="AG383" s="2"/>
      <c r="AL383" s="2"/>
      <c r="AM383" s="2"/>
    </row>
    <row r="384" spans="1:39">
      <c r="A384" s="1" t="str">
        <f t="shared" si="85"/>
        <v>~lk~ : [lk]</v>
      </c>
      <c r="B384" s="1">
        <f>_xlfn.LET(_xlpm.d,$G384,_xlpm.k,_xlfn.CONCAT(LEFT(TRIM(B$1),1),"*"),COUNTIF(_xlpm.d,_xlpm.k))</f>
        <v>0</v>
      </c>
      <c r="C384" s="1">
        <f>_xlfn.LET(_xlpm.d,$G384,_xlpm.k,_xlfn.CONCAT(LEFT(TRIM(C$1),1),"*"),COUNTIF(_xlpm.d,_xlpm.k))</f>
        <v>0</v>
      </c>
      <c r="D384" s="1">
        <f>_xlfn.LET(_xlpm.d,$G384,_xlpm.k,_xlfn.CONCAT(LEFT(TRIM(D$1),1),"*"),COUNTIF(_xlpm.d,_xlpm.k))</f>
        <v>0</v>
      </c>
      <c r="E384" s="1">
        <f t="shared" si="86"/>
        <v>0.47712125471966244</v>
      </c>
      <c r="F384" s="7">
        <v>2</v>
      </c>
      <c r="G384" s="9" t="s">
        <v>122</v>
      </c>
      <c r="H384" s="4" cm="1">
        <f t="array" ref="H384">F384/freq.sum.r6e</f>
        <v>1.5842839036755386E-4</v>
      </c>
      <c r="I384" s="4" t="str">
        <f t="shared" si="87"/>
        <v>lk</v>
      </c>
      <c r="J384" s="4" t="str">
        <f t="shared" si="88"/>
        <v>lk</v>
      </c>
      <c r="K384" s="10">
        <f t="shared" si="89"/>
        <v>2</v>
      </c>
      <c r="L384" s="1">
        <f t="shared" si="90"/>
        <v>2</v>
      </c>
      <c r="M384" s="10">
        <f t="shared" si="91"/>
        <v>2</v>
      </c>
      <c r="N384" s="1" t="str">
        <f t="shared" si="92"/>
        <v>~lk~</v>
      </c>
      <c r="O384" s="1" t="str">
        <f t="shared" si="93"/>
        <v>[lk]</v>
      </c>
      <c r="P384" s="3" cm="1">
        <f t="array" ref="P384">SUM(_xlfn._xlws.FILTER($H$2:$H$2454,_xlfn.MAP($N$2:$N$2454,_xlfn.LAMBDA(_xlpm.x,_xlpm.x=$N384))))</f>
        <v>3.9607097591888465E-4</v>
      </c>
      <c r="Q384" s="4">
        <f t="shared" si="94"/>
        <v>0.39999999999999997</v>
      </c>
      <c r="R384" s="6" cm="1">
        <f t="array" ref="R384">SUM(_xlfn._xlws.FILTER($H$2:$H$2454,_xlfn.MAP($O$2:$O$2454,_xlfn.LAMBDA(_xlpm.x,_xlpm.x=$O384))))</f>
        <v>2.3764258555133077E-4</v>
      </c>
      <c r="S384" s="4">
        <f t="shared" si="95"/>
        <v>0.66666666666666674</v>
      </c>
      <c r="T384" s="4">
        <f t="shared" si="96"/>
        <v>0.14362780923945326</v>
      </c>
      <c r="U384" s="4">
        <f t="shared" si="97"/>
        <v>0.5</v>
      </c>
      <c r="V384" s="4">
        <f t="shared" si="98"/>
        <v>-0.22184874961635648</v>
      </c>
      <c r="W384" s="4"/>
      <c r="X384" s="2" cm="1">
        <f t="array" ref="X384">SUM(_xlfn._xlws.FILTER($F$2:$F$2454,_xlfn.MAP($W$2:$W$2454,_xlfn.LAMBDA(_xlpm.x,_xlpm.x=$W384))))</f>
        <v>2988</v>
      </c>
      <c r="Y384" s="11">
        <f t="shared" si="99"/>
        <v>6.6934404283801872E-4</v>
      </c>
      <c r="Z384" s="4"/>
      <c r="AA384" s="2" cm="1">
        <f t="array" ref="AA384">SUM(_xlfn._xlws.FILTER($F$2:$F$2454,_xlfn.MAP($Z$2:$Z$2454,_xlfn.LAMBDA(_xlpm.x,_xlpm.x=$Z384))))</f>
        <v>3871</v>
      </c>
      <c r="AB384" s="11">
        <f t="shared" si="100"/>
        <v>5.1666236114699044E-4</v>
      </c>
      <c r="AC384" s="11">
        <f t="shared" si="101"/>
        <v>0.11244257817559389</v>
      </c>
      <c r="AG384" s="2"/>
      <c r="AL384" s="2"/>
      <c r="AM384" s="2"/>
    </row>
    <row r="385" spans="1:39">
      <c r="A385" s="1" t="str">
        <f t="shared" si="85"/>
        <v>~hu~ : [hʌ]</v>
      </c>
      <c r="B385" s="1">
        <f>_xlfn.LET(_xlpm.d,$G385,_xlpm.k,_xlfn.CONCAT(LEFT(TRIM(B$1),1),"*"),COUNTIF(_xlpm.d,_xlpm.k))</f>
        <v>0</v>
      </c>
      <c r="C385" s="1">
        <f>_xlfn.LET(_xlpm.d,$G385,_xlpm.k,_xlfn.CONCAT(LEFT(TRIM(C$1),1),"*"),COUNTIF(_xlpm.d,_xlpm.k))</f>
        <v>0</v>
      </c>
      <c r="D385" s="1">
        <f>_xlfn.LET(_xlpm.d,$G385,_xlpm.k,_xlfn.CONCAT(LEFT(TRIM(D$1),1),"*"),COUNTIF(_xlpm.d,_xlpm.k))</f>
        <v>0</v>
      </c>
      <c r="E385" s="1">
        <f t="shared" si="86"/>
        <v>1.2041199826559246</v>
      </c>
      <c r="F385" s="7">
        <v>15</v>
      </c>
      <c r="G385" s="9" t="s">
        <v>404</v>
      </c>
      <c r="H385" s="4" cm="1">
        <f t="array" ref="H385">F385/freq.sum.r6e</f>
        <v>1.188212927756654E-3</v>
      </c>
      <c r="I385" s="4" t="str">
        <f t="shared" si="87"/>
        <v>hʌ</v>
      </c>
      <c r="J385" s="4" t="str">
        <f t="shared" si="88"/>
        <v>hu</v>
      </c>
      <c r="K385" s="10">
        <f t="shared" si="89"/>
        <v>2</v>
      </c>
      <c r="L385" s="1">
        <f t="shared" si="90"/>
        <v>2</v>
      </c>
      <c r="M385" s="10">
        <f t="shared" si="91"/>
        <v>2</v>
      </c>
      <c r="N385" s="1" t="str">
        <f t="shared" si="92"/>
        <v>~hu~</v>
      </c>
      <c r="O385" s="1" t="str">
        <f t="shared" si="93"/>
        <v>[hʌ]</v>
      </c>
      <c r="P385" s="3" cm="1">
        <f t="array" ref="P385">SUM(_xlfn._xlws.FILTER($H$2:$H$2454,_xlfn.MAP($N$2:$N$2454,_xlfn.LAMBDA(_xlpm.x,_xlpm.x=$N385))))</f>
        <v>1.9803548795944235E-3</v>
      </c>
      <c r="Q385" s="4">
        <f t="shared" si="94"/>
        <v>0.6</v>
      </c>
      <c r="R385" s="6" cm="1">
        <f t="array" ref="R385">SUM(_xlfn._xlws.FILTER($H$2:$H$2454,_xlfn.MAP($O$2:$O$2454,_xlfn.LAMBDA(_xlpm.x,_xlpm.x=$O385))))</f>
        <v>1.188212927756654E-3</v>
      </c>
      <c r="S385" s="4">
        <f t="shared" si="95"/>
        <v>1</v>
      </c>
      <c r="T385" s="4">
        <f t="shared" si="96"/>
        <v>0.54371434973673916</v>
      </c>
      <c r="U385" s="4">
        <f t="shared" si="97"/>
        <v>0.74999999999999989</v>
      </c>
      <c r="V385" s="4">
        <f t="shared" si="98"/>
        <v>-0.22184874961635639</v>
      </c>
      <c r="W385" s="4" t="s">
        <v>5111</v>
      </c>
      <c r="X385" s="2" cm="1">
        <f t="array" ref="X385">SUM(_xlfn._xlws.FILTER($F$2:$F$2454,_xlfn.MAP($W$2:$W$2454,_xlfn.LAMBDA(_xlpm.x,_xlpm.x=$W385))))</f>
        <v>566</v>
      </c>
      <c r="Y385" s="11">
        <f t="shared" si="99"/>
        <v>2.6501766784452298E-2</v>
      </c>
      <c r="Z385" s="4" t="s">
        <v>5113</v>
      </c>
      <c r="AA385" s="2" cm="1">
        <f t="array" ref="AA385">SUM(_xlfn._xlws.FILTER($F$2:$F$2454,_xlfn.MAP($Z$2:$Z$2454,_xlfn.LAMBDA(_xlpm.x,_xlpm.x=$Z385))))</f>
        <v>309</v>
      </c>
      <c r="AB385" s="11">
        <f t="shared" si="100"/>
        <v>4.8543689320388349E-2</v>
      </c>
      <c r="AC385" s="11">
        <f t="shared" si="101"/>
        <v>-0.26285795176343679</v>
      </c>
      <c r="AG385" s="2"/>
      <c r="AL385" s="2"/>
      <c r="AM385" s="2"/>
    </row>
    <row r="386" spans="1:39">
      <c r="A386" s="1" t="str">
        <f t="shared" ref="A386:A449" si="102">_xlfn.LET(_xlpm.sep," : ",CONCATENATE(N386,_xlpm.sep,O386))</f>
        <v>~ge~ : [dʒ]</v>
      </c>
      <c r="B386" s="1">
        <f>_xlfn.LET(_xlpm.d,$G386,_xlpm.k,_xlfn.CONCAT(LEFT(TRIM(B$1),1),"*"),COUNTIF(_xlpm.d,_xlpm.k))</f>
        <v>0</v>
      </c>
      <c r="C386" s="1">
        <f>_xlfn.LET(_xlpm.d,$G386,_xlpm.k,_xlfn.CONCAT(LEFT(TRIM(C$1),1),"*"),COUNTIF(_xlpm.d,_xlpm.k))</f>
        <v>0</v>
      </c>
      <c r="D386" s="1">
        <f>_xlfn.LET(_xlpm.d,$G386,_xlpm.k,_xlfn.CONCAT(LEFT(TRIM(D$1),1),"*"),COUNTIF(_xlpm.d,_xlpm.k))</f>
        <v>0</v>
      </c>
      <c r="E386" s="1">
        <f t="shared" ref="E386:E449" si="103">LOG(F386+1,10)</f>
        <v>1.5051499783199058</v>
      </c>
      <c r="F386" s="7">
        <v>31</v>
      </c>
      <c r="G386" s="9" t="s">
        <v>409</v>
      </c>
      <c r="H386" s="4" cm="1">
        <f t="array" ref="H386">F386/freq.sum.r6e</f>
        <v>2.4556400506970848E-3</v>
      </c>
      <c r="I386" s="4" t="str">
        <f t="shared" ref="I386:I449" si="104">_xlfn.LET(_xlpm.sep,":",_xlpm.w,$G386,LEFT(_xlpm.w,FIND(_xlpm.sep,_xlpm.w)-1))</f>
        <v>dʒ</v>
      </c>
      <c r="J386" s="4" t="str">
        <f t="shared" ref="J386:J449" si="105">_xlfn.LET(_xlpm.sep,":",_xlpm.w,$G386,RIGHT(_xlpm.w,LEN(_xlpm.w)-FIND(_xlpm.sep,_xlpm.w)))</f>
        <v>ge</v>
      </c>
      <c r="K386" s="10">
        <f t="shared" ref="K386:K449" si="106">_xlfn.LET(_xlpm.w,I386,LEN(_xlpm.w))</f>
        <v>2</v>
      </c>
      <c r="L386" s="1">
        <f t="shared" ref="L386:L449" si="107">_xlfn.LET(_xlpm.w,J386,LEN(_xlpm.w))</f>
        <v>2</v>
      </c>
      <c r="M386" s="10">
        <f t="shared" ref="M386:M449" si="108">_xlfn.LET(_xlpm.a,K386,_xlpm.b,L386,MAX(_xlpm.a,_xlpm.b))</f>
        <v>2</v>
      </c>
      <c r="N386" s="1" t="str">
        <f t="shared" ref="N386:N449" si="109">_xlfn.LET(_xlpm.sep,":",_xlpm.w,$G386,_xlfn.CONCAT("~",RIGHT(_xlpm.w,LEN(_xlpm.w)-FIND(_xlpm.sep,_xlpm.w)),"~"))</f>
        <v>~ge~</v>
      </c>
      <c r="O386" s="1" t="str">
        <f t="shared" ref="O386:O449" si="110">_xlfn.LET(_xlpm.sep,":",_xlpm.w,$G386,_xlfn.CONCAT("[",LEFT(_xlpm.w,FIND(_xlpm.sep,_xlpm.w)-1),"]"))</f>
        <v>[dʒ]</v>
      </c>
      <c r="P386" s="3" cm="1">
        <f t="array" ref="P386">SUM(_xlfn._xlws.FILTER($H$2:$H$2454,_xlfn.MAP($N$2:$N$2454,_xlfn.LAMBDA(_xlpm.x,_xlpm.x=$N386))))</f>
        <v>5.1489226869455007E-3</v>
      </c>
      <c r="Q386" s="4">
        <f t="shared" ref="Q386:Q449" si="111">$H386/P386</f>
        <v>0.47692307692307689</v>
      </c>
      <c r="R386" s="6" cm="1">
        <f t="array" ref="R386">SUM(_xlfn._xlws.FILTER($H$2:$H$2454,_xlfn.MAP($O$2:$O$2454,_xlfn.LAMBDA(_xlpm.x,_xlpm.x=$O386))))</f>
        <v>3.0893536121673003E-3</v>
      </c>
      <c r="S386" s="4">
        <f t="shared" ref="S386:S449" si="112">$H386/R386</f>
        <v>0.79487179487179482</v>
      </c>
      <c r="T386" s="4">
        <f t="shared" ref="T386:T449" si="113">_xlfn.LET(_xlpm.freq,F386,_xlpm.size,M386+1,_xlpm.F,U386,LOG(1+_xlpm.freq)*LOG(1+_xlpm.size)*_xlpm.F)</f>
        <v>0.54022900134099094</v>
      </c>
      <c r="U386" s="4">
        <f t="shared" ref="U386:U449" si="114">_xlfn.LET(_xlpm.a,S386,_xlpm.b,Q386,2*_xlpm.a*_xlpm.b/(_xlpm.a+_xlpm.b))</f>
        <v>0.59615384615384615</v>
      </c>
      <c r="V386" s="4">
        <f t="shared" ref="V386:V449" si="115">_xlfn.LET(_xlpm.p,Q386,_xlpm.q,S386,LOG(_xlpm.p/_xlpm.q))</f>
        <v>-0.22184874961635639</v>
      </c>
      <c r="W386" s="4" t="s">
        <v>5121</v>
      </c>
      <c r="X386" s="2" cm="1">
        <f t="array" ref="X386">SUM(_xlfn._xlws.FILTER($F$2:$F$2454,_xlfn.MAP($W$2:$W$2454,_xlfn.LAMBDA(_xlpm.x,_xlpm.x=$W386))))</f>
        <v>2896</v>
      </c>
      <c r="Y386" s="11">
        <f t="shared" ref="Y386:Y449" si="116">$F386/X386</f>
        <v>1.0704419889502763E-2</v>
      </c>
      <c r="Z386" s="4"/>
      <c r="AA386" s="2" cm="1">
        <f t="array" ref="AA386">SUM(_xlfn._xlws.FILTER($F$2:$F$2454,_xlfn.MAP($Z$2:$Z$2454,_xlfn.LAMBDA(_xlpm.x,_xlpm.x=$Z386))))</f>
        <v>3871</v>
      </c>
      <c r="AB386" s="11">
        <f t="shared" ref="AB386:AB449" si="117">$F386/AA386</f>
        <v>8.0082665977783511E-3</v>
      </c>
      <c r="AC386" s="11">
        <f t="shared" ref="AC386:AC449" si="118">_xlfn.LET(_xlpm.a,Y386,_xlpm.b,AB386,LOG(_xlpm.a/_xlpm.b))</f>
        <v>0.12602461379384586</v>
      </c>
      <c r="AG386" s="2"/>
      <c r="AL386" s="2"/>
      <c r="AM386" s="2"/>
    </row>
    <row r="387" spans="1:39">
      <c r="A387" s="1" t="str">
        <f t="shared" si="102"/>
        <v>~ga~ : [ɡə]</v>
      </c>
      <c r="B387" s="1">
        <f>_xlfn.LET(_xlpm.d,$G387,_xlpm.k,_xlfn.CONCAT(LEFT(TRIM(B$1),1),"*"),COUNTIF(_xlpm.d,_xlpm.k))</f>
        <v>0</v>
      </c>
      <c r="C387" s="1">
        <f>_xlfn.LET(_xlpm.d,$G387,_xlpm.k,_xlfn.CONCAT(LEFT(TRIM(C$1),1),"*"),COUNTIF(_xlpm.d,_xlpm.k))</f>
        <v>0</v>
      </c>
      <c r="D387" s="1">
        <f>_xlfn.LET(_xlpm.d,$G387,_xlpm.k,_xlfn.CONCAT(LEFT(TRIM(D$1),1),"*"),COUNTIF(_xlpm.d,_xlpm.k))</f>
        <v>0</v>
      </c>
      <c r="E387" s="1">
        <f t="shared" si="103"/>
        <v>1.1461280356782377</v>
      </c>
      <c r="F387" s="7">
        <v>13</v>
      </c>
      <c r="G387" s="9" t="s">
        <v>633</v>
      </c>
      <c r="H387" s="4" cm="1">
        <f t="array" ref="H387">F387/freq.sum.r6e</f>
        <v>1.0297845373891002E-3</v>
      </c>
      <c r="I387" s="1" t="str">
        <f t="shared" si="104"/>
        <v>ɡə</v>
      </c>
      <c r="J387" s="1" t="str">
        <f t="shared" si="105"/>
        <v>ga</v>
      </c>
      <c r="K387" s="10">
        <f t="shared" si="106"/>
        <v>2</v>
      </c>
      <c r="L387" s="1">
        <f t="shared" si="107"/>
        <v>2</v>
      </c>
      <c r="M387" s="10">
        <f t="shared" si="108"/>
        <v>2</v>
      </c>
      <c r="N387" s="1" t="str">
        <f t="shared" si="109"/>
        <v>~ga~</v>
      </c>
      <c r="O387" s="1" t="str">
        <f t="shared" si="110"/>
        <v>[ɡə]</v>
      </c>
      <c r="P387" s="3" cm="1">
        <f t="array" ref="P387">SUM(_xlfn._xlws.FILTER($H$2:$H$2454,_xlfn.MAP($N$2:$N$2454,_xlfn.LAMBDA(_xlpm.x,_xlpm.x=$N387))))</f>
        <v>3.0101394169835234E-3</v>
      </c>
      <c r="Q387" s="4">
        <f t="shared" si="111"/>
        <v>0.34210526315789475</v>
      </c>
      <c r="R387" s="6" cm="1">
        <f t="array" ref="R387">SUM(_xlfn._xlws.FILTER($H$2:$H$2454,_xlfn.MAP($O$2:$O$2454,_xlfn.LAMBDA(_xlpm.x,_xlpm.x=$O387))))</f>
        <v>1.8219264892268693E-3</v>
      </c>
      <c r="S387" s="4">
        <f t="shared" si="112"/>
        <v>0.56521739130434789</v>
      </c>
      <c r="T387" s="4">
        <f t="shared" si="113"/>
        <v>0.29411448714345145</v>
      </c>
      <c r="U387" s="4">
        <f t="shared" si="114"/>
        <v>0.42622950819672134</v>
      </c>
      <c r="V387" s="4">
        <f t="shared" si="115"/>
        <v>-0.21805576059921727</v>
      </c>
      <c r="W387" s="4" t="s">
        <v>5120</v>
      </c>
      <c r="X387" s="2" cm="1">
        <f t="array" ref="X387">SUM(_xlfn._xlws.FILTER($F$2:$F$2454,_xlfn.MAP($W$2:$W$2454,_xlfn.LAMBDA(_xlpm.x,_xlpm.x=$W387))))</f>
        <v>1666</v>
      </c>
      <c r="Y387" s="11">
        <f t="shared" si="116"/>
        <v>7.8031212484993995E-3</v>
      </c>
      <c r="Z387" s="4" t="s">
        <v>5101</v>
      </c>
      <c r="AA387" s="2" cm="1">
        <f t="array" ref="AA387">SUM(_xlfn._xlws.FILTER($F$2:$F$2454,_xlfn.MAP($Z$2:$Z$2454,_xlfn.LAMBDA(_xlpm.x,_xlpm.x=$Z387))))</f>
        <v>2255</v>
      </c>
      <c r="AB387" s="11">
        <f t="shared" si="117"/>
        <v>5.7649667405764967E-3</v>
      </c>
      <c r="AC387" s="11">
        <f t="shared" si="118"/>
        <v>0.13147154914321055</v>
      </c>
      <c r="AG387" s="2"/>
      <c r="AL387" s="2"/>
      <c r="AM387" s="2"/>
    </row>
    <row r="388" spans="1:39">
      <c r="A388" s="1" t="str">
        <f t="shared" si="102"/>
        <v>~ha~ : [hɛ]</v>
      </c>
      <c r="B388" s="1">
        <f>_xlfn.LET(_xlpm.d,$G388,_xlpm.k,_xlfn.CONCAT(LEFT(TRIM(B$1),1),"*"),COUNTIF(_xlpm.d,_xlpm.k))</f>
        <v>0</v>
      </c>
      <c r="C388" s="1">
        <f>_xlfn.LET(_xlpm.d,$G388,_xlpm.k,_xlfn.CONCAT(LEFT(TRIM(C$1),1),"*"),COUNTIF(_xlpm.d,_xlpm.k))</f>
        <v>0</v>
      </c>
      <c r="D388" s="1">
        <f>_xlfn.LET(_xlpm.d,$G388,_xlpm.k,_xlfn.CONCAT(LEFT(TRIM(D$1),1),"*"),COUNTIF(_xlpm.d,_xlpm.k))</f>
        <v>0</v>
      </c>
      <c r="E388" s="1">
        <f t="shared" si="103"/>
        <v>0.30102999566398114</v>
      </c>
      <c r="F388" s="7">
        <v>1</v>
      </c>
      <c r="G388" s="9" t="s">
        <v>2002</v>
      </c>
      <c r="H388" s="4" cm="1">
        <f t="array" ref="H388">F388/freq.sum.r6e</f>
        <v>7.9214195183776928E-5</v>
      </c>
      <c r="I388" s="4" t="str">
        <f t="shared" si="104"/>
        <v>hɛ</v>
      </c>
      <c r="J388" s="4" t="str">
        <f t="shared" si="105"/>
        <v>ha</v>
      </c>
      <c r="K388" s="10">
        <f t="shared" si="106"/>
        <v>2</v>
      </c>
      <c r="L388" s="1">
        <f t="shared" si="107"/>
        <v>2</v>
      </c>
      <c r="M388" s="10">
        <f t="shared" si="108"/>
        <v>2</v>
      </c>
      <c r="N388" s="1" t="str">
        <f t="shared" si="109"/>
        <v>~ha~</v>
      </c>
      <c r="O388" s="1" t="str">
        <f t="shared" si="110"/>
        <v>[hɛ]</v>
      </c>
      <c r="P388" s="3" cm="1">
        <f t="array" ref="P388">SUM(_xlfn._xlws.FILTER($H$2:$H$2454,_xlfn.MAP($N$2:$N$2454,_xlfn.LAMBDA(_xlpm.x,_xlpm.x=$N388))))</f>
        <v>3.8814955640050696E-3</v>
      </c>
      <c r="Q388" s="4">
        <f t="shared" si="111"/>
        <v>2.0408163265306121E-2</v>
      </c>
      <c r="R388" s="6" cm="1">
        <f t="array" ref="R388">SUM(_xlfn._xlws.FILTER($H$2:$H$2454,_xlfn.MAP($O$2:$O$2454,_xlfn.LAMBDA(_xlpm.x,_xlpm.x=$O388))))</f>
        <v>2.3764258555133079E-3</v>
      </c>
      <c r="S388" s="4">
        <f t="shared" si="112"/>
        <v>3.3333333333333333E-2</v>
      </c>
      <c r="T388" s="4">
        <f t="shared" si="113"/>
        <v>4.5883067488332423E-3</v>
      </c>
      <c r="U388" s="4">
        <f t="shared" si="114"/>
        <v>2.5316455696202528E-2</v>
      </c>
      <c r="V388" s="4">
        <f t="shared" si="115"/>
        <v>-0.21307482530885122</v>
      </c>
      <c r="W388" s="4" t="s">
        <v>5120</v>
      </c>
      <c r="X388" s="2" cm="1">
        <f t="array" ref="X388">SUM(_xlfn._xlws.FILTER($F$2:$F$2454,_xlfn.MAP($W$2:$W$2454,_xlfn.LAMBDA(_xlpm.x,_xlpm.x=$W388))))</f>
        <v>1666</v>
      </c>
      <c r="Y388" s="11">
        <f t="shared" si="116"/>
        <v>6.0024009603841532E-4</v>
      </c>
      <c r="Z388" s="4" t="s">
        <v>5104</v>
      </c>
      <c r="AA388" s="2" cm="1">
        <f t="array" ref="AA388">SUM(_xlfn._xlws.FILTER($F$2:$F$2454,_xlfn.MAP($Z$2:$Z$2454,_xlfn.LAMBDA(_xlpm.x,_xlpm.x=$Z388))))</f>
        <v>883</v>
      </c>
      <c r="AB388" s="11">
        <f t="shared" si="117"/>
        <v>1.1325028312570782E-3</v>
      </c>
      <c r="AC388" s="11">
        <f t="shared" si="118"/>
        <v>-0.27571429349320026</v>
      </c>
      <c r="AG388" s="2"/>
      <c r="AL388" s="2"/>
      <c r="AM388" s="2"/>
    </row>
    <row r="389" spans="1:39">
      <c r="A389" s="1" t="str">
        <f t="shared" si="102"/>
        <v>~ju~ : [dʒʌ]</v>
      </c>
      <c r="B389" s="1">
        <f>_xlfn.LET(_xlpm.d,$G389,_xlpm.k,_xlfn.CONCAT(LEFT(TRIM(B$1),1),"*"),COUNTIF(_xlpm.d,_xlpm.k))</f>
        <v>0</v>
      </c>
      <c r="C389" s="1">
        <f>_xlfn.LET(_xlpm.d,$G389,_xlpm.k,_xlfn.CONCAT(LEFT(TRIM(C$1),1),"*"),COUNTIF(_xlpm.d,_xlpm.k))</f>
        <v>0</v>
      </c>
      <c r="D389" s="1">
        <f>_xlfn.LET(_xlpm.d,$G389,_xlpm.k,_xlfn.CONCAT(LEFT(TRIM(D$1),1),"*"),COUNTIF(_xlpm.d,_xlpm.k))</f>
        <v>0</v>
      </c>
      <c r="E389" s="1">
        <f t="shared" si="103"/>
        <v>0.95424250943932487</v>
      </c>
      <c r="F389" s="7">
        <v>8</v>
      </c>
      <c r="G389" s="9" t="s">
        <v>444</v>
      </c>
      <c r="H389" s="4" cm="1">
        <f t="array" ref="H389">F389/freq.sum.r6e</f>
        <v>6.3371356147021542E-4</v>
      </c>
      <c r="I389" s="4" t="str">
        <f t="shared" si="104"/>
        <v>dʒʌ</v>
      </c>
      <c r="J389" s="4" t="str">
        <f t="shared" si="105"/>
        <v>ju</v>
      </c>
      <c r="K389" s="10">
        <f t="shared" si="106"/>
        <v>3</v>
      </c>
      <c r="L389" s="1">
        <f t="shared" si="107"/>
        <v>2</v>
      </c>
      <c r="M389" s="10">
        <f t="shared" si="108"/>
        <v>3</v>
      </c>
      <c r="N389" s="1" t="str">
        <f t="shared" si="109"/>
        <v>~ju~</v>
      </c>
      <c r="O389" s="1" t="str">
        <f t="shared" si="110"/>
        <v>[dʒʌ]</v>
      </c>
      <c r="P389" s="3" cm="1">
        <f t="array" ref="P389">SUM(_xlfn._xlws.FILTER($H$2:$H$2454,_xlfn.MAP($N$2:$N$2454,_xlfn.LAMBDA(_xlpm.x,_xlpm.x=$N389))))</f>
        <v>1.0297845373891E-3</v>
      </c>
      <c r="Q389" s="4">
        <f t="shared" si="111"/>
        <v>0.61538461538461542</v>
      </c>
      <c r="R389" s="6" cm="1">
        <f t="array" ref="R389">SUM(_xlfn._xlws.FILTER($H$2:$H$2454,_xlfn.MAP($O$2:$O$2454,_xlfn.LAMBDA(_xlpm.x,_xlpm.x=$O389))))</f>
        <v>6.3371356147021542E-4</v>
      </c>
      <c r="S389" s="4">
        <f t="shared" si="112"/>
        <v>1</v>
      </c>
      <c r="T389" s="4">
        <f t="shared" si="113"/>
        <v>0.50818048835079499</v>
      </c>
      <c r="U389" s="4">
        <f t="shared" si="114"/>
        <v>0.76190476190476197</v>
      </c>
      <c r="V389" s="4">
        <f t="shared" si="115"/>
        <v>-0.21085336531489315</v>
      </c>
      <c r="W389" s="4" t="s">
        <v>5111</v>
      </c>
      <c r="X389" s="2" cm="1">
        <f t="array" ref="X389">SUM(_xlfn._xlws.FILTER($F$2:$F$2454,_xlfn.MAP($W$2:$W$2454,_xlfn.LAMBDA(_xlpm.x,_xlpm.x=$W389))))</f>
        <v>566</v>
      </c>
      <c r="Y389" s="11">
        <f t="shared" si="116"/>
        <v>1.4134275618374558E-2</v>
      </c>
      <c r="Z389" s="4" t="s">
        <v>5113</v>
      </c>
      <c r="AA389" s="2" cm="1">
        <f t="array" ref="AA389">SUM(_xlfn._xlws.FILTER($F$2:$F$2454,_xlfn.MAP($Z$2:$Z$2454,_xlfn.LAMBDA(_xlpm.x,_xlpm.x=$Z389))))</f>
        <v>309</v>
      </c>
      <c r="AB389" s="11">
        <f t="shared" si="117"/>
        <v>2.5889967637540454E-2</v>
      </c>
      <c r="AC389" s="11">
        <f t="shared" si="118"/>
        <v>-0.26285795176343679</v>
      </c>
      <c r="AG389" s="2"/>
      <c r="AL389" s="2"/>
      <c r="AM389" s="2"/>
    </row>
    <row r="390" spans="1:39">
      <c r="A390" s="1" t="str">
        <f t="shared" si="102"/>
        <v>~ne~ : [nɪ]</v>
      </c>
      <c r="B390" s="1">
        <f>_xlfn.LET(_xlpm.d,$G390,_xlpm.k,_xlfn.CONCAT(LEFT(TRIM(B$1),1),"*"),COUNTIF(_xlpm.d,_xlpm.k))</f>
        <v>0</v>
      </c>
      <c r="C390" s="1">
        <f>_xlfn.LET(_xlpm.d,$G390,_xlpm.k,_xlfn.CONCAT(LEFT(TRIM(C$1),1),"*"),COUNTIF(_xlpm.d,_xlpm.k))</f>
        <v>0</v>
      </c>
      <c r="D390" s="1">
        <f>_xlfn.LET(_xlpm.d,$G390,_xlpm.k,_xlfn.CONCAT(LEFT(TRIM(D$1),1),"*"),COUNTIF(_xlpm.d,_xlpm.k))</f>
        <v>1</v>
      </c>
      <c r="E390" s="1">
        <f t="shared" si="103"/>
        <v>0.69897000433601875</v>
      </c>
      <c r="F390" s="7">
        <v>4</v>
      </c>
      <c r="G390" s="9" t="s">
        <v>1692</v>
      </c>
      <c r="H390" s="4" cm="1">
        <f t="array" ref="H390">F390/freq.sum.r6e</f>
        <v>3.1685678073510771E-4</v>
      </c>
      <c r="I390" s="1" t="str">
        <f t="shared" si="104"/>
        <v>nɪ</v>
      </c>
      <c r="J390" s="1" t="str">
        <f t="shared" si="105"/>
        <v>ne</v>
      </c>
      <c r="K390" s="10">
        <f t="shared" si="106"/>
        <v>2</v>
      </c>
      <c r="L390" s="1">
        <f t="shared" si="107"/>
        <v>2</v>
      </c>
      <c r="M390" s="10">
        <f t="shared" si="108"/>
        <v>2</v>
      </c>
      <c r="N390" s="1" t="str">
        <f t="shared" si="109"/>
        <v>~ne~</v>
      </c>
      <c r="O390" s="1" t="str">
        <f t="shared" si="110"/>
        <v>[nɪ]</v>
      </c>
      <c r="P390" s="3" cm="1">
        <f t="array" ref="P390">SUM(_xlfn._xlws.FILTER($H$2:$H$2454,_xlfn.MAP($N$2:$N$2454,_xlfn.LAMBDA(_xlpm.x,_xlpm.x=$N390))))</f>
        <v>8.7135614702154619E-3</v>
      </c>
      <c r="Q390" s="4">
        <f t="shared" si="111"/>
        <v>3.6363636363636362E-2</v>
      </c>
      <c r="R390" s="6" cm="1">
        <f t="array" ref="R390">SUM(_xlfn._xlws.FILTER($H$2:$H$2454,_xlfn.MAP($O$2:$O$2454,_xlfn.LAMBDA(_xlpm.x,_xlpm.x=$O390))))</f>
        <v>5.3865652724968327E-3</v>
      </c>
      <c r="S390" s="4">
        <f t="shared" si="112"/>
        <v>5.8823529411764691E-2</v>
      </c>
      <c r="T390" s="4">
        <f t="shared" si="113"/>
        <v>1.8913342685350529E-2</v>
      </c>
      <c r="U390" s="4">
        <f t="shared" si="114"/>
        <v>4.4943820224719093E-2</v>
      </c>
      <c r="V390" s="4">
        <f t="shared" si="115"/>
        <v>-0.20888377245198866</v>
      </c>
      <c r="W390" s="4" t="s">
        <v>5121</v>
      </c>
      <c r="X390" s="2" cm="1">
        <f t="array" ref="X390">SUM(_xlfn._xlws.FILTER($F$2:$F$2454,_xlfn.MAP($W$2:$W$2454,_xlfn.LAMBDA(_xlpm.x,_xlpm.x=$W390))))</f>
        <v>2896</v>
      </c>
      <c r="Y390" s="11">
        <f t="shared" si="116"/>
        <v>1.3812154696132596E-3</v>
      </c>
      <c r="Z390" s="4" t="s">
        <v>5102</v>
      </c>
      <c r="AA390" s="2" cm="1">
        <f t="array" ref="AA390">SUM(_xlfn._xlws.FILTER($F$2:$F$2454,_xlfn.MAP($Z$2:$Z$2454,_xlfn.LAMBDA(_xlpm.x,_xlpm.x=$Z390))))</f>
        <v>1794</v>
      </c>
      <c r="AB390" s="11">
        <f t="shared" si="117"/>
        <v>2.229654403567447E-3</v>
      </c>
      <c r="AC390" s="11">
        <f t="shared" si="118"/>
        <v>-0.20797611881703601</v>
      </c>
      <c r="AG390" s="2"/>
      <c r="AL390" s="2"/>
      <c r="AM390" s="2"/>
    </row>
    <row r="391" spans="1:39">
      <c r="A391" s="1" t="str">
        <f t="shared" si="102"/>
        <v>~wa~ : [wə]</v>
      </c>
      <c r="B391" s="1">
        <f>_xlfn.LET(_xlpm.d,$G391,_xlpm.k,_xlfn.CONCAT(LEFT(TRIM(B$1),1),"*"),COUNTIF(_xlpm.d,_xlpm.k))</f>
        <v>0</v>
      </c>
      <c r="C391" s="1">
        <f>_xlfn.LET(_xlpm.d,$G391,_xlpm.k,_xlfn.CONCAT(LEFT(TRIM(C$1),1),"*"),COUNTIF(_xlpm.d,_xlpm.k))</f>
        <v>0</v>
      </c>
      <c r="D391" s="1">
        <f>_xlfn.LET(_xlpm.d,$G391,_xlpm.k,_xlfn.CONCAT(LEFT(TRIM(D$1),1),"*"),COUNTIF(_xlpm.d,_xlpm.k))</f>
        <v>0</v>
      </c>
      <c r="E391" s="1">
        <f t="shared" si="103"/>
        <v>0.8450980400142567</v>
      </c>
      <c r="F391" s="7">
        <v>6</v>
      </c>
      <c r="G391" s="9" t="s">
        <v>1318</v>
      </c>
      <c r="H391" s="4" cm="1">
        <f t="array" ref="H391">F391/freq.sum.r6e</f>
        <v>4.7528517110266159E-4</v>
      </c>
      <c r="I391" s="1" t="str">
        <f t="shared" si="104"/>
        <v>wə</v>
      </c>
      <c r="J391" s="1" t="str">
        <f t="shared" si="105"/>
        <v>wa</v>
      </c>
      <c r="K391" s="10">
        <f t="shared" si="106"/>
        <v>2</v>
      </c>
      <c r="L391" s="1">
        <f t="shared" si="107"/>
        <v>2</v>
      </c>
      <c r="M391" s="10">
        <f t="shared" si="108"/>
        <v>2</v>
      </c>
      <c r="N391" s="1" t="str">
        <f t="shared" si="109"/>
        <v>~wa~</v>
      </c>
      <c r="O391" s="1" t="str">
        <f t="shared" si="110"/>
        <v>[wə]</v>
      </c>
      <c r="P391" s="4" cm="1">
        <f t="array" ref="P391">SUM(_xlfn._xlws.FILTER($H$2:$H$2454,_xlfn.MAP($N$2:$N$2454,_xlfn.LAMBDA(_xlpm.x,_xlpm.x=$N391))))</f>
        <v>3.3269961977186314E-3</v>
      </c>
      <c r="Q391" s="4">
        <f t="shared" si="111"/>
        <v>0.14285714285714285</v>
      </c>
      <c r="R391" s="6" cm="1">
        <f t="array" ref="R391">SUM(_xlfn._xlws.FILTER($H$2:$H$2454,_xlfn.MAP($O$2:$O$2454,_xlfn.LAMBDA(_xlpm.x,_xlpm.x=$O391))))</f>
        <v>2.0595690747781999E-3</v>
      </c>
      <c r="S391" s="4">
        <f t="shared" si="112"/>
        <v>0.23076923076923081</v>
      </c>
      <c r="T391" s="4">
        <f t="shared" si="113"/>
        <v>8.9788185642752025E-2</v>
      </c>
      <c r="U391" s="4">
        <f t="shared" si="114"/>
        <v>0.17647058823529413</v>
      </c>
      <c r="V391" s="4">
        <f t="shared" si="115"/>
        <v>-0.20827594242708256</v>
      </c>
      <c r="W391" s="4" t="s">
        <v>5120</v>
      </c>
      <c r="X391" s="2" cm="1">
        <f t="array" ref="X391">SUM(_xlfn._xlws.FILTER($F$2:$F$2454,_xlfn.MAP($W$2:$W$2454,_xlfn.LAMBDA(_xlpm.x,_xlpm.x=$W391))))</f>
        <v>1666</v>
      </c>
      <c r="Y391" s="11">
        <f t="shared" si="116"/>
        <v>3.6014405762304922E-3</v>
      </c>
      <c r="Z391" s="4" t="s">
        <v>5101</v>
      </c>
      <c r="AA391" s="2" cm="1">
        <f t="array" ref="AA391">SUM(_xlfn._xlws.FILTER($F$2:$F$2454,_xlfn.MAP($Z$2:$Z$2454,_xlfn.LAMBDA(_xlpm.x,_xlpm.x=$Z391))))</f>
        <v>2255</v>
      </c>
      <c r="AB391" s="11">
        <f t="shared" si="117"/>
        <v>2.6607538802660754E-3</v>
      </c>
      <c r="AC391" s="11">
        <f t="shared" si="118"/>
        <v>0.13147154914321055</v>
      </c>
      <c r="AG391" s="2"/>
      <c r="AL391" s="2"/>
      <c r="AM391" s="2"/>
    </row>
    <row r="392" spans="1:39">
      <c r="A392" s="1" t="str">
        <f t="shared" si="102"/>
        <v>~ke~ : [kɛ]</v>
      </c>
      <c r="B392" s="1">
        <f>_xlfn.LET(_xlpm.d,$G392,_xlpm.k,_xlfn.CONCAT(LEFT(TRIM(B$1),1),"*"),COUNTIF(_xlpm.d,_xlpm.k))</f>
        <v>0</v>
      </c>
      <c r="C392" s="1">
        <f>_xlfn.LET(_xlpm.d,$G392,_xlpm.k,_xlfn.CONCAT(LEFT(TRIM(C$1),1),"*"),COUNTIF(_xlpm.d,_xlpm.k))</f>
        <v>0</v>
      </c>
      <c r="D392" s="1">
        <f>_xlfn.LET(_xlpm.d,$G392,_xlpm.k,_xlfn.CONCAT(LEFT(TRIM(D$1),1),"*"),COUNTIF(_xlpm.d,_xlpm.k))</f>
        <v>0</v>
      </c>
      <c r="E392" s="1">
        <f t="shared" si="103"/>
        <v>0.47712125471966244</v>
      </c>
      <c r="F392" s="7">
        <v>2</v>
      </c>
      <c r="G392" s="9" t="s">
        <v>1620</v>
      </c>
      <c r="H392" s="4" cm="1">
        <f t="array" ref="H392">F392/freq.sum.r6e</f>
        <v>1.5842839036755386E-4</v>
      </c>
      <c r="I392" s="1" t="str">
        <f t="shared" si="104"/>
        <v>kɛ</v>
      </c>
      <c r="J392" s="1" t="str">
        <f t="shared" si="105"/>
        <v>ke</v>
      </c>
      <c r="K392" s="10">
        <f t="shared" si="106"/>
        <v>2</v>
      </c>
      <c r="L392" s="1">
        <f t="shared" si="107"/>
        <v>2</v>
      </c>
      <c r="M392" s="10">
        <f t="shared" si="108"/>
        <v>2</v>
      </c>
      <c r="N392" s="1" t="str">
        <f t="shared" si="109"/>
        <v>~ke~</v>
      </c>
      <c r="O392" s="1" t="str">
        <f t="shared" si="110"/>
        <v>[kɛ]</v>
      </c>
      <c r="P392" s="3" cm="1">
        <f t="array" ref="P392">SUM(_xlfn._xlws.FILTER($H$2:$H$2454,_xlfn.MAP($N$2:$N$2454,_xlfn.LAMBDA(_xlpm.x,_xlpm.x=$N392))))</f>
        <v>2.297211660329531E-3</v>
      </c>
      <c r="Q392" s="4">
        <f t="shared" si="111"/>
        <v>6.8965517241379309E-2</v>
      </c>
      <c r="R392" s="6" cm="1">
        <f t="array" ref="R392">SUM(_xlfn._xlws.FILTER($H$2:$H$2454,_xlfn.MAP($O$2:$O$2454,_xlfn.LAMBDA(_xlpm.x,_xlpm.x=$O392))))</f>
        <v>1.4258555133079848E-3</v>
      </c>
      <c r="S392" s="4">
        <f t="shared" si="112"/>
        <v>0.1111111111111111</v>
      </c>
      <c r="T392" s="4">
        <f t="shared" si="113"/>
        <v>2.4447286679055873E-2</v>
      </c>
      <c r="U392" s="4">
        <f t="shared" si="114"/>
        <v>8.5106382978723402E-2</v>
      </c>
      <c r="V392" s="4">
        <f t="shared" si="115"/>
        <v>-0.20712549279565001</v>
      </c>
      <c r="W392" s="4" t="s">
        <v>5121</v>
      </c>
      <c r="X392" s="2" cm="1">
        <f t="array" ref="X392">SUM(_xlfn._xlws.FILTER($F$2:$F$2454,_xlfn.MAP($W$2:$W$2454,_xlfn.LAMBDA(_xlpm.x,_xlpm.x=$W392))))</f>
        <v>2896</v>
      </c>
      <c r="Y392" s="11">
        <f t="shared" si="116"/>
        <v>6.9060773480662981E-4</v>
      </c>
      <c r="Z392" s="4" t="s">
        <v>5104</v>
      </c>
      <c r="AA392" s="2" cm="1">
        <f t="array" ref="AA392">SUM(_xlfn._xlws.FILTER($F$2:$F$2454,_xlfn.MAP($Z$2:$Z$2454,_xlfn.LAMBDA(_xlpm.x,_xlpm.x=$Z392))))</f>
        <v>883</v>
      </c>
      <c r="AB392" s="11">
        <f t="shared" si="117"/>
        <v>2.2650056625141564E-3</v>
      </c>
      <c r="AC392" s="11">
        <f t="shared" si="118"/>
        <v>-0.51583785394754078</v>
      </c>
      <c r="AG392" s="2"/>
      <c r="AL392" s="2"/>
      <c r="AM392" s="2"/>
    </row>
    <row r="393" spans="1:39">
      <c r="A393" s="1" t="str">
        <f t="shared" si="102"/>
        <v>~te~ : [tɪ]</v>
      </c>
      <c r="B393" s="1">
        <f>_xlfn.LET(_xlpm.d,$G393,_xlpm.k,_xlfn.CONCAT(LEFT(TRIM(B$1),1),"*"),COUNTIF(_xlpm.d,_xlpm.k))</f>
        <v>0</v>
      </c>
      <c r="C393" s="1">
        <f>_xlfn.LET(_xlpm.d,$G393,_xlpm.k,_xlfn.CONCAT(LEFT(TRIM(C$1),1),"*"),COUNTIF(_xlpm.d,_xlpm.k))</f>
        <v>0</v>
      </c>
      <c r="D393" s="1">
        <f>_xlfn.LET(_xlpm.d,$G393,_xlpm.k,_xlfn.CONCAT(LEFT(TRIM(D$1),1),"*"),COUNTIF(_xlpm.d,_xlpm.k))</f>
        <v>0</v>
      </c>
      <c r="E393" s="1">
        <f t="shared" si="103"/>
        <v>1.0413926851582249</v>
      </c>
      <c r="F393" s="7">
        <v>10</v>
      </c>
      <c r="G393" s="9" t="s">
        <v>1428</v>
      </c>
      <c r="H393" s="4" cm="1">
        <f t="array" ref="H393">F393/freq.sum.r6e</f>
        <v>7.9214195183776931E-4</v>
      </c>
      <c r="I393" s="4" t="str">
        <f t="shared" si="104"/>
        <v>tɪ</v>
      </c>
      <c r="J393" s="4" t="str">
        <f t="shared" si="105"/>
        <v>te</v>
      </c>
      <c r="K393" s="10">
        <f t="shared" si="106"/>
        <v>2</v>
      </c>
      <c r="L393" s="1">
        <f t="shared" si="107"/>
        <v>2</v>
      </c>
      <c r="M393" s="10">
        <f t="shared" si="108"/>
        <v>2</v>
      </c>
      <c r="N393" s="1" t="str">
        <f t="shared" si="109"/>
        <v>~te~</v>
      </c>
      <c r="O393" s="1" t="str">
        <f t="shared" si="110"/>
        <v>[tɪ]</v>
      </c>
      <c r="P393" s="3" cm="1">
        <f t="array" ref="P393">SUM(_xlfn._xlws.FILTER($H$2:$H$2454,_xlfn.MAP($N$2:$N$2454,_xlfn.LAMBDA(_xlpm.x,_xlpm.x=$N393))))</f>
        <v>1.2436628643852978E-2</v>
      </c>
      <c r="Q393" s="4">
        <f t="shared" si="111"/>
        <v>6.3694267515923567E-2</v>
      </c>
      <c r="R393" s="6" cm="1">
        <f t="array" ref="R393">SUM(_xlfn._xlws.FILTER($H$2:$H$2454,_xlfn.MAP($O$2:$O$2454,_xlfn.LAMBDA(_xlpm.x,_xlpm.x=$O393))))</f>
        <v>7.7629911280101419E-3</v>
      </c>
      <c r="S393" s="4">
        <f t="shared" si="112"/>
        <v>0.10204081632653057</v>
      </c>
      <c r="T393" s="4">
        <f t="shared" si="113"/>
        <v>4.9174970274146225E-2</v>
      </c>
      <c r="U393" s="4">
        <f t="shared" si="114"/>
        <v>7.8431372549019593E-2</v>
      </c>
      <c r="V393" s="4">
        <f t="shared" si="115"/>
        <v>-0.20467357671673875</v>
      </c>
      <c r="W393" s="4" t="s">
        <v>5121</v>
      </c>
      <c r="X393" s="2" cm="1">
        <f t="array" ref="X393">SUM(_xlfn._xlws.FILTER($F$2:$F$2454,_xlfn.MAP($W$2:$W$2454,_xlfn.LAMBDA(_xlpm.x,_xlpm.x=$W393))))</f>
        <v>2896</v>
      </c>
      <c r="Y393" s="11">
        <f t="shared" si="116"/>
        <v>3.453038674033149E-3</v>
      </c>
      <c r="Z393" s="4" t="s">
        <v>5102</v>
      </c>
      <c r="AA393" s="2" cm="1">
        <f t="array" ref="AA393">SUM(_xlfn._xlws.FILTER($F$2:$F$2454,_xlfn.MAP($Z$2:$Z$2454,_xlfn.LAMBDA(_xlpm.x,_xlpm.x=$Z393))))</f>
        <v>1794</v>
      </c>
      <c r="AB393" s="11">
        <f t="shared" si="117"/>
        <v>5.5741360089186179E-3</v>
      </c>
      <c r="AC393" s="11">
        <f t="shared" si="118"/>
        <v>-0.20797611881703607</v>
      </c>
      <c r="AG393" s="2"/>
      <c r="AL393" s="2"/>
      <c r="AM393" s="2"/>
    </row>
    <row r="394" spans="1:39">
      <c r="A394" s="1" t="str">
        <f t="shared" si="102"/>
        <v>~wi~ : [waɪ]</v>
      </c>
      <c r="B394" s="1">
        <f>_xlfn.LET(_xlpm.d,$G394,_xlpm.k,_xlfn.CONCAT(LEFT(TRIM(B$1),1),"*"),COUNTIF(_xlpm.d,_xlpm.k))</f>
        <v>0</v>
      </c>
      <c r="C394" s="1">
        <f>_xlfn.LET(_xlpm.d,$G394,_xlpm.k,_xlfn.CONCAT(LEFT(TRIM(C$1),1),"*"),COUNTIF(_xlpm.d,_xlpm.k))</f>
        <v>0</v>
      </c>
      <c r="D394" s="1">
        <f>_xlfn.LET(_xlpm.d,$G394,_xlpm.k,_xlfn.CONCAT(LEFT(TRIM(D$1),1),"*"),COUNTIF(_xlpm.d,_xlpm.k))</f>
        <v>0</v>
      </c>
      <c r="E394" s="1">
        <f t="shared" si="103"/>
        <v>1.1760912590556811</v>
      </c>
      <c r="F394" s="7">
        <v>14</v>
      </c>
      <c r="G394" s="9" t="s">
        <v>508</v>
      </c>
      <c r="H394" s="4" cm="1">
        <f t="array" ref="H394">F394/freq.sum.r6e</f>
        <v>1.1089987325728771E-3</v>
      </c>
      <c r="I394" s="4" t="str">
        <f t="shared" si="104"/>
        <v>waɪ</v>
      </c>
      <c r="J394" s="4" t="str">
        <f t="shared" si="105"/>
        <v>wi</v>
      </c>
      <c r="K394" s="10">
        <f t="shared" si="106"/>
        <v>3</v>
      </c>
      <c r="L394" s="1">
        <f t="shared" si="107"/>
        <v>2</v>
      </c>
      <c r="M394" s="10">
        <f t="shared" si="108"/>
        <v>3</v>
      </c>
      <c r="N394" s="1" t="str">
        <f t="shared" si="109"/>
        <v>~wi~</v>
      </c>
      <c r="O394" s="1" t="str">
        <f t="shared" si="110"/>
        <v>[waɪ]</v>
      </c>
      <c r="P394" s="3" cm="1">
        <f t="array" ref="P394">SUM(_xlfn._xlws.FILTER($H$2:$H$2454,_xlfn.MAP($N$2:$N$2454,_xlfn.LAMBDA(_xlpm.x,_xlpm.x=$N394))))</f>
        <v>2.5348542458808617E-3</v>
      </c>
      <c r="Q394" s="4">
        <f t="shared" si="111"/>
        <v>0.43750000000000006</v>
      </c>
      <c r="R394" s="6" cm="1">
        <f t="array" ref="R394">SUM(_xlfn._xlws.FILTER($H$2:$H$2454,_xlfn.MAP($O$2:$O$2454,_xlfn.LAMBDA(_xlpm.x,_xlpm.x=$O394))))</f>
        <v>1.5842839036755386E-3</v>
      </c>
      <c r="S394" s="4">
        <f t="shared" si="112"/>
        <v>0.70000000000000007</v>
      </c>
      <c r="T394" s="4">
        <f t="shared" si="113"/>
        <v>0.44264366054553272</v>
      </c>
      <c r="U394" s="4">
        <f t="shared" si="114"/>
        <v>0.53846153846153855</v>
      </c>
      <c r="V394" s="4">
        <f t="shared" si="115"/>
        <v>-0.20411998265592479</v>
      </c>
      <c r="W394" s="4" t="s">
        <v>5110</v>
      </c>
      <c r="X394" s="2" cm="1">
        <f t="array" ref="X394">SUM(_xlfn._xlws.FILTER($F$2:$F$2454,_xlfn.MAP($W$2:$W$2454,_xlfn.LAMBDA(_xlpm.x,_xlpm.x=$W394))))</f>
        <v>1594</v>
      </c>
      <c r="Y394" s="11">
        <f t="shared" si="116"/>
        <v>8.7829360100376407E-3</v>
      </c>
      <c r="Z394" s="4" t="s">
        <v>5106</v>
      </c>
      <c r="AA394" s="2" cm="1">
        <f t="array" ref="AA394">SUM(_xlfn._xlws.FILTER($F$2:$F$2454,_xlfn.MAP($Z$2:$Z$2454,_xlfn.LAMBDA(_xlpm.x,_xlpm.x=$Z394))))</f>
        <v>397</v>
      </c>
      <c r="AB394" s="11">
        <f t="shared" si="117"/>
        <v>3.5264483627204031E-2</v>
      </c>
      <c r="AC394" s="11">
        <f t="shared" si="118"/>
        <v>-0.60369781029697855</v>
      </c>
      <c r="AG394" s="2"/>
      <c r="AL394" s="2"/>
      <c r="AM394" s="2"/>
    </row>
    <row r="395" spans="1:39">
      <c r="A395" s="1" t="str">
        <f t="shared" si="102"/>
        <v>~ea~ : [ɜ]</v>
      </c>
      <c r="B395" s="1">
        <f>_xlfn.LET(_xlpm.d,$G395,_xlpm.k,_xlfn.CONCAT(LEFT(TRIM(B$1),1),"*"),COUNTIF(_xlpm.d,_xlpm.k))</f>
        <v>0</v>
      </c>
      <c r="C395" s="1">
        <f>_xlfn.LET(_xlpm.d,$G395,_xlpm.k,_xlfn.CONCAT(LEFT(TRIM(C$1),1),"*"),COUNTIF(_xlpm.d,_xlpm.k))</f>
        <v>0</v>
      </c>
      <c r="D395" s="1">
        <f>_xlfn.LET(_xlpm.d,$G395,_xlpm.k,_xlfn.CONCAT(LEFT(TRIM(D$1),1),"*"),COUNTIF(_xlpm.d,_xlpm.k))</f>
        <v>0</v>
      </c>
      <c r="E395" s="1">
        <f t="shared" si="103"/>
        <v>0.8450980400142567</v>
      </c>
      <c r="F395" s="7">
        <v>6</v>
      </c>
      <c r="G395" s="9" t="s">
        <v>723</v>
      </c>
      <c r="H395" s="4" cm="1">
        <f t="array" ref="H395">F395/freq.sum.r6e</f>
        <v>4.7528517110266159E-4</v>
      </c>
      <c r="I395" s="4" t="str">
        <f t="shared" si="104"/>
        <v>ɜ</v>
      </c>
      <c r="J395" s="4" t="str">
        <f t="shared" si="105"/>
        <v>ea</v>
      </c>
      <c r="K395" s="10">
        <f t="shared" si="106"/>
        <v>1</v>
      </c>
      <c r="L395" s="1">
        <f t="shared" si="107"/>
        <v>2</v>
      </c>
      <c r="M395" s="10">
        <f t="shared" si="108"/>
        <v>2</v>
      </c>
      <c r="N395" s="1" t="str">
        <f t="shared" si="109"/>
        <v>~ea~</v>
      </c>
      <c r="O395" s="1" t="str">
        <f t="shared" si="110"/>
        <v>[ɜ]</v>
      </c>
      <c r="P395" s="3" cm="1">
        <f t="array" ref="P395">SUM(_xlfn._xlws.FILTER($H$2:$H$2454,_xlfn.MAP($N$2:$N$2454,_xlfn.LAMBDA(_xlpm.x,_xlpm.x=$N395))))</f>
        <v>1.2674271229404308E-3</v>
      </c>
      <c r="Q395" s="4">
        <f t="shared" si="111"/>
        <v>0.375</v>
      </c>
      <c r="R395" s="6" cm="1">
        <f t="array" ref="R395">SUM(_xlfn._xlws.FILTER($H$2:$H$2454,_xlfn.MAP($O$2:$O$2454,_xlfn.LAMBDA(_xlpm.x,_xlpm.x=$O395))))</f>
        <v>7.9214195183776931E-4</v>
      </c>
      <c r="S395" s="4">
        <f t="shared" si="112"/>
        <v>0.6</v>
      </c>
      <c r="T395" s="4">
        <f t="shared" si="113"/>
        <v>0.23483063937335144</v>
      </c>
      <c r="U395" s="4">
        <f t="shared" si="114"/>
        <v>0.46153846153846151</v>
      </c>
      <c r="V395" s="4">
        <f t="shared" si="115"/>
        <v>-0.20411998265592479</v>
      </c>
      <c r="W395" s="4" t="s">
        <v>5124</v>
      </c>
      <c r="X395" s="2" cm="1">
        <f t="array" ref="X395">SUM(_xlfn._xlws.FILTER($F$2:$F$2454,_xlfn.MAP($W$2:$W$2454,_xlfn.LAMBDA(_xlpm.x,_xlpm.x=$W395))))</f>
        <v>184</v>
      </c>
      <c r="Y395" s="11">
        <f t="shared" si="116"/>
        <v>3.2608695652173912E-2</v>
      </c>
      <c r="Z395" s="4" t="s">
        <v>5112</v>
      </c>
      <c r="AA395" s="2" cm="1">
        <f t="array" ref="AA395">SUM(_xlfn._xlws.FILTER($F$2:$F$2454,_xlfn.MAP($Z$2:$Z$2454,_xlfn.LAMBDA(_xlpm.x,_xlpm.x=$Z395))))</f>
        <v>192</v>
      </c>
      <c r="AB395" s="11">
        <f t="shared" si="117"/>
        <v>3.125E-2</v>
      </c>
      <c r="AC395" s="11">
        <f t="shared" si="118"/>
        <v>1.8483405694013133E-2</v>
      </c>
      <c r="AG395" s="2"/>
      <c r="AL395" s="2"/>
      <c r="AM395" s="2"/>
    </row>
    <row r="396" spans="1:39">
      <c r="A396" s="1" t="str">
        <f t="shared" si="102"/>
        <v>~jo~ : [dʒɑ]</v>
      </c>
      <c r="B396" s="1">
        <f>_xlfn.LET(_xlpm.d,$G396,_xlpm.k,_xlfn.CONCAT(LEFT(TRIM(B$1),1),"*"),COUNTIF(_xlpm.d,_xlpm.k))</f>
        <v>0</v>
      </c>
      <c r="C396" s="1">
        <f>_xlfn.LET(_xlpm.d,$G396,_xlpm.k,_xlfn.CONCAT(LEFT(TRIM(C$1),1),"*"),COUNTIF(_xlpm.d,_xlpm.k))</f>
        <v>0</v>
      </c>
      <c r="D396" s="1">
        <f>_xlfn.LET(_xlpm.d,$G396,_xlpm.k,_xlfn.CONCAT(LEFT(TRIM(D$1),1),"*"),COUNTIF(_xlpm.d,_xlpm.k))</f>
        <v>0</v>
      </c>
      <c r="E396" s="1">
        <f t="shared" si="103"/>
        <v>0.69897000433601875</v>
      </c>
      <c r="F396" s="7">
        <v>4</v>
      </c>
      <c r="G396" s="9" t="s">
        <v>578</v>
      </c>
      <c r="H396" s="4" cm="1">
        <f t="array" ref="H396">F396/freq.sum.r6e</f>
        <v>3.1685678073510771E-4</v>
      </c>
      <c r="I396" s="4" t="str">
        <f t="shared" si="104"/>
        <v>dʒɑ</v>
      </c>
      <c r="J396" s="4" t="str">
        <f t="shared" si="105"/>
        <v>jo</v>
      </c>
      <c r="K396" s="10">
        <f t="shared" si="106"/>
        <v>3</v>
      </c>
      <c r="L396" s="1">
        <f t="shared" si="107"/>
        <v>2</v>
      </c>
      <c r="M396" s="10">
        <f t="shared" si="108"/>
        <v>3</v>
      </c>
      <c r="N396" s="1" t="str">
        <f t="shared" si="109"/>
        <v>~jo~</v>
      </c>
      <c r="O396" s="1" t="str">
        <f t="shared" si="110"/>
        <v>[dʒɑ]</v>
      </c>
      <c r="P396" s="3" cm="1">
        <f t="array" ref="P396">SUM(_xlfn._xlws.FILTER($H$2:$H$2454,_xlfn.MAP($N$2:$N$2454,_xlfn.LAMBDA(_xlpm.x,_xlpm.x=$N396))))</f>
        <v>6.3371356147021531E-4</v>
      </c>
      <c r="Q396" s="4">
        <f t="shared" si="111"/>
        <v>0.50000000000000011</v>
      </c>
      <c r="R396" s="6" cm="1">
        <f t="array" ref="R396">SUM(_xlfn._xlws.FILTER($H$2:$H$2454,_xlfn.MAP($O$2:$O$2454,_xlfn.LAMBDA(_xlpm.x,_xlpm.x=$O396))))</f>
        <v>3.9607097591888465E-4</v>
      </c>
      <c r="S396" s="4">
        <f t="shared" si="112"/>
        <v>0.79999999999999993</v>
      </c>
      <c r="T396" s="4">
        <f t="shared" si="113"/>
        <v>0.30065173351476576</v>
      </c>
      <c r="U396" s="4">
        <f t="shared" si="114"/>
        <v>0.61538461538461553</v>
      </c>
      <c r="V396" s="4">
        <f t="shared" si="115"/>
        <v>-0.20411998265592463</v>
      </c>
      <c r="W396" s="4" t="s">
        <v>5119</v>
      </c>
      <c r="X396" s="2" cm="1">
        <f t="array" ref="X396">SUM(_xlfn._xlws.FILTER($F$2:$F$2454,_xlfn.MAP($W$2:$W$2454,_xlfn.LAMBDA(_xlpm.x,_xlpm.x=$W396))))</f>
        <v>1157</v>
      </c>
      <c r="Y396" s="11">
        <f t="shared" si="116"/>
        <v>3.4572169403630079E-3</v>
      </c>
      <c r="Z396" s="4" t="s">
        <v>5105</v>
      </c>
      <c r="AA396" s="2" cm="1">
        <f t="array" ref="AA396">SUM(_xlfn._xlws.FILTER($F$2:$F$2454,_xlfn.MAP($Z$2:$Z$2454,_xlfn.LAMBDA(_xlpm.x,_xlpm.x=$Z396))))</f>
        <v>436</v>
      </c>
      <c r="AB396" s="11">
        <f t="shared" si="117"/>
        <v>9.1743119266055051E-3</v>
      </c>
      <c r="AC396" s="11">
        <f t="shared" si="118"/>
        <v>-0.42384686968316354</v>
      </c>
      <c r="AG396" s="2"/>
      <c r="AL396" s="2"/>
      <c r="AM396" s="2"/>
    </row>
    <row r="397" spans="1:39">
      <c r="A397" s="1" t="str">
        <f t="shared" si="102"/>
        <v>~lu~ : [lʌ]</v>
      </c>
      <c r="B397" s="1">
        <f>_xlfn.LET(_xlpm.d,$G397,_xlpm.k,_xlfn.CONCAT(LEFT(TRIM(B$1),1),"*"),COUNTIF(_xlpm.d,_xlpm.k))</f>
        <v>0</v>
      </c>
      <c r="C397" s="1">
        <f>_xlfn.LET(_xlpm.d,$G397,_xlpm.k,_xlfn.CONCAT(LEFT(TRIM(C$1),1),"*"),COUNTIF(_xlpm.d,_xlpm.k))</f>
        <v>0</v>
      </c>
      <c r="D397" s="1">
        <f>_xlfn.LET(_xlpm.d,$G397,_xlpm.k,_xlfn.CONCAT(LEFT(TRIM(D$1),1),"*"),COUNTIF(_xlpm.d,_xlpm.k))</f>
        <v>0</v>
      </c>
      <c r="E397" s="1">
        <f t="shared" si="103"/>
        <v>0.77815125038364352</v>
      </c>
      <c r="F397" s="7">
        <v>5</v>
      </c>
      <c r="G397" s="9" t="s">
        <v>1046</v>
      </c>
      <c r="H397" s="4" cm="1">
        <f t="array" ref="H397">F397/freq.sum.r6e</f>
        <v>3.9607097591888465E-4</v>
      </c>
      <c r="I397" s="4" t="str">
        <f t="shared" si="104"/>
        <v>lʌ</v>
      </c>
      <c r="J397" s="4" t="str">
        <f t="shared" si="105"/>
        <v>lu</v>
      </c>
      <c r="K397" s="10">
        <f t="shared" si="106"/>
        <v>2</v>
      </c>
      <c r="L397" s="1">
        <f t="shared" si="107"/>
        <v>2</v>
      </c>
      <c r="M397" s="10">
        <f t="shared" si="108"/>
        <v>2</v>
      </c>
      <c r="N397" s="1" t="str">
        <f t="shared" si="109"/>
        <v>~lu~</v>
      </c>
      <c r="O397" s="1" t="str">
        <f t="shared" si="110"/>
        <v>[lʌ]</v>
      </c>
      <c r="P397" s="3" cm="1">
        <f t="array" ref="P397">SUM(_xlfn._xlws.FILTER($H$2:$H$2454,_xlfn.MAP($N$2:$N$2454,_xlfn.LAMBDA(_xlpm.x,_xlpm.x=$N397))))</f>
        <v>1.2674271229404308E-3</v>
      </c>
      <c r="Q397" s="4">
        <f t="shared" si="111"/>
        <v>0.3125</v>
      </c>
      <c r="R397" s="6" cm="1">
        <f t="array" ref="R397">SUM(_xlfn._xlws.FILTER($H$2:$H$2454,_xlfn.MAP($O$2:$O$2454,_xlfn.LAMBDA(_xlpm.x,_xlpm.x=$O397))))</f>
        <v>7.9214195183776931E-4</v>
      </c>
      <c r="S397" s="4">
        <f t="shared" si="112"/>
        <v>0.5</v>
      </c>
      <c r="T397" s="4">
        <f t="shared" si="113"/>
        <v>0.18018989809916139</v>
      </c>
      <c r="U397" s="4">
        <f t="shared" si="114"/>
        <v>0.38461538461538464</v>
      </c>
      <c r="V397" s="4">
        <f t="shared" si="115"/>
        <v>-0.20411998265592479</v>
      </c>
      <c r="W397" s="4" t="s">
        <v>5111</v>
      </c>
      <c r="X397" s="2" cm="1">
        <f t="array" ref="X397">SUM(_xlfn._xlws.FILTER($F$2:$F$2454,_xlfn.MAP($W$2:$W$2454,_xlfn.LAMBDA(_xlpm.x,_xlpm.x=$W397))))</f>
        <v>566</v>
      </c>
      <c r="Y397" s="11">
        <f t="shared" si="116"/>
        <v>8.8339222614840993E-3</v>
      </c>
      <c r="Z397" s="4" t="s">
        <v>5113</v>
      </c>
      <c r="AA397" s="2" cm="1">
        <f t="array" ref="AA397">SUM(_xlfn._xlws.FILTER($F$2:$F$2454,_xlfn.MAP($Z$2:$Z$2454,_xlfn.LAMBDA(_xlpm.x,_xlpm.x=$Z397))))</f>
        <v>309</v>
      </c>
      <c r="AB397" s="11">
        <f t="shared" si="117"/>
        <v>1.6181229773462782E-2</v>
      </c>
      <c r="AC397" s="11">
        <f t="shared" si="118"/>
        <v>-0.26285795176343668</v>
      </c>
      <c r="AG397" s="2"/>
      <c r="AL397" s="2"/>
      <c r="AM397" s="2"/>
    </row>
    <row r="398" spans="1:39">
      <c r="A398" s="1" t="str">
        <f t="shared" si="102"/>
        <v>~ye~ : [yɛ]</v>
      </c>
      <c r="B398" s="1">
        <f>_xlfn.LET(_xlpm.d,$G398,_xlpm.k,_xlfn.CONCAT(LEFT(TRIM(B$1),1),"*"),COUNTIF(_xlpm.d,_xlpm.k))</f>
        <v>0</v>
      </c>
      <c r="C398" s="1">
        <f>_xlfn.LET(_xlpm.d,$G398,_xlpm.k,_xlfn.CONCAT(LEFT(TRIM(C$1),1),"*"),COUNTIF(_xlpm.d,_xlpm.k))</f>
        <v>0</v>
      </c>
      <c r="D398" s="1">
        <f>_xlfn.LET(_xlpm.d,$G398,_xlpm.k,_xlfn.CONCAT(LEFT(TRIM(D$1),1),"*"),COUNTIF(_xlpm.d,_xlpm.k))</f>
        <v>0</v>
      </c>
      <c r="E398" s="1">
        <f t="shared" si="103"/>
        <v>0.77815125038364352</v>
      </c>
      <c r="F398" s="7">
        <v>5</v>
      </c>
      <c r="G398" s="9" t="s">
        <v>561</v>
      </c>
      <c r="H398" s="4" cm="1">
        <f t="array" ref="H398">F398/freq.sum.r6e</f>
        <v>3.9607097591888465E-4</v>
      </c>
      <c r="I398" s="1" t="str">
        <f t="shared" si="104"/>
        <v>yɛ</v>
      </c>
      <c r="J398" s="1" t="str">
        <f t="shared" si="105"/>
        <v>ye</v>
      </c>
      <c r="K398" s="10">
        <f t="shared" si="106"/>
        <v>2</v>
      </c>
      <c r="L398" s="1">
        <f t="shared" si="107"/>
        <v>2</v>
      </c>
      <c r="M398" s="10">
        <f t="shared" si="108"/>
        <v>2</v>
      </c>
      <c r="N398" s="1" t="str">
        <f t="shared" si="109"/>
        <v>~ye~</v>
      </c>
      <c r="O398" s="1" t="str">
        <f t="shared" si="110"/>
        <v>[yɛ]</v>
      </c>
      <c r="P398" s="3" cm="1">
        <f t="array" ref="P398">SUM(_xlfn._xlws.FILTER($H$2:$H$2454,_xlfn.MAP($N$2:$N$2454,_xlfn.LAMBDA(_xlpm.x,_xlpm.x=$N398))))</f>
        <v>6.3371356147021542E-4</v>
      </c>
      <c r="Q398" s="4">
        <f t="shared" si="111"/>
        <v>0.625</v>
      </c>
      <c r="R398" s="6" cm="1">
        <f t="array" ref="R398">SUM(_xlfn._xlws.FILTER($H$2:$H$2454,_xlfn.MAP($O$2:$O$2454,_xlfn.LAMBDA(_xlpm.x,_xlpm.x=$O398))))</f>
        <v>3.9607097591888465E-4</v>
      </c>
      <c r="S398" s="4">
        <f t="shared" si="112"/>
        <v>1</v>
      </c>
      <c r="T398" s="4">
        <f t="shared" si="113"/>
        <v>0.36037979619832278</v>
      </c>
      <c r="U398" s="4">
        <f t="shared" si="114"/>
        <v>0.76923076923076927</v>
      </c>
      <c r="V398" s="4">
        <f t="shared" si="115"/>
        <v>-0.20411998265592479</v>
      </c>
      <c r="W398" s="4" t="s">
        <v>5133</v>
      </c>
      <c r="X398" s="2" cm="1">
        <f t="array" ref="X398">SUM(_xlfn._xlws.FILTER($F$2:$F$2454,_xlfn.MAP($W$2:$W$2454,_xlfn.LAMBDA(_xlpm.x,_xlpm.x=$W398))))</f>
        <v>11</v>
      </c>
      <c r="Y398" s="11">
        <f t="shared" si="116"/>
        <v>0.45454545454545453</v>
      </c>
      <c r="Z398" s="4" t="s">
        <v>5104</v>
      </c>
      <c r="AA398" s="2" cm="1">
        <f t="array" ref="AA398">SUM(_xlfn._xlws.FILTER($F$2:$F$2454,_xlfn.MAP($Z$2:$Z$2454,_xlfn.LAMBDA(_xlpm.x,_xlpm.x=$Z398))))</f>
        <v>883</v>
      </c>
      <c r="AB398" s="11">
        <f t="shared" si="117"/>
        <v>5.6625141562853904E-3</v>
      </c>
      <c r="AC398" s="11">
        <f t="shared" si="118"/>
        <v>1.9045680184193436</v>
      </c>
      <c r="AG398" s="2"/>
      <c r="AL398" s="2"/>
      <c r="AM398" s="2"/>
    </row>
    <row r="399" spans="1:39">
      <c r="A399" s="1" t="str">
        <f t="shared" si="102"/>
        <v>~pa~ : [pɑ]</v>
      </c>
      <c r="B399" s="1">
        <f>_xlfn.LET(_xlpm.d,$G399,_xlpm.k,_xlfn.CONCAT(LEFT(TRIM(B$1),1),"*"),COUNTIF(_xlpm.d,_xlpm.k))</f>
        <v>0</v>
      </c>
      <c r="C399" s="1">
        <f>_xlfn.LET(_xlpm.d,$G399,_xlpm.k,_xlfn.CONCAT(LEFT(TRIM(C$1),1),"*"),COUNTIF(_xlpm.d,_xlpm.k))</f>
        <v>0</v>
      </c>
      <c r="D399" s="1">
        <f>_xlfn.LET(_xlpm.d,$G399,_xlpm.k,_xlfn.CONCAT(LEFT(TRIM(D$1),1),"*"),COUNTIF(_xlpm.d,_xlpm.k))</f>
        <v>0</v>
      </c>
      <c r="E399" s="1">
        <f t="shared" si="103"/>
        <v>1.2304489213782739</v>
      </c>
      <c r="F399" s="7">
        <v>16</v>
      </c>
      <c r="G399" s="9" t="s">
        <v>703</v>
      </c>
      <c r="H399" s="4" cm="1">
        <f t="array" ref="H399">F399/freq.sum.r6e</f>
        <v>1.2674271229404308E-3</v>
      </c>
      <c r="I399" s="4" t="str">
        <f t="shared" si="104"/>
        <v>pɑ</v>
      </c>
      <c r="J399" s="4" t="str">
        <f t="shared" si="105"/>
        <v>pa</v>
      </c>
      <c r="K399" s="10">
        <f t="shared" si="106"/>
        <v>2</v>
      </c>
      <c r="L399" s="1">
        <f t="shared" si="107"/>
        <v>2</v>
      </c>
      <c r="M399" s="10">
        <f t="shared" si="108"/>
        <v>2</v>
      </c>
      <c r="N399" s="1" t="str">
        <f t="shared" si="109"/>
        <v>~pa~</v>
      </c>
      <c r="O399" s="1" t="str">
        <f t="shared" si="110"/>
        <v>[pɑ]</v>
      </c>
      <c r="P399" s="3" cm="1">
        <f t="array" ref="P399">SUM(_xlfn._xlws.FILTER($H$2:$H$2454,_xlfn.MAP($N$2:$N$2454,_xlfn.LAMBDA(_xlpm.x,_xlpm.x=$N399))))</f>
        <v>4.6736375158428385E-3</v>
      </c>
      <c r="Q399" s="4">
        <f t="shared" si="111"/>
        <v>0.2711864406779661</v>
      </c>
      <c r="R399" s="6" cm="1">
        <f t="array" ref="R399">SUM(_xlfn._xlws.FILTER($H$2:$H$2454,_xlfn.MAP($O$2:$O$2454,_xlfn.LAMBDA(_xlpm.x,_xlpm.x=$O399))))</f>
        <v>2.9309252217997461E-3</v>
      </c>
      <c r="S399" s="4">
        <f t="shared" si="112"/>
        <v>0.43243243243243246</v>
      </c>
      <c r="T399" s="4">
        <f t="shared" si="113"/>
        <v>0.24693468897816812</v>
      </c>
      <c r="U399" s="4">
        <f t="shared" si="114"/>
        <v>0.33333333333333337</v>
      </c>
      <c r="V399" s="4">
        <f t="shared" si="115"/>
        <v>-0.20265028757514919</v>
      </c>
      <c r="W399" s="4" t="s">
        <v>5120</v>
      </c>
      <c r="X399" s="2" cm="1">
        <f t="array" ref="X399">SUM(_xlfn._xlws.FILTER($F$2:$F$2454,_xlfn.MAP($W$2:$W$2454,_xlfn.LAMBDA(_xlpm.x,_xlpm.x=$W399))))</f>
        <v>1666</v>
      </c>
      <c r="Y399" s="11">
        <f t="shared" si="116"/>
        <v>9.6038415366146452E-3</v>
      </c>
      <c r="Z399" s="4" t="s">
        <v>5105</v>
      </c>
      <c r="AA399" s="2" cm="1">
        <f t="array" ref="AA399">SUM(_xlfn._xlws.FILTER($F$2:$F$2454,_xlfn.MAP($Z$2:$Z$2454,_xlfn.LAMBDA(_xlpm.x,_xlpm.x=$Z399))))</f>
        <v>436</v>
      </c>
      <c r="AB399" s="11">
        <f t="shared" si="117"/>
        <v>3.669724770642202E-2</v>
      </c>
      <c r="AC399" s="11">
        <f t="shared" si="118"/>
        <v>-0.58218850780218279</v>
      </c>
      <c r="AG399" s="2"/>
      <c r="AL399" s="2"/>
      <c r="AM399" s="2"/>
    </row>
    <row r="400" spans="1:39">
      <c r="A400" s="1" t="str">
        <f t="shared" si="102"/>
        <v>~nu~ : [nu]</v>
      </c>
      <c r="B400" s="1">
        <f>_xlfn.LET(_xlpm.d,$G400,_xlpm.k,_xlfn.CONCAT(LEFT(TRIM(B$1),1),"*"),COUNTIF(_xlpm.d,_xlpm.k))</f>
        <v>0</v>
      </c>
      <c r="C400" s="1">
        <f>_xlfn.LET(_xlpm.d,$G400,_xlpm.k,_xlfn.CONCAT(LEFT(TRIM(C$1),1),"*"),COUNTIF(_xlpm.d,_xlpm.k))</f>
        <v>0</v>
      </c>
      <c r="D400" s="1">
        <f>_xlfn.LET(_xlpm.d,$G400,_xlpm.k,_xlfn.CONCAT(LEFT(TRIM(D$1),1),"*"),COUNTIF(_xlpm.d,_xlpm.k))</f>
        <v>1</v>
      </c>
      <c r="E400" s="1">
        <f t="shared" si="103"/>
        <v>0.47712125471966244</v>
      </c>
      <c r="F400" s="7">
        <v>2</v>
      </c>
      <c r="G400" s="9" t="s">
        <v>204</v>
      </c>
      <c r="H400" s="4" cm="1">
        <f t="array" ref="H400">F400/freq.sum.r6e</f>
        <v>1.5842839036755386E-4</v>
      </c>
      <c r="I400" s="1" t="str">
        <f t="shared" si="104"/>
        <v>nu</v>
      </c>
      <c r="J400" s="1" t="str">
        <f t="shared" si="105"/>
        <v>nu</v>
      </c>
      <c r="K400" s="10">
        <f t="shared" si="106"/>
        <v>2</v>
      </c>
      <c r="L400" s="1">
        <f t="shared" si="107"/>
        <v>2</v>
      </c>
      <c r="M400" s="10">
        <f t="shared" si="108"/>
        <v>2</v>
      </c>
      <c r="N400" s="1" t="str">
        <f t="shared" si="109"/>
        <v>~nu~</v>
      </c>
      <c r="O400" s="1" t="str">
        <f t="shared" si="110"/>
        <v>[nu]</v>
      </c>
      <c r="P400" s="3" cm="1">
        <f t="array" ref="P400">SUM(_xlfn._xlws.FILTER($H$2:$H$2454,_xlfn.MAP($N$2:$N$2454,_xlfn.LAMBDA(_xlpm.x,_xlpm.x=$N400))))</f>
        <v>1.5050697084917615E-3</v>
      </c>
      <c r="Q400" s="4">
        <f t="shared" si="111"/>
        <v>0.10526315789473685</v>
      </c>
      <c r="R400" s="6" cm="1">
        <f t="array" ref="R400">SUM(_xlfn._xlws.FILTER($H$2:$H$2454,_xlfn.MAP($O$2:$O$2454,_xlfn.LAMBDA(_xlpm.x,_xlpm.x=$O400))))</f>
        <v>9.5057034220532297E-4</v>
      </c>
      <c r="S400" s="4">
        <f t="shared" si="112"/>
        <v>0.16666666666666669</v>
      </c>
      <c r="T400" s="4">
        <f t="shared" si="113"/>
        <v>3.7065241094052459E-2</v>
      </c>
      <c r="U400" s="4">
        <f t="shared" si="114"/>
        <v>0.12903225806451615</v>
      </c>
      <c r="V400" s="4">
        <f t="shared" si="115"/>
        <v>-0.19957235490520417</v>
      </c>
      <c r="W400" s="4" t="s">
        <v>5111</v>
      </c>
      <c r="X400" s="2" cm="1">
        <f t="array" ref="X400">SUM(_xlfn._xlws.FILTER($F$2:$F$2454,_xlfn.MAP($W$2:$W$2454,_xlfn.LAMBDA(_xlpm.x,_xlpm.x=$W400))))</f>
        <v>566</v>
      </c>
      <c r="Y400" s="11">
        <f t="shared" si="116"/>
        <v>3.5335689045936395E-3</v>
      </c>
      <c r="Z400" s="4" t="s">
        <v>5111</v>
      </c>
      <c r="AA400" s="2" cm="1">
        <f t="array" ref="AA400">SUM(_xlfn._xlws.FILTER($F$2:$F$2454,_xlfn.MAP($Z$2:$Z$2454,_xlfn.LAMBDA(_xlpm.x,_xlpm.x=$Z400))))</f>
        <v>254</v>
      </c>
      <c r="AB400" s="11">
        <f t="shared" si="117"/>
        <v>7.874015748031496E-3</v>
      </c>
      <c r="AC400" s="11">
        <f t="shared" si="118"/>
        <v>-0.34798271456833335</v>
      </c>
      <c r="AG400" s="2"/>
      <c r="AL400" s="2"/>
      <c r="AM400" s="2"/>
    </row>
    <row r="401" spans="1:39">
      <c r="A401" s="1" t="str">
        <f t="shared" si="102"/>
        <v>~ho~ : [hɑ]</v>
      </c>
      <c r="B401" s="1">
        <f>_xlfn.LET(_xlpm.d,$G401,_xlpm.k,_xlfn.CONCAT(LEFT(TRIM(B$1),1),"*"),COUNTIF(_xlpm.d,_xlpm.k))</f>
        <v>0</v>
      </c>
      <c r="C401" s="1">
        <f>_xlfn.LET(_xlpm.d,$G401,_xlpm.k,_xlfn.CONCAT(LEFT(TRIM(C$1),1),"*"),COUNTIF(_xlpm.d,_xlpm.k))</f>
        <v>0</v>
      </c>
      <c r="D401" s="1">
        <f>_xlfn.LET(_xlpm.d,$G401,_xlpm.k,_xlfn.CONCAT(LEFT(TRIM(D$1),1),"*"),COUNTIF(_xlpm.d,_xlpm.k))</f>
        <v>0</v>
      </c>
      <c r="E401" s="1">
        <f t="shared" si="103"/>
        <v>1</v>
      </c>
      <c r="F401" s="7">
        <v>9</v>
      </c>
      <c r="G401" s="9" t="s">
        <v>901</v>
      </c>
      <c r="H401" s="4" cm="1">
        <f t="array" ref="H401">F401/freq.sum.r6e</f>
        <v>7.1292775665399242E-4</v>
      </c>
      <c r="I401" s="4" t="str">
        <f t="shared" si="104"/>
        <v>hɑ</v>
      </c>
      <c r="J401" s="4" t="str">
        <f t="shared" si="105"/>
        <v>ho</v>
      </c>
      <c r="K401" s="10">
        <f t="shared" si="106"/>
        <v>2</v>
      </c>
      <c r="L401" s="1">
        <f t="shared" si="107"/>
        <v>2</v>
      </c>
      <c r="M401" s="10">
        <f t="shared" si="108"/>
        <v>2</v>
      </c>
      <c r="N401" s="1" t="str">
        <f t="shared" si="109"/>
        <v>~ho~</v>
      </c>
      <c r="O401" s="1" t="str">
        <f t="shared" si="110"/>
        <v>[hɑ]</v>
      </c>
      <c r="P401" s="3" cm="1">
        <f t="array" ref="P401">SUM(_xlfn._xlws.FILTER($H$2:$H$2454,_xlfn.MAP($N$2:$N$2454,_xlfn.LAMBDA(_xlpm.x,_xlpm.x=$N401))))</f>
        <v>2.6932826362484155E-3</v>
      </c>
      <c r="Q401" s="4">
        <f t="shared" si="111"/>
        <v>0.26470588235294124</v>
      </c>
      <c r="R401" s="6" cm="1">
        <f t="array" ref="R401">SUM(_xlfn._xlws.FILTER($H$2:$H$2454,_xlfn.MAP($O$2:$O$2454,_xlfn.LAMBDA(_xlpm.x,_xlpm.x=$O401))))</f>
        <v>1.7427122940430924E-3</v>
      </c>
      <c r="S401" s="4">
        <f t="shared" si="112"/>
        <v>0.40909090909090912</v>
      </c>
      <c r="T401" s="4">
        <f t="shared" si="113"/>
        <v>0.19351928292684512</v>
      </c>
      <c r="U401" s="4">
        <f t="shared" si="114"/>
        <v>0.32142857142857151</v>
      </c>
      <c r="V401" s="4">
        <f t="shared" si="115"/>
        <v>-0.1890562362200488</v>
      </c>
      <c r="W401" s="4" t="s">
        <v>5119</v>
      </c>
      <c r="X401" s="2" cm="1">
        <f t="array" ref="X401">SUM(_xlfn._xlws.FILTER($F$2:$F$2454,_xlfn.MAP($W$2:$W$2454,_xlfn.LAMBDA(_xlpm.x,_xlpm.x=$W401))))</f>
        <v>1157</v>
      </c>
      <c r="Y401" s="11">
        <f t="shared" si="116"/>
        <v>7.7787381158167671E-3</v>
      </c>
      <c r="Z401" s="4" t="s">
        <v>5105</v>
      </c>
      <c r="AA401" s="2" cm="1">
        <f t="array" ref="AA401">SUM(_xlfn._xlws.FILTER($F$2:$F$2454,_xlfn.MAP($Z$2:$Z$2454,_xlfn.LAMBDA(_xlpm.x,_xlpm.x=$Z401))))</f>
        <v>436</v>
      </c>
      <c r="AB401" s="11">
        <f t="shared" si="117"/>
        <v>2.0642201834862386E-2</v>
      </c>
      <c r="AC401" s="11">
        <f t="shared" si="118"/>
        <v>-0.42384686968316354</v>
      </c>
      <c r="AG401" s="2"/>
      <c r="AL401" s="2"/>
      <c r="AM401" s="2"/>
    </row>
    <row r="402" spans="1:39">
      <c r="A402" s="1" t="str">
        <f t="shared" si="102"/>
        <v>~bo~ : [bɑ]</v>
      </c>
      <c r="B402" s="1">
        <f>_xlfn.LET(_xlpm.d,$G402,_xlpm.k,_xlfn.CONCAT(LEFT(TRIM(B$1),1),"*"),COUNTIF(_xlpm.d,_xlpm.k))</f>
        <v>0</v>
      </c>
      <c r="C402" s="1">
        <f>_xlfn.LET(_xlpm.d,$G402,_xlpm.k,_xlfn.CONCAT(LEFT(TRIM(C$1),1),"*"),COUNTIF(_xlpm.d,_xlpm.k))</f>
        <v>0</v>
      </c>
      <c r="D402" s="1">
        <f>_xlfn.LET(_xlpm.d,$G402,_xlpm.k,_xlfn.CONCAT(LEFT(TRIM(D$1),1),"*"),COUNTIF(_xlpm.d,_xlpm.k))</f>
        <v>0</v>
      </c>
      <c r="E402" s="1">
        <f t="shared" si="103"/>
        <v>1.0791812460476247</v>
      </c>
      <c r="F402" s="7">
        <v>11</v>
      </c>
      <c r="G402" s="9" t="s">
        <v>611</v>
      </c>
      <c r="H402" s="4" cm="1">
        <f t="array" ref="H402">F402/freq.sum.r6e</f>
        <v>8.713561470215463E-4</v>
      </c>
      <c r="I402" s="4" t="str">
        <f t="shared" si="104"/>
        <v>bɑ</v>
      </c>
      <c r="J402" s="4" t="str">
        <f t="shared" si="105"/>
        <v>bo</v>
      </c>
      <c r="K402" s="10">
        <f t="shared" si="106"/>
        <v>2</v>
      </c>
      <c r="L402" s="1">
        <f t="shared" si="107"/>
        <v>2</v>
      </c>
      <c r="M402" s="10">
        <f t="shared" si="108"/>
        <v>2</v>
      </c>
      <c r="N402" s="1" t="str">
        <f t="shared" si="109"/>
        <v>~bo~</v>
      </c>
      <c r="O402" s="1" t="str">
        <f t="shared" si="110"/>
        <v>[bɑ]</v>
      </c>
      <c r="P402" s="3" cm="1">
        <f t="array" ref="P402">SUM(_xlfn._xlws.FILTER($H$2:$H$2454,_xlfn.MAP($N$2:$N$2454,_xlfn.LAMBDA(_xlpm.x,_xlpm.x=$N402))))</f>
        <v>2.0595690747781999E-3</v>
      </c>
      <c r="Q402" s="4">
        <f t="shared" si="111"/>
        <v>0.42307692307692318</v>
      </c>
      <c r="R402" s="6" cm="1">
        <f t="array" ref="R402">SUM(_xlfn._xlws.FILTER($H$2:$H$2454,_xlfn.MAP($O$2:$O$2454,_xlfn.LAMBDA(_xlpm.x,_xlpm.x=$O402))))</f>
        <v>1.3466413181242079E-3</v>
      </c>
      <c r="S402" s="4">
        <f t="shared" si="112"/>
        <v>0.6470588235294118</v>
      </c>
      <c r="T402" s="4">
        <f t="shared" si="113"/>
        <v>0.332420947349026</v>
      </c>
      <c r="U402" s="4">
        <f t="shared" si="114"/>
        <v>0.51162790697674421</v>
      </c>
      <c r="V402" s="4">
        <f t="shared" si="115"/>
        <v>-0.18452442659254395</v>
      </c>
      <c r="W402" s="4" t="s">
        <v>5119</v>
      </c>
      <c r="X402" s="2" cm="1">
        <f t="array" ref="X402">SUM(_xlfn._xlws.FILTER($F$2:$F$2454,_xlfn.MAP($W$2:$W$2454,_xlfn.LAMBDA(_xlpm.x,_xlpm.x=$W402))))</f>
        <v>1157</v>
      </c>
      <c r="Y402" s="11">
        <f t="shared" si="116"/>
        <v>9.5073465859982706E-3</v>
      </c>
      <c r="Z402" s="4" t="s">
        <v>5105</v>
      </c>
      <c r="AA402" s="2" cm="1">
        <f t="array" ref="AA402">SUM(_xlfn._xlws.FILTER($F$2:$F$2454,_xlfn.MAP($Z$2:$Z$2454,_xlfn.LAMBDA(_xlpm.x,_xlpm.x=$Z402))))</f>
        <v>436</v>
      </c>
      <c r="AB402" s="11">
        <f t="shared" si="117"/>
        <v>2.5229357798165139E-2</v>
      </c>
      <c r="AC402" s="11">
        <f t="shared" si="118"/>
        <v>-0.4238468696831636</v>
      </c>
      <c r="AG402" s="2"/>
      <c r="AL402" s="2"/>
      <c r="AM402" s="2"/>
    </row>
    <row r="403" spans="1:39">
      <c r="A403" s="1" t="str">
        <f t="shared" si="102"/>
        <v>~se~ : [sɪ]</v>
      </c>
      <c r="B403" s="1">
        <f>_xlfn.LET(_xlpm.d,$G403,_xlpm.k,_xlfn.CONCAT(LEFT(TRIM(B$1),1),"*"),COUNTIF(_xlpm.d,_xlpm.k))</f>
        <v>0</v>
      </c>
      <c r="C403" s="1">
        <f>_xlfn.LET(_xlpm.d,$G403,_xlpm.k,_xlfn.CONCAT(LEFT(TRIM(C$1),1),"*"),COUNTIF(_xlpm.d,_xlpm.k))</f>
        <v>0</v>
      </c>
      <c r="D403" s="1">
        <f>_xlfn.LET(_xlpm.d,$G403,_xlpm.k,_xlfn.CONCAT(LEFT(TRIM(D$1),1),"*"),COUNTIF(_xlpm.d,_xlpm.k))</f>
        <v>0</v>
      </c>
      <c r="E403" s="1">
        <f t="shared" si="103"/>
        <v>0.8450980400142567</v>
      </c>
      <c r="F403" s="7">
        <v>6</v>
      </c>
      <c r="G403" s="9" t="s">
        <v>1619</v>
      </c>
      <c r="H403" s="4" cm="1">
        <f t="array" ref="H403">F403/freq.sum.r6e</f>
        <v>4.7528517110266159E-4</v>
      </c>
      <c r="I403" s="4" t="str">
        <f t="shared" si="104"/>
        <v>sɪ</v>
      </c>
      <c r="J403" s="4" t="str">
        <f t="shared" si="105"/>
        <v>se</v>
      </c>
      <c r="K403" s="10">
        <f t="shared" si="106"/>
        <v>2</v>
      </c>
      <c r="L403" s="1">
        <f t="shared" si="107"/>
        <v>2</v>
      </c>
      <c r="M403" s="10">
        <f t="shared" si="108"/>
        <v>2</v>
      </c>
      <c r="N403" s="1" t="str">
        <f t="shared" si="109"/>
        <v>~se~</v>
      </c>
      <c r="O403" s="1" t="str">
        <f t="shared" si="110"/>
        <v>[sɪ]</v>
      </c>
      <c r="P403" s="3" cm="1">
        <f t="array" ref="P403">SUM(_xlfn._xlws.FILTER($H$2:$H$2454,_xlfn.MAP($N$2:$N$2454,_xlfn.LAMBDA(_xlpm.x,_xlpm.x=$N403))))</f>
        <v>1.0614702154626111E-2</v>
      </c>
      <c r="Q403" s="4">
        <f t="shared" si="111"/>
        <v>4.4776119402985065E-2</v>
      </c>
      <c r="R403" s="6" cm="1">
        <f t="array" ref="R403">SUM(_xlfn._xlws.FILTER($H$2:$H$2454,_xlfn.MAP($O$2:$O$2454,_xlfn.LAMBDA(_xlpm.x,_xlpm.x=$O403))))</f>
        <v>6.9708491761723704E-3</v>
      </c>
      <c r="S403" s="4">
        <f t="shared" si="112"/>
        <v>6.8181818181818177E-2</v>
      </c>
      <c r="T403" s="4">
        <f t="shared" si="113"/>
        <v>2.7502687494176292E-2</v>
      </c>
      <c r="U403" s="4">
        <f t="shared" si="114"/>
        <v>5.4054054054054043E-2</v>
      </c>
      <c r="V403" s="4">
        <f t="shared" si="115"/>
        <v>-0.18262212621463908</v>
      </c>
      <c r="W403" s="4" t="s">
        <v>5121</v>
      </c>
      <c r="X403" s="2" cm="1">
        <f t="array" ref="X403">SUM(_xlfn._xlws.FILTER($F$2:$F$2454,_xlfn.MAP($W$2:$W$2454,_xlfn.LAMBDA(_xlpm.x,_xlpm.x=$W403))))</f>
        <v>2896</v>
      </c>
      <c r="Y403" s="11">
        <f t="shared" si="116"/>
        <v>2.0718232044198894E-3</v>
      </c>
      <c r="Z403" s="4" t="s">
        <v>5102</v>
      </c>
      <c r="AA403" s="2" cm="1">
        <f t="array" ref="AA403">SUM(_xlfn._xlws.FILTER($F$2:$F$2454,_xlfn.MAP($Z$2:$Z$2454,_xlfn.LAMBDA(_xlpm.x,_xlpm.x=$Z403))))</f>
        <v>1794</v>
      </c>
      <c r="AB403" s="11">
        <f t="shared" si="117"/>
        <v>3.3444816053511705E-3</v>
      </c>
      <c r="AC403" s="11">
        <f t="shared" si="118"/>
        <v>-0.20797611881703601</v>
      </c>
      <c r="AG403" s="2"/>
      <c r="AL403" s="2"/>
      <c r="AM403" s="2"/>
    </row>
    <row r="404" spans="1:39">
      <c r="A404" s="1" t="str">
        <f t="shared" si="102"/>
        <v>~ra~ : [ɹɛ]</v>
      </c>
      <c r="B404" s="1">
        <f>_xlfn.LET(_xlpm.d,$G404,_xlpm.k,_xlfn.CONCAT(LEFT(TRIM(B$1),1),"*"),COUNTIF(_xlpm.d,_xlpm.k))</f>
        <v>1</v>
      </c>
      <c r="C404" s="1">
        <f>_xlfn.LET(_xlpm.d,$G404,_xlpm.k,_xlfn.CONCAT(LEFT(TRIM(C$1),1),"*"),COUNTIF(_xlpm.d,_xlpm.k))</f>
        <v>0</v>
      </c>
      <c r="D404" s="1">
        <f>_xlfn.LET(_xlpm.d,$G404,_xlpm.k,_xlfn.CONCAT(LEFT(TRIM(D$1),1),"*"),COUNTIF(_xlpm.d,_xlpm.k))</f>
        <v>0</v>
      </c>
      <c r="E404" s="1">
        <f t="shared" si="103"/>
        <v>0.77815125038364352</v>
      </c>
      <c r="F404" s="7">
        <v>5</v>
      </c>
      <c r="G404" s="9" t="s">
        <v>1647</v>
      </c>
      <c r="H404" s="4" cm="1">
        <f t="array" ref="H404">F404/freq.sum.r6e</f>
        <v>3.9607097591888465E-4</v>
      </c>
      <c r="I404" s="4" t="str">
        <f t="shared" si="104"/>
        <v>ɹɛ</v>
      </c>
      <c r="J404" s="4" t="str">
        <f t="shared" si="105"/>
        <v>ra</v>
      </c>
      <c r="K404" s="10">
        <f t="shared" si="106"/>
        <v>2</v>
      </c>
      <c r="L404" s="1">
        <f t="shared" si="107"/>
        <v>2</v>
      </c>
      <c r="M404" s="10">
        <f t="shared" si="108"/>
        <v>2</v>
      </c>
      <c r="N404" s="1" t="str">
        <f t="shared" si="109"/>
        <v>~ra~</v>
      </c>
      <c r="O404" s="1" t="str">
        <f t="shared" si="110"/>
        <v>[ɹɛ]</v>
      </c>
      <c r="P404" s="3" cm="1">
        <f t="array" ref="P404">SUM(_xlfn._xlws.FILTER($H$2:$H$2454,_xlfn.MAP($N$2:$N$2454,_xlfn.LAMBDA(_xlpm.x,_xlpm.x=$N404))))</f>
        <v>6.7332065906210402E-3</v>
      </c>
      <c r="Q404" s="4">
        <f t="shared" si="111"/>
        <v>5.8823529411764698E-2</v>
      </c>
      <c r="R404" s="6" cm="1">
        <f t="array" ref="R404">SUM(_xlfn._xlws.FILTER($H$2:$H$2454,_xlfn.MAP($O$2:$O$2454,_xlfn.LAMBDA(_xlpm.x,_xlpm.x=$O404))))</f>
        <v>4.4359949302915083E-3</v>
      </c>
      <c r="S404" s="4">
        <f t="shared" si="112"/>
        <v>8.9285714285714288E-2</v>
      </c>
      <c r="T404" s="4">
        <f t="shared" si="113"/>
        <v>3.3226506032469474E-2</v>
      </c>
      <c r="U404" s="4">
        <f t="shared" si="114"/>
        <v>7.0921985815602828E-2</v>
      </c>
      <c r="V404" s="4">
        <f t="shared" si="115"/>
        <v>-0.18123089870809239</v>
      </c>
      <c r="W404" s="4" t="s">
        <v>5120</v>
      </c>
      <c r="X404" s="2" cm="1">
        <f t="array" ref="X404">SUM(_xlfn._xlws.FILTER($F$2:$F$2454,_xlfn.MAP($W$2:$W$2454,_xlfn.LAMBDA(_xlpm.x,_xlpm.x=$W404))))</f>
        <v>1666</v>
      </c>
      <c r="Y404" s="11">
        <f t="shared" si="116"/>
        <v>3.0012004801920769E-3</v>
      </c>
      <c r="Z404" s="4" t="s">
        <v>5104</v>
      </c>
      <c r="AA404" s="2" cm="1">
        <f t="array" ref="AA404">SUM(_xlfn._xlws.FILTER($F$2:$F$2454,_xlfn.MAP($Z$2:$Z$2454,_xlfn.LAMBDA(_xlpm.x,_xlpm.x=$Z404))))</f>
        <v>883</v>
      </c>
      <c r="AB404" s="11">
        <f t="shared" si="117"/>
        <v>5.6625141562853904E-3</v>
      </c>
      <c r="AC404" s="11">
        <f t="shared" si="118"/>
        <v>-0.2757142934932002</v>
      </c>
      <c r="AG404" s="2"/>
      <c r="AL404" s="2"/>
      <c r="AM404" s="2"/>
    </row>
    <row r="405" spans="1:39">
      <c r="A405" s="1" t="str">
        <f t="shared" si="102"/>
        <v>~po~ : [pɑ]</v>
      </c>
      <c r="B405" s="1">
        <f>_xlfn.LET(_xlpm.d,$G405,_xlpm.k,_xlfn.CONCAT(LEFT(TRIM(B$1),1),"*"),COUNTIF(_xlpm.d,_xlpm.k))</f>
        <v>0</v>
      </c>
      <c r="C405" s="1">
        <f>_xlfn.LET(_xlpm.d,$G405,_xlpm.k,_xlfn.CONCAT(LEFT(TRIM(C$1),1),"*"),COUNTIF(_xlpm.d,_xlpm.k))</f>
        <v>0</v>
      </c>
      <c r="D405" s="1">
        <f>_xlfn.LET(_xlpm.d,$G405,_xlpm.k,_xlfn.CONCAT(LEFT(TRIM(D$1),1),"*"),COUNTIF(_xlpm.d,_xlpm.k))</f>
        <v>0</v>
      </c>
      <c r="E405" s="1">
        <f t="shared" si="103"/>
        <v>1.3424226808222062</v>
      </c>
      <c r="F405" s="7">
        <v>21</v>
      </c>
      <c r="G405" s="9" t="s">
        <v>507</v>
      </c>
      <c r="H405" s="4" cm="1">
        <f t="array" ref="H405">F405/freq.sum.r6e</f>
        <v>1.6634980988593155E-3</v>
      </c>
      <c r="I405" s="4" t="str">
        <f t="shared" si="104"/>
        <v>pɑ</v>
      </c>
      <c r="J405" s="4" t="str">
        <f t="shared" si="105"/>
        <v>po</v>
      </c>
      <c r="K405" s="10">
        <f t="shared" si="106"/>
        <v>2</v>
      </c>
      <c r="L405" s="1">
        <f t="shared" si="107"/>
        <v>2</v>
      </c>
      <c r="M405" s="10">
        <f t="shared" si="108"/>
        <v>2</v>
      </c>
      <c r="N405" s="1" t="str">
        <f t="shared" si="109"/>
        <v>~po~</v>
      </c>
      <c r="O405" s="1" t="str">
        <f t="shared" si="110"/>
        <v>[pɑ]</v>
      </c>
      <c r="P405" s="3" cm="1">
        <f t="array" ref="P405">SUM(_xlfn._xlws.FILTER($H$2:$H$2454,_xlfn.MAP($N$2:$N$2454,_xlfn.LAMBDA(_xlpm.x,_xlpm.x=$N405))))</f>
        <v>4.4359949302915083E-3</v>
      </c>
      <c r="Q405" s="4">
        <f t="shared" si="111"/>
        <v>0.375</v>
      </c>
      <c r="R405" s="6" cm="1">
        <f t="array" ref="R405">SUM(_xlfn._xlws.FILTER($H$2:$H$2454,_xlfn.MAP($O$2:$O$2454,_xlfn.LAMBDA(_xlpm.x,_xlpm.x=$O405))))</f>
        <v>2.9309252217997461E-3</v>
      </c>
      <c r="S405" s="4">
        <f t="shared" si="112"/>
        <v>0.56756756756756765</v>
      </c>
      <c r="T405" s="4">
        <f t="shared" si="113"/>
        <v>0.36500212342064148</v>
      </c>
      <c r="U405" s="4">
        <f t="shared" si="114"/>
        <v>0.45161290322580649</v>
      </c>
      <c r="V405" s="4">
        <f t="shared" si="115"/>
        <v>-0.17998630293920551</v>
      </c>
      <c r="W405" s="4" t="s">
        <v>5119</v>
      </c>
      <c r="X405" s="2" cm="1">
        <f t="array" ref="X405">SUM(_xlfn._xlws.FILTER($F$2:$F$2454,_xlfn.MAP($W$2:$W$2454,_xlfn.LAMBDA(_xlpm.x,_xlpm.x=$W405))))</f>
        <v>1157</v>
      </c>
      <c r="Y405" s="11">
        <f t="shared" si="116"/>
        <v>1.8150388936905792E-2</v>
      </c>
      <c r="Z405" s="4" t="s">
        <v>5105</v>
      </c>
      <c r="AA405" s="2" cm="1">
        <f t="array" ref="AA405">SUM(_xlfn._xlws.FILTER($F$2:$F$2454,_xlfn.MAP($Z$2:$Z$2454,_xlfn.LAMBDA(_xlpm.x,_xlpm.x=$Z405))))</f>
        <v>436</v>
      </c>
      <c r="AB405" s="11">
        <f t="shared" si="117"/>
        <v>4.8165137614678902E-2</v>
      </c>
      <c r="AC405" s="11">
        <f t="shared" si="118"/>
        <v>-0.42384686968316349</v>
      </c>
      <c r="AG405" s="2"/>
      <c r="AL405" s="2"/>
      <c r="AM405" s="2"/>
    </row>
    <row r="406" spans="1:39">
      <c r="A406" s="1" t="str">
        <f t="shared" si="102"/>
        <v>~ca~ : [kɑ]</v>
      </c>
      <c r="B406" s="1">
        <f>_xlfn.LET(_xlpm.d,$G406,_xlpm.k,_xlfn.CONCAT(LEFT(TRIM(B$1),1),"*"),COUNTIF(_xlpm.d,_xlpm.k))</f>
        <v>0</v>
      </c>
      <c r="C406" s="1">
        <f>_xlfn.LET(_xlpm.d,$G406,_xlpm.k,_xlfn.CONCAT(LEFT(TRIM(C$1),1),"*"),COUNTIF(_xlpm.d,_xlpm.k))</f>
        <v>0</v>
      </c>
      <c r="D406" s="1">
        <f>_xlfn.LET(_xlpm.d,$G406,_xlpm.k,_xlfn.CONCAT(LEFT(TRIM(D$1),1),"*"),COUNTIF(_xlpm.d,_xlpm.k))</f>
        <v>0</v>
      </c>
      <c r="E406" s="1">
        <f t="shared" si="103"/>
        <v>1.0413926851582249</v>
      </c>
      <c r="F406" s="7">
        <v>10</v>
      </c>
      <c r="G406" s="9" t="s">
        <v>1341</v>
      </c>
      <c r="H406" s="4" cm="1">
        <f t="array" ref="H406">F406/freq.sum.r6e</f>
        <v>7.9214195183776931E-4</v>
      </c>
      <c r="I406" s="4" t="str">
        <f t="shared" si="104"/>
        <v>kɑ</v>
      </c>
      <c r="J406" s="4" t="str">
        <f t="shared" si="105"/>
        <v>ca</v>
      </c>
      <c r="K406" s="10">
        <f t="shared" si="106"/>
        <v>2</v>
      </c>
      <c r="L406" s="1">
        <f t="shared" si="107"/>
        <v>2</v>
      </c>
      <c r="M406" s="10">
        <f t="shared" si="108"/>
        <v>2</v>
      </c>
      <c r="N406" s="1" t="str">
        <f t="shared" si="109"/>
        <v>~ca~</v>
      </c>
      <c r="O406" s="1" t="str">
        <f t="shared" si="110"/>
        <v>[kɑ]</v>
      </c>
      <c r="P406" s="3" cm="1">
        <f t="array" ref="P406">SUM(_xlfn._xlws.FILTER($H$2:$H$2454,_xlfn.MAP($N$2:$N$2454,_xlfn.LAMBDA(_xlpm.x,_xlpm.x=$N406))))</f>
        <v>8.2382762991127997E-3</v>
      </c>
      <c r="Q406" s="4">
        <f t="shared" si="111"/>
        <v>9.6153846153846159E-2</v>
      </c>
      <c r="R406" s="6" cm="1">
        <f t="array" ref="R406">SUM(_xlfn._xlws.FILTER($H$2:$H$2454,_xlfn.MAP($O$2:$O$2454,_xlfn.LAMBDA(_xlpm.x,_xlpm.x=$O406))))</f>
        <v>5.46577946768061E-3</v>
      </c>
      <c r="S406" s="4">
        <f t="shared" si="112"/>
        <v>0.14492753623188401</v>
      </c>
      <c r="T406" s="4">
        <f t="shared" si="113"/>
        <v>7.2483337687325358E-2</v>
      </c>
      <c r="U406" s="4">
        <f t="shared" si="114"/>
        <v>0.11560693641618495</v>
      </c>
      <c r="V406" s="4">
        <f t="shared" si="115"/>
        <v>-0.17818424856152484</v>
      </c>
      <c r="W406" s="4" t="s">
        <v>5120</v>
      </c>
      <c r="X406" s="2" cm="1">
        <f t="array" ref="X406">SUM(_xlfn._xlws.FILTER($F$2:$F$2454,_xlfn.MAP($W$2:$W$2454,_xlfn.LAMBDA(_xlpm.x,_xlpm.x=$W406))))</f>
        <v>1666</v>
      </c>
      <c r="Y406" s="11">
        <f t="shared" si="116"/>
        <v>6.0024009603841539E-3</v>
      </c>
      <c r="Z406" s="4" t="s">
        <v>5105</v>
      </c>
      <c r="AA406" s="2" cm="1">
        <f t="array" ref="AA406">SUM(_xlfn._xlws.FILTER($F$2:$F$2454,_xlfn.MAP($Z$2:$Z$2454,_xlfn.LAMBDA(_xlpm.x,_xlpm.x=$Z406))))</f>
        <v>436</v>
      </c>
      <c r="AB406" s="11">
        <f t="shared" si="117"/>
        <v>2.2935779816513763E-2</v>
      </c>
      <c r="AC406" s="11">
        <f t="shared" si="118"/>
        <v>-0.58218850780218279</v>
      </c>
      <c r="AG406" s="2"/>
      <c r="AL406" s="2"/>
      <c r="AM406" s="2"/>
    </row>
    <row r="407" spans="1:39">
      <c r="A407" s="1" t="str">
        <f t="shared" si="102"/>
        <v>~go~ : [ɡoʊ]</v>
      </c>
      <c r="B407" s="1">
        <f>_xlfn.LET(_xlpm.d,$G407,_xlpm.k,_xlfn.CONCAT(LEFT(TRIM(B$1),1),"*"),COUNTIF(_xlpm.d,_xlpm.k))</f>
        <v>0</v>
      </c>
      <c r="C407" s="1">
        <f>_xlfn.LET(_xlpm.d,$G407,_xlpm.k,_xlfn.CONCAT(LEFT(TRIM(C$1),1),"*"),COUNTIF(_xlpm.d,_xlpm.k))</f>
        <v>0</v>
      </c>
      <c r="D407" s="1">
        <f>_xlfn.LET(_xlpm.d,$G407,_xlpm.k,_xlfn.CONCAT(LEFT(TRIM(D$1),1),"*"),COUNTIF(_xlpm.d,_xlpm.k))</f>
        <v>0</v>
      </c>
      <c r="E407" s="1">
        <f t="shared" si="103"/>
        <v>0.90308998699194343</v>
      </c>
      <c r="F407" s="7">
        <v>7</v>
      </c>
      <c r="G407" s="9" t="s">
        <v>594</v>
      </c>
      <c r="H407" s="4" cm="1">
        <f t="array" ref="H407">F407/freq.sum.r6e</f>
        <v>5.5449936628643854E-4</v>
      </c>
      <c r="I407" s="4" t="str">
        <f t="shared" si="104"/>
        <v>ɡoʊ</v>
      </c>
      <c r="J407" s="4" t="str">
        <f t="shared" si="105"/>
        <v>go</v>
      </c>
      <c r="K407" s="10">
        <f t="shared" si="106"/>
        <v>3</v>
      </c>
      <c r="L407" s="1">
        <f t="shared" si="107"/>
        <v>2</v>
      </c>
      <c r="M407" s="10">
        <f t="shared" si="108"/>
        <v>3</v>
      </c>
      <c r="N407" s="1" t="str">
        <f t="shared" si="109"/>
        <v>~go~</v>
      </c>
      <c r="O407" s="1" t="str">
        <f t="shared" si="110"/>
        <v>[ɡoʊ]</v>
      </c>
      <c r="P407" s="3" cm="1">
        <f t="array" ref="P407">SUM(_xlfn._xlws.FILTER($H$2:$H$2454,_xlfn.MAP($N$2:$N$2454,_xlfn.LAMBDA(_xlpm.x,_xlpm.x=$N407))))</f>
        <v>1.1882129277566537E-3</v>
      </c>
      <c r="Q407" s="4">
        <f t="shared" si="111"/>
        <v>0.46666666666666679</v>
      </c>
      <c r="R407" s="6" cm="1">
        <f t="array" ref="R407">SUM(_xlfn._xlws.FILTER($H$2:$H$2454,_xlfn.MAP($O$2:$O$2454,_xlfn.LAMBDA(_xlpm.x,_xlpm.x=$O407))))</f>
        <v>7.9214195183776931E-4</v>
      </c>
      <c r="S407" s="4">
        <f t="shared" si="112"/>
        <v>0.70000000000000007</v>
      </c>
      <c r="T407" s="4">
        <f t="shared" si="113"/>
        <v>0.35349037478920148</v>
      </c>
      <c r="U407" s="4">
        <f t="shared" si="114"/>
        <v>0.56000000000000005</v>
      </c>
      <c r="V407" s="4">
        <f t="shared" si="115"/>
        <v>-0.17609125905568118</v>
      </c>
      <c r="W407" s="4" t="s">
        <v>5119</v>
      </c>
      <c r="X407" s="2" cm="1">
        <f t="array" ref="X407">SUM(_xlfn._xlws.FILTER($F$2:$F$2454,_xlfn.MAP($W$2:$W$2454,_xlfn.LAMBDA(_xlpm.x,_xlpm.x=$W407))))</f>
        <v>1157</v>
      </c>
      <c r="Y407" s="11">
        <f t="shared" si="116"/>
        <v>6.0501296456352636E-3</v>
      </c>
      <c r="Z407" s="4" t="s">
        <v>5109</v>
      </c>
      <c r="AA407" s="2" cm="1">
        <f t="array" ref="AA407">SUM(_xlfn._xlws.FILTER($F$2:$F$2454,_xlfn.MAP($Z$2:$Z$2454,_xlfn.LAMBDA(_xlpm.x,_xlpm.x=$Z407))))</f>
        <v>257</v>
      </c>
      <c r="AB407" s="11">
        <f t="shared" si="117"/>
        <v>2.7237354085603113E-2</v>
      </c>
      <c r="AC407" s="11">
        <f t="shared" si="118"/>
        <v>-0.65340023562045502</v>
      </c>
      <c r="AG407" s="2"/>
      <c r="AL407" s="2"/>
      <c r="AM407" s="2"/>
    </row>
    <row r="408" spans="1:39">
      <c r="A408" s="1" t="str">
        <f t="shared" si="102"/>
        <v>~wa~ : [wɛ]</v>
      </c>
      <c r="B408" s="1">
        <f>_xlfn.LET(_xlpm.d,$G408,_xlpm.k,_xlfn.CONCAT(LEFT(TRIM(B$1),1),"*"),COUNTIF(_xlpm.d,_xlpm.k))</f>
        <v>0</v>
      </c>
      <c r="C408" s="1">
        <f>_xlfn.LET(_xlpm.d,$G408,_xlpm.k,_xlfn.CONCAT(LEFT(TRIM(C$1),1),"*"),COUNTIF(_xlpm.d,_xlpm.k))</f>
        <v>0</v>
      </c>
      <c r="D408" s="1">
        <f>_xlfn.LET(_xlpm.d,$G408,_xlpm.k,_xlfn.CONCAT(LEFT(TRIM(D$1),1),"*"),COUNTIF(_xlpm.d,_xlpm.k))</f>
        <v>0</v>
      </c>
      <c r="E408" s="1">
        <f t="shared" si="103"/>
        <v>0.30102999566398114</v>
      </c>
      <c r="F408" s="7">
        <v>1</v>
      </c>
      <c r="G408" s="9" t="s">
        <v>2461</v>
      </c>
      <c r="H408" s="4" cm="1">
        <f t="array" ref="H408">F408/freq.sum.r6e</f>
        <v>7.9214195183776928E-5</v>
      </c>
      <c r="I408" s="4" t="str">
        <f t="shared" si="104"/>
        <v>wɛ</v>
      </c>
      <c r="J408" s="4" t="str">
        <f t="shared" si="105"/>
        <v>wa</v>
      </c>
      <c r="K408" s="10">
        <f t="shared" si="106"/>
        <v>2</v>
      </c>
      <c r="L408" s="1">
        <f t="shared" si="107"/>
        <v>2</v>
      </c>
      <c r="M408" s="10">
        <f t="shared" si="108"/>
        <v>2</v>
      </c>
      <c r="N408" s="1" t="str">
        <f t="shared" si="109"/>
        <v>~wa~</v>
      </c>
      <c r="O408" s="1" t="str">
        <f t="shared" si="110"/>
        <v>[wɛ]</v>
      </c>
      <c r="P408" s="3" cm="1">
        <f t="array" ref="P408">SUM(_xlfn._xlws.FILTER($H$2:$H$2454,_xlfn.MAP($N$2:$N$2454,_xlfn.LAMBDA(_xlpm.x,_xlpm.x=$N408))))</f>
        <v>3.3269961977186314E-3</v>
      </c>
      <c r="Q408" s="4">
        <f t="shared" si="111"/>
        <v>2.3809523809523805E-2</v>
      </c>
      <c r="R408" s="6" cm="1">
        <f t="array" ref="R408">SUM(_xlfn._xlws.FILTER($H$2:$H$2454,_xlfn.MAP($O$2:$O$2454,_xlfn.LAMBDA(_xlpm.x,_xlpm.x=$O408))))</f>
        <v>2.2179974651457537E-3</v>
      </c>
      <c r="S408" s="4">
        <f t="shared" si="112"/>
        <v>3.5714285714285719E-2</v>
      </c>
      <c r="T408" s="4">
        <f t="shared" si="113"/>
        <v>5.1782319022546592E-3</v>
      </c>
      <c r="U408" s="4">
        <f t="shared" si="114"/>
        <v>2.8571428571428571E-2</v>
      </c>
      <c r="V408" s="4">
        <f t="shared" si="115"/>
        <v>-0.1760912590556814</v>
      </c>
      <c r="W408" s="4" t="s">
        <v>5120</v>
      </c>
      <c r="X408" s="2" cm="1">
        <f t="array" ref="X408">SUM(_xlfn._xlws.FILTER($F$2:$F$2454,_xlfn.MAP($W$2:$W$2454,_xlfn.LAMBDA(_xlpm.x,_xlpm.x=$W408))))</f>
        <v>1666</v>
      </c>
      <c r="Y408" s="11">
        <f t="shared" si="116"/>
        <v>6.0024009603841532E-4</v>
      </c>
      <c r="Z408" s="4" t="s">
        <v>5104</v>
      </c>
      <c r="AA408" s="2" cm="1">
        <f t="array" ref="AA408">SUM(_xlfn._xlws.FILTER($F$2:$F$2454,_xlfn.MAP($Z$2:$Z$2454,_xlfn.LAMBDA(_xlpm.x,_xlpm.x=$Z408))))</f>
        <v>883</v>
      </c>
      <c r="AB408" s="11">
        <f t="shared" si="117"/>
        <v>1.1325028312570782E-3</v>
      </c>
      <c r="AC408" s="11">
        <f t="shared" si="118"/>
        <v>-0.27571429349320026</v>
      </c>
      <c r="AG408" s="2"/>
      <c r="AL408" s="2"/>
      <c r="AM408" s="2"/>
    </row>
    <row r="409" spans="1:39">
      <c r="A409" s="1" t="str">
        <f t="shared" si="102"/>
        <v>~xu~ : [kʃʊ]</v>
      </c>
      <c r="B409" s="1">
        <f>_xlfn.LET(_xlpm.d,$G409,_xlpm.k,_xlfn.CONCAT(LEFT(TRIM(B$1),1),"*"),COUNTIF(_xlpm.d,_xlpm.k))</f>
        <v>0</v>
      </c>
      <c r="C409" s="1">
        <f>_xlfn.LET(_xlpm.d,$G409,_xlpm.k,_xlfn.CONCAT(LEFT(TRIM(C$1),1),"*"),COUNTIF(_xlpm.d,_xlpm.k))</f>
        <v>0</v>
      </c>
      <c r="D409" s="1">
        <f>_xlfn.LET(_xlpm.d,$G409,_xlpm.k,_xlfn.CONCAT(LEFT(TRIM(D$1),1),"*"),COUNTIF(_xlpm.d,_xlpm.k))</f>
        <v>0</v>
      </c>
      <c r="E409" s="1">
        <f t="shared" si="103"/>
        <v>0.47712125471966244</v>
      </c>
      <c r="F409" s="7">
        <v>2</v>
      </c>
      <c r="G409" s="9" t="s">
        <v>2050</v>
      </c>
      <c r="H409" s="4" cm="1">
        <f t="array" ref="H409">F409/freq.sum.r6e</f>
        <v>1.5842839036755386E-4</v>
      </c>
      <c r="I409" s="4" t="str">
        <f t="shared" si="104"/>
        <v>kʃʊ</v>
      </c>
      <c r="J409" s="4" t="str">
        <f t="shared" si="105"/>
        <v>xu</v>
      </c>
      <c r="K409" s="10">
        <f t="shared" si="106"/>
        <v>3</v>
      </c>
      <c r="L409" s="1">
        <f t="shared" si="107"/>
        <v>2</v>
      </c>
      <c r="M409" s="10">
        <f t="shared" si="108"/>
        <v>3</v>
      </c>
      <c r="N409" s="1" t="str">
        <f t="shared" si="109"/>
        <v>~xu~</v>
      </c>
      <c r="O409" s="1" t="str">
        <f t="shared" si="110"/>
        <v>[kʃʊ]</v>
      </c>
      <c r="P409" s="3" cm="1">
        <f t="array" ref="P409">SUM(_xlfn._xlws.FILTER($H$2:$H$2454,_xlfn.MAP($N$2:$N$2454,_xlfn.LAMBDA(_xlpm.x,_xlpm.x=$N409))))</f>
        <v>2.3764258555133077E-4</v>
      </c>
      <c r="Q409" s="4">
        <f t="shared" si="111"/>
        <v>0.66666666666666674</v>
      </c>
      <c r="R409" s="6" cm="1">
        <f t="array" ref="R409">SUM(_xlfn._xlws.FILTER($H$2:$H$2454,_xlfn.MAP($O$2:$O$2454,_xlfn.LAMBDA(_xlpm.x,_xlpm.x=$O409))))</f>
        <v>1.5842839036755386E-4</v>
      </c>
      <c r="S409" s="4">
        <f t="shared" si="112"/>
        <v>1</v>
      </c>
      <c r="T409" s="4">
        <f t="shared" si="113"/>
        <v>0.26679475638416739</v>
      </c>
      <c r="U409" s="4">
        <f t="shared" si="114"/>
        <v>0.8</v>
      </c>
      <c r="V409" s="4">
        <f t="shared" si="115"/>
        <v>-0.17609125905568118</v>
      </c>
      <c r="W409" s="4" t="s">
        <v>5111</v>
      </c>
      <c r="X409" s="2" cm="1">
        <f t="array" ref="X409">SUM(_xlfn._xlws.FILTER($F$2:$F$2454,_xlfn.MAP($W$2:$W$2454,_xlfn.LAMBDA(_xlpm.x,_xlpm.x=$W409))))</f>
        <v>566</v>
      </c>
      <c r="Y409" s="11">
        <f t="shared" si="116"/>
        <v>3.5335689045936395E-3</v>
      </c>
      <c r="Z409" s="4" t="s">
        <v>5116</v>
      </c>
      <c r="AA409" s="2" cm="1">
        <f t="array" ref="AA409">SUM(_xlfn._xlws.FILTER($F$2:$F$2454,_xlfn.MAP($Z$2:$Z$2454,_xlfn.LAMBDA(_xlpm.x,_xlpm.x=$Z409))))</f>
        <v>96</v>
      </c>
      <c r="AB409" s="11">
        <f t="shared" si="117"/>
        <v>2.0833333333333332E-2</v>
      </c>
      <c r="AC409" s="11">
        <f t="shared" si="118"/>
        <v>-0.77054519814870304</v>
      </c>
      <c r="AG409" s="2"/>
      <c r="AL409" s="2"/>
      <c r="AM409" s="2"/>
    </row>
    <row r="410" spans="1:39">
      <c r="A410" s="1" t="str">
        <f t="shared" si="102"/>
        <v>~go~ : [ɡɑ]</v>
      </c>
      <c r="B410" s="1">
        <f>_xlfn.LET(_xlpm.d,$G410,_xlpm.k,_xlfn.CONCAT(LEFT(TRIM(B$1),1),"*"),COUNTIF(_xlpm.d,_xlpm.k))</f>
        <v>0</v>
      </c>
      <c r="C410" s="1">
        <f>_xlfn.LET(_xlpm.d,$G410,_xlpm.k,_xlfn.CONCAT(LEFT(TRIM(C$1),1),"*"),COUNTIF(_xlpm.d,_xlpm.k))</f>
        <v>0</v>
      </c>
      <c r="D410" s="1">
        <f>_xlfn.LET(_xlpm.d,$G410,_xlpm.k,_xlfn.CONCAT(LEFT(TRIM(D$1),1),"*"),COUNTIF(_xlpm.d,_xlpm.k))</f>
        <v>0</v>
      </c>
      <c r="E410" s="1">
        <f t="shared" si="103"/>
        <v>0.47712125471966244</v>
      </c>
      <c r="F410" s="7">
        <v>2</v>
      </c>
      <c r="G410" s="9" t="s">
        <v>1467</v>
      </c>
      <c r="H410" s="4" cm="1">
        <f t="array" ref="H410">F410/freq.sum.r6e</f>
        <v>1.5842839036755386E-4</v>
      </c>
      <c r="I410" s="4" t="str">
        <f t="shared" si="104"/>
        <v>ɡɑ</v>
      </c>
      <c r="J410" s="4" t="str">
        <f t="shared" si="105"/>
        <v>go</v>
      </c>
      <c r="K410" s="10">
        <f t="shared" si="106"/>
        <v>2</v>
      </c>
      <c r="L410" s="1">
        <f t="shared" si="107"/>
        <v>2</v>
      </c>
      <c r="M410" s="10">
        <f t="shared" si="108"/>
        <v>2</v>
      </c>
      <c r="N410" s="1" t="str">
        <f t="shared" si="109"/>
        <v>~go~</v>
      </c>
      <c r="O410" s="1" t="str">
        <f t="shared" si="110"/>
        <v>[ɡɑ]</v>
      </c>
      <c r="P410" s="3" cm="1">
        <f t="array" ref="P410">SUM(_xlfn._xlws.FILTER($H$2:$H$2454,_xlfn.MAP($N$2:$N$2454,_xlfn.LAMBDA(_xlpm.x,_xlpm.x=$N410))))</f>
        <v>1.1882129277566537E-3</v>
      </c>
      <c r="Q410" s="4">
        <f t="shared" si="111"/>
        <v>0.13333333333333336</v>
      </c>
      <c r="R410" s="6" cm="1">
        <f t="array" ref="R410">SUM(_xlfn._xlws.FILTER($H$2:$H$2454,_xlfn.MAP($O$2:$O$2454,_xlfn.LAMBDA(_xlpm.x,_xlpm.x=$O410))))</f>
        <v>7.921419518377692E-4</v>
      </c>
      <c r="S410" s="4">
        <f t="shared" si="112"/>
        <v>0.2</v>
      </c>
      <c r="T410" s="4">
        <f t="shared" si="113"/>
        <v>4.5960898956625043E-2</v>
      </c>
      <c r="U410" s="4">
        <f t="shared" si="114"/>
        <v>0.16</v>
      </c>
      <c r="V410" s="4">
        <f t="shared" si="115"/>
        <v>-0.17609125905568118</v>
      </c>
      <c r="W410" s="4" t="s">
        <v>5119</v>
      </c>
      <c r="X410" s="2" cm="1">
        <f t="array" ref="X410">SUM(_xlfn._xlws.FILTER($F$2:$F$2454,_xlfn.MAP($W$2:$W$2454,_xlfn.LAMBDA(_xlpm.x,_xlpm.x=$W410))))</f>
        <v>1157</v>
      </c>
      <c r="Y410" s="11">
        <f t="shared" si="116"/>
        <v>1.7286084701815039E-3</v>
      </c>
      <c r="Z410" s="4" t="s">
        <v>5105</v>
      </c>
      <c r="AA410" s="2" cm="1">
        <f t="array" ref="AA410">SUM(_xlfn._xlws.FILTER($F$2:$F$2454,_xlfn.MAP($Z$2:$Z$2454,_xlfn.LAMBDA(_xlpm.x,_xlpm.x=$Z410))))</f>
        <v>436</v>
      </c>
      <c r="AB410" s="11">
        <f t="shared" si="117"/>
        <v>4.5871559633027525E-3</v>
      </c>
      <c r="AC410" s="11">
        <f t="shared" si="118"/>
        <v>-0.42384686968316354</v>
      </c>
      <c r="AG410" s="2"/>
      <c r="AL410" s="2"/>
      <c r="AM410" s="2"/>
    </row>
    <row r="411" spans="1:39">
      <c r="A411" s="1" t="str">
        <f t="shared" si="102"/>
        <v>~ry~ : [ɹi]</v>
      </c>
      <c r="B411" s="1">
        <f>_xlfn.LET(_xlpm.d,$G411,_xlpm.k,_xlfn.CONCAT(LEFT(TRIM(B$1),1),"*"),COUNTIF(_xlpm.d,_xlpm.k))</f>
        <v>1</v>
      </c>
      <c r="C411" s="1">
        <f>_xlfn.LET(_xlpm.d,$G411,_xlpm.k,_xlfn.CONCAT(LEFT(TRIM(C$1),1),"*"),COUNTIF(_xlpm.d,_xlpm.k))</f>
        <v>0</v>
      </c>
      <c r="D411" s="1">
        <f>_xlfn.LET(_xlpm.d,$G411,_xlpm.k,_xlfn.CONCAT(LEFT(TRIM(D$1),1),"*"),COUNTIF(_xlpm.d,_xlpm.k))</f>
        <v>0</v>
      </c>
      <c r="E411" s="1">
        <f t="shared" si="103"/>
        <v>0.69897000433601875</v>
      </c>
      <c r="F411" s="7">
        <v>4</v>
      </c>
      <c r="G411" s="9" t="s">
        <v>1630</v>
      </c>
      <c r="H411" s="4" cm="1">
        <f t="array" ref="H411">F411/freq.sum.r6e</f>
        <v>3.1685678073510771E-4</v>
      </c>
      <c r="I411" s="4" t="str">
        <f t="shared" si="104"/>
        <v>ɹi</v>
      </c>
      <c r="J411" s="4" t="str">
        <f t="shared" si="105"/>
        <v>ry</v>
      </c>
      <c r="K411" s="10">
        <f t="shared" si="106"/>
        <v>2</v>
      </c>
      <c r="L411" s="1">
        <f t="shared" si="107"/>
        <v>2</v>
      </c>
      <c r="M411" s="10">
        <f t="shared" si="108"/>
        <v>2</v>
      </c>
      <c r="N411" s="1" t="str">
        <f t="shared" si="109"/>
        <v>~ry~</v>
      </c>
      <c r="O411" s="1" t="str">
        <f t="shared" si="110"/>
        <v>[ɹi]</v>
      </c>
      <c r="P411" s="3" cm="1">
        <f t="array" ref="P411">SUM(_xlfn._xlws.FILTER($H$2:$H$2454,_xlfn.MAP($N$2:$N$2454,_xlfn.LAMBDA(_xlpm.x,_xlpm.x=$N411))))</f>
        <v>4.1191381495564007E-3</v>
      </c>
      <c r="Q411" s="4">
        <f t="shared" si="111"/>
        <v>7.6923076923076913E-2</v>
      </c>
      <c r="R411" s="6" cm="1">
        <f t="array" ref="R411">SUM(_xlfn._xlws.FILTER($H$2:$H$2454,_xlfn.MAP($O$2:$O$2454,_xlfn.LAMBDA(_xlpm.x,_xlpm.x=$O411))))</f>
        <v>2.7724968314321919E-3</v>
      </c>
      <c r="S411" s="4">
        <f t="shared" si="112"/>
        <v>0.11428571428571431</v>
      </c>
      <c r="T411" s="4">
        <f t="shared" si="113"/>
        <v>3.8696264344740168E-2</v>
      </c>
      <c r="U411" s="4">
        <f t="shared" si="114"/>
        <v>9.1954022988505746E-2</v>
      </c>
      <c r="V411" s="4">
        <f t="shared" si="115"/>
        <v>-0.1719352992845237</v>
      </c>
      <c r="W411" s="4" t="s">
        <v>5123</v>
      </c>
      <c r="X411" s="2" cm="1">
        <f t="array" ref="X411">SUM(_xlfn._xlws.FILTER($F$2:$F$2454,_xlfn.MAP($W$2:$W$2454,_xlfn.LAMBDA(_xlpm.x,_xlpm.x=$W411))))</f>
        <v>340</v>
      </c>
      <c r="Y411" s="11">
        <f t="shared" si="116"/>
        <v>1.1764705882352941E-2</v>
      </c>
      <c r="Z411" s="4" t="s">
        <v>5110</v>
      </c>
      <c r="AA411" s="2" cm="1">
        <f t="array" ref="AA411">SUM(_xlfn._xlws.FILTER($F$2:$F$2454,_xlfn.MAP($Z$2:$Z$2454,_xlfn.LAMBDA(_xlpm.x,_xlpm.x=$Z411))))</f>
        <v>354</v>
      </c>
      <c r="AB411" s="11">
        <f t="shared" si="117"/>
        <v>1.1299435028248588E-2</v>
      </c>
      <c r="AC411" s="11">
        <f t="shared" si="118"/>
        <v>1.7524344983532732E-2</v>
      </c>
      <c r="AG411" s="2"/>
      <c r="AL411" s="2"/>
      <c r="AM411" s="2"/>
    </row>
    <row r="412" spans="1:39">
      <c r="A412" s="1" t="str">
        <f t="shared" si="102"/>
        <v>~da~ : [deɪ]</v>
      </c>
      <c r="B412" s="1">
        <f>_xlfn.LET(_xlpm.d,$G412,_xlpm.k,_xlfn.CONCAT(LEFT(TRIM(B$1),1),"*"),COUNTIF(_xlpm.d,_xlpm.k))</f>
        <v>0</v>
      </c>
      <c r="C412" s="1">
        <f>_xlfn.LET(_xlpm.d,$G412,_xlpm.k,_xlfn.CONCAT(LEFT(TRIM(C$1),1),"*"),COUNTIF(_xlpm.d,_xlpm.k))</f>
        <v>0</v>
      </c>
      <c r="D412" s="1">
        <f>_xlfn.LET(_xlpm.d,$G412,_xlpm.k,_xlfn.CONCAT(LEFT(TRIM(D$1),1),"*"),COUNTIF(_xlpm.d,_xlpm.k))</f>
        <v>0</v>
      </c>
      <c r="E412" s="1">
        <f t="shared" si="103"/>
        <v>0.90308998699194343</v>
      </c>
      <c r="F412" s="7">
        <v>7</v>
      </c>
      <c r="G412" s="9" t="s">
        <v>890</v>
      </c>
      <c r="H412" s="4" cm="1">
        <f t="array" ref="H412">F412/freq.sum.r6e</f>
        <v>5.5449936628643854E-4</v>
      </c>
      <c r="I412" s="4" t="str">
        <f t="shared" si="104"/>
        <v>deɪ</v>
      </c>
      <c r="J412" s="4" t="str">
        <f t="shared" si="105"/>
        <v>da</v>
      </c>
      <c r="K412" s="10">
        <f t="shared" si="106"/>
        <v>3</v>
      </c>
      <c r="L412" s="1">
        <f t="shared" si="107"/>
        <v>2</v>
      </c>
      <c r="M412" s="10">
        <f t="shared" si="108"/>
        <v>3</v>
      </c>
      <c r="N412" s="1" t="str">
        <f t="shared" si="109"/>
        <v>~da~</v>
      </c>
      <c r="O412" s="1" t="str">
        <f t="shared" si="110"/>
        <v>[deɪ]</v>
      </c>
      <c r="P412" s="3" cm="1">
        <f t="array" ref="P412">SUM(_xlfn._xlws.FILTER($H$2:$H$2454,_xlfn.MAP($N$2:$N$2454,_xlfn.LAMBDA(_xlpm.x,_xlpm.x=$N412))))</f>
        <v>2.2179974651457541E-3</v>
      </c>
      <c r="Q412" s="4">
        <f t="shared" si="111"/>
        <v>0.25</v>
      </c>
      <c r="R412" s="6" cm="1">
        <f t="array" ref="R412">SUM(_xlfn._xlws.FILTER($H$2:$H$2454,_xlfn.MAP($O$2:$O$2454,_xlfn.LAMBDA(_xlpm.x,_xlpm.x=$O412))))</f>
        <v>1.5050697084917617E-3</v>
      </c>
      <c r="S412" s="4">
        <f t="shared" si="112"/>
        <v>0.36842105263157893</v>
      </c>
      <c r="T412" s="4">
        <f t="shared" si="113"/>
        <v>0.18802679510063905</v>
      </c>
      <c r="U412" s="4">
        <f t="shared" si="114"/>
        <v>0.2978723404255319</v>
      </c>
      <c r="V412" s="4">
        <f t="shared" si="115"/>
        <v>-0.16840443038939024</v>
      </c>
      <c r="W412" s="4" t="s">
        <v>5120</v>
      </c>
      <c r="X412" s="2" cm="1">
        <f t="array" ref="X412">SUM(_xlfn._xlws.FILTER($F$2:$F$2454,_xlfn.MAP($W$2:$W$2454,_xlfn.LAMBDA(_xlpm.x,_xlpm.x=$W412))))</f>
        <v>1666</v>
      </c>
      <c r="Y412" s="11">
        <f t="shared" si="116"/>
        <v>4.2016806722689074E-3</v>
      </c>
      <c r="Z412" s="4" t="s">
        <v>5108</v>
      </c>
      <c r="AA412" s="2" cm="1">
        <f t="array" ref="AA412">SUM(_xlfn._xlws.FILTER($F$2:$F$2454,_xlfn.MAP($Z$2:$Z$2454,_xlfn.LAMBDA(_xlpm.x,_xlpm.x=$Z412))))</f>
        <v>475</v>
      </c>
      <c r="AB412" s="11">
        <f t="shared" si="117"/>
        <v>1.4736842105263158E-2</v>
      </c>
      <c r="AC412" s="11">
        <f t="shared" si="118"/>
        <v>-0.5449813874459023</v>
      </c>
      <c r="AG412" s="2"/>
      <c r="AL412" s="2"/>
      <c r="AM412" s="2"/>
    </row>
    <row r="413" spans="1:39">
      <c r="A413" s="1" t="str">
        <f t="shared" si="102"/>
        <v>~lu~ : [lu]</v>
      </c>
      <c r="B413" s="1">
        <f>_xlfn.LET(_xlpm.d,$G413,_xlpm.k,_xlfn.CONCAT(LEFT(TRIM(B$1),1),"*"),COUNTIF(_xlpm.d,_xlpm.k))</f>
        <v>0</v>
      </c>
      <c r="C413" s="1">
        <f>_xlfn.LET(_xlpm.d,$G413,_xlpm.k,_xlfn.CONCAT(LEFT(TRIM(C$1),1),"*"),COUNTIF(_xlpm.d,_xlpm.k))</f>
        <v>0</v>
      </c>
      <c r="D413" s="1">
        <f>_xlfn.LET(_xlpm.d,$G413,_xlpm.k,_xlfn.CONCAT(LEFT(TRIM(D$1),1),"*"),COUNTIF(_xlpm.d,_xlpm.k))</f>
        <v>0</v>
      </c>
      <c r="E413" s="1">
        <f t="shared" si="103"/>
        <v>0.90308998699194343</v>
      </c>
      <c r="F413" s="7">
        <v>7</v>
      </c>
      <c r="G413" s="9" t="s">
        <v>131</v>
      </c>
      <c r="H413" s="4" cm="1">
        <f t="array" ref="H413">F413/freq.sum.r6e</f>
        <v>5.5449936628643854E-4</v>
      </c>
      <c r="I413" s="4" t="str">
        <f t="shared" si="104"/>
        <v>lu</v>
      </c>
      <c r="J413" s="4" t="str">
        <f t="shared" si="105"/>
        <v>lu</v>
      </c>
      <c r="K413" s="10">
        <f t="shared" si="106"/>
        <v>2</v>
      </c>
      <c r="L413" s="1">
        <f t="shared" si="107"/>
        <v>2</v>
      </c>
      <c r="M413" s="10">
        <f t="shared" si="108"/>
        <v>2</v>
      </c>
      <c r="N413" s="1" t="str">
        <f t="shared" si="109"/>
        <v>~lu~</v>
      </c>
      <c r="O413" s="1" t="str">
        <f t="shared" si="110"/>
        <v>[lu]</v>
      </c>
      <c r="P413" s="3" cm="1">
        <f t="array" ref="P413">SUM(_xlfn._xlws.FILTER($H$2:$H$2454,_xlfn.MAP($N$2:$N$2454,_xlfn.LAMBDA(_xlpm.x,_xlpm.x=$N413))))</f>
        <v>1.2674271229404308E-3</v>
      </c>
      <c r="Q413" s="4">
        <f t="shared" si="111"/>
        <v>0.43750000000000006</v>
      </c>
      <c r="R413" s="6" cm="1">
        <f t="array" ref="R413">SUM(_xlfn._xlws.FILTER($H$2:$H$2454,_xlfn.MAP($O$2:$O$2454,_xlfn.LAMBDA(_xlpm.x,_xlpm.x=$O413))))</f>
        <v>8.7135614702154619E-4</v>
      </c>
      <c r="S413" s="4">
        <f t="shared" si="112"/>
        <v>0.63636363636363646</v>
      </c>
      <c r="T413" s="4">
        <f t="shared" si="113"/>
        <v>0.2819259591227537</v>
      </c>
      <c r="U413" s="4">
        <f t="shared" si="114"/>
        <v>0.5185185185185186</v>
      </c>
      <c r="V413" s="4">
        <f t="shared" si="115"/>
        <v>-0.16272729749769974</v>
      </c>
      <c r="W413" s="4" t="s">
        <v>5111</v>
      </c>
      <c r="X413" s="2" cm="1">
        <f t="array" ref="X413">SUM(_xlfn._xlws.FILTER($F$2:$F$2454,_xlfn.MAP($W$2:$W$2454,_xlfn.LAMBDA(_xlpm.x,_xlpm.x=$W413))))</f>
        <v>566</v>
      </c>
      <c r="Y413" s="11">
        <f t="shared" si="116"/>
        <v>1.2367491166077738E-2</v>
      </c>
      <c r="Z413" s="4" t="s">
        <v>5111</v>
      </c>
      <c r="AA413" s="2" cm="1">
        <f t="array" ref="AA413">SUM(_xlfn._xlws.FILTER($F$2:$F$2454,_xlfn.MAP($Z$2:$Z$2454,_xlfn.LAMBDA(_xlpm.x,_xlpm.x=$Z413))))</f>
        <v>254</v>
      </c>
      <c r="AB413" s="11">
        <f t="shared" si="117"/>
        <v>2.7559055118110236E-2</v>
      </c>
      <c r="AC413" s="11">
        <f t="shared" si="118"/>
        <v>-0.34798271456833341</v>
      </c>
      <c r="AG413" s="2"/>
      <c r="AL413" s="2"/>
      <c r="AM413" s="2"/>
    </row>
    <row r="414" spans="1:39">
      <c r="A414" s="1" t="str">
        <f t="shared" si="102"/>
        <v>~gi~ : [dʒɪ]</v>
      </c>
      <c r="B414" s="1">
        <f>_xlfn.LET(_xlpm.d,$G414,_xlpm.k,_xlfn.CONCAT(LEFT(TRIM(B$1),1),"*"),COUNTIF(_xlpm.d,_xlpm.k))</f>
        <v>0</v>
      </c>
      <c r="C414" s="1">
        <f>_xlfn.LET(_xlpm.d,$G414,_xlpm.k,_xlfn.CONCAT(LEFT(TRIM(C$1),1),"*"),COUNTIF(_xlpm.d,_xlpm.k))</f>
        <v>0</v>
      </c>
      <c r="D414" s="1">
        <f>_xlfn.LET(_xlpm.d,$G414,_xlpm.k,_xlfn.CONCAT(LEFT(TRIM(D$1),1),"*"),COUNTIF(_xlpm.d,_xlpm.k))</f>
        <v>0</v>
      </c>
      <c r="E414" s="1">
        <f t="shared" si="103"/>
        <v>1</v>
      </c>
      <c r="F414" s="7">
        <v>9</v>
      </c>
      <c r="G414" s="9" t="s">
        <v>821</v>
      </c>
      <c r="H414" s="4" cm="1">
        <f t="array" ref="H414">F414/freq.sum.r6e</f>
        <v>7.1292775665399242E-4</v>
      </c>
      <c r="I414" s="4" t="str">
        <f t="shared" si="104"/>
        <v>dʒɪ</v>
      </c>
      <c r="J414" s="4" t="str">
        <f t="shared" si="105"/>
        <v>gi</v>
      </c>
      <c r="K414" s="10">
        <f t="shared" si="106"/>
        <v>3</v>
      </c>
      <c r="L414" s="1">
        <f t="shared" si="107"/>
        <v>2</v>
      </c>
      <c r="M414" s="10">
        <f t="shared" si="108"/>
        <v>3</v>
      </c>
      <c r="N414" s="1" t="str">
        <f t="shared" si="109"/>
        <v>~gi~</v>
      </c>
      <c r="O414" s="1" t="str">
        <f t="shared" si="110"/>
        <v>[dʒɪ]</v>
      </c>
      <c r="P414" s="3" cm="1">
        <f t="array" ref="P414">SUM(_xlfn._xlws.FILTER($H$2:$H$2454,_xlfn.MAP($N$2:$N$2454,_xlfn.LAMBDA(_xlpm.x,_xlpm.x=$N414))))</f>
        <v>2.297211660329531E-3</v>
      </c>
      <c r="Q414" s="4">
        <f t="shared" si="111"/>
        <v>0.31034482758620691</v>
      </c>
      <c r="R414" s="6" cm="1">
        <f t="array" ref="R414">SUM(_xlfn._xlws.FILTER($H$2:$H$2454,_xlfn.MAP($O$2:$O$2454,_xlfn.LAMBDA(_xlpm.x,_xlpm.x=$O414))))</f>
        <v>1.5842839036755384E-3</v>
      </c>
      <c r="S414" s="4">
        <f t="shared" si="112"/>
        <v>0.45000000000000007</v>
      </c>
      <c r="T414" s="4">
        <f t="shared" si="113"/>
        <v>0.25676449138874163</v>
      </c>
      <c r="U414" s="4">
        <f t="shared" si="114"/>
        <v>0.36734693877551022</v>
      </c>
      <c r="V414" s="4">
        <f t="shared" si="115"/>
        <v>-0.16136800223497494</v>
      </c>
      <c r="W414" s="4" t="s">
        <v>5110</v>
      </c>
      <c r="X414" s="2" cm="1">
        <f t="array" ref="X414">SUM(_xlfn._xlws.FILTER($F$2:$F$2454,_xlfn.MAP($W$2:$W$2454,_xlfn.LAMBDA(_xlpm.x,_xlpm.x=$W414))))</f>
        <v>1594</v>
      </c>
      <c r="Y414" s="11">
        <f t="shared" si="116"/>
        <v>5.6461731493099125E-3</v>
      </c>
      <c r="Z414" s="4" t="s">
        <v>5102</v>
      </c>
      <c r="AA414" s="2" cm="1">
        <f t="array" ref="AA414">SUM(_xlfn._xlws.FILTER($F$2:$F$2454,_xlfn.MAP($Z$2:$Z$2454,_xlfn.LAMBDA(_xlpm.x,_xlpm.x=$Z414))))</f>
        <v>1794</v>
      </c>
      <c r="AB414" s="11">
        <f t="shared" si="117"/>
        <v>5.016722408026756E-3</v>
      </c>
      <c r="AC414" s="11">
        <f t="shared" si="118"/>
        <v>5.1334121647979784E-2</v>
      </c>
      <c r="AG414" s="2"/>
      <c r="AL414" s="2"/>
      <c r="AM414" s="2"/>
    </row>
    <row r="415" spans="1:39">
      <c r="A415" s="1" t="str">
        <f t="shared" si="102"/>
        <v>~te~ : [tə]</v>
      </c>
      <c r="B415" s="1">
        <f>_xlfn.LET(_xlpm.d,$G415,_xlpm.k,_xlfn.CONCAT(LEFT(TRIM(B$1),1),"*"),COUNTIF(_xlpm.d,_xlpm.k))</f>
        <v>0</v>
      </c>
      <c r="C415" s="1">
        <f>_xlfn.LET(_xlpm.d,$G415,_xlpm.k,_xlfn.CONCAT(LEFT(TRIM(C$1),1),"*"),COUNTIF(_xlpm.d,_xlpm.k))</f>
        <v>0</v>
      </c>
      <c r="D415" s="1">
        <f>_xlfn.LET(_xlpm.d,$G415,_xlpm.k,_xlfn.CONCAT(LEFT(TRIM(D$1),1),"*"),COUNTIF(_xlpm.d,_xlpm.k))</f>
        <v>0</v>
      </c>
      <c r="E415" s="1">
        <f t="shared" si="103"/>
        <v>1.5185139398778873</v>
      </c>
      <c r="F415" s="7">
        <v>32</v>
      </c>
      <c r="G415" s="9" t="s">
        <v>837</v>
      </c>
      <c r="H415" s="4" cm="1">
        <f t="array" ref="H415">F415/freq.sum.r6e</f>
        <v>2.5348542458808617E-3</v>
      </c>
      <c r="I415" s="4" t="str">
        <f t="shared" si="104"/>
        <v>tə</v>
      </c>
      <c r="J415" s="4" t="str">
        <f t="shared" si="105"/>
        <v>te</v>
      </c>
      <c r="K415" s="10">
        <f t="shared" si="106"/>
        <v>2</v>
      </c>
      <c r="L415" s="1">
        <f t="shared" si="107"/>
        <v>2</v>
      </c>
      <c r="M415" s="10">
        <f t="shared" si="108"/>
        <v>2</v>
      </c>
      <c r="N415" s="1" t="str">
        <f t="shared" si="109"/>
        <v>~te~</v>
      </c>
      <c r="O415" s="1" t="str">
        <f t="shared" si="110"/>
        <v>[tə]</v>
      </c>
      <c r="P415" s="3" cm="1">
        <f t="array" ref="P415">SUM(_xlfn._xlws.FILTER($H$2:$H$2454,_xlfn.MAP($N$2:$N$2454,_xlfn.LAMBDA(_xlpm.x,_xlpm.x=$N415))))</f>
        <v>1.2436628643852978E-2</v>
      </c>
      <c r="Q415" s="4">
        <f t="shared" si="111"/>
        <v>0.20382165605095542</v>
      </c>
      <c r="R415" s="6" cm="1">
        <f t="array" ref="R415">SUM(_xlfn._xlws.FILTER($H$2:$H$2454,_xlfn.MAP($O$2:$O$2454,_xlfn.LAMBDA(_xlpm.x,_xlpm.x=$O415))))</f>
        <v>8.7927756653992401E-3</v>
      </c>
      <c r="S415" s="4">
        <f t="shared" si="112"/>
        <v>0.28828828828828823</v>
      </c>
      <c r="T415" s="4">
        <f t="shared" si="113"/>
        <v>0.21832513181475124</v>
      </c>
      <c r="U415" s="4">
        <f t="shared" si="114"/>
        <v>0.2388059701492537</v>
      </c>
      <c r="V415" s="4">
        <f t="shared" si="115"/>
        <v>-0.15057667362257621</v>
      </c>
      <c r="W415" s="4" t="s">
        <v>5121</v>
      </c>
      <c r="X415" s="2" cm="1">
        <f t="array" ref="X415">SUM(_xlfn._xlws.FILTER($F$2:$F$2454,_xlfn.MAP($W$2:$W$2454,_xlfn.LAMBDA(_xlpm.x,_xlpm.x=$W415))))</f>
        <v>2896</v>
      </c>
      <c r="Y415" s="11">
        <f t="shared" si="116"/>
        <v>1.1049723756906077E-2</v>
      </c>
      <c r="Z415" s="4" t="s">
        <v>5101</v>
      </c>
      <c r="AA415" s="2" cm="1">
        <f t="array" ref="AA415">SUM(_xlfn._xlws.FILTER($F$2:$F$2454,_xlfn.MAP($Z$2:$Z$2454,_xlfn.LAMBDA(_xlpm.x,_xlpm.x=$Z415))))</f>
        <v>2255</v>
      </c>
      <c r="AB415" s="11">
        <f t="shared" si="117"/>
        <v>1.4190687361419069E-2</v>
      </c>
      <c r="AC415" s="11">
        <f t="shared" si="118"/>
        <v>-0.10865201131112999</v>
      </c>
      <c r="AG415" s="2"/>
      <c r="AL415" s="2"/>
      <c r="AM415" s="2"/>
    </row>
    <row r="416" spans="1:39">
      <c r="A416" s="1" t="str">
        <f t="shared" si="102"/>
        <v>~wo~ : [wɜ]</v>
      </c>
      <c r="B416" s="1">
        <f>_xlfn.LET(_xlpm.d,$G416,_xlpm.k,_xlfn.CONCAT(LEFT(TRIM(B$1),1),"*"),COUNTIF(_xlpm.d,_xlpm.k))</f>
        <v>0</v>
      </c>
      <c r="C416" s="1">
        <f>_xlfn.LET(_xlpm.d,$G416,_xlpm.k,_xlfn.CONCAT(LEFT(TRIM(C$1),1),"*"),COUNTIF(_xlpm.d,_xlpm.k))</f>
        <v>0</v>
      </c>
      <c r="D416" s="1">
        <f>_xlfn.LET(_xlpm.d,$G416,_xlpm.k,_xlfn.CONCAT(LEFT(TRIM(D$1),1),"*"),COUNTIF(_xlpm.d,_xlpm.k))</f>
        <v>0</v>
      </c>
      <c r="E416" s="1">
        <f t="shared" si="103"/>
        <v>1.3222192947339191</v>
      </c>
      <c r="F416" s="7">
        <v>20</v>
      </c>
      <c r="G416" s="9" t="s">
        <v>389</v>
      </c>
      <c r="H416" s="4" cm="1">
        <f t="array" ref="H416">F416/freq.sum.r6e</f>
        <v>1.5842839036755386E-3</v>
      </c>
      <c r="I416" s="1" t="str">
        <f t="shared" si="104"/>
        <v>wɜ</v>
      </c>
      <c r="J416" s="1" t="str">
        <f t="shared" si="105"/>
        <v>wo</v>
      </c>
      <c r="K416" s="10">
        <f t="shared" si="106"/>
        <v>2</v>
      </c>
      <c r="L416" s="1">
        <f t="shared" si="107"/>
        <v>2</v>
      </c>
      <c r="M416" s="10">
        <f t="shared" si="108"/>
        <v>2</v>
      </c>
      <c r="N416" s="1" t="str">
        <f t="shared" si="109"/>
        <v>~wo~</v>
      </c>
      <c r="O416" s="1" t="str">
        <f t="shared" si="110"/>
        <v>[wɜ]</v>
      </c>
      <c r="P416" s="3" cm="1">
        <f t="array" ref="P416">SUM(_xlfn._xlws.FILTER($H$2:$H$2454,_xlfn.MAP($N$2:$N$2454,_xlfn.LAMBDA(_xlpm.x,_xlpm.x=$N416))))</f>
        <v>2.4556400506970848E-3</v>
      </c>
      <c r="Q416" s="4">
        <f t="shared" si="111"/>
        <v>0.64516129032258063</v>
      </c>
      <c r="R416" s="6" cm="1">
        <f t="array" ref="R416">SUM(_xlfn._xlws.FILTER($H$2:$H$2454,_xlfn.MAP($O$2:$O$2454,_xlfn.LAMBDA(_xlpm.x,_xlpm.x=$O416))))</f>
        <v>1.7427122940430924E-3</v>
      </c>
      <c r="S416" s="4">
        <f t="shared" si="112"/>
        <v>0.90909090909090917</v>
      </c>
      <c r="T416" s="4">
        <f t="shared" si="113"/>
        <v>0.60079648084616466</v>
      </c>
      <c r="U416" s="4">
        <f t="shared" si="114"/>
        <v>0.75471698113207553</v>
      </c>
      <c r="V416" s="4">
        <f t="shared" si="115"/>
        <v>-0.1489390130120665</v>
      </c>
      <c r="W416" s="4" t="s">
        <v>5119</v>
      </c>
      <c r="X416" s="2" cm="1">
        <f t="array" ref="X416">SUM(_xlfn._xlws.FILTER($F$2:$F$2454,_xlfn.MAP($W$2:$W$2454,_xlfn.LAMBDA(_xlpm.x,_xlpm.x=$W416))))</f>
        <v>1157</v>
      </c>
      <c r="Y416" s="11">
        <f t="shared" si="116"/>
        <v>1.728608470181504E-2</v>
      </c>
      <c r="Z416" s="4" t="s">
        <v>5112</v>
      </c>
      <c r="AA416" s="2" cm="1">
        <f t="array" ref="AA416">SUM(_xlfn._xlws.FILTER($F$2:$F$2454,_xlfn.MAP($Z$2:$Z$2454,_xlfn.LAMBDA(_xlpm.x,_xlpm.x=$Z416))))</f>
        <v>192</v>
      </c>
      <c r="AB416" s="11">
        <f t="shared" si="117"/>
        <v>0.10416666666666667</v>
      </c>
      <c r="AC416" s="11">
        <f t="shared" si="118"/>
        <v>-0.78003213024819995</v>
      </c>
      <c r="AG416" s="2"/>
      <c r="AL416" s="2"/>
      <c r="AM416" s="2"/>
    </row>
    <row r="417" spans="1:39">
      <c r="A417" s="1" t="str">
        <f t="shared" si="102"/>
        <v>~vi~ : [vɪ]</v>
      </c>
      <c r="B417" s="1">
        <f>_xlfn.LET(_xlpm.d,$G417,_xlpm.k,_xlfn.CONCAT(LEFT(TRIM(B$1),1),"*"),COUNTIF(_xlpm.d,_xlpm.k))</f>
        <v>0</v>
      </c>
      <c r="C417" s="1">
        <f>_xlfn.LET(_xlpm.d,$G417,_xlpm.k,_xlfn.CONCAT(LEFT(TRIM(C$1),1),"*"),COUNTIF(_xlpm.d,_xlpm.k))</f>
        <v>0</v>
      </c>
      <c r="D417" s="1">
        <f>_xlfn.LET(_xlpm.d,$G417,_xlpm.k,_xlfn.CONCAT(LEFT(TRIM(D$1),1),"*"),COUNTIF(_xlpm.d,_xlpm.k))</f>
        <v>0</v>
      </c>
      <c r="E417" s="1">
        <f t="shared" si="103"/>
        <v>1.447158031342219</v>
      </c>
      <c r="F417" s="7">
        <v>27</v>
      </c>
      <c r="G417" s="9" t="s">
        <v>390</v>
      </c>
      <c r="H417" s="4" cm="1">
        <f t="array" ref="H417">F417/freq.sum.r6e</f>
        <v>2.1387832699619773E-3</v>
      </c>
      <c r="I417" s="4" t="str">
        <f t="shared" si="104"/>
        <v>vɪ</v>
      </c>
      <c r="J417" s="4" t="str">
        <f t="shared" si="105"/>
        <v>vi</v>
      </c>
      <c r="K417" s="10">
        <f t="shared" si="106"/>
        <v>2</v>
      </c>
      <c r="L417" s="1">
        <f t="shared" si="107"/>
        <v>2</v>
      </c>
      <c r="M417" s="10">
        <f t="shared" si="108"/>
        <v>2</v>
      </c>
      <c r="N417" s="1" t="str">
        <f t="shared" si="109"/>
        <v>~vi~</v>
      </c>
      <c r="O417" s="1" t="str">
        <f t="shared" si="110"/>
        <v>[vɪ]</v>
      </c>
      <c r="P417" s="3" cm="1">
        <f t="array" ref="P417">SUM(_xlfn._xlws.FILTER($H$2:$H$2454,_xlfn.MAP($N$2:$N$2454,_xlfn.LAMBDA(_xlpm.x,_xlpm.x=$N417))))</f>
        <v>3.643852978453739E-3</v>
      </c>
      <c r="Q417" s="4">
        <f t="shared" si="111"/>
        <v>0.58695652173913049</v>
      </c>
      <c r="R417" s="6" cm="1">
        <f t="array" ref="R417">SUM(_xlfn._xlws.FILTER($H$2:$H$2454,_xlfn.MAP($O$2:$O$2454,_xlfn.LAMBDA(_xlpm.x,_xlpm.x=$O417))))</f>
        <v>2.6140684410646386E-3</v>
      </c>
      <c r="S417" s="4">
        <f t="shared" si="112"/>
        <v>0.81818181818181823</v>
      </c>
      <c r="T417" s="4">
        <f t="shared" si="113"/>
        <v>0.59555571388866746</v>
      </c>
      <c r="U417" s="4">
        <f t="shared" si="114"/>
        <v>0.68354430379746833</v>
      </c>
      <c r="V417" s="4">
        <f t="shared" si="115"/>
        <v>-0.14424389180368663</v>
      </c>
      <c r="W417" s="4" t="s">
        <v>5110</v>
      </c>
      <c r="X417" s="2" cm="1">
        <f t="array" ref="X417">SUM(_xlfn._xlws.FILTER($F$2:$F$2454,_xlfn.MAP($W$2:$W$2454,_xlfn.LAMBDA(_xlpm.x,_xlpm.x=$W417))))</f>
        <v>1594</v>
      </c>
      <c r="Y417" s="11">
        <f t="shared" si="116"/>
        <v>1.6938519447929738E-2</v>
      </c>
      <c r="Z417" s="4" t="s">
        <v>5102</v>
      </c>
      <c r="AA417" s="2" cm="1">
        <f t="array" ref="AA417">SUM(_xlfn._xlws.FILTER($F$2:$F$2454,_xlfn.MAP($Z$2:$Z$2454,_xlfn.LAMBDA(_xlpm.x,_xlpm.x=$Z417))))</f>
        <v>1794</v>
      </c>
      <c r="AB417" s="11">
        <f t="shared" si="117"/>
        <v>1.5050167224080268E-2</v>
      </c>
      <c r="AC417" s="11">
        <f t="shared" si="118"/>
        <v>5.1334121647979784E-2</v>
      </c>
      <c r="AG417" s="2"/>
      <c r="AL417" s="2"/>
      <c r="AM417" s="2"/>
    </row>
    <row r="418" spans="1:39">
      <c r="A418" s="1" t="str">
        <f t="shared" si="102"/>
        <v>~co~ : [kə]</v>
      </c>
      <c r="B418" s="1">
        <f>_xlfn.LET(_xlpm.d,$G418,_xlpm.k,_xlfn.CONCAT(LEFT(TRIM(B$1),1),"*"),COUNTIF(_xlpm.d,_xlpm.k))</f>
        <v>0</v>
      </c>
      <c r="C418" s="1">
        <f>_xlfn.LET(_xlpm.d,$G418,_xlpm.k,_xlfn.CONCAT(LEFT(TRIM(C$1),1),"*"),COUNTIF(_xlpm.d,_xlpm.k))</f>
        <v>0</v>
      </c>
      <c r="D418" s="1">
        <f>_xlfn.LET(_xlpm.d,$G418,_xlpm.k,_xlfn.CONCAT(LEFT(TRIM(D$1),1),"*"),COUNTIF(_xlpm.d,_xlpm.k))</f>
        <v>0</v>
      </c>
      <c r="E418" s="1">
        <f t="shared" si="103"/>
        <v>1.8692317197309762</v>
      </c>
      <c r="F418" s="7">
        <v>73</v>
      </c>
      <c r="G418" s="9" t="s">
        <v>405</v>
      </c>
      <c r="H418" s="4" cm="1">
        <f t="array" ref="H418">F418/freq.sum.r6e</f>
        <v>5.7826362484157158E-3</v>
      </c>
      <c r="I418" s="4" t="str">
        <f t="shared" si="104"/>
        <v>kə</v>
      </c>
      <c r="J418" s="4" t="str">
        <f t="shared" si="105"/>
        <v>co</v>
      </c>
      <c r="K418" s="10">
        <f t="shared" si="106"/>
        <v>2</v>
      </c>
      <c r="L418" s="1">
        <f t="shared" si="107"/>
        <v>2</v>
      </c>
      <c r="M418" s="10">
        <f t="shared" si="108"/>
        <v>2</v>
      </c>
      <c r="N418" s="1" t="str">
        <f t="shared" si="109"/>
        <v>~co~</v>
      </c>
      <c r="O418" s="1" t="str">
        <f t="shared" si="110"/>
        <v>[kə]</v>
      </c>
      <c r="P418" s="3" cm="1">
        <f t="array" ref="P418">SUM(_xlfn._xlws.FILTER($H$2:$H$2454,_xlfn.MAP($N$2:$N$2454,_xlfn.LAMBDA(_xlpm.x,_xlpm.x=$N418))))</f>
        <v>1.3545627376425855E-2</v>
      </c>
      <c r="Q418" s="4">
        <f t="shared" si="111"/>
        <v>0.42690058479532161</v>
      </c>
      <c r="R418" s="6" cm="1">
        <f t="array" ref="R418">SUM(_xlfn._xlws.FILTER($H$2:$H$2454,_xlfn.MAP($O$2:$O$2454,_xlfn.LAMBDA(_xlpm.x,_xlpm.x=$O418))))</f>
        <v>9.7433460076045645E-3</v>
      </c>
      <c r="S418" s="4">
        <f t="shared" si="112"/>
        <v>0.59349593495934949</v>
      </c>
      <c r="T418" s="4">
        <f t="shared" si="113"/>
        <v>0.55886696059113206</v>
      </c>
      <c r="U418" s="4">
        <f t="shared" si="114"/>
        <v>0.49659863945578225</v>
      </c>
      <c r="V418" s="4">
        <f t="shared" si="115"/>
        <v>-0.14309099895275582</v>
      </c>
      <c r="W418" s="4" t="s">
        <v>5119</v>
      </c>
      <c r="X418" s="2" cm="1">
        <f t="array" ref="X418">SUM(_xlfn._xlws.FILTER($F$2:$F$2454,_xlfn.MAP($W$2:$W$2454,_xlfn.LAMBDA(_xlpm.x,_xlpm.x=$W418))))</f>
        <v>1157</v>
      </c>
      <c r="Y418" s="11">
        <f t="shared" si="116"/>
        <v>6.3094209161624892E-2</v>
      </c>
      <c r="Z418" s="4" t="s">
        <v>5101</v>
      </c>
      <c r="AA418" s="2" cm="1">
        <f t="array" ref="AA418">SUM(_xlfn._xlws.FILTER($F$2:$F$2454,_xlfn.MAP($Z$2:$Z$2454,_xlfn.LAMBDA(_xlpm.x,_xlpm.x=$Z418))))</f>
        <v>2255</v>
      </c>
      <c r="AB418" s="11">
        <f t="shared" si="117"/>
        <v>3.237250554323725E-2</v>
      </c>
      <c r="AC418" s="11">
        <f t="shared" si="118"/>
        <v>0.28981318726222982</v>
      </c>
      <c r="AG418" s="2"/>
      <c r="AL418" s="2"/>
      <c r="AM418" s="2"/>
    </row>
    <row r="419" spans="1:39">
      <c r="A419" s="1" t="str">
        <f t="shared" si="102"/>
        <v>~we~ : [wi]</v>
      </c>
      <c r="B419" s="1">
        <f>_xlfn.LET(_xlpm.d,$G419,_xlpm.k,_xlfn.CONCAT(LEFT(TRIM(B$1),1),"*"),COUNTIF(_xlpm.d,_xlpm.k))</f>
        <v>0</v>
      </c>
      <c r="C419" s="1">
        <f>_xlfn.LET(_xlpm.d,$G419,_xlpm.k,_xlfn.CONCAT(LEFT(TRIM(C$1),1),"*"),COUNTIF(_xlpm.d,_xlpm.k))</f>
        <v>0</v>
      </c>
      <c r="D419" s="1">
        <f>_xlfn.LET(_xlpm.d,$G419,_xlpm.k,_xlfn.CONCAT(LEFT(TRIM(D$1),1),"*"),COUNTIF(_xlpm.d,_xlpm.k))</f>
        <v>0</v>
      </c>
      <c r="E419" s="1">
        <f t="shared" si="103"/>
        <v>0.30102999566398114</v>
      </c>
      <c r="F419" s="7">
        <v>1</v>
      </c>
      <c r="G419" s="9" t="s">
        <v>312</v>
      </c>
      <c r="H419" s="4" cm="1">
        <f t="array" ref="H419">F419/freq.sum.r6e</f>
        <v>7.9214195183776928E-5</v>
      </c>
      <c r="I419" s="4" t="str">
        <f t="shared" si="104"/>
        <v>wi</v>
      </c>
      <c r="J419" s="4" t="str">
        <f t="shared" si="105"/>
        <v>we</v>
      </c>
      <c r="K419" s="10">
        <f t="shared" si="106"/>
        <v>2</v>
      </c>
      <c r="L419" s="1">
        <f t="shared" si="107"/>
        <v>2</v>
      </c>
      <c r="M419" s="10">
        <f t="shared" si="108"/>
        <v>2</v>
      </c>
      <c r="N419" s="1" t="str">
        <f t="shared" si="109"/>
        <v>~we~</v>
      </c>
      <c r="O419" s="1" t="str">
        <f t="shared" si="110"/>
        <v>[wi]</v>
      </c>
      <c r="P419" s="3" cm="1">
        <f t="array" ref="P419">SUM(_xlfn._xlws.FILTER($H$2:$H$2454,_xlfn.MAP($N$2:$N$2454,_xlfn.LAMBDA(_xlpm.x,_xlpm.x=$N419))))</f>
        <v>1.4258555133079846E-3</v>
      </c>
      <c r="Q419" s="4">
        <f t="shared" si="111"/>
        <v>5.5555555555555559E-2</v>
      </c>
      <c r="R419" s="6" cm="1">
        <f t="array" ref="R419">SUM(_xlfn._xlws.FILTER($H$2:$H$2454,_xlfn.MAP($O$2:$O$2454,_xlfn.LAMBDA(_xlpm.x,_xlpm.x=$O419))))</f>
        <v>1.0297845373891E-3</v>
      </c>
      <c r="S419" s="4">
        <f t="shared" si="112"/>
        <v>7.6923076923076927E-2</v>
      </c>
      <c r="T419" s="4">
        <f t="shared" si="113"/>
        <v>1.1692781714768589E-2</v>
      </c>
      <c r="U419" s="4">
        <f t="shared" si="114"/>
        <v>6.4516129032258077E-2</v>
      </c>
      <c r="V419" s="4">
        <f t="shared" si="115"/>
        <v>-0.14132915279646932</v>
      </c>
      <c r="W419" s="4" t="s">
        <v>5121</v>
      </c>
      <c r="X419" s="2" cm="1">
        <f t="array" ref="X419">SUM(_xlfn._xlws.FILTER($F$2:$F$2454,_xlfn.MAP($W$2:$W$2454,_xlfn.LAMBDA(_xlpm.x,_xlpm.x=$W419))))</f>
        <v>2896</v>
      </c>
      <c r="Y419" s="11">
        <f t="shared" si="116"/>
        <v>3.453038674033149E-4</v>
      </c>
      <c r="Z419" s="4" t="s">
        <v>5110</v>
      </c>
      <c r="AA419" s="2" cm="1">
        <f t="array" ref="AA419">SUM(_xlfn._xlws.FILTER($F$2:$F$2454,_xlfn.MAP($Z$2:$Z$2454,_xlfn.LAMBDA(_xlpm.x,_xlpm.x=$Z419))))</f>
        <v>354</v>
      </c>
      <c r="AB419" s="11">
        <f t="shared" si="117"/>
        <v>2.8248587570621469E-3</v>
      </c>
      <c r="AC419" s="11">
        <f t="shared" si="118"/>
        <v>-0.91279529549932148</v>
      </c>
      <c r="AG419" s="2"/>
      <c r="AL419" s="2"/>
      <c r="AM419" s="2"/>
    </row>
    <row r="420" spans="1:39">
      <c r="A420" s="1" t="str">
        <f t="shared" si="102"/>
        <v>~gi~ : [dʒə]</v>
      </c>
      <c r="B420" s="1">
        <f>_xlfn.LET(_xlpm.d,$G420,_xlpm.k,_xlfn.CONCAT(LEFT(TRIM(B$1),1),"*"),COUNTIF(_xlpm.d,_xlpm.k))</f>
        <v>0</v>
      </c>
      <c r="C420" s="1">
        <f>_xlfn.LET(_xlpm.d,$G420,_xlpm.k,_xlfn.CONCAT(LEFT(TRIM(C$1),1),"*"),COUNTIF(_xlpm.d,_xlpm.k))</f>
        <v>0</v>
      </c>
      <c r="D420" s="1">
        <f>_xlfn.LET(_xlpm.d,$G420,_xlpm.k,_xlfn.CONCAT(LEFT(TRIM(D$1),1),"*"),COUNTIF(_xlpm.d,_xlpm.k))</f>
        <v>0</v>
      </c>
      <c r="E420" s="1">
        <f t="shared" si="103"/>
        <v>0.77815125038364352</v>
      </c>
      <c r="F420" s="7">
        <v>5</v>
      </c>
      <c r="G420" s="9" t="s">
        <v>1233</v>
      </c>
      <c r="H420" s="4" cm="1">
        <f t="array" ref="H420">F420/freq.sum.r6e</f>
        <v>3.9607097591888465E-4</v>
      </c>
      <c r="I420" s="4" t="str">
        <f t="shared" si="104"/>
        <v>dʒə</v>
      </c>
      <c r="J420" s="4" t="str">
        <f t="shared" si="105"/>
        <v>gi</v>
      </c>
      <c r="K420" s="10">
        <f t="shared" si="106"/>
        <v>3</v>
      </c>
      <c r="L420" s="1">
        <f t="shared" si="107"/>
        <v>2</v>
      </c>
      <c r="M420" s="10">
        <f t="shared" si="108"/>
        <v>3</v>
      </c>
      <c r="N420" s="1" t="str">
        <f t="shared" si="109"/>
        <v>~gi~</v>
      </c>
      <c r="O420" s="1" t="str">
        <f t="shared" si="110"/>
        <v>[dʒə]</v>
      </c>
      <c r="P420" s="3" cm="1">
        <f t="array" ref="P420">SUM(_xlfn._xlws.FILTER($H$2:$H$2454,_xlfn.MAP($N$2:$N$2454,_xlfn.LAMBDA(_xlpm.x,_xlpm.x=$N420))))</f>
        <v>2.297211660329531E-3</v>
      </c>
      <c r="Q420" s="4">
        <f t="shared" si="111"/>
        <v>0.17241379310344826</v>
      </c>
      <c r="R420" s="6" cm="1">
        <f t="array" ref="R420">SUM(_xlfn._xlws.FILTER($H$2:$H$2454,_xlfn.MAP($O$2:$O$2454,_xlfn.LAMBDA(_xlpm.x,_xlpm.x=$O420))))</f>
        <v>1.6634980988593153E-3</v>
      </c>
      <c r="S420" s="4">
        <f t="shared" si="112"/>
        <v>0.23809523809523814</v>
      </c>
      <c r="T420" s="4">
        <f t="shared" si="113"/>
        <v>0.10878087657094677</v>
      </c>
      <c r="U420" s="4">
        <f t="shared" si="114"/>
        <v>0.2</v>
      </c>
      <c r="V420" s="4">
        <f t="shared" si="115"/>
        <v>-0.14017870316503694</v>
      </c>
      <c r="W420" s="4" t="s">
        <v>5110</v>
      </c>
      <c r="X420" s="2" cm="1">
        <f t="array" ref="X420">SUM(_xlfn._xlws.FILTER($F$2:$F$2454,_xlfn.MAP($W$2:$W$2454,_xlfn.LAMBDA(_xlpm.x,_xlpm.x=$W420))))</f>
        <v>1594</v>
      </c>
      <c r="Y420" s="11">
        <f t="shared" si="116"/>
        <v>3.1367628607277291E-3</v>
      </c>
      <c r="Z420" s="4" t="s">
        <v>5101</v>
      </c>
      <c r="AA420" s="2" cm="1">
        <f t="array" ref="AA420">SUM(_xlfn._xlws.FILTER($F$2:$F$2454,_xlfn.MAP($Z$2:$Z$2454,_xlfn.LAMBDA(_xlpm.x,_xlpm.x=$Z420))))</f>
        <v>2255</v>
      </c>
      <c r="AB420" s="11">
        <f t="shared" si="117"/>
        <v>2.2172949002217295E-3</v>
      </c>
      <c r="AC420" s="11">
        <f t="shared" si="118"/>
        <v>0.1506582291538858</v>
      </c>
      <c r="AG420" s="2"/>
      <c r="AL420" s="2"/>
      <c r="AM420" s="2"/>
    </row>
    <row r="421" spans="1:39">
      <c r="A421" s="1" t="str">
        <f t="shared" si="102"/>
        <v>~ou~ : [aʊ]</v>
      </c>
      <c r="B421" s="1">
        <f>_xlfn.LET(_xlpm.d,$G421,_xlpm.k,_xlfn.CONCAT(LEFT(TRIM(B$1),1),"*"),COUNTIF(_xlpm.d,_xlpm.k))</f>
        <v>0</v>
      </c>
      <c r="C421" s="1">
        <f>_xlfn.LET(_xlpm.d,$G421,_xlpm.k,_xlfn.CONCAT(LEFT(TRIM(C$1),1),"*"),COUNTIF(_xlpm.d,_xlpm.k))</f>
        <v>0</v>
      </c>
      <c r="D421" s="1">
        <f>_xlfn.LET(_xlpm.d,$G421,_xlpm.k,_xlfn.CONCAT(LEFT(TRIM(D$1),1),"*"),COUNTIF(_xlpm.d,_xlpm.k))</f>
        <v>0</v>
      </c>
      <c r="E421" s="1">
        <f t="shared" si="103"/>
        <v>1.1760912590556811</v>
      </c>
      <c r="F421" s="7">
        <v>14</v>
      </c>
      <c r="G421" s="9" t="s">
        <v>400</v>
      </c>
      <c r="H421" s="4" cm="1">
        <f t="array" ref="H421">F421/freq.sum.r6e</f>
        <v>1.1089987325728771E-3</v>
      </c>
      <c r="I421" s="4" t="str">
        <f t="shared" si="104"/>
        <v>aʊ</v>
      </c>
      <c r="J421" s="4" t="str">
        <f t="shared" si="105"/>
        <v>ou</v>
      </c>
      <c r="K421" s="10">
        <f t="shared" si="106"/>
        <v>2</v>
      </c>
      <c r="L421" s="1">
        <f t="shared" si="107"/>
        <v>2</v>
      </c>
      <c r="M421" s="10">
        <f t="shared" si="108"/>
        <v>2</v>
      </c>
      <c r="N421" s="1" t="str">
        <f t="shared" si="109"/>
        <v>~ou~</v>
      </c>
      <c r="O421" s="1" t="str">
        <f t="shared" si="110"/>
        <v>[aʊ]</v>
      </c>
      <c r="P421" s="3" cm="1">
        <f t="array" ref="P421">SUM(_xlfn._xlws.FILTER($H$2:$H$2454,_xlfn.MAP($N$2:$N$2454,_xlfn.LAMBDA(_xlpm.x,_xlpm.x=$N421))))</f>
        <v>1.8219264892268693E-3</v>
      </c>
      <c r="Q421" s="4">
        <f t="shared" si="111"/>
        <v>0.60869565217391308</v>
      </c>
      <c r="R421" s="6" cm="1">
        <f t="array" ref="R421">SUM(_xlfn._xlws.FILTER($H$2:$H$2454,_xlfn.MAP($O$2:$O$2454,_xlfn.LAMBDA(_xlpm.x,_xlpm.x=$O421))))</f>
        <v>1.3466413181242079E-3</v>
      </c>
      <c r="S421" s="4">
        <f t="shared" si="112"/>
        <v>0.82352941176470584</v>
      </c>
      <c r="T421" s="4">
        <f t="shared" si="113"/>
        <v>0.49565424525956908</v>
      </c>
      <c r="U421" s="4">
        <f t="shared" si="114"/>
        <v>0.7</v>
      </c>
      <c r="V421" s="4">
        <f t="shared" si="115"/>
        <v>-0.1312789146393189</v>
      </c>
      <c r="W421" s="4" t="s">
        <v>5100</v>
      </c>
      <c r="X421" s="2" cm="1">
        <f t="array" ref="X421">SUM(_xlfn._xlws.FILTER($F$2:$F$2454,_xlfn.MAP($W$2:$W$2454,_xlfn.LAMBDA(_xlpm.x,_xlpm.x=$W421))))</f>
        <v>150</v>
      </c>
      <c r="Y421" s="11">
        <f t="shared" si="116"/>
        <v>9.3333333333333338E-2</v>
      </c>
      <c r="Z421" s="4" t="s">
        <v>5114</v>
      </c>
      <c r="AA421" s="2" cm="1">
        <f t="array" ref="AA421">SUM(_xlfn._xlws.FILTER($F$2:$F$2454,_xlfn.MAP($Z$2:$Z$2454,_xlfn.LAMBDA(_xlpm.x,_xlpm.x=$Z421))))</f>
        <v>104</v>
      </c>
      <c r="AB421" s="11">
        <f t="shared" si="117"/>
        <v>0.13461538461538461</v>
      </c>
      <c r="AC421" s="11">
        <f t="shared" si="118"/>
        <v>-0.15905791975690087</v>
      </c>
      <c r="AG421" s="2"/>
      <c r="AL421" s="2"/>
      <c r="AM421" s="2"/>
    </row>
    <row r="422" spans="1:39">
      <c r="A422" s="1" t="str">
        <f t="shared" si="102"/>
        <v>~me~ : [mə]</v>
      </c>
      <c r="B422" s="1">
        <f>_xlfn.LET(_xlpm.d,$G422,_xlpm.k,_xlfn.CONCAT(LEFT(TRIM(B$1),1),"*"),COUNTIF(_xlpm.d,_xlpm.k))</f>
        <v>0</v>
      </c>
      <c r="C422" s="1">
        <f>_xlfn.LET(_xlpm.d,$G422,_xlpm.k,_xlfn.CONCAT(LEFT(TRIM(C$1),1),"*"),COUNTIF(_xlpm.d,_xlpm.k))</f>
        <v>1</v>
      </c>
      <c r="D422" s="1">
        <f>_xlfn.LET(_xlpm.d,$G422,_xlpm.k,_xlfn.CONCAT(LEFT(TRIM(D$1),1),"*"),COUNTIF(_xlpm.d,_xlpm.k))</f>
        <v>0</v>
      </c>
      <c r="E422" s="1">
        <f t="shared" si="103"/>
        <v>1.447158031342219</v>
      </c>
      <c r="F422" s="7">
        <v>27</v>
      </c>
      <c r="G422" s="9" t="s">
        <v>889</v>
      </c>
      <c r="H422" s="4" cm="1">
        <f t="array" ref="H422">F422/freq.sum.r6e</f>
        <v>2.1387832699619773E-3</v>
      </c>
      <c r="I422" s="4" t="str">
        <f t="shared" si="104"/>
        <v>mə</v>
      </c>
      <c r="J422" s="4" t="str">
        <f t="shared" si="105"/>
        <v>me</v>
      </c>
      <c r="K422" s="10">
        <f t="shared" si="106"/>
        <v>2</v>
      </c>
      <c r="L422" s="1">
        <f t="shared" si="107"/>
        <v>2</v>
      </c>
      <c r="M422" s="10">
        <f t="shared" si="108"/>
        <v>2</v>
      </c>
      <c r="N422" s="1" t="str">
        <f t="shared" si="109"/>
        <v>~me~</v>
      </c>
      <c r="O422" s="1" t="str">
        <f t="shared" si="110"/>
        <v>[mə]</v>
      </c>
      <c r="P422" s="3" cm="1">
        <f t="array" ref="P422">SUM(_xlfn._xlws.FILTER($H$2:$H$2454,_xlfn.MAP($N$2:$N$2454,_xlfn.LAMBDA(_xlpm.x,_xlpm.x=$N422))))</f>
        <v>9.2680608365019006E-3</v>
      </c>
      <c r="Q422" s="4">
        <f t="shared" si="111"/>
        <v>0.23076923076923078</v>
      </c>
      <c r="R422" s="6" cm="1">
        <f t="array" ref="R422">SUM(_xlfn._xlws.FILTER($H$2:$H$2454,_xlfn.MAP($O$2:$O$2454,_xlfn.LAMBDA(_xlpm.x,_xlpm.x=$O422))))</f>
        <v>6.8916349809885948E-3</v>
      </c>
      <c r="S422" s="4">
        <f t="shared" si="112"/>
        <v>0.31034482758620685</v>
      </c>
      <c r="T422" s="4">
        <f t="shared" si="113"/>
        <v>0.23063186959414081</v>
      </c>
      <c r="U422" s="4">
        <f t="shared" si="114"/>
        <v>0.26470588235294112</v>
      </c>
      <c r="V422" s="4">
        <f t="shared" si="115"/>
        <v>-0.12866660912754305</v>
      </c>
      <c r="W422" s="4" t="s">
        <v>5121</v>
      </c>
      <c r="X422" s="2" cm="1">
        <f t="array" ref="X422">SUM(_xlfn._xlws.FILTER($F$2:$F$2454,_xlfn.MAP($W$2:$W$2454,_xlfn.LAMBDA(_xlpm.x,_xlpm.x=$W422))))</f>
        <v>2896</v>
      </c>
      <c r="Y422" s="11">
        <f t="shared" si="116"/>
        <v>9.3232044198895032E-3</v>
      </c>
      <c r="Z422" s="4" t="s">
        <v>5101</v>
      </c>
      <c r="AA422" s="2" cm="1">
        <f t="array" ref="AA422">SUM(_xlfn._xlws.FILTER($F$2:$F$2454,_xlfn.MAP($Z$2:$Z$2454,_xlfn.LAMBDA(_xlpm.x,_xlpm.x=$Z422))))</f>
        <v>2255</v>
      </c>
      <c r="AB422" s="11">
        <f t="shared" si="117"/>
        <v>1.197339246119734E-2</v>
      </c>
      <c r="AC422" s="11">
        <f t="shared" si="118"/>
        <v>-0.10865201131112999</v>
      </c>
      <c r="AG422" s="2"/>
      <c r="AL422" s="2"/>
      <c r="AM422" s="2"/>
    </row>
    <row r="423" spans="1:39">
      <c r="A423" s="1" t="str">
        <f t="shared" si="102"/>
        <v>~ye~ : [yə]</v>
      </c>
      <c r="B423" s="1">
        <f>_xlfn.LET(_xlpm.d,$G423,_xlpm.k,_xlfn.CONCAT(LEFT(TRIM(B$1),1),"*"),COUNTIF(_xlpm.d,_xlpm.k))</f>
        <v>0</v>
      </c>
      <c r="C423" s="1">
        <f>_xlfn.LET(_xlpm.d,$G423,_xlpm.k,_xlfn.CONCAT(LEFT(TRIM(C$1),1),"*"),COUNTIF(_xlpm.d,_xlpm.k))</f>
        <v>0</v>
      </c>
      <c r="D423" s="1">
        <f>_xlfn.LET(_xlpm.d,$G423,_xlpm.k,_xlfn.CONCAT(LEFT(TRIM(D$1),1),"*"),COUNTIF(_xlpm.d,_xlpm.k))</f>
        <v>0</v>
      </c>
      <c r="E423" s="1">
        <f t="shared" si="103"/>
        <v>0.30102999566398114</v>
      </c>
      <c r="F423" s="7">
        <v>1</v>
      </c>
      <c r="G423" s="9" t="s">
        <v>1628</v>
      </c>
      <c r="H423" s="4" cm="1">
        <f t="array" ref="H423">F423/freq.sum.r6e</f>
        <v>7.9214195183776928E-5</v>
      </c>
      <c r="I423" s="4" t="str">
        <f t="shared" si="104"/>
        <v>yə</v>
      </c>
      <c r="J423" s="4" t="str">
        <f t="shared" si="105"/>
        <v>ye</v>
      </c>
      <c r="K423" s="10">
        <f t="shared" si="106"/>
        <v>2</v>
      </c>
      <c r="L423" s="1">
        <f t="shared" si="107"/>
        <v>2</v>
      </c>
      <c r="M423" s="10">
        <f t="shared" si="108"/>
        <v>2</v>
      </c>
      <c r="N423" s="1" t="str">
        <f t="shared" si="109"/>
        <v>~ye~</v>
      </c>
      <c r="O423" s="1" t="str">
        <f t="shared" si="110"/>
        <v>[yə]</v>
      </c>
      <c r="P423" s="3" cm="1">
        <f t="array" ref="P423">SUM(_xlfn._xlws.FILTER($H$2:$H$2454,_xlfn.MAP($N$2:$N$2454,_xlfn.LAMBDA(_xlpm.x,_xlpm.x=$N423))))</f>
        <v>6.3371356147021542E-4</v>
      </c>
      <c r="Q423" s="4">
        <f t="shared" si="111"/>
        <v>0.125</v>
      </c>
      <c r="R423" s="6" cm="1">
        <f t="array" ref="R423">SUM(_xlfn._xlws.FILTER($H$2:$H$2454,_xlfn.MAP($O$2:$O$2454,_xlfn.LAMBDA(_xlpm.x,_xlpm.x=$O423))))</f>
        <v>4.7528517110266159E-4</v>
      </c>
      <c r="S423" s="4">
        <f t="shared" si="112"/>
        <v>0.16666666666666666</v>
      </c>
      <c r="T423" s="4">
        <f t="shared" si="113"/>
        <v>2.5891159511273302E-2</v>
      </c>
      <c r="U423" s="4">
        <f t="shared" si="114"/>
        <v>0.14285714285714288</v>
      </c>
      <c r="V423" s="4">
        <f t="shared" si="115"/>
        <v>-0.12493873660829995</v>
      </c>
      <c r="W423" s="4" t="s">
        <v>5133</v>
      </c>
      <c r="X423" s="2" cm="1">
        <f t="array" ref="X423">SUM(_xlfn._xlws.FILTER($F$2:$F$2454,_xlfn.MAP($W$2:$W$2454,_xlfn.LAMBDA(_xlpm.x,_xlpm.x=$W423))))</f>
        <v>11</v>
      </c>
      <c r="Y423" s="11">
        <f t="shared" si="116"/>
        <v>9.0909090909090912E-2</v>
      </c>
      <c r="Z423" s="4" t="s">
        <v>5101</v>
      </c>
      <c r="AA423" s="2" cm="1">
        <f t="array" ref="AA423">SUM(_xlfn._xlws.FILTER($F$2:$F$2454,_xlfn.MAP($Z$2:$Z$2454,_xlfn.LAMBDA(_xlpm.x,_xlpm.x=$Z423))))</f>
        <v>2255</v>
      </c>
      <c r="AB423" s="11">
        <f t="shared" si="117"/>
        <v>4.434589800443459E-4</v>
      </c>
      <c r="AC423" s="11">
        <f t="shared" si="118"/>
        <v>2.3117538610557542</v>
      </c>
      <c r="AG423" s="2"/>
      <c r="AL423" s="2"/>
      <c r="AM423" s="2"/>
    </row>
    <row r="424" spans="1:39">
      <c r="A424" s="1" t="str">
        <f t="shared" si="102"/>
        <v>~gu~ : [ɡʌ]</v>
      </c>
      <c r="B424" s="1">
        <f>_xlfn.LET(_xlpm.d,$G424,_xlpm.k,_xlfn.CONCAT(LEFT(TRIM(B$1),1),"*"),COUNTIF(_xlpm.d,_xlpm.k))</f>
        <v>0</v>
      </c>
      <c r="C424" s="1">
        <f>_xlfn.LET(_xlpm.d,$G424,_xlpm.k,_xlfn.CONCAT(LEFT(TRIM(C$1),1),"*"),COUNTIF(_xlpm.d,_xlpm.k))</f>
        <v>0</v>
      </c>
      <c r="D424" s="1">
        <f>_xlfn.LET(_xlpm.d,$G424,_xlpm.k,_xlfn.CONCAT(LEFT(TRIM(D$1),1),"*"),COUNTIF(_xlpm.d,_xlpm.k))</f>
        <v>0</v>
      </c>
      <c r="E424" s="1">
        <f t="shared" si="103"/>
        <v>0.47712125471966244</v>
      </c>
      <c r="F424" s="7">
        <v>2</v>
      </c>
      <c r="G424" s="9" t="s">
        <v>1258</v>
      </c>
      <c r="H424" s="4" cm="1">
        <f t="array" ref="H424">F424/freq.sum.r6e</f>
        <v>1.5842839036755386E-4</v>
      </c>
      <c r="I424" s="4" t="str">
        <f t="shared" si="104"/>
        <v>ɡʌ</v>
      </c>
      <c r="J424" s="4" t="str">
        <f t="shared" si="105"/>
        <v>gu</v>
      </c>
      <c r="K424" s="10">
        <f t="shared" si="106"/>
        <v>2</v>
      </c>
      <c r="L424" s="1">
        <f t="shared" si="107"/>
        <v>2</v>
      </c>
      <c r="M424" s="10">
        <f t="shared" si="108"/>
        <v>2</v>
      </c>
      <c r="N424" s="1" t="str">
        <f t="shared" si="109"/>
        <v>~gu~</v>
      </c>
      <c r="O424" s="1" t="str">
        <f t="shared" si="110"/>
        <v>[ɡʌ]</v>
      </c>
      <c r="P424" s="3" cm="1">
        <f t="array" ref="P424">SUM(_xlfn._xlws.FILTER($H$2:$H$2454,_xlfn.MAP($N$2:$N$2454,_xlfn.LAMBDA(_xlpm.x,_xlpm.x=$N424))))</f>
        <v>6.3371356147021531E-4</v>
      </c>
      <c r="Q424" s="4">
        <f t="shared" si="111"/>
        <v>0.25000000000000006</v>
      </c>
      <c r="R424" s="6" cm="1">
        <f t="array" ref="R424">SUM(_xlfn._xlws.FILTER($H$2:$H$2454,_xlfn.MAP($O$2:$O$2454,_xlfn.LAMBDA(_xlpm.x,_xlpm.x=$O424))))</f>
        <v>4.7528517110266154E-4</v>
      </c>
      <c r="S424" s="4">
        <f t="shared" si="112"/>
        <v>0.33333333333333337</v>
      </c>
      <c r="T424" s="4">
        <f t="shared" si="113"/>
        <v>8.2073033851116139E-2</v>
      </c>
      <c r="U424" s="4">
        <f t="shared" si="114"/>
        <v>0.2857142857142857</v>
      </c>
      <c r="V424" s="4">
        <f t="shared" si="115"/>
        <v>-0.12493873660829989</v>
      </c>
      <c r="W424" s="4" t="s">
        <v>5111</v>
      </c>
      <c r="X424" s="2" cm="1">
        <f t="array" ref="X424">SUM(_xlfn._xlws.FILTER($F$2:$F$2454,_xlfn.MAP($W$2:$W$2454,_xlfn.LAMBDA(_xlpm.x,_xlpm.x=$W424))))</f>
        <v>566</v>
      </c>
      <c r="Y424" s="11">
        <f t="shared" si="116"/>
        <v>3.5335689045936395E-3</v>
      </c>
      <c r="Z424" s="4" t="s">
        <v>5113</v>
      </c>
      <c r="AA424" s="2" cm="1">
        <f t="array" ref="AA424">SUM(_xlfn._xlws.FILTER($F$2:$F$2454,_xlfn.MAP($Z$2:$Z$2454,_xlfn.LAMBDA(_xlpm.x,_xlpm.x=$Z424))))</f>
        <v>309</v>
      </c>
      <c r="AB424" s="11">
        <f t="shared" si="117"/>
        <v>6.4724919093851136E-3</v>
      </c>
      <c r="AC424" s="11">
        <f t="shared" si="118"/>
        <v>-0.26285795176343679</v>
      </c>
      <c r="AG424" s="2"/>
      <c r="AL424" s="2"/>
      <c r="AM424" s="2"/>
    </row>
    <row r="425" spans="1:39">
      <c r="A425" s="1" t="str">
        <f t="shared" si="102"/>
        <v>~hi~ : [haɪ]</v>
      </c>
      <c r="B425" s="1">
        <f>_xlfn.LET(_xlpm.d,$G425,_xlpm.k,_xlfn.CONCAT(LEFT(TRIM(B$1),1),"*"),COUNTIF(_xlpm.d,_xlpm.k))</f>
        <v>0</v>
      </c>
      <c r="C425" s="1">
        <f>_xlfn.LET(_xlpm.d,$G425,_xlpm.k,_xlfn.CONCAT(LEFT(TRIM(C$1),1),"*"),COUNTIF(_xlpm.d,_xlpm.k))</f>
        <v>0</v>
      </c>
      <c r="D425" s="1">
        <f>_xlfn.LET(_xlpm.d,$G425,_xlpm.k,_xlfn.CONCAT(LEFT(TRIM(D$1),1),"*"),COUNTIF(_xlpm.d,_xlpm.k))</f>
        <v>0</v>
      </c>
      <c r="E425" s="1">
        <f t="shared" si="103"/>
        <v>1</v>
      </c>
      <c r="F425" s="7">
        <v>9</v>
      </c>
      <c r="G425" s="9" t="s">
        <v>1043</v>
      </c>
      <c r="H425" s="4" cm="1">
        <f t="array" ref="H425">F425/freq.sum.r6e</f>
        <v>7.1292775665399242E-4</v>
      </c>
      <c r="I425" s="4" t="str">
        <f t="shared" si="104"/>
        <v>haɪ</v>
      </c>
      <c r="J425" s="4" t="str">
        <f t="shared" si="105"/>
        <v>hi</v>
      </c>
      <c r="K425" s="10">
        <f t="shared" si="106"/>
        <v>3</v>
      </c>
      <c r="L425" s="1">
        <f t="shared" si="107"/>
        <v>2</v>
      </c>
      <c r="M425" s="10">
        <f t="shared" si="108"/>
        <v>3</v>
      </c>
      <c r="N425" s="1" t="str">
        <f t="shared" si="109"/>
        <v>~hi~</v>
      </c>
      <c r="O425" s="1" t="str">
        <f t="shared" si="110"/>
        <v>[haɪ]</v>
      </c>
      <c r="P425" s="3" cm="1">
        <f t="array" ref="P425">SUM(_xlfn._xlws.FILTER($H$2:$H$2454,_xlfn.MAP($N$2:$N$2454,_xlfn.LAMBDA(_xlpm.x,_xlpm.x=$N425))))</f>
        <v>1.7427122940430926E-3</v>
      </c>
      <c r="Q425" s="4">
        <f t="shared" si="111"/>
        <v>0.40909090909090906</v>
      </c>
      <c r="R425" s="6" cm="1">
        <f t="array" ref="R425">SUM(_xlfn._xlws.FILTER($H$2:$H$2454,_xlfn.MAP($O$2:$O$2454,_xlfn.LAMBDA(_xlpm.x,_xlpm.x=$O425))))</f>
        <v>1.3466413181242079E-3</v>
      </c>
      <c r="S425" s="4">
        <f t="shared" si="112"/>
        <v>0.52941176470588236</v>
      </c>
      <c r="T425" s="4">
        <f t="shared" si="113"/>
        <v>0.32260154046277789</v>
      </c>
      <c r="U425" s="4">
        <f t="shared" si="114"/>
        <v>0.46153846153846151</v>
      </c>
      <c r="V425" s="4">
        <f t="shared" si="115"/>
        <v>-0.11197375944393231</v>
      </c>
      <c r="W425" s="4" t="s">
        <v>5110</v>
      </c>
      <c r="X425" s="2" cm="1">
        <f t="array" ref="X425">SUM(_xlfn._xlws.FILTER($F$2:$F$2454,_xlfn.MAP($W$2:$W$2454,_xlfn.LAMBDA(_xlpm.x,_xlpm.x=$W425))))</f>
        <v>1594</v>
      </c>
      <c r="Y425" s="11">
        <f t="shared" si="116"/>
        <v>5.6461731493099125E-3</v>
      </c>
      <c r="Z425" s="4" t="s">
        <v>5106</v>
      </c>
      <c r="AA425" s="2" cm="1">
        <f t="array" ref="AA425">SUM(_xlfn._xlws.FILTER($F$2:$F$2454,_xlfn.MAP($Z$2:$Z$2454,_xlfn.LAMBDA(_xlpm.x,_xlpm.x=$Z425))))</f>
        <v>397</v>
      </c>
      <c r="AB425" s="11">
        <f t="shared" si="117"/>
        <v>2.2670025188916875E-2</v>
      </c>
      <c r="AC425" s="11">
        <f t="shared" si="118"/>
        <v>-0.60369781029697844</v>
      </c>
      <c r="AG425" s="2"/>
      <c r="AL425" s="2"/>
      <c r="AM425" s="2"/>
    </row>
    <row r="426" spans="1:39">
      <c r="A426" s="1" t="str">
        <f t="shared" si="102"/>
        <v>~ru~ : [ɹʌ]</v>
      </c>
      <c r="B426" s="1">
        <f>_xlfn.LET(_xlpm.d,$G426,_xlpm.k,_xlfn.CONCAT(LEFT(TRIM(B$1),1),"*"),COUNTIF(_xlpm.d,_xlpm.k))</f>
        <v>1</v>
      </c>
      <c r="C426" s="1">
        <f>_xlfn.LET(_xlpm.d,$G426,_xlpm.k,_xlfn.CONCAT(LEFT(TRIM(C$1),1),"*"),COUNTIF(_xlpm.d,_xlpm.k))</f>
        <v>0</v>
      </c>
      <c r="D426" s="1">
        <f>_xlfn.LET(_xlpm.d,$G426,_xlpm.k,_xlfn.CONCAT(LEFT(TRIM(D$1),1),"*"),COUNTIF(_xlpm.d,_xlpm.k))</f>
        <v>0</v>
      </c>
      <c r="E426" s="1">
        <f t="shared" si="103"/>
        <v>1.0791812460476247</v>
      </c>
      <c r="F426" s="7">
        <v>11</v>
      </c>
      <c r="G426" s="9" t="s">
        <v>464</v>
      </c>
      <c r="H426" s="4" cm="1">
        <f t="array" ref="H426">F426/freq.sum.r6e</f>
        <v>8.713561470215463E-4</v>
      </c>
      <c r="I426" s="1" t="str">
        <f t="shared" si="104"/>
        <v>ɹʌ</v>
      </c>
      <c r="J426" s="1" t="str">
        <f t="shared" si="105"/>
        <v>ru</v>
      </c>
      <c r="K426" s="10">
        <f t="shared" si="106"/>
        <v>2</v>
      </c>
      <c r="L426" s="1">
        <f t="shared" si="107"/>
        <v>2</v>
      </c>
      <c r="M426" s="10">
        <f t="shared" si="108"/>
        <v>2</v>
      </c>
      <c r="N426" s="1" t="str">
        <f t="shared" si="109"/>
        <v>~ru~</v>
      </c>
      <c r="O426" s="1" t="str">
        <f t="shared" si="110"/>
        <v>[ɹʌ]</v>
      </c>
      <c r="P426" s="3" cm="1">
        <f t="array" ref="P426">SUM(_xlfn._xlws.FILTER($H$2:$H$2454,_xlfn.MAP($N$2:$N$2454,_xlfn.LAMBDA(_xlpm.x,_xlpm.x=$N426))))</f>
        <v>1.5050697084917617E-3</v>
      </c>
      <c r="Q426" s="4">
        <f t="shared" si="111"/>
        <v>0.57894736842105265</v>
      </c>
      <c r="R426" s="6" cm="1">
        <f t="array" ref="R426">SUM(_xlfn._xlws.FILTER($H$2:$H$2454,_xlfn.MAP($O$2:$O$2454,_xlfn.LAMBDA(_xlpm.x,_xlpm.x=$O426))))</f>
        <v>1.188212927756654E-3</v>
      </c>
      <c r="S426" s="4">
        <f t="shared" si="112"/>
        <v>0.73333333333333339</v>
      </c>
      <c r="T426" s="4">
        <f t="shared" si="113"/>
        <v>0.42041472752965053</v>
      </c>
      <c r="U426" s="4">
        <f t="shared" si="114"/>
        <v>0.6470588235294118</v>
      </c>
      <c r="V426" s="4">
        <f t="shared" si="115"/>
        <v>-0.10266234189714771</v>
      </c>
      <c r="W426" s="4" t="s">
        <v>5111</v>
      </c>
      <c r="X426" s="2" cm="1">
        <f t="array" ref="X426">SUM(_xlfn._xlws.FILTER($F$2:$F$2454,_xlfn.MAP($W$2:$W$2454,_xlfn.LAMBDA(_xlpm.x,_xlpm.x=$W426))))</f>
        <v>566</v>
      </c>
      <c r="Y426" s="11">
        <f t="shared" si="116"/>
        <v>1.9434628975265017E-2</v>
      </c>
      <c r="Z426" s="4" t="s">
        <v>5113</v>
      </c>
      <c r="AA426" s="2" cm="1">
        <f t="array" ref="AA426">SUM(_xlfn._xlws.FILTER($F$2:$F$2454,_xlfn.MAP($Z$2:$Z$2454,_xlfn.LAMBDA(_xlpm.x,_xlpm.x=$Z426))))</f>
        <v>309</v>
      </c>
      <c r="AB426" s="11">
        <f t="shared" si="117"/>
        <v>3.5598705501618123E-2</v>
      </c>
      <c r="AC426" s="11">
        <f t="shared" si="118"/>
        <v>-0.26285795176343679</v>
      </c>
      <c r="AG426" s="2"/>
      <c r="AL426" s="2"/>
      <c r="AM426" s="2"/>
    </row>
    <row r="427" spans="1:39">
      <c r="A427" s="1" t="str">
        <f t="shared" si="102"/>
        <v>~du~ : [dʒə]</v>
      </c>
      <c r="B427" s="1">
        <f>_xlfn.LET(_xlpm.d,$G427,_xlpm.k,_xlfn.CONCAT(LEFT(TRIM(B$1),1),"*"),COUNTIF(_xlpm.d,_xlpm.k))</f>
        <v>0</v>
      </c>
      <c r="C427" s="1">
        <f>_xlfn.LET(_xlpm.d,$G427,_xlpm.k,_xlfn.CONCAT(LEFT(TRIM(C$1),1),"*"),COUNTIF(_xlpm.d,_xlpm.k))</f>
        <v>0</v>
      </c>
      <c r="D427" s="1">
        <f>_xlfn.LET(_xlpm.d,$G427,_xlpm.k,_xlfn.CONCAT(LEFT(TRIM(D$1),1),"*"),COUNTIF(_xlpm.d,_xlpm.k))</f>
        <v>0</v>
      </c>
      <c r="E427" s="1">
        <f t="shared" si="103"/>
        <v>0.69897000433601875</v>
      </c>
      <c r="F427" s="7">
        <v>4</v>
      </c>
      <c r="G427" s="9" t="s">
        <v>1333</v>
      </c>
      <c r="H427" s="4" cm="1">
        <f t="array" ref="H427">F427/freq.sum.r6e</f>
        <v>3.1685678073510771E-4</v>
      </c>
      <c r="I427" s="4" t="str">
        <f t="shared" si="104"/>
        <v>dʒə</v>
      </c>
      <c r="J427" s="4" t="str">
        <f t="shared" si="105"/>
        <v>du</v>
      </c>
      <c r="K427" s="10">
        <f t="shared" si="106"/>
        <v>3</v>
      </c>
      <c r="L427" s="1">
        <f t="shared" si="107"/>
        <v>2</v>
      </c>
      <c r="M427" s="10">
        <f t="shared" si="108"/>
        <v>3</v>
      </c>
      <c r="N427" s="1" t="str">
        <f t="shared" si="109"/>
        <v>~du~</v>
      </c>
      <c r="O427" s="1" t="str">
        <f t="shared" si="110"/>
        <v>[dʒə]</v>
      </c>
      <c r="P427" s="3" cm="1">
        <f t="array" ref="P427">SUM(_xlfn._xlws.FILTER($H$2:$H$2454,_xlfn.MAP($N$2:$N$2454,_xlfn.LAMBDA(_xlpm.x,_xlpm.x=$N427))))</f>
        <v>2.0595690747782004E-3</v>
      </c>
      <c r="Q427" s="4">
        <f t="shared" si="111"/>
        <v>0.15384615384615383</v>
      </c>
      <c r="R427" s="6" cm="1">
        <f t="array" ref="R427">SUM(_xlfn._xlws.FILTER($H$2:$H$2454,_xlfn.MAP($O$2:$O$2454,_xlfn.LAMBDA(_xlpm.x,_xlpm.x=$O427))))</f>
        <v>1.6634980988593153E-3</v>
      </c>
      <c r="S427" s="4">
        <f t="shared" si="112"/>
        <v>0.19047619047619049</v>
      </c>
      <c r="T427" s="4">
        <f t="shared" si="113"/>
        <v>8.3158990121105392E-2</v>
      </c>
      <c r="U427" s="4">
        <f t="shared" si="114"/>
        <v>0.1702127659574468</v>
      </c>
      <c r="V427" s="4">
        <f t="shared" si="115"/>
        <v>-9.2754053236898809E-2</v>
      </c>
      <c r="W427" s="4" t="s">
        <v>5111</v>
      </c>
      <c r="X427" s="2" cm="1">
        <f t="array" ref="X427">SUM(_xlfn._xlws.FILTER($F$2:$F$2454,_xlfn.MAP($W$2:$W$2454,_xlfn.LAMBDA(_xlpm.x,_xlpm.x=$W427))))</f>
        <v>566</v>
      </c>
      <c r="Y427" s="11">
        <f t="shared" si="116"/>
        <v>7.0671378091872791E-3</v>
      </c>
      <c r="Z427" s="4" t="s">
        <v>5101</v>
      </c>
      <c r="AA427" s="2" cm="1">
        <f t="array" ref="AA427">SUM(_xlfn._xlws.FILTER($F$2:$F$2454,_xlfn.MAP($Z$2:$Z$2454,_xlfn.LAMBDA(_xlpm.x,_xlpm.x=$Z427))))</f>
        <v>2255</v>
      </c>
      <c r="AB427" s="11">
        <f t="shared" si="117"/>
        <v>1.7738359201773836E-3</v>
      </c>
      <c r="AC427" s="11">
        <f t="shared" si="118"/>
        <v>0.60033011502570788</v>
      </c>
      <c r="AG427" s="2"/>
      <c r="AL427" s="2"/>
      <c r="AM427" s="2"/>
    </row>
    <row r="428" spans="1:39">
      <c r="A428" s="1" t="str">
        <f t="shared" si="102"/>
        <v>~gh~ : []</v>
      </c>
      <c r="B428" s="1">
        <f>_xlfn.LET(_xlpm.d,$G428,_xlpm.k,_xlfn.CONCAT(LEFT(TRIM(B$1),1),"*"),COUNTIF(_xlpm.d,_xlpm.k))</f>
        <v>0</v>
      </c>
      <c r="C428" s="1">
        <f>_xlfn.LET(_xlpm.d,$G428,_xlpm.k,_xlfn.CONCAT(LEFT(TRIM(C$1),1),"*"),COUNTIF(_xlpm.d,_xlpm.k))</f>
        <v>0</v>
      </c>
      <c r="D428" s="1">
        <f>_xlfn.LET(_xlpm.d,$G428,_xlpm.k,_xlfn.CONCAT(LEFT(TRIM(D$1),1),"*"),COUNTIF(_xlpm.d,_xlpm.k))</f>
        <v>0</v>
      </c>
      <c r="E428" s="1">
        <f t="shared" si="103"/>
        <v>1.1139433523068367</v>
      </c>
      <c r="F428" s="7">
        <v>12</v>
      </c>
      <c r="G428" s="9" t="s">
        <v>1882</v>
      </c>
      <c r="H428" s="4" cm="1">
        <f t="array" ref="H428">F428/freq.sum.r6e</f>
        <v>9.5057034220532319E-4</v>
      </c>
      <c r="I428" s="1" t="str">
        <f t="shared" si="104"/>
        <v/>
      </c>
      <c r="J428" s="1" t="str">
        <f t="shared" si="105"/>
        <v>gh</v>
      </c>
      <c r="K428" s="10">
        <f t="shared" si="106"/>
        <v>0</v>
      </c>
      <c r="L428" s="1">
        <f t="shared" si="107"/>
        <v>2</v>
      </c>
      <c r="M428" s="10">
        <f t="shared" si="108"/>
        <v>2</v>
      </c>
      <c r="N428" s="1" t="str">
        <f t="shared" si="109"/>
        <v>~gh~</v>
      </c>
      <c r="O428" s="1" t="str">
        <f t="shared" si="110"/>
        <v>[]</v>
      </c>
      <c r="P428" s="3" cm="1">
        <f t="array" ref="P428">SUM(_xlfn._xlws.FILTER($H$2:$H$2454,_xlfn.MAP($N$2:$N$2454,_xlfn.LAMBDA(_xlpm.x,_xlpm.x=$N428))))</f>
        <v>1.3466413181242079E-3</v>
      </c>
      <c r="Q428" s="4">
        <f t="shared" si="111"/>
        <v>0.70588235294117641</v>
      </c>
      <c r="R428" s="6" cm="1">
        <f t="array" ref="R428">SUM(_xlfn._xlws.FILTER($H$2:$H$2454,_xlfn.MAP($O$2:$O$2454,_xlfn.LAMBDA(_xlpm.x,_xlpm.x=$O428))))</f>
        <v>1.1089987325728771E-3</v>
      </c>
      <c r="S428" s="4">
        <f t="shared" si="112"/>
        <v>0.8571428571428571</v>
      </c>
      <c r="T428" s="4">
        <f t="shared" si="113"/>
        <v>0.51922120647460301</v>
      </c>
      <c r="U428" s="4">
        <f t="shared" si="114"/>
        <v>0.77419354838709686</v>
      </c>
      <c r="V428" s="4">
        <f t="shared" si="115"/>
        <v>-8.432088570003593E-2</v>
      </c>
      <c r="W428" s="4"/>
      <c r="X428" s="2" cm="1">
        <f t="array" ref="X428">SUM(_xlfn._xlws.FILTER($F$2:$F$2454,_xlfn.MAP($W$2:$W$2454,_xlfn.LAMBDA(_xlpm.x,_xlpm.x=$W428))))</f>
        <v>2988</v>
      </c>
      <c r="Y428" s="11">
        <f t="shared" si="116"/>
        <v>4.0160642570281121E-3</v>
      </c>
      <c r="Z428" s="4"/>
      <c r="AA428" s="2" cm="1">
        <f t="array" ref="AA428">SUM(_xlfn._xlws.FILTER($F$2:$F$2454,_xlfn.MAP($Z$2:$Z$2454,_xlfn.LAMBDA(_xlpm.x,_xlpm.x=$Z428))))</f>
        <v>3871</v>
      </c>
      <c r="AB428" s="11">
        <f t="shared" si="117"/>
        <v>3.0999741668819429E-3</v>
      </c>
      <c r="AC428" s="11">
        <f t="shared" si="118"/>
        <v>0.11244257817559389</v>
      </c>
      <c r="AG428" s="2"/>
      <c r="AL428" s="2"/>
      <c r="AM428" s="2"/>
    </row>
    <row r="429" spans="1:39">
      <c r="A429" s="1" t="str">
        <f t="shared" si="102"/>
        <v>~mi~ : [mɪ]</v>
      </c>
      <c r="B429" s="1">
        <f>_xlfn.LET(_xlpm.d,$G429,_xlpm.k,_xlfn.CONCAT(LEFT(TRIM(B$1),1),"*"),COUNTIF(_xlpm.d,_xlpm.k))</f>
        <v>0</v>
      </c>
      <c r="C429" s="1">
        <f>_xlfn.LET(_xlpm.d,$G429,_xlpm.k,_xlfn.CONCAT(LEFT(TRIM(C$1),1),"*"),COUNTIF(_xlpm.d,_xlpm.k))</f>
        <v>1</v>
      </c>
      <c r="D429" s="1">
        <f>_xlfn.LET(_xlpm.d,$G429,_xlpm.k,_xlfn.CONCAT(LEFT(TRIM(D$1),1),"*"),COUNTIF(_xlpm.d,_xlpm.k))</f>
        <v>0</v>
      </c>
      <c r="E429" s="1">
        <f t="shared" si="103"/>
        <v>1.6232492903979003</v>
      </c>
      <c r="F429" s="7">
        <v>41</v>
      </c>
      <c r="G429" s="9" t="s">
        <v>374</v>
      </c>
      <c r="H429" s="4" cm="1">
        <f t="array" ref="H429">F429/freq.sum.r6e</f>
        <v>3.2477820025348541E-3</v>
      </c>
      <c r="I429" s="4" t="str">
        <f t="shared" si="104"/>
        <v>mɪ</v>
      </c>
      <c r="J429" s="4" t="str">
        <f t="shared" si="105"/>
        <v>mi</v>
      </c>
      <c r="K429" s="10">
        <f t="shared" si="106"/>
        <v>2</v>
      </c>
      <c r="L429" s="1">
        <f t="shared" si="107"/>
        <v>2</v>
      </c>
      <c r="M429" s="10">
        <f t="shared" si="108"/>
        <v>2</v>
      </c>
      <c r="N429" s="1" t="str">
        <f t="shared" si="109"/>
        <v>~mi~</v>
      </c>
      <c r="O429" s="1" t="str">
        <f t="shared" si="110"/>
        <v>[mɪ]</v>
      </c>
      <c r="P429" s="3" cm="1">
        <f t="array" ref="P429">SUM(_xlfn._xlws.FILTER($H$2:$H$2454,_xlfn.MAP($N$2:$N$2454,_xlfn.LAMBDA(_xlpm.x,_xlpm.x=$N429))))</f>
        <v>5.3865652724968318E-3</v>
      </c>
      <c r="Q429" s="4">
        <f t="shared" si="111"/>
        <v>0.6029411764705882</v>
      </c>
      <c r="R429" s="6" cm="1">
        <f t="array" ref="R429">SUM(_xlfn._xlws.FILTER($H$2:$H$2454,_xlfn.MAP($O$2:$O$2454,_xlfn.LAMBDA(_xlpm.x,_xlpm.x=$O429))))</f>
        <v>4.5152091254752856E-3</v>
      </c>
      <c r="S429" s="4">
        <f t="shared" si="112"/>
        <v>0.71929824561403499</v>
      </c>
      <c r="T429" s="4">
        <f t="shared" si="113"/>
        <v>0.64110450562725319</v>
      </c>
      <c r="U429" s="4">
        <f t="shared" si="114"/>
        <v>0.65599999999999992</v>
      </c>
      <c r="V429" s="4">
        <f t="shared" si="115"/>
        <v>-7.6634057033744915E-2</v>
      </c>
      <c r="W429" s="4" t="s">
        <v>5110</v>
      </c>
      <c r="X429" s="2" cm="1">
        <f t="array" ref="X429">SUM(_xlfn._xlws.FILTER($F$2:$F$2454,_xlfn.MAP($W$2:$W$2454,_xlfn.LAMBDA(_xlpm.x,_xlpm.x=$W429))))</f>
        <v>1594</v>
      </c>
      <c r="Y429" s="11">
        <f t="shared" si="116"/>
        <v>2.5721455457967377E-2</v>
      </c>
      <c r="Z429" s="4" t="s">
        <v>5102</v>
      </c>
      <c r="AA429" s="2" cm="1">
        <f t="array" ref="AA429">SUM(_xlfn._xlws.FILTER($F$2:$F$2454,_xlfn.MAP($Z$2:$Z$2454,_xlfn.LAMBDA(_xlpm.x,_xlpm.x=$Z429))))</f>
        <v>1794</v>
      </c>
      <c r="AB429" s="11">
        <f t="shared" si="117"/>
        <v>2.2853957636566332E-2</v>
      </c>
      <c r="AC429" s="11">
        <f t="shared" si="118"/>
        <v>5.1334121647979701E-2</v>
      </c>
      <c r="AG429" s="2"/>
      <c r="AL429" s="2"/>
      <c r="AM429" s="2"/>
    </row>
    <row r="430" spans="1:39">
      <c r="A430" s="1" t="str">
        <f t="shared" si="102"/>
        <v>~si~ : [sə]</v>
      </c>
      <c r="B430" s="1">
        <f>_xlfn.LET(_xlpm.d,$G430,_xlpm.k,_xlfn.CONCAT(LEFT(TRIM(B$1),1),"*"),COUNTIF(_xlpm.d,_xlpm.k))</f>
        <v>0</v>
      </c>
      <c r="C430" s="1">
        <f>_xlfn.LET(_xlpm.d,$G430,_xlpm.k,_xlfn.CONCAT(LEFT(TRIM(C$1),1),"*"),COUNTIF(_xlpm.d,_xlpm.k))</f>
        <v>0</v>
      </c>
      <c r="D430" s="1">
        <f>_xlfn.LET(_xlpm.d,$G430,_xlpm.k,_xlfn.CONCAT(LEFT(TRIM(D$1),1),"*"),COUNTIF(_xlpm.d,_xlpm.k))</f>
        <v>0</v>
      </c>
      <c r="E430" s="1">
        <f t="shared" si="103"/>
        <v>0.30102999566398114</v>
      </c>
      <c r="F430" s="7">
        <v>1</v>
      </c>
      <c r="G430" s="9" t="s">
        <v>1871</v>
      </c>
      <c r="H430" s="4" cm="1">
        <f t="array" ref="H430">F430/freq.sum.r6e</f>
        <v>7.9214195183776928E-5</v>
      </c>
      <c r="I430" s="4" t="str">
        <f t="shared" si="104"/>
        <v>sə</v>
      </c>
      <c r="J430" s="4" t="str">
        <f t="shared" si="105"/>
        <v>si</v>
      </c>
      <c r="K430" s="10">
        <f t="shared" si="106"/>
        <v>2</v>
      </c>
      <c r="L430" s="1">
        <f t="shared" si="107"/>
        <v>2</v>
      </c>
      <c r="M430" s="10">
        <f t="shared" si="108"/>
        <v>2</v>
      </c>
      <c r="N430" s="1" t="str">
        <f t="shared" si="109"/>
        <v>~si~</v>
      </c>
      <c r="O430" s="1" t="str">
        <f t="shared" si="110"/>
        <v>[sə]</v>
      </c>
      <c r="P430" s="3" cm="1">
        <f t="array" ref="P430">SUM(_xlfn._xlws.FILTER($H$2:$H$2454,_xlfn.MAP($N$2:$N$2454,_xlfn.LAMBDA(_xlpm.x,_xlpm.x=$N430))))</f>
        <v>7.1292775665399242E-3</v>
      </c>
      <c r="Q430" s="4">
        <f t="shared" si="111"/>
        <v>1.111111111111111E-2</v>
      </c>
      <c r="R430" s="6" cm="1">
        <f t="array" ref="R430">SUM(_xlfn._xlws.FILTER($H$2:$H$2454,_xlfn.MAP($O$2:$O$2454,_xlfn.LAMBDA(_xlpm.x,_xlpm.x=$O430))))</f>
        <v>6.0202788339670486E-3</v>
      </c>
      <c r="S430" s="4">
        <f t="shared" si="112"/>
        <v>1.3157894736842101E-2</v>
      </c>
      <c r="T430" s="4">
        <f t="shared" si="113"/>
        <v>2.1835917660110011E-3</v>
      </c>
      <c r="U430" s="4">
        <f t="shared" si="114"/>
        <v>1.2048192771084336E-2</v>
      </c>
      <c r="V430" s="4">
        <f t="shared" si="115"/>
        <v>-7.3428917158533405E-2</v>
      </c>
      <c r="W430" s="4" t="s">
        <v>5110</v>
      </c>
      <c r="X430" s="2" cm="1">
        <f t="array" ref="X430">SUM(_xlfn._xlws.FILTER($F$2:$F$2454,_xlfn.MAP($W$2:$W$2454,_xlfn.LAMBDA(_xlpm.x,_xlpm.x=$W430))))</f>
        <v>1594</v>
      </c>
      <c r="Y430" s="11">
        <f t="shared" si="116"/>
        <v>6.2735257214554575E-4</v>
      </c>
      <c r="Z430" s="4" t="s">
        <v>5101</v>
      </c>
      <c r="AA430" s="2" cm="1">
        <f t="array" ref="AA430">SUM(_xlfn._xlws.FILTER($F$2:$F$2454,_xlfn.MAP($Z$2:$Z$2454,_xlfn.LAMBDA(_xlpm.x,_xlpm.x=$Z430))))</f>
        <v>2255</v>
      </c>
      <c r="AB430" s="11">
        <f t="shared" si="117"/>
        <v>4.434589800443459E-4</v>
      </c>
      <c r="AC430" s="11">
        <f t="shared" si="118"/>
        <v>0.1506582291538858</v>
      </c>
      <c r="AG430" s="2"/>
      <c r="AL430" s="2"/>
      <c r="AM430" s="2"/>
    </row>
    <row r="431" spans="1:39">
      <c r="A431" s="1" t="str">
        <f t="shared" si="102"/>
        <v>~ju~ : [dʒu]</v>
      </c>
      <c r="B431" s="1">
        <f>_xlfn.LET(_xlpm.d,$G431,_xlpm.k,_xlfn.CONCAT(LEFT(TRIM(B$1),1),"*"),COUNTIF(_xlpm.d,_xlpm.k))</f>
        <v>0</v>
      </c>
      <c r="C431" s="1">
        <f>_xlfn.LET(_xlpm.d,$G431,_xlpm.k,_xlfn.CONCAT(LEFT(TRIM(C$1),1),"*"),COUNTIF(_xlpm.d,_xlpm.k))</f>
        <v>0</v>
      </c>
      <c r="D431" s="1">
        <f>_xlfn.LET(_xlpm.d,$G431,_xlpm.k,_xlfn.CONCAT(LEFT(TRIM(D$1),1),"*"),COUNTIF(_xlpm.d,_xlpm.k))</f>
        <v>0</v>
      </c>
      <c r="E431" s="1">
        <f t="shared" si="103"/>
        <v>0.69897000433601875</v>
      </c>
      <c r="F431" s="7">
        <v>4</v>
      </c>
      <c r="G431" s="9" t="s">
        <v>1218</v>
      </c>
      <c r="H431" s="4" cm="1">
        <f t="array" ref="H431">F431/freq.sum.r6e</f>
        <v>3.1685678073510771E-4</v>
      </c>
      <c r="I431" s="4" t="str">
        <f t="shared" si="104"/>
        <v>dʒu</v>
      </c>
      <c r="J431" s="4" t="str">
        <f t="shared" si="105"/>
        <v>ju</v>
      </c>
      <c r="K431" s="10">
        <f t="shared" si="106"/>
        <v>3</v>
      </c>
      <c r="L431" s="1">
        <f t="shared" si="107"/>
        <v>2</v>
      </c>
      <c r="M431" s="10">
        <f t="shared" si="108"/>
        <v>3</v>
      </c>
      <c r="N431" s="1" t="str">
        <f t="shared" si="109"/>
        <v>~ju~</v>
      </c>
      <c r="O431" s="1" t="str">
        <f t="shared" si="110"/>
        <v>[dʒu]</v>
      </c>
      <c r="P431" s="3" cm="1">
        <f t="array" ref="P431">SUM(_xlfn._xlws.FILTER($H$2:$H$2454,_xlfn.MAP($N$2:$N$2454,_xlfn.LAMBDA(_xlpm.x,_xlpm.x=$N431))))</f>
        <v>1.0297845373891E-3</v>
      </c>
      <c r="Q431" s="4">
        <f t="shared" si="111"/>
        <v>0.30769230769230771</v>
      </c>
      <c r="R431" s="6" cm="1">
        <f t="array" ref="R431">SUM(_xlfn._xlws.FILTER($H$2:$H$2454,_xlfn.MAP($O$2:$O$2454,_xlfn.LAMBDA(_xlpm.x,_xlpm.x=$O431))))</f>
        <v>8.7135614702154608E-4</v>
      </c>
      <c r="S431" s="4">
        <f t="shared" si="112"/>
        <v>0.3636363636363637</v>
      </c>
      <c r="T431" s="4">
        <f t="shared" si="113"/>
        <v>0.16285302232049809</v>
      </c>
      <c r="U431" s="4">
        <f t="shared" si="114"/>
        <v>0.33333333333333337</v>
      </c>
      <c r="V431" s="4">
        <f t="shared" si="115"/>
        <v>-7.2550667148611789E-2</v>
      </c>
      <c r="W431" s="4" t="s">
        <v>5111</v>
      </c>
      <c r="X431" s="2" cm="1">
        <f t="array" ref="X431">SUM(_xlfn._xlws.FILTER($F$2:$F$2454,_xlfn.MAP($W$2:$W$2454,_xlfn.LAMBDA(_xlpm.x,_xlpm.x=$W431))))</f>
        <v>566</v>
      </c>
      <c r="Y431" s="11">
        <f t="shared" si="116"/>
        <v>7.0671378091872791E-3</v>
      </c>
      <c r="Z431" s="4" t="s">
        <v>5111</v>
      </c>
      <c r="AA431" s="2" cm="1">
        <f t="array" ref="AA431">SUM(_xlfn._xlws.FILTER($F$2:$F$2454,_xlfn.MAP($Z$2:$Z$2454,_xlfn.LAMBDA(_xlpm.x,_xlpm.x=$Z431))))</f>
        <v>254</v>
      </c>
      <c r="AB431" s="11">
        <f t="shared" si="117"/>
        <v>1.5748031496062992E-2</v>
      </c>
      <c r="AC431" s="11">
        <f t="shared" si="118"/>
        <v>-0.34798271456833335</v>
      </c>
      <c r="AG431" s="2"/>
      <c r="AL431" s="2"/>
      <c r="AM431" s="2"/>
    </row>
    <row r="432" spans="1:39">
      <c r="A432" s="1" t="str">
        <f t="shared" si="102"/>
        <v>~fi~ : [fɪ]</v>
      </c>
      <c r="B432" s="1">
        <f>_xlfn.LET(_xlpm.d,$G432,_xlpm.k,_xlfn.CONCAT(LEFT(TRIM(B$1),1),"*"),COUNTIF(_xlpm.d,_xlpm.k))</f>
        <v>0</v>
      </c>
      <c r="C432" s="1">
        <f>_xlfn.LET(_xlpm.d,$G432,_xlpm.k,_xlfn.CONCAT(LEFT(TRIM(C$1),1),"*"),COUNTIF(_xlpm.d,_xlpm.k))</f>
        <v>0</v>
      </c>
      <c r="D432" s="1">
        <f>_xlfn.LET(_xlpm.d,$G432,_xlpm.k,_xlfn.CONCAT(LEFT(TRIM(D$1),1),"*"),COUNTIF(_xlpm.d,_xlpm.k))</f>
        <v>0</v>
      </c>
      <c r="E432" s="1">
        <f t="shared" si="103"/>
        <v>1.3222192947339191</v>
      </c>
      <c r="F432" s="7">
        <v>20</v>
      </c>
      <c r="G432" s="9" t="s">
        <v>454</v>
      </c>
      <c r="H432" s="4" cm="1">
        <f t="array" ref="H432">F432/freq.sum.r6e</f>
        <v>1.5842839036755386E-3</v>
      </c>
      <c r="I432" s="4" t="str">
        <f t="shared" si="104"/>
        <v>fɪ</v>
      </c>
      <c r="J432" s="4" t="str">
        <f t="shared" si="105"/>
        <v>fi</v>
      </c>
      <c r="K432" s="10">
        <f t="shared" si="106"/>
        <v>2</v>
      </c>
      <c r="L432" s="1">
        <f t="shared" si="107"/>
        <v>2</v>
      </c>
      <c r="M432" s="10">
        <f t="shared" si="108"/>
        <v>2</v>
      </c>
      <c r="N432" s="1" t="str">
        <f t="shared" si="109"/>
        <v>~fi~</v>
      </c>
      <c r="O432" s="1" t="str">
        <f t="shared" si="110"/>
        <v>[fɪ]</v>
      </c>
      <c r="P432" s="3" cm="1">
        <f t="array" ref="P432">SUM(_xlfn._xlws.FILTER($H$2:$H$2454,_xlfn.MAP($N$2:$N$2454,_xlfn.LAMBDA(_xlpm.x,_xlpm.x=$N432))))</f>
        <v>3.2477820025348541E-3</v>
      </c>
      <c r="Q432" s="4">
        <f t="shared" si="111"/>
        <v>0.48780487804878048</v>
      </c>
      <c r="R432" s="6" cm="1">
        <f t="array" ref="R432">SUM(_xlfn._xlws.FILTER($H$2:$H$2454,_xlfn.MAP($O$2:$O$2454,_xlfn.LAMBDA(_xlpm.x,_xlpm.x=$O432))))</f>
        <v>2.7724968314321924E-3</v>
      </c>
      <c r="S432" s="4">
        <f t="shared" si="112"/>
        <v>0.57142857142857151</v>
      </c>
      <c r="T432" s="4">
        <f t="shared" si="113"/>
        <v>0.41897649322166736</v>
      </c>
      <c r="U432" s="4">
        <f t="shared" si="114"/>
        <v>0.52631578947368418</v>
      </c>
      <c r="V432" s="4">
        <f t="shared" si="115"/>
        <v>-6.8715812369459922E-2</v>
      </c>
      <c r="W432" s="4" t="s">
        <v>5110</v>
      </c>
      <c r="X432" s="2" cm="1">
        <f t="array" ref="X432">SUM(_xlfn._xlws.FILTER($F$2:$F$2454,_xlfn.MAP($W$2:$W$2454,_xlfn.LAMBDA(_xlpm.x,_xlpm.x=$W432))))</f>
        <v>1594</v>
      </c>
      <c r="Y432" s="11">
        <f t="shared" si="116"/>
        <v>1.2547051442910916E-2</v>
      </c>
      <c r="Z432" s="4" t="s">
        <v>5102</v>
      </c>
      <c r="AA432" s="2" cm="1">
        <f t="array" ref="AA432">SUM(_xlfn._xlws.FILTER($F$2:$F$2454,_xlfn.MAP($Z$2:$Z$2454,_xlfn.LAMBDA(_xlpm.x,_xlpm.x=$Z432))))</f>
        <v>1794</v>
      </c>
      <c r="AB432" s="11">
        <f t="shared" si="117"/>
        <v>1.1148272017837236E-2</v>
      </c>
      <c r="AC432" s="11">
        <f t="shared" si="118"/>
        <v>5.1334121647979701E-2</v>
      </c>
      <c r="AG432" s="2"/>
      <c r="AL432" s="2"/>
      <c r="AM432" s="2"/>
    </row>
    <row r="433" spans="1:39">
      <c r="A433" s="1" t="str">
        <f t="shared" si="102"/>
        <v>~xa~ : [ɡzæ]</v>
      </c>
      <c r="B433" s="1">
        <f>_xlfn.LET(_xlpm.d,$G433,_xlpm.k,_xlfn.CONCAT(LEFT(TRIM(B$1),1),"*"),COUNTIF(_xlpm.d,_xlpm.k))</f>
        <v>0</v>
      </c>
      <c r="C433" s="1">
        <f>_xlfn.LET(_xlpm.d,$G433,_xlpm.k,_xlfn.CONCAT(LEFT(TRIM(C$1),1),"*"),COUNTIF(_xlpm.d,_xlpm.k))</f>
        <v>0</v>
      </c>
      <c r="D433" s="1">
        <f>_xlfn.LET(_xlpm.d,$G433,_xlpm.k,_xlfn.CONCAT(LEFT(TRIM(D$1),1),"*"),COUNTIF(_xlpm.d,_xlpm.k))</f>
        <v>0</v>
      </c>
      <c r="E433" s="1">
        <f t="shared" si="103"/>
        <v>0.8450980400142567</v>
      </c>
      <c r="F433" s="7">
        <v>6</v>
      </c>
      <c r="G433" s="9" t="s">
        <v>431</v>
      </c>
      <c r="H433" s="4" cm="1">
        <f t="array" ref="H433">F433/freq.sum.r6e</f>
        <v>4.7528517110266159E-4</v>
      </c>
      <c r="I433" s="1" t="str">
        <f t="shared" si="104"/>
        <v>ɡzæ</v>
      </c>
      <c r="J433" s="1" t="str">
        <f t="shared" si="105"/>
        <v>xa</v>
      </c>
      <c r="K433" s="10">
        <f t="shared" si="106"/>
        <v>3</v>
      </c>
      <c r="L433" s="1">
        <f t="shared" si="107"/>
        <v>2</v>
      </c>
      <c r="M433" s="10">
        <f t="shared" si="108"/>
        <v>3</v>
      </c>
      <c r="N433" s="1" t="str">
        <f t="shared" si="109"/>
        <v>~xa~</v>
      </c>
      <c r="O433" s="1" t="str">
        <f t="shared" si="110"/>
        <v>[ɡzæ]</v>
      </c>
      <c r="P433" s="3" cm="1">
        <f t="array" ref="P433">SUM(_xlfn._xlws.FILTER($H$2:$H$2454,_xlfn.MAP($N$2:$N$2454,_xlfn.LAMBDA(_xlpm.x,_xlpm.x=$N433))))</f>
        <v>5.5449936628643854E-4</v>
      </c>
      <c r="Q433" s="4">
        <f t="shared" si="111"/>
        <v>0.8571428571428571</v>
      </c>
      <c r="R433" s="6" cm="1">
        <f t="array" ref="R433">SUM(_xlfn._xlws.FILTER($H$2:$H$2454,_xlfn.MAP($O$2:$O$2454,_xlfn.LAMBDA(_xlpm.x,_xlpm.x=$O433))))</f>
        <v>4.7528517110266159E-4</v>
      </c>
      <c r="S433" s="4">
        <f t="shared" si="112"/>
        <v>1</v>
      </c>
      <c r="T433" s="4">
        <f t="shared" si="113"/>
        <v>0.54525985910134711</v>
      </c>
      <c r="U433" s="4">
        <f t="shared" si="114"/>
        <v>0.92307692307692302</v>
      </c>
      <c r="V433" s="4">
        <f t="shared" si="115"/>
        <v>-6.6946789630613221E-2</v>
      </c>
      <c r="W433" s="4" t="s">
        <v>5120</v>
      </c>
      <c r="X433" s="2" cm="1">
        <f t="array" ref="X433">SUM(_xlfn._xlws.FILTER($F$2:$F$2454,_xlfn.MAP($W$2:$W$2454,_xlfn.LAMBDA(_xlpm.x,_xlpm.x=$W433))))</f>
        <v>1666</v>
      </c>
      <c r="Y433" s="11">
        <f t="shared" si="116"/>
        <v>3.6014405762304922E-3</v>
      </c>
      <c r="Z433" s="4" t="s">
        <v>5103</v>
      </c>
      <c r="AA433" s="2" cm="1">
        <f t="array" ref="AA433">SUM(_xlfn._xlws.FILTER($F$2:$F$2454,_xlfn.MAP($Z$2:$Z$2454,_xlfn.LAMBDA(_xlpm.x,_xlpm.x=$Z433))))</f>
        <v>514</v>
      </c>
      <c r="AB433" s="11">
        <f t="shared" si="117"/>
        <v>1.1673151750972763E-2</v>
      </c>
      <c r="AC433" s="11">
        <f t="shared" si="118"/>
        <v>-0.51071187807549301</v>
      </c>
      <c r="AG433" s="2"/>
      <c r="AL433" s="2"/>
      <c r="AM433" s="2"/>
    </row>
    <row r="434" spans="1:39">
      <c r="A434" s="1" t="str">
        <f t="shared" si="102"/>
        <v>~bu~ : [bə]</v>
      </c>
      <c r="B434" s="1">
        <f>_xlfn.LET(_xlpm.d,$G434,_xlpm.k,_xlfn.CONCAT(LEFT(TRIM(B$1),1),"*"),COUNTIF(_xlpm.d,_xlpm.k))</f>
        <v>0</v>
      </c>
      <c r="C434" s="1">
        <f>_xlfn.LET(_xlpm.d,$G434,_xlpm.k,_xlfn.CONCAT(LEFT(TRIM(C$1),1),"*"),COUNTIF(_xlpm.d,_xlpm.k))</f>
        <v>0</v>
      </c>
      <c r="D434" s="1">
        <f>_xlfn.LET(_xlpm.d,$G434,_xlpm.k,_xlfn.CONCAT(LEFT(TRIM(D$1),1),"*"),COUNTIF(_xlpm.d,_xlpm.k))</f>
        <v>0</v>
      </c>
      <c r="E434" s="1">
        <f t="shared" si="103"/>
        <v>0.47712125471966244</v>
      </c>
      <c r="F434" s="7">
        <v>2</v>
      </c>
      <c r="G434" s="9" t="s">
        <v>1935</v>
      </c>
      <c r="H434" s="4" cm="1">
        <f t="array" ref="H434">F434/freq.sum.r6e</f>
        <v>1.5842839036755386E-4</v>
      </c>
      <c r="I434" s="4" t="str">
        <f t="shared" si="104"/>
        <v>bə</v>
      </c>
      <c r="J434" s="4" t="str">
        <f t="shared" si="105"/>
        <v>bu</v>
      </c>
      <c r="K434" s="10">
        <f t="shared" si="106"/>
        <v>2</v>
      </c>
      <c r="L434" s="1">
        <f t="shared" si="107"/>
        <v>2</v>
      </c>
      <c r="M434" s="10">
        <f t="shared" si="108"/>
        <v>2</v>
      </c>
      <c r="N434" s="1" t="str">
        <f t="shared" si="109"/>
        <v>~bu~</v>
      </c>
      <c r="O434" s="1" t="str">
        <f t="shared" si="110"/>
        <v>[bə]</v>
      </c>
      <c r="P434" s="3" cm="1">
        <f t="array" ref="P434">SUM(_xlfn._xlws.FILTER($H$2:$H$2454,_xlfn.MAP($N$2:$N$2454,_xlfn.LAMBDA(_xlpm.x,_xlpm.x=$N434))))</f>
        <v>2.297211660329531E-3</v>
      </c>
      <c r="Q434" s="4">
        <f t="shared" si="111"/>
        <v>6.8965517241379309E-2</v>
      </c>
      <c r="R434" s="6" cm="1">
        <f t="array" ref="R434">SUM(_xlfn._xlws.FILTER($H$2:$H$2454,_xlfn.MAP($O$2:$O$2454,_xlfn.LAMBDA(_xlpm.x,_xlpm.x=$O434))))</f>
        <v>1.9803548795944235E-3</v>
      </c>
      <c r="S434" s="4">
        <f t="shared" si="112"/>
        <v>7.9999999999999988E-2</v>
      </c>
      <c r="T434" s="4">
        <f t="shared" si="113"/>
        <v>2.1278193961400481E-2</v>
      </c>
      <c r="U434" s="4">
        <f t="shared" si="114"/>
        <v>7.407407407407407E-2</v>
      </c>
      <c r="V434" s="4">
        <f t="shared" si="115"/>
        <v>-6.4457989226918394E-2</v>
      </c>
      <c r="W434" s="4" t="s">
        <v>5111</v>
      </c>
      <c r="X434" s="2" cm="1">
        <f t="array" ref="X434">SUM(_xlfn._xlws.FILTER($F$2:$F$2454,_xlfn.MAP($W$2:$W$2454,_xlfn.LAMBDA(_xlpm.x,_xlpm.x=$W434))))</f>
        <v>566</v>
      </c>
      <c r="Y434" s="11">
        <f t="shared" si="116"/>
        <v>3.5335689045936395E-3</v>
      </c>
      <c r="Z434" s="4" t="s">
        <v>5101</v>
      </c>
      <c r="AA434" s="2" cm="1">
        <f t="array" ref="AA434">SUM(_xlfn._xlws.FILTER($F$2:$F$2454,_xlfn.MAP($Z$2:$Z$2454,_xlfn.LAMBDA(_xlpm.x,_xlpm.x=$Z434))))</f>
        <v>2255</v>
      </c>
      <c r="AB434" s="11">
        <f t="shared" si="117"/>
        <v>8.869179600886918E-4</v>
      </c>
      <c r="AC434" s="11">
        <f t="shared" si="118"/>
        <v>0.60033011502570788</v>
      </c>
      <c r="AG434" s="2"/>
      <c r="AL434" s="2"/>
      <c r="AM434" s="2"/>
    </row>
    <row r="435" spans="1:39">
      <c r="A435" s="1" t="str">
        <f t="shared" si="102"/>
        <v>~wi~ : [wɪ]</v>
      </c>
      <c r="B435" s="1">
        <f>_xlfn.LET(_xlpm.d,$G435,_xlpm.k,_xlfn.CONCAT(LEFT(TRIM(B$1),1),"*"),COUNTIF(_xlpm.d,_xlpm.k))</f>
        <v>0</v>
      </c>
      <c r="C435" s="1">
        <f>_xlfn.LET(_xlpm.d,$G435,_xlpm.k,_xlfn.CONCAT(LEFT(TRIM(C$1),1),"*"),COUNTIF(_xlpm.d,_xlpm.k))</f>
        <v>0</v>
      </c>
      <c r="D435" s="1">
        <f>_xlfn.LET(_xlpm.d,$G435,_xlpm.k,_xlfn.CONCAT(LEFT(TRIM(D$1),1),"*"),COUNTIF(_xlpm.d,_xlpm.k))</f>
        <v>0</v>
      </c>
      <c r="E435" s="1">
        <f t="shared" si="103"/>
        <v>1.2552725051033058</v>
      </c>
      <c r="F435" s="7">
        <v>17</v>
      </c>
      <c r="G435" s="9" t="s">
        <v>466</v>
      </c>
      <c r="H435" s="4" cm="1">
        <f t="array" ref="H435">F435/freq.sum.r6e</f>
        <v>1.3466413181242079E-3</v>
      </c>
      <c r="I435" s="4" t="str">
        <f t="shared" si="104"/>
        <v>wɪ</v>
      </c>
      <c r="J435" s="4" t="str">
        <f t="shared" si="105"/>
        <v>wi</v>
      </c>
      <c r="K435" s="10">
        <f t="shared" si="106"/>
        <v>2</v>
      </c>
      <c r="L435" s="1">
        <f t="shared" si="107"/>
        <v>2</v>
      </c>
      <c r="M435" s="10">
        <f t="shared" si="108"/>
        <v>2</v>
      </c>
      <c r="N435" s="1" t="str">
        <f t="shared" si="109"/>
        <v>~wi~</v>
      </c>
      <c r="O435" s="1" t="str">
        <f t="shared" si="110"/>
        <v>[wɪ]</v>
      </c>
      <c r="P435" s="3" cm="1">
        <f t="array" ref="P435">SUM(_xlfn._xlws.FILTER($H$2:$H$2454,_xlfn.MAP($N$2:$N$2454,_xlfn.LAMBDA(_xlpm.x,_xlpm.x=$N435))))</f>
        <v>2.5348542458808617E-3</v>
      </c>
      <c r="Q435" s="4">
        <f t="shared" si="111"/>
        <v>0.53125000000000011</v>
      </c>
      <c r="R435" s="6" cm="1">
        <f t="array" ref="R435">SUM(_xlfn._xlws.FILTER($H$2:$H$2454,_xlfn.MAP($O$2:$O$2454,_xlfn.LAMBDA(_xlpm.x,_xlpm.x=$O435))))</f>
        <v>2.2179974651457541E-3</v>
      </c>
      <c r="S435" s="4">
        <f t="shared" si="112"/>
        <v>0.60714285714285721</v>
      </c>
      <c r="T435" s="4">
        <f t="shared" si="113"/>
        <v>0.42825796700414481</v>
      </c>
      <c r="U435" s="4">
        <f t="shared" si="114"/>
        <v>0.56666666666666676</v>
      </c>
      <c r="V435" s="4">
        <f t="shared" si="115"/>
        <v>-5.7991946977686698E-2</v>
      </c>
      <c r="W435" s="4" t="s">
        <v>5110</v>
      </c>
      <c r="X435" s="2" cm="1">
        <f t="array" ref="X435">SUM(_xlfn._xlws.FILTER($F$2:$F$2454,_xlfn.MAP($W$2:$W$2454,_xlfn.LAMBDA(_xlpm.x,_xlpm.x=$W435))))</f>
        <v>1594</v>
      </c>
      <c r="Y435" s="11">
        <f t="shared" si="116"/>
        <v>1.0664993726474279E-2</v>
      </c>
      <c r="Z435" s="4" t="s">
        <v>5102</v>
      </c>
      <c r="AA435" s="2" cm="1">
        <f t="array" ref="AA435">SUM(_xlfn._xlws.FILTER($F$2:$F$2454,_xlfn.MAP($Z$2:$Z$2454,_xlfn.LAMBDA(_xlpm.x,_xlpm.x=$Z435))))</f>
        <v>1794</v>
      </c>
      <c r="AB435" s="11">
        <f t="shared" si="117"/>
        <v>9.47603121516165E-3</v>
      </c>
      <c r="AC435" s="11">
        <f t="shared" si="118"/>
        <v>5.1334121647979784E-2</v>
      </c>
      <c r="AG435" s="2"/>
      <c r="AL435" s="2"/>
      <c r="AM435" s="2"/>
    </row>
    <row r="436" spans="1:39">
      <c r="A436" s="1" t="str">
        <f t="shared" si="102"/>
        <v>~ly~ : [li]</v>
      </c>
      <c r="B436" s="1">
        <f>_xlfn.LET(_xlpm.d,$G436,_xlpm.k,_xlfn.CONCAT(LEFT(TRIM(B$1),1),"*"),COUNTIF(_xlpm.d,_xlpm.k))</f>
        <v>0</v>
      </c>
      <c r="C436" s="1">
        <f>_xlfn.LET(_xlpm.d,$G436,_xlpm.k,_xlfn.CONCAT(LEFT(TRIM(C$1),1),"*"),COUNTIF(_xlpm.d,_xlpm.k))</f>
        <v>0</v>
      </c>
      <c r="D436" s="1">
        <f>_xlfn.LET(_xlpm.d,$G436,_xlpm.k,_xlfn.CONCAT(LEFT(TRIM(D$1),1),"*"),COUNTIF(_xlpm.d,_xlpm.k))</f>
        <v>0</v>
      </c>
      <c r="E436" s="1">
        <f t="shared" si="103"/>
        <v>0.30102999566398114</v>
      </c>
      <c r="F436" s="7">
        <v>1</v>
      </c>
      <c r="G436" s="9" t="s">
        <v>2064</v>
      </c>
      <c r="H436" s="4" cm="1">
        <f t="array" ref="H436">F436/freq.sum.r6e</f>
        <v>7.9214195183776928E-5</v>
      </c>
      <c r="I436" s="4" t="str">
        <f t="shared" si="104"/>
        <v>li</v>
      </c>
      <c r="J436" s="4" t="str">
        <f t="shared" si="105"/>
        <v>ly</v>
      </c>
      <c r="K436" s="10">
        <f t="shared" si="106"/>
        <v>2</v>
      </c>
      <c r="L436" s="1">
        <f t="shared" si="107"/>
        <v>2</v>
      </c>
      <c r="M436" s="10">
        <f t="shared" si="108"/>
        <v>2</v>
      </c>
      <c r="N436" s="1" t="str">
        <f t="shared" si="109"/>
        <v>~ly~</v>
      </c>
      <c r="O436" s="1" t="str">
        <f t="shared" si="110"/>
        <v>[li]</v>
      </c>
      <c r="P436" s="3" cm="1">
        <f t="array" ref="P436">SUM(_xlfn._xlws.FILTER($H$2:$H$2454,_xlfn.MAP($N$2:$N$2454,_xlfn.LAMBDA(_xlpm.x,_xlpm.x=$N436))))</f>
        <v>1.9011406844106464E-3</v>
      </c>
      <c r="Q436" s="4">
        <f t="shared" si="111"/>
        <v>4.1666666666666664E-2</v>
      </c>
      <c r="R436" s="6" cm="1">
        <f t="array" ref="R436">SUM(_xlfn._xlws.FILTER($H$2:$H$2454,_xlfn.MAP($O$2:$O$2454,_xlfn.LAMBDA(_xlpm.x,_xlpm.x=$O436))))</f>
        <v>1.6634980988593155E-3</v>
      </c>
      <c r="S436" s="4">
        <f t="shared" si="112"/>
        <v>4.7619047619047616E-2</v>
      </c>
      <c r="T436" s="4">
        <f t="shared" si="113"/>
        <v>8.0550274035072495E-3</v>
      </c>
      <c r="U436" s="4">
        <f t="shared" si="114"/>
        <v>4.4444444444444446E-2</v>
      </c>
      <c r="V436" s="4">
        <f t="shared" si="115"/>
        <v>-5.7991946977686754E-2</v>
      </c>
      <c r="W436" s="4" t="s">
        <v>5123</v>
      </c>
      <c r="X436" s="2" cm="1">
        <f t="array" ref="X436">SUM(_xlfn._xlws.FILTER($F$2:$F$2454,_xlfn.MAP($W$2:$W$2454,_xlfn.LAMBDA(_xlpm.x,_xlpm.x=$W436))))</f>
        <v>340</v>
      </c>
      <c r="Y436" s="11">
        <f t="shared" si="116"/>
        <v>2.9411764705882353E-3</v>
      </c>
      <c r="Z436" s="4" t="s">
        <v>5110</v>
      </c>
      <c r="AA436" s="2" cm="1">
        <f t="array" ref="AA436">SUM(_xlfn._xlws.FILTER($F$2:$F$2454,_xlfn.MAP($Z$2:$Z$2454,_xlfn.LAMBDA(_xlpm.x,_xlpm.x=$Z436))))</f>
        <v>354</v>
      </c>
      <c r="AB436" s="11">
        <f t="shared" si="117"/>
        <v>2.8248587570621469E-3</v>
      </c>
      <c r="AC436" s="11">
        <f t="shared" si="118"/>
        <v>1.7524344983532732E-2</v>
      </c>
      <c r="AG436" s="2"/>
      <c r="AL436" s="2"/>
      <c r="AM436" s="2"/>
    </row>
    <row r="437" spans="1:39">
      <c r="A437" s="1" t="str">
        <f t="shared" si="102"/>
        <v>~gu~ : [ɡɜ]</v>
      </c>
      <c r="B437" s="1">
        <f>_xlfn.LET(_xlpm.d,$G437,_xlpm.k,_xlfn.CONCAT(LEFT(TRIM(B$1),1),"*"),COUNTIF(_xlpm.d,_xlpm.k))</f>
        <v>0</v>
      </c>
      <c r="C437" s="1">
        <f>_xlfn.LET(_xlpm.d,$G437,_xlpm.k,_xlfn.CONCAT(LEFT(TRIM(C$1),1),"*"),COUNTIF(_xlpm.d,_xlpm.k))</f>
        <v>0</v>
      </c>
      <c r="D437" s="1">
        <f>_xlfn.LET(_xlpm.d,$G437,_xlpm.k,_xlfn.CONCAT(LEFT(TRIM(D$1),1),"*"),COUNTIF(_xlpm.d,_xlpm.k))</f>
        <v>0</v>
      </c>
      <c r="E437" s="1">
        <f t="shared" si="103"/>
        <v>0.30102999566398114</v>
      </c>
      <c r="F437" s="7">
        <v>1</v>
      </c>
      <c r="G437" s="9" t="s">
        <v>2402</v>
      </c>
      <c r="H437" s="4" cm="1">
        <f t="array" ref="H437">F437/freq.sum.r6e</f>
        <v>7.9214195183776928E-5</v>
      </c>
      <c r="I437" s="4" t="str">
        <f t="shared" si="104"/>
        <v>ɡɜ</v>
      </c>
      <c r="J437" s="4" t="str">
        <f t="shared" si="105"/>
        <v>gu</v>
      </c>
      <c r="K437" s="10">
        <f t="shared" si="106"/>
        <v>2</v>
      </c>
      <c r="L437" s="1">
        <f t="shared" si="107"/>
        <v>2</v>
      </c>
      <c r="M437" s="10">
        <f t="shared" si="108"/>
        <v>2</v>
      </c>
      <c r="N437" s="1" t="str">
        <f t="shared" si="109"/>
        <v>~gu~</v>
      </c>
      <c r="O437" s="1" t="str">
        <f t="shared" si="110"/>
        <v>[ɡɜ]</v>
      </c>
      <c r="P437" s="3" cm="1">
        <f t="array" ref="P437">SUM(_xlfn._xlws.FILTER($H$2:$H$2454,_xlfn.MAP($N$2:$N$2454,_xlfn.LAMBDA(_xlpm.x,_xlpm.x=$N437))))</f>
        <v>6.3371356147021531E-4</v>
      </c>
      <c r="Q437" s="4">
        <f t="shared" si="111"/>
        <v>0.12500000000000003</v>
      </c>
      <c r="R437" s="6" cm="1">
        <f t="array" ref="R437">SUM(_xlfn._xlws.FILTER($H$2:$H$2454,_xlfn.MAP($O$2:$O$2454,_xlfn.LAMBDA(_xlpm.x,_xlpm.x=$O437))))</f>
        <v>5.5449936628643854E-4</v>
      </c>
      <c r="S437" s="4">
        <f t="shared" si="112"/>
        <v>0.14285714285714285</v>
      </c>
      <c r="T437" s="4">
        <f t="shared" si="113"/>
        <v>2.4165082210521743E-2</v>
      </c>
      <c r="U437" s="4">
        <f t="shared" si="114"/>
        <v>0.13333333333333333</v>
      </c>
      <c r="V437" s="4">
        <f t="shared" si="115"/>
        <v>-5.7991946977686643E-2</v>
      </c>
      <c r="W437" s="4" t="s">
        <v>5111</v>
      </c>
      <c r="X437" s="2" cm="1">
        <f t="array" ref="X437">SUM(_xlfn._xlws.FILTER($F$2:$F$2454,_xlfn.MAP($W$2:$W$2454,_xlfn.LAMBDA(_xlpm.x,_xlpm.x=$W437))))</f>
        <v>566</v>
      </c>
      <c r="Y437" s="11">
        <f t="shared" si="116"/>
        <v>1.7667844522968198E-3</v>
      </c>
      <c r="Z437" s="4" t="s">
        <v>5112</v>
      </c>
      <c r="AA437" s="2" cm="1">
        <f t="array" ref="AA437">SUM(_xlfn._xlws.FILTER($F$2:$F$2454,_xlfn.MAP($Z$2:$Z$2454,_xlfn.LAMBDA(_xlpm.x,_xlpm.x=$Z437))))</f>
        <v>192</v>
      </c>
      <c r="AB437" s="11">
        <f t="shared" si="117"/>
        <v>5.208333333333333E-3</v>
      </c>
      <c r="AC437" s="11">
        <f t="shared" si="118"/>
        <v>-0.46951520248472178</v>
      </c>
      <c r="AG437" s="2"/>
      <c r="AL437" s="2"/>
      <c r="AM437" s="2"/>
    </row>
    <row r="438" spans="1:39">
      <c r="A438" s="1" t="str">
        <f t="shared" si="102"/>
        <v>~fa~ : [fɔ]</v>
      </c>
      <c r="B438" s="1">
        <f>_xlfn.LET(_xlpm.d,$G438,_xlpm.k,_xlfn.CONCAT(LEFT(TRIM(B$1),1),"*"),COUNTIF(_xlpm.d,_xlpm.k))</f>
        <v>0</v>
      </c>
      <c r="C438" s="1">
        <f>_xlfn.LET(_xlpm.d,$G438,_xlpm.k,_xlfn.CONCAT(LEFT(TRIM(C$1),1),"*"),COUNTIF(_xlpm.d,_xlpm.k))</f>
        <v>0</v>
      </c>
      <c r="D438" s="1">
        <f>_xlfn.LET(_xlpm.d,$G438,_xlpm.k,_xlfn.CONCAT(LEFT(TRIM(D$1),1),"*"),COUNTIF(_xlpm.d,_xlpm.k))</f>
        <v>0</v>
      </c>
      <c r="E438" s="1">
        <f t="shared" si="103"/>
        <v>0.47712125471966244</v>
      </c>
      <c r="F438" s="7">
        <v>2</v>
      </c>
      <c r="G438" s="9" t="s">
        <v>1622</v>
      </c>
      <c r="H438" s="4" cm="1">
        <f t="array" ref="H438">F438/freq.sum.r6e</f>
        <v>1.5842839036755386E-4</v>
      </c>
      <c r="I438" s="4" t="str">
        <f t="shared" si="104"/>
        <v>fɔ</v>
      </c>
      <c r="J438" s="4" t="str">
        <f t="shared" si="105"/>
        <v>fa</v>
      </c>
      <c r="K438" s="10">
        <f t="shared" si="106"/>
        <v>2</v>
      </c>
      <c r="L438" s="1">
        <f t="shared" si="107"/>
        <v>2</v>
      </c>
      <c r="M438" s="10">
        <f t="shared" si="108"/>
        <v>2</v>
      </c>
      <c r="N438" s="1" t="str">
        <f t="shared" si="109"/>
        <v>~fa~</v>
      </c>
      <c r="O438" s="1" t="str">
        <f t="shared" si="110"/>
        <v>[fɔ]</v>
      </c>
      <c r="P438" s="3" cm="1">
        <f t="array" ref="P438">SUM(_xlfn._xlws.FILTER($H$2:$H$2454,_xlfn.MAP($N$2:$N$2454,_xlfn.LAMBDA(_xlpm.x,_xlpm.x=$N438))))</f>
        <v>3.4062103929024079E-3</v>
      </c>
      <c r="Q438" s="4">
        <f t="shared" si="111"/>
        <v>4.6511627906976744E-2</v>
      </c>
      <c r="R438" s="6" cm="1">
        <f t="array" ref="R438">SUM(_xlfn._xlws.FILTER($H$2:$H$2454,_xlfn.MAP($O$2:$O$2454,_xlfn.LAMBDA(_xlpm.x,_xlpm.x=$O438))))</f>
        <v>3.010139416983523E-3</v>
      </c>
      <c r="S438" s="4">
        <f t="shared" si="112"/>
        <v>5.2631578947368425E-2</v>
      </c>
      <c r="T438" s="4">
        <f t="shared" si="113"/>
        <v>1.4185462640933656E-2</v>
      </c>
      <c r="U438" s="4">
        <f t="shared" si="114"/>
        <v>4.938271604938272E-2</v>
      </c>
      <c r="V438" s="4">
        <f t="shared" si="115"/>
        <v>-5.3684858962776416E-2</v>
      </c>
      <c r="W438" s="4" t="s">
        <v>5120</v>
      </c>
      <c r="X438" s="2" cm="1">
        <f t="array" ref="X438">SUM(_xlfn._xlws.FILTER($F$2:$F$2454,_xlfn.MAP($W$2:$W$2454,_xlfn.LAMBDA(_xlpm.x,_xlpm.x=$W438))))</f>
        <v>1666</v>
      </c>
      <c r="Y438" s="11">
        <f t="shared" si="116"/>
        <v>1.2004801920768306E-3</v>
      </c>
      <c r="Z438" s="4" t="s">
        <v>5107</v>
      </c>
      <c r="AA438" s="2" cm="1">
        <f t="array" ref="AA438">SUM(_xlfn._xlws.FILTER($F$2:$F$2454,_xlfn.MAP($Z$2:$Z$2454,_xlfn.LAMBDA(_xlpm.x,_xlpm.x=$Z438))))</f>
        <v>293</v>
      </c>
      <c r="AB438" s="11">
        <f t="shared" si="117"/>
        <v>6.8259385665529011E-3</v>
      </c>
      <c r="AC438" s="11">
        <f t="shared" si="118"/>
        <v>-0.75480737671665932</v>
      </c>
      <c r="AG438" s="2"/>
      <c r="AL438" s="2"/>
      <c r="AM438" s="2"/>
    </row>
    <row r="439" spans="1:39">
      <c r="A439" s="1" t="str">
        <f t="shared" si="102"/>
        <v>~be~ : [bɪ]</v>
      </c>
      <c r="B439" s="1">
        <f>_xlfn.LET(_xlpm.d,$G439,_xlpm.k,_xlfn.CONCAT(LEFT(TRIM(B$1),1),"*"),COUNTIF(_xlpm.d,_xlpm.k))</f>
        <v>0</v>
      </c>
      <c r="C439" s="1">
        <f>_xlfn.LET(_xlpm.d,$G439,_xlpm.k,_xlfn.CONCAT(LEFT(TRIM(C$1),1),"*"),COUNTIF(_xlpm.d,_xlpm.k))</f>
        <v>0</v>
      </c>
      <c r="D439" s="1">
        <f>_xlfn.LET(_xlpm.d,$G439,_xlpm.k,_xlfn.CONCAT(LEFT(TRIM(D$1),1),"*"),COUNTIF(_xlpm.d,_xlpm.k))</f>
        <v>0</v>
      </c>
      <c r="E439" s="1">
        <f t="shared" si="103"/>
        <v>1.3979400086720375</v>
      </c>
      <c r="F439" s="7">
        <v>24</v>
      </c>
      <c r="G439" s="9" t="s">
        <v>595</v>
      </c>
      <c r="H439" s="4" cm="1">
        <f t="array" ref="H439">F439/freq.sum.r6e</f>
        <v>1.9011406844106464E-3</v>
      </c>
      <c r="I439" s="4" t="str">
        <f t="shared" si="104"/>
        <v>bɪ</v>
      </c>
      <c r="J439" s="4" t="str">
        <f t="shared" si="105"/>
        <v>be</v>
      </c>
      <c r="K439" s="10">
        <f t="shared" si="106"/>
        <v>2</v>
      </c>
      <c r="L439" s="1">
        <f t="shared" si="107"/>
        <v>2</v>
      </c>
      <c r="M439" s="10">
        <f t="shared" si="108"/>
        <v>2</v>
      </c>
      <c r="N439" s="1" t="str">
        <f t="shared" si="109"/>
        <v>~be~</v>
      </c>
      <c r="O439" s="1" t="str">
        <f t="shared" si="110"/>
        <v>[bɪ]</v>
      </c>
      <c r="P439" s="3" cm="1">
        <f t="array" ref="P439">SUM(_xlfn._xlws.FILTER($H$2:$H$2454,_xlfn.MAP($N$2:$N$2454,_xlfn.LAMBDA(_xlpm.x,_xlpm.x=$N439))))</f>
        <v>4.9904942965779469E-3</v>
      </c>
      <c r="Q439" s="4">
        <f t="shared" si="111"/>
        <v>0.38095238095238093</v>
      </c>
      <c r="R439" s="6" cm="1">
        <f t="array" ref="R439">SUM(_xlfn._xlws.FILTER($H$2:$H$2454,_xlfn.MAP($O$2:$O$2454,_xlfn.LAMBDA(_xlpm.x,_xlpm.x=$O439))))</f>
        <v>4.4359949302915083E-3</v>
      </c>
      <c r="S439" s="4">
        <f t="shared" si="112"/>
        <v>0.42857142857142855</v>
      </c>
      <c r="T439" s="4">
        <f t="shared" si="113"/>
        <v>0.33948655441940112</v>
      </c>
      <c r="U439" s="4">
        <f t="shared" si="114"/>
        <v>0.40336134453781508</v>
      </c>
      <c r="V439" s="4">
        <f t="shared" si="115"/>
        <v>-5.1152522447381311E-2</v>
      </c>
      <c r="W439" s="4" t="s">
        <v>5121</v>
      </c>
      <c r="X439" s="2" cm="1">
        <f t="array" ref="X439">SUM(_xlfn._xlws.FILTER($F$2:$F$2454,_xlfn.MAP($W$2:$W$2454,_xlfn.LAMBDA(_xlpm.x,_xlpm.x=$W439))))</f>
        <v>2896</v>
      </c>
      <c r="Y439" s="11">
        <f t="shared" si="116"/>
        <v>8.2872928176795577E-3</v>
      </c>
      <c r="Z439" s="4" t="s">
        <v>5102</v>
      </c>
      <c r="AA439" s="2" cm="1">
        <f t="array" ref="AA439">SUM(_xlfn._xlws.FILTER($F$2:$F$2454,_xlfn.MAP($Z$2:$Z$2454,_xlfn.LAMBDA(_xlpm.x,_xlpm.x=$Z439))))</f>
        <v>1794</v>
      </c>
      <c r="AB439" s="11">
        <f t="shared" si="117"/>
        <v>1.3377926421404682E-2</v>
      </c>
      <c r="AC439" s="11">
        <f t="shared" si="118"/>
        <v>-0.20797611881703601</v>
      </c>
      <c r="AG439" s="2"/>
      <c r="AL439" s="2"/>
      <c r="AM439" s="2"/>
    </row>
    <row r="440" spans="1:39">
      <c r="A440" s="1" t="str">
        <f t="shared" si="102"/>
        <v>~ce~ : [sɛ]</v>
      </c>
      <c r="B440" s="1">
        <f>_xlfn.LET(_xlpm.d,$G440,_xlpm.k,_xlfn.CONCAT(LEFT(TRIM(B$1),1),"*"),COUNTIF(_xlpm.d,_xlpm.k))</f>
        <v>0</v>
      </c>
      <c r="C440" s="1">
        <f>_xlfn.LET(_xlpm.d,$G440,_xlpm.k,_xlfn.CONCAT(LEFT(TRIM(C$1),1),"*"),COUNTIF(_xlpm.d,_xlpm.k))</f>
        <v>0</v>
      </c>
      <c r="D440" s="1">
        <f>_xlfn.LET(_xlpm.d,$G440,_xlpm.k,_xlfn.CONCAT(LEFT(TRIM(D$1),1),"*"),COUNTIF(_xlpm.d,_xlpm.k))</f>
        <v>0</v>
      </c>
      <c r="E440" s="1">
        <f t="shared" si="103"/>
        <v>1.2304489213782739</v>
      </c>
      <c r="F440" s="7">
        <v>16</v>
      </c>
      <c r="G440" s="9" t="s">
        <v>905</v>
      </c>
      <c r="H440" s="4" cm="1">
        <f t="array" ref="H440">F440/freq.sum.r6e</f>
        <v>1.2674271229404308E-3</v>
      </c>
      <c r="I440" s="4" t="str">
        <f t="shared" si="104"/>
        <v>sɛ</v>
      </c>
      <c r="J440" s="4" t="str">
        <f t="shared" si="105"/>
        <v>ce</v>
      </c>
      <c r="K440" s="10">
        <f t="shared" si="106"/>
        <v>2</v>
      </c>
      <c r="L440" s="1">
        <f t="shared" si="107"/>
        <v>2</v>
      </c>
      <c r="M440" s="10">
        <f t="shared" si="108"/>
        <v>2</v>
      </c>
      <c r="N440" s="1" t="str">
        <f t="shared" si="109"/>
        <v>~ce~</v>
      </c>
      <c r="O440" s="1" t="str">
        <f t="shared" si="110"/>
        <v>[sɛ]</v>
      </c>
      <c r="P440" s="3" cm="1">
        <f t="array" ref="P440">SUM(_xlfn._xlws.FILTER($H$2:$H$2454,_xlfn.MAP($N$2:$N$2454,_xlfn.LAMBDA(_xlpm.x,_xlpm.x=$N440))))</f>
        <v>5.7034220532319393E-3</v>
      </c>
      <c r="Q440" s="4">
        <f t="shared" si="111"/>
        <v>0.22222222222222221</v>
      </c>
      <c r="R440" s="6" cm="1">
        <f t="array" ref="R440">SUM(_xlfn._xlws.FILTER($H$2:$H$2454,_xlfn.MAP($O$2:$O$2454,_xlfn.LAMBDA(_xlpm.x,_xlpm.x=$O440))))</f>
        <v>5.0697084917617243E-3</v>
      </c>
      <c r="S440" s="4">
        <f t="shared" si="112"/>
        <v>0.24999999999999994</v>
      </c>
      <c r="T440" s="4">
        <f t="shared" si="113"/>
        <v>0.17430683927870688</v>
      </c>
      <c r="U440" s="4">
        <f t="shared" si="114"/>
        <v>0.23529411764705879</v>
      </c>
      <c r="V440" s="4">
        <f t="shared" si="115"/>
        <v>-5.1152522447381207E-2</v>
      </c>
      <c r="W440" s="4" t="s">
        <v>5121</v>
      </c>
      <c r="X440" s="2" cm="1">
        <f t="array" ref="X440">SUM(_xlfn._xlws.FILTER($F$2:$F$2454,_xlfn.MAP($W$2:$W$2454,_xlfn.LAMBDA(_xlpm.x,_xlpm.x=$W440))))</f>
        <v>2896</v>
      </c>
      <c r="Y440" s="11">
        <f t="shared" si="116"/>
        <v>5.5248618784530384E-3</v>
      </c>
      <c r="Z440" s="4" t="s">
        <v>5104</v>
      </c>
      <c r="AA440" s="2" cm="1">
        <f t="array" ref="AA440">SUM(_xlfn._xlws.FILTER($F$2:$F$2454,_xlfn.MAP($Z$2:$Z$2454,_xlfn.LAMBDA(_xlpm.x,_xlpm.x=$Z440))))</f>
        <v>883</v>
      </c>
      <c r="AB440" s="11">
        <f t="shared" si="117"/>
        <v>1.8120045300113252E-2</v>
      </c>
      <c r="AC440" s="11">
        <f t="shared" si="118"/>
        <v>-0.51583785394754078</v>
      </c>
      <c r="AG440" s="2"/>
      <c r="AL440" s="2"/>
      <c r="AM440" s="2"/>
    </row>
    <row r="441" spans="1:39">
      <c r="A441" s="1" t="str">
        <f t="shared" si="102"/>
        <v>~re~ : [ɹɪ]</v>
      </c>
      <c r="B441" s="1">
        <f>_xlfn.LET(_xlpm.d,$G441,_xlpm.k,_xlfn.CONCAT(LEFT(TRIM(B$1),1),"*"),COUNTIF(_xlpm.d,_xlpm.k))</f>
        <v>1</v>
      </c>
      <c r="C441" s="1">
        <f>_xlfn.LET(_xlpm.d,$G441,_xlpm.k,_xlfn.CONCAT(LEFT(TRIM(C$1),1),"*"),COUNTIF(_xlpm.d,_xlpm.k))</f>
        <v>0</v>
      </c>
      <c r="D441" s="1">
        <f>_xlfn.LET(_xlpm.d,$G441,_xlpm.k,_xlfn.CONCAT(LEFT(TRIM(D$1),1),"*"),COUNTIF(_xlpm.d,_xlpm.k))</f>
        <v>0</v>
      </c>
      <c r="E441" s="1">
        <f t="shared" si="103"/>
        <v>1.9344984512435675</v>
      </c>
      <c r="F441" s="7">
        <v>85</v>
      </c>
      <c r="G441" s="9" t="s">
        <v>489</v>
      </c>
      <c r="H441" s="4" cm="1">
        <f t="array" ref="H441">F441/freq.sum.r6e</f>
        <v>6.7332065906210393E-3</v>
      </c>
      <c r="I441" s="4" t="str">
        <f t="shared" si="104"/>
        <v>ɹɪ</v>
      </c>
      <c r="J441" s="4" t="str">
        <f t="shared" si="105"/>
        <v>re</v>
      </c>
      <c r="K441" s="10">
        <f t="shared" si="106"/>
        <v>2</v>
      </c>
      <c r="L441" s="1">
        <f t="shared" si="107"/>
        <v>2</v>
      </c>
      <c r="M441" s="10">
        <f t="shared" si="108"/>
        <v>2</v>
      </c>
      <c r="N441" s="1" t="str">
        <f t="shared" si="109"/>
        <v>~re~</v>
      </c>
      <c r="O441" s="1" t="str">
        <f t="shared" si="110"/>
        <v>[ɹɪ]</v>
      </c>
      <c r="P441" s="3" cm="1">
        <f t="array" ref="P441">SUM(_xlfn._xlws.FILTER($H$2:$H$2454,_xlfn.MAP($N$2:$N$2454,_xlfn.LAMBDA(_xlpm.x,_xlpm.x=$N441))))</f>
        <v>2.043726235741445E-2</v>
      </c>
      <c r="Q441" s="4">
        <f t="shared" si="111"/>
        <v>0.32945736434108525</v>
      </c>
      <c r="R441" s="6" cm="1">
        <f t="array" ref="R441">SUM(_xlfn._xlws.FILTER($H$2:$H$2454,_xlfn.MAP($O$2:$O$2454,_xlfn.LAMBDA(_xlpm.x,_xlpm.x=$O441))))</f>
        <v>1.8219264892268688E-2</v>
      </c>
      <c r="S441" s="4">
        <f t="shared" si="112"/>
        <v>0.36956521739130449</v>
      </c>
      <c r="T441" s="4">
        <f t="shared" si="113"/>
        <v>0.40573012404209441</v>
      </c>
      <c r="U441" s="4">
        <f t="shared" si="114"/>
        <v>0.34836065573770497</v>
      </c>
      <c r="V441" s="4">
        <f t="shared" si="115"/>
        <v>-4.9891869945637483E-2</v>
      </c>
      <c r="W441" s="4" t="s">
        <v>5121</v>
      </c>
      <c r="X441" s="2" cm="1">
        <f t="array" ref="X441">SUM(_xlfn._xlws.FILTER($F$2:$F$2454,_xlfn.MAP($W$2:$W$2454,_xlfn.LAMBDA(_xlpm.x,_xlpm.x=$W441))))</f>
        <v>2896</v>
      </c>
      <c r="Y441" s="11">
        <f t="shared" si="116"/>
        <v>2.9350828729281769E-2</v>
      </c>
      <c r="Z441" s="4" t="s">
        <v>5102</v>
      </c>
      <c r="AA441" s="2" cm="1">
        <f t="array" ref="AA441">SUM(_xlfn._xlws.FILTER($F$2:$F$2454,_xlfn.MAP($Z$2:$Z$2454,_xlfn.LAMBDA(_xlpm.x,_xlpm.x=$Z441))))</f>
        <v>1794</v>
      </c>
      <c r="AB441" s="11">
        <f t="shared" si="117"/>
        <v>4.7380156075808248E-2</v>
      </c>
      <c r="AC441" s="11">
        <f t="shared" si="118"/>
        <v>-0.20797611881703601</v>
      </c>
      <c r="AG441" s="2"/>
      <c r="AL441" s="2"/>
      <c r="AM441" s="2"/>
    </row>
    <row r="442" spans="1:39">
      <c r="A442" s="1" t="str">
        <f t="shared" si="102"/>
        <v>~li~ : [lə]</v>
      </c>
      <c r="B442" s="1">
        <f>_xlfn.LET(_xlpm.d,$G442,_xlpm.k,_xlfn.CONCAT(LEFT(TRIM(B$1),1),"*"),COUNTIF(_xlpm.d,_xlpm.k))</f>
        <v>0</v>
      </c>
      <c r="C442" s="1">
        <f>_xlfn.LET(_xlpm.d,$G442,_xlpm.k,_xlfn.CONCAT(LEFT(TRIM(C$1),1),"*"),COUNTIF(_xlpm.d,_xlpm.k))</f>
        <v>0</v>
      </c>
      <c r="D442" s="1">
        <f>_xlfn.LET(_xlpm.d,$G442,_xlpm.k,_xlfn.CONCAT(LEFT(TRIM(D$1),1),"*"),COUNTIF(_xlpm.d,_xlpm.k))</f>
        <v>0</v>
      </c>
      <c r="E442" s="1">
        <f t="shared" si="103"/>
        <v>1.301029995663981</v>
      </c>
      <c r="F442" s="7">
        <v>19</v>
      </c>
      <c r="G442" s="9" t="s">
        <v>1042</v>
      </c>
      <c r="H442" s="4" cm="1">
        <f t="array" ref="H442">F442/freq.sum.r6e</f>
        <v>1.5050697084917617E-3</v>
      </c>
      <c r="I442" s="4" t="str">
        <f t="shared" si="104"/>
        <v>lə</v>
      </c>
      <c r="J442" s="4" t="str">
        <f t="shared" si="105"/>
        <v>li</v>
      </c>
      <c r="K442" s="10">
        <f t="shared" si="106"/>
        <v>2</v>
      </c>
      <c r="L442" s="1">
        <f t="shared" si="107"/>
        <v>2</v>
      </c>
      <c r="M442" s="10">
        <f t="shared" si="108"/>
        <v>2</v>
      </c>
      <c r="N442" s="1" t="str">
        <f t="shared" si="109"/>
        <v>~li~</v>
      </c>
      <c r="O442" s="1" t="str">
        <f t="shared" si="110"/>
        <v>[lə]</v>
      </c>
      <c r="P442" s="3" cm="1">
        <f t="array" ref="P442">SUM(_xlfn._xlws.FILTER($H$2:$H$2454,_xlfn.MAP($N$2:$N$2454,_xlfn.LAMBDA(_xlpm.x,_xlpm.x=$N442))))</f>
        <v>8.8719898605830166E-3</v>
      </c>
      <c r="Q442" s="4">
        <f t="shared" si="111"/>
        <v>0.16964285714285715</v>
      </c>
      <c r="R442" s="6" cm="1">
        <f t="array" ref="R442">SUM(_xlfn._xlws.FILTER($H$2:$H$2454,_xlfn.MAP($O$2:$O$2454,_xlfn.LAMBDA(_xlpm.x,_xlpm.x=$O442))))</f>
        <v>7.9214195183776939E-3</v>
      </c>
      <c r="S442" s="4">
        <f t="shared" si="112"/>
        <v>0.18999999999999997</v>
      </c>
      <c r="T442" s="4">
        <f t="shared" si="113"/>
        <v>0.14040249103991165</v>
      </c>
      <c r="U442" s="4">
        <f t="shared" si="114"/>
        <v>0.17924528301886791</v>
      </c>
      <c r="V442" s="4">
        <f t="shared" si="115"/>
        <v>-4.9218022670181535E-2</v>
      </c>
      <c r="W442" s="4" t="s">
        <v>5110</v>
      </c>
      <c r="X442" s="2" cm="1">
        <f t="array" ref="X442">SUM(_xlfn._xlws.FILTER($F$2:$F$2454,_xlfn.MAP($W$2:$W$2454,_xlfn.LAMBDA(_xlpm.x,_xlpm.x=$W442))))</f>
        <v>1594</v>
      </c>
      <c r="Y442" s="11">
        <f t="shared" si="116"/>
        <v>1.1919698870765371E-2</v>
      </c>
      <c r="Z442" s="4" t="s">
        <v>5101</v>
      </c>
      <c r="AA442" s="2" cm="1">
        <f t="array" ref="AA442">SUM(_xlfn._xlws.FILTER($F$2:$F$2454,_xlfn.MAP($Z$2:$Z$2454,_xlfn.LAMBDA(_xlpm.x,_xlpm.x=$Z442))))</f>
        <v>2255</v>
      </c>
      <c r="AB442" s="11">
        <f t="shared" si="117"/>
        <v>8.4257206208425729E-3</v>
      </c>
      <c r="AC442" s="11">
        <f t="shared" si="118"/>
        <v>0.1506582291538858</v>
      </c>
      <c r="AG442" s="2"/>
      <c r="AL442" s="2"/>
      <c r="AM442" s="2"/>
    </row>
    <row r="443" spans="1:39">
      <c r="A443" s="1" t="str">
        <f t="shared" si="102"/>
        <v>~bu~ : [bɛ]</v>
      </c>
      <c r="B443" s="1">
        <f>_xlfn.LET(_xlpm.d,$G443,_xlpm.k,_xlfn.CONCAT(LEFT(TRIM(B$1),1),"*"),COUNTIF(_xlpm.d,_xlpm.k))</f>
        <v>0</v>
      </c>
      <c r="C443" s="1">
        <f>_xlfn.LET(_xlpm.d,$G443,_xlpm.k,_xlfn.CONCAT(LEFT(TRIM(C$1),1),"*"),COUNTIF(_xlpm.d,_xlpm.k))</f>
        <v>0</v>
      </c>
      <c r="D443" s="1">
        <f>_xlfn.LET(_xlpm.d,$G443,_xlpm.k,_xlfn.CONCAT(LEFT(TRIM(D$1),1),"*"),COUNTIF(_xlpm.d,_xlpm.k))</f>
        <v>0</v>
      </c>
      <c r="E443" s="1">
        <f t="shared" si="103"/>
        <v>0.47712125471966244</v>
      </c>
      <c r="F443" s="7">
        <v>2</v>
      </c>
      <c r="G443" s="9" t="s">
        <v>1677</v>
      </c>
      <c r="H443" s="4" cm="1">
        <f t="array" ref="H443">F443/freq.sum.r6e</f>
        <v>1.5842839036755386E-4</v>
      </c>
      <c r="I443" s="1" t="str">
        <f t="shared" si="104"/>
        <v>bɛ</v>
      </c>
      <c r="J443" s="1" t="str">
        <f t="shared" si="105"/>
        <v>bu</v>
      </c>
      <c r="K443" s="10">
        <f t="shared" si="106"/>
        <v>2</v>
      </c>
      <c r="L443" s="1">
        <f t="shared" si="107"/>
        <v>2</v>
      </c>
      <c r="M443" s="10">
        <f t="shared" si="108"/>
        <v>2</v>
      </c>
      <c r="N443" s="1" t="str">
        <f t="shared" si="109"/>
        <v>~bu~</v>
      </c>
      <c r="O443" s="1" t="str">
        <f t="shared" si="110"/>
        <v>[bɛ]</v>
      </c>
      <c r="P443" s="3" cm="1">
        <f t="array" ref="P443">SUM(_xlfn._xlws.FILTER($H$2:$H$2454,_xlfn.MAP($N$2:$N$2454,_xlfn.LAMBDA(_xlpm.x,_xlpm.x=$N443))))</f>
        <v>2.297211660329531E-3</v>
      </c>
      <c r="Q443" s="4">
        <f t="shared" si="111"/>
        <v>6.8965517241379309E-2</v>
      </c>
      <c r="R443" s="6" cm="1">
        <f t="array" ref="R443">SUM(_xlfn._xlws.FILTER($H$2:$H$2454,_xlfn.MAP($O$2:$O$2454,_xlfn.LAMBDA(_xlpm.x,_xlpm.x=$O443))))</f>
        <v>2.0595690747781999E-3</v>
      </c>
      <c r="S443" s="4">
        <f t="shared" si="112"/>
        <v>7.6923076923076927E-2</v>
      </c>
      <c r="T443" s="4">
        <f t="shared" si="113"/>
        <v>2.0891317707556839E-2</v>
      </c>
      <c r="U443" s="4">
        <f t="shared" si="114"/>
        <v>7.2727272727272738E-2</v>
      </c>
      <c r="V443" s="4">
        <f t="shared" si="115"/>
        <v>-4.742464992813817E-2</v>
      </c>
      <c r="W443" s="4" t="s">
        <v>5111</v>
      </c>
      <c r="X443" s="2" cm="1">
        <f t="array" ref="X443">SUM(_xlfn._xlws.FILTER($F$2:$F$2454,_xlfn.MAP($W$2:$W$2454,_xlfn.LAMBDA(_xlpm.x,_xlpm.x=$W443))))</f>
        <v>566</v>
      </c>
      <c r="Y443" s="11">
        <f t="shared" si="116"/>
        <v>3.5335689045936395E-3</v>
      </c>
      <c r="Z443" s="4" t="s">
        <v>5104</v>
      </c>
      <c r="AA443" s="2" cm="1">
        <f t="array" ref="AA443">SUM(_xlfn._xlws.FILTER($F$2:$F$2454,_xlfn.MAP($Z$2:$Z$2454,_xlfn.LAMBDA(_xlpm.x,_xlpm.x=$Z443))))</f>
        <v>883</v>
      </c>
      <c r="AB443" s="11">
        <f t="shared" si="117"/>
        <v>2.2650056625141564E-3</v>
      </c>
      <c r="AC443" s="11">
        <f t="shared" si="118"/>
        <v>0.19314427238929716</v>
      </c>
      <c r="AG443" s="2"/>
      <c r="AL443" s="2"/>
      <c r="AM443" s="2"/>
    </row>
    <row r="444" spans="1:39">
      <c r="A444" s="1" t="str">
        <f t="shared" si="102"/>
        <v>~wo~ : [wɪ]</v>
      </c>
      <c r="B444" s="1">
        <f>_xlfn.LET(_xlpm.d,$G444,_xlpm.k,_xlfn.CONCAT(LEFT(TRIM(B$1),1),"*"),COUNTIF(_xlpm.d,_xlpm.k))</f>
        <v>0</v>
      </c>
      <c r="C444" s="1">
        <f>_xlfn.LET(_xlpm.d,$G444,_xlpm.k,_xlfn.CONCAT(LEFT(TRIM(C$1),1),"*"),COUNTIF(_xlpm.d,_xlpm.k))</f>
        <v>0</v>
      </c>
      <c r="D444" s="1">
        <f>_xlfn.LET(_xlpm.d,$G444,_xlpm.k,_xlfn.CONCAT(LEFT(TRIM(D$1),1),"*"),COUNTIF(_xlpm.d,_xlpm.k))</f>
        <v>0</v>
      </c>
      <c r="E444" s="1">
        <f t="shared" si="103"/>
        <v>0.30102999566398114</v>
      </c>
      <c r="F444" s="7">
        <v>1</v>
      </c>
      <c r="G444" s="9" t="s">
        <v>1829</v>
      </c>
      <c r="H444" s="4" cm="1">
        <f t="array" ref="H444">F444/freq.sum.r6e</f>
        <v>7.9214195183776928E-5</v>
      </c>
      <c r="I444" s="1" t="str">
        <f t="shared" si="104"/>
        <v>wɪ</v>
      </c>
      <c r="J444" s="1" t="str">
        <f t="shared" si="105"/>
        <v>wo</v>
      </c>
      <c r="K444" s="10">
        <f t="shared" si="106"/>
        <v>2</v>
      </c>
      <c r="L444" s="1">
        <f t="shared" si="107"/>
        <v>2</v>
      </c>
      <c r="M444" s="10">
        <f t="shared" si="108"/>
        <v>2</v>
      </c>
      <c r="N444" s="1" t="str">
        <f t="shared" si="109"/>
        <v>~wo~</v>
      </c>
      <c r="O444" s="1" t="str">
        <f t="shared" si="110"/>
        <v>[wɪ]</v>
      </c>
      <c r="P444" s="3" cm="1">
        <f t="array" ref="P444">SUM(_xlfn._xlws.FILTER($H$2:$H$2454,_xlfn.MAP($N$2:$N$2454,_xlfn.LAMBDA(_xlpm.x,_xlpm.x=$N444))))</f>
        <v>2.4556400506970848E-3</v>
      </c>
      <c r="Q444" s="4">
        <f t="shared" si="111"/>
        <v>3.2258064516129031E-2</v>
      </c>
      <c r="R444" s="6" cm="1">
        <f t="array" ref="R444">SUM(_xlfn._xlws.FILTER($H$2:$H$2454,_xlfn.MAP($O$2:$O$2454,_xlfn.LAMBDA(_xlpm.x,_xlpm.x=$O444))))</f>
        <v>2.2179974651457541E-3</v>
      </c>
      <c r="S444" s="4">
        <f t="shared" si="112"/>
        <v>3.5714285714285712E-2</v>
      </c>
      <c r="T444" s="4">
        <f t="shared" si="113"/>
        <v>6.1436649687767152E-3</v>
      </c>
      <c r="U444" s="4">
        <f t="shared" si="114"/>
        <v>3.3898305084745763E-2</v>
      </c>
      <c r="V444" s="4">
        <f t="shared" si="115"/>
        <v>-4.4203662492053472E-2</v>
      </c>
      <c r="W444" s="4" t="s">
        <v>5119</v>
      </c>
      <c r="X444" s="2" cm="1">
        <f t="array" ref="X444">SUM(_xlfn._xlws.FILTER($F$2:$F$2454,_xlfn.MAP($W$2:$W$2454,_xlfn.LAMBDA(_xlpm.x,_xlpm.x=$W444))))</f>
        <v>1157</v>
      </c>
      <c r="Y444" s="11">
        <f t="shared" si="116"/>
        <v>8.6430423509075197E-4</v>
      </c>
      <c r="Z444" s="4" t="s">
        <v>5102</v>
      </c>
      <c r="AA444" s="2" cm="1">
        <f t="array" ref="AA444">SUM(_xlfn._xlws.FILTER($F$2:$F$2454,_xlfn.MAP($Z$2:$Z$2454,_xlfn.LAMBDA(_xlpm.x,_xlpm.x=$Z444))))</f>
        <v>1794</v>
      </c>
      <c r="AB444" s="11">
        <f t="shared" si="117"/>
        <v>5.5741360089186175E-4</v>
      </c>
      <c r="AC444" s="11">
        <f t="shared" si="118"/>
        <v>0.19048907975632373</v>
      </c>
      <c r="AG444" s="2"/>
      <c r="AL444" s="2"/>
      <c r="AM444" s="2"/>
    </row>
    <row r="445" spans="1:39">
      <c r="A445" s="1" t="str">
        <f t="shared" si="102"/>
        <v>~fa~ : [fə]</v>
      </c>
      <c r="B445" s="1">
        <f>_xlfn.LET(_xlpm.d,$G445,_xlpm.k,_xlfn.CONCAT(LEFT(TRIM(B$1),1),"*"),COUNTIF(_xlpm.d,_xlpm.k))</f>
        <v>0</v>
      </c>
      <c r="C445" s="1">
        <f>_xlfn.LET(_xlpm.d,$G445,_xlpm.k,_xlfn.CONCAT(LEFT(TRIM(C$1),1),"*"),COUNTIF(_xlpm.d,_xlpm.k))</f>
        <v>0</v>
      </c>
      <c r="D445" s="1">
        <f>_xlfn.LET(_xlpm.d,$G445,_xlpm.k,_xlfn.CONCAT(LEFT(TRIM(D$1),1),"*"),COUNTIF(_xlpm.d,_xlpm.k))</f>
        <v>0</v>
      </c>
      <c r="E445" s="1">
        <f t="shared" si="103"/>
        <v>0.47712125471966244</v>
      </c>
      <c r="F445" s="7">
        <v>2</v>
      </c>
      <c r="G445" s="9" t="s">
        <v>1739</v>
      </c>
      <c r="H445" s="4" cm="1">
        <f t="array" ref="H445">F445/freq.sum.r6e</f>
        <v>1.5842839036755386E-4</v>
      </c>
      <c r="I445" s="4" t="str">
        <f t="shared" si="104"/>
        <v>fə</v>
      </c>
      <c r="J445" s="4" t="str">
        <f t="shared" si="105"/>
        <v>fa</v>
      </c>
      <c r="K445" s="10">
        <f t="shared" si="106"/>
        <v>2</v>
      </c>
      <c r="L445" s="1">
        <f t="shared" si="107"/>
        <v>2</v>
      </c>
      <c r="M445" s="10">
        <f t="shared" si="108"/>
        <v>2</v>
      </c>
      <c r="N445" s="1" t="str">
        <f t="shared" si="109"/>
        <v>~fa~</v>
      </c>
      <c r="O445" s="1" t="str">
        <f t="shared" si="110"/>
        <v>[fə]</v>
      </c>
      <c r="P445" s="3" cm="1">
        <f t="array" ref="P445">SUM(_xlfn._xlws.FILTER($H$2:$H$2454,_xlfn.MAP($N$2:$N$2454,_xlfn.LAMBDA(_xlpm.x,_xlpm.x=$N445))))</f>
        <v>3.4062103929024079E-3</v>
      </c>
      <c r="Q445" s="4">
        <f t="shared" si="111"/>
        <v>4.6511627906976744E-2</v>
      </c>
      <c r="R445" s="6" cm="1">
        <f t="array" ref="R445">SUM(_xlfn._xlws.FILTER($H$2:$H$2454,_xlfn.MAP($O$2:$O$2454,_xlfn.LAMBDA(_xlpm.x,_xlpm.x=$O445))))</f>
        <v>3.0893536121673003E-3</v>
      </c>
      <c r="S445" s="4">
        <f t="shared" si="112"/>
        <v>5.128205128205128E-2</v>
      </c>
      <c r="T445" s="4">
        <f t="shared" si="113"/>
        <v>1.4012469194093002E-2</v>
      </c>
      <c r="U445" s="4">
        <f t="shared" si="114"/>
        <v>4.878048780487805E-2</v>
      </c>
      <c r="V445" s="4">
        <f t="shared" si="115"/>
        <v>-4.2403848553087292E-2</v>
      </c>
      <c r="W445" s="4" t="s">
        <v>5120</v>
      </c>
      <c r="X445" s="2" cm="1">
        <f t="array" ref="X445">SUM(_xlfn._xlws.FILTER($F$2:$F$2454,_xlfn.MAP($W$2:$W$2454,_xlfn.LAMBDA(_xlpm.x,_xlpm.x=$W445))))</f>
        <v>1666</v>
      </c>
      <c r="Y445" s="11">
        <f t="shared" si="116"/>
        <v>1.2004801920768306E-3</v>
      </c>
      <c r="Z445" s="4" t="s">
        <v>5101</v>
      </c>
      <c r="AA445" s="2" cm="1">
        <f t="array" ref="AA445">SUM(_xlfn._xlws.FILTER($F$2:$F$2454,_xlfn.MAP($Z$2:$Z$2454,_xlfn.LAMBDA(_xlpm.x,_xlpm.x=$Z445))))</f>
        <v>2255</v>
      </c>
      <c r="AB445" s="11">
        <f t="shared" si="117"/>
        <v>8.869179600886918E-4</v>
      </c>
      <c r="AC445" s="11">
        <f t="shared" si="118"/>
        <v>0.13147154914321055</v>
      </c>
      <c r="AG445" s="2"/>
      <c r="AL445" s="2"/>
      <c r="AM445" s="2"/>
    </row>
    <row r="446" spans="1:39">
      <c r="A446" s="1" t="str">
        <f t="shared" si="102"/>
        <v>~lf~ : [lf]</v>
      </c>
      <c r="B446" s="1">
        <f>_xlfn.LET(_xlpm.d,$G446,_xlpm.k,_xlfn.CONCAT(LEFT(TRIM(B$1),1),"*"),COUNTIF(_xlpm.d,_xlpm.k))</f>
        <v>0</v>
      </c>
      <c r="C446" s="1">
        <f>_xlfn.LET(_xlpm.d,$G446,_xlpm.k,_xlfn.CONCAT(LEFT(TRIM(C$1),1),"*"),COUNTIF(_xlpm.d,_xlpm.k))</f>
        <v>0</v>
      </c>
      <c r="D446" s="1">
        <f>_xlfn.LET(_xlpm.d,$G446,_xlpm.k,_xlfn.CONCAT(LEFT(TRIM(D$1),1),"*"),COUNTIF(_xlpm.d,_xlpm.k))</f>
        <v>0</v>
      </c>
      <c r="E446" s="1">
        <f t="shared" si="103"/>
        <v>1.0413926851582249</v>
      </c>
      <c r="F446" s="7">
        <v>10</v>
      </c>
      <c r="G446" s="9" t="s">
        <v>117</v>
      </c>
      <c r="H446" s="4" cm="1">
        <f t="array" ref="H446">F446/freq.sum.r6e</f>
        <v>7.9214195183776931E-4</v>
      </c>
      <c r="I446" s="4" t="str">
        <f t="shared" si="104"/>
        <v>lf</v>
      </c>
      <c r="J446" s="4" t="str">
        <f t="shared" si="105"/>
        <v>lf</v>
      </c>
      <c r="K446" s="10">
        <f t="shared" si="106"/>
        <v>2</v>
      </c>
      <c r="L446" s="1">
        <f t="shared" si="107"/>
        <v>2</v>
      </c>
      <c r="M446" s="10">
        <f t="shared" si="108"/>
        <v>2</v>
      </c>
      <c r="N446" s="1" t="str">
        <f t="shared" si="109"/>
        <v>~lf~</v>
      </c>
      <c r="O446" s="1" t="str">
        <f t="shared" si="110"/>
        <v>[lf]</v>
      </c>
      <c r="P446" s="3" cm="1">
        <f t="array" ref="P446">SUM(_xlfn._xlws.FILTER($H$2:$H$2454,_xlfn.MAP($N$2:$N$2454,_xlfn.LAMBDA(_xlpm.x,_xlpm.x=$N446))))</f>
        <v>8.7135614702154619E-4</v>
      </c>
      <c r="Q446" s="4">
        <f t="shared" si="111"/>
        <v>0.90909090909090917</v>
      </c>
      <c r="R446" s="6" cm="1">
        <f t="array" ref="R446">SUM(_xlfn._xlws.FILTER($H$2:$H$2454,_xlfn.MAP($O$2:$O$2454,_xlfn.LAMBDA(_xlpm.x,_xlpm.x=$O446))))</f>
        <v>7.9214195183776931E-4</v>
      </c>
      <c r="S446" s="4">
        <f t="shared" si="112"/>
        <v>1</v>
      </c>
      <c r="T446" s="4">
        <f t="shared" si="113"/>
        <v>0.59712463904320434</v>
      </c>
      <c r="U446" s="4">
        <f t="shared" si="114"/>
        <v>0.95238095238095244</v>
      </c>
      <c r="V446" s="4">
        <f t="shared" si="115"/>
        <v>-4.1392685158225001E-2</v>
      </c>
      <c r="W446" s="4"/>
      <c r="X446" s="2" cm="1">
        <f t="array" ref="X446">SUM(_xlfn._xlws.FILTER($F$2:$F$2454,_xlfn.MAP($W$2:$W$2454,_xlfn.LAMBDA(_xlpm.x,_xlpm.x=$W446))))</f>
        <v>2988</v>
      </c>
      <c r="Y446" s="11">
        <f t="shared" si="116"/>
        <v>3.3467202141900937E-3</v>
      </c>
      <c r="Z446" s="4"/>
      <c r="AA446" s="2" cm="1">
        <f t="array" ref="AA446">SUM(_xlfn._xlws.FILTER($F$2:$F$2454,_xlfn.MAP($Z$2:$Z$2454,_xlfn.LAMBDA(_xlpm.x,_xlpm.x=$Z446))))</f>
        <v>3871</v>
      </c>
      <c r="AB446" s="11">
        <f t="shared" si="117"/>
        <v>2.5833118057349523E-3</v>
      </c>
      <c r="AC446" s="11">
        <f t="shared" si="118"/>
        <v>0.11244257817559389</v>
      </c>
      <c r="AG446" s="2"/>
      <c r="AL446" s="2"/>
      <c r="AM446" s="2"/>
    </row>
    <row r="447" spans="1:39">
      <c r="A447" s="1" t="str">
        <f t="shared" si="102"/>
        <v>~fe~ : [f]</v>
      </c>
      <c r="B447" s="1">
        <f>_xlfn.LET(_xlpm.d,$G447,_xlpm.k,_xlfn.CONCAT(LEFT(TRIM(B$1),1),"*"),COUNTIF(_xlpm.d,_xlpm.k))</f>
        <v>0</v>
      </c>
      <c r="C447" s="1">
        <f>_xlfn.LET(_xlpm.d,$G447,_xlpm.k,_xlfn.CONCAT(LEFT(TRIM(C$1),1),"*"),COUNTIF(_xlpm.d,_xlpm.k))</f>
        <v>0</v>
      </c>
      <c r="D447" s="1">
        <f>_xlfn.LET(_xlpm.d,$G447,_xlpm.k,_xlfn.CONCAT(LEFT(TRIM(D$1),1),"*"),COUNTIF(_xlpm.d,_xlpm.k))</f>
        <v>0</v>
      </c>
      <c r="E447" s="1">
        <f t="shared" si="103"/>
        <v>0.69897000433601875</v>
      </c>
      <c r="F447" s="7">
        <v>4</v>
      </c>
      <c r="G447" s="9" t="s">
        <v>44</v>
      </c>
      <c r="H447" s="4" cm="1">
        <f t="array" ref="H447">F447/freq.sum.r6e</f>
        <v>3.1685678073510771E-4</v>
      </c>
      <c r="I447" s="4" t="str">
        <f t="shared" si="104"/>
        <v>f</v>
      </c>
      <c r="J447" s="4" t="str">
        <f t="shared" si="105"/>
        <v>fe</v>
      </c>
      <c r="K447" s="10">
        <f t="shared" si="106"/>
        <v>1</v>
      </c>
      <c r="L447" s="1">
        <f t="shared" si="107"/>
        <v>2</v>
      </c>
      <c r="M447" s="10">
        <f t="shared" si="108"/>
        <v>2</v>
      </c>
      <c r="N447" s="1" t="str">
        <f t="shared" si="109"/>
        <v>~fe~</v>
      </c>
      <c r="O447" s="1" t="str">
        <f t="shared" si="110"/>
        <v>[f]</v>
      </c>
      <c r="P447" s="3" cm="1">
        <f t="array" ref="P447">SUM(_xlfn._xlws.FILTER($H$2:$H$2454,_xlfn.MAP($N$2:$N$2454,_xlfn.LAMBDA(_xlpm.x,_xlpm.x=$N447))))</f>
        <v>2.7724968314321928E-3</v>
      </c>
      <c r="Q447" s="4">
        <f t="shared" si="111"/>
        <v>0.11428571428571427</v>
      </c>
      <c r="R447" s="6" cm="1">
        <f t="array" ref="R447">SUM(_xlfn._xlws.FILTER($H$2:$H$2454,_xlfn.MAP($O$2:$O$2454,_xlfn.LAMBDA(_xlpm.x,_xlpm.x=$O447))))</f>
        <v>2.5348542458808617E-3</v>
      </c>
      <c r="S447" s="4">
        <f t="shared" si="112"/>
        <v>0.125</v>
      </c>
      <c r="T447" s="4">
        <f t="shared" si="113"/>
        <v>5.0247388029737231E-2</v>
      </c>
      <c r="U447" s="4">
        <f t="shared" si="114"/>
        <v>0.11940298507462685</v>
      </c>
      <c r="V447" s="4">
        <f t="shared" si="115"/>
        <v>-3.8918066030369729E-2</v>
      </c>
      <c r="W447" s="4" t="s">
        <v>5121</v>
      </c>
      <c r="X447" s="2" cm="1">
        <f t="array" ref="X447">SUM(_xlfn._xlws.FILTER($F$2:$F$2454,_xlfn.MAP($W$2:$W$2454,_xlfn.LAMBDA(_xlpm.x,_xlpm.x=$W447))))</f>
        <v>2896</v>
      </c>
      <c r="Y447" s="11">
        <f t="shared" si="116"/>
        <v>1.3812154696132596E-3</v>
      </c>
      <c r="Z447" s="4"/>
      <c r="AA447" s="2" cm="1">
        <f t="array" ref="AA447">SUM(_xlfn._xlws.FILTER($F$2:$F$2454,_xlfn.MAP($Z$2:$Z$2454,_xlfn.LAMBDA(_xlpm.x,_xlpm.x=$Z447))))</f>
        <v>3871</v>
      </c>
      <c r="AB447" s="11">
        <f t="shared" si="117"/>
        <v>1.0333247222939809E-3</v>
      </c>
      <c r="AC447" s="11">
        <f t="shared" si="118"/>
        <v>0.12602461379384577</v>
      </c>
      <c r="AG447" s="2"/>
      <c r="AL447" s="2"/>
      <c r="AM447" s="2"/>
    </row>
    <row r="448" spans="1:39">
      <c r="A448" s="1" t="str">
        <f t="shared" si="102"/>
        <v>~so~ : [zə]</v>
      </c>
      <c r="B448" s="1">
        <f>_xlfn.LET(_xlpm.d,$G448,_xlpm.k,_xlfn.CONCAT(LEFT(TRIM(B$1),1),"*"),COUNTIF(_xlpm.d,_xlpm.k))</f>
        <v>0</v>
      </c>
      <c r="C448" s="1">
        <f>_xlfn.LET(_xlpm.d,$G448,_xlpm.k,_xlfn.CONCAT(LEFT(TRIM(C$1),1),"*"),COUNTIF(_xlpm.d,_xlpm.k))</f>
        <v>0</v>
      </c>
      <c r="D448" s="1">
        <f>_xlfn.LET(_xlpm.d,$G448,_xlpm.k,_xlfn.CONCAT(LEFT(TRIM(D$1),1),"*"),COUNTIF(_xlpm.d,_xlpm.k))</f>
        <v>0</v>
      </c>
      <c r="E448" s="1">
        <f t="shared" si="103"/>
        <v>1</v>
      </c>
      <c r="F448" s="7">
        <v>9</v>
      </c>
      <c r="G448" s="9" t="s">
        <v>1150</v>
      </c>
      <c r="H448" s="4" cm="1">
        <f t="array" ref="H448">F448/freq.sum.r6e</f>
        <v>7.1292775665399242E-4</v>
      </c>
      <c r="I448" s="4" t="str">
        <f t="shared" si="104"/>
        <v>zə</v>
      </c>
      <c r="J448" s="4" t="str">
        <f t="shared" si="105"/>
        <v>so</v>
      </c>
      <c r="K448" s="10">
        <f t="shared" si="106"/>
        <v>2</v>
      </c>
      <c r="L448" s="1">
        <f t="shared" si="107"/>
        <v>2</v>
      </c>
      <c r="M448" s="10">
        <f t="shared" si="108"/>
        <v>2</v>
      </c>
      <c r="N448" s="1" t="str">
        <f t="shared" si="109"/>
        <v>~so~</v>
      </c>
      <c r="O448" s="1" t="str">
        <f t="shared" si="110"/>
        <v>[zə]</v>
      </c>
      <c r="P448" s="3" cm="1">
        <f t="array" ref="P448">SUM(_xlfn._xlws.FILTER($H$2:$H$2454,_xlfn.MAP($N$2:$N$2454,_xlfn.LAMBDA(_xlpm.x,_xlpm.x=$N448))))</f>
        <v>3.9607097591888461E-3</v>
      </c>
      <c r="Q448" s="4">
        <f t="shared" si="111"/>
        <v>0.18000000000000002</v>
      </c>
      <c r="R448" s="6" cm="1">
        <f t="array" ref="R448">SUM(_xlfn._xlws.FILTER($H$2:$H$2454,_xlfn.MAP($O$2:$O$2454,_xlfn.LAMBDA(_xlpm.x,_xlpm.x=$O448))))</f>
        <v>3.6438529784537385E-3</v>
      </c>
      <c r="S448" s="4">
        <f t="shared" si="112"/>
        <v>0.19565217391304351</v>
      </c>
      <c r="T448" s="4">
        <f t="shared" si="113"/>
        <v>0.11288624837399298</v>
      </c>
      <c r="U448" s="4">
        <f t="shared" si="114"/>
        <v>0.18750000000000006</v>
      </c>
      <c r="V448" s="4">
        <f t="shared" si="115"/>
        <v>-3.6212172654444763E-2</v>
      </c>
      <c r="W448" s="4" t="s">
        <v>5119</v>
      </c>
      <c r="X448" s="2" cm="1">
        <f t="array" ref="X448">SUM(_xlfn._xlws.FILTER($F$2:$F$2454,_xlfn.MAP($W$2:$W$2454,_xlfn.LAMBDA(_xlpm.x,_xlpm.x=$W448))))</f>
        <v>1157</v>
      </c>
      <c r="Y448" s="11">
        <f t="shared" si="116"/>
        <v>7.7787381158167671E-3</v>
      </c>
      <c r="Z448" s="4" t="s">
        <v>5101</v>
      </c>
      <c r="AA448" s="2" cm="1">
        <f t="array" ref="AA448">SUM(_xlfn._xlws.FILTER($F$2:$F$2454,_xlfn.MAP($Z$2:$Z$2454,_xlfn.LAMBDA(_xlpm.x,_xlpm.x=$Z448))))</f>
        <v>2255</v>
      </c>
      <c r="AB448" s="11">
        <f t="shared" si="117"/>
        <v>3.9911308203991131E-3</v>
      </c>
      <c r="AC448" s="11">
        <f t="shared" si="118"/>
        <v>0.28981318726222977</v>
      </c>
      <c r="AG448" s="2"/>
      <c r="AL448" s="2"/>
      <c r="AM448" s="2"/>
    </row>
    <row r="449" spans="1:39">
      <c r="A449" s="1" t="str">
        <f t="shared" si="102"/>
        <v>~dy~ : [di]</v>
      </c>
      <c r="B449" s="1">
        <f>_xlfn.LET(_xlpm.d,$G449,_xlpm.k,_xlfn.CONCAT(LEFT(TRIM(B$1),1),"*"),COUNTIF(_xlpm.d,_xlpm.k))</f>
        <v>0</v>
      </c>
      <c r="C449" s="1">
        <f>_xlfn.LET(_xlpm.d,$G449,_xlpm.k,_xlfn.CONCAT(LEFT(TRIM(C$1),1),"*"),COUNTIF(_xlpm.d,_xlpm.k))</f>
        <v>0</v>
      </c>
      <c r="D449" s="1">
        <f>_xlfn.LET(_xlpm.d,$G449,_xlpm.k,_xlfn.CONCAT(LEFT(TRIM(D$1),1),"*"),COUNTIF(_xlpm.d,_xlpm.k))</f>
        <v>0</v>
      </c>
      <c r="E449" s="1">
        <f t="shared" si="103"/>
        <v>0.30102999566398114</v>
      </c>
      <c r="F449" s="7">
        <v>1</v>
      </c>
      <c r="G449" s="9" t="s">
        <v>30</v>
      </c>
      <c r="H449" s="4" cm="1">
        <f t="array" ref="H449">F449/freq.sum.r6e</f>
        <v>7.9214195183776928E-5</v>
      </c>
      <c r="I449" s="1" t="str">
        <f t="shared" si="104"/>
        <v>di</v>
      </c>
      <c r="J449" s="1" t="str">
        <f t="shared" si="105"/>
        <v>dy</v>
      </c>
      <c r="K449" s="10">
        <f t="shared" si="106"/>
        <v>2</v>
      </c>
      <c r="L449" s="1">
        <f t="shared" si="107"/>
        <v>2</v>
      </c>
      <c r="M449" s="10">
        <f t="shared" si="108"/>
        <v>2</v>
      </c>
      <c r="N449" s="1" t="str">
        <f t="shared" si="109"/>
        <v>~dy~</v>
      </c>
      <c r="O449" s="1" t="str">
        <f t="shared" si="110"/>
        <v>[di]</v>
      </c>
      <c r="P449" s="3" cm="1">
        <f t="array" ref="P449">SUM(_xlfn._xlws.FILTER($H$2:$H$2454,_xlfn.MAP($N$2:$N$2454,_xlfn.LAMBDA(_xlpm.x,_xlpm.x=$N449))))</f>
        <v>1.0297845373891002E-3</v>
      </c>
      <c r="Q449" s="4">
        <f t="shared" si="111"/>
        <v>7.6923076923076913E-2</v>
      </c>
      <c r="R449" s="6" cm="1">
        <f t="array" ref="R449">SUM(_xlfn._xlws.FILTER($H$2:$H$2454,_xlfn.MAP($O$2:$O$2454,_xlfn.LAMBDA(_xlpm.x,_xlpm.x=$O449))))</f>
        <v>9.5057034220532308E-4</v>
      </c>
      <c r="S449" s="4">
        <f t="shared" si="112"/>
        <v>8.3333333333333343E-2</v>
      </c>
      <c r="T449" s="4">
        <f t="shared" si="113"/>
        <v>1.4499049326313048E-2</v>
      </c>
      <c r="U449" s="4">
        <f t="shared" si="114"/>
        <v>0.08</v>
      </c>
      <c r="V449" s="4">
        <f t="shared" si="115"/>
        <v>-3.4762106259212021E-2</v>
      </c>
      <c r="W449" s="4" t="s">
        <v>5123</v>
      </c>
      <c r="X449" s="2" cm="1">
        <f t="array" ref="X449">SUM(_xlfn._xlws.FILTER($F$2:$F$2454,_xlfn.MAP($W$2:$W$2454,_xlfn.LAMBDA(_xlpm.x,_xlpm.x=$W449))))</f>
        <v>340</v>
      </c>
      <c r="Y449" s="11">
        <f t="shared" si="116"/>
        <v>2.9411764705882353E-3</v>
      </c>
      <c r="Z449" s="4" t="s">
        <v>5110</v>
      </c>
      <c r="AA449" s="2" cm="1">
        <f t="array" ref="AA449">SUM(_xlfn._xlws.FILTER($F$2:$F$2454,_xlfn.MAP($Z$2:$Z$2454,_xlfn.LAMBDA(_xlpm.x,_xlpm.x=$Z449))))</f>
        <v>354</v>
      </c>
      <c r="AB449" s="11">
        <f t="shared" si="117"/>
        <v>2.8248587570621469E-3</v>
      </c>
      <c r="AC449" s="11">
        <f t="shared" si="118"/>
        <v>1.7524344983532732E-2</v>
      </c>
      <c r="AG449" s="2"/>
      <c r="AL449" s="2"/>
      <c r="AM449" s="2"/>
    </row>
    <row r="450" spans="1:39">
      <c r="A450" s="1" t="str">
        <f t="shared" ref="A450:A513" si="119">_xlfn.LET(_xlpm.sep," : ",CONCATENATE(N450,_xlpm.sep,O450))</f>
        <v>~bi~ : [bə]</v>
      </c>
      <c r="B450" s="1">
        <f>_xlfn.LET(_xlpm.d,$G450,_xlpm.k,_xlfn.CONCAT(LEFT(TRIM(B$1),1),"*"),COUNTIF(_xlpm.d,_xlpm.k))</f>
        <v>0</v>
      </c>
      <c r="C450" s="1">
        <f>_xlfn.LET(_xlpm.d,$G450,_xlpm.k,_xlfn.CONCAT(LEFT(TRIM(C$1),1),"*"),COUNTIF(_xlpm.d,_xlpm.k))</f>
        <v>0</v>
      </c>
      <c r="D450" s="1">
        <f>_xlfn.LET(_xlpm.d,$G450,_xlpm.k,_xlfn.CONCAT(LEFT(TRIM(D$1),1),"*"),COUNTIF(_xlpm.d,_xlpm.k))</f>
        <v>0</v>
      </c>
      <c r="E450" s="1">
        <f t="shared" ref="E450:E513" si="120">LOG(F450+1,10)</f>
        <v>0.30102999566398114</v>
      </c>
      <c r="F450" s="7">
        <v>1</v>
      </c>
      <c r="G450" s="9" t="s">
        <v>1817</v>
      </c>
      <c r="H450" s="4" cm="1">
        <f t="array" ref="H450">F450/freq.sum.r6e</f>
        <v>7.9214195183776928E-5</v>
      </c>
      <c r="I450" s="4" t="str">
        <f t="shared" ref="I450:I513" si="121">_xlfn.LET(_xlpm.sep,":",_xlpm.w,$G450,LEFT(_xlpm.w,FIND(_xlpm.sep,_xlpm.w)-1))</f>
        <v>bə</v>
      </c>
      <c r="J450" s="4" t="str">
        <f t="shared" ref="J450:J513" si="122">_xlfn.LET(_xlpm.sep,":",_xlpm.w,$G450,RIGHT(_xlpm.w,LEN(_xlpm.w)-FIND(_xlpm.sep,_xlpm.w)))</f>
        <v>bi</v>
      </c>
      <c r="K450" s="10">
        <f t="shared" ref="K450:K513" si="123">_xlfn.LET(_xlpm.w,I450,LEN(_xlpm.w))</f>
        <v>2</v>
      </c>
      <c r="L450" s="1">
        <f t="shared" ref="L450:L513" si="124">_xlfn.LET(_xlpm.w,J450,LEN(_xlpm.w))</f>
        <v>2</v>
      </c>
      <c r="M450" s="10">
        <f t="shared" ref="M450:M513" si="125">_xlfn.LET(_xlpm.a,K450,_xlpm.b,L450,MAX(_xlpm.a,_xlpm.b))</f>
        <v>2</v>
      </c>
      <c r="N450" s="1" t="str">
        <f t="shared" ref="N450:N513" si="126">_xlfn.LET(_xlpm.sep,":",_xlpm.w,$G450,_xlfn.CONCAT("~",RIGHT(_xlpm.w,LEN(_xlpm.w)-FIND(_xlpm.sep,_xlpm.w)),"~"))</f>
        <v>~bi~</v>
      </c>
      <c r="O450" s="1" t="str">
        <f t="shared" ref="O450:O513" si="127">_xlfn.LET(_xlpm.sep,":",_xlpm.w,$G450,_xlfn.CONCAT("[",LEFT(_xlpm.w,FIND(_xlpm.sep,_xlpm.w)-1),"]"))</f>
        <v>[bə]</v>
      </c>
      <c r="P450" s="3" cm="1">
        <f t="array" ref="P450">SUM(_xlfn._xlws.FILTER($H$2:$H$2454,_xlfn.MAP($N$2:$N$2454,_xlfn.LAMBDA(_xlpm.x,_xlpm.x=$N450))))</f>
        <v>2.1387832699619773E-3</v>
      </c>
      <c r="Q450" s="4">
        <f t="shared" ref="Q450:Q513" si="128">$H450/P450</f>
        <v>3.7037037037037035E-2</v>
      </c>
      <c r="R450" s="6" cm="1">
        <f t="array" ref="R450">SUM(_xlfn._xlws.FILTER($H$2:$H$2454,_xlfn.MAP($O$2:$O$2454,_xlfn.LAMBDA(_xlpm.x,_xlpm.x=$O450))))</f>
        <v>1.9803548795944235E-3</v>
      </c>
      <c r="S450" s="4">
        <f t="shared" ref="S450:S513" si="129">$H450/R450</f>
        <v>3.9999999999999994E-2</v>
      </c>
      <c r="T450" s="4">
        <f t="shared" ref="T450:T513" si="130">_xlfn.LET(_xlpm.freq,F450,_xlpm.size,M450+1,_xlpm.F,U450,LOG(1+_xlpm.freq)*LOG(1+_xlpm.size)*_xlpm.F)</f>
        <v>6.9706967914966566E-3</v>
      </c>
      <c r="U450" s="4">
        <f t="shared" ref="U450:U513" si="131">_xlfn.LET(_xlpm.a,S450,_xlpm.b,Q450,2*_xlpm.a*_xlpm.b/(_xlpm.a+_xlpm.b))</f>
        <v>3.8461538461538457E-2</v>
      </c>
      <c r="V450" s="4">
        <f t="shared" ref="V450:V513" si="132">_xlfn.LET(_xlpm.p,Q450,_xlpm.q,S450,LOG(_xlpm.p/_xlpm.q))</f>
        <v>-3.3423755486949647E-2</v>
      </c>
      <c r="W450" s="4" t="s">
        <v>5110</v>
      </c>
      <c r="X450" s="2" cm="1">
        <f t="array" ref="X450">SUM(_xlfn._xlws.FILTER($F$2:$F$2454,_xlfn.MAP($W$2:$W$2454,_xlfn.LAMBDA(_xlpm.x,_xlpm.x=$W450))))</f>
        <v>1594</v>
      </c>
      <c r="Y450" s="11">
        <f t="shared" ref="Y450:Y513" si="133">$F450/X450</f>
        <v>6.2735257214554575E-4</v>
      </c>
      <c r="Z450" s="4" t="s">
        <v>5101</v>
      </c>
      <c r="AA450" s="2" cm="1">
        <f t="array" ref="AA450">SUM(_xlfn._xlws.FILTER($F$2:$F$2454,_xlfn.MAP($Z$2:$Z$2454,_xlfn.LAMBDA(_xlpm.x,_xlpm.x=$Z450))))</f>
        <v>2255</v>
      </c>
      <c r="AB450" s="11">
        <f t="shared" ref="AB450:AB513" si="134">$F450/AA450</f>
        <v>4.434589800443459E-4</v>
      </c>
      <c r="AC450" s="11">
        <f t="shared" ref="AC450:AC513" si="135">_xlfn.LET(_xlpm.a,Y450,_xlpm.b,AB450,LOG(_xlpm.a/_xlpm.b))</f>
        <v>0.1506582291538858</v>
      </c>
      <c r="AG450" s="2"/>
      <c r="AL450" s="2"/>
      <c r="AM450" s="2"/>
    </row>
    <row r="451" spans="1:39">
      <c r="A451" s="1" t="str">
        <f t="shared" si="119"/>
        <v>~fo~ : [fɔ]</v>
      </c>
      <c r="B451" s="1">
        <f>_xlfn.LET(_xlpm.d,$G451,_xlpm.k,_xlfn.CONCAT(LEFT(TRIM(B$1),1),"*"),COUNTIF(_xlpm.d,_xlpm.k))</f>
        <v>0</v>
      </c>
      <c r="C451" s="1">
        <f>_xlfn.LET(_xlpm.d,$G451,_xlpm.k,_xlfn.CONCAT(LEFT(TRIM(C$1),1),"*"),COUNTIF(_xlpm.d,_xlpm.k))</f>
        <v>0</v>
      </c>
      <c r="D451" s="1">
        <f>_xlfn.LET(_xlpm.d,$G451,_xlpm.k,_xlfn.CONCAT(LEFT(TRIM(D$1),1),"*"),COUNTIF(_xlpm.d,_xlpm.k))</f>
        <v>0</v>
      </c>
      <c r="E451" s="1">
        <f t="shared" si="120"/>
        <v>1.5051499783199058</v>
      </c>
      <c r="F451" s="7">
        <v>31</v>
      </c>
      <c r="G451" s="9" t="s">
        <v>365</v>
      </c>
      <c r="H451" s="4" cm="1">
        <f t="array" ref="H451">F451/freq.sum.r6e</f>
        <v>2.4556400506970848E-3</v>
      </c>
      <c r="I451" s="4" t="str">
        <f t="shared" si="121"/>
        <v>fɔ</v>
      </c>
      <c r="J451" s="4" t="str">
        <f t="shared" si="122"/>
        <v>fo</v>
      </c>
      <c r="K451" s="10">
        <f t="shared" si="123"/>
        <v>2</v>
      </c>
      <c r="L451" s="1">
        <f t="shared" si="124"/>
        <v>2</v>
      </c>
      <c r="M451" s="10">
        <f t="shared" si="125"/>
        <v>2</v>
      </c>
      <c r="N451" s="1" t="str">
        <f t="shared" si="126"/>
        <v>~fo~</v>
      </c>
      <c r="O451" s="1" t="str">
        <f t="shared" si="127"/>
        <v>[fɔ]</v>
      </c>
      <c r="P451" s="3" cm="1">
        <f t="array" ref="P451">SUM(_xlfn._xlws.FILTER($H$2:$H$2454,_xlfn.MAP($N$2:$N$2454,_xlfn.LAMBDA(_xlpm.x,_xlpm.x=$N451))))</f>
        <v>3.2477820025348541E-3</v>
      </c>
      <c r="Q451" s="4">
        <f t="shared" si="128"/>
        <v>0.75609756097560976</v>
      </c>
      <c r="R451" s="6" cm="1">
        <f t="array" ref="R451">SUM(_xlfn._xlws.FILTER($H$2:$H$2454,_xlfn.MAP($O$2:$O$2454,_xlfn.LAMBDA(_xlpm.x,_xlpm.x=$O451))))</f>
        <v>3.010139416983523E-3</v>
      </c>
      <c r="S451" s="4">
        <f t="shared" si="129"/>
        <v>0.81578947368421062</v>
      </c>
      <c r="T451" s="4">
        <f t="shared" si="130"/>
        <v>0.71118754606915258</v>
      </c>
      <c r="U451" s="4">
        <f t="shared" si="131"/>
        <v>0.78481012658227844</v>
      </c>
      <c r="V451" s="4">
        <f t="shared" si="132"/>
        <v>-3.3000260102925366E-2</v>
      </c>
      <c r="W451" s="4" t="s">
        <v>5119</v>
      </c>
      <c r="X451" s="2" cm="1">
        <f t="array" ref="X451">SUM(_xlfn._xlws.FILTER($F$2:$F$2454,_xlfn.MAP($W$2:$W$2454,_xlfn.LAMBDA(_xlpm.x,_xlpm.x=$W451))))</f>
        <v>1157</v>
      </c>
      <c r="Y451" s="11">
        <f t="shared" si="133"/>
        <v>2.6793431287813311E-2</v>
      </c>
      <c r="Z451" s="4" t="s">
        <v>5107</v>
      </c>
      <c r="AA451" s="2" cm="1">
        <f t="array" ref="AA451">SUM(_xlfn._xlws.FILTER($F$2:$F$2454,_xlfn.MAP($Z$2:$Z$2454,_xlfn.LAMBDA(_xlpm.x,_xlpm.x=$Z451))))</f>
        <v>293</v>
      </c>
      <c r="AB451" s="11">
        <f t="shared" si="134"/>
        <v>0.10580204778156997</v>
      </c>
      <c r="AC451" s="11">
        <f t="shared" si="135"/>
        <v>-0.59646573859764007</v>
      </c>
      <c r="AG451" s="2"/>
      <c r="AL451" s="2"/>
      <c r="AM451" s="2"/>
    </row>
    <row r="452" spans="1:39">
      <c r="A452" s="1" t="str">
        <f t="shared" si="119"/>
        <v>~ne~ : [nə]</v>
      </c>
      <c r="B452" s="1">
        <f>_xlfn.LET(_xlpm.d,$G452,_xlpm.k,_xlfn.CONCAT(LEFT(TRIM(B$1),1),"*"),COUNTIF(_xlpm.d,_xlpm.k))</f>
        <v>0</v>
      </c>
      <c r="C452" s="1">
        <f>_xlfn.LET(_xlpm.d,$G452,_xlpm.k,_xlfn.CONCAT(LEFT(TRIM(C$1),1),"*"),COUNTIF(_xlpm.d,_xlpm.k))</f>
        <v>0</v>
      </c>
      <c r="D452" s="1">
        <f>_xlfn.LET(_xlpm.d,$G452,_xlpm.k,_xlfn.CONCAT(LEFT(TRIM(D$1),1),"*"),COUNTIF(_xlpm.d,_xlpm.k))</f>
        <v>1</v>
      </c>
      <c r="E452" s="1">
        <f t="shared" si="120"/>
        <v>1.5051499783199058</v>
      </c>
      <c r="F452" s="7">
        <v>31</v>
      </c>
      <c r="G452" s="9" t="s">
        <v>705</v>
      </c>
      <c r="H452" s="4" cm="1">
        <f t="array" ref="H452">F452/freq.sum.r6e</f>
        <v>2.4556400506970848E-3</v>
      </c>
      <c r="I452" s="1" t="str">
        <f t="shared" si="121"/>
        <v>nə</v>
      </c>
      <c r="J452" s="1" t="str">
        <f t="shared" si="122"/>
        <v>ne</v>
      </c>
      <c r="K452" s="10">
        <f t="shared" si="123"/>
        <v>2</v>
      </c>
      <c r="L452" s="1">
        <f t="shared" si="124"/>
        <v>2</v>
      </c>
      <c r="M452" s="10">
        <f t="shared" si="125"/>
        <v>2</v>
      </c>
      <c r="N452" s="1" t="str">
        <f t="shared" si="126"/>
        <v>~ne~</v>
      </c>
      <c r="O452" s="1" t="str">
        <f t="shared" si="127"/>
        <v>[nə]</v>
      </c>
      <c r="P452" s="3" cm="1">
        <f t="array" ref="P452">SUM(_xlfn._xlws.FILTER($H$2:$H$2454,_xlfn.MAP($N$2:$N$2454,_xlfn.LAMBDA(_xlpm.x,_xlpm.x=$N452))))</f>
        <v>8.7135614702154619E-3</v>
      </c>
      <c r="Q452" s="4">
        <f t="shared" si="128"/>
        <v>0.2818181818181818</v>
      </c>
      <c r="R452" s="6" cm="1">
        <f t="array" ref="R452">SUM(_xlfn._xlws.FILTER($H$2:$H$2454,_xlfn.MAP($O$2:$O$2454,_xlfn.LAMBDA(_xlpm.x,_xlpm.x=$O452))))</f>
        <v>8.1590621039290216E-3</v>
      </c>
      <c r="S452" s="4">
        <f t="shared" si="129"/>
        <v>0.30097087378640786</v>
      </c>
      <c r="T452" s="4">
        <f t="shared" si="130"/>
        <v>0.26377378469231488</v>
      </c>
      <c r="U452" s="4">
        <f t="shared" si="131"/>
        <v>0.29107981220657281</v>
      </c>
      <c r="V452" s="4">
        <f t="shared" si="132"/>
        <v>-2.8555460453052975E-2</v>
      </c>
      <c r="W452" s="4" t="s">
        <v>5121</v>
      </c>
      <c r="X452" s="2" cm="1">
        <f t="array" ref="X452">SUM(_xlfn._xlws.FILTER($F$2:$F$2454,_xlfn.MAP($W$2:$W$2454,_xlfn.LAMBDA(_xlpm.x,_xlpm.x=$W452))))</f>
        <v>2896</v>
      </c>
      <c r="Y452" s="11">
        <f t="shared" si="133"/>
        <v>1.0704419889502763E-2</v>
      </c>
      <c r="Z452" s="4" t="s">
        <v>5101</v>
      </c>
      <c r="AA452" s="2" cm="1">
        <f t="array" ref="AA452">SUM(_xlfn._xlws.FILTER($F$2:$F$2454,_xlfn.MAP($Z$2:$Z$2454,_xlfn.LAMBDA(_xlpm.x,_xlpm.x=$Z452))))</f>
        <v>2255</v>
      </c>
      <c r="AB452" s="11">
        <f t="shared" si="134"/>
        <v>1.3747228381374724E-2</v>
      </c>
      <c r="AC452" s="11">
        <f t="shared" si="135"/>
        <v>-0.10865201131112999</v>
      </c>
      <c r="AG452" s="2"/>
      <c r="AL452" s="2"/>
      <c r="AM452" s="2"/>
    </row>
    <row r="453" spans="1:39">
      <c r="A453" s="1" t="str">
        <f t="shared" si="119"/>
        <v>~th~ : [θ]</v>
      </c>
      <c r="B453" s="1">
        <f>_xlfn.LET(_xlpm.d,$G453,_xlpm.k,_xlfn.CONCAT(LEFT(TRIM(B$1),1),"*"),COUNTIF(_xlpm.d,_xlpm.k))</f>
        <v>0</v>
      </c>
      <c r="C453" s="1">
        <f>_xlfn.LET(_xlpm.d,$G453,_xlpm.k,_xlfn.CONCAT(LEFT(TRIM(C$1),1),"*"),COUNTIF(_xlpm.d,_xlpm.k))</f>
        <v>0</v>
      </c>
      <c r="D453" s="1">
        <f>_xlfn.LET(_xlpm.d,$G453,_xlpm.k,_xlfn.CONCAT(LEFT(TRIM(D$1),1),"*"),COUNTIF(_xlpm.d,_xlpm.k))</f>
        <v>0</v>
      </c>
      <c r="E453" s="1">
        <f t="shared" si="120"/>
        <v>1.5051499783199058</v>
      </c>
      <c r="F453" s="7">
        <v>31</v>
      </c>
      <c r="G453" s="9" t="s">
        <v>342</v>
      </c>
      <c r="H453" s="4" cm="1">
        <f t="array" ref="H453">F453/freq.sum.r6e</f>
        <v>2.4556400506970848E-3</v>
      </c>
      <c r="I453" s="4" t="str">
        <f t="shared" si="121"/>
        <v>θ</v>
      </c>
      <c r="J453" s="4" t="str">
        <f t="shared" si="122"/>
        <v>th</v>
      </c>
      <c r="K453" s="10">
        <f t="shared" si="123"/>
        <v>1</v>
      </c>
      <c r="L453" s="1">
        <f t="shared" si="124"/>
        <v>2</v>
      </c>
      <c r="M453" s="10">
        <f t="shared" si="125"/>
        <v>2</v>
      </c>
      <c r="N453" s="1" t="str">
        <f t="shared" si="126"/>
        <v>~th~</v>
      </c>
      <c r="O453" s="1" t="str">
        <f t="shared" si="127"/>
        <v>[θ]</v>
      </c>
      <c r="P453" s="3" cm="1">
        <f t="array" ref="P453">SUM(_xlfn._xlws.FILTER($H$2:$H$2454,_xlfn.MAP($N$2:$N$2454,_xlfn.LAMBDA(_xlpm.x,_xlpm.x=$N453))))</f>
        <v>2.6140684410646386E-3</v>
      </c>
      <c r="Q453" s="4">
        <f t="shared" si="128"/>
        <v>0.93939393939393945</v>
      </c>
      <c r="R453" s="6" cm="1">
        <f t="array" ref="R453">SUM(_xlfn._xlws.FILTER($H$2:$H$2454,_xlfn.MAP($O$2:$O$2454,_xlfn.LAMBDA(_xlpm.x,_xlpm.x=$O453))))</f>
        <v>2.4556400506970848E-3</v>
      </c>
      <c r="S453" s="4">
        <f t="shared" si="129"/>
        <v>1</v>
      </c>
      <c r="T453" s="4">
        <f t="shared" si="130"/>
        <v>0.87787212717911023</v>
      </c>
      <c r="U453" s="4">
        <f t="shared" si="131"/>
        <v>0.96875</v>
      </c>
      <c r="V453" s="4">
        <f t="shared" si="132"/>
        <v>-2.7152246043614773E-2</v>
      </c>
      <c r="W453" s="4"/>
      <c r="X453" s="2" cm="1">
        <f t="array" ref="X453">SUM(_xlfn._xlws.FILTER($F$2:$F$2454,_xlfn.MAP($W$2:$W$2454,_xlfn.LAMBDA(_xlpm.x,_xlpm.x=$W453))))</f>
        <v>2988</v>
      </c>
      <c r="Y453" s="11">
        <f t="shared" si="133"/>
        <v>1.0374832663989291E-2</v>
      </c>
      <c r="Z453" s="4"/>
      <c r="AA453" s="2" cm="1">
        <f t="array" ref="AA453">SUM(_xlfn._xlws.FILTER($F$2:$F$2454,_xlfn.MAP($Z$2:$Z$2454,_xlfn.LAMBDA(_xlpm.x,_xlpm.x=$Z453))))</f>
        <v>3871</v>
      </c>
      <c r="AB453" s="11">
        <f t="shared" si="134"/>
        <v>8.0082665977783511E-3</v>
      </c>
      <c r="AC453" s="11">
        <f t="shared" si="135"/>
        <v>0.11244257817559396</v>
      </c>
      <c r="AG453" s="2"/>
      <c r="AL453" s="2"/>
      <c r="AM453" s="2"/>
    </row>
    <row r="454" spans="1:39">
      <c r="A454" s="1" t="str">
        <f t="shared" si="119"/>
        <v>~me~ : [m]</v>
      </c>
      <c r="B454" s="1">
        <f>_xlfn.LET(_xlpm.d,$G454,_xlpm.k,_xlfn.CONCAT(LEFT(TRIM(B$1),1),"*"),COUNTIF(_xlpm.d,_xlpm.k))</f>
        <v>0</v>
      </c>
      <c r="C454" s="1">
        <f>_xlfn.LET(_xlpm.d,$G454,_xlpm.k,_xlfn.CONCAT(LEFT(TRIM(C$1),1),"*"),COUNTIF(_xlpm.d,_xlpm.k))</f>
        <v>1</v>
      </c>
      <c r="D454" s="1">
        <f>_xlfn.LET(_xlpm.d,$G454,_xlpm.k,_xlfn.CONCAT(LEFT(TRIM(D$1),1),"*"),COUNTIF(_xlpm.d,_xlpm.k))</f>
        <v>0</v>
      </c>
      <c r="E454" s="1">
        <f t="shared" si="120"/>
        <v>1.5682017240669948</v>
      </c>
      <c r="F454" s="7">
        <v>36</v>
      </c>
      <c r="G454" s="9" t="s">
        <v>144</v>
      </c>
      <c r="H454" s="4" cm="1">
        <f t="array" ref="H454">F454/freq.sum.r6e</f>
        <v>2.8517110266159697E-3</v>
      </c>
      <c r="I454" s="1" t="str">
        <f t="shared" si="121"/>
        <v>m</v>
      </c>
      <c r="J454" s="1" t="str">
        <f t="shared" si="122"/>
        <v>me</v>
      </c>
      <c r="K454" s="10">
        <f t="shared" si="123"/>
        <v>1</v>
      </c>
      <c r="L454" s="1">
        <f t="shared" si="124"/>
        <v>2</v>
      </c>
      <c r="M454" s="10">
        <f t="shared" si="125"/>
        <v>2</v>
      </c>
      <c r="N454" s="1" t="str">
        <f t="shared" si="126"/>
        <v>~me~</v>
      </c>
      <c r="O454" s="1" t="str">
        <f t="shared" si="127"/>
        <v>[m]</v>
      </c>
      <c r="P454" s="3" cm="1">
        <f t="array" ref="P454">SUM(_xlfn._xlws.FILTER($H$2:$H$2454,_xlfn.MAP($N$2:$N$2454,_xlfn.LAMBDA(_xlpm.x,_xlpm.x=$N454))))</f>
        <v>9.2680608365019006E-3</v>
      </c>
      <c r="Q454" s="4">
        <f t="shared" si="128"/>
        <v>0.30769230769230771</v>
      </c>
      <c r="R454" s="6" cm="1">
        <f t="array" ref="R454">SUM(_xlfn._xlws.FILTER($H$2:$H$2454,_xlfn.MAP($O$2:$O$2454,_xlfn.LAMBDA(_xlpm.x,_xlpm.x=$O454))))</f>
        <v>8.7927756653992401E-3</v>
      </c>
      <c r="S454" s="4">
        <f t="shared" si="129"/>
        <v>0.32432432432432429</v>
      </c>
      <c r="T454" s="4">
        <f t="shared" si="130"/>
        <v>0.29815311043966441</v>
      </c>
      <c r="U454" s="4">
        <f t="shared" si="131"/>
        <v>0.31578947368421051</v>
      </c>
      <c r="V454" s="4">
        <f t="shared" si="132"/>
        <v>-2.2862882959504126E-2</v>
      </c>
      <c r="W454" s="4" t="s">
        <v>5121</v>
      </c>
      <c r="X454" s="2" cm="1">
        <f t="array" ref="X454">SUM(_xlfn._xlws.FILTER($F$2:$F$2454,_xlfn.MAP($W$2:$W$2454,_xlfn.LAMBDA(_xlpm.x,_xlpm.x=$W454))))</f>
        <v>2896</v>
      </c>
      <c r="Y454" s="11">
        <f t="shared" si="133"/>
        <v>1.2430939226519336E-2</v>
      </c>
      <c r="Z454" s="4"/>
      <c r="AA454" s="2" cm="1">
        <f t="array" ref="AA454">SUM(_xlfn._xlws.FILTER($F$2:$F$2454,_xlfn.MAP($Z$2:$Z$2454,_xlfn.LAMBDA(_xlpm.x,_xlpm.x=$Z454))))</f>
        <v>3871</v>
      </c>
      <c r="AB454" s="11">
        <f t="shared" si="134"/>
        <v>9.2999225006458273E-3</v>
      </c>
      <c r="AC454" s="11">
        <f t="shared" si="135"/>
        <v>0.12602461379384577</v>
      </c>
      <c r="AG454" s="2"/>
      <c r="AL454" s="2"/>
      <c r="AM454" s="2"/>
    </row>
    <row r="455" spans="1:39">
      <c r="A455" s="1" t="str">
        <f t="shared" si="119"/>
        <v>~fi~ : [fə]</v>
      </c>
      <c r="B455" s="1">
        <f>_xlfn.LET(_xlpm.d,$G455,_xlpm.k,_xlfn.CONCAT(LEFT(TRIM(B$1),1),"*"),COUNTIF(_xlpm.d,_xlpm.k))</f>
        <v>0</v>
      </c>
      <c r="C455" s="1">
        <f>_xlfn.LET(_xlpm.d,$G455,_xlpm.k,_xlfn.CONCAT(LEFT(TRIM(C$1),1),"*"),COUNTIF(_xlpm.d,_xlpm.k))</f>
        <v>0</v>
      </c>
      <c r="D455" s="1">
        <f>_xlfn.LET(_xlpm.d,$G455,_xlpm.k,_xlfn.CONCAT(LEFT(TRIM(D$1),1),"*"),COUNTIF(_xlpm.d,_xlpm.k))</f>
        <v>0</v>
      </c>
      <c r="E455" s="1">
        <f t="shared" si="120"/>
        <v>0.8450980400142567</v>
      </c>
      <c r="F455" s="7">
        <v>6</v>
      </c>
      <c r="G455" s="9" t="s">
        <v>1295</v>
      </c>
      <c r="H455" s="4" cm="1">
        <f t="array" ref="H455">F455/freq.sum.r6e</f>
        <v>4.7528517110266159E-4</v>
      </c>
      <c r="I455" s="1" t="str">
        <f t="shared" si="121"/>
        <v>fə</v>
      </c>
      <c r="J455" s="1" t="str">
        <f t="shared" si="122"/>
        <v>fi</v>
      </c>
      <c r="K455" s="10">
        <f t="shared" si="123"/>
        <v>2</v>
      </c>
      <c r="L455" s="1">
        <f t="shared" si="124"/>
        <v>2</v>
      </c>
      <c r="M455" s="10">
        <f t="shared" si="125"/>
        <v>2</v>
      </c>
      <c r="N455" s="1" t="str">
        <f t="shared" si="126"/>
        <v>~fi~</v>
      </c>
      <c r="O455" s="1" t="str">
        <f t="shared" si="127"/>
        <v>[fə]</v>
      </c>
      <c r="P455" s="3" cm="1">
        <f t="array" ref="P455">SUM(_xlfn._xlws.FILTER($H$2:$H$2454,_xlfn.MAP($N$2:$N$2454,_xlfn.LAMBDA(_xlpm.x,_xlpm.x=$N455))))</f>
        <v>3.2477820025348541E-3</v>
      </c>
      <c r="Q455" s="4">
        <f t="shared" si="128"/>
        <v>0.14634146341463417</v>
      </c>
      <c r="R455" s="6" cm="1">
        <f t="array" ref="R455">SUM(_xlfn._xlws.FILTER($H$2:$H$2454,_xlfn.MAP($O$2:$O$2454,_xlfn.LAMBDA(_xlpm.x,_xlpm.x=$O455))))</f>
        <v>3.0893536121673003E-3</v>
      </c>
      <c r="S455" s="4">
        <f t="shared" si="129"/>
        <v>0.15384615384615385</v>
      </c>
      <c r="T455" s="4">
        <f t="shared" si="130"/>
        <v>7.6319957796339238E-2</v>
      </c>
      <c r="U455" s="4">
        <f t="shared" si="131"/>
        <v>0.15000000000000002</v>
      </c>
      <c r="V455" s="4">
        <f t="shared" si="132"/>
        <v>-2.1719249693236256E-2</v>
      </c>
      <c r="W455" s="4" t="s">
        <v>5110</v>
      </c>
      <c r="X455" s="2" cm="1">
        <f t="array" ref="X455">SUM(_xlfn._xlws.FILTER($F$2:$F$2454,_xlfn.MAP($W$2:$W$2454,_xlfn.LAMBDA(_xlpm.x,_xlpm.x=$W455))))</f>
        <v>1594</v>
      </c>
      <c r="Y455" s="11">
        <f t="shared" si="133"/>
        <v>3.7641154328732747E-3</v>
      </c>
      <c r="Z455" s="4" t="s">
        <v>5101</v>
      </c>
      <c r="AA455" s="2" cm="1">
        <f t="array" ref="AA455">SUM(_xlfn._xlws.FILTER($F$2:$F$2454,_xlfn.MAP($Z$2:$Z$2454,_xlfn.LAMBDA(_xlpm.x,_xlpm.x=$Z455))))</f>
        <v>2255</v>
      </c>
      <c r="AB455" s="11">
        <f t="shared" si="134"/>
        <v>2.6607538802660754E-3</v>
      </c>
      <c r="AC455" s="11">
        <f t="shared" si="135"/>
        <v>0.1506582291538858</v>
      </c>
      <c r="AG455" s="2"/>
      <c r="AL455" s="2"/>
      <c r="AM455" s="2"/>
    </row>
    <row r="456" spans="1:39">
      <c r="A456" s="1" t="str">
        <f t="shared" si="119"/>
        <v>~fo~ : [fə]</v>
      </c>
      <c r="B456" s="1">
        <f>_xlfn.LET(_xlpm.d,$G456,_xlpm.k,_xlfn.CONCAT(LEFT(TRIM(B$1),1),"*"),COUNTIF(_xlpm.d,_xlpm.k))</f>
        <v>0</v>
      </c>
      <c r="C456" s="1">
        <f>_xlfn.LET(_xlpm.d,$G456,_xlpm.k,_xlfn.CONCAT(LEFT(TRIM(C$1),1),"*"),COUNTIF(_xlpm.d,_xlpm.k))</f>
        <v>0</v>
      </c>
      <c r="D456" s="1">
        <f>_xlfn.LET(_xlpm.d,$G456,_xlpm.k,_xlfn.CONCAT(LEFT(TRIM(D$1),1),"*"),COUNTIF(_xlpm.d,_xlpm.k))</f>
        <v>0</v>
      </c>
      <c r="E456" s="1">
        <f t="shared" si="120"/>
        <v>0.47712125471966244</v>
      </c>
      <c r="F456" s="7">
        <v>2</v>
      </c>
      <c r="G456" s="9" t="s">
        <v>1989</v>
      </c>
      <c r="H456" s="4" cm="1">
        <f t="array" ref="H456">F456/freq.sum.r6e</f>
        <v>1.5842839036755386E-4</v>
      </c>
      <c r="I456" s="1" t="str">
        <f t="shared" si="121"/>
        <v>fə</v>
      </c>
      <c r="J456" s="1" t="str">
        <f t="shared" si="122"/>
        <v>fo</v>
      </c>
      <c r="K456" s="10">
        <f t="shared" si="123"/>
        <v>2</v>
      </c>
      <c r="L456" s="1">
        <f t="shared" si="124"/>
        <v>2</v>
      </c>
      <c r="M456" s="10">
        <f t="shared" si="125"/>
        <v>2</v>
      </c>
      <c r="N456" s="1" t="str">
        <f t="shared" si="126"/>
        <v>~fo~</v>
      </c>
      <c r="O456" s="1" t="str">
        <f t="shared" si="127"/>
        <v>[fə]</v>
      </c>
      <c r="P456" s="3" cm="1">
        <f t="array" ref="P456">SUM(_xlfn._xlws.FILTER($H$2:$H$2454,_xlfn.MAP($N$2:$N$2454,_xlfn.LAMBDA(_xlpm.x,_xlpm.x=$N456))))</f>
        <v>3.2477820025348541E-3</v>
      </c>
      <c r="Q456" s="4">
        <f t="shared" si="128"/>
        <v>4.878048780487805E-2</v>
      </c>
      <c r="R456" s="6" cm="1">
        <f t="array" ref="R456">SUM(_xlfn._xlws.FILTER($H$2:$H$2454,_xlfn.MAP($O$2:$O$2454,_xlfn.LAMBDA(_xlpm.x,_xlpm.x=$O456))))</f>
        <v>3.0893536121673003E-3</v>
      </c>
      <c r="S456" s="4">
        <f t="shared" si="129"/>
        <v>5.128205128205128E-2</v>
      </c>
      <c r="T456" s="4">
        <f t="shared" si="130"/>
        <v>1.4362780923945327E-2</v>
      </c>
      <c r="U456" s="4">
        <f t="shared" si="131"/>
        <v>0.05</v>
      </c>
      <c r="V456" s="4">
        <f t="shared" si="132"/>
        <v>-2.1719249693236256E-2</v>
      </c>
      <c r="W456" s="4" t="s">
        <v>5119</v>
      </c>
      <c r="X456" s="2" cm="1">
        <f t="array" ref="X456">SUM(_xlfn._xlws.FILTER($F$2:$F$2454,_xlfn.MAP($W$2:$W$2454,_xlfn.LAMBDA(_xlpm.x,_xlpm.x=$W456))))</f>
        <v>1157</v>
      </c>
      <c r="Y456" s="11">
        <f t="shared" si="133"/>
        <v>1.7286084701815039E-3</v>
      </c>
      <c r="Z456" s="4" t="s">
        <v>5101</v>
      </c>
      <c r="AA456" s="2" cm="1">
        <f t="array" ref="AA456">SUM(_xlfn._xlws.FILTER($F$2:$F$2454,_xlfn.MAP($Z$2:$Z$2454,_xlfn.LAMBDA(_xlpm.x,_xlpm.x=$Z456))))</f>
        <v>2255</v>
      </c>
      <c r="AB456" s="11">
        <f t="shared" si="134"/>
        <v>8.869179600886918E-4</v>
      </c>
      <c r="AC456" s="11">
        <f t="shared" si="135"/>
        <v>0.28981318726222982</v>
      </c>
      <c r="AG456" s="2"/>
      <c r="AL456" s="2"/>
      <c r="AM456" s="2"/>
    </row>
    <row r="457" spans="1:39">
      <c r="A457" s="1" t="str">
        <f t="shared" si="119"/>
        <v>~va~ : [vɛ]</v>
      </c>
      <c r="B457" s="1">
        <f>_xlfn.LET(_xlpm.d,$G457,_xlpm.k,_xlfn.CONCAT(LEFT(TRIM(B$1),1),"*"),COUNTIF(_xlpm.d,_xlpm.k))</f>
        <v>0</v>
      </c>
      <c r="C457" s="1">
        <f>_xlfn.LET(_xlpm.d,$G457,_xlpm.k,_xlfn.CONCAT(LEFT(TRIM(C$1),1),"*"),COUNTIF(_xlpm.d,_xlpm.k))</f>
        <v>0</v>
      </c>
      <c r="D457" s="1">
        <f>_xlfn.LET(_xlpm.d,$G457,_xlpm.k,_xlfn.CONCAT(LEFT(TRIM(D$1),1),"*"),COUNTIF(_xlpm.d,_xlpm.k))</f>
        <v>0</v>
      </c>
      <c r="E457" s="1">
        <f t="shared" si="120"/>
        <v>0.60205999132796229</v>
      </c>
      <c r="F457" s="7">
        <v>3</v>
      </c>
      <c r="G457" s="9" t="s">
        <v>1491</v>
      </c>
      <c r="H457" s="4" cm="1">
        <f t="array" ref="H457">F457/freq.sum.r6e</f>
        <v>2.376425855513308E-4</v>
      </c>
      <c r="I457" s="4" t="str">
        <f t="shared" si="121"/>
        <v>vɛ</v>
      </c>
      <c r="J457" s="4" t="str">
        <f t="shared" si="122"/>
        <v>va</v>
      </c>
      <c r="K457" s="10">
        <f t="shared" si="123"/>
        <v>2</v>
      </c>
      <c r="L457" s="1">
        <f t="shared" si="124"/>
        <v>2</v>
      </c>
      <c r="M457" s="10">
        <f t="shared" si="125"/>
        <v>2</v>
      </c>
      <c r="N457" s="1" t="str">
        <f t="shared" si="126"/>
        <v>~va~</v>
      </c>
      <c r="O457" s="1" t="str">
        <f t="shared" si="127"/>
        <v>[vɛ]</v>
      </c>
      <c r="P457" s="3" cm="1">
        <f t="array" ref="P457">SUM(_xlfn._xlws.FILTER($H$2:$H$2454,_xlfn.MAP($N$2:$N$2454,_xlfn.LAMBDA(_xlpm.x,_xlpm.x=$N457))))</f>
        <v>2.0595690747782004E-3</v>
      </c>
      <c r="Q457" s="4">
        <f t="shared" si="128"/>
        <v>0.11538461538461538</v>
      </c>
      <c r="R457" s="6" cm="1">
        <f t="array" ref="R457">SUM(_xlfn._xlws.FILTER($H$2:$H$2454,_xlfn.MAP($O$2:$O$2454,_xlfn.LAMBDA(_xlpm.x,_xlpm.x=$O457))))</f>
        <v>1.9803548795944235E-3</v>
      </c>
      <c r="S457" s="4">
        <f t="shared" si="129"/>
        <v>0.12</v>
      </c>
      <c r="T457" s="4">
        <f t="shared" si="130"/>
        <v>4.2644262724450141E-2</v>
      </c>
      <c r="U457" s="4">
        <f t="shared" si="131"/>
        <v>0.11764705882352941</v>
      </c>
      <c r="V457" s="4">
        <f t="shared" si="132"/>
        <v>-1.7033339298780342E-2</v>
      </c>
      <c r="W457" s="4" t="s">
        <v>5120</v>
      </c>
      <c r="X457" s="2" cm="1">
        <f t="array" ref="X457">SUM(_xlfn._xlws.FILTER($F$2:$F$2454,_xlfn.MAP($W$2:$W$2454,_xlfn.LAMBDA(_xlpm.x,_xlpm.x=$W457))))</f>
        <v>1666</v>
      </c>
      <c r="Y457" s="11">
        <f t="shared" si="133"/>
        <v>1.8007202881152461E-3</v>
      </c>
      <c r="Z457" s="4" t="s">
        <v>5104</v>
      </c>
      <c r="AA457" s="2" cm="1">
        <f t="array" ref="AA457">SUM(_xlfn._xlws.FILTER($F$2:$F$2454,_xlfn.MAP($Z$2:$Z$2454,_xlfn.LAMBDA(_xlpm.x,_xlpm.x=$Z457))))</f>
        <v>883</v>
      </c>
      <c r="AB457" s="11">
        <f t="shared" si="134"/>
        <v>3.3975084937712344E-3</v>
      </c>
      <c r="AC457" s="11">
        <f t="shared" si="135"/>
        <v>-0.2757142934932002</v>
      </c>
      <c r="AG457" s="2"/>
      <c r="AL457" s="2"/>
      <c r="AM457" s="2"/>
    </row>
    <row r="458" spans="1:39">
      <c r="A458" s="1" t="str">
        <f t="shared" si="119"/>
        <v>~bo~ : [bə]</v>
      </c>
      <c r="B458" s="1">
        <f>_xlfn.LET(_xlpm.d,$G458,_xlpm.k,_xlfn.CONCAT(LEFT(TRIM(B$1),1),"*"),COUNTIF(_xlpm.d,_xlpm.k))</f>
        <v>0</v>
      </c>
      <c r="C458" s="1">
        <f>_xlfn.LET(_xlpm.d,$G458,_xlpm.k,_xlfn.CONCAT(LEFT(TRIM(C$1),1),"*"),COUNTIF(_xlpm.d,_xlpm.k))</f>
        <v>0</v>
      </c>
      <c r="D458" s="1">
        <f>_xlfn.LET(_xlpm.d,$G458,_xlpm.k,_xlfn.CONCAT(LEFT(TRIM(D$1),1),"*"),COUNTIF(_xlpm.d,_xlpm.k))</f>
        <v>0</v>
      </c>
      <c r="E458" s="1">
        <f t="shared" si="120"/>
        <v>0.69897000433601875</v>
      </c>
      <c r="F458" s="7">
        <v>4</v>
      </c>
      <c r="G458" s="9" t="s">
        <v>1052</v>
      </c>
      <c r="H458" s="4" cm="1">
        <f t="array" ref="H458">F458/freq.sum.r6e</f>
        <v>3.1685678073510771E-4</v>
      </c>
      <c r="I458" s="4" t="str">
        <f t="shared" si="121"/>
        <v>bə</v>
      </c>
      <c r="J458" s="4" t="str">
        <f t="shared" si="122"/>
        <v>bo</v>
      </c>
      <c r="K458" s="10">
        <f t="shared" si="123"/>
        <v>2</v>
      </c>
      <c r="L458" s="1">
        <f t="shared" si="124"/>
        <v>2</v>
      </c>
      <c r="M458" s="10">
        <f t="shared" si="125"/>
        <v>2</v>
      </c>
      <c r="N458" s="1" t="str">
        <f t="shared" si="126"/>
        <v>~bo~</v>
      </c>
      <c r="O458" s="1" t="str">
        <f t="shared" si="127"/>
        <v>[bə]</v>
      </c>
      <c r="P458" s="3" cm="1">
        <f t="array" ref="P458">SUM(_xlfn._xlws.FILTER($H$2:$H$2454,_xlfn.MAP($N$2:$N$2454,_xlfn.LAMBDA(_xlpm.x,_xlpm.x=$N458))))</f>
        <v>2.0595690747781999E-3</v>
      </c>
      <c r="Q458" s="4">
        <f t="shared" si="128"/>
        <v>0.15384615384615385</v>
      </c>
      <c r="R458" s="6" cm="1">
        <f t="array" ref="R458">SUM(_xlfn._xlws.FILTER($H$2:$H$2454,_xlfn.MAP($O$2:$O$2454,_xlfn.LAMBDA(_xlpm.x,_xlpm.x=$O458))))</f>
        <v>1.9803548795944235E-3</v>
      </c>
      <c r="S458" s="4">
        <f t="shared" si="129"/>
        <v>0.15999999999999998</v>
      </c>
      <c r="T458" s="4">
        <f t="shared" si="130"/>
        <v>6.6011274470439113E-2</v>
      </c>
      <c r="U458" s="4">
        <f t="shared" si="131"/>
        <v>0.15686274509803921</v>
      </c>
      <c r="V458" s="4">
        <f t="shared" si="132"/>
        <v>-1.7033339298780242E-2</v>
      </c>
      <c r="W458" s="4" t="s">
        <v>5119</v>
      </c>
      <c r="X458" s="2" cm="1">
        <f t="array" ref="X458">SUM(_xlfn._xlws.FILTER($F$2:$F$2454,_xlfn.MAP($W$2:$W$2454,_xlfn.LAMBDA(_xlpm.x,_xlpm.x=$W458))))</f>
        <v>1157</v>
      </c>
      <c r="Y458" s="11">
        <f t="shared" si="133"/>
        <v>3.4572169403630079E-3</v>
      </c>
      <c r="Z458" s="4" t="s">
        <v>5101</v>
      </c>
      <c r="AA458" s="2" cm="1">
        <f t="array" ref="AA458">SUM(_xlfn._xlws.FILTER($F$2:$F$2454,_xlfn.MAP($Z$2:$Z$2454,_xlfn.LAMBDA(_xlpm.x,_xlpm.x=$Z458))))</f>
        <v>2255</v>
      </c>
      <c r="AB458" s="11">
        <f t="shared" si="134"/>
        <v>1.7738359201773836E-3</v>
      </c>
      <c r="AC458" s="11">
        <f t="shared" si="135"/>
        <v>0.28981318726222982</v>
      </c>
      <c r="AG458" s="2"/>
      <c r="AL458" s="2"/>
      <c r="AM458" s="2"/>
    </row>
    <row r="459" spans="1:39">
      <c r="A459" s="1" t="str">
        <f t="shared" si="119"/>
        <v>~fe~ : [fɛ]</v>
      </c>
      <c r="B459" s="1">
        <f>_xlfn.LET(_xlpm.d,$G459,_xlpm.k,_xlfn.CONCAT(LEFT(TRIM(B$1),1),"*"),COUNTIF(_xlpm.d,_xlpm.k))</f>
        <v>0</v>
      </c>
      <c r="C459" s="1">
        <f>_xlfn.LET(_xlpm.d,$G459,_xlpm.k,_xlfn.CONCAT(LEFT(TRIM(C$1),1),"*"),COUNTIF(_xlpm.d,_xlpm.k))</f>
        <v>0</v>
      </c>
      <c r="D459" s="1">
        <f>_xlfn.LET(_xlpm.d,$G459,_xlpm.k,_xlfn.CONCAT(LEFT(TRIM(D$1),1),"*"),COUNTIF(_xlpm.d,_xlpm.k))</f>
        <v>0</v>
      </c>
      <c r="E459" s="1">
        <f t="shared" si="120"/>
        <v>1.3617278360175928</v>
      </c>
      <c r="F459" s="7">
        <v>22</v>
      </c>
      <c r="G459" s="9" t="s">
        <v>415</v>
      </c>
      <c r="H459" s="4" cm="1">
        <f t="array" ref="H459">F459/freq.sum.r6e</f>
        <v>1.7427122940430926E-3</v>
      </c>
      <c r="I459" s="4" t="str">
        <f t="shared" si="121"/>
        <v>fɛ</v>
      </c>
      <c r="J459" s="4" t="str">
        <f t="shared" si="122"/>
        <v>fe</v>
      </c>
      <c r="K459" s="10">
        <f t="shared" si="123"/>
        <v>2</v>
      </c>
      <c r="L459" s="1">
        <f t="shared" si="124"/>
        <v>2</v>
      </c>
      <c r="M459" s="10">
        <f t="shared" si="125"/>
        <v>2</v>
      </c>
      <c r="N459" s="1" t="str">
        <f t="shared" si="126"/>
        <v>~fe~</v>
      </c>
      <c r="O459" s="1" t="str">
        <f t="shared" si="127"/>
        <v>[fɛ]</v>
      </c>
      <c r="P459" s="3" cm="1">
        <f t="array" ref="P459">SUM(_xlfn._xlws.FILTER($H$2:$H$2454,_xlfn.MAP($N$2:$N$2454,_xlfn.LAMBDA(_xlpm.x,_xlpm.x=$N459))))</f>
        <v>2.7724968314321928E-3</v>
      </c>
      <c r="Q459" s="4">
        <f t="shared" si="128"/>
        <v>0.62857142857142856</v>
      </c>
      <c r="R459" s="6" cm="1">
        <f t="array" ref="R459">SUM(_xlfn._xlws.FILTER($H$2:$H$2454,_xlfn.MAP($O$2:$O$2454,_xlfn.LAMBDA(_xlpm.x,_xlpm.x=$O459))))</f>
        <v>2.6932826362484155E-3</v>
      </c>
      <c r="S459" s="4">
        <f t="shared" si="129"/>
        <v>0.64705882352941191</v>
      </c>
      <c r="T459" s="4">
        <f t="shared" si="130"/>
        <v>0.52279770090329092</v>
      </c>
      <c r="U459" s="4">
        <f t="shared" si="131"/>
        <v>0.63768115942028991</v>
      </c>
      <c r="V459" s="4">
        <f t="shared" si="132"/>
        <v>-1.2589127308020615E-2</v>
      </c>
      <c r="W459" s="4" t="s">
        <v>5121</v>
      </c>
      <c r="X459" s="2" cm="1">
        <f t="array" ref="X459">SUM(_xlfn._xlws.FILTER($F$2:$F$2454,_xlfn.MAP($W$2:$W$2454,_xlfn.LAMBDA(_xlpm.x,_xlpm.x=$W459))))</f>
        <v>2896</v>
      </c>
      <c r="Y459" s="11">
        <f t="shared" si="133"/>
        <v>7.5966850828729279E-3</v>
      </c>
      <c r="Z459" s="4" t="s">
        <v>5104</v>
      </c>
      <c r="AA459" s="2" cm="1">
        <f t="array" ref="AA459">SUM(_xlfn._xlws.FILTER($F$2:$F$2454,_xlfn.MAP($Z$2:$Z$2454,_xlfn.LAMBDA(_xlpm.x,_xlpm.x=$Z459))))</f>
        <v>883</v>
      </c>
      <c r="AB459" s="11">
        <f t="shared" si="134"/>
        <v>2.491506228765572E-2</v>
      </c>
      <c r="AC459" s="11">
        <f t="shared" si="135"/>
        <v>-0.51583785394754078</v>
      </c>
      <c r="AG459" s="2"/>
      <c r="AL459" s="2"/>
      <c r="AM459" s="2"/>
    </row>
    <row r="460" spans="1:39">
      <c r="A460" s="1" t="str">
        <f t="shared" si="119"/>
        <v>~si~ : [sɪ]</v>
      </c>
      <c r="B460" s="1">
        <f>_xlfn.LET(_xlpm.d,$G460,_xlpm.k,_xlfn.CONCAT(LEFT(TRIM(B$1),1),"*"),COUNTIF(_xlpm.d,_xlpm.k))</f>
        <v>0</v>
      </c>
      <c r="C460" s="1">
        <f>_xlfn.LET(_xlpm.d,$G460,_xlpm.k,_xlfn.CONCAT(LEFT(TRIM(C$1),1),"*"),COUNTIF(_xlpm.d,_xlpm.k))</f>
        <v>0</v>
      </c>
      <c r="D460" s="1">
        <f>_xlfn.LET(_xlpm.d,$G460,_xlpm.k,_xlfn.CONCAT(LEFT(TRIM(D$1),1),"*"),COUNTIF(_xlpm.d,_xlpm.k))</f>
        <v>0</v>
      </c>
      <c r="E460" s="1">
        <f t="shared" si="120"/>
        <v>1.6127838567197355</v>
      </c>
      <c r="F460" s="7">
        <v>40</v>
      </c>
      <c r="G460" s="9" t="s">
        <v>445</v>
      </c>
      <c r="H460" s="4" cm="1">
        <f t="array" ref="H460">F460/freq.sum.r6e</f>
        <v>3.1685678073510772E-3</v>
      </c>
      <c r="I460" s="4" t="str">
        <f t="shared" si="121"/>
        <v>sɪ</v>
      </c>
      <c r="J460" s="4" t="str">
        <f t="shared" si="122"/>
        <v>si</v>
      </c>
      <c r="K460" s="10">
        <f t="shared" si="123"/>
        <v>2</v>
      </c>
      <c r="L460" s="1">
        <f t="shared" si="124"/>
        <v>2</v>
      </c>
      <c r="M460" s="10">
        <f t="shared" si="125"/>
        <v>2</v>
      </c>
      <c r="N460" s="1" t="str">
        <f t="shared" si="126"/>
        <v>~si~</v>
      </c>
      <c r="O460" s="1" t="str">
        <f t="shared" si="127"/>
        <v>[sɪ]</v>
      </c>
      <c r="P460" s="3" cm="1">
        <f t="array" ref="P460">SUM(_xlfn._xlws.FILTER($H$2:$H$2454,_xlfn.MAP($N$2:$N$2454,_xlfn.LAMBDA(_xlpm.x,_xlpm.x=$N460))))</f>
        <v>7.1292775665399242E-3</v>
      </c>
      <c r="Q460" s="4">
        <f t="shared" si="128"/>
        <v>0.44444444444444442</v>
      </c>
      <c r="R460" s="6" cm="1">
        <f t="array" ref="R460">SUM(_xlfn._xlws.FILTER($H$2:$H$2454,_xlfn.MAP($O$2:$O$2454,_xlfn.LAMBDA(_xlpm.x,_xlpm.x=$O460))))</f>
        <v>6.9708491761723704E-3</v>
      </c>
      <c r="S460" s="4">
        <f t="shared" si="129"/>
        <v>0.45454545454545453</v>
      </c>
      <c r="T460" s="4">
        <f t="shared" si="130"/>
        <v>0.43640118417553325</v>
      </c>
      <c r="U460" s="4">
        <f t="shared" si="131"/>
        <v>0.44943820224719094</v>
      </c>
      <c r="V460" s="4">
        <f t="shared" si="132"/>
        <v>-9.7598372891562618E-3</v>
      </c>
      <c r="W460" s="4" t="s">
        <v>5110</v>
      </c>
      <c r="X460" s="2" cm="1">
        <f t="array" ref="X460">SUM(_xlfn._xlws.FILTER($F$2:$F$2454,_xlfn.MAP($W$2:$W$2454,_xlfn.LAMBDA(_xlpm.x,_xlpm.x=$W460))))</f>
        <v>1594</v>
      </c>
      <c r="Y460" s="11">
        <f t="shared" si="133"/>
        <v>2.5094102885821833E-2</v>
      </c>
      <c r="Z460" s="4" t="s">
        <v>5102</v>
      </c>
      <c r="AA460" s="2" cm="1">
        <f t="array" ref="AA460">SUM(_xlfn._xlws.FILTER($F$2:$F$2454,_xlfn.MAP($Z$2:$Z$2454,_xlfn.LAMBDA(_xlpm.x,_xlpm.x=$Z460))))</f>
        <v>1794</v>
      </c>
      <c r="AB460" s="11">
        <f t="shared" si="134"/>
        <v>2.2296544035674472E-2</v>
      </c>
      <c r="AC460" s="11">
        <f t="shared" si="135"/>
        <v>5.1334121647979701E-2</v>
      </c>
      <c r="AG460" s="2"/>
      <c r="AL460" s="2"/>
      <c r="AM460" s="2"/>
    </row>
    <row r="461" spans="1:39">
      <c r="A461" s="1" t="str">
        <f t="shared" si="119"/>
        <v>~ng~ : [ŋ]</v>
      </c>
      <c r="B461" s="1">
        <f>_xlfn.LET(_xlpm.d,$G461,_xlpm.k,_xlfn.CONCAT(LEFT(TRIM(B$1),1),"*"),COUNTIF(_xlpm.d,_xlpm.k))</f>
        <v>0</v>
      </c>
      <c r="C461" s="1">
        <f>_xlfn.LET(_xlpm.d,$G461,_xlpm.k,_xlfn.CONCAT(LEFT(TRIM(C$1),1),"*"),COUNTIF(_xlpm.d,_xlpm.k))</f>
        <v>0</v>
      </c>
      <c r="D461" s="1">
        <f>_xlfn.LET(_xlpm.d,$G461,_xlpm.k,_xlfn.CONCAT(LEFT(TRIM(D$1),1),"*"),COUNTIF(_xlpm.d,_xlpm.k))</f>
        <v>0</v>
      </c>
      <c r="E461" s="1">
        <f t="shared" si="120"/>
        <v>2.1931245983544616</v>
      </c>
      <c r="F461" s="7">
        <v>155</v>
      </c>
      <c r="G461" s="9" t="s">
        <v>350</v>
      </c>
      <c r="H461" s="4" cm="1">
        <f t="array" ref="H461">F461/freq.sum.r6e</f>
        <v>1.2278200253485425E-2</v>
      </c>
      <c r="I461" s="4" t="str">
        <f t="shared" si="121"/>
        <v>ŋ</v>
      </c>
      <c r="J461" s="4" t="str">
        <f t="shared" si="122"/>
        <v>ng</v>
      </c>
      <c r="K461" s="10">
        <f t="shared" si="123"/>
        <v>1</v>
      </c>
      <c r="L461" s="1">
        <f t="shared" si="124"/>
        <v>2</v>
      </c>
      <c r="M461" s="10">
        <f t="shared" si="125"/>
        <v>2</v>
      </c>
      <c r="N461" s="1" t="str">
        <f t="shared" si="126"/>
        <v>~ng~</v>
      </c>
      <c r="O461" s="1" t="str">
        <f t="shared" si="127"/>
        <v>[ŋ]</v>
      </c>
      <c r="P461" s="3" cm="1">
        <f t="array" ref="P461">SUM(_xlfn._xlws.FILTER($H$2:$H$2454,_xlfn.MAP($N$2:$N$2454,_xlfn.LAMBDA(_xlpm.x,_xlpm.x=$N461))))</f>
        <v>1.243662864385298E-2</v>
      </c>
      <c r="Q461" s="4">
        <f t="shared" si="128"/>
        <v>0.98726114649681518</v>
      </c>
      <c r="R461" s="6" cm="1">
        <f t="array" ref="R461">SUM(_xlfn._xlws.FILTER($H$2:$H$2454,_xlfn.MAP($O$2:$O$2454,_xlfn.LAMBDA(_xlpm.x,_xlpm.x=$O461))))</f>
        <v>1.2436628643852978E-2</v>
      </c>
      <c r="S461" s="4">
        <f t="shared" si="129"/>
        <v>0.9872611464968154</v>
      </c>
      <c r="T461" s="4">
        <f t="shared" si="130"/>
        <v>1.3035722890655819</v>
      </c>
      <c r="U461" s="4">
        <f t="shared" si="131"/>
        <v>0.98726114649681529</v>
      </c>
      <c r="V461" s="4">
        <f t="shared" si="132"/>
        <v>-9.6432746655328721E-17</v>
      </c>
      <c r="W461" s="4"/>
      <c r="X461" s="2" cm="1">
        <f t="array" ref="X461">SUM(_xlfn._xlws.FILTER($F$2:$F$2454,_xlfn.MAP($W$2:$W$2454,_xlfn.LAMBDA(_xlpm.x,_xlpm.x=$W461))))</f>
        <v>2988</v>
      </c>
      <c r="Y461" s="11">
        <f t="shared" si="133"/>
        <v>5.1874163319946452E-2</v>
      </c>
      <c r="Z461" s="4"/>
      <c r="AA461" s="2" cm="1">
        <f t="array" ref="AA461">SUM(_xlfn._xlws.FILTER($F$2:$F$2454,_xlfn.MAP($Z$2:$Z$2454,_xlfn.LAMBDA(_xlpm.x,_xlpm.x=$Z461))))</f>
        <v>3871</v>
      </c>
      <c r="AB461" s="11">
        <f t="shared" si="134"/>
        <v>4.0041332988891759E-2</v>
      </c>
      <c r="AC461" s="11">
        <f t="shared" si="135"/>
        <v>0.11244257817559389</v>
      </c>
      <c r="AG461" s="2"/>
      <c r="AL461" s="2"/>
      <c r="AM461" s="2"/>
    </row>
    <row r="462" spans="1:39">
      <c r="A462" s="1" t="str">
        <f t="shared" si="119"/>
        <v>~ma~ : [mə]</v>
      </c>
      <c r="B462" s="1">
        <f>_xlfn.LET(_xlpm.d,$G462,_xlpm.k,_xlfn.CONCAT(LEFT(TRIM(B$1),1),"*"),COUNTIF(_xlpm.d,_xlpm.k))</f>
        <v>0</v>
      </c>
      <c r="C462" s="1">
        <f>_xlfn.LET(_xlpm.d,$G462,_xlpm.k,_xlfn.CONCAT(LEFT(TRIM(C$1),1),"*"),COUNTIF(_xlpm.d,_xlpm.k))</f>
        <v>1</v>
      </c>
      <c r="D462" s="1">
        <f>_xlfn.LET(_xlpm.d,$G462,_xlpm.k,_xlfn.CONCAT(LEFT(TRIM(D$1),1),"*"),COUNTIF(_xlpm.d,_xlpm.k))</f>
        <v>0</v>
      </c>
      <c r="E462" s="1">
        <f t="shared" si="120"/>
        <v>1.447158031342219</v>
      </c>
      <c r="F462" s="7">
        <v>27</v>
      </c>
      <c r="G462" s="9" t="s">
        <v>635</v>
      </c>
      <c r="H462" s="4" cm="1">
        <f t="array" ref="H462">F462/freq.sum.r6e</f>
        <v>2.1387832699619773E-3</v>
      </c>
      <c r="I462" s="4" t="str">
        <f t="shared" si="121"/>
        <v>mə</v>
      </c>
      <c r="J462" s="4" t="str">
        <f t="shared" si="122"/>
        <v>ma</v>
      </c>
      <c r="K462" s="10">
        <f t="shared" si="123"/>
        <v>2</v>
      </c>
      <c r="L462" s="1">
        <f t="shared" si="124"/>
        <v>2</v>
      </c>
      <c r="M462" s="10">
        <f t="shared" si="125"/>
        <v>2</v>
      </c>
      <c r="N462" s="1" t="str">
        <f t="shared" si="126"/>
        <v>~ma~</v>
      </c>
      <c r="O462" s="1" t="str">
        <f t="shared" si="127"/>
        <v>[mə]</v>
      </c>
      <c r="P462" s="3" cm="1">
        <f t="array" ref="P462">SUM(_xlfn._xlws.FILTER($H$2:$H$2454,_xlfn.MAP($N$2:$N$2454,_xlfn.LAMBDA(_xlpm.x,_xlpm.x=$N462))))</f>
        <v>6.891634980988594E-3</v>
      </c>
      <c r="Q462" s="4">
        <f t="shared" si="128"/>
        <v>0.31034482758620685</v>
      </c>
      <c r="R462" s="6" cm="1">
        <f t="array" ref="R462">SUM(_xlfn._xlws.FILTER($H$2:$H$2454,_xlfn.MAP($O$2:$O$2454,_xlfn.LAMBDA(_xlpm.x,_xlpm.x=$O462))))</f>
        <v>6.8916349809885948E-3</v>
      </c>
      <c r="S462" s="4">
        <f t="shared" si="129"/>
        <v>0.31034482758620685</v>
      </c>
      <c r="T462" s="4">
        <f t="shared" si="130"/>
        <v>0.27039598504140649</v>
      </c>
      <c r="U462" s="4">
        <f t="shared" si="131"/>
        <v>0.31034482758620685</v>
      </c>
      <c r="V462" s="4">
        <f t="shared" si="132"/>
        <v>0</v>
      </c>
      <c r="W462" s="4" t="s">
        <v>5120</v>
      </c>
      <c r="X462" s="2" cm="1">
        <f t="array" ref="X462">SUM(_xlfn._xlws.FILTER($F$2:$F$2454,_xlfn.MAP($W$2:$W$2454,_xlfn.LAMBDA(_xlpm.x,_xlpm.x=$W462))))</f>
        <v>1666</v>
      </c>
      <c r="Y462" s="11">
        <f t="shared" si="133"/>
        <v>1.6206482593037214E-2</v>
      </c>
      <c r="Z462" s="4" t="s">
        <v>5101</v>
      </c>
      <c r="AA462" s="2" cm="1">
        <f t="array" ref="AA462">SUM(_xlfn._xlws.FILTER($F$2:$F$2454,_xlfn.MAP($Z$2:$Z$2454,_xlfn.LAMBDA(_xlpm.x,_xlpm.x=$Z462))))</f>
        <v>2255</v>
      </c>
      <c r="AB462" s="11">
        <f t="shared" si="134"/>
        <v>1.197339246119734E-2</v>
      </c>
      <c r="AC462" s="11">
        <f t="shared" si="135"/>
        <v>0.13147154914321046</v>
      </c>
      <c r="AG462" s="2"/>
      <c r="AL462" s="2"/>
      <c r="AM462" s="2"/>
    </row>
    <row r="463" spans="1:39">
      <c r="A463" s="1" t="str">
        <f t="shared" si="119"/>
        <v>~oi~ : [ɔɪ]</v>
      </c>
      <c r="B463" s="1">
        <f>_xlfn.LET(_xlpm.d,$G463,_xlpm.k,_xlfn.CONCAT(LEFT(TRIM(B$1),1),"*"),COUNTIF(_xlpm.d,_xlpm.k))</f>
        <v>0</v>
      </c>
      <c r="C463" s="1">
        <f>_xlfn.LET(_xlpm.d,$G463,_xlpm.k,_xlfn.CONCAT(LEFT(TRIM(C$1),1),"*"),COUNTIF(_xlpm.d,_xlpm.k))</f>
        <v>0</v>
      </c>
      <c r="D463" s="1">
        <f>_xlfn.LET(_xlpm.d,$G463,_xlpm.k,_xlfn.CONCAT(LEFT(TRIM(D$1),1),"*"),COUNTIF(_xlpm.d,_xlpm.k))</f>
        <v>0</v>
      </c>
      <c r="E463" s="1">
        <f t="shared" si="120"/>
        <v>0.30102999566398114</v>
      </c>
      <c r="F463" s="7">
        <v>1</v>
      </c>
      <c r="G463" s="9" t="s">
        <v>942</v>
      </c>
      <c r="H463" s="4" cm="1">
        <f t="array" ref="H463">F463/freq.sum.r6e</f>
        <v>7.9214195183776928E-5</v>
      </c>
      <c r="I463" s="1" t="str">
        <f t="shared" si="121"/>
        <v>ɔɪ</v>
      </c>
      <c r="J463" s="1" t="str">
        <f t="shared" si="122"/>
        <v>oi</v>
      </c>
      <c r="K463" s="10">
        <f t="shared" si="123"/>
        <v>2</v>
      </c>
      <c r="L463" s="1">
        <f t="shared" si="124"/>
        <v>2</v>
      </c>
      <c r="M463" s="10">
        <f t="shared" si="125"/>
        <v>2</v>
      </c>
      <c r="N463" s="1" t="str">
        <f t="shared" si="126"/>
        <v>~oi~</v>
      </c>
      <c r="O463" s="1" t="str">
        <f t="shared" si="127"/>
        <v>[ɔɪ]</v>
      </c>
      <c r="P463" s="3" cm="1">
        <f t="array" ref="P463">SUM(_xlfn._xlws.FILTER($H$2:$H$2454,_xlfn.MAP($N$2:$N$2454,_xlfn.LAMBDA(_xlpm.x,_xlpm.x=$N463))))</f>
        <v>7.9214195183776928E-5</v>
      </c>
      <c r="Q463" s="4">
        <f t="shared" si="128"/>
        <v>1</v>
      </c>
      <c r="R463" s="6" cm="1">
        <f t="array" ref="R463">SUM(_xlfn._xlws.FILTER($H$2:$H$2454,_xlfn.MAP($O$2:$O$2454,_xlfn.LAMBDA(_xlpm.x,_xlpm.x=$O463))))</f>
        <v>7.9214195183776928E-5</v>
      </c>
      <c r="S463" s="4">
        <f t="shared" si="129"/>
        <v>1</v>
      </c>
      <c r="T463" s="4">
        <f t="shared" si="130"/>
        <v>0.18123811657891309</v>
      </c>
      <c r="U463" s="4">
        <f t="shared" si="131"/>
        <v>1</v>
      </c>
      <c r="V463" s="4">
        <f t="shared" si="132"/>
        <v>0</v>
      </c>
      <c r="W463" s="4" t="s">
        <v>5136</v>
      </c>
      <c r="X463" s="2" cm="1">
        <f t="array" ref="X463">SUM(_xlfn._xlws.FILTER($F$2:$F$2454,_xlfn.MAP($W$2:$W$2454,_xlfn.LAMBDA(_xlpm.x,_xlpm.x=$W463))))</f>
        <v>23</v>
      </c>
      <c r="Y463" s="11">
        <f t="shared" si="133"/>
        <v>4.3478260869565216E-2</v>
      </c>
      <c r="Z463" s="4" t="s">
        <v>5117</v>
      </c>
      <c r="AA463" s="2" cm="1">
        <f t="array" ref="AA463">SUM(_xlfn._xlws.FILTER($F$2:$F$2454,_xlfn.MAP($Z$2:$Z$2454,_xlfn.LAMBDA(_xlpm.x,_xlpm.x=$Z463))))</f>
        <v>45</v>
      </c>
      <c r="AB463" s="11">
        <f t="shared" si="134"/>
        <v>2.2222222222222223E-2</v>
      </c>
      <c r="AC463" s="11">
        <f t="shared" si="135"/>
        <v>0.29148467775775078</v>
      </c>
      <c r="AG463" s="2"/>
      <c r="AL463" s="2"/>
      <c r="AM463" s="2"/>
    </row>
    <row r="464" spans="1:39">
      <c r="A464" s="1" t="str">
        <f t="shared" si="119"/>
        <v>~vu~ : [vyə]</v>
      </c>
      <c r="B464" s="1">
        <f>_xlfn.LET(_xlpm.d,$G464,_xlpm.k,_xlfn.CONCAT(LEFT(TRIM(B$1),1),"*"),COUNTIF(_xlpm.d,_xlpm.k))</f>
        <v>0</v>
      </c>
      <c r="C464" s="1">
        <f>_xlfn.LET(_xlpm.d,$G464,_xlpm.k,_xlfn.CONCAT(LEFT(TRIM(C$1),1),"*"),COUNTIF(_xlpm.d,_xlpm.k))</f>
        <v>0</v>
      </c>
      <c r="D464" s="1">
        <f>_xlfn.LET(_xlpm.d,$G464,_xlpm.k,_xlfn.CONCAT(LEFT(TRIM(D$1),1),"*"),COUNTIF(_xlpm.d,_xlpm.k))</f>
        <v>0</v>
      </c>
      <c r="E464" s="1">
        <f t="shared" si="120"/>
        <v>0.30102999566398114</v>
      </c>
      <c r="F464" s="7">
        <v>1</v>
      </c>
      <c r="G464" s="9" t="s">
        <v>2284</v>
      </c>
      <c r="H464" s="4" cm="1">
        <f t="array" ref="H464">F464/freq.sum.r6e</f>
        <v>7.9214195183776928E-5</v>
      </c>
      <c r="I464" s="4" t="str">
        <f t="shared" si="121"/>
        <v>vyə</v>
      </c>
      <c r="J464" s="4" t="str">
        <f t="shared" si="122"/>
        <v>vu</v>
      </c>
      <c r="K464" s="10">
        <f t="shared" si="123"/>
        <v>3</v>
      </c>
      <c r="L464" s="1">
        <f t="shared" si="124"/>
        <v>2</v>
      </c>
      <c r="M464" s="10">
        <f t="shared" si="125"/>
        <v>3</v>
      </c>
      <c r="N464" s="1" t="str">
        <f t="shared" si="126"/>
        <v>~vu~</v>
      </c>
      <c r="O464" s="1" t="str">
        <f t="shared" si="127"/>
        <v>[vyə]</v>
      </c>
      <c r="P464" s="3" cm="1">
        <f t="array" ref="P464">SUM(_xlfn._xlws.FILTER($H$2:$H$2454,_xlfn.MAP($N$2:$N$2454,_xlfn.LAMBDA(_xlpm.x,_xlpm.x=$N464))))</f>
        <v>1.5842839036755386E-4</v>
      </c>
      <c r="Q464" s="4">
        <f t="shared" si="128"/>
        <v>0.5</v>
      </c>
      <c r="R464" s="6" cm="1">
        <f t="array" ref="R464">SUM(_xlfn._xlws.FILTER($H$2:$H$2454,_xlfn.MAP($O$2:$O$2454,_xlfn.LAMBDA(_xlpm.x,_xlpm.x=$O464))))</f>
        <v>1.5842839036755386E-4</v>
      </c>
      <c r="S464" s="4">
        <f t="shared" si="129"/>
        <v>0.5</v>
      </c>
      <c r="T464" s="4">
        <f t="shared" si="130"/>
        <v>0.10520546868726234</v>
      </c>
      <c r="U464" s="4">
        <f t="shared" si="131"/>
        <v>0.5</v>
      </c>
      <c r="V464" s="4">
        <f t="shared" si="132"/>
        <v>0</v>
      </c>
      <c r="W464" s="4" t="s">
        <v>5111</v>
      </c>
      <c r="X464" s="2" cm="1">
        <f t="array" ref="X464">SUM(_xlfn._xlws.FILTER($F$2:$F$2454,_xlfn.MAP($W$2:$W$2454,_xlfn.LAMBDA(_xlpm.x,_xlpm.x=$W464))))</f>
        <v>566</v>
      </c>
      <c r="Y464" s="11">
        <f t="shared" si="133"/>
        <v>1.7667844522968198E-3</v>
      </c>
      <c r="Z464" s="4" t="s">
        <v>5101</v>
      </c>
      <c r="AA464" s="2" cm="1">
        <f t="array" ref="AA464">SUM(_xlfn._xlws.FILTER($F$2:$F$2454,_xlfn.MAP($Z$2:$Z$2454,_xlfn.LAMBDA(_xlpm.x,_xlpm.x=$Z464))))</f>
        <v>2255</v>
      </c>
      <c r="AB464" s="11">
        <f t="shared" si="134"/>
        <v>4.434589800443459E-4</v>
      </c>
      <c r="AC464" s="11">
        <f t="shared" si="135"/>
        <v>0.60033011502570788</v>
      </c>
      <c r="AG464" s="2"/>
      <c r="AL464" s="2"/>
      <c r="AM464" s="2"/>
    </row>
    <row r="465" spans="1:39">
      <c r="A465" s="1" t="str">
        <f t="shared" si="119"/>
        <v>~cu~ : [kʌ]</v>
      </c>
      <c r="B465" s="1">
        <f>_xlfn.LET(_xlpm.d,$G465,_xlpm.k,_xlfn.CONCAT(LEFT(TRIM(B$1),1),"*"),COUNTIF(_xlpm.d,_xlpm.k))</f>
        <v>0</v>
      </c>
      <c r="C465" s="1">
        <f>_xlfn.LET(_xlpm.d,$G465,_xlpm.k,_xlfn.CONCAT(LEFT(TRIM(C$1),1),"*"),COUNTIF(_xlpm.d,_xlpm.k))</f>
        <v>0</v>
      </c>
      <c r="D465" s="1">
        <f>_xlfn.LET(_xlpm.d,$G465,_xlpm.k,_xlfn.CONCAT(LEFT(TRIM(D$1),1),"*"),COUNTIF(_xlpm.d,_xlpm.k))</f>
        <v>0</v>
      </c>
      <c r="E465" s="1">
        <f t="shared" si="120"/>
        <v>1.2304489213782739</v>
      </c>
      <c r="F465" s="7">
        <v>16</v>
      </c>
      <c r="G465" s="9" t="s">
        <v>638</v>
      </c>
      <c r="H465" s="4" cm="1">
        <f t="array" ref="H465">F465/freq.sum.r6e</f>
        <v>1.2674271229404308E-3</v>
      </c>
      <c r="I465" s="4" t="str">
        <f t="shared" si="121"/>
        <v>kʌ</v>
      </c>
      <c r="J465" s="4" t="str">
        <f t="shared" si="122"/>
        <v>cu</v>
      </c>
      <c r="K465" s="10">
        <f t="shared" si="123"/>
        <v>2</v>
      </c>
      <c r="L465" s="1">
        <f t="shared" si="124"/>
        <v>2</v>
      </c>
      <c r="M465" s="10">
        <f t="shared" si="125"/>
        <v>2</v>
      </c>
      <c r="N465" s="1" t="str">
        <f t="shared" si="126"/>
        <v>~cu~</v>
      </c>
      <c r="O465" s="1" t="str">
        <f t="shared" si="127"/>
        <v>[kʌ]</v>
      </c>
      <c r="P465" s="3" cm="1">
        <f t="array" ref="P465">SUM(_xlfn._xlws.FILTER($H$2:$H$2454,_xlfn.MAP($N$2:$N$2454,_xlfn.LAMBDA(_xlpm.x,_xlpm.x=$N465))))</f>
        <v>3.4062103929024079E-3</v>
      </c>
      <c r="Q465" s="4">
        <f t="shared" si="128"/>
        <v>0.37209302325581395</v>
      </c>
      <c r="R465" s="6" cm="1">
        <f t="array" ref="R465">SUM(_xlfn._xlws.FILTER($H$2:$H$2454,_xlfn.MAP($O$2:$O$2454,_xlfn.LAMBDA(_xlpm.x,_xlpm.x=$O465))))</f>
        <v>3.4062103929024079E-3</v>
      </c>
      <c r="S465" s="4">
        <f t="shared" si="129"/>
        <v>0.37209302325581395</v>
      </c>
      <c r="T465" s="4">
        <f t="shared" si="130"/>
        <v>0.27564802490586204</v>
      </c>
      <c r="U465" s="4">
        <f t="shared" si="131"/>
        <v>0.37209302325581389</v>
      </c>
      <c r="V465" s="4">
        <f t="shared" si="132"/>
        <v>0</v>
      </c>
      <c r="W465" s="4" t="s">
        <v>5111</v>
      </c>
      <c r="X465" s="2" cm="1">
        <f t="array" ref="X465">SUM(_xlfn._xlws.FILTER($F$2:$F$2454,_xlfn.MAP($W$2:$W$2454,_xlfn.LAMBDA(_xlpm.x,_xlpm.x=$W465))))</f>
        <v>566</v>
      </c>
      <c r="Y465" s="11">
        <f t="shared" si="133"/>
        <v>2.8268551236749116E-2</v>
      </c>
      <c r="Z465" s="4" t="s">
        <v>5113</v>
      </c>
      <c r="AA465" s="2" cm="1">
        <f t="array" ref="AA465">SUM(_xlfn._xlws.FILTER($F$2:$F$2454,_xlfn.MAP($Z$2:$Z$2454,_xlfn.LAMBDA(_xlpm.x,_xlpm.x=$Z465))))</f>
        <v>309</v>
      </c>
      <c r="AB465" s="11">
        <f t="shared" si="134"/>
        <v>5.1779935275080909E-2</v>
      </c>
      <c r="AC465" s="11">
        <f t="shared" si="135"/>
        <v>-0.26285795176343679</v>
      </c>
      <c r="AG465" s="2"/>
      <c r="AL465" s="2"/>
      <c r="AM465" s="2"/>
    </row>
    <row r="466" spans="1:39">
      <c r="A466" s="1" t="str">
        <f t="shared" si="119"/>
        <v>~y'~ : [jʊ]</v>
      </c>
      <c r="B466" s="1">
        <f>_xlfn.LET(_xlpm.d,$G466,_xlpm.k,_xlfn.CONCAT(LEFT(TRIM(B$1),1),"*"),COUNTIF(_xlpm.d,_xlpm.k))</f>
        <v>0</v>
      </c>
      <c r="C466" s="1">
        <f>_xlfn.LET(_xlpm.d,$G466,_xlpm.k,_xlfn.CONCAT(LEFT(TRIM(C$1),1),"*"),COUNTIF(_xlpm.d,_xlpm.k))</f>
        <v>0</v>
      </c>
      <c r="D466" s="1">
        <f>_xlfn.LET(_xlpm.d,$G466,_xlpm.k,_xlfn.CONCAT(LEFT(TRIM(D$1),1),"*"),COUNTIF(_xlpm.d,_xlpm.k))</f>
        <v>0</v>
      </c>
      <c r="E466" s="1">
        <f t="shared" si="120"/>
        <v>0.30102999566398114</v>
      </c>
      <c r="F466" s="7">
        <v>1</v>
      </c>
      <c r="G466" s="9" t="s">
        <v>2006</v>
      </c>
      <c r="H466" s="4" cm="1">
        <f t="array" ref="H466">F466/freq.sum.r6e</f>
        <v>7.9214195183776928E-5</v>
      </c>
      <c r="I466" s="4" t="str">
        <f t="shared" si="121"/>
        <v>jʊ</v>
      </c>
      <c r="J466" s="4" t="str">
        <f t="shared" si="122"/>
        <v>y'</v>
      </c>
      <c r="K466" s="10">
        <f t="shared" si="123"/>
        <v>2</v>
      </c>
      <c r="L466" s="1">
        <f t="shared" si="124"/>
        <v>2</v>
      </c>
      <c r="M466" s="10">
        <f t="shared" si="125"/>
        <v>2</v>
      </c>
      <c r="N466" s="1" t="str">
        <f t="shared" si="126"/>
        <v>~y'~</v>
      </c>
      <c r="O466" s="1" t="str">
        <f t="shared" si="127"/>
        <v>[jʊ]</v>
      </c>
      <c r="P466" s="3" cm="1">
        <f t="array" ref="P466">SUM(_xlfn._xlws.FILTER($H$2:$H$2454,_xlfn.MAP($N$2:$N$2454,_xlfn.LAMBDA(_xlpm.x,_xlpm.x=$N466))))</f>
        <v>7.9214195183776928E-5</v>
      </c>
      <c r="Q466" s="4">
        <f t="shared" si="128"/>
        <v>1</v>
      </c>
      <c r="R466" s="6" cm="1">
        <f t="array" ref="R466">SUM(_xlfn._xlws.FILTER($H$2:$H$2454,_xlfn.MAP($O$2:$O$2454,_xlfn.LAMBDA(_xlpm.x,_xlpm.x=$O466))))</f>
        <v>7.9214195183776928E-5</v>
      </c>
      <c r="S466" s="4">
        <f t="shared" si="129"/>
        <v>1</v>
      </c>
      <c r="T466" s="4">
        <f t="shared" si="130"/>
        <v>0.18123811657891309</v>
      </c>
      <c r="U466" s="4">
        <f t="shared" si="131"/>
        <v>1</v>
      </c>
      <c r="V466" s="4">
        <f t="shared" si="132"/>
        <v>0</v>
      </c>
      <c r="W466" s="4" t="s">
        <v>5123</v>
      </c>
      <c r="X466" s="2" cm="1">
        <f t="array" ref="X466">SUM(_xlfn._xlws.FILTER($F$2:$F$2454,_xlfn.MAP($W$2:$W$2454,_xlfn.LAMBDA(_xlpm.x,_xlpm.x=$W466))))</f>
        <v>340</v>
      </c>
      <c r="Y466" s="11">
        <f t="shared" si="133"/>
        <v>2.9411764705882353E-3</v>
      </c>
      <c r="Z466" s="4" t="s">
        <v>5116</v>
      </c>
      <c r="AA466" s="2" cm="1">
        <f t="array" ref="AA466">SUM(_xlfn._xlws.FILTER($F$2:$F$2454,_xlfn.MAP($Z$2:$Z$2454,_xlfn.LAMBDA(_xlpm.x,_xlpm.x=$Z466))))</f>
        <v>96</v>
      </c>
      <c r="AB466" s="11">
        <f t="shared" si="134"/>
        <v>1.0416666666666666E-2</v>
      </c>
      <c r="AC466" s="11">
        <f t="shared" si="135"/>
        <v>-0.54920768400268671</v>
      </c>
      <c r="AG466" s="2"/>
      <c r="AL466" s="2"/>
      <c r="AM466" s="2"/>
    </row>
    <row r="467" spans="1:39">
      <c r="A467" s="1" t="str">
        <f t="shared" si="119"/>
        <v>~gs~ : [ɡz]</v>
      </c>
      <c r="B467" s="1">
        <f>_xlfn.LET(_xlpm.d,$G467,_xlpm.k,_xlfn.CONCAT(LEFT(TRIM(B$1),1),"*"),COUNTIF(_xlpm.d,_xlpm.k))</f>
        <v>0</v>
      </c>
      <c r="C467" s="1">
        <f>_xlfn.LET(_xlpm.d,$G467,_xlpm.k,_xlfn.CONCAT(LEFT(TRIM(C$1),1),"*"),COUNTIF(_xlpm.d,_xlpm.k))</f>
        <v>0</v>
      </c>
      <c r="D467" s="1">
        <f>_xlfn.LET(_xlpm.d,$G467,_xlpm.k,_xlfn.CONCAT(LEFT(TRIM(D$1),1),"*"),COUNTIF(_xlpm.d,_xlpm.k))</f>
        <v>0</v>
      </c>
      <c r="E467" s="1">
        <f t="shared" si="120"/>
        <v>0.30102999566398114</v>
      </c>
      <c r="F467" s="7">
        <v>1</v>
      </c>
      <c r="G467" s="9" t="s">
        <v>941</v>
      </c>
      <c r="H467" s="4" cm="1">
        <f t="array" ref="H467">F467/freq.sum.r6e</f>
        <v>7.9214195183776928E-5</v>
      </c>
      <c r="I467" s="1" t="str">
        <f t="shared" si="121"/>
        <v>ɡz</v>
      </c>
      <c r="J467" s="1" t="str">
        <f t="shared" si="122"/>
        <v>gs</v>
      </c>
      <c r="K467" s="10">
        <f t="shared" si="123"/>
        <v>2</v>
      </c>
      <c r="L467" s="1">
        <f t="shared" si="124"/>
        <v>2</v>
      </c>
      <c r="M467" s="10">
        <f t="shared" si="125"/>
        <v>2</v>
      </c>
      <c r="N467" s="1" t="str">
        <f t="shared" si="126"/>
        <v>~gs~</v>
      </c>
      <c r="O467" s="1" t="str">
        <f t="shared" si="127"/>
        <v>[ɡz]</v>
      </c>
      <c r="P467" s="3" cm="1">
        <f t="array" ref="P467">SUM(_xlfn._xlws.FILTER($H$2:$H$2454,_xlfn.MAP($N$2:$N$2454,_xlfn.LAMBDA(_xlpm.x,_xlpm.x=$N467))))</f>
        <v>7.9214195183776928E-5</v>
      </c>
      <c r="Q467" s="4">
        <f t="shared" si="128"/>
        <v>1</v>
      </c>
      <c r="R467" s="6" cm="1">
        <f t="array" ref="R467">SUM(_xlfn._xlws.FILTER($H$2:$H$2454,_xlfn.MAP($O$2:$O$2454,_xlfn.LAMBDA(_xlpm.x,_xlpm.x=$O467))))</f>
        <v>7.9214195183776928E-5</v>
      </c>
      <c r="S467" s="4">
        <f t="shared" si="129"/>
        <v>1</v>
      </c>
      <c r="T467" s="4">
        <f t="shared" si="130"/>
        <v>0.18123811657891309</v>
      </c>
      <c r="U467" s="4">
        <f t="shared" si="131"/>
        <v>1</v>
      </c>
      <c r="V467" s="4">
        <f t="shared" si="132"/>
        <v>0</v>
      </c>
      <c r="W467" s="4"/>
      <c r="X467" s="2" cm="1">
        <f t="array" ref="X467">SUM(_xlfn._xlws.FILTER($F$2:$F$2454,_xlfn.MAP($W$2:$W$2454,_xlfn.LAMBDA(_xlpm.x,_xlpm.x=$W467))))</f>
        <v>2988</v>
      </c>
      <c r="Y467" s="11">
        <f t="shared" si="133"/>
        <v>3.3467202141900936E-4</v>
      </c>
      <c r="Z467" s="4"/>
      <c r="AA467" s="2" cm="1">
        <f t="array" ref="AA467">SUM(_xlfn._xlws.FILTER($F$2:$F$2454,_xlfn.MAP($Z$2:$Z$2454,_xlfn.LAMBDA(_xlpm.x,_xlpm.x=$Z467))))</f>
        <v>3871</v>
      </c>
      <c r="AB467" s="11">
        <f t="shared" si="134"/>
        <v>2.5833118057349522E-4</v>
      </c>
      <c r="AC467" s="11">
        <f t="shared" si="135"/>
        <v>0.11244257817559389</v>
      </c>
      <c r="AG467" s="2"/>
      <c r="AL467" s="2"/>
      <c r="AM467" s="2"/>
    </row>
    <row r="468" spans="1:39">
      <c r="A468" s="1" t="str">
        <f t="shared" si="119"/>
        <v>~ld~ : [ld]</v>
      </c>
      <c r="B468" s="1">
        <f>_xlfn.LET(_xlpm.d,$G468,_xlpm.k,_xlfn.CONCAT(LEFT(TRIM(B$1),1),"*"),COUNTIF(_xlpm.d,_xlpm.k))</f>
        <v>0</v>
      </c>
      <c r="C468" s="1">
        <f>_xlfn.LET(_xlpm.d,$G468,_xlpm.k,_xlfn.CONCAT(LEFT(TRIM(C$1),1),"*"),COUNTIF(_xlpm.d,_xlpm.k))</f>
        <v>0</v>
      </c>
      <c r="D468" s="1">
        <f>_xlfn.LET(_xlpm.d,$G468,_xlpm.k,_xlfn.CONCAT(LEFT(TRIM(D$1),1),"*"),COUNTIF(_xlpm.d,_xlpm.k))</f>
        <v>0</v>
      </c>
      <c r="E468" s="1">
        <f t="shared" si="120"/>
        <v>1.3617278360175928</v>
      </c>
      <c r="F468" s="7">
        <v>22</v>
      </c>
      <c r="G468" s="9" t="s">
        <v>114</v>
      </c>
      <c r="H468" s="4" cm="1">
        <f t="array" ref="H468">F468/freq.sum.r6e</f>
        <v>1.7427122940430926E-3</v>
      </c>
      <c r="I468" s="4" t="str">
        <f t="shared" si="121"/>
        <v>ld</v>
      </c>
      <c r="J468" s="4" t="str">
        <f t="shared" si="122"/>
        <v>ld</v>
      </c>
      <c r="K468" s="10">
        <f t="shared" si="123"/>
        <v>2</v>
      </c>
      <c r="L468" s="1">
        <f t="shared" si="124"/>
        <v>2</v>
      </c>
      <c r="M468" s="10">
        <f t="shared" si="125"/>
        <v>2</v>
      </c>
      <c r="N468" s="1" t="str">
        <f t="shared" si="126"/>
        <v>~ld~</v>
      </c>
      <c r="O468" s="1" t="str">
        <f t="shared" si="127"/>
        <v>[ld]</v>
      </c>
      <c r="P468" s="3" cm="1">
        <f t="array" ref="P468">SUM(_xlfn._xlws.FILTER($H$2:$H$2454,_xlfn.MAP($N$2:$N$2454,_xlfn.LAMBDA(_xlpm.x,_xlpm.x=$N468))))</f>
        <v>1.9803548795944235E-3</v>
      </c>
      <c r="Q468" s="4">
        <f t="shared" si="128"/>
        <v>0.88</v>
      </c>
      <c r="R468" s="6" cm="1">
        <f t="array" ref="R468">SUM(_xlfn._xlws.FILTER($H$2:$H$2454,_xlfn.MAP($O$2:$O$2454,_xlfn.LAMBDA(_xlpm.x,_xlpm.x=$O468))))</f>
        <v>1.9803548795944235E-3</v>
      </c>
      <c r="S468" s="4">
        <f t="shared" si="129"/>
        <v>0.88</v>
      </c>
      <c r="T468" s="4">
        <f t="shared" si="130"/>
        <v>0.72146082724654137</v>
      </c>
      <c r="U468" s="4">
        <f t="shared" si="131"/>
        <v>0.88</v>
      </c>
      <c r="V468" s="4">
        <f t="shared" si="132"/>
        <v>0</v>
      </c>
      <c r="W468" s="4"/>
      <c r="X468" s="2" cm="1">
        <f t="array" ref="X468">SUM(_xlfn._xlws.FILTER($F$2:$F$2454,_xlfn.MAP($W$2:$W$2454,_xlfn.LAMBDA(_xlpm.x,_xlpm.x=$W468))))</f>
        <v>2988</v>
      </c>
      <c r="Y468" s="11">
        <f t="shared" si="133"/>
        <v>7.3627844712182058E-3</v>
      </c>
      <c r="Z468" s="4"/>
      <c r="AA468" s="2" cm="1">
        <f t="array" ref="AA468">SUM(_xlfn._xlws.FILTER($F$2:$F$2454,_xlfn.MAP($Z$2:$Z$2454,_xlfn.LAMBDA(_xlpm.x,_xlpm.x=$Z468))))</f>
        <v>3871</v>
      </c>
      <c r="AB468" s="11">
        <f t="shared" si="134"/>
        <v>5.6832859726168947E-3</v>
      </c>
      <c r="AC468" s="11">
        <f t="shared" si="135"/>
        <v>0.11244257817559389</v>
      </c>
      <c r="AG468" s="2"/>
      <c r="AL468" s="2"/>
      <c r="AM468" s="2"/>
    </row>
    <row r="469" spans="1:39">
      <c r="A469" s="1" t="str">
        <f t="shared" si="119"/>
        <v>~lg~ : [lɡ]</v>
      </c>
      <c r="B469" s="1">
        <f>_xlfn.LET(_xlpm.d,$G469,_xlpm.k,_xlfn.CONCAT(LEFT(TRIM(B$1),1),"*"),COUNTIF(_xlpm.d,_xlpm.k))</f>
        <v>0</v>
      </c>
      <c r="C469" s="1">
        <f>_xlfn.LET(_xlpm.d,$G469,_xlpm.k,_xlfn.CONCAT(LEFT(TRIM(C$1),1),"*"),COUNTIF(_xlpm.d,_xlpm.k))</f>
        <v>0</v>
      </c>
      <c r="D469" s="1">
        <f>_xlfn.LET(_xlpm.d,$G469,_xlpm.k,_xlfn.CONCAT(LEFT(TRIM(D$1),1),"*"),COUNTIF(_xlpm.d,_xlpm.k))</f>
        <v>0</v>
      </c>
      <c r="E469" s="1">
        <f t="shared" si="120"/>
        <v>0.30102999566398114</v>
      </c>
      <c r="F469" s="7">
        <v>1</v>
      </c>
      <c r="G469" s="9" t="s">
        <v>2087</v>
      </c>
      <c r="H469" s="4" cm="1">
        <f t="array" ref="H469">F469/freq.sum.r6e</f>
        <v>7.9214195183776928E-5</v>
      </c>
      <c r="I469" s="1" t="str">
        <f t="shared" si="121"/>
        <v>lɡ</v>
      </c>
      <c r="J469" s="1" t="str">
        <f t="shared" si="122"/>
        <v>lg</v>
      </c>
      <c r="K469" s="10">
        <f t="shared" si="123"/>
        <v>2</v>
      </c>
      <c r="L469" s="1">
        <f t="shared" si="124"/>
        <v>2</v>
      </c>
      <c r="M469" s="10">
        <f t="shared" si="125"/>
        <v>2</v>
      </c>
      <c r="N469" s="1" t="str">
        <f t="shared" si="126"/>
        <v>~lg~</v>
      </c>
      <c r="O469" s="1" t="str">
        <f t="shared" si="127"/>
        <v>[lɡ]</v>
      </c>
      <c r="P469" s="3" cm="1">
        <f t="array" ref="P469">SUM(_xlfn._xlws.FILTER($H$2:$H$2454,_xlfn.MAP($N$2:$N$2454,_xlfn.LAMBDA(_xlpm.x,_xlpm.x=$N469))))</f>
        <v>7.9214195183776928E-5</v>
      </c>
      <c r="Q469" s="4">
        <f t="shared" si="128"/>
        <v>1</v>
      </c>
      <c r="R469" s="6" cm="1">
        <f t="array" ref="R469">SUM(_xlfn._xlws.FILTER($H$2:$H$2454,_xlfn.MAP($O$2:$O$2454,_xlfn.LAMBDA(_xlpm.x,_xlpm.x=$O469))))</f>
        <v>7.9214195183776928E-5</v>
      </c>
      <c r="S469" s="4">
        <f t="shared" si="129"/>
        <v>1</v>
      </c>
      <c r="T469" s="4">
        <f t="shared" si="130"/>
        <v>0.18123811657891309</v>
      </c>
      <c r="U469" s="4">
        <f t="shared" si="131"/>
        <v>1</v>
      </c>
      <c r="V469" s="4">
        <f t="shared" si="132"/>
        <v>0</v>
      </c>
      <c r="W469" s="4"/>
      <c r="X469" s="2" cm="1">
        <f t="array" ref="X469">SUM(_xlfn._xlws.FILTER($F$2:$F$2454,_xlfn.MAP($W$2:$W$2454,_xlfn.LAMBDA(_xlpm.x,_xlpm.x=$W469))))</f>
        <v>2988</v>
      </c>
      <c r="Y469" s="11">
        <f t="shared" si="133"/>
        <v>3.3467202141900936E-4</v>
      </c>
      <c r="Z469" s="4"/>
      <c r="AA469" s="2" cm="1">
        <f t="array" ref="AA469">SUM(_xlfn._xlws.FILTER($F$2:$F$2454,_xlfn.MAP($Z$2:$Z$2454,_xlfn.LAMBDA(_xlpm.x,_xlpm.x=$Z469))))</f>
        <v>3871</v>
      </c>
      <c r="AB469" s="11">
        <f t="shared" si="134"/>
        <v>2.5833118057349522E-4</v>
      </c>
      <c r="AC469" s="11">
        <f t="shared" si="135"/>
        <v>0.11244257817559389</v>
      </c>
      <c r="AG469" s="2"/>
      <c r="AL469" s="2"/>
      <c r="AM469" s="2"/>
    </row>
    <row r="470" spans="1:39">
      <c r="A470" s="1" t="str">
        <f t="shared" si="119"/>
        <v>~lp~ : [lp]</v>
      </c>
      <c r="B470" s="1">
        <f>_xlfn.LET(_xlpm.d,$G470,_xlpm.k,_xlfn.CONCAT(LEFT(TRIM(B$1),1),"*"),COUNTIF(_xlpm.d,_xlpm.k))</f>
        <v>0</v>
      </c>
      <c r="C470" s="1">
        <f>_xlfn.LET(_xlpm.d,$G470,_xlpm.k,_xlfn.CONCAT(LEFT(TRIM(C$1),1),"*"),COUNTIF(_xlpm.d,_xlpm.k))</f>
        <v>0</v>
      </c>
      <c r="D470" s="1">
        <f>_xlfn.LET(_xlpm.d,$G470,_xlpm.k,_xlfn.CONCAT(LEFT(TRIM(D$1),1),"*"),COUNTIF(_xlpm.d,_xlpm.k))</f>
        <v>0</v>
      </c>
      <c r="E470" s="1">
        <f t="shared" si="120"/>
        <v>0.30102999566398114</v>
      </c>
      <c r="F470" s="7">
        <v>1</v>
      </c>
      <c r="G470" s="9" t="s">
        <v>125</v>
      </c>
      <c r="H470" s="4" cm="1">
        <f t="array" ref="H470">F470/freq.sum.r6e</f>
        <v>7.9214195183776928E-5</v>
      </c>
      <c r="I470" s="4" t="str">
        <f t="shared" si="121"/>
        <v>lp</v>
      </c>
      <c r="J470" s="4" t="str">
        <f t="shared" si="122"/>
        <v>lp</v>
      </c>
      <c r="K470" s="10">
        <f t="shared" si="123"/>
        <v>2</v>
      </c>
      <c r="L470" s="1">
        <f t="shared" si="124"/>
        <v>2</v>
      </c>
      <c r="M470" s="10">
        <f t="shared" si="125"/>
        <v>2</v>
      </c>
      <c r="N470" s="1" t="str">
        <f t="shared" si="126"/>
        <v>~lp~</v>
      </c>
      <c r="O470" s="1" t="str">
        <f t="shared" si="127"/>
        <v>[lp]</v>
      </c>
      <c r="P470" s="3" cm="1">
        <f t="array" ref="P470">SUM(_xlfn._xlws.FILTER($H$2:$H$2454,_xlfn.MAP($N$2:$N$2454,_xlfn.LAMBDA(_xlpm.x,_xlpm.x=$N470))))</f>
        <v>7.9214195183776928E-5</v>
      </c>
      <c r="Q470" s="4">
        <f t="shared" si="128"/>
        <v>1</v>
      </c>
      <c r="R470" s="6" cm="1">
        <f t="array" ref="R470">SUM(_xlfn._xlws.FILTER($H$2:$H$2454,_xlfn.MAP($O$2:$O$2454,_xlfn.LAMBDA(_xlpm.x,_xlpm.x=$O470))))</f>
        <v>7.9214195183776928E-5</v>
      </c>
      <c r="S470" s="4">
        <f t="shared" si="129"/>
        <v>1</v>
      </c>
      <c r="T470" s="4">
        <f t="shared" si="130"/>
        <v>0.18123811657891309</v>
      </c>
      <c r="U470" s="4">
        <f t="shared" si="131"/>
        <v>1</v>
      </c>
      <c r="V470" s="4">
        <f t="shared" si="132"/>
        <v>0</v>
      </c>
      <c r="W470" s="4"/>
      <c r="X470" s="2" cm="1">
        <f t="array" ref="X470">SUM(_xlfn._xlws.FILTER($F$2:$F$2454,_xlfn.MAP($W$2:$W$2454,_xlfn.LAMBDA(_xlpm.x,_xlpm.x=$W470))))</f>
        <v>2988</v>
      </c>
      <c r="Y470" s="11">
        <f t="shared" si="133"/>
        <v>3.3467202141900936E-4</v>
      </c>
      <c r="Z470" s="4"/>
      <c r="AA470" s="2" cm="1">
        <f t="array" ref="AA470">SUM(_xlfn._xlws.FILTER($F$2:$F$2454,_xlfn.MAP($Z$2:$Z$2454,_xlfn.LAMBDA(_xlpm.x,_xlpm.x=$Z470))))</f>
        <v>3871</v>
      </c>
      <c r="AB470" s="11">
        <f t="shared" si="134"/>
        <v>2.5833118057349522E-4</v>
      </c>
      <c r="AC470" s="11">
        <f t="shared" si="135"/>
        <v>0.11244257817559389</v>
      </c>
      <c r="AG470" s="2"/>
      <c r="AL470" s="2"/>
      <c r="AM470" s="2"/>
    </row>
    <row r="471" spans="1:39">
      <c r="A471" s="1" t="str">
        <f t="shared" si="119"/>
        <v>~pt~ : [pt]</v>
      </c>
      <c r="B471" s="1">
        <f>_xlfn.LET(_xlpm.d,$G471,_xlpm.k,_xlfn.CONCAT(LEFT(TRIM(B$1),1),"*"),COUNTIF(_xlpm.d,_xlpm.k))</f>
        <v>0</v>
      </c>
      <c r="C471" s="1">
        <f>_xlfn.LET(_xlpm.d,$G471,_xlpm.k,_xlfn.CONCAT(LEFT(TRIM(C$1),1),"*"),COUNTIF(_xlpm.d,_xlpm.k))</f>
        <v>0</v>
      </c>
      <c r="D471" s="1">
        <f>_xlfn.LET(_xlpm.d,$G471,_xlpm.k,_xlfn.CONCAT(LEFT(TRIM(D$1),1),"*"),COUNTIF(_xlpm.d,_xlpm.k))</f>
        <v>0</v>
      </c>
      <c r="E471" s="1">
        <f t="shared" si="120"/>
        <v>0.77815125038364352</v>
      </c>
      <c r="F471" s="7">
        <v>5</v>
      </c>
      <c r="G471" s="9" t="s">
        <v>233</v>
      </c>
      <c r="H471" s="4" cm="1">
        <f t="array" ref="H471">F471/freq.sum.r6e</f>
        <v>3.9607097591888465E-4</v>
      </c>
      <c r="I471" s="4" t="str">
        <f t="shared" si="121"/>
        <v>pt</v>
      </c>
      <c r="J471" s="4" t="str">
        <f t="shared" si="122"/>
        <v>pt</v>
      </c>
      <c r="K471" s="10">
        <f t="shared" si="123"/>
        <v>2</v>
      </c>
      <c r="L471" s="1">
        <f t="shared" si="124"/>
        <v>2</v>
      </c>
      <c r="M471" s="10">
        <f t="shared" si="125"/>
        <v>2</v>
      </c>
      <c r="N471" s="1" t="str">
        <f t="shared" si="126"/>
        <v>~pt~</v>
      </c>
      <c r="O471" s="1" t="str">
        <f t="shared" si="127"/>
        <v>[pt]</v>
      </c>
      <c r="P471" s="3" cm="1">
        <f t="array" ref="P471">SUM(_xlfn._xlws.FILTER($H$2:$H$2454,_xlfn.MAP($N$2:$N$2454,_xlfn.LAMBDA(_xlpm.x,_xlpm.x=$N471))))</f>
        <v>4.7528517110266159E-4</v>
      </c>
      <c r="Q471" s="4">
        <f t="shared" si="128"/>
        <v>0.83333333333333326</v>
      </c>
      <c r="R471" s="6" cm="1">
        <f t="array" ref="R471">SUM(_xlfn._xlws.FILTER($H$2:$H$2454,_xlfn.MAP($O$2:$O$2454,_xlfn.LAMBDA(_xlpm.x,_xlpm.x=$O471))))</f>
        <v>4.7528517110266159E-4</v>
      </c>
      <c r="S471" s="4">
        <f t="shared" si="129"/>
        <v>0.83333333333333326</v>
      </c>
      <c r="T471" s="4">
        <f t="shared" si="130"/>
        <v>0.39041144588151633</v>
      </c>
      <c r="U471" s="4">
        <f t="shared" si="131"/>
        <v>0.83333333333333326</v>
      </c>
      <c r="V471" s="4">
        <f t="shared" si="132"/>
        <v>0</v>
      </c>
      <c r="W471" s="4"/>
      <c r="X471" s="2" cm="1">
        <f t="array" ref="X471">SUM(_xlfn._xlws.FILTER($F$2:$F$2454,_xlfn.MAP($W$2:$W$2454,_xlfn.LAMBDA(_xlpm.x,_xlpm.x=$W471))))</f>
        <v>2988</v>
      </c>
      <c r="Y471" s="11">
        <f t="shared" si="133"/>
        <v>1.6733601070950468E-3</v>
      </c>
      <c r="Z471" s="4"/>
      <c r="AA471" s="2" cm="1">
        <f t="array" ref="AA471">SUM(_xlfn._xlws.FILTER($F$2:$F$2454,_xlfn.MAP($Z$2:$Z$2454,_xlfn.LAMBDA(_xlpm.x,_xlpm.x=$Z471))))</f>
        <v>3871</v>
      </c>
      <c r="AB471" s="11">
        <f t="shared" si="134"/>
        <v>1.2916559028674762E-3</v>
      </c>
      <c r="AC471" s="11">
        <f t="shared" si="135"/>
        <v>0.11244257817559389</v>
      </c>
      <c r="AG471" s="2"/>
      <c r="AL471" s="2"/>
      <c r="AM471" s="2"/>
    </row>
    <row r="472" spans="1:39">
      <c r="A472" s="1" t="str">
        <f t="shared" si="119"/>
        <v>~rb~ : [ɹb]</v>
      </c>
      <c r="B472" s="1">
        <f>_xlfn.LET(_xlpm.d,$G472,_xlpm.k,_xlfn.CONCAT(LEFT(TRIM(B$1),1),"*"),COUNTIF(_xlpm.d,_xlpm.k))</f>
        <v>1</v>
      </c>
      <c r="C472" s="1">
        <f>_xlfn.LET(_xlpm.d,$G472,_xlpm.k,_xlfn.CONCAT(LEFT(TRIM(C$1),1),"*"),COUNTIF(_xlpm.d,_xlpm.k))</f>
        <v>0</v>
      </c>
      <c r="D472" s="1">
        <f>_xlfn.LET(_xlpm.d,$G472,_xlpm.k,_xlfn.CONCAT(LEFT(TRIM(D$1),1),"*"),COUNTIF(_xlpm.d,_xlpm.k))</f>
        <v>0</v>
      </c>
      <c r="E472" s="1">
        <f t="shared" si="120"/>
        <v>0.60205999132796229</v>
      </c>
      <c r="F472" s="7">
        <v>3</v>
      </c>
      <c r="G472" s="9" t="s">
        <v>550</v>
      </c>
      <c r="H472" s="4" cm="1">
        <f t="array" ref="H472">F472/freq.sum.r6e</f>
        <v>2.376425855513308E-4</v>
      </c>
      <c r="I472" s="1" t="str">
        <f t="shared" si="121"/>
        <v>ɹb</v>
      </c>
      <c r="J472" s="1" t="str">
        <f t="shared" si="122"/>
        <v>rb</v>
      </c>
      <c r="K472" s="10">
        <f t="shared" si="123"/>
        <v>2</v>
      </c>
      <c r="L472" s="1">
        <f t="shared" si="124"/>
        <v>2</v>
      </c>
      <c r="M472" s="10">
        <f t="shared" si="125"/>
        <v>2</v>
      </c>
      <c r="N472" s="1" t="str">
        <f t="shared" si="126"/>
        <v>~rb~</v>
      </c>
      <c r="O472" s="1" t="str">
        <f t="shared" si="127"/>
        <v>[ɹb]</v>
      </c>
      <c r="P472" s="3" cm="1">
        <f t="array" ref="P472">SUM(_xlfn._xlws.FILTER($H$2:$H$2454,_xlfn.MAP($N$2:$N$2454,_xlfn.LAMBDA(_xlpm.x,_xlpm.x=$N472))))</f>
        <v>2.376425855513308E-4</v>
      </c>
      <c r="Q472" s="4">
        <f t="shared" si="128"/>
        <v>1</v>
      </c>
      <c r="R472" s="6" cm="1">
        <f t="array" ref="R472">SUM(_xlfn._xlws.FILTER($H$2:$H$2454,_xlfn.MAP($O$2:$O$2454,_xlfn.LAMBDA(_xlpm.x,_xlpm.x=$O472))))</f>
        <v>2.376425855513308E-4</v>
      </c>
      <c r="S472" s="4">
        <f t="shared" si="129"/>
        <v>1</v>
      </c>
      <c r="T472" s="4">
        <f t="shared" si="130"/>
        <v>0.36247623315782618</v>
      </c>
      <c r="U472" s="4">
        <f t="shared" si="131"/>
        <v>1</v>
      </c>
      <c r="V472" s="4">
        <f t="shared" si="132"/>
        <v>0</v>
      </c>
      <c r="W472" s="4"/>
      <c r="X472" s="2" cm="1">
        <f t="array" ref="X472">SUM(_xlfn._xlws.FILTER($F$2:$F$2454,_xlfn.MAP($W$2:$W$2454,_xlfn.LAMBDA(_xlpm.x,_xlpm.x=$W472))))</f>
        <v>2988</v>
      </c>
      <c r="Y472" s="11">
        <f t="shared" si="133"/>
        <v>1.004016064257028E-3</v>
      </c>
      <c r="Z472" s="4"/>
      <c r="AA472" s="2" cm="1">
        <f t="array" ref="AA472">SUM(_xlfn._xlws.FILTER($F$2:$F$2454,_xlfn.MAP($Z$2:$Z$2454,_xlfn.LAMBDA(_xlpm.x,_xlpm.x=$Z472))))</f>
        <v>3871</v>
      </c>
      <c r="AB472" s="11">
        <f t="shared" si="134"/>
        <v>7.7499354172048571E-4</v>
      </c>
      <c r="AC472" s="11">
        <f t="shared" si="135"/>
        <v>0.11244257817559389</v>
      </c>
      <c r="AG472" s="2"/>
      <c r="AL472" s="2"/>
      <c r="AM472" s="2"/>
    </row>
    <row r="473" spans="1:39">
      <c r="A473" s="1" t="str">
        <f t="shared" si="119"/>
        <v>~rg~ : [ɹɡ]</v>
      </c>
      <c r="B473" s="1">
        <f>_xlfn.LET(_xlpm.d,$G473,_xlpm.k,_xlfn.CONCAT(LEFT(TRIM(B$1),1),"*"),COUNTIF(_xlpm.d,_xlpm.k))</f>
        <v>1</v>
      </c>
      <c r="C473" s="1">
        <f>_xlfn.LET(_xlpm.d,$G473,_xlpm.k,_xlfn.CONCAT(LEFT(TRIM(C$1),1),"*"),COUNTIF(_xlpm.d,_xlpm.k))</f>
        <v>0</v>
      </c>
      <c r="D473" s="1">
        <f>_xlfn.LET(_xlpm.d,$G473,_xlpm.k,_xlfn.CONCAT(LEFT(TRIM(D$1),1),"*"),COUNTIF(_xlpm.d,_xlpm.k))</f>
        <v>0</v>
      </c>
      <c r="E473" s="1">
        <f t="shared" si="120"/>
        <v>0.30102999566398114</v>
      </c>
      <c r="F473" s="7">
        <v>1</v>
      </c>
      <c r="G473" s="9" t="s">
        <v>2405</v>
      </c>
      <c r="H473" s="4" cm="1">
        <f t="array" ref="H473">F473/freq.sum.r6e</f>
        <v>7.9214195183776928E-5</v>
      </c>
      <c r="I473" s="4" t="str">
        <f t="shared" si="121"/>
        <v>ɹɡ</v>
      </c>
      <c r="J473" s="4" t="str">
        <f t="shared" si="122"/>
        <v>rg</v>
      </c>
      <c r="K473" s="10">
        <f t="shared" si="123"/>
        <v>2</v>
      </c>
      <c r="L473" s="1">
        <f t="shared" si="124"/>
        <v>2</v>
      </c>
      <c r="M473" s="10">
        <f t="shared" si="125"/>
        <v>2</v>
      </c>
      <c r="N473" s="1" t="str">
        <f t="shared" si="126"/>
        <v>~rg~</v>
      </c>
      <c r="O473" s="1" t="str">
        <f t="shared" si="127"/>
        <v>[ɹɡ]</v>
      </c>
      <c r="P473" s="3" cm="1">
        <f t="array" ref="P473">SUM(_xlfn._xlws.FILTER($H$2:$H$2454,_xlfn.MAP($N$2:$N$2454,_xlfn.LAMBDA(_xlpm.x,_xlpm.x=$N473))))</f>
        <v>7.9214195183776928E-5</v>
      </c>
      <c r="Q473" s="4">
        <f t="shared" si="128"/>
        <v>1</v>
      </c>
      <c r="R473" s="6" cm="1">
        <f t="array" ref="R473">SUM(_xlfn._xlws.FILTER($H$2:$H$2454,_xlfn.MAP($O$2:$O$2454,_xlfn.LAMBDA(_xlpm.x,_xlpm.x=$O473))))</f>
        <v>7.9214195183776928E-5</v>
      </c>
      <c r="S473" s="4">
        <f t="shared" si="129"/>
        <v>1</v>
      </c>
      <c r="T473" s="4">
        <f t="shared" si="130"/>
        <v>0.18123811657891309</v>
      </c>
      <c r="U473" s="4">
        <f t="shared" si="131"/>
        <v>1</v>
      </c>
      <c r="V473" s="4">
        <f t="shared" si="132"/>
        <v>0</v>
      </c>
      <c r="W473" s="4"/>
      <c r="X473" s="2" cm="1">
        <f t="array" ref="X473">SUM(_xlfn._xlws.FILTER($F$2:$F$2454,_xlfn.MAP($W$2:$W$2454,_xlfn.LAMBDA(_xlpm.x,_xlpm.x=$W473))))</f>
        <v>2988</v>
      </c>
      <c r="Y473" s="11">
        <f t="shared" si="133"/>
        <v>3.3467202141900936E-4</v>
      </c>
      <c r="Z473" s="4"/>
      <c r="AA473" s="2" cm="1">
        <f t="array" ref="AA473">SUM(_xlfn._xlws.FILTER($F$2:$F$2454,_xlfn.MAP($Z$2:$Z$2454,_xlfn.LAMBDA(_xlpm.x,_xlpm.x=$Z473))))</f>
        <v>3871</v>
      </c>
      <c r="AB473" s="11">
        <f t="shared" si="134"/>
        <v>2.5833118057349522E-4</v>
      </c>
      <c r="AC473" s="11">
        <f t="shared" si="135"/>
        <v>0.11244257817559389</v>
      </c>
      <c r="AG473" s="2"/>
      <c r="AL473" s="2"/>
      <c r="AM473" s="2"/>
    </row>
    <row r="474" spans="1:39">
      <c r="A474" s="1" t="str">
        <f t="shared" si="119"/>
        <v>~rl~ : [ɹl]</v>
      </c>
      <c r="B474" s="1">
        <f>_xlfn.LET(_xlpm.d,$G474,_xlpm.k,_xlfn.CONCAT(LEFT(TRIM(B$1),1),"*"),COUNTIF(_xlpm.d,_xlpm.k))</f>
        <v>1</v>
      </c>
      <c r="C474" s="1">
        <f>_xlfn.LET(_xlpm.d,$G474,_xlpm.k,_xlfn.CONCAT(LEFT(TRIM(C$1),1),"*"),COUNTIF(_xlpm.d,_xlpm.k))</f>
        <v>0</v>
      </c>
      <c r="D474" s="1">
        <f>_xlfn.LET(_xlpm.d,$G474,_xlpm.k,_xlfn.CONCAT(LEFT(TRIM(D$1),1),"*"),COUNTIF(_xlpm.d,_xlpm.k))</f>
        <v>0</v>
      </c>
      <c r="E474" s="1">
        <f t="shared" si="120"/>
        <v>0.69897000433601875</v>
      </c>
      <c r="F474" s="7">
        <v>4</v>
      </c>
      <c r="G474" s="9" t="s">
        <v>551</v>
      </c>
      <c r="H474" s="4" cm="1">
        <f t="array" ref="H474">F474/freq.sum.r6e</f>
        <v>3.1685678073510771E-4</v>
      </c>
      <c r="I474" s="4" t="str">
        <f t="shared" si="121"/>
        <v>ɹl</v>
      </c>
      <c r="J474" s="4" t="str">
        <f t="shared" si="122"/>
        <v>rl</v>
      </c>
      <c r="K474" s="10">
        <f t="shared" si="123"/>
        <v>2</v>
      </c>
      <c r="L474" s="1">
        <f t="shared" si="124"/>
        <v>2</v>
      </c>
      <c r="M474" s="10">
        <f t="shared" si="125"/>
        <v>2</v>
      </c>
      <c r="N474" s="1" t="str">
        <f t="shared" si="126"/>
        <v>~rl~</v>
      </c>
      <c r="O474" s="1" t="str">
        <f t="shared" si="127"/>
        <v>[ɹl]</v>
      </c>
      <c r="P474" s="3" cm="1">
        <f t="array" ref="P474">SUM(_xlfn._xlws.FILTER($H$2:$H$2454,_xlfn.MAP($N$2:$N$2454,_xlfn.LAMBDA(_xlpm.x,_xlpm.x=$N474))))</f>
        <v>3.1685678073510771E-4</v>
      </c>
      <c r="Q474" s="4">
        <f t="shared" si="128"/>
        <v>1</v>
      </c>
      <c r="R474" s="6" cm="1">
        <f t="array" ref="R474">SUM(_xlfn._xlws.FILTER($H$2:$H$2454,_xlfn.MAP($O$2:$O$2454,_xlfn.LAMBDA(_xlpm.x,_xlpm.x=$O474))))</f>
        <v>3.1685678073510771E-4</v>
      </c>
      <c r="S474" s="4">
        <f t="shared" si="129"/>
        <v>1</v>
      </c>
      <c r="T474" s="4">
        <f t="shared" si="130"/>
        <v>0.42082187474904936</v>
      </c>
      <c r="U474" s="4">
        <f t="shared" si="131"/>
        <v>1</v>
      </c>
      <c r="V474" s="4">
        <f t="shared" si="132"/>
        <v>0</v>
      </c>
      <c r="W474" s="4"/>
      <c r="X474" s="2" cm="1">
        <f t="array" ref="X474">SUM(_xlfn._xlws.FILTER($F$2:$F$2454,_xlfn.MAP($W$2:$W$2454,_xlfn.LAMBDA(_xlpm.x,_xlpm.x=$W474))))</f>
        <v>2988</v>
      </c>
      <c r="Y474" s="11">
        <f t="shared" si="133"/>
        <v>1.3386880856760374E-3</v>
      </c>
      <c r="Z474" s="4"/>
      <c r="AA474" s="2" cm="1">
        <f t="array" ref="AA474">SUM(_xlfn._xlws.FILTER($F$2:$F$2454,_xlfn.MAP($Z$2:$Z$2454,_xlfn.LAMBDA(_xlpm.x,_xlpm.x=$Z474))))</f>
        <v>3871</v>
      </c>
      <c r="AB474" s="11">
        <f t="shared" si="134"/>
        <v>1.0333247222939809E-3</v>
      </c>
      <c r="AC474" s="11">
        <f t="shared" si="135"/>
        <v>0.11244257817559389</v>
      </c>
      <c r="AG474" s="2"/>
      <c r="AL474" s="2"/>
      <c r="AM474" s="2"/>
    </row>
    <row r="475" spans="1:39">
      <c r="A475" s="1" t="str">
        <f t="shared" si="119"/>
        <v>~rm~ : [ɹm]</v>
      </c>
      <c r="B475" s="1">
        <f>_xlfn.LET(_xlpm.d,$G475,_xlpm.k,_xlfn.CONCAT(LEFT(TRIM(B$1),1),"*"),COUNTIF(_xlpm.d,_xlpm.k))</f>
        <v>1</v>
      </c>
      <c r="C475" s="1">
        <f>_xlfn.LET(_xlpm.d,$G475,_xlpm.k,_xlfn.CONCAT(LEFT(TRIM(C$1),1),"*"),COUNTIF(_xlpm.d,_xlpm.k))</f>
        <v>0</v>
      </c>
      <c r="D475" s="1">
        <f>_xlfn.LET(_xlpm.d,$G475,_xlpm.k,_xlfn.CONCAT(LEFT(TRIM(D$1),1),"*"),COUNTIF(_xlpm.d,_xlpm.k))</f>
        <v>0</v>
      </c>
      <c r="E475" s="1">
        <f t="shared" si="120"/>
        <v>1.2304489213782739</v>
      </c>
      <c r="F475" s="7">
        <v>16</v>
      </c>
      <c r="G475" s="9" t="s">
        <v>363</v>
      </c>
      <c r="H475" s="4" cm="1">
        <f t="array" ref="H475">F475/freq.sum.r6e</f>
        <v>1.2674271229404308E-3</v>
      </c>
      <c r="I475" s="1" t="str">
        <f t="shared" si="121"/>
        <v>ɹm</v>
      </c>
      <c r="J475" s="1" t="str">
        <f t="shared" si="122"/>
        <v>rm</v>
      </c>
      <c r="K475" s="10">
        <f t="shared" si="123"/>
        <v>2</v>
      </c>
      <c r="L475" s="1">
        <f t="shared" si="124"/>
        <v>2</v>
      </c>
      <c r="M475" s="10">
        <f t="shared" si="125"/>
        <v>2</v>
      </c>
      <c r="N475" s="1" t="str">
        <f t="shared" si="126"/>
        <v>~rm~</v>
      </c>
      <c r="O475" s="1" t="str">
        <f t="shared" si="127"/>
        <v>[ɹm]</v>
      </c>
      <c r="P475" s="3" cm="1">
        <f t="array" ref="P475">SUM(_xlfn._xlws.FILTER($H$2:$H$2454,_xlfn.MAP($N$2:$N$2454,_xlfn.LAMBDA(_xlpm.x,_xlpm.x=$N475))))</f>
        <v>1.2674271229404308E-3</v>
      </c>
      <c r="Q475" s="4">
        <f t="shared" si="128"/>
        <v>1</v>
      </c>
      <c r="R475" s="6" cm="1">
        <f t="array" ref="R475">SUM(_xlfn._xlws.FILTER($H$2:$H$2454,_xlfn.MAP($O$2:$O$2454,_xlfn.LAMBDA(_xlpm.x,_xlpm.x=$O475))))</f>
        <v>1.2674271229404308E-3</v>
      </c>
      <c r="S475" s="4">
        <f t="shared" si="129"/>
        <v>1</v>
      </c>
      <c r="T475" s="4">
        <f t="shared" si="130"/>
        <v>0.74080406693450429</v>
      </c>
      <c r="U475" s="4">
        <f t="shared" si="131"/>
        <v>1</v>
      </c>
      <c r="V475" s="4">
        <f t="shared" si="132"/>
        <v>0</v>
      </c>
      <c r="W475" s="4"/>
      <c r="X475" s="2" cm="1">
        <f t="array" ref="X475">SUM(_xlfn._xlws.FILTER($F$2:$F$2454,_xlfn.MAP($W$2:$W$2454,_xlfn.LAMBDA(_xlpm.x,_xlpm.x=$W475))))</f>
        <v>2988</v>
      </c>
      <c r="Y475" s="11">
        <f t="shared" si="133"/>
        <v>5.3547523427041497E-3</v>
      </c>
      <c r="Z475" s="4"/>
      <c r="AA475" s="2" cm="1">
        <f t="array" ref="AA475">SUM(_xlfn._xlws.FILTER($F$2:$F$2454,_xlfn.MAP($Z$2:$Z$2454,_xlfn.LAMBDA(_xlpm.x,_xlpm.x=$Z475))))</f>
        <v>3871</v>
      </c>
      <c r="AB475" s="11">
        <f t="shared" si="134"/>
        <v>4.1332988891759235E-3</v>
      </c>
      <c r="AC475" s="11">
        <f t="shared" si="135"/>
        <v>0.11244257817559389</v>
      </c>
      <c r="AG475" s="2"/>
      <c r="AL475" s="2"/>
      <c r="AM475" s="2"/>
    </row>
    <row r="476" spans="1:39">
      <c r="A476" s="1" t="str">
        <f t="shared" si="119"/>
        <v>~rn~ : [ɹn]</v>
      </c>
      <c r="B476" s="1">
        <f>_xlfn.LET(_xlpm.d,$G476,_xlpm.k,_xlfn.CONCAT(LEFT(TRIM(B$1),1),"*"),COUNTIF(_xlpm.d,_xlpm.k))</f>
        <v>1</v>
      </c>
      <c r="C476" s="1">
        <f>_xlfn.LET(_xlpm.d,$G476,_xlpm.k,_xlfn.CONCAT(LEFT(TRIM(C$1),1),"*"),COUNTIF(_xlpm.d,_xlpm.k))</f>
        <v>0</v>
      </c>
      <c r="D476" s="1">
        <f>_xlfn.LET(_xlpm.d,$G476,_xlpm.k,_xlfn.CONCAT(LEFT(TRIM(D$1),1),"*"),COUNTIF(_xlpm.d,_xlpm.k))</f>
        <v>0</v>
      </c>
      <c r="E476" s="1">
        <f t="shared" si="120"/>
        <v>1.3979400086720375</v>
      </c>
      <c r="F476" s="7">
        <v>24</v>
      </c>
      <c r="G476" s="9" t="s">
        <v>357</v>
      </c>
      <c r="H476" s="4" cm="1">
        <f t="array" ref="H476">F476/freq.sum.r6e</f>
        <v>1.9011406844106464E-3</v>
      </c>
      <c r="I476" s="4" t="str">
        <f t="shared" si="121"/>
        <v>ɹn</v>
      </c>
      <c r="J476" s="4" t="str">
        <f t="shared" si="122"/>
        <v>rn</v>
      </c>
      <c r="K476" s="10">
        <f t="shared" si="123"/>
        <v>2</v>
      </c>
      <c r="L476" s="1">
        <f t="shared" si="124"/>
        <v>2</v>
      </c>
      <c r="M476" s="10">
        <f t="shared" si="125"/>
        <v>2</v>
      </c>
      <c r="N476" s="1" t="str">
        <f t="shared" si="126"/>
        <v>~rn~</v>
      </c>
      <c r="O476" s="1" t="str">
        <f t="shared" si="127"/>
        <v>[ɹn]</v>
      </c>
      <c r="P476" s="3" cm="1">
        <f t="array" ref="P476">SUM(_xlfn._xlws.FILTER($H$2:$H$2454,_xlfn.MAP($N$2:$N$2454,_xlfn.LAMBDA(_xlpm.x,_xlpm.x=$N476))))</f>
        <v>1.9011406844106464E-3</v>
      </c>
      <c r="Q476" s="4">
        <f t="shared" si="128"/>
        <v>1</v>
      </c>
      <c r="R476" s="6" cm="1">
        <f t="array" ref="R476">SUM(_xlfn._xlws.FILTER($H$2:$H$2454,_xlfn.MAP($O$2:$O$2454,_xlfn.LAMBDA(_xlpm.x,_xlpm.x=$O476))))</f>
        <v>1.9011406844106464E-3</v>
      </c>
      <c r="S476" s="4">
        <f t="shared" si="129"/>
        <v>1</v>
      </c>
      <c r="T476" s="4">
        <f t="shared" si="130"/>
        <v>0.84164374949809873</v>
      </c>
      <c r="U476" s="4">
        <f t="shared" si="131"/>
        <v>1</v>
      </c>
      <c r="V476" s="4">
        <f t="shared" si="132"/>
        <v>0</v>
      </c>
      <c r="W476" s="4"/>
      <c r="X476" s="2" cm="1">
        <f t="array" ref="X476">SUM(_xlfn._xlws.FILTER($F$2:$F$2454,_xlfn.MAP($W$2:$W$2454,_xlfn.LAMBDA(_xlpm.x,_xlpm.x=$W476))))</f>
        <v>2988</v>
      </c>
      <c r="Y476" s="11">
        <f t="shared" si="133"/>
        <v>8.0321285140562242E-3</v>
      </c>
      <c r="Z476" s="4"/>
      <c r="AA476" s="2" cm="1">
        <f t="array" ref="AA476">SUM(_xlfn._xlws.FILTER($F$2:$F$2454,_xlfn.MAP($Z$2:$Z$2454,_xlfn.LAMBDA(_xlpm.x,_xlpm.x=$Z476))))</f>
        <v>3871</v>
      </c>
      <c r="AB476" s="11">
        <f t="shared" si="134"/>
        <v>6.1999483337638857E-3</v>
      </c>
      <c r="AC476" s="11">
        <f t="shared" si="135"/>
        <v>0.11244257817559389</v>
      </c>
      <c r="AG476" s="2"/>
      <c r="AL476" s="2"/>
      <c r="AM476" s="2"/>
    </row>
    <row r="477" spans="1:39">
      <c r="A477" s="1" t="str">
        <f t="shared" si="119"/>
        <v>~rp~ : [ɹp]</v>
      </c>
      <c r="B477" s="1">
        <f>_xlfn.LET(_xlpm.d,$G477,_xlpm.k,_xlfn.CONCAT(LEFT(TRIM(B$1),1),"*"),COUNTIF(_xlpm.d,_xlpm.k))</f>
        <v>1</v>
      </c>
      <c r="C477" s="1">
        <f>_xlfn.LET(_xlpm.d,$G477,_xlpm.k,_xlfn.CONCAT(LEFT(TRIM(C$1),1),"*"),COUNTIF(_xlpm.d,_xlpm.k))</f>
        <v>0</v>
      </c>
      <c r="D477" s="1">
        <f>_xlfn.LET(_xlpm.d,$G477,_xlpm.k,_xlfn.CONCAT(LEFT(TRIM(D$1),1),"*"),COUNTIF(_xlpm.d,_xlpm.k))</f>
        <v>0</v>
      </c>
      <c r="E477" s="1">
        <f t="shared" si="120"/>
        <v>0.30102999566398114</v>
      </c>
      <c r="F477" s="7">
        <v>1</v>
      </c>
      <c r="G477" s="9" t="s">
        <v>943</v>
      </c>
      <c r="H477" s="4" cm="1">
        <f t="array" ref="H477">F477/freq.sum.r6e</f>
        <v>7.9214195183776928E-5</v>
      </c>
      <c r="I477" s="4" t="str">
        <f t="shared" si="121"/>
        <v>ɹp</v>
      </c>
      <c r="J477" s="4" t="str">
        <f t="shared" si="122"/>
        <v>rp</v>
      </c>
      <c r="K477" s="10">
        <f t="shared" si="123"/>
        <v>2</v>
      </c>
      <c r="L477" s="1">
        <f t="shared" si="124"/>
        <v>2</v>
      </c>
      <c r="M477" s="10">
        <f t="shared" si="125"/>
        <v>2</v>
      </c>
      <c r="N477" s="1" t="str">
        <f t="shared" si="126"/>
        <v>~rp~</v>
      </c>
      <c r="O477" s="1" t="str">
        <f t="shared" si="127"/>
        <v>[ɹp]</v>
      </c>
      <c r="P477" s="3" cm="1">
        <f t="array" ref="P477">SUM(_xlfn._xlws.FILTER($H$2:$H$2454,_xlfn.MAP($N$2:$N$2454,_xlfn.LAMBDA(_xlpm.x,_xlpm.x=$N477))))</f>
        <v>7.9214195183776928E-5</v>
      </c>
      <c r="Q477" s="4">
        <f t="shared" si="128"/>
        <v>1</v>
      </c>
      <c r="R477" s="6" cm="1">
        <f t="array" ref="R477">SUM(_xlfn._xlws.FILTER($H$2:$H$2454,_xlfn.MAP($O$2:$O$2454,_xlfn.LAMBDA(_xlpm.x,_xlpm.x=$O477))))</f>
        <v>7.9214195183776928E-5</v>
      </c>
      <c r="S477" s="4">
        <f t="shared" si="129"/>
        <v>1</v>
      </c>
      <c r="T477" s="4">
        <f t="shared" si="130"/>
        <v>0.18123811657891309</v>
      </c>
      <c r="U477" s="4">
        <f t="shared" si="131"/>
        <v>1</v>
      </c>
      <c r="V477" s="4">
        <f t="shared" si="132"/>
        <v>0</v>
      </c>
      <c r="W477" s="4"/>
      <c r="X477" s="2" cm="1">
        <f t="array" ref="X477">SUM(_xlfn._xlws.FILTER($F$2:$F$2454,_xlfn.MAP($W$2:$W$2454,_xlfn.LAMBDA(_xlpm.x,_xlpm.x=$W477))))</f>
        <v>2988</v>
      </c>
      <c r="Y477" s="11">
        <f t="shared" si="133"/>
        <v>3.3467202141900936E-4</v>
      </c>
      <c r="Z477" s="4"/>
      <c r="AA477" s="2" cm="1">
        <f t="array" ref="AA477">SUM(_xlfn._xlws.FILTER($F$2:$F$2454,_xlfn.MAP($Z$2:$Z$2454,_xlfn.LAMBDA(_xlpm.x,_xlpm.x=$Z477))))</f>
        <v>3871</v>
      </c>
      <c r="AB477" s="11">
        <f t="shared" si="134"/>
        <v>2.5833118057349522E-4</v>
      </c>
      <c r="AC477" s="11">
        <f t="shared" si="135"/>
        <v>0.11244257817559389</v>
      </c>
      <c r="AG477" s="2"/>
      <c r="AL477" s="2"/>
      <c r="AM477" s="2"/>
    </row>
    <row r="478" spans="1:39">
      <c r="A478" s="1" t="str">
        <f t="shared" si="119"/>
        <v>~rt~ : [ɹt]</v>
      </c>
      <c r="B478" s="1">
        <f>_xlfn.LET(_xlpm.d,$G478,_xlpm.k,_xlfn.CONCAT(LEFT(TRIM(B$1),1),"*"),COUNTIF(_xlpm.d,_xlpm.k))</f>
        <v>1</v>
      </c>
      <c r="C478" s="1">
        <f>_xlfn.LET(_xlpm.d,$G478,_xlpm.k,_xlfn.CONCAT(LEFT(TRIM(C$1),1),"*"),COUNTIF(_xlpm.d,_xlpm.k))</f>
        <v>0</v>
      </c>
      <c r="D478" s="1">
        <f>_xlfn.LET(_xlpm.d,$G478,_xlpm.k,_xlfn.CONCAT(LEFT(TRIM(D$1),1),"*"),COUNTIF(_xlpm.d,_xlpm.k))</f>
        <v>0</v>
      </c>
      <c r="E478" s="1">
        <f t="shared" si="120"/>
        <v>1.4771212547196624</v>
      </c>
      <c r="F478" s="7">
        <v>29</v>
      </c>
      <c r="G478" s="9" t="s">
        <v>355</v>
      </c>
      <c r="H478" s="4" cm="1">
        <f t="array" ref="H478">F478/freq.sum.r6e</f>
        <v>2.297211660329531E-3</v>
      </c>
      <c r="I478" s="4" t="str">
        <f t="shared" si="121"/>
        <v>ɹt</v>
      </c>
      <c r="J478" s="4" t="str">
        <f t="shared" si="122"/>
        <v>rt</v>
      </c>
      <c r="K478" s="10">
        <f t="shared" si="123"/>
        <v>2</v>
      </c>
      <c r="L478" s="1">
        <f t="shared" si="124"/>
        <v>2</v>
      </c>
      <c r="M478" s="10">
        <f t="shared" si="125"/>
        <v>2</v>
      </c>
      <c r="N478" s="1" t="str">
        <f t="shared" si="126"/>
        <v>~rt~</v>
      </c>
      <c r="O478" s="1" t="str">
        <f t="shared" si="127"/>
        <v>[ɹt]</v>
      </c>
      <c r="P478" s="3" cm="1">
        <f t="array" ref="P478">SUM(_xlfn._xlws.FILTER($H$2:$H$2454,_xlfn.MAP($N$2:$N$2454,_xlfn.LAMBDA(_xlpm.x,_xlpm.x=$N478))))</f>
        <v>2.297211660329531E-3</v>
      </c>
      <c r="Q478" s="4">
        <f t="shared" si="128"/>
        <v>1</v>
      </c>
      <c r="R478" s="6" cm="1">
        <f t="array" ref="R478">SUM(_xlfn._xlws.FILTER($H$2:$H$2454,_xlfn.MAP($O$2:$O$2454,_xlfn.LAMBDA(_xlpm.x,_xlpm.x=$O478))))</f>
        <v>2.297211660329531E-3</v>
      </c>
      <c r="S478" s="4">
        <f t="shared" si="129"/>
        <v>1</v>
      </c>
      <c r="T478" s="4">
        <f t="shared" si="130"/>
        <v>0.88931560980686886</v>
      </c>
      <c r="U478" s="4">
        <f t="shared" si="131"/>
        <v>1</v>
      </c>
      <c r="V478" s="4">
        <f t="shared" si="132"/>
        <v>0</v>
      </c>
      <c r="W478" s="4"/>
      <c r="X478" s="2" cm="1">
        <f t="array" ref="X478">SUM(_xlfn._xlws.FILTER($F$2:$F$2454,_xlfn.MAP($W$2:$W$2454,_xlfn.LAMBDA(_xlpm.x,_xlpm.x=$W478))))</f>
        <v>2988</v>
      </c>
      <c r="Y478" s="11">
        <f t="shared" si="133"/>
        <v>9.705488621151271E-3</v>
      </c>
      <c r="Z478" s="4"/>
      <c r="AA478" s="2" cm="1">
        <f t="array" ref="AA478">SUM(_xlfn._xlws.FILTER($F$2:$F$2454,_xlfn.MAP($Z$2:$Z$2454,_xlfn.LAMBDA(_xlpm.x,_xlpm.x=$Z478))))</f>
        <v>3871</v>
      </c>
      <c r="AB478" s="11">
        <f t="shared" si="134"/>
        <v>7.491604236631361E-3</v>
      </c>
      <c r="AC478" s="11">
        <f t="shared" si="135"/>
        <v>0.11244257817559389</v>
      </c>
      <c r="AG478" s="2"/>
      <c r="AL478" s="2"/>
      <c r="AM478" s="2"/>
    </row>
    <row r="479" spans="1:39">
      <c r="A479" s="1" t="str">
        <f t="shared" si="119"/>
        <v>~sh~ : [ʃ]</v>
      </c>
      <c r="B479" s="1">
        <f>_xlfn.LET(_xlpm.d,$G479,_xlpm.k,_xlfn.CONCAT(LEFT(TRIM(B$1),1),"*"),COUNTIF(_xlpm.d,_xlpm.k))</f>
        <v>0</v>
      </c>
      <c r="C479" s="1">
        <f>_xlfn.LET(_xlpm.d,$G479,_xlpm.k,_xlfn.CONCAT(LEFT(TRIM(C$1),1),"*"),COUNTIF(_xlpm.d,_xlpm.k))</f>
        <v>0</v>
      </c>
      <c r="D479" s="1">
        <f>_xlfn.LET(_xlpm.d,$G479,_xlpm.k,_xlfn.CONCAT(LEFT(TRIM(D$1),1),"*"),COUNTIF(_xlpm.d,_xlpm.k))</f>
        <v>0</v>
      </c>
      <c r="E479" s="1">
        <f t="shared" si="120"/>
        <v>1.556302500767287</v>
      </c>
      <c r="F479" s="7">
        <v>35</v>
      </c>
      <c r="G479" s="9" t="s">
        <v>354</v>
      </c>
      <c r="H479" s="4" cm="1">
        <f t="array" ref="H479">F479/freq.sum.r6e</f>
        <v>2.7724968314321928E-3</v>
      </c>
      <c r="I479" s="1" t="str">
        <f t="shared" si="121"/>
        <v>ʃ</v>
      </c>
      <c r="J479" s="1" t="str">
        <f t="shared" si="122"/>
        <v>sh</v>
      </c>
      <c r="K479" s="10">
        <f t="shared" si="123"/>
        <v>1</v>
      </c>
      <c r="L479" s="1">
        <f t="shared" si="124"/>
        <v>2</v>
      </c>
      <c r="M479" s="10">
        <f t="shared" si="125"/>
        <v>2</v>
      </c>
      <c r="N479" s="1" t="str">
        <f t="shared" si="126"/>
        <v>~sh~</v>
      </c>
      <c r="O479" s="1" t="str">
        <f t="shared" si="127"/>
        <v>[ʃ]</v>
      </c>
      <c r="P479" s="3" cm="1">
        <f t="array" ref="P479">SUM(_xlfn._xlws.FILTER($H$2:$H$2454,_xlfn.MAP($N$2:$N$2454,_xlfn.LAMBDA(_xlpm.x,_xlpm.x=$N479))))</f>
        <v>2.7724968314321928E-3</v>
      </c>
      <c r="Q479" s="4">
        <f t="shared" si="128"/>
        <v>1</v>
      </c>
      <c r="R479" s="6" cm="1">
        <f t="array" ref="R479">SUM(_xlfn._xlws.FILTER($H$2:$H$2454,_xlfn.MAP($O$2:$O$2454,_xlfn.LAMBDA(_xlpm.x,_xlpm.x=$O479))))</f>
        <v>2.7724968314321928E-3</v>
      </c>
      <c r="S479" s="4">
        <f t="shared" si="129"/>
        <v>1</v>
      </c>
      <c r="T479" s="4">
        <f t="shared" si="130"/>
        <v>0.93698747011563921</v>
      </c>
      <c r="U479" s="4">
        <f t="shared" si="131"/>
        <v>1</v>
      </c>
      <c r="V479" s="4">
        <f t="shared" si="132"/>
        <v>0</v>
      </c>
      <c r="W479" s="4"/>
      <c r="X479" s="2" cm="1">
        <f t="array" ref="X479">SUM(_xlfn._xlws.FILTER($F$2:$F$2454,_xlfn.MAP($W$2:$W$2454,_xlfn.LAMBDA(_xlpm.x,_xlpm.x=$W479))))</f>
        <v>2988</v>
      </c>
      <c r="Y479" s="11">
        <f t="shared" si="133"/>
        <v>1.1713520749665328E-2</v>
      </c>
      <c r="Z479" s="4"/>
      <c r="AA479" s="2" cm="1">
        <f t="array" ref="AA479">SUM(_xlfn._xlws.FILTER($F$2:$F$2454,_xlfn.MAP($Z$2:$Z$2454,_xlfn.LAMBDA(_xlpm.x,_xlpm.x=$Z479))))</f>
        <v>3871</v>
      </c>
      <c r="AB479" s="11">
        <f t="shared" si="134"/>
        <v>9.0415913200723331E-3</v>
      </c>
      <c r="AC479" s="11">
        <f t="shared" si="135"/>
        <v>0.11244257817559389</v>
      </c>
      <c r="AG479" s="2"/>
      <c r="AL479" s="2"/>
      <c r="AM479" s="2"/>
    </row>
    <row r="480" spans="1:39">
      <c r="A480" s="1" t="str">
        <f t="shared" si="119"/>
        <v>~sk~ : [sk]</v>
      </c>
      <c r="B480" s="1">
        <f>_xlfn.LET(_xlpm.d,$G480,_xlpm.k,_xlfn.CONCAT(LEFT(TRIM(B$1),1),"*"),COUNTIF(_xlpm.d,_xlpm.k))</f>
        <v>0</v>
      </c>
      <c r="C480" s="1">
        <f>_xlfn.LET(_xlpm.d,$G480,_xlpm.k,_xlfn.CONCAT(LEFT(TRIM(C$1),1),"*"),COUNTIF(_xlpm.d,_xlpm.k))</f>
        <v>0</v>
      </c>
      <c r="D480" s="1">
        <f>_xlfn.LET(_xlpm.d,$G480,_xlpm.k,_xlfn.CONCAT(LEFT(TRIM(D$1),1),"*"),COUNTIF(_xlpm.d,_xlpm.k))</f>
        <v>0</v>
      </c>
      <c r="E480" s="1">
        <f t="shared" si="120"/>
        <v>0.69897000433601875</v>
      </c>
      <c r="F480" s="7">
        <v>4</v>
      </c>
      <c r="G480" s="9" t="s">
        <v>250</v>
      </c>
      <c r="H480" s="4" cm="1">
        <f t="array" ref="H480">F480/freq.sum.r6e</f>
        <v>3.1685678073510771E-4</v>
      </c>
      <c r="I480" s="1" t="str">
        <f t="shared" si="121"/>
        <v>sk</v>
      </c>
      <c r="J480" s="1" t="str">
        <f t="shared" si="122"/>
        <v>sk</v>
      </c>
      <c r="K480" s="10">
        <f t="shared" si="123"/>
        <v>2</v>
      </c>
      <c r="L480" s="1">
        <f t="shared" si="124"/>
        <v>2</v>
      </c>
      <c r="M480" s="10">
        <f t="shared" si="125"/>
        <v>2</v>
      </c>
      <c r="N480" s="1" t="str">
        <f t="shared" si="126"/>
        <v>~sk~</v>
      </c>
      <c r="O480" s="1" t="str">
        <f t="shared" si="127"/>
        <v>[sk]</v>
      </c>
      <c r="P480" s="3" cm="1">
        <f t="array" ref="P480">SUM(_xlfn._xlws.FILTER($H$2:$H$2454,_xlfn.MAP($N$2:$N$2454,_xlfn.LAMBDA(_xlpm.x,_xlpm.x=$N480))))</f>
        <v>3.1685678073510771E-4</v>
      </c>
      <c r="Q480" s="4">
        <f t="shared" si="128"/>
        <v>1</v>
      </c>
      <c r="R480" s="6" cm="1">
        <f t="array" ref="R480">SUM(_xlfn._xlws.FILTER($H$2:$H$2454,_xlfn.MAP($O$2:$O$2454,_xlfn.LAMBDA(_xlpm.x,_xlpm.x=$O480))))</f>
        <v>3.1685678073510771E-4</v>
      </c>
      <c r="S480" s="4">
        <f t="shared" si="129"/>
        <v>1</v>
      </c>
      <c r="T480" s="4">
        <f t="shared" si="130"/>
        <v>0.42082187474904936</v>
      </c>
      <c r="U480" s="4">
        <f t="shared" si="131"/>
        <v>1</v>
      </c>
      <c r="V480" s="4">
        <f t="shared" si="132"/>
        <v>0</v>
      </c>
      <c r="W480" s="4"/>
      <c r="X480" s="2" cm="1">
        <f t="array" ref="X480">SUM(_xlfn._xlws.FILTER($F$2:$F$2454,_xlfn.MAP($W$2:$W$2454,_xlfn.LAMBDA(_xlpm.x,_xlpm.x=$W480))))</f>
        <v>2988</v>
      </c>
      <c r="Y480" s="11">
        <f t="shared" si="133"/>
        <v>1.3386880856760374E-3</v>
      </c>
      <c r="Z480" s="4"/>
      <c r="AA480" s="2" cm="1">
        <f t="array" ref="AA480">SUM(_xlfn._xlws.FILTER($F$2:$F$2454,_xlfn.MAP($Z$2:$Z$2454,_xlfn.LAMBDA(_xlpm.x,_xlpm.x=$Z480))))</f>
        <v>3871</v>
      </c>
      <c r="AB480" s="11">
        <f t="shared" si="134"/>
        <v>1.0333247222939809E-3</v>
      </c>
      <c r="AC480" s="11">
        <f t="shared" si="135"/>
        <v>0.11244257817559389</v>
      </c>
      <c r="AG480" s="2"/>
      <c r="AL480" s="2"/>
      <c r="AM480" s="2"/>
    </row>
    <row r="481" spans="1:39">
      <c r="A481" s="1" t="str">
        <f t="shared" si="119"/>
        <v>~sm~ : [zm]</v>
      </c>
      <c r="B481" s="1">
        <f>_xlfn.LET(_xlpm.d,$G481,_xlpm.k,_xlfn.CONCAT(LEFT(TRIM(B$1),1),"*"),COUNTIF(_xlpm.d,_xlpm.k))</f>
        <v>0</v>
      </c>
      <c r="C481" s="1">
        <f>_xlfn.LET(_xlpm.d,$G481,_xlpm.k,_xlfn.CONCAT(LEFT(TRIM(C$1),1),"*"),COUNTIF(_xlpm.d,_xlpm.k))</f>
        <v>0</v>
      </c>
      <c r="D481" s="1">
        <f>_xlfn.LET(_xlpm.d,$G481,_xlpm.k,_xlfn.CONCAT(LEFT(TRIM(D$1),1),"*"),COUNTIF(_xlpm.d,_xlpm.k))</f>
        <v>0</v>
      </c>
      <c r="E481" s="1">
        <f t="shared" si="120"/>
        <v>0.60205999132796229</v>
      </c>
      <c r="F481" s="7">
        <v>3</v>
      </c>
      <c r="G481" s="9" t="s">
        <v>330</v>
      </c>
      <c r="H481" s="4" cm="1">
        <f t="array" ref="H481">F481/freq.sum.r6e</f>
        <v>2.376425855513308E-4</v>
      </c>
      <c r="I481" s="4" t="str">
        <f t="shared" si="121"/>
        <v>zm</v>
      </c>
      <c r="J481" s="4" t="str">
        <f t="shared" si="122"/>
        <v>sm</v>
      </c>
      <c r="K481" s="10">
        <f t="shared" si="123"/>
        <v>2</v>
      </c>
      <c r="L481" s="1">
        <f t="shared" si="124"/>
        <v>2</v>
      </c>
      <c r="M481" s="10">
        <f t="shared" si="125"/>
        <v>2</v>
      </c>
      <c r="N481" s="1" t="str">
        <f t="shared" si="126"/>
        <v>~sm~</v>
      </c>
      <c r="O481" s="1" t="str">
        <f t="shared" si="127"/>
        <v>[zm]</v>
      </c>
      <c r="P481" s="3" cm="1">
        <f t="array" ref="P481">SUM(_xlfn._xlws.FILTER($H$2:$H$2454,_xlfn.MAP($N$2:$N$2454,_xlfn.LAMBDA(_xlpm.x,_xlpm.x=$N481))))</f>
        <v>2.376425855513308E-4</v>
      </c>
      <c r="Q481" s="4">
        <f t="shared" si="128"/>
        <v>1</v>
      </c>
      <c r="R481" s="6" cm="1">
        <f t="array" ref="R481">SUM(_xlfn._xlws.FILTER($H$2:$H$2454,_xlfn.MAP($O$2:$O$2454,_xlfn.LAMBDA(_xlpm.x,_xlpm.x=$O481))))</f>
        <v>2.376425855513308E-4</v>
      </c>
      <c r="S481" s="4">
        <f t="shared" si="129"/>
        <v>1</v>
      </c>
      <c r="T481" s="4">
        <f t="shared" si="130"/>
        <v>0.36247623315782618</v>
      </c>
      <c r="U481" s="4">
        <f t="shared" si="131"/>
        <v>1</v>
      </c>
      <c r="V481" s="4">
        <f t="shared" si="132"/>
        <v>0</v>
      </c>
      <c r="W481" s="4"/>
      <c r="X481" s="2" cm="1">
        <f t="array" ref="X481">SUM(_xlfn._xlws.FILTER($F$2:$F$2454,_xlfn.MAP($W$2:$W$2454,_xlfn.LAMBDA(_xlpm.x,_xlpm.x=$W481))))</f>
        <v>2988</v>
      </c>
      <c r="Y481" s="11">
        <f t="shared" si="133"/>
        <v>1.004016064257028E-3</v>
      </c>
      <c r="Z481" s="4"/>
      <c r="AA481" s="2" cm="1">
        <f t="array" ref="AA481">SUM(_xlfn._xlws.FILTER($F$2:$F$2454,_xlfn.MAP($Z$2:$Z$2454,_xlfn.LAMBDA(_xlpm.x,_xlpm.x=$Z481))))</f>
        <v>3871</v>
      </c>
      <c r="AB481" s="11">
        <f t="shared" si="134"/>
        <v>7.7499354172048571E-4</v>
      </c>
      <c r="AC481" s="11">
        <f t="shared" si="135"/>
        <v>0.11244257817559389</v>
      </c>
      <c r="AG481" s="2"/>
      <c r="AL481" s="2"/>
      <c r="AM481" s="2"/>
    </row>
    <row r="482" spans="1:39">
      <c r="A482" s="1" t="str">
        <f t="shared" si="119"/>
        <v>~xt~ : [kst]</v>
      </c>
      <c r="B482" s="1">
        <f>_xlfn.LET(_xlpm.d,$G482,_xlpm.k,_xlfn.CONCAT(LEFT(TRIM(B$1),1),"*"),COUNTIF(_xlpm.d,_xlpm.k))</f>
        <v>0</v>
      </c>
      <c r="C482" s="1">
        <f>_xlfn.LET(_xlpm.d,$G482,_xlpm.k,_xlfn.CONCAT(LEFT(TRIM(C$1),1),"*"),COUNTIF(_xlpm.d,_xlpm.k))</f>
        <v>0</v>
      </c>
      <c r="D482" s="1">
        <f>_xlfn.LET(_xlpm.d,$G482,_xlpm.k,_xlfn.CONCAT(LEFT(TRIM(D$1),1),"*"),COUNTIF(_xlpm.d,_xlpm.k))</f>
        <v>0</v>
      </c>
      <c r="E482" s="1">
        <f t="shared" si="120"/>
        <v>0.47712125471966244</v>
      </c>
      <c r="F482" s="7">
        <v>2</v>
      </c>
      <c r="G482" s="9" t="s">
        <v>97</v>
      </c>
      <c r="H482" s="4" cm="1">
        <f t="array" ref="H482">F482/freq.sum.r6e</f>
        <v>1.5842839036755386E-4</v>
      </c>
      <c r="I482" s="4" t="str">
        <f t="shared" si="121"/>
        <v>kst</v>
      </c>
      <c r="J482" s="4" t="str">
        <f t="shared" si="122"/>
        <v>xt</v>
      </c>
      <c r="K482" s="10">
        <f t="shared" si="123"/>
        <v>3</v>
      </c>
      <c r="L482" s="1">
        <f t="shared" si="124"/>
        <v>2</v>
      </c>
      <c r="M482" s="10">
        <f t="shared" si="125"/>
        <v>3</v>
      </c>
      <c r="N482" s="1" t="str">
        <f t="shared" si="126"/>
        <v>~xt~</v>
      </c>
      <c r="O482" s="1" t="str">
        <f t="shared" si="127"/>
        <v>[kst]</v>
      </c>
      <c r="P482" s="3" cm="1">
        <f t="array" ref="P482">SUM(_xlfn._xlws.FILTER($H$2:$H$2454,_xlfn.MAP($N$2:$N$2454,_xlfn.LAMBDA(_xlpm.x,_xlpm.x=$N482))))</f>
        <v>1.5842839036755386E-4</v>
      </c>
      <c r="Q482" s="4">
        <f t="shared" si="128"/>
        <v>1</v>
      </c>
      <c r="R482" s="6" cm="1">
        <f t="array" ref="R482">SUM(_xlfn._xlws.FILTER($H$2:$H$2454,_xlfn.MAP($O$2:$O$2454,_xlfn.LAMBDA(_xlpm.x,_xlpm.x=$O482))))</f>
        <v>1.5842839036755386E-4</v>
      </c>
      <c r="S482" s="4">
        <f t="shared" si="129"/>
        <v>1</v>
      </c>
      <c r="T482" s="4">
        <f t="shared" si="130"/>
        <v>0.33349344548020921</v>
      </c>
      <c r="U482" s="4">
        <f t="shared" si="131"/>
        <v>1</v>
      </c>
      <c r="V482" s="4">
        <f t="shared" si="132"/>
        <v>0</v>
      </c>
      <c r="W482" s="4"/>
      <c r="X482" s="2" cm="1">
        <f t="array" ref="X482">SUM(_xlfn._xlws.FILTER($F$2:$F$2454,_xlfn.MAP($W$2:$W$2454,_xlfn.LAMBDA(_xlpm.x,_xlpm.x=$W482))))</f>
        <v>2988</v>
      </c>
      <c r="Y482" s="11">
        <f t="shared" si="133"/>
        <v>6.6934404283801872E-4</v>
      </c>
      <c r="Z482" s="4"/>
      <c r="AA482" s="2" cm="1">
        <f t="array" ref="AA482">SUM(_xlfn._xlws.FILTER($F$2:$F$2454,_xlfn.MAP($Z$2:$Z$2454,_xlfn.LAMBDA(_xlpm.x,_xlpm.x=$Z482))))</f>
        <v>3871</v>
      </c>
      <c r="AB482" s="11">
        <f t="shared" si="134"/>
        <v>5.1666236114699044E-4</v>
      </c>
      <c r="AC482" s="11">
        <f t="shared" si="135"/>
        <v>0.11244257817559389</v>
      </c>
      <c r="AG482" s="2"/>
      <c r="AL482" s="2"/>
      <c r="AM482" s="2"/>
    </row>
    <row r="483" spans="1:39">
      <c r="A483" s="1" t="str">
        <f t="shared" si="119"/>
        <v>~mu~ : [mʌ]</v>
      </c>
      <c r="B483" s="1">
        <f>_xlfn.LET(_xlpm.d,$G483,_xlpm.k,_xlfn.CONCAT(LEFT(TRIM(B$1),1),"*"),COUNTIF(_xlpm.d,_xlpm.k))</f>
        <v>0</v>
      </c>
      <c r="C483" s="1">
        <f>_xlfn.LET(_xlpm.d,$G483,_xlpm.k,_xlfn.CONCAT(LEFT(TRIM(C$1),1),"*"),COUNTIF(_xlpm.d,_xlpm.k))</f>
        <v>1</v>
      </c>
      <c r="D483" s="1">
        <f>_xlfn.LET(_xlpm.d,$G483,_xlpm.k,_xlfn.CONCAT(LEFT(TRIM(D$1),1),"*"),COUNTIF(_xlpm.d,_xlpm.k))</f>
        <v>0</v>
      </c>
      <c r="E483" s="1">
        <f t="shared" si="120"/>
        <v>1.1760912590556811</v>
      </c>
      <c r="F483" s="7">
        <v>14</v>
      </c>
      <c r="G483" s="9" t="s">
        <v>494</v>
      </c>
      <c r="H483" s="4" cm="1">
        <f t="array" ref="H483">F483/freq.sum.r6e</f>
        <v>1.1089987325728771E-3</v>
      </c>
      <c r="I483" s="4" t="str">
        <f t="shared" si="121"/>
        <v>mʌ</v>
      </c>
      <c r="J483" s="4" t="str">
        <f t="shared" si="122"/>
        <v>mu</v>
      </c>
      <c r="K483" s="10">
        <f t="shared" si="123"/>
        <v>2</v>
      </c>
      <c r="L483" s="1">
        <f t="shared" si="124"/>
        <v>2</v>
      </c>
      <c r="M483" s="10">
        <f t="shared" si="125"/>
        <v>2</v>
      </c>
      <c r="N483" s="1" t="str">
        <f t="shared" si="126"/>
        <v>~mu~</v>
      </c>
      <c r="O483" s="1" t="str">
        <f t="shared" si="127"/>
        <v>[mʌ]</v>
      </c>
      <c r="P483" s="3" cm="1">
        <f t="array" ref="P483">SUM(_xlfn._xlws.FILTER($H$2:$H$2454,_xlfn.MAP($N$2:$N$2454,_xlfn.LAMBDA(_xlpm.x,_xlpm.x=$N483))))</f>
        <v>1.9803548795944235E-3</v>
      </c>
      <c r="Q483" s="4">
        <f t="shared" si="128"/>
        <v>0.55999999999999994</v>
      </c>
      <c r="R483" s="6" cm="1">
        <f t="array" ref="R483">SUM(_xlfn._xlws.FILTER($H$2:$H$2454,_xlfn.MAP($O$2:$O$2454,_xlfn.LAMBDA(_xlpm.x,_xlpm.x=$O483))))</f>
        <v>1.9803548795944235E-3</v>
      </c>
      <c r="S483" s="4">
        <f t="shared" si="129"/>
        <v>0.55999999999999994</v>
      </c>
      <c r="T483" s="4">
        <f t="shared" si="130"/>
        <v>0.39652339620765525</v>
      </c>
      <c r="U483" s="4">
        <f t="shared" si="131"/>
        <v>0.55999999999999994</v>
      </c>
      <c r="V483" s="4">
        <f t="shared" si="132"/>
        <v>0</v>
      </c>
      <c r="W483" s="4" t="s">
        <v>5111</v>
      </c>
      <c r="X483" s="2" cm="1">
        <f t="array" ref="X483">SUM(_xlfn._xlws.FILTER($F$2:$F$2454,_xlfn.MAP($W$2:$W$2454,_xlfn.LAMBDA(_xlpm.x,_xlpm.x=$W483))))</f>
        <v>566</v>
      </c>
      <c r="Y483" s="11">
        <f t="shared" si="133"/>
        <v>2.4734982332155476E-2</v>
      </c>
      <c r="Z483" s="4" t="s">
        <v>5113</v>
      </c>
      <c r="AA483" s="2" cm="1">
        <f t="array" ref="AA483">SUM(_xlfn._xlws.FILTER($F$2:$F$2454,_xlfn.MAP($Z$2:$Z$2454,_xlfn.LAMBDA(_xlpm.x,_xlpm.x=$Z483))))</f>
        <v>309</v>
      </c>
      <c r="AB483" s="11">
        <f t="shared" si="134"/>
        <v>4.5307443365695796E-2</v>
      </c>
      <c r="AC483" s="11">
        <f t="shared" si="135"/>
        <v>-0.2628579517634369</v>
      </c>
      <c r="AG483" s="2"/>
      <c r="AL483" s="2"/>
      <c r="AM483" s="2"/>
    </row>
    <row r="484" spans="1:39">
      <c r="A484" s="1" t="str">
        <f t="shared" si="119"/>
        <v>~nt~ : [nt]</v>
      </c>
      <c r="B484" s="1">
        <f>_xlfn.LET(_xlpm.d,$G484,_xlpm.k,_xlfn.CONCAT(LEFT(TRIM(B$1),1),"*"),COUNTIF(_xlpm.d,_xlpm.k))</f>
        <v>0</v>
      </c>
      <c r="C484" s="1">
        <f>_xlfn.LET(_xlpm.d,$G484,_xlpm.k,_xlfn.CONCAT(LEFT(TRIM(C$1),1),"*"),COUNTIF(_xlpm.d,_xlpm.k))</f>
        <v>0</v>
      </c>
      <c r="D484" s="1">
        <f>_xlfn.LET(_xlpm.d,$G484,_xlpm.k,_xlfn.CONCAT(LEFT(TRIM(D$1),1),"*"),COUNTIF(_xlpm.d,_xlpm.k))</f>
        <v>1</v>
      </c>
      <c r="E484" s="1">
        <f t="shared" si="120"/>
        <v>2.0899051114393976</v>
      </c>
      <c r="F484" s="7">
        <v>122</v>
      </c>
      <c r="G484" s="9" t="s">
        <v>193</v>
      </c>
      <c r="H484" s="4" cm="1">
        <f t="array" ref="H484">F484/freq.sum.r6e</f>
        <v>9.6641318124207863E-3</v>
      </c>
      <c r="I484" s="4" t="str">
        <f t="shared" si="121"/>
        <v>nt</v>
      </c>
      <c r="J484" s="4" t="str">
        <f t="shared" si="122"/>
        <v>nt</v>
      </c>
      <c r="K484" s="10">
        <f t="shared" si="123"/>
        <v>2</v>
      </c>
      <c r="L484" s="1">
        <f t="shared" si="124"/>
        <v>2</v>
      </c>
      <c r="M484" s="10">
        <f t="shared" si="125"/>
        <v>2</v>
      </c>
      <c r="N484" s="1" t="str">
        <f t="shared" si="126"/>
        <v>~nt~</v>
      </c>
      <c r="O484" s="1" t="str">
        <f t="shared" si="127"/>
        <v>[nt]</v>
      </c>
      <c r="P484" s="3" cm="1">
        <f t="array" ref="P484">SUM(_xlfn._xlws.FILTER($H$2:$H$2454,_xlfn.MAP($N$2:$N$2454,_xlfn.LAMBDA(_xlpm.x,_xlpm.x=$N484))))</f>
        <v>9.7433460076045628E-3</v>
      </c>
      <c r="Q484" s="4">
        <f t="shared" si="128"/>
        <v>0.99186991869918706</v>
      </c>
      <c r="R484" s="6" cm="1">
        <f t="array" ref="R484">SUM(_xlfn._xlws.FILTER($H$2:$H$2454,_xlfn.MAP($O$2:$O$2454,_xlfn.LAMBDA(_xlpm.x,_xlpm.x=$O484))))</f>
        <v>9.9017743979721174E-3</v>
      </c>
      <c r="S484" s="4">
        <f t="shared" si="129"/>
        <v>0.97599999999999998</v>
      </c>
      <c r="T484" s="4">
        <f t="shared" si="130"/>
        <v>1.2379539266038317</v>
      </c>
      <c r="U484" s="4">
        <f t="shared" si="131"/>
        <v>0.9838709677419355</v>
      </c>
      <c r="V484" s="4">
        <f t="shared" si="132"/>
        <v>7.0049015686585205E-3</v>
      </c>
      <c r="W484" s="4"/>
      <c r="X484" s="2" cm="1">
        <f t="array" ref="X484">SUM(_xlfn._xlws.FILTER($F$2:$F$2454,_xlfn.MAP($W$2:$W$2454,_xlfn.LAMBDA(_xlpm.x,_xlpm.x=$W484))))</f>
        <v>2988</v>
      </c>
      <c r="Y484" s="11">
        <f t="shared" si="133"/>
        <v>4.0829986613119144E-2</v>
      </c>
      <c r="Z484" s="4"/>
      <c r="AA484" s="2" cm="1">
        <f t="array" ref="AA484">SUM(_xlfn._xlws.FILTER($F$2:$F$2454,_xlfn.MAP($Z$2:$Z$2454,_xlfn.LAMBDA(_xlpm.x,_xlpm.x=$Z484))))</f>
        <v>3871</v>
      </c>
      <c r="AB484" s="11">
        <f t="shared" si="134"/>
        <v>3.1516404029966416E-2</v>
      </c>
      <c r="AC484" s="11">
        <f t="shared" si="135"/>
        <v>0.11244257817559396</v>
      </c>
      <c r="AG484" s="2"/>
      <c r="AL484" s="2"/>
      <c r="AM484" s="2"/>
    </row>
    <row r="485" spans="1:39">
      <c r="A485" s="1" t="str">
        <f t="shared" si="119"/>
        <v>~sa~ : [zə]</v>
      </c>
      <c r="B485" s="1">
        <f>_xlfn.LET(_xlpm.d,$G485,_xlpm.k,_xlfn.CONCAT(LEFT(TRIM(B$1),1),"*"),COUNTIF(_xlpm.d,_xlpm.k))</f>
        <v>0</v>
      </c>
      <c r="C485" s="1">
        <f>_xlfn.LET(_xlpm.d,$G485,_xlpm.k,_xlfn.CONCAT(LEFT(TRIM(C$1),1),"*"),COUNTIF(_xlpm.d,_xlpm.k))</f>
        <v>0</v>
      </c>
      <c r="D485" s="1">
        <f>_xlfn.LET(_xlpm.d,$G485,_xlpm.k,_xlfn.CONCAT(LEFT(TRIM(D$1),1),"*"),COUNTIF(_xlpm.d,_xlpm.k))</f>
        <v>0</v>
      </c>
      <c r="E485" s="1">
        <f t="shared" si="120"/>
        <v>0.95424250943932487</v>
      </c>
      <c r="F485" s="7">
        <v>8</v>
      </c>
      <c r="G485" s="9" t="s">
        <v>1210</v>
      </c>
      <c r="H485" s="4" cm="1">
        <f t="array" ref="H485">F485/freq.sum.r6e</f>
        <v>6.3371356147021542E-4</v>
      </c>
      <c r="I485" s="4" t="str">
        <f t="shared" si="121"/>
        <v>zə</v>
      </c>
      <c r="J485" s="4" t="str">
        <f t="shared" si="122"/>
        <v>sa</v>
      </c>
      <c r="K485" s="10">
        <f t="shared" si="123"/>
        <v>2</v>
      </c>
      <c r="L485" s="1">
        <f t="shared" si="124"/>
        <v>2</v>
      </c>
      <c r="M485" s="10">
        <f t="shared" si="125"/>
        <v>2</v>
      </c>
      <c r="N485" s="1" t="str">
        <f t="shared" si="126"/>
        <v>~sa~</v>
      </c>
      <c r="O485" s="1" t="str">
        <f t="shared" si="127"/>
        <v>[zə]</v>
      </c>
      <c r="P485" s="3" cm="1">
        <f t="array" ref="P485">SUM(_xlfn._xlws.FILTER($H$2:$H$2454,_xlfn.MAP($N$2:$N$2454,_xlfn.LAMBDA(_xlpm.x,_xlpm.x=$N485))))</f>
        <v>3.5646387832699621E-3</v>
      </c>
      <c r="Q485" s="4">
        <f t="shared" si="128"/>
        <v>0.17777777777777776</v>
      </c>
      <c r="R485" s="6" cm="1">
        <f t="array" ref="R485">SUM(_xlfn._xlws.FILTER($H$2:$H$2454,_xlfn.MAP($O$2:$O$2454,_xlfn.LAMBDA(_xlpm.x,_xlpm.x=$O485))))</f>
        <v>3.6438529784537385E-3</v>
      </c>
      <c r="S485" s="4">
        <f t="shared" si="129"/>
        <v>0.17391304347826086</v>
      </c>
      <c r="T485" s="4">
        <f t="shared" si="130"/>
        <v>0.10101296473983525</v>
      </c>
      <c r="U485" s="4">
        <f t="shared" si="131"/>
        <v>0.17582417582417581</v>
      </c>
      <c r="V485" s="4">
        <f t="shared" si="132"/>
        <v>9.5453179062303609E-3</v>
      </c>
      <c r="W485" s="4" t="s">
        <v>5120</v>
      </c>
      <c r="X485" s="2" cm="1">
        <f t="array" ref="X485">SUM(_xlfn._xlws.FILTER($F$2:$F$2454,_xlfn.MAP($W$2:$W$2454,_xlfn.LAMBDA(_xlpm.x,_xlpm.x=$W485))))</f>
        <v>1666</v>
      </c>
      <c r="Y485" s="11">
        <f t="shared" si="133"/>
        <v>4.8019207683073226E-3</v>
      </c>
      <c r="Z485" s="4" t="s">
        <v>5101</v>
      </c>
      <c r="AA485" s="2" cm="1">
        <f t="array" ref="AA485">SUM(_xlfn._xlws.FILTER($F$2:$F$2454,_xlfn.MAP($Z$2:$Z$2454,_xlfn.LAMBDA(_xlpm.x,_xlpm.x=$Z485))))</f>
        <v>2255</v>
      </c>
      <c r="AB485" s="11">
        <f t="shared" si="134"/>
        <v>3.5476718403547672E-3</v>
      </c>
      <c r="AC485" s="11">
        <f t="shared" si="135"/>
        <v>0.13147154914321055</v>
      </c>
      <c r="AG485" s="2"/>
      <c r="AL485" s="2"/>
      <c r="AM485" s="2"/>
    </row>
    <row r="486" spans="1:39">
      <c r="A486" s="1" t="str">
        <f t="shared" si="119"/>
        <v>~ci~ : [saɪ]</v>
      </c>
      <c r="B486" s="1">
        <f>_xlfn.LET(_xlpm.d,$G486,_xlpm.k,_xlfn.CONCAT(LEFT(TRIM(B$1),1),"*"),COUNTIF(_xlpm.d,_xlpm.k))</f>
        <v>0</v>
      </c>
      <c r="C486" s="1">
        <f>_xlfn.LET(_xlpm.d,$G486,_xlpm.k,_xlfn.CONCAT(LEFT(TRIM(C$1),1),"*"),COUNTIF(_xlpm.d,_xlpm.k))</f>
        <v>0</v>
      </c>
      <c r="D486" s="1">
        <f>_xlfn.LET(_xlpm.d,$G486,_xlpm.k,_xlfn.CONCAT(LEFT(TRIM(D$1),1),"*"),COUNTIF(_xlpm.d,_xlpm.k))</f>
        <v>0</v>
      </c>
      <c r="E486" s="1">
        <f t="shared" si="120"/>
        <v>0.90308998699194343</v>
      </c>
      <c r="F486" s="7">
        <v>7</v>
      </c>
      <c r="G486" s="9" t="s">
        <v>1148</v>
      </c>
      <c r="H486" s="4" cm="1">
        <f t="array" ref="H486">F486/freq.sum.r6e</f>
        <v>5.5449936628643854E-4</v>
      </c>
      <c r="I486" s="4" t="str">
        <f t="shared" si="121"/>
        <v>saɪ</v>
      </c>
      <c r="J486" s="4" t="str">
        <f t="shared" si="122"/>
        <v>ci</v>
      </c>
      <c r="K486" s="10">
        <f t="shared" si="123"/>
        <v>3</v>
      </c>
      <c r="L486" s="1">
        <f t="shared" si="124"/>
        <v>2</v>
      </c>
      <c r="M486" s="10">
        <f t="shared" si="125"/>
        <v>3</v>
      </c>
      <c r="N486" s="1" t="str">
        <f t="shared" si="126"/>
        <v>~ci~</v>
      </c>
      <c r="O486" s="1" t="str">
        <f t="shared" si="127"/>
        <v>[saɪ]</v>
      </c>
      <c r="P486" s="3" cm="1">
        <f t="array" ref="P486">SUM(_xlfn._xlws.FILTER($H$2:$H$2454,_xlfn.MAP($N$2:$N$2454,_xlfn.LAMBDA(_xlpm.x,_xlpm.x=$N486))))</f>
        <v>2.6932826362484159E-3</v>
      </c>
      <c r="Q486" s="4">
        <f t="shared" si="128"/>
        <v>0.20588235294117646</v>
      </c>
      <c r="R486" s="6" cm="1">
        <f t="array" ref="R486">SUM(_xlfn._xlws.FILTER($H$2:$H$2454,_xlfn.MAP($O$2:$O$2454,_xlfn.LAMBDA(_xlpm.x,_xlpm.x=$O486))))</f>
        <v>2.7724968314321928E-3</v>
      </c>
      <c r="S486" s="4">
        <f t="shared" si="129"/>
        <v>0.19999999999999998</v>
      </c>
      <c r="T486" s="4">
        <f t="shared" si="130"/>
        <v>0.12807622274971064</v>
      </c>
      <c r="U486" s="4">
        <f t="shared" si="131"/>
        <v>0.20289855072463764</v>
      </c>
      <c r="V486" s="4">
        <f t="shared" si="132"/>
        <v>1.2589127308020561E-2</v>
      </c>
      <c r="W486" s="4" t="s">
        <v>5110</v>
      </c>
      <c r="X486" s="2" cm="1">
        <f t="array" ref="X486">SUM(_xlfn._xlws.FILTER($F$2:$F$2454,_xlfn.MAP($W$2:$W$2454,_xlfn.LAMBDA(_xlpm.x,_xlpm.x=$W486))))</f>
        <v>1594</v>
      </c>
      <c r="Y486" s="11">
        <f t="shared" si="133"/>
        <v>4.3914680050188204E-3</v>
      </c>
      <c r="Z486" s="4" t="s">
        <v>5106</v>
      </c>
      <c r="AA486" s="2" cm="1">
        <f t="array" ref="AA486">SUM(_xlfn._xlws.FILTER($F$2:$F$2454,_xlfn.MAP($Z$2:$Z$2454,_xlfn.LAMBDA(_xlpm.x,_xlpm.x=$Z486))))</f>
        <v>397</v>
      </c>
      <c r="AB486" s="11">
        <f t="shared" si="134"/>
        <v>1.7632241813602016E-2</v>
      </c>
      <c r="AC486" s="11">
        <f t="shared" si="135"/>
        <v>-0.60369781029697855</v>
      </c>
      <c r="AG486" s="2"/>
      <c r="AL486" s="2"/>
      <c r="AM486" s="2"/>
    </row>
    <row r="487" spans="1:39">
      <c r="A487" s="1" t="str">
        <f t="shared" si="119"/>
        <v>~wi~ : [vɪ]</v>
      </c>
      <c r="B487" s="1">
        <f>_xlfn.LET(_xlpm.d,$G487,_xlpm.k,_xlfn.CONCAT(LEFT(TRIM(B$1),1),"*"),COUNTIF(_xlpm.d,_xlpm.k))</f>
        <v>0</v>
      </c>
      <c r="C487" s="1">
        <f>_xlfn.LET(_xlpm.d,$G487,_xlpm.k,_xlfn.CONCAT(LEFT(TRIM(C$1),1),"*"),COUNTIF(_xlpm.d,_xlpm.k))</f>
        <v>0</v>
      </c>
      <c r="D487" s="1">
        <f>_xlfn.LET(_xlpm.d,$G487,_xlpm.k,_xlfn.CONCAT(LEFT(TRIM(D$1),1),"*"),COUNTIF(_xlpm.d,_xlpm.k))</f>
        <v>0</v>
      </c>
      <c r="E487" s="1">
        <f t="shared" si="120"/>
        <v>0.30102999566398114</v>
      </c>
      <c r="F487" s="7">
        <v>1</v>
      </c>
      <c r="G487" s="9" t="s">
        <v>2289</v>
      </c>
      <c r="H487" s="4" cm="1">
        <f t="array" ref="H487">F487/freq.sum.r6e</f>
        <v>7.9214195183776928E-5</v>
      </c>
      <c r="I487" s="4" t="str">
        <f t="shared" si="121"/>
        <v>vɪ</v>
      </c>
      <c r="J487" s="4" t="str">
        <f t="shared" si="122"/>
        <v>wi</v>
      </c>
      <c r="K487" s="10">
        <f t="shared" si="123"/>
        <v>2</v>
      </c>
      <c r="L487" s="1">
        <f t="shared" si="124"/>
        <v>2</v>
      </c>
      <c r="M487" s="10">
        <f t="shared" si="125"/>
        <v>2</v>
      </c>
      <c r="N487" s="1" t="str">
        <f t="shared" si="126"/>
        <v>~wi~</v>
      </c>
      <c r="O487" s="1" t="str">
        <f t="shared" si="127"/>
        <v>[vɪ]</v>
      </c>
      <c r="P487" s="3" cm="1">
        <f t="array" ref="P487">SUM(_xlfn._xlws.FILTER($H$2:$H$2454,_xlfn.MAP($N$2:$N$2454,_xlfn.LAMBDA(_xlpm.x,_xlpm.x=$N487))))</f>
        <v>2.5348542458808617E-3</v>
      </c>
      <c r="Q487" s="4">
        <f t="shared" si="128"/>
        <v>3.125E-2</v>
      </c>
      <c r="R487" s="6" cm="1">
        <f t="array" ref="R487">SUM(_xlfn._xlws.FILTER($H$2:$H$2454,_xlfn.MAP($O$2:$O$2454,_xlfn.LAMBDA(_xlpm.x,_xlpm.x=$O487))))</f>
        <v>2.6140684410646386E-3</v>
      </c>
      <c r="S487" s="4">
        <f t="shared" si="129"/>
        <v>3.0303030303030304E-2</v>
      </c>
      <c r="T487" s="4">
        <f t="shared" si="130"/>
        <v>5.5765574331973263E-3</v>
      </c>
      <c r="U487" s="4">
        <f t="shared" si="131"/>
        <v>3.0769230769230771E-2</v>
      </c>
      <c r="V487" s="4">
        <f t="shared" si="132"/>
        <v>1.3363961557981502E-2</v>
      </c>
      <c r="W487" s="4" t="s">
        <v>5110</v>
      </c>
      <c r="X487" s="2" cm="1">
        <f t="array" ref="X487">SUM(_xlfn._xlws.FILTER($F$2:$F$2454,_xlfn.MAP($W$2:$W$2454,_xlfn.LAMBDA(_xlpm.x,_xlpm.x=$W487))))</f>
        <v>1594</v>
      </c>
      <c r="Y487" s="11">
        <f t="shared" si="133"/>
        <v>6.2735257214554575E-4</v>
      </c>
      <c r="Z487" s="4" t="s">
        <v>5102</v>
      </c>
      <c r="AA487" s="2" cm="1">
        <f t="array" ref="AA487">SUM(_xlfn._xlws.FILTER($F$2:$F$2454,_xlfn.MAP($Z$2:$Z$2454,_xlfn.LAMBDA(_xlpm.x,_xlpm.x=$Z487))))</f>
        <v>1794</v>
      </c>
      <c r="AB487" s="11">
        <f t="shared" si="134"/>
        <v>5.5741360089186175E-4</v>
      </c>
      <c r="AC487" s="11">
        <f t="shared" si="135"/>
        <v>5.1334121647979701E-2</v>
      </c>
      <c r="AG487" s="2"/>
      <c r="AL487" s="2"/>
      <c r="AM487" s="2"/>
    </row>
    <row r="488" spans="1:39">
      <c r="A488" s="1" t="str">
        <f t="shared" si="119"/>
        <v>~li~ : [lɪ]</v>
      </c>
      <c r="B488" s="1">
        <f>_xlfn.LET(_xlpm.d,$G488,_xlpm.k,_xlfn.CONCAT(LEFT(TRIM(B$1),1),"*"),COUNTIF(_xlpm.d,_xlpm.k))</f>
        <v>0</v>
      </c>
      <c r="C488" s="1">
        <f>_xlfn.LET(_xlpm.d,$G488,_xlpm.k,_xlfn.CONCAT(LEFT(TRIM(C$1),1),"*"),COUNTIF(_xlpm.d,_xlpm.k))</f>
        <v>0</v>
      </c>
      <c r="D488" s="1">
        <f>_xlfn.LET(_xlpm.d,$G488,_xlpm.k,_xlfn.CONCAT(LEFT(TRIM(D$1),1),"*"),COUNTIF(_xlpm.d,_xlpm.k))</f>
        <v>0</v>
      </c>
      <c r="E488" s="1">
        <f t="shared" si="120"/>
        <v>1.7708520116421442</v>
      </c>
      <c r="F488" s="7">
        <v>58</v>
      </c>
      <c r="G488" s="9" t="s">
        <v>397</v>
      </c>
      <c r="H488" s="4" cm="1">
        <f t="array" ref="H488">F488/freq.sum.r6e</f>
        <v>4.5944233206590621E-3</v>
      </c>
      <c r="I488" s="4" t="str">
        <f t="shared" si="121"/>
        <v>lɪ</v>
      </c>
      <c r="J488" s="4" t="str">
        <f t="shared" si="122"/>
        <v>li</v>
      </c>
      <c r="K488" s="10">
        <f t="shared" si="123"/>
        <v>2</v>
      </c>
      <c r="L488" s="1">
        <f t="shared" si="124"/>
        <v>2</v>
      </c>
      <c r="M488" s="10">
        <f t="shared" si="125"/>
        <v>2</v>
      </c>
      <c r="N488" s="1" t="str">
        <f t="shared" si="126"/>
        <v>~li~</v>
      </c>
      <c r="O488" s="1" t="str">
        <f t="shared" si="127"/>
        <v>[lɪ]</v>
      </c>
      <c r="P488" s="3" cm="1">
        <f t="array" ref="P488">SUM(_xlfn._xlws.FILTER($H$2:$H$2454,_xlfn.MAP($N$2:$N$2454,_xlfn.LAMBDA(_xlpm.x,_xlpm.x=$N488))))</f>
        <v>8.8719898605830166E-3</v>
      </c>
      <c r="Q488" s="4">
        <f t="shared" si="128"/>
        <v>0.51785714285714279</v>
      </c>
      <c r="R488" s="6" cm="1">
        <f t="array" ref="R488">SUM(_xlfn._xlws.FILTER($H$2:$H$2454,_xlfn.MAP($O$2:$O$2454,_xlfn.LAMBDA(_xlpm.x,_xlpm.x=$O488))))</f>
        <v>9.1888466413181224E-3</v>
      </c>
      <c r="S488" s="4">
        <f t="shared" si="129"/>
        <v>0.50000000000000011</v>
      </c>
      <c r="T488" s="4">
        <f t="shared" si="130"/>
        <v>0.54243184660348864</v>
      </c>
      <c r="U488" s="4">
        <f t="shared" si="131"/>
        <v>0.50877192982456143</v>
      </c>
      <c r="V488" s="4">
        <f t="shared" si="132"/>
        <v>1.523996655673672E-2</v>
      </c>
      <c r="W488" s="4" t="s">
        <v>5110</v>
      </c>
      <c r="X488" s="2" cm="1">
        <f t="array" ref="X488">SUM(_xlfn._xlws.FILTER($F$2:$F$2454,_xlfn.MAP($W$2:$W$2454,_xlfn.LAMBDA(_xlpm.x,_xlpm.x=$W488))))</f>
        <v>1594</v>
      </c>
      <c r="Y488" s="11">
        <f t="shared" si="133"/>
        <v>3.6386449184441658E-2</v>
      </c>
      <c r="Z488" s="4" t="s">
        <v>5102</v>
      </c>
      <c r="AA488" s="2" cm="1">
        <f t="array" ref="AA488">SUM(_xlfn._xlws.FILTER($F$2:$F$2454,_xlfn.MAP($Z$2:$Z$2454,_xlfn.LAMBDA(_xlpm.x,_xlpm.x=$Z488))))</f>
        <v>1794</v>
      </c>
      <c r="AB488" s="11">
        <f t="shared" si="134"/>
        <v>3.2329988851727984E-2</v>
      </c>
      <c r="AC488" s="11">
        <f t="shared" si="135"/>
        <v>5.1334121647979701E-2</v>
      </c>
      <c r="AG488" s="2"/>
      <c r="AL488" s="2"/>
      <c r="AM488" s="2"/>
    </row>
    <row r="489" spans="1:39">
      <c r="A489" s="1" t="str">
        <f t="shared" si="119"/>
        <v>~ta~ : [tɛ]</v>
      </c>
      <c r="B489" s="1">
        <f>_xlfn.LET(_xlpm.d,$G489,_xlpm.k,_xlfn.CONCAT(LEFT(TRIM(B$1),1),"*"),COUNTIF(_xlpm.d,_xlpm.k))</f>
        <v>0</v>
      </c>
      <c r="C489" s="1">
        <f>_xlfn.LET(_xlpm.d,$G489,_xlpm.k,_xlfn.CONCAT(LEFT(TRIM(C$1),1),"*"),COUNTIF(_xlpm.d,_xlpm.k))</f>
        <v>0</v>
      </c>
      <c r="D489" s="1">
        <f>_xlfn.LET(_xlpm.d,$G489,_xlpm.k,_xlfn.CONCAT(LEFT(TRIM(D$1),1),"*"),COUNTIF(_xlpm.d,_xlpm.k))</f>
        <v>0</v>
      </c>
      <c r="E489" s="1">
        <f t="shared" si="120"/>
        <v>0.47712125471966244</v>
      </c>
      <c r="F489" s="7">
        <v>2</v>
      </c>
      <c r="G489" s="9" t="s">
        <v>1761</v>
      </c>
      <c r="H489" s="4" cm="1">
        <f t="array" ref="H489">F489/freq.sum.r6e</f>
        <v>1.5842839036755386E-4</v>
      </c>
      <c r="I489" s="4" t="str">
        <f t="shared" si="121"/>
        <v>tɛ</v>
      </c>
      <c r="J489" s="4" t="str">
        <f t="shared" si="122"/>
        <v>ta</v>
      </c>
      <c r="K489" s="10">
        <f t="shared" si="123"/>
        <v>2</v>
      </c>
      <c r="L489" s="1">
        <f t="shared" si="124"/>
        <v>2</v>
      </c>
      <c r="M489" s="10">
        <f t="shared" si="125"/>
        <v>2</v>
      </c>
      <c r="N489" s="1" t="str">
        <f t="shared" si="126"/>
        <v>~ta~</v>
      </c>
      <c r="O489" s="1" t="str">
        <f t="shared" si="127"/>
        <v>[tɛ]</v>
      </c>
      <c r="P489" s="3" cm="1">
        <f t="array" ref="P489">SUM(_xlfn._xlws.FILTER($H$2:$H$2454,_xlfn.MAP($N$2:$N$2454,_xlfn.LAMBDA(_xlpm.x,_xlpm.x=$N489))))</f>
        <v>3.8022813688212923E-3</v>
      </c>
      <c r="Q489" s="4">
        <f t="shared" si="128"/>
        <v>4.1666666666666671E-2</v>
      </c>
      <c r="R489" s="6" cm="1">
        <f t="array" ref="R489">SUM(_xlfn._xlws.FILTER($H$2:$H$2454,_xlfn.MAP($O$2:$O$2454,_xlfn.LAMBDA(_xlpm.x,_xlpm.x=$O489))))</f>
        <v>3.960709759188847E-3</v>
      </c>
      <c r="S489" s="4">
        <f t="shared" si="129"/>
        <v>3.9999999999999994E-2</v>
      </c>
      <c r="T489" s="4">
        <f t="shared" si="130"/>
        <v>1.1724719121588021E-2</v>
      </c>
      <c r="U489" s="4">
        <f t="shared" si="131"/>
        <v>4.0816326530612242E-2</v>
      </c>
      <c r="V489" s="4">
        <f t="shared" si="132"/>
        <v>1.772876696043171E-2</v>
      </c>
      <c r="W489" s="4" t="s">
        <v>5120</v>
      </c>
      <c r="X489" s="2" cm="1">
        <f t="array" ref="X489">SUM(_xlfn._xlws.FILTER($F$2:$F$2454,_xlfn.MAP($W$2:$W$2454,_xlfn.LAMBDA(_xlpm.x,_xlpm.x=$W489))))</f>
        <v>1666</v>
      </c>
      <c r="Y489" s="11">
        <f t="shared" si="133"/>
        <v>1.2004801920768306E-3</v>
      </c>
      <c r="Z489" s="4" t="s">
        <v>5104</v>
      </c>
      <c r="AA489" s="2" cm="1">
        <f t="array" ref="AA489">SUM(_xlfn._xlws.FILTER($F$2:$F$2454,_xlfn.MAP($Z$2:$Z$2454,_xlfn.LAMBDA(_xlpm.x,_xlpm.x=$Z489))))</f>
        <v>883</v>
      </c>
      <c r="AB489" s="11">
        <f t="shared" si="134"/>
        <v>2.2650056625141564E-3</v>
      </c>
      <c r="AC489" s="11">
        <f t="shared" si="135"/>
        <v>-0.27571429349320026</v>
      </c>
      <c r="AG489" s="2"/>
      <c r="AL489" s="2"/>
      <c r="AM489" s="2"/>
    </row>
    <row r="490" spans="1:39">
      <c r="A490" s="1" t="str">
        <f t="shared" si="119"/>
        <v>~ni~ : [nɪ]</v>
      </c>
      <c r="B490" s="1">
        <f>_xlfn.LET(_xlpm.d,$G490,_xlpm.k,_xlfn.CONCAT(LEFT(TRIM(B$1),1),"*"),COUNTIF(_xlpm.d,_xlpm.k))</f>
        <v>0</v>
      </c>
      <c r="C490" s="1">
        <f>_xlfn.LET(_xlpm.d,$G490,_xlpm.k,_xlfn.CONCAT(LEFT(TRIM(C$1),1),"*"),COUNTIF(_xlpm.d,_xlpm.k))</f>
        <v>0</v>
      </c>
      <c r="D490" s="1">
        <f>_xlfn.LET(_xlpm.d,$G490,_xlpm.k,_xlfn.CONCAT(LEFT(TRIM(D$1),1),"*"),COUNTIF(_xlpm.d,_xlpm.k))</f>
        <v>1</v>
      </c>
      <c r="E490" s="1">
        <f t="shared" si="120"/>
        <v>1.5910646070264991</v>
      </c>
      <c r="F490" s="7">
        <v>38</v>
      </c>
      <c r="G490" s="9" t="s">
        <v>413</v>
      </c>
      <c r="H490" s="4" cm="1">
        <f t="array" ref="H490">F490/freq.sum.r6e</f>
        <v>3.0101394169835234E-3</v>
      </c>
      <c r="I490" s="4" t="str">
        <f t="shared" si="121"/>
        <v>nɪ</v>
      </c>
      <c r="J490" s="4" t="str">
        <f t="shared" si="122"/>
        <v>ni</v>
      </c>
      <c r="K490" s="10">
        <f t="shared" si="123"/>
        <v>2</v>
      </c>
      <c r="L490" s="1">
        <f t="shared" si="124"/>
        <v>2</v>
      </c>
      <c r="M490" s="10">
        <f t="shared" si="125"/>
        <v>2</v>
      </c>
      <c r="N490" s="1" t="str">
        <f t="shared" si="126"/>
        <v>~ni~</v>
      </c>
      <c r="O490" s="1" t="str">
        <f t="shared" si="127"/>
        <v>[nɪ]</v>
      </c>
      <c r="P490" s="3" cm="1">
        <f t="array" ref="P490">SUM(_xlfn._xlws.FILTER($H$2:$H$2454,_xlfn.MAP($N$2:$N$2454,_xlfn.LAMBDA(_xlpm.x,_xlpm.x=$N490))))</f>
        <v>5.1489226869455007E-3</v>
      </c>
      <c r="Q490" s="4">
        <f t="shared" si="128"/>
        <v>0.58461538461538465</v>
      </c>
      <c r="R490" s="6" cm="1">
        <f t="array" ref="R490">SUM(_xlfn._xlws.FILTER($H$2:$H$2454,_xlfn.MAP($O$2:$O$2454,_xlfn.LAMBDA(_xlpm.x,_xlpm.x=$O490))))</f>
        <v>5.3865652724968327E-3</v>
      </c>
      <c r="S490" s="4">
        <f t="shared" si="129"/>
        <v>0.55882352941176461</v>
      </c>
      <c r="T490" s="4">
        <f t="shared" si="130"/>
        <v>0.54738076771920108</v>
      </c>
      <c r="U490" s="4">
        <f t="shared" si="131"/>
        <v>0.5714285714285714</v>
      </c>
      <c r="V490" s="4">
        <f t="shared" si="132"/>
        <v>1.959555606338086E-2</v>
      </c>
      <c r="W490" s="4" t="s">
        <v>5110</v>
      </c>
      <c r="X490" s="2" cm="1">
        <f t="array" ref="X490">SUM(_xlfn._xlws.FILTER($F$2:$F$2454,_xlfn.MAP($W$2:$W$2454,_xlfn.LAMBDA(_xlpm.x,_xlpm.x=$W490))))</f>
        <v>1594</v>
      </c>
      <c r="Y490" s="11">
        <f t="shared" si="133"/>
        <v>2.3839397741530741E-2</v>
      </c>
      <c r="Z490" s="4" t="s">
        <v>5102</v>
      </c>
      <c r="AA490" s="2" cm="1">
        <f t="array" ref="AA490">SUM(_xlfn._xlws.FILTER($F$2:$F$2454,_xlfn.MAP($Z$2:$Z$2454,_xlfn.LAMBDA(_xlpm.x,_xlpm.x=$Z490))))</f>
        <v>1794</v>
      </c>
      <c r="AB490" s="11">
        <f t="shared" si="134"/>
        <v>2.1181716833890748E-2</v>
      </c>
      <c r="AC490" s="11">
        <f t="shared" si="135"/>
        <v>5.1334121647979701E-2</v>
      </c>
      <c r="AG490" s="2"/>
      <c r="AL490" s="2"/>
      <c r="AM490" s="2"/>
    </row>
    <row r="491" spans="1:39">
      <c r="A491" s="1" t="str">
        <f t="shared" si="119"/>
        <v>~ce~ : [sə]</v>
      </c>
      <c r="B491" s="1">
        <f>_xlfn.LET(_xlpm.d,$G491,_xlpm.k,_xlfn.CONCAT(LEFT(TRIM(B$1),1),"*"),COUNTIF(_xlpm.d,_xlpm.k))</f>
        <v>0</v>
      </c>
      <c r="C491" s="1">
        <f>_xlfn.LET(_xlpm.d,$G491,_xlpm.k,_xlfn.CONCAT(LEFT(TRIM(C$1),1),"*"),COUNTIF(_xlpm.d,_xlpm.k))</f>
        <v>0</v>
      </c>
      <c r="D491" s="1">
        <f>_xlfn.LET(_xlpm.d,$G491,_xlpm.k,_xlfn.CONCAT(LEFT(TRIM(D$1),1),"*"),COUNTIF(_xlpm.d,_xlpm.k))</f>
        <v>0</v>
      </c>
      <c r="E491" s="1">
        <f t="shared" si="120"/>
        <v>0.95424250943932487</v>
      </c>
      <c r="F491" s="7">
        <v>8</v>
      </c>
      <c r="G491" s="9" t="s">
        <v>1394</v>
      </c>
      <c r="H491" s="4" cm="1">
        <f t="array" ref="H491">F491/freq.sum.r6e</f>
        <v>6.3371356147021542E-4</v>
      </c>
      <c r="I491" s="4" t="str">
        <f t="shared" si="121"/>
        <v>sə</v>
      </c>
      <c r="J491" s="4" t="str">
        <f t="shared" si="122"/>
        <v>ce</v>
      </c>
      <c r="K491" s="10">
        <f t="shared" si="123"/>
        <v>2</v>
      </c>
      <c r="L491" s="1">
        <f t="shared" si="124"/>
        <v>2</v>
      </c>
      <c r="M491" s="10">
        <f t="shared" si="125"/>
        <v>2</v>
      </c>
      <c r="N491" s="1" t="str">
        <f t="shared" si="126"/>
        <v>~ce~</v>
      </c>
      <c r="O491" s="1" t="str">
        <f t="shared" si="127"/>
        <v>[sə]</v>
      </c>
      <c r="P491" s="3" cm="1">
        <f t="array" ref="P491">SUM(_xlfn._xlws.FILTER($H$2:$H$2454,_xlfn.MAP($N$2:$N$2454,_xlfn.LAMBDA(_xlpm.x,_xlpm.x=$N491))))</f>
        <v>5.7034220532319393E-3</v>
      </c>
      <c r="Q491" s="4">
        <f t="shared" si="128"/>
        <v>0.1111111111111111</v>
      </c>
      <c r="R491" s="6" cm="1">
        <f t="array" ref="R491">SUM(_xlfn._xlws.FILTER($H$2:$H$2454,_xlfn.MAP($O$2:$O$2454,_xlfn.LAMBDA(_xlpm.x,_xlpm.x=$O491))))</f>
        <v>6.0202788339670486E-3</v>
      </c>
      <c r="S491" s="4">
        <f t="shared" si="129"/>
        <v>0.10526315789473681</v>
      </c>
      <c r="T491" s="4">
        <f t="shared" si="130"/>
        <v>6.2109322914358153E-2</v>
      </c>
      <c r="U491" s="4">
        <f t="shared" si="131"/>
        <v>0.10810810810810809</v>
      </c>
      <c r="V491" s="4">
        <f t="shared" si="132"/>
        <v>2.3481095849522994E-2</v>
      </c>
      <c r="W491" s="4" t="s">
        <v>5121</v>
      </c>
      <c r="X491" s="2" cm="1">
        <f t="array" ref="X491">SUM(_xlfn._xlws.FILTER($F$2:$F$2454,_xlfn.MAP($W$2:$W$2454,_xlfn.LAMBDA(_xlpm.x,_xlpm.x=$W491))))</f>
        <v>2896</v>
      </c>
      <c r="Y491" s="11">
        <f t="shared" si="133"/>
        <v>2.7624309392265192E-3</v>
      </c>
      <c r="Z491" s="4" t="s">
        <v>5101</v>
      </c>
      <c r="AA491" s="2" cm="1">
        <f t="array" ref="AA491">SUM(_xlfn._xlws.FILTER($F$2:$F$2454,_xlfn.MAP($Z$2:$Z$2454,_xlfn.LAMBDA(_xlpm.x,_xlpm.x=$Z491))))</f>
        <v>2255</v>
      </c>
      <c r="AB491" s="11">
        <f t="shared" si="134"/>
        <v>3.5476718403547672E-3</v>
      </c>
      <c r="AC491" s="11">
        <f t="shared" si="135"/>
        <v>-0.10865201131112999</v>
      </c>
      <c r="AG491" s="2"/>
      <c r="AL491" s="2"/>
      <c r="AM491" s="2"/>
    </row>
    <row r="492" spans="1:39">
      <c r="A492" s="1" t="str">
        <f t="shared" si="119"/>
        <v>~de~ : [dɪ]</v>
      </c>
      <c r="B492" s="1">
        <f>_xlfn.LET(_xlpm.d,$G492,_xlpm.k,_xlfn.CONCAT(LEFT(TRIM(B$1),1),"*"),COUNTIF(_xlpm.d,_xlpm.k))</f>
        <v>0</v>
      </c>
      <c r="C492" s="1">
        <f>_xlfn.LET(_xlpm.d,$G492,_xlpm.k,_xlfn.CONCAT(LEFT(TRIM(C$1),1),"*"),COUNTIF(_xlpm.d,_xlpm.k))</f>
        <v>0</v>
      </c>
      <c r="D492" s="1">
        <f>_xlfn.LET(_xlpm.d,$G492,_xlpm.k,_xlfn.CONCAT(LEFT(TRIM(D$1),1),"*"),COUNTIF(_xlpm.d,_xlpm.k))</f>
        <v>0</v>
      </c>
      <c r="E492" s="1">
        <f t="shared" si="120"/>
        <v>1.8325089127062362</v>
      </c>
      <c r="F492" s="7">
        <v>67</v>
      </c>
      <c r="G492" s="9" t="s">
        <v>455</v>
      </c>
      <c r="H492" s="4" cm="1">
        <f t="array" ref="H492">F492/freq.sum.r6e</f>
        <v>5.3073510773130545E-3</v>
      </c>
      <c r="I492" s="1" t="str">
        <f t="shared" si="121"/>
        <v>dɪ</v>
      </c>
      <c r="J492" s="1" t="str">
        <f t="shared" si="122"/>
        <v>de</v>
      </c>
      <c r="K492" s="10">
        <f t="shared" si="123"/>
        <v>2</v>
      </c>
      <c r="L492" s="1">
        <f t="shared" si="124"/>
        <v>2</v>
      </c>
      <c r="M492" s="10">
        <f t="shared" si="125"/>
        <v>2</v>
      </c>
      <c r="N492" s="1" t="str">
        <f t="shared" si="126"/>
        <v>~de~</v>
      </c>
      <c r="O492" s="1" t="str">
        <f t="shared" si="127"/>
        <v>[dɪ]</v>
      </c>
      <c r="P492" s="3" cm="1">
        <f t="array" ref="P492">SUM(_xlfn._xlws.FILTER($H$2:$H$2454,_xlfn.MAP($N$2:$N$2454,_xlfn.LAMBDA(_xlpm.x,_xlpm.x=$N492))))</f>
        <v>1.2674271229404309E-2</v>
      </c>
      <c r="Q492" s="4">
        <f t="shared" si="128"/>
        <v>0.41875000000000001</v>
      </c>
      <c r="R492" s="6" cm="1">
        <f t="array" ref="R492">SUM(_xlfn._xlws.FILTER($H$2:$H$2454,_xlfn.MAP($O$2:$O$2454,_xlfn.LAMBDA(_xlpm.x,_xlpm.x=$O492))))</f>
        <v>1.3387198986058302E-2</v>
      </c>
      <c r="S492" s="4">
        <f t="shared" si="129"/>
        <v>0.39644970414201181</v>
      </c>
      <c r="T492" s="4">
        <f t="shared" si="130"/>
        <v>0.44936036538714985</v>
      </c>
      <c r="U492" s="4">
        <f t="shared" si="131"/>
        <v>0.40729483282674772</v>
      </c>
      <c r="V492" s="4">
        <f t="shared" si="132"/>
        <v>2.3766721957748812E-2</v>
      </c>
      <c r="W492" s="4" t="s">
        <v>5121</v>
      </c>
      <c r="X492" s="2" cm="1">
        <f t="array" ref="X492">SUM(_xlfn._xlws.FILTER($F$2:$F$2454,_xlfn.MAP($W$2:$W$2454,_xlfn.LAMBDA(_xlpm.x,_xlpm.x=$W492))))</f>
        <v>2896</v>
      </c>
      <c r="Y492" s="11">
        <f t="shared" si="133"/>
        <v>2.3135359116022099E-2</v>
      </c>
      <c r="Z492" s="4" t="s">
        <v>5102</v>
      </c>
      <c r="AA492" s="2" cm="1">
        <f t="array" ref="AA492">SUM(_xlfn._xlws.FILTER($F$2:$F$2454,_xlfn.MAP($Z$2:$Z$2454,_xlfn.LAMBDA(_xlpm.x,_xlpm.x=$Z492))))</f>
        <v>1794</v>
      </c>
      <c r="AB492" s="11">
        <f t="shared" si="134"/>
        <v>3.7346711259754736E-2</v>
      </c>
      <c r="AC492" s="11">
        <f t="shared" si="135"/>
        <v>-0.20797611881703601</v>
      </c>
      <c r="AG492" s="2"/>
      <c r="AL492" s="2"/>
      <c r="AM492" s="2"/>
    </row>
    <row r="493" spans="1:39">
      <c r="A493" s="1" t="str">
        <f t="shared" si="119"/>
        <v>~lu~ : [lɑ]</v>
      </c>
      <c r="B493" s="1">
        <f>_xlfn.LET(_xlpm.d,$G493,_xlpm.k,_xlfn.CONCAT(LEFT(TRIM(B$1),1),"*"),COUNTIF(_xlpm.d,_xlpm.k))</f>
        <v>0</v>
      </c>
      <c r="C493" s="1">
        <f>_xlfn.LET(_xlpm.d,$G493,_xlpm.k,_xlfn.CONCAT(LEFT(TRIM(C$1),1),"*"),COUNTIF(_xlpm.d,_xlpm.k))</f>
        <v>0</v>
      </c>
      <c r="D493" s="1">
        <f>_xlfn.LET(_xlpm.d,$G493,_xlpm.k,_xlfn.CONCAT(LEFT(TRIM(D$1),1),"*"),COUNTIF(_xlpm.d,_xlpm.k))</f>
        <v>0</v>
      </c>
      <c r="E493" s="1">
        <f t="shared" si="120"/>
        <v>0.30102999566398114</v>
      </c>
      <c r="F493" s="7">
        <v>1</v>
      </c>
      <c r="G493" s="9" t="s">
        <v>2091</v>
      </c>
      <c r="H493" s="4" cm="1">
        <f t="array" ref="H493">F493/freq.sum.r6e</f>
        <v>7.9214195183776928E-5</v>
      </c>
      <c r="I493" s="4" t="str">
        <f t="shared" si="121"/>
        <v>lɑ</v>
      </c>
      <c r="J493" s="4" t="str">
        <f t="shared" si="122"/>
        <v>lu</v>
      </c>
      <c r="K493" s="10">
        <f t="shared" si="123"/>
        <v>2</v>
      </c>
      <c r="L493" s="1">
        <f t="shared" si="124"/>
        <v>2</v>
      </c>
      <c r="M493" s="10">
        <f t="shared" si="125"/>
        <v>2</v>
      </c>
      <c r="N493" s="1" t="str">
        <f t="shared" si="126"/>
        <v>~lu~</v>
      </c>
      <c r="O493" s="1" t="str">
        <f t="shared" si="127"/>
        <v>[lɑ]</v>
      </c>
      <c r="P493" s="3" cm="1">
        <f t="array" ref="P493">SUM(_xlfn._xlws.FILTER($H$2:$H$2454,_xlfn.MAP($N$2:$N$2454,_xlfn.LAMBDA(_xlpm.x,_xlpm.x=$N493))))</f>
        <v>1.2674271229404308E-3</v>
      </c>
      <c r="Q493" s="4">
        <f t="shared" si="128"/>
        <v>6.25E-2</v>
      </c>
      <c r="R493" s="6" cm="1">
        <f t="array" ref="R493">SUM(_xlfn._xlws.FILTER($H$2:$H$2454,_xlfn.MAP($O$2:$O$2454,_xlfn.LAMBDA(_xlpm.x,_xlpm.x=$O493))))</f>
        <v>1.3466413181242079E-3</v>
      </c>
      <c r="S493" s="4">
        <f t="shared" si="129"/>
        <v>5.8823529411764698E-2</v>
      </c>
      <c r="T493" s="4">
        <f t="shared" si="130"/>
        <v>1.0984128277509884E-2</v>
      </c>
      <c r="U493" s="4">
        <f t="shared" si="131"/>
        <v>6.0606060606060608E-2</v>
      </c>
      <c r="V493" s="4">
        <f t="shared" si="132"/>
        <v>2.6328938722349239E-2</v>
      </c>
      <c r="W493" s="4" t="s">
        <v>5111</v>
      </c>
      <c r="X493" s="2" cm="1">
        <f t="array" ref="X493">SUM(_xlfn._xlws.FILTER($F$2:$F$2454,_xlfn.MAP($W$2:$W$2454,_xlfn.LAMBDA(_xlpm.x,_xlpm.x=$W493))))</f>
        <v>566</v>
      </c>
      <c r="Y493" s="11">
        <f t="shared" si="133"/>
        <v>1.7667844522968198E-3</v>
      </c>
      <c r="Z493" s="4" t="s">
        <v>5105</v>
      </c>
      <c r="AA493" s="2" cm="1">
        <f t="array" ref="AA493">SUM(_xlfn._xlws.FILTER($F$2:$F$2454,_xlfn.MAP($Z$2:$Z$2454,_xlfn.LAMBDA(_xlpm.x,_xlpm.x=$Z493))))</f>
        <v>436</v>
      </c>
      <c r="AB493" s="11">
        <f t="shared" si="134"/>
        <v>2.2935779816513763E-3</v>
      </c>
      <c r="AC493" s="11">
        <f t="shared" si="135"/>
        <v>-0.11332994191968544</v>
      </c>
      <c r="AG493" s="2"/>
      <c r="AL493" s="2"/>
      <c r="AM493" s="2"/>
    </row>
    <row r="494" spans="1:39">
      <c r="A494" s="1" t="str">
        <f t="shared" si="119"/>
        <v>~ea~ : [i]</v>
      </c>
      <c r="B494" s="1">
        <f>_xlfn.LET(_xlpm.d,$G494,_xlpm.k,_xlfn.CONCAT(LEFT(TRIM(B$1),1),"*"),COUNTIF(_xlpm.d,_xlpm.k))</f>
        <v>0</v>
      </c>
      <c r="C494" s="1">
        <f>_xlfn.LET(_xlpm.d,$G494,_xlpm.k,_xlfn.CONCAT(LEFT(TRIM(C$1),1),"*"),COUNTIF(_xlpm.d,_xlpm.k))</f>
        <v>0</v>
      </c>
      <c r="D494" s="1">
        <f>_xlfn.LET(_xlpm.d,$G494,_xlpm.k,_xlfn.CONCAT(LEFT(TRIM(D$1),1),"*"),COUNTIF(_xlpm.d,_xlpm.k))</f>
        <v>0</v>
      </c>
      <c r="E494" s="1">
        <f t="shared" si="120"/>
        <v>1.0413926851582249</v>
      </c>
      <c r="F494" s="7">
        <v>10</v>
      </c>
      <c r="G494" s="9" t="s">
        <v>72</v>
      </c>
      <c r="H494" s="4" cm="1">
        <f t="array" ref="H494">F494/freq.sum.r6e</f>
        <v>7.9214195183776931E-4</v>
      </c>
      <c r="I494" s="4" t="str">
        <f t="shared" si="121"/>
        <v>i</v>
      </c>
      <c r="J494" s="4" t="str">
        <f t="shared" si="122"/>
        <v>ea</v>
      </c>
      <c r="K494" s="10">
        <f t="shared" si="123"/>
        <v>1</v>
      </c>
      <c r="L494" s="1">
        <f t="shared" si="124"/>
        <v>2</v>
      </c>
      <c r="M494" s="10">
        <f t="shared" si="125"/>
        <v>2</v>
      </c>
      <c r="N494" s="1" t="str">
        <f t="shared" si="126"/>
        <v>~ea~</v>
      </c>
      <c r="O494" s="1" t="str">
        <f t="shared" si="127"/>
        <v>[i]</v>
      </c>
      <c r="P494" s="3" cm="1">
        <f t="array" ref="P494">SUM(_xlfn._xlws.FILTER($H$2:$H$2454,_xlfn.MAP($N$2:$N$2454,_xlfn.LAMBDA(_xlpm.x,_xlpm.x=$N494))))</f>
        <v>1.2674271229404308E-3</v>
      </c>
      <c r="Q494" s="4">
        <f t="shared" si="128"/>
        <v>0.625</v>
      </c>
      <c r="R494" s="6" cm="1">
        <f t="array" ref="R494">SUM(_xlfn._xlws.FILTER($H$2:$H$2454,_xlfn.MAP($O$2:$O$2454,_xlfn.LAMBDA(_xlpm.x,_xlpm.x=$O494))))</f>
        <v>1.3466413181242077E-3</v>
      </c>
      <c r="S494" s="4">
        <f t="shared" si="129"/>
        <v>0.58823529411764708</v>
      </c>
      <c r="T494" s="4">
        <f t="shared" si="130"/>
        <v>0.37998840666385725</v>
      </c>
      <c r="U494" s="4">
        <f t="shared" si="131"/>
        <v>0.60606060606060608</v>
      </c>
      <c r="V494" s="4">
        <f t="shared" si="132"/>
        <v>2.6328938722349149E-2</v>
      </c>
      <c r="W494" s="4" t="s">
        <v>5124</v>
      </c>
      <c r="X494" s="2" cm="1">
        <f t="array" ref="X494">SUM(_xlfn._xlws.FILTER($F$2:$F$2454,_xlfn.MAP($W$2:$W$2454,_xlfn.LAMBDA(_xlpm.x,_xlpm.x=$W494))))</f>
        <v>184</v>
      </c>
      <c r="Y494" s="11">
        <f t="shared" si="133"/>
        <v>5.434782608695652E-2</v>
      </c>
      <c r="Z494" s="4" t="s">
        <v>5110</v>
      </c>
      <c r="AA494" s="2" cm="1">
        <f t="array" ref="AA494">SUM(_xlfn._xlws.FILTER($F$2:$F$2454,_xlfn.MAP($Z$2:$Z$2454,_xlfn.LAMBDA(_xlpm.x,_xlpm.x=$Z494))))</f>
        <v>354</v>
      </c>
      <c r="AB494" s="11">
        <f t="shared" si="134"/>
        <v>2.8248587570621469E-2</v>
      </c>
      <c r="AC494" s="11">
        <f t="shared" si="135"/>
        <v>0.28418543901625132</v>
      </c>
      <c r="AG494" s="2"/>
      <c r="AL494" s="2"/>
      <c r="AM494" s="2"/>
    </row>
    <row r="495" spans="1:39">
      <c r="A495" s="1" t="str">
        <f t="shared" si="119"/>
        <v>~ny~ : [naɪ]</v>
      </c>
      <c r="B495" s="1">
        <f>_xlfn.LET(_xlpm.d,$G495,_xlpm.k,_xlfn.CONCAT(LEFT(TRIM(B$1),1),"*"),COUNTIF(_xlpm.d,_xlpm.k))</f>
        <v>0</v>
      </c>
      <c r="C495" s="1">
        <f>_xlfn.LET(_xlpm.d,$G495,_xlpm.k,_xlfn.CONCAT(LEFT(TRIM(C$1),1),"*"),COUNTIF(_xlpm.d,_xlpm.k))</f>
        <v>0</v>
      </c>
      <c r="D495" s="1">
        <f>_xlfn.LET(_xlpm.d,$G495,_xlpm.k,_xlfn.CONCAT(LEFT(TRIM(D$1),1),"*"),COUNTIF(_xlpm.d,_xlpm.k))</f>
        <v>1</v>
      </c>
      <c r="E495" s="1">
        <f t="shared" si="120"/>
        <v>0.47712125471966244</v>
      </c>
      <c r="F495" s="7">
        <v>2</v>
      </c>
      <c r="G495" s="9" t="s">
        <v>1762</v>
      </c>
      <c r="H495" s="4" cm="1">
        <f t="array" ref="H495">F495/freq.sum.r6e</f>
        <v>1.5842839036755386E-4</v>
      </c>
      <c r="I495" s="1" t="str">
        <f t="shared" si="121"/>
        <v>naɪ</v>
      </c>
      <c r="J495" s="1" t="str">
        <f t="shared" si="122"/>
        <v>ny</v>
      </c>
      <c r="K495" s="10">
        <f t="shared" si="123"/>
        <v>3</v>
      </c>
      <c r="L495" s="1">
        <f t="shared" si="124"/>
        <v>2</v>
      </c>
      <c r="M495" s="10">
        <f t="shared" si="125"/>
        <v>3</v>
      </c>
      <c r="N495" s="1" t="str">
        <f t="shared" si="126"/>
        <v>~ny~</v>
      </c>
      <c r="O495" s="1" t="str">
        <f t="shared" si="127"/>
        <v>[naɪ]</v>
      </c>
      <c r="P495" s="3" cm="1">
        <f t="array" ref="P495">SUM(_xlfn._xlws.FILTER($H$2:$H$2454,_xlfn.MAP($N$2:$N$2454,_xlfn.LAMBDA(_xlpm.x,_xlpm.x=$N495))))</f>
        <v>1.2674271229404311E-3</v>
      </c>
      <c r="Q495" s="4">
        <f t="shared" si="128"/>
        <v>0.12499999999999997</v>
      </c>
      <c r="R495" s="6" cm="1">
        <f t="array" ref="R495">SUM(_xlfn._xlws.FILTER($H$2:$H$2454,_xlfn.MAP($O$2:$O$2454,_xlfn.LAMBDA(_xlpm.x,_xlpm.x=$O495))))</f>
        <v>1.3466413181242077E-3</v>
      </c>
      <c r="S495" s="4">
        <f t="shared" si="129"/>
        <v>0.11764705882352941</v>
      </c>
      <c r="T495" s="4">
        <f t="shared" si="130"/>
        <v>4.0423447936995052E-2</v>
      </c>
      <c r="U495" s="4">
        <f t="shared" si="131"/>
        <v>0.1212121212121212</v>
      </c>
      <c r="V495" s="4">
        <f t="shared" si="132"/>
        <v>2.6328938722349055E-2</v>
      </c>
      <c r="W495" s="4" t="s">
        <v>5123</v>
      </c>
      <c r="X495" s="2" cm="1">
        <f t="array" ref="X495">SUM(_xlfn._xlws.FILTER($F$2:$F$2454,_xlfn.MAP($W$2:$W$2454,_xlfn.LAMBDA(_xlpm.x,_xlpm.x=$W495))))</f>
        <v>340</v>
      </c>
      <c r="Y495" s="11">
        <f t="shared" si="133"/>
        <v>5.8823529411764705E-3</v>
      </c>
      <c r="Z495" s="4" t="s">
        <v>5106</v>
      </c>
      <c r="AA495" s="2" cm="1">
        <f t="array" ref="AA495">SUM(_xlfn._xlws.FILTER($F$2:$F$2454,_xlfn.MAP($Z$2:$Z$2454,_xlfn.LAMBDA(_xlpm.x,_xlpm.x=$Z495))))</f>
        <v>397</v>
      </c>
      <c r="AB495" s="11">
        <f t="shared" si="134"/>
        <v>5.0377833753148613E-3</v>
      </c>
      <c r="AC495" s="11">
        <f t="shared" si="135"/>
        <v>6.7311589720859974E-2</v>
      </c>
      <c r="AG495" s="2"/>
      <c r="AL495" s="2"/>
      <c r="AM495" s="2"/>
    </row>
    <row r="496" spans="1:39">
      <c r="A496" s="1" t="str">
        <f t="shared" si="119"/>
        <v>~rk~ : [ɹk]</v>
      </c>
      <c r="B496" s="1">
        <f>_xlfn.LET(_xlpm.d,$G496,_xlpm.k,_xlfn.CONCAT(LEFT(TRIM(B$1),1),"*"),COUNTIF(_xlpm.d,_xlpm.k))</f>
        <v>1</v>
      </c>
      <c r="C496" s="1">
        <f>_xlfn.LET(_xlpm.d,$G496,_xlpm.k,_xlfn.CONCAT(LEFT(TRIM(C$1),1),"*"),COUNTIF(_xlpm.d,_xlpm.k))</f>
        <v>0</v>
      </c>
      <c r="D496" s="1">
        <f>_xlfn.LET(_xlpm.d,$G496,_xlpm.k,_xlfn.CONCAT(LEFT(TRIM(D$1),1),"*"),COUNTIF(_xlpm.d,_xlpm.k))</f>
        <v>0</v>
      </c>
      <c r="E496" s="1">
        <f t="shared" si="120"/>
        <v>1.2041199826559246</v>
      </c>
      <c r="F496" s="7">
        <v>15</v>
      </c>
      <c r="G496" s="9" t="s">
        <v>366</v>
      </c>
      <c r="H496" s="4" cm="1">
        <f t="array" ref="H496">F496/freq.sum.r6e</f>
        <v>1.188212927756654E-3</v>
      </c>
      <c r="I496" s="4" t="str">
        <f t="shared" si="121"/>
        <v>ɹk</v>
      </c>
      <c r="J496" s="4" t="str">
        <f t="shared" si="122"/>
        <v>rk</v>
      </c>
      <c r="K496" s="10">
        <f t="shared" si="123"/>
        <v>2</v>
      </c>
      <c r="L496" s="1">
        <f t="shared" si="124"/>
        <v>2</v>
      </c>
      <c r="M496" s="10">
        <f t="shared" si="125"/>
        <v>2</v>
      </c>
      <c r="N496" s="1" t="str">
        <f t="shared" si="126"/>
        <v>~rk~</v>
      </c>
      <c r="O496" s="1" t="str">
        <f t="shared" si="127"/>
        <v>[ɹk]</v>
      </c>
      <c r="P496" s="3" cm="1">
        <f t="array" ref="P496">SUM(_xlfn._xlws.FILTER($H$2:$H$2454,_xlfn.MAP($N$2:$N$2454,_xlfn.LAMBDA(_xlpm.x,_xlpm.x=$N496))))</f>
        <v>1.188212927756654E-3</v>
      </c>
      <c r="Q496" s="4">
        <f t="shared" si="128"/>
        <v>1</v>
      </c>
      <c r="R496" s="6" cm="1">
        <f t="array" ref="R496">SUM(_xlfn._xlws.FILTER($H$2:$H$2454,_xlfn.MAP($O$2:$O$2454,_xlfn.LAMBDA(_xlpm.x,_xlpm.x=$O496))))</f>
        <v>1.2674271229404308E-3</v>
      </c>
      <c r="S496" s="4">
        <f t="shared" si="129"/>
        <v>0.9375</v>
      </c>
      <c r="T496" s="4">
        <f t="shared" si="130"/>
        <v>0.70156690288611523</v>
      </c>
      <c r="U496" s="4">
        <f t="shared" si="131"/>
        <v>0.967741935483871</v>
      </c>
      <c r="V496" s="4">
        <f t="shared" si="132"/>
        <v>2.8028723600243534E-2</v>
      </c>
      <c r="W496" s="4"/>
      <c r="X496" s="2" cm="1">
        <f t="array" ref="X496">SUM(_xlfn._xlws.FILTER($F$2:$F$2454,_xlfn.MAP($W$2:$W$2454,_xlfn.LAMBDA(_xlpm.x,_xlpm.x=$W496))))</f>
        <v>2988</v>
      </c>
      <c r="Y496" s="11">
        <f t="shared" si="133"/>
        <v>5.0200803212851405E-3</v>
      </c>
      <c r="Z496" s="4"/>
      <c r="AA496" s="2" cm="1">
        <f t="array" ref="AA496">SUM(_xlfn._xlws.FILTER($F$2:$F$2454,_xlfn.MAP($Z$2:$Z$2454,_xlfn.LAMBDA(_xlpm.x,_xlpm.x=$Z496))))</f>
        <v>3871</v>
      </c>
      <c r="AB496" s="11">
        <f t="shared" si="134"/>
        <v>3.8749677086024285E-3</v>
      </c>
      <c r="AC496" s="11">
        <f t="shared" si="135"/>
        <v>0.11244257817559389</v>
      </c>
      <c r="AG496" s="2"/>
      <c r="AL496" s="2"/>
      <c r="AM496" s="2"/>
    </row>
    <row r="497" spans="1:39">
      <c r="A497" s="1" t="str">
        <f t="shared" si="119"/>
        <v>~pe~ : [pə]</v>
      </c>
      <c r="B497" s="1">
        <f>_xlfn.LET(_xlpm.d,$G497,_xlpm.k,_xlfn.CONCAT(LEFT(TRIM(B$1),1),"*"),COUNTIF(_xlpm.d,_xlpm.k))</f>
        <v>0</v>
      </c>
      <c r="C497" s="1">
        <f>_xlfn.LET(_xlpm.d,$G497,_xlpm.k,_xlfn.CONCAT(LEFT(TRIM(C$1),1),"*"),COUNTIF(_xlpm.d,_xlpm.k))</f>
        <v>0</v>
      </c>
      <c r="D497" s="1">
        <f>_xlfn.LET(_xlpm.d,$G497,_xlpm.k,_xlfn.CONCAT(LEFT(TRIM(D$1),1),"*"),COUNTIF(_xlpm.d,_xlpm.k))</f>
        <v>0</v>
      </c>
      <c r="E497" s="1">
        <f t="shared" si="120"/>
        <v>1.4771212547196624</v>
      </c>
      <c r="F497" s="7">
        <v>29</v>
      </c>
      <c r="G497" s="9" t="s">
        <v>501</v>
      </c>
      <c r="H497" s="4" cm="1">
        <f t="array" ref="H497">F497/freq.sum.r6e</f>
        <v>2.297211660329531E-3</v>
      </c>
      <c r="I497" s="4" t="str">
        <f t="shared" si="121"/>
        <v>pə</v>
      </c>
      <c r="J497" s="4" t="str">
        <f t="shared" si="122"/>
        <v>pe</v>
      </c>
      <c r="K497" s="10">
        <f t="shared" si="123"/>
        <v>2</v>
      </c>
      <c r="L497" s="1">
        <f t="shared" si="124"/>
        <v>2</v>
      </c>
      <c r="M497" s="10">
        <f t="shared" si="125"/>
        <v>2</v>
      </c>
      <c r="N497" s="1" t="str">
        <f t="shared" si="126"/>
        <v>~pe~</v>
      </c>
      <c r="O497" s="1" t="str">
        <f t="shared" si="127"/>
        <v>[pə]</v>
      </c>
      <c r="P497" s="3" cm="1">
        <f t="array" ref="P497">SUM(_xlfn._xlws.FILTER($H$2:$H$2454,_xlfn.MAP($N$2:$N$2454,_xlfn.LAMBDA(_xlpm.x,_xlpm.x=$N497))))</f>
        <v>5.1489226869455007E-3</v>
      </c>
      <c r="Q497" s="4">
        <f t="shared" si="128"/>
        <v>0.44615384615384612</v>
      </c>
      <c r="R497" s="6" cm="1">
        <f t="array" ref="R497">SUM(_xlfn._xlws.FILTER($H$2:$H$2454,_xlfn.MAP($O$2:$O$2454,_xlfn.LAMBDA(_xlpm.x,_xlpm.x=$O497))))</f>
        <v>5.5449936628643856E-3</v>
      </c>
      <c r="S497" s="4">
        <f t="shared" si="129"/>
        <v>0.41428571428571426</v>
      </c>
      <c r="T497" s="4">
        <f t="shared" si="130"/>
        <v>0.38207633606517327</v>
      </c>
      <c r="U497" s="4">
        <f t="shared" si="131"/>
        <v>0.42962962962962964</v>
      </c>
      <c r="V497" s="4">
        <f t="shared" si="132"/>
        <v>3.2184683371401235E-2</v>
      </c>
      <c r="W497" s="4" t="s">
        <v>5121</v>
      </c>
      <c r="X497" s="2" cm="1">
        <f t="array" ref="X497">SUM(_xlfn._xlws.FILTER($F$2:$F$2454,_xlfn.MAP($W$2:$W$2454,_xlfn.LAMBDA(_xlpm.x,_xlpm.x=$W497))))</f>
        <v>2896</v>
      </c>
      <c r="Y497" s="11">
        <f t="shared" si="133"/>
        <v>1.0013812154696133E-2</v>
      </c>
      <c r="Z497" s="4" t="s">
        <v>5101</v>
      </c>
      <c r="AA497" s="2" cm="1">
        <f t="array" ref="AA497">SUM(_xlfn._xlws.FILTER($F$2:$F$2454,_xlfn.MAP($Z$2:$Z$2454,_xlfn.LAMBDA(_xlpm.x,_xlpm.x=$Z497))))</f>
        <v>2255</v>
      </c>
      <c r="AB497" s="11">
        <f t="shared" si="134"/>
        <v>1.2860310421286032E-2</v>
      </c>
      <c r="AC497" s="11">
        <f t="shared" si="135"/>
        <v>-0.10865201131112999</v>
      </c>
      <c r="AG497" s="2"/>
      <c r="AL497" s="2"/>
      <c r="AM497" s="2"/>
    </row>
    <row r="498" spans="1:39">
      <c r="A498" s="1" t="str">
        <f t="shared" si="119"/>
        <v>~nk~ : [ŋk]</v>
      </c>
      <c r="B498" s="1">
        <f>_xlfn.LET(_xlpm.d,$G498,_xlpm.k,_xlfn.CONCAT(LEFT(TRIM(B$1),1),"*"),COUNTIF(_xlpm.d,_xlpm.k))</f>
        <v>0</v>
      </c>
      <c r="C498" s="1">
        <f>_xlfn.LET(_xlpm.d,$G498,_xlpm.k,_xlfn.CONCAT(LEFT(TRIM(C$1),1),"*"),COUNTIF(_xlpm.d,_xlpm.k))</f>
        <v>0</v>
      </c>
      <c r="D498" s="1">
        <f>_xlfn.LET(_xlpm.d,$G498,_xlpm.k,_xlfn.CONCAT(LEFT(TRIM(D$1),1),"*"),COUNTIF(_xlpm.d,_xlpm.k))</f>
        <v>0</v>
      </c>
      <c r="E498" s="1">
        <f t="shared" si="120"/>
        <v>1.1461280356782377</v>
      </c>
      <c r="F498" s="7">
        <v>13</v>
      </c>
      <c r="G498" s="9" t="s">
        <v>377</v>
      </c>
      <c r="H498" s="4" cm="1">
        <f t="array" ref="H498">F498/freq.sum.r6e</f>
        <v>1.0297845373891002E-3</v>
      </c>
      <c r="I498" s="4" t="str">
        <f t="shared" si="121"/>
        <v>ŋk</v>
      </c>
      <c r="J498" s="4" t="str">
        <f t="shared" si="122"/>
        <v>nk</v>
      </c>
      <c r="K498" s="10">
        <f t="shared" si="123"/>
        <v>2</v>
      </c>
      <c r="L498" s="1">
        <f t="shared" si="124"/>
        <v>2</v>
      </c>
      <c r="M498" s="10">
        <f t="shared" si="125"/>
        <v>2</v>
      </c>
      <c r="N498" s="1" t="str">
        <f t="shared" si="126"/>
        <v>~nk~</v>
      </c>
      <c r="O498" s="1" t="str">
        <f t="shared" si="127"/>
        <v>[ŋk]</v>
      </c>
      <c r="P498" s="3" cm="1">
        <f t="array" ref="P498">SUM(_xlfn._xlws.FILTER($H$2:$H$2454,_xlfn.MAP($N$2:$N$2454,_xlfn.LAMBDA(_xlpm.x,_xlpm.x=$N498))))</f>
        <v>1.0297845373891002E-3</v>
      </c>
      <c r="Q498" s="4">
        <f t="shared" si="128"/>
        <v>1</v>
      </c>
      <c r="R498" s="6" cm="1">
        <f t="array" ref="R498">SUM(_xlfn._xlws.FILTER($H$2:$H$2454,_xlfn.MAP($O$2:$O$2454,_xlfn.LAMBDA(_xlpm.x,_xlpm.x=$O498))))</f>
        <v>1.1089987325728771E-3</v>
      </c>
      <c r="S498" s="4">
        <f t="shared" si="129"/>
        <v>0.9285714285714286</v>
      </c>
      <c r="T498" s="4">
        <f t="shared" si="130"/>
        <v>0.66448087836113112</v>
      </c>
      <c r="U498" s="4">
        <f t="shared" si="131"/>
        <v>0.96296296296296302</v>
      </c>
      <c r="V498" s="4">
        <f t="shared" si="132"/>
        <v>3.2184683371401235E-2</v>
      </c>
      <c r="W498" s="4"/>
      <c r="X498" s="2" cm="1">
        <f t="array" ref="X498">SUM(_xlfn._xlws.FILTER($F$2:$F$2454,_xlfn.MAP($W$2:$W$2454,_xlfn.LAMBDA(_xlpm.x,_xlpm.x=$W498))))</f>
        <v>2988</v>
      </c>
      <c r="Y498" s="11">
        <f t="shared" si="133"/>
        <v>4.3507362784471221E-3</v>
      </c>
      <c r="Z498" s="4"/>
      <c r="AA498" s="2" cm="1">
        <f t="array" ref="AA498">SUM(_xlfn._xlws.FILTER($F$2:$F$2454,_xlfn.MAP($Z$2:$Z$2454,_xlfn.LAMBDA(_xlpm.x,_xlpm.x=$Z498))))</f>
        <v>3871</v>
      </c>
      <c r="AB498" s="11">
        <f t="shared" si="134"/>
        <v>3.3583053474554379E-3</v>
      </c>
      <c r="AC498" s="11">
        <f t="shared" si="135"/>
        <v>0.11244257817559396</v>
      </c>
      <c r="AG498" s="2"/>
      <c r="AL498" s="2"/>
      <c r="AM498" s="2"/>
    </row>
    <row r="499" spans="1:39">
      <c r="A499" s="1" t="str">
        <f t="shared" si="119"/>
        <v>~pi~ : [pɪ]</v>
      </c>
      <c r="B499" s="1">
        <f>_xlfn.LET(_xlpm.d,$G499,_xlpm.k,_xlfn.CONCAT(LEFT(TRIM(B$1),1),"*"),COUNTIF(_xlpm.d,_xlpm.k))</f>
        <v>0</v>
      </c>
      <c r="C499" s="1">
        <f>_xlfn.LET(_xlpm.d,$G499,_xlpm.k,_xlfn.CONCAT(LEFT(TRIM(C$1),1),"*"),COUNTIF(_xlpm.d,_xlpm.k))</f>
        <v>0</v>
      </c>
      <c r="D499" s="1">
        <f>_xlfn.LET(_xlpm.d,$G499,_xlpm.k,_xlfn.CONCAT(LEFT(TRIM(D$1),1),"*"),COUNTIF(_xlpm.d,_xlpm.k))</f>
        <v>0</v>
      </c>
      <c r="E499" s="1">
        <f t="shared" si="120"/>
        <v>1.4313637641589871</v>
      </c>
      <c r="F499" s="7">
        <v>26</v>
      </c>
      <c r="G499" s="9" t="s">
        <v>395</v>
      </c>
      <c r="H499" s="4" cm="1">
        <f t="array" ref="H499">F499/freq.sum.r6e</f>
        <v>2.0595690747782004E-3</v>
      </c>
      <c r="I499" s="4" t="str">
        <f t="shared" si="121"/>
        <v>pɪ</v>
      </c>
      <c r="J499" s="4" t="str">
        <f t="shared" si="122"/>
        <v>pi</v>
      </c>
      <c r="K499" s="10">
        <f t="shared" si="123"/>
        <v>2</v>
      </c>
      <c r="L499" s="1">
        <f t="shared" si="124"/>
        <v>2</v>
      </c>
      <c r="M499" s="10">
        <f t="shared" si="125"/>
        <v>2</v>
      </c>
      <c r="N499" s="1" t="str">
        <f t="shared" si="126"/>
        <v>~pi~</v>
      </c>
      <c r="O499" s="1" t="str">
        <f t="shared" si="127"/>
        <v>[pɪ]</v>
      </c>
      <c r="P499" s="3" cm="1">
        <f t="array" ref="P499">SUM(_xlfn._xlws.FILTER($H$2:$H$2454,_xlfn.MAP($N$2:$N$2454,_xlfn.LAMBDA(_xlpm.x,_xlpm.x=$N499))))</f>
        <v>2.8517110266159697E-3</v>
      </c>
      <c r="Q499" s="4">
        <f t="shared" si="128"/>
        <v>0.72222222222222221</v>
      </c>
      <c r="R499" s="6" cm="1">
        <f t="array" ref="R499">SUM(_xlfn._xlws.FILTER($H$2:$H$2454,_xlfn.MAP($O$2:$O$2454,_xlfn.LAMBDA(_xlpm.x,_xlpm.x=$O499))))</f>
        <v>3.0893536121672999E-3</v>
      </c>
      <c r="S499" s="4">
        <f t="shared" si="129"/>
        <v>0.66666666666666685</v>
      </c>
      <c r="T499" s="4">
        <f t="shared" si="130"/>
        <v>0.5974916864361256</v>
      </c>
      <c r="U499" s="4">
        <f t="shared" si="131"/>
        <v>0.69333333333333347</v>
      </c>
      <c r="V499" s="4">
        <f t="shared" si="132"/>
        <v>3.476210625921182E-2</v>
      </c>
      <c r="W499" s="4" t="s">
        <v>5110</v>
      </c>
      <c r="X499" s="2" cm="1">
        <f t="array" ref="X499">SUM(_xlfn._xlws.FILTER($F$2:$F$2454,_xlfn.MAP($W$2:$W$2454,_xlfn.LAMBDA(_xlpm.x,_xlpm.x=$W499))))</f>
        <v>1594</v>
      </c>
      <c r="Y499" s="11">
        <f t="shared" si="133"/>
        <v>1.631116687578419E-2</v>
      </c>
      <c r="Z499" s="4" t="s">
        <v>5102</v>
      </c>
      <c r="AA499" s="2" cm="1">
        <f t="array" ref="AA499">SUM(_xlfn._xlws.FILTER($F$2:$F$2454,_xlfn.MAP($Z$2:$Z$2454,_xlfn.LAMBDA(_xlpm.x,_xlpm.x=$Z499))))</f>
        <v>1794</v>
      </c>
      <c r="AB499" s="11">
        <f t="shared" si="134"/>
        <v>1.4492753623188406E-2</v>
      </c>
      <c r="AC499" s="11">
        <f t="shared" si="135"/>
        <v>5.1334121647979701E-2</v>
      </c>
      <c r="AG499" s="2"/>
      <c r="AL499" s="2"/>
      <c r="AM499" s="2"/>
    </row>
    <row r="500" spans="1:39">
      <c r="A500" s="1" t="str">
        <f t="shared" si="119"/>
        <v>~se~ : [z]</v>
      </c>
      <c r="B500" s="1">
        <f>_xlfn.LET(_xlpm.d,$G500,_xlpm.k,_xlfn.CONCAT(LEFT(TRIM(B$1),1),"*"),COUNTIF(_xlpm.d,_xlpm.k))</f>
        <v>0</v>
      </c>
      <c r="C500" s="1">
        <f>_xlfn.LET(_xlpm.d,$G500,_xlpm.k,_xlfn.CONCAT(LEFT(TRIM(C$1),1),"*"),COUNTIF(_xlpm.d,_xlpm.k))</f>
        <v>0</v>
      </c>
      <c r="D500" s="1">
        <f>_xlfn.LET(_xlpm.d,$G500,_xlpm.k,_xlfn.CONCAT(LEFT(TRIM(D$1),1),"*"),COUNTIF(_xlpm.d,_xlpm.k))</f>
        <v>0</v>
      </c>
      <c r="E500" s="1">
        <f t="shared" si="120"/>
        <v>1.6334684555795864</v>
      </c>
      <c r="F500" s="7">
        <v>42</v>
      </c>
      <c r="G500" s="9" t="s">
        <v>322</v>
      </c>
      <c r="H500" s="4" cm="1">
        <f t="array" ref="H500">F500/freq.sum.r6e</f>
        <v>3.326996197718631E-3</v>
      </c>
      <c r="I500" s="4" t="str">
        <f t="shared" si="121"/>
        <v>z</v>
      </c>
      <c r="J500" s="4" t="str">
        <f t="shared" si="122"/>
        <v>se</v>
      </c>
      <c r="K500" s="10">
        <f t="shared" si="123"/>
        <v>1</v>
      </c>
      <c r="L500" s="1">
        <f t="shared" si="124"/>
        <v>2</v>
      </c>
      <c r="M500" s="10">
        <f t="shared" si="125"/>
        <v>2</v>
      </c>
      <c r="N500" s="1" t="str">
        <f t="shared" si="126"/>
        <v>~se~</v>
      </c>
      <c r="O500" s="1" t="str">
        <f t="shared" si="127"/>
        <v>[z]</v>
      </c>
      <c r="P500" s="3" cm="1">
        <f t="array" ref="P500">SUM(_xlfn._xlws.FILTER($H$2:$H$2454,_xlfn.MAP($N$2:$N$2454,_xlfn.LAMBDA(_xlpm.x,_xlpm.x=$N500))))</f>
        <v>1.0614702154626111E-2</v>
      </c>
      <c r="Q500" s="4">
        <f t="shared" si="128"/>
        <v>0.31343283582089543</v>
      </c>
      <c r="R500" s="6" cm="1">
        <f t="array" ref="R500">SUM(_xlfn._xlws.FILTER($H$2:$H$2454,_xlfn.MAP($O$2:$O$2454,_xlfn.LAMBDA(_xlpm.x,_xlpm.x=$O500))))</f>
        <v>1.1644486692015208E-2</v>
      </c>
      <c r="S500" s="4">
        <f t="shared" si="129"/>
        <v>0.2857142857142857</v>
      </c>
      <c r="T500" s="4">
        <f t="shared" si="130"/>
        <v>0.29398385890698447</v>
      </c>
      <c r="U500" s="4">
        <f t="shared" si="131"/>
        <v>0.29893238434163694</v>
      </c>
      <c r="V500" s="4">
        <f t="shared" si="132"/>
        <v>4.0212536383368358E-2</v>
      </c>
      <c r="W500" s="4" t="s">
        <v>5121</v>
      </c>
      <c r="X500" s="2" cm="1">
        <f t="array" ref="X500">SUM(_xlfn._xlws.FILTER($F$2:$F$2454,_xlfn.MAP($W$2:$W$2454,_xlfn.LAMBDA(_xlpm.x,_xlpm.x=$W500))))</f>
        <v>2896</v>
      </c>
      <c r="Y500" s="11">
        <f t="shared" si="133"/>
        <v>1.4502762430939226E-2</v>
      </c>
      <c r="Z500" s="4"/>
      <c r="AA500" s="2" cm="1">
        <f t="array" ref="AA500">SUM(_xlfn._xlws.FILTER($F$2:$F$2454,_xlfn.MAP($Z$2:$Z$2454,_xlfn.LAMBDA(_xlpm.x,_xlpm.x=$Z500))))</f>
        <v>3871</v>
      </c>
      <c r="AB500" s="11">
        <f t="shared" si="134"/>
        <v>1.0849909584086799E-2</v>
      </c>
      <c r="AC500" s="11">
        <f t="shared" si="135"/>
        <v>0.12602461379384577</v>
      </c>
      <c r="AG500" s="2"/>
      <c r="AL500" s="2"/>
      <c r="AM500" s="2"/>
    </row>
    <row r="501" spans="1:39">
      <c r="A501" s="1" t="str">
        <f t="shared" si="119"/>
        <v>~ri~ : [ɹə]</v>
      </c>
      <c r="B501" s="1">
        <f>_xlfn.LET(_xlpm.d,$G501,_xlpm.k,_xlfn.CONCAT(LEFT(TRIM(B$1),1),"*"),COUNTIF(_xlpm.d,_xlpm.k))</f>
        <v>1</v>
      </c>
      <c r="C501" s="1">
        <f>_xlfn.LET(_xlpm.d,$G501,_xlpm.k,_xlfn.CONCAT(LEFT(TRIM(C$1),1),"*"),COUNTIF(_xlpm.d,_xlpm.k))</f>
        <v>0</v>
      </c>
      <c r="D501" s="1">
        <f>_xlfn.LET(_xlpm.d,$G501,_xlpm.k,_xlfn.CONCAT(LEFT(TRIM(D$1),1),"*"),COUNTIF(_xlpm.d,_xlpm.k))</f>
        <v>0</v>
      </c>
      <c r="E501" s="1">
        <f t="shared" si="120"/>
        <v>1</v>
      </c>
      <c r="F501" s="7">
        <v>9</v>
      </c>
      <c r="G501" s="9" t="s">
        <v>1347</v>
      </c>
      <c r="H501" s="4" cm="1">
        <f t="array" ref="H501">F501/freq.sum.r6e</f>
        <v>7.1292775665399242E-4</v>
      </c>
      <c r="I501" s="4" t="str">
        <f t="shared" si="121"/>
        <v>ɹə</v>
      </c>
      <c r="J501" s="4" t="str">
        <f t="shared" si="122"/>
        <v>ri</v>
      </c>
      <c r="K501" s="10">
        <f t="shared" si="123"/>
        <v>2</v>
      </c>
      <c r="L501" s="1">
        <f t="shared" si="124"/>
        <v>2</v>
      </c>
      <c r="M501" s="10">
        <f t="shared" si="125"/>
        <v>2</v>
      </c>
      <c r="N501" s="1" t="str">
        <f t="shared" si="126"/>
        <v>~ri~</v>
      </c>
      <c r="O501" s="1" t="str">
        <f t="shared" si="127"/>
        <v>[ɹə]</v>
      </c>
      <c r="P501" s="3" cm="1">
        <f t="array" ref="P501">SUM(_xlfn._xlws.FILTER($H$2:$H$2454,_xlfn.MAP($N$2:$N$2454,_xlfn.LAMBDA(_xlpm.x,_xlpm.x=$N501))))</f>
        <v>6.8124207858048166E-3</v>
      </c>
      <c r="Q501" s="4">
        <f t="shared" si="128"/>
        <v>0.10465116279069767</v>
      </c>
      <c r="R501" s="6" cm="1">
        <f t="array" ref="R501">SUM(_xlfn._xlws.FILTER($H$2:$H$2454,_xlfn.MAP($O$2:$O$2454,_xlfn.LAMBDA(_xlpm.x,_xlpm.x=$O501))))</f>
        <v>7.5253485424588099E-3</v>
      </c>
      <c r="S501" s="4">
        <f t="shared" si="129"/>
        <v>9.4736842105263147E-2</v>
      </c>
      <c r="T501" s="4">
        <f t="shared" si="130"/>
        <v>5.9873369303333264E-2</v>
      </c>
      <c r="U501" s="4">
        <f t="shared" si="131"/>
        <v>9.9447513812154678E-2</v>
      </c>
      <c r="V501" s="4">
        <f t="shared" si="132"/>
        <v>4.3225154045280031E-2</v>
      </c>
      <c r="W501" s="4" t="s">
        <v>5110</v>
      </c>
      <c r="X501" s="2" cm="1">
        <f t="array" ref="X501">SUM(_xlfn._xlws.FILTER($F$2:$F$2454,_xlfn.MAP($W$2:$W$2454,_xlfn.LAMBDA(_xlpm.x,_xlpm.x=$W501))))</f>
        <v>1594</v>
      </c>
      <c r="Y501" s="11">
        <f t="shared" si="133"/>
        <v>5.6461731493099125E-3</v>
      </c>
      <c r="Z501" s="4" t="s">
        <v>5101</v>
      </c>
      <c r="AA501" s="2" cm="1">
        <f t="array" ref="AA501">SUM(_xlfn._xlws.FILTER($F$2:$F$2454,_xlfn.MAP($Z$2:$Z$2454,_xlfn.LAMBDA(_xlpm.x,_xlpm.x=$Z501))))</f>
        <v>2255</v>
      </c>
      <c r="AB501" s="11">
        <f t="shared" si="134"/>
        <v>3.9911308203991131E-3</v>
      </c>
      <c r="AC501" s="11">
        <f t="shared" si="135"/>
        <v>0.1506582291538858</v>
      </c>
      <c r="AG501" s="2"/>
      <c r="AL501" s="2"/>
      <c r="AM501" s="2"/>
    </row>
    <row r="502" spans="1:39">
      <c r="A502" s="1" t="str">
        <f t="shared" si="119"/>
        <v>~da~ : [dɛ]</v>
      </c>
      <c r="B502" s="1">
        <f>_xlfn.LET(_xlpm.d,$G502,_xlpm.k,_xlfn.CONCAT(LEFT(TRIM(B$1),1),"*"),COUNTIF(_xlpm.d,_xlpm.k))</f>
        <v>0</v>
      </c>
      <c r="C502" s="1">
        <f>_xlfn.LET(_xlpm.d,$G502,_xlpm.k,_xlfn.CONCAT(LEFT(TRIM(C$1),1),"*"),COUNTIF(_xlpm.d,_xlpm.k))</f>
        <v>0</v>
      </c>
      <c r="D502" s="1">
        <f>_xlfn.LET(_xlpm.d,$G502,_xlpm.k,_xlfn.CONCAT(LEFT(TRIM(D$1),1),"*"),COUNTIF(_xlpm.d,_xlpm.k))</f>
        <v>0</v>
      </c>
      <c r="E502" s="1">
        <f t="shared" si="120"/>
        <v>0.47712125471966244</v>
      </c>
      <c r="F502" s="7">
        <v>2</v>
      </c>
      <c r="G502" s="9" t="s">
        <v>1691</v>
      </c>
      <c r="H502" s="4" cm="1">
        <f t="array" ref="H502">F502/freq.sum.r6e</f>
        <v>1.5842839036755386E-4</v>
      </c>
      <c r="I502" s="4" t="str">
        <f t="shared" si="121"/>
        <v>dɛ</v>
      </c>
      <c r="J502" s="4" t="str">
        <f t="shared" si="122"/>
        <v>da</v>
      </c>
      <c r="K502" s="10">
        <f t="shared" si="123"/>
        <v>2</v>
      </c>
      <c r="L502" s="1">
        <f t="shared" si="124"/>
        <v>2</v>
      </c>
      <c r="M502" s="10">
        <f t="shared" si="125"/>
        <v>2</v>
      </c>
      <c r="N502" s="1" t="str">
        <f t="shared" si="126"/>
        <v>~da~</v>
      </c>
      <c r="O502" s="1" t="str">
        <f t="shared" si="127"/>
        <v>[dɛ]</v>
      </c>
      <c r="P502" s="3" cm="1">
        <f t="array" ref="P502">SUM(_xlfn._xlws.FILTER($H$2:$H$2454,_xlfn.MAP($N$2:$N$2454,_xlfn.LAMBDA(_xlpm.x,_xlpm.x=$N502))))</f>
        <v>2.2179974651457541E-3</v>
      </c>
      <c r="Q502" s="4">
        <f t="shared" si="128"/>
        <v>7.1428571428571425E-2</v>
      </c>
      <c r="R502" s="6" cm="1">
        <f t="array" ref="R502">SUM(_xlfn._xlws.FILTER($H$2:$H$2454,_xlfn.MAP($O$2:$O$2454,_xlfn.LAMBDA(_xlpm.x,_xlpm.x=$O502))))</f>
        <v>2.4556400506970848E-3</v>
      </c>
      <c r="S502" s="4">
        <f t="shared" si="129"/>
        <v>6.4516129032258063E-2</v>
      </c>
      <c r="T502" s="4">
        <f t="shared" si="130"/>
        <v>1.9474957185010612E-2</v>
      </c>
      <c r="U502" s="4">
        <f t="shared" si="131"/>
        <v>6.7796610169491525E-2</v>
      </c>
      <c r="V502" s="4">
        <f t="shared" si="132"/>
        <v>4.4203662492053486E-2</v>
      </c>
      <c r="W502" s="4" t="s">
        <v>5120</v>
      </c>
      <c r="X502" s="2" cm="1">
        <f t="array" ref="X502">SUM(_xlfn._xlws.FILTER($F$2:$F$2454,_xlfn.MAP($W$2:$W$2454,_xlfn.LAMBDA(_xlpm.x,_xlpm.x=$W502))))</f>
        <v>1666</v>
      </c>
      <c r="Y502" s="11">
        <f t="shared" si="133"/>
        <v>1.2004801920768306E-3</v>
      </c>
      <c r="Z502" s="4" t="s">
        <v>5104</v>
      </c>
      <c r="AA502" s="2" cm="1">
        <f t="array" ref="AA502">SUM(_xlfn._xlws.FILTER($F$2:$F$2454,_xlfn.MAP($Z$2:$Z$2454,_xlfn.LAMBDA(_xlpm.x,_xlpm.x=$Z502))))</f>
        <v>883</v>
      </c>
      <c r="AB502" s="11">
        <f t="shared" si="134"/>
        <v>2.2650056625141564E-3</v>
      </c>
      <c r="AC502" s="11">
        <f t="shared" si="135"/>
        <v>-0.27571429349320026</v>
      </c>
      <c r="AG502" s="2"/>
      <c r="AL502" s="2"/>
      <c r="AM502" s="2"/>
    </row>
    <row r="503" spans="1:39">
      <c r="A503" s="1" t="str">
        <f t="shared" si="119"/>
        <v>~fe~ : [fə]</v>
      </c>
      <c r="B503" s="1">
        <f>_xlfn.LET(_xlpm.d,$G503,_xlpm.k,_xlfn.CONCAT(LEFT(TRIM(B$1),1),"*"),COUNTIF(_xlpm.d,_xlpm.k))</f>
        <v>0</v>
      </c>
      <c r="C503" s="1">
        <f>_xlfn.LET(_xlpm.d,$G503,_xlpm.k,_xlfn.CONCAT(LEFT(TRIM(C$1),1),"*"),COUNTIF(_xlpm.d,_xlpm.k))</f>
        <v>0</v>
      </c>
      <c r="D503" s="1">
        <f>_xlfn.LET(_xlpm.d,$G503,_xlpm.k,_xlfn.CONCAT(LEFT(TRIM(D$1),1),"*"),COUNTIF(_xlpm.d,_xlpm.k))</f>
        <v>0</v>
      </c>
      <c r="E503" s="1">
        <f t="shared" si="120"/>
        <v>0.60205999132796229</v>
      </c>
      <c r="F503" s="7">
        <v>3</v>
      </c>
      <c r="G503" s="9" t="s">
        <v>1594</v>
      </c>
      <c r="H503" s="4" cm="1">
        <f t="array" ref="H503">F503/freq.sum.r6e</f>
        <v>2.376425855513308E-4</v>
      </c>
      <c r="I503" s="1" t="str">
        <f t="shared" si="121"/>
        <v>fə</v>
      </c>
      <c r="J503" s="1" t="str">
        <f t="shared" si="122"/>
        <v>fe</v>
      </c>
      <c r="K503" s="10">
        <f t="shared" si="123"/>
        <v>2</v>
      </c>
      <c r="L503" s="1">
        <f t="shared" si="124"/>
        <v>2</v>
      </c>
      <c r="M503" s="10">
        <f t="shared" si="125"/>
        <v>2</v>
      </c>
      <c r="N503" s="1" t="str">
        <f t="shared" si="126"/>
        <v>~fe~</v>
      </c>
      <c r="O503" s="1" t="str">
        <f t="shared" si="127"/>
        <v>[fə]</v>
      </c>
      <c r="P503" s="3" cm="1">
        <f t="array" ref="P503">SUM(_xlfn._xlws.FILTER($H$2:$H$2454,_xlfn.MAP($N$2:$N$2454,_xlfn.LAMBDA(_xlpm.x,_xlpm.x=$N503))))</f>
        <v>2.7724968314321928E-3</v>
      </c>
      <c r="Q503" s="4">
        <f t="shared" si="128"/>
        <v>8.5714285714285715E-2</v>
      </c>
      <c r="R503" s="6" cm="1">
        <f t="array" ref="R503">SUM(_xlfn._xlws.FILTER($H$2:$H$2454,_xlfn.MAP($O$2:$O$2454,_xlfn.LAMBDA(_xlpm.x,_xlpm.x=$O503))))</f>
        <v>3.0893536121673003E-3</v>
      </c>
      <c r="S503" s="4">
        <f t="shared" si="129"/>
        <v>7.6923076923076927E-2</v>
      </c>
      <c r="T503" s="4">
        <f t="shared" si="130"/>
        <v>2.938996485063455E-2</v>
      </c>
      <c r="U503" s="4">
        <f t="shared" si="131"/>
        <v>8.1081081081081072E-2</v>
      </c>
      <c r="V503" s="4">
        <f t="shared" si="132"/>
        <v>4.6996562676223583E-2</v>
      </c>
      <c r="W503" s="4" t="s">
        <v>5121</v>
      </c>
      <c r="X503" s="2" cm="1">
        <f t="array" ref="X503">SUM(_xlfn._xlws.FILTER($F$2:$F$2454,_xlfn.MAP($W$2:$W$2454,_xlfn.LAMBDA(_xlpm.x,_xlpm.x=$W503))))</f>
        <v>2896</v>
      </c>
      <c r="Y503" s="11">
        <f t="shared" si="133"/>
        <v>1.0359116022099447E-3</v>
      </c>
      <c r="Z503" s="4" t="s">
        <v>5101</v>
      </c>
      <c r="AA503" s="2" cm="1">
        <f t="array" ref="AA503">SUM(_xlfn._xlws.FILTER($F$2:$F$2454,_xlfn.MAP($Z$2:$Z$2454,_xlfn.LAMBDA(_xlpm.x,_xlpm.x=$Z503))))</f>
        <v>2255</v>
      </c>
      <c r="AB503" s="11">
        <f t="shared" si="134"/>
        <v>1.3303769401330377E-3</v>
      </c>
      <c r="AC503" s="11">
        <f t="shared" si="135"/>
        <v>-0.10865201131112999</v>
      </c>
      <c r="AG503" s="2"/>
      <c r="AL503" s="2"/>
      <c r="AM503" s="2"/>
    </row>
    <row r="504" spans="1:39">
      <c r="A504" s="1" t="str">
        <f t="shared" si="119"/>
        <v>~ra~ : [ɹə]</v>
      </c>
      <c r="B504" s="1">
        <f>_xlfn.LET(_xlpm.d,$G504,_xlpm.k,_xlfn.CONCAT(LEFT(TRIM(B$1),1),"*"),COUNTIF(_xlpm.d,_xlpm.k))</f>
        <v>1</v>
      </c>
      <c r="C504" s="1">
        <f>_xlfn.LET(_xlpm.d,$G504,_xlpm.k,_xlfn.CONCAT(LEFT(TRIM(C$1),1),"*"),COUNTIF(_xlpm.d,_xlpm.k))</f>
        <v>0</v>
      </c>
      <c r="D504" s="1">
        <f>_xlfn.LET(_xlpm.d,$G504,_xlpm.k,_xlfn.CONCAT(LEFT(TRIM(D$1),1),"*"),COUNTIF(_xlpm.d,_xlpm.k))</f>
        <v>0</v>
      </c>
      <c r="E504" s="1">
        <f t="shared" si="120"/>
        <v>1.556302500767287</v>
      </c>
      <c r="F504" s="7">
        <v>35</v>
      </c>
      <c r="G504" s="9" t="s">
        <v>547</v>
      </c>
      <c r="H504" s="4" cm="1">
        <f t="array" ref="H504">F504/freq.sum.r6e</f>
        <v>2.7724968314321928E-3</v>
      </c>
      <c r="I504" s="4" t="str">
        <f t="shared" si="121"/>
        <v>ɹə</v>
      </c>
      <c r="J504" s="4" t="str">
        <f t="shared" si="122"/>
        <v>ra</v>
      </c>
      <c r="K504" s="10">
        <f t="shared" si="123"/>
        <v>2</v>
      </c>
      <c r="L504" s="1">
        <f t="shared" si="124"/>
        <v>2</v>
      </c>
      <c r="M504" s="10">
        <f t="shared" si="125"/>
        <v>2</v>
      </c>
      <c r="N504" s="1" t="str">
        <f t="shared" si="126"/>
        <v>~ra~</v>
      </c>
      <c r="O504" s="1" t="str">
        <f t="shared" si="127"/>
        <v>[ɹə]</v>
      </c>
      <c r="P504" s="3" cm="1">
        <f t="array" ref="P504">SUM(_xlfn._xlws.FILTER($H$2:$H$2454,_xlfn.MAP($N$2:$N$2454,_xlfn.LAMBDA(_xlpm.x,_xlpm.x=$N504))))</f>
        <v>6.7332065906210402E-3</v>
      </c>
      <c r="Q504" s="4">
        <f t="shared" si="128"/>
        <v>0.41176470588235292</v>
      </c>
      <c r="R504" s="6" cm="1">
        <f t="array" ref="R504">SUM(_xlfn._xlws.FILTER($H$2:$H$2454,_xlfn.MAP($O$2:$O$2454,_xlfn.LAMBDA(_xlpm.x,_xlpm.x=$O504))))</f>
        <v>7.5253485424588099E-3</v>
      </c>
      <c r="S504" s="4">
        <f t="shared" si="129"/>
        <v>0.36842105263157893</v>
      </c>
      <c r="T504" s="4">
        <f t="shared" si="130"/>
        <v>0.3643840161560819</v>
      </c>
      <c r="U504" s="4">
        <f t="shared" si="131"/>
        <v>0.3888888888888889</v>
      </c>
      <c r="V504" s="4">
        <f t="shared" si="132"/>
        <v>4.8304679574555046E-2</v>
      </c>
      <c r="W504" s="4" t="s">
        <v>5120</v>
      </c>
      <c r="X504" s="2" cm="1">
        <f t="array" ref="X504">SUM(_xlfn._xlws.FILTER($F$2:$F$2454,_xlfn.MAP($W$2:$W$2454,_xlfn.LAMBDA(_xlpm.x,_xlpm.x=$W504))))</f>
        <v>1666</v>
      </c>
      <c r="Y504" s="11">
        <f t="shared" si="133"/>
        <v>2.100840336134454E-2</v>
      </c>
      <c r="Z504" s="4" t="s">
        <v>5101</v>
      </c>
      <c r="AA504" s="2" cm="1">
        <f t="array" ref="AA504">SUM(_xlfn._xlws.FILTER($F$2:$F$2454,_xlfn.MAP($Z$2:$Z$2454,_xlfn.LAMBDA(_xlpm.x,_xlpm.x=$Z504))))</f>
        <v>2255</v>
      </c>
      <c r="AB504" s="11">
        <f t="shared" si="134"/>
        <v>1.5521064301552107E-2</v>
      </c>
      <c r="AC504" s="11">
        <f t="shared" si="135"/>
        <v>0.13147154914321055</v>
      </c>
      <c r="AG504" s="2"/>
      <c r="AL504" s="2"/>
      <c r="AM504" s="2"/>
    </row>
    <row r="505" spans="1:39">
      <c r="A505" s="1" t="str">
        <f t="shared" si="119"/>
        <v>~ct~ : [kt]</v>
      </c>
      <c r="B505" s="1">
        <f>_xlfn.LET(_xlpm.d,$G505,_xlpm.k,_xlfn.CONCAT(LEFT(TRIM(B$1),1),"*"),COUNTIF(_xlpm.d,_xlpm.k))</f>
        <v>0</v>
      </c>
      <c r="C505" s="1">
        <f>_xlfn.LET(_xlpm.d,$G505,_xlpm.k,_xlfn.CONCAT(LEFT(TRIM(C$1),1),"*"),COUNTIF(_xlpm.d,_xlpm.k))</f>
        <v>0</v>
      </c>
      <c r="D505" s="1">
        <f>_xlfn.LET(_xlpm.d,$G505,_xlpm.k,_xlfn.CONCAT(LEFT(TRIM(D$1),1),"*"),COUNTIF(_xlpm.d,_xlpm.k))</f>
        <v>0</v>
      </c>
      <c r="E505" s="1">
        <f t="shared" si="120"/>
        <v>1.6020599913279623</v>
      </c>
      <c r="F505" s="7">
        <v>39</v>
      </c>
      <c r="G505" s="9" t="s">
        <v>99</v>
      </c>
      <c r="H505" s="4" cm="1">
        <f t="array" ref="H505">F505/freq.sum.r6e</f>
        <v>3.0893536121673003E-3</v>
      </c>
      <c r="I505" s="4" t="str">
        <f t="shared" si="121"/>
        <v>kt</v>
      </c>
      <c r="J505" s="4" t="str">
        <f t="shared" si="122"/>
        <v>ct</v>
      </c>
      <c r="K505" s="10">
        <f t="shared" si="123"/>
        <v>2</v>
      </c>
      <c r="L505" s="1">
        <f t="shared" si="124"/>
        <v>2</v>
      </c>
      <c r="M505" s="10">
        <f t="shared" si="125"/>
        <v>2</v>
      </c>
      <c r="N505" s="1" t="str">
        <f t="shared" si="126"/>
        <v>~ct~</v>
      </c>
      <c r="O505" s="1" t="str">
        <f t="shared" si="127"/>
        <v>[kt]</v>
      </c>
      <c r="P505" s="3" cm="1">
        <f t="array" ref="P505">SUM(_xlfn._xlws.FILTER($H$2:$H$2454,_xlfn.MAP($N$2:$N$2454,_xlfn.LAMBDA(_xlpm.x,_xlpm.x=$N505))))</f>
        <v>3.1685678073510772E-3</v>
      </c>
      <c r="Q505" s="4">
        <f t="shared" si="128"/>
        <v>0.97499999999999998</v>
      </c>
      <c r="R505" s="6" cm="1">
        <f t="array" ref="R505">SUM(_xlfn._xlws.FILTER($H$2:$H$2454,_xlfn.MAP($O$2:$O$2454,_xlfn.LAMBDA(_xlpm.x,_xlpm.x=$O505))))</f>
        <v>3.5646387832699617E-3</v>
      </c>
      <c r="S505" s="4">
        <f t="shared" si="129"/>
        <v>0.8666666666666667</v>
      </c>
      <c r="T505" s="4">
        <f t="shared" si="130"/>
        <v>0.88510382952813527</v>
      </c>
      <c r="U505" s="4">
        <f t="shared" si="131"/>
        <v>0.91764705882352937</v>
      </c>
      <c r="V505" s="4">
        <f t="shared" si="132"/>
        <v>5.1152522447381291E-2</v>
      </c>
      <c r="W505" s="4"/>
      <c r="X505" s="2" cm="1">
        <f t="array" ref="X505">SUM(_xlfn._xlws.FILTER($F$2:$F$2454,_xlfn.MAP($W$2:$W$2454,_xlfn.LAMBDA(_xlpm.x,_xlpm.x=$W505))))</f>
        <v>2988</v>
      </c>
      <c r="Y505" s="11">
        <f t="shared" si="133"/>
        <v>1.3052208835341365E-2</v>
      </c>
      <c r="Z505" s="4"/>
      <c r="AA505" s="2" cm="1">
        <f t="array" ref="AA505">SUM(_xlfn._xlws.FILTER($F$2:$F$2454,_xlfn.MAP($Z$2:$Z$2454,_xlfn.LAMBDA(_xlpm.x,_xlpm.x=$Z505))))</f>
        <v>3871</v>
      </c>
      <c r="AB505" s="11">
        <f t="shared" si="134"/>
        <v>1.0074916042366313E-2</v>
      </c>
      <c r="AC505" s="11">
        <f t="shared" si="135"/>
        <v>0.11244257817559389</v>
      </c>
      <c r="AG505" s="2"/>
      <c r="AL505" s="2"/>
      <c r="AM505" s="2"/>
    </row>
    <row r="506" spans="1:39">
      <c r="A506" s="1" t="str">
        <f t="shared" si="119"/>
        <v>~mp~ : [mp]</v>
      </c>
      <c r="B506" s="1">
        <f>_xlfn.LET(_xlpm.d,$G506,_xlpm.k,_xlfn.CONCAT(LEFT(TRIM(B$1),1),"*"),COUNTIF(_xlpm.d,_xlpm.k))</f>
        <v>0</v>
      </c>
      <c r="C506" s="1">
        <f>_xlfn.LET(_xlpm.d,$G506,_xlpm.k,_xlfn.CONCAT(LEFT(TRIM(C$1),1),"*"),COUNTIF(_xlpm.d,_xlpm.k))</f>
        <v>1</v>
      </c>
      <c r="D506" s="1">
        <f>_xlfn.LET(_xlpm.d,$G506,_xlpm.k,_xlfn.CONCAT(LEFT(TRIM(D$1),1),"*"),COUNTIF(_xlpm.d,_xlpm.k))</f>
        <v>0</v>
      </c>
      <c r="E506" s="1">
        <f t="shared" si="120"/>
        <v>0.95424250943932487</v>
      </c>
      <c r="F506" s="7">
        <v>8</v>
      </c>
      <c r="G506" s="9" t="s">
        <v>152</v>
      </c>
      <c r="H506" s="4" cm="1">
        <f t="array" ref="H506">F506/freq.sum.r6e</f>
        <v>6.3371356147021542E-4</v>
      </c>
      <c r="I506" s="1" t="str">
        <f t="shared" si="121"/>
        <v>mp</v>
      </c>
      <c r="J506" s="1" t="str">
        <f t="shared" si="122"/>
        <v>mp</v>
      </c>
      <c r="K506" s="10">
        <f t="shared" si="123"/>
        <v>2</v>
      </c>
      <c r="L506" s="1">
        <f t="shared" si="124"/>
        <v>2</v>
      </c>
      <c r="M506" s="10">
        <f t="shared" si="125"/>
        <v>2</v>
      </c>
      <c r="N506" s="1" t="str">
        <f t="shared" si="126"/>
        <v>~mp~</v>
      </c>
      <c r="O506" s="1" t="str">
        <f t="shared" si="127"/>
        <v>[mp]</v>
      </c>
      <c r="P506" s="3" cm="1">
        <f t="array" ref="P506">SUM(_xlfn._xlws.FILTER($H$2:$H$2454,_xlfn.MAP($N$2:$N$2454,_xlfn.LAMBDA(_xlpm.x,_xlpm.x=$N506))))</f>
        <v>6.3371356147021542E-4</v>
      </c>
      <c r="Q506" s="4">
        <f t="shared" si="128"/>
        <v>1</v>
      </c>
      <c r="R506" s="6" cm="1">
        <f t="array" ref="R506">SUM(_xlfn._xlws.FILTER($H$2:$H$2454,_xlfn.MAP($O$2:$O$2454,_xlfn.LAMBDA(_xlpm.x,_xlpm.x=$O506))))</f>
        <v>7.1292775665399231E-4</v>
      </c>
      <c r="S506" s="4">
        <f t="shared" si="129"/>
        <v>0.88888888888888895</v>
      </c>
      <c r="T506" s="4">
        <f t="shared" si="130"/>
        <v>0.54071645831323589</v>
      </c>
      <c r="U506" s="4">
        <f t="shared" si="131"/>
        <v>0.94117647058823539</v>
      </c>
      <c r="V506" s="4">
        <f t="shared" si="132"/>
        <v>5.1152522447381291E-2</v>
      </c>
      <c r="W506" s="4"/>
      <c r="X506" s="2" cm="1">
        <f t="array" ref="X506">SUM(_xlfn._xlws.FILTER($F$2:$F$2454,_xlfn.MAP($W$2:$W$2454,_xlfn.LAMBDA(_xlpm.x,_xlpm.x=$W506))))</f>
        <v>2988</v>
      </c>
      <c r="Y506" s="11">
        <f t="shared" si="133"/>
        <v>2.6773761713520749E-3</v>
      </c>
      <c r="Z506" s="4"/>
      <c r="AA506" s="2" cm="1">
        <f t="array" ref="AA506">SUM(_xlfn._xlws.FILTER($F$2:$F$2454,_xlfn.MAP($Z$2:$Z$2454,_xlfn.LAMBDA(_xlpm.x,_xlpm.x=$Z506))))</f>
        <v>3871</v>
      </c>
      <c r="AB506" s="11">
        <f t="shared" si="134"/>
        <v>2.0666494445879618E-3</v>
      </c>
      <c r="AC506" s="11">
        <f t="shared" si="135"/>
        <v>0.11244257817559389</v>
      </c>
      <c r="AG506" s="2"/>
      <c r="AL506" s="2"/>
      <c r="AM506" s="2"/>
    </row>
    <row r="507" spans="1:39">
      <c r="A507" s="1" t="str">
        <f t="shared" si="119"/>
        <v>~ny~ : [ni]</v>
      </c>
      <c r="B507" s="1">
        <f>_xlfn.LET(_xlpm.d,$G507,_xlpm.k,_xlfn.CONCAT(LEFT(TRIM(B$1),1),"*"),COUNTIF(_xlpm.d,_xlpm.k))</f>
        <v>0</v>
      </c>
      <c r="C507" s="1">
        <f>_xlfn.LET(_xlpm.d,$G507,_xlpm.k,_xlfn.CONCAT(LEFT(TRIM(C$1),1),"*"),COUNTIF(_xlpm.d,_xlpm.k))</f>
        <v>0</v>
      </c>
      <c r="D507" s="1">
        <f>_xlfn.LET(_xlpm.d,$G507,_xlpm.k,_xlfn.CONCAT(LEFT(TRIM(D$1),1),"*"),COUNTIF(_xlpm.d,_xlpm.k))</f>
        <v>1</v>
      </c>
      <c r="E507" s="1">
        <f t="shared" si="120"/>
        <v>0.30102999566398114</v>
      </c>
      <c r="F507" s="7">
        <v>1</v>
      </c>
      <c r="G507" s="9" t="s">
        <v>187</v>
      </c>
      <c r="H507" s="4" cm="1">
        <f t="array" ref="H507">F507/freq.sum.r6e</f>
        <v>7.9214195183776928E-5</v>
      </c>
      <c r="I507" s="4" t="str">
        <f t="shared" si="121"/>
        <v>ni</v>
      </c>
      <c r="J507" s="4" t="str">
        <f t="shared" si="122"/>
        <v>ny</v>
      </c>
      <c r="K507" s="10">
        <f t="shared" si="123"/>
        <v>2</v>
      </c>
      <c r="L507" s="1">
        <f t="shared" si="124"/>
        <v>2</v>
      </c>
      <c r="M507" s="10">
        <f t="shared" si="125"/>
        <v>2</v>
      </c>
      <c r="N507" s="1" t="str">
        <f t="shared" si="126"/>
        <v>~ny~</v>
      </c>
      <c r="O507" s="1" t="str">
        <f t="shared" si="127"/>
        <v>[ni]</v>
      </c>
      <c r="P507" s="3" cm="1">
        <f t="array" ref="P507">SUM(_xlfn._xlws.FILTER($H$2:$H$2454,_xlfn.MAP($N$2:$N$2454,_xlfn.LAMBDA(_xlpm.x,_xlpm.x=$N507))))</f>
        <v>1.2674271229404311E-3</v>
      </c>
      <c r="Q507" s="4">
        <f t="shared" si="128"/>
        <v>6.2499999999999986E-2</v>
      </c>
      <c r="R507" s="6" cm="1">
        <f t="array" ref="R507">SUM(_xlfn._xlws.FILTER($H$2:$H$2454,_xlfn.MAP($O$2:$O$2454,_xlfn.LAMBDA(_xlpm.x,_xlpm.x=$O507))))</f>
        <v>1.4258555133079846E-3</v>
      </c>
      <c r="S507" s="4">
        <f t="shared" si="129"/>
        <v>5.5555555555555559E-2</v>
      </c>
      <c r="T507" s="4">
        <f t="shared" si="130"/>
        <v>1.0661065681112534E-2</v>
      </c>
      <c r="U507" s="4">
        <f t="shared" si="131"/>
        <v>5.8823529411764698E-2</v>
      </c>
      <c r="V507" s="4">
        <f t="shared" si="132"/>
        <v>5.11525224473812E-2</v>
      </c>
      <c r="W507" s="4" t="s">
        <v>5123</v>
      </c>
      <c r="X507" s="2" cm="1">
        <f t="array" ref="X507">SUM(_xlfn._xlws.FILTER($F$2:$F$2454,_xlfn.MAP($W$2:$W$2454,_xlfn.LAMBDA(_xlpm.x,_xlpm.x=$W507))))</f>
        <v>340</v>
      </c>
      <c r="Y507" s="11">
        <f t="shared" si="133"/>
        <v>2.9411764705882353E-3</v>
      </c>
      <c r="Z507" s="4" t="s">
        <v>5110</v>
      </c>
      <c r="AA507" s="2" cm="1">
        <f t="array" ref="AA507">SUM(_xlfn._xlws.FILTER($F$2:$F$2454,_xlfn.MAP($Z$2:$Z$2454,_xlfn.LAMBDA(_xlpm.x,_xlpm.x=$Z507))))</f>
        <v>354</v>
      </c>
      <c r="AB507" s="11">
        <f t="shared" si="134"/>
        <v>2.8248587570621469E-3</v>
      </c>
      <c r="AC507" s="11">
        <f t="shared" si="135"/>
        <v>1.7524344983532732E-2</v>
      </c>
      <c r="AG507" s="2"/>
      <c r="AL507" s="2"/>
      <c r="AM507" s="2"/>
    </row>
    <row r="508" spans="1:39">
      <c r="A508" s="1" t="str">
        <f t="shared" si="119"/>
        <v>~lt~ : [lt]</v>
      </c>
      <c r="B508" s="1">
        <f>_xlfn.LET(_xlpm.d,$G508,_xlpm.k,_xlfn.CONCAT(LEFT(TRIM(B$1),1),"*"),COUNTIF(_xlpm.d,_xlpm.k))</f>
        <v>0</v>
      </c>
      <c r="C508" s="1">
        <f>_xlfn.LET(_xlpm.d,$G508,_xlpm.k,_xlfn.CONCAT(LEFT(TRIM(C$1),1),"*"),COUNTIF(_xlpm.d,_xlpm.k))</f>
        <v>0</v>
      </c>
      <c r="D508" s="1">
        <f>_xlfn.LET(_xlpm.d,$G508,_xlpm.k,_xlfn.CONCAT(LEFT(TRIM(D$1),1),"*"),COUNTIF(_xlpm.d,_xlpm.k))</f>
        <v>0</v>
      </c>
      <c r="E508" s="1">
        <f t="shared" si="120"/>
        <v>1.2041199826559246</v>
      </c>
      <c r="F508" s="7">
        <v>15</v>
      </c>
      <c r="G508" s="9" t="s">
        <v>127</v>
      </c>
      <c r="H508" s="4" cm="1">
        <f t="array" ref="H508">F508/freq.sum.r6e</f>
        <v>1.188212927756654E-3</v>
      </c>
      <c r="I508" s="4" t="str">
        <f t="shared" si="121"/>
        <v>lt</v>
      </c>
      <c r="J508" s="4" t="str">
        <f t="shared" si="122"/>
        <v>lt</v>
      </c>
      <c r="K508" s="10">
        <f t="shared" si="123"/>
        <v>2</v>
      </c>
      <c r="L508" s="1">
        <f t="shared" si="124"/>
        <v>2</v>
      </c>
      <c r="M508" s="10">
        <f t="shared" si="125"/>
        <v>2</v>
      </c>
      <c r="N508" s="1" t="str">
        <f t="shared" si="126"/>
        <v>~lt~</v>
      </c>
      <c r="O508" s="1" t="str">
        <f t="shared" si="127"/>
        <v>[lt]</v>
      </c>
      <c r="P508" s="3" cm="1">
        <f t="array" ref="P508">SUM(_xlfn._xlws.FILTER($H$2:$H$2454,_xlfn.MAP($N$2:$N$2454,_xlfn.LAMBDA(_xlpm.x,_xlpm.x=$N508))))</f>
        <v>1.188212927756654E-3</v>
      </c>
      <c r="Q508" s="4">
        <f t="shared" si="128"/>
        <v>1</v>
      </c>
      <c r="R508" s="6" cm="1">
        <f t="array" ref="R508">SUM(_xlfn._xlws.FILTER($H$2:$H$2454,_xlfn.MAP($O$2:$O$2454,_xlfn.LAMBDA(_xlpm.x,_xlpm.x=$O508))))</f>
        <v>1.3466413181242077E-3</v>
      </c>
      <c r="S508" s="4">
        <f t="shared" si="129"/>
        <v>0.88235294117647067</v>
      </c>
      <c r="T508" s="4">
        <f t="shared" si="130"/>
        <v>0.67964293717092417</v>
      </c>
      <c r="U508" s="4">
        <f t="shared" si="131"/>
        <v>0.93750000000000011</v>
      </c>
      <c r="V508" s="4">
        <f t="shared" si="132"/>
        <v>5.4357662322592676E-2</v>
      </c>
      <c r="W508" s="4"/>
      <c r="X508" s="2" cm="1">
        <f t="array" ref="X508">SUM(_xlfn._xlws.FILTER($F$2:$F$2454,_xlfn.MAP($W$2:$W$2454,_xlfn.LAMBDA(_xlpm.x,_xlpm.x=$W508))))</f>
        <v>2988</v>
      </c>
      <c r="Y508" s="11">
        <f t="shared" si="133"/>
        <v>5.0200803212851405E-3</v>
      </c>
      <c r="Z508" s="4"/>
      <c r="AA508" s="2" cm="1">
        <f t="array" ref="AA508">SUM(_xlfn._xlws.FILTER($F$2:$F$2454,_xlfn.MAP($Z$2:$Z$2454,_xlfn.LAMBDA(_xlpm.x,_xlpm.x=$Z508))))</f>
        <v>3871</v>
      </c>
      <c r="AB508" s="11">
        <f t="shared" si="134"/>
        <v>3.8749677086024285E-3</v>
      </c>
      <c r="AC508" s="11">
        <f t="shared" si="135"/>
        <v>0.11244257817559389</v>
      </c>
      <c r="AG508" s="2"/>
      <c r="AL508" s="2"/>
      <c r="AM508" s="2"/>
    </row>
    <row r="509" spans="1:39">
      <c r="A509" s="1" t="str">
        <f t="shared" si="119"/>
        <v>~xa~ : [ksə]</v>
      </c>
      <c r="B509" s="1">
        <f>_xlfn.LET(_xlpm.d,$G509,_xlpm.k,_xlfn.CONCAT(LEFT(TRIM(B$1),1),"*"),COUNTIF(_xlpm.d,_xlpm.k))</f>
        <v>0</v>
      </c>
      <c r="C509" s="1">
        <f>_xlfn.LET(_xlpm.d,$G509,_xlpm.k,_xlfn.CONCAT(LEFT(TRIM(C$1),1),"*"),COUNTIF(_xlpm.d,_xlpm.k))</f>
        <v>0</v>
      </c>
      <c r="D509" s="1">
        <f>_xlfn.LET(_xlpm.d,$G509,_xlpm.k,_xlfn.CONCAT(LEFT(TRIM(D$1),1),"*"),COUNTIF(_xlpm.d,_xlpm.k))</f>
        <v>0</v>
      </c>
      <c r="E509" s="1">
        <f t="shared" si="120"/>
        <v>0.30102999566398114</v>
      </c>
      <c r="F509" s="7">
        <v>1</v>
      </c>
      <c r="G509" s="9" t="s">
        <v>1649</v>
      </c>
      <c r="H509" s="4" cm="1">
        <f t="array" ref="H509">F509/freq.sum.r6e</f>
        <v>7.9214195183776928E-5</v>
      </c>
      <c r="I509" s="4" t="str">
        <f t="shared" si="121"/>
        <v>ksə</v>
      </c>
      <c r="J509" s="4" t="str">
        <f t="shared" si="122"/>
        <v>xa</v>
      </c>
      <c r="K509" s="10">
        <f t="shared" si="123"/>
        <v>3</v>
      </c>
      <c r="L509" s="1">
        <f t="shared" si="124"/>
        <v>2</v>
      </c>
      <c r="M509" s="10">
        <f t="shared" si="125"/>
        <v>3</v>
      </c>
      <c r="N509" s="1" t="str">
        <f t="shared" si="126"/>
        <v>~xa~</v>
      </c>
      <c r="O509" s="1" t="str">
        <f t="shared" si="127"/>
        <v>[ksə]</v>
      </c>
      <c r="P509" s="3" cm="1">
        <f t="array" ref="P509">SUM(_xlfn._xlws.FILTER($H$2:$H$2454,_xlfn.MAP($N$2:$N$2454,_xlfn.LAMBDA(_xlpm.x,_xlpm.x=$N509))))</f>
        <v>5.5449936628643854E-4</v>
      </c>
      <c r="Q509" s="4">
        <f t="shared" si="128"/>
        <v>0.14285714285714285</v>
      </c>
      <c r="R509" s="6" cm="1">
        <f t="array" ref="R509">SUM(_xlfn._xlws.FILTER($H$2:$H$2454,_xlfn.MAP($O$2:$O$2454,_xlfn.LAMBDA(_xlpm.x,_xlpm.x=$O509))))</f>
        <v>6.3371356147021542E-4</v>
      </c>
      <c r="S509" s="4">
        <f t="shared" si="129"/>
        <v>0.125</v>
      </c>
      <c r="T509" s="4">
        <f t="shared" si="130"/>
        <v>2.8054791649936624E-2</v>
      </c>
      <c r="U509" s="4">
        <f t="shared" si="131"/>
        <v>0.13333333333333333</v>
      </c>
      <c r="V509" s="4">
        <f t="shared" si="132"/>
        <v>5.7991946977686733E-2</v>
      </c>
      <c r="W509" s="4" t="s">
        <v>5120</v>
      </c>
      <c r="X509" s="2" cm="1">
        <f t="array" ref="X509">SUM(_xlfn._xlws.FILTER($F$2:$F$2454,_xlfn.MAP($W$2:$W$2454,_xlfn.LAMBDA(_xlpm.x,_xlpm.x=$W509))))</f>
        <v>1666</v>
      </c>
      <c r="Y509" s="11">
        <f t="shared" si="133"/>
        <v>6.0024009603841532E-4</v>
      </c>
      <c r="Z509" s="4" t="s">
        <v>5101</v>
      </c>
      <c r="AA509" s="2" cm="1">
        <f t="array" ref="AA509">SUM(_xlfn._xlws.FILTER($F$2:$F$2454,_xlfn.MAP($Z$2:$Z$2454,_xlfn.LAMBDA(_xlpm.x,_xlpm.x=$Z509))))</f>
        <v>2255</v>
      </c>
      <c r="AB509" s="11">
        <f t="shared" si="134"/>
        <v>4.434589800443459E-4</v>
      </c>
      <c r="AC509" s="11">
        <f t="shared" si="135"/>
        <v>0.13147154914321055</v>
      </c>
      <c r="AG509" s="2"/>
      <c r="AL509" s="2"/>
      <c r="AM509" s="2"/>
    </row>
    <row r="510" spans="1:39">
      <c r="A510" s="1" t="str">
        <f t="shared" si="119"/>
        <v>~ft~ : [ft]</v>
      </c>
      <c r="B510" s="1">
        <f>_xlfn.LET(_xlpm.d,$G510,_xlpm.k,_xlfn.CONCAT(LEFT(TRIM(B$1),1),"*"),COUNTIF(_xlpm.d,_xlpm.k))</f>
        <v>0</v>
      </c>
      <c r="C510" s="1">
        <f>_xlfn.LET(_xlpm.d,$G510,_xlpm.k,_xlfn.CONCAT(LEFT(TRIM(C$1),1),"*"),COUNTIF(_xlpm.d,_xlpm.k))</f>
        <v>0</v>
      </c>
      <c r="D510" s="1">
        <f>_xlfn.LET(_xlpm.d,$G510,_xlpm.k,_xlfn.CONCAT(LEFT(TRIM(D$1),1),"*"),COUNTIF(_xlpm.d,_xlpm.k))</f>
        <v>0</v>
      </c>
      <c r="E510" s="1">
        <f t="shared" si="120"/>
        <v>0.90308998699194343</v>
      </c>
      <c r="F510" s="7">
        <v>7</v>
      </c>
      <c r="G510" s="9" t="s">
        <v>56</v>
      </c>
      <c r="H510" s="4" cm="1">
        <f t="array" ref="H510">F510/freq.sum.r6e</f>
        <v>5.5449936628643854E-4</v>
      </c>
      <c r="I510" s="4" t="str">
        <f t="shared" si="121"/>
        <v>ft</v>
      </c>
      <c r="J510" s="4" t="str">
        <f t="shared" si="122"/>
        <v>ft</v>
      </c>
      <c r="K510" s="10">
        <f t="shared" si="123"/>
        <v>2</v>
      </c>
      <c r="L510" s="1">
        <f t="shared" si="124"/>
        <v>2</v>
      </c>
      <c r="M510" s="10">
        <f t="shared" si="125"/>
        <v>2</v>
      </c>
      <c r="N510" s="1" t="str">
        <f t="shared" si="126"/>
        <v>~ft~</v>
      </c>
      <c r="O510" s="1" t="str">
        <f t="shared" si="127"/>
        <v>[ft]</v>
      </c>
      <c r="P510" s="3" cm="1">
        <f t="array" ref="P510">SUM(_xlfn._xlws.FILTER($H$2:$H$2454,_xlfn.MAP($N$2:$N$2454,_xlfn.LAMBDA(_xlpm.x,_xlpm.x=$N510))))</f>
        <v>5.5449936628643854E-4</v>
      </c>
      <c r="Q510" s="4">
        <f t="shared" si="128"/>
        <v>1</v>
      </c>
      <c r="R510" s="6" cm="1">
        <f t="array" ref="R510">SUM(_xlfn._xlws.FILTER($H$2:$H$2454,_xlfn.MAP($O$2:$O$2454,_xlfn.LAMBDA(_xlpm.x,_xlpm.x=$O510))))</f>
        <v>6.3371356147021542E-4</v>
      </c>
      <c r="S510" s="4">
        <f t="shared" si="129"/>
        <v>0.87500000000000011</v>
      </c>
      <c r="T510" s="4">
        <f t="shared" si="130"/>
        <v>0.50746672642095658</v>
      </c>
      <c r="U510" s="4">
        <f t="shared" si="131"/>
        <v>0.93333333333333346</v>
      </c>
      <c r="V510" s="4">
        <f t="shared" si="132"/>
        <v>5.7991946977686733E-2</v>
      </c>
      <c r="W510" s="4"/>
      <c r="X510" s="2" cm="1">
        <f t="array" ref="X510">SUM(_xlfn._xlws.FILTER($F$2:$F$2454,_xlfn.MAP($W$2:$W$2454,_xlfn.LAMBDA(_xlpm.x,_xlpm.x=$W510))))</f>
        <v>2988</v>
      </c>
      <c r="Y510" s="11">
        <f t="shared" si="133"/>
        <v>2.3427041499330657E-3</v>
      </c>
      <c r="Z510" s="4"/>
      <c r="AA510" s="2" cm="1">
        <f t="array" ref="AA510">SUM(_xlfn._xlws.FILTER($F$2:$F$2454,_xlfn.MAP($Z$2:$Z$2454,_xlfn.LAMBDA(_xlpm.x,_xlpm.x=$Z510))))</f>
        <v>3871</v>
      </c>
      <c r="AB510" s="11">
        <f t="shared" si="134"/>
        <v>1.8083182640144665E-3</v>
      </c>
      <c r="AC510" s="11">
        <f t="shared" si="135"/>
        <v>0.11244257817559396</v>
      </c>
      <c r="AG510" s="2"/>
      <c r="AL510" s="2"/>
      <c r="AM510" s="2"/>
    </row>
    <row r="511" spans="1:39">
      <c r="A511" s="1" t="str">
        <f t="shared" si="119"/>
        <v>~de~ : [d]</v>
      </c>
      <c r="B511" s="1">
        <f>_xlfn.LET(_xlpm.d,$G511,_xlpm.k,_xlfn.CONCAT(LEFT(TRIM(B$1),1),"*"),COUNTIF(_xlpm.d,_xlpm.k))</f>
        <v>0</v>
      </c>
      <c r="C511" s="1">
        <f>_xlfn.LET(_xlpm.d,$G511,_xlpm.k,_xlfn.CONCAT(LEFT(TRIM(C$1),1),"*"),COUNTIF(_xlpm.d,_xlpm.k))</f>
        <v>0</v>
      </c>
      <c r="D511" s="1">
        <f>_xlfn.LET(_xlpm.d,$G511,_xlpm.k,_xlfn.CONCAT(LEFT(TRIM(D$1),1),"*"),COUNTIF(_xlpm.d,_xlpm.k))</f>
        <v>0</v>
      </c>
      <c r="E511" s="1">
        <f t="shared" si="120"/>
        <v>1.5682017240669948</v>
      </c>
      <c r="F511" s="7">
        <v>36</v>
      </c>
      <c r="G511" s="9" t="s">
        <v>23</v>
      </c>
      <c r="H511" s="4" cm="1">
        <f t="array" ref="H511">F511/freq.sum.r6e</f>
        <v>2.8517110266159697E-3</v>
      </c>
      <c r="I511" s="4" t="str">
        <f t="shared" si="121"/>
        <v>d</v>
      </c>
      <c r="J511" s="4" t="str">
        <f t="shared" si="122"/>
        <v>de</v>
      </c>
      <c r="K511" s="10">
        <f t="shared" si="123"/>
        <v>1</v>
      </c>
      <c r="L511" s="1">
        <f t="shared" si="124"/>
        <v>2</v>
      </c>
      <c r="M511" s="10">
        <f t="shared" si="125"/>
        <v>2</v>
      </c>
      <c r="N511" s="1" t="str">
        <f t="shared" si="126"/>
        <v>~de~</v>
      </c>
      <c r="O511" s="1" t="str">
        <f t="shared" si="127"/>
        <v>[d]</v>
      </c>
      <c r="P511" s="3" cm="1">
        <f t="array" ref="P511">SUM(_xlfn._xlws.FILTER($H$2:$H$2454,_xlfn.MAP($N$2:$N$2454,_xlfn.LAMBDA(_xlpm.x,_xlpm.x=$N511))))</f>
        <v>1.2674271229404309E-2</v>
      </c>
      <c r="Q511" s="4">
        <f t="shared" si="128"/>
        <v>0.22500000000000001</v>
      </c>
      <c r="R511" s="6" cm="1">
        <f t="array" ref="R511">SUM(_xlfn._xlws.FILTER($H$2:$H$2454,_xlfn.MAP($O$2:$O$2454,_xlfn.LAMBDA(_xlpm.x,_xlpm.x=$O511))))</f>
        <v>1.4654626108998734E-2</v>
      </c>
      <c r="S511" s="4">
        <f t="shared" si="129"/>
        <v>0.19459459459459458</v>
      </c>
      <c r="T511" s="4">
        <f t="shared" si="130"/>
        <v>0.19704031646447387</v>
      </c>
      <c r="U511" s="4">
        <f t="shared" si="131"/>
        <v>0.20869565217391303</v>
      </c>
      <c r="V511" s="4">
        <f t="shared" si="132"/>
        <v>6.3051745747089105E-2</v>
      </c>
      <c r="W511" s="4" t="s">
        <v>5121</v>
      </c>
      <c r="X511" s="2" cm="1">
        <f t="array" ref="X511">SUM(_xlfn._xlws.FILTER($F$2:$F$2454,_xlfn.MAP($W$2:$W$2454,_xlfn.LAMBDA(_xlpm.x,_xlpm.x=$W511))))</f>
        <v>2896</v>
      </c>
      <c r="Y511" s="11">
        <f t="shared" si="133"/>
        <v>1.2430939226519336E-2</v>
      </c>
      <c r="Z511" s="4"/>
      <c r="AA511" s="2" cm="1">
        <f t="array" ref="AA511">SUM(_xlfn._xlws.FILTER($F$2:$F$2454,_xlfn.MAP($Z$2:$Z$2454,_xlfn.LAMBDA(_xlpm.x,_xlpm.x=$Z511))))</f>
        <v>3871</v>
      </c>
      <c r="AB511" s="11">
        <f t="shared" si="134"/>
        <v>9.2999225006458273E-3</v>
      </c>
      <c r="AC511" s="11">
        <f t="shared" si="135"/>
        <v>0.12602461379384577</v>
      </c>
      <c r="AG511" s="2"/>
      <c r="AL511" s="2"/>
      <c r="AM511" s="2"/>
    </row>
    <row r="512" spans="1:39">
      <c r="A512" s="1" t="str">
        <f t="shared" si="119"/>
        <v>~nd~ : [nd]</v>
      </c>
      <c r="B512" s="1">
        <f>_xlfn.LET(_xlpm.d,$G512,_xlpm.k,_xlfn.CONCAT(LEFT(TRIM(B$1),1),"*"),COUNTIF(_xlpm.d,_xlpm.k))</f>
        <v>0</v>
      </c>
      <c r="C512" s="1">
        <f>_xlfn.LET(_xlpm.d,$G512,_xlpm.k,_xlfn.CONCAT(LEFT(TRIM(C$1),1),"*"),COUNTIF(_xlpm.d,_xlpm.k))</f>
        <v>0</v>
      </c>
      <c r="D512" s="1">
        <f>_xlfn.LET(_xlpm.d,$G512,_xlpm.k,_xlfn.CONCAT(LEFT(TRIM(D$1),1),"*"),COUNTIF(_xlpm.d,_xlpm.k))</f>
        <v>1</v>
      </c>
      <c r="E512" s="1">
        <f t="shared" si="120"/>
        <v>1.8750612633916997</v>
      </c>
      <c r="F512" s="7">
        <v>74</v>
      </c>
      <c r="G512" s="9" t="s">
        <v>173</v>
      </c>
      <c r="H512" s="4" cm="1">
        <f t="array" ref="H512">F512/freq.sum.r6e</f>
        <v>5.8618504435994931E-3</v>
      </c>
      <c r="I512" s="1" t="str">
        <f t="shared" si="121"/>
        <v>nd</v>
      </c>
      <c r="J512" s="1" t="str">
        <f t="shared" si="122"/>
        <v>nd</v>
      </c>
      <c r="K512" s="10">
        <f t="shared" si="123"/>
        <v>2</v>
      </c>
      <c r="L512" s="1">
        <f t="shared" si="124"/>
        <v>2</v>
      </c>
      <c r="M512" s="10">
        <f t="shared" si="125"/>
        <v>2</v>
      </c>
      <c r="N512" s="1" t="str">
        <f t="shared" si="126"/>
        <v>~nd~</v>
      </c>
      <c r="O512" s="1" t="str">
        <f t="shared" si="127"/>
        <v>[nd]</v>
      </c>
      <c r="P512" s="3" cm="1">
        <f t="array" ref="P512">SUM(_xlfn._xlws.FILTER($H$2:$H$2454,_xlfn.MAP($N$2:$N$2454,_xlfn.LAMBDA(_xlpm.x,_xlpm.x=$N512))))</f>
        <v>5.8618504435994931E-3</v>
      </c>
      <c r="Q512" s="4">
        <f t="shared" si="128"/>
        <v>1</v>
      </c>
      <c r="R512" s="6" cm="1">
        <f t="array" ref="R512">SUM(_xlfn._xlws.FILTER($H$2:$H$2454,_xlfn.MAP($O$2:$O$2454,_xlfn.LAMBDA(_xlpm.x,_xlpm.x=$O512))))</f>
        <v>6.8124207858048166E-3</v>
      </c>
      <c r="S512" s="4">
        <f t="shared" si="129"/>
        <v>0.86046511627906974</v>
      </c>
      <c r="T512" s="4">
        <f t="shared" si="130"/>
        <v>1.0442319153787296</v>
      </c>
      <c r="U512" s="4">
        <f t="shared" si="131"/>
        <v>0.92499999999999993</v>
      </c>
      <c r="V512" s="4">
        <f t="shared" si="132"/>
        <v>6.5266731512591575E-2</v>
      </c>
      <c r="W512" s="4"/>
      <c r="X512" s="2" cm="1">
        <f t="array" ref="X512">SUM(_xlfn._xlws.FILTER($F$2:$F$2454,_xlfn.MAP($W$2:$W$2454,_xlfn.LAMBDA(_xlpm.x,_xlpm.x=$W512))))</f>
        <v>2988</v>
      </c>
      <c r="Y512" s="11">
        <f t="shared" si="133"/>
        <v>2.4765729585006693E-2</v>
      </c>
      <c r="Z512" s="4"/>
      <c r="AA512" s="2" cm="1">
        <f t="array" ref="AA512">SUM(_xlfn._xlws.FILTER($F$2:$F$2454,_xlfn.MAP($Z$2:$Z$2454,_xlfn.LAMBDA(_xlpm.x,_xlpm.x=$Z512))))</f>
        <v>3871</v>
      </c>
      <c r="AB512" s="11">
        <f t="shared" si="134"/>
        <v>1.9116507362438646E-2</v>
      </c>
      <c r="AC512" s="11">
        <f t="shared" si="135"/>
        <v>0.11244257817559389</v>
      </c>
      <c r="AG512" s="2"/>
      <c r="AL512" s="2"/>
      <c r="AM512" s="2"/>
    </row>
    <row r="513" spans="1:39">
      <c r="A513" s="1" t="str">
        <f t="shared" si="119"/>
        <v>~le~ : [lə]</v>
      </c>
      <c r="B513" s="1">
        <f>_xlfn.LET(_xlpm.d,$G513,_xlpm.k,_xlfn.CONCAT(LEFT(TRIM(B$1),1),"*"),COUNTIF(_xlpm.d,_xlpm.k))</f>
        <v>0</v>
      </c>
      <c r="C513" s="1">
        <f>_xlfn.LET(_xlpm.d,$G513,_xlpm.k,_xlfn.CONCAT(LEFT(TRIM(C$1),1),"*"),COUNTIF(_xlpm.d,_xlpm.k))</f>
        <v>0</v>
      </c>
      <c r="D513" s="1">
        <f>_xlfn.LET(_xlpm.d,$G513,_xlpm.k,_xlfn.CONCAT(LEFT(TRIM(D$1),1),"*"),COUNTIF(_xlpm.d,_xlpm.k))</f>
        <v>0</v>
      </c>
      <c r="E513" s="1">
        <f t="shared" si="120"/>
        <v>1.1760912590556811</v>
      </c>
      <c r="F513" s="7">
        <v>14</v>
      </c>
      <c r="G513" s="9" t="s">
        <v>1173</v>
      </c>
      <c r="H513" s="4" cm="1">
        <f t="array" ref="H513">F513/freq.sum.r6e</f>
        <v>1.1089987325728771E-3</v>
      </c>
      <c r="I513" s="4" t="str">
        <f t="shared" si="121"/>
        <v>lə</v>
      </c>
      <c r="J513" s="4" t="str">
        <f t="shared" si="122"/>
        <v>le</v>
      </c>
      <c r="K513" s="10">
        <f t="shared" si="123"/>
        <v>2</v>
      </c>
      <c r="L513" s="1">
        <f t="shared" si="124"/>
        <v>2</v>
      </c>
      <c r="M513" s="10">
        <f t="shared" si="125"/>
        <v>2</v>
      </c>
      <c r="N513" s="1" t="str">
        <f t="shared" si="126"/>
        <v>~le~</v>
      </c>
      <c r="O513" s="1" t="str">
        <f t="shared" si="127"/>
        <v>[lə]</v>
      </c>
      <c r="P513" s="3" cm="1">
        <f t="array" ref="P513">SUM(_xlfn._xlws.FILTER($H$2:$H$2454,_xlfn.MAP($N$2:$N$2454,_xlfn.LAMBDA(_xlpm.x,_xlpm.x=$N513))))</f>
        <v>6.8124207858048166E-3</v>
      </c>
      <c r="Q513" s="4">
        <f t="shared" si="128"/>
        <v>0.16279069767441859</v>
      </c>
      <c r="R513" s="6" cm="1">
        <f t="array" ref="R513">SUM(_xlfn._xlws.FILTER($H$2:$H$2454,_xlfn.MAP($O$2:$O$2454,_xlfn.LAMBDA(_xlpm.x,_xlpm.x=$O513))))</f>
        <v>7.9214195183776939E-3</v>
      </c>
      <c r="S513" s="4">
        <f t="shared" si="129"/>
        <v>0.13999999999999999</v>
      </c>
      <c r="T513" s="4">
        <f t="shared" si="130"/>
        <v>0.10659231080850948</v>
      </c>
      <c r="U513" s="4">
        <f t="shared" si="131"/>
        <v>0.15053763440860213</v>
      </c>
      <c r="V513" s="4">
        <f t="shared" si="132"/>
        <v>6.5501548756432298E-2</v>
      </c>
      <c r="W513" s="4" t="s">
        <v>5121</v>
      </c>
      <c r="X513" s="2" cm="1">
        <f t="array" ref="X513">SUM(_xlfn._xlws.FILTER($F$2:$F$2454,_xlfn.MAP($W$2:$W$2454,_xlfn.LAMBDA(_xlpm.x,_xlpm.x=$W513))))</f>
        <v>2896</v>
      </c>
      <c r="Y513" s="11">
        <f t="shared" si="133"/>
        <v>4.8342541436464086E-3</v>
      </c>
      <c r="Z513" s="4" t="s">
        <v>5101</v>
      </c>
      <c r="AA513" s="2" cm="1">
        <f t="array" ref="AA513">SUM(_xlfn._xlws.FILTER($F$2:$F$2454,_xlfn.MAP($Z$2:$Z$2454,_xlfn.LAMBDA(_xlpm.x,_xlpm.x=$Z513))))</f>
        <v>2255</v>
      </c>
      <c r="AB513" s="11">
        <f t="shared" si="134"/>
        <v>6.2084257206208426E-3</v>
      </c>
      <c r="AC513" s="11">
        <f t="shared" si="135"/>
        <v>-0.10865201131112999</v>
      </c>
      <c r="AG513" s="2"/>
      <c r="AL513" s="2"/>
      <c r="AM513" s="2"/>
    </row>
    <row r="514" spans="1:39">
      <c r="A514" s="1" t="str">
        <f t="shared" ref="A514:A577" si="136">_xlfn.LET(_xlpm.sep," : ",CONCATENATE(N514,_xlpm.sep,O514))</f>
        <v>~pe~ : [p]</v>
      </c>
      <c r="B514" s="1">
        <f>_xlfn.LET(_xlpm.d,$G514,_xlpm.k,_xlfn.CONCAT(LEFT(TRIM(B$1),1),"*"),COUNTIF(_xlpm.d,_xlpm.k))</f>
        <v>0</v>
      </c>
      <c r="C514" s="1">
        <f>_xlfn.LET(_xlpm.d,$G514,_xlpm.k,_xlfn.CONCAT(LEFT(TRIM(C$1),1),"*"),COUNTIF(_xlpm.d,_xlpm.k))</f>
        <v>0</v>
      </c>
      <c r="D514" s="1">
        <f>_xlfn.LET(_xlpm.d,$G514,_xlpm.k,_xlfn.CONCAT(LEFT(TRIM(D$1),1),"*"),COUNTIF(_xlpm.d,_xlpm.k))</f>
        <v>0</v>
      </c>
      <c r="E514" s="1">
        <f t="shared" ref="E514:E577" si="137">LOG(F514+1,10)</f>
        <v>1.2041199826559246</v>
      </c>
      <c r="F514" s="7">
        <v>15</v>
      </c>
      <c r="G514" s="9" t="s">
        <v>219</v>
      </c>
      <c r="H514" s="4" cm="1">
        <f t="array" ref="H514">F514/freq.sum.r6e</f>
        <v>1.188212927756654E-3</v>
      </c>
      <c r="I514" s="4" t="str">
        <f t="shared" ref="I514:I577" si="138">_xlfn.LET(_xlpm.sep,":",_xlpm.w,$G514,LEFT(_xlpm.w,FIND(_xlpm.sep,_xlpm.w)-1))</f>
        <v>p</v>
      </c>
      <c r="J514" s="4" t="str">
        <f t="shared" ref="J514:J577" si="139">_xlfn.LET(_xlpm.sep,":",_xlpm.w,$G514,RIGHT(_xlpm.w,LEN(_xlpm.w)-FIND(_xlpm.sep,_xlpm.w)))</f>
        <v>pe</v>
      </c>
      <c r="K514" s="10">
        <f t="shared" ref="K514:K577" si="140">_xlfn.LET(_xlpm.w,I514,LEN(_xlpm.w))</f>
        <v>1</v>
      </c>
      <c r="L514" s="1">
        <f t="shared" ref="L514:L577" si="141">_xlfn.LET(_xlpm.w,J514,LEN(_xlpm.w))</f>
        <v>2</v>
      </c>
      <c r="M514" s="10">
        <f t="shared" ref="M514:M577" si="142">_xlfn.LET(_xlpm.a,K514,_xlpm.b,L514,MAX(_xlpm.a,_xlpm.b))</f>
        <v>2</v>
      </c>
      <c r="N514" s="1" t="str">
        <f t="shared" ref="N514:N577" si="143">_xlfn.LET(_xlpm.sep,":",_xlpm.w,$G514,_xlfn.CONCAT("~",RIGHT(_xlpm.w,LEN(_xlpm.w)-FIND(_xlpm.sep,_xlpm.w)),"~"))</f>
        <v>~pe~</v>
      </c>
      <c r="O514" s="1" t="str">
        <f t="shared" ref="O514:O577" si="144">_xlfn.LET(_xlpm.sep,":",_xlpm.w,$G514,_xlfn.CONCAT("[",LEFT(_xlpm.w,FIND(_xlpm.sep,_xlpm.w)-1),"]"))</f>
        <v>[p]</v>
      </c>
      <c r="P514" s="3" cm="1">
        <f t="array" ref="P514">SUM(_xlfn._xlws.FILTER($H$2:$H$2454,_xlfn.MAP($N$2:$N$2454,_xlfn.LAMBDA(_xlpm.x,_xlpm.x=$N514))))</f>
        <v>5.1489226869455007E-3</v>
      </c>
      <c r="Q514" s="4">
        <f t="shared" ref="Q514:Q577" si="145">$H514/P514</f>
        <v>0.23076923076923075</v>
      </c>
      <c r="R514" s="6" cm="1">
        <f t="array" ref="R514">SUM(_xlfn._xlws.FILTER($H$2:$H$2454,_xlfn.MAP($O$2:$O$2454,_xlfn.LAMBDA(_xlpm.x,_xlpm.x=$O514))))</f>
        <v>6.0202788339670469E-3</v>
      </c>
      <c r="S514" s="4">
        <f t="shared" ref="S514:S577" si="146">$H514/R514</f>
        <v>0.19736842105263158</v>
      </c>
      <c r="T514" s="4">
        <f t="shared" ref="T514:T577" si="147">_xlfn.LET(_xlpm.freq,F514,_xlpm.size,M514+1,_xlpm.F,U514,LOG(1+_xlpm.freq)*LOG(1+_xlpm.size)*_xlpm.F)</f>
        <v>0.15424520559907498</v>
      </c>
      <c r="U514" s="4">
        <f t="shared" ref="U514:U577" si="148">_xlfn.LET(_xlpm.a,S514,_xlpm.b,Q514,2*_xlpm.a*_xlpm.b/(_xlpm.a+_xlpm.b))</f>
        <v>0.21276595744680851</v>
      </c>
      <c r="V514" s="4">
        <f t="shared" ref="V514:V577" si="149">_xlfn.LET(_xlpm.p,Q514,_xlpm.q,S514,LOG(_xlpm.p/_xlpm.q))</f>
        <v>6.7900235637935721E-2</v>
      </c>
      <c r="W514" s="4" t="s">
        <v>5121</v>
      </c>
      <c r="X514" s="2" cm="1">
        <f t="array" ref="X514">SUM(_xlfn._xlws.FILTER($F$2:$F$2454,_xlfn.MAP($W$2:$W$2454,_xlfn.LAMBDA(_xlpm.x,_xlpm.x=$W514))))</f>
        <v>2896</v>
      </c>
      <c r="Y514" s="11">
        <f t="shared" ref="Y514:Y577" si="150">$F514/X514</f>
        <v>5.1795580110497235E-3</v>
      </c>
      <c r="Z514" s="4"/>
      <c r="AA514" s="2" cm="1">
        <f t="array" ref="AA514">SUM(_xlfn._xlws.FILTER($F$2:$F$2454,_xlfn.MAP($Z$2:$Z$2454,_xlfn.LAMBDA(_xlpm.x,_xlpm.x=$Z514))))</f>
        <v>3871</v>
      </c>
      <c r="AB514" s="11">
        <f t="shared" ref="AB514:AB577" si="151">$F514/AA514</f>
        <v>3.8749677086024285E-3</v>
      </c>
      <c r="AC514" s="11">
        <f t="shared" ref="AC514:AC577" si="152">_xlfn.LET(_xlpm.a,Y514,_xlpm.b,AB514,LOG(_xlpm.a/_xlpm.b))</f>
        <v>0.12602461379384577</v>
      </c>
      <c r="AG514" s="2"/>
      <c r="AL514" s="2"/>
      <c r="AM514" s="2"/>
    </row>
    <row r="515" spans="1:39">
      <c r="A515" s="1" t="str">
        <f t="shared" si="136"/>
        <v>~ca~ : [kə]</v>
      </c>
      <c r="B515" s="1">
        <f>_xlfn.LET(_xlpm.d,$G515,_xlpm.k,_xlfn.CONCAT(LEFT(TRIM(B$1),1),"*"),COUNTIF(_xlpm.d,_xlpm.k))</f>
        <v>0</v>
      </c>
      <c r="C515" s="1">
        <f>_xlfn.LET(_xlpm.d,$G515,_xlpm.k,_xlfn.CONCAT(LEFT(TRIM(C$1),1),"*"),COUNTIF(_xlpm.d,_xlpm.k))</f>
        <v>0</v>
      </c>
      <c r="D515" s="1">
        <f>_xlfn.LET(_xlpm.d,$G515,_xlpm.k,_xlfn.CONCAT(LEFT(TRIM(D$1),1),"*"),COUNTIF(_xlpm.d,_xlpm.k))</f>
        <v>0</v>
      </c>
      <c r="E515" s="1">
        <f t="shared" si="137"/>
        <v>1.447158031342219</v>
      </c>
      <c r="F515" s="7">
        <v>27</v>
      </c>
      <c r="G515" s="9" t="s">
        <v>827</v>
      </c>
      <c r="H515" s="4" cm="1">
        <f t="array" ref="H515">F515/freq.sum.r6e</f>
        <v>2.1387832699619773E-3</v>
      </c>
      <c r="I515" s="4" t="str">
        <f t="shared" si="138"/>
        <v>kə</v>
      </c>
      <c r="J515" s="4" t="str">
        <f t="shared" si="139"/>
        <v>ca</v>
      </c>
      <c r="K515" s="10">
        <f t="shared" si="140"/>
        <v>2</v>
      </c>
      <c r="L515" s="1">
        <f t="shared" si="141"/>
        <v>2</v>
      </c>
      <c r="M515" s="10">
        <f t="shared" si="142"/>
        <v>2</v>
      </c>
      <c r="N515" s="1" t="str">
        <f t="shared" si="143"/>
        <v>~ca~</v>
      </c>
      <c r="O515" s="1" t="str">
        <f t="shared" si="144"/>
        <v>[kə]</v>
      </c>
      <c r="P515" s="3" cm="1">
        <f t="array" ref="P515">SUM(_xlfn._xlws.FILTER($H$2:$H$2454,_xlfn.MAP($N$2:$N$2454,_xlfn.LAMBDA(_xlpm.x,_xlpm.x=$N515))))</f>
        <v>8.2382762991127997E-3</v>
      </c>
      <c r="Q515" s="4">
        <f t="shared" si="145"/>
        <v>0.25961538461538464</v>
      </c>
      <c r="R515" s="6" cm="1">
        <f t="array" ref="R515">SUM(_xlfn._xlws.FILTER($H$2:$H$2454,_xlfn.MAP($O$2:$O$2454,_xlfn.LAMBDA(_xlpm.x,_xlpm.x=$O515))))</f>
        <v>9.7433460076045645E-3</v>
      </c>
      <c r="S515" s="4">
        <f t="shared" si="146"/>
        <v>0.21951219512195119</v>
      </c>
      <c r="T515" s="4">
        <f t="shared" si="147"/>
        <v>0.20726388280706931</v>
      </c>
      <c r="U515" s="4">
        <f t="shared" si="148"/>
        <v>0.23788546255506607</v>
      </c>
      <c r="V515" s="4">
        <f t="shared" si="149"/>
        <v>7.2871772140617672E-2</v>
      </c>
      <c r="W515" s="4" t="s">
        <v>5120</v>
      </c>
      <c r="X515" s="2" cm="1">
        <f t="array" ref="X515">SUM(_xlfn._xlws.FILTER($F$2:$F$2454,_xlfn.MAP($W$2:$W$2454,_xlfn.LAMBDA(_xlpm.x,_xlpm.x=$W515))))</f>
        <v>1666</v>
      </c>
      <c r="Y515" s="11">
        <f t="shared" si="150"/>
        <v>1.6206482593037214E-2</v>
      </c>
      <c r="Z515" s="4" t="s">
        <v>5101</v>
      </c>
      <c r="AA515" s="2" cm="1">
        <f t="array" ref="AA515">SUM(_xlfn._xlws.FILTER($F$2:$F$2454,_xlfn.MAP($Z$2:$Z$2454,_xlfn.LAMBDA(_xlpm.x,_xlpm.x=$Z515))))</f>
        <v>2255</v>
      </c>
      <c r="AB515" s="11">
        <f t="shared" si="151"/>
        <v>1.197339246119734E-2</v>
      </c>
      <c r="AC515" s="11">
        <f t="shared" si="152"/>
        <v>0.13147154914321046</v>
      </c>
      <c r="AG515" s="2"/>
      <c r="AL515" s="2"/>
      <c r="AM515" s="2"/>
    </row>
    <row r="516" spans="1:39">
      <c r="A516" s="1" t="str">
        <f t="shared" si="136"/>
        <v>~st~ : [st]</v>
      </c>
      <c r="B516" s="1">
        <f>_xlfn.LET(_xlpm.d,$G516,_xlpm.k,_xlfn.CONCAT(LEFT(TRIM(B$1),1),"*"),COUNTIF(_xlpm.d,_xlpm.k))</f>
        <v>0</v>
      </c>
      <c r="C516" s="1">
        <f>_xlfn.LET(_xlpm.d,$G516,_xlpm.k,_xlfn.CONCAT(LEFT(TRIM(C$1),1),"*"),COUNTIF(_xlpm.d,_xlpm.k))</f>
        <v>0</v>
      </c>
      <c r="D516" s="1">
        <f>_xlfn.LET(_xlpm.d,$G516,_xlpm.k,_xlfn.CONCAT(LEFT(TRIM(D$1),1),"*"),COUNTIF(_xlpm.d,_xlpm.k))</f>
        <v>0</v>
      </c>
      <c r="E516" s="1">
        <f t="shared" si="137"/>
        <v>1.8864907251724818</v>
      </c>
      <c r="F516" s="7">
        <v>76</v>
      </c>
      <c r="G516" s="9" t="s">
        <v>269</v>
      </c>
      <c r="H516" s="4" cm="1">
        <f t="array" ref="H516">F516/freq.sum.r6e</f>
        <v>6.0202788339670469E-3</v>
      </c>
      <c r="I516" s="1" t="str">
        <f t="shared" si="138"/>
        <v>st</v>
      </c>
      <c r="J516" s="1" t="str">
        <f t="shared" si="139"/>
        <v>st</v>
      </c>
      <c r="K516" s="10">
        <f t="shared" si="140"/>
        <v>2</v>
      </c>
      <c r="L516" s="1">
        <f t="shared" si="141"/>
        <v>2</v>
      </c>
      <c r="M516" s="10">
        <f t="shared" si="142"/>
        <v>2</v>
      </c>
      <c r="N516" s="1" t="str">
        <f t="shared" si="143"/>
        <v>~st~</v>
      </c>
      <c r="O516" s="1" t="str">
        <f t="shared" si="144"/>
        <v>[st]</v>
      </c>
      <c r="P516" s="3" cm="1">
        <f t="array" ref="P516">SUM(_xlfn._xlws.FILTER($H$2:$H$2454,_xlfn.MAP($N$2:$N$2454,_xlfn.LAMBDA(_xlpm.x,_xlpm.x=$N516))))</f>
        <v>6.0202788339670469E-3</v>
      </c>
      <c r="Q516" s="4">
        <f t="shared" si="145"/>
        <v>1</v>
      </c>
      <c r="R516" s="6" cm="1">
        <f t="array" ref="R516">SUM(_xlfn._xlws.FILTER($H$2:$H$2454,_xlfn.MAP($O$2:$O$2454,_xlfn.LAMBDA(_xlpm.x,_xlpm.x=$O516))))</f>
        <v>7.1292775665399251E-3</v>
      </c>
      <c r="S516" s="4">
        <f t="shared" si="146"/>
        <v>0.84444444444444433</v>
      </c>
      <c r="T516" s="4">
        <f t="shared" si="147"/>
        <v>1.0399918652103561</v>
      </c>
      <c r="U516" s="4">
        <f t="shared" si="148"/>
        <v>0.91566265060240959</v>
      </c>
      <c r="V516" s="4">
        <f t="shared" si="149"/>
        <v>7.3428917158533571E-2</v>
      </c>
      <c r="W516" s="4"/>
      <c r="X516" s="2" cm="1">
        <f t="array" ref="X516">SUM(_xlfn._xlws.FILTER($F$2:$F$2454,_xlfn.MAP($W$2:$W$2454,_xlfn.LAMBDA(_xlpm.x,_xlpm.x=$W516))))</f>
        <v>2988</v>
      </c>
      <c r="Y516" s="11">
        <f t="shared" si="150"/>
        <v>2.5435073627844713E-2</v>
      </c>
      <c r="Z516" s="4"/>
      <c r="AA516" s="2" cm="1">
        <f t="array" ref="AA516">SUM(_xlfn._xlws.FILTER($F$2:$F$2454,_xlfn.MAP($Z$2:$Z$2454,_xlfn.LAMBDA(_xlpm.x,_xlpm.x=$Z516))))</f>
        <v>3871</v>
      </c>
      <c r="AB516" s="11">
        <f t="shared" si="151"/>
        <v>1.9633169723585638E-2</v>
      </c>
      <c r="AC516" s="11">
        <f t="shared" si="152"/>
        <v>0.11244257817559389</v>
      </c>
      <c r="AG516" s="2"/>
      <c r="AL516" s="2"/>
      <c r="AM516" s="2"/>
    </row>
    <row r="517" spans="1:39">
      <c r="A517" s="1" t="str">
        <f t="shared" si="136"/>
        <v>~pa~ : [pə]</v>
      </c>
      <c r="B517" s="1">
        <f>_xlfn.LET(_xlpm.d,$G517,_xlpm.k,_xlfn.CONCAT(LEFT(TRIM(B$1),1),"*"),COUNTIF(_xlpm.d,_xlpm.k))</f>
        <v>0</v>
      </c>
      <c r="C517" s="1">
        <f>_xlfn.LET(_xlpm.d,$G517,_xlpm.k,_xlfn.CONCAT(LEFT(TRIM(C$1),1),"*"),COUNTIF(_xlpm.d,_xlpm.k))</f>
        <v>0</v>
      </c>
      <c r="D517" s="1">
        <f>_xlfn.LET(_xlpm.d,$G517,_xlpm.k,_xlfn.CONCAT(LEFT(TRIM(D$1),1),"*"),COUNTIF(_xlpm.d,_xlpm.k))</f>
        <v>0</v>
      </c>
      <c r="E517" s="1">
        <f t="shared" si="137"/>
        <v>0.8450980400142567</v>
      </c>
      <c r="F517" s="7">
        <v>6</v>
      </c>
      <c r="G517" s="9" t="s">
        <v>1471</v>
      </c>
      <c r="H517" s="4" cm="1">
        <f t="array" ref="H517">F517/freq.sum.r6e</f>
        <v>4.7528517110266159E-4</v>
      </c>
      <c r="I517" s="1" t="str">
        <f t="shared" si="138"/>
        <v>pə</v>
      </c>
      <c r="J517" s="1" t="str">
        <f t="shared" si="139"/>
        <v>pa</v>
      </c>
      <c r="K517" s="10">
        <f t="shared" si="140"/>
        <v>2</v>
      </c>
      <c r="L517" s="1">
        <f t="shared" si="141"/>
        <v>2</v>
      </c>
      <c r="M517" s="10">
        <f t="shared" si="142"/>
        <v>2</v>
      </c>
      <c r="N517" s="1" t="str">
        <f t="shared" si="143"/>
        <v>~pa~</v>
      </c>
      <c r="O517" s="1" t="str">
        <f t="shared" si="144"/>
        <v>[pə]</v>
      </c>
      <c r="P517" s="3" cm="1">
        <f t="array" ref="P517">SUM(_xlfn._xlws.FILTER($H$2:$H$2454,_xlfn.MAP($N$2:$N$2454,_xlfn.LAMBDA(_xlpm.x,_xlpm.x=$N517))))</f>
        <v>4.6736375158428385E-3</v>
      </c>
      <c r="Q517" s="4">
        <f t="shared" si="145"/>
        <v>0.10169491525423729</v>
      </c>
      <c r="R517" s="6" cm="1">
        <f t="array" ref="R517">SUM(_xlfn._xlws.FILTER($H$2:$H$2454,_xlfn.MAP($O$2:$O$2454,_xlfn.LAMBDA(_xlpm.x,_xlpm.x=$O517))))</f>
        <v>5.5449936628643856E-3</v>
      </c>
      <c r="S517" s="4">
        <f t="shared" si="146"/>
        <v>8.5714285714285715E-2</v>
      </c>
      <c r="T517" s="4">
        <f t="shared" si="147"/>
        <v>4.7330206385326652E-2</v>
      </c>
      <c r="U517" s="4">
        <f t="shared" si="148"/>
        <v>9.3023255813953501E-2</v>
      </c>
      <c r="V517" s="4">
        <f t="shared" si="149"/>
        <v>7.4246028372112707E-2</v>
      </c>
      <c r="W517" s="4" t="s">
        <v>5120</v>
      </c>
      <c r="X517" s="2" cm="1">
        <f t="array" ref="X517">SUM(_xlfn._xlws.FILTER($F$2:$F$2454,_xlfn.MAP($W$2:$W$2454,_xlfn.LAMBDA(_xlpm.x,_xlpm.x=$W517))))</f>
        <v>1666</v>
      </c>
      <c r="Y517" s="11">
        <f t="shared" si="150"/>
        <v>3.6014405762304922E-3</v>
      </c>
      <c r="Z517" s="4" t="s">
        <v>5101</v>
      </c>
      <c r="AA517" s="2" cm="1">
        <f t="array" ref="AA517">SUM(_xlfn._xlws.FILTER($F$2:$F$2454,_xlfn.MAP($Z$2:$Z$2454,_xlfn.LAMBDA(_xlpm.x,_xlpm.x=$Z517))))</f>
        <v>2255</v>
      </c>
      <c r="AB517" s="11">
        <f t="shared" si="151"/>
        <v>2.6607538802660754E-3</v>
      </c>
      <c r="AC517" s="11">
        <f t="shared" si="152"/>
        <v>0.13147154914321055</v>
      </c>
      <c r="AG517" s="2"/>
      <c r="AL517" s="2"/>
      <c r="AM517" s="2"/>
    </row>
    <row r="518" spans="1:39">
      <c r="A518" s="1" t="str">
        <f t="shared" si="136"/>
        <v>~ce~ : [sɪ]</v>
      </c>
      <c r="B518" s="1">
        <f>_xlfn.LET(_xlpm.d,$G518,_xlpm.k,_xlfn.CONCAT(LEFT(TRIM(B$1),1),"*"),COUNTIF(_xlpm.d,_xlpm.k))</f>
        <v>0</v>
      </c>
      <c r="C518" s="1">
        <f>_xlfn.LET(_xlpm.d,$G518,_xlpm.k,_xlfn.CONCAT(LEFT(TRIM(C$1),1),"*"),COUNTIF(_xlpm.d,_xlpm.k))</f>
        <v>0</v>
      </c>
      <c r="D518" s="1">
        <f>_xlfn.LET(_xlpm.d,$G518,_xlpm.k,_xlfn.CONCAT(LEFT(TRIM(D$1),1),"*"),COUNTIF(_xlpm.d,_xlpm.k))</f>
        <v>0</v>
      </c>
      <c r="E518" s="1">
        <f t="shared" si="137"/>
        <v>0.47712125471966244</v>
      </c>
      <c r="F518" s="7">
        <v>2</v>
      </c>
      <c r="G518" s="9" t="s">
        <v>1816</v>
      </c>
      <c r="H518" s="4" cm="1">
        <f t="array" ref="H518">F518/freq.sum.r6e</f>
        <v>1.5842839036755386E-4</v>
      </c>
      <c r="I518" s="4" t="str">
        <f t="shared" si="138"/>
        <v>sɪ</v>
      </c>
      <c r="J518" s="4" t="str">
        <f t="shared" si="139"/>
        <v>ce</v>
      </c>
      <c r="K518" s="10">
        <f t="shared" si="140"/>
        <v>2</v>
      </c>
      <c r="L518" s="1">
        <f t="shared" si="141"/>
        <v>2</v>
      </c>
      <c r="M518" s="10">
        <f t="shared" si="142"/>
        <v>2</v>
      </c>
      <c r="N518" s="1" t="str">
        <f t="shared" si="143"/>
        <v>~ce~</v>
      </c>
      <c r="O518" s="1" t="str">
        <f t="shared" si="144"/>
        <v>[sɪ]</v>
      </c>
      <c r="P518" s="3" cm="1">
        <f t="array" ref="P518">SUM(_xlfn._xlws.FILTER($H$2:$H$2454,_xlfn.MAP($N$2:$N$2454,_xlfn.LAMBDA(_xlpm.x,_xlpm.x=$N518))))</f>
        <v>5.7034220532319393E-3</v>
      </c>
      <c r="Q518" s="4">
        <f t="shared" si="145"/>
        <v>2.7777777777777776E-2</v>
      </c>
      <c r="R518" s="6" cm="1">
        <f t="array" ref="R518">SUM(_xlfn._xlws.FILTER($H$2:$H$2454,_xlfn.MAP($O$2:$O$2454,_xlfn.LAMBDA(_xlpm.x,_xlpm.x=$O518))))</f>
        <v>6.9708491761723704E-3</v>
      </c>
      <c r="S518" s="4">
        <f t="shared" si="146"/>
        <v>2.2727272727272724E-2</v>
      </c>
      <c r="T518" s="4">
        <f t="shared" si="147"/>
        <v>7.1813904619726626E-3</v>
      </c>
      <c r="U518" s="4">
        <f t="shared" si="148"/>
        <v>2.4999999999999998E-2</v>
      </c>
      <c r="V518" s="4">
        <f t="shared" si="149"/>
        <v>8.71501757189002E-2</v>
      </c>
      <c r="W518" s="4" t="s">
        <v>5121</v>
      </c>
      <c r="X518" s="2" cm="1">
        <f t="array" ref="X518">SUM(_xlfn._xlws.FILTER($F$2:$F$2454,_xlfn.MAP($W$2:$W$2454,_xlfn.LAMBDA(_xlpm.x,_xlpm.x=$W518))))</f>
        <v>2896</v>
      </c>
      <c r="Y518" s="11">
        <f t="shared" si="150"/>
        <v>6.9060773480662981E-4</v>
      </c>
      <c r="Z518" s="4" t="s">
        <v>5102</v>
      </c>
      <c r="AA518" s="2" cm="1">
        <f t="array" ref="AA518">SUM(_xlfn._xlws.FILTER($F$2:$F$2454,_xlfn.MAP($Z$2:$Z$2454,_xlfn.LAMBDA(_xlpm.x,_xlpm.x=$Z518))))</f>
        <v>1794</v>
      </c>
      <c r="AB518" s="11">
        <f t="shared" si="151"/>
        <v>1.1148272017837235E-3</v>
      </c>
      <c r="AC518" s="11">
        <f t="shared" si="152"/>
        <v>-0.20797611881703601</v>
      </c>
      <c r="AG518" s="2"/>
      <c r="AL518" s="2"/>
      <c r="AM518" s="2"/>
    </row>
    <row r="519" spans="1:39">
      <c r="A519" s="1" t="str">
        <f t="shared" si="136"/>
        <v>~we~ : [wɜ]</v>
      </c>
      <c r="B519" s="1">
        <f>_xlfn.LET(_xlpm.d,$G519,_xlpm.k,_xlfn.CONCAT(LEFT(TRIM(B$1),1),"*"),COUNTIF(_xlpm.d,_xlpm.k))</f>
        <v>0</v>
      </c>
      <c r="C519" s="1">
        <f>_xlfn.LET(_xlpm.d,$G519,_xlpm.k,_xlfn.CONCAT(LEFT(TRIM(C$1),1),"*"),COUNTIF(_xlpm.d,_xlpm.k))</f>
        <v>0</v>
      </c>
      <c r="D519" s="1">
        <f>_xlfn.LET(_xlpm.d,$G519,_xlpm.k,_xlfn.CONCAT(LEFT(TRIM(D$1),1),"*"),COUNTIF(_xlpm.d,_xlpm.k))</f>
        <v>0</v>
      </c>
      <c r="E519" s="1">
        <f t="shared" si="137"/>
        <v>0.30102999566398114</v>
      </c>
      <c r="F519" s="7">
        <v>1</v>
      </c>
      <c r="G519" s="9" t="s">
        <v>1793</v>
      </c>
      <c r="H519" s="4" cm="1">
        <f t="array" ref="H519">F519/freq.sum.r6e</f>
        <v>7.9214195183776928E-5</v>
      </c>
      <c r="I519" s="4" t="str">
        <f t="shared" si="138"/>
        <v>wɜ</v>
      </c>
      <c r="J519" s="4" t="str">
        <f t="shared" si="139"/>
        <v>we</v>
      </c>
      <c r="K519" s="10">
        <f t="shared" si="140"/>
        <v>2</v>
      </c>
      <c r="L519" s="1">
        <f t="shared" si="141"/>
        <v>2</v>
      </c>
      <c r="M519" s="10">
        <f t="shared" si="142"/>
        <v>2</v>
      </c>
      <c r="N519" s="1" t="str">
        <f t="shared" si="143"/>
        <v>~we~</v>
      </c>
      <c r="O519" s="1" t="str">
        <f t="shared" si="144"/>
        <v>[wɜ]</v>
      </c>
      <c r="P519" s="3" cm="1">
        <f t="array" ref="P519">SUM(_xlfn._xlws.FILTER($H$2:$H$2454,_xlfn.MAP($N$2:$N$2454,_xlfn.LAMBDA(_xlpm.x,_xlpm.x=$N519))))</f>
        <v>1.4258555133079846E-3</v>
      </c>
      <c r="Q519" s="4">
        <f t="shared" si="145"/>
        <v>5.5555555555555559E-2</v>
      </c>
      <c r="R519" s="6" cm="1">
        <f t="array" ref="R519">SUM(_xlfn._xlws.FILTER($H$2:$H$2454,_xlfn.MAP($O$2:$O$2454,_xlfn.LAMBDA(_xlpm.x,_xlpm.x=$O519))))</f>
        <v>1.7427122940430924E-3</v>
      </c>
      <c r="S519" s="4">
        <f t="shared" si="146"/>
        <v>4.5454545454545456E-2</v>
      </c>
      <c r="T519" s="4">
        <f t="shared" si="147"/>
        <v>9.0619058289456537E-3</v>
      </c>
      <c r="U519" s="4">
        <f t="shared" si="148"/>
        <v>4.9999999999999996E-2</v>
      </c>
      <c r="V519" s="4">
        <f t="shared" si="149"/>
        <v>8.71501757189002E-2</v>
      </c>
      <c r="W519" s="4" t="s">
        <v>5121</v>
      </c>
      <c r="X519" s="2" cm="1">
        <f t="array" ref="X519">SUM(_xlfn._xlws.FILTER($F$2:$F$2454,_xlfn.MAP($W$2:$W$2454,_xlfn.LAMBDA(_xlpm.x,_xlpm.x=$W519))))</f>
        <v>2896</v>
      </c>
      <c r="Y519" s="11">
        <f t="shared" si="150"/>
        <v>3.453038674033149E-4</v>
      </c>
      <c r="Z519" s="4" t="s">
        <v>5112</v>
      </c>
      <c r="AA519" s="2" cm="1">
        <f t="array" ref="AA519">SUM(_xlfn._xlws.FILTER($F$2:$F$2454,_xlfn.MAP($Z$2:$Z$2454,_xlfn.LAMBDA(_xlpm.x,_xlpm.x=$Z519))))</f>
        <v>192</v>
      </c>
      <c r="AB519" s="11">
        <f t="shared" si="151"/>
        <v>5.208333333333333E-3</v>
      </c>
      <c r="AC519" s="11">
        <f t="shared" si="152"/>
        <v>-1.1784973288215597</v>
      </c>
      <c r="AG519" s="2"/>
      <c r="AL519" s="2"/>
      <c r="AM519" s="2"/>
    </row>
    <row r="520" spans="1:39">
      <c r="A520" s="1" t="str">
        <f t="shared" si="136"/>
        <v>~ch~ : [tʃ]</v>
      </c>
      <c r="B520" s="1">
        <f>_xlfn.LET(_xlpm.d,$G520,_xlpm.k,_xlfn.CONCAT(LEFT(TRIM(B$1),1),"*"),COUNTIF(_xlpm.d,_xlpm.k))</f>
        <v>0</v>
      </c>
      <c r="C520" s="1">
        <f>_xlfn.LET(_xlpm.d,$G520,_xlpm.k,_xlfn.CONCAT(LEFT(TRIM(C$1),1),"*"),COUNTIF(_xlpm.d,_xlpm.k))</f>
        <v>0</v>
      </c>
      <c r="D520" s="1">
        <f>_xlfn.LET(_xlpm.d,$G520,_xlpm.k,_xlfn.CONCAT(LEFT(TRIM(D$1),1),"*"),COUNTIF(_xlpm.d,_xlpm.k))</f>
        <v>0</v>
      </c>
      <c r="E520" s="1">
        <f t="shared" si="137"/>
        <v>1.301029995663981</v>
      </c>
      <c r="F520" s="7">
        <v>19</v>
      </c>
      <c r="G520" s="9" t="s">
        <v>384</v>
      </c>
      <c r="H520" s="4" cm="1">
        <f t="array" ref="H520">F520/freq.sum.r6e</f>
        <v>1.5050697084917617E-3</v>
      </c>
      <c r="I520" s="1" t="str">
        <f t="shared" si="138"/>
        <v>tʃ</v>
      </c>
      <c r="J520" s="1" t="str">
        <f t="shared" si="139"/>
        <v>ch</v>
      </c>
      <c r="K520" s="10">
        <f t="shared" si="140"/>
        <v>2</v>
      </c>
      <c r="L520" s="1">
        <f t="shared" si="141"/>
        <v>2</v>
      </c>
      <c r="M520" s="10">
        <f t="shared" si="142"/>
        <v>2</v>
      </c>
      <c r="N520" s="1" t="str">
        <f t="shared" si="143"/>
        <v>~ch~</v>
      </c>
      <c r="O520" s="1" t="str">
        <f t="shared" si="144"/>
        <v>[tʃ]</v>
      </c>
      <c r="P520" s="3" cm="1">
        <f t="array" ref="P520">SUM(_xlfn._xlws.FILTER($H$2:$H$2454,_xlfn.MAP($N$2:$N$2454,_xlfn.LAMBDA(_xlpm.x,_xlpm.x=$N520))))</f>
        <v>1.6634980988593155E-3</v>
      </c>
      <c r="Q520" s="4">
        <f t="shared" si="145"/>
        <v>0.90476190476190477</v>
      </c>
      <c r="R520" s="6" cm="1">
        <f t="array" ref="R520">SUM(_xlfn._xlws.FILTER($H$2:$H$2454,_xlfn.MAP($O$2:$O$2454,_xlfn.LAMBDA(_xlpm.x,_xlpm.x=$O520))))</f>
        <v>2.0595690747782004E-3</v>
      </c>
      <c r="S520" s="4">
        <f t="shared" si="146"/>
        <v>0.73076923076923073</v>
      </c>
      <c r="T520" s="4">
        <f t="shared" si="147"/>
        <v>0.63330485320130359</v>
      </c>
      <c r="U520" s="4">
        <f t="shared" si="148"/>
        <v>0.80851063829787229</v>
      </c>
      <c r="V520" s="4">
        <f t="shared" si="149"/>
        <v>9.2754053236898712E-2</v>
      </c>
      <c r="W520" s="4"/>
      <c r="X520" s="2" cm="1">
        <f t="array" ref="X520">SUM(_xlfn._xlws.FILTER($F$2:$F$2454,_xlfn.MAP($W$2:$W$2454,_xlfn.LAMBDA(_xlpm.x,_xlpm.x=$W520))))</f>
        <v>2988</v>
      </c>
      <c r="Y520" s="11">
        <f t="shared" si="150"/>
        <v>6.3587684069611782E-3</v>
      </c>
      <c r="Z520" s="4"/>
      <c r="AA520" s="2" cm="1">
        <f t="array" ref="AA520">SUM(_xlfn._xlws.FILTER($F$2:$F$2454,_xlfn.MAP($Z$2:$Z$2454,_xlfn.LAMBDA(_xlpm.x,_xlpm.x=$Z520))))</f>
        <v>3871</v>
      </c>
      <c r="AB520" s="11">
        <f t="shared" si="151"/>
        <v>4.9082924308964096E-3</v>
      </c>
      <c r="AC520" s="11">
        <f t="shared" si="152"/>
        <v>0.11244257817559389</v>
      </c>
      <c r="AG520" s="2"/>
      <c r="AL520" s="2"/>
      <c r="AM520" s="2"/>
    </row>
    <row r="521" spans="1:39">
      <c r="A521" s="1" t="str">
        <f t="shared" si="136"/>
        <v>~po~ : [pə]</v>
      </c>
      <c r="B521" s="1">
        <f>_xlfn.LET(_xlpm.d,$G521,_xlpm.k,_xlfn.CONCAT(LEFT(TRIM(B$1),1),"*"),COUNTIF(_xlpm.d,_xlpm.k))</f>
        <v>0</v>
      </c>
      <c r="C521" s="1">
        <f>_xlfn.LET(_xlpm.d,$G521,_xlpm.k,_xlfn.CONCAT(LEFT(TRIM(C$1),1),"*"),COUNTIF(_xlpm.d,_xlpm.k))</f>
        <v>0</v>
      </c>
      <c r="D521" s="1">
        <f>_xlfn.LET(_xlpm.d,$G521,_xlpm.k,_xlfn.CONCAT(LEFT(TRIM(D$1),1),"*"),COUNTIF(_xlpm.d,_xlpm.k))</f>
        <v>0</v>
      </c>
      <c r="E521" s="1">
        <f t="shared" si="137"/>
        <v>1.2304489213782739</v>
      </c>
      <c r="F521" s="7">
        <v>16</v>
      </c>
      <c r="G521" s="9" t="s">
        <v>974</v>
      </c>
      <c r="H521" s="4" cm="1">
        <f t="array" ref="H521">F521/freq.sum.r6e</f>
        <v>1.2674271229404308E-3</v>
      </c>
      <c r="I521" s="4" t="str">
        <f t="shared" si="138"/>
        <v>pə</v>
      </c>
      <c r="J521" s="4" t="str">
        <f t="shared" si="139"/>
        <v>po</v>
      </c>
      <c r="K521" s="10">
        <f t="shared" si="140"/>
        <v>2</v>
      </c>
      <c r="L521" s="1">
        <f t="shared" si="141"/>
        <v>2</v>
      </c>
      <c r="M521" s="10">
        <f t="shared" si="142"/>
        <v>2</v>
      </c>
      <c r="N521" s="1" t="str">
        <f t="shared" si="143"/>
        <v>~po~</v>
      </c>
      <c r="O521" s="1" t="str">
        <f t="shared" si="144"/>
        <v>[pə]</v>
      </c>
      <c r="P521" s="3" cm="1">
        <f t="array" ref="P521">SUM(_xlfn._xlws.FILTER($H$2:$H$2454,_xlfn.MAP($N$2:$N$2454,_xlfn.LAMBDA(_xlpm.x,_xlpm.x=$N521))))</f>
        <v>4.4359949302915083E-3</v>
      </c>
      <c r="Q521" s="4">
        <f t="shared" si="145"/>
        <v>0.2857142857142857</v>
      </c>
      <c r="R521" s="6" cm="1">
        <f t="array" ref="R521">SUM(_xlfn._xlws.FILTER($H$2:$H$2454,_xlfn.MAP($O$2:$O$2454,_xlfn.LAMBDA(_xlpm.x,_xlpm.x=$O521))))</f>
        <v>5.5449936628643856E-3</v>
      </c>
      <c r="S521" s="4">
        <f t="shared" si="146"/>
        <v>0.22857142857142854</v>
      </c>
      <c r="T521" s="4">
        <f t="shared" si="147"/>
        <v>0.18814071541193758</v>
      </c>
      <c r="U521" s="4">
        <f t="shared" si="148"/>
        <v>0.25396825396825395</v>
      </c>
      <c r="V521" s="4">
        <f t="shared" si="149"/>
        <v>9.6910013008056489E-2</v>
      </c>
      <c r="W521" s="4" t="s">
        <v>5119</v>
      </c>
      <c r="X521" s="2" cm="1">
        <f t="array" ref="X521">SUM(_xlfn._xlws.FILTER($F$2:$F$2454,_xlfn.MAP($W$2:$W$2454,_xlfn.LAMBDA(_xlpm.x,_xlpm.x=$W521))))</f>
        <v>1157</v>
      </c>
      <c r="Y521" s="11">
        <f t="shared" si="150"/>
        <v>1.3828867761452032E-2</v>
      </c>
      <c r="Z521" s="4" t="s">
        <v>5101</v>
      </c>
      <c r="AA521" s="2" cm="1">
        <f t="array" ref="AA521">SUM(_xlfn._xlws.FILTER($F$2:$F$2454,_xlfn.MAP($Z$2:$Z$2454,_xlfn.LAMBDA(_xlpm.x,_xlpm.x=$Z521))))</f>
        <v>2255</v>
      </c>
      <c r="AB521" s="11">
        <f t="shared" si="151"/>
        <v>7.0953436807095344E-3</v>
      </c>
      <c r="AC521" s="11">
        <f t="shared" si="152"/>
        <v>0.28981318726222982</v>
      </c>
      <c r="AG521" s="2"/>
      <c r="AL521" s="2"/>
      <c r="AM521" s="2"/>
    </row>
    <row r="522" spans="1:39">
      <c r="A522" s="1" t="str">
        <f t="shared" si="136"/>
        <v>~ya~ : [yɑ]</v>
      </c>
      <c r="B522" s="1">
        <f>_xlfn.LET(_xlpm.d,$G522,_xlpm.k,_xlfn.CONCAT(LEFT(TRIM(B$1),1),"*"),COUNTIF(_xlpm.d,_xlpm.k))</f>
        <v>0</v>
      </c>
      <c r="C522" s="1">
        <f>_xlfn.LET(_xlpm.d,$G522,_xlpm.k,_xlfn.CONCAT(LEFT(TRIM(C$1),1),"*"),COUNTIF(_xlpm.d,_xlpm.k))</f>
        <v>0</v>
      </c>
      <c r="D522" s="1">
        <f>_xlfn.LET(_xlpm.d,$G522,_xlpm.k,_xlfn.CONCAT(LEFT(TRIM(D$1),1),"*"),COUNTIF(_xlpm.d,_xlpm.k))</f>
        <v>0</v>
      </c>
      <c r="E522" s="1">
        <f t="shared" si="137"/>
        <v>0.69897000433601875</v>
      </c>
      <c r="F522" s="7">
        <v>4</v>
      </c>
      <c r="G522" s="9" t="s">
        <v>661</v>
      </c>
      <c r="H522" s="4" cm="1">
        <f t="array" ref="H522">F522/freq.sum.r6e</f>
        <v>3.1685678073510771E-4</v>
      </c>
      <c r="I522" s="4" t="str">
        <f t="shared" si="138"/>
        <v>yɑ</v>
      </c>
      <c r="J522" s="4" t="str">
        <f t="shared" si="139"/>
        <v>ya</v>
      </c>
      <c r="K522" s="10">
        <f t="shared" si="140"/>
        <v>2</v>
      </c>
      <c r="L522" s="1">
        <f t="shared" si="141"/>
        <v>2</v>
      </c>
      <c r="M522" s="10">
        <f t="shared" si="142"/>
        <v>2</v>
      </c>
      <c r="N522" s="1" t="str">
        <f t="shared" si="143"/>
        <v>~ya~</v>
      </c>
      <c r="O522" s="1" t="str">
        <f t="shared" si="144"/>
        <v>[yɑ]</v>
      </c>
      <c r="P522" s="3" cm="1">
        <f t="array" ref="P522">SUM(_xlfn._xlws.FILTER($H$2:$H$2454,_xlfn.MAP($N$2:$N$2454,_xlfn.LAMBDA(_xlpm.x,_xlpm.x=$N522))))</f>
        <v>3.1685678073510771E-4</v>
      </c>
      <c r="Q522" s="4">
        <f t="shared" si="145"/>
        <v>1</v>
      </c>
      <c r="R522" s="6" cm="1">
        <f t="array" ref="R522">SUM(_xlfn._xlws.FILTER($H$2:$H$2454,_xlfn.MAP($O$2:$O$2454,_xlfn.LAMBDA(_xlpm.x,_xlpm.x=$O522))))</f>
        <v>3.9607097591888465E-4</v>
      </c>
      <c r="S522" s="4">
        <f t="shared" si="146"/>
        <v>0.79999999999999993</v>
      </c>
      <c r="T522" s="4">
        <f t="shared" si="147"/>
        <v>0.37406388866582169</v>
      </c>
      <c r="U522" s="4">
        <f t="shared" si="148"/>
        <v>0.88888888888888895</v>
      </c>
      <c r="V522" s="4">
        <f t="shared" si="149"/>
        <v>9.691001300805642E-2</v>
      </c>
      <c r="W522" s="4" t="s">
        <v>5137</v>
      </c>
      <c r="X522" s="2" cm="1">
        <f t="array" ref="X522">SUM(_xlfn._xlws.FILTER($F$2:$F$2454,_xlfn.MAP($W$2:$W$2454,_xlfn.LAMBDA(_xlpm.x,_xlpm.x=$W522))))</f>
        <v>4</v>
      </c>
      <c r="Y522" s="11">
        <f t="shared" si="150"/>
        <v>1</v>
      </c>
      <c r="Z522" s="4" t="s">
        <v>5105</v>
      </c>
      <c r="AA522" s="2" cm="1">
        <f t="array" ref="AA522">SUM(_xlfn._xlws.FILTER($F$2:$F$2454,_xlfn.MAP($Z$2:$Z$2454,_xlfn.LAMBDA(_xlpm.x,_xlpm.x=$Z522))))</f>
        <v>436</v>
      </c>
      <c r="AB522" s="11">
        <f t="shared" si="151"/>
        <v>9.1743119266055051E-3</v>
      </c>
      <c r="AC522" s="11">
        <f t="shared" si="152"/>
        <v>2.0374264979406238</v>
      </c>
      <c r="AG522" s="2"/>
      <c r="AL522" s="2"/>
      <c r="AM522" s="2"/>
    </row>
    <row r="523" spans="1:39">
      <c r="A523" s="1" t="str">
        <f t="shared" si="136"/>
        <v>~yo~ : [yɑ]</v>
      </c>
      <c r="B523" s="1">
        <f>_xlfn.LET(_xlpm.d,$G523,_xlpm.k,_xlfn.CONCAT(LEFT(TRIM(B$1),1),"*"),COUNTIF(_xlpm.d,_xlpm.k))</f>
        <v>0</v>
      </c>
      <c r="C523" s="1">
        <f>_xlfn.LET(_xlpm.d,$G523,_xlpm.k,_xlfn.CONCAT(LEFT(TRIM(C$1),1),"*"),COUNTIF(_xlpm.d,_xlpm.k))</f>
        <v>0</v>
      </c>
      <c r="D523" s="1">
        <f>_xlfn.LET(_xlpm.d,$G523,_xlpm.k,_xlfn.CONCAT(LEFT(TRIM(D$1),1),"*"),COUNTIF(_xlpm.d,_xlpm.k))</f>
        <v>0</v>
      </c>
      <c r="E523" s="1">
        <f t="shared" si="137"/>
        <v>0.30102999566398114</v>
      </c>
      <c r="F523" s="7">
        <v>1</v>
      </c>
      <c r="G523" s="9" t="s">
        <v>1513</v>
      </c>
      <c r="H523" s="4" cm="1">
        <f t="array" ref="H523">F523/freq.sum.r6e</f>
        <v>7.9214195183776928E-5</v>
      </c>
      <c r="I523" s="1" t="str">
        <f t="shared" si="138"/>
        <v>yɑ</v>
      </c>
      <c r="J523" s="1" t="str">
        <f t="shared" si="139"/>
        <v>yo</v>
      </c>
      <c r="K523" s="10">
        <f t="shared" si="140"/>
        <v>2</v>
      </c>
      <c r="L523" s="1">
        <f t="shared" si="141"/>
        <v>2</v>
      </c>
      <c r="M523" s="10">
        <f t="shared" si="142"/>
        <v>2</v>
      </c>
      <c r="N523" s="1" t="str">
        <f t="shared" si="143"/>
        <v>~yo~</v>
      </c>
      <c r="O523" s="1" t="str">
        <f t="shared" si="144"/>
        <v>[yɑ]</v>
      </c>
      <c r="P523" s="3" cm="1">
        <f t="array" ref="P523">SUM(_xlfn._xlws.FILTER($H$2:$H$2454,_xlfn.MAP($N$2:$N$2454,_xlfn.LAMBDA(_xlpm.x,_xlpm.x=$N523))))</f>
        <v>3.1685678073510771E-4</v>
      </c>
      <c r="Q523" s="4">
        <f t="shared" si="145"/>
        <v>0.25</v>
      </c>
      <c r="R523" s="6" cm="1">
        <f t="array" ref="R523">SUM(_xlfn._xlws.FILTER($H$2:$H$2454,_xlfn.MAP($O$2:$O$2454,_xlfn.LAMBDA(_xlpm.x,_xlpm.x=$O523))))</f>
        <v>3.9607097591888465E-4</v>
      </c>
      <c r="S523" s="4">
        <f t="shared" si="146"/>
        <v>0.19999999999999998</v>
      </c>
      <c r="T523" s="4">
        <f t="shared" si="147"/>
        <v>4.0275137017536246E-2</v>
      </c>
      <c r="U523" s="4">
        <f t="shared" si="148"/>
        <v>0.22222222222222224</v>
      </c>
      <c r="V523" s="4">
        <f t="shared" si="149"/>
        <v>9.691001300805642E-2</v>
      </c>
      <c r="W523" s="4" t="s">
        <v>5161</v>
      </c>
      <c r="X523" s="2" cm="1">
        <f t="array" ref="X523">SUM(_xlfn._xlws.FILTER($F$2:$F$2454,_xlfn.MAP($W$2:$W$2454,_xlfn.LAMBDA(_xlpm.x,_xlpm.x=$W523))))</f>
        <v>4</v>
      </c>
      <c r="Y523" s="11">
        <f t="shared" si="150"/>
        <v>0.25</v>
      </c>
      <c r="Z523" s="4" t="s">
        <v>5105</v>
      </c>
      <c r="AA523" s="2" cm="1">
        <f t="array" ref="AA523">SUM(_xlfn._xlws.FILTER($F$2:$F$2454,_xlfn.MAP($Z$2:$Z$2454,_xlfn.LAMBDA(_xlpm.x,_xlpm.x=$Z523))))</f>
        <v>436</v>
      </c>
      <c r="AB523" s="11">
        <f t="shared" si="151"/>
        <v>2.2935779816513763E-3</v>
      </c>
      <c r="AC523" s="11">
        <f t="shared" si="152"/>
        <v>2.0374264979406238</v>
      </c>
      <c r="AG523" s="2"/>
      <c r="AL523" s="2"/>
      <c r="AM523" s="2"/>
    </row>
    <row r="524" spans="1:39">
      <c r="A524" s="1" t="str">
        <f t="shared" si="136"/>
        <v>~ps~ : [ps]</v>
      </c>
      <c r="B524" s="1">
        <f>_xlfn.LET(_xlpm.d,$G524,_xlpm.k,_xlfn.CONCAT(LEFT(TRIM(B$1),1),"*"),COUNTIF(_xlpm.d,_xlpm.k))</f>
        <v>0</v>
      </c>
      <c r="C524" s="1">
        <f>_xlfn.LET(_xlpm.d,$G524,_xlpm.k,_xlfn.CONCAT(LEFT(TRIM(C$1),1),"*"),COUNTIF(_xlpm.d,_xlpm.k))</f>
        <v>0</v>
      </c>
      <c r="D524" s="1">
        <f>_xlfn.LET(_xlpm.d,$G524,_xlpm.k,_xlfn.CONCAT(LEFT(TRIM(D$1),1),"*"),COUNTIF(_xlpm.d,_xlpm.k))</f>
        <v>0</v>
      </c>
      <c r="E524" s="1">
        <f t="shared" si="137"/>
        <v>0.69897000433601875</v>
      </c>
      <c r="F524" s="7">
        <v>4</v>
      </c>
      <c r="G524" s="9" t="s">
        <v>231</v>
      </c>
      <c r="H524" s="4" cm="1">
        <f t="array" ref="H524">F524/freq.sum.r6e</f>
        <v>3.1685678073510771E-4</v>
      </c>
      <c r="I524" s="4" t="str">
        <f t="shared" si="138"/>
        <v>ps</v>
      </c>
      <c r="J524" s="4" t="str">
        <f t="shared" si="139"/>
        <v>ps</v>
      </c>
      <c r="K524" s="10">
        <f t="shared" si="140"/>
        <v>2</v>
      </c>
      <c r="L524" s="1">
        <f t="shared" si="141"/>
        <v>2</v>
      </c>
      <c r="M524" s="10">
        <f t="shared" si="142"/>
        <v>2</v>
      </c>
      <c r="N524" s="1" t="str">
        <f t="shared" si="143"/>
        <v>~ps~</v>
      </c>
      <c r="O524" s="1" t="str">
        <f t="shared" si="144"/>
        <v>[ps]</v>
      </c>
      <c r="P524" s="3" cm="1">
        <f t="array" ref="P524">SUM(_xlfn._xlws.FILTER($H$2:$H$2454,_xlfn.MAP($N$2:$N$2454,_xlfn.LAMBDA(_xlpm.x,_xlpm.x=$N524))))</f>
        <v>3.1685678073510771E-4</v>
      </c>
      <c r="Q524" s="4">
        <f t="shared" si="145"/>
        <v>1</v>
      </c>
      <c r="R524" s="6" cm="1">
        <f t="array" ref="R524">SUM(_xlfn._xlws.FILTER($H$2:$H$2454,_xlfn.MAP($O$2:$O$2454,_xlfn.LAMBDA(_xlpm.x,_xlpm.x=$O524))))</f>
        <v>3.9607097591888465E-4</v>
      </c>
      <c r="S524" s="4">
        <f t="shared" si="146"/>
        <v>0.79999999999999993</v>
      </c>
      <c r="T524" s="4">
        <f t="shared" si="147"/>
        <v>0.37406388866582169</v>
      </c>
      <c r="U524" s="4">
        <f t="shared" si="148"/>
        <v>0.88888888888888895</v>
      </c>
      <c r="V524" s="4">
        <f t="shared" si="149"/>
        <v>9.691001300805642E-2</v>
      </c>
      <c r="W524" s="4"/>
      <c r="X524" s="2" cm="1">
        <f t="array" ref="X524">SUM(_xlfn._xlws.FILTER($F$2:$F$2454,_xlfn.MAP($W$2:$W$2454,_xlfn.LAMBDA(_xlpm.x,_xlpm.x=$W524))))</f>
        <v>2988</v>
      </c>
      <c r="Y524" s="11">
        <f t="shared" si="150"/>
        <v>1.3386880856760374E-3</v>
      </c>
      <c r="Z524" s="4"/>
      <c r="AA524" s="2" cm="1">
        <f t="array" ref="AA524">SUM(_xlfn._xlws.FILTER($F$2:$F$2454,_xlfn.MAP($Z$2:$Z$2454,_xlfn.LAMBDA(_xlpm.x,_xlpm.x=$Z524))))</f>
        <v>3871</v>
      </c>
      <c r="AB524" s="11">
        <f t="shared" si="151"/>
        <v>1.0333247222939809E-3</v>
      </c>
      <c r="AC524" s="11">
        <f t="shared" si="152"/>
        <v>0.11244257817559389</v>
      </c>
      <c r="AG524" s="2"/>
      <c r="AL524" s="2"/>
      <c r="AM524" s="2"/>
    </row>
    <row r="525" spans="1:39">
      <c r="A525" s="1" t="str">
        <f t="shared" si="136"/>
        <v>~mi~ : [mə]</v>
      </c>
      <c r="B525" s="1">
        <f>_xlfn.LET(_xlpm.d,$G525,_xlpm.k,_xlfn.CONCAT(LEFT(TRIM(B$1),1),"*"),COUNTIF(_xlpm.d,_xlpm.k))</f>
        <v>0</v>
      </c>
      <c r="C525" s="1">
        <f>_xlfn.LET(_xlpm.d,$G525,_xlpm.k,_xlfn.CONCAT(LEFT(TRIM(C$1),1),"*"),COUNTIF(_xlpm.d,_xlpm.k))</f>
        <v>1</v>
      </c>
      <c r="D525" s="1">
        <f>_xlfn.LET(_xlpm.d,$G525,_xlpm.k,_xlfn.CONCAT(LEFT(TRIM(D$1),1),"*"),COUNTIF(_xlpm.d,_xlpm.k))</f>
        <v>0</v>
      </c>
      <c r="E525" s="1">
        <f t="shared" si="137"/>
        <v>1.1760912590556811</v>
      </c>
      <c r="F525" s="7">
        <v>14</v>
      </c>
      <c r="G525" s="9" t="s">
        <v>1114</v>
      </c>
      <c r="H525" s="4" cm="1">
        <f t="array" ref="H525">F525/freq.sum.r6e</f>
        <v>1.1089987325728771E-3</v>
      </c>
      <c r="I525" s="4" t="str">
        <f t="shared" si="138"/>
        <v>mə</v>
      </c>
      <c r="J525" s="4" t="str">
        <f t="shared" si="139"/>
        <v>mi</v>
      </c>
      <c r="K525" s="10">
        <f t="shared" si="140"/>
        <v>2</v>
      </c>
      <c r="L525" s="1">
        <f t="shared" si="141"/>
        <v>2</v>
      </c>
      <c r="M525" s="10">
        <f t="shared" si="142"/>
        <v>2</v>
      </c>
      <c r="N525" s="1" t="str">
        <f t="shared" si="143"/>
        <v>~mi~</v>
      </c>
      <c r="O525" s="1" t="str">
        <f t="shared" si="144"/>
        <v>[mə]</v>
      </c>
      <c r="P525" s="3" cm="1">
        <f t="array" ref="P525">SUM(_xlfn._xlws.FILTER($H$2:$H$2454,_xlfn.MAP($N$2:$N$2454,_xlfn.LAMBDA(_xlpm.x,_xlpm.x=$N525))))</f>
        <v>5.3865652724968318E-3</v>
      </c>
      <c r="Q525" s="4">
        <f t="shared" si="145"/>
        <v>0.20588235294117646</v>
      </c>
      <c r="R525" s="6" cm="1">
        <f t="array" ref="R525">SUM(_xlfn._xlws.FILTER($H$2:$H$2454,_xlfn.MAP($O$2:$O$2454,_xlfn.LAMBDA(_xlpm.x,_xlpm.x=$O525))))</f>
        <v>6.8916349809885948E-3</v>
      </c>
      <c r="S525" s="4">
        <f t="shared" si="146"/>
        <v>0.16091954022988503</v>
      </c>
      <c r="T525" s="4">
        <f t="shared" si="147"/>
        <v>0.12791077297021139</v>
      </c>
      <c r="U525" s="4">
        <f t="shared" si="148"/>
        <v>0.18064516129032257</v>
      </c>
      <c r="V525" s="4">
        <f t="shared" si="149"/>
        <v>0.10701033991238225</v>
      </c>
      <c r="W525" s="4" t="s">
        <v>5110</v>
      </c>
      <c r="X525" s="2" cm="1">
        <f t="array" ref="X525">SUM(_xlfn._xlws.FILTER($F$2:$F$2454,_xlfn.MAP($W$2:$W$2454,_xlfn.LAMBDA(_xlpm.x,_xlpm.x=$W525))))</f>
        <v>1594</v>
      </c>
      <c r="Y525" s="11">
        <f t="shared" si="150"/>
        <v>8.7829360100376407E-3</v>
      </c>
      <c r="Z525" s="4" t="s">
        <v>5101</v>
      </c>
      <c r="AA525" s="2" cm="1">
        <f t="array" ref="AA525">SUM(_xlfn._xlws.FILTER($F$2:$F$2454,_xlfn.MAP($Z$2:$Z$2454,_xlfn.LAMBDA(_xlpm.x,_xlpm.x=$Z525))))</f>
        <v>2255</v>
      </c>
      <c r="AB525" s="11">
        <f t="shared" si="151"/>
        <v>6.2084257206208426E-3</v>
      </c>
      <c r="AC525" s="11">
        <f t="shared" si="152"/>
        <v>0.1506582291538858</v>
      </c>
      <c r="AG525" s="2"/>
      <c r="AL525" s="2"/>
      <c r="AM525" s="2"/>
    </row>
    <row r="526" spans="1:39">
      <c r="A526" s="1" t="str">
        <f t="shared" si="136"/>
        <v>~fu~ : [fə]</v>
      </c>
      <c r="B526" s="1">
        <f>_xlfn.LET(_xlpm.d,$G526,_xlpm.k,_xlfn.CONCAT(LEFT(TRIM(B$1),1),"*"),COUNTIF(_xlpm.d,_xlpm.k))</f>
        <v>0</v>
      </c>
      <c r="C526" s="1">
        <f>_xlfn.LET(_xlpm.d,$G526,_xlpm.k,_xlfn.CONCAT(LEFT(TRIM(C$1),1),"*"),COUNTIF(_xlpm.d,_xlpm.k))</f>
        <v>0</v>
      </c>
      <c r="D526" s="1">
        <f>_xlfn.LET(_xlpm.d,$G526,_xlpm.k,_xlfn.CONCAT(LEFT(TRIM(D$1),1),"*"),COUNTIF(_xlpm.d,_xlpm.k))</f>
        <v>0</v>
      </c>
      <c r="E526" s="1">
        <f t="shared" si="137"/>
        <v>1</v>
      </c>
      <c r="F526" s="7">
        <v>9</v>
      </c>
      <c r="G526" s="9" t="s">
        <v>1085</v>
      </c>
      <c r="H526" s="4" cm="1">
        <f t="array" ref="H526">F526/freq.sum.r6e</f>
        <v>7.1292775665399242E-4</v>
      </c>
      <c r="I526" s="4" t="str">
        <f t="shared" si="138"/>
        <v>fə</v>
      </c>
      <c r="J526" s="4" t="str">
        <f t="shared" si="139"/>
        <v>fu</v>
      </c>
      <c r="K526" s="10">
        <f t="shared" si="140"/>
        <v>2</v>
      </c>
      <c r="L526" s="1">
        <f t="shared" si="141"/>
        <v>2</v>
      </c>
      <c r="M526" s="10">
        <f t="shared" si="142"/>
        <v>2</v>
      </c>
      <c r="N526" s="1" t="str">
        <f t="shared" si="143"/>
        <v>~fu~</v>
      </c>
      <c r="O526" s="1" t="str">
        <f t="shared" si="144"/>
        <v>[fə]</v>
      </c>
      <c r="P526" s="3" cm="1">
        <f t="array" ref="P526">SUM(_xlfn._xlws.FILTER($H$2:$H$2454,_xlfn.MAP($N$2:$N$2454,_xlfn.LAMBDA(_xlpm.x,_xlpm.x=$N526))))</f>
        <v>2.3764258555133079E-3</v>
      </c>
      <c r="Q526" s="4">
        <f t="shared" si="145"/>
        <v>0.30000000000000004</v>
      </c>
      <c r="R526" s="6" cm="1">
        <f t="array" ref="R526">SUM(_xlfn._xlws.FILTER($H$2:$H$2454,_xlfn.MAP($O$2:$O$2454,_xlfn.LAMBDA(_xlpm.x,_xlpm.x=$O526))))</f>
        <v>3.0893536121673003E-3</v>
      </c>
      <c r="S526" s="4">
        <f t="shared" si="146"/>
        <v>0.23076923076923078</v>
      </c>
      <c r="T526" s="4">
        <f t="shared" si="147"/>
        <v>0.15705912817251191</v>
      </c>
      <c r="U526" s="4">
        <f t="shared" si="148"/>
        <v>0.2608695652173913</v>
      </c>
      <c r="V526" s="4">
        <f t="shared" si="149"/>
        <v>0.11394335230683679</v>
      </c>
      <c r="W526" s="4" t="s">
        <v>5111</v>
      </c>
      <c r="X526" s="2" cm="1">
        <f t="array" ref="X526">SUM(_xlfn._xlws.FILTER($F$2:$F$2454,_xlfn.MAP($W$2:$W$2454,_xlfn.LAMBDA(_xlpm.x,_xlpm.x=$W526))))</f>
        <v>566</v>
      </c>
      <c r="Y526" s="11">
        <f t="shared" si="150"/>
        <v>1.5901060070671377E-2</v>
      </c>
      <c r="Z526" s="4" t="s">
        <v>5101</v>
      </c>
      <c r="AA526" s="2" cm="1">
        <f t="array" ref="AA526">SUM(_xlfn._xlws.FILTER($F$2:$F$2454,_xlfn.MAP($Z$2:$Z$2454,_xlfn.LAMBDA(_xlpm.x,_xlpm.x=$Z526))))</f>
        <v>2255</v>
      </c>
      <c r="AB526" s="11">
        <f t="shared" si="151"/>
        <v>3.9911308203991131E-3</v>
      </c>
      <c r="AC526" s="11">
        <f t="shared" si="152"/>
        <v>0.60033011502570788</v>
      </c>
      <c r="AG526" s="2"/>
      <c r="AL526" s="2"/>
      <c r="AM526" s="2"/>
    </row>
    <row r="527" spans="1:39">
      <c r="A527" s="1" t="str">
        <f t="shared" si="136"/>
        <v>~rd~ : [ɹd]</v>
      </c>
      <c r="B527" s="1">
        <f>_xlfn.LET(_xlpm.d,$G527,_xlpm.k,_xlfn.CONCAT(LEFT(TRIM(B$1),1),"*"),COUNTIF(_xlpm.d,_xlpm.k))</f>
        <v>1</v>
      </c>
      <c r="C527" s="1">
        <f>_xlfn.LET(_xlpm.d,$G527,_xlpm.k,_xlfn.CONCAT(LEFT(TRIM(C$1),1),"*"),COUNTIF(_xlpm.d,_xlpm.k))</f>
        <v>0</v>
      </c>
      <c r="D527" s="1">
        <f>_xlfn.LET(_xlpm.d,$G527,_xlpm.k,_xlfn.CONCAT(LEFT(TRIM(D$1),1),"*"),COUNTIF(_xlpm.d,_xlpm.k))</f>
        <v>0</v>
      </c>
      <c r="E527" s="1">
        <f t="shared" si="137"/>
        <v>1.6020599913279623</v>
      </c>
      <c r="F527" s="7">
        <v>39</v>
      </c>
      <c r="G527" s="9" t="s">
        <v>358</v>
      </c>
      <c r="H527" s="4" cm="1">
        <f t="array" ref="H527">F527/freq.sum.r6e</f>
        <v>3.0893536121673003E-3</v>
      </c>
      <c r="I527" s="4" t="str">
        <f t="shared" si="138"/>
        <v>ɹd</v>
      </c>
      <c r="J527" s="4" t="str">
        <f t="shared" si="139"/>
        <v>rd</v>
      </c>
      <c r="K527" s="10">
        <f t="shared" si="140"/>
        <v>2</v>
      </c>
      <c r="L527" s="1">
        <f t="shared" si="141"/>
        <v>2</v>
      </c>
      <c r="M527" s="10">
        <f t="shared" si="142"/>
        <v>2</v>
      </c>
      <c r="N527" s="1" t="str">
        <f t="shared" si="143"/>
        <v>~rd~</v>
      </c>
      <c r="O527" s="1" t="str">
        <f t="shared" si="144"/>
        <v>[ɹd]</v>
      </c>
      <c r="P527" s="3" cm="1">
        <f t="array" ref="P527">SUM(_xlfn._xlws.FILTER($H$2:$H$2454,_xlfn.MAP($N$2:$N$2454,_xlfn.LAMBDA(_xlpm.x,_xlpm.x=$N527))))</f>
        <v>3.0893536121673003E-3</v>
      </c>
      <c r="Q527" s="4">
        <f t="shared" si="145"/>
        <v>1</v>
      </c>
      <c r="R527" s="6" cm="1">
        <f t="array" ref="R527">SUM(_xlfn._xlws.FILTER($H$2:$H$2454,_xlfn.MAP($O$2:$O$2454,_xlfn.LAMBDA(_xlpm.x,_xlpm.x=$O527))))</f>
        <v>4.0399239543726234E-3</v>
      </c>
      <c r="S527" s="4">
        <f t="shared" si="146"/>
        <v>0.76470588235294124</v>
      </c>
      <c r="T527" s="4">
        <f t="shared" si="147"/>
        <v>0.83593139455435017</v>
      </c>
      <c r="U527" s="4">
        <f t="shared" si="148"/>
        <v>0.86666666666666681</v>
      </c>
      <c r="V527" s="4">
        <f t="shared" si="149"/>
        <v>0.1165055690714371</v>
      </c>
      <c r="W527" s="4"/>
      <c r="X527" s="2" cm="1">
        <f t="array" ref="X527">SUM(_xlfn._xlws.FILTER($F$2:$F$2454,_xlfn.MAP($W$2:$W$2454,_xlfn.LAMBDA(_xlpm.x,_xlpm.x=$W527))))</f>
        <v>2988</v>
      </c>
      <c r="Y527" s="11">
        <f t="shared" si="150"/>
        <v>1.3052208835341365E-2</v>
      </c>
      <c r="Z527" s="4"/>
      <c r="AA527" s="2" cm="1">
        <f t="array" ref="AA527">SUM(_xlfn._xlws.FILTER($F$2:$F$2454,_xlfn.MAP($Z$2:$Z$2454,_xlfn.LAMBDA(_xlpm.x,_xlpm.x=$Z527))))</f>
        <v>3871</v>
      </c>
      <c r="AB527" s="11">
        <f t="shared" si="151"/>
        <v>1.0074916042366313E-2</v>
      </c>
      <c r="AC527" s="11">
        <f t="shared" si="152"/>
        <v>0.11244257817559389</v>
      </c>
      <c r="AG527" s="2"/>
      <c r="AL527" s="2"/>
      <c r="AM527" s="2"/>
    </row>
    <row r="528" spans="1:39">
      <c r="A528" s="1" t="str">
        <f t="shared" si="136"/>
        <v>~dy~ : [daɪ]</v>
      </c>
      <c r="B528" s="1">
        <f>_xlfn.LET(_xlpm.d,$G528,_xlpm.k,_xlfn.CONCAT(LEFT(TRIM(B$1),1),"*"),COUNTIF(_xlpm.d,_xlpm.k))</f>
        <v>0</v>
      </c>
      <c r="C528" s="1">
        <f>_xlfn.LET(_xlpm.d,$G528,_xlpm.k,_xlfn.CONCAT(LEFT(TRIM(C$1),1),"*"),COUNTIF(_xlpm.d,_xlpm.k))</f>
        <v>0</v>
      </c>
      <c r="D528" s="1">
        <f>_xlfn.LET(_xlpm.d,$G528,_xlpm.k,_xlfn.CONCAT(LEFT(TRIM(D$1),1),"*"),COUNTIF(_xlpm.d,_xlpm.k))</f>
        <v>0</v>
      </c>
      <c r="E528" s="1">
        <f t="shared" si="137"/>
        <v>0.30102999566398114</v>
      </c>
      <c r="F528" s="7">
        <v>1</v>
      </c>
      <c r="G528" s="9" t="s">
        <v>1945</v>
      </c>
      <c r="H528" s="4" cm="1">
        <f t="array" ref="H528">F528/freq.sum.r6e</f>
        <v>7.9214195183776928E-5</v>
      </c>
      <c r="I528" s="4" t="str">
        <f t="shared" si="138"/>
        <v>daɪ</v>
      </c>
      <c r="J528" s="4" t="str">
        <f t="shared" si="139"/>
        <v>dy</v>
      </c>
      <c r="K528" s="10">
        <f t="shared" si="140"/>
        <v>3</v>
      </c>
      <c r="L528" s="1">
        <f t="shared" si="141"/>
        <v>2</v>
      </c>
      <c r="M528" s="10">
        <f t="shared" si="142"/>
        <v>3</v>
      </c>
      <c r="N528" s="1" t="str">
        <f t="shared" si="143"/>
        <v>~dy~</v>
      </c>
      <c r="O528" s="1" t="str">
        <f t="shared" si="144"/>
        <v>[daɪ]</v>
      </c>
      <c r="P528" s="3" cm="1">
        <f t="array" ref="P528">SUM(_xlfn._xlws.FILTER($H$2:$H$2454,_xlfn.MAP($N$2:$N$2454,_xlfn.LAMBDA(_xlpm.x,_xlpm.x=$N528))))</f>
        <v>1.0297845373891002E-3</v>
      </c>
      <c r="Q528" s="4">
        <f t="shared" si="145"/>
        <v>7.6923076923076913E-2</v>
      </c>
      <c r="R528" s="6" cm="1">
        <f t="array" ref="R528">SUM(_xlfn._xlws.FILTER($H$2:$H$2454,_xlfn.MAP($O$2:$O$2454,_xlfn.LAMBDA(_xlpm.x,_xlpm.x=$O528))))</f>
        <v>1.3466413181242077E-3</v>
      </c>
      <c r="S528" s="4">
        <f t="shared" si="146"/>
        <v>5.8823529411764705E-2</v>
      </c>
      <c r="T528" s="4">
        <f t="shared" si="147"/>
        <v>1.4027395824968312E-2</v>
      </c>
      <c r="U528" s="4">
        <f t="shared" si="148"/>
        <v>6.6666666666666666E-2</v>
      </c>
      <c r="V528" s="4">
        <f t="shared" si="149"/>
        <v>0.1165055690714371</v>
      </c>
      <c r="W528" s="4" t="s">
        <v>5123</v>
      </c>
      <c r="X528" s="2" cm="1">
        <f t="array" ref="X528">SUM(_xlfn._xlws.FILTER($F$2:$F$2454,_xlfn.MAP($W$2:$W$2454,_xlfn.LAMBDA(_xlpm.x,_xlpm.x=$W528))))</f>
        <v>340</v>
      </c>
      <c r="Y528" s="11">
        <f t="shared" si="150"/>
        <v>2.9411764705882353E-3</v>
      </c>
      <c r="Z528" s="4" t="s">
        <v>5106</v>
      </c>
      <c r="AA528" s="2" cm="1">
        <f t="array" ref="AA528">SUM(_xlfn._xlws.FILTER($F$2:$F$2454,_xlfn.MAP($Z$2:$Z$2454,_xlfn.LAMBDA(_xlpm.x,_xlpm.x=$Z528))))</f>
        <v>397</v>
      </c>
      <c r="AB528" s="11">
        <f t="shared" si="151"/>
        <v>2.5188916876574307E-3</v>
      </c>
      <c r="AC528" s="11">
        <f t="shared" si="152"/>
        <v>6.7311589720859974E-2</v>
      </c>
      <c r="AG528" s="2"/>
      <c r="AL528" s="2"/>
      <c r="AM528" s="2"/>
    </row>
    <row r="529" spans="1:39">
      <c r="A529" s="1" t="str">
        <f t="shared" si="136"/>
        <v>~se~ : [s]</v>
      </c>
      <c r="B529" s="1">
        <f>_xlfn.LET(_xlpm.d,$G529,_xlpm.k,_xlfn.CONCAT(LEFT(TRIM(B$1),1),"*"),COUNTIF(_xlpm.d,_xlpm.k))</f>
        <v>0</v>
      </c>
      <c r="C529" s="1">
        <f>_xlfn.LET(_xlpm.d,$G529,_xlpm.k,_xlfn.CONCAT(LEFT(TRIM(C$1),1),"*"),COUNTIF(_xlpm.d,_xlpm.k))</f>
        <v>0</v>
      </c>
      <c r="D529" s="1">
        <f>_xlfn.LET(_xlpm.d,$G529,_xlpm.k,_xlfn.CONCAT(LEFT(TRIM(D$1),1),"*"),COUNTIF(_xlpm.d,_xlpm.k))</f>
        <v>0</v>
      </c>
      <c r="E529" s="1">
        <f t="shared" si="137"/>
        <v>1.3424226808222062</v>
      </c>
      <c r="F529" s="7">
        <v>21</v>
      </c>
      <c r="G529" s="9" t="s">
        <v>241</v>
      </c>
      <c r="H529" s="4" cm="1">
        <f t="array" ref="H529">F529/freq.sum.r6e</f>
        <v>1.6634980988593155E-3</v>
      </c>
      <c r="I529" s="4" t="str">
        <f t="shared" si="138"/>
        <v>s</v>
      </c>
      <c r="J529" s="4" t="str">
        <f t="shared" si="139"/>
        <v>se</v>
      </c>
      <c r="K529" s="10">
        <f t="shared" si="140"/>
        <v>1</v>
      </c>
      <c r="L529" s="1">
        <f t="shared" si="141"/>
        <v>2</v>
      </c>
      <c r="M529" s="10">
        <f t="shared" si="142"/>
        <v>2</v>
      </c>
      <c r="N529" s="1" t="str">
        <f t="shared" si="143"/>
        <v>~se~</v>
      </c>
      <c r="O529" s="1" t="str">
        <f t="shared" si="144"/>
        <v>[s]</v>
      </c>
      <c r="P529" s="3" cm="1">
        <f t="array" ref="P529">SUM(_xlfn._xlws.FILTER($H$2:$H$2454,_xlfn.MAP($N$2:$N$2454,_xlfn.LAMBDA(_xlpm.x,_xlpm.x=$N529))))</f>
        <v>1.0614702154626111E-2</v>
      </c>
      <c r="Q529" s="4">
        <f t="shared" si="145"/>
        <v>0.15671641791044771</v>
      </c>
      <c r="R529" s="6" cm="1">
        <f t="array" ref="R529">SUM(_xlfn._xlws.FILTER($H$2:$H$2454,_xlfn.MAP($O$2:$O$2454,_xlfn.LAMBDA(_xlpm.x,_xlpm.x=$O529))))</f>
        <v>1.4100126742712295E-2</v>
      </c>
      <c r="S529" s="4">
        <f t="shared" si="146"/>
        <v>0.11797752808988762</v>
      </c>
      <c r="T529" s="4">
        <f t="shared" si="147"/>
        <v>0.10879870986576808</v>
      </c>
      <c r="U529" s="4">
        <f t="shared" si="148"/>
        <v>0.13461538461538455</v>
      </c>
      <c r="V529" s="4">
        <f t="shared" si="149"/>
        <v>0.12331520394408629</v>
      </c>
      <c r="W529" s="4" t="s">
        <v>5121</v>
      </c>
      <c r="X529" s="2" cm="1">
        <f t="array" ref="X529">SUM(_xlfn._xlws.FILTER($F$2:$F$2454,_xlfn.MAP($W$2:$W$2454,_xlfn.LAMBDA(_xlpm.x,_xlpm.x=$W529))))</f>
        <v>2896</v>
      </c>
      <c r="Y529" s="11">
        <f t="shared" si="150"/>
        <v>7.251381215469613E-3</v>
      </c>
      <c r="Z529" s="4"/>
      <c r="AA529" s="2" cm="1">
        <f t="array" ref="AA529">SUM(_xlfn._xlws.FILTER($F$2:$F$2454,_xlfn.MAP($Z$2:$Z$2454,_xlfn.LAMBDA(_xlpm.x,_xlpm.x=$Z529))))</f>
        <v>3871</v>
      </c>
      <c r="AB529" s="11">
        <f t="shared" si="151"/>
        <v>5.4249547920433997E-3</v>
      </c>
      <c r="AC529" s="11">
        <f t="shared" si="152"/>
        <v>0.12602461379384577</v>
      </c>
      <c r="AG529" s="2"/>
      <c r="AL529" s="2"/>
      <c r="AM529" s="2"/>
    </row>
    <row r="530" spans="1:39">
      <c r="A530" s="1" t="str">
        <f t="shared" si="136"/>
        <v>~xi~ : [ksə]</v>
      </c>
      <c r="B530" s="1">
        <f>_xlfn.LET(_xlpm.d,$G530,_xlpm.k,_xlfn.CONCAT(LEFT(TRIM(B$1),1),"*"),COUNTIF(_xlpm.d,_xlpm.k))</f>
        <v>0</v>
      </c>
      <c r="C530" s="1">
        <f>_xlfn.LET(_xlpm.d,$G530,_xlpm.k,_xlfn.CONCAT(LEFT(TRIM(C$1),1),"*"),COUNTIF(_xlpm.d,_xlpm.k))</f>
        <v>0</v>
      </c>
      <c r="D530" s="1">
        <f>_xlfn.LET(_xlpm.d,$G530,_xlpm.k,_xlfn.CONCAT(LEFT(TRIM(D$1),1),"*"),COUNTIF(_xlpm.d,_xlpm.k))</f>
        <v>0</v>
      </c>
      <c r="E530" s="1">
        <f t="shared" si="137"/>
        <v>0.30102999566398114</v>
      </c>
      <c r="F530" s="7">
        <v>1</v>
      </c>
      <c r="G530" s="9" t="s">
        <v>2028</v>
      </c>
      <c r="H530" s="4" cm="1">
        <f t="array" ref="H530">F530/freq.sum.r6e</f>
        <v>7.9214195183776928E-5</v>
      </c>
      <c r="I530" s="4" t="str">
        <f t="shared" si="138"/>
        <v>ksə</v>
      </c>
      <c r="J530" s="4" t="str">
        <f t="shared" si="139"/>
        <v>xi</v>
      </c>
      <c r="K530" s="10">
        <f t="shared" si="140"/>
        <v>3</v>
      </c>
      <c r="L530" s="1">
        <f t="shared" si="141"/>
        <v>2</v>
      </c>
      <c r="M530" s="10">
        <f t="shared" si="142"/>
        <v>3</v>
      </c>
      <c r="N530" s="1" t="str">
        <f t="shared" si="143"/>
        <v>~xi~</v>
      </c>
      <c r="O530" s="1" t="str">
        <f t="shared" si="144"/>
        <v>[ksə]</v>
      </c>
      <c r="P530" s="3" cm="1">
        <f t="array" ref="P530">SUM(_xlfn._xlws.FILTER($H$2:$H$2454,_xlfn.MAP($N$2:$N$2454,_xlfn.LAMBDA(_xlpm.x,_xlpm.x=$N530))))</f>
        <v>4.7528517110266159E-4</v>
      </c>
      <c r="Q530" s="4">
        <f t="shared" si="145"/>
        <v>0.16666666666666666</v>
      </c>
      <c r="R530" s="6" cm="1">
        <f t="array" ref="R530">SUM(_xlfn._xlws.FILTER($H$2:$H$2454,_xlfn.MAP($O$2:$O$2454,_xlfn.LAMBDA(_xlpm.x,_xlpm.x=$O530))))</f>
        <v>6.3371356147021542E-4</v>
      </c>
      <c r="S530" s="4">
        <f t="shared" si="146"/>
        <v>0.125</v>
      </c>
      <c r="T530" s="4">
        <f t="shared" si="147"/>
        <v>3.0058705339217815E-2</v>
      </c>
      <c r="U530" s="4">
        <f t="shared" si="148"/>
        <v>0.14285714285714288</v>
      </c>
      <c r="V530" s="4">
        <f t="shared" si="149"/>
        <v>0.12493873660829993</v>
      </c>
      <c r="W530" s="4" t="s">
        <v>5110</v>
      </c>
      <c r="X530" s="2" cm="1">
        <f t="array" ref="X530">SUM(_xlfn._xlws.FILTER($F$2:$F$2454,_xlfn.MAP($W$2:$W$2454,_xlfn.LAMBDA(_xlpm.x,_xlpm.x=$W530))))</f>
        <v>1594</v>
      </c>
      <c r="Y530" s="11">
        <f t="shared" si="150"/>
        <v>6.2735257214554575E-4</v>
      </c>
      <c r="Z530" s="4" t="s">
        <v>5101</v>
      </c>
      <c r="AA530" s="2" cm="1">
        <f t="array" ref="AA530">SUM(_xlfn._xlws.FILTER($F$2:$F$2454,_xlfn.MAP($Z$2:$Z$2454,_xlfn.LAMBDA(_xlpm.x,_xlpm.x=$Z530))))</f>
        <v>2255</v>
      </c>
      <c r="AB530" s="11">
        <f t="shared" si="151"/>
        <v>4.434589800443459E-4</v>
      </c>
      <c r="AC530" s="11">
        <f t="shared" si="152"/>
        <v>0.1506582291538858</v>
      </c>
      <c r="AG530" s="2"/>
      <c r="AL530" s="2"/>
      <c r="AM530" s="2"/>
    </row>
    <row r="531" spans="1:39">
      <c r="A531" s="1" t="str">
        <f t="shared" si="136"/>
        <v>~le~ : [lɪ]</v>
      </c>
      <c r="B531" s="1">
        <f>_xlfn.LET(_xlpm.d,$G531,_xlpm.k,_xlfn.CONCAT(LEFT(TRIM(B$1),1),"*"),COUNTIF(_xlpm.d,_xlpm.k))</f>
        <v>0</v>
      </c>
      <c r="C531" s="1">
        <f>_xlfn.LET(_xlpm.d,$G531,_xlpm.k,_xlfn.CONCAT(LEFT(TRIM(C$1),1),"*"),COUNTIF(_xlpm.d,_xlpm.k))</f>
        <v>0</v>
      </c>
      <c r="D531" s="1">
        <f>_xlfn.LET(_xlpm.d,$G531,_xlpm.k,_xlfn.CONCAT(LEFT(TRIM(D$1),1),"*"),COUNTIF(_xlpm.d,_xlpm.k))</f>
        <v>0</v>
      </c>
      <c r="E531" s="1">
        <f t="shared" si="137"/>
        <v>0.30102999566398114</v>
      </c>
      <c r="F531" s="7">
        <v>1</v>
      </c>
      <c r="G531" s="9" t="s">
        <v>2084</v>
      </c>
      <c r="H531" s="4" cm="1">
        <f t="array" ref="H531">F531/freq.sum.r6e</f>
        <v>7.9214195183776928E-5</v>
      </c>
      <c r="I531" s="1" t="str">
        <f t="shared" si="138"/>
        <v>lɪ</v>
      </c>
      <c r="J531" s="1" t="str">
        <f t="shared" si="139"/>
        <v>le</v>
      </c>
      <c r="K531" s="10">
        <f t="shared" si="140"/>
        <v>2</v>
      </c>
      <c r="L531" s="1">
        <f t="shared" si="141"/>
        <v>2</v>
      </c>
      <c r="M531" s="10">
        <f t="shared" si="142"/>
        <v>2</v>
      </c>
      <c r="N531" s="1" t="str">
        <f t="shared" si="143"/>
        <v>~le~</v>
      </c>
      <c r="O531" s="1" t="str">
        <f t="shared" si="144"/>
        <v>[lɪ]</v>
      </c>
      <c r="P531" s="3" cm="1">
        <f t="array" ref="P531">SUM(_xlfn._xlws.FILTER($H$2:$H$2454,_xlfn.MAP($N$2:$N$2454,_xlfn.LAMBDA(_xlpm.x,_xlpm.x=$N531))))</f>
        <v>6.8124207858048166E-3</v>
      </c>
      <c r="Q531" s="4">
        <f t="shared" si="145"/>
        <v>1.1627906976744184E-2</v>
      </c>
      <c r="R531" s="6" cm="1">
        <f t="array" ref="R531">SUM(_xlfn._xlws.FILTER($H$2:$H$2454,_xlfn.MAP($O$2:$O$2454,_xlfn.LAMBDA(_xlpm.x,_xlpm.x=$O531))))</f>
        <v>9.1888466413181224E-3</v>
      </c>
      <c r="S531" s="4">
        <f t="shared" si="146"/>
        <v>8.6206896551724154E-3</v>
      </c>
      <c r="T531" s="4">
        <f t="shared" si="147"/>
        <v>1.7944367978110208E-3</v>
      </c>
      <c r="U531" s="4">
        <f t="shared" si="148"/>
        <v>9.9009900990099011E-3</v>
      </c>
      <c r="V531" s="4">
        <f t="shared" si="149"/>
        <v>0.12995953798335061</v>
      </c>
      <c r="W531" s="4" t="s">
        <v>5121</v>
      </c>
      <c r="X531" s="2" cm="1">
        <f t="array" ref="X531">SUM(_xlfn._xlws.FILTER($F$2:$F$2454,_xlfn.MAP($W$2:$W$2454,_xlfn.LAMBDA(_xlpm.x,_xlpm.x=$W531))))</f>
        <v>2896</v>
      </c>
      <c r="Y531" s="11">
        <f t="shared" si="150"/>
        <v>3.453038674033149E-4</v>
      </c>
      <c r="Z531" s="4" t="s">
        <v>5102</v>
      </c>
      <c r="AA531" s="2" cm="1">
        <f t="array" ref="AA531">SUM(_xlfn._xlws.FILTER($F$2:$F$2454,_xlfn.MAP($Z$2:$Z$2454,_xlfn.LAMBDA(_xlpm.x,_xlpm.x=$Z531))))</f>
        <v>1794</v>
      </c>
      <c r="AB531" s="11">
        <f t="shared" si="151"/>
        <v>5.5741360089186175E-4</v>
      </c>
      <c r="AC531" s="11">
        <f t="shared" si="152"/>
        <v>-0.20797611881703601</v>
      </c>
      <c r="AG531" s="2"/>
      <c r="AL531" s="2"/>
      <c r="AM531" s="2"/>
    </row>
    <row r="532" spans="1:39">
      <c r="A532" s="1" t="str">
        <f t="shared" si="136"/>
        <v>~na~ : [nə]</v>
      </c>
      <c r="B532" s="1">
        <f>_xlfn.LET(_xlpm.d,$G532,_xlpm.k,_xlfn.CONCAT(LEFT(TRIM(B$1),1),"*"),COUNTIF(_xlpm.d,_xlpm.k))</f>
        <v>0</v>
      </c>
      <c r="C532" s="1">
        <f>_xlfn.LET(_xlpm.d,$G532,_xlpm.k,_xlfn.CONCAT(LEFT(TRIM(C$1),1),"*"),COUNTIF(_xlpm.d,_xlpm.k))</f>
        <v>0</v>
      </c>
      <c r="D532" s="1">
        <f>_xlfn.LET(_xlpm.d,$G532,_xlpm.k,_xlfn.CONCAT(LEFT(TRIM(D$1),1),"*"),COUNTIF(_xlpm.d,_xlpm.k))</f>
        <v>1</v>
      </c>
      <c r="E532" s="1">
        <f t="shared" si="137"/>
        <v>1.5314789170422551</v>
      </c>
      <c r="F532" s="7">
        <v>33</v>
      </c>
      <c r="G532" s="9" t="s">
        <v>574</v>
      </c>
      <c r="H532" s="4" cm="1">
        <f t="array" ref="H532">F532/freq.sum.r6e</f>
        <v>2.6140684410646386E-3</v>
      </c>
      <c r="I532" s="1" t="str">
        <f t="shared" si="138"/>
        <v>nə</v>
      </c>
      <c r="J532" s="1" t="str">
        <f t="shared" si="139"/>
        <v>na</v>
      </c>
      <c r="K532" s="10">
        <f t="shared" si="140"/>
        <v>2</v>
      </c>
      <c r="L532" s="1">
        <f t="shared" si="141"/>
        <v>2</v>
      </c>
      <c r="M532" s="10">
        <f t="shared" si="142"/>
        <v>2</v>
      </c>
      <c r="N532" s="1" t="str">
        <f t="shared" si="143"/>
        <v>~na~</v>
      </c>
      <c r="O532" s="1" t="str">
        <f t="shared" si="144"/>
        <v>[nə]</v>
      </c>
      <c r="P532" s="3" cm="1">
        <f t="array" ref="P532">SUM(_xlfn._xlws.FILTER($H$2:$H$2454,_xlfn.MAP($N$2:$N$2454,_xlfn.LAMBDA(_xlpm.x,_xlpm.x=$N532))))</f>
        <v>5.9410646387832696E-3</v>
      </c>
      <c r="Q532" s="4">
        <f t="shared" si="145"/>
        <v>0.44</v>
      </c>
      <c r="R532" s="6" cm="1">
        <f t="array" ref="R532">SUM(_xlfn._xlws.FILTER($H$2:$H$2454,_xlfn.MAP($O$2:$O$2454,_xlfn.LAMBDA(_xlpm.x,_xlpm.x=$O532))))</f>
        <v>8.1590621039290216E-3</v>
      </c>
      <c r="S532" s="4">
        <f t="shared" si="146"/>
        <v>0.32038834951456319</v>
      </c>
      <c r="T532" s="4">
        <f t="shared" si="147"/>
        <v>0.34188080961733458</v>
      </c>
      <c r="U532" s="4">
        <f t="shared" si="148"/>
        <v>0.37078651685393266</v>
      </c>
      <c r="V532" s="4">
        <f t="shared" si="149"/>
        <v>0.13777596131347208</v>
      </c>
      <c r="W532" s="4" t="s">
        <v>5120</v>
      </c>
      <c r="X532" s="2" cm="1">
        <f t="array" ref="X532">SUM(_xlfn._xlws.FILTER($F$2:$F$2454,_xlfn.MAP($W$2:$W$2454,_xlfn.LAMBDA(_xlpm.x,_xlpm.x=$W532))))</f>
        <v>1666</v>
      </c>
      <c r="Y532" s="11">
        <f t="shared" si="150"/>
        <v>1.9807923169267706E-2</v>
      </c>
      <c r="Z532" s="4" t="s">
        <v>5101</v>
      </c>
      <c r="AA532" s="2" cm="1">
        <f t="array" ref="AA532">SUM(_xlfn._xlws.FILTER($F$2:$F$2454,_xlfn.MAP($Z$2:$Z$2454,_xlfn.LAMBDA(_xlpm.x,_xlpm.x=$Z532))))</f>
        <v>2255</v>
      </c>
      <c r="AB532" s="11">
        <f t="shared" si="151"/>
        <v>1.4634146341463415E-2</v>
      </c>
      <c r="AC532" s="11">
        <f t="shared" si="152"/>
        <v>0.13147154914321046</v>
      </c>
      <c r="AG532" s="2"/>
      <c r="AL532" s="2"/>
      <c r="AM532" s="2"/>
    </row>
    <row r="533" spans="1:39">
      <c r="A533" s="1" t="str">
        <f t="shared" si="136"/>
        <v>~rs~ : [ɹz]</v>
      </c>
      <c r="B533" s="1">
        <f>_xlfn.LET(_xlpm.d,$G533,_xlpm.k,_xlfn.CONCAT(LEFT(TRIM(B$1),1),"*"),COUNTIF(_xlpm.d,_xlpm.k))</f>
        <v>1</v>
      </c>
      <c r="C533" s="1">
        <f>_xlfn.LET(_xlpm.d,$G533,_xlpm.k,_xlfn.CONCAT(LEFT(TRIM(C$1),1),"*"),COUNTIF(_xlpm.d,_xlpm.k))</f>
        <v>0</v>
      </c>
      <c r="D533" s="1">
        <f>_xlfn.LET(_xlpm.d,$G533,_xlpm.k,_xlfn.CONCAT(LEFT(TRIM(D$1),1),"*"),COUNTIF(_xlpm.d,_xlpm.k))</f>
        <v>0</v>
      </c>
      <c r="E533" s="1">
        <f t="shared" si="137"/>
        <v>1.6812412373755872</v>
      </c>
      <c r="F533" s="7">
        <v>47</v>
      </c>
      <c r="G533" s="9" t="s">
        <v>356</v>
      </c>
      <c r="H533" s="4" cm="1">
        <f t="array" ref="H533">F533/freq.sum.r6e</f>
        <v>3.7230671736375159E-3</v>
      </c>
      <c r="I533" s="1" t="str">
        <f t="shared" si="138"/>
        <v>ɹz</v>
      </c>
      <c r="J533" s="1" t="str">
        <f t="shared" si="139"/>
        <v>rs</v>
      </c>
      <c r="K533" s="10">
        <f t="shared" si="140"/>
        <v>2</v>
      </c>
      <c r="L533" s="1">
        <f t="shared" si="141"/>
        <v>2</v>
      </c>
      <c r="M533" s="10">
        <f t="shared" si="142"/>
        <v>2</v>
      </c>
      <c r="N533" s="1" t="str">
        <f t="shared" si="143"/>
        <v>~rs~</v>
      </c>
      <c r="O533" s="1" t="str">
        <f t="shared" si="144"/>
        <v>[ɹz]</v>
      </c>
      <c r="P533" s="3" cm="1">
        <f t="array" ref="P533">SUM(_xlfn._xlws.FILTER($H$2:$H$2454,_xlfn.MAP($N$2:$N$2454,_xlfn.LAMBDA(_xlpm.x,_xlpm.x=$N533))))</f>
        <v>3.7230671736375159E-3</v>
      </c>
      <c r="Q533" s="4">
        <f t="shared" si="145"/>
        <v>1</v>
      </c>
      <c r="R533" s="6" cm="1">
        <f t="array" ref="R533">SUM(_xlfn._xlws.FILTER($H$2:$H$2454,_xlfn.MAP($O$2:$O$2454,_xlfn.LAMBDA(_xlpm.x,_xlpm.x=$O533))))</f>
        <v>5.1489226869455016E-3</v>
      </c>
      <c r="S533" s="4">
        <f t="shared" si="146"/>
        <v>0.72307692307692295</v>
      </c>
      <c r="T533" s="4">
        <f t="shared" si="147"/>
        <v>0.8495317854525759</v>
      </c>
      <c r="U533" s="4">
        <f t="shared" si="148"/>
        <v>0.83928571428571419</v>
      </c>
      <c r="V533" s="4">
        <f t="shared" si="149"/>
        <v>0.14081549870713822</v>
      </c>
      <c r="W533" s="4"/>
      <c r="X533" s="2" cm="1">
        <f t="array" ref="X533">SUM(_xlfn._xlws.FILTER($F$2:$F$2454,_xlfn.MAP($W$2:$W$2454,_xlfn.LAMBDA(_xlpm.x,_xlpm.x=$W533))))</f>
        <v>2988</v>
      </c>
      <c r="Y533" s="11">
        <f t="shared" si="150"/>
        <v>1.5729585006693442E-2</v>
      </c>
      <c r="Z533" s="4"/>
      <c r="AA533" s="2" cm="1">
        <f t="array" ref="AA533">SUM(_xlfn._xlws.FILTER($F$2:$F$2454,_xlfn.MAP($Z$2:$Z$2454,_xlfn.LAMBDA(_xlpm.x,_xlpm.x=$Z533))))</f>
        <v>3871</v>
      </c>
      <c r="AB533" s="11">
        <f t="shared" si="151"/>
        <v>1.2141565486954276E-2</v>
      </c>
      <c r="AC533" s="11">
        <f t="shared" si="152"/>
        <v>0.11244257817559396</v>
      </c>
      <c r="AG533" s="2"/>
      <c r="AL533" s="2"/>
      <c r="AM533" s="2"/>
    </row>
    <row r="534" spans="1:39">
      <c r="A534" s="1" t="str">
        <f t="shared" si="136"/>
        <v>~ki~ : [kɪ]</v>
      </c>
      <c r="B534" s="1">
        <f>_xlfn.LET(_xlpm.d,$G534,_xlpm.k,_xlfn.CONCAT(LEFT(TRIM(B$1),1),"*"),COUNTIF(_xlpm.d,_xlpm.k))</f>
        <v>0</v>
      </c>
      <c r="C534" s="1">
        <f>_xlfn.LET(_xlpm.d,$G534,_xlpm.k,_xlfn.CONCAT(LEFT(TRIM(C$1),1),"*"),COUNTIF(_xlpm.d,_xlpm.k))</f>
        <v>0</v>
      </c>
      <c r="D534" s="1">
        <f>_xlfn.LET(_xlpm.d,$G534,_xlpm.k,_xlfn.CONCAT(LEFT(TRIM(D$1),1),"*"),COUNTIF(_xlpm.d,_xlpm.k))</f>
        <v>0</v>
      </c>
      <c r="E534" s="1">
        <f t="shared" si="137"/>
        <v>1.2787536009528289</v>
      </c>
      <c r="F534" s="7">
        <v>18</v>
      </c>
      <c r="G534" s="9" t="s">
        <v>418</v>
      </c>
      <c r="H534" s="4" cm="1">
        <f t="array" ref="H534">F534/freq.sum.r6e</f>
        <v>1.4258555133079848E-3</v>
      </c>
      <c r="I534" s="4" t="str">
        <f t="shared" si="138"/>
        <v>kɪ</v>
      </c>
      <c r="J534" s="4" t="str">
        <f t="shared" si="139"/>
        <v>ki</v>
      </c>
      <c r="K534" s="10">
        <f t="shared" si="140"/>
        <v>2</v>
      </c>
      <c r="L534" s="1">
        <f t="shared" si="141"/>
        <v>2</v>
      </c>
      <c r="M534" s="10">
        <f t="shared" si="142"/>
        <v>2</v>
      </c>
      <c r="N534" s="1" t="str">
        <f t="shared" si="143"/>
        <v>~ki~</v>
      </c>
      <c r="O534" s="1" t="str">
        <f t="shared" si="144"/>
        <v>[kɪ]</v>
      </c>
      <c r="P534" s="3" cm="1">
        <f t="array" ref="P534">SUM(_xlfn._xlws.FILTER($H$2:$H$2454,_xlfn.MAP($N$2:$N$2454,_xlfn.LAMBDA(_xlpm.x,_xlpm.x=$N534))))</f>
        <v>1.8219264892268695E-3</v>
      </c>
      <c r="Q534" s="4">
        <f t="shared" si="145"/>
        <v>0.78260869565217395</v>
      </c>
      <c r="R534" s="6" cm="1">
        <f t="array" ref="R534">SUM(_xlfn._xlws.FILTER($H$2:$H$2454,_xlfn.MAP($O$2:$O$2454,_xlfn.LAMBDA(_xlpm.x,_xlpm.x=$O534))))</f>
        <v>2.5348542458808613E-3</v>
      </c>
      <c r="S534" s="4">
        <f t="shared" si="146"/>
        <v>0.56250000000000011</v>
      </c>
      <c r="T534" s="4">
        <f t="shared" si="147"/>
        <v>0.50392563178926175</v>
      </c>
      <c r="U534" s="4">
        <f t="shared" si="148"/>
        <v>0.65454545454545465</v>
      </c>
      <c r="V534" s="4">
        <f t="shared" si="149"/>
        <v>0.14342214230231301</v>
      </c>
      <c r="W534" s="4" t="s">
        <v>5110</v>
      </c>
      <c r="X534" s="2" cm="1">
        <f t="array" ref="X534">SUM(_xlfn._xlws.FILTER($F$2:$F$2454,_xlfn.MAP($W$2:$W$2454,_xlfn.LAMBDA(_xlpm.x,_xlpm.x=$W534))))</f>
        <v>1594</v>
      </c>
      <c r="Y534" s="11">
        <f t="shared" si="150"/>
        <v>1.1292346298619825E-2</v>
      </c>
      <c r="Z534" s="4" t="s">
        <v>5102</v>
      </c>
      <c r="AA534" s="2" cm="1">
        <f t="array" ref="AA534">SUM(_xlfn._xlws.FILTER($F$2:$F$2454,_xlfn.MAP($Z$2:$Z$2454,_xlfn.LAMBDA(_xlpm.x,_xlpm.x=$Z534))))</f>
        <v>1794</v>
      </c>
      <c r="AB534" s="11">
        <f t="shared" si="151"/>
        <v>1.0033444816053512E-2</v>
      </c>
      <c r="AC534" s="11">
        <f t="shared" si="152"/>
        <v>5.1334121647979784E-2</v>
      </c>
      <c r="AG534" s="2"/>
      <c r="AL534" s="2"/>
      <c r="AM534" s="2"/>
    </row>
    <row r="535" spans="1:39">
      <c r="A535" s="1" t="str">
        <f t="shared" si="136"/>
        <v>~je~ : [dʒi]</v>
      </c>
      <c r="B535" s="1">
        <f>_xlfn.LET(_xlpm.d,$G535,_xlpm.k,_xlfn.CONCAT(LEFT(TRIM(B$1),1),"*"),COUNTIF(_xlpm.d,_xlpm.k))</f>
        <v>0</v>
      </c>
      <c r="C535" s="1">
        <f>_xlfn.LET(_xlpm.d,$G535,_xlpm.k,_xlfn.CONCAT(LEFT(TRIM(C$1),1),"*"),COUNTIF(_xlpm.d,_xlpm.k))</f>
        <v>0</v>
      </c>
      <c r="D535" s="1">
        <f>_xlfn.LET(_xlpm.d,$G535,_xlpm.k,_xlfn.CONCAT(LEFT(TRIM(D$1),1),"*"),COUNTIF(_xlpm.d,_xlpm.k))</f>
        <v>0</v>
      </c>
      <c r="E535" s="1">
        <f t="shared" si="137"/>
        <v>0.30102999566398114</v>
      </c>
      <c r="F535" s="7">
        <v>1</v>
      </c>
      <c r="G535" s="9" t="s">
        <v>1964</v>
      </c>
      <c r="H535" s="4" cm="1">
        <f t="array" ref="H535">F535/freq.sum.r6e</f>
        <v>7.9214195183776928E-5</v>
      </c>
      <c r="I535" s="1" t="str">
        <f t="shared" si="138"/>
        <v>dʒi</v>
      </c>
      <c r="J535" s="1" t="str">
        <f t="shared" si="139"/>
        <v>je</v>
      </c>
      <c r="K535" s="10">
        <f t="shared" si="140"/>
        <v>3</v>
      </c>
      <c r="L535" s="1">
        <f t="shared" si="141"/>
        <v>2</v>
      </c>
      <c r="M535" s="10">
        <f t="shared" si="142"/>
        <v>3</v>
      </c>
      <c r="N535" s="1" t="str">
        <f t="shared" si="143"/>
        <v>~je~</v>
      </c>
      <c r="O535" s="1" t="str">
        <f t="shared" si="144"/>
        <v>[dʒi]</v>
      </c>
      <c r="P535" s="3" cm="1">
        <f t="array" ref="P535">SUM(_xlfn._xlws.FILTER($H$2:$H$2454,_xlfn.MAP($N$2:$N$2454,_xlfn.LAMBDA(_xlpm.x,_xlpm.x=$N535))))</f>
        <v>3.9607097591888465E-4</v>
      </c>
      <c r="Q535" s="4">
        <f t="shared" si="145"/>
        <v>0.19999999999999998</v>
      </c>
      <c r="R535" s="6" cm="1">
        <f t="array" ref="R535">SUM(_xlfn._xlws.FILTER($H$2:$H$2454,_xlfn.MAP($O$2:$O$2454,_xlfn.LAMBDA(_xlpm.x,_xlpm.x=$O535))))</f>
        <v>5.5449936628643854E-4</v>
      </c>
      <c r="S535" s="4">
        <f t="shared" si="146"/>
        <v>0.14285714285714285</v>
      </c>
      <c r="T535" s="4">
        <f t="shared" si="147"/>
        <v>3.5068489562420771E-2</v>
      </c>
      <c r="U535" s="4">
        <f t="shared" si="148"/>
        <v>0.16666666666666663</v>
      </c>
      <c r="V535" s="4">
        <f t="shared" si="149"/>
        <v>0.14612803567823801</v>
      </c>
      <c r="W535" s="4" t="s">
        <v>5121</v>
      </c>
      <c r="X535" s="2" cm="1">
        <f t="array" ref="X535">SUM(_xlfn._xlws.FILTER($F$2:$F$2454,_xlfn.MAP($W$2:$W$2454,_xlfn.LAMBDA(_xlpm.x,_xlpm.x=$W535))))</f>
        <v>2896</v>
      </c>
      <c r="Y535" s="11">
        <f t="shared" si="150"/>
        <v>3.453038674033149E-4</v>
      </c>
      <c r="Z535" s="4" t="s">
        <v>5110</v>
      </c>
      <c r="AA535" s="2" cm="1">
        <f t="array" ref="AA535">SUM(_xlfn._xlws.FILTER($F$2:$F$2454,_xlfn.MAP($Z$2:$Z$2454,_xlfn.LAMBDA(_xlpm.x,_xlpm.x=$Z535))))</f>
        <v>354</v>
      </c>
      <c r="AB535" s="11">
        <f t="shared" si="151"/>
        <v>2.8248587570621469E-3</v>
      </c>
      <c r="AC535" s="11">
        <f t="shared" si="152"/>
        <v>-0.91279529549932148</v>
      </c>
      <c r="AG535" s="2"/>
      <c r="AL535" s="2"/>
      <c r="AM535" s="2"/>
    </row>
    <row r="536" spans="1:39">
      <c r="A536" s="1" t="str">
        <f t="shared" si="136"/>
        <v>~gy~ : [dʒi]</v>
      </c>
      <c r="B536" s="1">
        <f>_xlfn.LET(_xlpm.d,$G536,_xlpm.k,_xlfn.CONCAT(LEFT(TRIM(B$1),1),"*"),COUNTIF(_xlpm.d,_xlpm.k))</f>
        <v>0</v>
      </c>
      <c r="C536" s="1">
        <f>_xlfn.LET(_xlpm.d,$G536,_xlpm.k,_xlfn.CONCAT(LEFT(TRIM(C$1),1),"*"),COUNTIF(_xlpm.d,_xlpm.k))</f>
        <v>0</v>
      </c>
      <c r="D536" s="1">
        <f>_xlfn.LET(_xlpm.d,$G536,_xlpm.k,_xlfn.CONCAT(LEFT(TRIM(D$1),1),"*"),COUNTIF(_xlpm.d,_xlpm.k))</f>
        <v>0</v>
      </c>
      <c r="E536" s="1">
        <f t="shared" si="137"/>
        <v>0.30102999566398114</v>
      </c>
      <c r="F536" s="7">
        <v>1</v>
      </c>
      <c r="G536" s="9" t="s">
        <v>1544</v>
      </c>
      <c r="H536" s="4" cm="1">
        <f t="array" ref="H536">F536/freq.sum.r6e</f>
        <v>7.9214195183776928E-5</v>
      </c>
      <c r="I536" s="4" t="str">
        <f t="shared" si="138"/>
        <v>dʒi</v>
      </c>
      <c r="J536" s="4" t="str">
        <f t="shared" si="139"/>
        <v>gy</v>
      </c>
      <c r="K536" s="10">
        <f t="shared" si="140"/>
        <v>3</v>
      </c>
      <c r="L536" s="1">
        <f t="shared" si="141"/>
        <v>2</v>
      </c>
      <c r="M536" s="10">
        <f t="shared" si="142"/>
        <v>3</v>
      </c>
      <c r="N536" s="1" t="str">
        <f t="shared" si="143"/>
        <v>~gy~</v>
      </c>
      <c r="O536" s="1" t="str">
        <f t="shared" si="144"/>
        <v>[dʒi]</v>
      </c>
      <c r="P536" s="3" cm="1">
        <f t="array" ref="P536">SUM(_xlfn._xlws.FILTER($H$2:$H$2454,_xlfn.MAP($N$2:$N$2454,_xlfn.LAMBDA(_xlpm.x,_xlpm.x=$N536))))</f>
        <v>3.9607097591888465E-4</v>
      </c>
      <c r="Q536" s="4">
        <f t="shared" si="145"/>
        <v>0.19999999999999998</v>
      </c>
      <c r="R536" s="6" cm="1">
        <f t="array" ref="R536">SUM(_xlfn._xlws.FILTER($H$2:$H$2454,_xlfn.MAP($O$2:$O$2454,_xlfn.LAMBDA(_xlpm.x,_xlpm.x=$O536))))</f>
        <v>5.5449936628643854E-4</v>
      </c>
      <c r="S536" s="4">
        <f t="shared" si="146"/>
        <v>0.14285714285714285</v>
      </c>
      <c r="T536" s="4">
        <f t="shared" si="147"/>
        <v>3.5068489562420771E-2</v>
      </c>
      <c r="U536" s="4">
        <f t="shared" si="148"/>
        <v>0.16666666666666663</v>
      </c>
      <c r="V536" s="4">
        <f t="shared" si="149"/>
        <v>0.14612803567823801</v>
      </c>
      <c r="W536" s="4" t="s">
        <v>5123</v>
      </c>
      <c r="X536" s="2" cm="1">
        <f t="array" ref="X536">SUM(_xlfn._xlws.FILTER($F$2:$F$2454,_xlfn.MAP($W$2:$W$2454,_xlfn.LAMBDA(_xlpm.x,_xlpm.x=$W536))))</f>
        <v>340</v>
      </c>
      <c r="Y536" s="11">
        <f t="shared" si="150"/>
        <v>2.9411764705882353E-3</v>
      </c>
      <c r="Z536" s="4" t="s">
        <v>5110</v>
      </c>
      <c r="AA536" s="2" cm="1">
        <f t="array" ref="AA536">SUM(_xlfn._xlws.FILTER($F$2:$F$2454,_xlfn.MAP($Z$2:$Z$2454,_xlfn.LAMBDA(_xlpm.x,_xlpm.x=$Z536))))</f>
        <v>354</v>
      </c>
      <c r="AB536" s="11">
        <f t="shared" si="151"/>
        <v>2.8248587570621469E-3</v>
      </c>
      <c r="AC536" s="11">
        <f t="shared" si="152"/>
        <v>1.7524344983532732E-2</v>
      </c>
      <c r="AG536" s="2"/>
      <c r="AL536" s="2"/>
      <c r="AM536" s="2"/>
    </row>
    <row r="537" spans="1:39">
      <c r="A537" s="1" t="str">
        <f t="shared" si="136"/>
        <v>~ns~ : [nz]</v>
      </c>
      <c r="B537" s="1">
        <f>_xlfn.LET(_xlpm.d,$G537,_xlpm.k,_xlfn.CONCAT(LEFT(TRIM(B$1),1),"*"),COUNTIF(_xlpm.d,_xlpm.k))</f>
        <v>0</v>
      </c>
      <c r="C537" s="1">
        <f>_xlfn.LET(_xlpm.d,$G537,_xlpm.k,_xlfn.CONCAT(LEFT(TRIM(C$1),1),"*"),COUNTIF(_xlpm.d,_xlpm.k))</f>
        <v>0</v>
      </c>
      <c r="D537" s="1">
        <f>_xlfn.LET(_xlpm.d,$G537,_xlpm.k,_xlfn.CONCAT(LEFT(TRIM(D$1),1),"*"),COUNTIF(_xlpm.d,_xlpm.k))</f>
        <v>1</v>
      </c>
      <c r="E537" s="1">
        <f t="shared" si="137"/>
        <v>1.5682017240669948</v>
      </c>
      <c r="F537" s="7">
        <v>36</v>
      </c>
      <c r="G537" s="9" t="s">
        <v>214</v>
      </c>
      <c r="H537" s="4" cm="1">
        <f t="array" ref="H537">F537/freq.sum.r6e</f>
        <v>2.8517110266159697E-3</v>
      </c>
      <c r="I537" s="4" t="str">
        <f t="shared" si="138"/>
        <v>nz</v>
      </c>
      <c r="J537" s="4" t="str">
        <f t="shared" si="139"/>
        <v>ns</v>
      </c>
      <c r="K537" s="10">
        <f t="shared" si="140"/>
        <v>2</v>
      </c>
      <c r="L537" s="1">
        <f t="shared" si="141"/>
        <v>2</v>
      </c>
      <c r="M537" s="10">
        <f t="shared" si="142"/>
        <v>2</v>
      </c>
      <c r="N537" s="1" t="str">
        <f t="shared" si="143"/>
        <v>~ns~</v>
      </c>
      <c r="O537" s="1" t="str">
        <f t="shared" si="144"/>
        <v>[nz]</v>
      </c>
      <c r="P537" s="3" cm="1">
        <f t="array" ref="P537">SUM(_xlfn._xlws.FILTER($H$2:$H$2454,_xlfn.MAP($N$2:$N$2454,_xlfn.LAMBDA(_xlpm.x,_xlpm.x=$N537))))</f>
        <v>2.8517110266159697E-3</v>
      </c>
      <c r="Q537" s="4">
        <f t="shared" si="145"/>
        <v>1</v>
      </c>
      <c r="R537" s="6" cm="1">
        <f t="array" ref="R537">SUM(_xlfn._xlws.FILTER($H$2:$H$2454,_xlfn.MAP($O$2:$O$2454,_xlfn.LAMBDA(_xlpm.x,_xlpm.x=$O537))))</f>
        <v>4.0399239543726234E-3</v>
      </c>
      <c r="S537" s="4">
        <f t="shared" si="146"/>
        <v>0.70588235294117652</v>
      </c>
      <c r="T537" s="4">
        <f t="shared" si="147"/>
        <v>0.7813667721867068</v>
      </c>
      <c r="U537" s="4">
        <f t="shared" si="148"/>
        <v>0.82758620689655171</v>
      </c>
      <c r="V537" s="4">
        <f t="shared" si="149"/>
        <v>0.15126767533064905</v>
      </c>
      <c r="W537" s="4"/>
      <c r="X537" s="2" cm="1">
        <f t="array" ref="X537">SUM(_xlfn._xlws.FILTER($F$2:$F$2454,_xlfn.MAP($W$2:$W$2454,_xlfn.LAMBDA(_xlpm.x,_xlpm.x=$W537))))</f>
        <v>2988</v>
      </c>
      <c r="Y537" s="11">
        <f t="shared" si="150"/>
        <v>1.2048192771084338E-2</v>
      </c>
      <c r="Z537" s="4"/>
      <c r="AA537" s="2" cm="1">
        <f t="array" ref="AA537">SUM(_xlfn._xlws.FILTER($F$2:$F$2454,_xlfn.MAP($Z$2:$Z$2454,_xlfn.LAMBDA(_xlpm.x,_xlpm.x=$Z537))))</f>
        <v>3871</v>
      </c>
      <c r="AB537" s="11">
        <f t="shared" si="151"/>
        <v>9.2999225006458273E-3</v>
      </c>
      <c r="AC537" s="11">
        <f t="shared" si="152"/>
        <v>0.11244257817559396</v>
      </c>
      <c r="AG537" s="2"/>
      <c r="AL537" s="2"/>
      <c r="AM537" s="2"/>
    </row>
    <row r="538" spans="1:39">
      <c r="A538" s="1" t="str">
        <f t="shared" si="136"/>
        <v>~te~ : [t]</v>
      </c>
      <c r="B538" s="1">
        <f>_xlfn.LET(_xlpm.d,$G538,_xlpm.k,_xlfn.CONCAT(LEFT(TRIM(B$1),1),"*"),COUNTIF(_xlpm.d,_xlpm.k))</f>
        <v>0</v>
      </c>
      <c r="C538" s="1">
        <f>_xlfn.LET(_xlpm.d,$G538,_xlpm.k,_xlfn.CONCAT(LEFT(TRIM(C$1),1),"*"),COUNTIF(_xlpm.d,_xlpm.k))</f>
        <v>0</v>
      </c>
      <c r="D538" s="1">
        <f>_xlfn.LET(_xlpm.d,$G538,_xlpm.k,_xlfn.CONCAT(LEFT(TRIM(D$1),1),"*"),COUNTIF(_xlpm.d,_xlpm.k))</f>
        <v>0</v>
      </c>
      <c r="E538" s="1">
        <f t="shared" si="137"/>
        <v>1.8260748027008262</v>
      </c>
      <c r="F538" s="7">
        <v>66</v>
      </c>
      <c r="G538" s="9" t="s">
        <v>287</v>
      </c>
      <c r="H538" s="4" cm="1">
        <f t="array" ref="H538">F538/freq.sum.r6e</f>
        <v>5.2281368821292772E-3</v>
      </c>
      <c r="I538" s="4" t="str">
        <f t="shared" si="138"/>
        <v>t</v>
      </c>
      <c r="J538" s="4" t="str">
        <f t="shared" si="139"/>
        <v>te</v>
      </c>
      <c r="K538" s="10">
        <f t="shared" si="140"/>
        <v>1</v>
      </c>
      <c r="L538" s="1">
        <f t="shared" si="141"/>
        <v>2</v>
      </c>
      <c r="M538" s="10">
        <f t="shared" si="142"/>
        <v>2</v>
      </c>
      <c r="N538" s="1" t="str">
        <f t="shared" si="143"/>
        <v>~te~</v>
      </c>
      <c r="O538" s="1" t="str">
        <f t="shared" si="144"/>
        <v>[t]</v>
      </c>
      <c r="P538" s="3" cm="1">
        <f t="array" ref="P538">SUM(_xlfn._xlws.FILTER($H$2:$H$2454,_xlfn.MAP($N$2:$N$2454,_xlfn.LAMBDA(_xlpm.x,_xlpm.x=$N538))))</f>
        <v>1.2436628643852978E-2</v>
      </c>
      <c r="Q538" s="4">
        <f t="shared" si="145"/>
        <v>0.4203821656050955</v>
      </c>
      <c r="R538" s="6" cm="1">
        <f t="array" ref="R538">SUM(_xlfn._xlws.FILTER($H$2:$H$2454,_xlfn.MAP($O$2:$O$2454,_xlfn.LAMBDA(_xlpm.x,_xlpm.x=$O538))))</f>
        <v>1.7664765525982257E-2</v>
      </c>
      <c r="S538" s="4">
        <f t="shared" si="146"/>
        <v>0.29596412556053808</v>
      </c>
      <c r="T538" s="4">
        <f t="shared" si="147"/>
        <v>0.38189912774718854</v>
      </c>
      <c r="U538" s="4">
        <f t="shared" si="148"/>
        <v>0.34736842105263155</v>
      </c>
      <c r="V538" s="4">
        <f t="shared" si="149"/>
        <v>0.15240521063892698</v>
      </c>
      <c r="W538" s="4" t="s">
        <v>5121</v>
      </c>
      <c r="X538" s="2" cm="1">
        <f t="array" ref="X538">SUM(_xlfn._xlws.FILTER($F$2:$F$2454,_xlfn.MAP($W$2:$W$2454,_xlfn.LAMBDA(_xlpm.x,_xlpm.x=$W538))))</f>
        <v>2896</v>
      </c>
      <c r="Y538" s="11">
        <f t="shared" si="150"/>
        <v>2.2790055248618785E-2</v>
      </c>
      <c r="Z538" s="4"/>
      <c r="AA538" s="2" cm="1">
        <f t="array" ref="AA538">SUM(_xlfn._xlws.FILTER($F$2:$F$2454,_xlfn.MAP($Z$2:$Z$2454,_xlfn.LAMBDA(_xlpm.x,_xlpm.x=$Z538))))</f>
        <v>3871</v>
      </c>
      <c r="AB538" s="11">
        <f t="shared" si="151"/>
        <v>1.7049857917850686E-2</v>
      </c>
      <c r="AC538" s="11">
        <f t="shared" si="152"/>
        <v>0.12602461379384577</v>
      </c>
      <c r="AG538" s="2"/>
      <c r="AL538" s="2"/>
      <c r="AM538" s="2"/>
    </row>
    <row r="539" spans="1:39">
      <c r="A539" s="1" t="str">
        <f t="shared" si="136"/>
        <v>~we~ : [wə]</v>
      </c>
      <c r="B539" s="1">
        <f>_xlfn.LET(_xlpm.d,$G539,_xlpm.k,_xlfn.CONCAT(LEFT(TRIM(B$1),1),"*"),COUNTIF(_xlpm.d,_xlpm.k))</f>
        <v>0</v>
      </c>
      <c r="C539" s="1">
        <f>_xlfn.LET(_xlpm.d,$G539,_xlpm.k,_xlfn.CONCAT(LEFT(TRIM(C$1),1),"*"),COUNTIF(_xlpm.d,_xlpm.k))</f>
        <v>0</v>
      </c>
      <c r="D539" s="1">
        <f>_xlfn.LET(_xlpm.d,$G539,_xlpm.k,_xlfn.CONCAT(LEFT(TRIM(D$1),1),"*"),COUNTIF(_xlpm.d,_xlpm.k))</f>
        <v>0</v>
      </c>
      <c r="E539" s="1">
        <f t="shared" si="137"/>
        <v>0.69897000433601875</v>
      </c>
      <c r="F539" s="7">
        <v>4</v>
      </c>
      <c r="G539" s="9" t="s">
        <v>1784</v>
      </c>
      <c r="H539" s="4" cm="1">
        <f t="array" ref="H539">F539/freq.sum.r6e</f>
        <v>3.1685678073510771E-4</v>
      </c>
      <c r="I539" s="4" t="str">
        <f t="shared" si="138"/>
        <v>wə</v>
      </c>
      <c r="J539" s="4" t="str">
        <f t="shared" si="139"/>
        <v>we</v>
      </c>
      <c r="K539" s="10">
        <f t="shared" si="140"/>
        <v>2</v>
      </c>
      <c r="L539" s="1">
        <f t="shared" si="141"/>
        <v>2</v>
      </c>
      <c r="M539" s="10">
        <f t="shared" si="142"/>
        <v>2</v>
      </c>
      <c r="N539" s="1" t="str">
        <f t="shared" si="143"/>
        <v>~we~</v>
      </c>
      <c r="O539" s="1" t="str">
        <f t="shared" si="144"/>
        <v>[wə]</v>
      </c>
      <c r="P539" s="3" cm="1">
        <f t="array" ref="P539">SUM(_xlfn._xlws.FILTER($H$2:$H$2454,_xlfn.MAP($N$2:$N$2454,_xlfn.LAMBDA(_xlpm.x,_xlpm.x=$N539))))</f>
        <v>1.4258555133079846E-3</v>
      </c>
      <c r="Q539" s="4">
        <f t="shared" si="145"/>
        <v>0.22222222222222224</v>
      </c>
      <c r="R539" s="6" cm="1">
        <f t="array" ref="R539">SUM(_xlfn._xlws.FILTER($H$2:$H$2454,_xlfn.MAP($O$2:$O$2454,_xlfn.LAMBDA(_xlpm.x,_xlpm.x=$O539))))</f>
        <v>2.0595690747781999E-3</v>
      </c>
      <c r="S539" s="4">
        <f t="shared" si="146"/>
        <v>0.15384615384615385</v>
      </c>
      <c r="T539" s="4">
        <f t="shared" si="147"/>
        <v>7.6513068136190812E-2</v>
      </c>
      <c r="U539" s="4">
        <f t="shared" si="148"/>
        <v>0.18181818181818185</v>
      </c>
      <c r="V539" s="4">
        <f t="shared" si="149"/>
        <v>0.15970084286751188</v>
      </c>
      <c r="W539" s="4" t="s">
        <v>5121</v>
      </c>
      <c r="X539" s="2" cm="1">
        <f t="array" ref="X539">SUM(_xlfn._xlws.FILTER($F$2:$F$2454,_xlfn.MAP($W$2:$W$2454,_xlfn.LAMBDA(_xlpm.x,_xlpm.x=$W539))))</f>
        <v>2896</v>
      </c>
      <c r="Y539" s="11">
        <f t="shared" si="150"/>
        <v>1.3812154696132596E-3</v>
      </c>
      <c r="Z539" s="4" t="s">
        <v>5101</v>
      </c>
      <c r="AA539" s="2" cm="1">
        <f t="array" ref="AA539">SUM(_xlfn._xlws.FILTER($F$2:$F$2454,_xlfn.MAP($Z$2:$Z$2454,_xlfn.LAMBDA(_xlpm.x,_xlpm.x=$Z539))))</f>
        <v>2255</v>
      </c>
      <c r="AB539" s="11">
        <f t="shared" si="151"/>
        <v>1.7738359201773836E-3</v>
      </c>
      <c r="AC539" s="11">
        <f t="shared" si="152"/>
        <v>-0.10865201131112999</v>
      </c>
      <c r="AG539" s="2"/>
      <c r="AL539" s="2"/>
      <c r="AM539" s="2"/>
    </row>
    <row r="540" spans="1:39">
      <c r="A540" s="1" t="str">
        <f t="shared" si="136"/>
        <v>~la~ : [lə]</v>
      </c>
      <c r="B540" s="1">
        <f>_xlfn.LET(_xlpm.d,$G540,_xlpm.k,_xlfn.CONCAT(LEFT(TRIM(B$1),1),"*"),COUNTIF(_xlpm.d,_xlpm.k))</f>
        <v>0</v>
      </c>
      <c r="C540" s="1">
        <f>_xlfn.LET(_xlpm.d,$G540,_xlpm.k,_xlfn.CONCAT(LEFT(TRIM(C$1),1),"*"),COUNTIF(_xlpm.d,_xlpm.k))</f>
        <v>0</v>
      </c>
      <c r="D540" s="1">
        <f>_xlfn.LET(_xlpm.d,$G540,_xlpm.k,_xlfn.CONCAT(LEFT(TRIM(D$1),1),"*"),COUNTIF(_xlpm.d,_xlpm.k))</f>
        <v>0</v>
      </c>
      <c r="E540" s="1">
        <f t="shared" si="137"/>
        <v>1.3979400086720375</v>
      </c>
      <c r="F540" s="7">
        <v>24</v>
      </c>
      <c r="G540" s="9" t="s">
        <v>676</v>
      </c>
      <c r="H540" s="4" cm="1">
        <f t="array" ref="H540">F540/freq.sum.r6e</f>
        <v>1.9011406844106464E-3</v>
      </c>
      <c r="I540" s="4" t="str">
        <f t="shared" si="138"/>
        <v>lə</v>
      </c>
      <c r="J540" s="4" t="str">
        <f t="shared" si="139"/>
        <v>la</v>
      </c>
      <c r="K540" s="10">
        <f t="shared" si="140"/>
        <v>2</v>
      </c>
      <c r="L540" s="1">
        <f t="shared" si="141"/>
        <v>2</v>
      </c>
      <c r="M540" s="10">
        <f t="shared" si="142"/>
        <v>2</v>
      </c>
      <c r="N540" s="1" t="str">
        <f t="shared" si="143"/>
        <v>~la~</v>
      </c>
      <c r="O540" s="1" t="str">
        <f t="shared" si="144"/>
        <v>[lə]</v>
      </c>
      <c r="P540" s="3" cm="1">
        <f t="array" ref="P540">SUM(_xlfn._xlws.FILTER($H$2:$H$2454,_xlfn.MAP($N$2:$N$2454,_xlfn.LAMBDA(_xlpm.x,_xlpm.x=$N540))))</f>
        <v>5.4657794676806083E-3</v>
      </c>
      <c r="Q540" s="4">
        <f t="shared" si="145"/>
        <v>0.34782608695652173</v>
      </c>
      <c r="R540" s="6" cm="1">
        <f t="array" ref="R540">SUM(_xlfn._xlws.FILTER($H$2:$H$2454,_xlfn.MAP($O$2:$O$2454,_xlfn.LAMBDA(_xlpm.x,_xlpm.x=$O540))))</f>
        <v>7.9214195183776939E-3</v>
      </c>
      <c r="S540" s="4">
        <f t="shared" si="146"/>
        <v>0.24</v>
      </c>
      <c r="T540" s="4">
        <f t="shared" si="147"/>
        <v>0.23904674541957835</v>
      </c>
      <c r="U540" s="4">
        <f t="shared" si="148"/>
        <v>0.28402366863905326</v>
      </c>
      <c r="V540" s="4">
        <f t="shared" si="149"/>
        <v>0.1611509092627447</v>
      </c>
      <c r="W540" s="4" t="s">
        <v>5120</v>
      </c>
      <c r="X540" s="2" cm="1">
        <f t="array" ref="X540">SUM(_xlfn._xlws.FILTER($F$2:$F$2454,_xlfn.MAP($W$2:$W$2454,_xlfn.LAMBDA(_xlpm.x,_xlpm.x=$W540))))</f>
        <v>1666</v>
      </c>
      <c r="Y540" s="11">
        <f t="shared" si="150"/>
        <v>1.4405762304921969E-2</v>
      </c>
      <c r="Z540" s="4" t="s">
        <v>5101</v>
      </c>
      <c r="AA540" s="2" cm="1">
        <f t="array" ref="AA540">SUM(_xlfn._xlws.FILTER($F$2:$F$2454,_xlfn.MAP($Z$2:$Z$2454,_xlfn.LAMBDA(_xlpm.x,_xlpm.x=$Z540))))</f>
        <v>2255</v>
      </c>
      <c r="AB540" s="11">
        <f t="shared" si="151"/>
        <v>1.0643015521064302E-2</v>
      </c>
      <c r="AC540" s="11">
        <f t="shared" si="152"/>
        <v>0.13147154914321055</v>
      </c>
      <c r="AG540" s="2"/>
      <c r="AL540" s="2"/>
      <c r="AM540" s="2"/>
    </row>
    <row r="541" spans="1:39">
      <c r="A541" s="1" t="str">
        <f t="shared" si="136"/>
        <v>~re~ : [ə]</v>
      </c>
      <c r="B541" s="1">
        <f>_xlfn.LET(_xlpm.d,$G541,_xlpm.k,_xlfn.CONCAT(LEFT(TRIM(B$1),1),"*"),COUNTIF(_xlpm.d,_xlpm.k))</f>
        <v>0</v>
      </c>
      <c r="C541" s="1">
        <f>_xlfn.LET(_xlpm.d,$G541,_xlpm.k,_xlfn.CONCAT(LEFT(TRIM(C$1),1),"*"),COUNTIF(_xlpm.d,_xlpm.k))</f>
        <v>0</v>
      </c>
      <c r="D541" s="1">
        <f>_xlfn.LET(_xlpm.d,$G541,_xlpm.k,_xlfn.CONCAT(LEFT(TRIM(D$1),1),"*"),COUNTIF(_xlpm.d,_xlpm.k))</f>
        <v>0</v>
      </c>
      <c r="E541" s="1">
        <f t="shared" si="137"/>
        <v>1.6334684555795864</v>
      </c>
      <c r="F541" s="7">
        <v>42</v>
      </c>
      <c r="G541" s="9" t="s">
        <v>1101</v>
      </c>
      <c r="H541" s="4" cm="1">
        <f t="array" ref="H541">F541/freq.sum.r6e</f>
        <v>3.326996197718631E-3</v>
      </c>
      <c r="I541" s="4" t="str">
        <f t="shared" si="138"/>
        <v>ə</v>
      </c>
      <c r="J541" s="4" t="str">
        <f t="shared" si="139"/>
        <v>re</v>
      </c>
      <c r="K541" s="10">
        <f t="shared" si="140"/>
        <v>1</v>
      </c>
      <c r="L541" s="1">
        <f t="shared" si="141"/>
        <v>2</v>
      </c>
      <c r="M541" s="10">
        <f t="shared" si="142"/>
        <v>2</v>
      </c>
      <c r="N541" s="1" t="str">
        <f t="shared" si="143"/>
        <v>~re~</v>
      </c>
      <c r="O541" s="1" t="str">
        <f t="shared" si="144"/>
        <v>[ə]</v>
      </c>
      <c r="P541" s="3" cm="1">
        <f t="array" ref="P541">SUM(_xlfn._xlws.FILTER($H$2:$H$2454,_xlfn.MAP($N$2:$N$2454,_xlfn.LAMBDA(_xlpm.x,_xlpm.x=$N541))))</f>
        <v>2.043726235741445E-2</v>
      </c>
      <c r="Q541" s="4">
        <f t="shared" si="145"/>
        <v>0.16279069767441859</v>
      </c>
      <c r="R541" s="6" cm="1">
        <f t="array" ref="R541">SUM(_xlfn._xlws.FILTER($H$2:$H$2454,_xlfn.MAP($O$2:$O$2454,_xlfn.LAMBDA(_xlpm.x,_xlpm.x=$O541))))</f>
        <v>3.0022179974651453E-2</v>
      </c>
      <c r="S541" s="4">
        <f t="shared" si="146"/>
        <v>0.1108179419525066</v>
      </c>
      <c r="T541" s="4">
        <f t="shared" si="147"/>
        <v>0.12968518736713136</v>
      </c>
      <c r="U541" s="4">
        <f t="shared" si="148"/>
        <v>0.1318681318681319</v>
      </c>
      <c r="V541" s="4">
        <f t="shared" si="149"/>
        <v>0.16701950400484211</v>
      </c>
      <c r="W541" s="4" t="s">
        <v>5121</v>
      </c>
      <c r="X541" s="2" cm="1">
        <f t="array" ref="X541">SUM(_xlfn._xlws.FILTER($F$2:$F$2454,_xlfn.MAP($W$2:$W$2454,_xlfn.LAMBDA(_xlpm.x,_xlpm.x=$W541))))</f>
        <v>2896</v>
      </c>
      <c r="Y541" s="11">
        <f t="shared" si="150"/>
        <v>1.4502762430939226E-2</v>
      </c>
      <c r="Z541" s="4" t="s">
        <v>5101</v>
      </c>
      <c r="AA541" s="2" cm="1">
        <f t="array" ref="AA541">SUM(_xlfn._xlws.FILTER($F$2:$F$2454,_xlfn.MAP($Z$2:$Z$2454,_xlfn.LAMBDA(_xlpm.x,_xlpm.x=$Z541))))</f>
        <v>2255</v>
      </c>
      <c r="AB541" s="11">
        <f t="shared" si="151"/>
        <v>1.8625277161862529E-2</v>
      </c>
      <c r="AC541" s="11">
        <f t="shared" si="152"/>
        <v>-0.10865201131112999</v>
      </c>
      <c r="AG541" s="2"/>
      <c r="AL541" s="2"/>
      <c r="AM541" s="2"/>
    </row>
    <row r="542" spans="1:39">
      <c r="A542" s="1" t="str">
        <f t="shared" si="136"/>
        <v>~ho~ : [ɑ]</v>
      </c>
      <c r="B542" s="1">
        <f>_xlfn.LET(_xlpm.d,$G542,_xlpm.k,_xlfn.CONCAT(LEFT(TRIM(B$1),1),"*"),COUNTIF(_xlpm.d,_xlpm.k))</f>
        <v>0</v>
      </c>
      <c r="C542" s="1">
        <f>_xlfn.LET(_xlpm.d,$G542,_xlpm.k,_xlfn.CONCAT(LEFT(TRIM(C$1),1),"*"),COUNTIF(_xlpm.d,_xlpm.k))</f>
        <v>0</v>
      </c>
      <c r="D542" s="1">
        <f>_xlfn.LET(_xlpm.d,$G542,_xlpm.k,_xlfn.CONCAT(LEFT(TRIM(D$1),1),"*"),COUNTIF(_xlpm.d,_xlpm.k))</f>
        <v>0</v>
      </c>
      <c r="E542" s="1">
        <f t="shared" si="137"/>
        <v>0.69897000433601875</v>
      </c>
      <c r="F542" s="7">
        <v>4</v>
      </c>
      <c r="G542" s="9" t="s">
        <v>1508</v>
      </c>
      <c r="H542" s="4" cm="1">
        <f t="array" ref="H542">F542/freq.sum.r6e</f>
        <v>3.1685678073510771E-4</v>
      </c>
      <c r="I542" s="1" t="str">
        <f t="shared" si="138"/>
        <v>ɑ</v>
      </c>
      <c r="J542" s="1" t="str">
        <f t="shared" si="139"/>
        <v>ho</v>
      </c>
      <c r="K542" s="10">
        <f t="shared" si="140"/>
        <v>1</v>
      </c>
      <c r="L542" s="1">
        <f t="shared" si="141"/>
        <v>2</v>
      </c>
      <c r="M542" s="10">
        <f t="shared" si="142"/>
        <v>2</v>
      </c>
      <c r="N542" s="1" t="str">
        <f t="shared" si="143"/>
        <v>~ho~</v>
      </c>
      <c r="O542" s="1" t="str">
        <f t="shared" si="144"/>
        <v>[ɑ]</v>
      </c>
      <c r="P542" s="3" cm="1">
        <f t="array" ref="P542">SUM(_xlfn._xlws.FILTER($H$2:$H$2454,_xlfn.MAP($N$2:$N$2454,_xlfn.LAMBDA(_xlpm.x,_xlpm.x=$N542))))</f>
        <v>2.6932826362484155E-3</v>
      </c>
      <c r="Q542" s="4">
        <f t="shared" si="145"/>
        <v>0.11764705882352941</v>
      </c>
      <c r="R542" s="6" cm="1">
        <f t="array" ref="R542">SUM(_xlfn._xlws.FILTER($H$2:$H$2454,_xlfn.MAP($O$2:$O$2454,_xlfn.LAMBDA(_xlpm.x,_xlpm.x=$O542))))</f>
        <v>3.960709759188847E-3</v>
      </c>
      <c r="S542" s="4">
        <f t="shared" si="146"/>
        <v>7.9999999999999988E-2</v>
      </c>
      <c r="T542" s="4">
        <f t="shared" si="147"/>
        <v>4.0078273785623744E-2</v>
      </c>
      <c r="U542" s="4">
        <f t="shared" si="148"/>
        <v>9.5238095238095233E-2</v>
      </c>
      <c r="V542" s="4">
        <f t="shared" si="149"/>
        <v>0.16749108729376372</v>
      </c>
      <c r="W542" s="4" t="s">
        <v>5119</v>
      </c>
      <c r="X542" s="2" cm="1">
        <f t="array" ref="X542">SUM(_xlfn._xlws.FILTER($F$2:$F$2454,_xlfn.MAP($W$2:$W$2454,_xlfn.LAMBDA(_xlpm.x,_xlpm.x=$W542))))</f>
        <v>1157</v>
      </c>
      <c r="Y542" s="11">
        <f t="shared" si="150"/>
        <v>3.4572169403630079E-3</v>
      </c>
      <c r="Z542" s="4" t="s">
        <v>5105</v>
      </c>
      <c r="AA542" s="2" cm="1">
        <f t="array" ref="AA542">SUM(_xlfn._xlws.FILTER($F$2:$F$2454,_xlfn.MAP($Z$2:$Z$2454,_xlfn.LAMBDA(_xlpm.x,_xlpm.x=$Z542))))</f>
        <v>436</v>
      </c>
      <c r="AB542" s="11">
        <f t="shared" si="151"/>
        <v>9.1743119266055051E-3</v>
      </c>
      <c r="AC542" s="11">
        <f t="shared" si="152"/>
        <v>-0.42384686968316354</v>
      </c>
      <c r="AG542" s="2"/>
      <c r="AL542" s="2"/>
      <c r="AM542" s="2"/>
    </row>
    <row r="543" spans="1:39">
      <c r="A543" s="1" t="str">
        <f t="shared" si="136"/>
        <v>~rf~ : [ɹfə]</v>
      </c>
      <c r="B543" s="1">
        <f>_xlfn.LET(_xlpm.d,$G543,_xlpm.k,_xlfn.CONCAT(LEFT(TRIM(B$1),1),"*"),COUNTIF(_xlpm.d,_xlpm.k))</f>
        <v>1</v>
      </c>
      <c r="C543" s="1">
        <f>_xlfn.LET(_xlpm.d,$G543,_xlpm.k,_xlfn.CONCAT(LEFT(TRIM(C$1),1),"*"),COUNTIF(_xlpm.d,_xlpm.k))</f>
        <v>0</v>
      </c>
      <c r="D543" s="1">
        <f>_xlfn.LET(_xlpm.d,$G543,_xlpm.k,_xlfn.CONCAT(LEFT(TRIM(D$1),1),"*"),COUNTIF(_xlpm.d,_xlpm.k))</f>
        <v>0</v>
      </c>
      <c r="E543" s="1">
        <f t="shared" si="137"/>
        <v>0.30102999566398114</v>
      </c>
      <c r="F543" s="7">
        <v>1</v>
      </c>
      <c r="G543" s="9" t="s">
        <v>2341</v>
      </c>
      <c r="H543" s="4" cm="1">
        <f t="array" ref="H543">F543/freq.sum.r6e</f>
        <v>7.9214195183776928E-5</v>
      </c>
      <c r="I543" s="4" t="str">
        <f t="shared" si="138"/>
        <v>ɹfə</v>
      </c>
      <c r="J543" s="4" t="str">
        <f t="shared" si="139"/>
        <v>rf</v>
      </c>
      <c r="K543" s="10">
        <f t="shared" si="140"/>
        <v>3</v>
      </c>
      <c r="L543" s="1">
        <f t="shared" si="141"/>
        <v>2</v>
      </c>
      <c r="M543" s="10">
        <f t="shared" si="142"/>
        <v>3</v>
      </c>
      <c r="N543" s="1" t="str">
        <f t="shared" si="143"/>
        <v>~rf~</v>
      </c>
      <c r="O543" s="1" t="str">
        <f t="shared" si="144"/>
        <v>[ɹfə]</v>
      </c>
      <c r="P543" s="3" cm="1">
        <f t="array" ref="P543">SUM(_xlfn._xlws.FILTER($H$2:$H$2454,_xlfn.MAP($N$2:$N$2454,_xlfn.LAMBDA(_xlpm.x,_xlpm.x=$N543))))</f>
        <v>1.5842839036755386E-4</v>
      </c>
      <c r="Q543" s="4">
        <f t="shared" si="145"/>
        <v>0.5</v>
      </c>
      <c r="R543" s="6" cm="1">
        <f t="array" ref="R543">SUM(_xlfn._xlws.FILTER($H$2:$H$2454,_xlfn.MAP($O$2:$O$2454,_xlfn.LAMBDA(_xlpm.x,_xlpm.x=$O543))))</f>
        <v>2.3764258555133077E-4</v>
      </c>
      <c r="S543" s="4">
        <f t="shared" si="146"/>
        <v>0.33333333333333337</v>
      </c>
      <c r="T543" s="4">
        <f t="shared" si="147"/>
        <v>8.4164374949809884E-2</v>
      </c>
      <c r="U543" s="4">
        <f t="shared" si="148"/>
        <v>0.4</v>
      </c>
      <c r="V543" s="4">
        <f t="shared" si="149"/>
        <v>0.17609125905568118</v>
      </c>
      <c r="W543" s="4"/>
      <c r="X543" s="2" cm="1">
        <f t="array" ref="X543">SUM(_xlfn._xlws.FILTER($F$2:$F$2454,_xlfn.MAP($W$2:$W$2454,_xlfn.LAMBDA(_xlpm.x,_xlpm.x=$W543))))</f>
        <v>2988</v>
      </c>
      <c r="Y543" s="11">
        <f t="shared" si="150"/>
        <v>3.3467202141900936E-4</v>
      </c>
      <c r="Z543" s="4" t="s">
        <v>5101</v>
      </c>
      <c r="AA543" s="2" cm="1">
        <f t="array" ref="AA543">SUM(_xlfn._xlws.FILTER($F$2:$F$2454,_xlfn.MAP($Z$2:$Z$2454,_xlfn.LAMBDA(_xlpm.x,_xlpm.x=$Z543))))</f>
        <v>2255</v>
      </c>
      <c r="AB543" s="11">
        <f t="shared" si="151"/>
        <v>4.434589800443459E-4</v>
      </c>
      <c r="AC543" s="11">
        <f t="shared" si="152"/>
        <v>-0.12223404692938186</v>
      </c>
      <c r="AG543" s="2"/>
      <c r="AL543" s="2"/>
      <c r="AM543" s="2"/>
    </row>
    <row r="544" spans="1:39">
      <c r="A544" s="1" t="str">
        <f t="shared" si="136"/>
        <v>~bs~ : [bz]</v>
      </c>
      <c r="B544" s="1">
        <f>_xlfn.LET(_xlpm.d,$G544,_xlpm.k,_xlfn.CONCAT(LEFT(TRIM(B$1),1),"*"),COUNTIF(_xlpm.d,_xlpm.k))</f>
        <v>0</v>
      </c>
      <c r="C544" s="1">
        <f>_xlfn.LET(_xlpm.d,$G544,_xlpm.k,_xlfn.CONCAT(LEFT(TRIM(C$1),1),"*"),COUNTIF(_xlpm.d,_xlpm.k))</f>
        <v>0</v>
      </c>
      <c r="D544" s="1">
        <f>_xlfn.LET(_xlpm.d,$G544,_xlpm.k,_xlfn.CONCAT(LEFT(TRIM(D$1),1),"*"),COUNTIF(_xlpm.d,_xlpm.k))</f>
        <v>0</v>
      </c>
      <c r="E544" s="1">
        <f t="shared" si="137"/>
        <v>0.47712125471966244</v>
      </c>
      <c r="F544" s="7">
        <v>2</v>
      </c>
      <c r="G544" s="9" t="s">
        <v>1932</v>
      </c>
      <c r="H544" s="4" cm="1">
        <f t="array" ref="H544">F544/freq.sum.r6e</f>
        <v>1.5842839036755386E-4</v>
      </c>
      <c r="I544" s="4" t="str">
        <f t="shared" si="138"/>
        <v>bz</v>
      </c>
      <c r="J544" s="4" t="str">
        <f t="shared" si="139"/>
        <v>bs</v>
      </c>
      <c r="K544" s="10">
        <f t="shared" si="140"/>
        <v>2</v>
      </c>
      <c r="L544" s="1">
        <f t="shared" si="141"/>
        <v>2</v>
      </c>
      <c r="M544" s="10">
        <f t="shared" si="142"/>
        <v>2</v>
      </c>
      <c r="N544" s="1" t="str">
        <f t="shared" si="143"/>
        <v>~bs~</v>
      </c>
      <c r="O544" s="1" t="str">
        <f t="shared" si="144"/>
        <v>[bz]</v>
      </c>
      <c r="P544" s="3" cm="1">
        <f t="array" ref="P544">SUM(_xlfn._xlws.FILTER($H$2:$H$2454,_xlfn.MAP($N$2:$N$2454,_xlfn.LAMBDA(_xlpm.x,_xlpm.x=$N544))))</f>
        <v>1.5842839036755386E-4</v>
      </c>
      <c r="Q544" s="4">
        <f t="shared" si="145"/>
        <v>1</v>
      </c>
      <c r="R544" s="6" cm="1">
        <f t="array" ref="R544">SUM(_xlfn._xlws.FILTER($H$2:$H$2454,_xlfn.MAP($O$2:$O$2454,_xlfn.LAMBDA(_xlpm.x,_xlpm.x=$O544))))</f>
        <v>2.3764258555133077E-4</v>
      </c>
      <c r="S544" s="4">
        <f t="shared" si="146"/>
        <v>0.66666666666666674</v>
      </c>
      <c r="T544" s="4">
        <f t="shared" si="147"/>
        <v>0.22980449478312523</v>
      </c>
      <c r="U544" s="4">
        <f t="shared" si="148"/>
        <v>0.8</v>
      </c>
      <c r="V544" s="4">
        <f t="shared" si="149"/>
        <v>0.17609125905568118</v>
      </c>
      <c r="W544" s="4"/>
      <c r="X544" s="2" cm="1">
        <f t="array" ref="X544">SUM(_xlfn._xlws.FILTER($F$2:$F$2454,_xlfn.MAP($W$2:$W$2454,_xlfn.LAMBDA(_xlpm.x,_xlpm.x=$W544))))</f>
        <v>2988</v>
      </c>
      <c r="Y544" s="11">
        <f t="shared" si="150"/>
        <v>6.6934404283801872E-4</v>
      </c>
      <c r="Z544" s="4"/>
      <c r="AA544" s="2" cm="1">
        <f t="array" ref="AA544">SUM(_xlfn._xlws.FILTER($F$2:$F$2454,_xlfn.MAP($Z$2:$Z$2454,_xlfn.LAMBDA(_xlpm.x,_xlpm.x=$Z544))))</f>
        <v>3871</v>
      </c>
      <c r="AB544" s="11">
        <f t="shared" si="151"/>
        <v>5.1666236114699044E-4</v>
      </c>
      <c r="AC544" s="11">
        <f t="shared" si="152"/>
        <v>0.11244257817559389</v>
      </c>
      <c r="AG544" s="2"/>
      <c r="AL544" s="2"/>
      <c r="AM544" s="2"/>
    </row>
    <row r="545" spans="1:39">
      <c r="A545" s="1" t="str">
        <f t="shared" si="136"/>
        <v>~ly~ : [laɪ]</v>
      </c>
      <c r="B545" s="1">
        <f>_xlfn.LET(_xlpm.d,$G545,_xlpm.k,_xlfn.CONCAT(LEFT(TRIM(B$1),1),"*"),COUNTIF(_xlpm.d,_xlpm.k))</f>
        <v>0</v>
      </c>
      <c r="C545" s="1">
        <f>_xlfn.LET(_xlpm.d,$G545,_xlpm.k,_xlfn.CONCAT(LEFT(TRIM(C$1),1),"*"),COUNTIF(_xlpm.d,_xlpm.k))</f>
        <v>0</v>
      </c>
      <c r="D545" s="1">
        <f>_xlfn.LET(_xlpm.d,$G545,_xlpm.k,_xlfn.CONCAT(LEFT(TRIM(D$1),1),"*"),COUNTIF(_xlpm.d,_xlpm.k))</f>
        <v>0</v>
      </c>
      <c r="E545" s="1">
        <f t="shared" si="137"/>
        <v>0.60205999132796229</v>
      </c>
      <c r="F545" s="7">
        <v>3</v>
      </c>
      <c r="G545" s="9" t="s">
        <v>1541</v>
      </c>
      <c r="H545" s="4" cm="1">
        <f t="array" ref="H545">F545/freq.sum.r6e</f>
        <v>2.376425855513308E-4</v>
      </c>
      <c r="I545" s="4" t="str">
        <f t="shared" si="138"/>
        <v>laɪ</v>
      </c>
      <c r="J545" s="4" t="str">
        <f t="shared" si="139"/>
        <v>ly</v>
      </c>
      <c r="K545" s="10">
        <f t="shared" si="140"/>
        <v>3</v>
      </c>
      <c r="L545" s="1">
        <f t="shared" si="141"/>
        <v>2</v>
      </c>
      <c r="M545" s="10">
        <f t="shared" si="142"/>
        <v>3</v>
      </c>
      <c r="N545" s="1" t="str">
        <f t="shared" si="143"/>
        <v>~ly~</v>
      </c>
      <c r="O545" s="1" t="str">
        <f t="shared" si="144"/>
        <v>[laɪ]</v>
      </c>
      <c r="P545" s="3" cm="1">
        <f t="array" ref="P545">SUM(_xlfn._xlws.FILTER($H$2:$H$2454,_xlfn.MAP($N$2:$N$2454,_xlfn.LAMBDA(_xlpm.x,_xlpm.x=$N545))))</f>
        <v>1.9011406844106464E-3</v>
      </c>
      <c r="Q545" s="4">
        <f t="shared" si="145"/>
        <v>0.125</v>
      </c>
      <c r="R545" s="6" cm="1">
        <f t="array" ref="R545">SUM(_xlfn._xlws.FILTER($H$2:$H$2454,_xlfn.MAP($O$2:$O$2454,_xlfn.LAMBDA(_xlpm.x,_xlpm.x=$O545))))</f>
        <v>2.8517110266159692E-3</v>
      </c>
      <c r="S545" s="4">
        <f t="shared" si="146"/>
        <v>8.3333333333333343E-2</v>
      </c>
      <c r="T545" s="4">
        <f t="shared" si="147"/>
        <v>4.2082187474904942E-2</v>
      </c>
      <c r="U545" s="4">
        <f t="shared" si="148"/>
        <v>0.1</v>
      </c>
      <c r="V545" s="4">
        <f t="shared" si="149"/>
        <v>0.17609125905568118</v>
      </c>
      <c r="W545" s="4" t="s">
        <v>5123</v>
      </c>
      <c r="X545" s="2" cm="1">
        <f t="array" ref="X545">SUM(_xlfn._xlws.FILTER($F$2:$F$2454,_xlfn.MAP($W$2:$W$2454,_xlfn.LAMBDA(_xlpm.x,_xlpm.x=$W545))))</f>
        <v>340</v>
      </c>
      <c r="Y545" s="11">
        <f t="shared" si="150"/>
        <v>8.8235294117647058E-3</v>
      </c>
      <c r="Z545" s="4" t="s">
        <v>5106</v>
      </c>
      <c r="AA545" s="2" cm="1">
        <f t="array" ref="AA545">SUM(_xlfn._xlws.FILTER($F$2:$F$2454,_xlfn.MAP($Z$2:$Z$2454,_xlfn.LAMBDA(_xlpm.x,_xlpm.x=$Z545))))</f>
        <v>397</v>
      </c>
      <c r="AB545" s="11">
        <f t="shared" si="151"/>
        <v>7.556675062972292E-3</v>
      </c>
      <c r="AC545" s="11">
        <f t="shared" si="152"/>
        <v>6.7311589720859974E-2</v>
      </c>
      <c r="AG545" s="2"/>
      <c r="AL545" s="2"/>
      <c r="AM545" s="2"/>
    </row>
    <row r="546" spans="1:39">
      <c r="A546" s="1" t="str">
        <f t="shared" si="136"/>
        <v>~so~ : [sə]</v>
      </c>
      <c r="B546" s="1">
        <f>_xlfn.LET(_xlpm.d,$G546,_xlpm.k,_xlfn.CONCAT(LEFT(TRIM(B$1),1),"*"),COUNTIF(_xlpm.d,_xlpm.k))</f>
        <v>0</v>
      </c>
      <c r="C546" s="1">
        <f>_xlfn.LET(_xlpm.d,$G546,_xlpm.k,_xlfn.CONCAT(LEFT(TRIM(C$1),1),"*"),COUNTIF(_xlpm.d,_xlpm.k))</f>
        <v>0</v>
      </c>
      <c r="D546" s="1">
        <f>_xlfn.LET(_xlpm.d,$G546,_xlpm.k,_xlfn.CONCAT(LEFT(TRIM(D$1),1),"*"),COUNTIF(_xlpm.d,_xlpm.k))</f>
        <v>0</v>
      </c>
      <c r="E546" s="1">
        <f t="shared" si="137"/>
        <v>0.95424250943932487</v>
      </c>
      <c r="F546" s="7">
        <v>8</v>
      </c>
      <c r="G546" s="9" t="s">
        <v>1395</v>
      </c>
      <c r="H546" s="4" cm="1">
        <f t="array" ref="H546">F546/freq.sum.r6e</f>
        <v>6.3371356147021542E-4</v>
      </c>
      <c r="I546" s="4" t="str">
        <f t="shared" si="138"/>
        <v>sə</v>
      </c>
      <c r="J546" s="4" t="str">
        <f t="shared" si="139"/>
        <v>so</v>
      </c>
      <c r="K546" s="10">
        <f t="shared" si="140"/>
        <v>2</v>
      </c>
      <c r="L546" s="1">
        <f t="shared" si="141"/>
        <v>2</v>
      </c>
      <c r="M546" s="10">
        <f t="shared" si="142"/>
        <v>2</v>
      </c>
      <c r="N546" s="1" t="str">
        <f t="shared" si="143"/>
        <v>~so~</v>
      </c>
      <c r="O546" s="1" t="str">
        <f t="shared" si="144"/>
        <v>[sə]</v>
      </c>
      <c r="P546" s="3" cm="1">
        <f t="array" ref="P546">SUM(_xlfn._xlws.FILTER($H$2:$H$2454,_xlfn.MAP($N$2:$N$2454,_xlfn.LAMBDA(_xlpm.x,_xlpm.x=$N546))))</f>
        <v>3.9607097591888461E-3</v>
      </c>
      <c r="Q546" s="4">
        <f t="shared" si="145"/>
        <v>0.16</v>
      </c>
      <c r="R546" s="6" cm="1">
        <f t="array" ref="R546">SUM(_xlfn._xlws.FILTER($H$2:$H$2454,_xlfn.MAP($O$2:$O$2454,_xlfn.LAMBDA(_xlpm.x,_xlpm.x=$O546))))</f>
        <v>6.0202788339670486E-3</v>
      </c>
      <c r="S546" s="4">
        <f t="shared" si="146"/>
        <v>0.10526315789473681</v>
      </c>
      <c r="T546" s="4">
        <f t="shared" si="147"/>
        <v>7.2953807867658788E-2</v>
      </c>
      <c r="U546" s="4">
        <f t="shared" si="148"/>
        <v>0.12698412698412698</v>
      </c>
      <c r="V546" s="4">
        <f t="shared" si="149"/>
        <v>0.18184358794477268</v>
      </c>
      <c r="W546" s="4" t="s">
        <v>5119</v>
      </c>
      <c r="X546" s="2" cm="1">
        <f t="array" ref="X546">SUM(_xlfn._xlws.FILTER($F$2:$F$2454,_xlfn.MAP($W$2:$W$2454,_xlfn.LAMBDA(_xlpm.x,_xlpm.x=$W546))))</f>
        <v>1157</v>
      </c>
      <c r="Y546" s="11">
        <f t="shared" si="150"/>
        <v>6.9144338807260158E-3</v>
      </c>
      <c r="Z546" s="4" t="s">
        <v>5101</v>
      </c>
      <c r="AA546" s="2" cm="1">
        <f t="array" ref="AA546">SUM(_xlfn._xlws.FILTER($F$2:$F$2454,_xlfn.MAP($Z$2:$Z$2454,_xlfn.LAMBDA(_xlpm.x,_xlpm.x=$Z546))))</f>
        <v>2255</v>
      </c>
      <c r="AB546" s="11">
        <f t="shared" si="151"/>
        <v>3.5476718403547672E-3</v>
      </c>
      <c r="AC546" s="11">
        <f t="shared" si="152"/>
        <v>0.28981318726222982</v>
      </c>
      <c r="AG546" s="2"/>
      <c r="AL546" s="2"/>
      <c r="AM546" s="2"/>
    </row>
    <row r="547" spans="1:39">
      <c r="A547" s="1" t="str">
        <f t="shared" si="136"/>
        <v>~su~ : [sə]</v>
      </c>
      <c r="B547" s="1">
        <f>_xlfn.LET(_xlpm.d,$G547,_xlpm.k,_xlfn.CONCAT(LEFT(TRIM(B$1),1),"*"),COUNTIF(_xlpm.d,_xlpm.k))</f>
        <v>0</v>
      </c>
      <c r="C547" s="1">
        <f>_xlfn.LET(_xlpm.d,$G547,_xlpm.k,_xlfn.CONCAT(LEFT(TRIM(C$1),1),"*"),COUNTIF(_xlpm.d,_xlpm.k))</f>
        <v>0</v>
      </c>
      <c r="D547" s="1">
        <f>_xlfn.LET(_xlpm.d,$G547,_xlpm.k,_xlfn.CONCAT(LEFT(TRIM(D$1),1),"*"),COUNTIF(_xlpm.d,_xlpm.k))</f>
        <v>0</v>
      </c>
      <c r="E547" s="1">
        <f t="shared" si="137"/>
        <v>1.2304489213782739</v>
      </c>
      <c r="F547" s="7">
        <v>16</v>
      </c>
      <c r="G547" s="9" t="s">
        <v>894</v>
      </c>
      <c r="H547" s="4" cm="1">
        <f t="array" ref="H547">F547/freq.sum.r6e</f>
        <v>1.2674271229404308E-3</v>
      </c>
      <c r="I547" s="1" t="str">
        <f t="shared" si="138"/>
        <v>sə</v>
      </c>
      <c r="J547" s="1" t="str">
        <f t="shared" si="139"/>
        <v>su</v>
      </c>
      <c r="K547" s="10">
        <f t="shared" si="140"/>
        <v>2</v>
      </c>
      <c r="L547" s="1">
        <f t="shared" si="141"/>
        <v>2</v>
      </c>
      <c r="M547" s="10">
        <f t="shared" si="142"/>
        <v>2</v>
      </c>
      <c r="N547" s="1" t="str">
        <f t="shared" si="143"/>
        <v>~su~</v>
      </c>
      <c r="O547" s="1" t="str">
        <f t="shared" si="144"/>
        <v>[sə]</v>
      </c>
      <c r="P547" s="3" cm="1">
        <f t="array" ref="P547">SUM(_xlfn._xlws.FILTER($H$2:$H$2454,_xlfn.MAP($N$2:$N$2454,_xlfn.LAMBDA(_xlpm.x,_xlpm.x=$N547))))</f>
        <v>3.960709759188847E-3</v>
      </c>
      <c r="Q547" s="4">
        <f t="shared" si="145"/>
        <v>0.31999999999999995</v>
      </c>
      <c r="R547" s="6" cm="1">
        <f t="array" ref="R547">SUM(_xlfn._xlws.FILTER($H$2:$H$2454,_xlfn.MAP($O$2:$O$2454,_xlfn.LAMBDA(_xlpm.x,_xlpm.x=$O547))))</f>
        <v>6.0202788339670486E-3</v>
      </c>
      <c r="S547" s="4">
        <f t="shared" si="146"/>
        <v>0.21052631578947362</v>
      </c>
      <c r="T547" s="4">
        <f t="shared" si="147"/>
        <v>0.18814071541193758</v>
      </c>
      <c r="U547" s="4">
        <f t="shared" si="148"/>
        <v>0.25396825396825395</v>
      </c>
      <c r="V547" s="4">
        <f t="shared" si="149"/>
        <v>0.18184358794477262</v>
      </c>
      <c r="W547" s="4" t="s">
        <v>5111</v>
      </c>
      <c r="X547" s="2" cm="1">
        <f t="array" ref="X547">SUM(_xlfn._xlws.FILTER($F$2:$F$2454,_xlfn.MAP($W$2:$W$2454,_xlfn.LAMBDA(_xlpm.x,_xlpm.x=$W547))))</f>
        <v>566</v>
      </c>
      <c r="Y547" s="11">
        <f t="shared" si="150"/>
        <v>2.8268551236749116E-2</v>
      </c>
      <c r="Z547" s="4" t="s">
        <v>5101</v>
      </c>
      <c r="AA547" s="2" cm="1">
        <f t="array" ref="AA547">SUM(_xlfn._xlws.FILTER($F$2:$F$2454,_xlfn.MAP($Z$2:$Z$2454,_xlfn.LAMBDA(_xlpm.x,_xlpm.x=$Z547))))</f>
        <v>2255</v>
      </c>
      <c r="AB547" s="11">
        <f t="shared" si="151"/>
        <v>7.0953436807095344E-3</v>
      </c>
      <c r="AC547" s="11">
        <f t="shared" si="152"/>
        <v>0.60033011502570788</v>
      </c>
      <c r="AG547" s="2"/>
      <c r="AL547" s="2"/>
      <c r="AM547" s="2"/>
    </row>
    <row r="548" spans="1:39">
      <c r="A548" s="1" t="str">
        <f t="shared" si="136"/>
        <v>~vi~ : [və]</v>
      </c>
      <c r="B548" s="1">
        <f>_xlfn.LET(_xlpm.d,$G548,_xlpm.k,_xlfn.CONCAT(LEFT(TRIM(B$1),1),"*"),COUNTIF(_xlpm.d,_xlpm.k))</f>
        <v>0</v>
      </c>
      <c r="C548" s="1">
        <f>_xlfn.LET(_xlpm.d,$G548,_xlpm.k,_xlfn.CONCAT(LEFT(TRIM(C$1),1),"*"),COUNTIF(_xlpm.d,_xlpm.k))</f>
        <v>0</v>
      </c>
      <c r="D548" s="1">
        <f>_xlfn.LET(_xlpm.d,$G548,_xlpm.k,_xlfn.CONCAT(LEFT(TRIM(D$1),1),"*"),COUNTIF(_xlpm.d,_xlpm.k))</f>
        <v>0</v>
      </c>
      <c r="E548" s="1">
        <f t="shared" si="137"/>
        <v>0.8450980400142567</v>
      </c>
      <c r="F548" s="7">
        <v>6</v>
      </c>
      <c r="G548" s="9" t="s">
        <v>1452</v>
      </c>
      <c r="H548" s="4" cm="1">
        <f t="array" ref="H548">F548/freq.sum.r6e</f>
        <v>4.7528517110266159E-4</v>
      </c>
      <c r="I548" s="4" t="str">
        <f t="shared" si="138"/>
        <v>və</v>
      </c>
      <c r="J548" s="4" t="str">
        <f t="shared" si="139"/>
        <v>vi</v>
      </c>
      <c r="K548" s="10">
        <f t="shared" si="140"/>
        <v>2</v>
      </c>
      <c r="L548" s="1">
        <f t="shared" si="141"/>
        <v>2</v>
      </c>
      <c r="M548" s="10">
        <f t="shared" si="142"/>
        <v>2</v>
      </c>
      <c r="N548" s="1" t="str">
        <f t="shared" si="143"/>
        <v>~vi~</v>
      </c>
      <c r="O548" s="1" t="str">
        <f t="shared" si="144"/>
        <v>[və]</v>
      </c>
      <c r="P548" s="3" cm="1">
        <f t="array" ref="P548">SUM(_xlfn._xlws.FILTER($H$2:$H$2454,_xlfn.MAP($N$2:$N$2454,_xlfn.LAMBDA(_xlpm.x,_xlpm.x=$N548))))</f>
        <v>3.643852978453739E-3</v>
      </c>
      <c r="Q548" s="4">
        <f t="shared" si="145"/>
        <v>0.13043478260869565</v>
      </c>
      <c r="R548" s="6" cm="1">
        <f t="array" ref="R548">SUM(_xlfn._xlws.FILTER($H$2:$H$2454,_xlfn.MAP($O$2:$O$2454,_xlfn.LAMBDA(_xlpm.x,_xlpm.x=$O548))))</f>
        <v>5.5449936628643856E-3</v>
      </c>
      <c r="S548" s="4">
        <f t="shared" si="146"/>
        <v>8.5714285714285715E-2</v>
      </c>
      <c r="T548" s="4">
        <f t="shared" si="147"/>
        <v>5.2634453652647746E-2</v>
      </c>
      <c r="U548" s="4">
        <f t="shared" si="148"/>
        <v>0.10344827586206898</v>
      </c>
      <c r="V548" s="4">
        <f t="shared" si="149"/>
        <v>0.18234020833268272</v>
      </c>
      <c r="W548" s="4" t="s">
        <v>5110</v>
      </c>
      <c r="X548" s="2" cm="1">
        <f t="array" ref="X548">SUM(_xlfn._xlws.FILTER($F$2:$F$2454,_xlfn.MAP($W$2:$W$2454,_xlfn.LAMBDA(_xlpm.x,_xlpm.x=$W548))))</f>
        <v>1594</v>
      </c>
      <c r="Y548" s="11">
        <f t="shared" si="150"/>
        <v>3.7641154328732747E-3</v>
      </c>
      <c r="Z548" s="4" t="s">
        <v>5101</v>
      </c>
      <c r="AA548" s="2" cm="1">
        <f t="array" ref="AA548">SUM(_xlfn._xlws.FILTER($F$2:$F$2454,_xlfn.MAP($Z$2:$Z$2454,_xlfn.LAMBDA(_xlpm.x,_xlpm.x=$Z548))))</f>
        <v>2255</v>
      </c>
      <c r="AB548" s="11">
        <f t="shared" si="151"/>
        <v>2.6607538802660754E-3</v>
      </c>
      <c r="AC548" s="11">
        <f t="shared" si="152"/>
        <v>0.1506582291538858</v>
      </c>
      <c r="AG548" s="2"/>
      <c r="AL548" s="2"/>
      <c r="AM548" s="2"/>
    </row>
    <row r="549" spans="1:39">
      <c r="A549" s="1" t="str">
        <f t="shared" si="136"/>
        <v>~ls~ : [lz]</v>
      </c>
      <c r="B549" s="1">
        <f>_xlfn.LET(_xlpm.d,$G549,_xlpm.k,_xlfn.CONCAT(LEFT(TRIM(B$1),1),"*"),COUNTIF(_xlpm.d,_xlpm.k))</f>
        <v>0</v>
      </c>
      <c r="C549" s="1">
        <f>_xlfn.LET(_xlpm.d,$G549,_xlpm.k,_xlfn.CONCAT(LEFT(TRIM(C$1),1),"*"),COUNTIF(_xlpm.d,_xlpm.k))</f>
        <v>0</v>
      </c>
      <c r="D549" s="1">
        <f>_xlfn.LET(_xlpm.d,$G549,_xlpm.k,_xlfn.CONCAT(LEFT(TRIM(D$1),1),"*"),COUNTIF(_xlpm.d,_xlpm.k))</f>
        <v>0</v>
      </c>
      <c r="E549" s="1">
        <f t="shared" si="137"/>
        <v>1.2552725051033058</v>
      </c>
      <c r="F549" s="7">
        <v>17</v>
      </c>
      <c r="G549" s="9" t="s">
        <v>139</v>
      </c>
      <c r="H549" s="4" cm="1">
        <f t="array" ref="H549">F549/freq.sum.r6e</f>
        <v>1.3466413181242079E-3</v>
      </c>
      <c r="I549" s="1" t="str">
        <f t="shared" si="138"/>
        <v>lz</v>
      </c>
      <c r="J549" s="1" t="str">
        <f t="shared" si="139"/>
        <v>ls</v>
      </c>
      <c r="K549" s="10">
        <f t="shared" si="140"/>
        <v>2</v>
      </c>
      <c r="L549" s="1">
        <f t="shared" si="141"/>
        <v>2</v>
      </c>
      <c r="M549" s="10">
        <f t="shared" si="142"/>
        <v>2</v>
      </c>
      <c r="N549" s="1" t="str">
        <f t="shared" si="143"/>
        <v>~ls~</v>
      </c>
      <c r="O549" s="1" t="str">
        <f t="shared" si="144"/>
        <v>[lz]</v>
      </c>
      <c r="P549" s="3" cm="1">
        <f t="array" ref="P549">SUM(_xlfn._xlws.FILTER($H$2:$H$2454,_xlfn.MAP($N$2:$N$2454,_xlfn.LAMBDA(_xlpm.x,_xlpm.x=$N549))))</f>
        <v>1.3466413181242079E-3</v>
      </c>
      <c r="Q549" s="4">
        <f t="shared" si="145"/>
        <v>1</v>
      </c>
      <c r="R549" s="6" cm="1">
        <f t="array" ref="R549">SUM(_xlfn._xlws.FILTER($H$2:$H$2454,_xlfn.MAP($O$2:$O$2454,_xlfn.LAMBDA(_xlpm.x,_xlpm.x=$O549))))</f>
        <v>2.0595690747782004E-3</v>
      </c>
      <c r="S549" s="4">
        <f t="shared" si="146"/>
        <v>0.65384615384615385</v>
      </c>
      <c r="T549" s="4">
        <f t="shared" si="147"/>
        <v>0.59756925628485313</v>
      </c>
      <c r="U549" s="4">
        <f t="shared" si="148"/>
        <v>0.79069767441860472</v>
      </c>
      <c r="V549" s="4">
        <f t="shared" si="149"/>
        <v>0.18452442659254401</v>
      </c>
      <c r="W549" s="4"/>
      <c r="X549" s="2" cm="1">
        <f t="array" ref="X549">SUM(_xlfn._xlws.FILTER($F$2:$F$2454,_xlfn.MAP($W$2:$W$2454,_xlfn.LAMBDA(_xlpm.x,_xlpm.x=$W549))))</f>
        <v>2988</v>
      </c>
      <c r="Y549" s="11">
        <f t="shared" si="150"/>
        <v>5.6894243641231589E-3</v>
      </c>
      <c r="Z549" s="4"/>
      <c r="AA549" s="2" cm="1">
        <f t="array" ref="AA549">SUM(_xlfn._xlws.FILTER($F$2:$F$2454,_xlfn.MAP($Z$2:$Z$2454,_xlfn.LAMBDA(_xlpm.x,_xlpm.x=$Z549))))</f>
        <v>3871</v>
      </c>
      <c r="AB549" s="11">
        <f t="shared" si="151"/>
        <v>4.3916300697494186E-3</v>
      </c>
      <c r="AC549" s="11">
        <f t="shared" si="152"/>
        <v>0.11244257817559389</v>
      </c>
      <c r="AG549" s="2"/>
      <c r="AL549" s="2"/>
      <c r="AM549" s="2"/>
    </row>
    <row r="550" spans="1:39">
      <c r="A550" s="1" t="str">
        <f t="shared" si="136"/>
        <v>~re~ : [ɹ]</v>
      </c>
      <c r="B550" s="1">
        <f>_xlfn.LET(_xlpm.d,$G550,_xlpm.k,_xlfn.CONCAT(LEFT(TRIM(B$1),1),"*"),COUNTIF(_xlpm.d,_xlpm.k))</f>
        <v>1</v>
      </c>
      <c r="C550" s="1">
        <f>_xlfn.LET(_xlpm.d,$G550,_xlpm.k,_xlfn.CONCAT(LEFT(TRIM(C$1),1),"*"),COUNTIF(_xlpm.d,_xlpm.k))</f>
        <v>0</v>
      </c>
      <c r="D550" s="1">
        <f>_xlfn.LET(_xlpm.d,$G550,_xlpm.k,_xlfn.CONCAT(LEFT(TRIM(D$1),1),"*"),COUNTIF(_xlpm.d,_xlpm.k))</f>
        <v>0</v>
      </c>
      <c r="E550" s="1">
        <f t="shared" si="137"/>
        <v>1.6901960800285134</v>
      </c>
      <c r="F550" s="7">
        <v>48</v>
      </c>
      <c r="G550" s="9" t="s">
        <v>1028</v>
      </c>
      <c r="H550" s="4" cm="1">
        <f t="array" ref="H550">F550/freq.sum.r6e</f>
        <v>3.8022813688212928E-3</v>
      </c>
      <c r="I550" s="4" t="str">
        <f t="shared" si="138"/>
        <v>ɹ</v>
      </c>
      <c r="J550" s="4" t="str">
        <f t="shared" si="139"/>
        <v>re</v>
      </c>
      <c r="K550" s="10">
        <f t="shared" si="140"/>
        <v>1</v>
      </c>
      <c r="L550" s="1">
        <f t="shared" si="141"/>
        <v>2</v>
      </c>
      <c r="M550" s="10">
        <f t="shared" si="142"/>
        <v>2</v>
      </c>
      <c r="N550" s="1" t="str">
        <f t="shared" si="143"/>
        <v>~re~</v>
      </c>
      <c r="O550" s="1" t="str">
        <f t="shared" si="144"/>
        <v>[ɹ]</v>
      </c>
      <c r="P550" s="3" cm="1">
        <f t="array" ref="P550">SUM(_xlfn._xlws.FILTER($H$2:$H$2454,_xlfn.MAP($N$2:$N$2454,_xlfn.LAMBDA(_xlpm.x,_xlpm.x=$N550))))</f>
        <v>2.043726235741445E-2</v>
      </c>
      <c r="Q550" s="4">
        <f t="shared" si="145"/>
        <v>0.18604651162790697</v>
      </c>
      <c r="R550" s="6" cm="1">
        <f t="array" ref="R550">SUM(_xlfn._xlws.FILTER($H$2:$H$2454,_xlfn.MAP($O$2:$O$2454,_xlfn.LAMBDA(_xlpm.x,_xlpm.x=$O550))))</f>
        <v>3.1685678073510776E-2</v>
      </c>
      <c r="S550" s="4">
        <f t="shared" si="146"/>
        <v>0.12</v>
      </c>
      <c r="T550" s="4">
        <f t="shared" si="147"/>
        <v>0.14846435559166291</v>
      </c>
      <c r="U550" s="4">
        <f t="shared" si="148"/>
        <v>0.1458966565349544</v>
      </c>
      <c r="V550" s="4">
        <f t="shared" si="149"/>
        <v>0.19044028536473226</v>
      </c>
      <c r="W550" s="4" t="s">
        <v>5121</v>
      </c>
      <c r="X550" s="2" cm="1">
        <f t="array" ref="X550">SUM(_xlfn._xlws.FILTER($F$2:$F$2454,_xlfn.MAP($W$2:$W$2454,_xlfn.LAMBDA(_xlpm.x,_xlpm.x=$W550))))</f>
        <v>2896</v>
      </c>
      <c r="Y550" s="11">
        <f t="shared" si="150"/>
        <v>1.6574585635359115E-2</v>
      </c>
      <c r="Z550" s="4"/>
      <c r="AA550" s="2" cm="1">
        <f t="array" ref="AA550">SUM(_xlfn._xlws.FILTER($F$2:$F$2454,_xlfn.MAP($Z$2:$Z$2454,_xlfn.LAMBDA(_xlpm.x,_xlpm.x=$Z550))))</f>
        <v>3871</v>
      </c>
      <c r="AB550" s="11">
        <f t="shared" si="151"/>
        <v>1.2399896667527771E-2</v>
      </c>
      <c r="AC550" s="11">
        <f t="shared" si="152"/>
        <v>0.12602461379384577</v>
      </c>
      <c r="AG550" s="2"/>
      <c r="AL550" s="2"/>
      <c r="AM550" s="2"/>
    </row>
    <row r="551" spans="1:39">
      <c r="A551" s="1" t="str">
        <f t="shared" si="136"/>
        <v>~we~ : [wɛ]</v>
      </c>
      <c r="B551" s="1">
        <f>_xlfn.LET(_xlpm.d,$G551,_xlpm.k,_xlfn.CONCAT(LEFT(TRIM(B$1),1),"*"),COUNTIF(_xlpm.d,_xlpm.k))</f>
        <v>0</v>
      </c>
      <c r="C551" s="1">
        <f>_xlfn.LET(_xlpm.d,$G551,_xlpm.k,_xlfn.CONCAT(LEFT(TRIM(C$1),1),"*"),COUNTIF(_xlpm.d,_xlpm.k))</f>
        <v>0</v>
      </c>
      <c r="D551" s="1">
        <f>_xlfn.LET(_xlpm.d,$G551,_xlpm.k,_xlfn.CONCAT(LEFT(TRIM(D$1),1),"*"),COUNTIF(_xlpm.d,_xlpm.k))</f>
        <v>0</v>
      </c>
      <c r="E551" s="1">
        <f t="shared" si="137"/>
        <v>1.0413926851582249</v>
      </c>
      <c r="F551" s="7">
        <v>10</v>
      </c>
      <c r="G551" s="9" t="s">
        <v>637</v>
      </c>
      <c r="H551" s="4" cm="1">
        <f t="array" ref="H551">F551/freq.sum.r6e</f>
        <v>7.9214195183776931E-4</v>
      </c>
      <c r="I551" s="4" t="str">
        <f t="shared" si="138"/>
        <v>wɛ</v>
      </c>
      <c r="J551" s="4" t="str">
        <f t="shared" si="139"/>
        <v>we</v>
      </c>
      <c r="K551" s="10">
        <f t="shared" si="140"/>
        <v>2</v>
      </c>
      <c r="L551" s="1">
        <f t="shared" si="141"/>
        <v>2</v>
      </c>
      <c r="M551" s="10">
        <f t="shared" si="142"/>
        <v>2</v>
      </c>
      <c r="N551" s="1" t="str">
        <f t="shared" si="143"/>
        <v>~we~</v>
      </c>
      <c r="O551" s="1" t="str">
        <f t="shared" si="144"/>
        <v>[wɛ]</v>
      </c>
      <c r="P551" s="3" cm="1">
        <f t="array" ref="P551">SUM(_xlfn._xlws.FILTER($H$2:$H$2454,_xlfn.MAP($N$2:$N$2454,_xlfn.LAMBDA(_xlpm.x,_xlpm.x=$N551))))</f>
        <v>1.4258555133079846E-3</v>
      </c>
      <c r="Q551" s="4">
        <f t="shared" si="145"/>
        <v>0.55555555555555558</v>
      </c>
      <c r="R551" s="6" cm="1">
        <f t="array" ref="R551">SUM(_xlfn._xlws.FILTER($H$2:$H$2454,_xlfn.MAP($O$2:$O$2454,_xlfn.LAMBDA(_xlpm.x,_xlpm.x=$O551))))</f>
        <v>2.2179974651457537E-3</v>
      </c>
      <c r="S551" s="4">
        <f t="shared" si="146"/>
        <v>0.35714285714285721</v>
      </c>
      <c r="T551" s="4">
        <f t="shared" si="147"/>
        <v>0.27260037869363674</v>
      </c>
      <c r="U551" s="4">
        <f t="shared" si="148"/>
        <v>0.43478260869565222</v>
      </c>
      <c r="V551" s="4">
        <f t="shared" si="149"/>
        <v>0.19188552623891308</v>
      </c>
      <c r="W551" s="4" t="s">
        <v>5121</v>
      </c>
      <c r="X551" s="2" cm="1">
        <f t="array" ref="X551">SUM(_xlfn._xlws.FILTER($F$2:$F$2454,_xlfn.MAP($W$2:$W$2454,_xlfn.LAMBDA(_xlpm.x,_xlpm.x=$W551))))</f>
        <v>2896</v>
      </c>
      <c r="Y551" s="11">
        <f t="shared" si="150"/>
        <v>3.453038674033149E-3</v>
      </c>
      <c r="Z551" s="4" t="s">
        <v>5104</v>
      </c>
      <c r="AA551" s="2" cm="1">
        <f t="array" ref="AA551">SUM(_xlfn._xlws.FILTER($F$2:$F$2454,_xlfn.MAP($Z$2:$Z$2454,_xlfn.LAMBDA(_xlpm.x,_xlpm.x=$Z551))))</f>
        <v>883</v>
      </c>
      <c r="AB551" s="11">
        <f t="shared" si="151"/>
        <v>1.1325028312570781E-2</v>
      </c>
      <c r="AC551" s="11">
        <f t="shared" si="152"/>
        <v>-0.51583785394754067</v>
      </c>
      <c r="AG551" s="2"/>
      <c r="AL551" s="2"/>
      <c r="AM551" s="2"/>
    </row>
    <row r="552" spans="1:39">
      <c r="A552" s="1" t="str">
        <f t="shared" si="136"/>
        <v>~we~ : [wɪ]</v>
      </c>
      <c r="B552" s="1">
        <f>_xlfn.LET(_xlpm.d,$G552,_xlpm.k,_xlfn.CONCAT(LEFT(TRIM(B$1),1),"*"),COUNTIF(_xlpm.d,_xlpm.k))</f>
        <v>0</v>
      </c>
      <c r="C552" s="1">
        <f>_xlfn.LET(_xlpm.d,$G552,_xlpm.k,_xlfn.CONCAT(LEFT(TRIM(C$1),1),"*"),COUNTIF(_xlpm.d,_xlpm.k))</f>
        <v>0</v>
      </c>
      <c r="D552" s="1">
        <f>_xlfn.LET(_xlpm.d,$G552,_xlpm.k,_xlfn.CONCAT(LEFT(TRIM(D$1),1),"*"),COUNTIF(_xlpm.d,_xlpm.k))</f>
        <v>0</v>
      </c>
      <c r="E552" s="1">
        <f t="shared" si="137"/>
        <v>0.30102999566398114</v>
      </c>
      <c r="F552" s="7">
        <v>1</v>
      </c>
      <c r="G552" s="9" t="s">
        <v>2292</v>
      </c>
      <c r="H552" s="4" cm="1">
        <f t="array" ref="H552">F552/freq.sum.r6e</f>
        <v>7.9214195183776928E-5</v>
      </c>
      <c r="I552" s="4" t="str">
        <f t="shared" si="138"/>
        <v>wɪ</v>
      </c>
      <c r="J552" s="4" t="str">
        <f t="shared" si="139"/>
        <v>we</v>
      </c>
      <c r="K552" s="10">
        <f t="shared" si="140"/>
        <v>2</v>
      </c>
      <c r="L552" s="1">
        <f t="shared" si="141"/>
        <v>2</v>
      </c>
      <c r="M552" s="10">
        <f t="shared" si="142"/>
        <v>2</v>
      </c>
      <c r="N552" s="1" t="str">
        <f t="shared" si="143"/>
        <v>~we~</v>
      </c>
      <c r="O552" s="1" t="str">
        <f t="shared" si="144"/>
        <v>[wɪ]</v>
      </c>
      <c r="P552" s="3" cm="1">
        <f t="array" ref="P552">SUM(_xlfn._xlws.FILTER($H$2:$H$2454,_xlfn.MAP($N$2:$N$2454,_xlfn.LAMBDA(_xlpm.x,_xlpm.x=$N552))))</f>
        <v>1.4258555133079846E-3</v>
      </c>
      <c r="Q552" s="4">
        <f t="shared" si="145"/>
        <v>5.5555555555555559E-2</v>
      </c>
      <c r="R552" s="6" cm="1">
        <f t="array" ref="R552">SUM(_xlfn._xlws.FILTER($H$2:$H$2454,_xlfn.MAP($O$2:$O$2454,_xlfn.LAMBDA(_xlpm.x,_xlpm.x=$O552))))</f>
        <v>2.2179974651457541E-3</v>
      </c>
      <c r="S552" s="4">
        <f t="shared" si="146"/>
        <v>3.5714285714285712E-2</v>
      </c>
      <c r="T552" s="4">
        <f t="shared" si="147"/>
        <v>7.8799181121266548E-3</v>
      </c>
      <c r="U552" s="4">
        <f t="shared" si="148"/>
        <v>4.3478260869565209E-2</v>
      </c>
      <c r="V552" s="4">
        <f t="shared" si="149"/>
        <v>0.19188552623891322</v>
      </c>
      <c r="W552" s="4" t="s">
        <v>5121</v>
      </c>
      <c r="X552" s="2" cm="1">
        <f t="array" ref="X552">SUM(_xlfn._xlws.FILTER($F$2:$F$2454,_xlfn.MAP($W$2:$W$2454,_xlfn.LAMBDA(_xlpm.x,_xlpm.x=$W552))))</f>
        <v>2896</v>
      </c>
      <c r="Y552" s="11">
        <f t="shared" si="150"/>
        <v>3.453038674033149E-4</v>
      </c>
      <c r="Z552" s="4" t="s">
        <v>5102</v>
      </c>
      <c r="AA552" s="2" cm="1">
        <f t="array" ref="AA552">SUM(_xlfn._xlws.FILTER($F$2:$F$2454,_xlfn.MAP($Z$2:$Z$2454,_xlfn.LAMBDA(_xlpm.x,_xlpm.x=$Z552))))</f>
        <v>1794</v>
      </c>
      <c r="AB552" s="11">
        <f t="shared" si="151"/>
        <v>5.5741360089186175E-4</v>
      </c>
      <c r="AC552" s="11">
        <f t="shared" si="152"/>
        <v>-0.20797611881703601</v>
      </c>
      <c r="AG552" s="2"/>
      <c r="AL552" s="2"/>
      <c r="AM552" s="2"/>
    </row>
    <row r="553" spans="1:39">
      <c r="A553" s="1" t="str">
        <f t="shared" si="136"/>
        <v>~ti~ : [tɪ]</v>
      </c>
      <c r="B553" s="1">
        <f>_xlfn.LET(_xlpm.d,$G553,_xlpm.k,_xlfn.CONCAT(LEFT(TRIM(B$1),1),"*"),COUNTIF(_xlpm.d,_xlpm.k))</f>
        <v>0</v>
      </c>
      <c r="C553" s="1">
        <f>_xlfn.LET(_xlpm.d,$G553,_xlpm.k,_xlfn.CONCAT(LEFT(TRIM(C$1),1),"*"),COUNTIF(_xlpm.d,_xlpm.k))</f>
        <v>0</v>
      </c>
      <c r="D553" s="1">
        <f>_xlfn.LET(_xlpm.d,$G553,_xlpm.k,_xlfn.CONCAT(LEFT(TRIM(D$1),1),"*"),COUNTIF(_xlpm.d,_xlpm.k))</f>
        <v>0</v>
      </c>
      <c r="E553" s="1">
        <f t="shared" si="137"/>
        <v>1.5910646070264991</v>
      </c>
      <c r="F553" s="7">
        <v>38</v>
      </c>
      <c r="G553" s="9" t="s">
        <v>443</v>
      </c>
      <c r="H553" s="4" cm="1">
        <f t="array" ref="H553">F553/freq.sum.r6e</f>
        <v>3.0101394169835234E-3</v>
      </c>
      <c r="I553" s="4" t="str">
        <f t="shared" si="138"/>
        <v>tɪ</v>
      </c>
      <c r="J553" s="4" t="str">
        <f t="shared" si="139"/>
        <v>ti</v>
      </c>
      <c r="K553" s="10">
        <f t="shared" si="140"/>
        <v>2</v>
      </c>
      <c r="L553" s="1">
        <f t="shared" si="141"/>
        <v>2</v>
      </c>
      <c r="M553" s="10">
        <f t="shared" si="142"/>
        <v>2</v>
      </c>
      <c r="N553" s="1" t="str">
        <f t="shared" si="143"/>
        <v>~ti~</v>
      </c>
      <c r="O553" s="1" t="str">
        <f t="shared" si="144"/>
        <v>[tɪ]</v>
      </c>
      <c r="P553" s="3" cm="1">
        <f t="array" ref="P553">SUM(_xlfn._xlws.FILTER($H$2:$H$2454,_xlfn.MAP($N$2:$N$2454,_xlfn.LAMBDA(_xlpm.x,_xlpm.x=$N553))))</f>
        <v>4.9112801013941696E-3</v>
      </c>
      <c r="Q553" s="4">
        <f t="shared" si="145"/>
        <v>0.61290322580645162</v>
      </c>
      <c r="R553" s="6" cm="1">
        <f t="array" ref="R553">SUM(_xlfn._xlws.FILTER($H$2:$H$2454,_xlfn.MAP($O$2:$O$2454,_xlfn.LAMBDA(_xlpm.x,_xlpm.x=$O553))))</f>
        <v>7.7629911280101419E-3</v>
      </c>
      <c r="S553" s="4">
        <f t="shared" si="146"/>
        <v>0.3877551020408162</v>
      </c>
      <c r="T553" s="4">
        <f t="shared" si="147"/>
        <v>0.45501026316658583</v>
      </c>
      <c r="U553" s="4">
        <f t="shared" si="148"/>
        <v>0.47499999999999987</v>
      </c>
      <c r="V553" s="4">
        <f t="shared" si="149"/>
        <v>0.19883438619424115</v>
      </c>
      <c r="W553" s="4" t="s">
        <v>5110</v>
      </c>
      <c r="X553" s="2" cm="1">
        <f t="array" ref="X553">SUM(_xlfn._xlws.FILTER($F$2:$F$2454,_xlfn.MAP($W$2:$W$2454,_xlfn.LAMBDA(_xlpm.x,_xlpm.x=$W553))))</f>
        <v>1594</v>
      </c>
      <c r="Y553" s="11">
        <f t="shared" si="150"/>
        <v>2.3839397741530741E-2</v>
      </c>
      <c r="Z553" s="4" t="s">
        <v>5102</v>
      </c>
      <c r="AA553" s="2" cm="1">
        <f t="array" ref="AA553">SUM(_xlfn._xlws.FILTER($F$2:$F$2454,_xlfn.MAP($Z$2:$Z$2454,_xlfn.LAMBDA(_xlpm.x,_xlpm.x=$Z553))))</f>
        <v>1794</v>
      </c>
      <c r="AB553" s="11">
        <f t="shared" si="151"/>
        <v>2.1181716833890748E-2</v>
      </c>
      <c r="AC553" s="11">
        <f t="shared" si="152"/>
        <v>5.1334121647979701E-2</v>
      </c>
      <c r="AG553" s="2"/>
      <c r="AL553" s="2"/>
      <c r="AM553" s="2"/>
    </row>
    <row r="554" spans="1:39">
      <c r="A554" s="1" t="str">
        <f t="shared" si="136"/>
        <v>~mo~ : [mə]</v>
      </c>
      <c r="B554" s="1">
        <f>_xlfn.LET(_xlpm.d,$G554,_xlpm.k,_xlfn.CONCAT(LEFT(TRIM(B$1),1),"*"),COUNTIF(_xlpm.d,_xlpm.k))</f>
        <v>0</v>
      </c>
      <c r="C554" s="1">
        <f>_xlfn.LET(_xlpm.d,$G554,_xlpm.k,_xlfn.CONCAT(LEFT(TRIM(C$1),1),"*"),COUNTIF(_xlpm.d,_xlpm.k))</f>
        <v>1</v>
      </c>
      <c r="D554" s="1">
        <f>_xlfn.LET(_xlpm.d,$G554,_xlpm.k,_xlfn.CONCAT(LEFT(TRIM(D$1),1),"*"),COUNTIF(_xlpm.d,_xlpm.k))</f>
        <v>0</v>
      </c>
      <c r="E554" s="1">
        <f t="shared" si="137"/>
        <v>0.69897000433601875</v>
      </c>
      <c r="F554" s="7">
        <v>4</v>
      </c>
      <c r="G554" s="9" t="s">
        <v>1636</v>
      </c>
      <c r="H554" s="4" cm="1">
        <f t="array" ref="H554">F554/freq.sum.r6e</f>
        <v>3.1685678073510771E-4</v>
      </c>
      <c r="I554" s="4" t="str">
        <f t="shared" si="138"/>
        <v>mə</v>
      </c>
      <c r="J554" s="4" t="str">
        <f t="shared" si="139"/>
        <v>mo</v>
      </c>
      <c r="K554" s="10">
        <f t="shared" si="140"/>
        <v>2</v>
      </c>
      <c r="L554" s="1">
        <f t="shared" si="141"/>
        <v>2</v>
      </c>
      <c r="M554" s="10">
        <f t="shared" si="142"/>
        <v>2</v>
      </c>
      <c r="N554" s="1" t="str">
        <f t="shared" si="143"/>
        <v>~mo~</v>
      </c>
      <c r="O554" s="1" t="str">
        <f t="shared" si="144"/>
        <v>[mə]</v>
      </c>
      <c r="P554" s="3" cm="1">
        <f t="array" ref="P554">SUM(_xlfn._xlws.FILTER($H$2:$H$2454,_xlfn.MAP($N$2:$N$2454,_xlfn.LAMBDA(_xlpm.x,_xlpm.x=$N554))))</f>
        <v>4.356780735107731E-3</v>
      </c>
      <c r="Q554" s="4">
        <f t="shared" si="145"/>
        <v>7.2727272727272724E-2</v>
      </c>
      <c r="R554" s="6" cm="1">
        <f t="array" ref="R554">SUM(_xlfn._xlws.FILTER($H$2:$H$2454,_xlfn.MAP($O$2:$O$2454,_xlfn.LAMBDA(_xlpm.x,_xlpm.x=$O554))))</f>
        <v>6.8916349809885948E-3</v>
      </c>
      <c r="S554" s="4">
        <f t="shared" si="146"/>
        <v>4.5977011494252859E-2</v>
      </c>
      <c r="T554" s="4">
        <f t="shared" si="147"/>
        <v>2.3708274633749256E-2</v>
      </c>
      <c r="U554" s="4">
        <f t="shared" si="148"/>
        <v>5.6338028169014072E-2</v>
      </c>
      <c r="V554" s="4">
        <f t="shared" si="149"/>
        <v>0.1991565631243748</v>
      </c>
      <c r="W554" s="4" t="s">
        <v>5119</v>
      </c>
      <c r="X554" s="2" cm="1">
        <f t="array" ref="X554">SUM(_xlfn._xlws.FILTER($F$2:$F$2454,_xlfn.MAP($W$2:$W$2454,_xlfn.LAMBDA(_xlpm.x,_xlpm.x=$W554))))</f>
        <v>1157</v>
      </c>
      <c r="Y554" s="11">
        <f t="shared" si="150"/>
        <v>3.4572169403630079E-3</v>
      </c>
      <c r="Z554" s="4" t="s">
        <v>5101</v>
      </c>
      <c r="AA554" s="2" cm="1">
        <f t="array" ref="AA554">SUM(_xlfn._xlws.FILTER($F$2:$F$2454,_xlfn.MAP($Z$2:$Z$2454,_xlfn.LAMBDA(_xlpm.x,_xlpm.x=$Z554))))</f>
        <v>2255</v>
      </c>
      <c r="AB554" s="11">
        <f t="shared" si="151"/>
        <v>1.7738359201773836E-3</v>
      </c>
      <c r="AC554" s="11">
        <f t="shared" si="152"/>
        <v>0.28981318726222982</v>
      </c>
      <c r="AG554" s="2"/>
      <c r="AL554" s="2"/>
      <c r="AM554" s="2"/>
    </row>
    <row r="555" spans="1:39">
      <c r="A555" s="1" t="str">
        <f t="shared" si="136"/>
        <v>~ni~ : [nə]</v>
      </c>
      <c r="B555" s="1">
        <f>_xlfn.LET(_xlpm.d,$G555,_xlpm.k,_xlfn.CONCAT(LEFT(TRIM(B$1),1),"*"),COUNTIF(_xlpm.d,_xlpm.k))</f>
        <v>0</v>
      </c>
      <c r="C555" s="1">
        <f>_xlfn.LET(_xlpm.d,$G555,_xlpm.k,_xlfn.CONCAT(LEFT(TRIM(C$1),1),"*"),COUNTIF(_xlpm.d,_xlpm.k))</f>
        <v>0</v>
      </c>
      <c r="D555" s="1">
        <f>_xlfn.LET(_xlpm.d,$G555,_xlpm.k,_xlfn.CONCAT(LEFT(TRIM(D$1),1),"*"),COUNTIF(_xlpm.d,_xlpm.k))</f>
        <v>1</v>
      </c>
      <c r="E555" s="1">
        <f t="shared" si="137"/>
        <v>1.1461280356782377</v>
      </c>
      <c r="F555" s="7">
        <v>13</v>
      </c>
      <c r="G555" s="9" t="s">
        <v>1156</v>
      </c>
      <c r="H555" s="4" cm="1">
        <f t="array" ref="H555">F555/freq.sum.r6e</f>
        <v>1.0297845373891002E-3</v>
      </c>
      <c r="I555" s="4" t="str">
        <f t="shared" si="138"/>
        <v>nə</v>
      </c>
      <c r="J555" s="4" t="str">
        <f t="shared" si="139"/>
        <v>ni</v>
      </c>
      <c r="K555" s="10">
        <f t="shared" si="140"/>
        <v>2</v>
      </c>
      <c r="L555" s="1">
        <f t="shared" si="141"/>
        <v>2</v>
      </c>
      <c r="M555" s="10">
        <f t="shared" si="142"/>
        <v>2</v>
      </c>
      <c r="N555" s="1" t="str">
        <f t="shared" si="143"/>
        <v>~ni~</v>
      </c>
      <c r="O555" s="1" t="str">
        <f t="shared" si="144"/>
        <v>[nə]</v>
      </c>
      <c r="P555" s="3" cm="1">
        <f t="array" ref="P555">SUM(_xlfn._xlws.FILTER($H$2:$H$2454,_xlfn.MAP($N$2:$N$2454,_xlfn.LAMBDA(_xlpm.x,_xlpm.x=$N555))))</f>
        <v>5.1489226869455007E-3</v>
      </c>
      <c r="Q555" s="4">
        <f t="shared" si="145"/>
        <v>0.2</v>
      </c>
      <c r="R555" s="6" cm="1">
        <f t="array" ref="R555">SUM(_xlfn._xlws.FILTER($H$2:$H$2454,_xlfn.MAP($O$2:$O$2454,_xlfn.LAMBDA(_xlpm.x,_xlpm.x=$O555))))</f>
        <v>8.1590621039290216E-3</v>
      </c>
      <c r="S555" s="4">
        <f t="shared" si="146"/>
        <v>0.12621359223300976</v>
      </c>
      <c r="T555" s="4">
        <f t="shared" si="147"/>
        <v>0.10679156973661037</v>
      </c>
      <c r="U555" s="4">
        <f t="shared" si="148"/>
        <v>0.15476190476190479</v>
      </c>
      <c r="V555" s="4">
        <f t="shared" si="149"/>
        <v>0.19992386806231649</v>
      </c>
      <c r="W555" s="4" t="s">
        <v>5110</v>
      </c>
      <c r="X555" s="2" cm="1">
        <f t="array" ref="X555">SUM(_xlfn._xlws.FILTER($F$2:$F$2454,_xlfn.MAP($W$2:$W$2454,_xlfn.LAMBDA(_xlpm.x,_xlpm.x=$W555))))</f>
        <v>1594</v>
      </c>
      <c r="Y555" s="11">
        <f t="shared" si="150"/>
        <v>8.1555834378920951E-3</v>
      </c>
      <c r="Z555" s="4" t="s">
        <v>5101</v>
      </c>
      <c r="AA555" s="2" cm="1">
        <f t="array" ref="AA555">SUM(_xlfn._xlws.FILTER($F$2:$F$2454,_xlfn.MAP($Z$2:$Z$2454,_xlfn.LAMBDA(_xlpm.x,_xlpm.x=$Z555))))</f>
        <v>2255</v>
      </c>
      <c r="AB555" s="11">
        <f t="shared" si="151"/>
        <v>5.7649667405764967E-3</v>
      </c>
      <c r="AC555" s="11">
        <f t="shared" si="152"/>
        <v>0.1506582291538858</v>
      </c>
      <c r="AG555" s="2"/>
      <c r="AL555" s="2"/>
      <c r="AM555" s="2"/>
    </row>
    <row r="556" spans="1:39">
      <c r="A556" s="1" t="str">
        <f t="shared" si="136"/>
        <v>~di~ : [dɪ]</v>
      </c>
      <c r="B556" s="1">
        <f>_xlfn.LET(_xlpm.d,$G556,_xlpm.k,_xlfn.CONCAT(LEFT(TRIM(B$1),1),"*"),COUNTIF(_xlpm.d,_xlpm.k))</f>
        <v>0</v>
      </c>
      <c r="C556" s="1">
        <f>_xlfn.LET(_xlpm.d,$G556,_xlpm.k,_xlfn.CONCAT(LEFT(TRIM(C$1),1),"*"),COUNTIF(_xlpm.d,_xlpm.k))</f>
        <v>0</v>
      </c>
      <c r="D556" s="1">
        <f>_xlfn.LET(_xlpm.d,$G556,_xlpm.k,_xlfn.CONCAT(LEFT(TRIM(D$1),1),"*"),COUNTIF(_xlpm.d,_xlpm.k))</f>
        <v>0</v>
      </c>
      <c r="E556" s="1">
        <f t="shared" si="137"/>
        <v>1.9030899869919433</v>
      </c>
      <c r="F556" s="7">
        <v>79</v>
      </c>
      <c r="G556" s="9" t="s">
        <v>368</v>
      </c>
      <c r="H556" s="4" cm="1">
        <f t="array" ref="H556">F556/freq.sum.r6e</f>
        <v>6.257921419518378E-3</v>
      </c>
      <c r="I556" s="1" t="str">
        <f t="shared" si="138"/>
        <v>dɪ</v>
      </c>
      <c r="J556" s="1" t="str">
        <f t="shared" si="139"/>
        <v>di</v>
      </c>
      <c r="K556" s="10">
        <f t="shared" si="140"/>
        <v>2</v>
      </c>
      <c r="L556" s="1">
        <f t="shared" si="141"/>
        <v>2</v>
      </c>
      <c r="M556" s="10">
        <f t="shared" si="142"/>
        <v>2</v>
      </c>
      <c r="N556" s="1" t="str">
        <f t="shared" si="143"/>
        <v>~di~</v>
      </c>
      <c r="O556" s="1" t="str">
        <f t="shared" si="144"/>
        <v>[dɪ]</v>
      </c>
      <c r="P556" s="3" cm="1">
        <f t="array" ref="P556">SUM(_xlfn._xlws.FILTER($H$2:$H$2454,_xlfn.MAP($N$2:$N$2454,_xlfn.LAMBDA(_xlpm.x,_xlpm.x=$N556))))</f>
        <v>8.2382762991128015E-3</v>
      </c>
      <c r="Q556" s="4">
        <f t="shared" si="145"/>
        <v>0.75961538461538458</v>
      </c>
      <c r="R556" s="6" cm="1">
        <f t="array" ref="R556">SUM(_xlfn._xlws.FILTER($H$2:$H$2454,_xlfn.MAP($O$2:$O$2454,_xlfn.LAMBDA(_xlpm.x,_xlpm.x=$O556))))</f>
        <v>1.3387198986058302E-2</v>
      </c>
      <c r="S556" s="4">
        <f t="shared" si="146"/>
        <v>0.46745562130177515</v>
      </c>
      <c r="T556" s="4">
        <f t="shared" si="147"/>
        <v>0.66312214611070652</v>
      </c>
      <c r="U556" s="4">
        <f t="shared" si="148"/>
        <v>0.57875457875457881</v>
      </c>
      <c r="V556" s="4">
        <f t="shared" si="149"/>
        <v>0.21085336531489318</v>
      </c>
      <c r="W556" s="4" t="s">
        <v>5110</v>
      </c>
      <c r="X556" s="2" cm="1">
        <f t="array" ref="X556">SUM(_xlfn._xlws.FILTER($F$2:$F$2454,_xlfn.MAP($W$2:$W$2454,_xlfn.LAMBDA(_xlpm.x,_xlpm.x=$W556))))</f>
        <v>1594</v>
      </c>
      <c r="Y556" s="11">
        <f t="shared" si="150"/>
        <v>4.9560853199498121E-2</v>
      </c>
      <c r="Z556" s="4" t="s">
        <v>5102</v>
      </c>
      <c r="AA556" s="2" cm="1">
        <f t="array" ref="AA556">SUM(_xlfn._xlws.FILTER($F$2:$F$2454,_xlfn.MAP($Z$2:$Z$2454,_xlfn.LAMBDA(_xlpm.x,_xlpm.x=$Z556))))</f>
        <v>1794</v>
      </c>
      <c r="AB556" s="11">
        <f t="shared" si="151"/>
        <v>4.403567447045708E-2</v>
      </c>
      <c r="AC556" s="11">
        <f t="shared" si="152"/>
        <v>5.1334121647979784E-2</v>
      </c>
      <c r="AG556" s="2"/>
      <c r="AL556" s="2"/>
      <c r="AM556" s="2"/>
    </row>
    <row r="557" spans="1:39">
      <c r="A557" s="1" t="str">
        <f t="shared" si="136"/>
        <v>~ou~ : [ɔ]</v>
      </c>
      <c r="B557" s="1">
        <f>_xlfn.LET(_xlpm.d,$G557,_xlpm.k,_xlfn.CONCAT(LEFT(TRIM(B$1),1),"*"),COUNTIF(_xlpm.d,_xlpm.k))</f>
        <v>0</v>
      </c>
      <c r="C557" s="1">
        <f>_xlfn.LET(_xlpm.d,$G557,_xlpm.k,_xlfn.CONCAT(LEFT(TRIM(C$1),1),"*"),COUNTIF(_xlpm.d,_xlpm.k))</f>
        <v>0</v>
      </c>
      <c r="D557" s="1">
        <f>_xlfn.LET(_xlpm.d,$G557,_xlpm.k,_xlfn.CONCAT(LEFT(TRIM(D$1),1),"*"),COUNTIF(_xlpm.d,_xlpm.k))</f>
        <v>0</v>
      </c>
      <c r="E557" s="1">
        <f t="shared" si="137"/>
        <v>0.30102999566398114</v>
      </c>
      <c r="F557" s="7">
        <v>1</v>
      </c>
      <c r="G557" s="9" t="s">
        <v>1902</v>
      </c>
      <c r="H557" s="4" cm="1">
        <f t="array" ref="H557">F557/freq.sum.r6e</f>
        <v>7.9214195183776928E-5</v>
      </c>
      <c r="I557" s="4" t="str">
        <f t="shared" si="138"/>
        <v>ɔ</v>
      </c>
      <c r="J557" s="4" t="str">
        <f t="shared" si="139"/>
        <v>ou</v>
      </c>
      <c r="K557" s="10">
        <f t="shared" si="140"/>
        <v>1</v>
      </c>
      <c r="L557" s="1">
        <f t="shared" si="141"/>
        <v>2</v>
      </c>
      <c r="M557" s="10">
        <f t="shared" si="142"/>
        <v>2</v>
      </c>
      <c r="N557" s="1" t="str">
        <f t="shared" si="143"/>
        <v>~ou~</v>
      </c>
      <c r="O557" s="1" t="str">
        <f t="shared" si="144"/>
        <v>[ɔ]</v>
      </c>
      <c r="P557" s="3" cm="1">
        <f t="array" ref="P557">SUM(_xlfn._xlws.FILTER($H$2:$H$2454,_xlfn.MAP($N$2:$N$2454,_xlfn.LAMBDA(_xlpm.x,_xlpm.x=$N557))))</f>
        <v>1.8219264892268693E-3</v>
      </c>
      <c r="Q557" s="4">
        <f t="shared" si="145"/>
        <v>4.3478260869565216E-2</v>
      </c>
      <c r="R557" s="6" cm="1">
        <f t="array" ref="R557">SUM(_xlfn._xlws.FILTER($H$2:$H$2454,_xlfn.MAP($O$2:$O$2454,_xlfn.LAMBDA(_xlpm.x,_xlpm.x=$O557))))</f>
        <v>3.010139416983523E-3</v>
      </c>
      <c r="S557" s="4">
        <f t="shared" si="146"/>
        <v>2.6315789473684213E-2</v>
      </c>
      <c r="T557" s="4">
        <f t="shared" si="147"/>
        <v>5.9422333304561675E-3</v>
      </c>
      <c r="U557" s="4">
        <f t="shared" si="148"/>
        <v>3.2786885245901641E-2</v>
      </c>
      <c r="V557" s="4">
        <f t="shared" si="149"/>
        <v>0.21805576059921722</v>
      </c>
      <c r="W557" s="4" t="s">
        <v>5100</v>
      </c>
      <c r="X557" s="2" cm="1">
        <f t="array" ref="X557">SUM(_xlfn._xlws.FILTER($F$2:$F$2454,_xlfn.MAP($W$2:$W$2454,_xlfn.LAMBDA(_xlpm.x,_xlpm.x=$W557))))</f>
        <v>150</v>
      </c>
      <c r="Y557" s="11">
        <f t="shared" si="150"/>
        <v>6.6666666666666671E-3</v>
      </c>
      <c r="Z557" s="4" t="s">
        <v>5107</v>
      </c>
      <c r="AA557" s="2" cm="1">
        <f t="array" ref="AA557">SUM(_xlfn._xlws.FILTER($F$2:$F$2454,_xlfn.MAP($Z$2:$Z$2454,_xlfn.LAMBDA(_xlpm.x,_xlpm.x=$Z557))))</f>
        <v>293</v>
      </c>
      <c r="AB557" s="11">
        <f t="shared" si="151"/>
        <v>3.4129692832764505E-3</v>
      </c>
      <c r="AC557" s="11">
        <f t="shared" si="152"/>
        <v>0.29077636129842821</v>
      </c>
      <c r="AG557" s="2"/>
      <c r="AL557" s="2"/>
      <c r="AM557" s="2"/>
    </row>
    <row r="558" spans="1:39">
      <c r="A558" s="1" t="str">
        <f t="shared" si="136"/>
        <v>~he~ : [hɛ]</v>
      </c>
      <c r="B558" s="1">
        <f>_xlfn.LET(_xlpm.d,$G558,_xlpm.k,_xlfn.CONCAT(LEFT(TRIM(B$1),1),"*"),COUNTIF(_xlpm.d,_xlpm.k))</f>
        <v>0</v>
      </c>
      <c r="C558" s="1">
        <f>_xlfn.LET(_xlpm.d,$G558,_xlpm.k,_xlfn.CONCAT(LEFT(TRIM(C$1),1),"*"),COUNTIF(_xlpm.d,_xlpm.k))</f>
        <v>0</v>
      </c>
      <c r="D558" s="1">
        <f>_xlfn.LET(_xlpm.d,$G558,_xlpm.k,_xlfn.CONCAT(LEFT(TRIM(D$1),1),"*"),COUNTIF(_xlpm.d,_xlpm.k))</f>
        <v>0</v>
      </c>
      <c r="E558" s="1">
        <f t="shared" si="137"/>
        <v>1.0791812460476247</v>
      </c>
      <c r="F558" s="7">
        <v>11</v>
      </c>
      <c r="G558" s="9" t="s">
        <v>612</v>
      </c>
      <c r="H558" s="4" cm="1">
        <f t="array" ref="H558">F558/freq.sum.r6e</f>
        <v>8.713561470215463E-4</v>
      </c>
      <c r="I558" s="1" t="str">
        <f t="shared" si="138"/>
        <v>hɛ</v>
      </c>
      <c r="J558" s="1" t="str">
        <f t="shared" si="139"/>
        <v>he</v>
      </c>
      <c r="K558" s="10">
        <f t="shared" si="140"/>
        <v>2</v>
      </c>
      <c r="L558" s="1">
        <f t="shared" si="141"/>
        <v>2</v>
      </c>
      <c r="M558" s="10">
        <f t="shared" si="142"/>
        <v>2</v>
      </c>
      <c r="N558" s="1" t="str">
        <f t="shared" si="143"/>
        <v>~he~</v>
      </c>
      <c r="O558" s="1" t="str">
        <f t="shared" si="144"/>
        <v>[hɛ]</v>
      </c>
      <c r="P558" s="3" cm="1">
        <f t="array" ref="P558">SUM(_xlfn._xlws.FILTER($H$2:$H$2454,_xlfn.MAP($N$2:$N$2454,_xlfn.LAMBDA(_xlpm.x,_xlpm.x=$N558))))</f>
        <v>1.4258555133079848E-3</v>
      </c>
      <c r="Q558" s="4">
        <f t="shared" si="145"/>
        <v>0.61111111111111116</v>
      </c>
      <c r="R558" s="6" cm="1">
        <f t="array" ref="R558">SUM(_xlfn._xlws.FILTER($H$2:$H$2454,_xlfn.MAP($O$2:$O$2454,_xlfn.LAMBDA(_xlpm.x,_xlpm.x=$O558))))</f>
        <v>2.3764258555133079E-3</v>
      </c>
      <c r="S558" s="4">
        <f t="shared" si="146"/>
        <v>0.3666666666666667</v>
      </c>
      <c r="T558" s="4">
        <f t="shared" si="147"/>
        <v>0.29779376533350249</v>
      </c>
      <c r="U558" s="4">
        <f t="shared" si="148"/>
        <v>0.45833333333333337</v>
      </c>
      <c r="V558" s="4">
        <f t="shared" si="149"/>
        <v>0.22184874961635639</v>
      </c>
      <c r="W558" s="4" t="s">
        <v>5121</v>
      </c>
      <c r="X558" s="2" cm="1">
        <f t="array" ref="X558">SUM(_xlfn._xlws.FILTER($F$2:$F$2454,_xlfn.MAP($W$2:$W$2454,_xlfn.LAMBDA(_xlpm.x,_xlpm.x=$W558))))</f>
        <v>2896</v>
      </c>
      <c r="Y558" s="11">
        <f t="shared" si="150"/>
        <v>3.7983425414364639E-3</v>
      </c>
      <c r="Z558" s="4" t="s">
        <v>5104</v>
      </c>
      <c r="AA558" s="2" cm="1">
        <f t="array" ref="AA558">SUM(_xlfn._xlws.FILTER($F$2:$F$2454,_xlfn.MAP($Z$2:$Z$2454,_xlfn.LAMBDA(_xlpm.x,_xlpm.x=$Z558))))</f>
        <v>883</v>
      </c>
      <c r="AB558" s="11">
        <f t="shared" si="151"/>
        <v>1.245753114382786E-2</v>
      </c>
      <c r="AC558" s="11">
        <f t="shared" si="152"/>
        <v>-0.51583785394754078</v>
      </c>
      <c r="AG558" s="2"/>
      <c r="AL558" s="2"/>
      <c r="AM558" s="2"/>
    </row>
    <row r="559" spans="1:39">
      <c r="A559" s="1" t="str">
        <f t="shared" si="136"/>
        <v>~sa~ : [sə]</v>
      </c>
      <c r="B559" s="1">
        <f>_xlfn.LET(_xlpm.d,$G559,_xlpm.k,_xlfn.CONCAT(LEFT(TRIM(B$1),1),"*"),COUNTIF(_xlpm.d,_xlpm.k))</f>
        <v>0</v>
      </c>
      <c r="C559" s="1">
        <f>_xlfn.LET(_xlpm.d,$G559,_xlpm.k,_xlfn.CONCAT(LEFT(TRIM(C$1),1),"*"),COUNTIF(_xlpm.d,_xlpm.k))</f>
        <v>0</v>
      </c>
      <c r="D559" s="1">
        <f>_xlfn.LET(_xlpm.d,$G559,_xlpm.k,_xlfn.CONCAT(LEFT(TRIM(D$1),1),"*"),COUNTIF(_xlpm.d,_xlpm.k))</f>
        <v>0</v>
      </c>
      <c r="E559" s="1">
        <f t="shared" si="137"/>
        <v>1</v>
      </c>
      <c r="F559" s="7">
        <v>9</v>
      </c>
      <c r="G559" s="9" t="s">
        <v>1248</v>
      </c>
      <c r="H559" s="4" cm="1">
        <f t="array" ref="H559">F559/freq.sum.r6e</f>
        <v>7.1292775665399242E-4</v>
      </c>
      <c r="I559" s="4" t="str">
        <f t="shared" si="138"/>
        <v>sə</v>
      </c>
      <c r="J559" s="4" t="str">
        <f t="shared" si="139"/>
        <v>sa</v>
      </c>
      <c r="K559" s="10">
        <f t="shared" si="140"/>
        <v>2</v>
      </c>
      <c r="L559" s="1">
        <f t="shared" si="141"/>
        <v>2</v>
      </c>
      <c r="M559" s="10">
        <f t="shared" si="142"/>
        <v>2</v>
      </c>
      <c r="N559" s="1" t="str">
        <f t="shared" si="143"/>
        <v>~sa~</v>
      </c>
      <c r="O559" s="1" t="str">
        <f t="shared" si="144"/>
        <v>[sə]</v>
      </c>
      <c r="P559" s="3" cm="1">
        <f t="array" ref="P559">SUM(_xlfn._xlws.FILTER($H$2:$H$2454,_xlfn.MAP($N$2:$N$2454,_xlfn.LAMBDA(_xlpm.x,_xlpm.x=$N559))))</f>
        <v>3.5646387832699621E-3</v>
      </c>
      <c r="Q559" s="4">
        <f t="shared" si="145"/>
        <v>0.2</v>
      </c>
      <c r="R559" s="6" cm="1">
        <f t="array" ref="R559">SUM(_xlfn._xlws.FILTER($H$2:$H$2454,_xlfn.MAP($O$2:$O$2454,_xlfn.LAMBDA(_xlpm.x,_xlpm.x=$O559))))</f>
        <v>6.0202788339670486E-3</v>
      </c>
      <c r="S559" s="4">
        <f t="shared" si="146"/>
        <v>0.11842105263157891</v>
      </c>
      <c r="T559" s="4">
        <f t="shared" si="147"/>
        <v>8.9562643338043979E-2</v>
      </c>
      <c r="U559" s="4">
        <f t="shared" si="148"/>
        <v>0.14876033057851237</v>
      </c>
      <c r="V559" s="4">
        <f t="shared" si="149"/>
        <v>0.22760107850544783</v>
      </c>
      <c r="W559" s="4" t="s">
        <v>5120</v>
      </c>
      <c r="X559" s="2" cm="1">
        <f t="array" ref="X559">SUM(_xlfn._xlws.FILTER($F$2:$F$2454,_xlfn.MAP($W$2:$W$2454,_xlfn.LAMBDA(_xlpm.x,_xlpm.x=$W559))))</f>
        <v>1666</v>
      </c>
      <c r="Y559" s="11">
        <f t="shared" si="150"/>
        <v>5.4021608643457387E-3</v>
      </c>
      <c r="Z559" s="4" t="s">
        <v>5101</v>
      </c>
      <c r="AA559" s="2" cm="1">
        <f t="array" ref="AA559">SUM(_xlfn._xlws.FILTER($F$2:$F$2454,_xlfn.MAP($Z$2:$Z$2454,_xlfn.LAMBDA(_xlpm.x,_xlpm.x=$Z559))))</f>
        <v>2255</v>
      </c>
      <c r="AB559" s="11">
        <f t="shared" si="151"/>
        <v>3.9911308203991131E-3</v>
      </c>
      <c r="AC559" s="11">
        <f t="shared" si="152"/>
        <v>0.13147154914321063</v>
      </c>
      <c r="AG559" s="2"/>
      <c r="AL559" s="2"/>
      <c r="AM559" s="2"/>
    </row>
    <row r="560" spans="1:39">
      <c r="A560" s="1" t="str">
        <f t="shared" si="136"/>
        <v>~mb~ : [mbə]</v>
      </c>
      <c r="B560" s="1">
        <f>_xlfn.LET(_xlpm.d,$G560,_xlpm.k,_xlfn.CONCAT(LEFT(TRIM(B$1),1),"*"),COUNTIF(_xlpm.d,_xlpm.k))</f>
        <v>0</v>
      </c>
      <c r="C560" s="1">
        <f>_xlfn.LET(_xlpm.d,$G560,_xlpm.k,_xlfn.CONCAT(LEFT(TRIM(C$1),1),"*"),COUNTIF(_xlpm.d,_xlpm.k))</f>
        <v>1</v>
      </c>
      <c r="D560" s="1">
        <f>_xlfn.LET(_xlpm.d,$G560,_xlpm.k,_xlfn.CONCAT(LEFT(TRIM(D$1),1),"*"),COUNTIF(_xlpm.d,_xlpm.k))</f>
        <v>0</v>
      </c>
      <c r="E560" s="1">
        <f t="shared" si="137"/>
        <v>0.30102999566398114</v>
      </c>
      <c r="F560" s="7">
        <v>1</v>
      </c>
      <c r="G560" s="9" t="s">
        <v>2104</v>
      </c>
      <c r="H560" s="4" cm="1">
        <f t="array" ref="H560">F560/freq.sum.r6e</f>
        <v>7.9214195183776928E-5</v>
      </c>
      <c r="I560" s="4" t="str">
        <f t="shared" si="138"/>
        <v>mbə</v>
      </c>
      <c r="J560" s="4" t="str">
        <f t="shared" si="139"/>
        <v>mb</v>
      </c>
      <c r="K560" s="10">
        <f t="shared" si="140"/>
        <v>3</v>
      </c>
      <c r="L560" s="1">
        <f t="shared" si="141"/>
        <v>2</v>
      </c>
      <c r="M560" s="10">
        <f t="shared" si="142"/>
        <v>3</v>
      </c>
      <c r="N560" s="1" t="str">
        <f t="shared" si="143"/>
        <v>~mb~</v>
      </c>
      <c r="O560" s="1" t="str">
        <f t="shared" si="144"/>
        <v>[mbə]</v>
      </c>
      <c r="P560" s="3" cm="1">
        <f t="array" ref="P560">SUM(_xlfn._xlws.FILTER($H$2:$H$2454,_xlfn.MAP($N$2:$N$2454,_xlfn.LAMBDA(_xlpm.x,_xlpm.x=$N560))))</f>
        <v>5.5449936628643854E-4</v>
      </c>
      <c r="Q560" s="4">
        <f t="shared" si="145"/>
        <v>0.14285714285714285</v>
      </c>
      <c r="R560" s="6" cm="1">
        <f t="array" ref="R560">SUM(_xlfn._xlws.FILTER($H$2:$H$2454,_xlfn.MAP($O$2:$O$2454,_xlfn.LAMBDA(_xlpm.x,_xlpm.x=$O560))))</f>
        <v>9.5057034220532308E-4</v>
      </c>
      <c r="S560" s="4">
        <f t="shared" si="146"/>
        <v>8.3333333333333343E-2</v>
      </c>
      <c r="T560" s="4">
        <f t="shared" si="147"/>
        <v>2.2148519723634179E-2</v>
      </c>
      <c r="U560" s="4">
        <f t="shared" si="148"/>
        <v>0.10526315789473685</v>
      </c>
      <c r="V560" s="4">
        <f t="shared" si="149"/>
        <v>0.23408320603336791</v>
      </c>
      <c r="W560" s="4"/>
      <c r="X560" s="2" cm="1">
        <f t="array" ref="X560">SUM(_xlfn._xlws.FILTER($F$2:$F$2454,_xlfn.MAP($W$2:$W$2454,_xlfn.LAMBDA(_xlpm.x,_xlpm.x=$W560))))</f>
        <v>2988</v>
      </c>
      <c r="Y560" s="11">
        <f t="shared" si="150"/>
        <v>3.3467202141900936E-4</v>
      </c>
      <c r="Z560" s="4" t="s">
        <v>5101</v>
      </c>
      <c r="AA560" s="2" cm="1">
        <f t="array" ref="AA560">SUM(_xlfn._xlws.FILTER($F$2:$F$2454,_xlfn.MAP($Z$2:$Z$2454,_xlfn.LAMBDA(_xlpm.x,_xlpm.x=$Z560))))</f>
        <v>2255</v>
      </c>
      <c r="AB560" s="11">
        <f t="shared" si="151"/>
        <v>4.434589800443459E-4</v>
      </c>
      <c r="AC560" s="11">
        <f t="shared" si="152"/>
        <v>-0.12223404692938186</v>
      </c>
      <c r="AG560" s="2"/>
      <c r="AL560" s="2"/>
      <c r="AM560" s="2"/>
    </row>
    <row r="561" spans="1:39">
      <c r="A561" s="1" t="str">
        <f t="shared" si="136"/>
        <v>~lo~ : [lə]</v>
      </c>
      <c r="B561" s="1">
        <f>_xlfn.LET(_xlpm.d,$G561,_xlpm.k,_xlfn.CONCAT(LEFT(TRIM(B$1),1),"*"),COUNTIF(_xlpm.d,_xlpm.k))</f>
        <v>0</v>
      </c>
      <c r="C561" s="1">
        <f>_xlfn.LET(_xlpm.d,$G561,_xlpm.k,_xlfn.CONCAT(LEFT(TRIM(C$1),1),"*"),COUNTIF(_xlpm.d,_xlpm.k))</f>
        <v>0</v>
      </c>
      <c r="D561" s="1">
        <f>_xlfn.LET(_xlpm.d,$G561,_xlpm.k,_xlfn.CONCAT(LEFT(TRIM(D$1),1),"*"),COUNTIF(_xlpm.d,_xlpm.k))</f>
        <v>0</v>
      </c>
      <c r="E561" s="1">
        <f t="shared" si="137"/>
        <v>1.2787536009528289</v>
      </c>
      <c r="F561" s="7">
        <v>18</v>
      </c>
      <c r="G561" s="9" t="s">
        <v>950</v>
      </c>
      <c r="H561" s="4" cm="1">
        <f t="array" ref="H561">F561/freq.sum.r6e</f>
        <v>1.4258555133079848E-3</v>
      </c>
      <c r="I561" s="4" t="str">
        <f t="shared" si="138"/>
        <v>lə</v>
      </c>
      <c r="J561" s="4" t="str">
        <f t="shared" si="139"/>
        <v>lo</v>
      </c>
      <c r="K561" s="10">
        <f t="shared" si="140"/>
        <v>2</v>
      </c>
      <c r="L561" s="1">
        <f t="shared" si="141"/>
        <v>2</v>
      </c>
      <c r="M561" s="10">
        <f t="shared" si="142"/>
        <v>2</v>
      </c>
      <c r="N561" s="1" t="str">
        <f t="shared" si="143"/>
        <v>~lo~</v>
      </c>
      <c r="O561" s="1" t="str">
        <f t="shared" si="144"/>
        <v>[lə]</v>
      </c>
      <c r="P561" s="3" cm="1">
        <f t="array" ref="P561">SUM(_xlfn._xlws.FILTER($H$2:$H$2454,_xlfn.MAP($N$2:$N$2454,_xlfn.LAMBDA(_xlpm.x,_xlpm.x=$N561))))</f>
        <v>4.5152091254752856E-3</v>
      </c>
      <c r="Q561" s="4">
        <f t="shared" si="145"/>
        <v>0.31578947368421051</v>
      </c>
      <c r="R561" s="6" cm="1">
        <f t="array" ref="R561">SUM(_xlfn._xlws.FILTER($H$2:$H$2454,_xlfn.MAP($O$2:$O$2454,_xlfn.LAMBDA(_xlpm.x,_xlpm.x=$O561))))</f>
        <v>7.9214195183776939E-3</v>
      </c>
      <c r="S561" s="4">
        <f t="shared" si="146"/>
        <v>0.18</v>
      </c>
      <c r="T561" s="4">
        <f t="shared" si="147"/>
        <v>0.17653445699623813</v>
      </c>
      <c r="U561" s="4">
        <f t="shared" si="148"/>
        <v>0.22929936305732482</v>
      </c>
      <c r="V561" s="4">
        <f t="shared" si="149"/>
        <v>0.24412514432750856</v>
      </c>
      <c r="W561" s="4" t="s">
        <v>5119</v>
      </c>
      <c r="X561" s="2" cm="1">
        <f t="array" ref="X561">SUM(_xlfn._xlws.FILTER($F$2:$F$2454,_xlfn.MAP($W$2:$W$2454,_xlfn.LAMBDA(_xlpm.x,_xlpm.x=$W561))))</f>
        <v>1157</v>
      </c>
      <c r="Y561" s="11">
        <f t="shared" si="150"/>
        <v>1.5557476231633534E-2</v>
      </c>
      <c r="Z561" s="4" t="s">
        <v>5101</v>
      </c>
      <c r="AA561" s="2" cm="1">
        <f t="array" ref="AA561">SUM(_xlfn._xlws.FILTER($F$2:$F$2454,_xlfn.MAP($Z$2:$Z$2454,_xlfn.LAMBDA(_xlpm.x,_xlpm.x=$Z561))))</f>
        <v>2255</v>
      </c>
      <c r="AB561" s="11">
        <f t="shared" si="151"/>
        <v>7.9822616407982262E-3</v>
      </c>
      <c r="AC561" s="11">
        <f t="shared" si="152"/>
        <v>0.28981318726222977</v>
      </c>
      <c r="AG561" s="2"/>
      <c r="AL561" s="2"/>
      <c r="AM561" s="2"/>
    </row>
    <row r="562" spans="1:39">
      <c r="A562" s="1" t="str">
        <f t="shared" si="136"/>
        <v>~ti~ : [tə]</v>
      </c>
      <c r="B562" s="1">
        <f>_xlfn.LET(_xlpm.d,$G562,_xlpm.k,_xlfn.CONCAT(LEFT(TRIM(B$1),1),"*"),COUNTIF(_xlpm.d,_xlpm.k))</f>
        <v>0</v>
      </c>
      <c r="C562" s="1">
        <f>_xlfn.LET(_xlpm.d,$G562,_xlpm.k,_xlfn.CONCAT(LEFT(TRIM(C$1),1),"*"),COUNTIF(_xlpm.d,_xlpm.k))</f>
        <v>0</v>
      </c>
      <c r="D562" s="1">
        <f>_xlfn.LET(_xlpm.d,$G562,_xlpm.k,_xlfn.CONCAT(LEFT(TRIM(D$1),1),"*"),COUNTIF(_xlpm.d,_xlpm.k))</f>
        <v>0</v>
      </c>
      <c r="E562" s="1">
        <f t="shared" si="137"/>
        <v>1</v>
      </c>
      <c r="F562" s="7">
        <v>9</v>
      </c>
      <c r="G562" s="9" t="s">
        <v>1386</v>
      </c>
      <c r="H562" s="4" cm="1">
        <f t="array" ref="H562">F562/freq.sum.r6e</f>
        <v>7.1292775665399242E-4</v>
      </c>
      <c r="I562" s="1" t="str">
        <f t="shared" si="138"/>
        <v>tə</v>
      </c>
      <c r="J562" s="1" t="str">
        <f t="shared" si="139"/>
        <v>ti</v>
      </c>
      <c r="K562" s="10">
        <f t="shared" si="140"/>
        <v>2</v>
      </c>
      <c r="L562" s="1">
        <f t="shared" si="141"/>
        <v>2</v>
      </c>
      <c r="M562" s="10">
        <f t="shared" si="142"/>
        <v>2</v>
      </c>
      <c r="N562" s="1" t="str">
        <f t="shared" si="143"/>
        <v>~ti~</v>
      </c>
      <c r="O562" s="1" t="str">
        <f t="shared" si="144"/>
        <v>[tə]</v>
      </c>
      <c r="P562" s="3" cm="1">
        <f t="array" ref="P562">SUM(_xlfn._xlws.FILTER($H$2:$H$2454,_xlfn.MAP($N$2:$N$2454,_xlfn.LAMBDA(_xlpm.x,_xlpm.x=$N562))))</f>
        <v>4.9112801013941696E-3</v>
      </c>
      <c r="Q562" s="4">
        <f t="shared" si="145"/>
        <v>0.14516129032258066</v>
      </c>
      <c r="R562" s="6" cm="1">
        <f t="array" ref="R562">SUM(_xlfn._xlws.FILTER($H$2:$H$2454,_xlfn.MAP($O$2:$O$2454,_xlfn.LAMBDA(_xlpm.x,_xlpm.x=$O562))))</f>
        <v>8.7927756653992401E-3</v>
      </c>
      <c r="S562" s="4">
        <f t="shared" si="146"/>
        <v>8.1081081081081072E-2</v>
      </c>
      <c r="T562" s="4">
        <f t="shared" si="147"/>
        <v>6.2642080022562566E-2</v>
      </c>
      <c r="U562" s="4">
        <f t="shared" si="148"/>
        <v>0.10404624277456648</v>
      </c>
      <c r="V562" s="4">
        <f t="shared" si="149"/>
        <v>0.25293128928840364</v>
      </c>
      <c r="W562" s="4" t="s">
        <v>5110</v>
      </c>
      <c r="X562" s="2" cm="1">
        <f t="array" ref="X562">SUM(_xlfn._xlws.FILTER($F$2:$F$2454,_xlfn.MAP($W$2:$W$2454,_xlfn.LAMBDA(_xlpm.x,_xlpm.x=$W562))))</f>
        <v>1594</v>
      </c>
      <c r="Y562" s="11">
        <f t="shared" si="150"/>
        <v>5.6461731493099125E-3</v>
      </c>
      <c r="Z562" s="4" t="s">
        <v>5101</v>
      </c>
      <c r="AA562" s="2" cm="1">
        <f t="array" ref="AA562">SUM(_xlfn._xlws.FILTER($F$2:$F$2454,_xlfn.MAP($Z$2:$Z$2454,_xlfn.LAMBDA(_xlpm.x,_xlpm.x=$Z562))))</f>
        <v>2255</v>
      </c>
      <c r="AB562" s="11">
        <f t="shared" si="151"/>
        <v>3.9911308203991131E-3</v>
      </c>
      <c r="AC562" s="11">
        <f t="shared" si="152"/>
        <v>0.1506582291538858</v>
      </c>
      <c r="AG562" s="2"/>
      <c r="AL562" s="2"/>
      <c r="AM562" s="2"/>
    </row>
    <row r="563" spans="1:39">
      <c r="A563" s="1" t="str">
        <f t="shared" si="136"/>
        <v>~da~ : [də]</v>
      </c>
      <c r="B563" s="1">
        <f>_xlfn.LET(_xlpm.d,$G563,_xlpm.k,_xlfn.CONCAT(LEFT(TRIM(B$1),1),"*"),COUNTIF(_xlpm.d,_xlpm.k))</f>
        <v>0</v>
      </c>
      <c r="C563" s="1">
        <f>_xlfn.LET(_xlpm.d,$G563,_xlpm.k,_xlfn.CONCAT(LEFT(TRIM(C$1),1),"*"),COUNTIF(_xlpm.d,_xlpm.k))</f>
        <v>0</v>
      </c>
      <c r="D563" s="1">
        <f>_xlfn.LET(_xlpm.d,$G563,_xlpm.k,_xlfn.CONCAT(LEFT(TRIM(D$1),1),"*"),COUNTIF(_xlpm.d,_xlpm.k))</f>
        <v>0</v>
      </c>
      <c r="E563" s="1">
        <f t="shared" si="137"/>
        <v>0.90308998699194343</v>
      </c>
      <c r="F563" s="7">
        <v>7</v>
      </c>
      <c r="G563" s="9" t="s">
        <v>1224</v>
      </c>
      <c r="H563" s="4" cm="1">
        <f t="array" ref="H563">F563/freq.sum.r6e</f>
        <v>5.5449936628643854E-4</v>
      </c>
      <c r="I563" s="4" t="str">
        <f t="shared" si="138"/>
        <v>də</v>
      </c>
      <c r="J563" s="4" t="str">
        <f t="shared" si="139"/>
        <v>da</v>
      </c>
      <c r="K563" s="10">
        <f t="shared" si="140"/>
        <v>2</v>
      </c>
      <c r="L563" s="1">
        <f t="shared" si="141"/>
        <v>2</v>
      </c>
      <c r="M563" s="10">
        <f t="shared" si="142"/>
        <v>2</v>
      </c>
      <c r="N563" s="1" t="str">
        <f t="shared" si="143"/>
        <v>~da~</v>
      </c>
      <c r="O563" s="1" t="str">
        <f t="shared" si="144"/>
        <v>[də]</v>
      </c>
      <c r="P563" s="3" cm="1">
        <f t="array" ref="P563">SUM(_xlfn._xlws.FILTER($H$2:$H$2454,_xlfn.MAP($N$2:$N$2454,_xlfn.LAMBDA(_xlpm.x,_xlpm.x=$N563))))</f>
        <v>2.2179974651457541E-3</v>
      </c>
      <c r="Q563" s="4">
        <f t="shared" si="145"/>
        <v>0.25</v>
      </c>
      <c r="R563" s="6" cm="1">
        <f t="array" ref="R563">SUM(_xlfn._xlws.FILTER($H$2:$H$2454,_xlfn.MAP($O$2:$O$2454,_xlfn.LAMBDA(_xlpm.x,_xlpm.x=$O563))))</f>
        <v>4.0399239543726234E-3</v>
      </c>
      <c r="S563" s="4">
        <f t="shared" si="146"/>
        <v>0.13725490196078433</v>
      </c>
      <c r="T563" s="4">
        <f t="shared" si="147"/>
        <v>9.6354441725498077E-2</v>
      </c>
      <c r="U563" s="4">
        <f t="shared" si="148"/>
        <v>0.17721518987341772</v>
      </c>
      <c r="V563" s="4">
        <f t="shared" si="149"/>
        <v>0.26041214475571706</v>
      </c>
      <c r="W563" s="4" t="s">
        <v>5120</v>
      </c>
      <c r="X563" s="2" cm="1">
        <f t="array" ref="X563">SUM(_xlfn._xlws.FILTER($F$2:$F$2454,_xlfn.MAP($W$2:$W$2454,_xlfn.LAMBDA(_xlpm.x,_xlpm.x=$W563))))</f>
        <v>1666</v>
      </c>
      <c r="Y563" s="11">
        <f t="shared" si="150"/>
        <v>4.2016806722689074E-3</v>
      </c>
      <c r="Z563" s="4" t="s">
        <v>5101</v>
      </c>
      <c r="AA563" s="2" cm="1">
        <f t="array" ref="AA563">SUM(_xlfn._xlws.FILTER($F$2:$F$2454,_xlfn.MAP($Z$2:$Z$2454,_xlfn.LAMBDA(_xlpm.x,_xlpm.x=$Z563))))</f>
        <v>2255</v>
      </c>
      <c r="AB563" s="11">
        <f t="shared" si="151"/>
        <v>3.1042128603104213E-3</v>
      </c>
      <c r="AC563" s="11">
        <f t="shared" si="152"/>
        <v>0.13147154914321055</v>
      </c>
      <c r="AG563" s="2"/>
      <c r="AL563" s="2"/>
      <c r="AM563" s="2"/>
    </row>
    <row r="564" spans="1:39">
      <c r="A564" s="1" t="str">
        <f t="shared" si="136"/>
        <v>~do~ : [də]</v>
      </c>
      <c r="B564" s="1">
        <f>_xlfn.LET(_xlpm.d,$G564,_xlpm.k,_xlfn.CONCAT(LEFT(TRIM(B$1),1),"*"),COUNTIF(_xlpm.d,_xlpm.k))</f>
        <v>0</v>
      </c>
      <c r="C564" s="1">
        <f>_xlfn.LET(_xlpm.d,$G564,_xlpm.k,_xlfn.CONCAT(LEFT(TRIM(C$1),1),"*"),COUNTIF(_xlpm.d,_xlpm.k))</f>
        <v>0</v>
      </c>
      <c r="D564" s="1">
        <f>_xlfn.LET(_xlpm.d,$G564,_xlpm.k,_xlfn.CONCAT(LEFT(TRIM(D$1),1),"*"),COUNTIF(_xlpm.d,_xlpm.k))</f>
        <v>0</v>
      </c>
      <c r="E564" s="1">
        <f t="shared" si="137"/>
        <v>0.47712125471966244</v>
      </c>
      <c r="F564" s="7">
        <v>2</v>
      </c>
      <c r="G564" s="9" t="s">
        <v>1735</v>
      </c>
      <c r="H564" s="4" cm="1">
        <f t="array" ref="H564">F564/freq.sum.r6e</f>
        <v>1.5842839036755386E-4</v>
      </c>
      <c r="I564" s="4" t="str">
        <f t="shared" si="138"/>
        <v>də</v>
      </c>
      <c r="J564" s="4" t="str">
        <f t="shared" si="139"/>
        <v>do</v>
      </c>
      <c r="K564" s="10">
        <f t="shared" si="140"/>
        <v>2</v>
      </c>
      <c r="L564" s="1">
        <f t="shared" si="141"/>
        <v>2</v>
      </c>
      <c r="M564" s="10">
        <f t="shared" si="142"/>
        <v>2</v>
      </c>
      <c r="N564" s="1" t="str">
        <f t="shared" si="143"/>
        <v>~do~</v>
      </c>
      <c r="O564" s="1" t="str">
        <f t="shared" si="144"/>
        <v>[də]</v>
      </c>
      <c r="P564" s="3" cm="1">
        <f t="array" ref="P564">SUM(_xlfn._xlws.FILTER($H$2:$H$2454,_xlfn.MAP($N$2:$N$2454,_xlfn.LAMBDA(_xlpm.x,_xlpm.x=$N564))))</f>
        <v>2.2179974651457537E-3</v>
      </c>
      <c r="Q564" s="4">
        <f t="shared" si="145"/>
        <v>7.1428571428571438E-2</v>
      </c>
      <c r="R564" s="6" cm="1">
        <f t="array" ref="R564">SUM(_xlfn._xlws.FILTER($H$2:$H$2454,_xlfn.MAP($O$2:$O$2454,_xlfn.LAMBDA(_xlpm.x,_xlpm.x=$O564))))</f>
        <v>4.0399239543726234E-3</v>
      </c>
      <c r="S564" s="4">
        <f t="shared" si="146"/>
        <v>3.9215686274509803E-2</v>
      </c>
      <c r="T564" s="4">
        <f t="shared" si="147"/>
        <v>1.4544588277412989E-2</v>
      </c>
      <c r="U564" s="4">
        <f t="shared" si="148"/>
        <v>5.0632911392405069E-2</v>
      </c>
      <c r="V564" s="4">
        <f t="shared" si="149"/>
        <v>0.26041214475571717</v>
      </c>
      <c r="W564" s="4" t="s">
        <v>5119</v>
      </c>
      <c r="X564" s="2" cm="1">
        <f t="array" ref="X564">SUM(_xlfn._xlws.FILTER($F$2:$F$2454,_xlfn.MAP($W$2:$W$2454,_xlfn.LAMBDA(_xlpm.x,_xlpm.x=$W564))))</f>
        <v>1157</v>
      </c>
      <c r="Y564" s="11">
        <f t="shared" si="150"/>
        <v>1.7286084701815039E-3</v>
      </c>
      <c r="Z564" s="4" t="s">
        <v>5101</v>
      </c>
      <c r="AA564" s="2" cm="1">
        <f t="array" ref="AA564">SUM(_xlfn._xlws.FILTER($F$2:$F$2454,_xlfn.MAP($Z$2:$Z$2454,_xlfn.LAMBDA(_xlpm.x,_xlpm.x=$Z564))))</f>
        <v>2255</v>
      </c>
      <c r="AB564" s="11">
        <f t="shared" si="151"/>
        <v>8.869179600886918E-4</v>
      </c>
      <c r="AC564" s="11">
        <f t="shared" si="152"/>
        <v>0.28981318726222982</v>
      </c>
      <c r="AG564" s="2"/>
      <c r="AL564" s="2"/>
      <c r="AM564" s="2"/>
    </row>
    <row r="565" spans="1:39">
      <c r="A565" s="1" t="str">
        <f t="shared" si="136"/>
        <v>~ms~ : [mz]</v>
      </c>
      <c r="B565" s="1">
        <f>_xlfn.LET(_xlpm.d,$G565,_xlpm.k,_xlfn.CONCAT(LEFT(TRIM(B$1),1),"*"),COUNTIF(_xlpm.d,_xlpm.k))</f>
        <v>0</v>
      </c>
      <c r="C565" s="1">
        <f>_xlfn.LET(_xlpm.d,$G565,_xlpm.k,_xlfn.CONCAT(LEFT(TRIM(C$1),1),"*"),COUNTIF(_xlpm.d,_xlpm.k))</f>
        <v>1</v>
      </c>
      <c r="D565" s="1">
        <f>_xlfn.LET(_xlpm.d,$G565,_xlpm.k,_xlfn.CONCAT(LEFT(TRIM(D$1),1),"*"),COUNTIF(_xlpm.d,_xlpm.k))</f>
        <v>0</v>
      </c>
      <c r="E565" s="1">
        <f t="shared" si="137"/>
        <v>0.8450980400142567</v>
      </c>
      <c r="F565" s="7">
        <v>6</v>
      </c>
      <c r="G565" s="9" t="s">
        <v>165</v>
      </c>
      <c r="H565" s="4" cm="1">
        <f t="array" ref="H565">F565/freq.sum.r6e</f>
        <v>4.7528517110266159E-4</v>
      </c>
      <c r="I565" s="1" t="str">
        <f t="shared" si="138"/>
        <v>mz</v>
      </c>
      <c r="J565" s="1" t="str">
        <f t="shared" si="139"/>
        <v>ms</v>
      </c>
      <c r="K565" s="10">
        <f t="shared" si="140"/>
        <v>2</v>
      </c>
      <c r="L565" s="1">
        <f t="shared" si="141"/>
        <v>2</v>
      </c>
      <c r="M565" s="10">
        <f t="shared" si="142"/>
        <v>2</v>
      </c>
      <c r="N565" s="1" t="str">
        <f t="shared" si="143"/>
        <v>~ms~</v>
      </c>
      <c r="O565" s="1" t="str">
        <f t="shared" si="144"/>
        <v>[mz]</v>
      </c>
      <c r="P565" s="3" cm="1">
        <f t="array" ref="P565">SUM(_xlfn._xlws.FILTER($H$2:$H$2454,_xlfn.MAP($N$2:$N$2454,_xlfn.LAMBDA(_xlpm.x,_xlpm.x=$N565))))</f>
        <v>5.5449936628643854E-4</v>
      </c>
      <c r="Q565" s="4">
        <f t="shared" si="145"/>
        <v>0.8571428571428571</v>
      </c>
      <c r="R565" s="6" cm="1">
        <f t="array" ref="R565">SUM(_xlfn._xlws.FILTER($H$2:$H$2454,_xlfn.MAP($O$2:$O$2454,_xlfn.LAMBDA(_xlpm.x,_xlpm.x=$O565))))</f>
        <v>1.0297845373891002E-3</v>
      </c>
      <c r="S565" s="4">
        <f t="shared" si="146"/>
        <v>0.46153846153846151</v>
      </c>
      <c r="T565" s="4">
        <f t="shared" si="147"/>
        <v>0.30527983118535684</v>
      </c>
      <c r="U565" s="4">
        <f t="shared" si="148"/>
        <v>0.59999999999999987</v>
      </c>
      <c r="V565" s="4">
        <f t="shared" si="149"/>
        <v>0.26884531229257996</v>
      </c>
      <c r="W565" s="4"/>
      <c r="X565" s="2" cm="1">
        <f t="array" ref="X565">SUM(_xlfn._xlws.FILTER($F$2:$F$2454,_xlfn.MAP($W$2:$W$2454,_xlfn.LAMBDA(_xlpm.x,_xlpm.x=$W565))))</f>
        <v>2988</v>
      </c>
      <c r="Y565" s="11">
        <f t="shared" si="150"/>
        <v>2.008032128514056E-3</v>
      </c>
      <c r="Z565" s="4"/>
      <c r="AA565" s="2" cm="1">
        <f t="array" ref="AA565">SUM(_xlfn._xlws.FILTER($F$2:$F$2454,_xlfn.MAP($Z$2:$Z$2454,_xlfn.LAMBDA(_xlpm.x,_xlpm.x=$Z565))))</f>
        <v>3871</v>
      </c>
      <c r="AB565" s="11">
        <f t="shared" si="151"/>
        <v>1.5499870834409714E-3</v>
      </c>
      <c r="AC565" s="11">
        <f t="shared" si="152"/>
        <v>0.11244257817559389</v>
      </c>
      <c r="AG565" s="2"/>
      <c r="AL565" s="2"/>
      <c r="AM565" s="2"/>
    </row>
    <row r="566" spans="1:39">
      <c r="A566" s="1" t="str">
        <f t="shared" si="136"/>
        <v>~gh~ : [f]</v>
      </c>
      <c r="B566" s="1">
        <f>_xlfn.LET(_xlpm.d,$G566,_xlpm.k,_xlfn.CONCAT(LEFT(TRIM(B$1),1),"*"),COUNTIF(_xlpm.d,_xlpm.k))</f>
        <v>0</v>
      </c>
      <c r="C566" s="1">
        <f>_xlfn.LET(_xlpm.d,$G566,_xlpm.k,_xlfn.CONCAT(LEFT(TRIM(C$1),1),"*"),COUNTIF(_xlpm.d,_xlpm.k))</f>
        <v>0</v>
      </c>
      <c r="D566" s="1">
        <f>_xlfn.LET(_xlpm.d,$G566,_xlpm.k,_xlfn.CONCAT(LEFT(TRIM(D$1),1),"*"),COUNTIF(_xlpm.d,_xlpm.k))</f>
        <v>0</v>
      </c>
      <c r="E566" s="1">
        <f t="shared" si="137"/>
        <v>0.77815125038364352</v>
      </c>
      <c r="F566" s="7">
        <v>5</v>
      </c>
      <c r="G566" s="9" t="s">
        <v>46</v>
      </c>
      <c r="H566" s="4" cm="1">
        <f t="array" ref="H566">F566/freq.sum.r6e</f>
        <v>3.9607097591888465E-4</v>
      </c>
      <c r="I566" s="4" t="str">
        <f t="shared" si="138"/>
        <v>f</v>
      </c>
      <c r="J566" s="4" t="str">
        <f t="shared" si="139"/>
        <v>gh</v>
      </c>
      <c r="K566" s="10">
        <f t="shared" si="140"/>
        <v>1</v>
      </c>
      <c r="L566" s="1">
        <f t="shared" si="141"/>
        <v>2</v>
      </c>
      <c r="M566" s="10">
        <f t="shared" si="142"/>
        <v>2</v>
      </c>
      <c r="N566" s="1" t="str">
        <f t="shared" si="143"/>
        <v>~gh~</v>
      </c>
      <c r="O566" s="1" t="str">
        <f t="shared" si="144"/>
        <v>[f]</v>
      </c>
      <c r="P566" s="3" cm="1">
        <f t="array" ref="P566">SUM(_xlfn._xlws.FILTER($H$2:$H$2454,_xlfn.MAP($N$2:$N$2454,_xlfn.LAMBDA(_xlpm.x,_xlpm.x=$N566))))</f>
        <v>1.3466413181242079E-3</v>
      </c>
      <c r="Q566" s="4">
        <f t="shared" si="145"/>
        <v>0.29411764705882348</v>
      </c>
      <c r="R566" s="6" cm="1">
        <f t="array" ref="R566">SUM(_xlfn._xlws.FILTER($H$2:$H$2454,_xlfn.MAP($O$2:$O$2454,_xlfn.LAMBDA(_xlpm.x,_xlpm.x=$O566))))</f>
        <v>2.5348542458808617E-3</v>
      </c>
      <c r="S566" s="4">
        <f t="shared" si="146"/>
        <v>0.15625</v>
      </c>
      <c r="T566" s="4">
        <f t="shared" si="147"/>
        <v>9.5610966338330522E-2</v>
      </c>
      <c r="U566" s="4">
        <f t="shared" si="148"/>
        <v>0.2040816326530612</v>
      </c>
      <c r="V566" s="4">
        <f t="shared" si="149"/>
        <v>0.27470105694163199</v>
      </c>
      <c r="W566" s="4"/>
      <c r="X566" s="2" cm="1">
        <f t="array" ref="X566">SUM(_xlfn._xlws.FILTER($F$2:$F$2454,_xlfn.MAP($W$2:$W$2454,_xlfn.LAMBDA(_xlpm.x,_xlpm.x=$W566))))</f>
        <v>2988</v>
      </c>
      <c r="Y566" s="11">
        <f t="shared" si="150"/>
        <v>1.6733601070950468E-3</v>
      </c>
      <c r="Z566" s="4"/>
      <c r="AA566" s="2" cm="1">
        <f t="array" ref="AA566">SUM(_xlfn._xlws.FILTER($F$2:$F$2454,_xlfn.MAP($Z$2:$Z$2454,_xlfn.LAMBDA(_xlpm.x,_xlpm.x=$Z566))))</f>
        <v>3871</v>
      </c>
      <c r="AB566" s="11">
        <f t="shared" si="151"/>
        <v>1.2916559028674762E-3</v>
      </c>
      <c r="AC566" s="11">
        <f t="shared" si="152"/>
        <v>0.11244257817559389</v>
      </c>
      <c r="AG566" s="2"/>
      <c r="AL566" s="2"/>
      <c r="AM566" s="2"/>
    </row>
    <row r="567" spans="1:39">
      <c r="A567" s="1" t="str">
        <f t="shared" si="136"/>
        <v>~bu~ : [bɪ]</v>
      </c>
      <c r="B567" s="1">
        <f>_xlfn.LET(_xlpm.d,$G567,_xlpm.k,_xlfn.CONCAT(LEFT(TRIM(B$1),1),"*"),COUNTIF(_xlpm.d,_xlpm.k))</f>
        <v>0</v>
      </c>
      <c r="C567" s="1">
        <f>_xlfn.LET(_xlpm.d,$G567,_xlpm.k,_xlfn.CONCAT(LEFT(TRIM(C$1),1),"*"),COUNTIF(_xlpm.d,_xlpm.k))</f>
        <v>0</v>
      </c>
      <c r="D567" s="1">
        <f>_xlfn.LET(_xlpm.d,$G567,_xlpm.k,_xlfn.CONCAT(LEFT(TRIM(D$1),1),"*"),COUNTIF(_xlpm.d,_xlpm.k))</f>
        <v>0</v>
      </c>
      <c r="E567" s="1">
        <f t="shared" si="137"/>
        <v>0.8450980400142567</v>
      </c>
      <c r="F567" s="7">
        <v>6</v>
      </c>
      <c r="G567" s="9" t="s">
        <v>1336</v>
      </c>
      <c r="H567" s="4" cm="1">
        <f t="array" ref="H567">F567/freq.sum.r6e</f>
        <v>4.7528517110266159E-4</v>
      </c>
      <c r="I567" s="4" t="str">
        <f t="shared" si="138"/>
        <v>bɪ</v>
      </c>
      <c r="J567" s="4" t="str">
        <f t="shared" si="139"/>
        <v>bu</v>
      </c>
      <c r="K567" s="10">
        <f t="shared" si="140"/>
        <v>2</v>
      </c>
      <c r="L567" s="1">
        <f t="shared" si="141"/>
        <v>2</v>
      </c>
      <c r="M567" s="10">
        <f t="shared" si="142"/>
        <v>2</v>
      </c>
      <c r="N567" s="1" t="str">
        <f t="shared" si="143"/>
        <v>~bu~</v>
      </c>
      <c r="O567" s="1" t="str">
        <f t="shared" si="144"/>
        <v>[bɪ]</v>
      </c>
      <c r="P567" s="3" cm="1">
        <f t="array" ref="P567">SUM(_xlfn._xlws.FILTER($H$2:$H$2454,_xlfn.MAP($N$2:$N$2454,_xlfn.LAMBDA(_xlpm.x,_xlpm.x=$N567))))</f>
        <v>2.297211660329531E-3</v>
      </c>
      <c r="Q567" s="4">
        <f t="shared" si="145"/>
        <v>0.20689655172413793</v>
      </c>
      <c r="R567" s="6" cm="1">
        <f t="array" ref="R567">SUM(_xlfn._xlws.FILTER($H$2:$H$2454,_xlfn.MAP($O$2:$O$2454,_xlfn.LAMBDA(_xlpm.x,_xlpm.x=$O567))))</f>
        <v>4.4359949302915083E-3</v>
      </c>
      <c r="S567" s="4">
        <f t="shared" si="146"/>
        <v>0.10714285714285714</v>
      </c>
      <c r="T567" s="4">
        <f t="shared" si="147"/>
        <v>7.183054851420162E-2</v>
      </c>
      <c r="U567" s="4">
        <f t="shared" si="148"/>
        <v>0.14117647058823529</v>
      </c>
      <c r="V567" s="4">
        <f t="shared" si="149"/>
        <v>0.28579002910724433</v>
      </c>
      <c r="W567" s="4" t="s">
        <v>5111</v>
      </c>
      <c r="X567" s="2" cm="1">
        <f t="array" ref="X567">SUM(_xlfn._xlws.FILTER($F$2:$F$2454,_xlfn.MAP($W$2:$W$2454,_xlfn.LAMBDA(_xlpm.x,_xlpm.x=$W567))))</f>
        <v>566</v>
      </c>
      <c r="Y567" s="11">
        <f t="shared" si="150"/>
        <v>1.0600706713780919E-2</v>
      </c>
      <c r="Z567" s="4" t="s">
        <v>5102</v>
      </c>
      <c r="AA567" s="2" cm="1">
        <f t="array" ref="AA567">SUM(_xlfn._xlws.FILTER($F$2:$F$2454,_xlfn.MAP($Z$2:$Z$2454,_xlfn.LAMBDA(_xlpm.x,_xlpm.x=$Z567))))</f>
        <v>1794</v>
      </c>
      <c r="AB567" s="11">
        <f t="shared" si="151"/>
        <v>3.3444816053511705E-3</v>
      </c>
      <c r="AC567" s="11">
        <f t="shared" si="152"/>
        <v>0.50100600751980184</v>
      </c>
      <c r="AG567" s="2"/>
      <c r="AL567" s="2"/>
      <c r="AM567" s="2"/>
    </row>
    <row r="568" spans="1:39">
      <c r="A568" s="1" t="str">
        <f t="shared" si="136"/>
        <v>~pi~ : [pə]</v>
      </c>
      <c r="B568" s="1">
        <f>_xlfn.LET(_xlpm.d,$G568,_xlpm.k,_xlfn.CONCAT(LEFT(TRIM(B$1),1),"*"),COUNTIF(_xlpm.d,_xlpm.k))</f>
        <v>0</v>
      </c>
      <c r="C568" s="1">
        <f>_xlfn.LET(_xlpm.d,$G568,_xlpm.k,_xlfn.CONCAT(LEFT(TRIM(C$1),1),"*"),COUNTIF(_xlpm.d,_xlpm.k))</f>
        <v>0</v>
      </c>
      <c r="D568" s="1">
        <f>_xlfn.LET(_xlpm.d,$G568,_xlpm.k,_xlfn.CONCAT(LEFT(TRIM(D$1),1),"*"),COUNTIF(_xlpm.d,_xlpm.k))</f>
        <v>0</v>
      </c>
      <c r="E568" s="1">
        <f t="shared" si="137"/>
        <v>0.77815125038364352</v>
      </c>
      <c r="F568" s="7">
        <v>5</v>
      </c>
      <c r="G568" s="9" t="s">
        <v>1486</v>
      </c>
      <c r="H568" s="4" cm="1">
        <f t="array" ref="H568">F568/freq.sum.r6e</f>
        <v>3.9607097591888465E-4</v>
      </c>
      <c r="I568" s="4" t="str">
        <f t="shared" si="138"/>
        <v>pə</v>
      </c>
      <c r="J568" s="4" t="str">
        <f t="shared" si="139"/>
        <v>pi</v>
      </c>
      <c r="K568" s="10">
        <f t="shared" si="140"/>
        <v>2</v>
      </c>
      <c r="L568" s="1">
        <f t="shared" si="141"/>
        <v>2</v>
      </c>
      <c r="M568" s="10">
        <f t="shared" si="142"/>
        <v>2</v>
      </c>
      <c r="N568" s="1" t="str">
        <f t="shared" si="143"/>
        <v>~pi~</v>
      </c>
      <c r="O568" s="1" t="str">
        <f t="shared" si="144"/>
        <v>[pə]</v>
      </c>
      <c r="P568" s="3" cm="1">
        <f t="array" ref="P568">SUM(_xlfn._xlws.FILTER($H$2:$H$2454,_xlfn.MAP($N$2:$N$2454,_xlfn.LAMBDA(_xlpm.x,_xlpm.x=$N568))))</f>
        <v>2.8517110266159697E-3</v>
      </c>
      <c r="Q568" s="4">
        <f t="shared" si="145"/>
        <v>0.13888888888888887</v>
      </c>
      <c r="R568" s="6" cm="1">
        <f t="array" ref="R568">SUM(_xlfn._xlws.FILTER($H$2:$H$2454,_xlfn.MAP($O$2:$O$2454,_xlfn.LAMBDA(_xlpm.x,_xlpm.x=$O568))))</f>
        <v>5.5449936628643856E-3</v>
      </c>
      <c r="S568" s="4">
        <f t="shared" si="146"/>
        <v>7.1428571428571425E-2</v>
      </c>
      <c r="T568" s="4">
        <f t="shared" si="147"/>
        <v>4.4197522175265999E-2</v>
      </c>
      <c r="U568" s="4">
        <f t="shared" si="148"/>
        <v>9.4339622641509427E-2</v>
      </c>
      <c r="V568" s="4">
        <f t="shared" si="149"/>
        <v>0.28879553924696949</v>
      </c>
      <c r="W568" s="4" t="s">
        <v>5110</v>
      </c>
      <c r="X568" s="2" cm="1">
        <f t="array" ref="X568">SUM(_xlfn._xlws.FILTER($F$2:$F$2454,_xlfn.MAP($W$2:$W$2454,_xlfn.LAMBDA(_xlpm.x,_xlpm.x=$W568))))</f>
        <v>1594</v>
      </c>
      <c r="Y568" s="11">
        <f t="shared" si="150"/>
        <v>3.1367628607277291E-3</v>
      </c>
      <c r="Z568" s="4" t="s">
        <v>5101</v>
      </c>
      <c r="AA568" s="2" cm="1">
        <f t="array" ref="AA568">SUM(_xlfn._xlws.FILTER($F$2:$F$2454,_xlfn.MAP($Z$2:$Z$2454,_xlfn.LAMBDA(_xlpm.x,_xlpm.x=$Z568))))</f>
        <v>2255</v>
      </c>
      <c r="AB568" s="11">
        <f t="shared" si="151"/>
        <v>2.2172949002217295E-3</v>
      </c>
      <c r="AC568" s="11">
        <f t="shared" si="152"/>
        <v>0.1506582291538858</v>
      </c>
      <c r="AG568" s="2"/>
      <c r="AL568" s="2"/>
      <c r="AM568" s="2"/>
    </row>
    <row r="569" spans="1:39">
      <c r="A569" s="1" t="str">
        <f t="shared" si="136"/>
        <v>~du~ : [də]</v>
      </c>
      <c r="B569" s="1">
        <f>_xlfn.LET(_xlpm.d,$G569,_xlpm.k,_xlfn.CONCAT(LEFT(TRIM(B$1),1),"*"),COUNTIF(_xlpm.d,_xlpm.k))</f>
        <v>0</v>
      </c>
      <c r="C569" s="1">
        <f>_xlfn.LET(_xlpm.d,$G569,_xlpm.k,_xlfn.CONCAT(LEFT(TRIM(C$1),1),"*"),COUNTIF(_xlpm.d,_xlpm.k))</f>
        <v>0</v>
      </c>
      <c r="D569" s="1">
        <f>_xlfn.LET(_xlpm.d,$G569,_xlpm.k,_xlfn.CONCAT(LEFT(TRIM(D$1),1),"*"),COUNTIF(_xlpm.d,_xlpm.k))</f>
        <v>0</v>
      </c>
      <c r="E569" s="1">
        <f t="shared" si="137"/>
        <v>0.47712125471966244</v>
      </c>
      <c r="F569" s="7">
        <v>2</v>
      </c>
      <c r="G569" s="9" t="s">
        <v>1733</v>
      </c>
      <c r="H569" s="4" cm="1">
        <f t="array" ref="H569">F569/freq.sum.r6e</f>
        <v>1.5842839036755386E-4</v>
      </c>
      <c r="I569" s="4" t="str">
        <f t="shared" si="138"/>
        <v>də</v>
      </c>
      <c r="J569" s="4" t="str">
        <f t="shared" si="139"/>
        <v>du</v>
      </c>
      <c r="K569" s="10">
        <f t="shared" si="140"/>
        <v>2</v>
      </c>
      <c r="L569" s="1">
        <f t="shared" si="141"/>
        <v>2</v>
      </c>
      <c r="M569" s="10">
        <f t="shared" si="142"/>
        <v>2</v>
      </c>
      <c r="N569" s="1" t="str">
        <f t="shared" si="143"/>
        <v>~du~</v>
      </c>
      <c r="O569" s="1" t="str">
        <f t="shared" si="144"/>
        <v>[də]</v>
      </c>
      <c r="P569" s="3" cm="1">
        <f t="array" ref="P569">SUM(_xlfn._xlws.FILTER($H$2:$H$2454,_xlfn.MAP($N$2:$N$2454,_xlfn.LAMBDA(_xlpm.x,_xlpm.x=$N569))))</f>
        <v>2.0595690747782004E-3</v>
      </c>
      <c r="Q569" s="4">
        <f t="shared" si="145"/>
        <v>7.6923076923076913E-2</v>
      </c>
      <c r="R569" s="6" cm="1">
        <f t="array" ref="R569">SUM(_xlfn._xlws.FILTER($H$2:$H$2454,_xlfn.MAP($O$2:$O$2454,_xlfn.LAMBDA(_xlpm.x,_xlpm.x=$O569))))</f>
        <v>4.0399239543726234E-3</v>
      </c>
      <c r="S569" s="4">
        <f t="shared" si="146"/>
        <v>3.9215686274509803E-2</v>
      </c>
      <c r="T569" s="4">
        <f t="shared" si="147"/>
        <v>1.4922369791112026E-2</v>
      </c>
      <c r="U569" s="4">
        <f t="shared" si="148"/>
        <v>5.1948051948051945E-2</v>
      </c>
      <c r="V569" s="4">
        <f t="shared" si="149"/>
        <v>0.29259682812711835</v>
      </c>
      <c r="W569" s="4" t="s">
        <v>5111</v>
      </c>
      <c r="X569" s="2" cm="1">
        <f t="array" ref="X569">SUM(_xlfn._xlws.FILTER($F$2:$F$2454,_xlfn.MAP($W$2:$W$2454,_xlfn.LAMBDA(_xlpm.x,_xlpm.x=$W569))))</f>
        <v>566</v>
      </c>
      <c r="Y569" s="11">
        <f t="shared" si="150"/>
        <v>3.5335689045936395E-3</v>
      </c>
      <c r="Z569" s="4" t="s">
        <v>5101</v>
      </c>
      <c r="AA569" s="2" cm="1">
        <f t="array" ref="AA569">SUM(_xlfn._xlws.FILTER($F$2:$F$2454,_xlfn.MAP($Z$2:$Z$2454,_xlfn.LAMBDA(_xlpm.x,_xlpm.x=$Z569))))</f>
        <v>2255</v>
      </c>
      <c r="AB569" s="11">
        <f t="shared" si="151"/>
        <v>8.869179600886918E-4</v>
      </c>
      <c r="AC569" s="11">
        <f t="shared" si="152"/>
        <v>0.60033011502570788</v>
      </c>
      <c r="AG569" s="2"/>
      <c r="AL569" s="2"/>
      <c r="AM569" s="2"/>
    </row>
    <row r="570" spans="1:39">
      <c r="A570" s="1" t="str">
        <f t="shared" si="136"/>
        <v>~by~ : [baɪ]</v>
      </c>
      <c r="B570" s="1">
        <f>_xlfn.LET(_xlpm.d,$G570,_xlpm.k,_xlfn.CONCAT(LEFT(TRIM(B$1),1),"*"),COUNTIF(_xlpm.d,_xlpm.k))</f>
        <v>0</v>
      </c>
      <c r="C570" s="1">
        <f>_xlfn.LET(_xlpm.d,$G570,_xlpm.k,_xlfn.CONCAT(LEFT(TRIM(C$1),1),"*"),COUNTIF(_xlpm.d,_xlpm.k))</f>
        <v>0</v>
      </c>
      <c r="D570" s="1">
        <f>_xlfn.LET(_xlpm.d,$G570,_xlpm.k,_xlfn.CONCAT(LEFT(TRIM(D$1),1),"*"),COUNTIF(_xlpm.d,_xlpm.k))</f>
        <v>0</v>
      </c>
      <c r="E570" s="1">
        <f t="shared" si="137"/>
        <v>0.30102999566398114</v>
      </c>
      <c r="F570" s="7">
        <v>1</v>
      </c>
      <c r="G570" s="9" t="s">
        <v>1627</v>
      </c>
      <c r="H570" s="4" cm="1">
        <f t="array" ref="H570">F570/freq.sum.r6e</f>
        <v>7.9214195183776928E-5</v>
      </c>
      <c r="I570" s="4" t="str">
        <f t="shared" si="138"/>
        <v>baɪ</v>
      </c>
      <c r="J570" s="4" t="str">
        <f t="shared" si="139"/>
        <v>by</v>
      </c>
      <c r="K570" s="10">
        <f t="shared" si="140"/>
        <v>3</v>
      </c>
      <c r="L570" s="1">
        <f t="shared" si="141"/>
        <v>2</v>
      </c>
      <c r="M570" s="10">
        <f t="shared" si="142"/>
        <v>3</v>
      </c>
      <c r="N570" s="1" t="str">
        <f t="shared" si="143"/>
        <v>~by~</v>
      </c>
      <c r="O570" s="1" t="str">
        <f t="shared" si="144"/>
        <v>[baɪ]</v>
      </c>
      <c r="P570" s="3" cm="1">
        <f t="array" ref="P570">SUM(_xlfn._xlws.FILTER($H$2:$H$2454,_xlfn.MAP($N$2:$N$2454,_xlfn.LAMBDA(_xlpm.x,_xlpm.x=$N570))))</f>
        <v>3.9607097591888465E-4</v>
      </c>
      <c r="Q570" s="4">
        <f t="shared" si="145"/>
        <v>0.19999999999999998</v>
      </c>
      <c r="R570" s="6" cm="1">
        <f t="array" ref="R570">SUM(_xlfn._xlws.FILTER($H$2:$H$2454,_xlfn.MAP($O$2:$O$2454,_xlfn.LAMBDA(_xlpm.x,_xlpm.x=$O570))))</f>
        <v>7.921419518377692E-4</v>
      </c>
      <c r="S570" s="4">
        <f t="shared" si="146"/>
        <v>0.1</v>
      </c>
      <c r="T570" s="4">
        <f t="shared" si="147"/>
        <v>2.8054791649936624E-2</v>
      </c>
      <c r="U570" s="4">
        <f t="shared" si="148"/>
        <v>0.13333333333333333</v>
      </c>
      <c r="V570" s="4">
        <f t="shared" si="149"/>
        <v>0.30102999566398114</v>
      </c>
      <c r="W570" s="4" t="s">
        <v>5123</v>
      </c>
      <c r="X570" s="2" cm="1">
        <f t="array" ref="X570">SUM(_xlfn._xlws.FILTER($F$2:$F$2454,_xlfn.MAP($W$2:$W$2454,_xlfn.LAMBDA(_xlpm.x,_xlpm.x=$W570))))</f>
        <v>340</v>
      </c>
      <c r="Y570" s="11">
        <f t="shared" si="150"/>
        <v>2.9411764705882353E-3</v>
      </c>
      <c r="Z570" s="4" t="s">
        <v>5106</v>
      </c>
      <c r="AA570" s="2" cm="1">
        <f t="array" ref="AA570">SUM(_xlfn._xlws.FILTER($F$2:$F$2454,_xlfn.MAP($Z$2:$Z$2454,_xlfn.LAMBDA(_xlpm.x,_xlpm.x=$Z570))))</f>
        <v>397</v>
      </c>
      <c r="AB570" s="11">
        <f t="shared" si="151"/>
        <v>2.5188916876574307E-3</v>
      </c>
      <c r="AC570" s="11">
        <f t="shared" si="152"/>
        <v>6.7311589720859974E-2</v>
      </c>
      <c r="AG570" s="2"/>
      <c r="AL570" s="2"/>
      <c r="AM570" s="2"/>
    </row>
    <row r="571" spans="1:39">
      <c r="A571" s="1" t="str">
        <f t="shared" si="136"/>
        <v>~ta~ : [tɪ]</v>
      </c>
      <c r="B571" s="1">
        <f>_xlfn.LET(_xlpm.d,$G571,_xlpm.k,_xlfn.CONCAT(LEFT(TRIM(B$1),1),"*"),COUNTIF(_xlpm.d,_xlpm.k))</f>
        <v>0</v>
      </c>
      <c r="C571" s="1">
        <f>_xlfn.LET(_xlpm.d,$G571,_xlpm.k,_xlfn.CONCAT(LEFT(TRIM(C$1),1),"*"),COUNTIF(_xlpm.d,_xlpm.k))</f>
        <v>0</v>
      </c>
      <c r="D571" s="1">
        <f>_xlfn.LET(_xlpm.d,$G571,_xlpm.k,_xlfn.CONCAT(LEFT(TRIM(D$1),1),"*"),COUNTIF(_xlpm.d,_xlpm.k))</f>
        <v>0</v>
      </c>
      <c r="E571" s="1">
        <f t="shared" si="137"/>
        <v>0.30102999566398114</v>
      </c>
      <c r="F571" s="7">
        <v>1</v>
      </c>
      <c r="G571" s="9" t="s">
        <v>2263</v>
      </c>
      <c r="H571" s="4" cm="1">
        <f t="array" ref="H571">F571/freq.sum.r6e</f>
        <v>7.9214195183776928E-5</v>
      </c>
      <c r="I571" s="1" t="str">
        <f t="shared" si="138"/>
        <v>tɪ</v>
      </c>
      <c r="J571" s="1" t="str">
        <f t="shared" si="139"/>
        <v>ta</v>
      </c>
      <c r="K571" s="10">
        <f t="shared" si="140"/>
        <v>2</v>
      </c>
      <c r="L571" s="1">
        <f t="shared" si="141"/>
        <v>2</v>
      </c>
      <c r="M571" s="10">
        <f t="shared" si="142"/>
        <v>2</v>
      </c>
      <c r="N571" s="1" t="str">
        <f t="shared" si="143"/>
        <v>~ta~</v>
      </c>
      <c r="O571" s="1" t="str">
        <f t="shared" si="144"/>
        <v>[tɪ]</v>
      </c>
      <c r="P571" s="3" cm="1">
        <f t="array" ref="P571">SUM(_xlfn._xlws.FILTER($H$2:$H$2454,_xlfn.MAP($N$2:$N$2454,_xlfn.LAMBDA(_xlpm.x,_xlpm.x=$N571))))</f>
        <v>3.8022813688212923E-3</v>
      </c>
      <c r="Q571" s="4">
        <f t="shared" si="145"/>
        <v>2.0833333333333336E-2</v>
      </c>
      <c r="R571" s="6" cm="1">
        <f t="array" ref="R571">SUM(_xlfn._xlws.FILTER($H$2:$H$2454,_xlfn.MAP($O$2:$O$2454,_xlfn.LAMBDA(_xlpm.x,_xlpm.x=$O571))))</f>
        <v>7.7629911280101419E-3</v>
      </c>
      <c r="S571" s="4">
        <f t="shared" si="146"/>
        <v>1.0204081632653057E-2</v>
      </c>
      <c r="T571" s="4">
        <f t="shared" si="147"/>
        <v>2.4827139257385345E-3</v>
      </c>
      <c r="U571" s="4">
        <f t="shared" si="148"/>
        <v>1.3698630136986297E-2</v>
      </c>
      <c r="V571" s="4">
        <f t="shared" si="149"/>
        <v>0.30998483831690787</v>
      </c>
      <c r="W571" s="4" t="s">
        <v>5120</v>
      </c>
      <c r="X571" s="2" cm="1">
        <f t="array" ref="X571">SUM(_xlfn._xlws.FILTER($F$2:$F$2454,_xlfn.MAP($W$2:$W$2454,_xlfn.LAMBDA(_xlpm.x,_xlpm.x=$W571))))</f>
        <v>1666</v>
      </c>
      <c r="Y571" s="11">
        <f t="shared" si="150"/>
        <v>6.0024009603841532E-4</v>
      </c>
      <c r="Z571" s="4" t="s">
        <v>5102</v>
      </c>
      <c r="AA571" s="2" cm="1">
        <f t="array" ref="AA571">SUM(_xlfn._xlws.FILTER($F$2:$F$2454,_xlfn.MAP($Z$2:$Z$2454,_xlfn.LAMBDA(_xlpm.x,_xlpm.x=$Z571))))</f>
        <v>1794</v>
      </c>
      <c r="AB571" s="11">
        <f t="shared" si="151"/>
        <v>5.5741360089186175E-4</v>
      </c>
      <c r="AC571" s="11">
        <f t="shared" si="152"/>
        <v>3.2147441637304486E-2</v>
      </c>
      <c r="AG571" s="2"/>
      <c r="AL571" s="2"/>
      <c r="AM571" s="2"/>
    </row>
    <row r="572" spans="1:39">
      <c r="A572" s="1" t="str">
        <f t="shared" si="136"/>
        <v>~bi~ : [bɪ]</v>
      </c>
      <c r="B572" s="1">
        <f>_xlfn.LET(_xlpm.d,$G572,_xlpm.k,_xlfn.CONCAT(LEFT(TRIM(B$1),1),"*"),COUNTIF(_xlpm.d,_xlpm.k))</f>
        <v>0</v>
      </c>
      <c r="C572" s="1">
        <f>_xlfn.LET(_xlpm.d,$G572,_xlpm.k,_xlfn.CONCAT(LEFT(TRIM(C$1),1),"*"),COUNTIF(_xlpm.d,_xlpm.k))</f>
        <v>0</v>
      </c>
      <c r="D572" s="1">
        <f>_xlfn.LET(_xlpm.d,$G572,_xlpm.k,_xlfn.CONCAT(LEFT(TRIM(D$1),1),"*"),COUNTIF(_xlpm.d,_xlpm.k))</f>
        <v>0</v>
      </c>
      <c r="E572" s="1">
        <f t="shared" si="137"/>
        <v>1.2041199826559246</v>
      </c>
      <c r="F572" s="7">
        <v>15</v>
      </c>
      <c r="G572" s="9" t="s">
        <v>664</v>
      </c>
      <c r="H572" s="4" cm="1">
        <f t="array" ref="H572">F572/freq.sum.r6e</f>
        <v>1.188212927756654E-3</v>
      </c>
      <c r="I572" s="1" t="str">
        <f t="shared" si="138"/>
        <v>bɪ</v>
      </c>
      <c r="J572" s="1" t="str">
        <f t="shared" si="139"/>
        <v>bi</v>
      </c>
      <c r="K572" s="10">
        <f t="shared" si="140"/>
        <v>2</v>
      </c>
      <c r="L572" s="1">
        <f t="shared" si="141"/>
        <v>2</v>
      </c>
      <c r="M572" s="10">
        <f t="shared" si="142"/>
        <v>2</v>
      </c>
      <c r="N572" s="1" t="str">
        <f t="shared" si="143"/>
        <v>~bi~</v>
      </c>
      <c r="O572" s="1" t="str">
        <f t="shared" si="144"/>
        <v>[bɪ]</v>
      </c>
      <c r="P572" s="3" cm="1">
        <f t="array" ref="P572">SUM(_xlfn._xlws.FILTER($H$2:$H$2454,_xlfn.MAP($N$2:$N$2454,_xlfn.LAMBDA(_xlpm.x,_xlpm.x=$N572))))</f>
        <v>2.1387832699619773E-3</v>
      </c>
      <c r="Q572" s="4">
        <f t="shared" si="145"/>
        <v>0.55555555555555547</v>
      </c>
      <c r="R572" s="6" cm="1">
        <f t="array" ref="R572">SUM(_xlfn._xlws.FILTER($H$2:$H$2454,_xlfn.MAP($O$2:$O$2454,_xlfn.LAMBDA(_xlpm.x,_xlpm.x=$O572))))</f>
        <v>4.4359949302915083E-3</v>
      </c>
      <c r="S572" s="4">
        <f t="shared" si="146"/>
        <v>0.26785714285714285</v>
      </c>
      <c r="T572" s="4">
        <f t="shared" si="147"/>
        <v>0.26203101192132011</v>
      </c>
      <c r="U572" s="4">
        <f t="shared" si="148"/>
        <v>0.36144578313253006</v>
      </c>
      <c r="V572" s="4">
        <f t="shared" si="149"/>
        <v>0.3168242628472131</v>
      </c>
      <c r="W572" s="4" t="s">
        <v>5110</v>
      </c>
      <c r="X572" s="2" cm="1">
        <f t="array" ref="X572">SUM(_xlfn._xlws.FILTER($F$2:$F$2454,_xlfn.MAP($W$2:$W$2454,_xlfn.LAMBDA(_xlpm.x,_xlpm.x=$W572))))</f>
        <v>1594</v>
      </c>
      <c r="Y572" s="11">
        <f t="shared" si="150"/>
        <v>9.4102885821831864E-3</v>
      </c>
      <c r="Z572" s="4" t="s">
        <v>5102</v>
      </c>
      <c r="AA572" s="2" cm="1">
        <f t="array" ref="AA572">SUM(_xlfn._xlws.FILTER($F$2:$F$2454,_xlfn.MAP($Z$2:$Z$2454,_xlfn.LAMBDA(_xlpm.x,_xlpm.x=$Z572))))</f>
        <v>1794</v>
      </c>
      <c r="AB572" s="11">
        <f t="shared" si="151"/>
        <v>8.3612040133779261E-3</v>
      </c>
      <c r="AC572" s="11">
        <f t="shared" si="152"/>
        <v>5.1334121647979701E-2</v>
      </c>
      <c r="AG572" s="2"/>
      <c r="AL572" s="2"/>
      <c r="AM572" s="2"/>
    </row>
    <row r="573" spans="1:39">
      <c r="A573" s="1" t="str">
        <f t="shared" si="136"/>
        <v>~ds~ : [dz]</v>
      </c>
      <c r="B573" s="1">
        <f>_xlfn.LET(_xlpm.d,$G573,_xlpm.k,_xlfn.CONCAT(LEFT(TRIM(B$1),1),"*"),COUNTIF(_xlpm.d,_xlpm.k))</f>
        <v>0</v>
      </c>
      <c r="C573" s="1">
        <f>_xlfn.LET(_xlpm.d,$G573,_xlpm.k,_xlfn.CONCAT(LEFT(TRIM(C$1),1),"*"),COUNTIF(_xlpm.d,_xlpm.k))</f>
        <v>0</v>
      </c>
      <c r="D573" s="1">
        <f>_xlfn.LET(_xlpm.d,$G573,_xlpm.k,_xlfn.CONCAT(LEFT(TRIM(D$1),1),"*"),COUNTIF(_xlpm.d,_xlpm.k))</f>
        <v>0</v>
      </c>
      <c r="E573" s="1">
        <f t="shared" si="137"/>
        <v>0.8450980400142567</v>
      </c>
      <c r="F573" s="7">
        <v>6</v>
      </c>
      <c r="G573" s="9" t="s">
        <v>40</v>
      </c>
      <c r="H573" s="4" cm="1">
        <f t="array" ref="H573">F573/freq.sum.r6e</f>
        <v>4.7528517110266159E-4</v>
      </c>
      <c r="I573" s="4" t="str">
        <f t="shared" si="138"/>
        <v>dz</v>
      </c>
      <c r="J573" s="4" t="str">
        <f t="shared" si="139"/>
        <v>ds</v>
      </c>
      <c r="K573" s="10">
        <f t="shared" si="140"/>
        <v>2</v>
      </c>
      <c r="L573" s="1">
        <f t="shared" si="141"/>
        <v>2</v>
      </c>
      <c r="M573" s="10">
        <f t="shared" si="142"/>
        <v>2</v>
      </c>
      <c r="N573" s="1" t="str">
        <f t="shared" si="143"/>
        <v>~ds~</v>
      </c>
      <c r="O573" s="1" t="str">
        <f t="shared" si="144"/>
        <v>[dz]</v>
      </c>
      <c r="P573" s="3" cm="1">
        <f t="array" ref="P573">SUM(_xlfn._xlws.FILTER($H$2:$H$2454,_xlfn.MAP($N$2:$N$2454,_xlfn.LAMBDA(_xlpm.x,_xlpm.x=$N573))))</f>
        <v>4.7528517110266159E-4</v>
      </c>
      <c r="Q573" s="4">
        <f t="shared" si="145"/>
        <v>1</v>
      </c>
      <c r="R573" s="6" cm="1">
        <f t="array" ref="R573">SUM(_xlfn._xlws.FILTER($H$2:$H$2454,_xlfn.MAP($O$2:$O$2454,_xlfn.LAMBDA(_xlpm.x,_xlpm.x=$O573))))</f>
        <v>1.0297845373891E-3</v>
      </c>
      <c r="S573" s="4">
        <f t="shared" si="146"/>
        <v>0.46153846153846162</v>
      </c>
      <c r="T573" s="4">
        <f t="shared" si="147"/>
        <v>0.32134719072142837</v>
      </c>
      <c r="U573" s="4">
        <f t="shared" si="148"/>
        <v>0.63157894736842113</v>
      </c>
      <c r="V573" s="4">
        <f t="shared" si="149"/>
        <v>0.33579210192319303</v>
      </c>
      <c r="W573" s="4"/>
      <c r="X573" s="2" cm="1">
        <f t="array" ref="X573">SUM(_xlfn._xlws.FILTER($F$2:$F$2454,_xlfn.MAP($W$2:$W$2454,_xlfn.LAMBDA(_xlpm.x,_xlpm.x=$W573))))</f>
        <v>2988</v>
      </c>
      <c r="Y573" s="11">
        <f t="shared" si="150"/>
        <v>2.008032128514056E-3</v>
      </c>
      <c r="Z573" s="4"/>
      <c r="AA573" s="2" cm="1">
        <f t="array" ref="AA573">SUM(_xlfn._xlws.FILTER($F$2:$F$2454,_xlfn.MAP($Z$2:$Z$2454,_xlfn.LAMBDA(_xlpm.x,_xlpm.x=$Z573))))</f>
        <v>3871</v>
      </c>
      <c r="AB573" s="11">
        <f t="shared" si="151"/>
        <v>1.5499870834409714E-3</v>
      </c>
      <c r="AC573" s="11">
        <f t="shared" si="152"/>
        <v>0.11244257817559389</v>
      </c>
      <c r="AG573" s="2"/>
      <c r="AL573" s="2"/>
      <c r="AM573" s="2"/>
    </row>
    <row r="574" spans="1:39">
      <c r="A574" s="1" t="str">
        <f t="shared" si="136"/>
        <v>~ze~ : [zɪ]</v>
      </c>
      <c r="B574" s="1">
        <f>_xlfn.LET(_xlpm.d,$G574,_xlpm.k,_xlfn.CONCAT(LEFT(TRIM(B$1),1),"*"),COUNTIF(_xlpm.d,_xlpm.k))</f>
        <v>0</v>
      </c>
      <c r="C574" s="1">
        <f>_xlfn.LET(_xlpm.d,$G574,_xlpm.k,_xlfn.CONCAT(LEFT(TRIM(C$1),1),"*"),COUNTIF(_xlpm.d,_xlpm.k))</f>
        <v>0</v>
      </c>
      <c r="D574" s="1">
        <f>_xlfn.LET(_xlpm.d,$G574,_xlpm.k,_xlfn.CONCAT(LEFT(TRIM(D$1),1),"*"),COUNTIF(_xlpm.d,_xlpm.k))</f>
        <v>0</v>
      </c>
      <c r="E574" s="1">
        <f t="shared" si="137"/>
        <v>0.47712125471966244</v>
      </c>
      <c r="F574" s="7">
        <v>2</v>
      </c>
      <c r="G574" s="9" t="s">
        <v>2307</v>
      </c>
      <c r="H574" s="4" cm="1">
        <f t="array" ref="H574">F574/freq.sum.r6e</f>
        <v>1.5842839036755386E-4</v>
      </c>
      <c r="I574" s="4" t="str">
        <f t="shared" si="138"/>
        <v>zɪ</v>
      </c>
      <c r="J574" s="4" t="str">
        <f t="shared" si="139"/>
        <v>ze</v>
      </c>
      <c r="K574" s="10">
        <f t="shared" si="140"/>
        <v>2</v>
      </c>
      <c r="L574" s="1">
        <f t="shared" si="141"/>
        <v>2</v>
      </c>
      <c r="M574" s="10">
        <f t="shared" si="142"/>
        <v>2</v>
      </c>
      <c r="N574" s="1" t="str">
        <f t="shared" si="143"/>
        <v>~ze~</v>
      </c>
      <c r="O574" s="1" t="str">
        <f t="shared" si="144"/>
        <v>[zɪ]</v>
      </c>
      <c r="P574" s="3" cm="1">
        <f t="array" ref="P574">SUM(_xlfn._xlws.FILTER($H$2:$H$2454,_xlfn.MAP($N$2:$N$2454,_xlfn.LAMBDA(_xlpm.x,_xlpm.x=$N574))))</f>
        <v>1.188212927756654E-3</v>
      </c>
      <c r="Q574" s="4">
        <f t="shared" si="145"/>
        <v>0.13333333333333333</v>
      </c>
      <c r="R574" s="6" cm="1">
        <f t="array" ref="R574">SUM(_xlfn._xlws.FILTER($H$2:$H$2454,_xlfn.MAP($O$2:$O$2454,_xlfn.LAMBDA(_xlpm.x,_xlpm.x=$O574))))</f>
        <v>2.6140684410646386E-3</v>
      </c>
      <c r="S574" s="4">
        <f t="shared" si="146"/>
        <v>6.0606060606060608E-2</v>
      </c>
      <c r="T574" s="4">
        <f t="shared" si="147"/>
        <v>2.3937968206575542E-2</v>
      </c>
      <c r="U574" s="4">
        <f t="shared" si="148"/>
        <v>8.3333333333333329E-2</v>
      </c>
      <c r="V574" s="4">
        <f t="shared" si="149"/>
        <v>0.34242268082220617</v>
      </c>
      <c r="W574" s="4" t="s">
        <v>5121</v>
      </c>
      <c r="X574" s="2" cm="1">
        <f t="array" ref="X574">SUM(_xlfn._xlws.FILTER($F$2:$F$2454,_xlfn.MAP($W$2:$W$2454,_xlfn.LAMBDA(_xlpm.x,_xlpm.x=$W574))))</f>
        <v>2896</v>
      </c>
      <c r="Y574" s="11">
        <f t="shared" si="150"/>
        <v>6.9060773480662981E-4</v>
      </c>
      <c r="Z574" s="4" t="s">
        <v>5102</v>
      </c>
      <c r="AA574" s="2" cm="1">
        <f t="array" ref="AA574">SUM(_xlfn._xlws.FILTER($F$2:$F$2454,_xlfn.MAP($Z$2:$Z$2454,_xlfn.LAMBDA(_xlpm.x,_xlpm.x=$Z574))))</f>
        <v>1794</v>
      </c>
      <c r="AB574" s="11">
        <f t="shared" si="151"/>
        <v>1.1148272017837235E-3</v>
      </c>
      <c r="AC574" s="11">
        <f t="shared" si="152"/>
        <v>-0.20797611881703601</v>
      </c>
      <c r="AG574" s="2"/>
      <c r="AL574" s="2"/>
      <c r="AM574" s="2"/>
    </row>
    <row r="575" spans="1:39">
      <c r="A575" s="1" t="str">
        <f t="shared" si="136"/>
        <v>~ci~ : [sə]</v>
      </c>
      <c r="B575" s="1">
        <f>_xlfn.LET(_xlpm.d,$G575,_xlpm.k,_xlfn.CONCAT(LEFT(TRIM(B$1),1),"*"),COUNTIF(_xlpm.d,_xlpm.k))</f>
        <v>0</v>
      </c>
      <c r="C575" s="1">
        <f>_xlfn.LET(_xlpm.d,$G575,_xlpm.k,_xlfn.CONCAT(LEFT(TRIM(C$1),1),"*"),COUNTIF(_xlpm.d,_xlpm.k))</f>
        <v>0</v>
      </c>
      <c r="D575" s="1">
        <f>_xlfn.LET(_xlpm.d,$G575,_xlpm.k,_xlfn.CONCAT(LEFT(TRIM(D$1),1),"*"),COUNTIF(_xlpm.d,_xlpm.k))</f>
        <v>0</v>
      </c>
      <c r="E575" s="1">
        <f t="shared" si="137"/>
        <v>0.8450980400142567</v>
      </c>
      <c r="F575" s="7">
        <v>6</v>
      </c>
      <c r="G575" s="9" t="s">
        <v>1430</v>
      </c>
      <c r="H575" s="4" cm="1">
        <f t="array" ref="H575">F575/freq.sum.r6e</f>
        <v>4.7528517110266159E-4</v>
      </c>
      <c r="I575" s="4" t="str">
        <f t="shared" si="138"/>
        <v>sə</v>
      </c>
      <c r="J575" s="4" t="str">
        <f t="shared" si="139"/>
        <v>ci</v>
      </c>
      <c r="K575" s="10">
        <f t="shared" si="140"/>
        <v>2</v>
      </c>
      <c r="L575" s="1">
        <f t="shared" si="141"/>
        <v>2</v>
      </c>
      <c r="M575" s="10">
        <f t="shared" si="142"/>
        <v>2</v>
      </c>
      <c r="N575" s="1" t="str">
        <f t="shared" si="143"/>
        <v>~ci~</v>
      </c>
      <c r="O575" s="1" t="str">
        <f t="shared" si="144"/>
        <v>[sə]</v>
      </c>
      <c r="P575" s="3" cm="1">
        <f t="array" ref="P575">SUM(_xlfn._xlws.FILTER($H$2:$H$2454,_xlfn.MAP($N$2:$N$2454,_xlfn.LAMBDA(_xlpm.x,_xlpm.x=$N575))))</f>
        <v>2.6932826362484159E-3</v>
      </c>
      <c r="Q575" s="4">
        <f t="shared" si="145"/>
        <v>0.1764705882352941</v>
      </c>
      <c r="R575" s="6" cm="1">
        <f t="array" ref="R575">SUM(_xlfn._xlws.FILTER($H$2:$H$2454,_xlfn.MAP($O$2:$O$2454,_xlfn.LAMBDA(_xlpm.x,_xlpm.x=$O575))))</f>
        <v>6.0202788339670486E-3</v>
      </c>
      <c r="S575" s="4">
        <f t="shared" si="146"/>
        <v>7.8947368421052613E-2</v>
      </c>
      <c r="T575" s="4">
        <f t="shared" si="147"/>
        <v>5.5505423851883069E-2</v>
      </c>
      <c r="U575" s="4">
        <f t="shared" si="148"/>
        <v>0.10909090909090909</v>
      </c>
      <c r="V575" s="4">
        <f t="shared" si="149"/>
        <v>0.34933467523853634</v>
      </c>
      <c r="W575" s="4" t="s">
        <v>5110</v>
      </c>
      <c r="X575" s="2" cm="1">
        <f t="array" ref="X575">SUM(_xlfn._xlws.FILTER($F$2:$F$2454,_xlfn.MAP($W$2:$W$2454,_xlfn.LAMBDA(_xlpm.x,_xlpm.x=$W575))))</f>
        <v>1594</v>
      </c>
      <c r="Y575" s="11">
        <f t="shared" si="150"/>
        <v>3.7641154328732747E-3</v>
      </c>
      <c r="Z575" s="4" t="s">
        <v>5101</v>
      </c>
      <c r="AA575" s="2" cm="1">
        <f t="array" ref="AA575">SUM(_xlfn._xlws.FILTER($F$2:$F$2454,_xlfn.MAP($Z$2:$Z$2454,_xlfn.LAMBDA(_xlpm.x,_xlpm.x=$Z575))))</f>
        <v>2255</v>
      </c>
      <c r="AB575" s="11">
        <f t="shared" si="151"/>
        <v>2.6607538802660754E-3</v>
      </c>
      <c r="AC575" s="11">
        <f t="shared" si="152"/>
        <v>0.1506582291538858</v>
      </c>
      <c r="AG575" s="2"/>
      <c r="AL575" s="2"/>
      <c r="AM575" s="2"/>
    </row>
    <row r="576" spans="1:39">
      <c r="A576" s="1" t="str">
        <f t="shared" si="136"/>
        <v>~ta~ : [tə]</v>
      </c>
      <c r="B576" s="1">
        <f>_xlfn.LET(_xlpm.d,$G576,_xlpm.k,_xlfn.CONCAT(LEFT(TRIM(B$1),1),"*"),COUNTIF(_xlpm.d,_xlpm.k))</f>
        <v>0</v>
      </c>
      <c r="C576" s="1">
        <f>_xlfn.LET(_xlpm.d,$G576,_xlpm.k,_xlfn.CONCAT(LEFT(TRIM(C$1),1),"*"),COUNTIF(_xlpm.d,_xlpm.k))</f>
        <v>0</v>
      </c>
      <c r="D576" s="1">
        <f>_xlfn.LET(_xlpm.d,$G576,_xlpm.k,_xlfn.CONCAT(LEFT(TRIM(D$1),1),"*"),COUNTIF(_xlpm.d,_xlpm.k))</f>
        <v>0</v>
      </c>
      <c r="E576" s="1">
        <f t="shared" si="137"/>
        <v>1.1461280356782377</v>
      </c>
      <c r="F576" s="7">
        <v>13</v>
      </c>
      <c r="G576" s="9" t="s">
        <v>1155</v>
      </c>
      <c r="H576" s="4" cm="1">
        <f t="array" ref="H576">F576/freq.sum.r6e</f>
        <v>1.0297845373891002E-3</v>
      </c>
      <c r="I576" s="1" t="str">
        <f t="shared" si="138"/>
        <v>tə</v>
      </c>
      <c r="J576" s="1" t="str">
        <f t="shared" si="139"/>
        <v>ta</v>
      </c>
      <c r="K576" s="10">
        <f t="shared" si="140"/>
        <v>2</v>
      </c>
      <c r="L576" s="1">
        <f t="shared" si="141"/>
        <v>2</v>
      </c>
      <c r="M576" s="10">
        <f t="shared" si="142"/>
        <v>2</v>
      </c>
      <c r="N576" s="1" t="str">
        <f t="shared" si="143"/>
        <v>~ta~</v>
      </c>
      <c r="O576" s="1" t="str">
        <f t="shared" si="144"/>
        <v>[tə]</v>
      </c>
      <c r="P576" s="3" cm="1">
        <f t="array" ref="P576">SUM(_xlfn._xlws.FILTER($H$2:$H$2454,_xlfn.MAP($N$2:$N$2454,_xlfn.LAMBDA(_xlpm.x,_xlpm.x=$N576))))</f>
        <v>3.8022813688212923E-3</v>
      </c>
      <c r="Q576" s="4">
        <f t="shared" si="145"/>
        <v>0.27083333333333337</v>
      </c>
      <c r="R576" s="6" cm="1">
        <f t="array" ref="R576">SUM(_xlfn._xlws.FILTER($H$2:$H$2454,_xlfn.MAP($O$2:$O$2454,_xlfn.LAMBDA(_xlpm.x,_xlpm.x=$O576))))</f>
        <v>8.7927756653992401E-3</v>
      </c>
      <c r="S576" s="4">
        <f t="shared" si="146"/>
        <v>0.11711711711711711</v>
      </c>
      <c r="T576" s="4">
        <f t="shared" si="147"/>
        <v>0.11283637557075812</v>
      </c>
      <c r="U576" s="4">
        <f t="shared" si="148"/>
        <v>0.16352201257861637</v>
      </c>
      <c r="V576" s="4">
        <f t="shared" si="149"/>
        <v>0.3640817414110703</v>
      </c>
      <c r="W576" s="4" t="s">
        <v>5120</v>
      </c>
      <c r="X576" s="2" cm="1">
        <f t="array" ref="X576">SUM(_xlfn._xlws.FILTER($F$2:$F$2454,_xlfn.MAP($W$2:$W$2454,_xlfn.LAMBDA(_xlpm.x,_xlpm.x=$W576))))</f>
        <v>1666</v>
      </c>
      <c r="Y576" s="11">
        <f t="shared" si="150"/>
        <v>7.8031212484993995E-3</v>
      </c>
      <c r="Z576" s="4" t="s">
        <v>5101</v>
      </c>
      <c r="AA576" s="2" cm="1">
        <f t="array" ref="AA576">SUM(_xlfn._xlws.FILTER($F$2:$F$2454,_xlfn.MAP($Z$2:$Z$2454,_xlfn.LAMBDA(_xlpm.x,_xlpm.x=$Z576))))</f>
        <v>2255</v>
      </c>
      <c r="AB576" s="11">
        <f t="shared" si="151"/>
        <v>5.7649667405764967E-3</v>
      </c>
      <c r="AC576" s="11">
        <f t="shared" si="152"/>
        <v>0.13147154914321055</v>
      </c>
      <c r="AG576" s="2"/>
      <c r="AL576" s="2"/>
      <c r="AM576" s="2"/>
    </row>
    <row r="577" spans="1:39">
      <c r="A577" s="1" t="str">
        <f t="shared" si="136"/>
        <v>~zy~ : [zaɪ]</v>
      </c>
      <c r="B577" s="1">
        <f>_xlfn.LET(_xlpm.d,$G577,_xlpm.k,_xlfn.CONCAT(LEFT(TRIM(B$1),1),"*"),COUNTIF(_xlpm.d,_xlpm.k))</f>
        <v>0</v>
      </c>
      <c r="C577" s="1">
        <f>_xlfn.LET(_xlpm.d,$G577,_xlpm.k,_xlfn.CONCAT(LEFT(TRIM(C$1),1),"*"),COUNTIF(_xlpm.d,_xlpm.k))</f>
        <v>0</v>
      </c>
      <c r="D577" s="1">
        <f>_xlfn.LET(_xlpm.d,$G577,_xlpm.k,_xlfn.CONCAT(LEFT(TRIM(D$1),1),"*"),COUNTIF(_xlpm.d,_xlpm.k))</f>
        <v>0</v>
      </c>
      <c r="E577" s="1">
        <f t="shared" si="137"/>
        <v>0.30102999566398114</v>
      </c>
      <c r="F577" s="7">
        <v>1</v>
      </c>
      <c r="G577" s="9" t="s">
        <v>1545</v>
      </c>
      <c r="H577" s="4" cm="1">
        <f t="array" ref="H577">F577/freq.sum.r6e</f>
        <v>7.9214195183776928E-5</v>
      </c>
      <c r="I577" s="4" t="str">
        <f t="shared" si="138"/>
        <v>zaɪ</v>
      </c>
      <c r="J577" s="4" t="str">
        <f t="shared" si="139"/>
        <v>zy</v>
      </c>
      <c r="K577" s="10">
        <f t="shared" si="140"/>
        <v>3</v>
      </c>
      <c r="L577" s="1">
        <f t="shared" si="141"/>
        <v>2</v>
      </c>
      <c r="M577" s="10">
        <f t="shared" si="142"/>
        <v>3</v>
      </c>
      <c r="N577" s="1" t="str">
        <f t="shared" si="143"/>
        <v>~zy~</v>
      </c>
      <c r="O577" s="1" t="str">
        <f t="shared" si="144"/>
        <v>[zaɪ]</v>
      </c>
      <c r="P577" s="3" cm="1">
        <f t="array" ref="P577">SUM(_xlfn._xlws.FILTER($H$2:$H$2454,_xlfn.MAP($N$2:$N$2454,_xlfn.LAMBDA(_xlpm.x,_xlpm.x=$N577))))</f>
        <v>2.3764258555133077E-4</v>
      </c>
      <c r="Q577" s="4">
        <f t="shared" si="145"/>
        <v>0.33333333333333337</v>
      </c>
      <c r="R577" s="6" cm="1">
        <f t="array" ref="R577">SUM(_xlfn._xlws.FILTER($H$2:$H$2454,_xlfn.MAP($O$2:$O$2454,_xlfn.LAMBDA(_xlpm.x,_xlpm.x=$O577))))</f>
        <v>5.5449936628643854E-4</v>
      </c>
      <c r="S577" s="4">
        <f t="shared" si="146"/>
        <v>0.14285714285714285</v>
      </c>
      <c r="T577" s="4">
        <f t="shared" si="147"/>
        <v>4.2082187474904942E-2</v>
      </c>
      <c r="U577" s="4">
        <f t="shared" si="148"/>
        <v>0.2</v>
      </c>
      <c r="V577" s="4">
        <f t="shared" si="149"/>
        <v>0.36797678529459449</v>
      </c>
      <c r="W577" s="4" t="s">
        <v>5123</v>
      </c>
      <c r="X577" s="2" cm="1">
        <f t="array" ref="X577">SUM(_xlfn._xlws.FILTER($F$2:$F$2454,_xlfn.MAP($W$2:$W$2454,_xlfn.LAMBDA(_xlpm.x,_xlpm.x=$W577))))</f>
        <v>340</v>
      </c>
      <c r="Y577" s="11">
        <f t="shared" si="150"/>
        <v>2.9411764705882353E-3</v>
      </c>
      <c r="Z577" s="4" t="s">
        <v>5106</v>
      </c>
      <c r="AA577" s="2" cm="1">
        <f t="array" ref="AA577">SUM(_xlfn._xlws.FILTER($F$2:$F$2454,_xlfn.MAP($Z$2:$Z$2454,_xlfn.LAMBDA(_xlpm.x,_xlpm.x=$Z577))))</f>
        <v>397</v>
      </c>
      <c r="AB577" s="11">
        <f t="shared" si="151"/>
        <v>2.5188916876574307E-3</v>
      </c>
      <c r="AC577" s="11">
        <f t="shared" si="152"/>
        <v>6.7311589720859974E-2</v>
      </c>
      <c r="AG577" s="2"/>
      <c r="AL577" s="2"/>
      <c r="AM577" s="2"/>
    </row>
    <row r="578" spans="1:39">
      <c r="A578" s="1" t="str">
        <f t="shared" ref="A578:A641" si="153">_xlfn.LET(_xlpm.sep," : ",CONCATENATE(N578,_xlpm.sep,O578))</f>
        <v>~ty~ : [tɪ]</v>
      </c>
      <c r="B578" s="1">
        <f>_xlfn.LET(_xlpm.d,$G578,_xlpm.k,_xlfn.CONCAT(LEFT(TRIM(B$1),1),"*"),COUNTIF(_xlpm.d,_xlpm.k))</f>
        <v>0</v>
      </c>
      <c r="C578" s="1">
        <f>_xlfn.LET(_xlpm.d,$G578,_xlpm.k,_xlfn.CONCAT(LEFT(TRIM(C$1),1),"*"),COUNTIF(_xlpm.d,_xlpm.k))</f>
        <v>0</v>
      </c>
      <c r="D578" s="1">
        <f>_xlfn.LET(_xlpm.d,$G578,_xlpm.k,_xlfn.CONCAT(LEFT(TRIM(D$1),1),"*"),COUNTIF(_xlpm.d,_xlpm.k))</f>
        <v>0</v>
      </c>
      <c r="E578" s="1">
        <f t="shared" ref="E578:E641" si="154">LOG(F578+1,10)</f>
        <v>1.5051499783199058</v>
      </c>
      <c r="F578" s="7">
        <v>31</v>
      </c>
      <c r="G578" s="9" t="s">
        <v>478</v>
      </c>
      <c r="H578" s="4" cm="1">
        <f t="array" ref="H578">F578/freq.sum.r6e</f>
        <v>2.4556400506970848E-3</v>
      </c>
      <c r="I578" s="4" t="str">
        <f t="shared" ref="I578:I641" si="155">_xlfn.LET(_xlpm.sep,":",_xlpm.w,$G578,LEFT(_xlpm.w,FIND(_xlpm.sep,_xlpm.w)-1))</f>
        <v>tɪ</v>
      </c>
      <c r="J578" s="4" t="str">
        <f t="shared" ref="J578:J641" si="156">_xlfn.LET(_xlpm.sep,":",_xlpm.w,$G578,RIGHT(_xlpm.w,LEN(_xlpm.w)-FIND(_xlpm.sep,_xlpm.w)))</f>
        <v>ty</v>
      </c>
      <c r="K578" s="10">
        <f t="shared" ref="K578:K641" si="157">_xlfn.LET(_xlpm.w,I578,LEN(_xlpm.w))</f>
        <v>2</v>
      </c>
      <c r="L578" s="1">
        <f t="shared" ref="L578:L641" si="158">_xlfn.LET(_xlpm.w,J578,LEN(_xlpm.w))</f>
        <v>2</v>
      </c>
      <c r="M578" s="10">
        <f t="shared" ref="M578:M641" si="159">_xlfn.LET(_xlpm.a,K578,_xlpm.b,L578,MAX(_xlpm.a,_xlpm.b))</f>
        <v>2</v>
      </c>
      <c r="N578" s="1" t="str">
        <f t="shared" ref="N578:N641" si="160">_xlfn.LET(_xlpm.sep,":",_xlpm.w,$G578,_xlfn.CONCAT("~",RIGHT(_xlpm.w,LEN(_xlpm.w)-FIND(_xlpm.sep,_xlpm.w)),"~"))</f>
        <v>~ty~</v>
      </c>
      <c r="O578" s="1" t="str">
        <f t="shared" ref="O578:O641" si="161">_xlfn.LET(_xlpm.sep,":",_xlpm.w,$G578,_xlfn.CONCAT("[",LEFT(_xlpm.w,FIND(_xlpm.sep,_xlpm.w)-1),"]"))</f>
        <v>[tɪ]</v>
      </c>
      <c r="P578" s="3" cm="1">
        <f t="array" ref="P578">SUM(_xlfn._xlws.FILTER($H$2:$H$2454,_xlfn.MAP($N$2:$N$2454,_xlfn.LAMBDA(_xlpm.x,_xlpm.x=$N578))))</f>
        <v>3.1685678073510772E-3</v>
      </c>
      <c r="Q578" s="4">
        <f t="shared" ref="Q578:Q641" si="162">$H578/P578</f>
        <v>0.77500000000000002</v>
      </c>
      <c r="R578" s="6" cm="1">
        <f t="array" ref="R578">SUM(_xlfn._xlws.FILTER($H$2:$H$2454,_xlfn.MAP($O$2:$O$2454,_xlfn.LAMBDA(_xlpm.x,_xlpm.x=$O578))))</f>
        <v>7.7629911280101419E-3</v>
      </c>
      <c r="S578" s="4">
        <f t="shared" ref="S578:S641" si="163">$H578/R578</f>
        <v>0.31632653061224481</v>
      </c>
      <c r="T578" s="4">
        <f t="shared" ref="T578:T641" si="164">_xlfn.LET(_xlpm.freq,F578,_xlpm.size,M578+1,_xlpm.F,U578,LOG(1+_xlpm.freq)*LOG(1+_xlpm.size)*_xlpm.F)</f>
        <v>0.40712910245987716</v>
      </c>
      <c r="U578" s="4">
        <f t="shared" ref="U578:U641" si="165">_xlfn.LET(_xlpm.a,S578,_xlpm.b,Q578,2*_xlpm.a*_xlpm.b/(_xlpm.a+_xlpm.b))</f>
        <v>0.44927536231884052</v>
      </c>
      <c r="V578" s="4">
        <f t="shared" ref="V578:V641" si="166">_xlfn.LET(_xlpm.p,Q578,_xlpm.q,S578,LOG(_xlpm.p/_xlpm.q))</f>
        <v>0.38916608436453259</v>
      </c>
      <c r="W578" s="4" t="s">
        <v>5123</v>
      </c>
      <c r="X578" s="2" cm="1">
        <f t="array" ref="X578">SUM(_xlfn._xlws.FILTER($F$2:$F$2454,_xlfn.MAP($W$2:$W$2454,_xlfn.LAMBDA(_xlpm.x,_xlpm.x=$W578))))</f>
        <v>340</v>
      </c>
      <c r="Y578" s="11">
        <f t="shared" ref="Y578:Y641" si="167">$F578/X578</f>
        <v>9.1176470588235289E-2</v>
      </c>
      <c r="Z578" s="4" t="s">
        <v>5102</v>
      </c>
      <c r="AA578" s="2" cm="1">
        <f t="array" ref="AA578">SUM(_xlfn._xlws.FILTER($F$2:$F$2454,_xlfn.MAP($Z$2:$Z$2454,_xlfn.LAMBDA(_xlpm.x,_xlpm.x=$Z578))))</f>
        <v>1794</v>
      </c>
      <c r="AB578" s="11">
        <f t="shared" ref="AB578:AB641" si="168">$F578/AA578</f>
        <v>1.7279821627647716E-2</v>
      </c>
      <c r="AC578" s="11">
        <f t="shared" ref="AC578:AC641" si="169">_xlfn.LET(_xlpm.a,Y578,_xlpm.b,AB578,LOG(_xlpm.a/_xlpm.b))</f>
        <v>0.72234352166581806</v>
      </c>
      <c r="AG578" s="2"/>
      <c r="AL578" s="2"/>
      <c r="AM578" s="2"/>
    </row>
    <row r="579" spans="1:39">
      <c r="A579" s="1" t="str">
        <f t="shared" si="153"/>
        <v>~ce~ : [s]</v>
      </c>
      <c r="B579" s="1">
        <f>_xlfn.LET(_xlpm.d,$G579,_xlpm.k,_xlfn.CONCAT(LEFT(TRIM(B$1),1),"*"),COUNTIF(_xlpm.d,_xlpm.k))</f>
        <v>0</v>
      </c>
      <c r="C579" s="1">
        <f>_xlfn.LET(_xlpm.d,$G579,_xlpm.k,_xlfn.CONCAT(LEFT(TRIM(C$1),1),"*"),COUNTIF(_xlpm.d,_xlpm.k))</f>
        <v>0</v>
      </c>
      <c r="D579" s="1">
        <f>_xlfn.LET(_xlpm.d,$G579,_xlpm.k,_xlfn.CONCAT(LEFT(TRIM(D$1),1),"*"),COUNTIF(_xlpm.d,_xlpm.k))</f>
        <v>0</v>
      </c>
      <c r="E579" s="1">
        <f t="shared" si="154"/>
        <v>1.6334684555795864</v>
      </c>
      <c r="F579" s="7">
        <v>42</v>
      </c>
      <c r="G579" s="9" t="s">
        <v>239</v>
      </c>
      <c r="H579" s="4" cm="1">
        <f t="array" ref="H579">F579/freq.sum.r6e</f>
        <v>3.326996197718631E-3</v>
      </c>
      <c r="I579" s="4" t="str">
        <f t="shared" si="155"/>
        <v>s</v>
      </c>
      <c r="J579" s="4" t="str">
        <f t="shared" si="156"/>
        <v>ce</v>
      </c>
      <c r="K579" s="10">
        <f t="shared" si="157"/>
        <v>1</v>
      </c>
      <c r="L579" s="1">
        <f t="shared" si="158"/>
        <v>2</v>
      </c>
      <c r="M579" s="10">
        <f t="shared" si="159"/>
        <v>2</v>
      </c>
      <c r="N579" s="1" t="str">
        <f t="shared" si="160"/>
        <v>~ce~</v>
      </c>
      <c r="O579" s="1" t="str">
        <f t="shared" si="161"/>
        <v>[s]</v>
      </c>
      <c r="P579" s="3" cm="1">
        <f t="array" ref="P579">SUM(_xlfn._xlws.FILTER($H$2:$H$2454,_xlfn.MAP($N$2:$N$2454,_xlfn.LAMBDA(_xlpm.x,_xlpm.x=$N579))))</f>
        <v>5.7034220532319393E-3</v>
      </c>
      <c r="Q579" s="4">
        <f t="shared" si="162"/>
        <v>0.58333333333333326</v>
      </c>
      <c r="R579" s="6" cm="1">
        <f t="array" ref="R579">SUM(_xlfn._xlws.FILTER($H$2:$H$2454,_xlfn.MAP($O$2:$O$2454,_xlfn.LAMBDA(_xlpm.x,_xlpm.x=$O579))))</f>
        <v>1.4100126742712295E-2</v>
      </c>
      <c r="S579" s="4">
        <f t="shared" si="163"/>
        <v>0.23595505617977525</v>
      </c>
      <c r="T579" s="4">
        <f t="shared" si="164"/>
        <v>0.33043785741145065</v>
      </c>
      <c r="U579" s="4">
        <f t="shared" si="165"/>
        <v>0.33600000000000002</v>
      </c>
      <c r="V579" s="4">
        <f t="shared" si="166"/>
        <v>0.39308750587762553</v>
      </c>
      <c r="W579" s="4" t="s">
        <v>5121</v>
      </c>
      <c r="X579" s="2" cm="1">
        <f t="array" ref="X579">SUM(_xlfn._xlws.FILTER($F$2:$F$2454,_xlfn.MAP($W$2:$W$2454,_xlfn.LAMBDA(_xlpm.x,_xlpm.x=$W579))))</f>
        <v>2896</v>
      </c>
      <c r="Y579" s="11">
        <f t="shared" si="167"/>
        <v>1.4502762430939226E-2</v>
      </c>
      <c r="Z579" s="4"/>
      <c r="AA579" s="2" cm="1">
        <f t="array" ref="AA579">SUM(_xlfn._xlws.FILTER($F$2:$F$2454,_xlfn.MAP($Z$2:$Z$2454,_xlfn.LAMBDA(_xlpm.x,_xlpm.x=$Z579))))</f>
        <v>3871</v>
      </c>
      <c r="AB579" s="11">
        <f t="shared" si="168"/>
        <v>1.0849909584086799E-2</v>
      </c>
      <c r="AC579" s="11">
        <f t="shared" si="169"/>
        <v>0.12602461379384577</v>
      </c>
      <c r="AG579" s="2"/>
      <c r="AL579" s="2"/>
      <c r="AM579" s="2"/>
    </row>
    <row r="580" spans="1:39">
      <c r="A580" s="1" t="str">
        <f t="shared" si="153"/>
        <v>~sp~ : [spɑ]</v>
      </c>
      <c r="B580" s="1">
        <f>_xlfn.LET(_xlpm.d,$G580,_xlpm.k,_xlfn.CONCAT(LEFT(TRIM(B$1),1),"*"),COUNTIF(_xlpm.d,_xlpm.k))</f>
        <v>0</v>
      </c>
      <c r="C580" s="1">
        <f>_xlfn.LET(_xlpm.d,$G580,_xlpm.k,_xlfn.CONCAT(LEFT(TRIM(C$1),1),"*"),COUNTIF(_xlpm.d,_xlpm.k))</f>
        <v>0</v>
      </c>
      <c r="D580" s="1">
        <f>_xlfn.LET(_xlpm.d,$G580,_xlpm.k,_xlfn.CONCAT(LEFT(TRIM(D$1),1),"*"),COUNTIF(_xlpm.d,_xlpm.k))</f>
        <v>0</v>
      </c>
      <c r="E580" s="1">
        <f t="shared" si="154"/>
        <v>0.30102999566398114</v>
      </c>
      <c r="F580" s="7">
        <v>1</v>
      </c>
      <c r="G580" s="9" t="s">
        <v>1458</v>
      </c>
      <c r="H580" s="4" cm="1">
        <f t="array" ref="H580">F580/freq.sum.r6e</f>
        <v>7.9214195183776928E-5</v>
      </c>
      <c r="I580" s="4" t="str">
        <f t="shared" si="155"/>
        <v>spɑ</v>
      </c>
      <c r="J580" s="4" t="str">
        <f t="shared" si="156"/>
        <v>sp</v>
      </c>
      <c r="K580" s="10">
        <f t="shared" si="157"/>
        <v>3</v>
      </c>
      <c r="L580" s="1">
        <f t="shared" si="158"/>
        <v>2</v>
      </c>
      <c r="M580" s="10">
        <f t="shared" si="159"/>
        <v>3</v>
      </c>
      <c r="N580" s="1" t="str">
        <f t="shared" si="160"/>
        <v>~sp~</v>
      </c>
      <c r="O580" s="1" t="str">
        <f t="shared" si="161"/>
        <v>[spɑ]</v>
      </c>
      <c r="P580" s="3" cm="1">
        <f t="array" ref="P580">SUM(_xlfn._xlws.FILTER($H$2:$H$2454,_xlfn.MAP($N$2:$N$2454,_xlfn.LAMBDA(_xlpm.x,_xlpm.x=$N580))))</f>
        <v>1.5842839036755386E-4</v>
      </c>
      <c r="Q580" s="4">
        <f t="shared" si="162"/>
        <v>0.5</v>
      </c>
      <c r="R580" s="6" cm="1">
        <f t="array" ref="R580">SUM(_xlfn._xlws.FILTER($H$2:$H$2454,_xlfn.MAP($O$2:$O$2454,_xlfn.LAMBDA(_xlpm.x,_xlpm.x=$O580))))</f>
        <v>3.9607097591888465E-4</v>
      </c>
      <c r="S580" s="4">
        <f t="shared" si="163"/>
        <v>0.19999999999999998</v>
      </c>
      <c r="T580" s="4">
        <f t="shared" si="164"/>
        <v>6.0117410678435623E-2</v>
      </c>
      <c r="U580" s="4">
        <f t="shared" si="165"/>
        <v>0.2857142857142857</v>
      </c>
      <c r="V580" s="4">
        <f t="shared" si="166"/>
        <v>0.3979400086720376</v>
      </c>
      <c r="W580" s="4"/>
      <c r="X580" s="2" cm="1">
        <f t="array" ref="X580">SUM(_xlfn._xlws.FILTER($F$2:$F$2454,_xlfn.MAP($W$2:$W$2454,_xlfn.LAMBDA(_xlpm.x,_xlpm.x=$W580))))</f>
        <v>2988</v>
      </c>
      <c r="Y580" s="11">
        <f t="shared" si="167"/>
        <v>3.3467202141900936E-4</v>
      </c>
      <c r="Z580" s="4" t="s">
        <v>5105</v>
      </c>
      <c r="AA580" s="2" cm="1">
        <f t="array" ref="AA580">SUM(_xlfn._xlws.FILTER($F$2:$F$2454,_xlfn.MAP($Z$2:$Z$2454,_xlfn.LAMBDA(_xlpm.x,_xlpm.x=$Z580))))</f>
        <v>436</v>
      </c>
      <c r="AB580" s="11">
        <f t="shared" si="168"/>
        <v>2.2935779816513763E-3</v>
      </c>
      <c r="AC580" s="11">
        <f t="shared" si="169"/>
        <v>-0.83589410387477514</v>
      </c>
      <c r="AG580" s="2"/>
      <c r="AL580" s="2"/>
      <c r="AM580" s="2"/>
    </row>
    <row r="581" spans="1:39">
      <c r="A581" s="1" t="str">
        <f t="shared" si="153"/>
        <v>~my~ : [maɪ]</v>
      </c>
      <c r="B581" s="1">
        <f>_xlfn.LET(_xlpm.d,$G581,_xlpm.k,_xlfn.CONCAT(LEFT(TRIM(B$1),1),"*"),COUNTIF(_xlpm.d,_xlpm.k))</f>
        <v>0</v>
      </c>
      <c r="C581" s="1">
        <f>_xlfn.LET(_xlpm.d,$G581,_xlpm.k,_xlfn.CONCAT(LEFT(TRIM(C$1),1),"*"),COUNTIF(_xlpm.d,_xlpm.k))</f>
        <v>1</v>
      </c>
      <c r="D581" s="1">
        <f>_xlfn.LET(_xlpm.d,$G581,_xlpm.k,_xlfn.CONCAT(LEFT(TRIM(D$1),1),"*"),COUNTIF(_xlpm.d,_xlpm.k))</f>
        <v>0</v>
      </c>
      <c r="E581" s="1">
        <f t="shared" si="154"/>
        <v>0.47712125471966244</v>
      </c>
      <c r="F581" s="7">
        <v>2</v>
      </c>
      <c r="G581" s="9" t="s">
        <v>1437</v>
      </c>
      <c r="H581" s="4" cm="1">
        <f t="array" ref="H581">F581/freq.sum.r6e</f>
        <v>1.5842839036755386E-4</v>
      </c>
      <c r="I581" s="4" t="str">
        <f t="shared" si="155"/>
        <v>maɪ</v>
      </c>
      <c r="J581" s="4" t="str">
        <f t="shared" si="156"/>
        <v>my</v>
      </c>
      <c r="K581" s="10">
        <f t="shared" si="157"/>
        <v>3</v>
      </c>
      <c r="L581" s="1">
        <f t="shared" si="158"/>
        <v>2</v>
      </c>
      <c r="M581" s="10">
        <f t="shared" si="159"/>
        <v>3</v>
      </c>
      <c r="N581" s="1" t="str">
        <f t="shared" si="160"/>
        <v>~my~</v>
      </c>
      <c r="O581" s="1" t="str">
        <f t="shared" si="161"/>
        <v>[maɪ]</v>
      </c>
      <c r="P581" s="3" cm="1">
        <f t="array" ref="P581">SUM(_xlfn._xlws.FILTER($H$2:$H$2454,_xlfn.MAP($N$2:$N$2454,_xlfn.LAMBDA(_xlpm.x,_xlpm.x=$N581))))</f>
        <v>4.7528517110266154E-4</v>
      </c>
      <c r="Q581" s="4">
        <f t="shared" si="162"/>
        <v>0.33333333333333337</v>
      </c>
      <c r="R581" s="6" cm="1">
        <f t="array" ref="R581">SUM(_xlfn._xlws.FILTER($H$2:$H$2454,_xlfn.MAP($O$2:$O$2454,_xlfn.LAMBDA(_xlpm.x,_xlpm.x=$O581))))</f>
        <v>1.188212927756654E-3</v>
      </c>
      <c r="S581" s="4">
        <f t="shared" si="163"/>
        <v>0.13333333333333333</v>
      </c>
      <c r="T581" s="4">
        <f t="shared" si="164"/>
        <v>6.3522561043849374E-2</v>
      </c>
      <c r="U581" s="4">
        <f t="shared" si="165"/>
        <v>0.19047619047619049</v>
      </c>
      <c r="V581" s="4">
        <f t="shared" si="166"/>
        <v>0.39794000867203766</v>
      </c>
      <c r="W581" s="4" t="s">
        <v>5123</v>
      </c>
      <c r="X581" s="2" cm="1">
        <f t="array" ref="X581">SUM(_xlfn._xlws.FILTER($F$2:$F$2454,_xlfn.MAP($W$2:$W$2454,_xlfn.LAMBDA(_xlpm.x,_xlpm.x=$W581))))</f>
        <v>340</v>
      </c>
      <c r="Y581" s="11">
        <f t="shared" si="167"/>
        <v>5.8823529411764705E-3</v>
      </c>
      <c r="Z581" s="4" t="s">
        <v>5106</v>
      </c>
      <c r="AA581" s="2" cm="1">
        <f t="array" ref="AA581">SUM(_xlfn._xlws.FILTER($F$2:$F$2454,_xlfn.MAP($Z$2:$Z$2454,_xlfn.LAMBDA(_xlpm.x,_xlpm.x=$Z581))))</f>
        <v>397</v>
      </c>
      <c r="AB581" s="11">
        <f t="shared" si="168"/>
        <v>5.0377833753148613E-3</v>
      </c>
      <c r="AC581" s="11">
        <f t="shared" si="169"/>
        <v>6.7311589720859974E-2</v>
      </c>
      <c r="AG581" s="2"/>
      <c r="AL581" s="2"/>
      <c r="AM581" s="2"/>
    </row>
    <row r="582" spans="1:39">
      <c r="A582" s="1" t="str">
        <f t="shared" si="153"/>
        <v>~ck~ : [k]</v>
      </c>
      <c r="B582" s="1">
        <f>_xlfn.LET(_xlpm.d,$G582,_xlpm.k,_xlfn.CONCAT(LEFT(TRIM(B$1),1),"*"),COUNTIF(_xlpm.d,_xlpm.k))</f>
        <v>0</v>
      </c>
      <c r="C582" s="1">
        <f>_xlfn.LET(_xlpm.d,$G582,_xlpm.k,_xlfn.CONCAT(LEFT(TRIM(C$1),1),"*"),COUNTIF(_xlpm.d,_xlpm.k))</f>
        <v>0</v>
      </c>
      <c r="D582" s="1">
        <f>_xlfn.LET(_xlpm.d,$G582,_xlpm.k,_xlfn.CONCAT(LEFT(TRIM(D$1),1),"*"),COUNTIF(_xlpm.d,_xlpm.k))</f>
        <v>0</v>
      </c>
      <c r="E582" s="1">
        <f t="shared" si="154"/>
        <v>1.6989700043360185</v>
      </c>
      <c r="F582" s="7">
        <v>49</v>
      </c>
      <c r="G582" s="9" t="s">
        <v>77</v>
      </c>
      <c r="H582" s="4" cm="1">
        <f t="array" ref="H582">F582/freq.sum.r6e</f>
        <v>3.8814955640050696E-3</v>
      </c>
      <c r="I582" s="4" t="str">
        <f t="shared" si="155"/>
        <v>k</v>
      </c>
      <c r="J582" s="4" t="str">
        <f t="shared" si="156"/>
        <v>ck</v>
      </c>
      <c r="K582" s="10">
        <f t="shared" si="157"/>
        <v>1</v>
      </c>
      <c r="L582" s="1">
        <f t="shared" si="158"/>
        <v>2</v>
      </c>
      <c r="M582" s="10">
        <f t="shared" si="159"/>
        <v>2</v>
      </c>
      <c r="N582" s="1" t="str">
        <f t="shared" si="160"/>
        <v>~ck~</v>
      </c>
      <c r="O582" s="1" t="str">
        <f t="shared" si="161"/>
        <v>[k]</v>
      </c>
      <c r="P582" s="3" cm="1">
        <f t="array" ref="P582">SUM(_xlfn._xlws.FILTER($H$2:$H$2454,_xlfn.MAP($N$2:$N$2454,_xlfn.LAMBDA(_xlpm.x,_xlpm.x=$N582))))</f>
        <v>3.8814955640050696E-3</v>
      </c>
      <c r="Q582" s="4">
        <f t="shared" si="162"/>
        <v>1</v>
      </c>
      <c r="R582" s="6" cm="1">
        <f t="array" ref="R582">SUM(_xlfn._xlws.FILTER($H$2:$H$2454,_xlfn.MAP($O$2:$O$2454,_xlfn.LAMBDA(_xlpm.x,_xlpm.x=$O582))))</f>
        <v>9.9809885931558973E-3</v>
      </c>
      <c r="S582" s="4">
        <f t="shared" si="163"/>
        <v>0.38888888888888873</v>
      </c>
      <c r="T582" s="4">
        <f t="shared" si="164"/>
        <v>0.57281384500312627</v>
      </c>
      <c r="U582" s="4">
        <f t="shared" si="165"/>
        <v>0.55999999999999983</v>
      </c>
      <c r="V582" s="4">
        <f t="shared" si="166"/>
        <v>0.41017446508904942</v>
      </c>
      <c r="W582" s="4"/>
      <c r="X582" s="2" cm="1">
        <f t="array" ref="X582">SUM(_xlfn._xlws.FILTER($F$2:$F$2454,_xlfn.MAP($W$2:$W$2454,_xlfn.LAMBDA(_xlpm.x,_xlpm.x=$W582))))</f>
        <v>2988</v>
      </c>
      <c r="Y582" s="11">
        <f t="shared" si="167"/>
        <v>1.6398929049531458E-2</v>
      </c>
      <c r="Z582" s="4"/>
      <c r="AA582" s="2" cm="1">
        <f t="array" ref="AA582">SUM(_xlfn._xlws.FILTER($F$2:$F$2454,_xlfn.MAP($Z$2:$Z$2454,_xlfn.LAMBDA(_xlpm.x,_xlpm.x=$Z582))))</f>
        <v>3871</v>
      </c>
      <c r="AB582" s="11">
        <f t="shared" si="168"/>
        <v>1.2658227848101266E-2</v>
      </c>
      <c r="AC582" s="11">
        <f t="shared" si="169"/>
        <v>0.11244257817559389</v>
      </c>
      <c r="AG582" s="2"/>
      <c r="AL582" s="2"/>
      <c r="AM582" s="2"/>
    </row>
    <row r="583" spans="1:39">
      <c r="A583" s="1" t="str">
        <f t="shared" si="153"/>
        <v>~ci~ : [sɪ]</v>
      </c>
      <c r="B583" s="1">
        <f>_xlfn.LET(_xlpm.d,$G583,_xlpm.k,_xlfn.CONCAT(LEFT(TRIM(B$1),1),"*"),COUNTIF(_xlpm.d,_xlpm.k))</f>
        <v>0</v>
      </c>
      <c r="C583" s="1">
        <f>_xlfn.LET(_xlpm.d,$G583,_xlpm.k,_xlfn.CONCAT(LEFT(TRIM(C$1),1),"*"),COUNTIF(_xlpm.d,_xlpm.k))</f>
        <v>0</v>
      </c>
      <c r="D583" s="1">
        <f>_xlfn.LET(_xlpm.d,$G583,_xlpm.k,_xlfn.CONCAT(LEFT(TRIM(D$1),1),"*"),COUNTIF(_xlpm.d,_xlpm.k))</f>
        <v>0</v>
      </c>
      <c r="E583" s="1">
        <f t="shared" si="154"/>
        <v>1.2787536009528289</v>
      </c>
      <c r="F583" s="7">
        <v>18</v>
      </c>
      <c r="G583" s="9" t="s">
        <v>802</v>
      </c>
      <c r="H583" s="4" cm="1">
        <f t="array" ref="H583">F583/freq.sum.r6e</f>
        <v>1.4258555133079848E-3</v>
      </c>
      <c r="I583" s="4" t="str">
        <f t="shared" si="155"/>
        <v>sɪ</v>
      </c>
      <c r="J583" s="4" t="str">
        <f t="shared" si="156"/>
        <v>ci</v>
      </c>
      <c r="K583" s="10">
        <f t="shared" si="157"/>
        <v>2</v>
      </c>
      <c r="L583" s="1">
        <f t="shared" si="158"/>
        <v>2</v>
      </c>
      <c r="M583" s="10">
        <f t="shared" si="159"/>
        <v>2</v>
      </c>
      <c r="N583" s="1" t="str">
        <f t="shared" si="160"/>
        <v>~ci~</v>
      </c>
      <c r="O583" s="1" t="str">
        <f t="shared" si="161"/>
        <v>[sɪ]</v>
      </c>
      <c r="P583" s="3" cm="1">
        <f t="array" ref="P583">SUM(_xlfn._xlws.FILTER($H$2:$H$2454,_xlfn.MAP($N$2:$N$2454,_xlfn.LAMBDA(_xlpm.x,_xlpm.x=$N583))))</f>
        <v>2.6932826362484159E-3</v>
      </c>
      <c r="Q583" s="4">
        <f t="shared" si="162"/>
        <v>0.52941176470588236</v>
      </c>
      <c r="R583" s="6" cm="1">
        <f t="array" ref="R583">SUM(_xlfn._xlws.FILTER($H$2:$H$2454,_xlfn.MAP($O$2:$O$2454,_xlfn.LAMBDA(_xlpm.x,_xlpm.x=$O583))))</f>
        <v>6.9708491761723704E-3</v>
      </c>
      <c r="S583" s="4">
        <f t="shared" si="163"/>
        <v>0.20454545454545453</v>
      </c>
      <c r="T583" s="4">
        <f t="shared" si="164"/>
        <v>0.22717958810171629</v>
      </c>
      <c r="U583" s="4">
        <f t="shared" si="165"/>
        <v>0.29508196721311475</v>
      </c>
      <c r="V583" s="4">
        <f t="shared" si="166"/>
        <v>0.41300375510791354</v>
      </c>
      <c r="W583" s="4" t="s">
        <v>5110</v>
      </c>
      <c r="X583" s="2" cm="1">
        <f t="array" ref="X583">SUM(_xlfn._xlws.FILTER($F$2:$F$2454,_xlfn.MAP($W$2:$W$2454,_xlfn.LAMBDA(_xlpm.x,_xlpm.x=$W583))))</f>
        <v>1594</v>
      </c>
      <c r="Y583" s="11">
        <f t="shared" si="167"/>
        <v>1.1292346298619825E-2</v>
      </c>
      <c r="Z583" s="4" t="s">
        <v>5102</v>
      </c>
      <c r="AA583" s="2" cm="1">
        <f t="array" ref="AA583">SUM(_xlfn._xlws.FILTER($F$2:$F$2454,_xlfn.MAP($Z$2:$Z$2454,_xlfn.LAMBDA(_xlpm.x,_xlpm.x=$Z583))))</f>
        <v>1794</v>
      </c>
      <c r="AB583" s="11">
        <f t="shared" si="168"/>
        <v>1.0033444816053512E-2</v>
      </c>
      <c r="AC583" s="11">
        <f t="shared" si="169"/>
        <v>5.1334121647979784E-2</v>
      </c>
      <c r="AG583" s="2"/>
      <c r="AL583" s="2"/>
      <c r="AM583" s="2"/>
    </row>
    <row r="584" spans="1:39">
      <c r="A584" s="1" t="str">
        <f t="shared" si="153"/>
        <v>~by~ : [bɜ]</v>
      </c>
      <c r="B584" s="1">
        <f>_xlfn.LET(_xlpm.d,$G584,_xlpm.k,_xlfn.CONCAT(LEFT(TRIM(B$1),1),"*"),COUNTIF(_xlpm.d,_xlpm.k))</f>
        <v>0</v>
      </c>
      <c r="C584" s="1">
        <f>_xlfn.LET(_xlpm.d,$G584,_xlpm.k,_xlfn.CONCAT(LEFT(TRIM(C$1),1),"*"),COUNTIF(_xlpm.d,_xlpm.k))</f>
        <v>0</v>
      </c>
      <c r="D584" s="1">
        <f>_xlfn.LET(_xlpm.d,$G584,_xlpm.k,_xlfn.CONCAT(LEFT(TRIM(D$1),1),"*"),COUNTIF(_xlpm.d,_xlpm.k))</f>
        <v>0</v>
      </c>
      <c r="E584" s="1">
        <f t="shared" si="154"/>
        <v>0.30102999566398114</v>
      </c>
      <c r="F584" s="7">
        <v>1</v>
      </c>
      <c r="G584" s="9" t="s">
        <v>1936</v>
      </c>
      <c r="H584" s="4" cm="1">
        <f t="array" ref="H584">F584/freq.sum.r6e</f>
        <v>7.9214195183776928E-5</v>
      </c>
      <c r="I584" s="4" t="str">
        <f t="shared" si="155"/>
        <v>bɜ</v>
      </c>
      <c r="J584" s="4" t="str">
        <f t="shared" si="156"/>
        <v>by</v>
      </c>
      <c r="K584" s="10">
        <f t="shared" si="157"/>
        <v>2</v>
      </c>
      <c r="L584" s="1">
        <f t="shared" si="158"/>
        <v>2</v>
      </c>
      <c r="M584" s="10">
        <f t="shared" si="159"/>
        <v>2</v>
      </c>
      <c r="N584" s="1" t="str">
        <f t="shared" si="160"/>
        <v>~by~</v>
      </c>
      <c r="O584" s="1" t="str">
        <f t="shared" si="161"/>
        <v>[bɜ]</v>
      </c>
      <c r="P584" s="3" cm="1">
        <f t="array" ref="P584">SUM(_xlfn._xlws.FILTER($H$2:$H$2454,_xlfn.MAP($N$2:$N$2454,_xlfn.LAMBDA(_xlpm.x,_xlpm.x=$N584))))</f>
        <v>3.9607097591888465E-4</v>
      </c>
      <c r="Q584" s="4">
        <f t="shared" si="162"/>
        <v>0.19999999999999998</v>
      </c>
      <c r="R584" s="6" cm="1">
        <f t="array" ref="R584">SUM(_xlfn._xlws.FILTER($H$2:$H$2454,_xlfn.MAP($O$2:$O$2454,_xlfn.LAMBDA(_xlpm.x,_xlpm.x=$O584))))</f>
        <v>1.0297845373891E-3</v>
      </c>
      <c r="S584" s="4">
        <f t="shared" si="163"/>
        <v>7.6923076923076927E-2</v>
      </c>
      <c r="T584" s="4">
        <f t="shared" si="164"/>
        <v>2.0137568508768119E-2</v>
      </c>
      <c r="U584" s="4">
        <f t="shared" si="165"/>
        <v>0.1111111111111111</v>
      </c>
      <c r="V584" s="4">
        <f t="shared" si="166"/>
        <v>0.41497334797081792</v>
      </c>
      <c r="W584" s="4" t="s">
        <v>5123</v>
      </c>
      <c r="X584" s="2" cm="1">
        <f t="array" ref="X584">SUM(_xlfn._xlws.FILTER($F$2:$F$2454,_xlfn.MAP($W$2:$W$2454,_xlfn.LAMBDA(_xlpm.x,_xlpm.x=$W584))))</f>
        <v>340</v>
      </c>
      <c r="Y584" s="11">
        <f t="shared" si="167"/>
        <v>2.9411764705882353E-3</v>
      </c>
      <c r="Z584" s="4" t="s">
        <v>5112</v>
      </c>
      <c r="AA584" s="2" cm="1">
        <f t="array" ref="AA584">SUM(_xlfn._xlws.FILTER($F$2:$F$2454,_xlfn.MAP($Z$2:$Z$2454,_xlfn.LAMBDA(_xlpm.x,_xlpm.x=$Z584))))</f>
        <v>192</v>
      </c>
      <c r="AB584" s="11">
        <f t="shared" si="168"/>
        <v>5.208333333333333E-3</v>
      </c>
      <c r="AC584" s="11">
        <f t="shared" si="169"/>
        <v>-0.24817768833870552</v>
      </c>
      <c r="AG584" s="2"/>
      <c r="AL584" s="2"/>
      <c r="AM584" s="2"/>
    </row>
    <row r="585" spans="1:39">
      <c r="A585" s="1" t="str">
        <f t="shared" si="153"/>
        <v>~jo~ : [dʒə]</v>
      </c>
      <c r="B585" s="1">
        <f>_xlfn.LET(_xlpm.d,$G585,_xlpm.k,_xlfn.CONCAT(LEFT(TRIM(B$1),1),"*"),COUNTIF(_xlpm.d,_xlpm.k))</f>
        <v>0</v>
      </c>
      <c r="C585" s="1">
        <f>_xlfn.LET(_xlpm.d,$G585,_xlpm.k,_xlfn.CONCAT(LEFT(TRIM(C$1),1),"*"),COUNTIF(_xlpm.d,_xlpm.k))</f>
        <v>0</v>
      </c>
      <c r="D585" s="1">
        <f>_xlfn.LET(_xlpm.d,$G585,_xlpm.k,_xlfn.CONCAT(LEFT(TRIM(D$1),1),"*"),COUNTIF(_xlpm.d,_xlpm.k))</f>
        <v>0</v>
      </c>
      <c r="E585" s="1">
        <f t="shared" si="154"/>
        <v>0.30102999566398114</v>
      </c>
      <c r="F585" s="7">
        <v>1</v>
      </c>
      <c r="G585" s="9" t="s">
        <v>1747</v>
      </c>
      <c r="H585" s="4" cm="1">
        <f t="array" ref="H585">F585/freq.sum.r6e</f>
        <v>7.9214195183776928E-5</v>
      </c>
      <c r="I585" s="4" t="str">
        <f t="shared" si="155"/>
        <v>dʒə</v>
      </c>
      <c r="J585" s="4" t="str">
        <f t="shared" si="156"/>
        <v>jo</v>
      </c>
      <c r="K585" s="10">
        <f t="shared" si="157"/>
        <v>3</v>
      </c>
      <c r="L585" s="1">
        <f t="shared" si="158"/>
        <v>2</v>
      </c>
      <c r="M585" s="10">
        <f t="shared" si="159"/>
        <v>3</v>
      </c>
      <c r="N585" s="1" t="str">
        <f t="shared" si="160"/>
        <v>~jo~</v>
      </c>
      <c r="O585" s="1" t="str">
        <f t="shared" si="161"/>
        <v>[dʒə]</v>
      </c>
      <c r="P585" s="3" cm="1">
        <f t="array" ref="P585">SUM(_xlfn._xlws.FILTER($H$2:$H$2454,_xlfn.MAP($N$2:$N$2454,_xlfn.LAMBDA(_xlpm.x,_xlpm.x=$N585))))</f>
        <v>6.3371356147021531E-4</v>
      </c>
      <c r="Q585" s="4">
        <f t="shared" si="162"/>
        <v>0.12500000000000003</v>
      </c>
      <c r="R585" s="6" cm="1">
        <f t="array" ref="R585">SUM(_xlfn._xlws.FILTER($H$2:$H$2454,_xlfn.MAP($O$2:$O$2454,_xlfn.LAMBDA(_xlpm.x,_xlpm.x=$O585))))</f>
        <v>1.6634980988593153E-3</v>
      </c>
      <c r="S585" s="4">
        <f t="shared" si="163"/>
        <v>4.7619047619047623E-2</v>
      </c>
      <c r="T585" s="4">
        <f t="shared" si="164"/>
        <v>1.4511099129277567E-2</v>
      </c>
      <c r="U585" s="4">
        <f t="shared" si="165"/>
        <v>6.8965517241379323E-2</v>
      </c>
      <c r="V585" s="4">
        <f t="shared" si="166"/>
        <v>0.41912930774197577</v>
      </c>
      <c r="W585" s="4" t="s">
        <v>5119</v>
      </c>
      <c r="X585" s="2" cm="1">
        <f t="array" ref="X585">SUM(_xlfn._xlws.FILTER($F$2:$F$2454,_xlfn.MAP($W$2:$W$2454,_xlfn.LAMBDA(_xlpm.x,_xlpm.x=$W585))))</f>
        <v>1157</v>
      </c>
      <c r="Y585" s="11">
        <f t="shared" si="167"/>
        <v>8.6430423509075197E-4</v>
      </c>
      <c r="Z585" s="4" t="s">
        <v>5101</v>
      </c>
      <c r="AA585" s="2" cm="1">
        <f t="array" ref="AA585">SUM(_xlfn._xlws.FILTER($F$2:$F$2454,_xlfn.MAP($Z$2:$Z$2454,_xlfn.LAMBDA(_xlpm.x,_xlpm.x=$Z585))))</f>
        <v>2255</v>
      </c>
      <c r="AB585" s="11">
        <f t="shared" si="168"/>
        <v>4.434589800443459E-4</v>
      </c>
      <c r="AC585" s="11">
        <f t="shared" si="169"/>
        <v>0.28981318726222982</v>
      </c>
      <c r="AG585" s="2"/>
      <c r="AL585" s="2"/>
      <c r="AM585" s="2"/>
    </row>
    <row r="586" spans="1:39">
      <c r="A586" s="1" t="str">
        <f t="shared" si="153"/>
        <v>~xe~ : [ksə]</v>
      </c>
      <c r="B586" s="1">
        <f>_xlfn.LET(_xlpm.d,$G586,_xlpm.k,_xlfn.CONCAT(LEFT(TRIM(B$1),1),"*"),COUNTIF(_xlpm.d,_xlpm.k))</f>
        <v>0</v>
      </c>
      <c r="C586" s="1">
        <f>_xlfn.LET(_xlpm.d,$G586,_xlpm.k,_xlfn.CONCAT(LEFT(TRIM(C$1),1),"*"),COUNTIF(_xlpm.d,_xlpm.k))</f>
        <v>0</v>
      </c>
      <c r="D586" s="1">
        <f>_xlfn.LET(_xlpm.d,$G586,_xlpm.k,_xlfn.CONCAT(LEFT(TRIM(D$1),1),"*"),COUNTIF(_xlpm.d,_xlpm.k))</f>
        <v>0</v>
      </c>
      <c r="E586" s="1">
        <f t="shared" si="154"/>
        <v>0.47712125471966244</v>
      </c>
      <c r="F586" s="7">
        <v>2</v>
      </c>
      <c r="G586" s="9" t="s">
        <v>1196</v>
      </c>
      <c r="H586" s="4" cm="1">
        <f t="array" ref="H586">F586/freq.sum.r6e</f>
        <v>1.5842839036755386E-4</v>
      </c>
      <c r="I586" s="4" t="str">
        <f t="shared" si="155"/>
        <v>ksə</v>
      </c>
      <c r="J586" s="4" t="str">
        <f t="shared" si="156"/>
        <v>xe</v>
      </c>
      <c r="K586" s="10">
        <f t="shared" si="157"/>
        <v>3</v>
      </c>
      <c r="L586" s="1">
        <f t="shared" si="158"/>
        <v>2</v>
      </c>
      <c r="M586" s="10">
        <f t="shared" si="159"/>
        <v>3</v>
      </c>
      <c r="N586" s="1" t="str">
        <f t="shared" si="160"/>
        <v>~xe~</v>
      </c>
      <c r="O586" s="1" t="str">
        <f t="shared" si="161"/>
        <v>[ksə]</v>
      </c>
      <c r="P586" s="3" cm="1">
        <f t="array" ref="P586">SUM(_xlfn._xlws.FILTER($H$2:$H$2454,_xlfn.MAP($N$2:$N$2454,_xlfn.LAMBDA(_xlpm.x,_xlpm.x=$N586))))</f>
        <v>2.3764258555133077E-4</v>
      </c>
      <c r="Q586" s="4">
        <f t="shared" si="162"/>
        <v>0.66666666666666674</v>
      </c>
      <c r="R586" s="6" cm="1">
        <f t="array" ref="R586">SUM(_xlfn._xlws.FILTER($H$2:$H$2454,_xlfn.MAP($O$2:$O$2454,_xlfn.LAMBDA(_xlpm.x,_xlpm.x=$O586))))</f>
        <v>6.3371356147021542E-4</v>
      </c>
      <c r="S586" s="4">
        <f t="shared" si="163"/>
        <v>0.25</v>
      </c>
      <c r="T586" s="4">
        <f t="shared" si="164"/>
        <v>0.12127034381098517</v>
      </c>
      <c r="U586" s="4">
        <f t="shared" si="165"/>
        <v>0.36363636363636365</v>
      </c>
      <c r="V586" s="4">
        <f t="shared" si="166"/>
        <v>0.42596873227228121</v>
      </c>
      <c r="W586" s="4" t="s">
        <v>5121</v>
      </c>
      <c r="X586" s="2" cm="1">
        <f t="array" ref="X586">SUM(_xlfn._xlws.FILTER($F$2:$F$2454,_xlfn.MAP($W$2:$W$2454,_xlfn.LAMBDA(_xlpm.x,_xlpm.x=$W586))))</f>
        <v>2896</v>
      </c>
      <c r="Y586" s="11">
        <f t="shared" si="167"/>
        <v>6.9060773480662981E-4</v>
      </c>
      <c r="Z586" s="4" t="s">
        <v>5101</v>
      </c>
      <c r="AA586" s="2" cm="1">
        <f t="array" ref="AA586">SUM(_xlfn._xlws.FILTER($F$2:$F$2454,_xlfn.MAP($Z$2:$Z$2454,_xlfn.LAMBDA(_xlpm.x,_xlpm.x=$Z586))))</f>
        <v>2255</v>
      </c>
      <c r="AB586" s="11">
        <f t="shared" si="168"/>
        <v>8.869179600886918E-4</v>
      </c>
      <c r="AC586" s="11">
        <f t="shared" si="169"/>
        <v>-0.10865201131112999</v>
      </c>
      <c r="AG586" s="2"/>
      <c r="AL586" s="2"/>
      <c r="AM586" s="2"/>
    </row>
    <row r="587" spans="1:39">
      <c r="A587" s="1" t="str">
        <f t="shared" si="153"/>
        <v>~ts~ : [ts]</v>
      </c>
      <c r="B587" s="1">
        <f>_xlfn.LET(_xlpm.d,$G587,_xlpm.k,_xlfn.CONCAT(LEFT(TRIM(B$1),1),"*"),COUNTIF(_xlpm.d,_xlpm.k))</f>
        <v>0</v>
      </c>
      <c r="C587" s="1">
        <f>_xlfn.LET(_xlpm.d,$G587,_xlpm.k,_xlfn.CONCAT(LEFT(TRIM(C$1),1),"*"),COUNTIF(_xlpm.d,_xlpm.k))</f>
        <v>0</v>
      </c>
      <c r="D587" s="1">
        <f>_xlfn.LET(_xlpm.d,$G587,_xlpm.k,_xlfn.CONCAT(LEFT(TRIM(D$1),1),"*"),COUNTIF(_xlpm.d,_xlpm.k))</f>
        <v>0</v>
      </c>
      <c r="E587" s="1">
        <f t="shared" si="154"/>
        <v>1</v>
      </c>
      <c r="F587" s="7">
        <v>9</v>
      </c>
      <c r="G587" s="9" t="s">
        <v>296</v>
      </c>
      <c r="H587" s="4" cm="1">
        <f t="array" ref="H587">F587/freq.sum.r6e</f>
        <v>7.1292775665399242E-4</v>
      </c>
      <c r="I587" s="4" t="str">
        <f t="shared" si="155"/>
        <v>ts</v>
      </c>
      <c r="J587" s="4" t="str">
        <f t="shared" si="156"/>
        <v>ts</v>
      </c>
      <c r="K587" s="10">
        <f t="shared" si="157"/>
        <v>2</v>
      </c>
      <c r="L587" s="1">
        <f t="shared" si="158"/>
        <v>2</v>
      </c>
      <c r="M587" s="10">
        <f t="shared" si="159"/>
        <v>2</v>
      </c>
      <c r="N587" s="1" t="str">
        <f t="shared" si="160"/>
        <v>~ts~</v>
      </c>
      <c r="O587" s="1" t="str">
        <f t="shared" si="161"/>
        <v>[ts]</v>
      </c>
      <c r="P587" s="3" cm="1">
        <f t="array" ref="P587">SUM(_xlfn._xlws.FILTER($H$2:$H$2454,_xlfn.MAP($N$2:$N$2454,_xlfn.LAMBDA(_xlpm.x,_xlpm.x=$N587))))</f>
        <v>7.1292775665399242E-4</v>
      </c>
      <c r="Q587" s="4">
        <f t="shared" si="162"/>
        <v>1</v>
      </c>
      <c r="R587" s="6" cm="1">
        <f t="array" ref="R587">SUM(_xlfn._xlws.FILTER($H$2:$H$2454,_xlfn.MAP($O$2:$O$2454,_xlfn.LAMBDA(_xlpm.x,_xlpm.x=$O587))))</f>
        <v>1.9011406844106462E-3</v>
      </c>
      <c r="S587" s="4">
        <f t="shared" si="163"/>
        <v>0.37500000000000006</v>
      </c>
      <c r="T587" s="4">
        <f t="shared" si="164"/>
        <v>0.32839635890616137</v>
      </c>
      <c r="U587" s="4">
        <f t="shared" si="165"/>
        <v>0.54545454545454553</v>
      </c>
      <c r="V587" s="4">
        <f t="shared" si="166"/>
        <v>0.42596873227228105</v>
      </c>
      <c r="W587" s="4"/>
      <c r="X587" s="2" cm="1">
        <f t="array" ref="X587">SUM(_xlfn._xlws.FILTER($F$2:$F$2454,_xlfn.MAP($W$2:$W$2454,_xlfn.LAMBDA(_xlpm.x,_xlpm.x=$W587))))</f>
        <v>2988</v>
      </c>
      <c r="Y587" s="11">
        <f t="shared" si="167"/>
        <v>3.0120481927710845E-3</v>
      </c>
      <c r="Z587" s="4"/>
      <c r="AA587" s="2" cm="1">
        <f t="array" ref="AA587">SUM(_xlfn._xlws.FILTER($F$2:$F$2454,_xlfn.MAP($Z$2:$Z$2454,_xlfn.LAMBDA(_xlpm.x,_xlpm.x=$Z587))))</f>
        <v>3871</v>
      </c>
      <c r="AB587" s="11">
        <f t="shared" si="168"/>
        <v>2.3249806251614568E-3</v>
      </c>
      <c r="AC587" s="11">
        <f t="shared" si="169"/>
        <v>0.11244257817559396</v>
      </c>
      <c r="AG587" s="2"/>
      <c r="AL587" s="2"/>
      <c r="AM587" s="2"/>
    </row>
    <row r="588" spans="1:39">
      <c r="A588" s="1" t="str">
        <f t="shared" si="153"/>
        <v>~ri~ : [ɹɪ]</v>
      </c>
      <c r="B588" s="1">
        <f>_xlfn.LET(_xlpm.d,$G588,_xlpm.k,_xlfn.CONCAT(LEFT(TRIM(B$1),1),"*"),COUNTIF(_xlpm.d,_xlpm.k))</f>
        <v>1</v>
      </c>
      <c r="C588" s="1">
        <f>_xlfn.LET(_xlpm.d,$G588,_xlpm.k,_xlfn.CONCAT(LEFT(TRIM(C$1),1),"*"),COUNTIF(_xlpm.d,_xlpm.k))</f>
        <v>0</v>
      </c>
      <c r="D588" s="1">
        <f>_xlfn.LET(_xlpm.d,$G588,_xlpm.k,_xlfn.CONCAT(LEFT(TRIM(D$1),1),"*"),COUNTIF(_xlpm.d,_xlpm.k))</f>
        <v>0</v>
      </c>
      <c r="E588" s="1">
        <f t="shared" si="154"/>
        <v>1.7403626894942439</v>
      </c>
      <c r="F588" s="7">
        <v>54</v>
      </c>
      <c r="G588" s="9" t="s">
        <v>563</v>
      </c>
      <c r="H588" s="4" cm="1">
        <f t="array" ref="H588">F588/freq.sum.r6e</f>
        <v>4.2775665399239545E-3</v>
      </c>
      <c r="I588" s="4" t="str">
        <f t="shared" si="155"/>
        <v>ɹɪ</v>
      </c>
      <c r="J588" s="4" t="str">
        <f t="shared" si="156"/>
        <v>ri</v>
      </c>
      <c r="K588" s="10">
        <f t="shared" si="157"/>
        <v>2</v>
      </c>
      <c r="L588" s="1">
        <f t="shared" si="158"/>
        <v>2</v>
      </c>
      <c r="M588" s="10">
        <f t="shared" si="159"/>
        <v>2</v>
      </c>
      <c r="N588" s="1" t="str">
        <f t="shared" si="160"/>
        <v>~ri~</v>
      </c>
      <c r="O588" s="1" t="str">
        <f t="shared" si="161"/>
        <v>[ɹɪ]</v>
      </c>
      <c r="P588" s="3" cm="1">
        <f t="array" ref="P588">SUM(_xlfn._xlws.FILTER($H$2:$H$2454,_xlfn.MAP($N$2:$N$2454,_xlfn.LAMBDA(_xlpm.x,_xlpm.x=$N588))))</f>
        <v>6.8124207858048166E-3</v>
      </c>
      <c r="Q588" s="4">
        <f t="shared" si="162"/>
        <v>0.62790697674418605</v>
      </c>
      <c r="R588" s="6" cm="1">
        <f t="array" ref="R588">SUM(_xlfn._xlws.FILTER($H$2:$H$2454,_xlfn.MAP($O$2:$O$2454,_xlfn.LAMBDA(_xlpm.x,_xlpm.x=$O588))))</f>
        <v>1.8219264892268688E-2</v>
      </c>
      <c r="S588" s="4">
        <f t="shared" si="163"/>
        <v>0.23478260869565226</v>
      </c>
      <c r="T588" s="4">
        <f t="shared" si="164"/>
        <v>0.35810979917847058</v>
      </c>
      <c r="U588" s="4">
        <f t="shared" si="165"/>
        <v>0.34177215189873428</v>
      </c>
      <c r="V588" s="4">
        <f t="shared" si="166"/>
        <v>0.427229384774025</v>
      </c>
      <c r="W588" s="4" t="s">
        <v>5110</v>
      </c>
      <c r="X588" s="2" cm="1">
        <f t="array" ref="X588">SUM(_xlfn._xlws.FILTER($F$2:$F$2454,_xlfn.MAP($W$2:$W$2454,_xlfn.LAMBDA(_xlpm.x,_xlpm.x=$W588))))</f>
        <v>1594</v>
      </c>
      <c r="Y588" s="11">
        <f t="shared" si="167"/>
        <v>3.3877038895859475E-2</v>
      </c>
      <c r="Z588" s="4" t="s">
        <v>5102</v>
      </c>
      <c r="AA588" s="2" cm="1">
        <f t="array" ref="AA588">SUM(_xlfn._xlws.FILTER($F$2:$F$2454,_xlfn.MAP($Z$2:$Z$2454,_xlfn.LAMBDA(_xlpm.x,_xlpm.x=$Z588))))</f>
        <v>1794</v>
      </c>
      <c r="AB588" s="11">
        <f t="shared" si="168"/>
        <v>3.0100334448160536E-2</v>
      </c>
      <c r="AC588" s="11">
        <f t="shared" si="169"/>
        <v>5.1334121647979784E-2</v>
      </c>
      <c r="AG588" s="2"/>
      <c r="AL588" s="2"/>
      <c r="AM588" s="2"/>
    </row>
    <row r="589" spans="1:39">
      <c r="A589" s="1" t="str">
        <f t="shared" si="153"/>
        <v>~va~ : [və]</v>
      </c>
      <c r="B589" s="1">
        <f>_xlfn.LET(_xlpm.d,$G589,_xlpm.k,_xlfn.CONCAT(LEFT(TRIM(B$1),1),"*"),COUNTIF(_xlpm.d,_xlpm.k))</f>
        <v>0</v>
      </c>
      <c r="C589" s="1">
        <f>_xlfn.LET(_xlpm.d,$G589,_xlpm.k,_xlfn.CONCAT(LEFT(TRIM(C$1),1),"*"),COUNTIF(_xlpm.d,_xlpm.k))</f>
        <v>0</v>
      </c>
      <c r="D589" s="1">
        <f>_xlfn.LET(_xlpm.d,$G589,_xlpm.k,_xlfn.CONCAT(LEFT(TRIM(D$1),1),"*"),COUNTIF(_xlpm.d,_xlpm.k))</f>
        <v>0</v>
      </c>
      <c r="E589" s="1">
        <f t="shared" si="154"/>
        <v>0.95424250943932487</v>
      </c>
      <c r="F589" s="7">
        <v>8</v>
      </c>
      <c r="G589" s="9" t="s">
        <v>1231</v>
      </c>
      <c r="H589" s="4" cm="1">
        <f t="array" ref="H589">F589/freq.sum.r6e</f>
        <v>6.3371356147021542E-4</v>
      </c>
      <c r="I589" s="4" t="str">
        <f t="shared" si="155"/>
        <v>və</v>
      </c>
      <c r="J589" s="4" t="str">
        <f t="shared" si="156"/>
        <v>va</v>
      </c>
      <c r="K589" s="10">
        <f t="shared" si="157"/>
        <v>2</v>
      </c>
      <c r="L589" s="1">
        <f t="shared" si="158"/>
        <v>2</v>
      </c>
      <c r="M589" s="10">
        <f t="shared" si="159"/>
        <v>2</v>
      </c>
      <c r="N589" s="1" t="str">
        <f t="shared" si="160"/>
        <v>~va~</v>
      </c>
      <c r="O589" s="1" t="str">
        <f t="shared" si="161"/>
        <v>[və]</v>
      </c>
      <c r="P589" s="3" cm="1">
        <f t="array" ref="P589">SUM(_xlfn._xlws.FILTER($H$2:$H$2454,_xlfn.MAP($N$2:$N$2454,_xlfn.LAMBDA(_xlpm.x,_xlpm.x=$N589))))</f>
        <v>2.0595690747782004E-3</v>
      </c>
      <c r="Q589" s="4">
        <f t="shared" si="162"/>
        <v>0.30769230769230765</v>
      </c>
      <c r="R589" s="6" cm="1">
        <f t="array" ref="R589">SUM(_xlfn._xlws.FILTER($H$2:$H$2454,_xlfn.MAP($O$2:$O$2454,_xlfn.LAMBDA(_xlpm.x,_xlpm.x=$O589))))</f>
        <v>5.5449936628643856E-3</v>
      </c>
      <c r="S589" s="4">
        <f t="shared" si="163"/>
        <v>0.11428571428571427</v>
      </c>
      <c r="T589" s="4">
        <f t="shared" si="164"/>
        <v>9.5751872826302167E-2</v>
      </c>
      <c r="U589" s="4">
        <f t="shared" si="165"/>
        <v>0.16666666666666666</v>
      </c>
      <c r="V589" s="4">
        <f t="shared" si="166"/>
        <v>0.43012469204343889</v>
      </c>
      <c r="W589" s="4" t="s">
        <v>5120</v>
      </c>
      <c r="X589" s="2" cm="1">
        <f t="array" ref="X589">SUM(_xlfn._xlws.FILTER($F$2:$F$2454,_xlfn.MAP($W$2:$W$2454,_xlfn.LAMBDA(_xlpm.x,_xlpm.x=$W589))))</f>
        <v>1666</v>
      </c>
      <c r="Y589" s="11">
        <f t="shared" si="167"/>
        <v>4.8019207683073226E-3</v>
      </c>
      <c r="Z589" s="4" t="s">
        <v>5101</v>
      </c>
      <c r="AA589" s="2" cm="1">
        <f t="array" ref="AA589">SUM(_xlfn._xlws.FILTER($F$2:$F$2454,_xlfn.MAP($Z$2:$Z$2454,_xlfn.LAMBDA(_xlpm.x,_xlpm.x=$Z589))))</f>
        <v>2255</v>
      </c>
      <c r="AB589" s="11">
        <f t="shared" si="168"/>
        <v>3.5476718403547672E-3</v>
      </c>
      <c r="AC589" s="11">
        <f t="shared" si="169"/>
        <v>0.13147154914321055</v>
      </c>
      <c r="AG589" s="2"/>
      <c r="AL589" s="2"/>
      <c r="AM589" s="2"/>
    </row>
    <row r="590" spans="1:39">
      <c r="A590" s="1" t="str">
        <f t="shared" si="153"/>
        <v>~ra~ : [ɹɪ]</v>
      </c>
      <c r="B590" s="1">
        <f>_xlfn.LET(_xlpm.d,$G590,_xlpm.k,_xlfn.CONCAT(LEFT(TRIM(B$1),1),"*"),COUNTIF(_xlpm.d,_xlpm.k))</f>
        <v>1</v>
      </c>
      <c r="C590" s="1">
        <f>_xlfn.LET(_xlpm.d,$G590,_xlpm.k,_xlfn.CONCAT(LEFT(TRIM(C$1),1),"*"),COUNTIF(_xlpm.d,_xlpm.k))</f>
        <v>0</v>
      </c>
      <c r="D590" s="1">
        <f>_xlfn.LET(_xlpm.d,$G590,_xlpm.k,_xlfn.CONCAT(LEFT(TRIM(D$1),1),"*"),COUNTIF(_xlpm.d,_xlpm.k))</f>
        <v>0</v>
      </c>
      <c r="E590" s="1">
        <f t="shared" si="154"/>
        <v>0.90308998699194343</v>
      </c>
      <c r="F590" s="7">
        <v>7</v>
      </c>
      <c r="G590" s="9" t="s">
        <v>1645</v>
      </c>
      <c r="H590" s="4" cm="1">
        <f t="array" ref="H590">F590/freq.sum.r6e</f>
        <v>5.5449936628643854E-4</v>
      </c>
      <c r="I590" s="4" t="str">
        <f t="shared" si="155"/>
        <v>ɹɪ</v>
      </c>
      <c r="J590" s="4" t="str">
        <f t="shared" si="156"/>
        <v>ra</v>
      </c>
      <c r="K590" s="10">
        <f t="shared" si="157"/>
        <v>2</v>
      </c>
      <c r="L590" s="1">
        <f t="shared" si="158"/>
        <v>2</v>
      </c>
      <c r="M590" s="10">
        <f t="shared" si="159"/>
        <v>2</v>
      </c>
      <c r="N590" s="1" t="str">
        <f t="shared" si="160"/>
        <v>~ra~</v>
      </c>
      <c r="O590" s="1" t="str">
        <f t="shared" si="161"/>
        <v>[ɹɪ]</v>
      </c>
      <c r="P590" s="3" cm="1">
        <f t="array" ref="P590">SUM(_xlfn._xlws.FILTER($H$2:$H$2454,_xlfn.MAP($N$2:$N$2454,_xlfn.LAMBDA(_xlpm.x,_xlpm.x=$N590))))</f>
        <v>6.7332065906210402E-3</v>
      </c>
      <c r="Q590" s="4">
        <f t="shared" si="162"/>
        <v>8.2352941176470573E-2</v>
      </c>
      <c r="R590" s="6" cm="1">
        <f t="array" ref="R590">SUM(_xlfn._xlws.FILTER($H$2:$H$2454,_xlfn.MAP($O$2:$O$2454,_xlfn.LAMBDA(_xlpm.x,_xlpm.x=$O590))))</f>
        <v>1.8219264892268688E-2</v>
      </c>
      <c r="S590" s="4">
        <f t="shared" si="163"/>
        <v>3.0434782608695664E-2</v>
      </c>
      <c r="T590" s="4">
        <f t="shared" si="164"/>
        <v>2.4165082210521743E-2</v>
      </c>
      <c r="U590" s="4">
        <f t="shared" si="165"/>
        <v>4.4444444444444453E-2</v>
      </c>
      <c r="V590" s="4">
        <f t="shared" si="166"/>
        <v>0.43230891030329988</v>
      </c>
      <c r="W590" s="4" t="s">
        <v>5120</v>
      </c>
      <c r="X590" s="2" cm="1">
        <f t="array" ref="X590">SUM(_xlfn._xlws.FILTER($F$2:$F$2454,_xlfn.MAP($W$2:$W$2454,_xlfn.LAMBDA(_xlpm.x,_xlpm.x=$W590))))</f>
        <v>1666</v>
      </c>
      <c r="Y590" s="11">
        <f t="shared" si="167"/>
        <v>4.2016806722689074E-3</v>
      </c>
      <c r="Z590" s="4" t="s">
        <v>5102</v>
      </c>
      <c r="AA590" s="2" cm="1">
        <f t="array" ref="AA590">SUM(_xlfn._xlws.FILTER($F$2:$F$2454,_xlfn.MAP($Z$2:$Z$2454,_xlfn.LAMBDA(_xlpm.x,_xlpm.x=$Z590))))</f>
        <v>1794</v>
      </c>
      <c r="AB590" s="11">
        <f t="shared" si="168"/>
        <v>3.9018952062430325E-3</v>
      </c>
      <c r="AC590" s="11">
        <f t="shared" si="169"/>
        <v>3.2147441637304486E-2</v>
      </c>
      <c r="AG590" s="2"/>
      <c r="AL590" s="2"/>
      <c r="AM590" s="2"/>
    </row>
    <row r="591" spans="1:39">
      <c r="A591" s="1" t="str">
        <f t="shared" si="153"/>
        <v>~to~ : [tə]</v>
      </c>
      <c r="B591" s="1">
        <f>_xlfn.LET(_xlpm.d,$G591,_xlpm.k,_xlfn.CONCAT(LEFT(TRIM(B$1),1),"*"),COUNTIF(_xlpm.d,_xlpm.k))</f>
        <v>0</v>
      </c>
      <c r="C591" s="1">
        <f>_xlfn.LET(_xlpm.d,$G591,_xlpm.k,_xlfn.CONCAT(LEFT(TRIM(C$1),1),"*"),COUNTIF(_xlpm.d,_xlpm.k))</f>
        <v>0</v>
      </c>
      <c r="D591" s="1">
        <f>_xlfn.LET(_xlpm.d,$G591,_xlpm.k,_xlfn.CONCAT(LEFT(TRIM(D$1),1),"*"),COUNTIF(_xlpm.d,_xlpm.k))</f>
        <v>0</v>
      </c>
      <c r="E591" s="1">
        <f t="shared" si="154"/>
        <v>1.3802112417116059</v>
      </c>
      <c r="F591" s="7">
        <v>23</v>
      </c>
      <c r="G591" s="9" t="s">
        <v>685</v>
      </c>
      <c r="H591" s="4" cm="1">
        <f t="array" ref="H591">F591/freq.sum.r6e</f>
        <v>1.8219264892268695E-3</v>
      </c>
      <c r="I591" s="1" t="str">
        <f t="shared" si="155"/>
        <v>tə</v>
      </c>
      <c r="J591" s="1" t="str">
        <f t="shared" si="156"/>
        <v>to</v>
      </c>
      <c r="K591" s="10">
        <f t="shared" si="157"/>
        <v>2</v>
      </c>
      <c r="L591" s="1">
        <f t="shared" si="158"/>
        <v>2</v>
      </c>
      <c r="M591" s="10">
        <f t="shared" si="159"/>
        <v>2</v>
      </c>
      <c r="N591" s="1" t="str">
        <f t="shared" si="160"/>
        <v>~to~</v>
      </c>
      <c r="O591" s="1" t="str">
        <f t="shared" si="161"/>
        <v>[tə]</v>
      </c>
      <c r="P591" s="3" cm="1">
        <f t="array" ref="P591">SUM(_xlfn._xlws.FILTER($H$2:$H$2454,_xlfn.MAP($N$2:$N$2454,_xlfn.LAMBDA(_xlpm.x,_xlpm.x=$N591))))</f>
        <v>3.2477820025348545E-3</v>
      </c>
      <c r="Q591" s="4">
        <f t="shared" si="162"/>
        <v>0.5609756097560975</v>
      </c>
      <c r="R591" s="6" cm="1">
        <f t="array" ref="R591">SUM(_xlfn._xlws.FILTER($H$2:$H$2454,_xlfn.MAP($O$2:$O$2454,_xlfn.LAMBDA(_xlpm.x,_xlpm.x=$O591))))</f>
        <v>8.7927756653992401E-3</v>
      </c>
      <c r="S591" s="4">
        <f t="shared" si="163"/>
        <v>0.2072072072072072</v>
      </c>
      <c r="T591" s="4">
        <f t="shared" si="164"/>
        <v>0.25147775353894536</v>
      </c>
      <c r="U591" s="4">
        <f t="shared" si="165"/>
        <v>0.30263157894736842</v>
      </c>
      <c r="V591" s="4">
        <f t="shared" si="166"/>
        <v>0.43253912206692191</v>
      </c>
      <c r="W591" s="4" t="s">
        <v>5119</v>
      </c>
      <c r="X591" s="2" cm="1">
        <f t="array" ref="X591">SUM(_xlfn._xlws.FILTER($F$2:$F$2454,_xlfn.MAP($W$2:$W$2454,_xlfn.LAMBDA(_xlpm.x,_xlpm.x=$W591))))</f>
        <v>1157</v>
      </c>
      <c r="Y591" s="11">
        <f t="shared" si="167"/>
        <v>1.9878997407087293E-2</v>
      </c>
      <c r="Z591" s="4" t="s">
        <v>5101</v>
      </c>
      <c r="AA591" s="2" cm="1">
        <f t="array" ref="AA591">SUM(_xlfn._xlws.FILTER($F$2:$F$2454,_xlfn.MAP($Z$2:$Z$2454,_xlfn.LAMBDA(_xlpm.x,_xlpm.x=$Z591))))</f>
        <v>2255</v>
      </c>
      <c r="AB591" s="11">
        <f t="shared" si="168"/>
        <v>1.0199556541019957E-2</v>
      </c>
      <c r="AC591" s="11">
        <f t="shared" si="169"/>
        <v>0.28981318726222971</v>
      </c>
      <c r="AG591" s="2"/>
      <c r="AL591" s="2"/>
      <c r="AM591" s="2"/>
    </row>
    <row r="592" spans="1:39">
      <c r="A592" s="1" t="str">
        <f t="shared" si="153"/>
        <v>~cu~ : [kə]</v>
      </c>
      <c r="B592" s="1">
        <f>_xlfn.LET(_xlpm.d,$G592,_xlpm.k,_xlfn.CONCAT(LEFT(TRIM(B$1),1),"*"),COUNTIF(_xlpm.d,_xlpm.k))</f>
        <v>0</v>
      </c>
      <c r="C592" s="1">
        <f>_xlfn.LET(_xlpm.d,$G592,_xlpm.k,_xlfn.CONCAT(LEFT(TRIM(C$1),1),"*"),COUNTIF(_xlpm.d,_xlpm.k))</f>
        <v>0</v>
      </c>
      <c r="D592" s="1">
        <f>_xlfn.LET(_xlpm.d,$G592,_xlpm.k,_xlfn.CONCAT(LEFT(TRIM(D$1),1),"*"),COUNTIF(_xlpm.d,_xlpm.k))</f>
        <v>0</v>
      </c>
      <c r="E592" s="1">
        <f t="shared" si="154"/>
        <v>0.8450980400142567</v>
      </c>
      <c r="F592" s="7">
        <v>6</v>
      </c>
      <c r="G592" s="9" t="s">
        <v>1599</v>
      </c>
      <c r="H592" s="4" cm="1">
        <f t="array" ref="H592">F592/freq.sum.r6e</f>
        <v>4.7528517110266159E-4</v>
      </c>
      <c r="I592" s="4" t="str">
        <f t="shared" si="155"/>
        <v>kə</v>
      </c>
      <c r="J592" s="4" t="str">
        <f t="shared" si="156"/>
        <v>cu</v>
      </c>
      <c r="K592" s="10">
        <f t="shared" si="157"/>
        <v>2</v>
      </c>
      <c r="L592" s="1">
        <f t="shared" si="158"/>
        <v>2</v>
      </c>
      <c r="M592" s="10">
        <f t="shared" si="159"/>
        <v>2</v>
      </c>
      <c r="N592" s="1" t="str">
        <f t="shared" si="160"/>
        <v>~cu~</v>
      </c>
      <c r="O592" s="1" t="str">
        <f t="shared" si="161"/>
        <v>[kə]</v>
      </c>
      <c r="P592" s="3" cm="1">
        <f t="array" ref="P592">SUM(_xlfn._xlws.FILTER($H$2:$H$2454,_xlfn.MAP($N$2:$N$2454,_xlfn.LAMBDA(_xlpm.x,_xlpm.x=$N592))))</f>
        <v>3.4062103929024079E-3</v>
      </c>
      <c r="Q592" s="4">
        <f t="shared" si="162"/>
        <v>0.13953488372093023</v>
      </c>
      <c r="R592" s="6" cm="1">
        <f t="array" ref="R592">SUM(_xlfn._xlws.FILTER($H$2:$H$2454,_xlfn.MAP($O$2:$O$2454,_xlfn.LAMBDA(_xlpm.x,_xlpm.x=$O592))))</f>
        <v>9.7433460076045645E-3</v>
      </c>
      <c r="S592" s="4">
        <f t="shared" si="163"/>
        <v>4.8780487804878037E-2</v>
      </c>
      <c r="T592" s="4">
        <f t="shared" si="164"/>
        <v>3.6780702552452631E-2</v>
      </c>
      <c r="U592" s="4">
        <f t="shared" si="165"/>
        <v>7.2289156626506007E-2</v>
      </c>
      <c r="V592" s="4">
        <f t="shared" si="166"/>
        <v>0.45643665585981152</v>
      </c>
      <c r="W592" s="4" t="s">
        <v>5111</v>
      </c>
      <c r="X592" s="2" cm="1">
        <f t="array" ref="X592">SUM(_xlfn._xlws.FILTER($F$2:$F$2454,_xlfn.MAP($W$2:$W$2454,_xlfn.LAMBDA(_xlpm.x,_xlpm.x=$W592))))</f>
        <v>566</v>
      </c>
      <c r="Y592" s="11">
        <f t="shared" si="167"/>
        <v>1.0600706713780919E-2</v>
      </c>
      <c r="Z592" s="4" t="s">
        <v>5101</v>
      </c>
      <c r="AA592" s="2" cm="1">
        <f t="array" ref="AA592">SUM(_xlfn._xlws.FILTER($F$2:$F$2454,_xlfn.MAP($Z$2:$Z$2454,_xlfn.LAMBDA(_xlpm.x,_xlpm.x=$Z592))))</f>
        <v>2255</v>
      </c>
      <c r="AB592" s="11">
        <f t="shared" si="168"/>
        <v>2.6607538802660754E-3</v>
      </c>
      <c r="AC592" s="11">
        <f t="shared" si="169"/>
        <v>0.60033011502570799</v>
      </c>
      <c r="AG592" s="2"/>
      <c r="AL592" s="2"/>
      <c r="AM592" s="2"/>
    </row>
    <row r="593" spans="1:39">
      <c r="A593" s="1" t="str">
        <f t="shared" si="153"/>
        <v>~gu~ : [ɡə]</v>
      </c>
      <c r="B593" s="1">
        <f>_xlfn.LET(_xlpm.d,$G593,_xlpm.k,_xlfn.CONCAT(LEFT(TRIM(B$1),1),"*"),COUNTIF(_xlpm.d,_xlpm.k))</f>
        <v>0</v>
      </c>
      <c r="C593" s="1">
        <f>_xlfn.LET(_xlpm.d,$G593,_xlpm.k,_xlfn.CONCAT(LEFT(TRIM(C$1),1),"*"),COUNTIF(_xlpm.d,_xlpm.k))</f>
        <v>0</v>
      </c>
      <c r="D593" s="1">
        <f>_xlfn.LET(_xlpm.d,$G593,_xlpm.k,_xlfn.CONCAT(LEFT(TRIM(D$1),1),"*"),COUNTIF(_xlpm.d,_xlpm.k))</f>
        <v>0</v>
      </c>
      <c r="E593" s="1">
        <f t="shared" si="154"/>
        <v>0.30102999566398114</v>
      </c>
      <c r="F593" s="7">
        <v>1</v>
      </c>
      <c r="G593" s="9" t="s">
        <v>1764</v>
      </c>
      <c r="H593" s="4" cm="1">
        <f t="array" ref="H593">F593/freq.sum.r6e</f>
        <v>7.9214195183776928E-5</v>
      </c>
      <c r="I593" s="4" t="str">
        <f t="shared" si="155"/>
        <v>ɡə</v>
      </c>
      <c r="J593" s="4" t="str">
        <f t="shared" si="156"/>
        <v>gu</v>
      </c>
      <c r="K593" s="10">
        <f t="shared" si="157"/>
        <v>2</v>
      </c>
      <c r="L593" s="1">
        <f t="shared" si="158"/>
        <v>2</v>
      </c>
      <c r="M593" s="10">
        <f t="shared" si="159"/>
        <v>2</v>
      </c>
      <c r="N593" s="1" t="str">
        <f t="shared" si="160"/>
        <v>~gu~</v>
      </c>
      <c r="O593" s="1" t="str">
        <f t="shared" si="161"/>
        <v>[ɡə]</v>
      </c>
      <c r="P593" s="3" cm="1">
        <f t="array" ref="P593">SUM(_xlfn._xlws.FILTER($H$2:$H$2454,_xlfn.MAP($N$2:$N$2454,_xlfn.LAMBDA(_xlpm.x,_xlpm.x=$N593))))</f>
        <v>6.3371356147021531E-4</v>
      </c>
      <c r="Q593" s="4">
        <f t="shared" si="162"/>
        <v>0.12500000000000003</v>
      </c>
      <c r="R593" s="6" cm="1">
        <f t="array" ref="R593">SUM(_xlfn._xlws.FILTER($H$2:$H$2454,_xlfn.MAP($O$2:$O$2454,_xlfn.LAMBDA(_xlpm.x,_xlpm.x=$O593))))</f>
        <v>1.8219264892268693E-3</v>
      </c>
      <c r="S593" s="4">
        <f t="shared" si="163"/>
        <v>4.3478260869565216E-2</v>
      </c>
      <c r="T593" s="4">
        <f t="shared" si="164"/>
        <v>1.1692781714768586E-2</v>
      </c>
      <c r="U593" s="4">
        <f t="shared" si="165"/>
        <v>6.4516129032258063E-2</v>
      </c>
      <c r="V593" s="4">
        <f t="shared" si="166"/>
        <v>0.45863784902564941</v>
      </c>
      <c r="W593" s="4" t="s">
        <v>5111</v>
      </c>
      <c r="X593" s="2" cm="1">
        <f t="array" ref="X593">SUM(_xlfn._xlws.FILTER($F$2:$F$2454,_xlfn.MAP($W$2:$W$2454,_xlfn.LAMBDA(_xlpm.x,_xlpm.x=$W593))))</f>
        <v>566</v>
      </c>
      <c r="Y593" s="11">
        <f t="shared" si="167"/>
        <v>1.7667844522968198E-3</v>
      </c>
      <c r="Z593" s="4" t="s">
        <v>5101</v>
      </c>
      <c r="AA593" s="2" cm="1">
        <f t="array" ref="AA593">SUM(_xlfn._xlws.FILTER($F$2:$F$2454,_xlfn.MAP($Z$2:$Z$2454,_xlfn.LAMBDA(_xlpm.x,_xlpm.x=$Z593))))</f>
        <v>2255</v>
      </c>
      <c r="AB593" s="11">
        <f t="shared" si="168"/>
        <v>4.434589800443459E-4</v>
      </c>
      <c r="AC593" s="11">
        <f t="shared" si="169"/>
        <v>0.60033011502570788</v>
      </c>
      <c r="AG593" s="2"/>
      <c r="AL593" s="2"/>
      <c r="AM593" s="2"/>
    </row>
    <row r="594" spans="1:39">
      <c r="A594" s="1" t="str">
        <f t="shared" si="153"/>
        <v>~ro~ : [ɹə]</v>
      </c>
      <c r="B594" s="1">
        <f>_xlfn.LET(_xlpm.d,$G594,_xlpm.k,_xlfn.CONCAT(LEFT(TRIM(B$1),1),"*"),COUNTIF(_xlpm.d,_xlpm.k))</f>
        <v>1</v>
      </c>
      <c r="C594" s="1">
        <f>_xlfn.LET(_xlpm.d,$G594,_xlpm.k,_xlfn.CONCAT(LEFT(TRIM(C$1),1),"*"),COUNTIF(_xlpm.d,_xlpm.k))</f>
        <v>0</v>
      </c>
      <c r="D594" s="1">
        <f>_xlfn.LET(_xlpm.d,$G594,_xlpm.k,_xlfn.CONCAT(LEFT(TRIM(D$1),1),"*"),COUNTIF(_xlpm.d,_xlpm.k))</f>
        <v>0</v>
      </c>
      <c r="E594" s="1">
        <f t="shared" si="154"/>
        <v>1.0413926851582249</v>
      </c>
      <c r="F594" s="7">
        <v>10</v>
      </c>
      <c r="G594" s="9" t="s">
        <v>1221</v>
      </c>
      <c r="H594" s="4" cm="1">
        <f t="array" ref="H594">F594/freq.sum.r6e</f>
        <v>7.9214195183776931E-4</v>
      </c>
      <c r="I594" s="4" t="str">
        <f t="shared" si="155"/>
        <v>ɹə</v>
      </c>
      <c r="J594" s="4" t="str">
        <f t="shared" si="156"/>
        <v>ro</v>
      </c>
      <c r="K594" s="10">
        <f t="shared" si="157"/>
        <v>2</v>
      </c>
      <c r="L594" s="1">
        <f t="shared" si="158"/>
        <v>2</v>
      </c>
      <c r="M594" s="10">
        <f t="shared" si="159"/>
        <v>2</v>
      </c>
      <c r="N594" s="1" t="str">
        <f t="shared" si="160"/>
        <v>~ro~</v>
      </c>
      <c r="O594" s="1" t="str">
        <f t="shared" si="161"/>
        <v>[ɹə]</v>
      </c>
      <c r="P594" s="3" cm="1">
        <f t="array" ref="P594">SUM(_xlfn._xlws.FILTER($H$2:$H$2454,_xlfn.MAP($N$2:$N$2454,_xlfn.LAMBDA(_xlpm.x,_xlpm.x=$N594))))</f>
        <v>2.614068441064639E-3</v>
      </c>
      <c r="Q594" s="4">
        <f t="shared" si="162"/>
        <v>0.30303030303030298</v>
      </c>
      <c r="R594" s="6" cm="1">
        <f t="array" ref="R594">SUM(_xlfn._xlws.FILTER($H$2:$H$2454,_xlfn.MAP($O$2:$O$2454,_xlfn.LAMBDA(_xlpm.x,_xlpm.x=$O594))))</f>
        <v>7.5253485424588099E-3</v>
      </c>
      <c r="S594" s="4">
        <f t="shared" si="163"/>
        <v>0.10526315789473682</v>
      </c>
      <c r="T594" s="4">
        <f t="shared" si="164"/>
        <v>9.7965761093025683E-2</v>
      </c>
      <c r="U594" s="4">
        <f t="shared" si="165"/>
        <v>0.15624999999999997</v>
      </c>
      <c r="V594" s="4">
        <f t="shared" si="166"/>
        <v>0.45920966541096031</v>
      </c>
      <c r="W594" s="4" t="s">
        <v>5119</v>
      </c>
      <c r="X594" s="2" cm="1">
        <f t="array" ref="X594">SUM(_xlfn._xlws.FILTER($F$2:$F$2454,_xlfn.MAP($W$2:$W$2454,_xlfn.LAMBDA(_xlpm.x,_xlpm.x=$W594))))</f>
        <v>1157</v>
      </c>
      <c r="Y594" s="11">
        <f t="shared" si="167"/>
        <v>8.6430423509075201E-3</v>
      </c>
      <c r="Z594" s="4" t="s">
        <v>5101</v>
      </c>
      <c r="AA594" s="2" cm="1">
        <f t="array" ref="AA594">SUM(_xlfn._xlws.FILTER($F$2:$F$2454,_xlfn.MAP($Z$2:$Z$2454,_xlfn.LAMBDA(_xlpm.x,_xlpm.x=$Z594))))</f>
        <v>2255</v>
      </c>
      <c r="AB594" s="11">
        <f t="shared" si="168"/>
        <v>4.434589800443459E-3</v>
      </c>
      <c r="AC594" s="11">
        <f t="shared" si="169"/>
        <v>0.28981318726222982</v>
      </c>
      <c r="AG594" s="2"/>
      <c r="AL594" s="2"/>
      <c r="AM594" s="2"/>
    </row>
    <row r="595" spans="1:39">
      <c r="A595" s="1" t="str">
        <f t="shared" si="153"/>
        <v>~lf~ : [f]</v>
      </c>
      <c r="B595" s="1">
        <f>_xlfn.LET(_xlpm.d,$G595,_xlpm.k,_xlfn.CONCAT(LEFT(TRIM(B$1),1),"*"),COUNTIF(_xlpm.d,_xlpm.k))</f>
        <v>0</v>
      </c>
      <c r="C595" s="1">
        <f>_xlfn.LET(_xlpm.d,$G595,_xlpm.k,_xlfn.CONCAT(LEFT(TRIM(C$1),1),"*"),COUNTIF(_xlpm.d,_xlpm.k))</f>
        <v>0</v>
      </c>
      <c r="D595" s="1">
        <f>_xlfn.LET(_xlpm.d,$G595,_xlpm.k,_xlfn.CONCAT(LEFT(TRIM(D$1),1),"*"),COUNTIF(_xlpm.d,_xlpm.k))</f>
        <v>0</v>
      </c>
      <c r="E595" s="1">
        <f t="shared" si="154"/>
        <v>0.30102999566398114</v>
      </c>
      <c r="F595" s="7">
        <v>1</v>
      </c>
      <c r="G595" s="9" t="s">
        <v>47</v>
      </c>
      <c r="H595" s="4" cm="1">
        <f t="array" ref="H595">F595/freq.sum.r6e</f>
        <v>7.9214195183776928E-5</v>
      </c>
      <c r="I595" s="1" t="str">
        <f t="shared" si="155"/>
        <v>f</v>
      </c>
      <c r="J595" s="1" t="str">
        <f t="shared" si="156"/>
        <v>lf</v>
      </c>
      <c r="K595" s="10">
        <f t="shared" si="157"/>
        <v>1</v>
      </c>
      <c r="L595" s="1">
        <f t="shared" si="158"/>
        <v>2</v>
      </c>
      <c r="M595" s="10">
        <f t="shared" si="159"/>
        <v>2</v>
      </c>
      <c r="N595" s="1" t="str">
        <f t="shared" si="160"/>
        <v>~lf~</v>
      </c>
      <c r="O595" s="1" t="str">
        <f t="shared" si="161"/>
        <v>[f]</v>
      </c>
      <c r="P595" s="3" cm="1">
        <f t="array" ref="P595">SUM(_xlfn._xlws.FILTER($H$2:$H$2454,_xlfn.MAP($N$2:$N$2454,_xlfn.LAMBDA(_xlpm.x,_xlpm.x=$N595))))</f>
        <v>8.7135614702154619E-4</v>
      </c>
      <c r="Q595" s="4">
        <f t="shared" si="162"/>
        <v>9.0909090909090912E-2</v>
      </c>
      <c r="R595" s="6" cm="1">
        <f t="array" ref="R595">SUM(_xlfn._xlws.FILTER($H$2:$H$2454,_xlfn.MAP($O$2:$O$2454,_xlfn.LAMBDA(_xlpm.x,_xlpm.x=$O595))))</f>
        <v>2.5348542458808617E-3</v>
      </c>
      <c r="S595" s="4">
        <f t="shared" si="163"/>
        <v>3.125E-2</v>
      </c>
      <c r="T595" s="4">
        <f t="shared" si="164"/>
        <v>8.4296798408796791E-3</v>
      </c>
      <c r="U595" s="4">
        <f t="shared" si="165"/>
        <v>4.6511627906976744E-2</v>
      </c>
      <c r="V595" s="4">
        <f t="shared" si="166"/>
        <v>0.46375729316168096</v>
      </c>
      <c r="W595" s="4"/>
      <c r="X595" s="2" cm="1">
        <f t="array" ref="X595">SUM(_xlfn._xlws.FILTER($F$2:$F$2454,_xlfn.MAP($W$2:$W$2454,_xlfn.LAMBDA(_xlpm.x,_xlpm.x=$W595))))</f>
        <v>2988</v>
      </c>
      <c r="Y595" s="11">
        <f t="shared" si="167"/>
        <v>3.3467202141900936E-4</v>
      </c>
      <c r="Z595" s="4"/>
      <c r="AA595" s="2" cm="1">
        <f t="array" ref="AA595">SUM(_xlfn._xlws.FILTER($F$2:$F$2454,_xlfn.MAP($Z$2:$Z$2454,_xlfn.LAMBDA(_xlpm.x,_xlpm.x=$Z595))))</f>
        <v>3871</v>
      </c>
      <c r="AB595" s="11">
        <f t="shared" si="168"/>
        <v>2.5833118057349522E-4</v>
      </c>
      <c r="AC595" s="11">
        <f t="shared" si="169"/>
        <v>0.11244257817559389</v>
      </c>
      <c r="AG595" s="2"/>
      <c r="AL595" s="2"/>
      <c r="AM595" s="2"/>
    </row>
    <row r="596" spans="1:39">
      <c r="A596" s="1" t="str">
        <f t="shared" si="153"/>
        <v>~nc~ : [ŋkə]</v>
      </c>
      <c r="B596" s="1">
        <f>_xlfn.LET(_xlpm.d,$G596,_xlpm.k,_xlfn.CONCAT(LEFT(TRIM(B$1),1),"*"),COUNTIF(_xlpm.d,_xlpm.k))</f>
        <v>0</v>
      </c>
      <c r="C596" s="1">
        <f>_xlfn.LET(_xlpm.d,$G596,_xlpm.k,_xlfn.CONCAT(LEFT(TRIM(C$1),1),"*"),COUNTIF(_xlpm.d,_xlpm.k))</f>
        <v>0</v>
      </c>
      <c r="D596" s="1">
        <f>_xlfn.LET(_xlpm.d,$G596,_xlpm.k,_xlfn.CONCAT(LEFT(TRIM(D$1),1),"*"),COUNTIF(_xlpm.d,_xlpm.k))</f>
        <v>0</v>
      </c>
      <c r="E596" s="1">
        <f t="shared" si="154"/>
        <v>0.30102999566398114</v>
      </c>
      <c r="F596" s="7">
        <v>1</v>
      </c>
      <c r="G596" s="9" t="s">
        <v>1512</v>
      </c>
      <c r="H596" s="4" cm="1">
        <f t="array" ref="H596">F596/freq.sum.r6e</f>
        <v>7.9214195183776928E-5</v>
      </c>
      <c r="I596" s="4" t="str">
        <f t="shared" si="155"/>
        <v>ŋkə</v>
      </c>
      <c r="J596" s="4" t="str">
        <f t="shared" si="156"/>
        <v>nc</v>
      </c>
      <c r="K596" s="10">
        <f t="shared" si="157"/>
        <v>3</v>
      </c>
      <c r="L596" s="1">
        <f t="shared" si="158"/>
        <v>2</v>
      </c>
      <c r="M596" s="10">
        <f t="shared" si="159"/>
        <v>3</v>
      </c>
      <c r="N596" s="1" t="str">
        <f t="shared" si="160"/>
        <v>~nc~</v>
      </c>
      <c r="O596" s="1" t="str">
        <f t="shared" si="161"/>
        <v>[ŋkə]</v>
      </c>
      <c r="P596" s="3" cm="1">
        <f t="array" ref="P596">SUM(_xlfn._xlws.FILTER($H$2:$H$2454,_xlfn.MAP($N$2:$N$2454,_xlfn.LAMBDA(_xlpm.x,_xlpm.x=$N596))))</f>
        <v>1.5842839036755386E-4</v>
      </c>
      <c r="Q596" s="4">
        <f t="shared" si="162"/>
        <v>0.5</v>
      </c>
      <c r="R596" s="6" cm="1">
        <f t="array" ref="R596">SUM(_xlfn._xlws.FILTER($H$2:$H$2454,_xlfn.MAP($O$2:$O$2454,_xlfn.LAMBDA(_xlpm.x,_xlpm.x=$O596))))</f>
        <v>4.7528517110266159E-4</v>
      </c>
      <c r="S596" s="4">
        <f t="shared" si="163"/>
        <v>0.16666666666666666</v>
      </c>
      <c r="T596" s="4">
        <f t="shared" si="164"/>
        <v>5.260273434363117E-2</v>
      </c>
      <c r="U596" s="4">
        <f t="shared" si="165"/>
        <v>0.25</v>
      </c>
      <c r="V596" s="4">
        <f t="shared" si="166"/>
        <v>0.47712125471966244</v>
      </c>
      <c r="W596" s="4"/>
      <c r="X596" s="2" cm="1">
        <f t="array" ref="X596">SUM(_xlfn._xlws.FILTER($F$2:$F$2454,_xlfn.MAP($W$2:$W$2454,_xlfn.LAMBDA(_xlpm.x,_xlpm.x=$W596))))</f>
        <v>2988</v>
      </c>
      <c r="Y596" s="11">
        <f t="shared" si="167"/>
        <v>3.3467202141900936E-4</v>
      </c>
      <c r="Z596" s="4" t="s">
        <v>5101</v>
      </c>
      <c r="AA596" s="2" cm="1">
        <f t="array" ref="AA596">SUM(_xlfn._xlws.FILTER($F$2:$F$2454,_xlfn.MAP($Z$2:$Z$2454,_xlfn.LAMBDA(_xlpm.x,_xlpm.x=$Z596))))</f>
        <v>2255</v>
      </c>
      <c r="AB596" s="11">
        <f t="shared" si="168"/>
        <v>4.434589800443459E-4</v>
      </c>
      <c r="AC596" s="11">
        <f t="shared" si="169"/>
        <v>-0.12223404692938186</v>
      </c>
      <c r="AG596" s="2"/>
      <c r="AL596" s="2"/>
      <c r="AM596" s="2"/>
    </row>
    <row r="597" spans="1:39">
      <c r="A597" s="1" t="str">
        <f t="shared" si="153"/>
        <v>~eu~ : [yʊ]</v>
      </c>
      <c r="B597" s="1">
        <f>_xlfn.LET(_xlpm.d,$G597,_xlpm.k,_xlfn.CONCAT(LEFT(TRIM(B$1),1),"*"),COUNTIF(_xlpm.d,_xlpm.k))</f>
        <v>0</v>
      </c>
      <c r="C597" s="1">
        <f>_xlfn.LET(_xlpm.d,$G597,_xlpm.k,_xlfn.CONCAT(LEFT(TRIM(C$1),1),"*"),COUNTIF(_xlpm.d,_xlpm.k))</f>
        <v>0</v>
      </c>
      <c r="D597" s="1">
        <f>_xlfn.LET(_xlpm.d,$G597,_xlpm.k,_xlfn.CONCAT(LEFT(TRIM(D$1),1),"*"),COUNTIF(_xlpm.d,_xlpm.k))</f>
        <v>0</v>
      </c>
      <c r="E597" s="1">
        <f t="shared" si="154"/>
        <v>0.47712125471966244</v>
      </c>
      <c r="F597" s="7">
        <v>2</v>
      </c>
      <c r="G597" s="9" t="s">
        <v>1048</v>
      </c>
      <c r="H597" s="4" cm="1">
        <f t="array" ref="H597">F597/freq.sum.r6e</f>
        <v>1.5842839036755386E-4</v>
      </c>
      <c r="I597" s="4" t="str">
        <f t="shared" si="155"/>
        <v>yʊ</v>
      </c>
      <c r="J597" s="4" t="str">
        <f t="shared" si="156"/>
        <v>eu</v>
      </c>
      <c r="K597" s="10">
        <f t="shared" si="157"/>
        <v>2</v>
      </c>
      <c r="L597" s="1">
        <f t="shared" si="158"/>
        <v>2</v>
      </c>
      <c r="M597" s="10">
        <f t="shared" si="159"/>
        <v>2</v>
      </c>
      <c r="N597" s="1" t="str">
        <f t="shared" si="160"/>
        <v>~eu~</v>
      </c>
      <c r="O597" s="1" t="str">
        <f t="shared" si="161"/>
        <v>[yʊ]</v>
      </c>
      <c r="P597" s="3" cm="1">
        <f t="array" ref="P597">SUM(_xlfn._xlws.FILTER($H$2:$H$2454,_xlfn.MAP($N$2:$N$2454,_xlfn.LAMBDA(_xlpm.x,_xlpm.x=$N597))))</f>
        <v>1.5842839036755386E-4</v>
      </c>
      <c r="Q597" s="4">
        <f t="shared" si="162"/>
        <v>1</v>
      </c>
      <c r="R597" s="6" cm="1">
        <f t="array" ref="R597">SUM(_xlfn._xlws.FILTER($H$2:$H$2454,_xlfn.MAP($O$2:$O$2454,_xlfn.LAMBDA(_xlpm.x,_xlpm.x=$O597))))</f>
        <v>4.7528517110266154E-4</v>
      </c>
      <c r="S597" s="4">
        <f t="shared" si="163"/>
        <v>0.33333333333333337</v>
      </c>
      <c r="T597" s="4">
        <f t="shared" si="164"/>
        <v>0.14362780923945326</v>
      </c>
      <c r="U597" s="4">
        <f t="shared" si="165"/>
        <v>0.5</v>
      </c>
      <c r="V597" s="4">
        <f t="shared" si="166"/>
        <v>0.47712125471966238</v>
      </c>
      <c r="W597" s="4" t="s">
        <v>5150</v>
      </c>
      <c r="X597" s="2" cm="1">
        <f t="array" ref="X597">SUM(_xlfn._xlws.FILTER($F$2:$F$2454,_xlfn.MAP($W$2:$W$2454,_xlfn.LAMBDA(_xlpm.x,_xlpm.x=$W597))))</f>
        <v>8</v>
      </c>
      <c r="Y597" s="11">
        <f t="shared" si="167"/>
        <v>0.25</v>
      </c>
      <c r="Z597" s="4" t="s">
        <v>5116</v>
      </c>
      <c r="AA597" s="2" cm="1">
        <f t="array" ref="AA597">SUM(_xlfn._xlws.FILTER($F$2:$F$2454,_xlfn.MAP($Z$2:$Z$2454,_xlfn.LAMBDA(_xlpm.x,_xlpm.x=$Z597))))</f>
        <v>96</v>
      </c>
      <c r="AB597" s="11">
        <f t="shared" si="168"/>
        <v>2.0833333333333332E-2</v>
      </c>
      <c r="AC597" s="11">
        <f t="shared" si="169"/>
        <v>1.0791812460476249</v>
      </c>
      <c r="AG597" s="2"/>
      <c r="AL597" s="2"/>
      <c r="AM597" s="2"/>
    </row>
    <row r="598" spans="1:39">
      <c r="A598" s="1" t="str">
        <f t="shared" si="153"/>
        <v>~ze~ : [zə]</v>
      </c>
      <c r="B598" s="1">
        <f>_xlfn.LET(_xlpm.d,$G598,_xlpm.k,_xlfn.CONCAT(LEFT(TRIM(B$1),1),"*"),COUNTIF(_xlpm.d,_xlpm.k))</f>
        <v>0</v>
      </c>
      <c r="C598" s="1">
        <f>_xlfn.LET(_xlpm.d,$G598,_xlpm.k,_xlfn.CONCAT(LEFT(TRIM(C$1),1),"*"),COUNTIF(_xlpm.d,_xlpm.k))</f>
        <v>0</v>
      </c>
      <c r="D598" s="1">
        <f>_xlfn.LET(_xlpm.d,$G598,_xlpm.k,_xlfn.CONCAT(LEFT(TRIM(D$1),1),"*"),COUNTIF(_xlpm.d,_xlpm.k))</f>
        <v>0</v>
      </c>
      <c r="E598" s="1">
        <f t="shared" si="154"/>
        <v>0.47712125471966244</v>
      </c>
      <c r="F598" s="7">
        <v>2</v>
      </c>
      <c r="G598" s="9" t="s">
        <v>1696</v>
      </c>
      <c r="H598" s="4" cm="1">
        <f t="array" ref="H598">F598/freq.sum.r6e</f>
        <v>1.5842839036755386E-4</v>
      </c>
      <c r="I598" s="4" t="str">
        <f t="shared" si="155"/>
        <v>zə</v>
      </c>
      <c r="J598" s="4" t="str">
        <f t="shared" si="156"/>
        <v>ze</v>
      </c>
      <c r="K598" s="10">
        <f t="shared" si="157"/>
        <v>2</v>
      </c>
      <c r="L598" s="1">
        <f t="shared" si="158"/>
        <v>2</v>
      </c>
      <c r="M598" s="10">
        <f t="shared" si="159"/>
        <v>2</v>
      </c>
      <c r="N598" s="1" t="str">
        <f t="shared" si="160"/>
        <v>~ze~</v>
      </c>
      <c r="O598" s="1" t="str">
        <f t="shared" si="161"/>
        <v>[zə]</v>
      </c>
      <c r="P598" s="3" cm="1">
        <f t="array" ref="P598">SUM(_xlfn._xlws.FILTER($H$2:$H$2454,_xlfn.MAP($N$2:$N$2454,_xlfn.LAMBDA(_xlpm.x,_xlpm.x=$N598))))</f>
        <v>1.188212927756654E-3</v>
      </c>
      <c r="Q598" s="4">
        <f t="shared" si="162"/>
        <v>0.13333333333333333</v>
      </c>
      <c r="R598" s="6" cm="1">
        <f t="array" ref="R598">SUM(_xlfn._xlws.FILTER($H$2:$H$2454,_xlfn.MAP($O$2:$O$2454,_xlfn.LAMBDA(_xlpm.x,_xlpm.x=$O598))))</f>
        <v>3.6438529784537385E-3</v>
      </c>
      <c r="S598" s="4">
        <f t="shared" si="163"/>
        <v>4.3478260869565216E-2</v>
      </c>
      <c r="T598" s="4">
        <f t="shared" si="164"/>
        <v>1.8836433998616821E-2</v>
      </c>
      <c r="U598" s="4">
        <f t="shared" si="165"/>
        <v>6.5573770491803282E-2</v>
      </c>
      <c r="V598" s="4">
        <f t="shared" si="166"/>
        <v>0.48666657262589286</v>
      </c>
      <c r="W598" s="4" t="s">
        <v>5121</v>
      </c>
      <c r="X598" s="2" cm="1">
        <f t="array" ref="X598">SUM(_xlfn._xlws.FILTER($F$2:$F$2454,_xlfn.MAP($W$2:$W$2454,_xlfn.LAMBDA(_xlpm.x,_xlpm.x=$W598))))</f>
        <v>2896</v>
      </c>
      <c r="Y598" s="11">
        <f t="shared" si="167"/>
        <v>6.9060773480662981E-4</v>
      </c>
      <c r="Z598" s="4" t="s">
        <v>5101</v>
      </c>
      <c r="AA598" s="2" cm="1">
        <f t="array" ref="AA598">SUM(_xlfn._xlws.FILTER($F$2:$F$2454,_xlfn.MAP($Z$2:$Z$2454,_xlfn.LAMBDA(_xlpm.x,_xlpm.x=$Z598))))</f>
        <v>2255</v>
      </c>
      <c r="AB598" s="11">
        <f t="shared" si="168"/>
        <v>8.869179600886918E-4</v>
      </c>
      <c r="AC598" s="11">
        <f t="shared" si="169"/>
        <v>-0.10865201131112999</v>
      </c>
      <c r="AG598" s="2"/>
      <c r="AL598" s="2"/>
      <c r="AM598" s="2"/>
    </row>
    <row r="599" spans="1:39">
      <c r="A599" s="1" t="str">
        <f t="shared" si="153"/>
        <v>~no~ : [nə]</v>
      </c>
      <c r="B599" s="1">
        <f>_xlfn.LET(_xlpm.d,$G599,_xlpm.k,_xlfn.CONCAT(LEFT(TRIM(B$1),1),"*"),COUNTIF(_xlpm.d,_xlpm.k))</f>
        <v>0</v>
      </c>
      <c r="C599" s="1">
        <f>_xlfn.LET(_xlpm.d,$G599,_xlpm.k,_xlfn.CONCAT(LEFT(TRIM(C$1),1),"*"),COUNTIF(_xlpm.d,_xlpm.k))</f>
        <v>0</v>
      </c>
      <c r="D599" s="1">
        <f>_xlfn.LET(_xlpm.d,$G599,_xlpm.k,_xlfn.CONCAT(LEFT(TRIM(D$1),1),"*"),COUNTIF(_xlpm.d,_xlpm.k))</f>
        <v>1</v>
      </c>
      <c r="E599" s="1">
        <f t="shared" si="154"/>
        <v>0.90308998699194343</v>
      </c>
      <c r="F599" s="7">
        <v>7</v>
      </c>
      <c r="G599" s="9" t="s">
        <v>1427</v>
      </c>
      <c r="H599" s="4" cm="1">
        <f t="array" ref="H599">F599/freq.sum.r6e</f>
        <v>5.5449936628643854E-4</v>
      </c>
      <c r="I599" s="4" t="str">
        <f t="shared" si="155"/>
        <v>nə</v>
      </c>
      <c r="J599" s="4" t="str">
        <f t="shared" si="156"/>
        <v>no</v>
      </c>
      <c r="K599" s="10">
        <f t="shared" si="157"/>
        <v>2</v>
      </c>
      <c r="L599" s="1">
        <f t="shared" si="158"/>
        <v>2</v>
      </c>
      <c r="M599" s="10">
        <f t="shared" si="159"/>
        <v>2</v>
      </c>
      <c r="N599" s="1" t="str">
        <f t="shared" si="160"/>
        <v>~no~</v>
      </c>
      <c r="O599" s="1" t="str">
        <f t="shared" si="161"/>
        <v>[nə]</v>
      </c>
      <c r="P599" s="3" cm="1">
        <f t="array" ref="P599">SUM(_xlfn._xlws.FILTER($H$2:$H$2454,_xlfn.MAP($N$2:$N$2454,_xlfn.LAMBDA(_xlpm.x,_xlpm.x=$N599))))</f>
        <v>2.6140684410646386E-3</v>
      </c>
      <c r="Q599" s="4">
        <f t="shared" si="162"/>
        <v>0.21212121212121213</v>
      </c>
      <c r="R599" s="6" cm="1">
        <f t="array" ref="R599">SUM(_xlfn._xlws.FILTER($H$2:$H$2454,_xlfn.MAP($O$2:$O$2454,_xlfn.LAMBDA(_xlpm.x,_xlpm.x=$O599))))</f>
        <v>8.1590621039290216E-3</v>
      </c>
      <c r="S599" s="4">
        <f t="shared" si="163"/>
        <v>6.7961165048543715E-2</v>
      </c>
      <c r="T599" s="4">
        <f t="shared" si="164"/>
        <v>5.5970594825840818E-2</v>
      </c>
      <c r="U599" s="4">
        <f t="shared" si="165"/>
        <v>0.10294117647058827</v>
      </c>
      <c r="V599" s="4">
        <f t="shared" si="166"/>
        <v>0.4943232848272846</v>
      </c>
      <c r="W599" s="4" t="s">
        <v>5119</v>
      </c>
      <c r="X599" s="2" cm="1">
        <f t="array" ref="X599">SUM(_xlfn._xlws.FILTER($F$2:$F$2454,_xlfn.MAP($W$2:$W$2454,_xlfn.LAMBDA(_xlpm.x,_xlpm.x=$W599))))</f>
        <v>1157</v>
      </c>
      <c r="Y599" s="11">
        <f t="shared" si="167"/>
        <v>6.0501296456352636E-3</v>
      </c>
      <c r="Z599" s="4" t="s">
        <v>5101</v>
      </c>
      <c r="AA599" s="2" cm="1">
        <f t="array" ref="AA599">SUM(_xlfn._xlws.FILTER($F$2:$F$2454,_xlfn.MAP($Z$2:$Z$2454,_xlfn.LAMBDA(_xlpm.x,_xlpm.x=$Z599))))</f>
        <v>2255</v>
      </c>
      <c r="AB599" s="11">
        <f t="shared" si="168"/>
        <v>3.1042128603104213E-3</v>
      </c>
      <c r="AC599" s="11">
        <f t="shared" si="169"/>
        <v>0.28981318726222977</v>
      </c>
      <c r="AG599" s="2"/>
      <c r="AL599" s="2"/>
      <c r="AM599" s="2"/>
    </row>
    <row r="600" spans="1:39">
      <c r="A600" s="1" t="str">
        <f t="shared" si="153"/>
        <v>~ct~ : [k]</v>
      </c>
      <c r="B600" s="1">
        <f>_xlfn.LET(_xlpm.d,$G600,_xlpm.k,_xlfn.CONCAT(LEFT(TRIM(B$1),1),"*"),COUNTIF(_xlpm.d,_xlpm.k))</f>
        <v>0</v>
      </c>
      <c r="C600" s="1">
        <f>_xlfn.LET(_xlpm.d,$G600,_xlpm.k,_xlfn.CONCAT(LEFT(TRIM(C$1),1),"*"),COUNTIF(_xlpm.d,_xlpm.k))</f>
        <v>0</v>
      </c>
      <c r="D600" s="1">
        <f>_xlfn.LET(_xlpm.d,$G600,_xlpm.k,_xlfn.CONCAT(LEFT(TRIM(D$1),1),"*"),COUNTIF(_xlpm.d,_xlpm.k))</f>
        <v>0</v>
      </c>
      <c r="E600" s="1">
        <f t="shared" si="154"/>
        <v>0.30102999566398114</v>
      </c>
      <c r="F600" s="7">
        <v>1</v>
      </c>
      <c r="G600" s="9" t="s">
        <v>78</v>
      </c>
      <c r="H600" s="4" cm="1">
        <f t="array" ref="H600">F600/freq.sum.r6e</f>
        <v>7.9214195183776928E-5</v>
      </c>
      <c r="I600" s="1" t="str">
        <f t="shared" si="155"/>
        <v>k</v>
      </c>
      <c r="J600" s="1" t="str">
        <f t="shared" si="156"/>
        <v>ct</v>
      </c>
      <c r="K600" s="10">
        <f t="shared" si="157"/>
        <v>1</v>
      </c>
      <c r="L600" s="1">
        <f t="shared" si="158"/>
        <v>2</v>
      </c>
      <c r="M600" s="10">
        <f t="shared" si="159"/>
        <v>2</v>
      </c>
      <c r="N600" s="1" t="str">
        <f t="shared" si="160"/>
        <v>~ct~</v>
      </c>
      <c r="O600" s="1" t="str">
        <f t="shared" si="161"/>
        <v>[k]</v>
      </c>
      <c r="P600" s="3" cm="1">
        <f t="array" ref="P600">SUM(_xlfn._xlws.FILTER($H$2:$H$2454,_xlfn.MAP($N$2:$N$2454,_xlfn.LAMBDA(_xlpm.x,_xlpm.x=$N600))))</f>
        <v>3.1685678073510772E-3</v>
      </c>
      <c r="Q600" s="4">
        <f t="shared" si="162"/>
        <v>2.4999999999999998E-2</v>
      </c>
      <c r="R600" s="6" cm="1">
        <f t="array" ref="R600">SUM(_xlfn._xlws.FILTER($H$2:$H$2454,_xlfn.MAP($O$2:$O$2454,_xlfn.LAMBDA(_xlpm.x,_xlpm.x=$O600))))</f>
        <v>9.9809885931558973E-3</v>
      </c>
      <c r="S600" s="4">
        <f t="shared" si="163"/>
        <v>7.9365079365079326E-3</v>
      </c>
      <c r="T600" s="4">
        <f t="shared" si="164"/>
        <v>2.1835917660110002E-3</v>
      </c>
      <c r="U600" s="4">
        <f t="shared" si="165"/>
        <v>1.2048192771084333E-2</v>
      </c>
      <c r="V600" s="4">
        <f t="shared" si="166"/>
        <v>0.49831055378960071</v>
      </c>
      <c r="W600" s="4"/>
      <c r="X600" s="2" cm="1">
        <f t="array" ref="X600">SUM(_xlfn._xlws.FILTER($F$2:$F$2454,_xlfn.MAP($W$2:$W$2454,_xlfn.LAMBDA(_xlpm.x,_xlpm.x=$W600))))</f>
        <v>2988</v>
      </c>
      <c r="Y600" s="11">
        <f t="shared" si="167"/>
        <v>3.3467202141900936E-4</v>
      </c>
      <c r="Z600" s="4"/>
      <c r="AA600" s="2" cm="1">
        <f t="array" ref="AA600">SUM(_xlfn._xlws.FILTER($F$2:$F$2454,_xlfn.MAP($Z$2:$Z$2454,_xlfn.LAMBDA(_xlpm.x,_xlpm.x=$Z600))))</f>
        <v>3871</v>
      </c>
      <c r="AB600" s="11">
        <f t="shared" si="168"/>
        <v>2.5833118057349522E-4</v>
      </c>
      <c r="AC600" s="11">
        <f t="shared" si="169"/>
        <v>0.11244257817559389</v>
      </c>
      <c r="AG600" s="2"/>
      <c r="AL600" s="2"/>
      <c r="AM600" s="2"/>
    </row>
    <row r="601" spans="1:39">
      <c r="A601" s="1" t="str">
        <f t="shared" si="153"/>
        <v>~ss~ : [s]</v>
      </c>
      <c r="B601" s="1">
        <f>_xlfn.LET(_xlpm.d,$G601,_xlpm.k,_xlfn.CONCAT(LEFT(TRIM(B$1),1),"*"),COUNTIF(_xlpm.d,_xlpm.k))</f>
        <v>0</v>
      </c>
      <c r="C601" s="1">
        <f>_xlfn.LET(_xlpm.d,$G601,_xlpm.k,_xlfn.CONCAT(LEFT(TRIM(C$1),1),"*"),COUNTIF(_xlpm.d,_xlpm.k))</f>
        <v>0</v>
      </c>
      <c r="D601" s="1">
        <f>_xlfn.LET(_xlpm.d,$G601,_xlpm.k,_xlfn.CONCAT(LEFT(TRIM(D$1),1),"*"),COUNTIF(_xlpm.d,_xlpm.k))</f>
        <v>0</v>
      </c>
      <c r="E601" s="1">
        <f t="shared" si="154"/>
        <v>1.7558748556724912</v>
      </c>
      <c r="F601" s="7">
        <v>56</v>
      </c>
      <c r="G601" s="9" t="s">
        <v>242</v>
      </c>
      <c r="H601" s="4" cm="1">
        <f t="array" ref="H601">F601/freq.sum.r6e</f>
        <v>4.4359949302915083E-3</v>
      </c>
      <c r="I601" s="4" t="str">
        <f t="shared" si="155"/>
        <v>s</v>
      </c>
      <c r="J601" s="4" t="str">
        <f t="shared" si="156"/>
        <v>ss</v>
      </c>
      <c r="K601" s="10">
        <f t="shared" si="157"/>
        <v>1</v>
      </c>
      <c r="L601" s="1">
        <f t="shared" si="158"/>
        <v>2</v>
      </c>
      <c r="M601" s="10">
        <f t="shared" si="159"/>
        <v>2</v>
      </c>
      <c r="N601" s="1" t="str">
        <f t="shared" si="160"/>
        <v>~ss~</v>
      </c>
      <c r="O601" s="1" t="str">
        <f t="shared" si="161"/>
        <v>[s]</v>
      </c>
      <c r="P601" s="3" cm="1">
        <f t="array" ref="P601">SUM(_xlfn._xlws.FILTER($H$2:$H$2454,_xlfn.MAP($N$2:$N$2454,_xlfn.LAMBDA(_xlpm.x,_xlpm.x=$N601))))</f>
        <v>4.4359949302915083E-3</v>
      </c>
      <c r="Q601" s="4">
        <f t="shared" si="162"/>
        <v>1</v>
      </c>
      <c r="R601" s="6" cm="1">
        <f t="array" ref="R601">SUM(_xlfn._xlws.FILTER($H$2:$H$2454,_xlfn.MAP($O$2:$O$2454,_xlfn.LAMBDA(_xlpm.x,_xlpm.x=$O601))))</f>
        <v>1.4100126742712295E-2</v>
      </c>
      <c r="S601" s="4">
        <f t="shared" si="163"/>
        <v>0.3146067415730337</v>
      </c>
      <c r="T601" s="4">
        <f t="shared" si="164"/>
        <v>0.50598249590797761</v>
      </c>
      <c r="U601" s="4">
        <f t="shared" si="165"/>
        <v>0.47863247863247865</v>
      </c>
      <c r="V601" s="4">
        <f t="shared" si="166"/>
        <v>0.50223197530269359</v>
      </c>
      <c r="W601" s="4"/>
      <c r="X601" s="2" cm="1">
        <f t="array" ref="X601">SUM(_xlfn._xlws.FILTER($F$2:$F$2454,_xlfn.MAP($W$2:$W$2454,_xlfn.LAMBDA(_xlpm.x,_xlpm.x=$W601))))</f>
        <v>2988</v>
      </c>
      <c r="Y601" s="11">
        <f t="shared" si="167"/>
        <v>1.8741633199464525E-2</v>
      </c>
      <c r="Z601" s="4"/>
      <c r="AA601" s="2" cm="1">
        <f t="array" ref="AA601">SUM(_xlfn._xlws.FILTER($F$2:$F$2454,_xlfn.MAP($Z$2:$Z$2454,_xlfn.LAMBDA(_xlpm.x,_xlpm.x=$Z601))))</f>
        <v>3871</v>
      </c>
      <c r="AB601" s="11">
        <f t="shared" si="168"/>
        <v>1.4466546112115732E-2</v>
      </c>
      <c r="AC601" s="11">
        <f t="shared" si="169"/>
        <v>0.11244257817559396</v>
      </c>
      <c r="AG601" s="2"/>
      <c r="AL601" s="2"/>
      <c r="AM601" s="2"/>
    </row>
    <row r="602" spans="1:39">
      <c r="A602" s="1" t="str">
        <f t="shared" si="153"/>
        <v>~le~ : [l]</v>
      </c>
      <c r="B602" s="1">
        <f>_xlfn.LET(_xlpm.d,$G602,_xlpm.k,_xlfn.CONCAT(LEFT(TRIM(B$1),1),"*"),COUNTIF(_xlpm.d,_xlpm.k))</f>
        <v>0</v>
      </c>
      <c r="C602" s="1">
        <f>_xlfn.LET(_xlpm.d,$G602,_xlpm.k,_xlfn.CONCAT(LEFT(TRIM(C$1),1),"*"),COUNTIF(_xlpm.d,_xlpm.k))</f>
        <v>0</v>
      </c>
      <c r="D602" s="1">
        <f>_xlfn.LET(_xlpm.d,$G602,_xlpm.k,_xlfn.CONCAT(LEFT(TRIM(D$1),1),"*"),COUNTIF(_xlpm.d,_xlpm.k))</f>
        <v>0</v>
      </c>
      <c r="E602" s="1">
        <f t="shared" si="154"/>
        <v>1.5440680443502754</v>
      </c>
      <c r="F602" s="7">
        <v>34</v>
      </c>
      <c r="G602" s="9" t="s">
        <v>112</v>
      </c>
      <c r="H602" s="4" cm="1">
        <f t="array" ref="H602">F602/freq.sum.r6e</f>
        <v>2.6932826362484159E-3</v>
      </c>
      <c r="I602" s="4" t="str">
        <f t="shared" si="155"/>
        <v>l</v>
      </c>
      <c r="J602" s="4" t="str">
        <f t="shared" si="156"/>
        <v>le</v>
      </c>
      <c r="K602" s="10">
        <f t="shared" si="157"/>
        <v>1</v>
      </c>
      <c r="L602" s="1">
        <f t="shared" si="158"/>
        <v>2</v>
      </c>
      <c r="M602" s="10">
        <f t="shared" si="159"/>
        <v>2</v>
      </c>
      <c r="N602" s="1" t="str">
        <f t="shared" si="160"/>
        <v>~le~</v>
      </c>
      <c r="O602" s="1" t="str">
        <f t="shared" si="161"/>
        <v>[l]</v>
      </c>
      <c r="P602" s="3" cm="1">
        <f t="array" ref="P602">SUM(_xlfn._xlws.FILTER($H$2:$H$2454,_xlfn.MAP($N$2:$N$2454,_xlfn.LAMBDA(_xlpm.x,_xlpm.x=$N602))))</f>
        <v>6.8124207858048166E-3</v>
      </c>
      <c r="Q602" s="4">
        <f t="shared" si="162"/>
        <v>0.39534883720930231</v>
      </c>
      <c r="R602" s="6" cm="1">
        <f t="array" ref="R602">SUM(_xlfn._xlws.FILTER($H$2:$H$2454,_xlfn.MAP($O$2:$O$2454,_xlfn.LAMBDA(_xlpm.x,_xlpm.x=$O602))))</f>
        <v>2.2021546261089986E-2</v>
      </c>
      <c r="S602" s="4">
        <f t="shared" si="163"/>
        <v>0.12230215827338131</v>
      </c>
      <c r="T602" s="4">
        <f t="shared" si="164"/>
        <v>0.17366557239178337</v>
      </c>
      <c r="U602" s="4">
        <f t="shared" si="165"/>
        <v>0.18681318681318684</v>
      </c>
      <c r="V602" s="4">
        <f t="shared" si="166"/>
        <v>0.50954634467450854</v>
      </c>
      <c r="W602" s="4" t="s">
        <v>5121</v>
      </c>
      <c r="X602" s="2" cm="1">
        <f t="array" ref="X602">SUM(_xlfn._xlws.FILTER($F$2:$F$2454,_xlfn.MAP($W$2:$W$2454,_xlfn.LAMBDA(_xlpm.x,_xlpm.x=$W602))))</f>
        <v>2896</v>
      </c>
      <c r="Y602" s="11">
        <f t="shared" si="167"/>
        <v>1.1740331491712707E-2</v>
      </c>
      <c r="Z602" s="4"/>
      <c r="AA602" s="2" cm="1">
        <f t="array" ref="AA602">SUM(_xlfn._xlws.FILTER($F$2:$F$2454,_xlfn.MAP($Z$2:$Z$2454,_xlfn.LAMBDA(_xlpm.x,_xlpm.x=$Z602))))</f>
        <v>3871</v>
      </c>
      <c r="AB602" s="11">
        <f t="shared" si="168"/>
        <v>8.7832601394988372E-3</v>
      </c>
      <c r="AC602" s="11">
        <f t="shared" si="169"/>
        <v>0.12602461379384577</v>
      </c>
      <c r="AG602" s="2"/>
      <c r="AL602" s="2"/>
      <c r="AM602" s="2"/>
    </row>
    <row r="603" spans="1:39">
      <c r="A603" s="1" t="str">
        <f t="shared" si="153"/>
        <v>~ai~ : [eɪ]</v>
      </c>
      <c r="B603" s="1">
        <f>_xlfn.LET(_xlpm.d,$G603,_xlpm.k,_xlfn.CONCAT(LEFT(TRIM(B$1),1),"*"),COUNTIF(_xlpm.d,_xlpm.k))</f>
        <v>0</v>
      </c>
      <c r="C603" s="1">
        <f>_xlfn.LET(_xlpm.d,$G603,_xlpm.k,_xlfn.CONCAT(LEFT(TRIM(C$1),1),"*"),COUNTIF(_xlpm.d,_xlpm.k))</f>
        <v>0</v>
      </c>
      <c r="D603" s="1">
        <f>_xlfn.LET(_xlpm.d,$G603,_xlpm.k,_xlfn.CONCAT(LEFT(TRIM(D$1),1),"*"),COUNTIF(_xlpm.d,_xlpm.k))</f>
        <v>0</v>
      </c>
      <c r="E603" s="1">
        <f t="shared" si="154"/>
        <v>0.47712125471966244</v>
      </c>
      <c r="F603" s="7">
        <v>2</v>
      </c>
      <c r="G603" s="9" t="s">
        <v>1562</v>
      </c>
      <c r="H603" s="4" cm="1">
        <f t="array" ref="H603">F603/freq.sum.r6e</f>
        <v>1.5842839036755386E-4</v>
      </c>
      <c r="I603" s="4" t="str">
        <f t="shared" si="155"/>
        <v>eɪ</v>
      </c>
      <c r="J603" s="4" t="str">
        <f t="shared" si="156"/>
        <v>ai</v>
      </c>
      <c r="K603" s="10">
        <f t="shared" si="157"/>
        <v>2</v>
      </c>
      <c r="L603" s="1">
        <f t="shared" si="158"/>
        <v>2</v>
      </c>
      <c r="M603" s="10">
        <f t="shared" si="159"/>
        <v>2</v>
      </c>
      <c r="N603" s="1" t="str">
        <f t="shared" si="160"/>
        <v>~ai~</v>
      </c>
      <c r="O603" s="1" t="str">
        <f t="shared" si="161"/>
        <v>[eɪ]</v>
      </c>
      <c r="P603" s="3" cm="1">
        <f t="array" ref="P603">SUM(_xlfn._xlws.FILTER($H$2:$H$2454,_xlfn.MAP($N$2:$N$2454,_xlfn.LAMBDA(_xlpm.x,_xlpm.x=$N603))))</f>
        <v>6.3371356147021542E-4</v>
      </c>
      <c r="Q603" s="4">
        <f t="shared" si="162"/>
        <v>0.25</v>
      </c>
      <c r="R603" s="6" cm="1">
        <f t="array" ref="R603">SUM(_xlfn._xlws.FILTER($H$2:$H$2454,_xlfn.MAP($O$2:$O$2454,_xlfn.LAMBDA(_xlpm.x,_xlpm.x=$O603))))</f>
        <v>2.1387832699619773E-3</v>
      </c>
      <c r="S603" s="4">
        <f t="shared" si="163"/>
        <v>7.407407407407407E-2</v>
      </c>
      <c r="T603" s="4">
        <f t="shared" si="164"/>
        <v>3.2829213540446461E-2</v>
      </c>
      <c r="U603" s="4">
        <f t="shared" si="165"/>
        <v>0.11428571428571428</v>
      </c>
      <c r="V603" s="4">
        <f t="shared" si="166"/>
        <v>0.52827377716704371</v>
      </c>
      <c r="W603" s="4" t="s">
        <v>5131</v>
      </c>
      <c r="X603" s="2" cm="1">
        <f t="array" ref="X603">SUM(_xlfn._xlws.FILTER($F$2:$F$2454,_xlfn.MAP($W$2:$W$2454,_xlfn.LAMBDA(_xlpm.x,_xlpm.x=$W603))))</f>
        <v>105</v>
      </c>
      <c r="Y603" s="11">
        <f t="shared" si="167"/>
        <v>1.9047619047619049E-2</v>
      </c>
      <c r="Z603" s="4" t="s">
        <v>5108</v>
      </c>
      <c r="AA603" s="2" cm="1">
        <f t="array" ref="AA603">SUM(_xlfn._xlws.FILTER($F$2:$F$2454,_xlfn.MAP($Z$2:$Z$2454,_xlfn.LAMBDA(_xlpm.x,_xlpm.x=$Z603))))</f>
        <v>475</v>
      </c>
      <c r="AB603" s="11">
        <f t="shared" si="168"/>
        <v>4.2105263157894736E-3</v>
      </c>
      <c r="AC603" s="11">
        <f t="shared" si="169"/>
        <v>0.65550431055492853</v>
      </c>
      <c r="AG603" s="2"/>
      <c r="AL603" s="2"/>
      <c r="AM603" s="2"/>
    </row>
    <row r="604" spans="1:39">
      <c r="A604" s="1" t="str">
        <f t="shared" si="153"/>
        <v>~je~ : [dʒɛ]</v>
      </c>
      <c r="B604" s="1">
        <f>_xlfn.LET(_xlpm.d,$G604,_xlpm.k,_xlfn.CONCAT(LEFT(TRIM(B$1),1),"*"),COUNTIF(_xlpm.d,_xlpm.k))</f>
        <v>0</v>
      </c>
      <c r="C604" s="1">
        <f>_xlfn.LET(_xlpm.d,$G604,_xlpm.k,_xlfn.CONCAT(LEFT(TRIM(C$1),1),"*"),COUNTIF(_xlpm.d,_xlpm.k))</f>
        <v>0</v>
      </c>
      <c r="D604" s="1">
        <f>_xlfn.LET(_xlpm.d,$G604,_xlpm.k,_xlfn.CONCAT(LEFT(TRIM(D$1),1),"*"),COUNTIF(_xlpm.d,_xlpm.k))</f>
        <v>0</v>
      </c>
      <c r="E604" s="1">
        <f t="shared" si="154"/>
        <v>0.69897000433601875</v>
      </c>
      <c r="F604" s="7">
        <v>4</v>
      </c>
      <c r="G604" s="9" t="s">
        <v>963</v>
      </c>
      <c r="H604" s="4" cm="1">
        <f t="array" ref="H604">F604/freq.sum.r6e</f>
        <v>3.1685678073510771E-4</v>
      </c>
      <c r="I604" s="4" t="str">
        <f t="shared" si="155"/>
        <v>dʒɛ</v>
      </c>
      <c r="J604" s="4" t="str">
        <f t="shared" si="156"/>
        <v>je</v>
      </c>
      <c r="K604" s="10">
        <f t="shared" si="157"/>
        <v>3</v>
      </c>
      <c r="L604" s="1">
        <f t="shared" si="158"/>
        <v>2</v>
      </c>
      <c r="M604" s="10">
        <f t="shared" si="159"/>
        <v>3</v>
      </c>
      <c r="N604" s="1" t="str">
        <f t="shared" si="160"/>
        <v>~je~</v>
      </c>
      <c r="O604" s="1" t="str">
        <f t="shared" si="161"/>
        <v>[dʒɛ]</v>
      </c>
      <c r="P604" s="3" cm="1">
        <f t="array" ref="P604">SUM(_xlfn._xlws.FILTER($H$2:$H$2454,_xlfn.MAP($N$2:$N$2454,_xlfn.LAMBDA(_xlpm.x,_xlpm.x=$N604))))</f>
        <v>3.9607097591888465E-4</v>
      </c>
      <c r="Q604" s="4">
        <f t="shared" si="162"/>
        <v>0.79999999999999993</v>
      </c>
      <c r="R604" s="6" cm="1">
        <f t="array" ref="R604">SUM(_xlfn._xlws.FILTER($H$2:$H$2454,_xlfn.MAP($O$2:$O$2454,_xlfn.LAMBDA(_xlpm.x,_xlpm.x=$O604))))</f>
        <v>1.3466413181242077E-3</v>
      </c>
      <c r="S604" s="4">
        <f t="shared" si="163"/>
        <v>0.23529411764705882</v>
      </c>
      <c r="T604" s="4">
        <f t="shared" si="164"/>
        <v>0.17765784253145245</v>
      </c>
      <c r="U604" s="4">
        <f t="shared" si="165"/>
        <v>0.36363636363636365</v>
      </c>
      <c r="V604" s="4">
        <f t="shared" si="166"/>
        <v>0.53147891704225514</v>
      </c>
      <c r="W604" s="4" t="s">
        <v>5121</v>
      </c>
      <c r="X604" s="2" cm="1">
        <f t="array" ref="X604">SUM(_xlfn._xlws.FILTER($F$2:$F$2454,_xlfn.MAP($W$2:$W$2454,_xlfn.LAMBDA(_xlpm.x,_xlpm.x=$W604))))</f>
        <v>2896</v>
      </c>
      <c r="Y604" s="11">
        <f t="shared" si="167"/>
        <v>1.3812154696132596E-3</v>
      </c>
      <c r="Z604" s="4" t="s">
        <v>5104</v>
      </c>
      <c r="AA604" s="2" cm="1">
        <f t="array" ref="AA604">SUM(_xlfn._xlws.FILTER($F$2:$F$2454,_xlfn.MAP($Z$2:$Z$2454,_xlfn.LAMBDA(_xlpm.x,_xlpm.x=$Z604))))</f>
        <v>883</v>
      </c>
      <c r="AB604" s="11">
        <f t="shared" si="168"/>
        <v>4.5300113250283129E-3</v>
      </c>
      <c r="AC604" s="11">
        <f t="shared" si="169"/>
        <v>-0.51583785394754078</v>
      </c>
      <c r="AG604" s="2"/>
      <c r="AL604" s="2"/>
      <c r="AM604" s="2"/>
    </row>
    <row r="605" spans="1:39">
      <c r="A605" s="1" t="str">
        <f t="shared" si="153"/>
        <v>~ff~ : [f]</v>
      </c>
      <c r="B605" s="1">
        <f>_xlfn.LET(_xlpm.d,$G605,_xlpm.k,_xlfn.CONCAT(LEFT(TRIM(B$1),1),"*"),COUNTIF(_xlpm.d,_xlpm.k))</f>
        <v>0</v>
      </c>
      <c r="C605" s="1">
        <f>_xlfn.LET(_xlpm.d,$G605,_xlpm.k,_xlfn.CONCAT(LEFT(TRIM(C$1),1),"*"),COUNTIF(_xlpm.d,_xlpm.k))</f>
        <v>0</v>
      </c>
      <c r="D605" s="1">
        <f>_xlfn.LET(_xlpm.d,$G605,_xlpm.k,_xlfn.CONCAT(LEFT(TRIM(D$1),1),"*"),COUNTIF(_xlpm.d,_xlpm.k))</f>
        <v>0</v>
      </c>
      <c r="E605" s="1">
        <f t="shared" si="154"/>
        <v>0.95424250943932487</v>
      </c>
      <c r="F605" s="7">
        <v>8</v>
      </c>
      <c r="G605" s="9" t="s">
        <v>45</v>
      </c>
      <c r="H605" s="4" cm="1">
        <f t="array" ref="H605">F605/freq.sum.r6e</f>
        <v>6.3371356147021542E-4</v>
      </c>
      <c r="I605" s="4" t="str">
        <f t="shared" si="155"/>
        <v>f</v>
      </c>
      <c r="J605" s="4" t="str">
        <f t="shared" si="156"/>
        <v>ff</v>
      </c>
      <c r="K605" s="10">
        <f t="shared" si="157"/>
        <v>1</v>
      </c>
      <c r="L605" s="1">
        <f t="shared" si="158"/>
        <v>2</v>
      </c>
      <c r="M605" s="10">
        <f t="shared" si="159"/>
        <v>2</v>
      </c>
      <c r="N605" s="1" t="str">
        <f t="shared" si="160"/>
        <v>~ff~</v>
      </c>
      <c r="O605" s="1" t="str">
        <f t="shared" si="161"/>
        <v>[f]</v>
      </c>
      <c r="P605" s="3" cm="1">
        <f t="array" ref="P605">SUM(_xlfn._xlws.FILTER($H$2:$H$2454,_xlfn.MAP($N$2:$N$2454,_xlfn.LAMBDA(_xlpm.x,_xlpm.x=$N605))))</f>
        <v>7.1292775665399231E-4</v>
      </c>
      <c r="Q605" s="4">
        <f t="shared" si="162"/>
        <v>0.88888888888888895</v>
      </c>
      <c r="R605" s="6" cm="1">
        <f t="array" ref="R605">SUM(_xlfn._xlws.FILTER($H$2:$H$2454,_xlfn.MAP($O$2:$O$2454,_xlfn.LAMBDA(_xlpm.x,_xlpm.x=$O605))))</f>
        <v>2.5348542458808617E-3</v>
      </c>
      <c r="S605" s="4">
        <f t="shared" si="163"/>
        <v>0.25</v>
      </c>
      <c r="T605" s="4">
        <f t="shared" si="164"/>
        <v>0.22419950710548806</v>
      </c>
      <c r="U605" s="4">
        <f t="shared" si="165"/>
        <v>0.39024390243902446</v>
      </c>
      <c r="V605" s="4">
        <f t="shared" si="166"/>
        <v>0.55090746888058117</v>
      </c>
      <c r="W605" s="4"/>
      <c r="X605" s="2" cm="1">
        <f t="array" ref="X605">SUM(_xlfn._xlws.FILTER($F$2:$F$2454,_xlfn.MAP($W$2:$W$2454,_xlfn.LAMBDA(_xlpm.x,_xlpm.x=$W605))))</f>
        <v>2988</v>
      </c>
      <c r="Y605" s="11">
        <f t="shared" si="167"/>
        <v>2.6773761713520749E-3</v>
      </c>
      <c r="Z605" s="4"/>
      <c r="AA605" s="2" cm="1">
        <f t="array" ref="AA605">SUM(_xlfn._xlws.FILTER($F$2:$F$2454,_xlfn.MAP($Z$2:$Z$2454,_xlfn.LAMBDA(_xlpm.x,_xlpm.x=$Z605))))</f>
        <v>3871</v>
      </c>
      <c r="AB605" s="11">
        <f t="shared" si="168"/>
        <v>2.0666494445879618E-3</v>
      </c>
      <c r="AC605" s="11">
        <f t="shared" si="169"/>
        <v>0.11244257817559389</v>
      </c>
      <c r="AG605" s="2"/>
      <c r="AL605" s="2"/>
      <c r="AM605" s="2"/>
    </row>
    <row r="606" spans="1:39">
      <c r="A606" s="1" t="str">
        <f t="shared" si="153"/>
        <v>~tu~ : [tə]</v>
      </c>
      <c r="B606" s="1">
        <f>_xlfn.LET(_xlpm.d,$G606,_xlpm.k,_xlfn.CONCAT(LEFT(TRIM(B$1),1),"*"),COUNTIF(_xlpm.d,_xlpm.k))</f>
        <v>0</v>
      </c>
      <c r="C606" s="1">
        <f>_xlfn.LET(_xlpm.d,$G606,_xlpm.k,_xlfn.CONCAT(LEFT(TRIM(C$1),1),"*"),COUNTIF(_xlpm.d,_xlpm.k))</f>
        <v>0</v>
      </c>
      <c r="D606" s="1">
        <f>_xlfn.LET(_xlpm.d,$G606,_xlpm.k,_xlfn.CONCAT(LEFT(TRIM(D$1),1),"*"),COUNTIF(_xlpm.d,_xlpm.k))</f>
        <v>0</v>
      </c>
      <c r="E606" s="1">
        <f t="shared" si="154"/>
        <v>0.60205999132796229</v>
      </c>
      <c r="F606" s="7">
        <v>3</v>
      </c>
      <c r="G606" s="9" t="s">
        <v>1731</v>
      </c>
      <c r="H606" s="4" cm="1">
        <f t="array" ref="H606">F606/freq.sum.r6e</f>
        <v>2.376425855513308E-4</v>
      </c>
      <c r="I606" s="4" t="str">
        <f t="shared" si="155"/>
        <v>tə</v>
      </c>
      <c r="J606" s="4" t="str">
        <f t="shared" si="156"/>
        <v>tu</v>
      </c>
      <c r="K606" s="10">
        <f t="shared" si="157"/>
        <v>2</v>
      </c>
      <c r="L606" s="1">
        <f t="shared" si="158"/>
        <v>2</v>
      </c>
      <c r="M606" s="10">
        <f t="shared" si="159"/>
        <v>2</v>
      </c>
      <c r="N606" s="1" t="str">
        <f t="shared" si="160"/>
        <v>~tu~</v>
      </c>
      <c r="O606" s="1" t="str">
        <f t="shared" si="161"/>
        <v>[tə]</v>
      </c>
      <c r="P606" s="3" cm="1">
        <f t="array" ref="P606">SUM(_xlfn._xlws.FILTER($H$2:$H$2454,_xlfn.MAP($N$2:$N$2454,_xlfn.LAMBDA(_xlpm.x,_xlpm.x=$N606))))</f>
        <v>2.4556400506970844E-3</v>
      </c>
      <c r="Q606" s="4">
        <f t="shared" si="162"/>
        <v>9.6774193548387122E-2</v>
      </c>
      <c r="R606" s="6" cm="1">
        <f t="array" ref="R606">SUM(_xlfn._xlws.FILTER($H$2:$H$2454,_xlfn.MAP($O$2:$O$2454,_xlfn.LAMBDA(_xlpm.x,_xlpm.x=$O606))))</f>
        <v>8.7927756653992401E-3</v>
      </c>
      <c r="S606" s="4">
        <f t="shared" si="163"/>
        <v>2.7027027027027025E-2</v>
      </c>
      <c r="T606" s="4">
        <f t="shared" si="164"/>
        <v>1.5315897175682797E-2</v>
      </c>
      <c r="U606" s="4">
        <f t="shared" si="165"/>
        <v>4.2253521126760563E-2</v>
      </c>
      <c r="V606" s="4">
        <f t="shared" si="166"/>
        <v>0.55396128495238495</v>
      </c>
      <c r="W606" s="4" t="s">
        <v>5111</v>
      </c>
      <c r="X606" s="2" cm="1">
        <f t="array" ref="X606">SUM(_xlfn._xlws.FILTER($F$2:$F$2454,_xlfn.MAP($W$2:$W$2454,_xlfn.LAMBDA(_xlpm.x,_xlpm.x=$W606))))</f>
        <v>566</v>
      </c>
      <c r="Y606" s="11">
        <f t="shared" si="167"/>
        <v>5.3003533568904597E-3</v>
      </c>
      <c r="Z606" s="4" t="s">
        <v>5101</v>
      </c>
      <c r="AA606" s="2" cm="1">
        <f t="array" ref="AA606">SUM(_xlfn._xlws.FILTER($F$2:$F$2454,_xlfn.MAP($Z$2:$Z$2454,_xlfn.LAMBDA(_xlpm.x,_xlpm.x=$Z606))))</f>
        <v>2255</v>
      </c>
      <c r="AB606" s="11">
        <f t="shared" si="168"/>
        <v>1.3303769401330377E-3</v>
      </c>
      <c r="AC606" s="11">
        <f t="shared" si="169"/>
        <v>0.60033011502570799</v>
      </c>
      <c r="AG606" s="2"/>
      <c r="AL606" s="2"/>
      <c r="AM606" s="2"/>
    </row>
    <row r="607" spans="1:39">
      <c r="A607" s="1" t="str">
        <f t="shared" si="153"/>
        <v>~sy~ : [zɪ]</v>
      </c>
      <c r="B607" s="1">
        <f>_xlfn.LET(_xlpm.d,$G607,_xlpm.k,_xlfn.CONCAT(LEFT(TRIM(B$1),1),"*"),COUNTIF(_xlpm.d,_xlpm.k))</f>
        <v>0</v>
      </c>
      <c r="C607" s="1">
        <f>_xlfn.LET(_xlpm.d,$G607,_xlpm.k,_xlfn.CONCAT(LEFT(TRIM(C$1),1),"*"),COUNTIF(_xlpm.d,_xlpm.k))</f>
        <v>0</v>
      </c>
      <c r="D607" s="1">
        <f>_xlfn.LET(_xlpm.d,$G607,_xlpm.k,_xlfn.CONCAT(LEFT(TRIM(D$1),1),"*"),COUNTIF(_xlpm.d,_xlpm.k))</f>
        <v>0</v>
      </c>
      <c r="E607" s="1">
        <f t="shared" si="154"/>
        <v>0.47712125471966244</v>
      </c>
      <c r="F607" s="7">
        <v>2</v>
      </c>
      <c r="G607" s="9" t="s">
        <v>1617</v>
      </c>
      <c r="H607" s="4" cm="1">
        <f t="array" ref="H607">F607/freq.sum.r6e</f>
        <v>1.5842839036755386E-4</v>
      </c>
      <c r="I607" s="1" t="str">
        <f t="shared" si="155"/>
        <v>zɪ</v>
      </c>
      <c r="J607" s="1" t="str">
        <f t="shared" si="156"/>
        <v>sy</v>
      </c>
      <c r="K607" s="10">
        <f t="shared" si="157"/>
        <v>2</v>
      </c>
      <c r="L607" s="1">
        <f t="shared" si="158"/>
        <v>2</v>
      </c>
      <c r="M607" s="10">
        <f t="shared" si="159"/>
        <v>2</v>
      </c>
      <c r="N607" s="1" t="str">
        <f t="shared" si="160"/>
        <v>~sy~</v>
      </c>
      <c r="O607" s="1" t="str">
        <f t="shared" si="161"/>
        <v>[zɪ]</v>
      </c>
      <c r="P607" s="3" cm="1">
        <f t="array" ref="P607">SUM(_xlfn._xlws.FILTER($H$2:$H$2454,_xlfn.MAP($N$2:$N$2454,_xlfn.LAMBDA(_xlpm.x,_xlpm.x=$N607))))</f>
        <v>7.1292775665399242E-4</v>
      </c>
      <c r="Q607" s="4">
        <f t="shared" si="162"/>
        <v>0.22222222222222221</v>
      </c>
      <c r="R607" s="6" cm="1">
        <f t="array" ref="R607">SUM(_xlfn._xlws.FILTER($H$2:$H$2454,_xlfn.MAP($O$2:$O$2454,_xlfn.LAMBDA(_xlpm.x,_xlpm.x=$O607))))</f>
        <v>2.6140684410646386E-3</v>
      </c>
      <c r="S607" s="4">
        <f t="shared" si="163"/>
        <v>6.0606060606060608E-2</v>
      </c>
      <c r="T607" s="4">
        <f t="shared" si="164"/>
        <v>2.7357677950372049E-2</v>
      </c>
      <c r="U607" s="4">
        <f t="shared" si="165"/>
        <v>9.5238095238095233E-2</v>
      </c>
      <c r="V607" s="4">
        <f t="shared" si="166"/>
        <v>0.56427143043856254</v>
      </c>
      <c r="W607" s="4" t="s">
        <v>5123</v>
      </c>
      <c r="X607" s="2" cm="1">
        <f t="array" ref="X607">SUM(_xlfn._xlws.FILTER($F$2:$F$2454,_xlfn.MAP($W$2:$W$2454,_xlfn.LAMBDA(_xlpm.x,_xlpm.x=$W607))))</f>
        <v>340</v>
      </c>
      <c r="Y607" s="11">
        <f t="shared" si="167"/>
        <v>5.8823529411764705E-3</v>
      </c>
      <c r="Z607" s="4" t="s">
        <v>5102</v>
      </c>
      <c r="AA607" s="2" cm="1">
        <f t="array" ref="AA607">SUM(_xlfn._xlws.FILTER($F$2:$F$2454,_xlfn.MAP($Z$2:$Z$2454,_xlfn.LAMBDA(_xlpm.x,_xlpm.x=$Z607))))</f>
        <v>1794</v>
      </c>
      <c r="AB607" s="11">
        <f t="shared" si="168"/>
        <v>1.1148272017837235E-3</v>
      </c>
      <c r="AC607" s="11">
        <f t="shared" si="169"/>
        <v>0.72234352166581817</v>
      </c>
      <c r="AG607" s="2"/>
      <c r="AL607" s="2"/>
      <c r="AM607" s="2"/>
    </row>
    <row r="608" spans="1:39">
      <c r="A608" s="1" t="str">
        <f t="shared" si="153"/>
        <v>~sy~ : [saɪ]</v>
      </c>
      <c r="B608" s="1">
        <f>_xlfn.LET(_xlpm.d,$G608,_xlpm.k,_xlfn.CONCAT(LEFT(TRIM(B$1),1),"*"),COUNTIF(_xlpm.d,_xlpm.k))</f>
        <v>0</v>
      </c>
      <c r="C608" s="1">
        <f>_xlfn.LET(_xlpm.d,$G608,_xlpm.k,_xlfn.CONCAT(LEFT(TRIM(C$1),1),"*"),COUNTIF(_xlpm.d,_xlpm.k))</f>
        <v>0</v>
      </c>
      <c r="D608" s="1">
        <f>_xlfn.LET(_xlpm.d,$G608,_xlpm.k,_xlfn.CONCAT(LEFT(TRIM(D$1),1),"*"),COUNTIF(_xlpm.d,_xlpm.k))</f>
        <v>0</v>
      </c>
      <c r="E608" s="1">
        <f t="shared" si="154"/>
        <v>0.30102999566398114</v>
      </c>
      <c r="F608" s="7">
        <v>1</v>
      </c>
      <c r="G608" s="9" t="s">
        <v>2200</v>
      </c>
      <c r="H608" s="4" cm="1">
        <f t="array" ref="H608">F608/freq.sum.r6e</f>
        <v>7.9214195183776928E-5</v>
      </c>
      <c r="I608" s="4" t="str">
        <f t="shared" si="155"/>
        <v>saɪ</v>
      </c>
      <c r="J608" s="4" t="str">
        <f t="shared" si="156"/>
        <v>sy</v>
      </c>
      <c r="K608" s="10">
        <f t="shared" si="157"/>
        <v>3</v>
      </c>
      <c r="L608" s="1">
        <f t="shared" si="158"/>
        <v>2</v>
      </c>
      <c r="M608" s="10">
        <f t="shared" si="159"/>
        <v>3</v>
      </c>
      <c r="N608" s="1" t="str">
        <f t="shared" si="160"/>
        <v>~sy~</v>
      </c>
      <c r="O608" s="1" t="str">
        <f t="shared" si="161"/>
        <v>[saɪ]</v>
      </c>
      <c r="P608" s="3" cm="1">
        <f t="array" ref="P608">SUM(_xlfn._xlws.FILTER($H$2:$H$2454,_xlfn.MAP($N$2:$N$2454,_xlfn.LAMBDA(_xlpm.x,_xlpm.x=$N608))))</f>
        <v>7.1292775665399242E-4</v>
      </c>
      <c r="Q608" s="4">
        <f t="shared" si="162"/>
        <v>0.1111111111111111</v>
      </c>
      <c r="R608" s="6" cm="1">
        <f t="array" ref="R608">SUM(_xlfn._xlws.FILTER($H$2:$H$2454,_xlfn.MAP($O$2:$O$2454,_xlfn.LAMBDA(_xlpm.x,_xlpm.x=$O608))))</f>
        <v>2.7724968314321928E-3</v>
      </c>
      <c r="S608" s="4">
        <f t="shared" si="163"/>
        <v>2.8571428571428567E-2</v>
      </c>
      <c r="T608" s="4">
        <f t="shared" si="164"/>
        <v>9.5641335170238463E-3</v>
      </c>
      <c r="U608" s="4">
        <f t="shared" si="165"/>
        <v>4.5454545454545442E-2</v>
      </c>
      <c r="V608" s="4">
        <f t="shared" si="166"/>
        <v>0.5898255349109508</v>
      </c>
      <c r="W608" s="4" t="s">
        <v>5123</v>
      </c>
      <c r="X608" s="2" cm="1">
        <f t="array" ref="X608">SUM(_xlfn._xlws.FILTER($F$2:$F$2454,_xlfn.MAP($W$2:$W$2454,_xlfn.LAMBDA(_xlpm.x,_xlpm.x=$W608))))</f>
        <v>340</v>
      </c>
      <c r="Y608" s="11">
        <f t="shared" si="167"/>
        <v>2.9411764705882353E-3</v>
      </c>
      <c r="Z608" s="4" t="s">
        <v>5106</v>
      </c>
      <c r="AA608" s="2" cm="1">
        <f t="array" ref="AA608">SUM(_xlfn._xlws.FILTER($F$2:$F$2454,_xlfn.MAP($Z$2:$Z$2454,_xlfn.LAMBDA(_xlpm.x,_xlpm.x=$Z608))))</f>
        <v>397</v>
      </c>
      <c r="AB608" s="11">
        <f t="shared" si="168"/>
        <v>2.5188916876574307E-3</v>
      </c>
      <c r="AC608" s="11">
        <f t="shared" si="169"/>
        <v>6.7311589720859974E-2</v>
      </c>
      <c r="AG608" s="2"/>
      <c r="AL608" s="2"/>
      <c r="AM608" s="2"/>
    </row>
    <row r="609" spans="1:39">
      <c r="A609" s="1" t="str">
        <f t="shared" si="153"/>
        <v>~gy~ : [dʒɪ]</v>
      </c>
      <c r="B609" s="1">
        <f>_xlfn.LET(_xlpm.d,$G609,_xlpm.k,_xlfn.CONCAT(LEFT(TRIM(B$1),1),"*"),COUNTIF(_xlpm.d,_xlpm.k))</f>
        <v>0</v>
      </c>
      <c r="C609" s="1">
        <f>_xlfn.LET(_xlpm.d,$G609,_xlpm.k,_xlfn.CONCAT(LEFT(TRIM(C$1),1),"*"),COUNTIF(_xlpm.d,_xlpm.k))</f>
        <v>0</v>
      </c>
      <c r="D609" s="1">
        <f>_xlfn.LET(_xlpm.d,$G609,_xlpm.k,_xlfn.CONCAT(LEFT(TRIM(D$1),1),"*"),COUNTIF(_xlpm.d,_xlpm.k))</f>
        <v>0</v>
      </c>
      <c r="E609" s="1">
        <f t="shared" si="154"/>
        <v>0.69897000433601875</v>
      </c>
      <c r="F609" s="7">
        <v>4</v>
      </c>
      <c r="G609" s="9" t="s">
        <v>1090</v>
      </c>
      <c r="H609" s="4" cm="1">
        <f t="array" ref="H609">F609/freq.sum.r6e</f>
        <v>3.1685678073510771E-4</v>
      </c>
      <c r="I609" s="1" t="str">
        <f t="shared" si="155"/>
        <v>dʒɪ</v>
      </c>
      <c r="J609" s="1" t="str">
        <f t="shared" si="156"/>
        <v>gy</v>
      </c>
      <c r="K609" s="10">
        <f t="shared" si="157"/>
        <v>3</v>
      </c>
      <c r="L609" s="1">
        <f t="shared" si="158"/>
        <v>2</v>
      </c>
      <c r="M609" s="10">
        <f t="shared" si="159"/>
        <v>3</v>
      </c>
      <c r="N609" s="1" t="str">
        <f t="shared" si="160"/>
        <v>~gy~</v>
      </c>
      <c r="O609" s="1" t="str">
        <f t="shared" si="161"/>
        <v>[dʒɪ]</v>
      </c>
      <c r="P609" s="3" cm="1">
        <f t="array" ref="P609">SUM(_xlfn._xlws.FILTER($H$2:$H$2454,_xlfn.MAP($N$2:$N$2454,_xlfn.LAMBDA(_xlpm.x,_xlpm.x=$N609))))</f>
        <v>3.9607097591888465E-4</v>
      </c>
      <c r="Q609" s="4">
        <f t="shared" si="162"/>
        <v>0.79999999999999993</v>
      </c>
      <c r="R609" s="6" cm="1">
        <f t="array" ref="R609">SUM(_xlfn._xlws.FILTER($H$2:$H$2454,_xlfn.MAP($O$2:$O$2454,_xlfn.LAMBDA(_xlpm.x,_xlpm.x=$O609))))</f>
        <v>1.5842839036755384E-3</v>
      </c>
      <c r="S609" s="4">
        <f t="shared" si="163"/>
        <v>0.2</v>
      </c>
      <c r="T609" s="4">
        <f t="shared" si="164"/>
        <v>0.15633890142767815</v>
      </c>
      <c r="U609" s="4">
        <f t="shared" si="165"/>
        <v>0.32</v>
      </c>
      <c r="V609" s="4">
        <f t="shared" si="166"/>
        <v>0.6020599913279624</v>
      </c>
      <c r="W609" s="4" t="s">
        <v>5123</v>
      </c>
      <c r="X609" s="2" cm="1">
        <f t="array" ref="X609">SUM(_xlfn._xlws.FILTER($F$2:$F$2454,_xlfn.MAP($W$2:$W$2454,_xlfn.LAMBDA(_xlpm.x,_xlpm.x=$W609))))</f>
        <v>340</v>
      </c>
      <c r="Y609" s="11">
        <f t="shared" si="167"/>
        <v>1.1764705882352941E-2</v>
      </c>
      <c r="Z609" s="4" t="s">
        <v>5102</v>
      </c>
      <c r="AA609" s="2" cm="1">
        <f t="array" ref="AA609">SUM(_xlfn._xlws.FILTER($F$2:$F$2454,_xlfn.MAP($Z$2:$Z$2454,_xlfn.LAMBDA(_xlpm.x,_xlpm.x=$Z609))))</f>
        <v>1794</v>
      </c>
      <c r="AB609" s="11">
        <f t="shared" si="168"/>
        <v>2.229654403567447E-3</v>
      </c>
      <c r="AC609" s="11">
        <f t="shared" si="169"/>
        <v>0.72234352166581817</v>
      </c>
      <c r="AG609" s="2"/>
      <c r="AL609" s="2"/>
      <c r="AM609" s="2"/>
    </row>
    <row r="610" spans="1:39">
      <c r="A610" s="1" t="str">
        <f t="shared" si="153"/>
        <v>~rc~ : [ɹkə]</v>
      </c>
      <c r="B610" s="1">
        <f>_xlfn.LET(_xlpm.d,$G610,_xlpm.k,_xlfn.CONCAT(LEFT(TRIM(B$1),1),"*"),COUNTIF(_xlpm.d,_xlpm.k))</f>
        <v>1</v>
      </c>
      <c r="C610" s="1">
        <f>_xlfn.LET(_xlpm.d,$G610,_xlpm.k,_xlfn.CONCAT(LEFT(TRIM(C$1),1),"*"),COUNTIF(_xlpm.d,_xlpm.k))</f>
        <v>0</v>
      </c>
      <c r="D610" s="1">
        <f>_xlfn.LET(_xlpm.d,$G610,_xlpm.k,_xlfn.CONCAT(LEFT(TRIM(D$1),1),"*"),COUNTIF(_xlpm.d,_xlpm.k))</f>
        <v>0</v>
      </c>
      <c r="E610" s="1">
        <f t="shared" si="154"/>
        <v>0.30102999566398114</v>
      </c>
      <c r="F610" s="7">
        <v>1</v>
      </c>
      <c r="G610" s="9" t="s">
        <v>1338</v>
      </c>
      <c r="H610" s="4" cm="1">
        <f t="array" ref="H610">F610/freq.sum.r6e</f>
        <v>7.9214195183776928E-5</v>
      </c>
      <c r="I610" s="4" t="str">
        <f t="shared" si="155"/>
        <v>ɹkə</v>
      </c>
      <c r="J610" s="4" t="str">
        <f t="shared" si="156"/>
        <v>rc</v>
      </c>
      <c r="K610" s="10">
        <f t="shared" si="157"/>
        <v>3</v>
      </c>
      <c r="L610" s="1">
        <f t="shared" si="158"/>
        <v>2</v>
      </c>
      <c r="M610" s="10">
        <f t="shared" si="159"/>
        <v>3</v>
      </c>
      <c r="N610" s="1" t="str">
        <f t="shared" si="160"/>
        <v>~rc~</v>
      </c>
      <c r="O610" s="1" t="str">
        <f t="shared" si="161"/>
        <v>[ɹkə]</v>
      </c>
      <c r="P610" s="3" cm="1">
        <f t="array" ref="P610">SUM(_xlfn._xlws.FILTER($H$2:$H$2454,_xlfn.MAP($N$2:$N$2454,_xlfn.LAMBDA(_xlpm.x,_xlpm.x=$N610))))</f>
        <v>7.9214195183776928E-5</v>
      </c>
      <c r="Q610" s="4">
        <f t="shared" si="162"/>
        <v>1</v>
      </c>
      <c r="R610" s="6" cm="1">
        <f t="array" ref="R610">SUM(_xlfn._xlws.FILTER($H$2:$H$2454,_xlfn.MAP($O$2:$O$2454,_xlfn.LAMBDA(_xlpm.x,_xlpm.x=$O610))))</f>
        <v>3.1685678073510771E-4</v>
      </c>
      <c r="S610" s="4">
        <f t="shared" si="163"/>
        <v>0.25</v>
      </c>
      <c r="T610" s="4">
        <f t="shared" si="164"/>
        <v>8.4164374949809884E-2</v>
      </c>
      <c r="U610" s="4">
        <f t="shared" si="165"/>
        <v>0.4</v>
      </c>
      <c r="V610" s="4">
        <f t="shared" si="166"/>
        <v>0.6020599913279624</v>
      </c>
      <c r="W610" s="4"/>
      <c r="X610" s="2" cm="1">
        <f t="array" ref="X610">SUM(_xlfn._xlws.FILTER($F$2:$F$2454,_xlfn.MAP($W$2:$W$2454,_xlfn.LAMBDA(_xlpm.x,_xlpm.x=$W610))))</f>
        <v>2988</v>
      </c>
      <c r="Y610" s="11">
        <f t="shared" si="167"/>
        <v>3.3467202141900936E-4</v>
      </c>
      <c r="Z610" s="4" t="s">
        <v>5101</v>
      </c>
      <c r="AA610" s="2" cm="1">
        <f t="array" ref="AA610">SUM(_xlfn._xlws.FILTER($F$2:$F$2454,_xlfn.MAP($Z$2:$Z$2454,_xlfn.LAMBDA(_xlpm.x,_xlpm.x=$Z610))))</f>
        <v>2255</v>
      </c>
      <c r="AB610" s="11">
        <f t="shared" si="168"/>
        <v>4.434589800443459E-4</v>
      </c>
      <c r="AC610" s="11">
        <f t="shared" si="169"/>
        <v>-0.12223404692938186</v>
      </c>
      <c r="AG610" s="2"/>
      <c r="AL610" s="2"/>
      <c r="AM610" s="2"/>
    </row>
    <row r="611" spans="1:39">
      <c r="A611" s="1" t="str">
        <f t="shared" si="153"/>
        <v>~ne~ : [n]</v>
      </c>
      <c r="B611" s="1">
        <f>_xlfn.LET(_xlpm.d,$G611,_xlpm.k,_xlfn.CONCAT(LEFT(TRIM(B$1),1),"*"),COUNTIF(_xlpm.d,_xlpm.k))</f>
        <v>0</v>
      </c>
      <c r="C611" s="1">
        <f>_xlfn.LET(_xlpm.d,$G611,_xlpm.k,_xlfn.CONCAT(LEFT(TRIM(C$1),1),"*"),COUNTIF(_xlpm.d,_xlpm.k))</f>
        <v>0</v>
      </c>
      <c r="D611" s="1">
        <f>_xlfn.LET(_xlpm.d,$G611,_xlpm.k,_xlfn.CONCAT(LEFT(TRIM(D$1),1),"*"),COUNTIF(_xlpm.d,_xlpm.k))</f>
        <v>1</v>
      </c>
      <c r="E611" s="1">
        <f t="shared" si="154"/>
        <v>1.6989700043360185</v>
      </c>
      <c r="F611" s="7">
        <v>49</v>
      </c>
      <c r="G611" s="9" t="s">
        <v>170</v>
      </c>
      <c r="H611" s="4" cm="1">
        <f t="array" ref="H611">F611/freq.sum.r6e</f>
        <v>3.8814955640050696E-3</v>
      </c>
      <c r="I611" s="4" t="str">
        <f t="shared" si="155"/>
        <v>n</v>
      </c>
      <c r="J611" s="4" t="str">
        <f t="shared" si="156"/>
        <v>ne</v>
      </c>
      <c r="K611" s="10">
        <f t="shared" si="157"/>
        <v>1</v>
      </c>
      <c r="L611" s="1">
        <f t="shared" si="158"/>
        <v>2</v>
      </c>
      <c r="M611" s="10">
        <f t="shared" si="159"/>
        <v>2</v>
      </c>
      <c r="N611" s="1" t="str">
        <f t="shared" si="160"/>
        <v>~ne~</v>
      </c>
      <c r="O611" s="1" t="str">
        <f t="shared" si="161"/>
        <v>[n]</v>
      </c>
      <c r="P611" s="3" cm="1">
        <f t="array" ref="P611">SUM(_xlfn._xlws.FILTER($H$2:$H$2454,_xlfn.MAP($N$2:$N$2454,_xlfn.LAMBDA(_xlpm.x,_xlpm.x=$N611))))</f>
        <v>8.7135614702154619E-3</v>
      </c>
      <c r="Q611" s="4">
        <f t="shared" si="162"/>
        <v>0.44545454545454549</v>
      </c>
      <c r="R611" s="6" cm="1">
        <f t="array" ref="R611">SUM(_xlfn._xlws.FILTER($H$2:$H$2454,_xlfn.MAP($O$2:$O$2454,_xlfn.LAMBDA(_xlpm.x,_xlpm.x=$O611))))</f>
        <v>3.5646387832699619E-2</v>
      </c>
      <c r="S611" s="4">
        <f t="shared" si="163"/>
        <v>0.10888888888888888</v>
      </c>
      <c r="T611" s="4">
        <f t="shared" si="164"/>
        <v>0.17900432656347703</v>
      </c>
      <c r="U611" s="4">
        <f t="shared" si="165"/>
        <v>0.17500000000000002</v>
      </c>
      <c r="V611" s="4">
        <f t="shared" si="166"/>
        <v>0.6118198286171187</v>
      </c>
      <c r="W611" s="4" t="s">
        <v>5121</v>
      </c>
      <c r="X611" s="2" cm="1">
        <f t="array" ref="X611">SUM(_xlfn._xlws.FILTER($F$2:$F$2454,_xlfn.MAP($W$2:$W$2454,_xlfn.LAMBDA(_xlpm.x,_xlpm.x=$W611))))</f>
        <v>2896</v>
      </c>
      <c r="Y611" s="11">
        <f t="shared" si="167"/>
        <v>1.6919889502762429E-2</v>
      </c>
      <c r="Z611" s="4"/>
      <c r="AA611" s="2" cm="1">
        <f t="array" ref="AA611">SUM(_xlfn._xlws.FILTER($F$2:$F$2454,_xlfn.MAP($Z$2:$Z$2454,_xlfn.LAMBDA(_xlpm.x,_xlpm.x=$Z611))))</f>
        <v>3871</v>
      </c>
      <c r="AB611" s="11">
        <f t="shared" si="168"/>
        <v>1.2658227848101266E-2</v>
      </c>
      <c r="AC611" s="11">
        <f t="shared" si="169"/>
        <v>0.12602461379384577</v>
      </c>
      <c r="AG611" s="2"/>
      <c r="AL611" s="2"/>
      <c r="AM611" s="2"/>
    </row>
    <row r="612" spans="1:39">
      <c r="A612" s="1" t="str">
        <f t="shared" si="153"/>
        <v>~ja~ : [dʒə]</v>
      </c>
      <c r="B612" s="1">
        <f>_xlfn.LET(_xlpm.d,$G612,_xlpm.k,_xlfn.CONCAT(LEFT(TRIM(B$1),1),"*"),COUNTIF(_xlpm.d,_xlpm.k))</f>
        <v>0</v>
      </c>
      <c r="C612" s="1">
        <f>_xlfn.LET(_xlpm.d,$G612,_xlpm.k,_xlfn.CONCAT(LEFT(TRIM(C$1),1),"*"),COUNTIF(_xlpm.d,_xlpm.k))</f>
        <v>0</v>
      </c>
      <c r="D612" s="1">
        <f>_xlfn.LET(_xlpm.d,$G612,_xlpm.k,_xlfn.CONCAT(LEFT(TRIM(D$1),1),"*"),COUNTIF(_xlpm.d,_xlpm.k))</f>
        <v>0</v>
      </c>
      <c r="E612" s="1">
        <f t="shared" si="154"/>
        <v>0.30102999566398114</v>
      </c>
      <c r="F612" s="7">
        <v>1</v>
      </c>
      <c r="G612" s="9" t="s">
        <v>1971</v>
      </c>
      <c r="H612" s="4" cm="1">
        <f t="array" ref="H612">F612/freq.sum.r6e</f>
        <v>7.9214195183776928E-5</v>
      </c>
      <c r="I612" s="4" t="str">
        <f t="shared" si="155"/>
        <v>dʒə</v>
      </c>
      <c r="J612" s="4" t="str">
        <f t="shared" si="156"/>
        <v>ja</v>
      </c>
      <c r="K612" s="10">
        <f t="shared" si="157"/>
        <v>3</v>
      </c>
      <c r="L612" s="1">
        <f t="shared" si="158"/>
        <v>2</v>
      </c>
      <c r="M612" s="10">
        <f t="shared" si="159"/>
        <v>3</v>
      </c>
      <c r="N612" s="1" t="str">
        <f t="shared" si="160"/>
        <v>~ja~</v>
      </c>
      <c r="O612" s="1" t="str">
        <f t="shared" si="161"/>
        <v>[dʒə]</v>
      </c>
      <c r="P612" s="3" cm="1">
        <f t="array" ref="P612">SUM(_xlfn._xlws.FILTER($H$2:$H$2454,_xlfn.MAP($N$2:$N$2454,_xlfn.LAMBDA(_xlpm.x,_xlpm.x=$N612))))</f>
        <v>3.9607097591888465E-4</v>
      </c>
      <c r="Q612" s="4">
        <f t="shared" si="162"/>
        <v>0.19999999999999998</v>
      </c>
      <c r="R612" s="6" cm="1">
        <f t="array" ref="R612">SUM(_xlfn._xlws.FILTER($H$2:$H$2454,_xlfn.MAP($O$2:$O$2454,_xlfn.LAMBDA(_xlpm.x,_xlpm.x=$O612))))</f>
        <v>1.6634980988593153E-3</v>
      </c>
      <c r="S612" s="4">
        <f t="shared" si="163"/>
        <v>4.7619047619047623E-2</v>
      </c>
      <c r="T612" s="4">
        <f t="shared" si="164"/>
        <v>1.6185456721117288E-2</v>
      </c>
      <c r="U612" s="4">
        <f t="shared" si="165"/>
        <v>7.6923076923076941E-2</v>
      </c>
      <c r="V612" s="4">
        <f t="shared" si="166"/>
        <v>0.62324929039790034</v>
      </c>
      <c r="W612" s="4" t="s">
        <v>5120</v>
      </c>
      <c r="X612" s="2" cm="1">
        <f t="array" ref="X612">SUM(_xlfn._xlws.FILTER($F$2:$F$2454,_xlfn.MAP($W$2:$W$2454,_xlfn.LAMBDA(_xlpm.x,_xlpm.x=$W612))))</f>
        <v>1666</v>
      </c>
      <c r="Y612" s="11">
        <f t="shared" si="167"/>
        <v>6.0024009603841532E-4</v>
      </c>
      <c r="Z612" s="4" t="s">
        <v>5101</v>
      </c>
      <c r="AA612" s="2" cm="1">
        <f t="array" ref="AA612">SUM(_xlfn._xlws.FILTER($F$2:$F$2454,_xlfn.MAP($Z$2:$Z$2454,_xlfn.LAMBDA(_xlpm.x,_xlpm.x=$Z612))))</f>
        <v>2255</v>
      </c>
      <c r="AB612" s="11">
        <f t="shared" si="168"/>
        <v>4.434589800443459E-4</v>
      </c>
      <c r="AC612" s="11">
        <f t="shared" si="169"/>
        <v>0.13147154914321055</v>
      </c>
      <c r="AG612" s="2"/>
      <c r="AL612" s="2"/>
      <c r="AM612" s="2"/>
    </row>
    <row r="613" spans="1:39">
      <c r="A613" s="1" t="str">
        <f t="shared" si="153"/>
        <v>~ke~ : [kə]</v>
      </c>
      <c r="B613" s="1">
        <f>_xlfn.LET(_xlpm.d,$G613,_xlpm.k,_xlfn.CONCAT(LEFT(TRIM(B$1),1),"*"),COUNTIF(_xlpm.d,_xlpm.k))</f>
        <v>0</v>
      </c>
      <c r="C613" s="1">
        <f>_xlfn.LET(_xlpm.d,$G613,_xlpm.k,_xlfn.CONCAT(LEFT(TRIM(C$1),1),"*"),COUNTIF(_xlpm.d,_xlpm.k))</f>
        <v>0</v>
      </c>
      <c r="D613" s="1">
        <f>_xlfn.LET(_xlpm.d,$G613,_xlpm.k,_xlfn.CONCAT(LEFT(TRIM(D$1),1),"*"),COUNTIF(_xlpm.d,_xlpm.k))</f>
        <v>0</v>
      </c>
      <c r="E613" s="1">
        <f t="shared" si="154"/>
        <v>0.60205999132796229</v>
      </c>
      <c r="F613" s="7">
        <v>3</v>
      </c>
      <c r="G613" s="9" t="s">
        <v>2038</v>
      </c>
      <c r="H613" s="4" cm="1">
        <f t="array" ref="H613">F613/freq.sum.r6e</f>
        <v>2.376425855513308E-4</v>
      </c>
      <c r="I613" s="4" t="str">
        <f t="shared" si="155"/>
        <v>kə</v>
      </c>
      <c r="J613" s="4" t="str">
        <f t="shared" si="156"/>
        <v>ke</v>
      </c>
      <c r="K613" s="10">
        <f t="shared" si="157"/>
        <v>2</v>
      </c>
      <c r="L613" s="1">
        <f t="shared" si="158"/>
        <v>2</v>
      </c>
      <c r="M613" s="10">
        <f t="shared" si="159"/>
        <v>2</v>
      </c>
      <c r="N613" s="1" t="str">
        <f t="shared" si="160"/>
        <v>~ke~</v>
      </c>
      <c r="O613" s="1" t="str">
        <f t="shared" si="161"/>
        <v>[kə]</v>
      </c>
      <c r="P613" s="3" cm="1">
        <f t="array" ref="P613">SUM(_xlfn._xlws.FILTER($H$2:$H$2454,_xlfn.MAP($N$2:$N$2454,_xlfn.LAMBDA(_xlpm.x,_xlpm.x=$N613))))</f>
        <v>2.297211660329531E-3</v>
      </c>
      <c r="Q613" s="4">
        <f t="shared" si="162"/>
        <v>0.10344827586206896</v>
      </c>
      <c r="R613" s="6" cm="1">
        <f t="array" ref="R613">SUM(_xlfn._xlws.FILTER($H$2:$H$2454,_xlfn.MAP($O$2:$O$2454,_xlfn.LAMBDA(_xlpm.x,_xlpm.x=$O613))))</f>
        <v>9.7433460076045645E-3</v>
      </c>
      <c r="S613" s="4">
        <f t="shared" si="163"/>
        <v>2.4390243902439018E-2</v>
      </c>
      <c r="T613" s="4">
        <f t="shared" si="164"/>
        <v>1.4308272361493133E-2</v>
      </c>
      <c r="U613" s="4">
        <f t="shared" si="165"/>
        <v>3.94736842105263E-2</v>
      </c>
      <c r="V613" s="4">
        <f t="shared" si="166"/>
        <v>0.62750711354044186</v>
      </c>
      <c r="W613" s="4" t="s">
        <v>5121</v>
      </c>
      <c r="X613" s="2" cm="1">
        <f t="array" ref="X613">SUM(_xlfn._xlws.FILTER($F$2:$F$2454,_xlfn.MAP($W$2:$W$2454,_xlfn.LAMBDA(_xlpm.x,_xlpm.x=$W613))))</f>
        <v>2896</v>
      </c>
      <c r="Y613" s="11">
        <f t="shared" si="167"/>
        <v>1.0359116022099447E-3</v>
      </c>
      <c r="Z613" s="4" t="s">
        <v>5101</v>
      </c>
      <c r="AA613" s="2" cm="1">
        <f t="array" ref="AA613">SUM(_xlfn._xlws.FILTER($F$2:$F$2454,_xlfn.MAP($Z$2:$Z$2454,_xlfn.LAMBDA(_xlpm.x,_xlpm.x=$Z613))))</f>
        <v>2255</v>
      </c>
      <c r="AB613" s="11">
        <f t="shared" si="168"/>
        <v>1.3303769401330377E-3</v>
      </c>
      <c r="AC613" s="11">
        <f t="shared" si="169"/>
        <v>-0.10865201131112999</v>
      </c>
      <c r="AG613" s="2"/>
      <c r="AL613" s="2"/>
      <c r="AM613" s="2"/>
    </row>
    <row r="614" spans="1:39">
      <c r="A614" s="1" t="str">
        <f t="shared" si="153"/>
        <v>~ei~ : [i]</v>
      </c>
      <c r="B614" s="1">
        <f>_xlfn.LET(_xlpm.d,$G614,_xlpm.k,_xlfn.CONCAT(LEFT(TRIM(B$1),1),"*"),COUNTIF(_xlpm.d,_xlpm.k))</f>
        <v>0</v>
      </c>
      <c r="C614" s="1">
        <f>_xlfn.LET(_xlpm.d,$G614,_xlpm.k,_xlfn.CONCAT(LEFT(TRIM(C$1),1),"*"),COUNTIF(_xlpm.d,_xlpm.k))</f>
        <v>0</v>
      </c>
      <c r="D614" s="1">
        <f>_xlfn.LET(_xlpm.d,$G614,_xlpm.k,_xlfn.CONCAT(LEFT(TRIM(D$1),1),"*"),COUNTIF(_xlpm.d,_xlpm.k))</f>
        <v>0</v>
      </c>
      <c r="E614" s="1">
        <f t="shared" si="154"/>
        <v>0.30102999566398114</v>
      </c>
      <c r="F614" s="7">
        <v>1</v>
      </c>
      <c r="G614" s="9" t="s">
        <v>73</v>
      </c>
      <c r="H614" s="4" cm="1">
        <f t="array" ref="H614">F614/freq.sum.r6e</f>
        <v>7.9214195183776928E-5</v>
      </c>
      <c r="I614" s="4" t="str">
        <f t="shared" si="155"/>
        <v>i</v>
      </c>
      <c r="J614" s="4" t="str">
        <f t="shared" si="156"/>
        <v>ei</v>
      </c>
      <c r="K614" s="10">
        <f t="shared" si="157"/>
        <v>1</v>
      </c>
      <c r="L614" s="1">
        <f t="shared" si="158"/>
        <v>2</v>
      </c>
      <c r="M614" s="10">
        <f t="shared" si="159"/>
        <v>2</v>
      </c>
      <c r="N614" s="1" t="str">
        <f t="shared" si="160"/>
        <v>~ei~</v>
      </c>
      <c r="O614" s="1" t="str">
        <f t="shared" si="161"/>
        <v>[i]</v>
      </c>
      <c r="P614" s="3" cm="1">
        <f t="array" ref="P614">SUM(_xlfn._xlws.FILTER($H$2:$H$2454,_xlfn.MAP($N$2:$N$2454,_xlfn.LAMBDA(_xlpm.x,_xlpm.x=$N614))))</f>
        <v>3.1685678073510771E-4</v>
      </c>
      <c r="Q614" s="4">
        <f t="shared" si="162"/>
        <v>0.25</v>
      </c>
      <c r="R614" s="6" cm="1">
        <f t="array" ref="R614">SUM(_xlfn._xlws.FILTER($H$2:$H$2454,_xlfn.MAP($O$2:$O$2454,_xlfn.LAMBDA(_xlpm.x,_xlpm.x=$O614))))</f>
        <v>1.3466413181242077E-3</v>
      </c>
      <c r="S614" s="4">
        <f t="shared" si="163"/>
        <v>5.8823529411764705E-2</v>
      </c>
      <c r="T614" s="4">
        <f t="shared" si="164"/>
        <v>1.726077300751553E-2</v>
      </c>
      <c r="U614" s="4">
        <f t="shared" si="165"/>
        <v>9.5238095238095233E-2</v>
      </c>
      <c r="V614" s="4">
        <f t="shared" si="166"/>
        <v>0.62838893005031149</v>
      </c>
      <c r="W614" s="4" t="s">
        <v>5135</v>
      </c>
      <c r="X614" s="2" cm="1">
        <f t="array" ref="X614">SUM(_xlfn._xlws.FILTER($F$2:$F$2454,_xlfn.MAP($W$2:$W$2454,_xlfn.LAMBDA(_xlpm.x,_xlpm.x=$W614))))</f>
        <v>40</v>
      </c>
      <c r="Y614" s="11">
        <f t="shared" si="167"/>
        <v>2.5000000000000001E-2</v>
      </c>
      <c r="Z614" s="4" t="s">
        <v>5110</v>
      </c>
      <c r="AA614" s="2" cm="1">
        <f t="array" ref="AA614">SUM(_xlfn._xlws.FILTER($F$2:$F$2454,_xlfn.MAP($Z$2:$Z$2454,_xlfn.LAMBDA(_xlpm.x,_xlpm.x=$Z614))))</f>
        <v>354</v>
      </c>
      <c r="AB614" s="11">
        <f t="shared" si="168"/>
        <v>2.8248587570621469E-3</v>
      </c>
      <c r="AC614" s="11">
        <f t="shared" si="169"/>
        <v>0.94694327069782547</v>
      </c>
      <c r="AG614" s="2"/>
      <c r="AL614" s="2"/>
      <c r="AM614" s="2"/>
    </row>
    <row r="615" spans="1:39">
      <c r="A615" s="1" t="str">
        <f t="shared" si="153"/>
        <v>~ny~ : [nɪ]</v>
      </c>
      <c r="B615" s="1">
        <f>_xlfn.LET(_xlpm.d,$G615,_xlpm.k,_xlfn.CONCAT(LEFT(TRIM(B$1),1),"*"),COUNTIF(_xlpm.d,_xlpm.k))</f>
        <v>0</v>
      </c>
      <c r="C615" s="1">
        <f>_xlfn.LET(_xlpm.d,$G615,_xlpm.k,_xlfn.CONCAT(LEFT(TRIM(C$1),1),"*"),COUNTIF(_xlpm.d,_xlpm.k))</f>
        <v>0</v>
      </c>
      <c r="D615" s="1">
        <f>_xlfn.LET(_xlpm.d,$G615,_xlpm.k,_xlfn.CONCAT(LEFT(TRIM(D$1),1),"*"),COUNTIF(_xlpm.d,_xlpm.k))</f>
        <v>1</v>
      </c>
      <c r="E615" s="1">
        <f t="shared" si="154"/>
        <v>1.1461280356782377</v>
      </c>
      <c r="F615" s="7">
        <v>13</v>
      </c>
      <c r="G615" s="9" t="s">
        <v>796</v>
      </c>
      <c r="H615" s="4" cm="1">
        <f t="array" ref="H615">F615/freq.sum.r6e</f>
        <v>1.0297845373891002E-3</v>
      </c>
      <c r="I615" s="1" t="str">
        <f t="shared" si="155"/>
        <v>nɪ</v>
      </c>
      <c r="J615" s="1" t="str">
        <f t="shared" si="156"/>
        <v>ny</v>
      </c>
      <c r="K615" s="10">
        <f t="shared" si="157"/>
        <v>2</v>
      </c>
      <c r="L615" s="1">
        <f t="shared" si="158"/>
        <v>2</v>
      </c>
      <c r="M615" s="10">
        <f t="shared" si="159"/>
        <v>2</v>
      </c>
      <c r="N615" s="1" t="str">
        <f t="shared" si="160"/>
        <v>~ny~</v>
      </c>
      <c r="O615" s="1" t="str">
        <f t="shared" si="161"/>
        <v>[nɪ]</v>
      </c>
      <c r="P615" s="3" cm="1">
        <f t="array" ref="P615">SUM(_xlfn._xlws.FILTER($H$2:$H$2454,_xlfn.MAP($N$2:$N$2454,_xlfn.LAMBDA(_xlpm.x,_xlpm.x=$N615))))</f>
        <v>1.2674271229404311E-3</v>
      </c>
      <c r="Q615" s="4">
        <f t="shared" si="162"/>
        <v>0.8125</v>
      </c>
      <c r="R615" s="6" cm="1">
        <f t="array" ref="R615">SUM(_xlfn._xlws.FILTER($H$2:$H$2454,_xlfn.MAP($O$2:$O$2454,_xlfn.LAMBDA(_xlpm.x,_xlpm.x=$O615))))</f>
        <v>5.3865652724968327E-3</v>
      </c>
      <c r="S615" s="4">
        <f t="shared" si="163"/>
        <v>0.19117647058823525</v>
      </c>
      <c r="T615" s="4">
        <f t="shared" si="164"/>
        <v>0.21358313947322066</v>
      </c>
      <c r="U615" s="4">
        <f t="shared" si="165"/>
        <v>0.30952380952380948</v>
      </c>
      <c r="V615" s="4">
        <f t="shared" si="166"/>
        <v>0.6283889300503116</v>
      </c>
      <c r="W615" s="4" t="s">
        <v>5123</v>
      </c>
      <c r="X615" s="2" cm="1">
        <f t="array" ref="X615">SUM(_xlfn._xlws.FILTER($F$2:$F$2454,_xlfn.MAP($W$2:$W$2454,_xlfn.LAMBDA(_xlpm.x,_xlpm.x=$W615))))</f>
        <v>340</v>
      </c>
      <c r="Y615" s="11">
        <f t="shared" si="167"/>
        <v>3.8235294117647062E-2</v>
      </c>
      <c r="Z615" s="4" t="s">
        <v>5102</v>
      </c>
      <c r="AA615" s="2" cm="1">
        <f t="array" ref="AA615">SUM(_xlfn._xlws.FILTER($F$2:$F$2454,_xlfn.MAP($Z$2:$Z$2454,_xlfn.LAMBDA(_xlpm.x,_xlpm.x=$Z615))))</f>
        <v>1794</v>
      </c>
      <c r="AB615" s="11">
        <f t="shared" si="168"/>
        <v>7.246376811594203E-3</v>
      </c>
      <c r="AC615" s="11">
        <f t="shared" si="169"/>
        <v>0.72234352166581817</v>
      </c>
      <c r="AG615" s="2"/>
      <c r="AL615" s="2"/>
      <c r="AM615" s="2"/>
    </row>
    <row r="616" spans="1:39">
      <c r="A616" s="1" t="str">
        <f t="shared" si="153"/>
        <v>~ff~ : [fə]</v>
      </c>
      <c r="B616" s="1">
        <f>_xlfn.LET(_xlpm.d,$G616,_xlpm.k,_xlfn.CONCAT(LEFT(TRIM(B$1),1),"*"),COUNTIF(_xlpm.d,_xlpm.k))</f>
        <v>0</v>
      </c>
      <c r="C616" s="1">
        <f>_xlfn.LET(_xlpm.d,$G616,_xlpm.k,_xlfn.CONCAT(LEFT(TRIM(C$1),1),"*"),COUNTIF(_xlpm.d,_xlpm.k))</f>
        <v>0</v>
      </c>
      <c r="D616" s="1">
        <f>_xlfn.LET(_xlpm.d,$G616,_xlpm.k,_xlfn.CONCAT(LEFT(TRIM(D$1),1),"*"),COUNTIF(_xlpm.d,_xlpm.k))</f>
        <v>0</v>
      </c>
      <c r="E616" s="1">
        <f t="shared" si="154"/>
        <v>0.30102999566398114</v>
      </c>
      <c r="F616" s="7">
        <v>1</v>
      </c>
      <c r="G616" s="9" t="s">
        <v>1986</v>
      </c>
      <c r="H616" s="4" cm="1">
        <f t="array" ref="H616">F616/freq.sum.r6e</f>
        <v>7.9214195183776928E-5</v>
      </c>
      <c r="I616" s="1" t="str">
        <f t="shared" si="155"/>
        <v>fə</v>
      </c>
      <c r="J616" s="1" t="str">
        <f t="shared" si="156"/>
        <v>ff</v>
      </c>
      <c r="K616" s="10">
        <f t="shared" si="157"/>
        <v>2</v>
      </c>
      <c r="L616" s="1">
        <f t="shared" si="158"/>
        <v>2</v>
      </c>
      <c r="M616" s="10">
        <f t="shared" si="159"/>
        <v>2</v>
      </c>
      <c r="N616" s="1" t="str">
        <f t="shared" si="160"/>
        <v>~ff~</v>
      </c>
      <c r="O616" s="1" t="str">
        <f t="shared" si="161"/>
        <v>[fə]</v>
      </c>
      <c r="P616" s="3" cm="1">
        <f t="array" ref="P616">SUM(_xlfn._xlws.FILTER($H$2:$H$2454,_xlfn.MAP($N$2:$N$2454,_xlfn.LAMBDA(_xlpm.x,_xlpm.x=$N616))))</f>
        <v>7.1292775665399231E-4</v>
      </c>
      <c r="Q616" s="4">
        <f t="shared" si="162"/>
        <v>0.11111111111111112</v>
      </c>
      <c r="R616" s="6" cm="1">
        <f t="array" ref="R616">SUM(_xlfn._xlws.FILTER($H$2:$H$2454,_xlfn.MAP($O$2:$O$2454,_xlfn.LAMBDA(_xlpm.x,_xlpm.x=$O616))))</f>
        <v>3.0893536121673003E-3</v>
      </c>
      <c r="S616" s="4">
        <f t="shared" si="163"/>
        <v>2.564102564102564E-2</v>
      </c>
      <c r="T616" s="4">
        <f t="shared" si="164"/>
        <v>7.5515881907880448E-3</v>
      </c>
      <c r="U616" s="4">
        <f t="shared" si="165"/>
        <v>4.1666666666666664E-2</v>
      </c>
      <c r="V616" s="4">
        <f t="shared" si="166"/>
        <v>0.63682209758717434</v>
      </c>
      <c r="W616" s="4"/>
      <c r="X616" s="2" cm="1">
        <f t="array" ref="X616">SUM(_xlfn._xlws.FILTER($F$2:$F$2454,_xlfn.MAP($W$2:$W$2454,_xlfn.LAMBDA(_xlpm.x,_xlpm.x=$W616))))</f>
        <v>2988</v>
      </c>
      <c r="Y616" s="11">
        <f t="shared" si="167"/>
        <v>3.3467202141900936E-4</v>
      </c>
      <c r="Z616" s="4" t="s">
        <v>5101</v>
      </c>
      <c r="AA616" s="2" cm="1">
        <f t="array" ref="AA616">SUM(_xlfn._xlws.FILTER($F$2:$F$2454,_xlfn.MAP($Z$2:$Z$2454,_xlfn.LAMBDA(_xlpm.x,_xlpm.x=$Z616))))</f>
        <v>2255</v>
      </c>
      <c r="AB616" s="11">
        <f t="shared" si="168"/>
        <v>4.434589800443459E-4</v>
      </c>
      <c r="AC616" s="11">
        <f t="shared" si="169"/>
        <v>-0.12223404692938186</v>
      </c>
      <c r="AG616" s="2"/>
      <c r="AL616" s="2"/>
      <c r="AM616" s="2"/>
    </row>
    <row r="617" spans="1:39">
      <c r="A617" s="1" t="str">
        <f t="shared" si="153"/>
        <v>~ke~ : [k]</v>
      </c>
      <c r="B617" s="1">
        <f>_xlfn.LET(_xlpm.d,$G617,_xlpm.k,_xlfn.CONCAT(LEFT(TRIM(B$1),1),"*"),COUNTIF(_xlpm.d,_xlpm.k))</f>
        <v>0</v>
      </c>
      <c r="C617" s="1">
        <f>_xlfn.LET(_xlpm.d,$G617,_xlpm.k,_xlfn.CONCAT(LEFT(TRIM(C$1),1),"*"),COUNTIF(_xlpm.d,_xlpm.k))</f>
        <v>0</v>
      </c>
      <c r="D617" s="1">
        <f>_xlfn.LET(_xlpm.d,$G617,_xlpm.k,_xlfn.CONCAT(LEFT(TRIM(D$1),1),"*"),COUNTIF(_xlpm.d,_xlpm.k))</f>
        <v>0</v>
      </c>
      <c r="E617" s="1">
        <f t="shared" si="154"/>
        <v>1.3617278360175928</v>
      </c>
      <c r="F617" s="7">
        <v>22</v>
      </c>
      <c r="G617" s="9" t="s">
        <v>80</v>
      </c>
      <c r="H617" s="4" cm="1">
        <f t="array" ref="H617">F617/freq.sum.r6e</f>
        <v>1.7427122940430926E-3</v>
      </c>
      <c r="I617" s="4" t="str">
        <f t="shared" si="155"/>
        <v>k</v>
      </c>
      <c r="J617" s="4" t="str">
        <f t="shared" si="156"/>
        <v>ke</v>
      </c>
      <c r="K617" s="10">
        <f t="shared" si="157"/>
        <v>1</v>
      </c>
      <c r="L617" s="1">
        <f t="shared" si="158"/>
        <v>2</v>
      </c>
      <c r="M617" s="10">
        <f t="shared" si="159"/>
        <v>2</v>
      </c>
      <c r="N617" s="1" t="str">
        <f t="shared" si="160"/>
        <v>~ke~</v>
      </c>
      <c r="O617" s="1" t="str">
        <f t="shared" si="161"/>
        <v>[k]</v>
      </c>
      <c r="P617" s="3" cm="1">
        <f t="array" ref="P617">SUM(_xlfn._xlws.FILTER($H$2:$H$2454,_xlfn.MAP($N$2:$N$2454,_xlfn.LAMBDA(_xlpm.x,_xlpm.x=$N617))))</f>
        <v>2.297211660329531E-3</v>
      </c>
      <c r="Q617" s="4">
        <f t="shared" si="162"/>
        <v>0.75862068965517249</v>
      </c>
      <c r="R617" s="6" cm="1">
        <f t="array" ref="R617">SUM(_xlfn._xlws.FILTER($H$2:$H$2454,_xlfn.MAP($O$2:$O$2454,_xlfn.LAMBDA(_xlpm.x,_xlpm.x=$O617))))</f>
        <v>9.9809885931558973E-3</v>
      </c>
      <c r="S617" s="4">
        <f t="shared" si="163"/>
        <v>0.17460317460317454</v>
      </c>
      <c r="T617" s="4">
        <f t="shared" si="164"/>
        <v>0.2327292991117875</v>
      </c>
      <c r="U617" s="4">
        <f t="shared" si="165"/>
        <v>0.28387096774193543</v>
      </c>
      <c r="V617" s="4">
        <f t="shared" si="166"/>
        <v>0.63797254721860697</v>
      </c>
      <c r="W617" s="4" t="s">
        <v>5121</v>
      </c>
      <c r="X617" s="2" cm="1">
        <f t="array" ref="X617">SUM(_xlfn._xlws.FILTER($F$2:$F$2454,_xlfn.MAP($W$2:$W$2454,_xlfn.LAMBDA(_xlpm.x,_xlpm.x=$W617))))</f>
        <v>2896</v>
      </c>
      <c r="Y617" s="11">
        <f t="shared" si="167"/>
        <v>7.5966850828729279E-3</v>
      </c>
      <c r="Z617" s="4"/>
      <c r="AA617" s="2" cm="1">
        <f t="array" ref="AA617">SUM(_xlfn._xlws.FILTER($F$2:$F$2454,_xlfn.MAP($Z$2:$Z$2454,_xlfn.LAMBDA(_xlpm.x,_xlpm.x=$Z617))))</f>
        <v>3871</v>
      </c>
      <c r="AB617" s="11">
        <f t="shared" si="168"/>
        <v>5.6832859726168947E-3</v>
      </c>
      <c r="AC617" s="11">
        <f t="shared" si="169"/>
        <v>0.12602461379384577</v>
      </c>
      <c r="AG617" s="2"/>
      <c r="AL617" s="2"/>
      <c r="AM617" s="2"/>
    </row>
    <row r="618" spans="1:39">
      <c r="A618" s="1" t="str">
        <f t="shared" si="153"/>
        <v>~fy~ : [faɪ]</v>
      </c>
      <c r="B618" s="1">
        <f>_xlfn.LET(_xlpm.d,$G618,_xlpm.k,_xlfn.CONCAT(LEFT(TRIM(B$1),1),"*"),COUNTIF(_xlpm.d,_xlpm.k))</f>
        <v>0</v>
      </c>
      <c r="C618" s="1">
        <f>_xlfn.LET(_xlpm.d,$G618,_xlpm.k,_xlfn.CONCAT(LEFT(TRIM(C$1),1),"*"),COUNTIF(_xlpm.d,_xlpm.k))</f>
        <v>0</v>
      </c>
      <c r="D618" s="1">
        <f>_xlfn.LET(_xlpm.d,$G618,_xlpm.k,_xlfn.CONCAT(LEFT(TRIM(D$1),1),"*"),COUNTIF(_xlpm.d,_xlpm.k))</f>
        <v>0</v>
      </c>
      <c r="E618" s="1">
        <f t="shared" si="154"/>
        <v>0.77815125038364352</v>
      </c>
      <c r="F618" s="7">
        <v>5</v>
      </c>
      <c r="G618" s="9" t="s">
        <v>948</v>
      </c>
      <c r="H618" s="4" cm="1">
        <f t="array" ref="H618">F618/freq.sum.r6e</f>
        <v>3.9607097591888465E-4</v>
      </c>
      <c r="I618" s="4" t="str">
        <f t="shared" si="155"/>
        <v>faɪ</v>
      </c>
      <c r="J618" s="4" t="str">
        <f t="shared" si="156"/>
        <v>fy</v>
      </c>
      <c r="K618" s="10">
        <f t="shared" si="157"/>
        <v>3</v>
      </c>
      <c r="L618" s="1">
        <f t="shared" si="158"/>
        <v>2</v>
      </c>
      <c r="M618" s="10">
        <f t="shared" si="159"/>
        <v>3</v>
      </c>
      <c r="N618" s="1" t="str">
        <f t="shared" si="160"/>
        <v>~fy~</v>
      </c>
      <c r="O618" s="1" t="str">
        <f t="shared" si="161"/>
        <v>[faɪ]</v>
      </c>
      <c r="P618" s="3" cm="1">
        <f t="array" ref="P618">SUM(_xlfn._xlws.FILTER($H$2:$H$2454,_xlfn.MAP($N$2:$N$2454,_xlfn.LAMBDA(_xlpm.x,_xlpm.x=$N618))))</f>
        <v>3.9607097591888465E-4</v>
      </c>
      <c r="Q618" s="4">
        <f t="shared" si="162"/>
        <v>1</v>
      </c>
      <c r="R618" s="6" cm="1">
        <f t="array" ref="R618">SUM(_xlfn._xlws.FILTER($H$2:$H$2454,_xlfn.MAP($O$2:$O$2454,_xlfn.LAMBDA(_xlpm.x,_xlpm.x=$O618))))</f>
        <v>1.7427122940430924E-3</v>
      </c>
      <c r="S618" s="4">
        <f t="shared" si="163"/>
        <v>0.22727272727272729</v>
      </c>
      <c r="T618" s="4">
        <f t="shared" si="164"/>
        <v>0.20144606772397552</v>
      </c>
      <c r="U618" s="4">
        <f t="shared" si="165"/>
        <v>0.37037037037037041</v>
      </c>
      <c r="V618" s="4">
        <f t="shared" si="166"/>
        <v>0.64345267648618742</v>
      </c>
      <c r="W618" s="4" t="s">
        <v>5123</v>
      </c>
      <c r="X618" s="2" cm="1">
        <f t="array" ref="X618">SUM(_xlfn._xlws.FILTER($F$2:$F$2454,_xlfn.MAP($W$2:$W$2454,_xlfn.LAMBDA(_xlpm.x,_xlpm.x=$W618))))</f>
        <v>340</v>
      </c>
      <c r="Y618" s="11">
        <f t="shared" si="167"/>
        <v>1.4705882352941176E-2</v>
      </c>
      <c r="Z618" s="4" t="s">
        <v>5106</v>
      </c>
      <c r="AA618" s="2" cm="1">
        <f t="array" ref="AA618">SUM(_xlfn._xlws.FILTER($F$2:$F$2454,_xlfn.MAP($Z$2:$Z$2454,_xlfn.LAMBDA(_xlpm.x,_xlpm.x=$Z618))))</f>
        <v>397</v>
      </c>
      <c r="AB618" s="11">
        <f t="shared" si="168"/>
        <v>1.2594458438287154E-2</v>
      </c>
      <c r="AC618" s="11">
        <f t="shared" si="169"/>
        <v>6.7311589720859891E-2</v>
      </c>
      <c r="AG618" s="2"/>
      <c r="AL618" s="2"/>
      <c r="AM618" s="2"/>
    </row>
    <row r="619" spans="1:39">
      <c r="A619" s="1" t="str">
        <f t="shared" si="153"/>
        <v>~ry~ : [ɹɪ]</v>
      </c>
      <c r="B619" s="1">
        <f>_xlfn.LET(_xlpm.d,$G619,_xlpm.k,_xlfn.CONCAT(LEFT(TRIM(B$1),1),"*"),COUNTIF(_xlpm.d,_xlpm.k))</f>
        <v>1</v>
      </c>
      <c r="C619" s="1">
        <f>_xlfn.LET(_xlpm.d,$G619,_xlpm.k,_xlfn.CONCAT(LEFT(TRIM(C$1),1),"*"),COUNTIF(_xlpm.d,_xlpm.k))</f>
        <v>0</v>
      </c>
      <c r="D619" s="1">
        <f>_xlfn.LET(_xlpm.d,$G619,_xlpm.k,_xlfn.CONCAT(LEFT(TRIM(D$1),1),"*"),COUNTIF(_xlpm.d,_xlpm.k))</f>
        <v>0</v>
      </c>
      <c r="E619" s="1">
        <f t="shared" si="154"/>
        <v>1.6901960800285134</v>
      </c>
      <c r="F619" s="7">
        <v>48</v>
      </c>
      <c r="G619" s="9" t="s">
        <v>562</v>
      </c>
      <c r="H619" s="4" cm="1">
        <f t="array" ref="H619">F619/freq.sum.r6e</f>
        <v>3.8022813688212928E-3</v>
      </c>
      <c r="I619" s="4" t="str">
        <f t="shared" si="155"/>
        <v>ɹɪ</v>
      </c>
      <c r="J619" s="4" t="str">
        <f t="shared" si="156"/>
        <v>ry</v>
      </c>
      <c r="K619" s="10">
        <f t="shared" si="157"/>
        <v>2</v>
      </c>
      <c r="L619" s="1">
        <f t="shared" si="158"/>
        <v>2</v>
      </c>
      <c r="M619" s="10">
        <f t="shared" si="159"/>
        <v>2</v>
      </c>
      <c r="N619" s="1" t="str">
        <f t="shared" si="160"/>
        <v>~ry~</v>
      </c>
      <c r="O619" s="1" t="str">
        <f t="shared" si="161"/>
        <v>[ɹɪ]</v>
      </c>
      <c r="P619" s="3" cm="1">
        <f t="array" ref="P619">SUM(_xlfn._xlws.FILTER($H$2:$H$2454,_xlfn.MAP($N$2:$N$2454,_xlfn.LAMBDA(_xlpm.x,_xlpm.x=$N619))))</f>
        <v>4.1191381495564007E-3</v>
      </c>
      <c r="Q619" s="4">
        <f t="shared" si="162"/>
        <v>0.92307692307692302</v>
      </c>
      <c r="R619" s="6" cm="1">
        <f t="array" ref="R619">SUM(_xlfn._xlws.FILTER($H$2:$H$2454,_xlfn.MAP($O$2:$O$2454,_xlfn.LAMBDA(_xlpm.x,_xlpm.x=$O619))))</f>
        <v>1.8219264892268688E-2</v>
      </c>
      <c r="S619" s="4">
        <f t="shared" si="163"/>
        <v>0.20869565217391312</v>
      </c>
      <c r="T619" s="4">
        <f t="shared" si="164"/>
        <v>0.34641682971388027</v>
      </c>
      <c r="U619" s="4">
        <f t="shared" si="165"/>
        <v>0.34042553191489372</v>
      </c>
      <c r="V619" s="4">
        <f t="shared" si="166"/>
        <v>0.64572449238279361</v>
      </c>
      <c r="W619" s="4" t="s">
        <v>5123</v>
      </c>
      <c r="X619" s="2" cm="1">
        <f t="array" ref="X619">SUM(_xlfn._xlws.FILTER($F$2:$F$2454,_xlfn.MAP($W$2:$W$2454,_xlfn.LAMBDA(_xlpm.x,_xlpm.x=$W619))))</f>
        <v>340</v>
      </c>
      <c r="Y619" s="11">
        <f t="shared" si="167"/>
        <v>0.14117647058823529</v>
      </c>
      <c r="Z619" s="4" t="s">
        <v>5102</v>
      </c>
      <c r="AA619" s="2" cm="1">
        <f t="array" ref="AA619">SUM(_xlfn._xlws.FILTER($F$2:$F$2454,_xlfn.MAP($Z$2:$Z$2454,_xlfn.LAMBDA(_xlpm.x,_xlpm.x=$Z619))))</f>
        <v>1794</v>
      </c>
      <c r="AB619" s="11">
        <f t="shared" si="168"/>
        <v>2.6755852842809364E-2</v>
      </c>
      <c r="AC619" s="11">
        <f t="shared" si="169"/>
        <v>0.72234352166581817</v>
      </c>
      <c r="AG619" s="2"/>
      <c r="AL619" s="2"/>
      <c r="AM619" s="2"/>
    </row>
    <row r="620" spans="1:39">
      <c r="A620" s="1" t="str">
        <f t="shared" si="153"/>
        <v>~zi~ : [zɪ]</v>
      </c>
      <c r="B620" s="1">
        <f>_xlfn.LET(_xlpm.d,$G620,_xlpm.k,_xlfn.CONCAT(LEFT(TRIM(B$1),1),"*"),COUNTIF(_xlpm.d,_xlpm.k))</f>
        <v>0</v>
      </c>
      <c r="C620" s="1">
        <f>_xlfn.LET(_xlpm.d,$G620,_xlpm.k,_xlfn.CONCAT(LEFT(TRIM(C$1),1),"*"),COUNTIF(_xlpm.d,_xlpm.k))</f>
        <v>0</v>
      </c>
      <c r="D620" s="1">
        <f>_xlfn.LET(_xlpm.d,$G620,_xlpm.k,_xlfn.CONCAT(LEFT(TRIM(D$1),1),"*"),COUNTIF(_xlpm.d,_xlpm.k))</f>
        <v>0</v>
      </c>
      <c r="E620" s="1">
        <f t="shared" si="154"/>
        <v>0.77815125038364352</v>
      </c>
      <c r="F620" s="7">
        <v>5</v>
      </c>
      <c r="G620" s="9" t="s">
        <v>1130</v>
      </c>
      <c r="H620" s="4" cm="1">
        <f t="array" ref="H620">F620/freq.sum.r6e</f>
        <v>3.9607097591888465E-4</v>
      </c>
      <c r="I620" s="1" t="str">
        <f t="shared" si="155"/>
        <v>zɪ</v>
      </c>
      <c r="J620" s="1" t="str">
        <f t="shared" si="156"/>
        <v>zi</v>
      </c>
      <c r="K620" s="10">
        <f t="shared" si="157"/>
        <v>2</v>
      </c>
      <c r="L620" s="1">
        <f t="shared" si="158"/>
        <v>2</v>
      </c>
      <c r="M620" s="10">
        <f t="shared" si="159"/>
        <v>2</v>
      </c>
      <c r="N620" s="1" t="str">
        <f t="shared" si="160"/>
        <v>~zi~</v>
      </c>
      <c r="O620" s="1" t="str">
        <f t="shared" si="161"/>
        <v>[zɪ]</v>
      </c>
      <c r="P620" s="3" cm="1">
        <f t="array" ref="P620">SUM(_xlfn._xlws.FILTER($H$2:$H$2454,_xlfn.MAP($N$2:$N$2454,_xlfn.LAMBDA(_xlpm.x,_xlpm.x=$N620))))</f>
        <v>5.5449936628643854E-4</v>
      </c>
      <c r="Q620" s="4">
        <f t="shared" si="162"/>
        <v>0.7142857142857143</v>
      </c>
      <c r="R620" s="6" cm="1">
        <f t="array" ref="R620">SUM(_xlfn._xlws.FILTER($H$2:$H$2454,_xlfn.MAP($O$2:$O$2454,_xlfn.LAMBDA(_xlpm.x,_xlpm.x=$O620))))</f>
        <v>2.6140684410646386E-3</v>
      </c>
      <c r="S620" s="4">
        <f t="shared" si="163"/>
        <v>0.15151515151515152</v>
      </c>
      <c r="T620" s="4">
        <f t="shared" si="164"/>
        <v>0.1171234337644549</v>
      </c>
      <c r="U620" s="4">
        <f t="shared" si="165"/>
        <v>0.25</v>
      </c>
      <c r="V620" s="4">
        <f t="shared" si="166"/>
        <v>0.67341589986363071</v>
      </c>
      <c r="W620" s="4" t="s">
        <v>5110</v>
      </c>
      <c r="X620" s="2" cm="1">
        <f t="array" ref="X620">SUM(_xlfn._xlws.FILTER($F$2:$F$2454,_xlfn.MAP($W$2:$W$2454,_xlfn.LAMBDA(_xlpm.x,_xlpm.x=$W620))))</f>
        <v>1594</v>
      </c>
      <c r="Y620" s="11">
        <f t="shared" si="167"/>
        <v>3.1367628607277291E-3</v>
      </c>
      <c r="Z620" s="4" t="s">
        <v>5102</v>
      </c>
      <c r="AA620" s="2" cm="1">
        <f t="array" ref="AA620">SUM(_xlfn._xlws.FILTER($F$2:$F$2454,_xlfn.MAP($Z$2:$Z$2454,_xlfn.LAMBDA(_xlpm.x,_xlpm.x=$Z620))))</f>
        <v>1794</v>
      </c>
      <c r="AB620" s="11">
        <f t="shared" si="168"/>
        <v>2.787068004459309E-3</v>
      </c>
      <c r="AC620" s="11">
        <f t="shared" si="169"/>
        <v>5.1334121647979701E-2</v>
      </c>
      <c r="AG620" s="2"/>
      <c r="AL620" s="2"/>
      <c r="AM620" s="2"/>
    </row>
    <row r="621" spans="1:39">
      <c r="A621" s="1" t="str">
        <f t="shared" si="153"/>
        <v>~au~ : [ɔ]</v>
      </c>
      <c r="B621" s="1">
        <f>_xlfn.LET(_xlpm.d,$G621,_xlpm.k,_xlfn.CONCAT(LEFT(TRIM(B$1),1),"*"),COUNTIF(_xlpm.d,_xlpm.k))</f>
        <v>0</v>
      </c>
      <c r="C621" s="1">
        <f>_xlfn.LET(_xlpm.d,$G621,_xlpm.k,_xlfn.CONCAT(LEFT(TRIM(C$1),1),"*"),COUNTIF(_xlpm.d,_xlpm.k))</f>
        <v>0</v>
      </c>
      <c r="D621" s="1">
        <f>_xlfn.LET(_xlpm.d,$G621,_xlpm.k,_xlfn.CONCAT(LEFT(TRIM(D$1),1),"*"),COUNTIF(_xlpm.d,_xlpm.k))</f>
        <v>0</v>
      </c>
      <c r="E621" s="1">
        <f t="shared" si="154"/>
        <v>0.69897000433601875</v>
      </c>
      <c r="F621" s="7">
        <v>4</v>
      </c>
      <c r="G621" s="9" t="s">
        <v>1345</v>
      </c>
      <c r="H621" s="4" cm="1">
        <f t="array" ref="H621">F621/freq.sum.r6e</f>
        <v>3.1685678073510771E-4</v>
      </c>
      <c r="I621" s="4" t="str">
        <f t="shared" si="155"/>
        <v>ɔ</v>
      </c>
      <c r="J621" s="4" t="str">
        <f t="shared" si="156"/>
        <v>au</v>
      </c>
      <c r="K621" s="10">
        <f t="shared" si="157"/>
        <v>1</v>
      </c>
      <c r="L621" s="1">
        <f t="shared" si="158"/>
        <v>2</v>
      </c>
      <c r="M621" s="10">
        <f t="shared" si="159"/>
        <v>2</v>
      </c>
      <c r="N621" s="1" t="str">
        <f t="shared" si="160"/>
        <v>~au~</v>
      </c>
      <c r="O621" s="1" t="str">
        <f t="shared" si="161"/>
        <v>[ɔ]</v>
      </c>
      <c r="P621" s="3" cm="1">
        <f t="array" ref="P621">SUM(_xlfn._xlws.FILTER($H$2:$H$2454,_xlfn.MAP($N$2:$N$2454,_xlfn.LAMBDA(_xlpm.x,_xlpm.x=$N621))))</f>
        <v>6.3371356147021531E-4</v>
      </c>
      <c r="Q621" s="4">
        <f t="shared" si="162"/>
        <v>0.50000000000000011</v>
      </c>
      <c r="R621" s="6" cm="1">
        <f t="array" ref="R621">SUM(_xlfn._xlws.FILTER($H$2:$H$2454,_xlfn.MAP($O$2:$O$2454,_xlfn.LAMBDA(_xlpm.x,_xlpm.x=$O621))))</f>
        <v>3.010139416983523E-3</v>
      </c>
      <c r="S621" s="4">
        <f t="shared" si="163"/>
        <v>0.10526315789473685</v>
      </c>
      <c r="T621" s="4">
        <f t="shared" si="164"/>
        <v>7.318641299983468E-2</v>
      </c>
      <c r="U621" s="4">
        <f t="shared" si="165"/>
        <v>0.17391304347826089</v>
      </c>
      <c r="V621" s="4">
        <f t="shared" si="166"/>
        <v>0.67669360962486669</v>
      </c>
      <c r="W621" s="4" t="s">
        <v>5139</v>
      </c>
      <c r="X621" s="2" cm="1">
        <f t="array" ref="X621">SUM(_xlfn._xlws.FILTER($F$2:$F$2454,_xlfn.MAP($W$2:$W$2454,_xlfn.LAMBDA(_xlpm.x,_xlpm.x=$W621))))</f>
        <v>32</v>
      </c>
      <c r="Y621" s="11">
        <f t="shared" si="167"/>
        <v>0.125</v>
      </c>
      <c r="Z621" s="4" t="s">
        <v>5107</v>
      </c>
      <c r="AA621" s="2" cm="1">
        <f t="array" ref="AA621">SUM(_xlfn._xlws.FILTER($F$2:$F$2454,_xlfn.MAP($Z$2:$Z$2454,_xlfn.LAMBDA(_xlpm.x,_xlpm.x=$Z621))))</f>
        <v>293</v>
      </c>
      <c r="AB621" s="11">
        <f t="shared" si="168"/>
        <v>1.3651877133105802E-2</v>
      </c>
      <c r="AC621" s="11">
        <f t="shared" si="169"/>
        <v>0.96171764203420351</v>
      </c>
      <c r="AG621" s="2"/>
      <c r="AL621" s="2"/>
      <c r="AM621" s="2"/>
    </row>
    <row r="622" spans="1:39">
      <c r="A622" s="1" t="str">
        <f t="shared" si="153"/>
        <v>~ly~ : [lɪ]</v>
      </c>
      <c r="B622" s="1">
        <f>_xlfn.LET(_xlpm.d,$G622,_xlpm.k,_xlfn.CONCAT(LEFT(TRIM(B$1),1),"*"),COUNTIF(_xlpm.d,_xlpm.k))</f>
        <v>0</v>
      </c>
      <c r="C622" s="1">
        <f>_xlfn.LET(_xlpm.d,$G622,_xlpm.k,_xlfn.CONCAT(LEFT(TRIM(C$1),1),"*"),COUNTIF(_xlpm.d,_xlpm.k))</f>
        <v>0</v>
      </c>
      <c r="D622" s="1">
        <f>_xlfn.LET(_xlpm.d,$G622,_xlpm.k,_xlfn.CONCAT(LEFT(TRIM(D$1),1),"*"),COUNTIF(_xlpm.d,_xlpm.k))</f>
        <v>0</v>
      </c>
      <c r="E622" s="1">
        <f t="shared" si="154"/>
        <v>1.3222192947339191</v>
      </c>
      <c r="F622" s="7">
        <v>20</v>
      </c>
      <c r="G622" s="9" t="s">
        <v>883</v>
      </c>
      <c r="H622" s="4" cm="1">
        <f t="array" ref="H622">F622/freq.sum.r6e</f>
        <v>1.5842839036755386E-3</v>
      </c>
      <c r="I622" s="1" t="str">
        <f t="shared" si="155"/>
        <v>lɪ</v>
      </c>
      <c r="J622" s="1" t="str">
        <f t="shared" si="156"/>
        <v>ly</v>
      </c>
      <c r="K622" s="10">
        <f t="shared" si="157"/>
        <v>2</v>
      </c>
      <c r="L622" s="1">
        <f t="shared" si="158"/>
        <v>2</v>
      </c>
      <c r="M622" s="10">
        <f t="shared" si="159"/>
        <v>2</v>
      </c>
      <c r="N622" s="1" t="str">
        <f t="shared" si="160"/>
        <v>~ly~</v>
      </c>
      <c r="O622" s="1" t="str">
        <f t="shared" si="161"/>
        <v>[lɪ]</v>
      </c>
      <c r="P622" s="3" cm="1">
        <f t="array" ref="P622">SUM(_xlfn._xlws.FILTER($H$2:$H$2454,_xlfn.MAP($N$2:$N$2454,_xlfn.LAMBDA(_xlpm.x,_xlpm.x=$N622))))</f>
        <v>1.9011406844106464E-3</v>
      </c>
      <c r="Q622" s="4">
        <f t="shared" si="162"/>
        <v>0.83333333333333326</v>
      </c>
      <c r="R622" s="6" cm="1">
        <f t="array" ref="R622">SUM(_xlfn._xlws.FILTER($H$2:$H$2454,_xlfn.MAP($O$2:$O$2454,_xlfn.LAMBDA(_xlpm.x,_xlpm.x=$O622))))</f>
        <v>9.1888466413181224E-3</v>
      </c>
      <c r="S622" s="4">
        <f t="shared" si="163"/>
        <v>0.17241379310344832</v>
      </c>
      <c r="T622" s="4">
        <f t="shared" si="164"/>
        <v>0.22744438203461947</v>
      </c>
      <c r="U622" s="4">
        <f t="shared" si="165"/>
        <v>0.28571428571428575</v>
      </c>
      <c r="V622" s="4">
        <f t="shared" si="166"/>
        <v>0.68424674751531234</v>
      </c>
      <c r="W622" s="4" t="s">
        <v>5123</v>
      </c>
      <c r="X622" s="2" cm="1">
        <f t="array" ref="X622">SUM(_xlfn._xlws.FILTER($F$2:$F$2454,_xlfn.MAP($W$2:$W$2454,_xlfn.LAMBDA(_xlpm.x,_xlpm.x=$W622))))</f>
        <v>340</v>
      </c>
      <c r="Y622" s="11">
        <f t="shared" si="167"/>
        <v>5.8823529411764705E-2</v>
      </c>
      <c r="Z622" s="4" t="s">
        <v>5102</v>
      </c>
      <c r="AA622" s="2" cm="1">
        <f t="array" ref="AA622">SUM(_xlfn._xlws.FILTER($F$2:$F$2454,_xlfn.MAP($Z$2:$Z$2454,_xlfn.LAMBDA(_xlpm.x,_xlpm.x=$Z622))))</f>
        <v>1794</v>
      </c>
      <c r="AB622" s="11">
        <f t="shared" si="168"/>
        <v>1.1148272017837236E-2</v>
      </c>
      <c r="AC622" s="11">
        <f t="shared" si="169"/>
        <v>0.72234352166581817</v>
      </c>
      <c r="AG622" s="2"/>
      <c r="AL622" s="2"/>
      <c r="AM622" s="2"/>
    </row>
    <row r="623" spans="1:39">
      <c r="A623" s="1" t="str">
        <f t="shared" si="153"/>
        <v>~ru~ : [ɹə]</v>
      </c>
      <c r="B623" s="1">
        <f>_xlfn.LET(_xlpm.d,$G623,_xlpm.k,_xlfn.CONCAT(LEFT(TRIM(B$1),1),"*"),COUNTIF(_xlpm.d,_xlpm.k))</f>
        <v>1</v>
      </c>
      <c r="C623" s="1">
        <f>_xlfn.LET(_xlpm.d,$G623,_xlpm.k,_xlfn.CONCAT(LEFT(TRIM(C$1),1),"*"),COUNTIF(_xlpm.d,_xlpm.k))</f>
        <v>0</v>
      </c>
      <c r="D623" s="1">
        <f>_xlfn.LET(_xlpm.d,$G623,_xlpm.k,_xlfn.CONCAT(LEFT(TRIM(D$1),1),"*"),COUNTIF(_xlpm.d,_xlpm.k))</f>
        <v>0</v>
      </c>
      <c r="E623" s="1">
        <f t="shared" si="154"/>
        <v>0.47712125471966244</v>
      </c>
      <c r="F623" s="7">
        <v>2</v>
      </c>
      <c r="G623" s="9" t="s">
        <v>2413</v>
      </c>
      <c r="H623" s="4" cm="1">
        <f t="array" ref="H623">F623/freq.sum.r6e</f>
        <v>1.5842839036755386E-4</v>
      </c>
      <c r="I623" s="4" t="str">
        <f t="shared" si="155"/>
        <v>ɹə</v>
      </c>
      <c r="J623" s="4" t="str">
        <f t="shared" si="156"/>
        <v>ru</v>
      </c>
      <c r="K623" s="10">
        <f t="shared" si="157"/>
        <v>2</v>
      </c>
      <c r="L623" s="1">
        <f t="shared" si="158"/>
        <v>2</v>
      </c>
      <c r="M623" s="10">
        <f t="shared" si="159"/>
        <v>2</v>
      </c>
      <c r="N623" s="1" t="str">
        <f t="shared" si="160"/>
        <v>~ru~</v>
      </c>
      <c r="O623" s="1" t="str">
        <f t="shared" si="161"/>
        <v>[ɹə]</v>
      </c>
      <c r="P623" s="3" cm="1">
        <f t="array" ref="P623">SUM(_xlfn._xlws.FILTER($H$2:$H$2454,_xlfn.MAP($N$2:$N$2454,_xlfn.LAMBDA(_xlpm.x,_xlpm.x=$N623))))</f>
        <v>1.5050697084917617E-3</v>
      </c>
      <c r="Q623" s="4">
        <f t="shared" si="162"/>
        <v>0.10526315789473684</v>
      </c>
      <c r="R623" s="6" cm="1">
        <f t="array" ref="R623">SUM(_xlfn._xlws.FILTER($H$2:$H$2454,_xlfn.MAP($O$2:$O$2454,_xlfn.LAMBDA(_xlpm.x,_xlpm.x=$O623))))</f>
        <v>7.5253485424588099E-3</v>
      </c>
      <c r="S623" s="4">
        <f t="shared" si="163"/>
        <v>2.1052631578947364E-2</v>
      </c>
      <c r="T623" s="4">
        <f t="shared" si="164"/>
        <v>1.0079144508031806E-2</v>
      </c>
      <c r="U623" s="4">
        <f t="shared" si="165"/>
        <v>3.5087719298245605E-2</v>
      </c>
      <c r="V623" s="4">
        <f t="shared" si="166"/>
        <v>0.69897000433601886</v>
      </c>
      <c r="W623" s="4" t="s">
        <v>5111</v>
      </c>
      <c r="X623" s="2" cm="1">
        <f t="array" ref="X623">SUM(_xlfn._xlws.FILTER($F$2:$F$2454,_xlfn.MAP($W$2:$W$2454,_xlfn.LAMBDA(_xlpm.x,_xlpm.x=$W623))))</f>
        <v>566</v>
      </c>
      <c r="Y623" s="11">
        <f t="shared" si="167"/>
        <v>3.5335689045936395E-3</v>
      </c>
      <c r="Z623" s="4" t="s">
        <v>5101</v>
      </c>
      <c r="AA623" s="2" cm="1">
        <f t="array" ref="AA623">SUM(_xlfn._xlws.FILTER($F$2:$F$2454,_xlfn.MAP($Z$2:$Z$2454,_xlfn.LAMBDA(_xlpm.x,_xlpm.x=$Z623))))</f>
        <v>2255</v>
      </c>
      <c r="AB623" s="11">
        <f t="shared" si="168"/>
        <v>8.869179600886918E-4</v>
      </c>
      <c r="AC623" s="11">
        <f t="shared" si="169"/>
        <v>0.60033011502570788</v>
      </c>
      <c r="AG623" s="2"/>
      <c r="AL623" s="2"/>
      <c r="AM623" s="2"/>
    </row>
    <row r="624" spans="1:39">
      <c r="A624" s="1" t="str">
        <f t="shared" si="153"/>
        <v>~cy~ : [saɪ]</v>
      </c>
      <c r="B624" s="1">
        <f>_xlfn.LET(_xlpm.d,$G624,_xlpm.k,_xlfn.CONCAT(LEFT(TRIM(B$1),1),"*"),COUNTIF(_xlpm.d,_xlpm.k))</f>
        <v>0</v>
      </c>
      <c r="C624" s="1">
        <f>_xlfn.LET(_xlpm.d,$G624,_xlpm.k,_xlfn.CONCAT(LEFT(TRIM(C$1),1),"*"),COUNTIF(_xlpm.d,_xlpm.k))</f>
        <v>0</v>
      </c>
      <c r="D624" s="1">
        <f>_xlfn.LET(_xlpm.d,$G624,_xlpm.k,_xlfn.CONCAT(LEFT(TRIM(D$1),1),"*"),COUNTIF(_xlpm.d,_xlpm.k))</f>
        <v>0</v>
      </c>
      <c r="E624" s="1">
        <f t="shared" si="154"/>
        <v>0.47712125471966244</v>
      </c>
      <c r="F624" s="7">
        <v>2</v>
      </c>
      <c r="G624" s="9" t="s">
        <v>1593</v>
      </c>
      <c r="H624" s="4" cm="1">
        <f t="array" ref="H624">F624/freq.sum.r6e</f>
        <v>1.5842839036755386E-4</v>
      </c>
      <c r="I624" s="4" t="str">
        <f t="shared" si="155"/>
        <v>saɪ</v>
      </c>
      <c r="J624" s="4" t="str">
        <f t="shared" si="156"/>
        <v>cy</v>
      </c>
      <c r="K624" s="10">
        <f t="shared" si="157"/>
        <v>3</v>
      </c>
      <c r="L624" s="1">
        <f t="shared" si="158"/>
        <v>2</v>
      </c>
      <c r="M624" s="10">
        <f t="shared" si="159"/>
        <v>3</v>
      </c>
      <c r="N624" s="1" t="str">
        <f t="shared" si="160"/>
        <v>~cy~</v>
      </c>
      <c r="O624" s="1" t="str">
        <f t="shared" si="161"/>
        <v>[saɪ]</v>
      </c>
      <c r="P624" s="3" cm="1">
        <f t="array" ref="P624">SUM(_xlfn._xlws.FILTER($H$2:$H$2454,_xlfn.MAP($N$2:$N$2454,_xlfn.LAMBDA(_xlpm.x,_xlpm.x=$N624))))</f>
        <v>5.5449936628643854E-4</v>
      </c>
      <c r="Q624" s="4">
        <f t="shared" si="162"/>
        <v>0.2857142857142857</v>
      </c>
      <c r="R624" s="6" cm="1">
        <f t="array" ref="R624">SUM(_xlfn._xlws.FILTER($H$2:$H$2454,_xlfn.MAP($O$2:$O$2454,_xlfn.LAMBDA(_xlpm.x,_xlpm.x=$O624))))</f>
        <v>2.7724968314321928E-3</v>
      </c>
      <c r="S624" s="4">
        <f t="shared" si="163"/>
        <v>5.7142857142857134E-2</v>
      </c>
      <c r="T624" s="4">
        <f t="shared" si="164"/>
        <v>3.176128052192468E-2</v>
      </c>
      <c r="U624" s="4">
        <f t="shared" si="165"/>
        <v>9.5238095238095219E-2</v>
      </c>
      <c r="V624" s="4">
        <f t="shared" si="166"/>
        <v>0.69897000433601886</v>
      </c>
      <c r="W624" s="4" t="s">
        <v>5123</v>
      </c>
      <c r="X624" s="2" cm="1">
        <f t="array" ref="X624">SUM(_xlfn._xlws.FILTER($F$2:$F$2454,_xlfn.MAP($W$2:$W$2454,_xlfn.LAMBDA(_xlpm.x,_xlpm.x=$W624))))</f>
        <v>340</v>
      </c>
      <c r="Y624" s="11">
        <f t="shared" si="167"/>
        <v>5.8823529411764705E-3</v>
      </c>
      <c r="Z624" s="4" t="s">
        <v>5106</v>
      </c>
      <c r="AA624" s="2" cm="1">
        <f t="array" ref="AA624">SUM(_xlfn._xlws.FILTER($F$2:$F$2454,_xlfn.MAP($Z$2:$Z$2454,_xlfn.LAMBDA(_xlpm.x,_xlpm.x=$Z624))))</f>
        <v>397</v>
      </c>
      <c r="AB624" s="11">
        <f t="shared" si="168"/>
        <v>5.0377833753148613E-3</v>
      </c>
      <c r="AC624" s="11">
        <f t="shared" si="169"/>
        <v>6.7311589720859974E-2</v>
      </c>
      <c r="AG624" s="2"/>
      <c r="AL624" s="2"/>
      <c r="AM624" s="2"/>
    </row>
    <row r="625" spans="1:39">
      <c r="A625" s="1" t="str">
        <f t="shared" si="153"/>
        <v>~ki~ : [kə]</v>
      </c>
      <c r="B625" s="1">
        <f>_xlfn.LET(_xlpm.d,$G625,_xlpm.k,_xlfn.CONCAT(LEFT(TRIM(B$1),1),"*"),COUNTIF(_xlpm.d,_xlpm.k))</f>
        <v>0</v>
      </c>
      <c r="C625" s="1">
        <f>_xlfn.LET(_xlpm.d,$G625,_xlpm.k,_xlfn.CONCAT(LEFT(TRIM(C$1),1),"*"),COUNTIF(_xlpm.d,_xlpm.k))</f>
        <v>0</v>
      </c>
      <c r="D625" s="1">
        <f>_xlfn.LET(_xlpm.d,$G625,_xlpm.k,_xlfn.CONCAT(LEFT(TRIM(D$1),1),"*"),COUNTIF(_xlpm.d,_xlpm.k))</f>
        <v>0</v>
      </c>
      <c r="E625" s="1">
        <f t="shared" si="154"/>
        <v>0.30102999566398114</v>
      </c>
      <c r="F625" s="7">
        <v>1</v>
      </c>
      <c r="G625" s="9" t="s">
        <v>1864</v>
      </c>
      <c r="H625" s="4" cm="1">
        <f t="array" ref="H625">F625/freq.sum.r6e</f>
        <v>7.9214195183776928E-5</v>
      </c>
      <c r="I625" s="4" t="str">
        <f t="shared" si="155"/>
        <v>kə</v>
      </c>
      <c r="J625" s="4" t="str">
        <f t="shared" si="156"/>
        <v>ki</v>
      </c>
      <c r="K625" s="10">
        <f t="shared" si="157"/>
        <v>2</v>
      </c>
      <c r="L625" s="1">
        <f t="shared" si="158"/>
        <v>2</v>
      </c>
      <c r="M625" s="10">
        <f t="shared" si="159"/>
        <v>2</v>
      </c>
      <c r="N625" s="1" t="str">
        <f t="shared" si="160"/>
        <v>~ki~</v>
      </c>
      <c r="O625" s="1" t="str">
        <f t="shared" si="161"/>
        <v>[kə]</v>
      </c>
      <c r="P625" s="3" cm="1">
        <f t="array" ref="P625">SUM(_xlfn._xlws.FILTER($H$2:$H$2454,_xlfn.MAP($N$2:$N$2454,_xlfn.LAMBDA(_xlpm.x,_xlpm.x=$N625))))</f>
        <v>1.8219264892268695E-3</v>
      </c>
      <c r="Q625" s="4">
        <f t="shared" si="162"/>
        <v>4.3478260869565216E-2</v>
      </c>
      <c r="R625" s="6" cm="1">
        <f t="array" ref="R625">SUM(_xlfn._xlws.FILTER($H$2:$H$2454,_xlfn.MAP($O$2:$O$2454,_xlfn.LAMBDA(_xlpm.x,_xlpm.x=$O625))))</f>
        <v>9.7433460076045645E-3</v>
      </c>
      <c r="S625" s="4">
        <f t="shared" si="163"/>
        <v>8.1300813008130055E-3</v>
      </c>
      <c r="T625" s="4">
        <f t="shared" si="164"/>
        <v>2.4827139257385345E-3</v>
      </c>
      <c r="U625" s="4">
        <f t="shared" si="165"/>
        <v>1.3698630136986297E-2</v>
      </c>
      <c r="V625" s="4">
        <f t="shared" si="166"/>
        <v>0.72817727542180521</v>
      </c>
      <c r="W625" s="4" t="s">
        <v>5110</v>
      </c>
      <c r="X625" s="2" cm="1">
        <f t="array" ref="X625">SUM(_xlfn._xlws.FILTER($F$2:$F$2454,_xlfn.MAP($W$2:$W$2454,_xlfn.LAMBDA(_xlpm.x,_xlpm.x=$W625))))</f>
        <v>1594</v>
      </c>
      <c r="Y625" s="11">
        <f t="shared" si="167"/>
        <v>6.2735257214554575E-4</v>
      </c>
      <c r="Z625" s="4" t="s">
        <v>5101</v>
      </c>
      <c r="AA625" s="2" cm="1">
        <f t="array" ref="AA625">SUM(_xlfn._xlws.FILTER($F$2:$F$2454,_xlfn.MAP($Z$2:$Z$2454,_xlfn.LAMBDA(_xlpm.x,_xlpm.x=$Z625))))</f>
        <v>2255</v>
      </c>
      <c r="AB625" s="11">
        <f t="shared" si="168"/>
        <v>4.434589800443459E-4</v>
      </c>
      <c r="AC625" s="11">
        <f t="shared" si="169"/>
        <v>0.1506582291538858</v>
      </c>
      <c r="AG625" s="2"/>
      <c r="AL625" s="2"/>
      <c r="AM625" s="2"/>
    </row>
    <row r="626" spans="1:39">
      <c r="A626" s="1" t="str">
        <f t="shared" si="153"/>
        <v>~vo~ : [və]</v>
      </c>
      <c r="B626" s="1">
        <f>_xlfn.LET(_xlpm.d,$G626,_xlpm.k,_xlfn.CONCAT(LEFT(TRIM(B$1),1),"*"),COUNTIF(_xlpm.d,_xlpm.k))</f>
        <v>0</v>
      </c>
      <c r="C626" s="1">
        <f>_xlfn.LET(_xlpm.d,$G626,_xlpm.k,_xlfn.CONCAT(LEFT(TRIM(C$1),1),"*"),COUNTIF(_xlpm.d,_xlpm.k))</f>
        <v>0</v>
      </c>
      <c r="D626" s="1">
        <f>_xlfn.LET(_xlpm.d,$G626,_xlpm.k,_xlfn.CONCAT(LEFT(TRIM(D$1),1),"*"),COUNTIF(_xlpm.d,_xlpm.k))</f>
        <v>0</v>
      </c>
      <c r="E626" s="1">
        <f t="shared" si="154"/>
        <v>0.8450980400142567</v>
      </c>
      <c r="F626" s="7">
        <v>6</v>
      </c>
      <c r="G626" s="9" t="s">
        <v>1335</v>
      </c>
      <c r="H626" s="4" cm="1">
        <f t="array" ref="H626">F626/freq.sum.r6e</f>
        <v>4.7528517110266159E-4</v>
      </c>
      <c r="I626" s="4" t="str">
        <f t="shared" si="155"/>
        <v>və</v>
      </c>
      <c r="J626" s="4" t="str">
        <f t="shared" si="156"/>
        <v>vo</v>
      </c>
      <c r="K626" s="10">
        <f t="shared" si="157"/>
        <v>2</v>
      </c>
      <c r="L626" s="1">
        <f t="shared" si="158"/>
        <v>2</v>
      </c>
      <c r="M626" s="10">
        <f t="shared" si="159"/>
        <v>2</v>
      </c>
      <c r="N626" s="1" t="str">
        <f t="shared" si="160"/>
        <v>~vo~</v>
      </c>
      <c r="O626" s="1" t="str">
        <f t="shared" si="161"/>
        <v>[və]</v>
      </c>
      <c r="P626" s="3" cm="1">
        <f t="array" ref="P626">SUM(_xlfn._xlws.FILTER($H$2:$H$2454,_xlfn.MAP($N$2:$N$2454,_xlfn.LAMBDA(_xlpm.x,_xlpm.x=$N626))))</f>
        <v>1.0297845373891002E-3</v>
      </c>
      <c r="Q626" s="4">
        <f t="shared" si="162"/>
        <v>0.46153846153846151</v>
      </c>
      <c r="R626" s="6" cm="1">
        <f t="array" ref="R626">SUM(_xlfn._xlws.FILTER($H$2:$H$2454,_xlfn.MAP($O$2:$O$2454,_xlfn.LAMBDA(_xlpm.x,_xlpm.x=$O626))))</f>
        <v>5.5449936628643856E-3</v>
      </c>
      <c r="S626" s="4">
        <f t="shared" si="163"/>
        <v>8.5714285714285715E-2</v>
      </c>
      <c r="T626" s="4">
        <f t="shared" si="164"/>
        <v>7.3561405104905289E-2</v>
      </c>
      <c r="U626" s="4">
        <f t="shared" si="165"/>
        <v>0.14457831325301207</v>
      </c>
      <c r="V626" s="4">
        <f t="shared" si="166"/>
        <v>0.73115468770741998</v>
      </c>
      <c r="W626" s="4" t="s">
        <v>5119</v>
      </c>
      <c r="X626" s="2" cm="1">
        <f t="array" ref="X626">SUM(_xlfn._xlws.FILTER($F$2:$F$2454,_xlfn.MAP($W$2:$W$2454,_xlfn.LAMBDA(_xlpm.x,_xlpm.x=$W626))))</f>
        <v>1157</v>
      </c>
      <c r="Y626" s="11">
        <f t="shared" si="167"/>
        <v>5.1858254105445114E-3</v>
      </c>
      <c r="Z626" s="4" t="s">
        <v>5101</v>
      </c>
      <c r="AA626" s="2" cm="1">
        <f t="array" ref="AA626">SUM(_xlfn._xlws.FILTER($F$2:$F$2454,_xlfn.MAP($Z$2:$Z$2454,_xlfn.LAMBDA(_xlpm.x,_xlpm.x=$Z626))))</f>
        <v>2255</v>
      </c>
      <c r="AB626" s="11">
        <f t="shared" si="168"/>
        <v>2.6607538802660754E-3</v>
      </c>
      <c r="AC626" s="11">
        <f t="shared" si="169"/>
        <v>0.28981318726222977</v>
      </c>
      <c r="AG626" s="2"/>
      <c r="AL626" s="2"/>
      <c r="AM626" s="2"/>
    </row>
    <row r="627" spans="1:39">
      <c r="A627" s="1" t="str">
        <f t="shared" si="153"/>
        <v>~nu~ : [nə]</v>
      </c>
      <c r="B627" s="1">
        <f>_xlfn.LET(_xlpm.d,$G627,_xlpm.k,_xlfn.CONCAT(LEFT(TRIM(B$1),1),"*"),COUNTIF(_xlpm.d,_xlpm.k))</f>
        <v>0</v>
      </c>
      <c r="C627" s="1">
        <f>_xlfn.LET(_xlpm.d,$G627,_xlpm.k,_xlfn.CONCAT(LEFT(TRIM(C$1),1),"*"),COUNTIF(_xlpm.d,_xlpm.k))</f>
        <v>0</v>
      </c>
      <c r="D627" s="1">
        <f>_xlfn.LET(_xlpm.d,$G627,_xlpm.k,_xlfn.CONCAT(LEFT(TRIM(D$1),1),"*"),COUNTIF(_xlpm.d,_xlpm.k))</f>
        <v>1</v>
      </c>
      <c r="E627" s="1">
        <f t="shared" si="154"/>
        <v>0.69897000433601875</v>
      </c>
      <c r="F627" s="7">
        <v>4</v>
      </c>
      <c r="G627" s="9" t="s">
        <v>1616</v>
      </c>
      <c r="H627" s="4" cm="1">
        <f t="array" ref="H627">F627/freq.sum.r6e</f>
        <v>3.1685678073510771E-4</v>
      </c>
      <c r="I627" s="4" t="str">
        <f t="shared" si="155"/>
        <v>nə</v>
      </c>
      <c r="J627" s="4" t="str">
        <f t="shared" si="156"/>
        <v>nu</v>
      </c>
      <c r="K627" s="10">
        <f t="shared" si="157"/>
        <v>2</v>
      </c>
      <c r="L627" s="1">
        <f t="shared" si="158"/>
        <v>2</v>
      </c>
      <c r="M627" s="10">
        <f t="shared" si="159"/>
        <v>2</v>
      </c>
      <c r="N627" s="1" t="str">
        <f t="shared" si="160"/>
        <v>~nu~</v>
      </c>
      <c r="O627" s="1" t="str">
        <f t="shared" si="161"/>
        <v>[nə]</v>
      </c>
      <c r="P627" s="3" cm="1">
        <f t="array" ref="P627">SUM(_xlfn._xlws.FILTER($H$2:$H$2454,_xlfn.MAP($N$2:$N$2454,_xlfn.LAMBDA(_xlpm.x,_xlpm.x=$N627))))</f>
        <v>1.5050697084917615E-3</v>
      </c>
      <c r="Q627" s="4">
        <f t="shared" si="162"/>
        <v>0.2105263157894737</v>
      </c>
      <c r="R627" s="6" cm="1">
        <f t="array" ref="R627">SUM(_xlfn._xlws.FILTER($H$2:$H$2454,_xlfn.MAP($O$2:$O$2454,_xlfn.LAMBDA(_xlpm.x,_xlpm.x=$O627))))</f>
        <v>8.1590621039290216E-3</v>
      </c>
      <c r="S627" s="4">
        <f t="shared" si="163"/>
        <v>3.883495145631069E-2</v>
      </c>
      <c r="T627" s="4">
        <f t="shared" si="164"/>
        <v>2.7594877032724556E-2</v>
      </c>
      <c r="U627" s="4">
        <f t="shared" si="165"/>
        <v>6.5573770491803296E-2</v>
      </c>
      <c r="V627" s="4">
        <f t="shared" si="166"/>
        <v>0.73408362375234315</v>
      </c>
      <c r="W627" s="4" t="s">
        <v>5111</v>
      </c>
      <c r="X627" s="2" cm="1">
        <f t="array" ref="X627">SUM(_xlfn._xlws.FILTER($F$2:$F$2454,_xlfn.MAP($W$2:$W$2454,_xlfn.LAMBDA(_xlpm.x,_xlpm.x=$W627))))</f>
        <v>566</v>
      </c>
      <c r="Y627" s="11">
        <f t="shared" si="167"/>
        <v>7.0671378091872791E-3</v>
      </c>
      <c r="Z627" s="4" t="s">
        <v>5101</v>
      </c>
      <c r="AA627" s="2" cm="1">
        <f t="array" ref="AA627">SUM(_xlfn._xlws.FILTER($F$2:$F$2454,_xlfn.MAP($Z$2:$Z$2454,_xlfn.LAMBDA(_xlpm.x,_xlpm.x=$Z627))))</f>
        <v>2255</v>
      </c>
      <c r="AB627" s="11">
        <f t="shared" si="168"/>
        <v>1.7738359201773836E-3</v>
      </c>
      <c r="AC627" s="11">
        <f t="shared" si="169"/>
        <v>0.60033011502570788</v>
      </c>
      <c r="AG627" s="2"/>
      <c r="AL627" s="2"/>
      <c r="AM627" s="2"/>
    </row>
    <row r="628" spans="1:39">
      <c r="A628" s="1" t="str">
        <f t="shared" si="153"/>
        <v>~ll~ : [l]</v>
      </c>
      <c r="B628" s="1">
        <f>_xlfn.LET(_xlpm.d,$G628,_xlpm.k,_xlfn.CONCAT(LEFT(TRIM(B$1),1),"*"),COUNTIF(_xlpm.d,_xlpm.k))</f>
        <v>0</v>
      </c>
      <c r="C628" s="1">
        <f>_xlfn.LET(_xlpm.d,$G628,_xlpm.k,_xlfn.CONCAT(LEFT(TRIM(C$1),1),"*"),COUNTIF(_xlpm.d,_xlpm.k))</f>
        <v>0</v>
      </c>
      <c r="D628" s="1">
        <f>_xlfn.LET(_xlpm.d,$G628,_xlpm.k,_xlfn.CONCAT(LEFT(TRIM(D$1),1),"*"),COUNTIF(_xlpm.d,_xlpm.k))</f>
        <v>0</v>
      </c>
      <c r="E628" s="1">
        <f t="shared" si="154"/>
        <v>1.7075701760979363</v>
      </c>
      <c r="F628" s="7">
        <v>50</v>
      </c>
      <c r="G628" s="9" t="s">
        <v>113</v>
      </c>
      <c r="H628" s="4" cm="1">
        <f t="array" ref="H628">F628/freq.sum.r6e</f>
        <v>3.960709759188847E-3</v>
      </c>
      <c r="I628" s="4" t="str">
        <f t="shared" si="155"/>
        <v>l</v>
      </c>
      <c r="J628" s="4" t="str">
        <f t="shared" si="156"/>
        <v>ll</v>
      </c>
      <c r="K628" s="10">
        <f t="shared" si="157"/>
        <v>1</v>
      </c>
      <c r="L628" s="1">
        <f t="shared" si="158"/>
        <v>2</v>
      </c>
      <c r="M628" s="10">
        <f t="shared" si="159"/>
        <v>2</v>
      </c>
      <c r="N628" s="1" t="str">
        <f t="shared" si="160"/>
        <v>~ll~</v>
      </c>
      <c r="O628" s="1" t="str">
        <f t="shared" si="161"/>
        <v>[l]</v>
      </c>
      <c r="P628" s="3" cm="1">
        <f t="array" ref="P628">SUM(_xlfn._xlws.FILTER($H$2:$H$2454,_xlfn.MAP($N$2:$N$2454,_xlfn.LAMBDA(_xlpm.x,_xlpm.x=$N628))))</f>
        <v>3.960709759188847E-3</v>
      </c>
      <c r="Q628" s="4">
        <f t="shared" si="162"/>
        <v>1</v>
      </c>
      <c r="R628" s="6" cm="1">
        <f t="array" ref="R628">SUM(_xlfn._xlws.FILTER($H$2:$H$2454,_xlfn.MAP($O$2:$O$2454,_xlfn.LAMBDA(_xlpm.x,_xlpm.x=$O628))))</f>
        <v>2.2021546261089986E-2</v>
      </c>
      <c r="S628" s="4">
        <f t="shared" si="163"/>
        <v>0.17985611510791369</v>
      </c>
      <c r="T628" s="4">
        <f t="shared" si="164"/>
        <v>0.31343283091872282</v>
      </c>
      <c r="U628" s="4">
        <f t="shared" si="165"/>
        <v>0.30487804878048785</v>
      </c>
      <c r="V628" s="4">
        <f t="shared" si="166"/>
        <v>0.74507479158205747</v>
      </c>
      <c r="W628" s="4"/>
      <c r="X628" s="2" cm="1">
        <f t="array" ref="X628">SUM(_xlfn._xlws.FILTER($F$2:$F$2454,_xlfn.MAP($W$2:$W$2454,_xlfn.LAMBDA(_xlpm.x,_xlpm.x=$W628))))</f>
        <v>2988</v>
      </c>
      <c r="Y628" s="11">
        <f t="shared" si="167"/>
        <v>1.6733601070950468E-2</v>
      </c>
      <c r="Z628" s="4"/>
      <c r="AA628" s="2" cm="1">
        <f t="array" ref="AA628">SUM(_xlfn._xlws.FILTER($F$2:$F$2454,_xlfn.MAP($Z$2:$Z$2454,_xlfn.LAMBDA(_xlpm.x,_xlpm.x=$Z628))))</f>
        <v>3871</v>
      </c>
      <c r="AB628" s="11">
        <f t="shared" si="168"/>
        <v>1.2916559028674762E-2</v>
      </c>
      <c r="AC628" s="11">
        <f t="shared" si="169"/>
        <v>0.11244257817559389</v>
      </c>
      <c r="AG628" s="2"/>
      <c r="AL628" s="2"/>
      <c r="AM628" s="2"/>
    </row>
    <row r="629" spans="1:39">
      <c r="A629" s="1" t="str">
        <f t="shared" si="153"/>
        <v>~hy~ : [haɪ]</v>
      </c>
      <c r="B629" s="1">
        <f>_xlfn.LET(_xlpm.d,$G629,_xlpm.k,_xlfn.CONCAT(LEFT(TRIM(B$1),1),"*"),COUNTIF(_xlpm.d,_xlpm.k))</f>
        <v>0</v>
      </c>
      <c r="C629" s="1">
        <f>_xlfn.LET(_xlpm.d,$G629,_xlpm.k,_xlfn.CONCAT(LEFT(TRIM(C$1),1),"*"),COUNTIF(_xlpm.d,_xlpm.k))</f>
        <v>0</v>
      </c>
      <c r="D629" s="1">
        <f>_xlfn.LET(_xlpm.d,$G629,_xlpm.k,_xlfn.CONCAT(LEFT(TRIM(D$1),1),"*"),COUNTIF(_xlpm.d,_xlpm.k))</f>
        <v>0</v>
      </c>
      <c r="E629" s="1">
        <f t="shared" si="154"/>
        <v>0.60205999132796229</v>
      </c>
      <c r="F629" s="7">
        <v>3</v>
      </c>
      <c r="G629" s="9" t="s">
        <v>1998</v>
      </c>
      <c r="H629" s="4" cm="1">
        <f t="array" ref="H629">F629/freq.sum.r6e</f>
        <v>2.376425855513308E-4</v>
      </c>
      <c r="I629" s="4" t="str">
        <f t="shared" si="155"/>
        <v>haɪ</v>
      </c>
      <c r="J629" s="4" t="str">
        <f t="shared" si="156"/>
        <v>hy</v>
      </c>
      <c r="K629" s="10">
        <f t="shared" si="157"/>
        <v>3</v>
      </c>
      <c r="L629" s="1">
        <f t="shared" si="158"/>
        <v>2</v>
      </c>
      <c r="M629" s="10">
        <f t="shared" si="159"/>
        <v>3</v>
      </c>
      <c r="N629" s="1" t="str">
        <f t="shared" si="160"/>
        <v>~hy~</v>
      </c>
      <c r="O629" s="1" t="str">
        <f t="shared" si="161"/>
        <v>[haɪ]</v>
      </c>
      <c r="P629" s="3" cm="1">
        <f t="array" ref="P629">SUM(_xlfn._xlws.FILTER($H$2:$H$2454,_xlfn.MAP($N$2:$N$2454,_xlfn.LAMBDA(_xlpm.x,_xlpm.x=$N629))))</f>
        <v>2.376425855513308E-4</v>
      </c>
      <c r="Q629" s="4">
        <f t="shared" si="162"/>
        <v>1</v>
      </c>
      <c r="R629" s="6" cm="1">
        <f t="array" ref="R629">SUM(_xlfn._xlws.FILTER($H$2:$H$2454,_xlfn.MAP($O$2:$O$2454,_xlfn.LAMBDA(_xlpm.x,_xlpm.x=$O629))))</f>
        <v>1.3466413181242079E-3</v>
      </c>
      <c r="S629" s="4">
        <f t="shared" si="163"/>
        <v>0.1764705882352941</v>
      </c>
      <c r="T629" s="4">
        <f t="shared" si="164"/>
        <v>0.1262465624247148</v>
      </c>
      <c r="U629" s="4">
        <f t="shared" si="165"/>
        <v>0.3</v>
      </c>
      <c r="V629" s="4">
        <f t="shared" si="166"/>
        <v>0.75332766665861151</v>
      </c>
      <c r="W629" s="4" t="s">
        <v>5123</v>
      </c>
      <c r="X629" s="2" cm="1">
        <f t="array" ref="X629">SUM(_xlfn._xlws.FILTER($F$2:$F$2454,_xlfn.MAP($W$2:$W$2454,_xlfn.LAMBDA(_xlpm.x,_xlpm.x=$W629))))</f>
        <v>340</v>
      </c>
      <c r="Y629" s="11">
        <f t="shared" si="167"/>
        <v>8.8235294117647058E-3</v>
      </c>
      <c r="Z629" s="4" t="s">
        <v>5106</v>
      </c>
      <c r="AA629" s="2" cm="1">
        <f t="array" ref="AA629">SUM(_xlfn._xlws.FILTER($F$2:$F$2454,_xlfn.MAP($Z$2:$Z$2454,_xlfn.LAMBDA(_xlpm.x,_xlpm.x=$Z629))))</f>
        <v>397</v>
      </c>
      <c r="AB629" s="11">
        <f t="shared" si="168"/>
        <v>7.556675062972292E-3</v>
      </c>
      <c r="AC629" s="11">
        <f t="shared" si="169"/>
        <v>6.7311589720859974E-2</v>
      </c>
      <c r="AG629" s="2"/>
      <c r="AL629" s="2"/>
      <c r="AM629" s="2"/>
    </row>
    <row r="630" spans="1:39">
      <c r="A630" s="1" t="str">
        <f t="shared" si="153"/>
        <v>~ko~ : [kəʊ]</v>
      </c>
      <c r="B630" s="1">
        <f>_xlfn.LET(_xlpm.d,$G630,_xlpm.k,_xlfn.CONCAT(LEFT(TRIM(B$1),1),"*"),COUNTIF(_xlpm.d,_xlpm.k))</f>
        <v>0</v>
      </c>
      <c r="C630" s="1">
        <f>_xlfn.LET(_xlpm.d,$G630,_xlpm.k,_xlfn.CONCAT(LEFT(TRIM(C$1),1),"*"),COUNTIF(_xlpm.d,_xlpm.k))</f>
        <v>0</v>
      </c>
      <c r="D630" s="1">
        <f>_xlfn.LET(_xlpm.d,$G630,_xlpm.k,_xlfn.CONCAT(LEFT(TRIM(D$1),1),"*"),COUNTIF(_xlpm.d,_xlpm.k))</f>
        <v>0</v>
      </c>
      <c r="E630" s="1">
        <f t="shared" si="154"/>
        <v>0.30102999566398114</v>
      </c>
      <c r="F630" s="7">
        <v>1</v>
      </c>
      <c r="G630" s="9" t="s">
        <v>2048</v>
      </c>
      <c r="H630" s="4" cm="1">
        <f t="array" ref="H630">F630/freq.sum.r6e</f>
        <v>7.9214195183776928E-5</v>
      </c>
      <c r="I630" s="4" t="str">
        <f t="shared" si="155"/>
        <v>kəʊ</v>
      </c>
      <c r="J630" s="4" t="str">
        <f t="shared" si="156"/>
        <v>ko</v>
      </c>
      <c r="K630" s="10">
        <f t="shared" si="157"/>
        <v>3</v>
      </c>
      <c r="L630" s="1">
        <f t="shared" si="158"/>
        <v>2</v>
      </c>
      <c r="M630" s="10">
        <f t="shared" si="159"/>
        <v>3</v>
      </c>
      <c r="N630" s="1" t="str">
        <f t="shared" si="160"/>
        <v>~ko~</v>
      </c>
      <c r="O630" s="1" t="str">
        <f t="shared" si="161"/>
        <v>[kəʊ]</v>
      </c>
      <c r="P630" s="3" cm="1">
        <f t="array" ref="P630">SUM(_xlfn._xlws.FILTER($H$2:$H$2454,_xlfn.MAP($N$2:$N$2454,_xlfn.LAMBDA(_xlpm.x,_xlpm.x=$N630))))</f>
        <v>7.9214195183776928E-5</v>
      </c>
      <c r="Q630" s="4">
        <f t="shared" si="162"/>
        <v>1</v>
      </c>
      <c r="R630" s="6" cm="1">
        <f t="array" ref="R630">SUM(_xlfn._xlws.FILTER($H$2:$H$2454,_xlfn.MAP($O$2:$O$2454,_xlfn.LAMBDA(_xlpm.x,_xlpm.x=$O630))))</f>
        <v>4.7528517110266159E-4</v>
      </c>
      <c r="S630" s="4">
        <f t="shared" si="163"/>
        <v>0.16666666666666666</v>
      </c>
      <c r="T630" s="4">
        <f t="shared" si="164"/>
        <v>6.0117410678435623E-2</v>
      </c>
      <c r="U630" s="4">
        <f t="shared" si="165"/>
        <v>0.2857142857142857</v>
      </c>
      <c r="V630" s="4">
        <f t="shared" si="166"/>
        <v>0.77815125038364363</v>
      </c>
      <c r="W630" s="4" t="s">
        <v>5119</v>
      </c>
      <c r="X630" s="2" cm="1">
        <f t="array" ref="X630">SUM(_xlfn._xlws.FILTER($F$2:$F$2454,_xlfn.MAP($W$2:$W$2454,_xlfn.LAMBDA(_xlpm.x,_xlpm.x=$W630))))</f>
        <v>1157</v>
      </c>
      <c r="Y630" s="11">
        <f t="shared" si="167"/>
        <v>8.6430423509075197E-4</v>
      </c>
      <c r="Z630" s="4" t="s">
        <v>5115</v>
      </c>
      <c r="AA630" s="2" cm="1">
        <f t="array" ref="AA630">SUM(_xlfn._xlws.FILTER($F$2:$F$2454,_xlfn.MAP($Z$2:$Z$2454,_xlfn.LAMBDA(_xlpm.x,_xlpm.x=$Z630))))</f>
        <v>73</v>
      </c>
      <c r="AB630" s="11">
        <f t="shared" si="168"/>
        <v>1.3698630136986301E-2</v>
      </c>
      <c r="AC630" s="11">
        <f t="shared" si="169"/>
        <v>-1.2000104988312936</v>
      </c>
      <c r="AG630" s="2"/>
      <c r="AL630" s="2"/>
      <c r="AM630" s="2"/>
    </row>
    <row r="631" spans="1:39">
      <c r="A631" s="1" t="str">
        <f t="shared" si="153"/>
        <v>~ch~ : [k]</v>
      </c>
      <c r="B631" s="1">
        <f>_xlfn.LET(_xlpm.d,$G631,_xlpm.k,_xlfn.CONCAT(LEFT(TRIM(B$1),1),"*"),COUNTIF(_xlpm.d,_xlpm.k))</f>
        <v>0</v>
      </c>
      <c r="C631" s="1">
        <f>_xlfn.LET(_xlpm.d,$G631,_xlpm.k,_xlfn.CONCAT(LEFT(TRIM(C$1),1),"*"),COUNTIF(_xlpm.d,_xlpm.k))</f>
        <v>0</v>
      </c>
      <c r="D631" s="1">
        <f>_xlfn.LET(_xlpm.d,$G631,_xlpm.k,_xlfn.CONCAT(LEFT(TRIM(D$1),1),"*"),COUNTIF(_xlpm.d,_xlpm.k))</f>
        <v>0</v>
      </c>
      <c r="E631" s="1">
        <f t="shared" si="154"/>
        <v>0.47712125471966244</v>
      </c>
      <c r="F631" s="7">
        <v>2</v>
      </c>
      <c r="G631" s="9" t="s">
        <v>75</v>
      </c>
      <c r="H631" s="4" cm="1">
        <f t="array" ref="H631">F631/freq.sum.r6e</f>
        <v>1.5842839036755386E-4</v>
      </c>
      <c r="I631" s="4" t="str">
        <f t="shared" si="155"/>
        <v>k</v>
      </c>
      <c r="J631" s="4" t="str">
        <f t="shared" si="156"/>
        <v>ch</v>
      </c>
      <c r="K631" s="10">
        <f t="shared" si="157"/>
        <v>1</v>
      </c>
      <c r="L631" s="1">
        <f t="shared" si="158"/>
        <v>2</v>
      </c>
      <c r="M631" s="10">
        <f t="shared" si="159"/>
        <v>2</v>
      </c>
      <c r="N631" s="1" t="str">
        <f t="shared" si="160"/>
        <v>~ch~</v>
      </c>
      <c r="O631" s="1" t="str">
        <f t="shared" si="161"/>
        <v>[k]</v>
      </c>
      <c r="P631" s="3" cm="1">
        <f t="array" ref="P631">SUM(_xlfn._xlws.FILTER($H$2:$H$2454,_xlfn.MAP($N$2:$N$2454,_xlfn.LAMBDA(_xlpm.x,_xlpm.x=$N631))))</f>
        <v>1.6634980988593155E-3</v>
      </c>
      <c r="Q631" s="4">
        <f t="shared" si="162"/>
        <v>9.5238095238095233E-2</v>
      </c>
      <c r="R631" s="6" cm="1">
        <f t="array" ref="R631">SUM(_xlfn._xlws.FILTER($H$2:$H$2454,_xlfn.MAP($O$2:$O$2454,_xlfn.LAMBDA(_xlpm.x,_xlpm.x=$O631))))</f>
        <v>9.9809885931558973E-3</v>
      </c>
      <c r="S631" s="4">
        <f t="shared" si="163"/>
        <v>1.5873015873015865E-2</v>
      </c>
      <c r="T631" s="4">
        <f t="shared" si="164"/>
        <v>7.8164794143920097E-3</v>
      </c>
      <c r="U631" s="4">
        <f t="shared" si="165"/>
        <v>2.7210884353741482E-2</v>
      </c>
      <c r="V631" s="4">
        <f t="shared" si="166"/>
        <v>0.77815125038364386</v>
      </c>
      <c r="W631" s="4"/>
      <c r="X631" s="2" cm="1">
        <f t="array" ref="X631">SUM(_xlfn._xlws.FILTER($F$2:$F$2454,_xlfn.MAP($W$2:$W$2454,_xlfn.LAMBDA(_xlpm.x,_xlpm.x=$W631))))</f>
        <v>2988</v>
      </c>
      <c r="Y631" s="11">
        <f t="shared" si="167"/>
        <v>6.6934404283801872E-4</v>
      </c>
      <c r="Z631" s="4"/>
      <c r="AA631" s="2" cm="1">
        <f t="array" ref="AA631">SUM(_xlfn._xlws.FILTER($F$2:$F$2454,_xlfn.MAP($Z$2:$Z$2454,_xlfn.LAMBDA(_xlpm.x,_xlpm.x=$Z631))))</f>
        <v>3871</v>
      </c>
      <c r="AB631" s="11">
        <f t="shared" si="168"/>
        <v>5.1666236114699044E-4</v>
      </c>
      <c r="AC631" s="11">
        <f t="shared" si="169"/>
        <v>0.11244257817559389</v>
      </c>
      <c r="AG631" s="2"/>
      <c r="AL631" s="2"/>
      <c r="AM631" s="2"/>
    </row>
    <row r="632" spans="1:39">
      <c r="A632" s="1" t="str">
        <f t="shared" si="153"/>
        <v>~da~ : [dɪ]</v>
      </c>
      <c r="B632" s="1">
        <f>_xlfn.LET(_xlpm.d,$G632,_xlpm.k,_xlfn.CONCAT(LEFT(TRIM(B$1),1),"*"),COUNTIF(_xlpm.d,_xlpm.k))</f>
        <v>0</v>
      </c>
      <c r="C632" s="1">
        <f>_xlfn.LET(_xlpm.d,$G632,_xlpm.k,_xlfn.CONCAT(LEFT(TRIM(C$1),1),"*"),COUNTIF(_xlpm.d,_xlpm.k))</f>
        <v>0</v>
      </c>
      <c r="D632" s="1">
        <f>_xlfn.LET(_xlpm.d,$G632,_xlpm.k,_xlfn.CONCAT(LEFT(TRIM(D$1),1),"*"),COUNTIF(_xlpm.d,_xlpm.k))</f>
        <v>0</v>
      </c>
      <c r="E632" s="1">
        <f t="shared" si="154"/>
        <v>0.47712125471966244</v>
      </c>
      <c r="F632" s="7">
        <v>2</v>
      </c>
      <c r="G632" s="9" t="s">
        <v>1957</v>
      </c>
      <c r="H632" s="4" cm="1">
        <f t="array" ref="H632">F632/freq.sum.r6e</f>
        <v>1.5842839036755386E-4</v>
      </c>
      <c r="I632" s="4" t="str">
        <f t="shared" si="155"/>
        <v>dɪ</v>
      </c>
      <c r="J632" s="4" t="str">
        <f t="shared" si="156"/>
        <v>da</v>
      </c>
      <c r="K632" s="10">
        <f t="shared" si="157"/>
        <v>2</v>
      </c>
      <c r="L632" s="1">
        <f t="shared" si="158"/>
        <v>2</v>
      </c>
      <c r="M632" s="10">
        <f t="shared" si="159"/>
        <v>2</v>
      </c>
      <c r="N632" s="1" t="str">
        <f t="shared" si="160"/>
        <v>~da~</v>
      </c>
      <c r="O632" s="1" t="str">
        <f t="shared" si="161"/>
        <v>[dɪ]</v>
      </c>
      <c r="P632" s="3" cm="1">
        <f t="array" ref="P632">SUM(_xlfn._xlws.FILTER($H$2:$H$2454,_xlfn.MAP($N$2:$N$2454,_xlfn.LAMBDA(_xlpm.x,_xlpm.x=$N632))))</f>
        <v>2.2179974651457541E-3</v>
      </c>
      <c r="Q632" s="4">
        <f t="shared" si="162"/>
        <v>7.1428571428571425E-2</v>
      </c>
      <c r="R632" s="6" cm="1">
        <f t="array" ref="R632">SUM(_xlfn._xlws.FILTER($H$2:$H$2454,_xlfn.MAP($O$2:$O$2454,_xlfn.LAMBDA(_xlpm.x,_xlpm.x=$O632))))</f>
        <v>1.3387198986058302E-2</v>
      </c>
      <c r="S632" s="4">
        <f t="shared" si="163"/>
        <v>1.1834319526627217E-2</v>
      </c>
      <c r="T632" s="4">
        <f t="shared" si="164"/>
        <v>5.8326013904346488E-3</v>
      </c>
      <c r="U632" s="4">
        <f t="shared" si="165"/>
        <v>2.0304568527918777E-2</v>
      </c>
      <c r="V632" s="4">
        <f t="shared" si="166"/>
        <v>0.78072867327145434</v>
      </c>
      <c r="W632" s="4" t="s">
        <v>5120</v>
      </c>
      <c r="X632" s="2" cm="1">
        <f t="array" ref="X632">SUM(_xlfn._xlws.FILTER($F$2:$F$2454,_xlfn.MAP($W$2:$W$2454,_xlfn.LAMBDA(_xlpm.x,_xlpm.x=$W632))))</f>
        <v>1666</v>
      </c>
      <c r="Y632" s="11">
        <f t="shared" si="167"/>
        <v>1.2004801920768306E-3</v>
      </c>
      <c r="Z632" s="4" t="s">
        <v>5102</v>
      </c>
      <c r="AA632" s="2" cm="1">
        <f t="array" ref="AA632">SUM(_xlfn._xlws.FILTER($F$2:$F$2454,_xlfn.MAP($Z$2:$Z$2454,_xlfn.LAMBDA(_xlpm.x,_xlpm.x=$Z632))))</f>
        <v>1794</v>
      </c>
      <c r="AB632" s="11">
        <f t="shared" si="168"/>
        <v>1.1148272017837235E-3</v>
      </c>
      <c r="AC632" s="11">
        <f t="shared" si="169"/>
        <v>3.2147441637304486E-2</v>
      </c>
      <c r="AG632" s="2"/>
      <c r="AL632" s="2"/>
      <c r="AM632" s="2"/>
    </row>
    <row r="633" spans="1:39">
      <c r="A633" s="1" t="str">
        <f t="shared" si="153"/>
        <v>~au~ : [ɑ]</v>
      </c>
      <c r="B633" s="1">
        <f>_xlfn.LET(_xlpm.d,$G633,_xlpm.k,_xlfn.CONCAT(LEFT(TRIM(B$1),1),"*"),COUNTIF(_xlpm.d,_xlpm.k))</f>
        <v>0</v>
      </c>
      <c r="C633" s="1">
        <f>_xlfn.LET(_xlpm.d,$G633,_xlpm.k,_xlfn.CONCAT(LEFT(TRIM(C$1),1),"*"),COUNTIF(_xlpm.d,_xlpm.k))</f>
        <v>0</v>
      </c>
      <c r="D633" s="1">
        <f>_xlfn.LET(_xlpm.d,$G633,_xlpm.k,_xlfn.CONCAT(LEFT(TRIM(D$1),1),"*"),COUNTIF(_xlpm.d,_xlpm.k))</f>
        <v>0</v>
      </c>
      <c r="E633" s="1">
        <f t="shared" si="154"/>
        <v>0.47712125471966244</v>
      </c>
      <c r="F633" s="7">
        <v>2</v>
      </c>
      <c r="G633" s="9" t="s">
        <v>1687</v>
      </c>
      <c r="H633" s="4" cm="1">
        <f t="array" ref="H633">F633/freq.sum.r6e</f>
        <v>1.5842839036755386E-4</v>
      </c>
      <c r="I633" s="4" t="str">
        <f t="shared" si="155"/>
        <v>ɑ</v>
      </c>
      <c r="J633" s="4" t="str">
        <f t="shared" si="156"/>
        <v>au</v>
      </c>
      <c r="K633" s="10">
        <f t="shared" si="157"/>
        <v>1</v>
      </c>
      <c r="L633" s="1">
        <f t="shared" si="158"/>
        <v>2</v>
      </c>
      <c r="M633" s="10">
        <f t="shared" si="159"/>
        <v>2</v>
      </c>
      <c r="N633" s="1" t="str">
        <f t="shared" si="160"/>
        <v>~au~</v>
      </c>
      <c r="O633" s="1" t="str">
        <f t="shared" si="161"/>
        <v>[ɑ]</v>
      </c>
      <c r="P633" s="3" cm="1">
        <f t="array" ref="P633">SUM(_xlfn._xlws.FILTER($H$2:$H$2454,_xlfn.MAP($N$2:$N$2454,_xlfn.LAMBDA(_xlpm.x,_xlpm.x=$N633))))</f>
        <v>6.3371356147021531E-4</v>
      </c>
      <c r="Q633" s="4">
        <f t="shared" si="162"/>
        <v>0.25000000000000006</v>
      </c>
      <c r="R633" s="6" cm="1">
        <f t="array" ref="R633">SUM(_xlfn._xlws.FILTER($H$2:$H$2454,_xlfn.MAP($O$2:$O$2454,_xlfn.LAMBDA(_xlpm.x,_xlpm.x=$O633))))</f>
        <v>3.960709759188847E-3</v>
      </c>
      <c r="S633" s="4">
        <f t="shared" si="163"/>
        <v>3.9999999999999994E-2</v>
      </c>
      <c r="T633" s="4">
        <f t="shared" si="164"/>
        <v>1.9810732308890106E-2</v>
      </c>
      <c r="U633" s="4">
        <f t="shared" si="165"/>
        <v>6.8965517241379309E-2</v>
      </c>
      <c r="V633" s="4">
        <f t="shared" si="166"/>
        <v>0.79588001734407543</v>
      </c>
      <c r="W633" s="4" t="s">
        <v>5139</v>
      </c>
      <c r="X633" s="2" cm="1">
        <f t="array" ref="X633">SUM(_xlfn._xlws.FILTER($F$2:$F$2454,_xlfn.MAP($W$2:$W$2454,_xlfn.LAMBDA(_xlpm.x,_xlpm.x=$W633))))</f>
        <v>32</v>
      </c>
      <c r="Y633" s="11">
        <f t="shared" si="167"/>
        <v>6.25E-2</v>
      </c>
      <c r="Z633" s="4" t="s">
        <v>5105</v>
      </c>
      <c r="AA633" s="2" cm="1">
        <f t="array" ref="AA633">SUM(_xlfn._xlws.FILTER($F$2:$F$2454,_xlfn.MAP($Z$2:$Z$2454,_xlfn.LAMBDA(_xlpm.x,_xlpm.x=$Z633))))</f>
        <v>436</v>
      </c>
      <c r="AB633" s="11">
        <f t="shared" si="168"/>
        <v>4.5871559633027525E-3</v>
      </c>
      <c r="AC633" s="11">
        <f t="shared" si="169"/>
        <v>1.13433651094868</v>
      </c>
      <c r="AG633" s="2"/>
      <c r="AL633" s="2"/>
      <c r="AM633" s="2"/>
    </row>
    <row r="634" spans="1:39">
      <c r="A634" s="1" t="str">
        <f t="shared" si="153"/>
        <v>~lu~ : [lə]</v>
      </c>
      <c r="B634" s="1">
        <f>_xlfn.LET(_xlpm.d,$G634,_xlpm.k,_xlfn.CONCAT(LEFT(TRIM(B$1),1),"*"),COUNTIF(_xlpm.d,_xlpm.k))</f>
        <v>0</v>
      </c>
      <c r="C634" s="1">
        <f>_xlfn.LET(_xlpm.d,$G634,_xlpm.k,_xlfn.CONCAT(LEFT(TRIM(C$1),1),"*"),COUNTIF(_xlpm.d,_xlpm.k))</f>
        <v>0</v>
      </c>
      <c r="D634" s="1">
        <f>_xlfn.LET(_xlpm.d,$G634,_xlpm.k,_xlfn.CONCAT(LEFT(TRIM(D$1),1),"*"),COUNTIF(_xlpm.d,_xlpm.k))</f>
        <v>0</v>
      </c>
      <c r="E634" s="1">
        <f t="shared" si="154"/>
        <v>0.30102999566398114</v>
      </c>
      <c r="F634" s="7">
        <v>1</v>
      </c>
      <c r="G634" s="9" t="s">
        <v>2092</v>
      </c>
      <c r="H634" s="4" cm="1">
        <f t="array" ref="H634">F634/freq.sum.r6e</f>
        <v>7.9214195183776928E-5</v>
      </c>
      <c r="I634" s="4" t="str">
        <f t="shared" si="155"/>
        <v>lə</v>
      </c>
      <c r="J634" s="4" t="str">
        <f t="shared" si="156"/>
        <v>lu</v>
      </c>
      <c r="K634" s="10">
        <f t="shared" si="157"/>
        <v>2</v>
      </c>
      <c r="L634" s="1">
        <f t="shared" si="158"/>
        <v>2</v>
      </c>
      <c r="M634" s="10">
        <f t="shared" si="159"/>
        <v>2</v>
      </c>
      <c r="N634" s="1" t="str">
        <f t="shared" si="160"/>
        <v>~lu~</v>
      </c>
      <c r="O634" s="1" t="str">
        <f t="shared" si="161"/>
        <v>[lə]</v>
      </c>
      <c r="P634" s="3" cm="1">
        <f t="array" ref="P634">SUM(_xlfn._xlws.FILTER($H$2:$H$2454,_xlfn.MAP($N$2:$N$2454,_xlfn.LAMBDA(_xlpm.x,_xlpm.x=$N634))))</f>
        <v>1.2674271229404308E-3</v>
      </c>
      <c r="Q634" s="4">
        <f t="shared" si="162"/>
        <v>6.25E-2</v>
      </c>
      <c r="R634" s="6" cm="1">
        <f t="array" ref="R634">SUM(_xlfn._xlws.FILTER($H$2:$H$2454,_xlfn.MAP($O$2:$O$2454,_xlfn.LAMBDA(_xlpm.x,_xlpm.x=$O634))))</f>
        <v>7.9214195183776939E-3</v>
      </c>
      <c r="S634" s="4">
        <f t="shared" si="163"/>
        <v>9.9999999999999985E-3</v>
      </c>
      <c r="T634" s="4">
        <f t="shared" si="164"/>
        <v>3.1247951134295358E-3</v>
      </c>
      <c r="U634" s="4">
        <f t="shared" si="165"/>
        <v>1.7241379310344827E-2</v>
      </c>
      <c r="V634" s="4">
        <f t="shared" si="166"/>
        <v>0.79588001734407532</v>
      </c>
      <c r="W634" s="4" t="s">
        <v>5111</v>
      </c>
      <c r="X634" s="2" cm="1">
        <f t="array" ref="X634">SUM(_xlfn._xlws.FILTER($F$2:$F$2454,_xlfn.MAP($W$2:$W$2454,_xlfn.LAMBDA(_xlpm.x,_xlpm.x=$W634))))</f>
        <v>566</v>
      </c>
      <c r="Y634" s="11">
        <f t="shared" si="167"/>
        <v>1.7667844522968198E-3</v>
      </c>
      <c r="Z634" s="4" t="s">
        <v>5101</v>
      </c>
      <c r="AA634" s="2" cm="1">
        <f t="array" ref="AA634">SUM(_xlfn._xlws.FILTER($F$2:$F$2454,_xlfn.MAP($Z$2:$Z$2454,_xlfn.LAMBDA(_xlpm.x,_xlpm.x=$Z634))))</f>
        <v>2255</v>
      </c>
      <c r="AB634" s="11">
        <f t="shared" si="168"/>
        <v>4.434589800443459E-4</v>
      </c>
      <c r="AC634" s="11">
        <f t="shared" si="169"/>
        <v>0.60033011502570788</v>
      </c>
      <c r="AG634" s="2"/>
      <c r="AL634" s="2"/>
      <c r="AM634" s="2"/>
    </row>
    <row r="635" spans="1:39">
      <c r="A635" s="1" t="str">
        <f t="shared" si="153"/>
        <v>~ow~ : [oʊ]</v>
      </c>
      <c r="B635" s="1">
        <f>_xlfn.LET(_xlpm.d,$G635,_xlpm.k,_xlfn.CONCAT(LEFT(TRIM(B$1),1),"*"),COUNTIF(_xlpm.d,_xlpm.k))</f>
        <v>0</v>
      </c>
      <c r="C635" s="1">
        <f>_xlfn.LET(_xlpm.d,$G635,_xlpm.k,_xlfn.CONCAT(LEFT(TRIM(C$1),1),"*"),COUNTIF(_xlpm.d,_xlpm.k))</f>
        <v>0</v>
      </c>
      <c r="D635" s="1">
        <f>_xlfn.LET(_xlpm.d,$G635,_xlpm.k,_xlfn.CONCAT(LEFT(TRIM(D$1),1),"*"),COUNTIF(_xlpm.d,_xlpm.k))</f>
        <v>0</v>
      </c>
      <c r="E635" s="1">
        <f t="shared" si="154"/>
        <v>0.77815125038364352</v>
      </c>
      <c r="F635" s="7">
        <v>5</v>
      </c>
      <c r="G635" s="9" t="s">
        <v>1113</v>
      </c>
      <c r="H635" s="4" cm="1">
        <f t="array" ref="H635">F635/freq.sum.r6e</f>
        <v>3.9607097591888465E-4</v>
      </c>
      <c r="I635" s="4" t="str">
        <f t="shared" si="155"/>
        <v>oʊ</v>
      </c>
      <c r="J635" s="4" t="str">
        <f t="shared" si="156"/>
        <v>ow</v>
      </c>
      <c r="K635" s="10">
        <f t="shared" si="157"/>
        <v>2</v>
      </c>
      <c r="L635" s="1">
        <f t="shared" si="158"/>
        <v>2</v>
      </c>
      <c r="M635" s="10">
        <f t="shared" si="159"/>
        <v>2</v>
      </c>
      <c r="N635" s="1" t="str">
        <f t="shared" si="160"/>
        <v>~ow~</v>
      </c>
      <c r="O635" s="1" t="str">
        <f t="shared" si="161"/>
        <v>[oʊ]</v>
      </c>
      <c r="P635" s="3" cm="1">
        <f t="array" ref="P635">SUM(_xlfn._xlws.FILTER($H$2:$H$2454,_xlfn.MAP($N$2:$N$2454,_xlfn.LAMBDA(_xlpm.x,_xlpm.x=$N635))))</f>
        <v>3.9607097591888465E-4</v>
      </c>
      <c r="Q635" s="4">
        <f t="shared" si="162"/>
        <v>1</v>
      </c>
      <c r="R635" s="6" cm="1">
        <f t="array" ref="R635">SUM(_xlfn._xlws.FILTER($H$2:$H$2454,_xlfn.MAP($O$2:$O$2454,_xlfn.LAMBDA(_xlpm.x,_xlpm.x=$O635))))</f>
        <v>2.5348542458808617E-3</v>
      </c>
      <c r="S635" s="4">
        <f t="shared" si="163"/>
        <v>0.15625</v>
      </c>
      <c r="T635" s="4">
        <f t="shared" si="164"/>
        <v>0.12661992839400529</v>
      </c>
      <c r="U635" s="4">
        <f t="shared" si="165"/>
        <v>0.27027027027027029</v>
      </c>
      <c r="V635" s="4">
        <f t="shared" si="166"/>
        <v>0.80617997398388719</v>
      </c>
      <c r="W635" s="4" t="s">
        <v>5128</v>
      </c>
      <c r="X635" s="2" cm="1">
        <f t="array" ref="X635">SUM(_xlfn._xlws.FILTER($F$2:$F$2454,_xlfn.MAP($W$2:$W$2454,_xlfn.LAMBDA(_xlpm.x,_xlpm.x=$W635))))</f>
        <v>89</v>
      </c>
      <c r="Y635" s="11">
        <f t="shared" si="167"/>
        <v>5.6179775280898875E-2</v>
      </c>
      <c r="Z635" s="4" t="s">
        <v>5109</v>
      </c>
      <c r="AA635" s="2" cm="1">
        <f t="array" ref="AA635">SUM(_xlfn._xlws.FILTER($F$2:$F$2454,_xlfn.MAP($Z$2:$Z$2454,_xlfn.LAMBDA(_xlpm.x,_xlpm.x=$Z635))))</f>
        <v>257</v>
      </c>
      <c r="AB635" s="11">
        <f t="shared" si="168"/>
        <v>1.9455252918287938E-2</v>
      </c>
      <c r="AC635" s="11">
        <f t="shared" si="169"/>
        <v>0.4605431166863817</v>
      </c>
      <c r="AG635" s="2"/>
      <c r="AL635" s="2"/>
      <c r="AM635" s="2"/>
    </row>
    <row r="636" spans="1:39">
      <c r="A636" s="1" t="str">
        <f t="shared" si="153"/>
        <v>~ei~ : [aɪ]</v>
      </c>
      <c r="B636" s="1">
        <f>_xlfn.LET(_xlpm.d,$G636,_xlpm.k,_xlfn.CONCAT(LEFT(TRIM(B$1),1),"*"),COUNTIF(_xlpm.d,_xlpm.k))</f>
        <v>0</v>
      </c>
      <c r="C636" s="1">
        <f>_xlfn.LET(_xlpm.d,$G636,_xlpm.k,_xlfn.CONCAT(LEFT(TRIM(C$1),1),"*"),COUNTIF(_xlpm.d,_xlpm.k))</f>
        <v>0</v>
      </c>
      <c r="D636" s="1">
        <f>_xlfn.LET(_xlpm.d,$G636,_xlpm.k,_xlfn.CONCAT(LEFT(TRIM(D$1),1),"*"),COUNTIF(_xlpm.d,_xlpm.k))</f>
        <v>0</v>
      </c>
      <c r="E636" s="1">
        <f t="shared" si="154"/>
        <v>0.30102999566398114</v>
      </c>
      <c r="F636" s="7">
        <v>1</v>
      </c>
      <c r="G636" s="9" t="s">
        <v>1920</v>
      </c>
      <c r="H636" s="4" cm="1">
        <f t="array" ref="H636">F636/freq.sum.r6e</f>
        <v>7.9214195183776928E-5</v>
      </c>
      <c r="I636" s="1" t="str">
        <f t="shared" si="155"/>
        <v>aɪ</v>
      </c>
      <c r="J636" s="1" t="str">
        <f t="shared" si="156"/>
        <v>ei</v>
      </c>
      <c r="K636" s="10">
        <f t="shared" si="157"/>
        <v>2</v>
      </c>
      <c r="L636" s="1">
        <f t="shared" si="158"/>
        <v>2</v>
      </c>
      <c r="M636" s="10">
        <f t="shared" si="159"/>
        <v>2</v>
      </c>
      <c r="N636" s="1" t="str">
        <f t="shared" si="160"/>
        <v>~ei~</v>
      </c>
      <c r="O636" s="1" t="str">
        <f t="shared" si="161"/>
        <v>[aɪ]</v>
      </c>
      <c r="P636" s="3" cm="1">
        <f t="array" ref="P636">SUM(_xlfn._xlws.FILTER($H$2:$H$2454,_xlfn.MAP($N$2:$N$2454,_xlfn.LAMBDA(_xlpm.x,_xlpm.x=$N636))))</f>
        <v>3.1685678073510771E-4</v>
      </c>
      <c r="Q636" s="4">
        <f t="shared" si="162"/>
        <v>0.25</v>
      </c>
      <c r="R636" s="6" cm="1">
        <f t="array" ref="R636">SUM(_xlfn._xlws.FILTER($H$2:$H$2454,_xlfn.MAP($O$2:$O$2454,_xlfn.LAMBDA(_xlpm.x,_xlpm.x=$O636))))</f>
        <v>2.0595690747782004E-3</v>
      </c>
      <c r="S636" s="4">
        <f t="shared" si="163"/>
        <v>3.8461538461538457E-2</v>
      </c>
      <c r="T636" s="4">
        <f t="shared" si="164"/>
        <v>1.2082541105260872E-2</v>
      </c>
      <c r="U636" s="4">
        <f t="shared" si="165"/>
        <v>6.6666666666666666E-2</v>
      </c>
      <c r="V636" s="4">
        <f t="shared" si="166"/>
        <v>0.81291335664285558</v>
      </c>
      <c r="W636" s="4" t="s">
        <v>5135</v>
      </c>
      <c r="X636" s="2" cm="1">
        <f t="array" ref="X636">SUM(_xlfn._xlws.FILTER($F$2:$F$2454,_xlfn.MAP($W$2:$W$2454,_xlfn.LAMBDA(_xlpm.x,_xlpm.x=$W636))))</f>
        <v>40</v>
      </c>
      <c r="Y636" s="11">
        <f t="shared" si="167"/>
        <v>2.5000000000000001E-2</v>
      </c>
      <c r="Z636" s="4" t="s">
        <v>5106</v>
      </c>
      <c r="AA636" s="2" cm="1">
        <f t="array" ref="AA636">SUM(_xlfn._xlws.FILTER($F$2:$F$2454,_xlfn.MAP($Z$2:$Z$2454,_xlfn.LAMBDA(_xlpm.x,_xlpm.x=$Z636))))</f>
        <v>397</v>
      </c>
      <c r="AB636" s="11">
        <f t="shared" si="168"/>
        <v>2.5188916876574307E-3</v>
      </c>
      <c r="AC636" s="11">
        <f t="shared" si="169"/>
        <v>0.99673051543515268</v>
      </c>
      <c r="AG636" s="2"/>
      <c r="AL636" s="2"/>
      <c r="AM636" s="2"/>
    </row>
    <row r="637" spans="1:39">
      <c r="A637" s="1" t="str">
        <f t="shared" si="153"/>
        <v>~'s~ : [ɹz]</v>
      </c>
      <c r="B637" s="1">
        <f>_xlfn.LET(_xlpm.d,$G637,_xlpm.k,_xlfn.CONCAT(LEFT(TRIM(B$1),1),"*"),COUNTIF(_xlpm.d,_xlpm.k))</f>
        <v>1</v>
      </c>
      <c r="C637" s="1">
        <f>_xlfn.LET(_xlpm.d,$G637,_xlpm.k,_xlfn.CONCAT(LEFT(TRIM(C$1),1),"*"),COUNTIF(_xlpm.d,_xlpm.k))</f>
        <v>0</v>
      </c>
      <c r="D637" s="1">
        <f>_xlfn.LET(_xlpm.d,$G637,_xlpm.k,_xlfn.CONCAT(LEFT(TRIM(D$1),1),"*"),COUNTIF(_xlpm.d,_xlpm.k))</f>
        <v>0</v>
      </c>
      <c r="E637" s="1">
        <f t="shared" si="154"/>
        <v>0.30102999566398114</v>
      </c>
      <c r="F637" s="7">
        <v>1</v>
      </c>
      <c r="G637" s="9" t="s">
        <v>2388</v>
      </c>
      <c r="H637" s="4" cm="1">
        <f t="array" ref="H637">F637/freq.sum.r6e</f>
        <v>7.9214195183776928E-5</v>
      </c>
      <c r="I637" s="1" t="str">
        <f t="shared" si="155"/>
        <v>ɹz</v>
      </c>
      <c r="J637" s="1" t="str">
        <f t="shared" si="156"/>
        <v>'s</v>
      </c>
      <c r="K637" s="10">
        <f t="shared" si="157"/>
        <v>2</v>
      </c>
      <c r="L637" s="1">
        <f t="shared" si="158"/>
        <v>2</v>
      </c>
      <c r="M637" s="10">
        <f t="shared" si="159"/>
        <v>2</v>
      </c>
      <c r="N637" s="1" t="str">
        <f t="shared" si="160"/>
        <v>~'s~</v>
      </c>
      <c r="O637" s="1" t="str">
        <f t="shared" si="161"/>
        <v>[ɹz]</v>
      </c>
      <c r="P637" s="3" cm="1">
        <f t="array" ref="P637">SUM(_xlfn._xlws.FILTER($H$2:$H$2454,_xlfn.MAP($N$2:$N$2454,_xlfn.LAMBDA(_xlpm.x,_xlpm.x=$N637))))</f>
        <v>7.9214195183776931E-4</v>
      </c>
      <c r="Q637" s="4">
        <f t="shared" si="162"/>
        <v>9.9999999999999992E-2</v>
      </c>
      <c r="R637" s="6" cm="1">
        <f t="array" ref="R637">SUM(_xlfn._xlws.FILTER($H$2:$H$2454,_xlfn.MAP($O$2:$O$2454,_xlfn.LAMBDA(_xlpm.x,_xlpm.x=$O637))))</f>
        <v>5.1489226869455016E-3</v>
      </c>
      <c r="S637" s="4">
        <f t="shared" si="163"/>
        <v>1.538461538461538E-2</v>
      </c>
      <c r="T637" s="4">
        <f t="shared" si="164"/>
        <v>4.8330164421043478E-3</v>
      </c>
      <c r="U637" s="4">
        <f t="shared" si="165"/>
        <v>2.6666666666666658E-2</v>
      </c>
      <c r="V637" s="4">
        <f t="shared" si="166"/>
        <v>0.81291335664285558</v>
      </c>
      <c r="W637" s="4"/>
      <c r="X637" s="2" cm="1">
        <f t="array" ref="X637">SUM(_xlfn._xlws.FILTER($F$2:$F$2454,_xlfn.MAP($W$2:$W$2454,_xlfn.LAMBDA(_xlpm.x,_xlpm.x=$W637))))</f>
        <v>2988</v>
      </c>
      <c r="Y637" s="11">
        <f t="shared" si="167"/>
        <v>3.3467202141900936E-4</v>
      </c>
      <c r="Z637" s="4"/>
      <c r="AA637" s="2" cm="1">
        <f t="array" ref="AA637">SUM(_xlfn._xlws.FILTER($F$2:$F$2454,_xlfn.MAP($Z$2:$Z$2454,_xlfn.LAMBDA(_xlpm.x,_xlpm.x=$Z637))))</f>
        <v>3871</v>
      </c>
      <c r="AB637" s="11">
        <f t="shared" si="168"/>
        <v>2.5833118057349522E-4</v>
      </c>
      <c r="AC637" s="11">
        <f t="shared" si="169"/>
        <v>0.11244257817559389</v>
      </c>
      <c r="AG637" s="2"/>
      <c r="AL637" s="2"/>
      <c r="AM637" s="2"/>
    </row>
    <row r="638" spans="1:39">
      <c r="A638" s="1" t="str">
        <f t="shared" si="153"/>
        <v>~za~ : [zə]</v>
      </c>
      <c r="B638" s="1">
        <f>_xlfn.LET(_xlpm.d,$G638,_xlpm.k,_xlfn.CONCAT(LEFT(TRIM(B$1),1),"*"),COUNTIF(_xlpm.d,_xlpm.k))</f>
        <v>0</v>
      </c>
      <c r="C638" s="1">
        <f>_xlfn.LET(_xlpm.d,$G638,_xlpm.k,_xlfn.CONCAT(LEFT(TRIM(C$1),1),"*"),COUNTIF(_xlpm.d,_xlpm.k))</f>
        <v>0</v>
      </c>
      <c r="D638" s="1">
        <f>_xlfn.LET(_xlpm.d,$G638,_xlpm.k,_xlfn.CONCAT(LEFT(TRIM(D$1),1),"*"),COUNTIF(_xlpm.d,_xlpm.k))</f>
        <v>0</v>
      </c>
      <c r="E638" s="1">
        <f t="shared" si="154"/>
        <v>0.47712125471966244</v>
      </c>
      <c r="F638" s="7">
        <v>2</v>
      </c>
      <c r="G638" s="9" t="s">
        <v>2306</v>
      </c>
      <c r="H638" s="4" cm="1">
        <f t="array" ref="H638">F638/freq.sum.r6e</f>
        <v>1.5842839036755386E-4</v>
      </c>
      <c r="I638" s="4" t="str">
        <f t="shared" si="155"/>
        <v>zə</v>
      </c>
      <c r="J638" s="4" t="str">
        <f t="shared" si="156"/>
        <v>za</v>
      </c>
      <c r="K638" s="10">
        <f t="shared" si="157"/>
        <v>2</v>
      </c>
      <c r="L638" s="1">
        <f t="shared" si="158"/>
        <v>2</v>
      </c>
      <c r="M638" s="10">
        <f t="shared" si="159"/>
        <v>2</v>
      </c>
      <c r="N638" s="1" t="str">
        <f t="shared" si="160"/>
        <v>~za~</v>
      </c>
      <c r="O638" s="1" t="str">
        <f t="shared" si="161"/>
        <v>[zə]</v>
      </c>
      <c r="P638" s="3" cm="1">
        <f t="array" ref="P638">SUM(_xlfn._xlws.FILTER($H$2:$H$2454,_xlfn.MAP($N$2:$N$2454,_xlfn.LAMBDA(_xlpm.x,_xlpm.x=$N638))))</f>
        <v>5.5449936628643854E-4</v>
      </c>
      <c r="Q638" s="4">
        <f t="shared" si="162"/>
        <v>0.2857142857142857</v>
      </c>
      <c r="R638" s="6" cm="1">
        <f t="array" ref="R638">SUM(_xlfn._xlws.FILTER($H$2:$H$2454,_xlfn.MAP($O$2:$O$2454,_xlfn.LAMBDA(_xlpm.x,_xlpm.x=$O638))))</f>
        <v>3.6438529784537385E-3</v>
      </c>
      <c r="S638" s="4">
        <f t="shared" si="163"/>
        <v>4.3478260869565216E-2</v>
      </c>
      <c r="T638" s="4">
        <f t="shared" si="164"/>
        <v>2.1679669319162757E-2</v>
      </c>
      <c r="U638" s="4">
        <f t="shared" si="165"/>
        <v>7.5471698113207558E-2</v>
      </c>
      <c r="V638" s="4">
        <f t="shared" si="166"/>
        <v>0.81765979166731728</v>
      </c>
      <c r="W638" s="4" t="s">
        <v>5120</v>
      </c>
      <c r="X638" s="2" cm="1">
        <f t="array" ref="X638">SUM(_xlfn._xlws.FILTER($F$2:$F$2454,_xlfn.MAP($W$2:$W$2454,_xlfn.LAMBDA(_xlpm.x,_xlpm.x=$W638))))</f>
        <v>1666</v>
      </c>
      <c r="Y638" s="11">
        <f t="shared" si="167"/>
        <v>1.2004801920768306E-3</v>
      </c>
      <c r="Z638" s="4" t="s">
        <v>5101</v>
      </c>
      <c r="AA638" s="2" cm="1">
        <f t="array" ref="AA638">SUM(_xlfn._xlws.FILTER($F$2:$F$2454,_xlfn.MAP($Z$2:$Z$2454,_xlfn.LAMBDA(_xlpm.x,_xlpm.x=$Z638))))</f>
        <v>2255</v>
      </c>
      <c r="AB638" s="11">
        <f t="shared" si="168"/>
        <v>8.869179600886918E-4</v>
      </c>
      <c r="AC638" s="11">
        <f t="shared" si="169"/>
        <v>0.13147154914321055</v>
      </c>
      <c r="AG638" s="2"/>
      <c r="AL638" s="2"/>
      <c r="AM638" s="2"/>
    </row>
    <row r="639" spans="1:39">
      <c r="A639" s="1" t="str">
        <f t="shared" si="153"/>
        <v>~ei~ : [eɪ]</v>
      </c>
      <c r="B639" s="1">
        <f>_xlfn.LET(_xlpm.d,$G639,_xlpm.k,_xlfn.CONCAT(LEFT(TRIM(B$1),1),"*"),COUNTIF(_xlpm.d,_xlpm.k))</f>
        <v>0</v>
      </c>
      <c r="C639" s="1">
        <f>_xlfn.LET(_xlpm.d,$G639,_xlpm.k,_xlfn.CONCAT(LEFT(TRIM(C$1),1),"*"),COUNTIF(_xlpm.d,_xlpm.k))</f>
        <v>0</v>
      </c>
      <c r="D639" s="1">
        <f>_xlfn.LET(_xlpm.d,$G639,_xlpm.k,_xlfn.CONCAT(LEFT(TRIM(D$1),1),"*"),COUNTIF(_xlpm.d,_xlpm.k))</f>
        <v>0</v>
      </c>
      <c r="E639" s="1">
        <f t="shared" si="154"/>
        <v>0.47712125471966244</v>
      </c>
      <c r="F639" s="7">
        <v>2</v>
      </c>
      <c r="G639" s="9" t="s">
        <v>1886</v>
      </c>
      <c r="H639" s="4" cm="1">
        <f t="array" ref="H639">F639/freq.sum.r6e</f>
        <v>1.5842839036755386E-4</v>
      </c>
      <c r="I639" s="1" t="str">
        <f t="shared" si="155"/>
        <v>eɪ</v>
      </c>
      <c r="J639" s="1" t="str">
        <f t="shared" si="156"/>
        <v>ei</v>
      </c>
      <c r="K639" s="10">
        <f t="shared" si="157"/>
        <v>2</v>
      </c>
      <c r="L639" s="1">
        <f t="shared" si="158"/>
        <v>2</v>
      </c>
      <c r="M639" s="10">
        <f t="shared" si="159"/>
        <v>2</v>
      </c>
      <c r="N639" s="1" t="str">
        <f t="shared" si="160"/>
        <v>~ei~</v>
      </c>
      <c r="O639" s="1" t="str">
        <f t="shared" si="161"/>
        <v>[eɪ]</v>
      </c>
      <c r="P639" s="3" cm="1">
        <f t="array" ref="P639">SUM(_xlfn._xlws.FILTER($H$2:$H$2454,_xlfn.MAP($N$2:$N$2454,_xlfn.LAMBDA(_xlpm.x,_xlpm.x=$N639))))</f>
        <v>3.1685678073510771E-4</v>
      </c>
      <c r="Q639" s="4">
        <f t="shared" si="162"/>
        <v>0.5</v>
      </c>
      <c r="R639" s="6" cm="1">
        <f t="array" ref="R639">SUM(_xlfn._xlws.FILTER($H$2:$H$2454,_xlfn.MAP($O$2:$O$2454,_xlfn.LAMBDA(_xlpm.x,_xlpm.x=$O639))))</f>
        <v>2.1387832699619773E-3</v>
      </c>
      <c r="S639" s="4">
        <f t="shared" si="163"/>
        <v>7.407407407407407E-2</v>
      </c>
      <c r="T639" s="4">
        <f t="shared" si="164"/>
        <v>3.7065241094052452E-2</v>
      </c>
      <c r="U639" s="4">
        <f t="shared" si="165"/>
        <v>0.12903225806451613</v>
      </c>
      <c r="V639" s="4">
        <f t="shared" si="166"/>
        <v>0.82930377283102497</v>
      </c>
      <c r="W639" s="4" t="s">
        <v>5135</v>
      </c>
      <c r="X639" s="2" cm="1">
        <f t="array" ref="X639">SUM(_xlfn._xlws.FILTER($F$2:$F$2454,_xlfn.MAP($W$2:$W$2454,_xlfn.LAMBDA(_xlpm.x,_xlpm.x=$W639))))</f>
        <v>40</v>
      </c>
      <c r="Y639" s="11">
        <f t="shared" si="167"/>
        <v>0.05</v>
      </c>
      <c r="Z639" s="4" t="s">
        <v>5108</v>
      </c>
      <c r="AA639" s="2" cm="1">
        <f t="array" ref="AA639">SUM(_xlfn._xlws.FILTER($F$2:$F$2454,_xlfn.MAP($Z$2:$Z$2454,_xlfn.LAMBDA(_xlpm.x,_xlpm.x=$Z639))))</f>
        <v>475</v>
      </c>
      <c r="AB639" s="11">
        <f t="shared" si="168"/>
        <v>4.2105263157894736E-3</v>
      </c>
      <c r="AC639" s="11">
        <f t="shared" si="169"/>
        <v>1.0746336182969043</v>
      </c>
      <c r="AG639" s="2"/>
      <c r="AL639" s="2"/>
      <c r="AM639" s="2"/>
    </row>
    <row r="640" spans="1:39">
      <c r="A640" s="1" t="str">
        <f t="shared" si="153"/>
        <v>~nc~ : [ŋk]</v>
      </c>
      <c r="B640" s="1">
        <f>_xlfn.LET(_xlpm.d,$G640,_xlpm.k,_xlfn.CONCAT(LEFT(TRIM(B$1),1),"*"),COUNTIF(_xlpm.d,_xlpm.k))</f>
        <v>0</v>
      </c>
      <c r="C640" s="1">
        <f>_xlfn.LET(_xlpm.d,$G640,_xlpm.k,_xlfn.CONCAT(LEFT(TRIM(C$1),1),"*"),COUNTIF(_xlpm.d,_xlpm.k))</f>
        <v>0</v>
      </c>
      <c r="D640" s="1">
        <f>_xlfn.LET(_xlpm.d,$G640,_xlpm.k,_xlfn.CONCAT(LEFT(TRIM(D$1),1),"*"),COUNTIF(_xlpm.d,_xlpm.k))</f>
        <v>0</v>
      </c>
      <c r="E640" s="1">
        <f t="shared" si="154"/>
        <v>0.30102999566398114</v>
      </c>
      <c r="F640" s="7">
        <v>1</v>
      </c>
      <c r="G640" s="9" t="s">
        <v>2342</v>
      </c>
      <c r="H640" s="4" cm="1">
        <f t="array" ref="H640">F640/freq.sum.r6e</f>
        <v>7.9214195183776928E-5</v>
      </c>
      <c r="I640" s="4" t="str">
        <f t="shared" si="155"/>
        <v>ŋk</v>
      </c>
      <c r="J640" s="4" t="str">
        <f t="shared" si="156"/>
        <v>nc</v>
      </c>
      <c r="K640" s="10">
        <f t="shared" si="157"/>
        <v>2</v>
      </c>
      <c r="L640" s="1">
        <f t="shared" si="158"/>
        <v>2</v>
      </c>
      <c r="M640" s="10">
        <f t="shared" si="159"/>
        <v>2</v>
      </c>
      <c r="N640" s="1" t="str">
        <f t="shared" si="160"/>
        <v>~nc~</v>
      </c>
      <c r="O640" s="1" t="str">
        <f t="shared" si="161"/>
        <v>[ŋk]</v>
      </c>
      <c r="P640" s="3" cm="1">
        <f t="array" ref="P640">SUM(_xlfn._xlws.FILTER($H$2:$H$2454,_xlfn.MAP($N$2:$N$2454,_xlfn.LAMBDA(_xlpm.x,_xlpm.x=$N640))))</f>
        <v>1.5842839036755386E-4</v>
      </c>
      <c r="Q640" s="4">
        <f t="shared" si="162"/>
        <v>0.5</v>
      </c>
      <c r="R640" s="6" cm="1">
        <f t="array" ref="R640">SUM(_xlfn._xlws.FILTER($H$2:$H$2454,_xlfn.MAP($O$2:$O$2454,_xlfn.LAMBDA(_xlpm.x,_xlpm.x=$O640))))</f>
        <v>1.1089987325728771E-3</v>
      </c>
      <c r="S640" s="4">
        <f t="shared" si="163"/>
        <v>7.1428571428571425E-2</v>
      </c>
      <c r="T640" s="4">
        <f t="shared" si="164"/>
        <v>2.2654764572364136E-2</v>
      </c>
      <c r="U640" s="4">
        <f t="shared" si="165"/>
        <v>0.125</v>
      </c>
      <c r="V640" s="4">
        <f t="shared" si="166"/>
        <v>0.84509804001425681</v>
      </c>
      <c r="W640" s="4"/>
      <c r="X640" s="2" cm="1">
        <f t="array" ref="X640">SUM(_xlfn._xlws.FILTER($F$2:$F$2454,_xlfn.MAP($W$2:$W$2454,_xlfn.LAMBDA(_xlpm.x,_xlpm.x=$W640))))</f>
        <v>2988</v>
      </c>
      <c r="Y640" s="11">
        <f t="shared" si="167"/>
        <v>3.3467202141900936E-4</v>
      </c>
      <c r="Z640" s="4"/>
      <c r="AA640" s="2" cm="1">
        <f t="array" ref="AA640">SUM(_xlfn._xlws.FILTER($F$2:$F$2454,_xlfn.MAP($Z$2:$Z$2454,_xlfn.LAMBDA(_xlpm.x,_xlpm.x=$Z640))))</f>
        <v>3871</v>
      </c>
      <c r="AB640" s="11">
        <f t="shared" si="168"/>
        <v>2.5833118057349522E-4</v>
      </c>
      <c r="AC640" s="11">
        <f t="shared" si="169"/>
        <v>0.11244257817559389</v>
      </c>
      <c r="AG640" s="2"/>
      <c r="AL640" s="2"/>
      <c r="AM640" s="2"/>
    </row>
    <row r="641" spans="1:39">
      <c r="A641" s="1" t="str">
        <f t="shared" si="153"/>
        <v>~ld~ : [d]</v>
      </c>
      <c r="B641" s="1">
        <f>_xlfn.LET(_xlpm.d,$G641,_xlpm.k,_xlfn.CONCAT(LEFT(TRIM(B$1),1),"*"),COUNTIF(_xlpm.d,_xlpm.k))</f>
        <v>0</v>
      </c>
      <c r="C641" s="1">
        <f>_xlfn.LET(_xlpm.d,$G641,_xlpm.k,_xlfn.CONCAT(LEFT(TRIM(C$1),1),"*"),COUNTIF(_xlpm.d,_xlpm.k))</f>
        <v>0</v>
      </c>
      <c r="D641" s="1">
        <f>_xlfn.LET(_xlpm.d,$G641,_xlpm.k,_xlfn.CONCAT(LEFT(TRIM(D$1),1),"*"),COUNTIF(_xlpm.d,_xlpm.k))</f>
        <v>0</v>
      </c>
      <c r="E641" s="1">
        <f t="shared" si="154"/>
        <v>0.60205999132796229</v>
      </c>
      <c r="F641" s="7">
        <v>3</v>
      </c>
      <c r="G641" s="9" t="s">
        <v>25</v>
      </c>
      <c r="H641" s="4" cm="1">
        <f t="array" ref="H641">F641/freq.sum.r6e</f>
        <v>2.376425855513308E-4</v>
      </c>
      <c r="I641" s="4" t="str">
        <f t="shared" si="155"/>
        <v>d</v>
      </c>
      <c r="J641" s="4" t="str">
        <f t="shared" si="156"/>
        <v>ld</v>
      </c>
      <c r="K641" s="10">
        <f t="shared" si="157"/>
        <v>1</v>
      </c>
      <c r="L641" s="1">
        <f t="shared" si="158"/>
        <v>2</v>
      </c>
      <c r="M641" s="10">
        <f t="shared" si="159"/>
        <v>2</v>
      </c>
      <c r="N641" s="1" t="str">
        <f t="shared" si="160"/>
        <v>~ld~</v>
      </c>
      <c r="O641" s="1" t="str">
        <f t="shared" si="161"/>
        <v>[d]</v>
      </c>
      <c r="P641" s="3" cm="1">
        <f t="array" ref="P641">SUM(_xlfn._xlws.FILTER($H$2:$H$2454,_xlfn.MAP($N$2:$N$2454,_xlfn.LAMBDA(_xlpm.x,_xlpm.x=$N641))))</f>
        <v>1.9803548795944235E-3</v>
      </c>
      <c r="Q641" s="4">
        <f t="shared" si="162"/>
        <v>0.12</v>
      </c>
      <c r="R641" s="6" cm="1">
        <f t="array" ref="R641">SUM(_xlfn._xlws.FILTER($H$2:$H$2454,_xlfn.MAP($O$2:$O$2454,_xlfn.LAMBDA(_xlpm.x,_xlpm.x=$O641))))</f>
        <v>1.4654626108998734E-2</v>
      </c>
      <c r="S641" s="4">
        <f t="shared" si="163"/>
        <v>1.6216216216216214E-2</v>
      </c>
      <c r="T641" s="4">
        <f t="shared" si="164"/>
        <v>1.0356463804509318E-2</v>
      </c>
      <c r="U641" s="4">
        <f t="shared" si="165"/>
        <v>2.8571428571428567E-2</v>
      </c>
      <c r="V641" s="4">
        <f t="shared" si="166"/>
        <v>0.86923171973097624</v>
      </c>
      <c r="W641" s="4"/>
      <c r="X641" s="2" cm="1">
        <f t="array" ref="X641">SUM(_xlfn._xlws.FILTER($F$2:$F$2454,_xlfn.MAP($W$2:$W$2454,_xlfn.LAMBDA(_xlpm.x,_xlpm.x=$W641))))</f>
        <v>2988</v>
      </c>
      <c r="Y641" s="11">
        <f t="shared" si="167"/>
        <v>1.004016064257028E-3</v>
      </c>
      <c r="Z641" s="4"/>
      <c r="AA641" s="2" cm="1">
        <f t="array" ref="AA641">SUM(_xlfn._xlws.FILTER($F$2:$F$2454,_xlfn.MAP($Z$2:$Z$2454,_xlfn.LAMBDA(_xlpm.x,_xlpm.x=$Z641))))</f>
        <v>3871</v>
      </c>
      <c r="AB641" s="11">
        <f t="shared" si="168"/>
        <v>7.7499354172048571E-4</v>
      </c>
      <c r="AC641" s="11">
        <f t="shared" si="169"/>
        <v>0.11244257817559389</v>
      </c>
      <c r="AG641" s="2"/>
      <c r="AL641" s="2"/>
      <c r="AM641" s="2"/>
    </row>
    <row r="642" spans="1:39">
      <c r="A642" s="1" t="str">
        <f t="shared" ref="A642:A705" si="170">_xlfn.LET(_xlpm.sep," : ",CONCATENATE(N642,_xlpm.sep,O642))</f>
        <v>~xy~ : [ksə]</v>
      </c>
      <c r="B642" s="1">
        <f>_xlfn.LET(_xlpm.d,$G642,_xlpm.k,_xlfn.CONCAT(LEFT(TRIM(B$1),1),"*"),COUNTIF(_xlpm.d,_xlpm.k))</f>
        <v>0</v>
      </c>
      <c r="C642" s="1">
        <f>_xlfn.LET(_xlpm.d,$G642,_xlpm.k,_xlfn.CONCAT(LEFT(TRIM(C$1),1),"*"),COUNTIF(_xlpm.d,_xlpm.k))</f>
        <v>0</v>
      </c>
      <c r="D642" s="1">
        <f>_xlfn.LET(_xlpm.d,$G642,_xlpm.k,_xlfn.CONCAT(LEFT(TRIM(D$1),1),"*"),COUNTIF(_xlpm.d,_xlpm.k))</f>
        <v>0</v>
      </c>
      <c r="E642" s="1">
        <f t="shared" ref="E642:E705" si="171">LOG(F642+1,10)</f>
        <v>0.30102999566398114</v>
      </c>
      <c r="F642" s="7">
        <v>1</v>
      </c>
      <c r="G642" s="9" t="s">
        <v>1515</v>
      </c>
      <c r="H642" s="4" cm="1">
        <f t="array" ref="H642">F642/freq.sum.r6e</f>
        <v>7.9214195183776928E-5</v>
      </c>
      <c r="I642" s="4" t="str">
        <f t="shared" ref="I642:I705" si="172">_xlfn.LET(_xlpm.sep,":",_xlpm.w,$G642,LEFT(_xlpm.w,FIND(_xlpm.sep,_xlpm.w)-1))</f>
        <v>ksə</v>
      </c>
      <c r="J642" s="4" t="str">
        <f t="shared" ref="J642:J705" si="173">_xlfn.LET(_xlpm.sep,":",_xlpm.w,$G642,RIGHT(_xlpm.w,LEN(_xlpm.w)-FIND(_xlpm.sep,_xlpm.w)))</f>
        <v>xy</v>
      </c>
      <c r="K642" s="10">
        <f t="shared" ref="K642:K705" si="174">_xlfn.LET(_xlpm.w,I642,LEN(_xlpm.w))</f>
        <v>3</v>
      </c>
      <c r="L642" s="1">
        <f t="shared" ref="L642:L705" si="175">_xlfn.LET(_xlpm.w,J642,LEN(_xlpm.w))</f>
        <v>2</v>
      </c>
      <c r="M642" s="10">
        <f t="shared" ref="M642:M705" si="176">_xlfn.LET(_xlpm.a,K642,_xlpm.b,L642,MAX(_xlpm.a,_xlpm.b))</f>
        <v>3</v>
      </c>
      <c r="N642" s="1" t="str">
        <f t="shared" ref="N642:N705" si="177">_xlfn.LET(_xlpm.sep,":",_xlpm.w,$G642,_xlfn.CONCAT("~",RIGHT(_xlpm.w,LEN(_xlpm.w)-FIND(_xlpm.sep,_xlpm.w)),"~"))</f>
        <v>~xy~</v>
      </c>
      <c r="O642" s="1" t="str">
        <f t="shared" ref="O642:O705" si="178">_xlfn.LET(_xlpm.sep,":",_xlpm.w,$G642,_xlfn.CONCAT("[",LEFT(_xlpm.w,FIND(_xlpm.sep,_xlpm.w)-1),"]"))</f>
        <v>[ksə]</v>
      </c>
      <c r="P642" s="3" cm="1">
        <f t="array" ref="P642">SUM(_xlfn._xlws.FILTER($H$2:$H$2454,_xlfn.MAP($N$2:$N$2454,_xlfn.LAMBDA(_xlpm.x,_xlpm.x=$N642))))</f>
        <v>7.9214195183776928E-5</v>
      </c>
      <c r="Q642" s="4">
        <f t="shared" ref="Q642:Q705" si="179">$H642/P642</f>
        <v>1</v>
      </c>
      <c r="R642" s="6" cm="1">
        <f t="array" ref="R642">SUM(_xlfn._xlws.FILTER($H$2:$H$2454,_xlfn.MAP($O$2:$O$2454,_xlfn.LAMBDA(_xlpm.x,_xlpm.x=$O642))))</f>
        <v>6.3371356147021542E-4</v>
      </c>
      <c r="S642" s="4">
        <f t="shared" ref="S642:S705" si="180">$H642/R642</f>
        <v>0.125</v>
      </c>
      <c r="T642" s="4">
        <f t="shared" ref="T642:T705" si="181">_xlfn.LET(_xlpm.freq,F642,_xlpm.size,M642+1,_xlpm.F,U642,LOG(1+_xlpm.freq)*LOG(1+_xlpm.size)*_xlpm.F)</f>
        <v>4.6757986083227704E-2</v>
      </c>
      <c r="U642" s="4">
        <f t="shared" ref="U642:U705" si="182">_xlfn.LET(_xlpm.a,S642,_xlpm.b,Q642,2*_xlpm.a*_xlpm.b/(_xlpm.a+_xlpm.b))</f>
        <v>0.22222222222222221</v>
      </c>
      <c r="V642" s="4">
        <f t="shared" ref="V642:V705" si="183">_xlfn.LET(_xlpm.p,Q642,_xlpm.q,S642,LOG(_xlpm.p/_xlpm.q))</f>
        <v>0.90308998699194354</v>
      </c>
      <c r="W642" s="4" t="s">
        <v>5123</v>
      </c>
      <c r="X642" s="2" cm="1">
        <f t="array" ref="X642">SUM(_xlfn._xlws.FILTER($F$2:$F$2454,_xlfn.MAP($W$2:$W$2454,_xlfn.LAMBDA(_xlpm.x,_xlpm.x=$W642))))</f>
        <v>340</v>
      </c>
      <c r="Y642" s="11">
        <f t="shared" ref="Y642:Y705" si="184">$F642/X642</f>
        <v>2.9411764705882353E-3</v>
      </c>
      <c r="Z642" s="4" t="s">
        <v>5101</v>
      </c>
      <c r="AA642" s="2" cm="1">
        <f t="array" ref="AA642">SUM(_xlfn._xlws.FILTER($F$2:$F$2454,_xlfn.MAP($Z$2:$Z$2454,_xlfn.LAMBDA(_xlpm.x,_xlpm.x=$Z642))))</f>
        <v>2255</v>
      </c>
      <c r="AB642" s="11">
        <f t="shared" ref="AB642:AB705" si="185">$F642/AA642</f>
        <v>4.434589800443459E-4</v>
      </c>
      <c r="AC642" s="11">
        <f t="shared" ref="AC642:AC705" si="186">_xlfn.LET(_xlpm.a,Y642,_xlpm.b,AB642,LOG(_xlpm.a/_xlpm.b))</f>
        <v>0.8216676291717242</v>
      </c>
      <c r="AG642" s="2"/>
      <c r="AL642" s="2"/>
      <c r="AM642" s="2"/>
    </row>
    <row r="643" spans="1:39">
      <c r="A643" s="1" t="str">
        <f t="shared" si="170"/>
        <v>~ks~ : [ks]</v>
      </c>
      <c r="B643" s="1">
        <f>_xlfn.LET(_xlpm.d,$G643,_xlpm.k,_xlfn.CONCAT(LEFT(TRIM(B$1),1),"*"),COUNTIF(_xlpm.d,_xlpm.k))</f>
        <v>0</v>
      </c>
      <c r="C643" s="1">
        <f>_xlfn.LET(_xlpm.d,$G643,_xlpm.k,_xlfn.CONCAT(LEFT(TRIM(C$1),1),"*"),COUNTIF(_xlpm.d,_xlpm.k))</f>
        <v>0</v>
      </c>
      <c r="D643" s="1">
        <f>_xlfn.LET(_xlpm.d,$G643,_xlpm.k,_xlfn.CONCAT(LEFT(TRIM(D$1),1),"*"),COUNTIF(_xlpm.d,_xlpm.k))</f>
        <v>0</v>
      </c>
      <c r="E643" s="1">
        <f t="shared" si="171"/>
        <v>0.60205999132796229</v>
      </c>
      <c r="F643" s="7">
        <v>3</v>
      </c>
      <c r="G643" s="9" t="s">
        <v>92</v>
      </c>
      <c r="H643" s="4" cm="1">
        <f t="array" ref="H643">F643/freq.sum.r6e</f>
        <v>2.376425855513308E-4</v>
      </c>
      <c r="I643" s="4" t="str">
        <f t="shared" si="172"/>
        <v>ks</v>
      </c>
      <c r="J643" s="4" t="str">
        <f t="shared" si="173"/>
        <v>ks</v>
      </c>
      <c r="K643" s="10">
        <f t="shared" si="174"/>
        <v>2</v>
      </c>
      <c r="L643" s="1">
        <f t="shared" si="175"/>
        <v>2</v>
      </c>
      <c r="M643" s="10">
        <f t="shared" si="176"/>
        <v>2</v>
      </c>
      <c r="N643" s="1" t="str">
        <f t="shared" si="177"/>
        <v>~ks~</v>
      </c>
      <c r="O643" s="1" t="str">
        <f t="shared" si="178"/>
        <v>[ks]</v>
      </c>
      <c r="P643" s="3" cm="1">
        <f t="array" ref="P643">SUM(_xlfn._xlws.FILTER($H$2:$H$2454,_xlfn.MAP($N$2:$N$2454,_xlfn.LAMBDA(_xlpm.x,_xlpm.x=$N643))))</f>
        <v>2.376425855513308E-4</v>
      </c>
      <c r="Q643" s="4">
        <f t="shared" si="179"/>
        <v>1</v>
      </c>
      <c r="R643" s="6" cm="1">
        <f t="array" ref="R643">SUM(_xlfn._xlws.FILTER($H$2:$H$2454,_xlfn.MAP($O$2:$O$2454,_xlfn.LAMBDA(_xlpm.x,_xlpm.x=$O643))))</f>
        <v>2.0595690747782004E-3</v>
      </c>
      <c r="S643" s="4">
        <f t="shared" si="180"/>
        <v>0.11538461538461538</v>
      </c>
      <c r="T643" s="4">
        <f t="shared" si="181"/>
        <v>7.4995082722308856E-2</v>
      </c>
      <c r="U643" s="4">
        <f t="shared" si="182"/>
        <v>0.2068965517241379</v>
      </c>
      <c r="V643" s="4">
        <f t="shared" si="183"/>
        <v>0.93785209325115559</v>
      </c>
      <c r="W643" s="4"/>
      <c r="X643" s="2" cm="1">
        <f t="array" ref="X643">SUM(_xlfn._xlws.FILTER($F$2:$F$2454,_xlfn.MAP($W$2:$W$2454,_xlfn.LAMBDA(_xlpm.x,_xlpm.x=$W643))))</f>
        <v>2988</v>
      </c>
      <c r="Y643" s="11">
        <f t="shared" si="184"/>
        <v>1.004016064257028E-3</v>
      </c>
      <c r="Z643" s="4"/>
      <c r="AA643" s="2" cm="1">
        <f t="array" ref="AA643">SUM(_xlfn._xlws.FILTER($F$2:$F$2454,_xlfn.MAP($Z$2:$Z$2454,_xlfn.LAMBDA(_xlpm.x,_xlpm.x=$Z643))))</f>
        <v>3871</v>
      </c>
      <c r="AB643" s="11">
        <f t="shared" si="185"/>
        <v>7.7499354172048571E-4</v>
      </c>
      <c r="AC643" s="11">
        <f t="shared" si="186"/>
        <v>0.11244257817559389</v>
      </c>
      <c r="AG643" s="2"/>
      <c r="AL643" s="2"/>
      <c r="AM643" s="2"/>
    </row>
    <row r="644" spans="1:39">
      <c r="A644" s="1" t="str">
        <f t="shared" si="170"/>
        <v>~xe~ : [ks]</v>
      </c>
      <c r="B644" s="1">
        <f>_xlfn.LET(_xlpm.d,$G644,_xlpm.k,_xlfn.CONCAT(LEFT(TRIM(B$1),1),"*"),COUNTIF(_xlpm.d,_xlpm.k))</f>
        <v>0</v>
      </c>
      <c r="C644" s="1">
        <f>_xlfn.LET(_xlpm.d,$G644,_xlpm.k,_xlfn.CONCAT(LEFT(TRIM(C$1),1),"*"),COUNTIF(_xlpm.d,_xlpm.k))</f>
        <v>0</v>
      </c>
      <c r="D644" s="1">
        <f>_xlfn.LET(_xlpm.d,$G644,_xlpm.k,_xlfn.CONCAT(LEFT(TRIM(D$1),1),"*"),COUNTIF(_xlpm.d,_xlpm.k))</f>
        <v>0</v>
      </c>
      <c r="E644" s="1">
        <f t="shared" si="171"/>
        <v>0.30102999566398114</v>
      </c>
      <c r="F644" s="7">
        <v>1</v>
      </c>
      <c r="G644" s="9" t="s">
        <v>94</v>
      </c>
      <c r="H644" s="4" cm="1">
        <f t="array" ref="H644">F644/freq.sum.r6e</f>
        <v>7.9214195183776928E-5</v>
      </c>
      <c r="I644" s="4" t="str">
        <f t="shared" si="172"/>
        <v>ks</v>
      </c>
      <c r="J644" s="4" t="str">
        <f t="shared" si="173"/>
        <v>xe</v>
      </c>
      <c r="K644" s="10">
        <f t="shared" si="174"/>
        <v>2</v>
      </c>
      <c r="L644" s="1">
        <f t="shared" si="175"/>
        <v>2</v>
      </c>
      <c r="M644" s="10">
        <f t="shared" si="176"/>
        <v>2</v>
      </c>
      <c r="N644" s="1" t="str">
        <f t="shared" si="177"/>
        <v>~xe~</v>
      </c>
      <c r="O644" s="1" t="str">
        <f t="shared" si="178"/>
        <v>[ks]</v>
      </c>
      <c r="P644" s="3" cm="1">
        <f t="array" ref="P644">SUM(_xlfn._xlws.FILTER($H$2:$H$2454,_xlfn.MAP($N$2:$N$2454,_xlfn.LAMBDA(_xlpm.x,_xlpm.x=$N644))))</f>
        <v>2.3764258555133077E-4</v>
      </c>
      <c r="Q644" s="4">
        <f t="shared" si="179"/>
        <v>0.33333333333333337</v>
      </c>
      <c r="R644" s="6" cm="1">
        <f t="array" ref="R644">SUM(_xlfn._xlws.FILTER($H$2:$H$2454,_xlfn.MAP($O$2:$O$2454,_xlfn.LAMBDA(_xlpm.x,_xlpm.x=$O644))))</f>
        <v>2.0595690747782004E-3</v>
      </c>
      <c r="S644" s="4">
        <f t="shared" si="180"/>
        <v>3.8461538461538457E-2</v>
      </c>
      <c r="T644" s="4">
        <f t="shared" si="181"/>
        <v>1.2499180453718143E-2</v>
      </c>
      <c r="U644" s="4">
        <f t="shared" si="182"/>
        <v>6.8965517241379309E-2</v>
      </c>
      <c r="V644" s="4">
        <f t="shared" si="183"/>
        <v>0.93785209325115559</v>
      </c>
      <c r="W644" s="4" t="s">
        <v>5121</v>
      </c>
      <c r="X644" s="2" cm="1">
        <f t="array" ref="X644">SUM(_xlfn._xlws.FILTER($F$2:$F$2454,_xlfn.MAP($W$2:$W$2454,_xlfn.LAMBDA(_xlpm.x,_xlpm.x=$W644))))</f>
        <v>2896</v>
      </c>
      <c r="Y644" s="11">
        <f t="shared" si="184"/>
        <v>3.453038674033149E-4</v>
      </c>
      <c r="Z644" s="4"/>
      <c r="AA644" s="2" cm="1">
        <f t="array" ref="AA644">SUM(_xlfn._xlws.FILTER($F$2:$F$2454,_xlfn.MAP($Z$2:$Z$2454,_xlfn.LAMBDA(_xlpm.x,_xlpm.x=$Z644))))</f>
        <v>3871</v>
      </c>
      <c r="AB644" s="11">
        <f t="shared" si="185"/>
        <v>2.5833118057349522E-4</v>
      </c>
      <c r="AC644" s="11">
        <f t="shared" si="186"/>
        <v>0.12602461379384577</v>
      </c>
      <c r="AG644" s="2"/>
      <c r="AL644" s="2"/>
      <c r="AM644" s="2"/>
    </row>
    <row r="645" spans="1:39">
      <c r="A645" s="1" t="str">
        <f t="shared" si="170"/>
        <v>~zo~ : [zə]</v>
      </c>
      <c r="B645" s="1">
        <f>_xlfn.LET(_xlpm.d,$G645,_xlpm.k,_xlfn.CONCAT(LEFT(TRIM(B$1),1),"*"),COUNTIF(_xlpm.d,_xlpm.k))</f>
        <v>0</v>
      </c>
      <c r="C645" s="1">
        <f>_xlfn.LET(_xlpm.d,$G645,_xlpm.k,_xlfn.CONCAT(LEFT(TRIM(C$1),1),"*"),COUNTIF(_xlpm.d,_xlpm.k))</f>
        <v>0</v>
      </c>
      <c r="D645" s="1">
        <f>_xlfn.LET(_xlpm.d,$G645,_xlpm.k,_xlfn.CONCAT(LEFT(TRIM(D$1),1),"*"),COUNTIF(_xlpm.d,_xlpm.k))</f>
        <v>0</v>
      </c>
      <c r="E645" s="1">
        <f t="shared" si="171"/>
        <v>0.60205999132796229</v>
      </c>
      <c r="F645" s="7">
        <v>3</v>
      </c>
      <c r="G645" s="9" t="s">
        <v>1493</v>
      </c>
      <c r="H645" s="4" cm="1">
        <f t="array" ref="H645">F645/freq.sum.r6e</f>
        <v>2.376425855513308E-4</v>
      </c>
      <c r="I645" s="4" t="str">
        <f t="shared" si="172"/>
        <v>zə</v>
      </c>
      <c r="J645" s="4" t="str">
        <f t="shared" si="173"/>
        <v>zo</v>
      </c>
      <c r="K645" s="10">
        <f t="shared" si="174"/>
        <v>2</v>
      </c>
      <c r="L645" s="1">
        <f t="shared" si="175"/>
        <v>2</v>
      </c>
      <c r="M645" s="10">
        <f t="shared" si="176"/>
        <v>2</v>
      </c>
      <c r="N645" s="1" t="str">
        <f t="shared" si="177"/>
        <v>~zo~</v>
      </c>
      <c r="O645" s="1" t="str">
        <f t="shared" si="178"/>
        <v>[zə]</v>
      </c>
      <c r="P645" s="3" cm="1">
        <f t="array" ref="P645">SUM(_xlfn._xlws.FILTER($H$2:$H$2454,_xlfn.MAP($N$2:$N$2454,_xlfn.LAMBDA(_xlpm.x,_xlpm.x=$N645))))</f>
        <v>3.9607097591888465E-4</v>
      </c>
      <c r="Q645" s="4">
        <f t="shared" si="179"/>
        <v>0.6</v>
      </c>
      <c r="R645" s="6" cm="1">
        <f t="array" ref="R645">SUM(_xlfn._xlws.FILTER($H$2:$H$2454,_xlfn.MAP($O$2:$O$2454,_xlfn.LAMBDA(_xlpm.x,_xlpm.x=$O645))))</f>
        <v>3.6438529784537385E-3</v>
      </c>
      <c r="S645" s="4">
        <f t="shared" si="180"/>
        <v>6.5217391304347838E-2</v>
      </c>
      <c r="T645" s="4">
        <f t="shared" si="181"/>
        <v>4.2644262724450148E-2</v>
      </c>
      <c r="U645" s="4">
        <f t="shared" si="182"/>
        <v>0.11764705882352944</v>
      </c>
      <c r="V645" s="4">
        <f t="shared" si="183"/>
        <v>0.96378782734555513</v>
      </c>
      <c r="W645" s="4" t="s">
        <v>5119</v>
      </c>
      <c r="X645" s="2" cm="1">
        <f t="array" ref="X645">SUM(_xlfn._xlws.FILTER($F$2:$F$2454,_xlfn.MAP($W$2:$W$2454,_xlfn.LAMBDA(_xlpm.x,_xlpm.x=$W645))))</f>
        <v>1157</v>
      </c>
      <c r="Y645" s="11">
        <f t="shared" si="184"/>
        <v>2.5929127052722557E-3</v>
      </c>
      <c r="Z645" s="4" t="s">
        <v>5101</v>
      </c>
      <c r="AA645" s="2" cm="1">
        <f t="array" ref="AA645">SUM(_xlfn._xlws.FILTER($F$2:$F$2454,_xlfn.MAP($Z$2:$Z$2454,_xlfn.LAMBDA(_xlpm.x,_xlpm.x=$Z645))))</f>
        <v>2255</v>
      </c>
      <c r="AB645" s="11">
        <f t="shared" si="185"/>
        <v>1.3303769401330377E-3</v>
      </c>
      <c r="AC645" s="11">
        <f t="shared" si="186"/>
        <v>0.28981318726222977</v>
      </c>
      <c r="AG645" s="2"/>
      <c r="AL645" s="2"/>
      <c r="AM645" s="2"/>
    </row>
    <row r="646" spans="1:39">
      <c r="A646" s="1" t="str">
        <f t="shared" si="170"/>
        <v>~my~ : [mɪ]</v>
      </c>
      <c r="B646" s="1">
        <f>_xlfn.LET(_xlpm.d,$G646,_xlpm.k,_xlfn.CONCAT(LEFT(TRIM(B$1),1),"*"),COUNTIF(_xlpm.d,_xlpm.k))</f>
        <v>0</v>
      </c>
      <c r="C646" s="1">
        <f>_xlfn.LET(_xlpm.d,$G646,_xlpm.k,_xlfn.CONCAT(LEFT(TRIM(C$1),1),"*"),COUNTIF(_xlpm.d,_xlpm.k))</f>
        <v>1</v>
      </c>
      <c r="D646" s="1">
        <f>_xlfn.LET(_xlpm.d,$G646,_xlpm.k,_xlfn.CONCAT(LEFT(TRIM(D$1),1),"*"),COUNTIF(_xlpm.d,_xlpm.k))</f>
        <v>0</v>
      </c>
      <c r="E646" s="1">
        <f t="shared" si="171"/>
        <v>0.69897000433601875</v>
      </c>
      <c r="F646" s="7">
        <v>4</v>
      </c>
      <c r="G646" s="9" t="s">
        <v>1431</v>
      </c>
      <c r="H646" s="4" cm="1">
        <f t="array" ref="H646">F646/freq.sum.r6e</f>
        <v>3.1685678073510771E-4</v>
      </c>
      <c r="I646" s="4" t="str">
        <f t="shared" si="172"/>
        <v>mɪ</v>
      </c>
      <c r="J646" s="4" t="str">
        <f t="shared" si="173"/>
        <v>my</v>
      </c>
      <c r="K646" s="10">
        <f t="shared" si="174"/>
        <v>2</v>
      </c>
      <c r="L646" s="1">
        <f t="shared" si="175"/>
        <v>2</v>
      </c>
      <c r="M646" s="10">
        <f t="shared" si="176"/>
        <v>2</v>
      </c>
      <c r="N646" s="1" t="str">
        <f t="shared" si="177"/>
        <v>~my~</v>
      </c>
      <c r="O646" s="1" t="str">
        <f t="shared" si="178"/>
        <v>[mɪ]</v>
      </c>
      <c r="P646" s="3" cm="1">
        <f t="array" ref="P646">SUM(_xlfn._xlws.FILTER($H$2:$H$2454,_xlfn.MAP($N$2:$N$2454,_xlfn.LAMBDA(_xlpm.x,_xlpm.x=$N646))))</f>
        <v>4.7528517110266154E-4</v>
      </c>
      <c r="Q646" s="4">
        <f t="shared" si="179"/>
        <v>0.66666666666666674</v>
      </c>
      <c r="R646" s="6" cm="1">
        <f t="array" ref="R646">SUM(_xlfn._xlws.FILTER($H$2:$H$2454,_xlfn.MAP($O$2:$O$2454,_xlfn.LAMBDA(_xlpm.x,_xlpm.x=$O646))))</f>
        <v>4.5152091254752856E-3</v>
      </c>
      <c r="S646" s="4">
        <f t="shared" si="180"/>
        <v>7.017543859649121E-2</v>
      </c>
      <c r="T646" s="4">
        <f t="shared" si="181"/>
        <v>5.343769838083165E-2</v>
      </c>
      <c r="U646" s="4">
        <f t="shared" si="182"/>
        <v>0.12698412698412695</v>
      </c>
      <c r="V646" s="4">
        <f t="shared" si="183"/>
        <v>0.97772360528884794</v>
      </c>
      <c r="W646" s="4" t="s">
        <v>5123</v>
      </c>
      <c r="X646" s="2" cm="1">
        <f t="array" ref="X646">SUM(_xlfn._xlws.FILTER($F$2:$F$2454,_xlfn.MAP($W$2:$W$2454,_xlfn.LAMBDA(_xlpm.x,_xlpm.x=$W646))))</f>
        <v>340</v>
      </c>
      <c r="Y646" s="11">
        <f t="shared" si="184"/>
        <v>1.1764705882352941E-2</v>
      </c>
      <c r="Z646" s="4" t="s">
        <v>5102</v>
      </c>
      <c r="AA646" s="2" cm="1">
        <f t="array" ref="AA646">SUM(_xlfn._xlws.FILTER($F$2:$F$2454,_xlfn.MAP($Z$2:$Z$2454,_xlfn.LAMBDA(_xlpm.x,_xlpm.x=$Z646))))</f>
        <v>1794</v>
      </c>
      <c r="AB646" s="11">
        <f t="shared" si="185"/>
        <v>2.229654403567447E-3</v>
      </c>
      <c r="AC646" s="11">
        <f t="shared" si="186"/>
        <v>0.72234352166581817</v>
      </c>
      <c r="AG646" s="2"/>
      <c r="AL646" s="2"/>
      <c r="AM646" s="2"/>
    </row>
    <row r="647" spans="1:39">
      <c r="A647" s="1" t="str">
        <f t="shared" si="170"/>
        <v>~sy~ : [sɪ]</v>
      </c>
      <c r="B647" s="1">
        <f>_xlfn.LET(_xlpm.d,$G647,_xlpm.k,_xlfn.CONCAT(LEFT(TRIM(B$1),1),"*"),COUNTIF(_xlpm.d,_xlpm.k))</f>
        <v>0</v>
      </c>
      <c r="C647" s="1">
        <f>_xlfn.LET(_xlpm.d,$G647,_xlpm.k,_xlfn.CONCAT(LEFT(TRIM(C$1),1),"*"),COUNTIF(_xlpm.d,_xlpm.k))</f>
        <v>0</v>
      </c>
      <c r="D647" s="1">
        <f>_xlfn.LET(_xlpm.d,$G647,_xlpm.k,_xlfn.CONCAT(LEFT(TRIM(D$1),1),"*"),COUNTIF(_xlpm.d,_xlpm.k))</f>
        <v>0</v>
      </c>
      <c r="E647" s="1">
        <f t="shared" si="171"/>
        <v>0.8450980400142567</v>
      </c>
      <c r="F647" s="7">
        <v>6</v>
      </c>
      <c r="G647" s="9" t="s">
        <v>1396</v>
      </c>
      <c r="H647" s="4" cm="1">
        <f t="array" ref="H647">F647/freq.sum.r6e</f>
        <v>4.7528517110266159E-4</v>
      </c>
      <c r="I647" s="4" t="str">
        <f t="shared" si="172"/>
        <v>sɪ</v>
      </c>
      <c r="J647" s="4" t="str">
        <f t="shared" si="173"/>
        <v>sy</v>
      </c>
      <c r="K647" s="10">
        <f t="shared" si="174"/>
        <v>2</v>
      </c>
      <c r="L647" s="1">
        <f t="shared" si="175"/>
        <v>2</v>
      </c>
      <c r="M647" s="10">
        <f t="shared" si="176"/>
        <v>2</v>
      </c>
      <c r="N647" s="1" t="str">
        <f t="shared" si="177"/>
        <v>~sy~</v>
      </c>
      <c r="O647" s="1" t="str">
        <f t="shared" si="178"/>
        <v>[sɪ]</v>
      </c>
      <c r="P647" s="3" cm="1">
        <f t="array" ref="P647">SUM(_xlfn._xlws.FILTER($H$2:$H$2454,_xlfn.MAP($N$2:$N$2454,_xlfn.LAMBDA(_xlpm.x,_xlpm.x=$N647))))</f>
        <v>7.1292775665399242E-4</v>
      </c>
      <c r="Q647" s="4">
        <f t="shared" si="179"/>
        <v>0.66666666666666663</v>
      </c>
      <c r="R647" s="6" cm="1">
        <f t="array" ref="R647">SUM(_xlfn._xlws.FILTER($H$2:$H$2454,_xlfn.MAP($O$2:$O$2454,_xlfn.LAMBDA(_xlpm.x,_xlpm.x=$O647))))</f>
        <v>6.9708491761723704E-3</v>
      </c>
      <c r="S647" s="4">
        <f t="shared" si="180"/>
        <v>6.8181818181818177E-2</v>
      </c>
      <c r="T647" s="4">
        <f t="shared" si="181"/>
        <v>6.2944295089764291E-2</v>
      </c>
      <c r="U647" s="4">
        <f t="shared" si="182"/>
        <v>0.12371134020618554</v>
      </c>
      <c r="V647" s="4">
        <f t="shared" si="183"/>
        <v>0.99024016271084381</v>
      </c>
      <c r="W647" s="4" t="s">
        <v>5123</v>
      </c>
      <c r="X647" s="2" cm="1">
        <f t="array" ref="X647">SUM(_xlfn._xlws.FILTER($F$2:$F$2454,_xlfn.MAP($W$2:$W$2454,_xlfn.LAMBDA(_xlpm.x,_xlpm.x=$W647))))</f>
        <v>340</v>
      </c>
      <c r="Y647" s="11">
        <f t="shared" si="184"/>
        <v>1.7647058823529412E-2</v>
      </c>
      <c r="Z647" s="4" t="s">
        <v>5102</v>
      </c>
      <c r="AA647" s="2" cm="1">
        <f t="array" ref="AA647">SUM(_xlfn._xlws.FILTER($F$2:$F$2454,_xlfn.MAP($Z$2:$Z$2454,_xlfn.LAMBDA(_xlpm.x,_xlpm.x=$Z647))))</f>
        <v>1794</v>
      </c>
      <c r="AB647" s="11">
        <f t="shared" si="185"/>
        <v>3.3444816053511705E-3</v>
      </c>
      <c r="AC647" s="11">
        <f t="shared" si="186"/>
        <v>0.72234352166581817</v>
      </c>
      <c r="AG647" s="2"/>
      <c r="AL647" s="2"/>
      <c r="AM647" s="2"/>
    </row>
    <row r="648" spans="1:39">
      <c r="A648" s="1" t="str">
        <f t="shared" si="170"/>
        <v>~ze~ : [z]</v>
      </c>
      <c r="B648" s="1">
        <f>_xlfn.LET(_xlpm.d,$G648,_xlpm.k,_xlfn.CONCAT(LEFT(TRIM(B$1),1),"*"),COUNTIF(_xlpm.d,_xlpm.k))</f>
        <v>0</v>
      </c>
      <c r="C648" s="1">
        <f>_xlfn.LET(_xlpm.d,$G648,_xlpm.k,_xlfn.CONCAT(LEFT(TRIM(C$1),1),"*"),COUNTIF(_xlpm.d,_xlpm.k))</f>
        <v>0</v>
      </c>
      <c r="D648" s="1">
        <f>_xlfn.LET(_xlpm.d,$G648,_xlpm.k,_xlfn.CONCAT(LEFT(TRIM(D$1),1),"*"),COUNTIF(_xlpm.d,_xlpm.k))</f>
        <v>0</v>
      </c>
      <c r="E648" s="1">
        <f t="shared" si="171"/>
        <v>1.0413926851582249</v>
      </c>
      <c r="F648" s="7">
        <v>10</v>
      </c>
      <c r="G648" s="9" t="s">
        <v>323</v>
      </c>
      <c r="H648" s="4" cm="1">
        <f t="array" ref="H648">F648/freq.sum.r6e</f>
        <v>7.9214195183776931E-4</v>
      </c>
      <c r="I648" s="4" t="str">
        <f t="shared" si="172"/>
        <v>z</v>
      </c>
      <c r="J648" s="4" t="str">
        <f t="shared" si="173"/>
        <v>ze</v>
      </c>
      <c r="K648" s="10">
        <f t="shared" si="174"/>
        <v>1</v>
      </c>
      <c r="L648" s="1">
        <f t="shared" si="175"/>
        <v>2</v>
      </c>
      <c r="M648" s="10">
        <f t="shared" si="176"/>
        <v>2</v>
      </c>
      <c r="N648" s="1" t="str">
        <f t="shared" si="177"/>
        <v>~ze~</v>
      </c>
      <c r="O648" s="1" t="str">
        <f t="shared" si="178"/>
        <v>[z]</v>
      </c>
      <c r="P648" s="3" cm="1">
        <f t="array" ref="P648">SUM(_xlfn._xlws.FILTER($H$2:$H$2454,_xlfn.MAP($N$2:$N$2454,_xlfn.LAMBDA(_xlpm.x,_xlpm.x=$N648))))</f>
        <v>1.188212927756654E-3</v>
      </c>
      <c r="Q648" s="4">
        <f t="shared" si="179"/>
        <v>0.66666666666666663</v>
      </c>
      <c r="R648" s="6" cm="1">
        <f t="array" ref="R648">SUM(_xlfn._xlws.FILTER($H$2:$H$2454,_xlfn.MAP($O$2:$O$2454,_xlfn.LAMBDA(_xlpm.x,_xlpm.x=$O648))))</f>
        <v>1.1644486692015208E-2</v>
      </c>
      <c r="S648" s="4">
        <f t="shared" si="180"/>
        <v>6.8027210884353748E-2</v>
      </c>
      <c r="T648" s="4">
        <f t="shared" si="181"/>
        <v>7.740504580189686E-2</v>
      </c>
      <c r="U648" s="4">
        <f t="shared" si="182"/>
        <v>0.1234567901234568</v>
      </c>
      <c r="V648" s="4">
        <f t="shared" si="183"/>
        <v>0.99122607569249477</v>
      </c>
      <c r="W648" s="4" t="s">
        <v>5121</v>
      </c>
      <c r="X648" s="2" cm="1">
        <f t="array" ref="X648">SUM(_xlfn._xlws.FILTER($F$2:$F$2454,_xlfn.MAP($W$2:$W$2454,_xlfn.LAMBDA(_xlpm.x,_xlpm.x=$W648))))</f>
        <v>2896</v>
      </c>
      <c r="Y648" s="11">
        <f t="shared" si="184"/>
        <v>3.453038674033149E-3</v>
      </c>
      <c r="Z648" s="4"/>
      <c r="AA648" s="2" cm="1">
        <f t="array" ref="AA648">SUM(_xlfn._xlws.FILTER($F$2:$F$2454,_xlfn.MAP($Z$2:$Z$2454,_xlfn.LAMBDA(_xlpm.x,_xlpm.x=$Z648))))</f>
        <v>3871</v>
      </c>
      <c r="AB648" s="11">
        <f t="shared" si="185"/>
        <v>2.5833118057349523E-3</v>
      </c>
      <c r="AC648" s="11">
        <f t="shared" si="186"/>
        <v>0.12602461379384577</v>
      </c>
      <c r="AG648" s="2"/>
      <c r="AL648" s="2"/>
      <c r="AM648" s="2"/>
    </row>
    <row r="649" spans="1:39">
      <c r="A649" s="1" t="str">
        <f t="shared" si="170"/>
        <v>~dd~ : [də]</v>
      </c>
      <c r="B649" s="1">
        <f>_xlfn.LET(_xlpm.d,$G649,_xlpm.k,_xlfn.CONCAT(LEFT(TRIM(B$1),1),"*"),COUNTIF(_xlpm.d,_xlpm.k))</f>
        <v>0</v>
      </c>
      <c r="C649" s="1">
        <f>_xlfn.LET(_xlpm.d,$G649,_xlpm.k,_xlfn.CONCAT(LEFT(TRIM(C$1),1),"*"),COUNTIF(_xlpm.d,_xlpm.k))</f>
        <v>0</v>
      </c>
      <c r="D649" s="1">
        <f>_xlfn.LET(_xlpm.d,$G649,_xlpm.k,_xlfn.CONCAT(LEFT(TRIM(D$1),1),"*"),COUNTIF(_xlpm.d,_xlpm.k))</f>
        <v>0</v>
      </c>
      <c r="E649" s="1">
        <f t="shared" si="171"/>
        <v>0.30102999566398114</v>
      </c>
      <c r="F649" s="7">
        <v>1</v>
      </c>
      <c r="G649" s="9" t="s">
        <v>1958</v>
      </c>
      <c r="H649" s="4" cm="1">
        <f t="array" ref="H649">F649/freq.sum.r6e</f>
        <v>7.9214195183776928E-5</v>
      </c>
      <c r="I649" s="4" t="str">
        <f t="shared" si="172"/>
        <v>də</v>
      </c>
      <c r="J649" s="4" t="str">
        <f t="shared" si="173"/>
        <v>dd</v>
      </c>
      <c r="K649" s="10">
        <f t="shared" si="174"/>
        <v>2</v>
      </c>
      <c r="L649" s="1">
        <f t="shared" si="175"/>
        <v>2</v>
      </c>
      <c r="M649" s="10">
        <f t="shared" si="176"/>
        <v>2</v>
      </c>
      <c r="N649" s="1" t="str">
        <f t="shared" si="177"/>
        <v>~dd~</v>
      </c>
      <c r="O649" s="1" t="str">
        <f t="shared" si="178"/>
        <v>[də]</v>
      </c>
      <c r="P649" s="3" cm="1">
        <f t="array" ref="P649">SUM(_xlfn._xlws.FILTER($H$2:$H$2454,_xlfn.MAP($N$2:$N$2454,_xlfn.LAMBDA(_xlpm.x,_xlpm.x=$N649))))</f>
        <v>3.9607097591888465E-4</v>
      </c>
      <c r="Q649" s="4">
        <f t="shared" si="179"/>
        <v>0.19999999999999998</v>
      </c>
      <c r="R649" s="6" cm="1">
        <f t="array" ref="R649">SUM(_xlfn._xlws.FILTER($H$2:$H$2454,_xlfn.MAP($O$2:$O$2454,_xlfn.LAMBDA(_xlpm.x,_xlpm.x=$O649))))</f>
        <v>4.0399239543726234E-3</v>
      </c>
      <c r="S649" s="4">
        <f t="shared" si="180"/>
        <v>1.9607843137254902E-2</v>
      </c>
      <c r="T649" s="4">
        <f t="shared" si="181"/>
        <v>6.4727898778183246E-3</v>
      </c>
      <c r="U649" s="4">
        <f t="shared" si="182"/>
        <v>3.5714285714285712E-2</v>
      </c>
      <c r="V649" s="4">
        <f t="shared" si="183"/>
        <v>1.0086001717619175</v>
      </c>
      <c r="W649" s="4"/>
      <c r="X649" s="2" cm="1">
        <f t="array" ref="X649">SUM(_xlfn._xlws.FILTER($F$2:$F$2454,_xlfn.MAP($W$2:$W$2454,_xlfn.LAMBDA(_xlpm.x,_xlpm.x=$W649))))</f>
        <v>2988</v>
      </c>
      <c r="Y649" s="11">
        <f t="shared" si="184"/>
        <v>3.3467202141900936E-4</v>
      </c>
      <c r="Z649" s="4" t="s">
        <v>5101</v>
      </c>
      <c r="AA649" s="2" cm="1">
        <f t="array" ref="AA649">SUM(_xlfn._xlws.FILTER($F$2:$F$2454,_xlfn.MAP($Z$2:$Z$2454,_xlfn.LAMBDA(_xlpm.x,_xlpm.x=$Z649))))</f>
        <v>2255</v>
      </c>
      <c r="AB649" s="11">
        <f t="shared" si="185"/>
        <v>4.434589800443459E-4</v>
      </c>
      <c r="AC649" s="11">
        <f t="shared" si="186"/>
        <v>-0.12223404692938186</v>
      </c>
      <c r="AG649" s="2"/>
      <c r="AL649" s="2"/>
      <c r="AM649" s="2"/>
    </row>
    <row r="650" spans="1:39">
      <c r="A650" s="1" t="str">
        <f t="shared" si="170"/>
        <v>~gg~ : [ɡ]</v>
      </c>
      <c r="B650" s="1">
        <f>_xlfn.LET(_xlpm.d,$G650,_xlpm.k,_xlfn.CONCAT(LEFT(TRIM(B$1),1),"*"),COUNTIF(_xlpm.d,_xlpm.k))</f>
        <v>0</v>
      </c>
      <c r="C650" s="1">
        <f>_xlfn.LET(_xlpm.d,$G650,_xlpm.k,_xlfn.CONCAT(LEFT(TRIM(C$1),1),"*"),COUNTIF(_xlpm.d,_xlpm.k))</f>
        <v>0</v>
      </c>
      <c r="D650" s="1">
        <f>_xlfn.LET(_xlpm.d,$G650,_xlpm.k,_xlfn.CONCAT(LEFT(TRIM(D$1),1),"*"),COUNTIF(_xlpm.d,_xlpm.k))</f>
        <v>0</v>
      </c>
      <c r="E650" s="1">
        <f t="shared" si="171"/>
        <v>0.47712125471966244</v>
      </c>
      <c r="F650" s="7">
        <v>2</v>
      </c>
      <c r="G650" s="9" t="s">
        <v>1705</v>
      </c>
      <c r="H650" s="4" cm="1">
        <f t="array" ref="H650">F650/freq.sum.r6e</f>
        <v>1.5842839036755386E-4</v>
      </c>
      <c r="I650" s="4" t="str">
        <f t="shared" si="172"/>
        <v>ɡ</v>
      </c>
      <c r="J650" s="4" t="str">
        <f t="shared" si="173"/>
        <v>gg</v>
      </c>
      <c r="K650" s="10">
        <f t="shared" si="174"/>
        <v>1</v>
      </c>
      <c r="L650" s="1">
        <f t="shared" si="175"/>
        <v>2</v>
      </c>
      <c r="M650" s="10">
        <f t="shared" si="176"/>
        <v>2</v>
      </c>
      <c r="N650" s="1" t="str">
        <f t="shared" si="177"/>
        <v>~gg~</v>
      </c>
      <c r="O650" s="1" t="str">
        <f t="shared" si="178"/>
        <v>[ɡ]</v>
      </c>
      <c r="P650" s="3" cm="1">
        <f t="array" ref="P650">SUM(_xlfn._xlws.FILTER($H$2:$H$2454,_xlfn.MAP($N$2:$N$2454,_xlfn.LAMBDA(_xlpm.x,_xlpm.x=$N650))))</f>
        <v>1.5842839036755386E-4</v>
      </c>
      <c r="Q650" s="4">
        <f t="shared" si="179"/>
        <v>1</v>
      </c>
      <c r="R650" s="6" cm="1">
        <f t="array" ref="R650">SUM(_xlfn._xlws.FILTER($H$2:$H$2454,_xlfn.MAP($O$2:$O$2454,_xlfn.LAMBDA(_xlpm.x,_xlpm.x=$O650))))</f>
        <v>1.6634980988593155E-3</v>
      </c>
      <c r="S650" s="4">
        <f t="shared" si="180"/>
        <v>9.5238095238095233E-2</v>
      </c>
      <c r="T650" s="4">
        <f t="shared" si="181"/>
        <v>4.9957498865896774E-2</v>
      </c>
      <c r="U650" s="4">
        <f t="shared" si="182"/>
        <v>0.17391304347826084</v>
      </c>
      <c r="V650" s="4">
        <f t="shared" si="183"/>
        <v>1.0211892990699381</v>
      </c>
      <c r="W650" s="4"/>
      <c r="X650" s="2" cm="1">
        <f t="array" ref="X650">SUM(_xlfn._xlws.FILTER($F$2:$F$2454,_xlfn.MAP($W$2:$W$2454,_xlfn.LAMBDA(_xlpm.x,_xlpm.x=$W650))))</f>
        <v>2988</v>
      </c>
      <c r="Y650" s="11">
        <f t="shared" si="184"/>
        <v>6.6934404283801872E-4</v>
      </c>
      <c r="Z650" s="4"/>
      <c r="AA650" s="2" cm="1">
        <f t="array" ref="AA650">SUM(_xlfn._xlws.FILTER($F$2:$F$2454,_xlfn.MAP($Z$2:$Z$2454,_xlfn.LAMBDA(_xlpm.x,_xlpm.x=$Z650))))</f>
        <v>3871</v>
      </c>
      <c r="AB650" s="11">
        <f t="shared" si="185"/>
        <v>5.1666236114699044E-4</v>
      </c>
      <c r="AC650" s="11">
        <f t="shared" si="186"/>
        <v>0.11244257817559389</v>
      </c>
      <c r="AG650" s="2"/>
      <c r="AL650" s="2"/>
      <c r="AM650" s="2"/>
    </row>
    <row r="651" spans="1:39">
      <c r="A651" s="1" t="str">
        <f t="shared" si="170"/>
        <v>~zy~ : [zɪ]</v>
      </c>
      <c r="B651" s="1">
        <f>_xlfn.LET(_xlpm.d,$G651,_xlpm.k,_xlfn.CONCAT(LEFT(TRIM(B$1),1),"*"),COUNTIF(_xlpm.d,_xlpm.k))</f>
        <v>0</v>
      </c>
      <c r="C651" s="1">
        <f>_xlfn.LET(_xlpm.d,$G651,_xlpm.k,_xlfn.CONCAT(LEFT(TRIM(C$1),1),"*"),COUNTIF(_xlpm.d,_xlpm.k))</f>
        <v>0</v>
      </c>
      <c r="D651" s="1">
        <f>_xlfn.LET(_xlpm.d,$G651,_xlpm.k,_xlfn.CONCAT(LEFT(TRIM(D$1),1),"*"),COUNTIF(_xlpm.d,_xlpm.k))</f>
        <v>0</v>
      </c>
      <c r="E651" s="1">
        <f t="shared" si="171"/>
        <v>0.47712125471966244</v>
      </c>
      <c r="F651" s="7">
        <v>2</v>
      </c>
      <c r="G651" s="9" t="s">
        <v>1568</v>
      </c>
      <c r="H651" s="4" cm="1">
        <f t="array" ref="H651">F651/freq.sum.r6e</f>
        <v>1.5842839036755386E-4</v>
      </c>
      <c r="I651" s="4" t="str">
        <f t="shared" si="172"/>
        <v>zɪ</v>
      </c>
      <c r="J651" s="4" t="str">
        <f t="shared" si="173"/>
        <v>zy</v>
      </c>
      <c r="K651" s="10">
        <f t="shared" si="174"/>
        <v>2</v>
      </c>
      <c r="L651" s="1">
        <f t="shared" si="175"/>
        <v>2</v>
      </c>
      <c r="M651" s="10">
        <f t="shared" si="176"/>
        <v>2</v>
      </c>
      <c r="N651" s="1" t="str">
        <f t="shared" si="177"/>
        <v>~zy~</v>
      </c>
      <c r="O651" s="1" t="str">
        <f t="shared" si="178"/>
        <v>[zɪ]</v>
      </c>
      <c r="P651" s="3" cm="1">
        <f t="array" ref="P651">SUM(_xlfn._xlws.FILTER($H$2:$H$2454,_xlfn.MAP($N$2:$N$2454,_xlfn.LAMBDA(_xlpm.x,_xlpm.x=$N651))))</f>
        <v>2.3764258555133077E-4</v>
      </c>
      <c r="Q651" s="4">
        <f t="shared" si="179"/>
        <v>0.66666666666666674</v>
      </c>
      <c r="R651" s="6" cm="1">
        <f t="array" ref="R651">SUM(_xlfn._xlws.FILTER($H$2:$H$2454,_xlfn.MAP($O$2:$O$2454,_xlfn.LAMBDA(_xlpm.x,_xlpm.x=$O651))))</f>
        <v>2.6140684410646386E-3</v>
      </c>
      <c r="S651" s="4">
        <f t="shared" si="180"/>
        <v>6.0606060606060608E-2</v>
      </c>
      <c r="T651" s="4">
        <f t="shared" si="181"/>
        <v>3.1917290942100725E-2</v>
      </c>
      <c r="U651" s="4">
        <f t="shared" si="182"/>
        <v>0.11111111111111112</v>
      </c>
      <c r="V651" s="4">
        <f t="shared" si="183"/>
        <v>1.0413926851582251</v>
      </c>
      <c r="W651" s="4" t="s">
        <v>5123</v>
      </c>
      <c r="X651" s="2" cm="1">
        <f t="array" ref="X651">SUM(_xlfn._xlws.FILTER($F$2:$F$2454,_xlfn.MAP($W$2:$W$2454,_xlfn.LAMBDA(_xlpm.x,_xlpm.x=$W651))))</f>
        <v>340</v>
      </c>
      <c r="Y651" s="11">
        <f t="shared" si="184"/>
        <v>5.8823529411764705E-3</v>
      </c>
      <c r="Z651" s="4" t="s">
        <v>5102</v>
      </c>
      <c r="AA651" s="2" cm="1">
        <f t="array" ref="AA651">SUM(_xlfn._xlws.FILTER($F$2:$F$2454,_xlfn.MAP($Z$2:$Z$2454,_xlfn.LAMBDA(_xlpm.x,_xlpm.x=$Z651))))</f>
        <v>1794</v>
      </c>
      <c r="AB651" s="11">
        <f t="shared" si="185"/>
        <v>1.1148272017837235E-3</v>
      </c>
      <c r="AC651" s="11">
        <f t="shared" si="186"/>
        <v>0.72234352166581817</v>
      </c>
      <c r="AG651" s="2"/>
      <c r="AL651" s="2"/>
      <c r="AM651" s="2"/>
    </row>
    <row r="652" spans="1:39">
      <c r="A652" s="1" t="str">
        <f t="shared" si="170"/>
        <v>~by~ : [bɪ]</v>
      </c>
      <c r="B652" s="1">
        <f>_xlfn.LET(_xlpm.d,$G652,_xlpm.k,_xlfn.CONCAT(LEFT(TRIM(B$1),1),"*"),COUNTIF(_xlpm.d,_xlpm.k))</f>
        <v>0</v>
      </c>
      <c r="C652" s="1">
        <f>_xlfn.LET(_xlpm.d,$G652,_xlpm.k,_xlfn.CONCAT(LEFT(TRIM(C$1),1),"*"),COUNTIF(_xlpm.d,_xlpm.k))</f>
        <v>0</v>
      </c>
      <c r="D652" s="1">
        <f>_xlfn.LET(_xlpm.d,$G652,_xlpm.k,_xlfn.CONCAT(LEFT(TRIM(D$1),1),"*"),COUNTIF(_xlpm.d,_xlpm.k))</f>
        <v>0</v>
      </c>
      <c r="E652" s="1">
        <f t="shared" si="171"/>
        <v>0.60205999132796229</v>
      </c>
      <c r="F652" s="7">
        <v>3</v>
      </c>
      <c r="G652" s="9" t="s">
        <v>1546</v>
      </c>
      <c r="H652" s="4" cm="1">
        <f t="array" ref="H652">F652/freq.sum.r6e</f>
        <v>2.376425855513308E-4</v>
      </c>
      <c r="I652" s="1" t="str">
        <f t="shared" si="172"/>
        <v>bɪ</v>
      </c>
      <c r="J652" s="1" t="str">
        <f t="shared" si="173"/>
        <v>by</v>
      </c>
      <c r="K652" s="10">
        <f t="shared" si="174"/>
        <v>2</v>
      </c>
      <c r="L652" s="1">
        <f t="shared" si="175"/>
        <v>2</v>
      </c>
      <c r="M652" s="10">
        <f t="shared" si="176"/>
        <v>2</v>
      </c>
      <c r="N652" s="1" t="str">
        <f t="shared" si="177"/>
        <v>~by~</v>
      </c>
      <c r="O652" s="1" t="str">
        <f t="shared" si="178"/>
        <v>[bɪ]</v>
      </c>
      <c r="P652" s="3" cm="1">
        <f t="array" ref="P652">SUM(_xlfn._xlws.FILTER($H$2:$H$2454,_xlfn.MAP($N$2:$N$2454,_xlfn.LAMBDA(_xlpm.x,_xlpm.x=$N652))))</f>
        <v>3.9607097591888465E-4</v>
      </c>
      <c r="Q652" s="4">
        <f t="shared" si="179"/>
        <v>0.6</v>
      </c>
      <c r="R652" s="6" cm="1">
        <f t="array" ref="R652">SUM(_xlfn._xlws.FILTER($H$2:$H$2454,_xlfn.MAP($O$2:$O$2454,_xlfn.LAMBDA(_xlpm.x,_xlpm.x=$O652))))</f>
        <v>4.4359949302915083E-3</v>
      </c>
      <c r="S652" s="4">
        <f t="shared" si="180"/>
        <v>5.3571428571428568E-2</v>
      </c>
      <c r="T652" s="4">
        <f t="shared" si="181"/>
        <v>3.5653399982736998E-2</v>
      </c>
      <c r="U652" s="4">
        <f t="shared" si="182"/>
        <v>9.8360655737704902E-2</v>
      </c>
      <c r="V652" s="4">
        <f t="shared" si="183"/>
        <v>1.0492180226701817</v>
      </c>
      <c r="W652" s="4" t="s">
        <v>5123</v>
      </c>
      <c r="X652" s="2" cm="1">
        <f t="array" ref="X652">SUM(_xlfn._xlws.FILTER($F$2:$F$2454,_xlfn.MAP($W$2:$W$2454,_xlfn.LAMBDA(_xlpm.x,_xlpm.x=$W652))))</f>
        <v>340</v>
      </c>
      <c r="Y652" s="11">
        <f t="shared" si="184"/>
        <v>8.8235294117647058E-3</v>
      </c>
      <c r="Z652" s="4" t="s">
        <v>5102</v>
      </c>
      <c r="AA652" s="2" cm="1">
        <f t="array" ref="AA652">SUM(_xlfn._xlws.FILTER($F$2:$F$2454,_xlfn.MAP($Z$2:$Z$2454,_xlfn.LAMBDA(_xlpm.x,_xlpm.x=$Z652))))</f>
        <v>1794</v>
      </c>
      <c r="AB652" s="11">
        <f t="shared" si="185"/>
        <v>1.6722408026755853E-3</v>
      </c>
      <c r="AC652" s="11">
        <f t="shared" si="186"/>
        <v>0.72234352166581817</v>
      </c>
      <c r="AG652" s="2"/>
      <c r="AL652" s="2"/>
      <c r="AM652" s="2"/>
    </row>
    <row r="653" spans="1:39">
      <c r="A653" s="1" t="str">
        <f t="shared" si="170"/>
        <v>~ro~ : [ə]</v>
      </c>
      <c r="B653" s="1">
        <f>_xlfn.LET(_xlpm.d,$G653,_xlpm.k,_xlfn.CONCAT(LEFT(TRIM(B$1),1),"*"),COUNTIF(_xlpm.d,_xlpm.k))</f>
        <v>0</v>
      </c>
      <c r="C653" s="1">
        <f>_xlfn.LET(_xlpm.d,$G653,_xlpm.k,_xlfn.CONCAT(LEFT(TRIM(C$1),1),"*"),COUNTIF(_xlpm.d,_xlpm.k))</f>
        <v>0</v>
      </c>
      <c r="D653" s="1">
        <f>_xlfn.LET(_xlpm.d,$G653,_xlpm.k,_xlfn.CONCAT(LEFT(TRIM(D$1),1),"*"),COUNTIF(_xlpm.d,_xlpm.k))</f>
        <v>0</v>
      </c>
      <c r="E653" s="1">
        <f t="shared" si="171"/>
        <v>0.30102999566398114</v>
      </c>
      <c r="F653" s="7">
        <v>1</v>
      </c>
      <c r="G653" s="9" t="s">
        <v>1881</v>
      </c>
      <c r="H653" s="4" cm="1">
        <f t="array" ref="H653">F653/freq.sum.r6e</f>
        <v>7.9214195183776928E-5</v>
      </c>
      <c r="I653" s="4" t="str">
        <f t="shared" si="172"/>
        <v>ə</v>
      </c>
      <c r="J653" s="4" t="str">
        <f t="shared" si="173"/>
        <v>ro</v>
      </c>
      <c r="K653" s="10">
        <f t="shared" si="174"/>
        <v>1</v>
      </c>
      <c r="L653" s="1">
        <f t="shared" si="175"/>
        <v>2</v>
      </c>
      <c r="M653" s="10">
        <f t="shared" si="176"/>
        <v>2</v>
      </c>
      <c r="N653" s="1" t="str">
        <f t="shared" si="177"/>
        <v>~ro~</v>
      </c>
      <c r="O653" s="1" t="str">
        <f t="shared" si="178"/>
        <v>[ə]</v>
      </c>
      <c r="P653" s="3" cm="1">
        <f t="array" ref="P653">SUM(_xlfn._xlws.FILTER($H$2:$H$2454,_xlfn.MAP($N$2:$N$2454,_xlfn.LAMBDA(_xlpm.x,_xlpm.x=$N653))))</f>
        <v>2.614068441064639E-3</v>
      </c>
      <c r="Q653" s="4">
        <f t="shared" si="179"/>
        <v>3.0303030303030297E-2</v>
      </c>
      <c r="R653" s="6" cm="1">
        <f t="array" ref="R653">SUM(_xlfn._xlws.FILTER($H$2:$H$2454,_xlfn.MAP($O$2:$O$2454,_xlfn.LAMBDA(_xlpm.x,_xlpm.x=$O653))))</f>
        <v>3.0022179974651453E-2</v>
      </c>
      <c r="S653" s="4">
        <f t="shared" si="180"/>
        <v>2.6385224274406336E-3</v>
      </c>
      <c r="T653" s="4">
        <f t="shared" si="181"/>
        <v>8.7979668242190823E-4</v>
      </c>
      <c r="U653" s="4">
        <f t="shared" si="182"/>
        <v>4.8543689320388354E-3</v>
      </c>
      <c r="V653" s="4">
        <f t="shared" si="183"/>
        <v>1.0601252700901846</v>
      </c>
      <c r="W653" s="4" t="s">
        <v>5119</v>
      </c>
      <c r="X653" s="2" cm="1">
        <f t="array" ref="X653">SUM(_xlfn._xlws.FILTER($F$2:$F$2454,_xlfn.MAP($W$2:$W$2454,_xlfn.LAMBDA(_xlpm.x,_xlpm.x=$W653))))</f>
        <v>1157</v>
      </c>
      <c r="Y653" s="11">
        <f t="shared" si="184"/>
        <v>8.6430423509075197E-4</v>
      </c>
      <c r="Z653" s="4" t="s">
        <v>5101</v>
      </c>
      <c r="AA653" s="2" cm="1">
        <f t="array" ref="AA653">SUM(_xlfn._xlws.FILTER($F$2:$F$2454,_xlfn.MAP($Z$2:$Z$2454,_xlfn.LAMBDA(_xlpm.x,_xlpm.x=$Z653))))</f>
        <v>2255</v>
      </c>
      <c r="AB653" s="11">
        <f t="shared" si="185"/>
        <v>4.434589800443459E-4</v>
      </c>
      <c r="AC653" s="11">
        <f t="shared" si="186"/>
        <v>0.28981318726222982</v>
      </c>
      <c r="AG653" s="2"/>
      <c r="AL653" s="2"/>
      <c r="AM653" s="2"/>
    </row>
    <row r="654" spans="1:39">
      <c r="A654" s="1" t="str">
        <f t="shared" si="170"/>
        <v>~cy~ : [sɪ]</v>
      </c>
      <c r="B654" s="1">
        <f>_xlfn.LET(_xlpm.d,$G654,_xlpm.k,_xlfn.CONCAT(LEFT(TRIM(B$1),1),"*"),COUNTIF(_xlpm.d,_xlpm.k))</f>
        <v>0</v>
      </c>
      <c r="C654" s="1">
        <f>_xlfn.LET(_xlpm.d,$G654,_xlpm.k,_xlfn.CONCAT(LEFT(TRIM(C$1),1),"*"),COUNTIF(_xlpm.d,_xlpm.k))</f>
        <v>0</v>
      </c>
      <c r="D654" s="1">
        <f>_xlfn.LET(_xlpm.d,$G654,_xlpm.k,_xlfn.CONCAT(LEFT(TRIM(D$1),1),"*"),COUNTIF(_xlpm.d,_xlpm.k))</f>
        <v>0</v>
      </c>
      <c r="E654" s="1">
        <f t="shared" si="171"/>
        <v>0.77815125038364352</v>
      </c>
      <c r="F654" s="7">
        <v>5</v>
      </c>
      <c r="G654" s="9" t="s">
        <v>1470</v>
      </c>
      <c r="H654" s="4" cm="1">
        <f t="array" ref="H654">F654/freq.sum.r6e</f>
        <v>3.9607097591888465E-4</v>
      </c>
      <c r="I654" s="4" t="str">
        <f t="shared" si="172"/>
        <v>sɪ</v>
      </c>
      <c r="J654" s="4" t="str">
        <f t="shared" si="173"/>
        <v>cy</v>
      </c>
      <c r="K654" s="10">
        <f t="shared" si="174"/>
        <v>2</v>
      </c>
      <c r="L654" s="1">
        <f t="shared" si="175"/>
        <v>2</v>
      </c>
      <c r="M654" s="10">
        <f t="shared" si="176"/>
        <v>2</v>
      </c>
      <c r="N654" s="1" t="str">
        <f t="shared" si="177"/>
        <v>~cy~</v>
      </c>
      <c r="O654" s="1" t="str">
        <f t="shared" si="178"/>
        <v>[sɪ]</v>
      </c>
      <c r="P654" s="3" cm="1">
        <f t="array" ref="P654">SUM(_xlfn._xlws.FILTER($H$2:$H$2454,_xlfn.MAP($N$2:$N$2454,_xlfn.LAMBDA(_xlpm.x,_xlpm.x=$N654))))</f>
        <v>5.5449936628643854E-4</v>
      </c>
      <c r="Q654" s="4">
        <f t="shared" si="179"/>
        <v>0.7142857142857143</v>
      </c>
      <c r="R654" s="6" cm="1">
        <f t="array" ref="R654">SUM(_xlfn._xlws.FILTER($H$2:$H$2454,_xlfn.MAP($O$2:$O$2454,_xlfn.LAMBDA(_xlpm.x,_xlpm.x=$O654))))</f>
        <v>6.9708491761723704E-3</v>
      </c>
      <c r="S654" s="4">
        <f t="shared" si="180"/>
        <v>5.6818181818181816E-2</v>
      </c>
      <c r="T654" s="4">
        <f t="shared" si="181"/>
        <v>4.9315130006086276E-2</v>
      </c>
      <c r="U654" s="4">
        <f t="shared" si="182"/>
        <v>0.10526315789473685</v>
      </c>
      <c r="V654" s="4">
        <f t="shared" si="183"/>
        <v>1.0993846321359118</v>
      </c>
      <c r="W654" s="4" t="s">
        <v>5123</v>
      </c>
      <c r="X654" s="2" cm="1">
        <f t="array" ref="X654">SUM(_xlfn._xlws.FILTER($F$2:$F$2454,_xlfn.MAP($W$2:$W$2454,_xlfn.LAMBDA(_xlpm.x,_xlpm.x=$W654))))</f>
        <v>340</v>
      </c>
      <c r="Y654" s="11">
        <f t="shared" si="184"/>
        <v>1.4705882352941176E-2</v>
      </c>
      <c r="Z654" s="4" t="s">
        <v>5102</v>
      </c>
      <c r="AA654" s="2" cm="1">
        <f t="array" ref="AA654">SUM(_xlfn._xlws.FILTER($F$2:$F$2454,_xlfn.MAP($Z$2:$Z$2454,_xlfn.LAMBDA(_xlpm.x,_xlpm.x=$Z654))))</f>
        <v>1794</v>
      </c>
      <c r="AB654" s="11">
        <f t="shared" si="185"/>
        <v>2.787068004459309E-3</v>
      </c>
      <c r="AC654" s="11">
        <f t="shared" si="186"/>
        <v>0.72234352166581817</v>
      </c>
      <c r="AG654" s="2"/>
      <c r="AL654" s="2"/>
      <c r="AM654" s="2"/>
    </row>
    <row r="655" spans="1:39">
      <c r="A655" s="1" t="str">
        <f t="shared" si="170"/>
        <v>~au~ : [æ]</v>
      </c>
      <c r="B655" s="1">
        <f>_xlfn.LET(_xlpm.d,$G655,_xlpm.k,_xlfn.CONCAT(LEFT(TRIM(B$1),1),"*"),COUNTIF(_xlpm.d,_xlpm.k))</f>
        <v>0</v>
      </c>
      <c r="C655" s="1">
        <f>_xlfn.LET(_xlpm.d,$G655,_xlpm.k,_xlfn.CONCAT(LEFT(TRIM(C$1),1),"*"),COUNTIF(_xlpm.d,_xlpm.k))</f>
        <v>0</v>
      </c>
      <c r="D655" s="1">
        <f>_xlfn.LET(_xlpm.d,$G655,_xlpm.k,_xlfn.CONCAT(LEFT(TRIM(D$1),1),"*"),COUNTIF(_xlpm.d,_xlpm.k))</f>
        <v>0</v>
      </c>
      <c r="E655" s="1">
        <f t="shared" si="171"/>
        <v>0.30102999566398114</v>
      </c>
      <c r="F655" s="7">
        <v>1</v>
      </c>
      <c r="G655" s="9" t="s">
        <v>336</v>
      </c>
      <c r="H655" s="4" cm="1">
        <f t="array" ref="H655">F655/freq.sum.r6e</f>
        <v>7.9214195183776928E-5</v>
      </c>
      <c r="I655" s="4" t="str">
        <f t="shared" si="172"/>
        <v>æ</v>
      </c>
      <c r="J655" s="4" t="str">
        <f t="shared" si="173"/>
        <v>au</v>
      </c>
      <c r="K655" s="10">
        <f t="shared" si="174"/>
        <v>1</v>
      </c>
      <c r="L655" s="1">
        <f t="shared" si="175"/>
        <v>2</v>
      </c>
      <c r="M655" s="10">
        <f t="shared" si="176"/>
        <v>2</v>
      </c>
      <c r="N655" s="1" t="str">
        <f t="shared" si="177"/>
        <v>~au~</v>
      </c>
      <c r="O655" s="1" t="str">
        <f t="shared" si="178"/>
        <v>[æ]</v>
      </c>
      <c r="P655" s="3" cm="1">
        <f t="array" ref="P655">SUM(_xlfn._xlws.FILTER($H$2:$H$2454,_xlfn.MAP($N$2:$N$2454,_xlfn.LAMBDA(_xlpm.x,_xlpm.x=$N655))))</f>
        <v>6.3371356147021531E-4</v>
      </c>
      <c r="Q655" s="4">
        <f t="shared" si="179"/>
        <v>0.12500000000000003</v>
      </c>
      <c r="R655" s="6" cm="1">
        <f t="array" ref="R655">SUM(_xlfn._xlws.FILTER($H$2:$H$2454,_xlfn.MAP($O$2:$O$2454,_xlfn.LAMBDA(_xlpm.x,_xlpm.x=$O655))))</f>
        <v>8.0798479087452468E-3</v>
      </c>
      <c r="S655" s="4">
        <f t="shared" si="180"/>
        <v>9.8039215686274508E-3</v>
      </c>
      <c r="T655" s="4">
        <f t="shared" si="181"/>
        <v>3.2952384832529652E-3</v>
      </c>
      <c r="U655" s="4">
        <f t="shared" si="182"/>
        <v>1.8181818181818181E-2</v>
      </c>
      <c r="V655" s="4">
        <f t="shared" si="183"/>
        <v>1.1055101847699742</v>
      </c>
      <c r="W655" s="4" t="s">
        <v>5139</v>
      </c>
      <c r="X655" s="2" cm="1">
        <f t="array" ref="X655">SUM(_xlfn._xlws.FILTER($F$2:$F$2454,_xlfn.MAP($W$2:$W$2454,_xlfn.LAMBDA(_xlpm.x,_xlpm.x=$W655))))</f>
        <v>32</v>
      </c>
      <c r="Y655" s="11">
        <f t="shared" si="184"/>
        <v>3.125E-2</v>
      </c>
      <c r="Z655" s="4" t="s">
        <v>5103</v>
      </c>
      <c r="AA655" s="2" cm="1">
        <f t="array" ref="AA655">SUM(_xlfn._xlws.FILTER($F$2:$F$2454,_xlfn.MAP($Z$2:$Z$2454,_xlfn.LAMBDA(_xlpm.x,_xlpm.x=$Z655))))</f>
        <v>514</v>
      </c>
      <c r="AB655" s="11">
        <f t="shared" si="185"/>
        <v>1.9455252918287938E-3</v>
      </c>
      <c r="AC655" s="11">
        <f t="shared" si="186"/>
        <v>1.2058131406753698</v>
      </c>
      <c r="AG655" s="2"/>
      <c r="AL655" s="2"/>
      <c r="AM655" s="2"/>
    </row>
    <row r="656" spans="1:39">
      <c r="A656" s="1" t="str">
        <f t="shared" si="170"/>
        <v>~o'~ : [əʊ]</v>
      </c>
      <c r="B656" s="1">
        <f>_xlfn.LET(_xlpm.d,$G656,_xlpm.k,_xlfn.CONCAT(LEFT(TRIM(B$1),1),"*"),COUNTIF(_xlpm.d,_xlpm.k))</f>
        <v>0</v>
      </c>
      <c r="C656" s="1">
        <f>_xlfn.LET(_xlpm.d,$G656,_xlpm.k,_xlfn.CONCAT(LEFT(TRIM(C$1),1),"*"),COUNTIF(_xlpm.d,_xlpm.k))</f>
        <v>0</v>
      </c>
      <c r="D656" s="1">
        <f>_xlfn.LET(_xlpm.d,$G656,_xlpm.k,_xlfn.CONCAT(LEFT(TRIM(D$1),1),"*"),COUNTIF(_xlpm.d,_xlpm.k))</f>
        <v>0</v>
      </c>
      <c r="E656" s="1">
        <f t="shared" si="171"/>
        <v>0.30102999566398114</v>
      </c>
      <c r="F656" s="7">
        <v>1</v>
      </c>
      <c r="G656" s="9" t="s">
        <v>2404</v>
      </c>
      <c r="H656" s="4" cm="1">
        <f t="array" ref="H656">F656/freq.sum.r6e</f>
        <v>7.9214195183776928E-5</v>
      </c>
      <c r="I656" s="4" t="str">
        <f t="shared" si="172"/>
        <v>əʊ</v>
      </c>
      <c r="J656" s="4" t="str">
        <f t="shared" si="173"/>
        <v>o'</v>
      </c>
      <c r="K656" s="10">
        <f t="shared" si="174"/>
        <v>2</v>
      </c>
      <c r="L656" s="1">
        <f t="shared" si="175"/>
        <v>2</v>
      </c>
      <c r="M656" s="10">
        <f t="shared" si="176"/>
        <v>2</v>
      </c>
      <c r="N656" s="1" t="str">
        <f t="shared" si="177"/>
        <v>~o'~</v>
      </c>
      <c r="O656" s="1" t="str">
        <f t="shared" si="178"/>
        <v>[əʊ]</v>
      </c>
      <c r="P656" s="3" cm="1">
        <f t="array" ref="P656">SUM(_xlfn._xlws.FILTER($H$2:$H$2454,_xlfn.MAP($N$2:$N$2454,_xlfn.LAMBDA(_xlpm.x,_xlpm.x=$N656))))</f>
        <v>7.9214195183776928E-5</v>
      </c>
      <c r="Q656" s="4">
        <f t="shared" si="179"/>
        <v>1</v>
      </c>
      <c r="R656" s="6" cm="1">
        <f t="array" ref="R656">SUM(_xlfn._xlws.FILTER($H$2:$H$2454,_xlfn.MAP($O$2:$O$2454,_xlfn.LAMBDA(_xlpm.x,_xlpm.x=$O656))))</f>
        <v>1.0297845373891002E-3</v>
      </c>
      <c r="S656" s="4">
        <f t="shared" si="180"/>
        <v>7.6923076923076913E-2</v>
      </c>
      <c r="T656" s="4">
        <f t="shared" si="181"/>
        <v>2.5891159511273298E-2</v>
      </c>
      <c r="U656" s="4">
        <f t="shared" si="182"/>
        <v>0.14285714285714285</v>
      </c>
      <c r="V656" s="4">
        <f t="shared" si="183"/>
        <v>1.1139433523068367</v>
      </c>
      <c r="W656" s="4" t="s">
        <v>5119</v>
      </c>
      <c r="X656" s="2" cm="1">
        <f t="array" ref="X656">SUM(_xlfn._xlws.FILTER($F$2:$F$2454,_xlfn.MAP($W$2:$W$2454,_xlfn.LAMBDA(_xlpm.x,_xlpm.x=$W656))))</f>
        <v>1157</v>
      </c>
      <c r="Y656" s="11">
        <f t="shared" si="184"/>
        <v>8.6430423509075197E-4</v>
      </c>
      <c r="Z656" s="4" t="s">
        <v>5115</v>
      </c>
      <c r="AA656" s="2" cm="1">
        <f t="array" ref="AA656">SUM(_xlfn._xlws.FILTER($F$2:$F$2454,_xlfn.MAP($Z$2:$Z$2454,_xlfn.LAMBDA(_xlpm.x,_xlpm.x=$Z656))))</f>
        <v>73</v>
      </c>
      <c r="AB656" s="11">
        <f t="shared" si="185"/>
        <v>1.3698630136986301E-2</v>
      </c>
      <c r="AC656" s="11">
        <f t="shared" si="186"/>
        <v>-1.2000104988312936</v>
      </c>
      <c r="AG656" s="2"/>
      <c r="AL656" s="2"/>
      <c r="AM656" s="2"/>
    </row>
    <row r="657" spans="1:39">
      <c r="A657" s="1" t="str">
        <f t="shared" si="170"/>
        <v>~dy~ : [dɪ]</v>
      </c>
      <c r="B657" s="1">
        <f>_xlfn.LET(_xlpm.d,$G657,_xlpm.k,_xlfn.CONCAT(LEFT(TRIM(B$1),1),"*"),COUNTIF(_xlpm.d,_xlpm.k))</f>
        <v>0</v>
      </c>
      <c r="C657" s="1">
        <f>_xlfn.LET(_xlpm.d,$G657,_xlpm.k,_xlfn.CONCAT(LEFT(TRIM(C$1),1),"*"),COUNTIF(_xlpm.d,_xlpm.k))</f>
        <v>0</v>
      </c>
      <c r="D657" s="1">
        <f>_xlfn.LET(_xlpm.d,$G657,_xlpm.k,_xlfn.CONCAT(LEFT(TRIM(D$1),1),"*"),COUNTIF(_xlpm.d,_xlpm.k))</f>
        <v>0</v>
      </c>
      <c r="E657" s="1">
        <f t="shared" si="171"/>
        <v>1.0791812460476247</v>
      </c>
      <c r="F657" s="7">
        <v>11</v>
      </c>
      <c r="G657" s="9" t="s">
        <v>1294</v>
      </c>
      <c r="H657" s="4" cm="1">
        <f t="array" ref="H657">F657/freq.sum.r6e</f>
        <v>8.713561470215463E-4</v>
      </c>
      <c r="I657" s="1" t="str">
        <f t="shared" si="172"/>
        <v>dɪ</v>
      </c>
      <c r="J657" s="1" t="str">
        <f t="shared" si="173"/>
        <v>dy</v>
      </c>
      <c r="K657" s="10">
        <f t="shared" si="174"/>
        <v>2</v>
      </c>
      <c r="L657" s="1">
        <f t="shared" si="175"/>
        <v>2</v>
      </c>
      <c r="M657" s="10">
        <f t="shared" si="176"/>
        <v>2</v>
      </c>
      <c r="N657" s="1" t="str">
        <f t="shared" si="177"/>
        <v>~dy~</v>
      </c>
      <c r="O657" s="1" t="str">
        <f t="shared" si="178"/>
        <v>[dɪ]</v>
      </c>
      <c r="P657" s="3" cm="1">
        <f t="array" ref="P657">SUM(_xlfn._xlws.FILTER($H$2:$H$2454,_xlfn.MAP($N$2:$N$2454,_xlfn.LAMBDA(_xlpm.x,_xlpm.x=$N657))))</f>
        <v>1.0297845373891002E-3</v>
      </c>
      <c r="Q657" s="4">
        <f t="shared" si="179"/>
        <v>0.84615384615384615</v>
      </c>
      <c r="R657" s="6" cm="1">
        <f t="array" ref="R657">SUM(_xlfn._xlws.FILTER($H$2:$H$2454,_xlfn.MAP($O$2:$O$2454,_xlfn.LAMBDA(_xlpm.x,_xlpm.x=$O657))))</f>
        <v>1.3387198986058302E-2</v>
      </c>
      <c r="S657" s="4">
        <f t="shared" si="180"/>
        <v>6.5088757396449703E-2</v>
      </c>
      <c r="T657" s="4">
        <f t="shared" si="181"/>
        <v>7.8539015033011639E-2</v>
      </c>
      <c r="U657" s="4">
        <f t="shared" si="182"/>
        <v>0.12087912087912088</v>
      </c>
      <c r="V657" s="4">
        <f t="shared" si="183"/>
        <v>1.1139433523068367</v>
      </c>
      <c r="W657" s="4" t="s">
        <v>5123</v>
      </c>
      <c r="X657" s="2" cm="1">
        <f t="array" ref="X657">SUM(_xlfn._xlws.FILTER($F$2:$F$2454,_xlfn.MAP($W$2:$W$2454,_xlfn.LAMBDA(_xlpm.x,_xlpm.x=$W657))))</f>
        <v>340</v>
      </c>
      <c r="Y657" s="11">
        <f t="shared" si="184"/>
        <v>3.2352941176470591E-2</v>
      </c>
      <c r="Z657" s="4" t="s">
        <v>5102</v>
      </c>
      <c r="AA657" s="2" cm="1">
        <f t="array" ref="AA657">SUM(_xlfn._xlws.FILTER($F$2:$F$2454,_xlfn.MAP($Z$2:$Z$2454,_xlfn.LAMBDA(_xlpm.x,_xlpm.x=$Z657))))</f>
        <v>1794</v>
      </c>
      <c r="AB657" s="11">
        <f t="shared" si="185"/>
        <v>6.131549609810479E-3</v>
      </c>
      <c r="AC657" s="11">
        <f t="shared" si="186"/>
        <v>0.72234352166581817</v>
      </c>
      <c r="AG657" s="2"/>
      <c r="AL657" s="2"/>
      <c r="AM657" s="2"/>
    </row>
    <row r="658" spans="1:39">
      <c r="A658" s="1" t="str">
        <f t="shared" si="170"/>
        <v>~py~ : [pɪ]</v>
      </c>
      <c r="B658" s="1">
        <f>_xlfn.LET(_xlpm.d,$G658,_xlpm.k,_xlfn.CONCAT(LEFT(TRIM(B$1),1),"*"),COUNTIF(_xlpm.d,_xlpm.k))</f>
        <v>0</v>
      </c>
      <c r="C658" s="1">
        <f>_xlfn.LET(_xlpm.d,$G658,_xlpm.k,_xlfn.CONCAT(LEFT(TRIM(C$1),1),"*"),COUNTIF(_xlpm.d,_xlpm.k))</f>
        <v>0</v>
      </c>
      <c r="D658" s="1">
        <f>_xlfn.LET(_xlpm.d,$G658,_xlpm.k,_xlfn.CONCAT(LEFT(TRIM(D$1),1),"*"),COUNTIF(_xlpm.d,_xlpm.k))</f>
        <v>0</v>
      </c>
      <c r="E658" s="1">
        <f t="shared" si="171"/>
        <v>0.60205999132796229</v>
      </c>
      <c r="F658" s="7">
        <v>3</v>
      </c>
      <c r="G658" s="9" t="s">
        <v>1441</v>
      </c>
      <c r="H658" s="4" cm="1">
        <f t="array" ref="H658">F658/freq.sum.r6e</f>
        <v>2.376425855513308E-4</v>
      </c>
      <c r="I658" s="1" t="str">
        <f t="shared" si="172"/>
        <v>pɪ</v>
      </c>
      <c r="J658" s="1" t="str">
        <f t="shared" si="173"/>
        <v>py</v>
      </c>
      <c r="K658" s="10">
        <f t="shared" si="174"/>
        <v>2</v>
      </c>
      <c r="L658" s="1">
        <f t="shared" si="175"/>
        <v>2</v>
      </c>
      <c r="M658" s="10">
        <f t="shared" si="176"/>
        <v>2</v>
      </c>
      <c r="N658" s="1" t="str">
        <f t="shared" si="177"/>
        <v>~py~</v>
      </c>
      <c r="O658" s="1" t="str">
        <f t="shared" si="178"/>
        <v>[pɪ]</v>
      </c>
      <c r="P658" s="3" cm="1">
        <f t="array" ref="P658">SUM(_xlfn._xlws.FILTER($H$2:$H$2454,_xlfn.MAP($N$2:$N$2454,_xlfn.LAMBDA(_xlpm.x,_xlpm.x=$N658))))</f>
        <v>2.376425855513308E-4</v>
      </c>
      <c r="Q658" s="4">
        <f t="shared" si="179"/>
        <v>1</v>
      </c>
      <c r="R658" s="6" cm="1">
        <f t="array" ref="R658">SUM(_xlfn._xlws.FILTER($H$2:$H$2454,_xlfn.MAP($O$2:$O$2454,_xlfn.LAMBDA(_xlpm.x,_xlpm.x=$O658))))</f>
        <v>3.0893536121672999E-3</v>
      </c>
      <c r="S658" s="4">
        <f t="shared" si="180"/>
        <v>7.6923076923076941E-2</v>
      </c>
      <c r="T658" s="4">
        <f t="shared" si="181"/>
        <v>5.1782319022546611E-2</v>
      </c>
      <c r="U658" s="4">
        <f t="shared" si="182"/>
        <v>0.1428571428571429</v>
      </c>
      <c r="V658" s="4">
        <f t="shared" si="183"/>
        <v>1.1139433523068367</v>
      </c>
      <c r="W658" s="4" t="s">
        <v>5123</v>
      </c>
      <c r="X658" s="2" cm="1">
        <f t="array" ref="X658">SUM(_xlfn._xlws.FILTER($F$2:$F$2454,_xlfn.MAP($W$2:$W$2454,_xlfn.LAMBDA(_xlpm.x,_xlpm.x=$W658))))</f>
        <v>340</v>
      </c>
      <c r="Y658" s="11">
        <f t="shared" si="184"/>
        <v>8.8235294117647058E-3</v>
      </c>
      <c r="Z658" s="4" t="s">
        <v>5102</v>
      </c>
      <c r="AA658" s="2" cm="1">
        <f t="array" ref="AA658">SUM(_xlfn._xlws.FILTER($F$2:$F$2454,_xlfn.MAP($Z$2:$Z$2454,_xlfn.LAMBDA(_xlpm.x,_xlpm.x=$Z658))))</f>
        <v>1794</v>
      </c>
      <c r="AB658" s="11">
        <f t="shared" si="185"/>
        <v>1.6722408026755853E-3</v>
      </c>
      <c r="AC658" s="11">
        <f t="shared" si="186"/>
        <v>0.72234352166581817</v>
      </c>
      <c r="AG658" s="2"/>
      <c r="AL658" s="2"/>
      <c r="AM658" s="2"/>
    </row>
    <row r="659" spans="1:39">
      <c r="A659" s="1" t="str">
        <f t="shared" si="170"/>
        <v>~ai~ : [ɛ]</v>
      </c>
      <c r="B659" s="1">
        <f>_xlfn.LET(_xlpm.d,$G659,_xlpm.k,_xlfn.CONCAT(LEFT(TRIM(B$1),1),"*"),COUNTIF(_xlpm.d,_xlpm.k))</f>
        <v>0</v>
      </c>
      <c r="C659" s="1">
        <f>_xlfn.LET(_xlpm.d,$G659,_xlpm.k,_xlfn.CONCAT(LEFT(TRIM(C$1),1),"*"),COUNTIF(_xlpm.d,_xlpm.k))</f>
        <v>0</v>
      </c>
      <c r="D659" s="1">
        <f>_xlfn.LET(_xlpm.d,$G659,_xlpm.k,_xlfn.CONCAT(LEFT(TRIM(D$1),1),"*"),COUNTIF(_xlpm.d,_xlpm.k))</f>
        <v>0</v>
      </c>
      <c r="E659" s="1">
        <f t="shared" si="171"/>
        <v>0.8450980400142567</v>
      </c>
      <c r="F659" s="7">
        <v>6</v>
      </c>
      <c r="G659" s="9" t="s">
        <v>1436</v>
      </c>
      <c r="H659" s="4" cm="1">
        <f t="array" ref="H659">F659/freq.sum.r6e</f>
        <v>4.7528517110266159E-4</v>
      </c>
      <c r="I659" s="4" t="str">
        <f t="shared" si="172"/>
        <v>ɛ</v>
      </c>
      <c r="J659" s="4" t="str">
        <f t="shared" si="173"/>
        <v>ai</v>
      </c>
      <c r="K659" s="10">
        <f t="shared" si="174"/>
        <v>1</v>
      </c>
      <c r="L659" s="1">
        <f t="shared" si="175"/>
        <v>2</v>
      </c>
      <c r="M659" s="10">
        <f t="shared" si="176"/>
        <v>2</v>
      </c>
      <c r="N659" s="1" t="str">
        <f t="shared" si="177"/>
        <v>~ai~</v>
      </c>
      <c r="O659" s="1" t="str">
        <f t="shared" si="178"/>
        <v>[ɛ]</v>
      </c>
      <c r="P659" s="3" cm="1">
        <f t="array" ref="P659">SUM(_xlfn._xlws.FILTER($H$2:$H$2454,_xlfn.MAP($N$2:$N$2454,_xlfn.LAMBDA(_xlpm.x,_xlpm.x=$N659))))</f>
        <v>6.3371356147021542E-4</v>
      </c>
      <c r="Q659" s="4">
        <f t="shared" si="179"/>
        <v>0.75</v>
      </c>
      <c r="R659" s="6" cm="1">
        <f t="array" ref="R659">SUM(_xlfn._xlws.FILTER($H$2:$H$2454,_xlfn.MAP($O$2:$O$2454,_xlfn.LAMBDA(_xlpm.x,_xlpm.x=$O659))))</f>
        <v>9.0304182509505712E-3</v>
      </c>
      <c r="S659" s="4">
        <f t="shared" si="180"/>
        <v>5.2631578947368418E-2</v>
      </c>
      <c r="T659" s="4">
        <f t="shared" si="181"/>
        <v>5.0045873964812602E-2</v>
      </c>
      <c r="U659" s="4">
        <f t="shared" si="182"/>
        <v>9.8360655737704916E-2</v>
      </c>
      <c r="V659" s="4">
        <f t="shared" si="183"/>
        <v>1.153814864344529</v>
      </c>
      <c r="W659" s="4" t="s">
        <v>5131</v>
      </c>
      <c r="X659" s="2" cm="1">
        <f t="array" ref="X659">SUM(_xlfn._xlws.FILTER($F$2:$F$2454,_xlfn.MAP($W$2:$W$2454,_xlfn.LAMBDA(_xlpm.x,_xlpm.x=$W659))))</f>
        <v>105</v>
      </c>
      <c r="Y659" s="11">
        <f t="shared" si="184"/>
        <v>5.7142857142857141E-2</v>
      </c>
      <c r="Z659" s="4" t="s">
        <v>5104</v>
      </c>
      <c r="AA659" s="2" cm="1">
        <f t="array" ref="AA659">SUM(_xlfn._xlws.FILTER($F$2:$F$2454,_xlfn.MAP($Z$2:$Z$2454,_xlfn.LAMBDA(_xlpm.x,_xlpm.x=$Z659))))</f>
        <v>883</v>
      </c>
      <c r="AB659" s="11">
        <f t="shared" si="185"/>
        <v>6.7950169875424689E-3</v>
      </c>
      <c r="AC659" s="11">
        <f t="shared" si="186"/>
        <v>0.92477140450763051</v>
      </c>
      <c r="AG659" s="2"/>
      <c r="AL659" s="2"/>
      <c r="AM659" s="2"/>
    </row>
    <row r="660" spans="1:39">
      <c r="A660" s="1" t="str">
        <f t="shared" si="170"/>
        <v>~'s~ : [z]</v>
      </c>
      <c r="B660" s="1">
        <f>_xlfn.LET(_xlpm.d,$G660,_xlpm.k,_xlfn.CONCAT(LEFT(TRIM(B$1),1),"*"),COUNTIF(_xlpm.d,_xlpm.k))</f>
        <v>0</v>
      </c>
      <c r="C660" s="1">
        <f>_xlfn.LET(_xlpm.d,$G660,_xlpm.k,_xlfn.CONCAT(LEFT(TRIM(C$1),1),"*"),COUNTIF(_xlpm.d,_xlpm.k))</f>
        <v>0</v>
      </c>
      <c r="D660" s="1">
        <f>_xlfn.LET(_xlpm.d,$G660,_xlpm.k,_xlfn.CONCAT(LEFT(TRIM(D$1),1),"*"),COUNTIF(_xlpm.d,_xlpm.k))</f>
        <v>0</v>
      </c>
      <c r="E660" s="1">
        <f t="shared" si="171"/>
        <v>1</v>
      </c>
      <c r="F660" s="7">
        <v>9</v>
      </c>
      <c r="G660" s="9" t="s">
        <v>2298</v>
      </c>
      <c r="H660" s="4" cm="1">
        <f t="array" ref="H660">F660/freq.sum.r6e</f>
        <v>7.1292775665399242E-4</v>
      </c>
      <c r="I660" s="1" t="str">
        <f t="shared" si="172"/>
        <v>z</v>
      </c>
      <c r="J660" s="1" t="str">
        <f t="shared" si="173"/>
        <v>'s</v>
      </c>
      <c r="K660" s="10">
        <f t="shared" si="174"/>
        <v>1</v>
      </c>
      <c r="L660" s="1">
        <f t="shared" si="175"/>
        <v>2</v>
      </c>
      <c r="M660" s="10">
        <f t="shared" si="176"/>
        <v>2</v>
      </c>
      <c r="N660" s="1" t="str">
        <f t="shared" si="177"/>
        <v>~'s~</v>
      </c>
      <c r="O660" s="1" t="str">
        <f t="shared" si="178"/>
        <v>[z]</v>
      </c>
      <c r="P660" s="3" cm="1">
        <f t="array" ref="P660">SUM(_xlfn._xlws.FILTER($H$2:$H$2454,_xlfn.MAP($N$2:$N$2454,_xlfn.LAMBDA(_xlpm.x,_xlpm.x=$N660))))</f>
        <v>7.9214195183776931E-4</v>
      </c>
      <c r="Q660" s="4">
        <f t="shared" si="179"/>
        <v>0.9</v>
      </c>
      <c r="R660" s="6" cm="1">
        <f t="array" ref="R660">SUM(_xlfn._xlws.FILTER($H$2:$H$2454,_xlfn.MAP($O$2:$O$2454,_xlfn.LAMBDA(_xlpm.x,_xlpm.x=$O660))))</f>
        <v>1.1644486692015208E-2</v>
      </c>
      <c r="S660" s="4">
        <f t="shared" si="180"/>
        <v>6.1224489795918373E-2</v>
      </c>
      <c r="T660" s="4">
        <f t="shared" si="181"/>
        <v>6.9025986266900152E-2</v>
      </c>
      <c r="U660" s="4">
        <f t="shared" si="182"/>
        <v>0.11464968152866244</v>
      </c>
      <c r="V660" s="4">
        <f t="shared" si="183"/>
        <v>1.167317334748176</v>
      </c>
      <c r="W660" s="4"/>
      <c r="X660" s="2" cm="1">
        <f t="array" ref="X660">SUM(_xlfn._xlws.FILTER($F$2:$F$2454,_xlfn.MAP($W$2:$W$2454,_xlfn.LAMBDA(_xlpm.x,_xlpm.x=$W660))))</f>
        <v>2988</v>
      </c>
      <c r="Y660" s="11">
        <f t="shared" si="184"/>
        <v>3.0120481927710845E-3</v>
      </c>
      <c r="Z660" s="4"/>
      <c r="AA660" s="2" cm="1">
        <f t="array" ref="AA660">SUM(_xlfn._xlws.FILTER($F$2:$F$2454,_xlfn.MAP($Z$2:$Z$2454,_xlfn.LAMBDA(_xlpm.x,_xlpm.x=$Z660))))</f>
        <v>3871</v>
      </c>
      <c r="AB660" s="11">
        <f t="shared" si="185"/>
        <v>2.3249806251614568E-3</v>
      </c>
      <c r="AC660" s="11">
        <f t="shared" si="186"/>
        <v>0.11244257817559396</v>
      </c>
      <c r="AG660" s="2"/>
      <c r="AL660" s="2"/>
      <c r="AM660" s="2"/>
    </row>
    <row r="661" spans="1:39">
      <c r="A661" s="1" t="str">
        <f t="shared" si="170"/>
        <v>~mb~ : [m]</v>
      </c>
      <c r="B661" s="1">
        <f>_xlfn.LET(_xlpm.d,$G661,_xlpm.k,_xlfn.CONCAT(LEFT(TRIM(B$1),1),"*"),COUNTIF(_xlpm.d,_xlpm.k))</f>
        <v>0</v>
      </c>
      <c r="C661" s="1">
        <f>_xlfn.LET(_xlpm.d,$G661,_xlpm.k,_xlfn.CONCAT(LEFT(TRIM(C$1),1),"*"),COUNTIF(_xlpm.d,_xlpm.k))</f>
        <v>1</v>
      </c>
      <c r="D661" s="1">
        <f>_xlfn.LET(_xlpm.d,$G661,_xlpm.k,_xlfn.CONCAT(LEFT(TRIM(D$1),1),"*"),COUNTIF(_xlpm.d,_xlpm.k))</f>
        <v>0</v>
      </c>
      <c r="E661" s="1">
        <f t="shared" si="171"/>
        <v>0.8450980400142567</v>
      </c>
      <c r="F661" s="7">
        <v>6</v>
      </c>
      <c r="G661" s="9" t="s">
        <v>143</v>
      </c>
      <c r="H661" s="4" cm="1">
        <f t="array" ref="H661">F661/freq.sum.r6e</f>
        <v>4.7528517110266159E-4</v>
      </c>
      <c r="I661" s="4" t="str">
        <f t="shared" si="172"/>
        <v>m</v>
      </c>
      <c r="J661" s="4" t="str">
        <f t="shared" si="173"/>
        <v>mb</v>
      </c>
      <c r="K661" s="10">
        <f t="shared" si="174"/>
        <v>1</v>
      </c>
      <c r="L661" s="1">
        <f t="shared" si="175"/>
        <v>2</v>
      </c>
      <c r="M661" s="10">
        <f t="shared" si="176"/>
        <v>2</v>
      </c>
      <c r="N661" s="1" t="str">
        <f t="shared" si="177"/>
        <v>~mb~</v>
      </c>
      <c r="O661" s="1" t="str">
        <f t="shared" si="178"/>
        <v>[m]</v>
      </c>
      <c r="P661" s="3" cm="1">
        <f t="array" ref="P661">SUM(_xlfn._xlws.FILTER($H$2:$H$2454,_xlfn.MAP($N$2:$N$2454,_xlfn.LAMBDA(_xlpm.x,_xlpm.x=$N661))))</f>
        <v>5.5449936628643854E-4</v>
      </c>
      <c r="Q661" s="4">
        <f t="shared" si="179"/>
        <v>0.8571428571428571</v>
      </c>
      <c r="R661" s="6" cm="1">
        <f t="array" ref="R661">SUM(_xlfn._xlws.FILTER($H$2:$H$2454,_xlfn.MAP($O$2:$O$2454,_xlfn.LAMBDA(_xlpm.x,_xlpm.x=$O661))))</f>
        <v>8.7927756653992401E-3</v>
      </c>
      <c r="S661" s="4">
        <f t="shared" si="180"/>
        <v>5.405405405405405E-2</v>
      </c>
      <c r="T661" s="4">
        <f t="shared" si="181"/>
        <v>5.1742344268704547E-2</v>
      </c>
      <c r="U661" s="4">
        <f t="shared" si="182"/>
        <v>0.10169491525423727</v>
      </c>
      <c r="V661" s="4">
        <f t="shared" si="183"/>
        <v>1.2002249387724007</v>
      </c>
      <c r="W661" s="4"/>
      <c r="X661" s="2" cm="1">
        <f t="array" ref="X661">SUM(_xlfn._xlws.FILTER($F$2:$F$2454,_xlfn.MAP($W$2:$W$2454,_xlfn.LAMBDA(_xlpm.x,_xlpm.x=$W661))))</f>
        <v>2988</v>
      </c>
      <c r="Y661" s="11">
        <f t="shared" si="184"/>
        <v>2.008032128514056E-3</v>
      </c>
      <c r="Z661" s="4"/>
      <c r="AA661" s="2" cm="1">
        <f t="array" ref="AA661">SUM(_xlfn._xlws.FILTER($F$2:$F$2454,_xlfn.MAP($Z$2:$Z$2454,_xlfn.LAMBDA(_xlpm.x,_xlpm.x=$Z661))))</f>
        <v>3871</v>
      </c>
      <c r="AB661" s="11">
        <f t="shared" si="185"/>
        <v>1.5499870834409714E-3</v>
      </c>
      <c r="AC661" s="11">
        <f t="shared" si="186"/>
        <v>0.11244257817559389</v>
      </c>
      <c r="AG661" s="2"/>
      <c r="AL661" s="2"/>
      <c r="AM661" s="2"/>
    </row>
    <row r="662" spans="1:39">
      <c r="A662" s="1" t="str">
        <f t="shared" si="170"/>
        <v>~oa~ : [oʊ]</v>
      </c>
      <c r="B662" s="1">
        <f>_xlfn.LET(_xlpm.d,$G662,_xlpm.k,_xlfn.CONCAT(LEFT(TRIM(B$1),1),"*"),COUNTIF(_xlpm.d,_xlpm.k))</f>
        <v>0</v>
      </c>
      <c r="C662" s="1">
        <f>_xlfn.LET(_xlpm.d,$G662,_xlpm.k,_xlfn.CONCAT(LEFT(TRIM(C$1),1),"*"),COUNTIF(_xlpm.d,_xlpm.k))</f>
        <v>0</v>
      </c>
      <c r="D662" s="1">
        <f>_xlfn.LET(_xlpm.d,$G662,_xlpm.k,_xlfn.CONCAT(LEFT(TRIM(D$1),1),"*"),COUNTIF(_xlpm.d,_xlpm.k))</f>
        <v>0</v>
      </c>
      <c r="E662" s="1">
        <f t="shared" si="171"/>
        <v>0.30102999566398114</v>
      </c>
      <c r="F662" s="7">
        <v>1</v>
      </c>
      <c r="G662" s="9" t="s">
        <v>2177</v>
      </c>
      <c r="H662" s="4" cm="1">
        <f t="array" ref="H662">F662/freq.sum.r6e</f>
        <v>7.9214195183776928E-5</v>
      </c>
      <c r="I662" s="1" t="str">
        <f t="shared" si="172"/>
        <v>oʊ</v>
      </c>
      <c r="J662" s="1" t="str">
        <f t="shared" si="173"/>
        <v>oa</v>
      </c>
      <c r="K662" s="10">
        <f t="shared" si="174"/>
        <v>2</v>
      </c>
      <c r="L662" s="1">
        <f t="shared" si="175"/>
        <v>2</v>
      </c>
      <c r="M662" s="10">
        <f t="shared" si="176"/>
        <v>2</v>
      </c>
      <c r="N662" s="1" t="str">
        <f t="shared" si="177"/>
        <v>~oa~</v>
      </c>
      <c r="O662" s="1" t="str">
        <f t="shared" si="178"/>
        <v>[oʊ]</v>
      </c>
      <c r="P662" s="3" cm="1">
        <f t="array" ref="P662">SUM(_xlfn._xlws.FILTER($H$2:$H$2454,_xlfn.MAP($N$2:$N$2454,_xlfn.LAMBDA(_xlpm.x,_xlpm.x=$N662))))</f>
        <v>1.5842839036755386E-4</v>
      </c>
      <c r="Q662" s="4">
        <f t="shared" si="179"/>
        <v>0.5</v>
      </c>
      <c r="R662" s="6" cm="1">
        <f t="array" ref="R662">SUM(_xlfn._xlws.FILTER($H$2:$H$2454,_xlfn.MAP($O$2:$O$2454,_xlfn.LAMBDA(_xlpm.x,_xlpm.x=$O662))))</f>
        <v>2.5348542458808617E-3</v>
      </c>
      <c r="S662" s="4">
        <f t="shared" si="180"/>
        <v>3.125E-2</v>
      </c>
      <c r="T662" s="4">
        <f t="shared" si="181"/>
        <v>1.0661065681112535E-2</v>
      </c>
      <c r="U662" s="4">
        <f t="shared" si="182"/>
        <v>5.8823529411764705E-2</v>
      </c>
      <c r="V662" s="4">
        <f t="shared" si="183"/>
        <v>1.2041199826559248</v>
      </c>
      <c r="W662" s="4" t="s">
        <v>5138</v>
      </c>
      <c r="X662" s="2" cm="1">
        <f t="array" ref="X662">SUM(_xlfn._xlws.FILTER($F$2:$F$2454,_xlfn.MAP($W$2:$W$2454,_xlfn.LAMBDA(_xlpm.x,_xlpm.x=$W662))))</f>
        <v>32</v>
      </c>
      <c r="Y662" s="11">
        <f t="shared" si="184"/>
        <v>3.125E-2</v>
      </c>
      <c r="Z662" s="4" t="s">
        <v>5109</v>
      </c>
      <c r="AA662" s="2" cm="1">
        <f t="array" ref="AA662">SUM(_xlfn._xlws.FILTER($F$2:$F$2454,_xlfn.MAP($Z$2:$Z$2454,_xlfn.LAMBDA(_xlpm.x,_xlpm.x=$Z662))))</f>
        <v>257</v>
      </c>
      <c r="AB662" s="11">
        <f t="shared" si="185"/>
        <v>3.8910505836575876E-3</v>
      </c>
      <c r="AC662" s="11">
        <f t="shared" si="186"/>
        <v>0.90478314501138857</v>
      </c>
      <c r="AG662" s="2"/>
      <c r="AL662" s="2"/>
      <c r="AM662" s="2"/>
    </row>
    <row r="663" spans="1:39">
      <c r="A663" s="1" t="str">
        <f t="shared" si="170"/>
        <v>~ph~ : [f]</v>
      </c>
      <c r="B663" s="1">
        <f>_xlfn.LET(_xlpm.d,$G663,_xlpm.k,_xlfn.CONCAT(LEFT(TRIM(B$1),1),"*"),COUNTIF(_xlpm.d,_xlpm.k))</f>
        <v>0</v>
      </c>
      <c r="C663" s="1">
        <f>_xlfn.LET(_xlpm.d,$G663,_xlpm.k,_xlfn.CONCAT(LEFT(TRIM(C$1),1),"*"),COUNTIF(_xlpm.d,_xlpm.k))</f>
        <v>0</v>
      </c>
      <c r="D663" s="1">
        <f>_xlfn.LET(_xlpm.d,$G663,_xlpm.k,_xlfn.CONCAT(LEFT(TRIM(D$1),1),"*"),COUNTIF(_xlpm.d,_xlpm.k))</f>
        <v>0</v>
      </c>
      <c r="E663" s="1">
        <f t="shared" si="171"/>
        <v>0.47712125471966244</v>
      </c>
      <c r="F663" s="7">
        <v>2</v>
      </c>
      <c r="G663" s="9" t="s">
        <v>48</v>
      </c>
      <c r="H663" s="4" cm="1">
        <f t="array" ref="H663">F663/freq.sum.r6e</f>
        <v>1.5842839036755386E-4</v>
      </c>
      <c r="I663" s="1" t="str">
        <f t="shared" si="172"/>
        <v>f</v>
      </c>
      <c r="J663" s="1" t="str">
        <f t="shared" si="173"/>
        <v>ph</v>
      </c>
      <c r="K663" s="10">
        <f t="shared" si="174"/>
        <v>1</v>
      </c>
      <c r="L663" s="1">
        <f t="shared" si="175"/>
        <v>2</v>
      </c>
      <c r="M663" s="10">
        <f t="shared" si="176"/>
        <v>2</v>
      </c>
      <c r="N663" s="1" t="str">
        <f t="shared" si="177"/>
        <v>~ph~</v>
      </c>
      <c r="O663" s="1" t="str">
        <f t="shared" si="178"/>
        <v>[f]</v>
      </c>
      <c r="P663" s="3" cm="1">
        <f t="array" ref="P663">SUM(_xlfn._xlws.FILTER($H$2:$H$2454,_xlfn.MAP($N$2:$N$2454,_xlfn.LAMBDA(_xlpm.x,_xlpm.x=$N663))))</f>
        <v>1.5842839036755386E-4</v>
      </c>
      <c r="Q663" s="4">
        <f t="shared" si="179"/>
        <v>1</v>
      </c>
      <c r="R663" s="6" cm="1">
        <f t="array" ref="R663">SUM(_xlfn._xlws.FILTER($H$2:$H$2454,_xlfn.MAP($O$2:$O$2454,_xlfn.LAMBDA(_xlpm.x,_xlpm.x=$O663))))</f>
        <v>2.5348542458808617E-3</v>
      </c>
      <c r="S663" s="4">
        <f t="shared" si="180"/>
        <v>6.25E-2</v>
      </c>
      <c r="T663" s="4">
        <f t="shared" si="181"/>
        <v>3.3794778644577236E-2</v>
      </c>
      <c r="U663" s="4">
        <f t="shared" si="182"/>
        <v>0.11764705882352941</v>
      </c>
      <c r="V663" s="4">
        <f t="shared" si="183"/>
        <v>1.2041199826559248</v>
      </c>
      <c r="W663" s="4"/>
      <c r="X663" s="2" cm="1">
        <f t="array" ref="X663">SUM(_xlfn._xlws.FILTER($F$2:$F$2454,_xlfn.MAP($W$2:$W$2454,_xlfn.LAMBDA(_xlpm.x,_xlpm.x=$W663))))</f>
        <v>2988</v>
      </c>
      <c r="Y663" s="11">
        <f t="shared" si="184"/>
        <v>6.6934404283801872E-4</v>
      </c>
      <c r="Z663" s="4"/>
      <c r="AA663" s="2" cm="1">
        <f t="array" ref="AA663">SUM(_xlfn._xlws.FILTER($F$2:$F$2454,_xlfn.MAP($Z$2:$Z$2454,_xlfn.LAMBDA(_xlpm.x,_xlpm.x=$Z663))))</f>
        <v>3871</v>
      </c>
      <c r="AB663" s="11">
        <f t="shared" si="185"/>
        <v>5.1666236114699044E-4</v>
      </c>
      <c r="AC663" s="11">
        <f t="shared" si="186"/>
        <v>0.11244257817559389</v>
      </c>
      <c r="AG663" s="2"/>
      <c r="AL663" s="2"/>
      <c r="AM663" s="2"/>
    </row>
    <row r="664" spans="1:39">
      <c r="A664" s="1" t="str">
        <f t="shared" si="170"/>
        <v>~ou~ : [ə]</v>
      </c>
      <c r="B664" s="1">
        <f>_xlfn.LET(_xlpm.d,$G664,_xlpm.k,_xlfn.CONCAT(LEFT(TRIM(B$1),1),"*"),COUNTIF(_xlpm.d,_xlpm.k))</f>
        <v>0</v>
      </c>
      <c r="C664" s="1">
        <f>_xlfn.LET(_xlpm.d,$G664,_xlpm.k,_xlfn.CONCAT(LEFT(TRIM(C$1),1),"*"),COUNTIF(_xlpm.d,_xlpm.k))</f>
        <v>0</v>
      </c>
      <c r="D664" s="1">
        <f>_xlfn.LET(_xlpm.d,$G664,_xlpm.k,_xlfn.CONCAT(LEFT(TRIM(D$1),1),"*"),COUNTIF(_xlpm.d,_xlpm.k))</f>
        <v>0</v>
      </c>
      <c r="E664" s="1">
        <f t="shared" si="171"/>
        <v>0.90308998699194343</v>
      </c>
      <c r="F664" s="7">
        <v>7</v>
      </c>
      <c r="G664" s="9" t="s">
        <v>1703</v>
      </c>
      <c r="H664" s="4" cm="1">
        <f t="array" ref="H664">F664/freq.sum.r6e</f>
        <v>5.5449936628643854E-4</v>
      </c>
      <c r="I664" s="4" t="str">
        <f t="shared" si="172"/>
        <v>ə</v>
      </c>
      <c r="J664" s="4" t="str">
        <f t="shared" si="173"/>
        <v>ou</v>
      </c>
      <c r="K664" s="10">
        <f t="shared" si="174"/>
        <v>1</v>
      </c>
      <c r="L664" s="1">
        <f t="shared" si="175"/>
        <v>2</v>
      </c>
      <c r="M664" s="10">
        <f t="shared" si="176"/>
        <v>2</v>
      </c>
      <c r="N664" s="1" t="str">
        <f t="shared" si="177"/>
        <v>~ou~</v>
      </c>
      <c r="O664" s="1" t="str">
        <f t="shared" si="178"/>
        <v>[ə]</v>
      </c>
      <c r="P664" s="3" cm="1">
        <f t="array" ref="P664">SUM(_xlfn._xlws.FILTER($H$2:$H$2454,_xlfn.MAP($N$2:$N$2454,_xlfn.LAMBDA(_xlpm.x,_xlpm.x=$N664))))</f>
        <v>1.8219264892268693E-3</v>
      </c>
      <c r="Q664" s="4">
        <f t="shared" si="179"/>
        <v>0.30434782608695654</v>
      </c>
      <c r="R664" s="6" cm="1">
        <f t="array" ref="R664">SUM(_xlfn._xlws.FILTER($H$2:$H$2454,_xlfn.MAP($O$2:$O$2454,_xlfn.LAMBDA(_xlpm.x,_xlpm.x=$O664))))</f>
        <v>3.0022179974651453E-2</v>
      </c>
      <c r="S664" s="4">
        <f t="shared" si="180"/>
        <v>1.8469656992084436E-2</v>
      </c>
      <c r="T664" s="4">
        <f t="shared" si="181"/>
        <v>1.8935325612722265E-2</v>
      </c>
      <c r="U664" s="4">
        <f t="shared" si="182"/>
        <v>3.4825870646766177E-2</v>
      </c>
      <c r="V664" s="4">
        <f t="shared" si="183"/>
        <v>1.2169113739504793</v>
      </c>
      <c r="W664" s="4" t="s">
        <v>5100</v>
      </c>
      <c r="X664" s="2" cm="1">
        <f t="array" ref="X664">SUM(_xlfn._xlws.FILTER($F$2:$F$2454,_xlfn.MAP($W$2:$W$2454,_xlfn.LAMBDA(_xlpm.x,_xlpm.x=$W664))))</f>
        <v>150</v>
      </c>
      <c r="Y664" s="11">
        <f t="shared" si="184"/>
        <v>4.6666666666666669E-2</v>
      </c>
      <c r="Z664" s="4" t="s">
        <v>5101</v>
      </c>
      <c r="AA664" s="2" cm="1">
        <f t="array" ref="AA664">SUM(_xlfn._xlws.FILTER($F$2:$F$2454,_xlfn.MAP($Z$2:$Z$2454,_xlfn.LAMBDA(_xlpm.x,_xlpm.x=$Z664))))</f>
        <v>2255</v>
      </c>
      <c r="AB664" s="11">
        <f t="shared" si="185"/>
        <v>3.1042128603104213E-3</v>
      </c>
      <c r="AC664" s="11">
        <f t="shared" si="186"/>
        <v>1.177055287158298</v>
      </c>
      <c r="AG664" s="2"/>
      <c r="AL664" s="2"/>
      <c r="AM664" s="2"/>
    </row>
    <row r="665" spans="1:39">
      <c r="A665" s="1" t="str">
        <f t="shared" si="170"/>
        <v>~ka~ : [kæ]</v>
      </c>
      <c r="B665" s="1">
        <f>_xlfn.LET(_xlpm.d,$G665,_xlpm.k,_xlfn.CONCAT(LEFT(TRIM(B$1),1),"*"),COUNTIF(_xlpm.d,_xlpm.k))</f>
        <v>0</v>
      </c>
      <c r="C665" s="1">
        <f>_xlfn.LET(_xlpm.d,$G665,_xlpm.k,_xlfn.CONCAT(LEFT(TRIM(C$1),1),"*"),COUNTIF(_xlpm.d,_xlpm.k))</f>
        <v>0</v>
      </c>
      <c r="D665" s="1">
        <f>_xlfn.LET(_xlpm.d,$G665,_xlpm.k,_xlfn.CONCAT(LEFT(TRIM(D$1),1),"*"),COUNTIF(_xlpm.d,_xlpm.k))</f>
        <v>0</v>
      </c>
      <c r="E665" s="1">
        <f t="shared" si="171"/>
        <v>0.47712125471966244</v>
      </c>
      <c r="F665" s="7">
        <v>2</v>
      </c>
      <c r="G665" s="9" t="s">
        <v>2008</v>
      </c>
      <c r="H665" s="4" cm="1">
        <f t="array" ref="H665">F665/freq.sum.r6e</f>
        <v>1.5842839036755386E-4</v>
      </c>
      <c r="I665" s="4" t="str">
        <f t="shared" si="172"/>
        <v>kæ</v>
      </c>
      <c r="J665" s="4" t="str">
        <f t="shared" si="173"/>
        <v>ka</v>
      </c>
      <c r="K665" s="10">
        <f t="shared" si="174"/>
        <v>2</v>
      </c>
      <c r="L665" s="1">
        <f t="shared" si="175"/>
        <v>2</v>
      </c>
      <c r="M665" s="10">
        <f t="shared" si="176"/>
        <v>2</v>
      </c>
      <c r="N665" s="1" t="str">
        <f t="shared" si="177"/>
        <v>~ka~</v>
      </c>
      <c r="O665" s="1" t="str">
        <f t="shared" si="178"/>
        <v>[kæ]</v>
      </c>
      <c r="P665" s="3" cm="1">
        <f t="array" ref="P665">SUM(_xlfn._xlws.FILTER($H$2:$H$2454,_xlfn.MAP($N$2:$N$2454,_xlfn.LAMBDA(_xlpm.x,_xlpm.x=$N665))))</f>
        <v>1.5842839036755386E-4</v>
      </c>
      <c r="Q665" s="4">
        <f t="shared" si="179"/>
        <v>1</v>
      </c>
      <c r="R665" s="6" cm="1">
        <f t="array" ref="R665">SUM(_xlfn._xlws.FILTER($H$2:$H$2454,_xlfn.MAP($O$2:$O$2454,_xlfn.LAMBDA(_xlpm.x,_xlpm.x=$O665))))</f>
        <v>2.6140684410646386E-3</v>
      </c>
      <c r="S665" s="4">
        <f t="shared" si="180"/>
        <v>6.0606060606060608E-2</v>
      </c>
      <c r="T665" s="4">
        <f t="shared" si="181"/>
        <v>3.2829213540446461E-2</v>
      </c>
      <c r="U665" s="4">
        <f t="shared" si="182"/>
        <v>0.1142857142857143</v>
      </c>
      <c r="V665" s="4">
        <f t="shared" si="183"/>
        <v>1.2174839442139063</v>
      </c>
      <c r="W665" s="4" t="s">
        <v>5120</v>
      </c>
      <c r="X665" s="2" cm="1">
        <f t="array" ref="X665">SUM(_xlfn._xlws.FILTER($F$2:$F$2454,_xlfn.MAP($W$2:$W$2454,_xlfn.LAMBDA(_xlpm.x,_xlpm.x=$W665))))</f>
        <v>1666</v>
      </c>
      <c r="Y665" s="11">
        <f t="shared" si="184"/>
        <v>1.2004801920768306E-3</v>
      </c>
      <c r="Z665" s="4" t="s">
        <v>5103</v>
      </c>
      <c r="AA665" s="2" cm="1">
        <f t="array" ref="AA665">SUM(_xlfn._xlws.FILTER($F$2:$F$2454,_xlfn.MAP($Z$2:$Z$2454,_xlfn.LAMBDA(_xlpm.x,_xlpm.x=$Z665))))</f>
        <v>514</v>
      </c>
      <c r="AB665" s="11">
        <f t="shared" si="185"/>
        <v>3.8910505836575876E-3</v>
      </c>
      <c r="AC665" s="11">
        <f t="shared" si="186"/>
        <v>-0.51071187807549312</v>
      </c>
      <c r="AG665" s="2"/>
      <c r="AL665" s="2"/>
      <c r="AM665" s="2"/>
    </row>
    <row r="666" spans="1:39">
      <c r="A666" s="1" t="str">
        <f t="shared" si="170"/>
        <v>~vy~ : [vɪ]</v>
      </c>
      <c r="B666" s="1">
        <f>_xlfn.LET(_xlpm.d,$G666,_xlpm.k,_xlfn.CONCAT(LEFT(TRIM(B$1),1),"*"),COUNTIF(_xlpm.d,_xlpm.k))</f>
        <v>0</v>
      </c>
      <c r="C666" s="1">
        <f>_xlfn.LET(_xlpm.d,$G666,_xlpm.k,_xlfn.CONCAT(LEFT(TRIM(C$1),1),"*"),COUNTIF(_xlpm.d,_xlpm.k))</f>
        <v>0</v>
      </c>
      <c r="D666" s="1">
        <f>_xlfn.LET(_xlpm.d,$G666,_xlpm.k,_xlfn.CONCAT(LEFT(TRIM(D$1),1),"*"),COUNTIF(_xlpm.d,_xlpm.k))</f>
        <v>0</v>
      </c>
      <c r="E666" s="1">
        <f t="shared" si="171"/>
        <v>0.47712125471966244</v>
      </c>
      <c r="F666" s="7">
        <v>2</v>
      </c>
      <c r="G666" s="9" t="s">
        <v>1567</v>
      </c>
      <c r="H666" s="4" cm="1">
        <f t="array" ref="H666">F666/freq.sum.r6e</f>
        <v>1.5842839036755386E-4</v>
      </c>
      <c r="I666" s="4" t="str">
        <f t="shared" si="172"/>
        <v>vɪ</v>
      </c>
      <c r="J666" s="4" t="str">
        <f t="shared" si="173"/>
        <v>vy</v>
      </c>
      <c r="K666" s="10">
        <f t="shared" si="174"/>
        <v>2</v>
      </c>
      <c r="L666" s="1">
        <f t="shared" si="175"/>
        <v>2</v>
      </c>
      <c r="M666" s="10">
        <f t="shared" si="176"/>
        <v>2</v>
      </c>
      <c r="N666" s="1" t="str">
        <f t="shared" si="177"/>
        <v>~vy~</v>
      </c>
      <c r="O666" s="1" t="str">
        <f t="shared" si="178"/>
        <v>[vɪ]</v>
      </c>
      <c r="P666" s="3" cm="1">
        <f t="array" ref="P666">SUM(_xlfn._xlws.FILTER($H$2:$H$2454,_xlfn.MAP($N$2:$N$2454,_xlfn.LAMBDA(_xlpm.x,_xlpm.x=$N666))))</f>
        <v>1.5842839036755386E-4</v>
      </c>
      <c r="Q666" s="4">
        <f t="shared" si="179"/>
        <v>1</v>
      </c>
      <c r="R666" s="6" cm="1">
        <f t="array" ref="R666">SUM(_xlfn._xlws.FILTER($H$2:$H$2454,_xlfn.MAP($O$2:$O$2454,_xlfn.LAMBDA(_xlpm.x,_xlpm.x=$O666))))</f>
        <v>2.6140684410646386E-3</v>
      </c>
      <c r="S666" s="4">
        <f t="shared" si="180"/>
        <v>6.0606060606060608E-2</v>
      </c>
      <c r="T666" s="4">
        <f t="shared" si="181"/>
        <v>3.2829213540446461E-2</v>
      </c>
      <c r="U666" s="4">
        <f t="shared" si="182"/>
        <v>0.1142857142857143</v>
      </c>
      <c r="V666" s="4">
        <f t="shared" si="183"/>
        <v>1.2174839442139063</v>
      </c>
      <c r="W666" s="4" t="s">
        <v>5123</v>
      </c>
      <c r="X666" s="2" cm="1">
        <f t="array" ref="X666">SUM(_xlfn._xlws.FILTER($F$2:$F$2454,_xlfn.MAP($W$2:$W$2454,_xlfn.LAMBDA(_xlpm.x,_xlpm.x=$W666))))</f>
        <v>340</v>
      </c>
      <c r="Y666" s="11">
        <f t="shared" si="184"/>
        <v>5.8823529411764705E-3</v>
      </c>
      <c r="Z666" s="4" t="s">
        <v>5102</v>
      </c>
      <c r="AA666" s="2" cm="1">
        <f t="array" ref="AA666">SUM(_xlfn._xlws.FILTER($F$2:$F$2454,_xlfn.MAP($Z$2:$Z$2454,_xlfn.LAMBDA(_xlpm.x,_xlpm.x=$Z666))))</f>
        <v>1794</v>
      </c>
      <c r="AB666" s="11">
        <f t="shared" si="185"/>
        <v>1.1148272017837235E-3</v>
      </c>
      <c r="AC666" s="11">
        <f t="shared" si="186"/>
        <v>0.72234352166581817</v>
      </c>
      <c r="AG666" s="2"/>
      <c r="AL666" s="2"/>
      <c r="AM666" s="2"/>
    </row>
    <row r="667" spans="1:39">
      <c r="A667" s="1" t="str">
        <f t="shared" si="170"/>
        <v>~ee~ : [i]</v>
      </c>
      <c r="B667" s="1">
        <f>_xlfn.LET(_xlpm.d,$G667,_xlpm.k,_xlfn.CONCAT(LEFT(TRIM(B$1),1),"*"),COUNTIF(_xlpm.d,_xlpm.k))</f>
        <v>0</v>
      </c>
      <c r="C667" s="1">
        <f>_xlfn.LET(_xlpm.d,$G667,_xlpm.k,_xlfn.CONCAT(LEFT(TRIM(C$1),1),"*"),COUNTIF(_xlpm.d,_xlpm.k))</f>
        <v>0</v>
      </c>
      <c r="D667" s="1">
        <f>_xlfn.LET(_xlpm.d,$G667,_xlpm.k,_xlfn.CONCAT(LEFT(TRIM(D$1),1),"*"),COUNTIF(_xlpm.d,_xlpm.k))</f>
        <v>0</v>
      </c>
      <c r="E667" s="1">
        <f t="shared" si="171"/>
        <v>0.30102999566398114</v>
      </c>
      <c r="F667" s="7">
        <v>1</v>
      </c>
      <c r="G667" s="9" t="s">
        <v>2005</v>
      </c>
      <c r="H667" s="4" cm="1">
        <f t="array" ref="H667">F667/freq.sum.r6e</f>
        <v>7.9214195183776928E-5</v>
      </c>
      <c r="I667" s="4" t="str">
        <f t="shared" si="172"/>
        <v>i</v>
      </c>
      <c r="J667" s="4" t="str">
        <f t="shared" si="173"/>
        <v>ee</v>
      </c>
      <c r="K667" s="10">
        <f t="shared" si="174"/>
        <v>1</v>
      </c>
      <c r="L667" s="1">
        <f t="shared" si="175"/>
        <v>2</v>
      </c>
      <c r="M667" s="10">
        <f t="shared" si="176"/>
        <v>2</v>
      </c>
      <c r="N667" s="1" t="str">
        <f t="shared" si="177"/>
        <v>~ee~</v>
      </c>
      <c r="O667" s="1" t="str">
        <f t="shared" si="178"/>
        <v>[i]</v>
      </c>
      <c r="P667" s="3" cm="1">
        <f t="array" ref="P667">SUM(_xlfn._xlws.FILTER($H$2:$H$2454,_xlfn.MAP($N$2:$N$2454,_xlfn.LAMBDA(_xlpm.x,_xlpm.x=$N667))))</f>
        <v>7.9214195183776928E-5</v>
      </c>
      <c r="Q667" s="4">
        <f t="shared" si="179"/>
        <v>1</v>
      </c>
      <c r="R667" s="6" cm="1">
        <f t="array" ref="R667">SUM(_xlfn._xlws.FILTER($H$2:$H$2454,_xlfn.MAP($O$2:$O$2454,_xlfn.LAMBDA(_xlpm.x,_xlpm.x=$O667))))</f>
        <v>1.3466413181242077E-3</v>
      </c>
      <c r="S667" s="4">
        <f t="shared" si="180"/>
        <v>5.8823529411764705E-2</v>
      </c>
      <c r="T667" s="4">
        <f t="shared" si="181"/>
        <v>2.0137568508768119E-2</v>
      </c>
      <c r="U667" s="4">
        <f t="shared" si="182"/>
        <v>0.1111111111111111</v>
      </c>
      <c r="V667" s="4">
        <f t="shared" si="183"/>
        <v>1.2304489213782739</v>
      </c>
      <c r="W667" s="4" t="s">
        <v>5126</v>
      </c>
      <c r="X667" s="2" cm="1">
        <f t="array" ref="X667">SUM(_xlfn._xlws.FILTER($F$2:$F$2454,_xlfn.MAP($W$2:$W$2454,_xlfn.LAMBDA(_xlpm.x,_xlpm.x=$W667))))</f>
        <v>109</v>
      </c>
      <c r="Y667" s="11">
        <f t="shared" si="184"/>
        <v>9.1743119266055051E-3</v>
      </c>
      <c r="Z667" s="4" t="s">
        <v>5110</v>
      </c>
      <c r="AA667" s="2" cm="1">
        <f t="array" ref="AA667">SUM(_xlfn._xlws.FILTER($F$2:$F$2454,_xlfn.MAP($Z$2:$Z$2454,_xlfn.LAMBDA(_xlpm.x,_xlpm.x=$Z667))))</f>
        <v>354</v>
      </c>
      <c r="AB667" s="11">
        <f t="shared" si="185"/>
        <v>2.8248587570621469E-3</v>
      </c>
      <c r="AC667" s="11">
        <f t="shared" si="186"/>
        <v>0.51157676408516417</v>
      </c>
      <c r="AG667" s="2"/>
      <c r="AL667" s="2"/>
      <c r="AM667" s="2"/>
    </row>
    <row r="668" spans="1:39">
      <c r="A668" s="1" t="str">
        <f t="shared" si="170"/>
        <v>~oa~ : [ɔ]</v>
      </c>
      <c r="B668" s="1">
        <f>_xlfn.LET(_xlpm.d,$G668,_xlpm.k,_xlfn.CONCAT(LEFT(TRIM(B$1),1),"*"),COUNTIF(_xlpm.d,_xlpm.k))</f>
        <v>0</v>
      </c>
      <c r="C668" s="1">
        <f>_xlfn.LET(_xlpm.d,$G668,_xlpm.k,_xlfn.CONCAT(LEFT(TRIM(C$1),1),"*"),COUNTIF(_xlpm.d,_xlpm.k))</f>
        <v>0</v>
      </c>
      <c r="D668" s="1">
        <f>_xlfn.LET(_xlpm.d,$G668,_xlpm.k,_xlfn.CONCAT(LEFT(TRIM(D$1),1),"*"),COUNTIF(_xlpm.d,_xlpm.k))</f>
        <v>0</v>
      </c>
      <c r="E668" s="1">
        <f t="shared" si="171"/>
        <v>0.30102999566398114</v>
      </c>
      <c r="F668" s="7">
        <v>1</v>
      </c>
      <c r="G668" s="9" t="s">
        <v>1801</v>
      </c>
      <c r="H668" s="4" cm="1">
        <f t="array" ref="H668">F668/freq.sum.r6e</f>
        <v>7.9214195183776928E-5</v>
      </c>
      <c r="I668" s="4" t="str">
        <f t="shared" si="172"/>
        <v>ɔ</v>
      </c>
      <c r="J668" s="4" t="str">
        <f t="shared" si="173"/>
        <v>oa</v>
      </c>
      <c r="K668" s="10">
        <f t="shared" si="174"/>
        <v>1</v>
      </c>
      <c r="L668" s="1">
        <f t="shared" si="175"/>
        <v>2</v>
      </c>
      <c r="M668" s="10">
        <f t="shared" si="176"/>
        <v>2</v>
      </c>
      <c r="N668" s="1" t="str">
        <f t="shared" si="177"/>
        <v>~oa~</v>
      </c>
      <c r="O668" s="1" t="str">
        <f t="shared" si="178"/>
        <v>[ɔ]</v>
      </c>
      <c r="P668" s="3" cm="1">
        <f t="array" ref="P668">SUM(_xlfn._xlws.FILTER($H$2:$H$2454,_xlfn.MAP($N$2:$N$2454,_xlfn.LAMBDA(_xlpm.x,_xlpm.x=$N668))))</f>
        <v>1.5842839036755386E-4</v>
      </c>
      <c r="Q668" s="4">
        <f t="shared" si="179"/>
        <v>0.5</v>
      </c>
      <c r="R668" s="6" cm="1">
        <f t="array" ref="R668">SUM(_xlfn._xlws.FILTER($H$2:$H$2454,_xlfn.MAP($O$2:$O$2454,_xlfn.LAMBDA(_xlpm.x,_xlpm.x=$O668))))</f>
        <v>3.010139416983523E-3</v>
      </c>
      <c r="S668" s="4">
        <f t="shared" si="180"/>
        <v>2.6315789473684213E-2</v>
      </c>
      <c r="T668" s="4">
        <f t="shared" si="181"/>
        <v>9.0619058289456555E-3</v>
      </c>
      <c r="U668" s="4">
        <f t="shared" si="182"/>
        <v>5.000000000000001E-2</v>
      </c>
      <c r="V668" s="4">
        <f t="shared" si="183"/>
        <v>1.2787536009528289</v>
      </c>
      <c r="W668" s="4" t="s">
        <v>5138</v>
      </c>
      <c r="X668" s="2" cm="1">
        <f t="array" ref="X668">SUM(_xlfn._xlws.FILTER($F$2:$F$2454,_xlfn.MAP($W$2:$W$2454,_xlfn.LAMBDA(_xlpm.x,_xlpm.x=$W668))))</f>
        <v>32</v>
      </c>
      <c r="Y668" s="11">
        <f t="shared" si="184"/>
        <v>3.125E-2</v>
      </c>
      <c r="Z668" s="4" t="s">
        <v>5107</v>
      </c>
      <c r="AA668" s="2" cm="1">
        <f t="array" ref="AA668">SUM(_xlfn._xlws.FILTER($F$2:$F$2454,_xlfn.MAP($Z$2:$Z$2454,_xlfn.LAMBDA(_xlpm.x,_xlpm.x=$Z668))))</f>
        <v>293</v>
      </c>
      <c r="AB668" s="11">
        <f t="shared" si="185"/>
        <v>3.4129692832764505E-3</v>
      </c>
      <c r="AC668" s="11">
        <f t="shared" si="186"/>
        <v>0.96171764203420351</v>
      </c>
      <c r="AG668" s="2"/>
      <c r="AL668" s="2"/>
      <c r="AM668" s="2"/>
    </row>
    <row r="669" spans="1:39">
      <c r="A669" s="1" t="str">
        <f t="shared" si="170"/>
        <v>~we~ : [ə]</v>
      </c>
      <c r="B669" s="1">
        <f>_xlfn.LET(_xlpm.d,$G669,_xlpm.k,_xlfn.CONCAT(LEFT(TRIM(B$1),1),"*"),COUNTIF(_xlpm.d,_xlpm.k))</f>
        <v>0</v>
      </c>
      <c r="C669" s="1">
        <f>_xlfn.LET(_xlpm.d,$G669,_xlpm.k,_xlfn.CONCAT(LEFT(TRIM(C$1),1),"*"),COUNTIF(_xlpm.d,_xlpm.k))</f>
        <v>0</v>
      </c>
      <c r="D669" s="1">
        <f>_xlfn.LET(_xlpm.d,$G669,_xlpm.k,_xlfn.CONCAT(LEFT(TRIM(D$1),1),"*"),COUNTIF(_xlpm.d,_xlpm.k))</f>
        <v>0</v>
      </c>
      <c r="E669" s="1">
        <f t="shared" si="171"/>
        <v>0.30102999566398114</v>
      </c>
      <c r="F669" s="7">
        <v>1</v>
      </c>
      <c r="G669" s="9" t="s">
        <v>1862</v>
      </c>
      <c r="H669" s="4" cm="1">
        <f t="array" ref="H669">F669/freq.sum.r6e</f>
        <v>7.9214195183776928E-5</v>
      </c>
      <c r="I669" s="4" t="str">
        <f t="shared" si="172"/>
        <v>ə</v>
      </c>
      <c r="J669" s="4" t="str">
        <f t="shared" si="173"/>
        <v>we</v>
      </c>
      <c r="K669" s="10">
        <f t="shared" si="174"/>
        <v>1</v>
      </c>
      <c r="L669" s="1">
        <f t="shared" si="175"/>
        <v>2</v>
      </c>
      <c r="M669" s="10">
        <f t="shared" si="176"/>
        <v>2</v>
      </c>
      <c r="N669" s="1" t="str">
        <f t="shared" si="177"/>
        <v>~we~</v>
      </c>
      <c r="O669" s="1" t="str">
        <f t="shared" si="178"/>
        <v>[ə]</v>
      </c>
      <c r="P669" s="3" cm="1">
        <f t="array" ref="P669">SUM(_xlfn._xlws.FILTER($H$2:$H$2454,_xlfn.MAP($N$2:$N$2454,_xlfn.LAMBDA(_xlpm.x,_xlpm.x=$N669))))</f>
        <v>1.4258555133079846E-3</v>
      </c>
      <c r="Q669" s="4">
        <f t="shared" si="179"/>
        <v>5.5555555555555559E-2</v>
      </c>
      <c r="R669" s="6" cm="1">
        <f t="array" ref="R669">SUM(_xlfn._xlws.FILTER($H$2:$H$2454,_xlfn.MAP($O$2:$O$2454,_xlfn.LAMBDA(_xlpm.x,_xlpm.x=$O669))))</f>
        <v>3.0022179974651453E-2</v>
      </c>
      <c r="S669" s="4">
        <f t="shared" si="180"/>
        <v>2.6385224274406336E-3</v>
      </c>
      <c r="T669" s="4">
        <f t="shared" si="181"/>
        <v>9.1303837067462524E-4</v>
      </c>
      <c r="U669" s="4">
        <f t="shared" si="182"/>
        <v>5.0377833753148622E-3</v>
      </c>
      <c r="V669" s="4">
        <f t="shared" si="183"/>
        <v>1.3233667048647662</v>
      </c>
      <c r="W669" s="4" t="s">
        <v>5121</v>
      </c>
      <c r="X669" s="2" cm="1">
        <f t="array" ref="X669">SUM(_xlfn._xlws.FILTER($F$2:$F$2454,_xlfn.MAP($W$2:$W$2454,_xlfn.LAMBDA(_xlpm.x,_xlpm.x=$W669))))</f>
        <v>2896</v>
      </c>
      <c r="Y669" s="11">
        <f t="shared" si="184"/>
        <v>3.453038674033149E-4</v>
      </c>
      <c r="Z669" s="4" t="s">
        <v>5101</v>
      </c>
      <c r="AA669" s="2" cm="1">
        <f t="array" ref="AA669">SUM(_xlfn._xlws.FILTER($F$2:$F$2454,_xlfn.MAP($Z$2:$Z$2454,_xlfn.LAMBDA(_xlpm.x,_xlpm.x=$Z669))))</f>
        <v>2255</v>
      </c>
      <c r="AB669" s="11">
        <f t="shared" si="185"/>
        <v>4.434589800443459E-4</v>
      </c>
      <c r="AC669" s="11">
        <f t="shared" si="186"/>
        <v>-0.10865201131112999</v>
      </c>
      <c r="AG669" s="2"/>
      <c r="AL669" s="2"/>
      <c r="AM669" s="2"/>
    </row>
    <row r="670" spans="1:39">
      <c r="A670" s="1" t="str">
        <f t="shared" si="170"/>
        <v>~ew~ : [yu]</v>
      </c>
      <c r="B670" s="1">
        <f>_xlfn.LET(_xlpm.d,$G670,_xlpm.k,_xlfn.CONCAT(LEFT(TRIM(B$1),1),"*"),COUNTIF(_xlpm.d,_xlpm.k))</f>
        <v>0</v>
      </c>
      <c r="C670" s="1">
        <f>_xlfn.LET(_xlpm.d,$G670,_xlpm.k,_xlfn.CONCAT(LEFT(TRIM(C$1),1),"*"),COUNTIF(_xlpm.d,_xlpm.k))</f>
        <v>0</v>
      </c>
      <c r="D670" s="1">
        <f>_xlfn.LET(_xlpm.d,$G670,_xlpm.k,_xlfn.CONCAT(LEFT(TRIM(D$1),1),"*"),COUNTIF(_xlpm.d,_xlpm.k))</f>
        <v>0</v>
      </c>
      <c r="E670" s="1">
        <f t="shared" si="171"/>
        <v>0.30102999566398114</v>
      </c>
      <c r="F670" s="7">
        <v>1</v>
      </c>
      <c r="G670" s="9" t="s">
        <v>2297</v>
      </c>
      <c r="H670" s="4" cm="1">
        <f t="array" ref="H670">F670/freq.sum.r6e</f>
        <v>7.9214195183776928E-5</v>
      </c>
      <c r="I670" s="4" t="str">
        <f t="shared" si="172"/>
        <v>yu</v>
      </c>
      <c r="J670" s="4" t="str">
        <f t="shared" si="173"/>
        <v>ew</v>
      </c>
      <c r="K670" s="10">
        <f t="shared" si="174"/>
        <v>2</v>
      </c>
      <c r="L670" s="1">
        <f t="shared" si="175"/>
        <v>2</v>
      </c>
      <c r="M670" s="10">
        <f t="shared" si="176"/>
        <v>2</v>
      </c>
      <c r="N670" s="1" t="str">
        <f t="shared" si="177"/>
        <v>~ew~</v>
      </c>
      <c r="O670" s="1" t="str">
        <f t="shared" si="178"/>
        <v>[yu]</v>
      </c>
      <c r="P670" s="3" cm="1">
        <f t="array" ref="P670">SUM(_xlfn._xlws.FILTER($H$2:$H$2454,_xlfn.MAP($N$2:$N$2454,_xlfn.LAMBDA(_xlpm.x,_xlpm.x=$N670))))</f>
        <v>7.9214195183776928E-5</v>
      </c>
      <c r="Q670" s="4">
        <f t="shared" si="179"/>
        <v>1</v>
      </c>
      <c r="R670" s="6" cm="1">
        <f t="array" ref="R670">SUM(_xlfn._xlws.FILTER($H$2:$H$2454,_xlfn.MAP($O$2:$O$2454,_xlfn.LAMBDA(_xlpm.x,_xlpm.x=$O670))))</f>
        <v>1.9011406844106462E-3</v>
      </c>
      <c r="S670" s="4">
        <f t="shared" si="180"/>
        <v>4.1666666666666671E-2</v>
      </c>
      <c r="T670" s="4">
        <f t="shared" si="181"/>
        <v>1.4499049326313048E-2</v>
      </c>
      <c r="U670" s="4">
        <f t="shared" si="182"/>
        <v>0.08</v>
      </c>
      <c r="V670" s="4">
        <f t="shared" si="183"/>
        <v>1.3802112417116059</v>
      </c>
      <c r="W670" s="4" t="s">
        <v>5141</v>
      </c>
      <c r="X670" s="2" cm="1">
        <f t="array" ref="X670">SUM(_xlfn._xlws.FILTER($F$2:$F$2454,_xlfn.MAP($W$2:$W$2454,_xlfn.LAMBDA(_xlpm.x,_xlpm.x=$W670))))</f>
        <v>15</v>
      </c>
      <c r="Y670" s="11">
        <f t="shared" si="184"/>
        <v>6.6666666666666666E-2</v>
      </c>
      <c r="Z670" s="4" t="s">
        <v>5111</v>
      </c>
      <c r="AA670" s="2" cm="1">
        <f t="array" ref="AA670">SUM(_xlfn._xlws.FILTER($F$2:$F$2454,_xlfn.MAP($Z$2:$Z$2454,_xlfn.LAMBDA(_xlpm.x,_xlpm.x=$Z670))))</f>
        <v>254</v>
      </c>
      <c r="AB670" s="11">
        <f t="shared" si="185"/>
        <v>3.937007874015748E-3</v>
      </c>
      <c r="AC670" s="11">
        <f t="shared" si="186"/>
        <v>1.2287424575642569</v>
      </c>
      <c r="AG670" s="2"/>
      <c r="AL670" s="2"/>
      <c r="AM670" s="2"/>
    </row>
    <row r="671" spans="1:39">
      <c r="A671" s="1" t="str">
        <f t="shared" si="170"/>
        <v>~uh~ : [ʌ]</v>
      </c>
      <c r="B671" s="1">
        <f>_xlfn.LET(_xlpm.d,$G671,_xlpm.k,_xlfn.CONCAT(LEFT(TRIM(B$1),1),"*"),COUNTIF(_xlpm.d,_xlpm.k))</f>
        <v>0</v>
      </c>
      <c r="C671" s="1">
        <f>_xlfn.LET(_xlpm.d,$G671,_xlpm.k,_xlfn.CONCAT(LEFT(TRIM(C$1),1),"*"),COUNTIF(_xlpm.d,_xlpm.k))</f>
        <v>0</v>
      </c>
      <c r="D671" s="1">
        <f>_xlfn.LET(_xlpm.d,$G671,_xlpm.k,_xlfn.CONCAT(LEFT(TRIM(D$1),1),"*"),COUNTIF(_xlpm.d,_xlpm.k))</f>
        <v>0</v>
      </c>
      <c r="E671" s="1">
        <f t="shared" si="171"/>
        <v>0.30102999566398114</v>
      </c>
      <c r="F671" s="7">
        <v>1</v>
      </c>
      <c r="G671" s="9" t="s">
        <v>1915</v>
      </c>
      <c r="H671" s="4" cm="1">
        <f t="array" ref="H671">F671/freq.sum.r6e</f>
        <v>7.9214195183776928E-5</v>
      </c>
      <c r="I671" s="4" t="str">
        <f t="shared" si="172"/>
        <v>ʌ</v>
      </c>
      <c r="J671" s="4" t="str">
        <f t="shared" si="173"/>
        <v>uh</v>
      </c>
      <c r="K671" s="10">
        <f t="shared" si="174"/>
        <v>1</v>
      </c>
      <c r="L671" s="1">
        <f t="shared" si="175"/>
        <v>2</v>
      </c>
      <c r="M671" s="10">
        <f t="shared" si="176"/>
        <v>2</v>
      </c>
      <c r="N671" s="1" t="str">
        <f t="shared" si="177"/>
        <v>~uh~</v>
      </c>
      <c r="O671" s="1" t="str">
        <f t="shared" si="178"/>
        <v>[ʌ]</v>
      </c>
      <c r="P671" s="3" cm="1">
        <f t="array" ref="P671">SUM(_xlfn._xlws.FILTER($H$2:$H$2454,_xlfn.MAP($N$2:$N$2454,_xlfn.LAMBDA(_xlpm.x,_xlpm.x=$N671))))</f>
        <v>7.9214195183776928E-5</v>
      </c>
      <c r="Q671" s="4">
        <f t="shared" si="179"/>
        <v>1</v>
      </c>
      <c r="R671" s="6" cm="1">
        <f t="array" ref="R671">SUM(_xlfn._xlws.FILTER($H$2:$H$2454,_xlfn.MAP($O$2:$O$2454,_xlfn.LAMBDA(_xlpm.x,_xlpm.x=$O671))))</f>
        <v>1.9011406844106462E-3</v>
      </c>
      <c r="S671" s="4">
        <f t="shared" si="180"/>
        <v>4.1666666666666671E-2</v>
      </c>
      <c r="T671" s="4">
        <f t="shared" si="181"/>
        <v>1.4499049326313048E-2</v>
      </c>
      <c r="U671" s="4">
        <f t="shared" si="182"/>
        <v>0.08</v>
      </c>
      <c r="V671" s="4">
        <f t="shared" si="183"/>
        <v>1.3802112417116059</v>
      </c>
      <c r="W671" s="4" t="s">
        <v>5111</v>
      </c>
      <c r="X671" s="2" cm="1">
        <f t="array" ref="X671">SUM(_xlfn._xlws.FILTER($F$2:$F$2454,_xlfn.MAP($W$2:$W$2454,_xlfn.LAMBDA(_xlpm.x,_xlpm.x=$W671))))</f>
        <v>566</v>
      </c>
      <c r="Y671" s="11">
        <f t="shared" si="184"/>
        <v>1.7667844522968198E-3</v>
      </c>
      <c r="Z671" s="4" t="s">
        <v>5113</v>
      </c>
      <c r="AA671" s="2" cm="1">
        <f t="array" ref="AA671">SUM(_xlfn._xlws.FILTER($F$2:$F$2454,_xlfn.MAP($Z$2:$Z$2454,_xlfn.LAMBDA(_xlpm.x,_xlpm.x=$Z671))))</f>
        <v>309</v>
      </c>
      <c r="AB671" s="11">
        <f t="shared" si="185"/>
        <v>3.2362459546925568E-3</v>
      </c>
      <c r="AC671" s="11">
        <f t="shared" si="186"/>
        <v>-0.26285795176343679</v>
      </c>
      <c r="AG671" s="2"/>
      <c r="AL671" s="2"/>
      <c r="AM671" s="2"/>
    </row>
    <row r="672" spans="1:39">
      <c r="A672" s="1" t="str">
        <f t="shared" si="170"/>
        <v>~lk~ : [k]</v>
      </c>
      <c r="B672" s="1">
        <f>_xlfn.LET(_xlpm.d,$G672,_xlpm.k,_xlfn.CONCAT(LEFT(TRIM(B$1),1),"*"),COUNTIF(_xlpm.d,_xlpm.k))</f>
        <v>0</v>
      </c>
      <c r="C672" s="1">
        <f>_xlfn.LET(_xlpm.d,$G672,_xlpm.k,_xlfn.CONCAT(LEFT(TRIM(C$1),1),"*"),COUNTIF(_xlpm.d,_xlpm.k))</f>
        <v>0</v>
      </c>
      <c r="D672" s="1">
        <f>_xlfn.LET(_xlpm.d,$G672,_xlpm.k,_xlfn.CONCAT(LEFT(TRIM(D$1),1),"*"),COUNTIF(_xlpm.d,_xlpm.k))</f>
        <v>0</v>
      </c>
      <c r="E672" s="1">
        <f t="shared" si="171"/>
        <v>0.60205999132796229</v>
      </c>
      <c r="F672" s="7">
        <v>3</v>
      </c>
      <c r="G672" s="9" t="s">
        <v>81</v>
      </c>
      <c r="H672" s="4" cm="1">
        <f t="array" ref="H672">F672/freq.sum.r6e</f>
        <v>2.376425855513308E-4</v>
      </c>
      <c r="I672" s="4" t="str">
        <f t="shared" si="172"/>
        <v>k</v>
      </c>
      <c r="J672" s="4" t="str">
        <f t="shared" si="173"/>
        <v>lk</v>
      </c>
      <c r="K672" s="10">
        <f t="shared" si="174"/>
        <v>1</v>
      </c>
      <c r="L672" s="1">
        <f t="shared" si="175"/>
        <v>2</v>
      </c>
      <c r="M672" s="10">
        <f t="shared" si="176"/>
        <v>2</v>
      </c>
      <c r="N672" s="1" t="str">
        <f t="shared" si="177"/>
        <v>~lk~</v>
      </c>
      <c r="O672" s="1" t="str">
        <f t="shared" si="178"/>
        <v>[k]</v>
      </c>
      <c r="P672" s="3" cm="1">
        <f t="array" ref="P672">SUM(_xlfn._xlws.FILTER($H$2:$H$2454,_xlfn.MAP($N$2:$N$2454,_xlfn.LAMBDA(_xlpm.x,_xlpm.x=$N672))))</f>
        <v>3.9607097591888465E-4</v>
      </c>
      <c r="Q672" s="4">
        <f t="shared" si="179"/>
        <v>0.6</v>
      </c>
      <c r="R672" s="6" cm="1">
        <f t="array" ref="R672">SUM(_xlfn._xlws.FILTER($H$2:$H$2454,_xlfn.MAP($O$2:$O$2454,_xlfn.LAMBDA(_xlpm.x,_xlpm.x=$O672))))</f>
        <v>9.9809885931558973E-3</v>
      </c>
      <c r="S672" s="4">
        <f t="shared" si="180"/>
        <v>2.3809523809523801E-2</v>
      </c>
      <c r="T672" s="4">
        <f t="shared" si="181"/>
        <v>1.660196487745768E-2</v>
      </c>
      <c r="U672" s="4">
        <f t="shared" si="182"/>
        <v>4.5801526717557231E-2</v>
      </c>
      <c r="V672" s="4">
        <f t="shared" si="183"/>
        <v>1.4014005407815442</v>
      </c>
      <c r="W672" s="4"/>
      <c r="X672" s="2" cm="1">
        <f t="array" ref="X672">SUM(_xlfn._xlws.FILTER($F$2:$F$2454,_xlfn.MAP($W$2:$W$2454,_xlfn.LAMBDA(_xlpm.x,_xlpm.x=$W672))))</f>
        <v>2988</v>
      </c>
      <c r="Y672" s="11">
        <f t="shared" si="184"/>
        <v>1.004016064257028E-3</v>
      </c>
      <c r="Z672" s="4"/>
      <c r="AA672" s="2" cm="1">
        <f t="array" ref="AA672">SUM(_xlfn._xlws.FILTER($F$2:$F$2454,_xlfn.MAP($Z$2:$Z$2454,_xlfn.LAMBDA(_xlpm.x,_xlpm.x=$Z672))))</f>
        <v>3871</v>
      </c>
      <c r="AB672" s="11">
        <f t="shared" si="185"/>
        <v>7.7499354172048571E-4</v>
      </c>
      <c r="AC672" s="11">
        <f t="shared" si="186"/>
        <v>0.11244257817559389</v>
      </c>
      <c r="AG672" s="2"/>
      <c r="AL672" s="2"/>
      <c r="AM672" s="2"/>
    </row>
    <row r="673" spans="1:39">
      <c r="A673" s="1" t="str">
        <f t="shared" si="170"/>
        <v>~cs~ : [ks]</v>
      </c>
      <c r="B673" s="1">
        <f>_xlfn.LET(_xlpm.d,$G673,_xlpm.k,_xlfn.CONCAT(LEFT(TRIM(B$1),1),"*"),COUNTIF(_xlpm.d,_xlpm.k))</f>
        <v>0</v>
      </c>
      <c r="C673" s="1">
        <f>_xlfn.LET(_xlpm.d,$G673,_xlpm.k,_xlfn.CONCAT(LEFT(TRIM(C$1),1),"*"),COUNTIF(_xlpm.d,_xlpm.k))</f>
        <v>0</v>
      </c>
      <c r="D673" s="1">
        <f>_xlfn.LET(_xlpm.d,$G673,_xlpm.k,_xlfn.CONCAT(LEFT(TRIM(D$1),1),"*"),COUNTIF(_xlpm.d,_xlpm.k))</f>
        <v>0</v>
      </c>
      <c r="E673" s="1">
        <f t="shared" si="171"/>
        <v>0.30102999566398114</v>
      </c>
      <c r="F673" s="7">
        <v>1</v>
      </c>
      <c r="G673" s="9" t="s">
        <v>90</v>
      </c>
      <c r="H673" s="4" cm="1">
        <f t="array" ref="H673">F673/freq.sum.r6e</f>
        <v>7.9214195183776928E-5</v>
      </c>
      <c r="I673" s="1" t="str">
        <f t="shared" si="172"/>
        <v>ks</v>
      </c>
      <c r="J673" s="1" t="str">
        <f t="shared" si="173"/>
        <v>cs</v>
      </c>
      <c r="K673" s="10">
        <f t="shared" si="174"/>
        <v>2</v>
      </c>
      <c r="L673" s="1">
        <f t="shared" si="175"/>
        <v>2</v>
      </c>
      <c r="M673" s="10">
        <f t="shared" si="176"/>
        <v>2</v>
      </c>
      <c r="N673" s="1" t="str">
        <f t="shared" si="177"/>
        <v>~cs~</v>
      </c>
      <c r="O673" s="1" t="str">
        <f t="shared" si="178"/>
        <v>[ks]</v>
      </c>
      <c r="P673" s="3" cm="1">
        <f t="array" ref="P673">SUM(_xlfn._xlws.FILTER($H$2:$H$2454,_xlfn.MAP($N$2:$N$2454,_xlfn.LAMBDA(_xlpm.x,_xlpm.x=$N673))))</f>
        <v>7.9214195183776928E-5</v>
      </c>
      <c r="Q673" s="4">
        <f t="shared" si="179"/>
        <v>1</v>
      </c>
      <c r="R673" s="6" cm="1">
        <f t="array" ref="R673">SUM(_xlfn._xlws.FILTER($H$2:$H$2454,_xlfn.MAP($O$2:$O$2454,_xlfn.LAMBDA(_xlpm.x,_xlpm.x=$O673))))</f>
        <v>2.0595690747782004E-3</v>
      </c>
      <c r="S673" s="4">
        <f t="shared" si="180"/>
        <v>3.8461538461538457E-2</v>
      </c>
      <c r="T673" s="4">
        <f t="shared" si="181"/>
        <v>1.3425045672512077E-2</v>
      </c>
      <c r="U673" s="4">
        <f t="shared" si="182"/>
        <v>7.4074074074074056E-2</v>
      </c>
      <c r="V673" s="4">
        <f t="shared" si="183"/>
        <v>1.414973347970818</v>
      </c>
      <c r="W673" s="4"/>
      <c r="X673" s="2" cm="1">
        <f t="array" ref="X673">SUM(_xlfn._xlws.FILTER($F$2:$F$2454,_xlfn.MAP($W$2:$W$2454,_xlfn.LAMBDA(_xlpm.x,_xlpm.x=$W673))))</f>
        <v>2988</v>
      </c>
      <c r="Y673" s="11">
        <f t="shared" si="184"/>
        <v>3.3467202141900936E-4</v>
      </c>
      <c r="Z673" s="4"/>
      <c r="AA673" s="2" cm="1">
        <f t="array" ref="AA673">SUM(_xlfn._xlws.FILTER($F$2:$F$2454,_xlfn.MAP($Z$2:$Z$2454,_xlfn.LAMBDA(_xlpm.x,_xlpm.x=$Z673))))</f>
        <v>3871</v>
      </c>
      <c r="AB673" s="11">
        <f t="shared" si="185"/>
        <v>2.5833118057349522E-4</v>
      </c>
      <c r="AC673" s="11">
        <f t="shared" si="186"/>
        <v>0.11244257817559389</v>
      </c>
      <c r="AG673" s="2"/>
      <c r="AL673" s="2"/>
      <c r="AM673" s="2"/>
    </row>
    <row r="674" spans="1:39">
      <c r="A674" s="1" t="str">
        <f t="shared" si="170"/>
        <v>~ed~ : [d]</v>
      </c>
      <c r="B674" s="1">
        <f>_xlfn.LET(_xlpm.d,$G674,_xlpm.k,_xlfn.CONCAT(LEFT(TRIM(B$1),1),"*"),COUNTIF(_xlpm.d,_xlpm.k))</f>
        <v>0</v>
      </c>
      <c r="C674" s="1">
        <f>_xlfn.LET(_xlpm.d,$G674,_xlpm.k,_xlfn.CONCAT(LEFT(TRIM(C$1),1),"*"),COUNTIF(_xlpm.d,_xlpm.k))</f>
        <v>0</v>
      </c>
      <c r="D674" s="1">
        <f>_xlfn.LET(_xlpm.d,$G674,_xlpm.k,_xlfn.CONCAT(LEFT(TRIM(D$1),1),"*"),COUNTIF(_xlpm.d,_xlpm.k))</f>
        <v>0</v>
      </c>
      <c r="E674" s="1">
        <f t="shared" si="171"/>
        <v>0.8450980400142567</v>
      </c>
      <c r="F674" s="7">
        <v>6</v>
      </c>
      <c r="G674" s="9" t="s">
        <v>24</v>
      </c>
      <c r="H674" s="4" cm="1">
        <f t="array" ref="H674">F674/freq.sum.r6e</f>
        <v>4.7528517110266159E-4</v>
      </c>
      <c r="I674" s="4" t="str">
        <f t="shared" si="172"/>
        <v>d</v>
      </c>
      <c r="J674" s="4" t="str">
        <f t="shared" si="173"/>
        <v>ed</v>
      </c>
      <c r="K674" s="10">
        <f t="shared" si="174"/>
        <v>1</v>
      </c>
      <c r="L674" s="1">
        <f t="shared" si="175"/>
        <v>2</v>
      </c>
      <c r="M674" s="10">
        <f t="shared" si="176"/>
        <v>2</v>
      </c>
      <c r="N674" s="1" t="str">
        <f t="shared" si="177"/>
        <v>~ed~</v>
      </c>
      <c r="O674" s="1" t="str">
        <f t="shared" si="178"/>
        <v>[d]</v>
      </c>
      <c r="P674" s="3" cm="1">
        <f t="array" ref="P674">SUM(_xlfn._xlws.FILTER($H$2:$H$2454,_xlfn.MAP($N$2:$N$2454,_xlfn.LAMBDA(_xlpm.x,_xlpm.x=$N674))))</f>
        <v>4.7528517110266159E-4</v>
      </c>
      <c r="Q674" s="4">
        <f t="shared" si="179"/>
        <v>1</v>
      </c>
      <c r="R674" s="6" cm="1">
        <f t="array" ref="R674">SUM(_xlfn._xlws.FILTER($H$2:$H$2454,_xlfn.MAP($O$2:$O$2454,_xlfn.LAMBDA(_xlpm.x,_xlpm.x=$O674))))</f>
        <v>1.4654626108998734E-2</v>
      </c>
      <c r="S674" s="4">
        <f t="shared" si="180"/>
        <v>3.2432432432432427E-2</v>
      </c>
      <c r="T674" s="4">
        <f t="shared" si="181"/>
        <v>3.1966474469670873E-2</v>
      </c>
      <c r="U674" s="4">
        <f t="shared" si="182"/>
        <v>6.2827225130890049E-2</v>
      </c>
      <c r="V674" s="4">
        <f t="shared" si="183"/>
        <v>1.4890204780193703</v>
      </c>
      <c r="W674" s="4" t="s">
        <v>5121</v>
      </c>
      <c r="X674" s="2" cm="1">
        <f t="array" ref="X674">SUM(_xlfn._xlws.FILTER($F$2:$F$2454,_xlfn.MAP($W$2:$W$2454,_xlfn.LAMBDA(_xlpm.x,_xlpm.x=$W674))))</f>
        <v>2896</v>
      </c>
      <c r="Y674" s="11">
        <f t="shared" si="184"/>
        <v>2.0718232044198894E-3</v>
      </c>
      <c r="Z674" s="4"/>
      <c r="AA674" s="2" cm="1">
        <f t="array" ref="AA674">SUM(_xlfn._xlws.FILTER($F$2:$F$2454,_xlfn.MAP($Z$2:$Z$2454,_xlfn.LAMBDA(_xlpm.x,_xlpm.x=$Z674))))</f>
        <v>3871</v>
      </c>
      <c r="AB674" s="11">
        <f t="shared" si="185"/>
        <v>1.5499870834409714E-3</v>
      </c>
      <c r="AC674" s="11">
        <f t="shared" si="186"/>
        <v>0.12602461379384577</v>
      </c>
      <c r="AG674" s="2"/>
      <c r="AL674" s="2"/>
      <c r="AM674" s="2"/>
    </row>
    <row r="675" spans="1:39">
      <c r="A675" s="1" t="str">
        <f t="shared" si="170"/>
        <v>~oh~ : [oʊ]</v>
      </c>
      <c r="B675" s="1">
        <f>_xlfn.LET(_xlpm.d,$G675,_xlpm.k,_xlfn.CONCAT(LEFT(TRIM(B$1),1),"*"),COUNTIF(_xlpm.d,_xlpm.k))</f>
        <v>0</v>
      </c>
      <c r="C675" s="1">
        <f>_xlfn.LET(_xlpm.d,$G675,_xlpm.k,_xlfn.CONCAT(LEFT(TRIM(C$1),1),"*"),COUNTIF(_xlpm.d,_xlpm.k))</f>
        <v>0</v>
      </c>
      <c r="D675" s="1">
        <f>_xlfn.LET(_xlpm.d,$G675,_xlpm.k,_xlfn.CONCAT(LEFT(TRIM(D$1),1),"*"),COUNTIF(_xlpm.d,_xlpm.k))</f>
        <v>0</v>
      </c>
      <c r="E675" s="1">
        <f t="shared" si="171"/>
        <v>0.30102999566398114</v>
      </c>
      <c r="F675" s="7">
        <v>1</v>
      </c>
      <c r="G675" s="9" t="s">
        <v>1911</v>
      </c>
      <c r="H675" s="4" cm="1">
        <f t="array" ref="H675">F675/freq.sum.r6e</f>
        <v>7.9214195183776928E-5</v>
      </c>
      <c r="I675" s="4" t="str">
        <f t="shared" si="172"/>
        <v>oʊ</v>
      </c>
      <c r="J675" s="4" t="str">
        <f t="shared" si="173"/>
        <v>oh</v>
      </c>
      <c r="K675" s="10">
        <f t="shared" si="174"/>
        <v>2</v>
      </c>
      <c r="L675" s="1">
        <f t="shared" si="175"/>
        <v>2</v>
      </c>
      <c r="M675" s="10">
        <f t="shared" si="176"/>
        <v>2</v>
      </c>
      <c r="N675" s="1" t="str">
        <f t="shared" si="177"/>
        <v>~oh~</v>
      </c>
      <c r="O675" s="1" t="str">
        <f t="shared" si="178"/>
        <v>[oʊ]</v>
      </c>
      <c r="P675" s="3" cm="1">
        <f t="array" ref="P675">SUM(_xlfn._xlws.FILTER($H$2:$H$2454,_xlfn.MAP($N$2:$N$2454,_xlfn.LAMBDA(_xlpm.x,_xlpm.x=$N675))))</f>
        <v>7.9214195183776928E-5</v>
      </c>
      <c r="Q675" s="4">
        <f t="shared" si="179"/>
        <v>1</v>
      </c>
      <c r="R675" s="6" cm="1">
        <f t="array" ref="R675">SUM(_xlfn._xlws.FILTER($H$2:$H$2454,_xlfn.MAP($O$2:$O$2454,_xlfn.LAMBDA(_xlpm.x,_xlpm.x=$O675))))</f>
        <v>2.5348542458808617E-3</v>
      </c>
      <c r="S675" s="4">
        <f t="shared" si="180"/>
        <v>3.125E-2</v>
      </c>
      <c r="T675" s="4">
        <f t="shared" si="181"/>
        <v>1.0984128277509884E-2</v>
      </c>
      <c r="U675" s="4">
        <f t="shared" si="182"/>
        <v>6.0606060606060608E-2</v>
      </c>
      <c r="V675" s="4">
        <f t="shared" si="183"/>
        <v>1.505149978319906</v>
      </c>
      <c r="W675" s="4" t="s">
        <v>5119</v>
      </c>
      <c r="X675" s="2" cm="1">
        <f t="array" ref="X675">SUM(_xlfn._xlws.FILTER($F$2:$F$2454,_xlfn.MAP($W$2:$W$2454,_xlfn.LAMBDA(_xlpm.x,_xlpm.x=$W675))))</f>
        <v>1157</v>
      </c>
      <c r="Y675" s="11">
        <f t="shared" si="184"/>
        <v>8.6430423509075197E-4</v>
      </c>
      <c r="Z675" s="4" t="s">
        <v>5109</v>
      </c>
      <c r="AA675" s="2" cm="1">
        <f t="array" ref="AA675">SUM(_xlfn._xlws.FILTER($F$2:$F$2454,_xlfn.MAP($Z$2:$Z$2454,_xlfn.LAMBDA(_xlpm.x,_xlpm.x=$Z675))))</f>
        <v>257</v>
      </c>
      <c r="AB675" s="11">
        <f t="shared" si="185"/>
        <v>3.8910505836575876E-3</v>
      </c>
      <c r="AC675" s="11">
        <f t="shared" si="186"/>
        <v>-0.65340023562045502</v>
      </c>
      <c r="AG675" s="2"/>
      <c r="AL675" s="2"/>
      <c r="AM675" s="2"/>
    </row>
    <row r="676" spans="1:39">
      <c r="A676" s="1" t="str">
        <f t="shared" si="170"/>
        <v>~ky~ : [kɪ]</v>
      </c>
      <c r="B676" s="1">
        <f>_xlfn.LET(_xlpm.d,$G676,_xlpm.k,_xlfn.CONCAT(LEFT(TRIM(B$1),1),"*"),COUNTIF(_xlpm.d,_xlpm.k))</f>
        <v>0</v>
      </c>
      <c r="C676" s="1">
        <f>_xlfn.LET(_xlpm.d,$G676,_xlpm.k,_xlfn.CONCAT(LEFT(TRIM(C$1),1),"*"),COUNTIF(_xlpm.d,_xlpm.k))</f>
        <v>0</v>
      </c>
      <c r="D676" s="1">
        <f>_xlfn.LET(_xlpm.d,$G676,_xlpm.k,_xlfn.CONCAT(LEFT(TRIM(D$1),1),"*"),COUNTIF(_xlpm.d,_xlpm.k))</f>
        <v>0</v>
      </c>
      <c r="E676" s="1">
        <f t="shared" si="171"/>
        <v>0.30102999566398114</v>
      </c>
      <c r="F676" s="7">
        <v>1</v>
      </c>
      <c r="G676" s="9" t="s">
        <v>2041</v>
      </c>
      <c r="H676" s="4" cm="1">
        <f t="array" ref="H676">F676/freq.sum.r6e</f>
        <v>7.9214195183776928E-5</v>
      </c>
      <c r="I676" s="4" t="str">
        <f t="shared" si="172"/>
        <v>kɪ</v>
      </c>
      <c r="J676" s="4" t="str">
        <f t="shared" si="173"/>
        <v>ky</v>
      </c>
      <c r="K676" s="10">
        <f t="shared" si="174"/>
        <v>2</v>
      </c>
      <c r="L676" s="1">
        <f t="shared" si="175"/>
        <v>2</v>
      </c>
      <c r="M676" s="10">
        <f t="shared" si="176"/>
        <v>2</v>
      </c>
      <c r="N676" s="1" t="str">
        <f t="shared" si="177"/>
        <v>~ky~</v>
      </c>
      <c r="O676" s="1" t="str">
        <f t="shared" si="178"/>
        <v>[kɪ]</v>
      </c>
      <c r="P676" s="3" cm="1">
        <f t="array" ref="P676">SUM(_xlfn._xlws.FILTER($H$2:$H$2454,_xlfn.MAP($N$2:$N$2454,_xlfn.LAMBDA(_xlpm.x,_xlpm.x=$N676))))</f>
        <v>7.9214195183776928E-5</v>
      </c>
      <c r="Q676" s="4">
        <f t="shared" si="179"/>
        <v>1</v>
      </c>
      <c r="R676" s="6" cm="1">
        <f t="array" ref="R676">SUM(_xlfn._xlws.FILTER($H$2:$H$2454,_xlfn.MAP($O$2:$O$2454,_xlfn.LAMBDA(_xlpm.x,_xlpm.x=$O676))))</f>
        <v>2.5348542458808613E-3</v>
      </c>
      <c r="S676" s="4">
        <f t="shared" si="180"/>
        <v>3.1250000000000007E-2</v>
      </c>
      <c r="T676" s="4">
        <f t="shared" si="181"/>
        <v>1.0984128277509888E-2</v>
      </c>
      <c r="U676" s="4">
        <f t="shared" si="182"/>
        <v>6.0606060606060622E-2</v>
      </c>
      <c r="V676" s="4">
        <f t="shared" si="183"/>
        <v>1.5051499783199058</v>
      </c>
      <c r="W676" s="4" t="s">
        <v>5123</v>
      </c>
      <c r="X676" s="2" cm="1">
        <f t="array" ref="X676">SUM(_xlfn._xlws.FILTER($F$2:$F$2454,_xlfn.MAP($W$2:$W$2454,_xlfn.LAMBDA(_xlpm.x,_xlpm.x=$W676))))</f>
        <v>340</v>
      </c>
      <c r="Y676" s="11">
        <f t="shared" si="184"/>
        <v>2.9411764705882353E-3</v>
      </c>
      <c r="Z676" s="4" t="s">
        <v>5102</v>
      </c>
      <c r="AA676" s="2" cm="1">
        <f t="array" ref="AA676">SUM(_xlfn._xlws.FILTER($F$2:$F$2454,_xlfn.MAP($Z$2:$Z$2454,_xlfn.LAMBDA(_xlpm.x,_xlpm.x=$Z676))))</f>
        <v>1794</v>
      </c>
      <c r="AB676" s="11">
        <f t="shared" si="185"/>
        <v>5.5741360089186175E-4</v>
      </c>
      <c r="AC676" s="11">
        <f t="shared" si="186"/>
        <v>0.72234352166581817</v>
      </c>
      <c r="AG676" s="2"/>
      <c r="AL676" s="2"/>
      <c r="AM676" s="2"/>
    </row>
    <row r="677" spans="1:39">
      <c r="A677" s="1" t="str">
        <f t="shared" si="170"/>
        <v>~dd~ : [d]</v>
      </c>
      <c r="B677" s="1">
        <f>_xlfn.LET(_xlpm.d,$G677,_xlpm.k,_xlfn.CONCAT(LEFT(TRIM(B$1),1),"*"),COUNTIF(_xlpm.d,_xlpm.k))</f>
        <v>0</v>
      </c>
      <c r="C677" s="1">
        <f>_xlfn.LET(_xlpm.d,$G677,_xlpm.k,_xlfn.CONCAT(LEFT(TRIM(C$1),1),"*"),COUNTIF(_xlpm.d,_xlpm.k))</f>
        <v>0</v>
      </c>
      <c r="D677" s="1">
        <f>_xlfn.LET(_xlpm.d,$G677,_xlpm.k,_xlfn.CONCAT(LEFT(TRIM(D$1),1),"*"),COUNTIF(_xlpm.d,_xlpm.k))</f>
        <v>0</v>
      </c>
      <c r="E677" s="1">
        <f t="shared" si="171"/>
        <v>0.69897000433601875</v>
      </c>
      <c r="F677" s="7">
        <v>4</v>
      </c>
      <c r="G677" s="9" t="s">
        <v>22</v>
      </c>
      <c r="H677" s="4" cm="1">
        <f t="array" ref="H677">F677/freq.sum.r6e</f>
        <v>3.1685678073510771E-4</v>
      </c>
      <c r="I677" s="4" t="str">
        <f t="shared" si="172"/>
        <v>d</v>
      </c>
      <c r="J677" s="4" t="str">
        <f t="shared" si="173"/>
        <v>dd</v>
      </c>
      <c r="K677" s="10">
        <f t="shared" si="174"/>
        <v>1</v>
      </c>
      <c r="L677" s="1">
        <f t="shared" si="175"/>
        <v>2</v>
      </c>
      <c r="M677" s="10">
        <f t="shared" si="176"/>
        <v>2</v>
      </c>
      <c r="N677" s="1" t="str">
        <f t="shared" si="177"/>
        <v>~dd~</v>
      </c>
      <c r="O677" s="1" t="str">
        <f t="shared" si="178"/>
        <v>[d]</v>
      </c>
      <c r="P677" s="3" cm="1">
        <f t="array" ref="P677">SUM(_xlfn._xlws.FILTER($H$2:$H$2454,_xlfn.MAP($N$2:$N$2454,_xlfn.LAMBDA(_xlpm.x,_xlpm.x=$N677))))</f>
        <v>3.9607097591888465E-4</v>
      </c>
      <c r="Q677" s="4">
        <f t="shared" si="179"/>
        <v>0.79999999999999993</v>
      </c>
      <c r="R677" s="6" cm="1">
        <f t="array" ref="R677">SUM(_xlfn._xlws.FILTER($H$2:$H$2454,_xlfn.MAP($O$2:$O$2454,_xlfn.LAMBDA(_xlpm.x,_xlpm.x=$O677))))</f>
        <v>1.4654626108998734E-2</v>
      </c>
      <c r="S677" s="4">
        <f t="shared" si="180"/>
        <v>2.1621621621621619E-2</v>
      </c>
      <c r="T677" s="4">
        <f t="shared" si="181"/>
        <v>1.7718815778907337E-2</v>
      </c>
      <c r="U677" s="4">
        <f t="shared" si="182"/>
        <v>4.2105263157894729E-2</v>
      </c>
      <c r="V677" s="4">
        <f t="shared" si="183"/>
        <v>1.568201724066995</v>
      </c>
      <c r="W677" s="4"/>
      <c r="X677" s="2" cm="1">
        <f t="array" ref="X677">SUM(_xlfn._xlws.FILTER($F$2:$F$2454,_xlfn.MAP($W$2:$W$2454,_xlfn.LAMBDA(_xlpm.x,_xlpm.x=$W677))))</f>
        <v>2988</v>
      </c>
      <c r="Y677" s="11">
        <f t="shared" si="184"/>
        <v>1.3386880856760374E-3</v>
      </c>
      <c r="Z677" s="4"/>
      <c r="AA677" s="2" cm="1">
        <f t="array" ref="AA677">SUM(_xlfn._xlws.FILTER($F$2:$F$2454,_xlfn.MAP($Z$2:$Z$2454,_xlfn.LAMBDA(_xlpm.x,_xlpm.x=$Z677))))</f>
        <v>3871</v>
      </c>
      <c r="AB677" s="11">
        <f t="shared" si="185"/>
        <v>1.0333247222939809E-3</v>
      </c>
      <c r="AC677" s="11">
        <f t="shared" si="186"/>
        <v>0.11244257817559389</v>
      </c>
      <c r="AG677" s="2"/>
      <c r="AL677" s="2"/>
      <c r="AM677" s="2"/>
    </row>
    <row r="678" spans="1:39">
      <c r="A678" s="1" t="str">
        <f t="shared" si="170"/>
        <v>~pt~ : [t]</v>
      </c>
      <c r="B678" s="1">
        <f>_xlfn.LET(_xlpm.d,$G678,_xlpm.k,_xlfn.CONCAT(LEFT(TRIM(B$1),1),"*"),COUNTIF(_xlpm.d,_xlpm.k))</f>
        <v>0</v>
      </c>
      <c r="C678" s="1">
        <f>_xlfn.LET(_xlpm.d,$G678,_xlpm.k,_xlfn.CONCAT(LEFT(TRIM(C$1),1),"*"),COUNTIF(_xlpm.d,_xlpm.k))</f>
        <v>0</v>
      </c>
      <c r="D678" s="1">
        <f>_xlfn.LET(_xlpm.d,$G678,_xlpm.k,_xlfn.CONCAT(LEFT(TRIM(D$1),1),"*"),COUNTIF(_xlpm.d,_xlpm.k))</f>
        <v>0</v>
      </c>
      <c r="E678" s="1">
        <f t="shared" si="171"/>
        <v>0.30102999566398114</v>
      </c>
      <c r="F678" s="7">
        <v>1</v>
      </c>
      <c r="G678" s="9" t="s">
        <v>285</v>
      </c>
      <c r="H678" s="4" cm="1">
        <f t="array" ref="H678">F678/freq.sum.r6e</f>
        <v>7.9214195183776928E-5</v>
      </c>
      <c r="I678" s="4" t="str">
        <f t="shared" si="172"/>
        <v>t</v>
      </c>
      <c r="J678" s="4" t="str">
        <f t="shared" si="173"/>
        <v>pt</v>
      </c>
      <c r="K678" s="10">
        <f t="shared" si="174"/>
        <v>1</v>
      </c>
      <c r="L678" s="1">
        <f t="shared" si="175"/>
        <v>2</v>
      </c>
      <c r="M678" s="10">
        <f t="shared" si="176"/>
        <v>2</v>
      </c>
      <c r="N678" s="1" t="str">
        <f t="shared" si="177"/>
        <v>~pt~</v>
      </c>
      <c r="O678" s="1" t="str">
        <f t="shared" si="178"/>
        <v>[t]</v>
      </c>
      <c r="P678" s="3" cm="1">
        <f t="array" ref="P678">SUM(_xlfn._xlws.FILTER($H$2:$H$2454,_xlfn.MAP($N$2:$N$2454,_xlfn.LAMBDA(_xlpm.x,_xlpm.x=$N678))))</f>
        <v>4.7528517110266159E-4</v>
      </c>
      <c r="Q678" s="4">
        <f t="shared" si="179"/>
        <v>0.16666666666666666</v>
      </c>
      <c r="R678" s="6" cm="1">
        <f t="array" ref="R678">SUM(_xlfn._xlws.FILTER($H$2:$H$2454,_xlfn.MAP($O$2:$O$2454,_xlfn.LAMBDA(_xlpm.x,_xlpm.x=$O678))))</f>
        <v>1.7664765525982257E-2</v>
      </c>
      <c r="S678" s="4">
        <f t="shared" si="180"/>
        <v>4.4843049327354259E-3</v>
      </c>
      <c r="T678" s="4">
        <f t="shared" si="181"/>
        <v>1.5828656469774069E-3</v>
      </c>
      <c r="U678" s="4">
        <f t="shared" si="182"/>
        <v>8.7336244541484712E-3</v>
      </c>
      <c r="V678" s="4">
        <f t="shared" si="183"/>
        <v>1.570153612664517</v>
      </c>
      <c r="W678" s="4"/>
      <c r="X678" s="2" cm="1">
        <f t="array" ref="X678">SUM(_xlfn._xlws.FILTER($F$2:$F$2454,_xlfn.MAP($W$2:$W$2454,_xlfn.LAMBDA(_xlpm.x,_xlpm.x=$W678))))</f>
        <v>2988</v>
      </c>
      <c r="Y678" s="11">
        <f t="shared" si="184"/>
        <v>3.3467202141900936E-4</v>
      </c>
      <c r="Z678" s="4"/>
      <c r="AA678" s="2" cm="1">
        <f t="array" ref="AA678">SUM(_xlfn._xlws.FILTER($F$2:$F$2454,_xlfn.MAP($Z$2:$Z$2454,_xlfn.LAMBDA(_xlpm.x,_xlpm.x=$Z678))))</f>
        <v>3871</v>
      </c>
      <c r="AB678" s="11">
        <f t="shared" si="185"/>
        <v>2.5833118057349522E-4</v>
      </c>
      <c r="AC678" s="11">
        <f t="shared" si="186"/>
        <v>0.11244257817559389</v>
      </c>
      <c r="AG678" s="2"/>
      <c r="AL678" s="2"/>
      <c r="AM678" s="2"/>
    </row>
    <row r="679" spans="1:39">
      <c r="A679" s="1" t="str">
        <f t="shared" si="170"/>
        <v>~aw~ : [ɔ]</v>
      </c>
      <c r="B679" s="1">
        <f>_xlfn.LET(_xlpm.d,$G679,_xlpm.k,_xlfn.CONCAT(LEFT(TRIM(B$1),1),"*"),COUNTIF(_xlpm.d,_xlpm.k))</f>
        <v>0</v>
      </c>
      <c r="C679" s="1">
        <f>_xlfn.LET(_xlpm.d,$G679,_xlpm.k,_xlfn.CONCAT(LEFT(TRIM(C$1),1),"*"),COUNTIF(_xlpm.d,_xlpm.k))</f>
        <v>0</v>
      </c>
      <c r="D679" s="1">
        <f>_xlfn.LET(_xlpm.d,$G679,_xlpm.k,_xlfn.CONCAT(LEFT(TRIM(D$1),1),"*"),COUNTIF(_xlpm.d,_xlpm.k))</f>
        <v>0</v>
      </c>
      <c r="E679" s="1">
        <f t="shared" si="171"/>
        <v>0.30102999566398114</v>
      </c>
      <c r="F679" s="7">
        <v>1</v>
      </c>
      <c r="G679" s="9" t="s">
        <v>1798</v>
      </c>
      <c r="H679" s="4" cm="1">
        <f t="array" ref="H679">F679/freq.sum.r6e</f>
        <v>7.9214195183776928E-5</v>
      </c>
      <c r="I679" s="4" t="str">
        <f t="shared" si="172"/>
        <v>ɔ</v>
      </c>
      <c r="J679" s="4" t="str">
        <f t="shared" si="173"/>
        <v>aw</v>
      </c>
      <c r="K679" s="10">
        <f t="shared" si="174"/>
        <v>1</v>
      </c>
      <c r="L679" s="1">
        <f t="shared" si="175"/>
        <v>2</v>
      </c>
      <c r="M679" s="10">
        <f t="shared" si="176"/>
        <v>2</v>
      </c>
      <c r="N679" s="1" t="str">
        <f t="shared" si="177"/>
        <v>~aw~</v>
      </c>
      <c r="O679" s="1" t="str">
        <f t="shared" si="178"/>
        <v>[ɔ]</v>
      </c>
      <c r="P679" s="3" cm="1">
        <f t="array" ref="P679">SUM(_xlfn._xlws.FILTER($H$2:$H$2454,_xlfn.MAP($N$2:$N$2454,_xlfn.LAMBDA(_xlpm.x,_xlpm.x=$N679))))</f>
        <v>7.9214195183776928E-5</v>
      </c>
      <c r="Q679" s="4">
        <f t="shared" si="179"/>
        <v>1</v>
      </c>
      <c r="R679" s="6" cm="1">
        <f t="array" ref="R679">SUM(_xlfn._xlws.FILTER($H$2:$H$2454,_xlfn.MAP($O$2:$O$2454,_xlfn.LAMBDA(_xlpm.x,_xlpm.x=$O679))))</f>
        <v>3.010139416983523E-3</v>
      </c>
      <c r="S679" s="4">
        <f t="shared" si="180"/>
        <v>2.6315789473684213E-2</v>
      </c>
      <c r="T679" s="4">
        <f t="shared" si="181"/>
        <v>9.2942623886622094E-3</v>
      </c>
      <c r="U679" s="4">
        <f t="shared" si="182"/>
        <v>5.128205128205128E-2</v>
      </c>
      <c r="V679" s="4">
        <f t="shared" si="183"/>
        <v>1.5797835966168101</v>
      </c>
      <c r="W679" s="4" t="s">
        <v>5145</v>
      </c>
      <c r="X679" s="2" cm="1">
        <f t="array" ref="X679">SUM(_xlfn._xlws.FILTER($F$2:$F$2454,_xlfn.MAP($W$2:$W$2454,_xlfn.LAMBDA(_xlpm.x,_xlpm.x=$W679))))</f>
        <v>16</v>
      </c>
      <c r="Y679" s="11">
        <f t="shared" si="184"/>
        <v>6.25E-2</v>
      </c>
      <c r="Z679" s="4" t="s">
        <v>5107</v>
      </c>
      <c r="AA679" s="2" cm="1">
        <f t="array" ref="AA679">SUM(_xlfn._xlws.FILTER($F$2:$F$2454,_xlfn.MAP($Z$2:$Z$2454,_xlfn.LAMBDA(_xlpm.x,_xlpm.x=$Z679))))</f>
        <v>293</v>
      </c>
      <c r="AB679" s="11">
        <f t="shared" si="185"/>
        <v>3.4129692832764505E-3</v>
      </c>
      <c r="AC679" s="11">
        <f t="shared" si="186"/>
        <v>1.2627476376981848</v>
      </c>
      <c r="AG679" s="2"/>
      <c r="AL679" s="2"/>
      <c r="AM679" s="2"/>
    </row>
    <row r="680" spans="1:39">
      <c r="A680" s="1" t="str">
        <f t="shared" si="170"/>
        <v>~dg~ : [dʒ]</v>
      </c>
      <c r="B680" s="1">
        <f>_xlfn.LET(_xlpm.d,$G680,_xlpm.k,_xlfn.CONCAT(LEFT(TRIM(B$1),1),"*"),COUNTIF(_xlpm.d,_xlpm.k))</f>
        <v>0</v>
      </c>
      <c r="C680" s="1">
        <f>_xlfn.LET(_xlpm.d,$G680,_xlpm.k,_xlfn.CONCAT(LEFT(TRIM(C$1),1),"*"),COUNTIF(_xlpm.d,_xlpm.k))</f>
        <v>0</v>
      </c>
      <c r="D680" s="1">
        <f>_xlfn.LET(_xlpm.d,$G680,_xlpm.k,_xlfn.CONCAT(LEFT(TRIM(D$1),1),"*"),COUNTIF(_xlpm.d,_xlpm.k))</f>
        <v>0</v>
      </c>
      <c r="E680" s="1">
        <f t="shared" si="171"/>
        <v>0.30102999566398114</v>
      </c>
      <c r="F680" s="7">
        <v>1</v>
      </c>
      <c r="G680" s="9" t="s">
        <v>1795</v>
      </c>
      <c r="H680" s="4" cm="1">
        <f t="array" ref="H680">F680/freq.sum.r6e</f>
        <v>7.9214195183776928E-5</v>
      </c>
      <c r="I680" s="4" t="str">
        <f t="shared" si="172"/>
        <v>dʒ</v>
      </c>
      <c r="J680" s="4" t="str">
        <f t="shared" si="173"/>
        <v>dg</v>
      </c>
      <c r="K680" s="10">
        <f t="shared" si="174"/>
        <v>2</v>
      </c>
      <c r="L680" s="1">
        <f t="shared" si="175"/>
        <v>2</v>
      </c>
      <c r="M680" s="10">
        <f t="shared" si="176"/>
        <v>2</v>
      </c>
      <c r="N680" s="1" t="str">
        <f t="shared" si="177"/>
        <v>~dg~</v>
      </c>
      <c r="O680" s="1" t="str">
        <f t="shared" si="178"/>
        <v>[dʒ]</v>
      </c>
      <c r="P680" s="3" cm="1">
        <f t="array" ref="P680">SUM(_xlfn._xlws.FILTER($H$2:$H$2454,_xlfn.MAP($N$2:$N$2454,_xlfn.LAMBDA(_xlpm.x,_xlpm.x=$N680))))</f>
        <v>7.9214195183776928E-5</v>
      </c>
      <c r="Q680" s="4">
        <f t="shared" si="179"/>
        <v>1</v>
      </c>
      <c r="R680" s="6" cm="1">
        <f t="array" ref="R680">SUM(_xlfn._xlws.FILTER($H$2:$H$2454,_xlfn.MAP($O$2:$O$2454,_xlfn.LAMBDA(_xlpm.x,_xlpm.x=$O680))))</f>
        <v>3.0893536121673003E-3</v>
      </c>
      <c r="S680" s="4">
        <f t="shared" si="180"/>
        <v>2.564102564102564E-2</v>
      </c>
      <c r="T680" s="4">
        <f t="shared" si="181"/>
        <v>9.0619058289456555E-3</v>
      </c>
      <c r="U680" s="4">
        <f t="shared" si="182"/>
        <v>0.05</v>
      </c>
      <c r="V680" s="4">
        <f t="shared" si="183"/>
        <v>1.5910646070264991</v>
      </c>
      <c r="W680" s="4"/>
      <c r="X680" s="2" cm="1">
        <f t="array" ref="X680">SUM(_xlfn._xlws.FILTER($F$2:$F$2454,_xlfn.MAP($W$2:$W$2454,_xlfn.LAMBDA(_xlpm.x,_xlpm.x=$W680))))</f>
        <v>2988</v>
      </c>
      <c r="Y680" s="11">
        <f t="shared" si="184"/>
        <v>3.3467202141900936E-4</v>
      </c>
      <c r="Z680" s="4"/>
      <c r="AA680" s="2" cm="1">
        <f t="array" ref="AA680">SUM(_xlfn._xlws.FILTER($F$2:$F$2454,_xlfn.MAP($Z$2:$Z$2454,_xlfn.LAMBDA(_xlpm.x,_xlpm.x=$Z680))))</f>
        <v>3871</v>
      </c>
      <c r="AB680" s="11">
        <f t="shared" si="185"/>
        <v>2.5833118057349522E-4</v>
      </c>
      <c r="AC680" s="11">
        <f t="shared" si="186"/>
        <v>0.11244257817559389</v>
      </c>
      <c r="AG680" s="2"/>
      <c r="AL680" s="2"/>
      <c r="AM680" s="2"/>
    </row>
    <row r="681" spans="1:39">
      <c r="A681" s="1" t="str">
        <f t="shared" si="170"/>
        <v>~au~ : [ə]</v>
      </c>
      <c r="B681" s="1">
        <f>_xlfn.LET(_xlpm.d,$G681,_xlpm.k,_xlfn.CONCAT(LEFT(TRIM(B$1),1),"*"),COUNTIF(_xlpm.d,_xlpm.k))</f>
        <v>0</v>
      </c>
      <c r="C681" s="1">
        <f>_xlfn.LET(_xlpm.d,$G681,_xlpm.k,_xlfn.CONCAT(LEFT(TRIM(C$1),1),"*"),COUNTIF(_xlpm.d,_xlpm.k))</f>
        <v>0</v>
      </c>
      <c r="D681" s="1">
        <f>_xlfn.LET(_xlpm.d,$G681,_xlpm.k,_xlfn.CONCAT(LEFT(TRIM(D$1),1),"*"),COUNTIF(_xlpm.d,_xlpm.k))</f>
        <v>0</v>
      </c>
      <c r="E681" s="1">
        <f t="shared" si="171"/>
        <v>0.30102999566398114</v>
      </c>
      <c r="F681" s="7">
        <v>1</v>
      </c>
      <c r="G681" s="9" t="s">
        <v>1880</v>
      </c>
      <c r="H681" s="4" cm="1">
        <f t="array" ref="H681">F681/freq.sum.r6e</f>
        <v>7.9214195183776928E-5</v>
      </c>
      <c r="I681" s="4" t="str">
        <f t="shared" si="172"/>
        <v>ə</v>
      </c>
      <c r="J681" s="4" t="str">
        <f t="shared" si="173"/>
        <v>au</v>
      </c>
      <c r="K681" s="10">
        <f t="shared" si="174"/>
        <v>1</v>
      </c>
      <c r="L681" s="1">
        <f t="shared" si="175"/>
        <v>2</v>
      </c>
      <c r="M681" s="10">
        <f t="shared" si="176"/>
        <v>2</v>
      </c>
      <c r="N681" s="1" t="str">
        <f t="shared" si="177"/>
        <v>~au~</v>
      </c>
      <c r="O681" s="1" t="str">
        <f t="shared" si="178"/>
        <v>[ə]</v>
      </c>
      <c r="P681" s="3" cm="1">
        <f t="array" ref="P681">SUM(_xlfn._xlws.FILTER($H$2:$H$2454,_xlfn.MAP($N$2:$N$2454,_xlfn.LAMBDA(_xlpm.x,_xlpm.x=$N681))))</f>
        <v>6.3371356147021531E-4</v>
      </c>
      <c r="Q681" s="4">
        <f t="shared" si="179"/>
        <v>0.12500000000000003</v>
      </c>
      <c r="R681" s="6" cm="1">
        <f t="array" ref="R681">SUM(_xlfn._xlws.FILTER($H$2:$H$2454,_xlfn.MAP($O$2:$O$2454,_xlfn.LAMBDA(_xlpm.x,_xlpm.x=$O681))))</f>
        <v>3.0022179974651453E-2</v>
      </c>
      <c r="S681" s="4">
        <f t="shared" si="180"/>
        <v>2.6385224274406336E-3</v>
      </c>
      <c r="T681" s="4">
        <f t="shared" si="181"/>
        <v>9.3663109343107543E-4</v>
      </c>
      <c r="U681" s="4">
        <f t="shared" si="182"/>
        <v>5.1679586563307496E-3</v>
      </c>
      <c r="V681" s="4">
        <f t="shared" si="183"/>
        <v>1.6755492229761288</v>
      </c>
      <c r="W681" s="4" t="s">
        <v>5139</v>
      </c>
      <c r="X681" s="2" cm="1">
        <f t="array" ref="X681">SUM(_xlfn._xlws.FILTER($F$2:$F$2454,_xlfn.MAP($W$2:$W$2454,_xlfn.LAMBDA(_xlpm.x,_xlpm.x=$W681))))</f>
        <v>32</v>
      </c>
      <c r="Y681" s="11">
        <f t="shared" si="184"/>
        <v>3.125E-2</v>
      </c>
      <c r="Z681" s="4" t="s">
        <v>5101</v>
      </c>
      <c r="AA681" s="2" cm="1">
        <f t="array" ref="AA681">SUM(_xlfn._xlws.FILTER($F$2:$F$2454,_xlfn.MAP($Z$2:$Z$2454,_xlfn.LAMBDA(_xlpm.x,_xlpm.x=$Z681))))</f>
        <v>2255</v>
      </c>
      <c r="AB681" s="11">
        <f t="shared" si="185"/>
        <v>4.434589800443459E-4</v>
      </c>
      <c r="AC681" s="11">
        <f t="shared" si="186"/>
        <v>1.8479965678940733</v>
      </c>
      <c r="AG681" s="2"/>
      <c r="AL681" s="2"/>
      <c r="AM681" s="2"/>
    </row>
    <row r="682" spans="1:39">
      <c r="A682" s="1" t="str">
        <f t="shared" si="170"/>
        <v>~tt~ : [tə]</v>
      </c>
      <c r="B682" s="1">
        <f>_xlfn.LET(_xlpm.d,$G682,_xlpm.k,_xlfn.CONCAT(LEFT(TRIM(B$1),1),"*"),COUNTIF(_xlpm.d,_xlpm.k))</f>
        <v>0</v>
      </c>
      <c r="C682" s="1">
        <f>_xlfn.LET(_xlpm.d,$G682,_xlpm.k,_xlfn.CONCAT(LEFT(TRIM(C$1),1),"*"),COUNTIF(_xlpm.d,_xlpm.k))</f>
        <v>0</v>
      </c>
      <c r="D682" s="1">
        <f>_xlfn.LET(_xlpm.d,$G682,_xlpm.k,_xlfn.CONCAT(LEFT(TRIM(D$1),1),"*"),COUNTIF(_xlpm.d,_xlpm.k))</f>
        <v>0</v>
      </c>
      <c r="E682" s="1">
        <f t="shared" si="171"/>
        <v>0.30102999566398114</v>
      </c>
      <c r="F682" s="7">
        <v>1</v>
      </c>
      <c r="G682" s="9" t="s">
        <v>2271</v>
      </c>
      <c r="H682" s="4" cm="1">
        <f t="array" ref="H682">F682/freq.sum.r6e</f>
        <v>7.9214195183776928E-5</v>
      </c>
      <c r="I682" s="1" t="str">
        <f t="shared" si="172"/>
        <v>tə</v>
      </c>
      <c r="J682" s="1" t="str">
        <f t="shared" si="173"/>
        <v>tt</v>
      </c>
      <c r="K682" s="10">
        <f t="shared" si="174"/>
        <v>2</v>
      </c>
      <c r="L682" s="1">
        <f t="shared" si="175"/>
        <v>2</v>
      </c>
      <c r="M682" s="10">
        <f t="shared" si="176"/>
        <v>2</v>
      </c>
      <c r="N682" s="1" t="str">
        <f t="shared" si="177"/>
        <v>~tt~</v>
      </c>
      <c r="O682" s="1" t="str">
        <f t="shared" si="178"/>
        <v>[tə]</v>
      </c>
      <c r="P682" s="3" cm="1">
        <f t="array" ref="P682">SUM(_xlfn._xlws.FILTER($H$2:$H$2454,_xlfn.MAP($N$2:$N$2454,_xlfn.LAMBDA(_xlpm.x,_xlpm.x=$N682))))</f>
        <v>1.5842839036755386E-4</v>
      </c>
      <c r="Q682" s="4">
        <f t="shared" si="179"/>
        <v>0.5</v>
      </c>
      <c r="R682" s="6" cm="1">
        <f t="array" ref="R682">SUM(_xlfn._xlws.FILTER($H$2:$H$2454,_xlfn.MAP($O$2:$O$2454,_xlfn.LAMBDA(_xlpm.x,_xlpm.x=$O682))))</f>
        <v>8.7927756653992401E-3</v>
      </c>
      <c r="S682" s="4">
        <f t="shared" si="180"/>
        <v>9.0090090090090072E-3</v>
      </c>
      <c r="T682" s="4">
        <f t="shared" si="181"/>
        <v>3.2077542757329744E-3</v>
      </c>
      <c r="U682" s="4">
        <f t="shared" si="182"/>
        <v>1.7699115044247784E-2</v>
      </c>
      <c r="V682" s="4">
        <f t="shared" si="183"/>
        <v>1.7442929831226763</v>
      </c>
      <c r="W682" s="4"/>
      <c r="X682" s="2" cm="1">
        <f t="array" ref="X682">SUM(_xlfn._xlws.FILTER($F$2:$F$2454,_xlfn.MAP($W$2:$W$2454,_xlfn.LAMBDA(_xlpm.x,_xlpm.x=$W682))))</f>
        <v>2988</v>
      </c>
      <c r="Y682" s="11">
        <f t="shared" si="184"/>
        <v>3.3467202141900936E-4</v>
      </c>
      <c r="Z682" s="4" t="s">
        <v>5101</v>
      </c>
      <c r="AA682" s="2" cm="1">
        <f t="array" ref="AA682">SUM(_xlfn._xlws.FILTER($F$2:$F$2454,_xlfn.MAP($Z$2:$Z$2454,_xlfn.LAMBDA(_xlpm.x,_xlpm.x=$Z682))))</f>
        <v>2255</v>
      </c>
      <c r="AB682" s="11">
        <f t="shared" si="185"/>
        <v>4.434589800443459E-4</v>
      </c>
      <c r="AC682" s="11">
        <f t="shared" si="186"/>
        <v>-0.12223404692938186</v>
      </c>
      <c r="AG682" s="2"/>
      <c r="AL682" s="2"/>
      <c r="AM682" s="2"/>
    </row>
    <row r="683" spans="1:39">
      <c r="A683" s="1" t="str">
        <f t="shared" si="170"/>
        <v>~lm~ : [m]</v>
      </c>
      <c r="B683" s="1">
        <f>_xlfn.LET(_xlpm.d,$G683,_xlpm.k,_xlfn.CONCAT(LEFT(TRIM(B$1),1),"*"),COUNTIF(_xlpm.d,_xlpm.k))</f>
        <v>0</v>
      </c>
      <c r="C683" s="1">
        <f>_xlfn.LET(_xlpm.d,$G683,_xlpm.k,_xlfn.CONCAT(LEFT(TRIM(C$1),1),"*"),COUNTIF(_xlpm.d,_xlpm.k))</f>
        <v>1</v>
      </c>
      <c r="D683" s="1">
        <f>_xlfn.LET(_xlpm.d,$G683,_xlpm.k,_xlfn.CONCAT(LEFT(TRIM(D$1),1),"*"),COUNTIF(_xlpm.d,_xlpm.k))</f>
        <v>0</v>
      </c>
      <c r="E683" s="1">
        <f t="shared" si="171"/>
        <v>0.30102999566398114</v>
      </c>
      <c r="F683" s="7">
        <v>1</v>
      </c>
      <c r="G683" s="9" t="s">
        <v>2096</v>
      </c>
      <c r="H683" s="4" cm="1">
        <f t="array" ref="H683">F683/freq.sum.r6e</f>
        <v>7.9214195183776928E-5</v>
      </c>
      <c r="I683" s="4" t="str">
        <f t="shared" si="172"/>
        <v>m</v>
      </c>
      <c r="J683" s="4" t="str">
        <f t="shared" si="173"/>
        <v>lm</v>
      </c>
      <c r="K683" s="10">
        <f t="shared" si="174"/>
        <v>1</v>
      </c>
      <c r="L683" s="1">
        <f t="shared" si="175"/>
        <v>2</v>
      </c>
      <c r="M683" s="10">
        <f t="shared" si="176"/>
        <v>2</v>
      </c>
      <c r="N683" s="1" t="str">
        <f t="shared" si="177"/>
        <v>~lm~</v>
      </c>
      <c r="O683" s="1" t="str">
        <f t="shared" si="178"/>
        <v>[m]</v>
      </c>
      <c r="P683" s="3" cm="1">
        <f t="array" ref="P683">SUM(_xlfn._xlws.FILTER($H$2:$H$2454,_xlfn.MAP($N$2:$N$2454,_xlfn.LAMBDA(_xlpm.x,_xlpm.x=$N683))))</f>
        <v>1.5842839036755386E-4</v>
      </c>
      <c r="Q683" s="4">
        <f t="shared" si="179"/>
        <v>0.5</v>
      </c>
      <c r="R683" s="6" cm="1">
        <f t="array" ref="R683">SUM(_xlfn._xlws.FILTER($H$2:$H$2454,_xlfn.MAP($O$2:$O$2454,_xlfn.LAMBDA(_xlpm.x,_xlpm.x=$O683))))</f>
        <v>8.7927756653992401E-3</v>
      </c>
      <c r="S683" s="4">
        <f t="shared" si="180"/>
        <v>9.0090090090090072E-3</v>
      </c>
      <c r="T683" s="4">
        <f t="shared" si="181"/>
        <v>3.2077542757329744E-3</v>
      </c>
      <c r="U683" s="4">
        <f t="shared" si="182"/>
        <v>1.7699115044247784E-2</v>
      </c>
      <c r="V683" s="4">
        <f t="shared" si="183"/>
        <v>1.7442929831226763</v>
      </c>
      <c r="W683" s="4"/>
      <c r="X683" s="2" cm="1">
        <f t="array" ref="X683">SUM(_xlfn._xlws.FILTER($F$2:$F$2454,_xlfn.MAP($W$2:$W$2454,_xlfn.LAMBDA(_xlpm.x,_xlpm.x=$W683))))</f>
        <v>2988</v>
      </c>
      <c r="Y683" s="11">
        <f t="shared" si="184"/>
        <v>3.3467202141900936E-4</v>
      </c>
      <c r="Z683" s="4"/>
      <c r="AA683" s="2" cm="1">
        <f t="array" ref="AA683">SUM(_xlfn._xlws.FILTER($F$2:$F$2454,_xlfn.MAP($Z$2:$Z$2454,_xlfn.LAMBDA(_xlpm.x,_xlpm.x=$Z683))))</f>
        <v>3871</v>
      </c>
      <c r="AB683" s="11">
        <f t="shared" si="185"/>
        <v>2.5833118057349522E-4</v>
      </c>
      <c r="AC683" s="11">
        <f t="shared" si="186"/>
        <v>0.11244257817559389</v>
      </c>
      <c r="AG683" s="2"/>
      <c r="AL683" s="2"/>
      <c r="AM683" s="2"/>
    </row>
    <row r="684" spans="1:39">
      <c r="A684" s="1" t="str">
        <f t="shared" si="170"/>
        <v>~mn~ : [m]</v>
      </c>
      <c r="B684" s="1">
        <f>_xlfn.LET(_xlpm.d,$G684,_xlpm.k,_xlfn.CONCAT(LEFT(TRIM(B$1),1),"*"),COUNTIF(_xlpm.d,_xlpm.k))</f>
        <v>0</v>
      </c>
      <c r="C684" s="1">
        <f>_xlfn.LET(_xlpm.d,$G684,_xlpm.k,_xlfn.CONCAT(LEFT(TRIM(C$1),1),"*"),COUNTIF(_xlpm.d,_xlpm.k))</f>
        <v>1</v>
      </c>
      <c r="D684" s="1">
        <f>_xlfn.LET(_xlpm.d,$G684,_xlpm.k,_xlfn.CONCAT(LEFT(TRIM(D$1),1),"*"),COUNTIF(_xlpm.d,_xlpm.k))</f>
        <v>0</v>
      </c>
      <c r="E684" s="1">
        <f t="shared" si="171"/>
        <v>0.47712125471966244</v>
      </c>
      <c r="F684" s="7">
        <v>2</v>
      </c>
      <c r="G684" s="9" t="s">
        <v>145</v>
      </c>
      <c r="H684" s="4" cm="1">
        <f t="array" ref="H684">F684/freq.sum.r6e</f>
        <v>1.5842839036755386E-4</v>
      </c>
      <c r="I684" s="4" t="str">
        <f t="shared" si="172"/>
        <v>m</v>
      </c>
      <c r="J684" s="4" t="str">
        <f t="shared" si="173"/>
        <v>mn</v>
      </c>
      <c r="K684" s="10">
        <f t="shared" si="174"/>
        <v>1</v>
      </c>
      <c r="L684" s="1">
        <f t="shared" si="175"/>
        <v>2</v>
      </c>
      <c r="M684" s="10">
        <f t="shared" si="176"/>
        <v>2</v>
      </c>
      <c r="N684" s="1" t="str">
        <f t="shared" si="177"/>
        <v>~mn~</v>
      </c>
      <c r="O684" s="1" t="str">
        <f t="shared" si="178"/>
        <v>[m]</v>
      </c>
      <c r="P684" s="3" cm="1">
        <f t="array" ref="P684">SUM(_xlfn._xlws.FILTER($H$2:$H$2454,_xlfn.MAP($N$2:$N$2454,_xlfn.LAMBDA(_xlpm.x,_xlpm.x=$N684))))</f>
        <v>1.5842839036755386E-4</v>
      </c>
      <c r="Q684" s="4">
        <f t="shared" si="179"/>
        <v>1</v>
      </c>
      <c r="R684" s="6" cm="1">
        <f t="array" ref="R684">SUM(_xlfn._xlws.FILTER($H$2:$H$2454,_xlfn.MAP($O$2:$O$2454,_xlfn.LAMBDA(_xlpm.x,_xlpm.x=$O684))))</f>
        <v>8.7927756653992401E-3</v>
      </c>
      <c r="S684" s="4">
        <f t="shared" si="180"/>
        <v>1.8018018018018014E-2</v>
      </c>
      <c r="T684" s="4">
        <f t="shared" si="181"/>
        <v>1.0168340477129433E-2</v>
      </c>
      <c r="U684" s="4">
        <f t="shared" si="182"/>
        <v>3.5398230088495568E-2</v>
      </c>
      <c r="V684" s="4">
        <f t="shared" si="183"/>
        <v>1.7442929831226763</v>
      </c>
      <c r="W684" s="4"/>
      <c r="X684" s="2" cm="1">
        <f t="array" ref="X684">SUM(_xlfn._xlws.FILTER($F$2:$F$2454,_xlfn.MAP($W$2:$W$2454,_xlfn.LAMBDA(_xlpm.x,_xlpm.x=$W684))))</f>
        <v>2988</v>
      </c>
      <c r="Y684" s="11">
        <f t="shared" si="184"/>
        <v>6.6934404283801872E-4</v>
      </c>
      <c r="Z684" s="4"/>
      <c r="AA684" s="2" cm="1">
        <f t="array" ref="AA684">SUM(_xlfn._xlws.FILTER($F$2:$F$2454,_xlfn.MAP($Z$2:$Z$2454,_xlfn.LAMBDA(_xlpm.x,_xlpm.x=$Z684))))</f>
        <v>3871</v>
      </c>
      <c r="AB684" s="11">
        <f t="shared" si="185"/>
        <v>5.1666236114699044E-4</v>
      </c>
      <c r="AC684" s="11">
        <f t="shared" si="186"/>
        <v>0.11244257817559389</v>
      </c>
      <c r="AG684" s="2"/>
      <c r="AL684" s="2"/>
      <c r="AM684" s="2"/>
    </row>
    <row r="685" spans="1:39">
      <c r="A685" s="1" t="str">
        <f t="shared" si="170"/>
        <v>~nz~ : [ns]</v>
      </c>
      <c r="B685" s="1">
        <f>_xlfn.LET(_xlpm.d,$G685,_xlpm.k,_xlfn.CONCAT(LEFT(TRIM(B$1),1),"*"),COUNTIF(_xlpm.d,_xlpm.k))</f>
        <v>0</v>
      </c>
      <c r="C685" s="1">
        <f>_xlfn.LET(_xlpm.d,$G685,_xlpm.k,_xlfn.CONCAT(LEFT(TRIM(C$1),1),"*"),COUNTIF(_xlpm.d,_xlpm.k))</f>
        <v>0</v>
      </c>
      <c r="D685" s="1">
        <f>_xlfn.LET(_xlpm.d,$G685,_xlpm.k,_xlfn.CONCAT(LEFT(TRIM(D$1),1),"*"),COUNTIF(_xlpm.d,_xlpm.k))</f>
        <v>1</v>
      </c>
      <c r="E685" s="1">
        <f t="shared" si="171"/>
        <v>0.30102999566398114</v>
      </c>
      <c r="F685" s="7">
        <v>1</v>
      </c>
      <c r="G685" s="9" t="s">
        <v>2145</v>
      </c>
      <c r="H685" s="4" cm="1">
        <f t="array" ref="H685">F685/freq.sum.r6e</f>
        <v>7.9214195183776928E-5</v>
      </c>
      <c r="I685" s="4" t="str">
        <f t="shared" si="172"/>
        <v>ns</v>
      </c>
      <c r="J685" s="4" t="str">
        <f t="shared" si="173"/>
        <v>nz</v>
      </c>
      <c r="K685" s="10">
        <f t="shared" si="174"/>
        <v>2</v>
      </c>
      <c r="L685" s="1">
        <f t="shared" si="175"/>
        <v>2</v>
      </c>
      <c r="M685" s="10">
        <f t="shared" si="176"/>
        <v>2</v>
      </c>
      <c r="N685" s="1" t="str">
        <f t="shared" si="177"/>
        <v>~nz~</v>
      </c>
      <c r="O685" s="1" t="str">
        <f t="shared" si="178"/>
        <v>[ns]</v>
      </c>
      <c r="P685" s="3" cm="1">
        <f t="array" ref="P685">SUM(_xlfn._xlws.FILTER($H$2:$H$2454,_xlfn.MAP($N$2:$N$2454,_xlfn.LAMBDA(_xlpm.x,_xlpm.x=$N685))))</f>
        <v>7.9214195183776928E-5</v>
      </c>
      <c r="Q685" s="4">
        <f t="shared" si="179"/>
        <v>1</v>
      </c>
      <c r="R685" s="6" cm="1">
        <f t="array" ref="R685">SUM(_xlfn._xlws.FILTER($H$2:$H$2454,_xlfn.MAP($O$2:$O$2454,_xlfn.LAMBDA(_xlpm.x,_xlpm.x=$O685))))</f>
        <v>5.5449936628643856E-3</v>
      </c>
      <c r="S685" s="4">
        <f t="shared" si="180"/>
        <v>1.4285714285714284E-2</v>
      </c>
      <c r="T685" s="4">
        <f t="shared" si="181"/>
        <v>5.1052990585609319E-3</v>
      </c>
      <c r="U685" s="4">
        <f t="shared" si="182"/>
        <v>2.8169014084507039E-2</v>
      </c>
      <c r="V685" s="4">
        <f t="shared" si="183"/>
        <v>1.8450980400142569</v>
      </c>
      <c r="W685" s="4"/>
      <c r="X685" s="2" cm="1">
        <f t="array" ref="X685">SUM(_xlfn._xlws.FILTER($F$2:$F$2454,_xlfn.MAP($W$2:$W$2454,_xlfn.LAMBDA(_xlpm.x,_xlpm.x=$W685))))</f>
        <v>2988</v>
      </c>
      <c r="Y685" s="11">
        <f t="shared" si="184"/>
        <v>3.3467202141900936E-4</v>
      </c>
      <c r="Z685" s="4"/>
      <c r="AA685" s="2" cm="1">
        <f t="array" ref="AA685">SUM(_xlfn._xlws.FILTER($F$2:$F$2454,_xlfn.MAP($Z$2:$Z$2454,_xlfn.LAMBDA(_xlpm.x,_xlpm.x=$Z685))))</f>
        <v>3871</v>
      </c>
      <c r="AB685" s="11">
        <f t="shared" si="185"/>
        <v>2.5833118057349522E-4</v>
      </c>
      <c r="AC685" s="11">
        <f t="shared" si="186"/>
        <v>0.11244257817559389</v>
      </c>
      <c r="AG685" s="2"/>
      <c r="AL685" s="2"/>
      <c r="AM685" s="2"/>
    </row>
    <row r="686" spans="1:39">
      <c r="A686" s="1" t="str">
        <f t="shared" si="170"/>
        <v>~gn~ : [n]</v>
      </c>
      <c r="B686" s="1">
        <f>_xlfn.LET(_xlpm.d,$G686,_xlpm.k,_xlfn.CONCAT(LEFT(TRIM(B$1),1),"*"),COUNTIF(_xlpm.d,_xlpm.k))</f>
        <v>0</v>
      </c>
      <c r="C686" s="1">
        <f>_xlfn.LET(_xlpm.d,$G686,_xlpm.k,_xlfn.CONCAT(LEFT(TRIM(C$1),1),"*"),COUNTIF(_xlpm.d,_xlpm.k))</f>
        <v>0</v>
      </c>
      <c r="D686" s="1">
        <f>_xlfn.LET(_xlpm.d,$G686,_xlpm.k,_xlfn.CONCAT(LEFT(TRIM(D$1),1),"*"),COUNTIF(_xlpm.d,_xlpm.k))</f>
        <v>1</v>
      </c>
      <c r="E686" s="1">
        <f t="shared" si="171"/>
        <v>0.8450980400142567</v>
      </c>
      <c r="F686" s="7">
        <v>6</v>
      </c>
      <c r="G686" s="9" t="s">
        <v>168</v>
      </c>
      <c r="H686" s="4" cm="1">
        <f t="array" ref="H686">F686/freq.sum.r6e</f>
        <v>4.7528517110266159E-4</v>
      </c>
      <c r="I686" s="1" t="str">
        <f t="shared" si="172"/>
        <v>n</v>
      </c>
      <c r="J686" s="1" t="str">
        <f t="shared" si="173"/>
        <v>gn</v>
      </c>
      <c r="K686" s="10">
        <f t="shared" si="174"/>
        <v>1</v>
      </c>
      <c r="L686" s="1">
        <f t="shared" si="175"/>
        <v>2</v>
      </c>
      <c r="M686" s="10">
        <f t="shared" si="176"/>
        <v>2</v>
      </c>
      <c r="N686" s="1" t="str">
        <f t="shared" si="177"/>
        <v>~gn~</v>
      </c>
      <c r="O686" s="1" t="str">
        <f t="shared" si="178"/>
        <v>[n]</v>
      </c>
      <c r="P686" s="3" cm="1">
        <f t="array" ref="P686">SUM(_xlfn._xlws.FILTER($H$2:$H$2454,_xlfn.MAP($N$2:$N$2454,_xlfn.LAMBDA(_xlpm.x,_xlpm.x=$N686))))</f>
        <v>4.7528517110266159E-4</v>
      </c>
      <c r="Q686" s="4">
        <f t="shared" si="179"/>
        <v>1</v>
      </c>
      <c r="R686" s="6" cm="1">
        <f t="array" ref="R686">SUM(_xlfn._xlws.FILTER($H$2:$H$2454,_xlfn.MAP($O$2:$O$2454,_xlfn.LAMBDA(_xlpm.x,_xlpm.x=$O686))))</f>
        <v>3.5646387832699619E-2</v>
      </c>
      <c r="S686" s="4">
        <f t="shared" si="180"/>
        <v>1.3333333333333334E-2</v>
      </c>
      <c r="T686" s="4">
        <f t="shared" si="181"/>
        <v>1.3389466280059511E-2</v>
      </c>
      <c r="U686" s="4">
        <f t="shared" si="182"/>
        <v>2.6315789473684209E-2</v>
      </c>
      <c r="V686" s="4">
        <f t="shared" si="183"/>
        <v>1.8750612633917001</v>
      </c>
      <c r="W686" s="4"/>
      <c r="X686" s="2" cm="1">
        <f t="array" ref="X686">SUM(_xlfn._xlws.FILTER($F$2:$F$2454,_xlfn.MAP($W$2:$W$2454,_xlfn.LAMBDA(_xlpm.x,_xlpm.x=$W686))))</f>
        <v>2988</v>
      </c>
      <c r="Y686" s="11">
        <f t="shared" si="184"/>
        <v>2.008032128514056E-3</v>
      </c>
      <c r="Z686" s="4"/>
      <c r="AA686" s="2" cm="1">
        <f t="array" ref="AA686">SUM(_xlfn._xlws.FILTER($F$2:$F$2454,_xlfn.MAP($Z$2:$Z$2454,_xlfn.LAMBDA(_xlpm.x,_xlpm.x=$Z686))))</f>
        <v>3871</v>
      </c>
      <c r="AB686" s="11">
        <f t="shared" si="185"/>
        <v>1.5499870834409714E-3</v>
      </c>
      <c r="AC686" s="11">
        <f t="shared" si="186"/>
        <v>0.11244257817559389</v>
      </c>
      <c r="AG686" s="2"/>
      <c r="AL686" s="2"/>
      <c r="AM686" s="2"/>
    </row>
    <row r="687" spans="1:39">
      <c r="A687" s="1" t="str">
        <f t="shared" si="170"/>
        <v>~sc~ : [sə]</v>
      </c>
      <c r="B687" s="1">
        <f>_xlfn.LET(_xlpm.d,$G687,_xlpm.k,_xlfn.CONCAT(LEFT(TRIM(B$1),1),"*"),COUNTIF(_xlpm.d,_xlpm.k))</f>
        <v>0</v>
      </c>
      <c r="C687" s="1">
        <f>_xlfn.LET(_xlpm.d,$G687,_xlpm.k,_xlfn.CONCAT(LEFT(TRIM(C$1),1),"*"),COUNTIF(_xlpm.d,_xlpm.k))</f>
        <v>0</v>
      </c>
      <c r="D687" s="1">
        <f>_xlfn.LET(_xlpm.d,$G687,_xlpm.k,_xlfn.CONCAT(LEFT(TRIM(D$1),1),"*"),COUNTIF(_xlpm.d,_xlpm.k))</f>
        <v>0</v>
      </c>
      <c r="E687" s="1">
        <f t="shared" si="171"/>
        <v>0.30102999566398114</v>
      </c>
      <c r="F687" s="7">
        <v>1</v>
      </c>
      <c r="G687" s="9" t="s">
        <v>1909</v>
      </c>
      <c r="H687" s="4" cm="1">
        <f t="array" ref="H687">F687/freq.sum.r6e</f>
        <v>7.9214195183776928E-5</v>
      </c>
      <c r="I687" s="4" t="str">
        <f t="shared" si="172"/>
        <v>sə</v>
      </c>
      <c r="J687" s="4" t="str">
        <f t="shared" si="173"/>
        <v>sc</v>
      </c>
      <c r="K687" s="10">
        <f t="shared" si="174"/>
        <v>2</v>
      </c>
      <c r="L687" s="1">
        <f t="shared" si="175"/>
        <v>2</v>
      </c>
      <c r="M687" s="10">
        <f t="shared" si="176"/>
        <v>2</v>
      </c>
      <c r="N687" s="1" t="str">
        <f t="shared" si="177"/>
        <v>~sc~</v>
      </c>
      <c r="O687" s="1" t="str">
        <f t="shared" si="178"/>
        <v>[sə]</v>
      </c>
      <c r="P687" s="3" cm="1">
        <f t="array" ref="P687">SUM(_xlfn._xlws.FILTER($H$2:$H$2454,_xlfn.MAP($N$2:$N$2454,_xlfn.LAMBDA(_xlpm.x,_xlpm.x=$N687))))</f>
        <v>7.9214195183776928E-5</v>
      </c>
      <c r="Q687" s="4">
        <f t="shared" si="179"/>
        <v>1</v>
      </c>
      <c r="R687" s="6" cm="1">
        <f t="array" ref="R687">SUM(_xlfn._xlws.FILTER($H$2:$H$2454,_xlfn.MAP($O$2:$O$2454,_xlfn.LAMBDA(_xlpm.x,_xlpm.x=$O687))))</f>
        <v>6.0202788339670486E-3</v>
      </c>
      <c r="S687" s="4">
        <f t="shared" si="180"/>
        <v>1.3157894736842101E-2</v>
      </c>
      <c r="T687" s="4">
        <f t="shared" si="181"/>
        <v>4.7074835475042348E-3</v>
      </c>
      <c r="U687" s="4">
        <f t="shared" si="182"/>
        <v>2.5974025974025969E-2</v>
      </c>
      <c r="V687" s="4">
        <f t="shared" si="183"/>
        <v>1.8808135922807916</v>
      </c>
      <c r="W687" s="4"/>
      <c r="X687" s="2" cm="1">
        <f t="array" ref="X687">SUM(_xlfn._xlws.FILTER($F$2:$F$2454,_xlfn.MAP($W$2:$W$2454,_xlfn.LAMBDA(_xlpm.x,_xlpm.x=$W687))))</f>
        <v>2988</v>
      </c>
      <c r="Y687" s="11">
        <f t="shared" si="184"/>
        <v>3.3467202141900936E-4</v>
      </c>
      <c r="Z687" s="4" t="s">
        <v>5101</v>
      </c>
      <c r="AA687" s="2" cm="1">
        <f t="array" ref="AA687">SUM(_xlfn._xlws.FILTER($F$2:$F$2454,_xlfn.MAP($Z$2:$Z$2454,_xlfn.LAMBDA(_xlpm.x,_xlpm.x=$Z687))))</f>
        <v>2255</v>
      </c>
      <c r="AB687" s="11">
        <f t="shared" si="185"/>
        <v>4.434589800443459E-4</v>
      </c>
      <c r="AC687" s="11">
        <f t="shared" si="186"/>
        <v>-0.12223404692938186</v>
      </c>
      <c r="AG687" s="2"/>
      <c r="AL687" s="2"/>
      <c r="AM687" s="2"/>
    </row>
    <row r="688" spans="1:39">
      <c r="A688" s="1" t="str">
        <f t="shared" si="170"/>
        <v>~pp~ : [p]</v>
      </c>
      <c r="B688" s="1">
        <f>_xlfn.LET(_xlpm.d,$G688,_xlpm.k,_xlfn.CONCAT(LEFT(TRIM(B$1),1),"*"),COUNTIF(_xlpm.d,_xlpm.k))</f>
        <v>0</v>
      </c>
      <c r="C688" s="1">
        <f>_xlfn.LET(_xlpm.d,$G688,_xlpm.k,_xlfn.CONCAT(LEFT(TRIM(C$1),1),"*"),COUNTIF(_xlpm.d,_xlpm.k))</f>
        <v>0</v>
      </c>
      <c r="D688" s="1">
        <f>_xlfn.LET(_xlpm.d,$G688,_xlpm.k,_xlfn.CONCAT(LEFT(TRIM(D$1),1),"*"),COUNTIF(_xlpm.d,_xlpm.k))</f>
        <v>0</v>
      </c>
      <c r="E688" s="1">
        <f t="shared" si="171"/>
        <v>0.30102999566398114</v>
      </c>
      <c r="F688" s="7">
        <v>1</v>
      </c>
      <c r="G688" s="9" t="s">
        <v>2178</v>
      </c>
      <c r="H688" s="4" cm="1">
        <f t="array" ref="H688">F688/freq.sum.r6e</f>
        <v>7.9214195183776928E-5</v>
      </c>
      <c r="I688" s="4" t="str">
        <f t="shared" si="172"/>
        <v>p</v>
      </c>
      <c r="J688" s="4" t="str">
        <f t="shared" si="173"/>
        <v>pp</v>
      </c>
      <c r="K688" s="10">
        <f t="shared" si="174"/>
        <v>1</v>
      </c>
      <c r="L688" s="1">
        <f t="shared" si="175"/>
        <v>2</v>
      </c>
      <c r="M688" s="10">
        <f t="shared" si="176"/>
        <v>2</v>
      </c>
      <c r="N688" s="1" t="str">
        <f t="shared" si="177"/>
        <v>~pp~</v>
      </c>
      <c r="O688" s="1" t="str">
        <f t="shared" si="178"/>
        <v>[p]</v>
      </c>
      <c r="P688" s="3" cm="1">
        <f t="array" ref="P688">SUM(_xlfn._xlws.FILTER($H$2:$H$2454,_xlfn.MAP($N$2:$N$2454,_xlfn.LAMBDA(_xlpm.x,_xlpm.x=$N688))))</f>
        <v>7.9214195183776928E-5</v>
      </c>
      <c r="Q688" s="4">
        <f t="shared" si="179"/>
        <v>1</v>
      </c>
      <c r="R688" s="6" cm="1">
        <f t="array" ref="R688">SUM(_xlfn._xlws.FILTER($H$2:$H$2454,_xlfn.MAP($O$2:$O$2454,_xlfn.LAMBDA(_xlpm.x,_xlpm.x=$O688))))</f>
        <v>6.0202788339670469E-3</v>
      </c>
      <c r="S688" s="4">
        <f t="shared" si="180"/>
        <v>1.3157894736842105E-2</v>
      </c>
      <c r="T688" s="4">
        <f t="shared" si="181"/>
        <v>4.7074835475042365E-3</v>
      </c>
      <c r="U688" s="4">
        <f t="shared" si="182"/>
        <v>2.5974025974025976E-2</v>
      </c>
      <c r="V688" s="4">
        <f t="shared" si="183"/>
        <v>1.8808135922807914</v>
      </c>
      <c r="W688" s="4"/>
      <c r="X688" s="2" cm="1">
        <f t="array" ref="X688">SUM(_xlfn._xlws.FILTER($F$2:$F$2454,_xlfn.MAP($W$2:$W$2454,_xlfn.LAMBDA(_xlpm.x,_xlpm.x=$W688))))</f>
        <v>2988</v>
      </c>
      <c r="Y688" s="11">
        <f t="shared" si="184"/>
        <v>3.3467202141900936E-4</v>
      </c>
      <c r="Z688" s="4"/>
      <c r="AA688" s="2" cm="1">
        <f t="array" ref="AA688">SUM(_xlfn._xlws.FILTER($F$2:$F$2454,_xlfn.MAP($Z$2:$Z$2454,_xlfn.LAMBDA(_xlpm.x,_xlpm.x=$Z688))))</f>
        <v>3871</v>
      </c>
      <c r="AB688" s="11">
        <f t="shared" si="185"/>
        <v>2.5833118057349522E-4</v>
      </c>
      <c r="AC688" s="11">
        <f t="shared" si="186"/>
        <v>0.11244257817559389</v>
      </c>
      <c r="AG688" s="2"/>
      <c r="AL688" s="2"/>
      <c r="AM688" s="2"/>
    </row>
    <row r="689" spans="1:39">
      <c r="A689" s="1" t="str">
        <f t="shared" si="170"/>
        <v>~yo~ : [ə]</v>
      </c>
      <c r="B689" s="1">
        <f>_xlfn.LET(_xlpm.d,$G689,_xlpm.k,_xlfn.CONCAT(LEFT(TRIM(B$1),1),"*"),COUNTIF(_xlpm.d,_xlpm.k))</f>
        <v>0</v>
      </c>
      <c r="C689" s="1">
        <f>_xlfn.LET(_xlpm.d,$G689,_xlpm.k,_xlfn.CONCAT(LEFT(TRIM(C$1),1),"*"),COUNTIF(_xlpm.d,_xlpm.k))</f>
        <v>0</v>
      </c>
      <c r="D689" s="1">
        <f>_xlfn.LET(_xlpm.d,$G689,_xlpm.k,_xlfn.CONCAT(LEFT(TRIM(D$1),1),"*"),COUNTIF(_xlpm.d,_xlpm.k))</f>
        <v>0</v>
      </c>
      <c r="E689" s="1">
        <f t="shared" si="171"/>
        <v>0.30102999566398114</v>
      </c>
      <c r="F689" s="7">
        <v>1</v>
      </c>
      <c r="G689" s="9" t="s">
        <v>2322</v>
      </c>
      <c r="H689" s="4" cm="1">
        <f t="array" ref="H689">F689/freq.sum.r6e</f>
        <v>7.9214195183776928E-5</v>
      </c>
      <c r="I689" s="4" t="str">
        <f t="shared" si="172"/>
        <v>ə</v>
      </c>
      <c r="J689" s="4" t="str">
        <f t="shared" si="173"/>
        <v>yo</v>
      </c>
      <c r="K689" s="10">
        <f t="shared" si="174"/>
        <v>1</v>
      </c>
      <c r="L689" s="1">
        <f t="shared" si="175"/>
        <v>2</v>
      </c>
      <c r="M689" s="10">
        <f t="shared" si="176"/>
        <v>2</v>
      </c>
      <c r="N689" s="1" t="str">
        <f t="shared" si="177"/>
        <v>~yo~</v>
      </c>
      <c r="O689" s="1" t="str">
        <f t="shared" si="178"/>
        <v>[ə]</v>
      </c>
      <c r="P689" s="3" cm="1">
        <f t="array" ref="P689">SUM(_xlfn._xlws.FILTER($H$2:$H$2454,_xlfn.MAP($N$2:$N$2454,_xlfn.LAMBDA(_xlpm.x,_xlpm.x=$N689))))</f>
        <v>3.1685678073510771E-4</v>
      </c>
      <c r="Q689" s="4">
        <f t="shared" si="179"/>
        <v>0.25</v>
      </c>
      <c r="R689" s="6" cm="1">
        <f t="array" ref="R689">SUM(_xlfn._xlws.FILTER($H$2:$H$2454,_xlfn.MAP($O$2:$O$2454,_xlfn.LAMBDA(_xlpm.x,_xlpm.x=$O689))))</f>
        <v>3.0022179974651453E-2</v>
      </c>
      <c r="S689" s="4">
        <f t="shared" si="180"/>
        <v>2.6385224274406336E-3</v>
      </c>
      <c r="T689" s="4">
        <f t="shared" si="181"/>
        <v>9.4641314140424607E-4</v>
      </c>
      <c r="U689" s="4">
        <f t="shared" si="182"/>
        <v>5.2219321148825075E-3</v>
      </c>
      <c r="V689" s="4">
        <f t="shared" si="183"/>
        <v>1.9765792186401099</v>
      </c>
      <c r="W689" s="4" t="s">
        <v>5161</v>
      </c>
      <c r="X689" s="2" cm="1">
        <f t="array" ref="X689">SUM(_xlfn._xlws.FILTER($F$2:$F$2454,_xlfn.MAP($W$2:$W$2454,_xlfn.LAMBDA(_xlpm.x,_xlpm.x=$W689))))</f>
        <v>4</v>
      </c>
      <c r="Y689" s="11">
        <f t="shared" si="184"/>
        <v>0.25</v>
      </c>
      <c r="Z689" s="4" t="s">
        <v>5101</v>
      </c>
      <c r="AA689" s="2" cm="1">
        <f t="array" ref="AA689">SUM(_xlfn._xlws.FILTER($F$2:$F$2454,_xlfn.MAP($Z$2:$Z$2454,_xlfn.LAMBDA(_xlpm.x,_xlpm.x=$Z689))))</f>
        <v>2255</v>
      </c>
      <c r="AB689" s="11">
        <f t="shared" si="185"/>
        <v>4.434589800443459E-4</v>
      </c>
      <c r="AC689" s="11">
        <f t="shared" si="186"/>
        <v>2.7510865548860171</v>
      </c>
      <c r="AG689" s="2"/>
      <c r="AL689" s="2"/>
      <c r="AM689" s="2"/>
    </row>
    <row r="690" spans="1:39">
      <c r="A690" s="1" t="str">
        <f t="shared" si="170"/>
        <v>~'m~ : [m]</v>
      </c>
      <c r="B690" s="1">
        <f>_xlfn.LET(_xlpm.d,$G690,_xlpm.k,_xlfn.CONCAT(LEFT(TRIM(B$1),1),"*"),COUNTIF(_xlpm.d,_xlpm.k))</f>
        <v>0</v>
      </c>
      <c r="C690" s="1">
        <f>_xlfn.LET(_xlpm.d,$G690,_xlpm.k,_xlfn.CONCAT(LEFT(TRIM(C$1),1),"*"),COUNTIF(_xlpm.d,_xlpm.k))</f>
        <v>1</v>
      </c>
      <c r="D690" s="1">
        <f>_xlfn.LET(_xlpm.d,$G690,_xlpm.k,_xlfn.CONCAT(LEFT(TRIM(D$1),1),"*"),COUNTIF(_xlpm.d,_xlpm.k))</f>
        <v>0</v>
      </c>
      <c r="E690" s="1">
        <f t="shared" si="171"/>
        <v>0.30102999566398114</v>
      </c>
      <c r="F690" s="7">
        <v>1</v>
      </c>
      <c r="G690" s="9" t="s">
        <v>2095</v>
      </c>
      <c r="H690" s="4" cm="1">
        <f t="array" ref="H690">F690/freq.sum.r6e</f>
        <v>7.9214195183776928E-5</v>
      </c>
      <c r="I690" s="4" t="str">
        <f t="shared" si="172"/>
        <v>m</v>
      </c>
      <c r="J690" s="4" t="str">
        <f t="shared" si="173"/>
        <v>'m</v>
      </c>
      <c r="K690" s="10">
        <f t="shared" si="174"/>
        <v>1</v>
      </c>
      <c r="L690" s="1">
        <f t="shared" si="175"/>
        <v>2</v>
      </c>
      <c r="M690" s="10">
        <f t="shared" si="176"/>
        <v>2</v>
      </c>
      <c r="N690" s="1" t="str">
        <f t="shared" si="177"/>
        <v>~'m~</v>
      </c>
      <c r="O690" s="1" t="str">
        <f t="shared" si="178"/>
        <v>[m]</v>
      </c>
      <c r="P690" s="3" cm="1">
        <f t="array" ref="P690">SUM(_xlfn._xlws.FILTER($H$2:$H$2454,_xlfn.MAP($N$2:$N$2454,_xlfn.LAMBDA(_xlpm.x,_xlpm.x=$N690))))</f>
        <v>7.9214195183776928E-5</v>
      </c>
      <c r="Q690" s="4">
        <f t="shared" si="179"/>
        <v>1</v>
      </c>
      <c r="R690" s="6" cm="1">
        <f t="array" ref="R690">SUM(_xlfn._xlws.FILTER($H$2:$H$2454,_xlfn.MAP($O$2:$O$2454,_xlfn.LAMBDA(_xlpm.x,_xlpm.x=$O690))))</f>
        <v>8.7927756653992401E-3</v>
      </c>
      <c r="S690" s="4">
        <f t="shared" si="180"/>
        <v>9.0090090090090072E-3</v>
      </c>
      <c r="T690" s="4">
        <f t="shared" si="181"/>
        <v>3.2363949389091623E-3</v>
      </c>
      <c r="U690" s="4">
        <f t="shared" si="182"/>
        <v>1.7857142857142856E-2</v>
      </c>
      <c r="V690" s="4">
        <f t="shared" si="183"/>
        <v>2.0453229787866576</v>
      </c>
      <c r="W690" s="4"/>
      <c r="X690" s="2" cm="1">
        <f t="array" ref="X690">SUM(_xlfn._xlws.FILTER($F$2:$F$2454,_xlfn.MAP($W$2:$W$2454,_xlfn.LAMBDA(_xlpm.x,_xlpm.x=$W690))))</f>
        <v>2988</v>
      </c>
      <c r="Y690" s="11">
        <f t="shared" si="184"/>
        <v>3.3467202141900936E-4</v>
      </c>
      <c r="Z690" s="4"/>
      <c r="AA690" s="2" cm="1">
        <f t="array" ref="AA690">SUM(_xlfn._xlws.FILTER($F$2:$F$2454,_xlfn.MAP($Z$2:$Z$2454,_xlfn.LAMBDA(_xlpm.x,_xlpm.x=$Z690))))</f>
        <v>3871</v>
      </c>
      <c r="AB690" s="11">
        <f t="shared" si="185"/>
        <v>2.5833118057349522E-4</v>
      </c>
      <c r="AC690" s="11">
        <f t="shared" si="186"/>
        <v>0.11244257817559389</v>
      </c>
      <c r="AG690" s="2"/>
      <c r="AL690" s="2"/>
      <c r="AM690" s="2"/>
    </row>
    <row r="691" spans="1:39">
      <c r="A691" s="1" t="str">
        <f t="shared" si="170"/>
        <v>~mm~ : [m]</v>
      </c>
      <c r="B691" s="1">
        <f>_xlfn.LET(_xlpm.d,$G691,_xlpm.k,_xlfn.CONCAT(LEFT(TRIM(B$1),1),"*"),COUNTIF(_xlpm.d,_xlpm.k))</f>
        <v>0</v>
      </c>
      <c r="C691" s="1">
        <f>_xlfn.LET(_xlpm.d,$G691,_xlpm.k,_xlfn.CONCAT(LEFT(TRIM(C$1),1),"*"),COUNTIF(_xlpm.d,_xlpm.k))</f>
        <v>1</v>
      </c>
      <c r="D691" s="1">
        <f>_xlfn.LET(_xlpm.d,$G691,_xlpm.k,_xlfn.CONCAT(LEFT(TRIM(D$1),1),"*"),COUNTIF(_xlpm.d,_xlpm.k))</f>
        <v>0</v>
      </c>
      <c r="E691" s="1">
        <f t="shared" si="171"/>
        <v>0.30102999566398114</v>
      </c>
      <c r="F691" s="7">
        <v>1</v>
      </c>
      <c r="G691" s="9" t="s">
        <v>2097</v>
      </c>
      <c r="H691" s="4" cm="1">
        <f t="array" ref="H691">F691/freq.sum.r6e</f>
        <v>7.9214195183776928E-5</v>
      </c>
      <c r="I691" s="4" t="str">
        <f t="shared" si="172"/>
        <v>m</v>
      </c>
      <c r="J691" s="4" t="str">
        <f t="shared" si="173"/>
        <v>mm</v>
      </c>
      <c r="K691" s="10">
        <f t="shared" si="174"/>
        <v>1</v>
      </c>
      <c r="L691" s="1">
        <f t="shared" si="175"/>
        <v>2</v>
      </c>
      <c r="M691" s="10">
        <f t="shared" si="176"/>
        <v>2</v>
      </c>
      <c r="N691" s="1" t="str">
        <f t="shared" si="177"/>
        <v>~mm~</v>
      </c>
      <c r="O691" s="1" t="str">
        <f t="shared" si="178"/>
        <v>[m]</v>
      </c>
      <c r="P691" s="3" cm="1">
        <f t="array" ref="P691">SUM(_xlfn._xlws.FILTER($H$2:$H$2454,_xlfn.MAP($N$2:$N$2454,_xlfn.LAMBDA(_xlpm.x,_xlpm.x=$N691))))</f>
        <v>7.9214195183776928E-5</v>
      </c>
      <c r="Q691" s="4">
        <f t="shared" si="179"/>
        <v>1</v>
      </c>
      <c r="R691" s="6" cm="1">
        <f t="array" ref="R691">SUM(_xlfn._xlws.FILTER($H$2:$H$2454,_xlfn.MAP($O$2:$O$2454,_xlfn.LAMBDA(_xlpm.x,_xlpm.x=$O691))))</f>
        <v>8.7927756653992401E-3</v>
      </c>
      <c r="S691" s="4">
        <f t="shared" si="180"/>
        <v>9.0090090090090072E-3</v>
      </c>
      <c r="T691" s="4">
        <f t="shared" si="181"/>
        <v>3.2363949389091623E-3</v>
      </c>
      <c r="U691" s="4">
        <f t="shared" si="182"/>
        <v>1.7857142857142856E-2</v>
      </c>
      <c r="V691" s="4">
        <f t="shared" si="183"/>
        <v>2.0453229787866576</v>
      </c>
      <c r="W691" s="4"/>
      <c r="X691" s="2" cm="1">
        <f t="array" ref="X691">SUM(_xlfn._xlws.FILTER($F$2:$F$2454,_xlfn.MAP($W$2:$W$2454,_xlfn.LAMBDA(_xlpm.x,_xlpm.x=$W691))))</f>
        <v>2988</v>
      </c>
      <c r="Y691" s="11">
        <f t="shared" si="184"/>
        <v>3.3467202141900936E-4</v>
      </c>
      <c r="Z691" s="4"/>
      <c r="AA691" s="2" cm="1">
        <f t="array" ref="AA691">SUM(_xlfn._xlws.FILTER($F$2:$F$2454,_xlfn.MAP($Z$2:$Z$2454,_xlfn.LAMBDA(_xlpm.x,_xlpm.x=$Z691))))</f>
        <v>3871</v>
      </c>
      <c r="AB691" s="11">
        <f t="shared" si="185"/>
        <v>2.5833118057349522E-4</v>
      </c>
      <c r="AC691" s="11">
        <f t="shared" si="186"/>
        <v>0.11244257817559389</v>
      </c>
      <c r="AG691" s="2"/>
      <c r="AL691" s="2"/>
      <c r="AM691" s="2"/>
    </row>
    <row r="692" spans="1:39">
      <c r="A692" s="1" t="str">
        <f t="shared" si="170"/>
        <v>~bt~ : [t]</v>
      </c>
      <c r="B692" s="1">
        <f>_xlfn.LET(_xlpm.d,$G692,_xlpm.k,_xlfn.CONCAT(LEFT(TRIM(B$1),1),"*"),COUNTIF(_xlpm.d,_xlpm.k))</f>
        <v>0</v>
      </c>
      <c r="C692" s="1">
        <f>_xlfn.LET(_xlpm.d,$G692,_xlpm.k,_xlfn.CONCAT(LEFT(TRIM(C$1),1),"*"),COUNTIF(_xlpm.d,_xlpm.k))</f>
        <v>0</v>
      </c>
      <c r="D692" s="1">
        <f>_xlfn.LET(_xlpm.d,$G692,_xlpm.k,_xlfn.CONCAT(LEFT(TRIM(D$1),1),"*"),COUNTIF(_xlpm.d,_xlpm.k))</f>
        <v>0</v>
      </c>
      <c r="E692" s="1">
        <f t="shared" si="171"/>
        <v>0.47712125471966244</v>
      </c>
      <c r="F692" s="7">
        <v>2</v>
      </c>
      <c r="G692" s="9" t="s">
        <v>284</v>
      </c>
      <c r="H692" s="4" cm="1">
        <f t="array" ref="H692">F692/freq.sum.r6e</f>
        <v>1.5842839036755386E-4</v>
      </c>
      <c r="I692" s="4" t="str">
        <f t="shared" si="172"/>
        <v>t</v>
      </c>
      <c r="J692" s="4" t="str">
        <f t="shared" si="173"/>
        <v>bt</v>
      </c>
      <c r="K692" s="10">
        <f t="shared" si="174"/>
        <v>1</v>
      </c>
      <c r="L692" s="1">
        <f t="shared" si="175"/>
        <v>2</v>
      </c>
      <c r="M692" s="10">
        <f t="shared" si="176"/>
        <v>2</v>
      </c>
      <c r="N692" s="1" t="str">
        <f t="shared" si="177"/>
        <v>~bt~</v>
      </c>
      <c r="O692" s="1" t="str">
        <f t="shared" si="178"/>
        <v>[t]</v>
      </c>
      <c r="P692" s="3" cm="1">
        <f t="array" ref="P692">SUM(_xlfn._xlws.FILTER($H$2:$H$2454,_xlfn.MAP($N$2:$N$2454,_xlfn.LAMBDA(_xlpm.x,_xlpm.x=$N692))))</f>
        <v>1.5842839036755386E-4</v>
      </c>
      <c r="Q692" s="4">
        <f t="shared" si="179"/>
        <v>1</v>
      </c>
      <c r="R692" s="6" cm="1">
        <f t="array" ref="R692">SUM(_xlfn._xlws.FILTER($H$2:$H$2454,_xlfn.MAP($O$2:$O$2454,_xlfn.LAMBDA(_xlpm.x,_xlpm.x=$O692))))</f>
        <v>1.7664765525982257E-2</v>
      </c>
      <c r="S692" s="4">
        <f t="shared" si="180"/>
        <v>8.9686098654708519E-3</v>
      </c>
      <c r="T692" s="4">
        <f t="shared" si="181"/>
        <v>5.106766550736116E-3</v>
      </c>
      <c r="U692" s="4">
        <f t="shared" si="182"/>
        <v>1.7777777777777778E-2</v>
      </c>
      <c r="V692" s="4">
        <f t="shared" si="183"/>
        <v>2.0472748673841794</v>
      </c>
      <c r="W692" s="4"/>
      <c r="X692" s="2" cm="1">
        <f t="array" ref="X692">SUM(_xlfn._xlws.FILTER($F$2:$F$2454,_xlfn.MAP($W$2:$W$2454,_xlfn.LAMBDA(_xlpm.x,_xlpm.x=$W692))))</f>
        <v>2988</v>
      </c>
      <c r="Y692" s="11">
        <f t="shared" si="184"/>
        <v>6.6934404283801872E-4</v>
      </c>
      <c r="Z692" s="4"/>
      <c r="AA692" s="2" cm="1">
        <f t="array" ref="AA692">SUM(_xlfn._xlws.FILTER($F$2:$F$2454,_xlfn.MAP($Z$2:$Z$2454,_xlfn.LAMBDA(_xlpm.x,_xlpm.x=$Z692))))</f>
        <v>3871</v>
      </c>
      <c r="AB692" s="11">
        <f t="shared" si="185"/>
        <v>5.1666236114699044E-4</v>
      </c>
      <c r="AC692" s="11">
        <f t="shared" si="186"/>
        <v>0.11244257817559389</v>
      </c>
      <c r="AG692" s="2"/>
      <c r="AL692" s="2"/>
      <c r="AM692" s="2"/>
    </row>
    <row r="693" spans="1:39">
      <c r="A693" s="1" t="str">
        <f t="shared" si="170"/>
        <v>~tt~ : [t]</v>
      </c>
      <c r="B693" s="1">
        <f>_xlfn.LET(_xlpm.d,$G693,_xlpm.k,_xlfn.CONCAT(LEFT(TRIM(B$1),1),"*"),COUNTIF(_xlpm.d,_xlpm.k))</f>
        <v>0</v>
      </c>
      <c r="C693" s="1">
        <f>_xlfn.LET(_xlpm.d,$G693,_xlpm.k,_xlfn.CONCAT(LEFT(TRIM(C$1),1),"*"),COUNTIF(_xlpm.d,_xlpm.k))</f>
        <v>0</v>
      </c>
      <c r="D693" s="1">
        <f>_xlfn.LET(_xlpm.d,$G693,_xlpm.k,_xlfn.CONCAT(LEFT(TRIM(D$1),1),"*"),COUNTIF(_xlpm.d,_xlpm.k))</f>
        <v>0</v>
      </c>
      <c r="E693" s="1">
        <f t="shared" si="171"/>
        <v>0.30102999566398114</v>
      </c>
      <c r="F693" s="7">
        <v>1</v>
      </c>
      <c r="G693" s="9" t="s">
        <v>2247</v>
      </c>
      <c r="H693" s="4" cm="1">
        <f t="array" ref="H693">F693/freq.sum.r6e</f>
        <v>7.9214195183776928E-5</v>
      </c>
      <c r="I693" s="4" t="str">
        <f t="shared" si="172"/>
        <v>t</v>
      </c>
      <c r="J693" s="4" t="str">
        <f t="shared" si="173"/>
        <v>tt</v>
      </c>
      <c r="K693" s="10">
        <f t="shared" si="174"/>
        <v>1</v>
      </c>
      <c r="L693" s="1">
        <f t="shared" si="175"/>
        <v>2</v>
      </c>
      <c r="M693" s="10">
        <f t="shared" si="176"/>
        <v>2</v>
      </c>
      <c r="N693" s="1" t="str">
        <f t="shared" si="177"/>
        <v>~tt~</v>
      </c>
      <c r="O693" s="1" t="str">
        <f t="shared" si="178"/>
        <v>[t]</v>
      </c>
      <c r="P693" s="3" cm="1">
        <f t="array" ref="P693">SUM(_xlfn._xlws.FILTER($H$2:$H$2454,_xlfn.MAP($N$2:$N$2454,_xlfn.LAMBDA(_xlpm.x,_xlpm.x=$N693))))</f>
        <v>1.5842839036755386E-4</v>
      </c>
      <c r="Q693" s="4">
        <f t="shared" si="179"/>
        <v>0.5</v>
      </c>
      <c r="R693" s="6" cm="1">
        <f t="array" ref="R693">SUM(_xlfn._xlws.FILTER($H$2:$H$2454,_xlfn.MAP($O$2:$O$2454,_xlfn.LAMBDA(_xlpm.x,_xlpm.x=$O693))))</f>
        <v>1.7664765525982257E-2</v>
      </c>
      <c r="S693" s="4">
        <f t="shared" si="180"/>
        <v>4.4843049327354259E-3</v>
      </c>
      <c r="T693" s="4">
        <f t="shared" si="181"/>
        <v>1.6110054807014498E-3</v>
      </c>
      <c r="U693" s="4">
        <f t="shared" si="182"/>
        <v>8.8888888888888889E-3</v>
      </c>
      <c r="V693" s="4">
        <f t="shared" si="183"/>
        <v>2.0472748673841794</v>
      </c>
      <c r="W693" s="4"/>
      <c r="X693" s="2" cm="1">
        <f t="array" ref="X693">SUM(_xlfn._xlws.FILTER($F$2:$F$2454,_xlfn.MAP($W$2:$W$2454,_xlfn.LAMBDA(_xlpm.x,_xlpm.x=$W693))))</f>
        <v>2988</v>
      </c>
      <c r="Y693" s="11">
        <f t="shared" si="184"/>
        <v>3.3467202141900936E-4</v>
      </c>
      <c r="Z693" s="4"/>
      <c r="AA693" s="2" cm="1">
        <f t="array" ref="AA693">SUM(_xlfn._xlws.FILTER($F$2:$F$2454,_xlfn.MAP($Z$2:$Z$2454,_xlfn.LAMBDA(_xlpm.x,_xlpm.x=$Z693))))</f>
        <v>3871</v>
      </c>
      <c r="AB693" s="11">
        <f t="shared" si="185"/>
        <v>2.5833118057349522E-4</v>
      </c>
      <c r="AC693" s="11">
        <f t="shared" si="186"/>
        <v>0.11244257817559389</v>
      </c>
      <c r="AG693" s="2"/>
      <c r="AL693" s="2"/>
      <c r="AM693" s="2"/>
    </row>
    <row r="694" spans="1:39">
      <c r="A694" s="1" t="str">
        <f t="shared" si="170"/>
        <v>~s'~ : [z]</v>
      </c>
      <c r="B694" s="1">
        <f>_xlfn.LET(_xlpm.d,$G694,_xlpm.k,_xlfn.CONCAT(LEFT(TRIM(B$1),1),"*"),COUNTIF(_xlpm.d,_xlpm.k))</f>
        <v>0</v>
      </c>
      <c r="C694" s="1">
        <f>_xlfn.LET(_xlpm.d,$G694,_xlpm.k,_xlfn.CONCAT(LEFT(TRIM(C$1),1),"*"),COUNTIF(_xlpm.d,_xlpm.k))</f>
        <v>0</v>
      </c>
      <c r="D694" s="1">
        <f>_xlfn.LET(_xlpm.d,$G694,_xlpm.k,_xlfn.CONCAT(LEFT(TRIM(D$1),1),"*"),COUNTIF(_xlpm.d,_xlpm.k))</f>
        <v>0</v>
      </c>
      <c r="E694" s="1">
        <f t="shared" si="171"/>
        <v>0.30102999566398114</v>
      </c>
      <c r="F694" s="7">
        <v>1</v>
      </c>
      <c r="G694" s="9" t="s">
        <v>2300</v>
      </c>
      <c r="H694" s="4" cm="1">
        <f t="array" ref="H694">F694/freq.sum.r6e</f>
        <v>7.9214195183776928E-5</v>
      </c>
      <c r="I694" s="1" t="str">
        <f t="shared" si="172"/>
        <v>z</v>
      </c>
      <c r="J694" s="1" t="str">
        <f t="shared" si="173"/>
        <v>s'</v>
      </c>
      <c r="K694" s="10">
        <f t="shared" si="174"/>
        <v>1</v>
      </c>
      <c r="L694" s="1">
        <f t="shared" si="175"/>
        <v>2</v>
      </c>
      <c r="M694" s="10">
        <f t="shared" si="176"/>
        <v>2</v>
      </c>
      <c r="N694" s="1" t="str">
        <f t="shared" si="177"/>
        <v>~s'~</v>
      </c>
      <c r="O694" s="1" t="str">
        <f t="shared" si="178"/>
        <v>[z]</v>
      </c>
      <c r="P694" s="3" cm="1">
        <f t="array" ref="P694">SUM(_xlfn._xlws.FILTER($H$2:$H$2454,_xlfn.MAP($N$2:$N$2454,_xlfn.LAMBDA(_xlpm.x,_xlpm.x=$N694))))</f>
        <v>7.9214195183776928E-5</v>
      </c>
      <c r="Q694" s="4">
        <f t="shared" si="179"/>
        <v>1</v>
      </c>
      <c r="R694" s="6" cm="1">
        <f t="array" ref="R694">SUM(_xlfn._xlws.FILTER($H$2:$H$2454,_xlfn.MAP($O$2:$O$2454,_xlfn.LAMBDA(_xlpm.x,_xlpm.x=$O694))))</f>
        <v>1.1644486692015208E-2</v>
      </c>
      <c r="S694" s="4">
        <f t="shared" si="180"/>
        <v>6.8027210884353748E-3</v>
      </c>
      <c r="T694" s="4">
        <f t="shared" si="181"/>
        <v>2.4491637375528797E-3</v>
      </c>
      <c r="U694" s="4">
        <f t="shared" si="182"/>
        <v>1.3513513513513514E-2</v>
      </c>
      <c r="V694" s="4">
        <f t="shared" si="183"/>
        <v>2.167317334748176</v>
      </c>
      <c r="W694" s="4"/>
      <c r="X694" s="2" cm="1">
        <f t="array" ref="X694">SUM(_xlfn._xlws.FILTER($F$2:$F$2454,_xlfn.MAP($W$2:$W$2454,_xlfn.LAMBDA(_xlpm.x,_xlpm.x=$W694))))</f>
        <v>2988</v>
      </c>
      <c r="Y694" s="11">
        <f t="shared" si="184"/>
        <v>3.3467202141900936E-4</v>
      </c>
      <c r="Z694" s="4"/>
      <c r="AA694" s="2" cm="1">
        <f t="array" ref="AA694">SUM(_xlfn._xlws.FILTER($F$2:$F$2454,_xlfn.MAP($Z$2:$Z$2454,_xlfn.LAMBDA(_xlpm.x,_xlpm.x=$Z694))))</f>
        <v>3871</v>
      </c>
      <c r="AB694" s="11">
        <f t="shared" si="185"/>
        <v>2.5833118057349522E-4</v>
      </c>
      <c r="AC694" s="11">
        <f t="shared" si="186"/>
        <v>0.11244257817559389</v>
      </c>
      <c r="AG694" s="2"/>
      <c r="AL694" s="2"/>
      <c r="AM694" s="2"/>
    </row>
    <row r="695" spans="1:39">
      <c r="A695" s="1" t="str">
        <f t="shared" si="170"/>
        <v>~ar~ : [ə]</v>
      </c>
      <c r="B695" s="1">
        <f>_xlfn.LET(_xlpm.d,$G695,_xlpm.k,_xlfn.CONCAT(LEFT(TRIM(B$1),1),"*"),COUNTIF(_xlpm.d,_xlpm.k))</f>
        <v>0</v>
      </c>
      <c r="C695" s="1">
        <f>_xlfn.LET(_xlpm.d,$G695,_xlpm.k,_xlfn.CONCAT(LEFT(TRIM(C$1),1),"*"),COUNTIF(_xlpm.d,_xlpm.k))</f>
        <v>0</v>
      </c>
      <c r="D695" s="1">
        <f>_xlfn.LET(_xlpm.d,$G695,_xlpm.k,_xlfn.CONCAT(LEFT(TRIM(D$1),1),"*"),COUNTIF(_xlpm.d,_xlpm.k))</f>
        <v>0</v>
      </c>
      <c r="E695" s="1">
        <f t="shared" si="171"/>
        <v>0.47712125471966244</v>
      </c>
      <c r="F695" s="7">
        <v>2</v>
      </c>
      <c r="G695" s="9" t="s">
        <v>1914</v>
      </c>
      <c r="H695" s="4" cm="1">
        <f t="array" ref="H695">F695/freq.sum.r6e</f>
        <v>1.5842839036755386E-4</v>
      </c>
      <c r="I695" s="4" t="str">
        <f t="shared" si="172"/>
        <v>ə</v>
      </c>
      <c r="J695" s="4" t="str">
        <f t="shared" si="173"/>
        <v>ar</v>
      </c>
      <c r="K695" s="10">
        <f t="shared" si="174"/>
        <v>1</v>
      </c>
      <c r="L695" s="1">
        <f t="shared" si="175"/>
        <v>2</v>
      </c>
      <c r="M695" s="10">
        <f t="shared" si="176"/>
        <v>2</v>
      </c>
      <c r="N695" s="1" t="str">
        <f t="shared" si="177"/>
        <v>~ar~</v>
      </c>
      <c r="O695" s="1" t="str">
        <f t="shared" si="178"/>
        <v>[ə]</v>
      </c>
      <c r="P695" s="3" cm="1">
        <f t="array" ref="P695">SUM(_xlfn._xlws.FILTER($H$2:$H$2454,_xlfn.MAP($N$2:$N$2454,_xlfn.LAMBDA(_xlpm.x,_xlpm.x=$N695))))</f>
        <v>1.5842839036755386E-4</v>
      </c>
      <c r="Q695" s="4">
        <f t="shared" si="179"/>
        <v>1</v>
      </c>
      <c r="R695" s="6" cm="1">
        <f t="array" ref="R695">SUM(_xlfn._xlws.FILTER($H$2:$H$2454,_xlfn.MAP($O$2:$O$2454,_xlfn.LAMBDA(_xlpm.x,_xlpm.x=$O695))))</f>
        <v>3.0022179974651453E-2</v>
      </c>
      <c r="S695" s="4">
        <f t="shared" si="180"/>
        <v>5.2770448548812672E-3</v>
      </c>
      <c r="T695" s="4">
        <f t="shared" si="181"/>
        <v>3.0158070181512493E-3</v>
      </c>
      <c r="U695" s="4">
        <f t="shared" si="182"/>
        <v>1.0498687664041995E-2</v>
      </c>
      <c r="V695" s="4">
        <f t="shared" si="183"/>
        <v>2.2776092143040909</v>
      </c>
      <c r="W695" s="4" t="s">
        <v>5120</v>
      </c>
      <c r="X695" s="2" cm="1">
        <f t="array" ref="X695">SUM(_xlfn._xlws.FILTER($F$2:$F$2454,_xlfn.MAP($W$2:$W$2454,_xlfn.LAMBDA(_xlpm.x,_xlpm.x=$W695))))</f>
        <v>1666</v>
      </c>
      <c r="Y695" s="11">
        <f t="shared" si="184"/>
        <v>1.2004801920768306E-3</v>
      </c>
      <c r="Z695" s="4" t="s">
        <v>5101</v>
      </c>
      <c r="AA695" s="2" cm="1">
        <f t="array" ref="AA695">SUM(_xlfn._xlws.FILTER($F$2:$F$2454,_xlfn.MAP($Z$2:$Z$2454,_xlfn.LAMBDA(_xlpm.x,_xlpm.x=$Z695))))</f>
        <v>2255</v>
      </c>
      <c r="AB695" s="11">
        <f t="shared" si="185"/>
        <v>8.869179600886918E-4</v>
      </c>
      <c r="AC695" s="11">
        <f t="shared" si="186"/>
        <v>0.13147154914321055</v>
      </c>
      <c r="AG695" s="2"/>
      <c r="AL695" s="2"/>
      <c r="AM695" s="2"/>
    </row>
    <row r="696" spans="1:39">
      <c r="A696" s="1" t="str">
        <f t="shared" si="170"/>
        <v>~er~ : [ə]</v>
      </c>
      <c r="B696" s="1">
        <f>_xlfn.LET(_xlpm.d,$G696,_xlpm.k,_xlfn.CONCAT(LEFT(TRIM(B$1),1),"*"),COUNTIF(_xlpm.d,_xlpm.k))</f>
        <v>0</v>
      </c>
      <c r="C696" s="1">
        <f>_xlfn.LET(_xlpm.d,$G696,_xlpm.k,_xlfn.CONCAT(LEFT(TRIM(C$1),1),"*"),COUNTIF(_xlpm.d,_xlpm.k))</f>
        <v>0</v>
      </c>
      <c r="D696" s="1">
        <f>_xlfn.LET(_xlpm.d,$G696,_xlpm.k,_xlfn.CONCAT(LEFT(TRIM(D$1),1),"*"),COUNTIF(_xlpm.d,_xlpm.k))</f>
        <v>0</v>
      </c>
      <c r="E696" s="1">
        <f t="shared" si="171"/>
        <v>0.30102999566398114</v>
      </c>
      <c r="F696" s="7">
        <v>1</v>
      </c>
      <c r="G696" s="9" t="s">
        <v>1861</v>
      </c>
      <c r="H696" s="4" cm="1">
        <f t="array" ref="H696">F696/freq.sum.r6e</f>
        <v>7.9214195183776928E-5</v>
      </c>
      <c r="I696" s="1" t="str">
        <f t="shared" si="172"/>
        <v>ə</v>
      </c>
      <c r="J696" s="1" t="str">
        <f t="shared" si="173"/>
        <v>er</v>
      </c>
      <c r="K696" s="10">
        <f t="shared" si="174"/>
        <v>1</v>
      </c>
      <c r="L696" s="1">
        <f t="shared" si="175"/>
        <v>2</v>
      </c>
      <c r="M696" s="10">
        <f t="shared" si="176"/>
        <v>2</v>
      </c>
      <c r="N696" s="1" t="str">
        <f t="shared" si="177"/>
        <v>~er~</v>
      </c>
      <c r="O696" s="1" t="str">
        <f t="shared" si="178"/>
        <v>[ə]</v>
      </c>
      <c r="P696" s="3" cm="1">
        <f t="array" ref="P696">SUM(_xlfn._xlws.FILTER($H$2:$H$2454,_xlfn.MAP($N$2:$N$2454,_xlfn.LAMBDA(_xlpm.x,_xlpm.x=$N696))))</f>
        <v>1.5842839036755386E-4</v>
      </c>
      <c r="Q696" s="4">
        <f t="shared" si="179"/>
        <v>0.5</v>
      </c>
      <c r="R696" s="6" cm="1">
        <f t="array" ref="R696">SUM(_xlfn._xlws.FILTER($H$2:$H$2454,_xlfn.MAP($O$2:$O$2454,_xlfn.LAMBDA(_xlpm.x,_xlpm.x=$O696))))</f>
        <v>3.0022179974651453E-2</v>
      </c>
      <c r="S696" s="4">
        <f t="shared" si="180"/>
        <v>2.6385224274406336E-3</v>
      </c>
      <c r="T696" s="4">
        <f t="shared" si="181"/>
        <v>9.5138118939061989E-4</v>
      </c>
      <c r="U696" s="4">
        <f t="shared" si="182"/>
        <v>5.2493438320209973E-3</v>
      </c>
      <c r="V696" s="4">
        <f t="shared" si="183"/>
        <v>2.2776092143040909</v>
      </c>
      <c r="W696" s="4" t="s">
        <v>5121</v>
      </c>
      <c r="X696" s="2" cm="1">
        <f t="array" ref="X696">SUM(_xlfn._xlws.FILTER($F$2:$F$2454,_xlfn.MAP($W$2:$W$2454,_xlfn.LAMBDA(_xlpm.x,_xlpm.x=$W696))))</f>
        <v>2896</v>
      </c>
      <c r="Y696" s="11">
        <f t="shared" si="184"/>
        <v>3.453038674033149E-4</v>
      </c>
      <c r="Z696" s="4" t="s">
        <v>5101</v>
      </c>
      <c r="AA696" s="2" cm="1">
        <f t="array" ref="AA696">SUM(_xlfn._xlws.FILTER($F$2:$F$2454,_xlfn.MAP($Z$2:$Z$2454,_xlfn.LAMBDA(_xlpm.x,_xlpm.x=$Z696))))</f>
        <v>2255</v>
      </c>
      <c r="AB696" s="11">
        <f t="shared" si="185"/>
        <v>4.434589800443459E-4</v>
      </c>
      <c r="AC696" s="11">
        <f t="shared" si="186"/>
        <v>-0.10865201131112999</v>
      </c>
      <c r="AG696" s="2"/>
      <c r="AL696" s="2"/>
      <c r="AM696" s="2"/>
    </row>
    <row r="697" spans="1:39">
      <c r="A697" s="1" t="str">
        <f t="shared" si="170"/>
        <v>~er~ : [ɹ]</v>
      </c>
      <c r="B697" s="1">
        <f>_xlfn.LET(_xlpm.d,$G697,_xlpm.k,_xlfn.CONCAT(LEFT(TRIM(B$1),1),"*"),COUNTIF(_xlpm.d,_xlpm.k))</f>
        <v>1</v>
      </c>
      <c r="C697" s="1">
        <f>_xlfn.LET(_xlpm.d,$G697,_xlpm.k,_xlfn.CONCAT(LEFT(TRIM(C$1),1),"*"),COUNTIF(_xlpm.d,_xlpm.k))</f>
        <v>0</v>
      </c>
      <c r="D697" s="1">
        <f>_xlfn.LET(_xlpm.d,$G697,_xlpm.k,_xlfn.CONCAT(LEFT(TRIM(D$1),1),"*"),COUNTIF(_xlpm.d,_xlpm.k))</f>
        <v>0</v>
      </c>
      <c r="E697" s="1">
        <f t="shared" si="171"/>
        <v>0.30102999566398114</v>
      </c>
      <c r="F697" s="7">
        <v>1</v>
      </c>
      <c r="G697" s="9" t="s">
        <v>1879</v>
      </c>
      <c r="H697" s="4" cm="1">
        <f t="array" ref="H697">F697/freq.sum.r6e</f>
        <v>7.9214195183776928E-5</v>
      </c>
      <c r="I697" s="1" t="str">
        <f t="shared" si="172"/>
        <v>ɹ</v>
      </c>
      <c r="J697" s="1" t="str">
        <f t="shared" si="173"/>
        <v>er</v>
      </c>
      <c r="K697" s="10">
        <f t="shared" si="174"/>
        <v>1</v>
      </c>
      <c r="L697" s="1">
        <f t="shared" si="175"/>
        <v>2</v>
      </c>
      <c r="M697" s="10">
        <f t="shared" si="176"/>
        <v>2</v>
      </c>
      <c r="N697" s="1" t="str">
        <f t="shared" si="177"/>
        <v>~er~</v>
      </c>
      <c r="O697" s="1" t="str">
        <f t="shared" si="178"/>
        <v>[ɹ]</v>
      </c>
      <c r="P697" s="3" cm="1">
        <f t="array" ref="P697">SUM(_xlfn._xlws.FILTER($H$2:$H$2454,_xlfn.MAP($N$2:$N$2454,_xlfn.LAMBDA(_xlpm.x,_xlpm.x=$N697))))</f>
        <v>1.5842839036755386E-4</v>
      </c>
      <c r="Q697" s="4">
        <f t="shared" si="179"/>
        <v>0.5</v>
      </c>
      <c r="R697" s="6" cm="1">
        <f t="array" ref="R697">SUM(_xlfn._xlws.FILTER($H$2:$H$2454,_xlfn.MAP($O$2:$O$2454,_xlfn.LAMBDA(_xlpm.x,_xlpm.x=$O697))))</f>
        <v>3.1685678073510776E-2</v>
      </c>
      <c r="S697" s="4">
        <f t="shared" si="180"/>
        <v>2.4999999999999996E-3</v>
      </c>
      <c r="T697" s="4">
        <f t="shared" si="181"/>
        <v>9.0168217203439346E-4</v>
      </c>
      <c r="U697" s="4">
        <f t="shared" si="182"/>
        <v>4.9751243781094526E-3</v>
      </c>
      <c r="V697" s="4">
        <f t="shared" si="183"/>
        <v>2.3010299956639813</v>
      </c>
      <c r="W697" s="4" t="s">
        <v>5121</v>
      </c>
      <c r="X697" s="2" cm="1">
        <f t="array" ref="X697">SUM(_xlfn._xlws.FILTER($F$2:$F$2454,_xlfn.MAP($W$2:$W$2454,_xlfn.LAMBDA(_xlpm.x,_xlpm.x=$W697))))</f>
        <v>2896</v>
      </c>
      <c r="Y697" s="11">
        <f t="shared" si="184"/>
        <v>3.453038674033149E-4</v>
      </c>
      <c r="Z697" s="4"/>
      <c r="AA697" s="2" cm="1">
        <f t="array" ref="AA697">SUM(_xlfn._xlws.FILTER($F$2:$F$2454,_xlfn.MAP($Z$2:$Z$2454,_xlfn.LAMBDA(_xlpm.x,_xlpm.x=$Z697))))</f>
        <v>3871</v>
      </c>
      <c r="AB697" s="11">
        <f t="shared" si="185"/>
        <v>2.5833118057349522E-4</v>
      </c>
      <c r="AC697" s="11">
        <f t="shared" si="186"/>
        <v>0.12602461379384577</v>
      </c>
      <c r="AG697" s="2"/>
      <c r="AL697" s="2"/>
      <c r="AM697" s="2"/>
    </row>
    <row r="698" spans="1:39">
      <c r="A698" s="1" t="str">
        <f t="shared" si="170"/>
        <v>~nn~ : [n]</v>
      </c>
      <c r="B698" s="1">
        <f>_xlfn.LET(_xlpm.d,$G698,_xlpm.k,_xlfn.CONCAT(LEFT(TRIM(B$1),1),"*"),COUNTIF(_xlpm.d,_xlpm.k))</f>
        <v>0</v>
      </c>
      <c r="C698" s="1">
        <f>_xlfn.LET(_xlpm.d,$G698,_xlpm.k,_xlfn.CONCAT(LEFT(TRIM(C$1),1),"*"),COUNTIF(_xlpm.d,_xlpm.k))</f>
        <v>0</v>
      </c>
      <c r="D698" s="1">
        <f>_xlfn.LET(_xlpm.d,$G698,_xlpm.k,_xlfn.CONCAT(LEFT(TRIM(D$1),1),"*"),COUNTIF(_xlpm.d,_xlpm.k))</f>
        <v>1</v>
      </c>
      <c r="E698" s="1">
        <f t="shared" si="171"/>
        <v>0.30102999566398114</v>
      </c>
      <c r="F698" s="7">
        <v>1</v>
      </c>
      <c r="G698" s="9" t="s">
        <v>171</v>
      </c>
      <c r="H698" s="4" cm="1">
        <f t="array" ref="H698">F698/freq.sum.r6e</f>
        <v>7.9214195183776928E-5</v>
      </c>
      <c r="I698" s="4" t="str">
        <f t="shared" si="172"/>
        <v>n</v>
      </c>
      <c r="J698" s="4" t="str">
        <f t="shared" si="173"/>
        <v>nn</v>
      </c>
      <c r="K698" s="10">
        <f t="shared" si="174"/>
        <v>1</v>
      </c>
      <c r="L698" s="1">
        <f t="shared" si="175"/>
        <v>2</v>
      </c>
      <c r="M698" s="10">
        <f t="shared" si="176"/>
        <v>2</v>
      </c>
      <c r="N698" s="1" t="str">
        <f t="shared" si="177"/>
        <v>~nn~</v>
      </c>
      <c r="O698" s="1" t="str">
        <f t="shared" si="178"/>
        <v>[n]</v>
      </c>
      <c r="P698" s="3" cm="1">
        <f t="array" ref="P698">SUM(_xlfn._xlws.FILTER($H$2:$H$2454,_xlfn.MAP($N$2:$N$2454,_xlfn.LAMBDA(_xlpm.x,_xlpm.x=$N698))))</f>
        <v>7.9214195183776928E-5</v>
      </c>
      <c r="Q698" s="4">
        <f t="shared" si="179"/>
        <v>1</v>
      </c>
      <c r="R698" s="6" cm="1">
        <f t="array" ref="R698">SUM(_xlfn._xlws.FILTER($H$2:$H$2454,_xlfn.MAP($O$2:$O$2454,_xlfn.LAMBDA(_xlpm.x,_xlpm.x=$O698))))</f>
        <v>3.5646387832699619E-2</v>
      </c>
      <c r="S698" s="4">
        <f t="shared" si="180"/>
        <v>2.2222222222222222E-3</v>
      </c>
      <c r="T698" s="4">
        <f t="shared" si="181"/>
        <v>8.0371670323243051E-4</v>
      </c>
      <c r="U698" s="4">
        <f t="shared" si="182"/>
        <v>4.434589800443459E-3</v>
      </c>
      <c r="V698" s="4">
        <f t="shared" si="183"/>
        <v>2.6532125137753435</v>
      </c>
      <c r="W698" s="4"/>
      <c r="X698" s="2" cm="1">
        <f t="array" ref="X698">SUM(_xlfn._xlws.FILTER($F$2:$F$2454,_xlfn.MAP($W$2:$W$2454,_xlfn.LAMBDA(_xlpm.x,_xlpm.x=$W698))))</f>
        <v>2988</v>
      </c>
      <c r="Y698" s="11">
        <f t="shared" si="184"/>
        <v>3.3467202141900936E-4</v>
      </c>
      <c r="Z698" s="4"/>
      <c r="AA698" s="2" cm="1">
        <f t="array" ref="AA698">SUM(_xlfn._xlws.FILTER($F$2:$F$2454,_xlfn.MAP($Z$2:$Z$2454,_xlfn.LAMBDA(_xlpm.x,_xlpm.x=$Z698))))</f>
        <v>3871</v>
      </c>
      <c r="AB698" s="11">
        <f t="shared" si="185"/>
        <v>2.5833118057349522E-4</v>
      </c>
      <c r="AC698" s="11">
        <f t="shared" si="186"/>
        <v>0.11244257817559389</v>
      </c>
      <c r="AG698" s="2"/>
      <c r="AL698" s="2"/>
      <c r="AM698" s="2"/>
    </row>
    <row r="699" spans="1:39">
      <c r="A699" s="1" t="str">
        <f t="shared" si="170"/>
        <v>~pro~ : [pɹəʊ]</v>
      </c>
      <c r="B699" s="1">
        <f>_xlfn.LET(_xlpm.d,$G699,_xlpm.k,_xlfn.CONCAT(LEFT(TRIM(B$1),1),"*"),COUNTIF(_xlpm.d,_xlpm.k))</f>
        <v>0</v>
      </c>
      <c r="C699" s="1">
        <f>_xlfn.LET(_xlpm.d,$G699,_xlpm.k,_xlfn.CONCAT(LEFT(TRIM(C$1),1),"*"),COUNTIF(_xlpm.d,_xlpm.k))</f>
        <v>0</v>
      </c>
      <c r="D699" s="1">
        <f>_xlfn.LET(_xlpm.d,$G699,_xlpm.k,_xlfn.CONCAT(LEFT(TRIM(D$1),1),"*"),COUNTIF(_xlpm.d,_xlpm.k))</f>
        <v>0</v>
      </c>
      <c r="E699" s="1">
        <f t="shared" si="171"/>
        <v>0.30102999566398114</v>
      </c>
      <c r="F699" s="7">
        <v>1</v>
      </c>
      <c r="G699" s="9" t="s">
        <v>1803</v>
      </c>
      <c r="H699" s="4" cm="1">
        <f t="array" ref="H699">F699/freq.sum.r6e</f>
        <v>7.9214195183776928E-5</v>
      </c>
      <c r="I699" s="1" t="str">
        <f t="shared" si="172"/>
        <v>pɹəʊ</v>
      </c>
      <c r="J699" s="1" t="str">
        <f t="shared" si="173"/>
        <v>pro</v>
      </c>
      <c r="K699" s="10">
        <f t="shared" si="174"/>
        <v>4</v>
      </c>
      <c r="L699" s="1">
        <f t="shared" si="175"/>
        <v>3</v>
      </c>
      <c r="M699" s="10">
        <f t="shared" si="176"/>
        <v>4</v>
      </c>
      <c r="N699" s="1" t="str">
        <f t="shared" si="177"/>
        <v>~pro~</v>
      </c>
      <c r="O699" s="1" t="str">
        <f t="shared" si="178"/>
        <v>[pɹəʊ]</v>
      </c>
      <c r="P699" s="3" cm="1">
        <f t="array" ref="P699">SUM(_xlfn._xlws.FILTER($H$2:$H$2454,_xlfn.MAP($N$2:$N$2454,_xlfn.LAMBDA(_xlpm.x,_xlpm.x=$N699))))</f>
        <v>3.960709759188847E-3</v>
      </c>
      <c r="Q699" s="4">
        <f t="shared" si="179"/>
        <v>1.9999999999999997E-2</v>
      </c>
      <c r="R699" s="6" cm="1">
        <f t="array" ref="R699">SUM(_xlfn._xlws.FILTER($H$2:$H$2454,_xlfn.MAP($O$2:$O$2454,_xlfn.LAMBDA(_xlpm.x,_xlpm.x=$O699))))</f>
        <v>7.9214195183776928E-5</v>
      </c>
      <c r="S699" s="4">
        <f t="shared" si="180"/>
        <v>1</v>
      </c>
      <c r="T699" s="4">
        <f t="shared" si="181"/>
        <v>9.1861516678003827E-3</v>
      </c>
      <c r="U699" s="4">
        <f t="shared" si="182"/>
        <v>3.9215686274509796E-2</v>
      </c>
      <c r="V699" s="4">
        <f t="shared" si="183"/>
        <v>-1.698970004336019</v>
      </c>
      <c r="W699" s="4" t="s">
        <v>5119</v>
      </c>
      <c r="X699" s="2" cm="1">
        <f t="array" ref="X699">SUM(_xlfn._xlws.FILTER($F$2:$F$2454,_xlfn.MAP($W$2:$W$2454,_xlfn.LAMBDA(_xlpm.x,_xlpm.x=$W699))))</f>
        <v>1157</v>
      </c>
      <c r="Y699" s="11">
        <f t="shared" si="184"/>
        <v>8.6430423509075197E-4</v>
      </c>
      <c r="Z699" s="4" t="s">
        <v>5115</v>
      </c>
      <c r="AA699" s="2" cm="1">
        <f t="array" ref="AA699">SUM(_xlfn._xlws.FILTER($F$2:$F$2454,_xlfn.MAP($Z$2:$Z$2454,_xlfn.LAMBDA(_xlpm.x,_xlpm.x=$Z699))))</f>
        <v>73</v>
      </c>
      <c r="AB699" s="11">
        <f t="shared" si="185"/>
        <v>1.3698630136986301E-2</v>
      </c>
      <c r="AC699" s="11">
        <f t="shared" si="186"/>
        <v>-1.2000104988312936</v>
      </c>
      <c r="AG699" s="2"/>
      <c r="AL699" s="2"/>
      <c r="AM699" s="2"/>
    </row>
    <row r="700" spans="1:39">
      <c r="A700" s="1" t="str">
        <f t="shared" si="170"/>
        <v>~the~ : [θɛ]</v>
      </c>
      <c r="B700" s="1">
        <f>_xlfn.LET(_xlpm.d,$G700,_xlpm.k,_xlfn.CONCAT(LEFT(TRIM(B$1),1),"*"),COUNTIF(_xlpm.d,_xlpm.k))</f>
        <v>0</v>
      </c>
      <c r="C700" s="1">
        <f>_xlfn.LET(_xlpm.d,$G700,_xlpm.k,_xlfn.CONCAT(LEFT(TRIM(C$1),1),"*"),COUNTIF(_xlpm.d,_xlpm.k))</f>
        <v>0</v>
      </c>
      <c r="D700" s="1">
        <f>_xlfn.LET(_xlpm.d,$G700,_xlpm.k,_xlfn.CONCAT(LEFT(TRIM(D$1),1),"*"),COUNTIF(_xlpm.d,_xlpm.k))</f>
        <v>0</v>
      </c>
      <c r="E700" s="1">
        <f t="shared" si="171"/>
        <v>0.30102999566398114</v>
      </c>
      <c r="F700" s="7">
        <v>1</v>
      </c>
      <c r="G700" s="9" t="s">
        <v>1792</v>
      </c>
      <c r="H700" s="4" cm="1">
        <f t="array" ref="H700">F700/freq.sum.r6e</f>
        <v>7.9214195183776928E-5</v>
      </c>
      <c r="I700" s="4" t="str">
        <f t="shared" si="172"/>
        <v>θɛ</v>
      </c>
      <c r="J700" s="4" t="str">
        <f t="shared" si="173"/>
        <v>the</v>
      </c>
      <c r="K700" s="10">
        <f t="shared" si="174"/>
        <v>2</v>
      </c>
      <c r="L700" s="1">
        <f t="shared" si="175"/>
        <v>3</v>
      </c>
      <c r="M700" s="10">
        <f t="shared" si="176"/>
        <v>3</v>
      </c>
      <c r="N700" s="1" t="str">
        <f t="shared" si="177"/>
        <v>~the~</v>
      </c>
      <c r="O700" s="1" t="str">
        <f t="shared" si="178"/>
        <v>[θɛ]</v>
      </c>
      <c r="P700" s="3" cm="1">
        <f t="array" ref="P700">SUM(_xlfn._xlws.FILTER($H$2:$H$2454,_xlfn.MAP($N$2:$N$2454,_xlfn.LAMBDA(_xlpm.x,_xlpm.x=$N700))))</f>
        <v>3.4854245880861848E-3</v>
      </c>
      <c r="Q700" s="4">
        <f t="shared" si="179"/>
        <v>2.2727272727272728E-2</v>
      </c>
      <c r="R700" s="6" cm="1">
        <f t="array" ref="R700">SUM(_xlfn._xlws.FILTER($H$2:$H$2454,_xlfn.MAP($O$2:$O$2454,_xlfn.LAMBDA(_xlpm.x,_xlpm.x=$O700))))</f>
        <v>7.9214195183776928E-5</v>
      </c>
      <c r="S700" s="4">
        <f t="shared" si="180"/>
        <v>1</v>
      </c>
      <c r="T700" s="4">
        <f t="shared" si="181"/>
        <v>9.3515972166455415E-3</v>
      </c>
      <c r="U700" s="4">
        <f t="shared" si="182"/>
        <v>4.4444444444444446E-2</v>
      </c>
      <c r="V700" s="4">
        <f t="shared" si="183"/>
        <v>-1.6434526764861874</v>
      </c>
      <c r="W700" s="4" t="s">
        <v>5121</v>
      </c>
      <c r="X700" s="2" cm="1">
        <f t="array" ref="X700">SUM(_xlfn._xlws.FILTER($F$2:$F$2454,_xlfn.MAP($W$2:$W$2454,_xlfn.LAMBDA(_xlpm.x,_xlpm.x=$W700))))</f>
        <v>2896</v>
      </c>
      <c r="Y700" s="11">
        <f t="shared" si="184"/>
        <v>3.453038674033149E-4</v>
      </c>
      <c r="Z700" s="4" t="s">
        <v>5104</v>
      </c>
      <c r="AA700" s="2" cm="1">
        <f t="array" ref="AA700">SUM(_xlfn._xlws.FILTER($F$2:$F$2454,_xlfn.MAP($Z$2:$Z$2454,_xlfn.LAMBDA(_xlpm.x,_xlpm.x=$Z700))))</f>
        <v>883</v>
      </c>
      <c r="AB700" s="11">
        <f t="shared" si="185"/>
        <v>1.1325028312570782E-3</v>
      </c>
      <c r="AC700" s="11">
        <f t="shared" si="186"/>
        <v>-0.51583785394754078</v>
      </c>
      <c r="AG700" s="2"/>
      <c r="AL700" s="2"/>
      <c r="AM700" s="2"/>
    </row>
    <row r="701" spans="1:39">
      <c r="A701" s="1" t="str">
        <f t="shared" si="170"/>
        <v>~the~ : [ði]</v>
      </c>
      <c r="B701" s="1">
        <f>_xlfn.LET(_xlpm.d,$G701,_xlpm.k,_xlfn.CONCAT(LEFT(TRIM(B$1),1),"*"),COUNTIF(_xlpm.d,_xlpm.k))</f>
        <v>0</v>
      </c>
      <c r="C701" s="1">
        <f>_xlfn.LET(_xlpm.d,$G701,_xlpm.k,_xlfn.CONCAT(LEFT(TRIM(C$1),1),"*"),COUNTIF(_xlpm.d,_xlpm.k))</f>
        <v>0</v>
      </c>
      <c r="D701" s="1">
        <f>_xlfn.LET(_xlpm.d,$G701,_xlpm.k,_xlfn.CONCAT(LEFT(TRIM(D$1),1),"*"),COUNTIF(_xlpm.d,_xlpm.k))</f>
        <v>0</v>
      </c>
      <c r="E701" s="1">
        <f t="shared" si="171"/>
        <v>0.30102999566398114</v>
      </c>
      <c r="F701" s="7">
        <v>1</v>
      </c>
      <c r="G701" s="9" t="s">
        <v>339</v>
      </c>
      <c r="H701" s="4" cm="1">
        <f t="array" ref="H701">F701/freq.sum.r6e</f>
        <v>7.9214195183776928E-5</v>
      </c>
      <c r="I701" s="4" t="str">
        <f t="shared" si="172"/>
        <v>ði</v>
      </c>
      <c r="J701" s="4" t="str">
        <f t="shared" si="173"/>
        <v>the</v>
      </c>
      <c r="K701" s="10">
        <f t="shared" si="174"/>
        <v>2</v>
      </c>
      <c r="L701" s="1">
        <f t="shared" si="175"/>
        <v>3</v>
      </c>
      <c r="M701" s="10">
        <f t="shared" si="176"/>
        <v>3</v>
      </c>
      <c r="N701" s="1" t="str">
        <f t="shared" si="177"/>
        <v>~the~</v>
      </c>
      <c r="O701" s="1" t="str">
        <f t="shared" si="178"/>
        <v>[ði]</v>
      </c>
      <c r="P701" s="3" cm="1">
        <f t="array" ref="P701">SUM(_xlfn._xlws.FILTER($H$2:$H$2454,_xlfn.MAP($N$2:$N$2454,_xlfn.LAMBDA(_xlpm.x,_xlpm.x=$N701))))</f>
        <v>3.4854245880861848E-3</v>
      </c>
      <c r="Q701" s="4">
        <f t="shared" si="179"/>
        <v>2.2727272727272728E-2</v>
      </c>
      <c r="R701" s="6" cm="1">
        <f t="array" ref="R701">SUM(_xlfn._xlws.FILTER($H$2:$H$2454,_xlfn.MAP($O$2:$O$2454,_xlfn.LAMBDA(_xlpm.x,_xlpm.x=$O701))))</f>
        <v>7.9214195183776928E-5</v>
      </c>
      <c r="S701" s="4">
        <f t="shared" si="180"/>
        <v>1</v>
      </c>
      <c r="T701" s="4">
        <f t="shared" si="181"/>
        <v>9.3515972166455415E-3</v>
      </c>
      <c r="U701" s="4">
        <f t="shared" si="182"/>
        <v>4.4444444444444446E-2</v>
      </c>
      <c r="V701" s="4">
        <f t="shared" si="183"/>
        <v>-1.6434526764861874</v>
      </c>
      <c r="W701" s="4" t="s">
        <v>5121</v>
      </c>
      <c r="X701" s="2" cm="1">
        <f t="array" ref="X701">SUM(_xlfn._xlws.FILTER($F$2:$F$2454,_xlfn.MAP($W$2:$W$2454,_xlfn.LAMBDA(_xlpm.x,_xlpm.x=$W701))))</f>
        <v>2896</v>
      </c>
      <c r="Y701" s="11">
        <f t="shared" si="184"/>
        <v>3.453038674033149E-4</v>
      </c>
      <c r="Z701" s="4" t="s">
        <v>5110</v>
      </c>
      <c r="AA701" s="2" cm="1">
        <f t="array" ref="AA701">SUM(_xlfn._xlws.FILTER($F$2:$F$2454,_xlfn.MAP($Z$2:$Z$2454,_xlfn.LAMBDA(_xlpm.x,_xlpm.x=$Z701))))</f>
        <v>354</v>
      </c>
      <c r="AB701" s="11">
        <f t="shared" si="185"/>
        <v>2.8248587570621469E-3</v>
      </c>
      <c r="AC701" s="11">
        <f t="shared" si="186"/>
        <v>-0.91279529549932148</v>
      </c>
      <c r="AG701" s="2"/>
      <c r="AL701" s="2"/>
      <c r="AM701" s="2"/>
    </row>
    <row r="702" spans="1:39">
      <c r="A702" s="1" t="str">
        <f t="shared" si="170"/>
        <v>~ble~ : [blɛ]</v>
      </c>
      <c r="B702" s="1">
        <f>_xlfn.LET(_xlpm.d,$G702,_xlpm.k,_xlfn.CONCAT(LEFT(TRIM(B$1),1),"*"),COUNTIF(_xlpm.d,_xlpm.k))</f>
        <v>0</v>
      </c>
      <c r="C702" s="1">
        <f>_xlfn.LET(_xlpm.d,$G702,_xlpm.k,_xlfn.CONCAT(LEFT(TRIM(C$1),1),"*"),COUNTIF(_xlpm.d,_xlpm.k))</f>
        <v>0</v>
      </c>
      <c r="D702" s="1">
        <f>_xlfn.LET(_xlpm.d,$G702,_xlpm.k,_xlfn.CONCAT(LEFT(TRIM(D$1),1),"*"),COUNTIF(_xlpm.d,_xlpm.k))</f>
        <v>0</v>
      </c>
      <c r="E702" s="1">
        <f t="shared" si="171"/>
        <v>0.30102999566398114</v>
      </c>
      <c r="F702" s="7">
        <v>1</v>
      </c>
      <c r="G702" s="9" t="s">
        <v>1776</v>
      </c>
      <c r="H702" s="4" cm="1">
        <f t="array" ref="H702">F702/freq.sum.r6e</f>
        <v>7.9214195183776928E-5</v>
      </c>
      <c r="I702" s="4" t="str">
        <f t="shared" si="172"/>
        <v>blɛ</v>
      </c>
      <c r="J702" s="4" t="str">
        <f t="shared" si="173"/>
        <v>ble</v>
      </c>
      <c r="K702" s="10">
        <f t="shared" si="174"/>
        <v>3</v>
      </c>
      <c r="L702" s="1">
        <f t="shared" si="175"/>
        <v>3</v>
      </c>
      <c r="M702" s="10">
        <f t="shared" si="176"/>
        <v>3</v>
      </c>
      <c r="N702" s="1" t="str">
        <f t="shared" si="177"/>
        <v>~ble~</v>
      </c>
      <c r="O702" s="1" t="str">
        <f t="shared" si="178"/>
        <v>[blɛ]</v>
      </c>
      <c r="P702" s="3" cm="1">
        <f t="array" ref="P702">SUM(_xlfn._xlws.FILTER($H$2:$H$2454,_xlfn.MAP($N$2:$N$2454,_xlfn.LAMBDA(_xlpm.x,_xlpm.x=$N702))))</f>
        <v>3.1685678073510772E-3</v>
      </c>
      <c r="Q702" s="4">
        <f t="shared" si="179"/>
        <v>2.4999999999999998E-2</v>
      </c>
      <c r="R702" s="6" cm="1">
        <f t="array" ref="R702">SUM(_xlfn._xlws.FILTER($H$2:$H$2454,_xlfn.MAP($O$2:$O$2454,_xlfn.LAMBDA(_xlpm.x,_xlpm.x=$O702))))</f>
        <v>7.9214195183776928E-5</v>
      </c>
      <c r="S702" s="4">
        <f t="shared" si="180"/>
        <v>1</v>
      </c>
      <c r="T702" s="4">
        <f t="shared" si="181"/>
        <v>1.026394816461096E-2</v>
      </c>
      <c r="U702" s="4">
        <f t="shared" si="182"/>
        <v>4.878048780487805E-2</v>
      </c>
      <c r="V702" s="4">
        <f t="shared" si="183"/>
        <v>-1.6020599913279625</v>
      </c>
      <c r="W702" s="4" t="s">
        <v>5121</v>
      </c>
      <c r="X702" s="2" cm="1">
        <f t="array" ref="X702">SUM(_xlfn._xlws.FILTER($F$2:$F$2454,_xlfn.MAP($W$2:$W$2454,_xlfn.LAMBDA(_xlpm.x,_xlpm.x=$W702))))</f>
        <v>2896</v>
      </c>
      <c r="Y702" s="11">
        <f t="shared" si="184"/>
        <v>3.453038674033149E-4</v>
      </c>
      <c r="Z702" s="4" t="s">
        <v>5104</v>
      </c>
      <c r="AA702" s="2" cm="1">
        <f t="array" ref="AA702">SUM(_xlfn._xlws.FILTER($F$2:$F$2454,_xlfn.MAP($Z$2:$Z$2454,_xlfn.LAMBDA(_xlpm.x,_xlpm.x=$Z702))))</f>
        <v>883</v>
      </c>
      <c r="AB702" s="11">
        <f t="shared" si="185"/>
        <v>1.1325028312570782E-3</v>
      </c>
      <c r="AC702" s="11">
        <f t="shared" si="186"/>
        <v>-0.51583785394754078</v>
      </c>
      <c r="AG702" s="2"/>
      <c r="AL702" s="2"/>
      <c r="AM702" s="2"/>
    </row>
    <row r="703" spans="1:39">
      <c r="A703" s="1" t="str">
        <f t="shared" si="170"/>
        <v>~nte~ : [ntəɪ]</v>
      </c>
      <c r="B703" s="1">
        <f>_xlfn.LET(_xlpm.d,$G703,_xlpm.k,_xlfn.CONCAT(LEFT(TRIM(B$1),1),"*"),COUNTIF(_xlpm.d,_xlpm.k))</f>
        <v>0</v>
      </c>
      <c r="C703" s="1">
        <f>_xlfn.LET(_xlpm.d,$G703,_xlpm.k,_xlfn.CONCAT(LEFT(TRIM(C$1),1),"*"),COUNTIF(_xlpm.d,_xlpm.k))</f>
        <v>0</v>
      </c>
      <c r="D703" s="1">
        <f>_xlfn.LET(_xlpm.d,$G703,_xlpm.k,_xlfn.CONCAT(LEFT(TRIM(D$1),1),"*"),COUNTIF(_xlpm.d,_xlpm.k))</f>
        <v>1</v>
      </c>
      <c r="E703" s="1">
        <f t="shared" si="171"/>
        <v>0.30102999566398114</v>
      </c>
      <c r="F703" s="7">
        <v>1</v>
      </c>
      <c r="G703" s="9" t="s">
        <v>2159</v>
      </c>
      <c r="H703" s="4" cm="1">
        <f t="array" ref="H703">F703/freq.sum.r6e</f>
        <v>7.9214195183776928E-5</v>
      </c>
      <c r="I703" s="4" t="str">
        <f t="shared" si="172"/>
        <v>ntəɪ</v>
      </c>
      <c r="J703" s="4" t="str">
        <f t="shared" si="173"/>
        <v>nte</v>
      </c>
      <c r="K703" s="10">
        <f t="shared" si="174"/>
        <v>4</v>
      </c>
      <c r="L703" s="1">
        <f t="shared" si="175"/>
        <v>3</v>
      </c>
      <c r="M703" s="10">
        <f t="shared" si="176"/>
        <v>4</v>
      </c>
      <c r="N703" s="1" t="str">
        <f t="shared" si="177"/>
        <v>~nte~</v>
      </c>
      <c r="O703" s="1" t="str">
        <f t="shared" si="178"/>
        <v>[ntəɪ]</v>
      </c>
      <c r="P703" s="3" cm="1">
        <f t="array" ref="P703">SUM(_xlfn._xlws.FILTER($H$2:$H$2454,_xlfn.MAP($N$2:$N$2454,_xlfn.LAMBDA(_xlpm.x,_xlpm.x=$N703))))</f>
        <v>3.0893536121673003E-3</v>
      </c>
      <c r="Q703" s="4">
        <f t="shared" si="179"/>
        <v>2.564102564102564E-2</v>
      </c>
      <c r="R703" s="6" cm="1">
        <f t="array" ref="R703">SUM(_xlfn._xlws.FILTER($H$2:$H$2454,_xlfn.MAP($O$2:$O$2454,_xlfn.LAMBDA(_xlpm.x,_xlpm.x=$O703))))</f>
        <v>7.9214195183776928E-5</v>
      </c>
      <c r="S703" s="4">
        <f t="shared" si="180"/>
        <v>1</v>
      </c>
      <c r="T703" s="4">
        <f t="shared" si="181"/>
        <v>1.1712343376445491E-2</v>
      </c>
      <c r="U703" s="4">
        <f t="shared" si="182"/>
        <v>0.05</v>
      </c>
      <c r="V703" s="4">
        <f t="shared" si="183"/>
        <v>-1.5910646070264993</v>
      </c>
      <c r="W703" s="4" t="s">
        <v>5121</v>
      </c>
      <c r="X703" s="2" cm="1">
        <f t="array" ref="X703">SUM(_xlfn._xlws.FILTER($F$2:$F$2454,_xlfn.MAP($W$2:$W$2454,_xlfn.LAMBDA(_xlpm.x,_xlpm.x=$W703))))</f>
        <v>2896</v>
      </c>
      <c r="Y703" s="11">
        <f t="shared" si="184"/>
        <v>3.453038674033149E-4</v>
      </c>
      <c r="Z703" s="4" t="s">
        <v>5118</v>
      </c>
      <c r="AA703" s="2" cm="1">
        <f t="array" ref="AA703">SUM(_xlfn._xlws.FILTER($F$2:$F$2454,_xlfn.MAP($Z$2:$Z$2454,_xlfn.LAMBDA(_xlpm.x,_xlpm.x=$Z703))))</f>
        <v>7</v>
      </c>
      <c r="AB703" s="11">
        <f t="shared" si="185"/>
        <v>0.14285714285714285</v>
      </c>
      <c r="AC703" s="11">
        <f t="shared" si="186"/>
        <v>-2.6167005175108526</v>
      </c>
      <c r="AG703" s="2"/>
      <c r="AL703" s="2"/>
      <c r="AM703" s="2"/>
    </row>
    <row r="704" spans="1:39">
      <c r="A704" s="1" t="str">
        <f t="shared" si="170"/>
        <v>~nte~ : [ntɜ]</v>
      </c>
      <c r="B704" s="1">
        <f>_xlfn.LET(_xlpm.d,$G704,_xlpm.k,_xlfn.CONCAT(LEFT(TRIM(B$1),1),"*"),COUNTIF(_xlpm.d,_xlpm.k))</f>
        <v>0</v>
      </c>
      <c r="C704" s="1">
        <f>_xlfn.LET(_xlpm.d,$G704,_xlpm.k,_xlfn.CONCAT(LEFT(TRIM(C$1),1),"*"),COUNTIF(_xlpm.d,_xlpm.k))</f>
        <v>0</v>
      </c>
      <c r="D704" s="1">
        <f>_xlfn.LET(_xlpm.d,$G704,_xlpm.k,_xlfn.CONCAT(LEFT(TRIM(D$1),1),"*"),COUNTIF(_xlpm.d,_xlpm.k))</f>
        <v>1</v>
      </c>
      <c r="E704" s="1">
        <f t="shared" si="171"/>
        <v>0.30102999566398114</v>
      </c>
      <c r="F704" s="7">
        <v>1</v>
      </c>
      <c r="G704" s="9" t="s">
        <v>2157</v>
      </c>
      <c r="H704" s="4" cm="1">
        <f t="array" ref="H704">F704/freq.sum.r6e</f>
        <v>7.9214195183776928E-5</v>
      </c>
      <c r="I704" s="4" t="str">
        <f t="shared" si="172"/>
        <v>ntɜ</v>
      </c>
      <c r="J704" s="4" t="str">
        <f t="shared" si="173"/>
        <v>nte</v>
      </c>
      <c r="K704" s="10">
        <f t="shared" si="174"/>
        <v>3</v>
      </c>
      <c r="L704" s="1">
        <f t="shared" si="175"/>
        <v>3</v>
      </c>
      <c r="M704" s="10">
        <f t="shared" si="176"/>
        <v>3</v>
      </c>
      <c r="N704" s="1" t="str">
        <f t="shared" si="177"/>
        <v>~nte~</v>
      </c>
      <c r="O704" s="1" t="str">
        <f t="shared" si="178"/>
        <v>[ntɜ]</v>
      </c>
      <c r="P704" s="3" cm="1">
        <f t="array" ref="P704">SUM(_xlfn._xlws.FILTER($H$2:$H$2454,_xlfn.MAP($N$2:$N$2454,_xlfn.LAMBDA(_xlpm.x,_xlpm.x=$N704))))</f>
        <v>3.0893536121673003E-3</v>
      </c>
      <c r="Q704" s="4">
        <f t="shared" si="179"/>
        <v>2.564102564102564E-2</v>
      </c>
      <c r="R704" s="6" cm="1">
        <f t="array" ref="R704">SUM(_xlfn._xlws.FILTER($H$2:$H$2454,_xlfn.MAP($O$2:$O$2454,_xlfn.LAMBDA(_xlpm.x,_xlpm.x=$O704))))</f>
        <v>7.9214195183776928E-5</v>
      </c>
      <c r="S704" s="4">
        <f t="shared" si="180"/>
        <v>1</v>
      </c>
      <c r="T704" s="4">
        <f t="shared" si="181"/>
        <v>1.0520546868726235E-2</v>
      </c>
      <c r="U704" s="4">
        <f t="shared" si="182"/>
        <v>0.05</v>
      </c>
      <c r="V704" s="4">
        <f t="shared" si="183"/>
        <v>-1.5910646070264993</v>
      </c>
      <c r="W704" s="4" t="s">
        <v>5121</v>
      </c>
      <c r="X704" s="2" cm="1">
        <f t="array" ref="X704">SUM(_xlfn._xlws.FILTER($F$2:$F$2454,_xlfn.MAP($W$2:$W$2454,_xlfn.LAMBDA(_xlpm.x,_xlpm.x=$W704))))</f>
        <v>2896</v>
      </c>
      <c r="Y704" s="11">
        <f t="shared" si="184"/>
        <v>3.453038674033149E-4</v>
      </c>
      <c r="Z704" s="4" t="s">
        <v>5112</v>
      </c>
      <c r="AA704" s="2" cm="1">
        <f t="array" ref="AA704">SUM(_xlfn._xlws.FILTER($F$2:$F$2454,_xlfn.MAP($Z$2:$Z$2454,_xlfn.LAMBDA(_xlpm.x,_xlpm.x=$Z704))))</f>
        <v>192</v>
      </c>
      <c r="AB704" s="11">
        <f t="shared" si="185"/>
        <v>5.208333333333333E-3</v>
      </c>
      <c r="AC704" s="11">
        <f t="shared" si="186"/>
        <v>-1.1784973288215597</v>
      </c>
      <c r="AG704" s="2"/>
      <c r="AL704" s="2"/>
      <c r="AM704" s="2"/>
    </row>
    <row r="705" spans="1:39">
      <c r="A705" s="1" t="str">
        <f t="shared" si="170"/>
        <v>~nce~ : [nsɜ]</v>
      </c>
      <c r="B705" s="1">
        <f>_xlfn.LET(_xlpm.d,$G705,_xlpm.k,_xlfn.CONCAT(LEFT(TRIM(B$1),1),"*"),COUNTIF(_xlpm.d,_xlpm.k))</f>
        <v>0</v>
      </c>
      <c r="C705" s="1">
        <f>_xlfn.LET(_xlpm.d,$G705,_xlpm.k,_xlfn.CONCAT(LEFT(TRIM(C$1),1),"*"),COUNTIF(_xlpm.d,_xlpm.k))</f>
        <v>0</v>
      </c>
      <c r="D705" s="1">
        <f>_xlfn.LET(_xlpm.d,$G705,_xlpm.k,_xlfn.CONCAT(LEFT(TRIM(D$1),1),"*"),COUNTIF(_xlpm.d,_xlpm.k))</f>
        <v>1</v>
      </c>
      <c r="E705" s="1">
        <f t="shared" si="171"/>
        <v>0.47712125471966244</v>
      </c>
      <c r="F705" s="7">
        <v>2</v>
      </c>
      <c r="G705" s="9" t="s">
        <v>1704</v>
      </c>
      <c r="H705" s="4" cm="1">
        <f t="array" ref="H705">F705/freq.sum.r6e</f>
        <v>1.5842839036755386E-4</v>
      </c>
      <c r="I705" s="4" t="str">
        <f t="shared" si="172"/>
        <v>nsɜ</v>
      </c>
      <c r="J705" s="4" t="str">
        <f t="shared" si="173"/>
        <v>nce</v>
      </c>
      <c r="K705" s="10">
        <f t="shared" si="174"/>
        <v>3</v>
      </c>
      <c r="L705" s="1">
        <f t="shared" si="175"/>
        <v>3</v>
      </c>
      <c r="M705" s="10">
        <f t="shared" si="176"/>
        <v>3</v>
      </c>
      <c r="N705" s="1" t="str">
        <f t="shared" si="177"/>
        <v>~nce~</v>
      </c>
      <c r="O705" s="1" t="str">
        <f t="shared" si="178"/>
        <v>[nsɜ]</v>
      </c>
      <c r="P705" s="3" cm="1">
        <f t="array" ref="P705">SUM(_xlfn._xlws.FILTER($H$2:$H$2454,_xlfn.MAP($N$2:$N$2454,_xlfn.LAMBDA(_xlpm.x,_xlpm.x=$N705))))</f>
        <v>5.624207858048162E-3</v>
      </c>
      <c r="Q705" s="4">
        <f t="shared" si="179"/>
        <v>2.8169014084507043E-2</v>
      </c>
      <c r="R705" s="6" cm="1">
        <f t="array" ref="R705">SUM(_xlfn._xlws.FILTER($H$2:$H$2454,_xlfn.MAP($O$2:$O$2454,_xlfn.LAMBDA(_xlpm.x,_xlpm.x=$O705))))</f>
        <v>1.5842839036755386E-4</v>
      </c>
      <c r="S705" s="4">
        <f t="shared" si="180"/>
        <v>1</v>
      </c>
      <c r="T705" s="4">
        <f t="shared" si="181"/>
        <v>1.827361345097037E-2</v>
      </c>
      <c r="U705" s="4">
        <f t="shared" si="182"/>
        <v>5.4794520547945209E-2</v>
      </c>
      <c r="V705" s="4">
        <f t="shared" si="183"/>
        <v>-1.550228353055094</v>
      </c>
      <c r="W705" s="4" t="s">
        <v>5121</v>
      </c>
      <c r="X705" s="2" cm="1">
        <f t="array" ref="X705">SUM(_xlfn._xlws.FILTER($F$2:$F$2454,_xlfn.MAP($W$2:$W$2454,_xlfn.LAMBDA(_xlpm.x,_xlpm.x=$W705))))</f>
        <v>2896</v>
      </c>
      <c r="Y705" s="11">
        <f t="shared" si="184"/>
        <v>6.9060773480662981E-4</v>
      </c>
      <c r="Z705" s="4" t="s">
        <v>5112</v>
      </c>
      <c r="AA705" s="2" cm="1">
        <f t="array" ref="AA705">SUM(_xlfn._xlws.FILTER($F$2:$F$2454,_xlfn.MAP($Z$2:$Z$2454,_xlfn.LAMBDA(_xlpm.x,_xlpm.x=$Z705))))</f>
        <v>192</v>
      </c>
      <c r="AB705" s="11">
        <f t="shared" si="185"/>
        <v>1.0416666666666666E-2</v>
      </c>
      <c r="AC705" s="11">
        <f t="shared" si="186"/>
        <v>-1.1784973288215597</v>
      </c>
      <c r="AG705" s="2"/>
      <c r="AL705" s="2"/>
      <c r="AM705" s="2"/>
    </row>
    <row r="706" spans="1:39">
      <c r="A706" s="1" t="str">
        <f t="shared" ref="A706:A769" si="187">_xlfn.LET(_xlpm.sep," : ",CONCATENATE(N706,_xlpm.sep,O706))</f>
        <v>~nge~ : [ŋə]</v>
      </c>
      <c r="B706" s="1">
        <f>_xlfn.LET(_xlpm.d,$G706,_xlpm.k,_xlfn.CONCAT(LEFT(TRIM(B$1),1),"*"),COUNTIF(_xlpm.d,_xlpm.k))</f>
        <v>0</v>
      </c>
      <c r="C706" s="1">
        <f>_xlfn.LET(_xlpm.d,$G706,_xlpm.k,_xlfn.CONCAT(LEFT(TRIM(C$1),1),"*"),COUNTIF(_xlpm.d,_xlpm.k))</f>
        <v>0</v>
      </c>
      <c r="D706" s="1">
        <f>_xlfn.LET(_xlpm.d,$G706,_xlpm.k,_xlfn.CONCAT(LEFT(TRIM(D$1),1),"*"),COUNTIF(_xlpm.d,_xlpm.k))</f>
        <v>0</v>
      </c>
      <c r="E706" s="1">
        <f t="shared" ref="E706:E769" si="188">LOG(F706+1,10)</f>
        <v>0.30102999566398114</v>
      </c>
      <c r="F706" s="7">
        <v>1</v>
      </c>
      <c r="G706" s="9" t="s">
        <v>2403</v>
      </c>
      <c r="H706" s="4" cm="1">
        <f t="array" ref="H706">F706/freq.sum.r6e</f>
        <v>7.9214195183776928E-5</v>
      </c>
      <c r="I706" s="4" t="str">
        <f t="shared" ref="I706:I769" si="189">_xlfn.LET(_xlpm.sep,":",_xlpm.w,$G706,LEFT(_xlpm.w,FIND(_xlpm.sep,_xlpm.w)-1))</f>
        <v>ŋə</v>
      </c>
      <c r="J706" s="4" t="str">
        <f t="shared" ref="J706:J769" si="190">_xlfn.LET(_xlpm.sep,":",_xlpm.w,$G706,RIGHT(_xlpm.w,LEN(_xlpm.w)-FIND(_xlpm.sep,_xlpm.w)))</f>
        <v>nge</v>
      </c>
      <c r="K706" s="10">
        <f t="shared" ref="K706:K769" si="191">_xlfn.LET(_xlpm.w,I706,LEN(_xlpm.w))</f>
        <v>2</v>
      </c>
      <c r="L706" s="1">
        <f t="shared" ref="L706:L769" si="192">_xlfn.LET(_xlpm.w,J706,LEN(_xlpm.w))</f>
        <v>3</v>
      </c>
      <c r="M706" s="10">
        <f t="shared" ref="M706:M769" si="193">_xlfn.LET(_xlpm.a,K706,_xlpm.b,L706,MAX(_xlpm.a,_xlpm.b))</f>
        <v>3</v>
      </c>
      <c r="N706" s="1" t="str">
        <f t="shared" ref="N706:N769" si="194">_xlfn.LET(_xlpm.sep,":",_xlpm.w,$G706,_xlfn.CONCAT("~",RIGHT(_xlpm.w,LEN(_xlpm.w)-FIND(_xlpm.sep,_xlpm.w)),"~"))</f>
        <v>~nge~</v>
      </c>
      <c r="O706" s="1" t="str">
        <f t="shared" ref="O706:O769" si="195">_xlfn.LET(_xlpm.sep,":",_xlpm.w,$G706,_xlfn.CONCAT("[",LEFT(_xlpm.w,FIND(_xlpm.sep,_xlpm.w)-1),"]"))</f>
        <v>[ŋə]</v>
      </c>
      <c r="P706" s="3" cm="1">
        <f t="array" ref="P706">SUM(_xlfn._xlws.FILTER($H$2:$H$2454,_xlfn.MAP($N$2:$N$2454,_xlfn.LAMBDA(_xlpm.x,_xlpm.x=$N706))))</f>
        <v>1.5842839036755386E-3</v>
      </c>
      <c r="Q706" s="4">
        <f t="shared" ref="Q706:Q769" si="196">$H706/P706</f>
        <v>4.9999999999999996E-2</v>
      </c>
      <c r="R706" s="6" cm="1">
        <f t="array" ref="R706">SUM(_xlfn._xlws.FILTER($H$2:$H$2454,_xlfn.MAP($O$2:$O$2454,_xlfn.LAMBDA(_xlpm.x,_xlpm.x=$O706))))</f>
        <v>7.9214195183776928E-5</v>
      </c>
      <c r="S706" s="4">
        <f t="shared" ref="S706:S769" si="197">$H706/R706</f>
        <v>1</v>
      </c>
      <c r="T706" s="4">
        <f t="shared" ref="T706:T769" si="198">_xlfn.LET(_xlpm.freq,F706,_xlpm.size,M706+1,_xlpm.F,U706,LOG(1+_xlpm.freq)*LOG(1+_xlpm.size)*_xlpm.F)</f>
        <v>2.0039136892811872E-2</v>
      </c>
      <c r="U706" s="4">
        <f t="shared" ref="U706:U769" si="199">_xlfn.LET(_xlpm.a,S706,_xlpm.b,Q706,2*_xlpm.a*_xlpm.b/(_xlpm.a+_xlpm.b))</f>
        <v>9.5238095238095233E-2</v>
      </c>
      <c r="V706" s="4">
        <f t="shared" ref="V706:V769" si="200">_xlfn.LET(_xlpm.p,Q706,_xlpm.q,S706,LOG(_xlpm.p/_xlpm.q))</f>
        <v>-1.3010299956639813</v>
      </c>
      <c r="W706" s="4" t="s">
        <v>5121</v>
      </c>
      <c r="X706" s="2" cm="1">
        <f t="array" ref="X706">SUM(_xlfn._xlws.FILTER($F$2:$F$2454,_xlfn.MAP($W$2:$W$2454,_xlfn.LAMBDA(_xlpm.x,_xlpm.x=$W706))))</f>
        <v>2896</v>
      </c>
      <c r="Y706" s="11">
        <f t="shared" ref="Y706:Y769" si="201">$F706/X706</f>
        <v>3.453038674033149E-4</v>
      </c>
      <c r="Z706" s="4" t="s">
        <v>5101</v>
      </c>
      <c r="AA706" s="2" cm="1">
        <f t="array" ref="AA706">SUM(_xlfn._xlws.FILTER($F$2:$F$2454,_xlfn.MAP($Z$2:$Z$2454,_xlfn.LAMBDA(_xlpm.x,_xlpm.x=$Z706))))</f>
        <v>2255</v>
      </c>
      <c r="AB706" s="11">
        <f t="shared" ref="AB706:AB769" si="202">$F706/AA706</f>
        <v>4.434589800443459E-4</v>
      </c>
      <c r="AC706" s="11">
        <f t="shared" ref="AC706:AC769" si="203">_xlfn.LET(_xlpm.a,Y706,_xlpm.b,AB706,LOG(_xlpm.a/_xlpm.b))</f>
        <v>-0.10865201131112999</v>
      </c>
      <c r="AG706" s="2"/>
      <c r="AL706" s="2"/>
      <c r="AM706" s="2"/>
    </row>
    <row r="707" spans="1:39">
      <c r="A707" s="1" t="str">
        <f t="shared" si="187"/>
        <v>~pla~ : [ɹpleɪ]</v>
      </c>
      <c r="B707" s="1">
        <f>_xlfn.LET(_xlpm.d,$G707,_xlpm.k,_xlfn.CONCAT(LEFT(TRIM(B$1),1),"*"),COUNTIF(_xlpm.d,_xlpm.k))</f>
        <v>1</v>
      </c>
      <c r="C707" s="1">
        <f>_xlfn.LET(_xlpm.d,$G707,_xlpm.k,_xlfn.CONCAT(LEFT(TRIM(C$1),1),"*"),COUNTIF(_xlpm.d,_xlpm.k))</f>
        <v>0</v>
      </c>
      <c r="D707" s="1">
        <f>_xlfn.LET(_xlpm.d,$G707,_xlpm.k,_xlfn.CONCAT(LEFT(TRIM(D$1),1),"*"),COUNTIF(_xlpm.d,_xlpm.k))</f>
        <v>0</v>
      </c>
      <c r="E707" s="1">
        <f t="shared" si="188"/>
        <v>0.30102999566398114</v>
      </c>
      <c r="F707" s="7">
        <v>1</v>
      </c>
      <c r="G707" s="9" t="s">
        <v>1641</v>
      </c>
      <c r="H707" s="4" cm="1">
        <f t="array" ref="H707">F707/freq.sum.r6e</f>
        <v>7.9214195183776928E-5</v>
      </c>
      <c r="I707" s="4" t="str">
        <f t="shared" si="189"/>
        <v>ɹpleɪ</v>
      </c>
      <c r="J707" s="4" t="str">
        <f t="shared" si="190"/>
        <v>pla</v>
      </c>
      <c r="K707" s="10">
        <f t="shared" si="191"/>
        <v>5</v>
      </c>
      <c r="L707" s="1">
        <f t="shared" si="192"/>
        <v>3</v>
      </c>
      <c r="M707" s="10">
        <f t="shared" si="193"/>
        <v>5</v>
      </c>
      <c r="N707" s="1" t="str">
        <f t="shared" si="194"/>
        <v>~pla~</v>
      </c>
      <c r="O707" s="1" t="str">
        <f t="shared" si="195"/>
        <v>[ɹpleɪ]</v>
      </c>
      <c r="P707" s="3" cm="1">
        <f t="array" ref="P707">SUM(_xlfn._xlws.FILTER($H$2:$H$2454,_xlfn.MAP($N$2:$N$2454,_xlfn.LAMBDA(_xlpm.x,_xlpm.x=$N707))))</f>
        <v>1.4258555133079848E-3</v>
      </c>
      <c r="Q707" s="4">
        <f t="shared" si="196"/>
        <v>5.5555555555555552E-2</v>
      </c>
      <c r="R707" s="6" cm="1">
        <f t="array" ref="R707">SUM(_xlfn._xlws.FILTER($H$2:$H$2454,_xlfn.MAP($O$2:$O$2454,_xlfn.LAMBDA(_xlpm.x,_xlpm.x=$O707))))</f>
        <v>7.9214195183776928E-5</v>
      </c>
      <c r="S707" s="4">
        <f t="shared" si="197"/>
        <v>1</v>
      </c>
      <c r="T707" s="4">
        <f t="shared" si="198"/>
        <v>2.6778932560119022E-2</v>
      </c>
      <c r="U707" s="4">
        <f t="shared" si="199"/>
        <v>0.10526315789473684</v>
      </c>
      <c r="V707" s="4">
        <f t="shared" si="200"/>
        <v>-1.255272505103306</v>
      </c>
      <c r="W707" s="4" t="s">
        <v>5120</v>
      </c>
      <c r="X707" s="2" cm="1">
        <f t="array" ref="X707">SUM(_xlfn._xlws.FILTER($F$2:$F$2454,_xlfn.MAP($W$2:$W$2454,_xlfn.LAMBDA(_xlpm.x,_xlpm.x=$W707))))</f>
        <v>1666</v>
      </c>
      <c r="Y707" s="11">
        <f t="shared" si="201"/>
        <v>6.0024009603841532E-4</v>
      </c>
      <c r="Z707" s="4" t="s">
        <v>5108</v>
      </c>
      <c r="AA707" s="2" cm="1">
        <f t="array" ref="AA707">SUM(_xlfn._xlws.FILTER($F$2:$F$2454,_xlfn.MAP($Z$2:$Z$2454,_xlfn.LAMBDA(_xlpm.x,_xlpm.x=$Z707))))</f>
        <v>475</v>
      </c>
      <c r="AB707" s="11">
        <f t="shared" si="202"/>
        <v>2.1052631578947368E-3</v>
      </c>
      <c r="AC707" s="11">
        <f t="shared" si="203"/>
        <v>-0.5449813874459023</v>
      </c>
      <c r="AG707" s="2"/>
      <c r="AL707" s="2"/>
      <c r="AM707" s="2"/>
    </row>
    <row r="708" spans="1:39">
      <c r="A708" s="1" t="str">
        <f t="shared" si="187"/>
        <v>~whi~ : [hwɜ]</v>
      </c>
      <c r="B708" s="1">
        <f>_xlfn.LET(_xlpm.d,$G708,_xlpm.k,_xlfn.CONCAT(LEFT(TRIM(B$1),1),"*"),COUNTIF(_xlpm.d,_xlpm.k))</f>
        <v>0</v>
      </c>
      <c r="C708" s="1">
        <f>_xlfn.LET(_xlpm.d,$G708,_xlpm.k,_xlfn.CONCAT(LEFT(TRIM(C$1),1),"*"),COUNTIF(_xlpm.d,_xlpm.k))</f>
        <v>0</v>
      </c>
      <c r="D708" s="1">
        <f>_xlfn.LET(_xlpm.d,$G708,_xlpm.k,_xlfn.CONCAT(LEFT(TRIM(D$1),1),"*"),COUNTIF(_xlpm.d,_xlpm.k))</f>
        <v>0</v>
      </c>
      <c r="E708" s="1">
        <f t="shared" si="188"/>
        <v>0.30102999566398114</v>
      </c>
      <c r="F708" s="7">
        <v>1</v>
      </c>
      <c r="G708" s="9" t="s">
        <v>2001</v>
      </c>
      <c r="H708" s="4" cm="1">
        <f t="array" ref="H708">F708/freq.sum.r6e</f>
        <v>7.9214195183776928E-5</v>
      </c>
      <c r="I708" s="1" t="str">
        <f t="shared" si="189"/>
        <v>hwɜ</v>
      </c>
      <c r="J708" s="1" t="str">
        <f t="shared" si="190"/>
        <v>whi</v>
      </c>
      <c r="K708" s="10">
        <f t="shared" si="191"/>
        <v>3</v>
      </c>
      <c r="L708" s="1">
        <f t="shared" si="192"/>
        <v>3</v>
      </c>
      <c r="M708" s="10">
        <f t="shared" si="193"/>
        <v>3</v>
      </c>
      <c r="N708" s="1" t="str">
        <f t="shared" si="194"/>
        <v>~whi~</v>
      </c>
      <c r="O708" s="1" t="str">
        <f t="shared" si="195"/>
        <v>[hwɜ]</v>
      </c>
      <c r="P708" s="3" cm="1">
        <f t="array" ref="P708">SUM(_xlfn._xlws.FILTER($H$2:$H$2454,_xlfn.MAP($N$2:$N$2454,_xlfn.LAMBDA(_xlpm.x,_xlpm.x=$N708))))</f>
        <v>1.4258555133079848E-3</v>
      </c>
      <c r="Q708" s="4">
        <f t="shared" si="196"/>
        <v>5.5555555555555552E-2</v>
      </c>
      <c r="R708" s="6" cm="1">
        <f t="array" ref="R708">SUM(_xlfn._xlws.FILTER($H$2:$H$2454,_xlfn.MAP($O$2:$O$2454,_xlfn.LAMBDA(_xlpm.x,_xlpm.x=$O708))))</f>
        <v>7.9214195183776928E-5</v>
      </c>
      <c r="S708" s="4">
        <f t="shared" si="197"/>
        <v>1</v>
      </c>
      <c r="T708" s="4">
        <f t="shared" si="198"/>
        <v>2.2148519723634175E-2</v>
      </c>
      <c r="U708" s="4">
        <f t="shared" si="199"/>
        <v>0.10526315789473684</v>
      </c>
      <c r="V708" s="4">
        <f t="shared" si="200"/>
        <v>-1.255272505103306</v>
      </c>
      <c r="W708" s="4" t="s">
        <v>5110</v>
      </c>
      <c r="X708" s="2" cm="1">
        <f t="array" ref="X708">SUM(_xlfn._xlws.FILTER($F$2:$F$2454,_xlfn.MAP($W$2:$W$2454,_xlfn.LAMBDA(_xlpm.x,_xlpm.x=$W708))))</f>
        <v>1594</v>
      </c>
      <c r="Y708" s="11">
        <f t="shared" si="201"/>
        <v>6.2735257214554575E-4</v>
      </c>
      <c r="Z708" s="4" t="s">
        <v>5112</v>
      </c>
      <c r="AA708" s="2" cm="1">
        <f t="array" ref="AA708">SUM(_xlfn._xlws.FILTER($F$2:$F$2454,_xlfn.MAP($Z$2:$Z$2454,_xlfn.LAMBDA(_xlpm.x,_xlpm.x=$Z708))))</f>
        <v>192</v>
      </c>
      <c r="AB708" s="11">
        <f t="shared" si="202"/>
        <v>5.208333333333333E-3</v>
      </c>
      <c r="AC708" s="11">
        <f t="shared" si="203"/>
        <v>-0.91918708835654395</v>
      </c>
      <c r="AG708" s="2"/>
      <c r="AL708" s="2"/>
      <c r="AM708" s="2"/>
    </row>
    <row r="709" spans="1:39">
      <c r="A709" s="1" t="str">
        <f t="shared" si="187"/>
        <v>~nti~ : [ntaɪ]</v>
      </c>
      <c r="B709" s="1">
        <f>_xlfn.LET(_xlpm.d,$G709,_xlpm.k,_xlfn.CONCAT(LEFT(TRIM(B$1),1),"*"),COUNTIF(_xlpm.d,_xlpm.k))</f>
        <v>0</v>
      </c>
      <c r="C709" s="1">
        <f>_xlfn.LET(_xlpm.d,$G709,_xlpm.k,_xlfn.CONCAT(LEFT(TRIM(C$1),1),"*"),COUNTIF(_xlpm.d,_xlpm.k))</f>
        <v>0</v>
      </c>
      <c r="D709" s="1">
        <f>_xlfn.LET(_xlpm.d,$G709,_xlpm.k,_xlfn.CONCAT(LEFT(TRIM(D$1),1),"*"),COUNTIF(_xlpm.d,_xlpm.k))</f>
        <v>1</v>
      </c>
      <c r="E709" s="1">
        <f t="shared" si="188"/>
        <v>0.30102999566398114</v>
      </c>
      <c r="F709" s="7">
        <v>1</v>
      </c>
      <c r="G709" s="9" t="s">
        <v>1658</v>
      </c>
      <c r="H709" s="4" cm="1">
        <f t="array" ref="H709">F709/freq.sum.r6e</f>
        <v>7.9214195183776928E-5</v>
      </c>
      <c r="I709" s="4" t="str">
        <f t="shared" si="189"/>
        <v>ntaɪ</v>
      </c>
      <c r="J709" s="4" t="str">
        <f t="shared" si="190"/>
        <v>nti</v>
      </c>
      <c r="K709" s="10">
        <f t="shared" si="191"/>
        <v>4</v>
      </c>
      <c r="L709" s="1">
        <f t="shared" si="192"/>
        <v>3</v>
      </c>
      <c r="M709" s="10">
        <f t="shared" si="193"/>
        <v>4</v>
      </c>
      <c r="N709" s="1" t="str">
        <f t="shared" si="194"/>
        <v>~nti~</v>
      </c>
      <c r="O709" s="1" t="str">
        <f t="shared" si="195"/>
        <v>[ntaɪ]</v>
      </c>
      <c r="P709" s="3" cm="1">
        <f t="array" ref="P709">SUM(_xlfn._xlws.FILTER($H$2:$H$2454,_xlfn.MAP($N$2:$N$2454,_xlfn.LAMBDA(_xlpm.x,_xlpm.x=$N709))))</f>
        <v>1.3466413181242077E-3</v>
      </c>
      <c r="Q709" s="4">
        <f t="shared" si="196"/>
        <v>5.8823529411764705E-2</v>
      </c>
      <c r="R709" s="6" cm="1">
        <f t="array" ref="R709">SUM(_xlfn._xlws.FILTER($H$2:$H$2454,_xlfn.MAP($O$2:$O$2454,_xlfn.LAMBDA(_xlpm.x,_xlpm.x=$O709))))</f>
        <v>7.9214195183776928E-5</v>
      </c>
      <c r="S709" s="4">
        <f t="shared" si="197"/>
        <v>1</v>
      </c>
      <c r="T709" s="4">
        <f t="shared" si="198"/>
        <v>2.6027429725434422E-2</v>
      </c>
      <c r="U709" s="4">
        <f t="shared" si="199"/>
        <v>0.1111111111111111</v>
      </c>
      <c r="V709" s="4">
        <f t="shared" si="200"/>
        <v>-1.2304489213782739</v>
      </c>
      <c r="W709" s="4" t="s">
        <v>5110</v>
      </c>
      <c r="X709" s="2" cm="1">
        <f t="array" ref="X709">SUM(_xlfn._xlws.FILTER($F$2:$F$2454,_xlfn.MAP($W$2:$W$2454,_xlfn.LAMBDA(_xlpm.x,_xlpm.x=$W709))))</f>
        <v>1594</v>
      </c>
      <c r="Y709" s="11">
        <f t="shared" si="201"/>
        <v>6.2735257214554575E-4</v>
      </c>
      <c r="Z709" s="4" t="s">
        <v>5106</v>
      </c>
      <c r="AA709" s="2" cm="1">
        <f t="array" ref="AA709">SUM(_xlfn._xlws.FILTER($F$2:$F$2454,_xlfn.MAP($Z$2:$Z$2454,_xlfn.LAMBDA(_xlpm.x,_xlpm.x=$Z709))))</f>
        <v>397</v>
      </c>
      <c r="AB709" s="11">
        <f t="shared" si="202"/>
        <v>2.5188916876574307E-3</v>
      </c>
      <c r="AC709" s="11">
        <f t="shared" si="203"/>
        <v>-0.60369781029697855</v>
      </c>
      <c r="AG709" s="2"/>
      <c r="AL709" s="2"/>
      <c r="AM709" s="2"/>
    </row>
    <row r="710" spans="1:39">
      <c r="A710" s="1" t="str">
        <f t="shared" si="187"/>
        <v>~rti~ : [ɹtaɪ]</v>
      </c>
      <c r="B710" s="1">
        <f>_xlfn.LET(_xlpm.d,$G710,_xlpm.k,_xlfn.CONCAT(LEFT(TRIM(B$1),1),"*"),COUNTIF(_xlpm.d,_xlpm.k))</f>
        <v>1</v>
      </c>
      <c r="C710" s="1">
        <f>_xlfn.LET(_xlpm.d,$G710,_xlpm.k,_xlfn.CONCAT(LEFT(TRIM(C$1),1),"*"),COUNTIF(_xlpm.d,_xlpm.k))</f>
        <v>0</v>
      </c>
      <c r="D710" s="1">
        <f>_xlfn.LET(_xlpm.d,$G710,_xlpm.k,_xlfn.CONCAT(LEFT(TRIM(D$1),1),"*"),COUNTIF(_xlpm.d,_xlpm.k))</f>
        <v>0</v>
      </c>
      <c r="E710" s="1">
        <f t="shared" si="188"/>
        <v>0.30102999566398114</v>
      </c>
      <c r="F710" s="7">
        <v>1</v>
      </c>
      <c r="G710" s="9" t="s">
        <v>1612</v>
      </c>
      <c r="H710" s="4" cm="1">
        <f t="array" ref="H710">F710/freq.sum.r6e</f>
        <v>7.9214195183776928E-5</v>
      </c>
      <c r="I710" s="1" t="str">
        <f t="shared" si="189"/>
        <v>ɹtaɪ</v>
      </c>
      <c r="J710" s="1" t="str">
        <f t="shared" si="190"/>
        <v>rti</v>
      </c>
      <c r="K710" s="10">
        <f t="shared" si="191"/>
        <v>4</v>
      </c>
      <c r="L710" s="1">
        <f t="shared" si="192"/>
        <v>3</v>
      </c>
      <c r="M710" s="10">
        <f t="shared" si="193"/>
        <v>4</v>
      </c>
      <c r="N710" s="1" t="str">
        <f t="shared" si="194"/>
        <v>~rti~</v>
      </c>
      <c r="O710" s="1" t="str">
        <f t="shared" si="195"/>
        <v>[ɹtaɪ]</v>
      </c>
      <c r="P710" s="3" cm="1">
        <f t="array" ref="P710">SUM(_xlfn._xlws.FILTER($H$2:$H$2454,_xlfn.MAP($N$2:$N$2454,_xlfn.LAMBDA(_xlpm.x,_xlpm.x=$N710))))</f>
        <v>1.188212927756654E-3</v>
      </c>
      <c r="Q710" s="4">
        <f t="shared" si="196"/>
        <v>6.6666666666666666E-2</v>
      </c>
      <c r="R710" s="6" cm="1">
        <f t="array" ref="R710">SUM(_xlfn._xlws.FILTER($H$2:$H$2454,_xlfn.MAP($O$2:$O$2454,_xlfn.LAMBDA(_xlpm.x,_xlpm.x=$O710))))</f>
        <v>7.9214195183776928E-5</v>
      </c>
      <c r="S710" s="4">
        <f t="shared" si="197"/>
        <v>1</v>
      </c>
      <c r="T710" s="4">
        <f t="shared" si="198"/>
        <v>2.9280858441113725E-2</v>
      </c>
      <c r="U710" s="4">
        <f t="shared" si="199"/>
        <v>0.125</v>
      </c>
      <c r="V710" s="4">
        <f t="shared" si="200"/>
        <v>-1.1760912590556813</v>
      </c>
      <c r="W710" s="4" t="s">
        <v>5110</v>
      </c>
      <c r="X710" s="2" cm="1">
        <f t="array" ref="X710">SUM(_xlfn._xlws.FILTER($F$2:$F$2454,_xlfn.MAP($W$2:$W$2454,_xlfn.LAMBDA(_xlpm.x,_xlpm.x=$W710))))</f>
        <v>1594</v>
      </c>
      <c r="Y710" s="11">
        <f t="shared" si="201"/>
        <v>6.2735257214554575E-4</v>
      </c>
      <c r="Z710" s="4" t="s">
        <v>5106</v>
      </c>
      <c r="AA710" s="2" cm="1">
        <f t="array" ref="AA710">SUM(_xlfn._xlws.FILTER($F$2:$F$2454,_xlfn.MAP($Z$2:$Z$2454,_xlfn.LAMBDA(_xlpm.x,_xlpm.x=$Z710))))</f>
        <v>397</v>
      </c>
      <c r="AB710" s="11">
        <f t="shared" si="202"/>
        <v>2.5188916876574307E-3</v>
      </c>
      <c r="AC710" s="11">
        <f t="shared" si="203"/>
        <v>-0.60369781029697855</v>
      </c>
      <c r="AG710" s="2"/>
      <c r="AL710" s="2"/>
      <c r="AM710" s="2"/>
    </row>
    <row r="711" spans="1:39">
      <c r="A711" s="1" t="str">
        <f t="shared" si="187"/>
        <v>~shi~ : [ʃaɪ]</v>
      </c>
      <c r="B711" s="1">
        <f>_xlfn.LET(_xlpm.d,$G711,_xlpm.k,_xlfn.CONCAT(LEFT(TRIM(B$1),1),"*"),COUNTIF(_xlpm.d,_xlpm.k))</f>
        <v>0</v>
      </c>
      <c r="C711" s="1">
        <f>_xlfn.LET(_xlpm.d,$G711,_xlpm.k,_xlfn.CONCAT(LEFT(TRIM(C$1),1),"*"),COUNTIF(_xlpm.d,_xlpm.k))</f>
        <v>0</v>
      </c>
      <c r="D711" s="1">
        <f>_xlfn.LET(_xlpm.d,$G711,_xlpm.k,_xlfn.CONCAT(LEFT(TRIM(D$1),1),"*"),COUNTIF(_xlpm.d,_xlpm.k))</f>
        <v>0</v>
      </c>
      <c r="E711" s="1">
        <f t="shared" si="188"/>
        <v>0.30102999566398114</v>
      </c>
      <c r="F711" s="7">
        <v>1</v>
      </c>
      <c r="G711" s="9" t="s">
        <v>1614</v>
      </c>
      <c r="H711" s="4" cm="1">
        <f t="array" ref="H711">F711/freq.sum.r6e</f>
        <v>7.9214195183776928E-5</v>
      </c>
      <c r="I711" s="4" t="str">
        <f t="shared" si="189"/>
        <v>ʃaɪ</v>
      </c>
      <c r="J711" s="4" t="str">
        <f t="shared" si="190"/>
        <v>shi</v>
      </c>
      <c r="K711" s="10">
        <f t="shared" si="191"/>
        <v>3</v>
      </c>
      <c r="L711" s="1">
        <f t="shared" si="192"/>
        <v>3</v>
      </c>
      <c r="M711" s="10">
        <f t="shared" si="193"/>
        <v>3</v>
      </c>
      <c r="N711" s="1" t="str">
        <f t="shared" si="194"/>
        <v>~shi~</v>
      </c>
      <c r="O711" s="1" t="str">
        <f t="shared" si="195"/>
        <v>[ʃaɪ]</v>
      </c>
      <c r="P711" s="3" cm="1">
        <f t="array" ref="P711">SUM(_xlfn._xlws.FILTER($H$2:$H$2454,_xlfn.MAP($N$2:$N$2454,_xlfn.LAMBDA(_xlpm.x,_xlpm.x=$N711))))</f>
        <v>1.188212927756654E-3</v>
      </c>
      <c r="Q711" s="4">
        <f t="shared" si="196"/>
        <v>6.6666666666666666E-2</v>
      </c>
      <c r="R711" s="6" cm="1">
        <f t="array" ref="R711">SUM(_xlfn._xlws.FILTER($H$2:$H$2454,_xlfn.MAP($O$2:$O$2454,_xlfn.LAMBDA(_xlpm.x,_xlpm.x=$O711))))</f>
        <v>7.9214195183776928E-5</v>
      </c>
      <c r="S711" s="4">
        <f t="shared" si="197"/>
        <v>1</v>
      </c>
      <c r="T711" s="4">
        <f t="shared" si="198"/>
        <v>2.6301367171815585E-2</v>
      </c>
      <c r="U711" s="4">
        <f t="shared" si="199"/>
        <v>0.125</v>
      </c>
      <c r="V711" s="4">
        <f t="shared" si="200"/>
        <v>-1.1760912590556813</v>
      </c>
      <c r="W711" s="4" t="s">
        <v>5110</v>
      </c>
      <c r="X711" s="2" cm="1">
        <f t="array" ref="X711">SUM(_xlfn._xlws.FILTER($F$2:$F$2454,_xlfn.MAP($W$2:$W$2454,_xlfn.LAMBDA(_xlpm.x,_xlpm.x=$W711))))</f>
        <v>1594</v>
      </c>
      <c r="Y711" s="11">
        <f t="shared" si="201"/>
        <v>6.2735257214554575E-4</v>
      </c>
      <c r="Z711" s="4" t="s">
        <v>5106</v>
      </c>
      <c r="AA711" s="2" cm="1">
        <f t="array" ref="AA711">SUM(_xlfn._xlws.FILTER($F$2:$F$2454,_xlfn.MAP($Z$2:$Z$2454,_xlfn.LAMBDA(_xlpm.x,_xlpm.x=$Z711))))</f>
        <v>397</v>
      </c>
      <c r="AB711" s="11">
        <f t="shared" si="202"/>
        <v>2.5188916876574307E-3</v>
      </c>
      <c r="AC711" s="11">
        <f t="shared" si="203"/>
        <v>-0.60369781029697855</v>
      </c>
      <c r="AG711" s="2"/>
      <c r="AL711" s="2"/>
      <c r="AM711" s="2"/>
    </row>
    <row r="712" spans="1:39">
      <c r="A712" s="1" t="str">
        <f t="shared" si="187"/>
        <v>~shi~ : [ʃɜ]</v>
      </c>
      <c r="B712" s="1">
        <f>_xlfn.LET(_xlpm.d,$G712,_xlpm.k,_xlfn.CONCAT(LEFT(TRIM(B$1),1),"*"),COUNTIF(_xlpm.d,_xlpm.k))</f>
        <v>0</v>
      </c>
      <c r="C712" s="1">
        <f>_xlfn.LET(_xlpm.d,$G712,_xlpm.k,_xlfn.CONCAT(LEFT(TRIM(C$1),1),"*"),COUNTIF(_xlpm.d,_xlpm.k))</f>
        <v>0</v>
      </c>
      <c r="D712" s="1">
        <f>_xlfn.LET(_xlpm.d,$G712,_xlpm.k,_xlfn.CONCAT(LEFT(TRIM(D$1),1),"*"),COUNTIF(_xlpm.d,_xlpm.k))</f>
        <v>0</v>
      </c>
      <c r="E712" s="1">
        <f t="shared" si="188"/>
        <v>0.30102999566398114</v>
      </c>
      <c r="F712" s="7">
        <v>1</v>
      </c>
      <c r="G712" s="9" t="s">
        <v>1615</v>
      </c>
      <c r="H712" s="4" cm="1">
        <f t="array" ref="H712">F712/freq.sum.r6e</f>
        <v>7.9214195183776928E-5</v>
      </c>
      <c r="I712" s="1" t="str">
        <f t="shared" si="189"/>
        <v>ʃɜ</v>
      </c>
      <c r="J712" s="1" t="str">
        <f t="shared" si="190"/>
        <v>shi</v>
      </c>
      <c r="K712" s="10">
        <f t="shared" si="191"/>
        <v>2</v>
      </c>
      <c r="L712" s="1">
        <f t="shared" si="192"/>
        <v>3</v>
      </c>
      <c r="M712" s="10">
        <f t="shared" si="193"/>
        <v>3</v>
      </c>
      <c r="N712" s="1" t="str">
        <f t="shared" si="194"/>
        <v>~shi~</v>
      </c>
      <c r="O712" s="1" t="str">
        <f t="shared" si="195"/>
        <v>[ʃɜ]</v>
      </c>
      <c r="P712" s="3" cm="1">
        <f t="array" ref="P712">SUM(_xlfn._xlws.FILTER($H$2:$H$2454,_xlfn.MAP($N$2:$N$2454,_xlfn.LAMBDA(_xlpm.x,_xlpm.x=$N712))))</f>
        <v>1.188212927756654E-3</v>
      </c>
      <c r="Q712" s="4">
        <f t="shared" si="196"/>
        <v>6.6666666666666666E-2</v>
      </c>
      <c r="R712" s="6" cm="1">
        <f t="array" ref="R712">SUM(_xlfn._xlws.FILTER($H$2:$H$2454,_xlfn.MAP($O$2:$O$2454,_xlfn.LAMBDA(_xlpm.x,_xlpm.x=$O712))))</f>
        <v>7.9214195183776928E-5</v>
      </c>
      <c r="S712" s="4">
        <f t="shared" si="197"/>
        <v>1</v>
      </c>
      <c r="T712" s="4">
        <f t="shared" si="198"/>
        <v>2.6301367171815585E-2</v>
      </c>
      <c r="U712" s="4">
        <f t="shared" si="199"/>
        <v>0.125</v>
      </c>
      <c r="V712" s="4">
        <f t="shared" si="200"/>
        <v>-1.1760912590556813</v>
      </c>
      <c r="W712" s="4" t="s">
        <v>5110</v>
      </c>
      <c r="X712" s="2" cm="1">
        <f t="array" ref="X712">SUM(_xlfn._xlws.FILTER($F$2:$F$2454,_xlfn.MAP($W$2:$W$2454,_xlfn.LAMBDA(_xlpm.x,_xlpm.x=$W712))))</f>
        <v>1594</v>
      </c>
      <c r="Y712" s="11">
        <f t="shared" si="201"/>
        <v>6.2735257214554575E-4</v>
      </c>
      <c r="Z712" s="4" t="s">
        <v>5112</v>
      </c>
      <c r="AA712" s="2" cm="1">
        <f t="array" ref="AA712">SUM(_xlfn._xlws.FILTER($F$2:$F$2454,_xlfn.MAP($Z$2:$Z$2454,_xlfn.LAMBDA(_xlpm.x,_xlpm.x=$Z712))))</f>
        <v>192</v>
      </c>
      <c r="AB712" s="11">
        <f t="shared" si="202"/>
        <v>5.208333333333333E-3</v>
      </c>
      <c r="AC712" s="11">
        <f t="shared" si="203"/>
        <v>-0.91918708835654395</v>
      </c>
      <c r="AG712" s="2"/>
      <c r="AL712" s="2"/>
      <c r="AM712" s="2"/>
    </row>
    <row r="713" spans="1:39">
      <c r="A713" s="1" t="str">
        <f t="shared" si="187"/>
        <v>~the~ : [ɹðə]</v>
      </c>
      <c r="B713" s="1">
        <f>_xlfn.LET(_xlpm.d,$G713,_xlpm.k,_xlfn.CONCAT(LEFT(TRIM(B$1),1),"*"),COUNTIF(_xlpm.d,_xlpm.k))</f>
        <v>1</v>
      </c>
      <c r="C713" s="1">
        <f>_xlfn.LET(_xlpm.d,$G713,_xlpm.k,_xlfn.CONCAT(LEFT(TRIM(C$1),1),"*"),COUNTIF(_xlpm.d,_xlpm.k))</f>
        <v>0</v>
      </c>
      <c r="D713" s="1">
        <f>_xlfn.LET(_xlpm.d,$G713,_xlpm.k,_xlfn.CONCAT(LEFT(TRIM(D$1),1),"*"),COUNTIF(_xlpm.d,_xlpm.k))</f>
        <v>0</v>
      </c>
      <c r="E713" s="1">
        <f t="shared" si="188"/>
        <v>0.30102999566398114</v>
      </c>
      <c r="F713" s="7">
        <v>1</v>
      </c>
      <c r="G713" s="9" t="s">
        <v>1797</v>
      </c>
      <c r="H713" s="4" cm="1">
        <f t="array" ref="H713">F713/freq.sum.r6e</f>
        <v>7.9214195183776928E-5</v>
      </c>
      <c r="I713" s="4" t="str">
        <f t="shared" si="189"/>
        <v>ɹðə</v>
      </c>
      <c r="J713" s="4" t="str">
        <f t="shared" si="190"/>
        <v>the</v>
      </c>
      <c r="K713" s="10">
        <f t="shared" si="191"/>
        <v>3</v>
      </c>
      <c r="L713" s="1">
        <f t="shared" si="192"/>
        <v>3</v>
      </c>
      <c r="M713" s="10">
        <f t="shared" si="193"/>
        <v>3</v>
      </c>
      <c r="N713" s="1" t="str">
        <f t="shared" si="194"/>
        <v>~the~</v>
      </c>
      <c r="O713" s="1" t="str">
        <f t="shared" si="195"/>
        <v>[ɹðə]</v>
      </c>
      <c r="P713" s="3" cm="1">
        <f t="array" ref="P713">SUM(_xlfn._xlws.FILTER($H$2:$H$2454,_xlfn.MAP($N$2:$N$2454,_xlfn.LAMBDA(_xlpm.x,_xlpm.x=$N713))))</f>
        <v>3.4854245880861848E-3</v>
      </c>
      <c r="Q713" s="4">
        <f t="shared" si="196"/>
        <v>2.2727272727272728E-2</v>
      </c>
      <c r="R713" s="6" cm="1">
        <f t="array" ref="R713">SUM(_xlfn._xlws.FILTER($H$2:$H$2454,_xlfn.MAP($O$2:$O$2454,_xlfn.LAMBDA(_xlpm.x,_xlpm.x=$O713))))</f>
        <v>2.3764258555133077E-4</v>
      </c>
      <c r="S713" s="4">
        <f t="shared" si="197"/>
        <v>0.33333333333333337</v>
      </c>
      <c r="T713" s="4">
        <f t="shared" si="198"/>
        <v>8.9536569095542435E-3</v>
      </c>
      <c r="U713" s="4">
        <f t="shared" si="199"/>
        <v>4.2553191489361708E-2</v>
      </c>
      <c r="V713" s="4">
        <f t="shared" si="200"/>
        <v>-1.166331421766525</v>
      </c>
      <c r="W713" s="4" t="s">
        <v>5121</v>
      </c>
      <c r="X713" s="2" cm="1">
        <f t="array" ref="X713">SUM(_xlfn._xlws.FILTER($F$2:$F$2454,_xlfn.MAP($W$2:$W$2454,_xlfn.LAMBDA(_xlpm.x,_xlpm.x=$W713))))</f>
        <v>2896</v>
      </c>
      <c r="Y713" s="11">
        <f t="shared" si="201"/>
        <v>3.453038674033149E-4</v>
      </c>
      <c r="Z713" s="4" t="s">
        <v>5101</v>
      </c>
      <c r="AA713" s="2" cm="1">
        <f t="array" ref="AA713">SUM(_xlfn._xlws.FILTER($F$2:$F$2454,_xlfn.MAP($Z$2:$Z$2454,_xlfn.LAMBDA(_xlpm.x,_xlpm.x=$Z713))))</f>
        <v>2255</v>
      </c>
      <c r="AB713" s="11">
        <f t="shared" si="202"/>
        <v>4.434589800443459E-4</v>
      </c>
      <c r="AC713" s="11">
        <f t="shared" si="203"/>
        <v>-0.10865201131112999</v>
      </c>
      <c r="AG713" s="2"/>
      <c r="AL713" s="2"/>
      <c r="AM713" s="2"/>
    </row>
    <row r="714" spans="1:39">
      <c r="A714" s="1" t="str">
        <f t="shared" si="187"/>
        <v>~the~ : [θi]</v>
      </c>
      <c r="B714" s="1">
        <f>_xlfn.LET(_xlpm.d,$G714,_xlpm.k,_xlfn.CONCAT(LEFT(TRIM(B$1),1),"*"),COUNTIF(_xlpm.d,_xlpm.k))</f>
        <v>0</v>
      </c>
      <c r="C714" s="1">
        <f>_xlfn.LET(_xlpm.d,$G714,_xlpm.k,_xlfn.CONCAT(LEFT(TRIM(C$1),1),"*"),COUNTIF(_xlpm.d,_xlpm.k))</f>
        <v>0</v>
      </c>
      <c r="D714" s="1">
        <f>_xlfn.LET(_xlpm.d,$G714,_xlpm.k,_xlfn.CONCAT(LEFT(TRIM(D$1),1),"*"),COUNTIF(_xlpm.d,_xlpm.k))</f>
        <v>0</v>
      </c>
      <c r="E714" s="1">
        <f t="shared" si="188"/>
        <v>0.30102999566398114</v>
      </c>
      <c r="F714" s="7">
        <v>1</v>
      </c>
      <c r="G714" s="9" t="s">
        <v>343</v>
      </c>
      <c r="H714" s="4" cm="1">
        <f t="array" ref="H714">F714/freq.sum.r6e</f>
        <v>7.9214195183776928E-5</v>
      </c>
      <c r="I714" s="4" t="str">
        <f t="shared" si="189"/>
        <v>θi</v>
      </c>
      <c r="J714" s="4" t="str">
        <f t="shared" si="190"/>
        <v>the</v>
      </c>
      <c r="K714" s="10">
        <f t="shared" si="191"/>
        <v>2</v>
      </c>
      <c r="L714" s="1">
        <f t="shared" si="192"/>
        <v>3</v>
      </c>
      <c r="M714" s="10">
        <f t="shared" si="193"/>
        <v>3</v>
      </c>
      <c r="N714" s="1" t="str">
        <f t="shared" si="194"/>
        <v>~the~</v>
      </c>
      <c r="O714" s="1" t="str">
        <f t="shared" si="195"/>
        <v>[θi]</v>
      </c>
      <c r="P714" s="3" cm="1">
        <f t="array" ref="P714">SUM(_xlfn._xlws.FILTER($H$2:$H$2454,_xlfn.MAP($N$2:$N$2454,_xlfn.LAMBDA(_xlpm.x,_xlpm.x=$N714))))</f>
        <v>3.4854245880861848E-3</v>
      </c>
      <c r="Q714" s="4">
        <f t="shared" si="196"/>
        <v>2.2727272727272728E-2</v>
      </c>
      <c r="R714" s="6" cm="1">
        <f t="array" ref="R714">SUM(_xlfn._xlws.FILTER($H$2:$H$2454,_xlfn.MAP($O$2:$O$2454,_xlfn.LAMBDA(_xlpm.x,_xlpm.x=$O714))))</f>
        <v>2.3764258555133077E-4</v>
      </c>
      <c r="S714" s="4">
        <f t="shared" si="197"/>
        <v>0.33333333333333337</v>
      </c>
      <c r="T714" s="4">
        <f t="shared" si="198"/>
        <v>8.9536569095542435E-3</v>
      </c>
      <c r="U714" s="4">
        <f t="shared" si="199"/>
        <v>4.2553191489361708E-2</v>
      </c>
      <c r="V714" s="4">
        <f t="shared" si="200"/>
        <v>-1.166331421766525</v>
      </c>
      <c r="W714" s="4" t="s">
        <v>5121</v>
      </c>
      <c r="X714" s="2" cm="1">
        <f t="array" ref="X714">SUM(_xlfn._xlws.FILTER($F$2:$F$2454,_xlfn.MAP($W$2:$W$2454,_xlfn.LAMBDA(_xlpm.x,_xlpm.x=$W714))))</f>
        <v>2896</v>
      </c>
      <c r="Y714" s="11">
        <f t="shared" si="201"/>
        <v>3.453038674033149E-4</v>
      </c>
      <c r="Z714" s="4" t="s">
        <v>5110</v>
      </c>
      <c r="AA714" s="2" cm="1">
        <f t="array" ref="AA714">SUM(_xlfn._xlws.FILTER($F$2:$F$2454,_xlfn.MAP($Z$2:$Z$2454,_xlfn.LAMBDA(_xlpm.x,_xlpm.x=$Z714))))</f>
        <v>354</v>
      </c>
      <c r="AB714" s="11">
        <f t="shared" si="202"/>
        <v>2.8248587570621469E-3</v>
      </c>
      <c r="AC714" s="11">
        <f t="shared" si="203"/>
        <v>-0.91279529549932148</v>
      </c>
      <c r="AG714" s="2"/>
      <c r="AL714" s="2"/>
      <c r="AM714" s="2"/>
    </row>
    <row r="715" spans="1:39">
      <c r="A715" s="1" t="str">
        <f t="shared" si="187"/>
        <v>~cto~ : [ktoʊ]</v>
      </c>
      <c r="B715" s="1">
        <f>_xlfn.LET(_xlpm.d,$G715,_xlpm.k,_xlfn.CONCAT(LEFT(TRIM(B$1),1),"*"),COUNTIF(_xlpm.d,_xlpm.k))</f>
        <v>0</v>
      </c>
      <c r="C715" s="1">
        <f>_xlfn.LET(_xlpm.d,$G715,_xlpm.k,_xlfn.CONCAT(LEFT(TRIM(C$1),1),"*"),COUNTIF(_xlpm.d,_xlpm.k))</f>
        <v>0</v>
      </c>
      <c r="D715" s="1">
        <f>_xlfn.LET(_xlpm.d,$G715,_xlpm.k,_xlfn.CONCAT(LEFT(TRIM(D$1),1),"*"),COUNTIF(_xlpm.d,_xlpm.k))</f>
        <v>0</v>
      </c>
      <c r="E715" s="1">
        <f t="shared" si="188"/>
        <v>0.30102999566398114</v>
      </c>
      <c r="F715" s="7">
        <v>1</v>
      </c>
      <c r="G715" s="9" t="s">
        <v>1575</v>
      </c>
      <c r="H715" s="4" cm="1">
        <f t="array" ref="H715">F715/freq.sum.r6e</f>
        <v>7.9214195183776928E-5</v>
      </c>
      <c r="I715" s="4" t="str">
        <f t="shared" si="189"/>
        <v>ktoʊ</v>
      </c>
      <c r="J715" s="4" t="str">
        <f t="shared" si="190"/>
        <v>cto</v>
      </c>
      <c r="K715" s="10">
        <f t="shared" si="191"/>
        <v>4</v>
      </c>
      <c r="L715" s="1">
        <f t="shared" si="192"/>
        <v>3</v>
      </c>
      <c r="M715" s="10">
        <f t="shared" si="193"/>
        <v>4</v>
      </c>
      <c r="N715" s="1" t="str">
        <f t="shared" si="194"/>
        <v>~cto~</v>
      </c>
      <c r="O715" s="1" t="str">
        <f t="shared" si="195"/>
        <v>[ktoʊ]</v>
      </c>
      <c r="P715" s="3" cm="1">
        <f t="array" ref="P715">SUM(_xlfn._xlws.FILTER($H$2:$H$2454,_xlfn.MAP($N$2:$N$2454,_xlfn.LAMBDA(_xlpm.x,_xlpm.x=$N715))))</f>
        <v>9.5057034220532319E-4</v>
      </c>
      <c r="Q715" s="4">
        <f t="shared" si="196"/>
        <v>8.3333333333333329E-2</v>
      </c>
      <c r="R715" s="6" cm="1">
        <f t="array" ref="R715">SUM(_xlfn._xlws.FILTER($H$2:$H$2454,_xlfn.MAP($O$2:$O$2454,_xlfn.LAMBDA(_xlpm.x,_xlpm.x=$O715))))</f>
        <v>7.9214195183776928E-5</v>
      </c>
      <c r="S715" s="4">
        <f t="shared" si="197"/>
        <v>1</v>
      </c>
      <c r="T715" s="4">
        <f t="shared" si="198"/>
        <v>3.603797961983228E-2</v>
      </c>
      <c r="U715" s="4">
        <f t="shared" si="199"/>
        <v>0.15384615384615385</v>
      </c>
      <c r="V715" s="4">
        <f t="shared" si="200"/>
        <v>-1.0791812460476249</v>
      </c>
      <c r="W715" s="4" t="s">
        <v>5119</v>
      </c>
      <c r="X715" s="2" cm="1">
        <f t="array" ref="X715">SUM(_xlfn._xlws.FILTER($F$2:$F$2454,_xlfn.MAP($W$2:$W$2454,_xlfn.LAMBDA(_xlpm.x,_xlpm.x=$W715))))</f>
        <v>1157</v>
      </c>
      <c r="Y715" s="11">
        <f t="shared" si="201"/>
        <v>8.6430423509075197E-4</v>
      </c>
      <c r="Z715" s="4" t="s">
        <v>5109</v>
      </c>
      <c r="AA715" s="2" cm="1">
        <f t="array" ref="AA715">SUM(_xlfn._xlws.FILTER($F$2:$F$2454,_xlfn.MAP($Z$2:$Z$2454,_xlfn.LAMBDA(_xlpm.x,_xlpm.x=$Z715))))</f>
        <v>257</v>
      </c>
      <c r="AB715" s="11">
        <f t="shared" si="202"/>
        <v>3.8910505836575876E-3</v>
      </c>
      <c r="AC715" s="11">
        <f t="shared" si="203"/>
        <v>-0.65340023562045502</v>
      </c>
      <c r="AG715" s="2"/>
      <c r="AL715" s="2"/>
      <c r="AM715" s="2"/>
    </row>
    <row r="716" spans="1:39">
      <c r="A716" s="1" t="str">
        <f t="shared" si="187"/>
        <v>~nce~ : [nsɛ]</v>
      </c>
      <c r="B716" s="1">
        <f>_xlfn.LET(_xlpm.d,$G716,_xlpm.k,_xlfn.CONCAT(LEFT(TRIM(B$1),1),"*"),COUNTIF(_xlpm.d,_xlpm.k))</f>
        <v>0</v>
      </c>
      <c r="C716" s="1">
        <f>_xlfn.LET(_xlpm.d,$G716,_xlpm.k,_xlfn.CONCAT(LEFT(TRIM(C$1),1),"*"),COUNTIF(_xlpm.d,_xlpm.k))</f>
        <v>0</v>
      </c>
      <c r="D716" s="1">
        <f>_xlfn.LET(_xlpm.d,$G716,_xlpm.k,_xlfn.CONCAT(LEFT(TRIM(D$1),1),"*"),COUNTIF(_xlpm.d,_xlpm.k))</f>
        <v>1</v>
      </c>
      <c r="E716" s="1">
        <f t="shared" si="188"/>
        <v>0.47712125471966244</v>
      </c>
      <c r="F716" s="7">
        <v>2</v>
      </c>
      <c r="G716" s="9" t="s">
        <v>2150</v>
      </c>
      <c r="H716" s="4" cm="1">
        <f t="array" ref="H716">F716/freq.sum.r6e</f>
        <v>1.5842839036755386E-4</v>
      </c>
      <c r="I716" s="1" t="str">
        <f t="shared" si="189"/>
        <v>nsɛ</v>
      </c>
      <c r="J716" s="1" t="str">
        <f t="shared" si="190"/>
        <v>nce</v>
      </c>
      <c r="K716" s="10">
        <f t="shared" si="191"/>
        <v>3</v>
      </c>
      <c r="L716" s="1">
        <f t="shared" si="192"/>
        <v>3</v>
      </c>
      <c r="M716" s="10">
        <f t="shared" si="193"/>
        <v>3</v>
      </c>
      <c r="N716" s="1" t="str">
        <f t="shared" si="194"/>
        <v>~nce~</v>
      </c>
      <c r="O716" s="1" t="str">
        <f t="shared" si="195"/>
        <v>[nsɛ]</v>
      </c>
      <c r="P716" s="3" cm="1">
        <f t="array" ref="P716">SUM(_xlfn._xlws.FILTER($H$2:$H$2454,_xlfn.MAP($N$2:$N$2454,_xlfn.LAMBDA(_xlpm.x,_xlpm.x=$N716))))</f>
        <v>5.624207858048162E-3</v>
      </c>
      <c r="Q716" s="4">
        <f t="shared" si="196"/>
        <v>2.8169014084507043E-2</v>
      </c>
      <c r="R716" s="6" cm="1">
        <f t="array" ref="R716">SUM(_xlfn._xlws.FILTER($H$2:$H$2454,_xlfn.MAP($O$2:$O$2454,_xlfn.LAMBDA(_xlpm.x,_xlpm.x=$O716))))</f>
        <v>4.7528517110266159E-4</v>
      </c>
      <c r="S716" s="4">
        <f t="shared" si="197"/>
        <v>0.33333333333333331</v>
      </c>
      <c r="T716" s="4">
        <f t="shared" si="198"/>
        <v>1.7324334830140738E-2</v>
      </c>
      <c r="U716" s="4">
        <f t="shared" si="199"/>
        <v>5.1948051948051951E-2</v>
      </c>
      <c r="V716" s="4">
        <f t="shared" si="200"/>
        <v>-1.0731070983354316</v>
      </c>
      <c r="W716" s="4" t="s">
        <v>5121</v>
      </c>
      <c r="X716" s="2" cm="1">
        <f t="array" ref="X716">SUM(_xlfn._xlws.FILTER($F$2:$F$2454,_xlfn.MAP($W$2:$W$2454,_xlfn.LAMBDA(_xlpm.x,_xlpm.x=$W716))))</f>
        <v>2896</v>
      </c>
      <c r="Y716" s="11">
        <f t="shared" si="201"/>
        <v>6.9060773480662981E-4</v>
      </c>
      <c r="Z716" s="4" t="s">
        <v>5104</v>
      </c>
      <c r="AA716" s="2" cm="1">
        <f t="array" ref="AA716">SUM(_xlfn._xlws.FILTER($F$2:$F$2454,_xlfn.MAP($Z$2:$Z$2454,_xlfn.LAMBDA(_xlpm.x,_xlpm.x=$Z716))))</f>
        <v>883</v>
      </c>
      <c r="AB716" s="11">
        <f t="shared" si="202"/>
        <v>2.2650056625141564E-3</v>
      </c>
      <c r="AC716" s="11">
        <f t="shared" si="203"/>
        <v>-0.51583785394754078</v>
      </c>
      <c r="AG716" s="2"/>
      <c r="AL716" s="2"/>
      <c r="AM716" s="2"/>
    </row>
    <row r="717" spans="1:39">
      <c r="A717" s="1" t="str">
        <f t="shared" si="187"/>
        <v>~sco~ : [skəʊ]</v>
      </c>
      <c r="B717" s="1">
        <f>_xlfn.LET(_xlpm.d,$G717,_xlpm.k,_xlfn.CONCAT(LEFT(TRIM(B$1),1),"*"),COUNTIF(_xlpm.d,_xlpm.k))</f>
        <v>0</v>
      </c>
      <c r="C717" s="1">
        <f>_xlfn.LET(_xlpm.d,$G717,_xlpm.k,_xlfn.CONCAT(LEFT(TRIM(C$1),1),"*"),COUNTIF(_xlpm.d,_xlpm.k))</f>
        <v>0</v>
      </c>
      <c r="D717" s="1">
        <f>_xlfn.LET(_xlpm.d,$G717,_xlpm.k,_xlfn.CONCAT(LEFT(TRIM(D$1),1),"*"),COUNTIF(_xlpm.d,_xlpm.k))</f>
        <v>0</v>
      </c>
      <c r="E717" s="1">
        <f t="shared" si="188"/>
        <v>0.30102999566398114</v>
      </c>
      <c r="F717" s="7">
        <v>1</v>
      </c>
      <c r="G717" s="9" t="s">
        <v>2211</v>
      </c>
      <c r="H717" s="4" cm="1">
        <f t="array" ref="H717">F717/freq.sum.r6e</f>
        <v>7.9214195183776928E-5</v>
      </c>
      <c r="I717" s="1" t="str">
        <f t="shared" si="189"/>
        <v>skəʊ</v>
      </c>
      <c r="J717" s="1" t="str">
        <f t="shared" si="190"/>
        <v>sco</v>
      </c>
      <c r="K717" s="10">
        <f t="shared" si="191"/>
        <v>4</v>
      </c>
      <c r="L717" s="1">
        <f t="shared" si="192"/>
        <v>3</v>
      </c>
      <c r="M717" s="10">
        <f t="shared" si="193"/>
        <v>4</v>
      </c>
      <c r="N717" s="1" t="str">
        <f t="shared" si="194"/>
        <v>~sco~</v>
      </c>
      <c r="O717" s="1" t="str">
        <f t="shared" si="195"/>
        <v>[skəʊ]</v>
      </c>
      <c r="P717" s="3" cm="1">
        <f t="array" ref="P717">SUM(_xlfn._xlws.FILTER($H$2:$H$2454,_xlfn.MAP($N$2:$N$2454,_xlfn.LAMBDA(_xlpm.x,_xlpm.x=$N717))))</f>
        <v>8.7135614702154619E-4</v>
      </c>
      <c r="Q717" s="4">
        <f t="shared" si="196"/>
        <v>9.0909090909090912E-2</v>
      </c>
      <c r="R717" s="6" cm="1">
        <f t="array" ref="R717">SUM(_xlfn._xlws.FILTER($H$2:$H$2454,_xlfn.MAP($O$2:$O$2454,_xlfn.LAMBDA(_xlpm.x,_xlpm.x=$O717))))</f>
        <v>7.9214195183776928E-5</v>
      </c>
      <c r="S717" s="4">
        <f t="shared" si="197"/>
        <v>1</v>
      </c>
      <c r="T717" s="4">
        <f t="shared" si="198"/>
        <v>3.9041144588151638E-2</v>
      </c>
      <c r="U717" s="4">
        <f t="shared" si="199"/>
        <v>0.16666666666666669</v>
      </c>
      <c r="V717" s="4">
        <f t="shared" si="200"/>
        <v>-1.0413926851582249</v>
      </c>
      <c r="W717" s="4" t="s">
        <v>5119</v>
      </c>
      <c r="X717" s="2" cm="1">
        <f t="array" ref="X717">SUM(_xlfn._xlws.FILTER($F$2:$F$2454,_xlfn.MAP($W$2:$W$2454,_xlfn.LAMBDA(_xlpm.x,_xlpm.x=$W717))))</f>
        <v>1157</v>
      </c>
      <c r="Y717" s="11">
        <f t="shared" si="201"/>
        <v>8.6430423509075197E-4</v>
      </c>
      <c r="Z717" s="4" t="s">
        <v>5115</v>
      </c>
      <c r="AA717" s="2" cm="1">
        <f t="array" ref="AA717">SUM(_xlfn._xlws.FILTER($F$2:$F$2454,_xlfn.MAP($Z$2:$Z$2454,_xlfn.LAMBDA(_xlpm.x,_xlpm.x=$Z717))))</f>
        <v>73</v>
      </c>
      <c r="AB717" s="11">
        <f t="shared" si="202"/>
        <v>1.3698630136986301E-2</v>
      </c>
      <c r="AC717" s="11">
        <f t="shared" si="203"/>
        <v>-1.2000104988312936</v>
      </c>
      <c r="AG717" s="2"/>
      <c r="AL717" s="2"/>
      <c r="AM717" s="2"/>
    </row>
    <row r="718" spans="1:39">
      <c r="A718" s="1" t="str">
        <f t="shared" si="187"/>
        <v>~nsi~ : [nsaɪ]</v>
      </c>
      <c r="B718" s="1">
        <f>_xlfn.LET(_xlpm.d,$G718,_xlpm.k,_xlfn.CONCAT(LEFT(TRIM(B$1),1),"*"),COUNTIF(_xlpm.d,_xlpm.k))</f>
        <v>0</v>
      </c>
      <c r="C718" s="1">
        <f>_xlfn.LET(_xlpm.d,$G718,_xlpm.k,_xlfn.CONCAT(LEFT(TRIM(C$1),1),"*"),COUNTIF(_xlpm.d,_xlpm.k))</f>
        <v>0</v>
      </c>
      <c r="D718" s="1">
        <f>_xlfn.LET(_xlpm.d,$G718,_xlpm.k,_xlfn.CONCAT(LEFT(TRIM(D$1),1),"*"),COUNTIF(_xlpm.d,_xlpm.k))</f>
        <v>1</v>
      </c>
      <c r="E718" s="1">
        <f t="shared" si="188"/>
        <v>0.30102999566398114</v>
      </c>
      <c r="F718" s="7">
        <v>1</v>
      </c>
      <c r="G718" s="9" t="s">
        <v>986</v>
      </c>
      <c r="H718" s="4" cm="1">
        <f t="array" ref="H718">F718/freq.sum.r6e</f>
        <v>7.9214195183776928E-5</v>
      </c>
      <c r="I718" s="4" t="str">
        <f t="shared" si="189"/>
        <v>nsaɪ</v>
      </c>
      <c r="J718" s="4" t="str">
        <f t="shared" si="190"/>
        <v>nsi</v>
      </c>
      <c r="K718" s="10">
        <f t="shared" si="191"/>
        <v>4</v>
      </c>
      <c r="L718" s="1">
        <f t="shared" si="192"/>
        <v>3</v>
      </c>
      <c r="M718" s="10">
        <f t="shared" si="193"/>
        <v>4</v>
      </c>
      <c r="N718" s="1" t="str">
        <f t="shared" si="194"/>
        <v>~nsi~</v>
      </c>
      <c r="O718" s="1" t="str">
        <f t="shared" si="195"/>
        <v>[nsaɪ]</v>
      </c>
      <c r="P718" s="3" cm="1">
        <f t="array" ref="P718">SUM(_xlfn._xlws.FILTER($H$2:$H$2454,_xlfn.MAP($N$2:$N$2454,_xlfn.LAMBDA(_xlpm.x,_xlpm.x=$N718))))</f>
        <v>8.713561470215463E-4</v>
      </c>
      <c r="Q718" s="4">
        <f t="shared" si="196"/>
        <v>9.0909090909090898E-2</v>
      </c>
      <c r="R718" s="6" cm="1">
        <f t="array" ref="R718">SUM(_xlfn._xlws.FILTER($H$2:$H$2454,_xlfn.MAP($O$2:$O$2454,_xlfn.LAMBDA(_xlpm.x,_xlpm.x=$O718))))</f>
        <v>7.9214195183776928E-5</v>
      </c>
      <c r="S718" s="4">
        <f t="shared" si="197"/>
        <v>1</v>
      </c>
      <c r="T718" s="4">
        <f t="shared" si="198"/>
        <v>3.9041144588151631E-2</v>
      </c>
      <c r="U718" s="4">
        <f t="shared" si="199"/>
        <v>0.16666666666666666</v>
      </c>
      <c r="V718" s="4">
        <f t="shared" si="200"/>
        <v>-1.0413926851582251</v>
      </c>
      <c r="W718" s="4" t="s">
        <v>5110</v>
      </c>
      <c r="X718" s="2" cm="1">
        <f t="array" ref="X718">SUM(_xlfn._xlws.FILTER($F$2:$F$2454,_xlfn.MAP($W$2:$W$2454,_xlfn.LAMBDA(_xlpm.x,_xlpm.x=$W718))))</f>
        <v>1594</v>
      </c>
      <c r="Y718" s="11">
        <f t="shared" si="201"/>
        <v>6.2735257214554575E-4</v>
      </c>
      <c r="Z718" s="4" t="s">
        <v>5106</v>
      </c>
      <c r="AA718" s="2" cm="1">
        <f t="array" ref="AA718">SUM(_xlfn._xlws.FILTER($F$2:$F$2454,_xlfn.MAP($Z$2:$Z$2454,_xlfn.LAMBDA(_xlpm.x,_xlpm.x=$Z718))))</f>
        <v>397</v>
      </c>
      <c r="AB718" s="11">
        <f t="shared" si="202"/>
        <v>2.5188916876574307E-3</v>
      </c>
      <c r="AC718" s="11">
        <f t="shared" si="203"/>
        <v>-0.60369781029697855</v>
      </c>
      <c r="AG718" s="2"/>
      <c r="AL718" s="2"/>
      <c r="AM718" s="2"/>
    </row>
    <row r="719" spans="1:39">
      <c r="A719" s="1" t="str">
        <f t="shared" si="187"/>
        <v>~sto~ : [stoʊ]</v>
      </c>
      <c r="B719" s="1">
        <f>_xlfn.LET(_xlpm.d,$G719,_xlpm.k,_xlfn.CONCAT(LEFT(TRIM(B$1),1),"*"),COUNTIF(_xlpm.d,_xlpm.k))</f>
        <v>0</v>
      </c>
      <c r="C719" s="1">
        <f>_xlfn.LET(_xlpm.d,$G719,_xlpm.k,_xlfn.CONCAT(LEFT(TRIM(C$1),1),"*"),COUNTIF(_xlpm.d,_xlpm.k))</f>
        <v>0</v>
      </c>
      <c r="D719" s="1">
        <f>_xlfn.LET(_xlpm.d,$G719,_xlpm.k,_xlfn.CONCAT(LEFT(TRIM(D$1),1),"*"),COUNTIF(_xlpm.d,_xlpm.k))</f>
        <v>0</v>
      </c>
      <c r="E719" s="1">
        <f t="shared" si="188"/>
        <v>0.47712125471966244</v>
      </c>
      <c r="F719" s="7">
        <v>2</v>
      </c>
      <c r="G719" s="9" t="s">
        <v>1390</v>
      </c>
      <c r="H719" s="4" cm="1">
        <f t="array" ref="H719">F719/freq.sum.r6e</f>
        <v>1.5842839036755386E-4</v>
      </c>
      <c r="I719" s="4" t="str">
        <f t="shared" si="189"/>
        <v>stoʊ</v>
      </c>
      <c r="J719" s="4" t="str">
        <f t="shared" si="190"/>
        <v>sto</v>
      </c>
      <c r="K719" s="10">
        <f t="shared" si="191"/>
        <v>4</v>
      </c>
      <c r="L719" s="1">
        <f t="shared" si="192"/>
        <v>3</v>
      </c>
      <c r="M719" s="10">
        <f t="shared" si="193"/>
        <v>4</v>
      </c>
      <c r="N719" s="1" t="str">
        <f t="shared" si="194"/>
        <v>~sto~</v>
      </c>
      <c r="O719" s="1" t="str">
        <f t="shared" si="195"/>
        <v>[stoʊ]</v>
      </c>
      <c r="P719" s="3" cm="1">
        <f t="array" ref="P719">SUM(_xlfn._xlws.FILTER($H$2:$H$2454,_xlfn.MAP($N$2:$N$2454,_xlfn.LAMBDA(_xlpm.x,_xlpm.x=$N719))))</f>
        <v>1.6634980988593155E-3</v>
      </c>
      <c r="Q719" s="4">
        <f t="shared" si="196"/>
        <v>9.5238095238095233E-2</v>
      </c>
      <c r="R719" s="6" cm="1">
        <f t="array" ref="R719">SUM(_xlfn._xlws.FILTER($H$2:$H$2454,_xlfn.MAP($O$2:$O$2454,_xlfn.LAMBDA(_xlpm.x,_xlpm.x=$O719))))</f>
        <v>1.5842839036755386E-4</v>
      </c>
      <c r="S719" s="4">
        <f t="shared" si="197"/>
        <v>1</v>
      </c>
      <c r="T719" s="4">
        <f t="shared" si="198"/>
        <v>6.4569130599081426E-2</v>
      </c>
      <c r="U719" s="4">
        <f t="shared" si="199"/>
        <v>0.17391304347826084</v>
      </c>
      <c r="V719" s="4">
        <f t="shared" si="200"/>
        <v>-1.0211892990699381</v>
      </c>
      <c r="W719" s="4" t="s">
        <v>5119</v>
      </c>
      <c r="X719" s="2" cm="1">
        <f t="array" ref="X719">SUM(_xlfn._xlws.FILTER($F$2:$F$2454,_xlfn.MAP($W$2:$W$2454,_xlfn.LAMBDA(_xlpm.x,_xlpm.x=$W719))))</f>
        <v>1157</v>
      </c>
      <c r="Y719" s="11">
        <f t="shared" si="201"/>
        <v>1.7286084701815039E-3</v>
      </c>
      <c r="Z719" s="4" t="s">
        <v>5109</v>
      </c>
      <c r="AA719" s="2" cm="1">
        <f t="array" ref="AA719">SUM(_xlfn._xlws.FILTER($F$2:$F$2454,_xlfn.MAP($Z$2:$Z$2454,_xlfn.LAMBDA(_xlpm.x,_xlpm.x=$Z719))))</f>
        <v>257</v>
      </c>
      <c r="AB719" s="11">
        <f t="shared" si="202"/>
        <v>7.7821011673151752E-3</v>
      </c>
      <c r="AC719" s="11">
        <f t="shared" si="203"/>
        <v>-0.65340023562045502</v>
      </c>
      <c r="AG719" s="2"/>
      <c r="AL719" s="2"/>
      <c r="AM719" s="2"/>
    </row>
    <row r="720" spans="1:39">
      <c r="A720" s="1" t="str">
        <f t="shared" si="187"/>
        <v>~tha~ : [θeɪ]</v>
      </c>
      <c r="B720" s="1">
        <f>_xlfn.LET(_xlpm.d,$G720,_xlpm.k,_xlfn.CONCAT(LEFT(TRIM(B$1),1),"*"),COUNTIF(_xlpm.d,_xlpm.k))</f>
        <v>0</v>
      </c>
      <c r="C720" s="1">
        <f>_xlfn.LET(_xlpm.d,$G720,_xlpm.k,_xlfn.CONCAT(LEFT(TRIM(C$1),1),"*"),COUNTIF(_xlpm.d,_xlpm.k))</f>
        <v>0</v>
      </c>
      <c r="D720" s="1">
        <f>_xlfn.LET(_xlpm.d,$G720,_xlpm.k,_xlfn.CONCAT(LEFT(TRIM(D$1),1),"*"),COUNTIF(_xlpm.d,_xlpm.k))</f>
        <v>0</v>
      </c>
      <c r="E720" s="1">
        <f t="shared" si="188"/>
        <v>0.30102999566398114</v>
      </c>
      <c r="F720" s="7">
        <v>1</v>
      </c>
      <c r="G720" s="9" t="s">
        <v>2339</v>
      </c>
      <c r="H720" s="4" cm="1">
        <f t="array" ref="H720">F720/freq.sum.r6e</f>
        <v>7.9214195183776928E-5</v>
      </c>
      <c r="I720" s="4" t="str">
        <f t="shared" si="189"/>
        <v>θeɪ</v>
      </c>
      <c r="J720" s="4" t="str">
        <f t="shared" si="190"/>
        <v>tha</v>
      </c>
      <c r="K720" s="10">
        <f t="shared" si="191"/>
        <v>3</v>
      </c>
      <c r="L720" s="1">
        <f t="shared" si="192"/>
        <v>3</v>
      </c>
      <c r="M720" s="10">
        <f t="shared" si="193"/>
        <v>3</v>
      </c>
      <c r="N720" s="1" t="str">
        <f t="shared" si="194"/>
        <v>~tha~</v>
      </c>
      <c r="O720" s="1" t="str">
        <f t="shared" si="195"/>
        <v>[θeɪ]</v>
      </c>
      <c r="P720" s="3" cm="1">
        <f t="array" ref="P720">SUM(_xlfn._xlws.FILTER($H$2:$H$2454,_xlfn.MAP($N$2:$N$2454,_xlfn.LAMBDA(_xlpm.x,_xlpm.x=$N720))))</f>
        <v>7.9214195183776931E-4</v>
      </c>
      <c r="Q720" s="4">
        <f t="shared" si="196"/>
        <v>9.9999999999999992E-2</v>
      </c>
      <c r="R720" s="6" cm="1">
        <f t="array" ref="R720">SUM(_xlfn._xlws.FILTER($H$2:$H$2454,_xlfn.MAP($O$2:$O$2454,_xlfn.LAMBDA(_xlpm.x,_xlpm.x=$O720))))</f>
        <v>7.9214195183776928E-5</v>
      </c>
      <c r="S720" s="4">
        <f t="shared" si="197"/>
        <v>1</v>
      </c>
      <c r="T720" s="4">
        <f t="shared" si="198"/>
        <v>3.8256534068095392E-2</v>
      </c>
      <c r="U720" s="4">
        <f t="shared" si="199"/>
        <v>0.1818181818181818</v>
      </c>
      <c r="V720" s="4">
        <f t="shared" si="200"/>
        <v>-1</v>
      </c>
      <c r="W720" s="4" t="s">
        <v>5120</v>
      </c>
      <c r="X720" s="2" cm="1">
        <f t="array" ref="X720">SUM(_xlfn._xlws.FILTER($F$2:$F$2454,_xlfn.MAP($W$2:$W$2454,_xlfn.LAMBDA(_xlpm.x,_xlpm.x=$W720))))</f>
        <v>1666</v>
      </c>
      <c r="Y720" s="11">
        <f t="shared" si="201"/>
        <v>6.0024009603841532E-4</v>
      </c>
      <c r="Z720" s="4" t="s">
        <v>5108</v>
      </c>
      <c r="AA720" s="2" cm="1">
        <f t="array" ref="AA720">SUM(_xlfn._xlws.FILTER($F$2:$F$2454,_xlfn.MAP($Z$2:$Z$2454,_xlfn.LAMBDA(_xlpm.x,_xlpm.x=$Z720))))</f>
        <v>475</v>
      </c>
      <c r="AB720" s="11">
        <f t="shared" si="202"/>
        <v>2.1052631578947368E-3</v>
      </c>
      <c r="AC720" s="11">
        <f t="shared" si="203"/>
        <v>-0.5449813874459023</v>
      </c>
      <c r="AG720" s="2"/>
      <c r="AL720" s="2"/>
      <c r="AM720" s="2"/>
    </row>
    <row r="721" spans="1:39">
      <c r="A721" s="1" t="str">
        <f t="shared" si="187"/>
        <v>~nge~ : [ndʒɪ]</v>
      </c>
      <c r="B721" s="1">
        <f>_xlfn.LET(_xlpm.d,$G721,_xlpm.k,_xlfn.CONCAT(LEFT(TRIM(B$1),1),"*"),COUNTIF(_xlpm.d,_xlpm.k))</f>
        <v>0</v>
      </c>
      <c r="C721" s="1">
        <f>_xlfn.LET(_xlpm.d,$G721,_xlpm.k,_xlfn.CONCAT(LEFT(TRIM(C$1),1),"*"),COUNTIF(_xlpm.d,_xlpm.k))</f>
        <v>0</v>
      </c>
      <c r="D721" s="1">
        <f>_xlfn.LET(_xlpm.d,$G721,_xlpm.k,_xlfn.CONCAT(LEFT(TRIM(D$1),1),"*"),COUNTIF(_xlpm.d,_xlpm.k))</f>
        <v>1</v>
      </c>
      <c r="E721" s="1">
        <f t="shared" si="188"/>
        <v>0.30102999566398114</v>
      </c>
      <c r="F721" s="7">
        <v>1</v>
      </c>
      <c r="G721" s="9" t="s">
        <v>1700</v>
      </c>
      <c r="H721" s="4" cm="1">
        <f t="array" ref="H721">F721/freq.sum.r6e</f>
        <v>7.9214195183776928E-5</v>
      </c>
      <c r="I721" s="4" t="str">
        <f t="shared" si="189"/>
        <v>ndʒɪ</v>
      </c>
      <c r="J721" s="4" t="str">
        <f t="shared" si="190"/>
        <v>nge</v>
      </c>
      <c r="K721" s="10">
        <f t="shared" si="191"/>
        <v>4</v>
      </c>
      <c r="L721" s="1">
        <f t="shared" si="192"/>
        <v>3</v>
      </c>
      <c r="M721" s="10">
        <f t="shared" si="193"/>
        <v>4</v>
      </c>
      <c r="N721" s="1" t="str">
        <f t="shared" si="194"/>
        <v>~nge~</v>
      </c>
      <c r="O721" s="1" t="str">
        <f t="shared" si="195"/>
        <v>[ndʒɪ]</v>
      </c>
      <c r="P721" s="3" cm="1">
        <f t="array" ref="P721">SUM(_xlfn._xlws.FILTER($H$2:$H$2454,_xlfn.MAP($N$2:$N$2454,_xlfn.LAMBDA(_xlpm.x,_xlpm.x=$N721))))</f>
        <v>1.5842839036755386E-3</v>
      </c>
      <c r="Q721" s="4">
        <f t="shared" si="196"/>
        <v>4.9999999999999996E-2</v>
      </c>
      <c r="R721" s="6" cm="1">
        <f t="array" ref="R721">SUM(_xlfn._xlws.FILTER($H$2:$H$2454,_xlfn.MAP($O$2:$O$2454,_xlfn.LAMBDA(_xlpm.x,_xlpm.x=$O721))))</f>
        <v>1.5842839036755386E-4</v>
      </c>
      <c r="S721" s="4">
        <f t="shared" si="197"/>
        <v>0.5</v>
      </c>
      <c r="T721" s="4">
        <f t="shared" si="198"/>
        <v>2.1295169775355435E-2</v>
      </c>
      <c r="U721" s="4">
        <f t="shared" si="199"/>
        <v>9.0909090909090898E-2</v>
      </c>
      <c r="V721" s="4">
        <f t="shared" si="200"/>
        <v>-1</v>
      </c>
      <c r="W721" s="4" t="s">
        <v>5121</v>
      </c>
      <c r="X721" s="2" cm="1">
        <f t="array" ref="X721">SUM(_xlfn._xlws.FILTER($F$2:$F$2454,_xlfn.MAP($W$2:$W$2454,_xlfn.LAMBDA(_xlpm.x,_xlpm.x=$W721))))</f>
        <v>2896</v>
      </c>
      <c r="Y721" s="11">
        <f t="shared" si="201"/>
        <v>3.453038674033149E-4</v>
      </c>
      <c r="Z721" s="4" t="s">
        <v>5102</v>
      </c>
      <c r="AA721" s="2" cm="1">
        <f t="array" ref="AA721">SUM(_xlfn._xlws.FILTER($F$2:$F$2454,_xlfn.MAP($Z$2:$Z$2454,_xlfn.LAMBDA(_xlpm.x,_xlpm.x=$Z721))))</f>
        <v>1794</v>
      </c>
      <c r="AB721" s="11">
        <f t="shared" si="202"/>
        <v>5.5741360089186175E-4</v>
      </c>
      <c r="AC721" s="11">
        <f t="shared" si="203"/>
        <v>-0.20797611881703601</v>
      </c>
      <c r="AG721" s="2"/>
      <c r="AL721" s="2"/>
      <c r="AM721" s="2"/>
    </row>
    <row r="722" spans="1:39">
      <c r="A722" s="1" t="str">
        <f t="shared" si="187"/>
        <v>~cke~ : [kv]</v>
      </c>
      <c r="B722" s="1">
        <f>_xlfn.LET(_xlpm.d,$G722,_xlpm.k,_xlfn.CONCAT(LEFT(TRIM(B$1),1),"*"),COUNTIF(_xlpm.d,_xlpm.k))</f>
        <v>0</v>
      </c>
      <c r="C722" s="1">
        <f>_xlfn.LET(_xlpm.d,$G722,_xlpm.k,_xlfn.CONCAT(LEFT(TRIM(C$1),1),"*"),COUNTIF(_xlpm.d,_xlpm.k))</f>
        <v>0</v>
      </c>
      <c r="D722" s="1">
        <f>_xlfn.LET(_xlpm.d,$G722,_xlpm.k,_xlfn.CONCAT(LEFT(TRIM(D$1),1),"*"),COUNTIF(_xlpm.d,_xlpm.k))</f>
        <v>0</v>
      </c>
      <c r="E722" s="1">
        <f t="shared" si="188"/>
        <v>0.30102999566398114</v>
      </c>
      <c r="F722" s="7">
        <v>1</v>
      </c>
      <c r="G722" s="9" t="s">
        <v>105</v>
      </c>
      <c r="H722" s="4" cm="1">
        <f t="array" ref="H722">F722/freq.sum.r6e</f>
        <v>7.9214195183776928E-5</v>
      </c>
      <c r="I722" s="4" t="str">
        <f t="shared" si="189"/>
        <v>kv</v>
      </c>
      <c r="J722" s="4" t="str">
        <f t="shared" si="190"/>
        <v>cke</v>
      </c>
      <c r="K722" s="10">
        <f t="shared" si="191"/>
        <v>2</v>
      </c>
      <c r="L722" s="1">
        <f t="shared" si="192"/>
        <v>3</v>
      </c>
      <c r="M722" s="10">
        <f t="shared" si="193"/>
        <v>3</v>
      </c>
      <c r="N722" s="1" t="str">
        <f t="shared" si="194"/>
        <v>~cke~</v>
      </c>
      <c r="O722" s="1" t="str">
        <f t="shared" si="195"/>
        <v>[kv]</v>
      </c>
      <c r="P722" s="3" cm="1">
        <f t="array" ref="P722">SUM(_xlfn._xlws.FILTER($H$2:$H$2454,_xlfn.MAP($N$2:$N$2454,_xlfn.LAMBDA(_xlpm.x,_xlpm.x=$N722))))</f>
        <v>7.9214195183776931E-4</v>
      </c>
      <c r="Q722" s="4">
        <f t="shared" si="196"/>
        <v>9.9999999999999992E-2</v>
      </c>
      <c r="R722" s="6" cm="1">
        <f t="array" ref="R722">SUM(_xlfn._xlws.FILTER($H$2:$H$2454,_xlfn.MAP($O$2:$O$2454,_xlfn.LAMBDA(_xlpm.x,_xlpm.x=$O722))))</f>
        <v>7.9214195183776928E-5</v>
      </c>
      <c r="S722" s="4">
        <f t="shared" si="197"/>
        <v>1</v>
      </c>
      <c r="T722" s="4">
        <f t="shared" si="198"/>
        <v>3.8256534068095392E-2</v>
      </c>
      <c r="U722" s="4">
        <f t="shared" si="199"/>
        <v>0.1818181818181818</v>
      </c>
      <c r="V722" s="4">
        <f t="shared" si="200"/>
        <v>-1</v>
      </c>
      <c r="W722" s="4" t="s">
        <v>5121</v>
      </c>
      <c r="X722" s="2" cm="1">
        <f t="array" ref="X722">SUM(_xlfn._xlws.FILTER($F$2:$F$2454,_xlfn.MAP($W$2:$W$2454,_xlfn.LAMBDA(_xlpm.x,_xlpm.x=$W722))))</f>
        <v>2896</v>
      </c>
      <c r="Y722" s="11">
        <f t="shared" si="201"/>
        <v>3.453038674033149E-4</v>
      </c>
      <c r="Z722" s="4"/>
      <c r="AA722" s="2" cm="1">
        <f t="array" ref="AA722">SUM(_xlfn._xlws.FILTER($F$2:$F$2454,_xlfn.MAP($Z$2:$Z$2454,_xlfn.LAMBDA(_xlpm.x,_xlpm.x=$Z722))))</f>
        <v>3871</v>
      </c>
      <c r="AB722" s="11">
        <f t="shared" si="202"/>
        <v>2.5833118057349522E-4</v>
      </c>
      <c r="AC722" s="11">
        <f t="shared" si="203"/>
        <v>0.12602461379384577</v>
      </c>
      <c r="AG722" s="2"/>
      <c r="AL722" s="2"/>
      <c r="AM722" s="2"/>
    </row>
    <row r="723" spans="1:39">
      <c r="A723" s="1" t="str">
        <f t="shared" si="187"/>
        <v>~pro~ : [pɹoʊ]</v>
      </c>
      <c r="B723" s="1">
        <f>_xlfn.LET(_xlpm.d,$G723,_xlpm.k,_xlfn.CONCAT(LEFT(TRIM(B$1),1),"*"),COUNTIF(_xlpm.d,_xlpm.k))</f>
        <v>0</v>
      </c>
      <c r="C723" s="1">
        <f>_xlfn.LET(_xlpm.d,$G723,_xlpm.k,_xlfn.CONCAT(LEFT(TRIM(C$1),1),"*"),COUNTIF(_xlpm.d,_xlpm.k))</f>
        <v>0</v>
      </c>
      <c r="D723" s="1">
        <f>_xlfn.LET(_xlpm.d,$G723,_xlpm.k,_xlfn.CONCAT(LEFT(TRIM(D$1),1),"*"),COUNTIF(_xlpm.d,_xlpm.k))</f>
        <v>0</v>
      </c>
      <c r="E723" s="1">
        <f t="shared" si="188"/>
        <v>0.69897000433601875</v>
      </c>
      <c r="F723" s="7">
        <v>4</v>
      </c>
      <c r="G723" s="9" t="s">
        <v>1342</v>
      </c>
      <c r="H723" s="4" cm="1">
        <f t="array" ref="H723">F723/freq.sum.r6e</f>
        <v>3.1685678073510771E-4</v>
      </c>
      <c r="I723" s="4" t="str">
        <f t="shared" si="189"/>
        <v>pɹoʊ</v>
      </c>
      <c r="J723" s="4" t="str">
        <f t="shared" si="190"/>
        <v>pro</v>
      </c>
      <c r="K723" s="10">
        <f t="shared" si="191"/>
        <v>4</v>
      </c>
      <c r="L723" s="1">
        <f t="shared" si="192"/>
        <v>3</v>
      </c>
      <c r="M723" s="10">
        <f t="shared" si="193"/>
        <v>4</v>
      </c>
      <c r="N723" s="1" t="str">
        <f t="shared" si="194"/>
        <v>~pro~</v>
      </c>
      <c r="O723" s="1" t="str">
        <f t="shared" si="195"/>
        <v>[pɹoʊ]</v>
      </c>
      <c r="P723" s="3" cm="1">
        <f t="array" ref="P723">SUM(_xlfn._xlws.FILTER($H$2:$H$2454,_xlfn.MAP($N$2:$N$2454,_xlfn.LAMBDA(_xlpm.x,_xlpm.x=$N723))))</f>
        <v>3.960709759188847E-3</v>
      </c>
      <c r="Q723" s="4">
        <f t="shared" si="196"/>
        <v>7.9999999999999988E-2</v>
      </c>
      <c r="R723" s="6" cm="1">
        <f t="array" ref="R723">SUM(_xlfn._xlws.FILTER($H$2:$H$2454,_xlfn.MAP($O$2:$O$2454,_xlfn.LAMBDA(_xlpm.x,_xlpm.x=$O723))))</f>
        <v>3.9607097591888465E-4</v>
      </c>
      <c r="S723" s="4">
        <f t="shared" si="197"/>
        <v>0.79999999999999993</v>
      </c>
      <c r="T723" s="4">
        <f t="shared" si="198"/>
        <v>7.9113364778870376E-2</v>
      </c>
      <c r="U723" s="4">
        <f t="shared" si="199"/>
        <v>0.14545454545454545</v>
      </c>
      <c r="V723" s="4">
        <f t="shared" si="200"/>
        <v>-1</v>
      </c>
      <c r="W723" s="4" t="s">
        <v>5119</v>
      </c>
      <c r="X723" s="2" cm="1">
        <f t="array" ref="X723">SUM(_xlfn._xlws.FILTER($F$2:$F$2454,_xlfn.MAP($W$2:$W$2454,_xlfn.LAMBDA(_xlpm.x,_xlpm.x=$W723))))</f>
        <v>1157</v>
      </c>
      <c r="Y723" s="11">
        <f t="shared" si="201"/>
        <v>3.4572169403630079E-3</v>
      </c>
      <c r="Z723" s="4" t="s">
        <v>5109</v>
      </c>
      <c r="AA723" s="2" cm="1">
        <f t="array" ref="AA723">SUM(_xlfn._xlws.FILTER($F$2:$F$2454,_xlfn.MAP($Z$2:$Z$2454,_xlfn.LAMBDA(_xlpm.x,_xlpm.x=$Z723))))</f>
        <v>257</v>
      </c>
      <c r="AB723" s="11">
        <f t="shared" si="202"/>
        <v>1.556420233463035E-2</v>
      </c>
      <c r="AC723" s="11">
        <f t="shared" si="203"/>
        <v>-0.65340023562045502</v>
      </c>
      <c r="AG723" s="2"/>
      <c r="AL723" s="2"/>
      <c r="AM723" s="2"/>
    </row>
    <row r="724" spans="1:39">
      <c r="A724" s="1" t="str">
        <f t="shared" si="187"/>
        <v>~sou~ : [sa]</v>
      </c>
      <c r="B724" s="1">
        <f>_xlfn.LET(_xlpm.d,$G724,_xlpm.k,_xlfn.CONCAT(LEFT(TRIM(B$1),1),"*"),COUNTIF(_xlpm.d,_xlpm.k))</f>
        <v>0</v>
      </c>
      <c r="C724" s="1">
        <f>_xlfn.LET(_xlpm.d,$G724,_xlpm.k,_xlfn.CONCAT(LEFT(TRIM(C$1),1),"*"),COUNTIF(_xlpm.d,_xlpm.k))</f>
        <v>0</v>
      </c>
      <c r="D724" s="1">
        <f>_xlfn.LET(_xlpm.d,$G724,_xlpm.k,_xlfn.CONCAT(LEFT(TRIM(D$1),1),"*"),COUNTIF(_xlpm.d,_xlpm.k))</f>
        <v>0</v>
      </c>
      <c r="E724" s="1">
        <f t="shared" si="188"/>
        <v>0.30102999566398114</v>
      </c>
      <c r="F724" s="7">
        <v>1</v>
      </c>
      <c r="G724" s="9" t="s">
        <v>2199</v>
      </c>
      <c r="H724" s="4" cm="1">
        <f t="array" ref="H724">F724/freq.sum.r6e</f>
        <v>7.9214195183776928E-5</v>
      </c>
      <c r="I724" s="1" t="str">
        <f t="shared" si="189"/>
        <v>sa</v>
      </c>
      <c r="J724" s="1" t="str">
        <f t="shared" si="190"/>
        <v>sou</v>
      </c>
      <c r="K724" s="10">
        <f t="shared" si="191"/>
        <v>2</v>
      </c>
      <c r="L724" s="1">
        <f t="shared" si="192"/>
        <v>3</v>
      </c>
      <c r="M724" s="10">
        <f t="shared" si="193"/>
        <v>3</v>
      </c>
      <c r="N724" s="1" t="str">
        <f t="shared" si="194"/>
        <v>~sou~</v>
      </c>
      <c r="O724" s="1" t="str">
        <f t="shared" si="195"/>
        <v>[sa]</v>
      </c>
      <c r="P724" s="3" cm="1">
        <f t="array" ref="P724">SUM(_xlfn._xlws.FILTER($H$2:$H$2454,_xlfn.MAP($N$2:$N$2454,_xlfn.LAMBDA(_xlpm.x,_xlpm.x=$N724))))</f>
        <v>7.9214195183776931E-4</v>
      </c>
      <c r="Q724" s="4">
        <f t="shared" si="196"/>
        <v>9.9999999999999992E-2</v>
      </c>
      <c r="R724" s="6" cm="1">
        <f t="array" ref="R724">SUM(_xlfn._xlws.FILTER($H$2:$H$2454,_xlfn.MAP($O$2:$O$2454,_xlfn.LAMBDA(_xlpm.x,_xlpm.x=$O724))))</f>
        <v>7.9214195183776928E-5</v>
      </c>
      <c r="S724" s="4">
        <f t="shared" si="197"/>
        <v>1</v>
      </c>
      <c r="T724" s="4">
        <f t="shared" si="198"/>
        <v>3.8256534068095392E-2</v>
      </c>
      <c r="U724" s="4">
        <f t="shared" si="199"/>
        <v>0.1818181818181818</v>
      </c>
      <c r="V724" s="4">
        <f t="shared" si="200"/>
        <v>-1</v>
      </c>
      <c r="W724" s="4" t="s">
        <v>5100</v>
      </c>
      <c r="X724" s="2" cm="1">
        <f t="array" ref="X724">SUM(_xlfn._xlws.FILTER($F$2:$F$2454,_xlfn.MAP($W$2:$W$2454,_xlfn.LAMBDA(_xlpm.x,_xlpm.x=$W724))))</f>
        <v>150</v>
      </c>
      <c r="Y724" s="11">
        <f t="shared" si="201"/>
        <v>6.6666666666666671E-3</v>
      </c>
      <c r="Z724" s="4" t="s">
        <v>5120</v>
      </c>
      <c r="AA724" s="2" cm="1">
        <f t="array" ref="AA724">SUM(_xlfn._xlws.FILTER($F$2:$F$2454,_xlfn.MAP($Z$2:$Z$2454,_xlfn.LAMBDA(_xlpm.x,_xlpm.x=$Z724))))</f>
        <v>11</v>
      </c>
      <c r="AB724" s="11">
        <f t="shared" si="202"/>
        <v>9.0909090909090912E-2</v>
      </c>
      <c r="AC724" s="11">
        <f t="shared" si="203"/>
        <v>-1.1346985738974562</v>
      </c>
      <c r="AG724" s="2"/>
      <c r="AL724" s="2"/>
      <c r="AM724" s="2"/>
    </row>
    <row r="725" spans="1:39">
      <c r="A725" s="1" t="str">
        <f t="shared" si="187"/>
        <v>~pre~ : [pɹi]</v>
      </c>
      <c r="B725" s="1">
        <f>_xlfn.LET(_xlpm.d,$G725,_xlpm.k,_xlfn.CONCAT(LEFT(TRIM(B$1),1),"*"),COUNTIF(_xlpm.d,_xlpm.k))</f>
        <v>0</v>
      </c>
      <c r="C725" s="1">
        <f>_xlfn.LET(_xlpm.d,$G725,_xlpm.k,_xlfn.CONCAT(LEFT(TRIM(C$1),1),"*"),COUNTIF(_xlpm.d,_xlpm.k))</f>
        <v>0</v>
      </c>
      <c r="D725" s="1">
        <f>_xlfn.LET(_xlpm.d,$G725,_xlpm.k,_xlfn.CONCAT(LEFT(TRIM(D$1),1),"*"),COUNTIF(_xlpm.d,_xlpm.k))</f>
        <v>0</v>
      </c>
      <c r="E725" s="1">
        <f t="shared" si="188"/>
        <v>0.30102999566398114</v>
      </c>
      <c r="F725" s="7">
        <v>1</v>
      </c>
      <c r="G725" s="9" t="s">
        <v>1737</v>
      </c>
      <c r="H725" s="4" cm="1">
        <f t="array" ref="H725">F725/freq.sum.r6e</f>
        <v>7.9214195183776928E-5</v>
      </c>
      <c r="I725" s="4" t="str">
        <f t="shared" si="189"/>
        <v>pɹi</v>
      </c>
      <c r="J725" s="4" t="str">
        <f t="shared" si="190"/>
        <v>pre</v>
      </c>
      <c r="K725" s="10">
        <f t="shared" si="191"/>
        <v>3</v>
      </c>
      <c r="L725" s="1">
        <f t="shared" si="192"/>
        <v>3</v>
      </c>
      <c r="M725" s="10">
        <f t="shared" si="193"/>
        <v>3</v>
      </c>
      <c r="N725" s="1" t="str">
        <f t="shared" si="194"/>
        <v>~pre~</v>
      </c>
      <c r="O725" s="1" t="str">
        <f t="shared" si="195"/>
        <v>[pɹi]</v>
      </c>
      <c r="P725" s="3" cm="1">
        <f t="array" ref="P725">SUM(_xlfn._xlws.FILTER($H$2:$H$2454,_xlfn.MAP($N$2:$N$2454,_xlfn.LAMBDA(_xlpm.x,_xlpm.x=$N725))))</f>
        <v>2.2179974651457541E-3</v>
      </c>
      <c r="Q725" s="4">
        <f t="shared" si="196"/>
        <v>3.5714285714285712E-2</v>
      </c>
      <c r="R725" s="6" cm="1">
        <f t="array" ref="R725">SUM(_xlfn._xlws.FILTER($H$2:$H$2454,_xlfn.MAP($O$2:$O$2454,_xlfn.LAMBDA(_xlpm.x,_xlpm.x=$O725))))</f>
        <v>2.3764258555133077E-4</v>
      </c>
      <c r="S725" s="4">
        <f t="shared" si="197"/>
        <v>0.33333333333333337</v>
      </c>
      <c r="T725" s="4">
        <f t="shared" si="198"/>
        <v>1.3574899185453205E-2</v>
      </c>
      <c r="U725" s="4">
        <f t="shared" si="199"/>
        <v>6.4516129032258063E-2</v>
      </c>
      <c r="V725" s="4">
        <f t="shared" si="200"/>
        <v>-0.97003677662255683</v>
      </c>
      <c r="W725" s="4" t="s">
        <v>5121</v>
      </c>
      <c r="X725" s="2" cm="1">
        <f t="array" ref="X725">SUM(_xlfn._xlws.FILTER($F$2:$F$2454,_xlfn.MAP($W$2:$W$2454,_xlfn.LAMBDA(_xlpm.x,_xlpm.x=$W725))))</f>
        <v>2896</v>
      </c>
      <c r="Y725" s="11">
        <f t="shared" si="201"/>
        <v>3.453038674033149E-4</v>
      </c>
      <c r="Z725" s="4" t="s">
        <v>5110</v>
      </c>
      <c r="AA725" s="2" cm="1">
        <f t="array" ref="AA725">SUM(_xlfn._xlws.FILTER($F$2:$F$2454,_xlfn.MAP($Z$2:$Z$2454,_xlfn.LAMBDA(_xlpm.x,_xlpm.x=$Z725))))</f>
        <v>354</v>
      </c>
      <c r="AB725" s="11">
        <f t="shared" si="202"/>
        <v>2.8248587570621469E-3</v>
      </c>
      <c r="AC725" s="11">
        <f t="shared" si="203"/>
        <v>-0.91279529549932148</v>
      </c>
      <c r="AG725" s="2"/>
      <c r="AL725" s="2"/>
      <c r="AM725" s="2"/>
    </row>
    <row r="726" spans="1:39">
      <c r="A726" s="1" t="str">
        <f t="shared" si="187"/>
        <v>~rve~ : [ɹveɪ]</v>
      </c>
      <c r="B726" s="1">
        <f>_xlfn.LET(_xlpm.d,$G726,_xlpm.k,_xlfn.CONCAT(LEFT(TRIM(B$1),1),"*"),COUNTIF(_xlpm.d,_xlpm.k))</f>
        <v>1</v>
      </c>
      <c r="C726" s="1">
        <f>_xlfn.LET(_xlpm.d,$G726,_xlpm.k,_xlfn.CONCAT(LEFT(TRIM(C$1),1),"*"),COUNTIF(_xlpm.d,_xlpm.k))</f>
        <v>0</v>
      </c>
      <c r="D726" s="1">
        <f>_xlfn.LET(_xlpm.d,$G726,_xlpm.k,_xlfn.CONCAT(LEFT(TRIM(D$1),1),"*"),COUNTIF(_xlpm.d,_xlpm.k))</f>
        <v>0</v>
      </c>
      <c r="E726" s="1">
        <f t="shared" si="188"/>
        <v>0.30102999566398114</v>
      </c>
      <c r="F726" s="7">
        <v>1</v>
      </c>
      <c r="G726" s="9" t="s">
        <v>2383</v>
      </c>
      <c r="H726" s="4" cm="1">
        <f t="array" ref="H726">F726/freq.sum.r6e</f>
        <v>7.9214195183776928E-5</v>
      </c>
      <c r="I726" s="1" t="str">
        <f t="shared" si="189"/>
        <v>ɹveɪ</v>
      </c>
      <c r="J726" s="1" t="str">
        <f t="shared" si="190"/>
        <v>rve</v>
      </c>
      <c r="K726" s="10">
        <f t="shared" si="191"/>
        <v>4</v>
      </c>
      <c r="L726" s="1">
        <f t="shared" si="192"/>
        <v>3</v>
      </c>
      <c r="M726" s="10">
        <f t="shared" si="193"/>
        <v>4</v>
      </c>
      <c r="N726" s="1" t="str">
        <f t="shared" si="194"/>
        <v>~rve~</v>
      </c>
      <c r="O726" s="1" t="str">
        <f t="shared" si="195"/>
        <v>[ɹveɪ]</v>
      </c>
      <c r="P726" s="3" cm="1">
        <f t="array" ref="P726">SUM(_xlfn._xlws.FILTER($H$2:$H$2454,_xlfn.MAP($N$2:$N$2454,_xlfn.LAMBDA(_xlpm.x,_xlpm.x=$N726))))</f>
        <v>7.1292775665399242E-4</v>
      </c>
      <c r="Q726" s="4">
        <f t="shared" si="196"/>
        <v>0.1111111111111111</v>
      </c>
      <c r="R726" s="6" cm="1">
        <f t="array" ref="R726">SUM(_xlfn._xlws.FILTER($H$2:$H$2454,_xlfn.MAP($O$2:$O$2454,_xlfn.LAMBDA(_xlpm.x,_xlpm.x=$O726))))</f>
        <v>7.9214195183776928E-5</v>
      </c>
      <c r="S726" s="4">
        <f t="shared" si="197"/>
        <v>1</v>
      </c>
      <c r="T726" s="4">
        <f t="shared" si="198"/>
        <v>4.6849373505781958E-2</v>
      </c>
      <c r="U726" s="4">
        <f t="shared" si="199"/>
        <v>0.19999999999999998</v>
      </c>
      <c r="V726" s="4">
        <f t="shared" si="200"/>
        <v>-0.95424250943932487</v>
      </c>
      <c r="W726" s="4" t="s">
        <v>5121</v>
      </c>
      <c r="X726" s="2" cm="1">
        <f t="array" ref="X726">SUM(_xlfn._xlws.FILTER($F$2:$F$2454,_xlfn.MAP($W$2:$W$2454,_xlfn.LAMBDA(_xlpm.x,_xlpm.x=$W726))))</f>
        <v>2896</v>
      </c>
      <c r="Y726" s="11">
        <f t="shared" si="201"/>
        <v>3.453038674033149E-4</v>
      </c>
      <c r="Z726" s="4" t="s">
        <v>5108</v>
      </c>
      <c r="AA726" s="2" cm="1">
        <f t="array" ref="AA726">SUM(_xlfn._xlws.FILTER($F$2:$F$2454,_xlfn.MAP($Z$2:$Z$2454,_xlfn.LAMBDA(_xlpm.x,_xlpm.x=$Z726))))</f>
        <v>475</v>
      </c>
      <c r="AB726" s="11">
        <f t="shared" si="202"/>
        <v>2.1052631578947368E-3</v>
      </c>
      <c r="AC726" s="11">
        <f t="shared" si="203"/>
        <v>-0.78510494790024266</v>
      </c>
      <c r="AG726" s="2"/>
      <c r="AL726" s="2"/>
      <c r="AM726" s="2"/>
    </row>
    <row r="727" spans="1:39">
      <c r="A727" s="1" t="str">
        <f t="shared" si="187"/>
        <v>~nfe~ : [nfɜ]</v>
      </c>
      <c r="B727" s="1">
        <f>_xlfn.LET(_xlpm.d,$G727,_xlpm.k,_xlfn.CONCAT(LEFT(TRIM(B$1),1),"*"),COUNTIF(_xlpm.d,_xlpm.k))</f>
        <v>0</v>
      </c>
      <c r="C727" s="1">
        <f>_xlfn.LET(_xlpm.d,$G727,_xlpm.k,_xlfn.CONCAT(LEFT(TRIM(C$1),1),"*"),COUNTIF(_xlpm.d,_xlpm.k))</f>
        <v>0</v>
      </c>
      <c r="D727" s="1">
        <f>_xlfn.LET(_xlpm.d,$G727,_xlpm.k,_xlfn.CONCAT(LEFT(TRIM(D$1),1),"*"),COUNTIF(_xlpm.d,_xlpm.k))</f>
        <v>1</v>
      </c>
      <c r="E727" s="1">
        <f t="shared" si="188"/>
        <v>0.30102999566398114</v>
      </c>
      <c r="F727" s="7">
        <v>1</v>
      </c>
      <c r="G727" s="9" t="s">
        <v>2141</v>
      </c>
      <c r="H727" s="4" cm="1">
        <f t="array" ref="H727">F727/freq.sum.r6e</f>
        <v>7.9214195183776928E-5</v>
      </c>
      <c r="I727" s="1" t="str">
        <f t="shared" si="189"/>
        <v>nfɜ</v>
      </c>
      <c r="J727" s="1" t="str">
        <f t="shared" si="190"/>
        <v>nfe</v>
      </c>
      <c r="K727" s="10">
        <f t="shared" si="191"/>
        <v>3</v>
      </c>
      <c r="L727" s="1">
        <f t="shared" si="192"/>
        <v>3</v>
      </c>
      <c r="M727" s="10">
        <f t="shared" si="193"/>
        <v>3</v>
      </c>
      <c r="N727" s="1" t="str">
        <f t="shared" si="194"/>
        <v>~nfe~</v>
      </c>
      <c r="O727" s="1" t="str">
        <f t="shared" si="195"/>
        <v>[nfɜ]</v>
      </c>
      <c r="P727" s="3" cm="1">
        <f t="array" ref="P727">SUM(_xlfn._xlws.FILTER($H$2:$H$2454,_xlfn.MAP($N$2:$N$2454,_xlfn.LAMBDA(_xlpm.x,_xlpm.x=$N727))))</f>
        <v>7.1292775665399242E-4</v>
      </c>
      <c r="Q727" s="4">
        <f t="shared" si="196"/>
        <v>0.1111111111111111</v>
      </c>
      <c r="R727" s="6" cm="1">
        <f t="array" ref="R727">SUM(_xlfn._xlws.FILTER($H$2:$H$2454,_xlfn.MAP($O$2:$O$2454,_xlfn.LAMBDA(_xlpm.x,_xlpm.x=$O727))))</f>
        <v>7.9214195183776928E-5</v>
      </c>
      <c r="S727" s="4">
        <f t="shared" si="197"/>
        <v>1</v>
      </c>
      <c r="T727" s="4">
        <f t="shared" si="198"/>
        <v>4.2082187474904935E-2</v>
      </c>
      <c r="U727" s="4">
        <f t="shared" si="199"/>
        <v>0.19999999999999998</v>
      </c>
      <c r="V727" s="4">
        <f t="shared" si="200"/>
        <v>-0.95424250943932487</v>
      </c>
      <c r="W727" s="4" t="s">
        <v>5121</v>
      </c>
      <c r="X727" s="2" cm="1">
        <f t="array" ref="X727">SUM(_xlfn._xlws.FILTER($F$2:$F$2454,_xlfn.MAP($W$2:$W$2454,_xlfn.LAMBDA(_xlpm.x,_xlpm.x=$W727))))</f>
        <v>2896</v>
      </c>
      <c r="Y727" s="11">
        <f t="shared" si="201"/>
        <v>3.453038674033149E-4</v>
      </c>
      <c r="Z727" s="4" t="s">
        <v>5112</v>
      </c>
      <c r="AA727" s="2" cm="1">
        <f t="array" ref="AA727">SUM(_xlfn._xlws.FILTER($F$2:$F$2454,_xlfn.MAP($Z$2:$Z$2454,_xlfn.LAMBDA(_xlpm.x,_xlpm.x=$Z727))))</f>
        <v>192</v>
      </c>
      <c r="AB727" s="11">
        <f t="shared" si="202"/>
        <v>5.208333333333333E-3</v>
      </c>
      <c r="AC727" s="11">
        <f t="shared" si="203"/>
        <v>-1.1784973288215597</v>
      </c>
      <c r="AG727" s="2"/>
      <c r="AL727" s="2"/>
      <c r="AM727" s="2"/>
    </row>
    <row r="728" spans="1:39">
      <c r="A728" s="1" t="str">
        <f t="shared" si="187"/>
        <v>~see~ : [ɹsi]</v>
      </c>
      <c r="B728" s="1">
        <f>_xlfn.LET(_xlpm.d,$G728,_xlpm.k,_xlfn.CONCAT(LEFT(TRIM(B$1),1),"*"),COUNTIF(_xlpm.d,_xlpm.k))</f>
        <v>1</v>
      </c>
      <c r="C728" s="1">
        <f>_xlfn.LET(_xlpm.d,$G728,_xlpm.k,_xlfn.CONCAT(LEFT(TRIM(C$1),1),"*"),COUNTIF(_xlpm.d,_xlpm.k))</f>
        <v>0</v>
      </c>
      <c r="D728" s="1">
        <f>_xlfn.LET(_xlpm.d,$G728,_xlpm.k,_xlfn.CONCAT(LEFT(TRIM(D$1),1),"*"),COUNTIF(_xlpm.d,_xlpm.k))</f>
        <v>0</v>
      </c>
      <c r="E728" s="1">
        <f t="shared" si="188"/>
        <v>0.30102999566398114</v>
      </c>
      <c r="F728" s="7">
        <v>1</v>
      </c>
      <c r="G728" s="9" t="s">
        <v>2370</v>
      </c>
      <c r="H728" s="4" cm="1">
        <f t="array" ref="H728">F728/freq.sum.r6e</f>
        <v>7.9214195183776928E-5</v>
      </c>
      <c r="I728" s="1" t="str">
        <f t="shared" si="189"/>
        <v>ɹsi</v>
      </c>
      <c r="J728" s="1" t="str">
        <f t="shared" si="190"/>
        <v>see</v>
      </c>
      <c r="K728" s="10">
        <f t="shared" si="191"/>
        <v>3</v>
      </c>
      <c r="L728" s="1">
        <f t="shared" si="192"/>
        <v>3</v>
      </c>
      <c r="M728" s="10">
        <f t="shared" si="193"/>
        <v>3</v>
      </c>
      <c r="N728" s="1" t="str">
        <f t="shared" si="194"/>
        <v>~see~</v>
      </c>
      <c r="O728" s="1" t="str">
        <f t="shared" si="195"/>
        <v>[ɹsi]</v>
      </c>
      <c r="P728" s="3" cm="1">
        <f t="array" ref="P728">SUM(_xlfn._xlws.FILTER($H$2:$H$2454,_xlfn.MAP($N$2:$N$2454,_xlfn.LAMBDA(_xlpm.x,_xlpm.x=$N728))))</f>
        <v>7.1292775665399231E-4</v>
      </c>
      <c r="Q728" s="4">
        <f t="shared" si="196"/>
        <v>0.11111111111111112</v>
      </c>
      <c r="R728" s="6" cm="1">
        <f t="array" ref="R728">SUM(_xlfn._xlws.FILTER($H$2:$H$2454,_xlfn.MAP($O$2:$O$2454,_xlfn.LAMBDA(_xlpm.x,_xlpm.x=$O728))))</f>
        <v>7.9214195183776928E-5</v>
      </c>
      <c r="S728" s="4">
        <f t="shared" si="197"/>
        <v>1</v>
      </c>
      <c r="T728" s="4">
        <f t="shared" si="198"/>
        <v>4.2082187474904942E-2</v>
      </c>
      <c r="U728" s="4">
        <f t="shared" si="199"/>
        <v>0.2</v>
      </c>
      <c r="V728" s="4">
        <f t="shared" si="200"/>
        <v>-0.95424250943932487</v>
      </c>
      <c r="W728" s="4" t="s">
        <v>5126</v>
      </c>
      <c r="X728" s="2" cm="1">
        <f t="array" ref="X728">SUM(_xlfn._xlws.FILTER($F$2:$F$2454,_xlfn.MAP($W$2:$W$2454,_xlfn.LAMBDA(_xlpm.x,_xlpm.x=$W728))))</f>
        <v>109</v>
      </c>
      <c r="Y728" s="11">
        <f t="shared" si="201"/>
        <v>9.1743119266055051E-3</v>
      </c>
      <c r="Z728" s="4" t="s">
        <v>5110</v>
      </c>
      <c r="AA728" s="2" cm="1">
        <f t="array" ref="AA728">SUM(_xlfn._xlws.FILTER($F$2:$F$2454,_xlfn.MAP($Z$2:$Z$2454,_xlfn.LAMBDA(_xlpm.x,_xlpm.x=$Z728))))</f>
        <v>354</v>
      </c>
      <c r="AB728" s="11">
        <f t="shared" si="202"/>
        <v>2.8248587570621469E-3</v>
      </c>
      <c r="AC728" s="11">
        <f t="shared" si="203"/>
        <v>0.51157676408516417</v>
      </c>
      <c r="AG728" s="2"/>
      <c r="AL728" s="2"/>
      <c r="AM728" s="2"/>
    </row>
    <row r="729" spans="1:39">
      <c r="A729" s="1" t="str">
        <f t="shared" si="187"/>
        <v>~lti~ : [ltaɪ]</v>
      </c>
      <c r="B729" s="1">
        <f>_xlfn.LET(_xlpm.d,$G729,_xlpm.k,_xlfn.CONCAT(LEFT(TRIM(B$1),1),"*"),COUNTIF(_xlpm.d,_xlpm.k))</f>
        <v>0</v>
      </c>
      <c r="C729" s="1">
        <f>_xlfn.LET(_xlpm.d,$G729,_xlpm.k,_xlfn.CONCAT(LEFT(TRIM(C$1),1),"*"),COUNTIF(_xlpm.d,_xlpm.k))</f>
        <v>0</v>
      </c>
      <c r="D729" s="1">
        <f>_xlfn.LET(_xlpm.d,$G729,_xlpm.k,_xlfn.CONCAT(LEFT(TRIM(D$1),1),"*"),COUNTIF(_xlpm.d,_xlpm.k))</f>
        <v>0</v>
      </c>
      <c r="E729" s="1">
        <f t="shared" si="188"/>
        <v>0.30102999566398114</v>
      </c>
      <c r="F729" s="7">
        <v>1</v>
      </c>
      <c r="G729" s="9" t="s">
        <v>2072</v>
      </c>
      <c r="H729" s="4" cm="1">
        <f t="array" ref="H729">F729/freq.sum.r6e</f>
        <v>7.9214195183776928E-5</v>
      </c>
      <c r="I729" s="4" t="str">
        <f t="shared" si="189"/>
        <v>ltaɪ</v>
      </c>
      <c r="J729" s="4" t="str">
        <f t="shared" si="190"/>
        <v>lti</v>
      </c>
      <c r="K729" s="10">
        <f t="shared" si="191"/>
        <v>4</v>
      </c>
      <c r="L729" s="1">
        <f t="shared" si="192"/>
        <v>3</v>
      </c>
      <c r="M729" s="10">
        <f t="shared" si="193"/>
        <v>4</v>
      </c>
      <c r="N729" s="1" t="str">
        <f t="shared" si="194"/>
        <v>~lti~</v>
      </c>
      <c r="O729" s="1" t="str">
        <f t="shared" si="195"/>
        <v>[ltaɪ]</v>
      </c>
      <c r="P729" s="3" cm="1">
        <f t="array" ref="P729">SUM(_xlfn._xlws.FILTER($H$2:$H$2454,_xlfn.MAP($N$2:$N$2454,_xlfn.LAMBDA(_xlpm.x,_xlpm.x=$N729))))</f>
        <v>7.1292775665399242E-4</v>
      </c>
      <c r="Q729" s="4">
        <f t="shared" si="196"/>
        <v>0.1111111111111111</v>
      </c>
      <c r="R729" s="6" cm="1">
        <f t="array" ref="R729">SUM(_xlfn._xlws.FILTER($H$2:$H$2454,_xlfn.MAP($O$2:$O$2454,_xlfn.LAMBDA(_xlpm.x,_xlpm.x=$O729))))</f>
        <v>7.9214195183776928E-5</v>
      </c>
      <c r="S729" s="4">
        <f t="shared" si="197"/>
        <v>1</v>
      </c>
      <c r="T729" s="4">
        <f t="shared" si="198"/>
        <v>4.6849373505781958E-2</v>
      </c>
      <c r="U729" s="4">
        <f t="shared" si="199"/>
        <v>0.19999999999999998</v>
      </c>
      <c r="V729" s="4">
        <f t="shared" si="200"/>
        <v>-0.95424250943932487</v>
      </c>
      <c r="W729" s="4" t="s">
        <v>5110</v>
      </c>
      <c r="X729" s="2" cm="1">
        <f t="array" ref="X729">SUM(_xlfn._xlws.FILTER($F$2:$F$2454,_xlfn.MAP($W$2:$W$2454,_xlfn.LAMBDA(_xlpm.x,_xlpm.x=$W729))))</f>
        <v>1594</v>
      </c>
      <c r="Y729" s="11">
        <f t="shared" si="201"/>
        <v>6.2735257214554575E-4</v>
      </c>
      <c r="Z729" s="4" t="s">
        <v>5106</v>
      </c>
      <c r="AA729" s="2" cm="1">
        <f t="array" ref="AA729">SUM(_xlfn._xlws.FILTER($F$2:$F$2454,_xlfn.MAP($Z$2:$Z$2454,_xlfn.LAMBDA(_xlpm.x,_xlpm.x=$Z729))))</f>
        <v>397</v>
      </c>
      <c r="AB729" s="11">
        <f t="shared" si="202"/>
        <v>2.5188916876574307E-3</v>
      </c>
      <c r="AC729" s="11">
        <f t="shared" si="203"/>
        <v>-0.60369781029697855</v>
      </c>
      <c r="AG729" s="2"/>
      <c r="AL729" s="2"/>
      <c r="AM729" s="2"/>
    </row>
    <row r="730" spans="1:39">
      <c r="A730" s="1" t="str">
        <f t="shared" si="187"/>
        <v>~whi~ : [hwɪ]</v>
      </c>
      <c r="B730" s="1">
        <f>_xlfn.LET(_xlpm.d,$G730,_xlpm.k,_xlfn.CONCAT(LEFT(TRIM(B$1),1),"*"),COUNTIF(_xlpm.d,_xlpm.k))</f>
        <v>0</v>
      </c>
      <c r="C730" s="1">
        <f>_xlfn.LET(_xlpm.d,$G730,_xlpm.k,_xlfn.CONCAT(LEFT(TRIM(C$1),1),"*"),COUNTIF(_xlpm.d,_xlpm.k))</f>
        <v>0</v>
      </c>
      <c r="D730" s="1">
        <f>_xlfn.LET(_xlpm.d,$G730,_xlpm.k,_xlfn.CONCAT(LEFT(TRIM(D$1),1),"*"),COUNTIF(_xlpm.d,_xlpm.k))</f>
        <v>0</v>
      </c>
      <c r="E730" s="1">
        <f t="shared" si="188"/>
        <v>0.47712125471966244</v>
      </c>
      <c r="F730" s="7">
        <v>2</v>
      </c>
      <c r="G730" s="9" t="s">
        <v>1376</v>
      </c>
      <c r="H730" s="4" cm="1">
        <f t="array" ref="H730">F730/freq.sum.r6e</f>
        <v>1.5842839036755386E-4</v>
      </c>
      <c r="I730" s="4" t="str">
        <f t="shared" si="189"/>
        <v>hwɪ</v>
      </c>
      <c r="J730" s="4" t="str">
        <f t="shared" si="190"/>
        <v>whi</v>
      </c>
      <c r="K730" s="10">
        <f t="shared" si="191"/>
        <v>3</v>
      </c>
      <c r="L730" s="1">
        <f t="shared" si="192"/>
        <v>3</v>
      </c>
      <c r="M730" s="10">
        <f t="shared" si="193"/>
        <v>3</v>
      </c>
      <c r="N730" s="1" t="str">
        <f t="shared" si="194"/>
        <v>~whi~</v>
      </c>
      <c r="O730" s="1" t="str">
        <f t="shared" si="195"/>
        <v>[hwɪ]</v>
      </c>
      <c r="P730" s="3" cm="1">
        <f t="array" ref="P730">SUM(_xlfn._xlws.FILTER($H$2:$H$2454,_xlfn.MAP($N$2:$N$2454,_xlfn.LAMBDA(_xlpm.x,_xlpm.x=$N730))))</f>
        <v>1.4258555133079848E-3</v>
      </c>
      <c r="Q730" s="4">
        <f t="shared" si="196"/>
        <v>0.1111111111111111</v>
      </c>
      <c r="R730" s="6" cm="1">
        <f t="array" ref="R730">SUM(_xlfn._xlws.FILTER($H$2:$H$2454,_xlfn.MAP($O$2:$O$2454,_xlfn.LAMBDA(_xlpm.x,_xlpm.x=$O730))))</f>
        <v>1.5842839036755386E-4</v>
      </c>
      <c r="S730" s="4">
        <f t="shared" si="197"/>
        <v>1</v>
      </c>
      <c r="T730" s="4">
        <f t="shared" si="198"/>
        <v>6.6698689096041833E-2</v>
      </c>
      <c r="U730" s="4">
        <f t="shared" si="199"/>
        <v>0.19999999999999998</v>
      </c>
      <c r="V730" s="4">
        <f t="shared" si="200"/>
        <v>-0.95424250943932487</v>
      </c>
      <c r="W730" s="4" t="s">
        <v>5110</v>
      </c>
      <c r="X730" s="2" cm="1">
        <f t="array" ref="X730">SUM(_xlfn._xlws.FILTER($F$2:$F$2454,_xlfn.MAP($W$2:$W$2454,_xlfn.LAMBDA(_xlpm.x,_xlpm.x=$W730))))</f>
        <v>1594</v>
      </c>
      <c r="Y730" s="11">
        <f t="shared" si="201"/>
        <v>1.2547051442910915E-3</v>
      </c>
      <c r="Z730" s="4" t="s">
        <v>5102</v>
      </c>
      <c r="AA730" s="2" cm="1">
        <f t="array" ref="AA730">SUM(_xlfn._xlws.FILTER($F$2:$F$2454,_xlfn.MAP($Z$2:$Z$2454,_xlfn.LAMBDA(_xlpm.x,_xlpm.x=$Z730))))</f>
        <v>1794</v>
      </c>
      <c r="AB730" s="11">
        <f t="shared" si="202"/>
        <v>1.1148272017837235E-3</v>
      </c>
      <c r="AC730" s="11">
        <f t="shared" si="203"/>
        <v>5.1334121647979701E-2</v>
      </c>
      <c r="AG730" s="2"/>
      <c r="AL730" s="2"/>
      <c r="AM730" s="2"/>
    </row>
    <row r="731" spans="1:39">
      <c r="A731" s="1" t="str">
        <f t="shared" si="187"/>
        <v>~tho~ : [thɔ]</v>
      </c>
      <c r="B731" s="1">
        <f>_xlfn.LET(_xlpm.d,$G731,_xlpm.k,_xlfn.CONCAT(LEFT(TRIM(B$1),1),"*"),COUNTIF(_xlpm.d,_xlpm.k))</f>
        <v>0</v>
      </c>
      <c r="C731" s="1">
        <f>_xlfn.LET(_xlpm.d,$G731,_xlpm.k,_xlfn.CONCAT(LEFT(TRIM(C$1),1),"*"),COUNTIF(_xlpm.d,_xlpm.k))</f>
        <v>0</v>
      </c>
      <c r="D731" s="1">
        <f>_xlfn.LET(_xlpm.d,$G731,_xlpm.k,_xlfn.CONCAT(LEFT(TRIM(D$1),1),"*"),COUNTIF(_xlpm.d,_xlpm.k))</f>
        <v>0</v>
      </c>
      <c r="E731" s="1">
        <f t="shared" si="188"/>
        <v>0.30102999566398114</v>
      </c>
      <c r="F731" s="7">
        <v>1</v>
      </c>
      <c r="G731" s="9" t="s">
        <v>2251</v>
      </c>
      <c r="H731" s="4" cm="1">
        <f t="array" ref="H731">F731/freq.sum.r6e</f>
        <v>7.9214195183776928E-5</v>
      </c>
      <c r="I731" s="4" t="str">
        <f t="shared" si="189"/>
        <v>thɔ</v>
      </c>
      <c r="J731" s="4" t="str">
        <f t="shared" si="190"/>
        <v>tho</v>
      </c>
      <c r="K731" s="10">
        <f t="shared" si="191"/>
        <v>3</v>
      </c>
      <c r="L731" s="1">
        <f t="shared" si="192"/>
        <v>3</v>
      </c>
      <c r="M731" s="10">
        <f t="shared" si="193"/>
        <v>3</v>
      </c>
      <c r="N731" s="1" t="str">
        <f t="shared" si="194"/>
        <v>~tho~</v>
      </c>
      <c r="O731" s="1" t="str">
        <f t="shared" si="195"/>
        <v>[thɔ]</v>
      </c>
      <c r="P731" s="3" cm="1">
        <f t="array" ref="P731">SUM(_xlfn._xlws.FILTER($H$2:$H$2454,_xlfn.MAP($N$2:$N$2454,_xlfn.LAMBDA(_xlpm.x,_xlpm.x=$N731))))</f>
        <v>7.1292775665399231E-4</v>
      </c>
      <c r="Q731" s="4">
        <f t="shared" si="196"/>
        <v>0.11111111111111112</v>
      </c>
      <c r="R731" s="6" cm="1">
        <f t="array" ref="R731">SUM(_xlfn._xlws.FILTER($H$2:$H$2454,_xlfn.MAP($O$2:$O$2454,_xlfn.LAMBDA(_xlpm.x,_xlpm.x=$O731))))</f>
        <v>7.9214195183776928E-5</v>
      </c>
      <c r="S731" s="4">
        <f t="shared" si="197"/>
        <v>1</v>
      </c>
      <c r="T731" s="4">
        <f t="shared" si="198"/>
        <v>4.2082187474904942E-2</v>
      </c>
      <c r="U731" s="4">
        <f t="shared" si="199"/>
        <v>0.2</v>
      </c>
      <c r="V731" s="4">
        <f t="shared" si="200"/>
        <v>-0.95424250943932487</v>
      </c>
      <c r="W731" s="4" t="s">
        <v>5119</v>
      </c>
      <c r="X731" s="2" cm="1">
        <f t="array" ref="X731">SUM(_xlfn._xlws.FILTER($F$2:$F$2454,_xlfn.MAP($W$2:$W$2454,_xlfn.LAMBDA(_xlpm.x,_xlpm.x=$W731))))</f>
        <v>1157</v>
      </c>
      <c r="Y731" s="11">
        <f t="shared" si="201"/>
        <v>8.6430423509075197E-4</v>
      </c>
      <c r="Z731" s="4" t="s">
        <v>5107</v>
      </c>
      <c r="AA731" s="2" cm="1">
        <f t="array" ref="AA731">SUM(_xlfn._xlws.FILTER($F$2:$F$2454,_xlfn.MAP($Z$2:$Z$2454,_xlfn.LAMBDA(_xlpm.x,_xlpm.x=$Z731))))</f>
        <v>293</v>
      </c>
      <c r="AB731" s="11">
        <f t="shared" si="202"/>
        <v>3.4129692832764505E-3</v>
      </c>
      <c r="AC731" s="11">
        <f t="shared" si="203"/>
        <v>-0.59646573859764007</v>
      </c>
      <c r="AG731" s="2"/>
      <c r="AL731" s="2"/>
      <c r="AM731" s="2"/>
    </row>
    <row r="732" spans="1:39">
      <c r="A732" s="1" t="str">
        <f t="shared" si="187"/>
        <v>~you~ : [ju]</v>
      </c>
      <c r="B732" s="1">
        <f>_xlfn.LET(_xlpm.d,$G732,_xlpm.k,_xlfn.CONCAT(LEFT(TRIM(B$1),1),"*"),COUNTIF(_xlpm.d,_xlpm.k))</f>
        <v>0</v>
      </c>
      <c r="C732" s="1">
        <f>_xlfn.LET(_xlpm.d,$G732,_xlpm.k,_xlfn.CONCAT(LEFT(TRIM(C$1),1),"*"),COUNTIF(_xlpm.d,_xlpm.k))</f>
        <v>0</v>
      </c>
      <c r="D732" s="1">
        <f>_xlfn.LET(_xlpm.d,$G732,_xlpm.k,_xlfn.CONCAT(LEFT(TRIM(D$1),1),"*"),COUNTIF(_xlpm.d,_xlpm.k))</f>
        <v>0</v>
      </c>
      <c r="E732" s="1">
        <f t="shared" si="188"/>
        <v>0.30102999566398114</v>
      </c>
      <c r="F732" s="7">
        <v>1</v>
      </c>
      <c r="G732" s="9" t="s">
        <v>2449</v>
      </c>
      <c r="H732" s="4" cm="1">
        <f t="array" ref="H732">F732/freq.sum.r6e</f>
        <v>7.9214195183776928E-5</v>
      </c>
      <c r="I732" s="4" t="str">
        <f t="shared" si="189"/>
        <v>ju</v>
      </c>
      <c r="J732" s="4" t="str">
        <f t="shared" si="190"/>
        <v>you</v>
      </c>
      <c r="K732" s="10">
        <f t="shared" si="191"/>
        <v>2</v>
      </c>
      <c r="L732" s="1">
        <f t="shared" si="192"/>
        <v>3</v>
      </c>
      <c r="M732" s="10">
        <f t="shared" si="193"/>
        <v>3</v>
      </c>
      <c r="N732" s="1" t="str">
        <f t="shared" si="194"/>
        <v>~you~</v>
      </c>
      <c r="O732" s="1" t="str">
        <f t="shared" si="195"/>
        <v>[ju]</v>
      </c>
      <c r="P732" s="3" cm="1">
        <f t="array" ref="P732">SUM(_xlfn._xlws.FILTER($H$2:$H$2454,_xlfn.MAP($N$2:$N$2454,_xlfn.LAMBDA(_xlpm.x,_xlpm.x=$N732))))</f>
        <v>7.1292775665399231E-4</v>
      </c>
      <c r="Q732" s="4">
        <f t="shared" si="196"/>
        <v>0.11111111111111112</v>
      </c>
      <c r="R732" s="6" cm="1">
        <f t="array" ref="R732">SUM(_xlfn._xlws.FILTER($H$2:$H$2454,_xlfn.MAP($O$2:$O$2454,_xlfn.LAMBDA(_xlpm.x,_xlpm.x=$O732))))</f>
        <v>7.9214195183776928E-5</v>
      </c>
      <c r="S732" s="4">
        <f t="shared" si="197"/>
        <v>1</v>
      </c>
      <c r="T732" s="4">
        <f t="shared" si="198"/>
        <v>4.2082187474904942E-2</v>
      </c>
      <c r="U732" s="4">
        <f t="shared" si="199"/>
        <v>0.2</v>
      </c>
      <c r="V732" s="4">
        <f t="shared" si="200"/>
        <v>-0.95424250943932487</v>
      </c>
      <c r="W732" s="4" t="s">
        <v>5140</v>
      </c>
      <c r="X732" s="2" cm="1">
        <f t="array" ref="X732">SUM(_xlfn._xlws.FILTER($F$2:$F$2454,_xlfn.MAP($W$2:$W$2454,_xlfn.LAMBDA(_xlpm.x,_xlpm.x=$W732))))</f>
        <v>9</v>
      </c>
      <c r="Y732" s="11">
        <f t="shared" si="201"/>
        <v>0.1111111111111111</v>
      </c>
      <c r="Z732" s="4" t="s">
        <v>5111</v>
      </c>
      <c r="AA732" s="2" cm="1">
        <f t="array" ref="AA732">SUM(_xlfn._xlws.FILTER($F$2:$F$2454,_xlfn.MAP($Z$2:$Z$2454,_xlfn.LAMBDA(_xlpm.x,_xlpm.x=$Z732))))</f>
        <v>254</v>
      </c>
      <c r="AB732" s="11">
        <f t="shared" si="202"/>
        <v>3.937007874015748E-3</v>
      </c>
      <c r="AC732" s="11">
        <f t="shared" si="203"/>
        <v>1.4505912071806131</v>
      </c>
      <c r="AG732" s="2"/>
      <c r="AL732" s="2"/>
      <c r="AM732" s="2"/>
    </row>
    <row r="733" spans="1:39">
      <c r="A733" s="1" t="str">
        <f t="shared" si="187"/>
        <v>~you~ : [yʌ]</v>
      </c>
      <c r="B733" s="1">
        <f>_xlfn.LET(_xlpm.d,$G733,_xlpm.k,_xlfn.CONCAT(LEFT(TRIM(B$1),1),"*"),COUNTIF(_xlpm.d,_xlpm.k))</f>
        <v>0</v>
      </c>
      <c r="C733" s="1">
        <f>_xlfn.LET(_xlpm.d,$G733,_xlpm.k,_xlfn.CONCAT(LEFT(TRIM(C$1),1),"*"),COUNTIF(_xlpm.d,_xlpm.k))</f>
        <v>0</v>
      </c>
      <c r="D733" s="1">
        <f>_xlfn.LET(_xlpm.d,$G733,_xlpm.k,_xlfn.CONCAT(LEFT(TRIM(D$1),1),"*"),COUNTIF(_xlpm.d,_xlpm.k))</f>
        <v>0</v>
      </c>
      <c r="E733" s="1">
        <f t="shared" si="188"/>
        <v>0.30102999566398114</v>
      </c>
      <c r="F733" s="7">
        <v>1</v>
      </c>
      <c r="G733" s="9" t="s">
        <v>1451</v>
      </c>
      <c r="H733" s="4" cm="1">
        <f t="array" ref="H733">F733/freq.sum.r6e</f>
        <v>7.9214195183776928E-5</v>
      </c>
      <c r="I733" s="1" t="str">
        <f t="shared" si="189"/>
        <v>yʌ</v>
      </c>
      <c r="J733" s="1" t="str">
        <f t="shared" si="190"/>
        <v>you</v>
      </c>
      <c r="K733" s="10">
        <f t="shared" si="191"/>
        <v>2</v>
      </c>
      <c r="L733" s="1">
        <f t="shared" si="192"/>
        <v>3</v>
      </c>
      <c r="M733" s="10">
        <f t="shared" si="193"/>
        <v>3</v>
      </c>
      <c r="N733" s="1" t="str">
        <f t="shared" si="194"/>
        <v>~you~</v>
      </c>
      <c r="O733" s="1" t="str">
        <f t="shared" si="195"/>
        <v>[yʌ]</v>
      </c>
      <c r="P733" s="3" cm="1">
        <f t="array" ref="P733">SUM(_xlfn._xlws.FILTER($H$2:$H$2454,_xlfn.MAP($N$2:$N$2454,_xlfn.LAMBDA(_xlpm.x,_xlpm.x=$N733))))</f>
        <v>7.1292775665399231E-4</v>
      </c>
      <c r="Q733" s="4">
        <f t="shared" si="196"/>
        <v>0.11111111111111112</v>
      </c>
      <c r="R733" s="6" cm="1">
        <f t="array" ref="R733">SUM(_xlfn._xlws.FILTER($H$2:$H$2454,_xlfn.MAP($O$2:$O$2454,_xlfn.LAMBDA(_xlpm.x,_xlpm.x=$O733))))</f>
        <v>7.9214195183776928E-5</v>
      </c>
      <c r="S733" s="4">
        <f t="shared" si="197"/>
        <v>1</v>
      </c>
      <c r="T733" s="4">
        <f t="shared" si="198"/>
        <v>4.2082187474904942E-2</v>
      </c>
      <c r="U733" s="4">
        <f t="shared" si="199"/>
        <v>0.2</v>
      </c>
      <c r="V733" s="4">
        <f t="shared" si="200"/>
        <v>-0.95424250943932487</v>
      </c>
      <c r="W733" s="4" t="s">
        <v>5140</v>
      </c>
      <c r="X733" s="2" cm="1">
        <f t="array" ref="X733">SUM(_xlfn._xlws.FILTER($F$2:$F$2454,_xlfn.MAP($W$2:$W$2454,_xlfn.LAMBDA(_xlpm.x,_xlpm.x=$W733))))</f>
        <v>9</v>
      </c>
      <c r="Y733" s="11">
        <f t="shared" si="201"/>
        <v>0.1111111111111111</v>
      </c>
      <c r="Z733" s="4" t="s">
        <v>5113</v>
      </c>
      <c r="AA733" s="2" cm="1">
        <f t="array" ref="AA733">SUM(_xlfn._xlws.FILTER($F$2:$F$2454,_xlfn.MAP($Z$2:$Z$2454,_xlfn.LAMBDA(_xlpm.x,_xlpm.x=$Z733))))</f>
        <v>309</v>
      </c>
      <c r="AB733" s="11">
        <f t="shared" si="202"/>
        <v>3.2362459546925568E-3</v>
      </c>
      <c r="AC733" s="11">
        <f t="shared" si="203"/>
        <v>1.5357159699855096</v>
      </c>
      <c r="AG733" s="2"/>
      <c r="AL733" s="2"/>
      <c r="AM733" s="2"/>
    </row>
    <row r="734" spans="1:39">
      <c r="A734" s="1" t="str">
        <f t="shared" si="187"/>
        <v>~the~ : [ð]</v>
      </c>
      <c r="B734" s="1">
        <f>_xlfn.LET(_xlpm.d,$G734,_xlpm.k,_xlfn.CONCAT(LEFT(TRIM(B$1),1),"*"),COUNTIF(_xlpm.d,_xlpm.k))</f>
        <v>0</v>
      </c>
      <c r="C734" s="1">
        <f>_xlfn.LET(_xlpm.d,$G734,_xlpm.k,_xlfn.CONCAT(LEFT(TRIM(C$1),1),"*"),COUNTIF(_xlpm.d,_xlpm.k))</f>
        <v>0</v>
      </c>
      <c r="D734" s="1">
        <f>_xlfn.LET(_xlpm.d,$G734,_xlpm.k,_xlfn.CONCAT(LEFT(TRIM(D$1),1),"*"),COUNTIF(_xlpm.d,_xlpm.k))</f>
        <v>0</v>
      </c>
      <c r="E734" s="1">
        <f t="shared" si="188"/>
        <v>0.60205999132796229</v>
      </c>
      <c r="F734" s="7">
        <v>3</v>
      </c>
      <c r="G734" s="9" t="s">
        <v>338</v>
      </c>
      <c r="H734" s="4" cm="1">
        <f t="array" ref="H734">F734/freq.sum.r6e</f>
        <v>2.376425855513308E-4</v>
      </c>
      <c r="I734" s="4" t="str">
        <f t="shared" si="189"/>
        <v>ð</v>
      </c>
      <c r="J734" s="4" t="str">
        <f t="shared" si="190"/>
        <v>the</v>
      </c>
      <c r="K734" s="10">
        <f t="shared" si="191"/>
        <v>1</v>
      </c>
      <c r="L734" s="1">
        <f t="shared" si="192"/>
        <v>3</v>
      </c>
      <c r="M734" s="10">
        <f t="shared" si="193"/>
        <v>3</v>
      </c>
      <c r="N734" s="1" t="str">
        <f t="shared" si="194"/>
        <v>~the~</v>
      </c>
      <c r="O734" s="1" t="str">
        <f t="shared" si="195"/>
        <v>[ð]</v>
      </c>
      <c r="P734" s="3" cm="1">
        <f t="array" ref="P734">SUM(_xlfn._xlws.FILTER($H$2:$H$2454,_xlfn.MAP($N$2:$N$2454,_xlfn.LAMBDA(_xlpm.x,_xlpm.x=$N734))))</f>
        <v>3.4854245880861848E-3</v>
      </c>
      <c r="Q734" s="4">
        <f t="shared" si="196"/>
        <v>6.8181818181818191E-2</v>
      </c>
      <c r="R734" s="6" cm="1">
        <f t="array" ref="R734">SUM(_xlfn._xlws.FILTER($H$2:$H$2454,_xlfn.MAP($O$2:$O$2454,_xlfn.LAMBDA(_xlpm.x,_xlpm.x=$O734))))</f>
        <v>3.9607097591888465E-4</v>
      </c>
      <c r="S734" s="4">
        <f t="shared" si="197"/>
        <v>0.6</v>
      </c>
      <c r="T734" s="4">
        <f t="shared" si="198"/>
        <v>5.1529209152944823E-2</v>
      </c>
      <c r="U734" s="4">
        <f t="shared" si="199"/>
        <v>0.12244897959183675</v>
      </c>
      <c r="V734" s="4">
        <f t="shared" si="200"/>
        <v>-0.94448267215016857</v>
      </c>
      <c r="W734" s="4" t="s">
        <v>5121</v>
      </c>
      <c r="X734" s="2" cm="1">
        <f t="array" ref="X734">SUM(_xlfn._xlws.FILTER($F$2:$F$2454,_xlfn.MAP($W$2:$W$2454,_xlfn.LAMBDA(_xlpm.x,_xlpm.x=$W734))))</f>
        <v>2896</v>
      </c>
      <c r="Y734" s="11">
        <f t="shared" si="201"/>
        <v>1.0359116022099447E-3</v>
      </c>
      <c r="Z734" s="4"/>
      <c r="AA734" s="2" cm="1">
        <f t="array" ref="AA734">SUM(_xlfn._xlws.FILTER($F$2:$F$2454,_xlfn.MAP($Z$2:$Z$2454,_xlfn.LAMBDA(_xlpm.x,_xlpm.x=$Z734))))</f>
        <v>3871</v>
      </c>
      <c r="AB734" s="11">
        <f t="shared" si="202"/>
        <v>7.7499354172048571E-4</v>
      </c>
      <c r="AC734" s="11">
        <f t="shared" si="203"/>
        <v>0.12602461379384577</v>
      </c>
      <c r="AG734" s="2"/>
      <c r="AL734" s="2"/>
      <c r="AM734" s="2"/>
    </row>
    <row r="735" spans="1:39">
      <c r="A735" s="1" t="str">
        <f t="shared" si="187"/>
        <v>~pro~ : [pɹu]</v>
      </c>
      <c r="B735" s="1">
        <f>_xlfn.LET(_xlpm.d,$G735,_xlpm.k,_xlfn.CONCAT(LEFT(TRIM(B$1),1),"*"),COUNTIF(_xlpm.d,_xlpm.k))</f>
        <v>0</v>
      </c>
      <c r="C735" s="1">
        <f>_xlfn.LET(_xlpm.d,$G735,_xlpm.k,_xlfn.CONCAT(LEFT(TRIM(C$1),1),"*"),COUNTIF(_xlpm.d,_xlpm.k))</f>
        <v>0</v>
      </c>
      <c r="D735" s="1">
        <f>_xlfn.LET(_xlpm.d,$G735,_xlpm.k,_xlfn.CONCAT(LEFT(TRIM(D$1),1),"*"),COUNTIF(_xlpm.d,_xlpm.k))</f>
        <v>0</v>
      </c>
      <c r="E735" s="1">
        <f t="shared" si="188"/>
        <v>0.30102999566398114</v>
      </c>
      <c r="F735" s="7">
        <v>1</v>
      </c>
      <c r="G735" s="9" t="s">
        <v>1809</v>
      </c>
      <c r="H735" s="4" cm="1">
        <f t="array" ref="H735">F735/freq.sum.r6e</f>
        <v>7.9214195183776928E-5</v>
      </c>
      <c r="I735" s="4" t="str">
        <f t="shared" si="189"/>
        <v>pɹu</v>
      </c>
      <c r="J735" s="4" t="str">
        <f t="shared" si="190"/>
        <v>pro</v>
      </c>
      <c r="K735" s="10">
        <f t="shared" si="191"/>
        <v>3</v>
      </c>
      <c r="L735" s="1">
        <f t="shared" si="192"/>
        <v>3</v>
      </c>
      <c r="M735" s="10">
        <f t="shared" si="193"/>
        <v>3</v>
      </c>
      <c r="N735" s="1" t="str">
        <f t="shared" si="194"/>
        <v>~pro~</v>
      </c>
      <c r="O735" s="1" t="str">
        <f t="shared" si="195"/>
        <v>[pɹu]</v>
      </c>
      <c r="P735" s="3" cm="1">
        <f t="array" ref="P735">SUM(_xlfn._xlws.FILTER($H$2:$H$2454,_xlfn.MAP($N$2:$N$2454,_xlfn.LAMBDA(_xlpm.x,_xlpm.x=$N735))))</f>
        <v>3.960709759188847E-3</v>
      </c>
      <c r="Q735" s="4">
        <f t="shared" si="196"/>
        <v>1.9999999999999997E-2</v>
      </c>
      <c r="R735" s="6" cm="1">
        <f t="array" ref="R735">SUM(_xlfn._xlws.FILTER($H$2:$H$2454,_xlfn.MAP($O$2:$O$2454,_xlfn.LAMBDA(_xlpm.x,_xlpm.x=$O735))))</f>
        <v>4.7528517110266159E-4</v>
      </c>
      <c r="S735" s="4">
        <f t="shared" si="197"/>
        <v>0.16666666666666666</v>
      </c>
      <c r="T735" s="4">
        <f t="shared" si="198"/>
        <v>7.5146763348044529E-3</v>
      </c>
      <c r="U735" s="4">
        <f t="shared" si="199"/>
        <v>3.5714285714285712E-2</v>
      </c>
      <c r="V735" s="4">
        <f t="shared" si="200"/>
        <v>-0.92081875395237522</v>
      </c>
      <c r="W735" s="4" t="s">
        <v>5119</v>
      </c>
      <c r="X735" s="2" cm="1">
        <f t="array" ref="X735">SUM(_xlfn._xlws.FILTER($F$2:$F$2454,_xlfn.MAP($W$2:$W$2454,_xlfn.LAMBDA(_xlpm.x,_xlpm.x=$W735))))</f>
        <v>1157</v>
      </c>
      <c r="Y735" s="11">
        <f t="shared" si="201"/>
        <v>8.6430423509075197E-4</v>
      </c>
      <c r="Z735" s="4" t="s">
        <v>5111</v>
      </c>
      <c r="AA735" s="2" cm="1">
        <f t="array" ref="AA735">SUM(_xlfn._xlws.FILTER($F$2:$F$2454,_xlfn.MAP($Z$2:$Z$2454,_xlfn.LAMBDA(_xlpm.x,_xlpm.x=$Z735))))</f>
        <v>254</v>
      </c>
      <c r="AB735" s="11">
        <f t="shared" si="202"/>
        <v>3.937007874015748E-3</v>
      </c>
      <c r="AC735" s="11">
        <f t="shared" si="203"/>
        <v>-0.65849964233181146</v>
      </c>
      <c r="AG735" s="2"/>
      <c r="AL735" s="2"/>
      <c r="AM735" s="2"/>
    </row>
    <row r="736" spans="1:39">
      <c r="A736" s="1" t="str">
        <f t="shared" si="187"/>
        <v>~ble~ : [blə]</v>
      </c>
      <c r="B736" s="1">
        <f>_xlfn.LET(_xlpm.d,$G736,_xlpm.k,_xlfn.CONCAT(LEFT(TRIM(B$1),1),"*"),COUNTIF(_xlpm.d,_xlpm.k))</f>
        <v>0</v>
      </c>
      <c r="C736" s="1">
        <f>_xlfn.LET(_xlpm.d,$G736,_xlpm.k,_xlfn.CONCAT(LEFT(TRIM(C$1),1),"*"),COUNTIF(_xlpm.d,_xlpm.k))</f>
        <v>0</v>
      </c>
      <c r="D736" s="1">
        <f>_xlfn.LET(_xlpm.d,$G736,_xlpm.k,_xlfn.CONCAT(LEFT(TRIM(D$1),1),"*"),COUNTIF(_xlpm.d,_xlpm.k))</f>
        <v>0</v>
      </c>
      <c r="E736" s="1">
        <f t="shared" si="188"/>
        <v>0.60205999132796229</v>
      </c>
      <c r="F736" s="7">
        <v>3</v>
      </c>
      <c r="G736" s="9" t="s">
        <v>1426</v>
      </c>
      <c r="H736" s="4" cm="1">
        <f t="array" ref="H736">F736/freq.sum.r6e</f>
        <v>2.376425855513308E-4</v>
      </c>
      <c r="I736" s="4" t="str">
        <f t="shared" si="189"/>
        <v>blə</v>
      </c>
      <c r="J736" s="4" t="str">
        <f t="shared" si="190"/>
        <v>ble</v>
      </c>
      <c r="K736" s="10">
        <f t="shared" si="191"/>
        <v>3</v>
      </c>
      <c r="L736" s="1">
        <f t="shared" si="192"/>
        <v>3</v>
      </c>
      <c r="M736" s="10">
        <f t="shared" si="193"/>
        <v>3</v>
      </c>
      <c r="N736" s="1" t="str">
        <f t="shared" si="194"/>
        <v>~ble~</v>
      </c>
      <c r="O736" s="1" t="str">
        <f t="shared" si="195"/>
        <v>[blə]</v>
      </c>
      <c r="P736" s="3" cm="1">
        <f t="array" ref="P736">SUM(_xlfn._xlws.FILTER($H$2:$H$2454,_xlfn.MAP($N$2:$N$2454,_xlfn.LAMBDA(_xlpm.x,_xlpm.x=$N736))))</f>
        <v>3.1685678073510772E-3</v>
      </c>
      <c r="Q736" s="4">
        <f t="shared" si="196"/>
        <v>7.4999999999999997E-2</v>
      </c>
      <c r="R736" s="6" cm="1">
        <f t="array" ref="R736">SUM(_xlfn._xlws.FILTER($H$2:$H$2454,_xlfn.MAP($O$2:$O$2454,_xlfn.LAMBDA(_xlpm.x,_xlpm.x=$O736))))</f>
        <v>3.9607097591888465E-4</v>
      </c>
      <c r="S736" s="4">
        <f t="shared" si="197"/>
        <v>0.6</v>
      </c>
      <c r="T736" s="4">
        <f t="shared" si="198"/>
        <v>5.6109583299873249E-2</v>
      </c>
      <c r="U736" s="4">
        <f t="shared" si="199"/>
        <v>0.13333333333333333</v>
      </c>
      <c r="V736" s="4">
        <f t="shared" si="200"/>
        <v>-0.90308998699194354</v>
      </c>
      <c r="W736" s="4" t="s">
        <v>5121</v>
      </c>
      <c r="X736" s="2" cm="1">
        <f t="array" ref="X736">SUM(_xlfn._xlws.FILTER($F$2:$F$2454,_xlfn.MAP($W$2:$W$2454,_xlfn.LAMBDA(_xlpm.x,_xlpm.x=$W736))))</f>
        <v>2896</v>
      </c>
      <c r="Y736" s="11">
        <f t="shared" si="201"/>
        <v>1.0359116022099447E-3</v>
      </c>
      <c r="Z736" s="4" t="s">
        <v>5101</v>
      </c>
      <c r="AA736" s="2" cm="1">
        <f t="array" ref="AA736">SUM(_xlfn._xlws.FILTER($F$2:$F$2454,_xlfn.MAP($Z$2:$Z$2454,_xlfn.LAMBDA(_xlpm.x,_xlpm.x=$Z736))))</f>
        <v>2255</v>
      </c>
      <c r="AB736" s="11">
        <f t="shared" si="202"/>
        <v>1.3303769401330377E-3</v>
      </c>
      <c r="AC736" s="11">
        <f t="shared" si="203"/>
        <v>-0.10865201131112999</v>
      </c>
      <c r="AG736" s="2"/>
      <c r="AL736" s="2"/>
      <c r="AM736" s="2"/>
    </row>
    <row r="737" spans="1:39">
      <c r="A737" s="1" t="str">
        <f t="shared" si="187"/>
        <v>~spe~ : [spə]</v>
      </c>
      <c r="B737" s="1">
        <f>_xlfn.LET(_xlpm.d,$G737,_xlpm.k,_xlfn.CONCAT(LEFT(TRIM(B$1),1),"*"),COUNTIF(_xlpm.d,_xlpm.k))</f>
        <v>0</v>
      </c>
      <c r="C737" s="1">
        <f>_xlfn.LET(_xlpm.d,$G737,_xlpm.k,_xlfn.CONCAT(LEFT(TRIM(C$1),1),"*"),COUNTIF(_xlpm.d,_xlpm.k))</f>
        <v>0</v>
      </c>
      <c r="D737" s="1">
        <f>_xlfn.LET(_xlpm.d,$G737,_xlpm.k,_xlfn.CONCAT(LEFT(TRIM(D$1),1),"*"),COUNTIF(_xlpm.d,_xlpm.k))</f>
        <v>0</v>
      </c>
      <c r="E737" s="1">
        <f t="shared" si="188"/>
        <v>0.47712125471966244</v>
      </c>
      <c r="F737" s="7">
        <v>2</v>
      </c>
      <c r="G737" s="9" t="s">
        <v>1330</v>
      </c>
      <c r="H737" s="4" cm="1">
        <f t="array" ref="H737">F737/freq.sum.r6e</f>
        <v>1.5842839036755386E-4</v>
      </c>
      <c r="I737" s="1" t="str">
        <f t="shared" si="189"/>
        <v>spə</v>
      </c>
      <c r="J737" s="1" t="str">
        <f t="shared" si="190"/>
        <v>spe</v>
      </c>
      <c r="K737" s="10">
        <f t="shared" si="191"/>
        <v>3</v>
      </c>
      <c r="L737" s="1">
        <f t="shared" si="192"/>
        <v>3</v>
      </c>
      <c r="M737" s="10">
        <f t="shared" si="193"/>
        <v>3</v>
      </c>
      <c r="N737" s="1" t="str">
        <f t="shared" si="194"/>
        <v>~spe~</v>
      </c>
      <c r="O737" s="1" t="str">
        <f t="shared" si="195"/>
        <v>[spə]</v>
      </c>
      <c r="P737" s="3" cm="1">
        <f t="array" ref="P737">SUM(_xlfn._xlws.FILTER($H$2:$H$2454,_xlfn.MAP($N$2:$N$2454,_xlfn.LAMBDA(_xlpm.x,_xlpm.x=$N737))))</f>
        <v>1.2674271229404311E-3</v>
      </c>
      <c r="Q737" s="4">
        <f t="shared" si="196"/>
        <v>0.12499999999999997</v>
      </c>
      <c r="R737" s="6" cm="1">
        <f t="array" ref="R737">SUM(_xlfn._xlws.FILTER($H$2:$H$2454,_xlfn.MAP($O$2:$O$2454,_xlfn.LAMBDA(_xlpm.x,_xlpm.x=$O737))))</f>
        <v>1.5842839036755386E-4</v>
      </c>
      <c r="S737" s="4">
        <f t="shared" si="197"/>
        <v>1</v>
      </c>
      <c r="T737" s="4">
        <f t="shared" si="198"/>
        <v>7.4109654551157589E-2</v>
      </c>
      <c r="U737" s="4">
        <f t="shared" si="199"/>
        <v>0.22222222222222218</v>
      </c>
      <c r="V737" s="4">
        <f t="shared" si="200"/>
        <v>-0.90308998699194365</v>
      </c>
      <c r="W737" s="4" t="s">
        <v>5121</v>
      </c>
      <c r="X737" s="2" cm="1">
        <f t="array" ref="X737">SUM(_xlfn._xlws.FILTER($F$2:$F$2454,_xlfn.MAP($W$2:$W$2454,_xlfn.LAMBDA(_xlpm.x,_xlpm.x=$W737))))</f>
        <v>2896</v>
      </c>
      <c r="Y737" s="11">
        <f t="shared" si="201"/>
        <v>6.9060773480662981E-4</v>
      </c>
      <c r="Z737" s="4" t="s">
        <v>5101</v>
      </c>
      <c r="AA737" s="2" cm="1">
        <f t="array" ref="AA737">SUM(_xlfn._xlws.FILTER($F$2:$F$2454,_xlfn.MAP($Z$2:$Z$2454,_xlfn.LAMBDA(_xlpm.x,_xlpm.x=$Z737))))</f>
        <v>2255</v>
      </c>
      <c r="AB737" s="11">
        <f t="shared" si="202"/>
        <v>8.869179600886918E-4</v>
      </c>
      <c r="AC737" s="11">
        <f t="shared" si="203"/>
        <v>-0.10865201131112999</v>
      </c>
      <c r="AG737" s="2"/>
      <c r="AL737" s="2"/>
      <c r="AM737" s="2"/>
    </row>
    <row r="738" spans="1:39">
      <c r="A738" s="1" t="str">
        <f t="shared" si="187"/>
        <v>~cro~ : [kɹɑ]</v>
      </c>
      <c r="B738" s="1">
        <f>_xlfn.LET(_xlpm.d,$G738,_xlpm.k,_xlfn.CONCAT(LEFT(TRIM(B$1),1),"*"),COUNTIF(_xlpm.d,_xlpm.k))</f>
        <v>0</v>
      </c>
      <c r="C738" s="1">
        <f>_xlfn.LET(_xlpm.d,$G738,_xlpm.k,_xlfn.CONCAT(LEFT(TRIM(C$1),1),"*"),COUNTIF(_xlpm.d,_xlpm.k))</f>
        <v>0</v>
      </c>
      <c r="D738" s="1">
        <f>_xlfn.LET(_xlpm.d,$G738,_xlpm.k,_xlfn.CONCAT(LEFT(TRIM(D$1),1),"*"),COUNTIF(_xlpm.d,_xlpm.k))</f>
        <v>0</v>
      </c>
      <c r="E738" s="1">
        <f t="shared" si="188"/>
        <v>0.30102999566398114</v>
      </c>
      <c r="F738" s="7">
        <v>1</v>
      </c>
      <c r="G738" s="9" t="s">
        <v>1480</v>
      </c>
      <c r="H738" s="4" cm="1">
        <f t="array" ref="H738">F738/freq.sum.r6e</f>
        <v>7.9214195183776928E-5</v>
      </c>
      <c r="I738" s="4" t="str">
        <f t="shared" si="189"/>
        <v>kɹɑ</v>
      </c>
      <c r="J738" s="4" t="str">
        <f t="shared" si="190"/>
        <v>cro</v>
      </c>
      <c r="K738" s="10">
        <f t="shared" si="191"/>
        <v>3</v>
      </c>
      <c r="L738" s="1">
        <f t="shared" si="192"/>
        <v>3</v>
      </c>
      <c r="M738" s="10">
        <f t="shared" si="193"/>
        <v>3</v>
      </c>
      <c r="N738" s="1" t="str">
        <f t="shared" si="194"/>
        <v>~cro~</v>
      </c>
      <c r="O738" s="1" t="str">
        <f t="shared" si="195"/>
        <v>[kɹɑ]</v>
      </c>
      <c r="P738" s="3" cm="1">
        <f t="array" ref="P738">SUM(_xlfn._xlws.FILTER($H$2:$H$2454,_xlfn.MAP($N$2:$N$2454,_xlfn.LAMBDA(_xlpm.x,_xlpm.x=$N738))))</f>
        <v>6.3371356147021542E-4</v>
      </c>
      <c r="Q738" s="4">
        <f t="shared" si="196"/>
        <v>0.125</v>
      </c>
      <c r="R738" s="6" cm="1">
        <f t="array" ref="R738">SUM(_xlfn._xlws.FILTER($H$2:$H$2454,_xlfn.MAP($O$2:$O$2454,_xlfn.LAMBDA(_xlpm.x,_xlpm.x=$O738))))</f>
        <v>7.9214195183776928E-5</v>
      </c>
      <c r="S738" s="4">
        <f t="shared" si="197"/>
        <v>1</v>
      </c>
      <c r="T738" s="4">
        <f t="shared" si="198"/>
        <v>4.6757986083227704E-2</v>
      </c>
      <c r="U738" s="4">
        <f t="shared" si="199"/>
        <v>0.22222222222222221</v>
      </c>
      <c r="V738" s="4">
        <f t="shared" si="200"/>
        <v>-0.90308998699194354</v>
      </c>
      <c r="W738" s="4" t="s">
        <v>5119</v>
      </c>
      <c r="X738" s="2" cm="1">
        <f t="array" ref="X738">SUM(_xlfn._xlws.FILTER($F$2:$F$2454,_xlfn.MAP($W$2:$W$2454,_xlfn.LAMBDA(_xlpm.x,_xlpm.x=$W738))))</f>
        <v>1157</v>
      </c>
      <c r="Y738" s="11">
        <f t="shared" si="201"/>
        <v>8.6430423509075197E-4</v>
      </c>
      <c r="Z738" s="4" t="s">
        <v>5105</v>
      </c>
      <c r="AA738" s="2" cm="1">
        <f t="array" ref="AA738">SUM(_xlfn._xlws.FILTER($F$2:$F$2454,_xlfn.MAP($Z$2:$Z$2454,_xlfn.LAMBDA(_xlpm.x,_xlpm.x=$Z738))))</f>
        <v>436</v>
      </c>
      <c r="AB738" s="11">
        <f t="shared" si="202"/>
        <v>2.2935779816513763E-3</v>
      </c>
      <c r="AC738" s="11">
        <f t="shared" si="203"/>
        <v>-0.42384686968316354</v>
      </c>
      <c r="AG738" s="2"/>
      <c r="AL738" s="2"/>
      <c r="AM738" s="2"/>
    </row>
    <row r="739" spans="1:39">
      <c r="A739" s="1" t="str">
        <f t="shared" si="187"/>
        <v>~cro~ : [kɹəʊ]</v>
      </c>
      <c r="B739" s="1">
        <f>_xlfn.LET(_xlpm.d,$G739,_xlpm.k,_xlfn.CONCAT(LEFT(TRIM(B$1),1),"*"),COUNTIF(_xlpm.d,_xlpm.k))</f>
        <v>0</v>
      </c>
      <c r="C739" s="1">
        <f>_xlfn.LET(_xlpm.d,$G739,_xlpm.k,_xlfn.CONCAT(LEFT(TRIM(C$1),1),"*"),COUNTIF(_xlpm.d,_xlpm.k))</f>
        <v>0</v>
      </c>
      <c r="D739" s="1">
        <f>_xlfn.LET(_xlpm.d,$G739,_xlpm.k,_xlfn.CONCAT(LEFT(TRIM(D$1),1),"*"),COUNTIF(_xlpm.d,_xlpm.k))</f>
        <v>0</v>
      </c>
      <c r="E739" s="1">
        <f t="shared" si="188"/>
        <v>0.30102999566398114</v>
      </c>
      <c r="F739" s="7">
        <v>1</v>
      </c>
      <c r="G739" s="9" t="s">
        <v>2051</v>
      </c>
      <c r="H739" s="4" cm="1">
        <f t="array" ref="H739">F739/freq.sum.r6e</f>
        <v>7.9214195183776928E-5</v>
      </c>
      <c r="I739" s="4" t="str">
        <f t="shared" si="189"/>
        <v>kɹəʊ</v>
      </c>
      <c r="J739" s="4" t="str">
        <f t="shared" si="190"/>
        <v>cro</v>
      </c>
      <c r="K739" s="10">
        <f t="shared" si="191"/>
        <v>4</v>
      </c>
      <c r="L739" s="1">
        <f t="shared" si="192"/>
        <v>3</v>
      </c>
      <c r="M739" s="10">
        <f t="shared" si="193"/>
        <v>4</v>
      </c>
      <c r="N739" s="1" t="str">
        <f t="shared" si="194"/>
        <v>~cro~</v>
      </c>
      <c r="O739" s="1" t="str">
        <f t="shared" si="195"/>
        <v>[kɹəʊ]</v>
      </c>
      <c r="P739" s="3" cm="1">
        <f t="array" ref="P739">SUM(_xlfn._xlws.FILTER($H$2:$H$2454,_xlfn.MAP($N$2:$N$2454,_xlfn.LAMBDA(_xlpm.x,_xlpm.x=$N739))))</f>
        <v>6.3371356147021542E-4</v>
      </c>
      <c r="Q739" s="4">
        <f t="shared" si="196"/>
        <v>0.125</v>
      </c>
      <c r="R739" s="6" cm="1">
        <f t="array" ref="R739">SUM(_xlfn._xlws.FILTER($H$2:$H$2454,_xlfn.MAP($O$2:$O$2454,_xlfn.LAMBDA(_xlpm.x,_xlpm.x=$O739))))</f>
        <v>7.9214195183776928E-5</v>
      </c>
      <c r="S739" s="4">
        <f t="shared" si="197"/>
        <v>1</v>
      </c>
      <c r="T739" s="4">
        <f t="shared" si="198"/>
        <v>5.2054859450868844E-2</v>
      </c>
      <c r="U739" s="4">
        <f t="shared" si="199"/>
        <v>0.22222222222222221</v>
      </c>
      <c r="V739" s="4">
        <f t="shared" si="200"/>
        <v>-0.90308998699194354</v>
      </c>
      <c r="W739" s="4" t="s">
        <v>5119</v>
      </c>
      <c r="X739" s="2" cm="1">
        <f t="array" ref="X739">SUM(_xlfn._xlws.FILTER($F$2:$F$2454,_xlfn.MAP($W$2:$W$2454,_xlfn.LAMBDA(_xlpm.x,_xlpm.x=$W739))))</f>
        <v>1157</v>
      </c>
      <c r="Y739" s="11">
        <f t="shared" si="201"/>
        <v>8.6430423509075197E-4</v>
      </c>
      <c r="Z739" s="4" t="s">
        <v>5115</v>
      </c>
      <c r="AA739" s="2" cm="1">
        <f t="array" ref="AA739">SUM(_xlfn._xlws.FILTER($F$2:$F$2454,_xlfn.MAP($Z$2:$Z$2454,_xlfn.LAMBDA(_xlpm.x,_xlpm.x=$Z739))))</f>
        <v>73</v>
      </c>
      <c r="AB739" s="11">
        <f t="shared" si="202"/>
        <v>1.3698630136986301E-2</v>
      </c>
      <c r="AC739" s="11">
        <f t="shared" si="203"/>
        <v>-1.2000104988312936</v>
      </c>
      <c r="AG739" s="2"/>
      <c r="AL739" s="2"/>
      <c r="AM739" s="2"/>
    </row>
    <row r="740" spans="1:39">
      <c r="A740" s="1" t="str">
        <f t="shared" si="187"/>
        <v>~nsu~ : [nsʌ]</v>
      </c>
      <c r="B740" s="1">
        <f>_xlfn.LET(_xlpm.d,$G740,_xlpm.k,_xlfn.CONCAT(LEFT(TRIM(B$1),1),"*"),COUNTIF(_xlpm.d,_xlpm.k))</f>
        <v>0</v>
      </c>
      <c r="C740" s="1">
        <f>_xlfn.LET(_xlpm.d,$G740,_xlpm.k,_xlfn.CONCAT(LEFT(TRIM(C$1),1),"*"),COUNTIF(_xlpm.d,_xlpm.k))</f>
        <v>0</v>
      </c>
      <c r="D740" s="1">
        <f>_xlfn.LET(_xlpm.d,$G740,_xlpm.k,_xlfn.CONCAT(LEFT(TRIM(D$1),1),"*"),COUNTIF(_xlpm.d,_xlpm.k))</f>
        <v>1</v>
      </c>
      <c r="E740" s="1">
        <f t="shared" si="188"/>
        <v>0.30102999566398114</v>
      </c>
      <c r="F740" s="7">
        <v>1</v>
      </c>
      <c r="G740" s="9" t="s">
        <v>1120</v>
      </c>
      <c r="H740" s="4" cm="1">
        <f t="array" ref="H740">F740/freq.sum.r6e</f>
        <v>7.9214195183776928E-5</v>
      </c>
      <c r="I740" s="1" t="str">
        <f t="shared" si="189"/>
        <v>nsʌ</v>
      </c>
      <c r="J740" s="1" t="str">
        <f t="shared" si="190"/>
        <v>nsu</v>
      </c>
      <c r="K740" s="10">
        <f t="shared" si="191"/>
        <v>3</v>
      </c>
      <c r="L740" s="1">
        <f t="shared" si="192"/>
        <v>3</v>
      </c>
      <c r="M740" s="10">
        <f t="shared" si="193"/>
        <v>3</v>
      </c>
      <c r="N740" s="1" t="str">
        <f t="shared" si="194"/>
        <v>~nsu~</v>
      </c>
      <c r="O740" s="1" t="str">
        <f t="shared" si="195"/>
        <v>[nsʌ]</v>
      </c>
      <c r="P740" s="3" cm="1">
        <f t="array" ref="P740">SUM(_xlfn._xlws.FILTER($H$2:$H$2454,_xlfn.MAP($N$2:$N$2454,_xlfn.LAMBDA(_xlpm.x,_xlpm.x=$N740))))</f>
        <v>6.3371356147021542E-4</v>
      </c>
      <c r="Q740" s="4">
        <f t="shared" si="196"/>
        <v>0.125</v>
      </c>
      <c r="R740" s="6" cm="1">
        <f t="array" ref="R740">SUM(_xlfn._xlws.FILTER($H$2:$H$2454,_xlfn.MAP($O$2:$O$2454,_xlfn.LAMBDA(_xlpm.x,_xlpm.x=$O740))))</f>
        <v>7.9214195183776928E-5</v>
      </c>
      <c r="S740" s="4">
        <f t="shared" si="197"/>
        <v>1</v>
      </c>
      <c r="T740" s="4">
        <f t="shared" si="198"/>
        <v>4.6757986083227704E-2</v>
      </c>
      <c r="U740" s="4">
        <f t="shared" si="199"/>
        <v>0.22222222222222221</v>
      </c>
      <c r="V740" s="4">
        <f t="shared" si="200"/>
        <v>-0.90308998699194354</v>
      </c>
      <c r="W740" s="4" t="s">
        <v>5111</v>
      </c>
      <c r="X740" s="2" cm="1">
        <f t="array" ref="X740">SUM(_xlfn._xlws.FILTER($F$2:$F$2454,_xlfn.MAP($W$2:$W$2454,_xlfn.LAMBDA(_xlpm.x,_xlpm.x=$W740))))</f>
        <v>566</v>
      </c>
      <c r="Y740" s="11">
        <f t="shared" si="201"/>
        <v>1.7667844522968198E-3</v>
      </c>
      <c r="Z740" s="4" t="s">
        <v>5113</v>
      </c>
      <c r="AA740" s="2" cm="1">
        <f t="array" ref="AA740">SUM(_xlfn._xlws.FILTER($F$2:$F$2454,_xlfn.MAP($Z$2:$Z$2454,_xlfn.LAMBDA(_xlpm.x,_xlpm.x=$Z740))))</f>
        <v>309</v>
      </c>
      <c r="AB740" s="11">
        <f t="shared" si="202"/>
        <v>3.2362459546925568E-3</v>
      </c>
      <c r="AC740" s="11">
        <f t="shared" si="203"/>
        <v>-0.26285795176343679</v>
      </c>
      <c r="AG740" s="2"/>
      <c r="AL740" s="2"/>
      <c r="AM740" s="2"/>
    </row>
    <row r="741" spans="1:39">
      <c r="A741" s="1" t="str">
        <f t="shared" si="187"/>
        <v>~qua~ : [kweɪ]</v>
      </c>
      <c r="B741" s="1">
        <f>_xlfn.LET(_xlpm.d,$G741,_xlpm.k,_xlfn.CONCAT(LEFT(TRIM(B$1),1),"*"),COUNTIF(_xlpm.d,_xlpm.k))</f>
        <v>0</v>
      </c>
      <c r="C741" s="1">
        <f>_xlfn.LET(_xlpm.d,$G741,_xlpm.k,_xlfn.CONCAT(LEFT(TRIM(C$1),1),"*"),COUNTIF(_xlpm.d,_xlpm.k))</f>
        <v>0</v>
      </c>
      <c r="D741" s="1">
        <f>_xlfn.LET(_xlpm.d,$G741,_xlpm.k,_xlfn.CONCAT(LEFT(TRIM(D$1),1),"*"),COUNTIF(_xlpm.d,_xlpm.k))</f>
        <v>0</v>
      </c>
      <c r="E741" s="1">
        <f t="shared" si="188"/>
        <v>0.47712125471966244</v>
      </c>
      <c r="F741" s="7">
        <v>2</v>
      </c>
      <c r="G741" s="9" t="s">
        <v>2030</v>
      </c>
      <c r="H741" s="4" cm="1">
        <f t="array" ref="H741">F741/freq.sum.r6e</f>
        <v>1.5842839036755386E-4</v>
      </c>
      <c r="I741" s="4" t="str">
        <f t="shared" si="189"/>
        <v>kweɪ</v>
      </c>
      <c r="J741" s="4" t="str">
        <f t="shared" si="190"/>
        <v>qua</v>
      </c>
      <c r="K741" s="10">
        <f t="shared" si="191"/>
        <v>4</v>
      </c>
      <c r="L741" s="1">
        <f t="shared" si="192"/>
        <v>3</v>
      </c>
      <c r="M741" s="10">
        <f t="shared" si="193"/>
        <v>4</v>
      </c>
      <c r="N741" s="1" t="str">
        <f t="shared" si="194"/>
        <v>~qua~</v>
      </c>
      <c r="O741" s="1" t="str">
        <f t="shared" si="195"/>
        <v>[kweɪ]</v>
      </c>
      <c r="P741" s="3" cm="1">
        <f t="array" ref="P741">SUM(_xlfn._xlws.FILTER($H$2:$H$2454,_xlfn.MAP($N$2:$N$2454,_xlfn.LAMBDA(_xlpm.x,_xlpm.x=$N741))))</f>
        <v>1.2674271229404308E-3</v>
      </c>
      <c r="Q741" s="4">
        <f t="shared" si="196"/>
        <v>0.125</v>
      </c>
      <c r="R741" s="6" cm="1">
        <f t="array" ref="R741">SUM(_xlfn._xlws.FILTER($H$2:$H$2454,_xlfn.MAP($O$2:$O$2454,_xlfn.LAMBDA(_xlpm.x,_xlpm.x=$O741))))</f>
        <v>1.5842839036755386E-4</v>
      </c>
      <c r="S741" s="4">
        <f t="shared" si="197"/>
        <v>1</v>
      </c>
      <c r="T741" s="4">
        <f t="shared" si="198"/>
        <v>8.2505000209937382E-2</v>
      </c>
      <c r="U741" s="4">
        <f t="shared" si="199"/>
        <v>0.22222222222222221</v>
      </c>
      <c r="V741" s="4">
        <f t="shared" si="200"/>
        <v>-0.90308998699194354</v>
      </c>
      <c r="W741" s="4" t="s">
        <v>5129</v>
      </c>
      <c r="X741" s="2" cm="1">
        <f t="array" ref="X741">SUM(_xlfn._xlws.FILTER($F$2:$F$2454,_xlfn.MAP($W$2:$W$2454,_xlfn.LAMBDA(_xlpm.x,_xlpm.x=$W741))))</f>
        <v>26</v>
      </c>
      <c r="Y741" s="11">
        <f t="shared" si="201"/>
        <v>7.6923076923076927E-2</v>
      </c>
      <c r="Z741" s="4" t="s">
        <v>5108</v>
      </c>
      <c r="AA741" s="2" cm="1">
        <f t="array" ref="AA741">SUM(_xlfn._xlws.FILTER($F$2:$F$2454,_xlfn.MAP($Z$2:$Z$2454,_xlfn.LAMBDA(_xlpm.x,_xlpm.x=$Z741))))</f>
        <v>475</v>
      </c>
      <c r="AB741" s="11">
        <f t="shared" si="202"/>
        <v>4.2105263157894736E-3</v>
      </c>
      <c r="AC741" s="11">
        <f t="shared" si="203"/>
        <v>1.2617202616540486</v>
      </c>
      <c r="AG741" s="2"/>
      <c r="AL741" s="2"/>
      <c r="AM741" s="2"/>
    </row>
    <row r="742" spans="1:39">
      <c r="A742" s="1" t="str">
        <f t="shared" si="187"/>
        <v>~tra~ : [tɹə]</v>
      </c>
      <c r="B742" s="1">
        <f>_xlfn.LET(_xlpm.d,$G742,_xlpm.k,_xlfn.CONCAT(LEFT(TRIM(B$1),1),"*"),COUNTIF(_xlpm.d,_xlpm.k))</f>
        <v>0</v>
      </c>
      <c r="C742" s="1">
        <f>_xlfn.LET(_xlpm.d,$G742,_xlpm.k,_xlfn.CONCAT(LEFT(TRIM(C$1),1),"*"),COUNTIF(_xlpm.d,_xlpm.k))</f>
        <v>0</v>
      </c>
      <c r="D742" s="1">
        <f>_xlfn.LET(_xlpm.d,$G742,_xlpm.k,_xlfn.CONCAT(LEFT(TRIM(D$1),1),"*"),COUNTIF(_xlpm.d,_xlpm.k))</f>
        <v>0</v>
      </c>
      <c r="E742" s="1">
        <f t="shared" si="188"/>
        <v>0.47712125471966244</v>
      </c>
      <c r="F742" s="7">
        <v>2</v>
      </c>
      <c r="G742" s="9" t="s">
        <v>1433</v>
      </c>
      <c r="H742" s="4" cm="1">
        <f t="array" ref="H742">F742/freq.sum.r6e</f>
        <v>1.5842839036755386E-4</v>
      </c>
      <c r="I742" s="4" t="str">
        <f t="shared" si="189"/>
        <v>tɹə</v>
      </c>
      <c r="J742" s="4" t="str">
        <f t="shared" si="190"/>
        <v>tra</v>
      </c>
      <c r="K742" s="10">
        <f t="shared" si="191"/>
        <v>3</v>
      </c>
      <c r="L742" s="1">
        <f t="shared" si="192"/>
        <v>3</v>
      </c>
      <c r="M742" s="10">
        <f t="shared" si="193"/>
        <v>3</v>
      </c>
      <c r="N742" s="1" t="str">
        <f t="shared" si="194"/>
        <v>~tra~</v>
      </c>
      <c r="O742" s="1" t="str">
        <f t="shared" si="195"/>
        <v>[tɹə]</v>
      </c>
      <c r="P742" s="3" cm="1">
        <f t="array" ref="P742">SUM(_xlfn._xlws.FILTER($H$2:$H$2454,_xlfn.MAP($N$2:$N$2454,_xlfn.LAMBDA(_xlpm.x,_xlpm.x=$N742))))</f>
        <v>1.6634980988593157E-3</v>
      </c>
      <c r="Q742" s="4">
        <f t="shared" si="196"/>
        <v>9.5238095238095219E-2</v>
      </c>
      <c r="R742" s="6" cm="1">
        <f t="array" ref="R742">SUM(_xlfn._xlws.FILTER($H$2:$H$2454,_xlfn.MAP($O$2:$O$2454,_xlfn.LAMBDA(_xlpm.x,_xlpm.x=$O742))))</f>
        <v>2.3764258555133077E-4</v>
      </c>
      <c r="S742" s="4">
        <f t="shared" si="197"/>
        <v>0.66666666666666674</v>
      </c>
      <c r="T742" s="4">
        <f t="shared" si="198"/>
        <v>5.5582240913368192E-2</v>
      </c>
      <c r="U742" s="4">
        <f t="shared" si="199"/>
        <v>0.16666666666666663</v>
      </c>
      <c r="V742" s="4">
        <f t="shared" si="200"/>
        <v>-0.84509804001425692</v>
      </c>
      <c r="W742" s="4" t="s">
        <v>5120</v>
      </c>
      <c r="X742" s="2" cm="1">
        <f t="array" ref="X742">SUM(_xlfn._xlws.FILTER($F$2:$F$2454,_xlfn.MAP($W$2:$W$2454,_xlfn.LAMBDA(_xlpm.x,_xlpm.x=$W742))))</f>
        <v>1666</v>
      </c>
      <c r="Y742" s="11">
        <f t="shared" si="201"/>
        <v>1.2004801920768306E-3</v>
      </c>
      <c r="Z742" s="4" t="s">
        <v>5101</v>
      </c>
      <c r="AA742" s="2" cm="1">
        <f t="array" ref="AA742">SUM(_xlfn._xlws.FILTER($F$2:$F$2454,_xlfn.MAP($Z$2:$Z$2454,_xlfn.LAMBDA(_xlpm.x,_xlpm.x=$Z742))))</f>
        <v>2255</v>
      </c>
      <c r="AB742" s="11">
        <f t="shared" si="202"/>
        <v>8.869179600886918E-4</v>
      </c>
      <c r="AC742" s="11">
        <f t="shared" si="203"/>
        <v>0.13147154914321055</v>
      </c>
      <c r="AG742" s="2"/>
      <c r="AL742" s="2"/>
      <c r="AM742" s="2"/>
    </row>
    <row r="743" spans="1:39">
      <c r="A743" s="1" t="str">
        <f t="shared" si="187"/>
        <v>~rne~ : [ɹnɜ]</v>
      </c>
      <c r="B743" s="1">
        <f>_xlfn.LET(_xlpm.d,$G743,_xlpm.k,_xlfn.CONCAT(LEFT(TRIM(B$1),1),"*"),COUNTIF(_xlpm.d,_xlpm.k))</f>
        <v>1</v>
      </c>
      <c r="C743" s="1">
        <f>_xlfn.LET(_xlpm.d,$G743,_xlpm.k,_xlfn.CONCAT(LEFT(TRIM(C$1),1),"*"),COUNTIF(_xlpm.d,_xlpm.k))</f>
        <v>0</v>
      </c>
      <c r="D743" s="1">
        <f>_xlfn.LET(_xlpm.d,$G743,_xlpm.k,_xlfn.CONCAT(LEFT(TRIM(D$1),1),"*"),COUNTIF(_xlpm.d,_xlpm.k))</f>
        <v>0</v>
      </c>
      <c r="E743" s="1">
        <f t="shared" si="188"/>
        <v>0.30102999566398114</v>
      </c>
      <c r="F743" s="7">
        <v>1</v>
      </c>
      <c r="G743" s="9" t="s">
        <v>1448</v>
      </c>
      <c r="H743" s="4" cm="1">
        <f t="array" ref="H743">F743/freq.sum.r6e</f>
        <v>7.9214195183776928E-5</v>
      </c>
      <c r="I743" s="4" t="str">
        <f t="shared" si="189"/>
        <v>ɹnɜ</v>
      </c>
      <c r="J743" s="4" t="str">
        <f t="shared" si="190"/>
        <v>rne</v>
      </c>
      <c r="K743" s="10">
        <f t="shared" si="191"/>
        <v>3</v>
      </c>
      <c r="L743" s="1">
        <f t="shared" si="192"/>
        <v>3</v>
      </c>
      <c r="M743" s="10">
        <f t="shared" si="193"/>
        <v>3</v>
      </c>
      <c r="N743" s="1" t="str">
        <f t="shared" si="194"/>
        <v>~rne~</v>
      </c>
      <c r="O743" s="1" t="str">
        <f t="shared" si="195"/>
        <v>[ɹnɜ]</v>
      </c>
      <c r="P743" s="3" cm="1">
        <f t="array" ref="P743">SUM(_xlfn._xlws.FILTER($H$2:$H$2454,_xlfn.MAP($N$2:$N$2454,_xlfn.LAMBDA(_xlpm.x,_xlpm.x=$N743))))</f>
        <v>5.5449936628643843E-4</v>
      </c>
      <c r="Q743" s="4">
        <f t="shared" si="196"/>
        <v>0.14285714285714288</v>
      </c>
      <c r="R743" s="6" cm="1">
        <f t="array" ref="R743">SUM(_xlfn._xlws.FILTER($H$2:$H$2454,_xlfn.MAP($O$2:$O$2454,_xlfn.LAMBDA(_xlpm.x,_xlpm.x=$O743))))</f>
        <v>7.9214195183776928E-5</v>
      </c>
      <c r="S743" s="4">
        <f t="shared" si="197"/>
        <v>1</v>
      </c>
      <c r="T743" s="4">
        <f t="shared" si="198"/>
        <v>5.2602734343631184E-2</v>
      </c>
      <c r="U743" s="4">
        <f t="shared" si="199"/>
        <v>0.25000000000000006</v>
      </c>
      <c r="V743" s="4">
        <f t="shared" si="200"/>
        <v>-0.84509804001425681</v>
      </c>
      <c r="W743" s="4" t="s">
        <v>5121</v>
      </c>
      <c r="X743" s="2" cm="1">
        <f t="array" ref="X743">SUM(_xlfn._xlws.FILTER($F$2:$F$2454,_xlfn.MAP($W$2:$W$2454,_xlfn.LAMBDA(_xlpm.x,_xlpm.x=$W743))))</f>
        <v>2896</v>
      </c>
      <c r="Y743" s="11">
        <f t="shared" si="201"/>
        <v>3.453038674033149E-4</v>
      </c>
      <c r="Z743" s="4" t="s">
        <v>5112</v>
      </c>
      <c r="AA743" s="2" cm="1">
        <f t="array" ref="AA743">SUM(_xlfn._xlws.FILTER($F$2:$F$2454,_xlfn.MAP($Z$2:$Z$2454,_xlfn.LAMBDA(_xlpm.x,_xlpm.x=$Z743))))</f>
        <v>192</v>
      </c>
      <c r="AB743" s="11">
        <f t="shared" si="202"/>
        <v>5.208333333333333E-3</v>
      </c>
      <c r="AC743" s="11">
        <f t="shared" si="203"/>
        <v>-1.1784973288215597</v>
      </c>
      <c r="AG743" s="2"/>
      <c r="AL743" s="2"/>
      <c r="AM743" s="2"/>
    </row>
    <row r="744" spans="1:39">
      <c r="A744" s="1" t="str">
        <f t="shared" si="187"/>
        <v>~rne~ : [ɹni]</v>
      </c>
      <c r="B744" s="1">
        <f>_xlfn.LET(_xlpm.d,$G744,_xlpm.k,_xlfn.CONCAT(LEFT(TRIM(B$1),1),"*"),COUNTIF(_xlpm.d,_xlpm.k))</f>
        <v>1</v>
      </c>
      <c r="C744" s="1">
        <f>_xlfn.LET(_xlpm.d,$G744,_xlpm.k,_xlfn.CONCAT(LEFT(TRIM(C$1),1),"*"),COUNTIF(_xlpm.d,_xlpm.k))</f>
        <v>0</v>
      </c>
      <c r="D744" s="1">
        <f>_xlfn.LET(_xlpm.d,$G744,_xlpm.k,_xlfn.CONCAT(LEFT(TRIM(D$1),1),"*"),COUNTIF(_xlpm.d,_xlpm.k))</f>
        <v>0</v>
      </c>
      <c r="E744" s="1">
        <f t="shared" si="188"/>
        <v>0.30102999566398114</v>
      </c>
      <c r="F744" s="7">
        <v>1</v>
      </c>
      <c r="G744" s="9" t="s">
        <v>2361</v>
      </c>
      <c r="H744" s="4" cm="1">
        <f t="array" ref="H744">F744/freq.sum.r6e</f>
        <v>7.9214195183776928E-5</v>
      </c>
      <c r="I744" s="4" t="str">
        <f t="shared" si="189"/>
        <v>ɹni</v>
      </c>
      <c r="J744" s="4" t="str">
        <f t="shared" si="190"/>
        <v>rne</v>
      </c>
      <c r="K744" s="10">
        <f t="shared" si="191"/>
        <v>3</v>
      </c>
      <c r="L744" s="1">
        <f t="shared" si="192"/>
        <v>3</v>
      </c>
      <c r="M744" s="10">
        <f t="shared" si="193"/>
        <v>3</v>
      </c>
      <c r="N744" s="1" t="str">
        <f t="shared" si="194"/>
        <v>~rne~</v>
      </c>
      <c r="O744" s="1" t="str">
        <f t="shared" si="195"/>
        <v>[ɹni]</v>
      </c>
      <c r="P744" s="3" cm="1">
        <f t="array" ref="P744">SUM(_xlfn._xlws.FILTER($H$2:$H$2454,_xlfn.MAP($N$2:$N$2454,_xlfn.LAMBDA(_xlpm.x,_xlpm.x=$N744))))</f>
        <v>5.5449936628643843E-4</v>
      </c>
      <c r="Q744" s="4">
        <f t="shared" si="196"/>
        <v>0.14285714285714288</v>
      </c>
      <c r="R744" s="6" cm="1">
        <f t="array" ref="R744">SUM(_xlfn._xlws.FILTER($H$2:$H$2454,_xlfn.MAP($O$2:$O$2454,_xlfn.LAMBDA(_xlpm.x,_xlpm.x=$O744))))</f>
        <v>7.9214195183776928E-5</v>
      </c>
      <c r="S744" s="4">
        <f t="shared" si="197"/>
        <v>1</v>
      </c>
      <c r="T744" s="4">
        <f t="shared" si="198"/>
        <v>5.2602734343631184E-2</v>
      </c>
      <c r="U744" s="4">
        <f t="shared" si="199"/>
        <v>0.25000000000000006</v>
      </c>
      <c r="V744" s="4">
        <f t="shared" si="200"/>
        <v>-0.84509804001425681</v>
      </c>
      <c r="W744" s="4" t="s">
        <v>5121</v>
      </c>
      <c r="X744" s="2" cm="1">
        <f t="array" ref="X744">SUM(_xlfn._xlws.FILTER($F$2:$F$2454,_xlfn.MAP($W$2:$W$2454,_xlfn.LAMBDA(_xlpm.x,_xlpm.x=$W744))))</f>
        <v>2896</v>
      </c>
      <c r="Y744" s="11">
        <f t="shared" si="201"/>
        <v>3.453038674033149E-4</v>
      </c>
      <c r="Z744" s="4" t="s">
        <v>5110</v>
      </c>
      <c r="AA744" s="2" cm="1">
        <f t="array" ref="AA744">SUM(_xlfn._xlws.FILTER($F$2:$F$2454,_xlfn.MAP($Z$2:$Z$2454,_xlfn.LAMBDA(_xlpm.x,_xlpm.x=$Z744))))</f>
        <v>354</v>
      </c>
      <c r="AB744" s="11">
        <f t="shared" si="202"/>
        <v>2.8248587570621469E-3</v>
      </c>
      <c r="AC744" s="11">
        <f t="shared" si="203"/>
        <v>-0.91279529549932148</v>
      </c>
      <c r="AG744" s="2"/>
      <c r="AL744" s="2"/>
      <c r="AM744" s="2"/>
    </row>
    <row r="745" spans="1:39">
      <c r="A745" s="1" t="str">
        <f t="shared" si="187"/>
        <v>~clo~ : [klɔ]</v>
      </c>
      <c r="B745" s="1">
        <f>_xlfn.LET(_xlpm.d,$G745,_xlpm.k,_xlfn.CONCAT(LEFT(TRIM(B$1),1),"*"),COUNTIF(_xlpm.d,_xlpm.k))</f>
        <v>0</v>
      </c>
      <c r="C745" s="1">
        <f>_xlfn.LET(_xlpm.d,$G745,_xlpm.k,_xlfn.CONCAT(LEFT(TRIM(C$1),1),"*"),COUNTIF(_xlpm.d,_xlpm.k))</f>
        <v>0</v>
      </c>
      <c r="D745" s="1">
        <f>_xlfn.LET(_xlpm.d,$G745,_xlpm.k,_xlfn.CONCAT(LEFT(TRIM(D$1),1),"*"),COUNTIF(_xlpm.d,_xlpm.k))</f>
        <v>0</v>
      </c>
      <c r="E745" s="1">
        <f t="shared" si="188"/>
        <v>0.30102999566398114</v>
      </c>
      <c r="F745" s="7">
        <v>1</v>
      </c>
      <c r="G745" s="9" t="s">
        <v>1444</v>
      </c>
      <c r="H745" s="4" cm="1">
        <f t="array" ref="H745">F745/freq.sum.r6e</f>
        <v>7.9214195183776928E-5</v>
      </c>
      <c r="I745" s="4" t="str">
        <f t="shared" si="189"/>
        <v>klɔ</v>
      </c>
      <c r="J745" s="4" t="str">
        <f t="shared" si="190"/>
        <v>clo</v>
      </c>
      <c r="K745" s="10">
        <f t="shared" si="191"/>
        <v>3</v>
      </c>
      <c r="L745" s="1">
        <f t="shared" si="192"/>
        <v>3</v>
      </c>
      <c r="M745" s="10">
        <f t="shared" si="193"/>
        <v>3</v>
      </c>
      <c r="N745" s="1" t="str">
        <f t="shared" si="194"/>
        <v>~clo~</v>
      </c>
      <c r="O745" s="1" t="str">
        <f t="shared" si="195"/>
        <v>[klɔ]</v>
      </c>
      <c r="P745" s="3" cm="1">
        <f t="array" ref="P745">SUM(_xlfn._xlws.FILTER($H$2:$H$2454,_xlfn.MAP($N$2:$N$2454,_xlfn.LAMBDA(_xlpm.x,_xlpm.x=$N745))))</f>
        <v>5.5449936628643843E-4</v>
      </c>
      <c r="Q745" s="4">
        <f t="shared" si="196"/>
        <v>0.14285714285714288</v>
      </c>
      <c r="R745" s="6" cm="1">
        <f t="array" ref="R745">SUM(_xlfn._xlws.FILTER($H$2:$H$2454,_xlfn.MAP($O$2:$O$2454,_xlfn.LAMBDA(_xlpm.x,_xlpm.x=$O745))))</f>
        <v>7.9214195183776928E-5</v>
      </c>
      <c r="S745" s="4">
        <f t="shared" si="197"/>
        <v>1</v>
      </c>
      <c r="T745" s="4">
        <f t="shared" si="198"/>
        <v>5.2602734343631184E-2</v>
      </c>
      <c r="U745" s="4">
        <f t="shared" si="199"/>
        <v>0.25000000000000006</v>
      </c>
      <c r="V745" s="4">
        <f t="shared" si="200"/>
        <v>-0.84509804001425681</v>
      </c>
      <c r="W745" s="4" t="s">
        <v>5119</v>
      </c>
      <c r="X745" s="2" cm="1">
        <f t="array" ref="X745">SUM(_xlfn._xlws.FILTER($F$2:$F$2454,_xlfn.MAP($W$2:$W$2454,_xlfn.LAMBDA(_xlpm.x,_xlpm.x=$W745))))</f>
        <v>1157</v>
      </c>
      <c r="Y745" s="11">
        <f t="shared" si="201"/>
        <v>8.6430423509075197E-4</v>
      </c>
      <c r="Z745" s="4" t="s">
        <v>5107</v>
      </c>
      <c r="AA745" s="2" cm="1">
        <f t="array" ref="AA745">SUM(_xlfn._xlws.FILTER($F$2:$F$2454,_xlfn.MAP($Z$2:$Z$2454,_xlfn.LAMBDA(_xlpm.x,_xlpm.x=$Z745))))</f>
        <v>293</v>
      </c>
      <c r="AB745" s="11">
        <f t="shared" si="202"/>
        <v>3.4129692832764505E-3</v>
      </c>
      <c r="AC745" s="11">
        <f t="shared" si="203"/>
        <v>-0.59646573859764007</v>
      </c>
      <c r="AG745" s="2"/>
      <c r="AL745" s="2"/>
      <c r="AM745" s="2"/>
    </row>
    <row r="746" spans="1:39">
      <c r="A746" s="1" t="str">
        <f t="shared" si="187"/>
        <v>~ctu~ : [ktʃu]</v>
      </c>
      <c r="B746" s="1">
        <f>_xlfn.LET(_xlpm.d,$G746,_xlpm.k,_xlfn.CONCAT(LEFT(TRIM(B$1),1),"*"),COUNTIF(_xlpm.d,_xlpm.k))</f>
        <v>0</v>
      </c>
      <c r="C746" s="1">
        <f>_xlfn.LET(_xlpm.d,$G746,_xlpm.k,_xlfn.CONCAT(LEFT(TRIM(C$1),1),"*"),COUNTIF(_xlpm.d,_xlpm.k))</f>
        <v>0</v>
      </c>
      <c r="D746" s="1">
        <f>_xlfn.LET(_xlpm.d,$G746,_xlpm.k,_xlfn.CONCAT(LEFT(TRIM(D$1),1),"*"),COUNTIF(_xlpm.d,_xlpm.k))</f>
        <v>0</v>
      </c>
      <c r="E746" s="1">
        <f t="shared" si="188"/>
        <v>0.30102999566398114</v>
      </c>
      <c r="F746" s="7">
        <v>1</v>
      </c>
      <c r="G746" s="9" t="s">
        <v>1445</v>
      </c>
      <c r="H746" s="4" cm="1">
        <f t="array" ref="H746">F746/freq.sum.r6e</f>
        <v>7.9214195183776928E-5</v>
      </c>
      <c r="I746" s="1" t="str">
        <f t="shared" si="189"/>
        <v>ktʃu</v>
      </c>
      <c r="J746" s="1" t="str">
        <f t="shared" si="190"/>
        <v>ctu</v>
      </c>
      <c r="K746" s="10">
        <f t="shared" si="191"/>
        <v>4</v>
      </c>
      <c r="L746" s="1">
        <f t="shared" si="192"/>
        <v>3</v>
      </c>
      <c r="M746" s="10">
        <f t="shared" si="193"/>
        <v>4</v>
      </c>
      <c r="N746" s="1" t="str">
        <f t="shared" si="194"/>
        <v>~ctu~</v>
      </c>
      <c r="O746" s="1" t="str">
        <f t="shared" si="195"/>
        <v>[ktʃu]</v>
      </c>
      <c r="P746" s="3" cm="1">
        <f t="array" ref="P746">SUM(_xlfn._xlws.FILTER($H$2:$H$2454,_xlfn.MAP($N$2:$N$2454,_xlfn.LAMBDA(_xlpm.x,_xlpm.x=$N746))))</f>
        <v>5.5449936628643854E-4</v>
      </c>
      <c r="Q746" s="4">
        <f t="shared" si="196"/>
        <v>0.14285714285714285</v>
      </c>
      <c r="R746" s="6" cm="1">
        <f t="array" ref="R746">SUM(_xlfn._xlws.FILTER($H$2:$H$2454,_xlfn.MAP($O$2:$O$2454,_xlfn.LAMBDA(_xlpm.x,_xlpm.x=$O746))))</f>
        <v>7.9214195183776928E-5</v>
      </c>
      <c r="S746" s="4">
        <f t="shared" si="197"/>
        <v>1</v>
      </c>
      <c r="T746" s="4">
        <f t="shared" si="198"/>
        <v>5.8561716882227451E-2</v>
      </c>
      <c r="U746" s="4">
        <f t="shared" si="199"/>
        <v>0.25</v>
      </c>
      <c r="V746" s="4">
        <f t="shared" si="200"/>
        <v>-0.84509804001425681</v>
      </c>
      <c r="W746" s="4" t="s">
        <v>5111</v>
      </c>
      <c r="X746" s="2" cm="1">
        <f t="array" ref="X746">SUM(_xlfn._xlws.FILTER($F$2:$F$2454,_xlfn.MAP($W$2:$W$2454,_xlfn.LAMBDA(_xlpm.x,_xlpm.x=$W746))))</f>
        <v>566</v>
      </c>
      <c r="Y746" s="11">
        <f t="shared" si="201"/>
        <v>1.7667844522968198E-3</v>
      </c>
      <c r="Z746" s="4" t="s">
        <v>5111</v>
      </c>
      <c r="AA746" s="2" cm="1">
        <f t="array" ref="AA746">SUM(_xlfn._xlws.FILTER($F$2:$F$2454,_xlfn.MAP($Z$2:$Z$2454,_xlfn.LAMBDA(_xlpm.x,_xlpm.x=$Z746))))</f>
        <v>254</v>
      </c>
      <c r="AB746" s="11">
        <f t="shared" si="202"/>
        <v>3.937007874015748E-3</v>
      </c>
      <c r="AC746" s="11">
        <f t="shared" si="203"/>
        <v>-0.34798271456833335</v>
      </c>
      <c r="AG746" s="2"/>
      <c r="AL746" s="2"/>
      <c r="AM746" s="2"/>
    </row>
    <row r="747" spans="1:39">
      <c r="A747" s="1" t="str">
        <f t="shared" si="187"/>
        <v>~ctu~ : [ktʃʊ]</v>
      </c>
      <c r="B747" s="1">
        <f>_xlfn.LET(_xlpm.d,$G747,_xlpm.k,_xlfn.CONCAT(LEFT(TRIM(B$1),1),"*"),COUNTIF(_xlpm.d,_xlpm.k))</f>
        <v>0</v>
      </c>
      <c r="C747" s="1">
        <f>_xlfn.LET(_xlpm.d,$G747,_xlpm.k,_xlfn.CONCAT(LEFT(TRIM(C$1),1),"*"),COUNTIF(_xlpm.d,_xlpm.k))</f>
        <v>0</v>
      </c>
      <c r="D747" s="1">
        <f>_xlfn.LET(_xlpm.d,$G747,_xlpm.k,_xlfn.CONCAT(LEFT(TRIM(D$1),1),"*"),COUNTIF(_xlpm.d,_xlpm.k))</f>
        <v>0</v>
      </c>
      <c r="E747" s="1">
        <f t="shared" si="188"/>
        <v>0.30102999566398114</v>
      </c>
      <c r="F747" s="7">
        <v>1</v>
      </c>
      <c r="G747" s="9" t="s">
        <v>1446</v>
      </c>
      <c r="H747" s="4" cm="1">
        <f t="array" ref="H747">F747/freq.sum.r6e</f>
        <v>7.9214195183776928E-5</v>
      </c>
      <c r="I747" s="1" t="str">
        <f t="shared" si="189"/>
        <v>ktʃʊ</v>
      </c>
      <c r="J747" s="1" t="str">
        <f t="shared" si="190"/>
        <v>ctu</v>
      </c>
      <c r="K747" s="10">
        <f t="shared" si="191"/>
        <v>4</v>
      </c>
      <c r="L747" s="1">
        <f t="shared" si="192"/>
        <v>3</v>
      </c>
      <c r="M747" s="10">
        <f t="shared" si="193"/>
        <v>4</v>
      </c>
      <c r="N747" s="1" t="str">
        <f t="shared" si="194"/>
        <v>~ctu~</v>
      </c>
      <c r="O747" s="1" t="str">
        <f t="shared" si="195"/>
        <v>[ktʃʊ]</v>
      </c>
      <c r="P747" s="3" cm="1">
        <f t="array" ref="P747">SUM(_xlfn._xlws.FILTER($H$2:$H$2454,_xlfn.MAP($N$2:$N$2454,_xlfn.LAMBDA(_xlpm.x,_xlpm.x=$N747))))</f>
        <v>5.5449936628643854E-4</v>
      </c>
      <c r="Q747" s="4">
        <f t="shared" si="196"/>
        <v>0.14285714285714285</v>
      </c>
      <c r="R747" s="6" cm="1">
        <f t="array" ref="R747">SUM(_xlfn._xlws.FILTER($H$2:$H$2454,_xlfn.MAP($O$2:$O$2454,_xlfn.LAMBDA(_xlpm.x,_xlpm.x=$O747))))</f>
        <v>7.9214195183776928E-5</v>
      </c>
      <c r="S747" s="4">
        <f t="shared" si="197"/>
        <v>1</v>
      </c>
      <c r="T747" s="4">
        <f t="shared" si="198"/>
        <v>5.8561716882227451E-2</v>
      </c>
      <c r="U747" s="4">
        <f t="shared" si="199"/>
        <v>0.25</v>
      </c>
      <c r="V747" s="4">
        <f t="shared" si="200"/>
        <v>-0.84509804001425681</v>
      </c>
      <c r="W747" s="4" t="s">
        <v>5111</v>
      </c>
      <c r="X747" s="2" cm="1">
        <f t="array" ref="X747">SUM(_xlfn._xlws.FILTER($F$2:$F$2454,_xlfn.MAP($W$2:$W$2454,_xlfn.LAMBDA(_xlpm.x,_xlpm.x=$W747))))</f>
        <v>566</v>
      </c>
      <c r="Y747" s="11">
        <f t="shared" si="201"/>
        <v>1.7667844522968198E-3</v>
      </c>
      <c r="Z747" s="4" t="s">
        <v>5116</v>
      </c>
      <c r="AA747" s="2" cm="1">
        <f t="array" ref="AA747">SUM(_xlfn._xlws.FILTER($F$2:$F$2454,_xlfn.MAP($Z$2:$Z$2454,_xlfn.LAMBDA(_xlpm.x,_xlpm.x=$Z747))))</f>
        <v>96</v>
      </c>
      <c r="AB747" s="11">
        <f t="shared" si="202"/>
        <v>1.0416666666666666E-2</v>
      </c>
      <c r="AC747" s="11">
        <f t="shared" si="203"/>
        <v>-0.77054519814870304</v>
      </c>
      <c r="AG747" s="2"/>
      <c r="AL747" s="2"/>
      <c r="AM747" s="2"/>
    </row>
    <row r="748" spans="1:39">
      <c r="A748" s="1" t="str">
        <f t="shared" si="187"/>
        <v>~ste~ : [stɜ]</v>
      </c>
      <c r="B748" s="1">
        <f>_xlfn.LET(_xlpm.d,$G748,_xlpm.k,_xlfn.CONCAT(LEFT(TRIM(B$1),1),"*"),COUNTIF(_xlpm.d,_xlpm.k))</f>
        <v>0</v>
      </c>
      <c r="C748" s="1">
        <f>_xlfn.LET(_xlpm.d,$G748,_xlpm.k,_xlfn.CONCAT(LEFT(TRIM(C$1),1),"*"),COUNTIF(_xlpm.d,_xlpm.k))</f>
        <v>0</v>
      </c>
      <c r="D748" s="1">
        <f>_xlfn.LET(_xlpm.d,$G748,_xlpm.k,_xlfn.CONCAT(LEFT(TRIM(D$1),1),"*"),COUNTIF(_xlpm.d,_xlpm.k))</f>
        <v>0</v>
      </c>
      <c r="E748" s="1">
        <f t="shared" si="188"/>
        <v>0.30102999566398114</v>
      </c>
      <c r="F748" s="7">
        <v>1</v>
      </c>
      <c r="G748" s="9" t="s">
        <v>2233</v>
      </c>
      <c r="H748" s="4" cm="1">
        <f t="array" ref="H748">F748/freq.sum.r6e</f>
        <v>7.9214195183776928E-5</v>
      </c>
      <c r="I748" s="4" t="str">
        <f t="shared" si="189"/>
        <v>stɜ</v>
      </c>
      <c r="J748" s="4" t="str">
        <f t="shared" si="190"/>
        <v>ste</v>
      </c>
      <c r="K748" s="10">
        <f t="shared" si="191"/>
        <v>3</v>
      </c>
      <c r="L748" s="1">
        <f t="shared" si="192"/>
        <v>3</v>
      </c>
      <c r="M748" s="10">
        <f t="shared" si="193"/>
        <v>3</v>
      </c>
      <c r="N748" s="1" t="str">
        <f t="shared" si="194"/>
        <v>~ste~</v>
      </c>
      <c r="O748" s="1" t="str">
        <f t="shared" si="195"/>
        <v>[stɜ]</v>
      </c>
      <c r="P748" s="3" cm="1">
        <f t="array" ref="P748">SUM(_xlfn._xlws.FILTER($H$2:$H$2454,_xlfn.MAP($N$2:$N$2454,_xlfn.LAMBDA(_xlpm.x,_xlpm.x=$N748))))</f>
        <v>2.6932826362484159E-3</v>
      </c>
      <c r="Q748" s="4">
        <f t="shared" si="196"/>
        <v>2.9411764705882349E-2</v>
      </c>
      <c r="R748" s="6" cm="1">
        <f t="array" ref="R748">SUM(_xlfn._xlws.FILTER($H$2:$H$2454,_xlfn.MAP($O$2:$O$2454,_xlfn.LAMBDA(_xlpm.x,_xlpm.x=$O748))))</f>
        <v>3.9607097591888465E-4</v>
      </c>
      <c r="S748" s="4">
        <f t="shared" si="197"/>
        <v>0.19999999999999998</v>
      </c>
      <c r="T748" s="4">
        <f t="shared" si="198"/>
        <v>1.0790304480744854E-2</v>
      </c>
      <c r="U748" s="4">
        <f t="shared" si="199"/>
        <v>5.1282051282051273E-2</v>
      </c>
      <c r="V748" s="4">
        <f t="shared" si="200"/>
        <v>-0.83250891270623628</v>
      </c>
      <c r="W748" s="4" t="s">
        <v>5121</v>
      </c>
      <c r="X748" s="2" cm="1">
        <f t="array" ref="X748">SUM(_xlfn._xlws.FILTER($F$2:$F$2454,_xlfn.MAP($W$2:$W$2454,_xlfn.LAMBDA(_xlpm.x,_xlpm.x=$W748))))</f>
        <v>2896</v>
      </c>
      <c r="Y748" s="11">
        <f t="shared" si="201"/>
        <v>3.453038674033149E-4</v>
      </c>
      <c r="Z748" s="4" t="s">
        <v>5112</v>
      </c>
      <c r="AA748" s="2" cm="1">
        <f t="array" ref="AA748">SUM(_xlfn._xlws.FILTER($F$2:$F$2454,_xlfn.MAP($Z$2:$Z$2454,_xlfn.LAMBDA(_xlpm.x,_xlpm.x=$Z748))))</f>
        <v>192</v>
      </c>
      <c r="AB748" s="11">
        <f t="shared" si="202"/>
        <v>5.208333333333333E-3</v>
      </c>
      <c r="AC748" s="11">
        <f t="shared" si="203"/>
        <v>-1.1784973288215597</v>
      </c>
      <c r="AG748" s="2"/>
      <c r="AL748" s="2"/>
      <c r="AM748" s="2"/>
    </row>
    <row r="749" spans="1:39">
      <c r="A749" s="1" t="str">
        <f t="shared" si="187"/>
        <v>~nta~ : [ntæ]</v>
      </c>
      <c r="B749" s="1">
        <f>_xlfn.LET(_xlpm.d,$G749,_xlpm.k,_xlfn.CONCAT(LEFT(TRIM(B$1),1),"*"),COUNTIF(_xlpm.d,_xlpm.k))</f>
        <v>0</v>
      </c>
      <c r="C749" s="1">
        <f>_xlfn.LET(_xlpm.d,$G749,_xlpm.k,_xlfn.CONCAT(LEFT(TRIM(C$1),1),"*"),COUNTIF(_xlpm.d,_xlpm.k))</f>
        <v>0</v>
      </c>
      <c r="D749" s="1">
        <f>_xlfn.LET(_xlpm.d,$G749,_xlpm.k,_xlfn.CONCAT(LEFT(TRIM(D$1),1),"*"),COUNTIF(_xlpm.d,_xlpm.k))</f>
        <v>1</v>
      </c>
      <c r="E749" s="1">
        <f t="shared" si="188"/>
        <v>0.47712125471966244</v>
      </c>
      <c r="F749" s="7">
        <v>2</v>
      </c>
      <c r="G749" s="9" t="s">
        <v>200</v>
      </c>
      <c r="H749" s="4" cm="1">
        <f t="array" ref="H749">F749/freq.sum.r6e</f>
        <v>1.5842839036755386E-4</v>
      </c>
      <c r="I749" s="4" t="str">
        <f t="shared" si="189"/>
        <v>ntæ</v>
      </c>
      <c r="J749" s="4" t="str">
        <f t="shared" si="190"/>
        <v>nta</v>
      </c>
      <c r="K749" s="10">
        <f t="shared" si="191"/>
        <v>3</v>
      </c>
      <c r="L749" s="1">
        <f t="shared" si="192"/>
        <v>3</v>
      </c>
      <c r="M749" s="10">
        <f t="shared" si="193"/>
        <v>3</v>
      </c>
      <c r="N749" s="1" t="str">
        <f t="shared" si="194"/>
        <v>~nta~</v>
      </c>
      <c r="O749" s="1" t="str">
        <f t="shared" si="195"/>
        <v>[ntæ]</v>
      </c>
      <c r="P749" s="3" cm="1">
        <f t="array" ref="P749">SUM(_xlfn._xlws.FILTER($H$2:$H$2454,_xlfn.MAP($N$2:$N$2454,_xlfn.LAMBDA(_xlpm.x,_xlpm.x=$N749))))</f>
        <v>9.5057034220532308E-4</v>
      </c>
      <c r="Q749" s="4">
        <f t="shared" si="196"/>
        <v>0.16666666666666669</v>
      </c>
      <c r="R749" s="6" cm="1">
        <f t="array" ref="R749">SUM(_xlfn._xlws.FILTER($H$2:$H$2454,_xlfn.MAP($O$2:$O$2454,_xlfn.LAMBDA(_xlpm.x,_xlpm.x=$O749))))</f>
        <v>1.5842839036755386E-4</v>
      </c>
      <c r="S749" s="4">
        <f t="shared" si="197"/>
        <v>1</v>
      </c>
      <c r="T749" s="4">
        <f t="shared" si="198"/>
        <v>9.5283841565774074E-2</v>
      </c>
      <c r="U749" s="4">
        <f t="shared" si="199"/>
        <v>0.28571428571428575</v>
      </c>
      <c r="V749" s="4">
        <f t="shared" si="200"/>
        <v>-0.77815125038364363</v>
      </c>
      <c r="W749" s="4" t="s">
        <v>5120</v>
      </c>
      <c r="X749" s="2" cm="1">
        <f t="array" ref="X749">SUM(_xlfn._xlws.FILTER($F$2:$F$2454,_xlfn.MAP($W$2:$W$2454,_xlfn.LAMBDA(_xlpm.x,_xlpm.x=$W749))))</f>
        <v>1666</v>
      </c>
      <c r="Y749" s="11">
        <f t="shared" si="201"/>
        <v>1.2004801920768306E-3</v>
      </c>
      <c r="Z749" s="4" t="s">
        <v>5103</v>
      </c>
      <c r="AA749" s="2" cm="1">
        <f t="array" ref="AA749">SUM(_xlfn._xlws.FILTER($F$2:$F$2454,_xlfn.MAP($Z$2:$Z$2454,_xlfn.LAMBDA(_xlpm.x,_xlpm.x=$Z749))))</f>
        <v>514</v>
      </c>
      <c r="AB749" s="11">
        <f t="shared" si="202"/>
        <v>3.8910505836575876E-3</v>
      </c>
      <c r="AC749" s="11">
        <f t="shared" si="203"/>
        <v>-0.51071187807549312</v>
      </c>
      <c r="AG749" s="2"/>
      <c r="AL749" s="2"/>
      <c r="AM749" s="2"/>
    </row>
    <row r="750" spans="1:39">
      <c r="A750" s="1" t="str">
        <f t="shared" si="187"/>
        <v>~spa~ : [spæ]</v>
      </c>
      <c r="B750" s="1">
        <f>_xlfn.LET(_xlpm.d,$G750,_xlpm.k,_xlfn.CONCAT(LEFT(TRIM(B$1),1),"*"),COUNTIF(_xlpm.d,_xlpm.k))</f>
        <v>0</v>
      </c>
      <c r="C750" s="1">
        <f>_xlfn.LET(_xlpm.d,$G750,_xlpm.k,_xlfn.CONCAT(LEFT(TRIM(C$1),1),"*"),COUNTIF(_xlpm.d,_xlpm.k))</f>
        <v>0</v>
      </c>
      <c r="D750" s="1">
        <f>_xlfn.LET(_xlpm.d,$G750,_xlpm.k,_xlfn.CONCAT(LEFT(TRIM(D$1),1),"*"),COUNTIF(_xlpm.d,_xlpm.k))</f>
        <v>0</v>
      </c>
      <c r="E750" s="1">
        <f t="shared" si="188"/>
        <v>0.30102999566398114</v>
      </c>
      <c r="F750" s="7">
        <v>1</v>
      </c>
      <c r="G750" s="9" t="s">
        <v>2224</v>
      </c>
      <c r="H750" s="4" cm="1">
        <f t="array" ref="H750">F750/freq.sum.r6e</f>
        <v>7.9214195183776928E-5</v>
      </c>
      <c r="I750" s="4" t="str">
        <f t="shared" si="189"/>
        <v>spæ</v>
      </c>
      <c r="J750" s="4" t="str">
        <f t="shared" si="190"/>
        <v>spa</v>
      </c>
      <c r="K750" s="10">
        <f t="shared" si="191"/>
        <v>3</v>
      </c>
      <c r="L750" s="1">
        <f t="shared" si="192"/>
        <v>3</v>
      </c>
      <c r="M750" s="10">
        <f t="shared" si="193"/>
        <v>3</v>
      </c>
      <c r="N750" s="1" t="str">
        <f t="shared" si="194"/>
        <v>~spa~</v>
      </c>
      <c r="O750" s="1" t="str">
        <f t="shared" si="195"/>
        <v>[spæ]</v>
      </c>
      <c r="P750" s="3" cm="1">
        <f t="array" ref="P750">SUM(_xlfn._xlws.FILTER($H$2:$H$2454,_xlfn.MAP($N$2:$N$2454,_xlfn.LAMBDA(_xlpm.x,_xlpm.x=$N750))))</f>
        <v>4.7528517110266159E-4</v>
      </c>
      <c r="Q750" s="4">
        <f t="shared" si="196"/>
        <v>0.16666666666666666</v>
      </c>
      <c r="R750" s="6" cm="1">
        <f t="array" ref="R750">SUM(_xlfn._xlws.FILTER($H$2:$H$2454,_xlfn.MAP($O$2:$O$2454,_xlfn.LAMBDA(_xlpm.x,_xlpm.x=$O750))))</f>
        <v>7.9214195183776928E-5</v>
      </c>
      <c r="S750" s="4">
        <f t="shared" si="197"/>
        <v>1</v>
      </c>
      <c r="T750" s="4">
        <f t="shared" si="198"/>
        <v>6.0117410678435623E-2</v>
      </c>
      <c r="U750" s="4">
        <f t="shared" si="199"/>
        <v>0.2857142857142857</v>
      </c>
      <c r="V750" s="4">
        <f t="shared" si="200"/>
        <v>-0.77815125038364363</v>
      </c>
      <c r="W750" s="4" t="s">
        <v>5120</v>
      </c>
      <c r="X750" s="2" cm="1">
        <f t="array" ref="X750">SUM(_xlfn._xlws.FILTER($F$2:$F$2454,_xlfn.MAP($W$2:$W$2454,_xlfn.LAMBDA(_xlpm.x,_xlpm.x=$W750))))</f>
        <v>1666</v>
      </c>
      <c r="Y750" s="11">
        <f t="shared" si="201"/>
        <v>6.0024009603841532E-4</v>
      </c>
      <c r="Z750" s="4" t="s">
        <v>5103</v>
      </c>
      <c r="AA750" s="2" cm="1">
        <f t="array" ref="AA750">SUM(_xlfn._xlws.FILTER($F$2:$F$2454,_xlfn.MAP($Z$2:$Z$2454,_xlfn.LAMBDA(_xlpm.x,_xlpm.x=$Z750))))</f>
        <v>514</v>
      </c>
      <c r="AB750" s="11">
        <f t="shared" si="202"/>
        <v>1.9455252918287938E-3</v>
      </c>
      <c r="AC750" s="11">
        <f t="shared" si="203"/>
        <v>-0.51071187807549312</v>
      </c>
      <c r="AG750" s="2"/>
      <c r="AL750" s="2"/>
      <c r="AM750" s="2"/>
    </row>
    <row r="751" spans="1:39">
      <c r="A751" s="1" t="str">
        <f t="shared" si="187"/>
        <v>~mai~ : [məɪ]</v>
      </c>
      <c r="B751" s="1">
        <f>_xlfn.LET(_xlpm.d,$G751,_xlpm.k,_xlfn.CONCAT(LEFT(TRIM(B$1),1),"*"),COUNTIF(_xlpm.d,_xlpm.k))</f>
        <v>0</v>
      </c>
      <c r="C751" s="1">
        <f>_xlfn.LET(_xlpm.d,$G751,_xlpm.k,_xlfn.CONCAT(LEFT(TRIM(C$1),1),"*"),COUNTIF(_xlpm.d,_xlpm.k))</f>
        <v>1</v>
      </c>
      <c r="D751" s="1">
        <f>_xlfn.LET(_xlpm.d,$G751,_xlpm.k,_xlfn.CONCAT(LEFT(TRIM(D$1),1),"*"),COUNTIF(_xlpm.d,_xlpm.k))</f>
        <v>0</v>
      </c>
      <c r="E751" s="1">
        <f t="shared" si="188"/>
        <v>0.30102999566398114</v>
      </c>
      <c r="F751" s="7">
        <v>1</v>
      </c>
      <c r="G751" s="9" t="s">
        <v>1409</v>
      </c>
      <c r="H751" s="4" cm="1">
        <f t="array" ref="H751">F751/freq.sum.r6e</f>
        <v>7.9214195183776928E-5</v>
      </c>
      <c r="I751" s="4" t="str">
        <f t="shared" si="189"/>
        <v>məɪ</v>
      </c>
      <c r="J751" s="4" t="str">
        <f t="shared" si="190"/>
        <v>mai</v>
      </c>
      <c r="K751" s="10">
        <f t="shared" si="191"/>
        <v>3</v>
      </c>
      <c r="L751" s="1">
        <f t="shared" si="192"/>
        <v>3</v>
      </c>
      <c r="M751" s="10">
        <f t="shared" si="193"/>
        <v>3</v>
      </c>
      <c r="N751" s="1" t="str">
        <f t="shared" si="194"/>
        <v>~mai~</v>
      </c>
      <c r="O751" s="1" t="str">
        <f t="shared" si="195"/>
        <v>[məɪ]</v>
      </c>
      <c r="P751" s="3" cm="1">
        <f t="array" ref="P751">SUM(_xlfn._xlws.FILTER($H$2:$H$2454,_xlfn.MAP($N$2:$N$2454,_xlfn.LAMBDA(_xlpm.x,_xlpm.x=$N751))))</f>
        <v>4.7528517110266159E-4</v>
      </c>
      <c r="Q751" s="4">
        <f t="shared" si="196"/>
        <v>0.16666666666666666</v>
      </c>
      <c r="R751" s="6" cm="1">
        <f t="array" ref="R751">SUM(_xlfn._xlws.FILTER($H$2:$H$2454,_xlfn.MAP($O$2:$O$2454,_xlfn.LAMBDA(_xlpm.x,_xlpm.x=$O751))))</f>
        <v>7.9214195183776928E-5</v>
      </c>
      <c r="S751" s="4">
        <f t="shared" si="197"/>
        <v>1</v>
      </c>
      <c r="T751" s="4">
        <f t="shared" si="198"/>
        <v>6.0117410678435623E-2</v>
      </c>
      <c r="U751" s="4">
        <f t="shared" si="199"/>
        <v>0.2857142857142857</v>
      </c>
      <c r="V751" s="4">
        <f t="shared" si="200"/>
        <v>-0.77815125038364363</v>
      </c>
      <c r="W751" s="4" t="s">
        <v>5131</v>
      </c>
      <c r="X751" s="2" cm="1">
        <f t="array" ref="X751">SUM(_xlfn._xlws.FILTER($F$2:$F$2454,_xlfn.MAP($W$2:$W$2454,_xlfn.LAMBDA(_xlpm.x,_xlpm.x=$W751))))</f>
        <v>105</v>
      </c>
      <c r="Y751" s="11">
        <f t="shared" si="201"/>
        <v>9.5238095238095247E-3</v>
      </c>
      <c r="Z751" s="4" t="s">
        <v>5118</v>
      </c>
      <c r="AA751" s="2" cm="1">
        <f t="array" ref="AA751">SUM(_xlfn._xlws.FILTER($F$2:$F$2454,_xlfn.MAP($Z$2:$Z$2454,_xlfn.LAMBDA(_xlpm.x,_xlpm.x=$Z751))))</f>
        <v>7</v>
      </c>
      <c r="AB751" s="11">
        <f t="shared" si="202"/>
        <v>0.14285714285714285</v>
      </c>
      <c r="AC751" s="11">
        <f t="shared" si="203"/>
        <v>-1.1760912590556811</v>
      </c>
      <c r="AG751" s="2"/>
      <c r="AL751" s="2"/>
      <c r="AM751" s="2"/>
    </row>
    <row r="752" spans="1:39">
      <c r="A752" s="1" t="str">
        <f t="shared" si="187"/>
        <v>~bje~ : [byɜ]</v>
      </c>
      <c r="B752" s="1">
        <f>_xlfn.LET(_xlpm.d,$G752,_xlpm.k,_xlfn.CONCAT(LEFT(TRIM(B$1),1),"*"),COUNTIF(_xlpm.d,_xlpm.k))</f>
        <v>0</v>
      </c>
      <c r="C752" s="1">
        <f>_xlfn.LET(_xlpm.d,$G752,_xlpm.k,_xlfn.CONCAT(LEFT(TRIM(C$1),1),"*"),COUNTIF(_xlpm.d,_xlpm.k))</f>
        <v>0</v>
      </c>
      <c r="D752" s="1">
        <f>_xlfn.LET(_xlpm.d,$G752,_xlpm.k,_xlfn.CONCAT(LEFT(TRIM(D$1),1),"*"),COUNTIF(_xlpm.d,_xlpm.k))</f>
        <v>0</v>
      </c>
      <c r="E752" s="1">
        <f t="shared" si="188"/>
        <v>0.30102999566398114</v>
      </c>
      <c r="F752" s="7">
        <v>1</v>
      </c>
      <c r="G752" s="9" t="s">
        <v>1930</v>
      </c>
      <c r="H752" s="4" cm="1">
        <f t="array" ref="H752">F752/freq.sum.r6e</f>
        <v>7.9214195183776928E-5</v>
      </c>
      <c r="I752" s="4" t="str">
        <f t="shared" si="189"/>
        <v>byɜ</v>
      </c>
      <c r="J752" s="4" t="str">
        <f t="shared" si="190"/>
        <v>bje</v>
      </c>
      <c r="K752" s="10">
        <f t="shared" si="191"/>
        <v>3</v>
      </c>
      <c r="L752" s="1">
        <f t="shared" si="192"/>
        <v>3</v>
      </c>
      <c r="M752" s="10">
        <f t="shared" si="193"/>
        <v>3</v>
      </c>
      <c r="N752" s="1" t="str">
        <f t="shared" si="194"/>
        <v>~bje~</v>
      </c>
      <c r="O752" s="1" t="str">
        <f t="shared" si="195"/>
        <v>[byɜ]</v>
      </c>
      <c r="P752" s="3" cm="1">
        <f t="array" ref="P752">SUM(_xlfn._xlws.FILTER($H$2:$H$2454,_xlfn.MAP($N$2:$N$2454,_xlfn.LAMBDA(_xlpm.x,_xlpm.x=$N752))))</f>
        <v>4.7528517110266159E-4</v>
      </c>
      <c r="Q752" s="4">
        <f t="shared" si="196"/>
        <v>0.16666666666666666</v>
      </c>
      <c r="R752" s="6" cm="1">
        <f t="array" ref="R752">SUM(_xlfn._xlws.FILTER($H$2:$H$2454,_xlfn.MAP($O$2:$O$2454,_xlfn.LAMBDA(_xlpm.x,_xlpm.x=$O752))))</f>
        <v>7.9214195183776928E-5</v>
      </c>
      <c r="S752" s="4">
        <f t="shared" si="197"/>
        <v>1</v>
      </c>
      <c r="T752" s="4">
        <f t="shared" si="198"/>
        <v>6.0117410678435623E-2</v>
      </c>
      <c r="U752" s="4">
        <f t="shared" si="199"/>
        <v>0.2857142857142857</v>
      </c>
      <c r="V752" s="4">
        <f t="shared" si="200"/>
        <v>-0.77815125038364363</v>
      </c>
      <c r="W752" s="4" t="s">
        <v>5121</v>
      </c>
      <c r="X752" s="2" cm="1">
        <f t="array" ref="X752">SUM(_xlfn._xlws.FILTER($F$2:$F$2454,_xlfn.MAP($W$2:$W$2454,_xlfn.LAMBDA(_xlpm.x,_xlpm.x=$W752))))</f>
        <v>2896</v>
      </c>
      <c r="Y752" s="11">
        <f t="shared" si="201"/>
        <v>3.453038674033149E-4</v>
      </c>
      <c r="Z752" s="4" t="s">
        <v>5112</v>
      </c>
      <c r="AA752" s="2" cm="1">
        <f t="array" ref="AA752">SUM(_xlfn._xlws.FILTER($F$2:$F$2454,_xlfn.MAP($Z$2:$Z$2454,_xlfn.LAMBDA(_xlpm.x,_xlpm.x=$Z752))))</f>
        <v>192</v>
      </c>
      <c r="AB752" s="11">
        <f t="shared" si="202"/>
        <v>5.208333333333333E-3</v>
      </c>
      <c r="AC752" s="11">
        <f t="shared" si="203"/>
        <v>-1.1784973288215597</v>
      </c>
      <c r="AG752" s="2"/>
      <c r="AL752" s="2"/>
      <c r="AM752" s="2"/>
    </row>
    <row r="753" spans="1:39">
      <c r="A753" s="1" t="str">
        <f t="shared" si="187"/>
        <v>~cte~ : [kti]</v>
      </c>
      <c r="B753" s="1">
        <f>_xlfn.LET(_xlpm.d,$G753,_xlpm.k,_xlfn.CONCAT(LEFT(TRIM(B$1),1),"*"),COUNTIF(_xlpm.d,_xlpm.k))</f>
        <v>0</v>
      </c>
      <c r="C753" s="1">
        <f>_xlfn.LET(_xlpm.d,$G753,_xlpm.k,_xlfn.CONCAT(LEFT(TRIM(C$1),1),"*"),COUNTIF(_xlpm.d,_xlpm.k))</f>
        <v>0</v>
      </c>
      <c r="D753" s="1">
        <f>_xlfn.LET(_xlpm.d,$G753,_xlpm.k,_xlfn.CONCAT(LEFT(TRIM(D$1),1),"*"),COUNTIF(_xlpm.d,_xlpm.k))</f>
        <v>0</v>
      </c>
      <c r="E753" s="1">
        <f t="shared" si="188"/>
        <v>0.30102999566398114</v>
      </c>
      <c r="F753" s="7">
        <v>1</v>
      </c>
      <c r="G753" s="9" t="s">
        <v>102</v>
      </c>
      <c r="H753" s="4" cm="1">
        <f t="array" ref="H753">F753/freq.sum.r6e</f>
        <v>7.9214195183776928E-5</v>
      </c>
      <c r="I753" s="4" t="str">
        <f t="shared" si="189"/>
        <v>kti</v>
      </c>
      <c r="J753" s="4" t="str">
        <f t="shared" si="190"/>
        <v>cte</v>
      </c>
      <c r="K753" s="10">
        <f t="shared" si="191"/>
        <v>3</v>
      </c>
      <c r="L753" s="1">
        <f t="shared" si="192"/>
        <v>3</v>
      </c>
      <c r="M753" s="10">
        <f t="shared" si="193"/>
        <v>3</v>
      </c>
      <c r="N753" s="1" t="str">
        <f t="shared" si="194"/>
        <v>~cte~</v>
      </c>
      <c r="O753" s="1" t="str">
        <f t="shared" si="195"/>
        <v>[kti]</v>
      </c>
      <c r="P753" s="3" cm="1">
        <f t="array" ref="P753">SUM(_xlfn._xlws.FILTER($H$2:$H$2454,_xlfn.MAP($N$2:$N$2454,_xlfn.LAMBDA(_xlpm.x,_xlpm.x=$N753))))</f>
        <v>4.7528517110266154E-4</v>
      </c>
      <c r="Q753" s="4">
        <f t="shared" si="196"/>
        <v>0.16666666666666669</v>
      </c>
      <c r="R753" s="6" cm="1">
        <f t="array" ref="R753">SUM(_xlfn._xlws.FILTER($H$2:$H$2454,_xlfn.MAP($O$2:$O$2454,_xlfn.LAMBDA(_xlpm.x,_xlpm.x=$O753))))</f>
        <v>7.9214195183776928E-5</v>
      </c>
      <c r="S753" s="4">
        <f t="shared" si="197"/>
        <v>1</v>
      </c>
      <c r="T753" s="4">
        <f t="shared" si="198"/>
        <v>6.011741067843563E-2</v>
      </c>
      <c r="U753" s="4">
        <f t="shared" si="199"/>
        <v>0.28571428571428575</v>
      </c>
      <c r="V753" s="4">
        <f t="shared" si="200"/>
        <v>-0.77815125038364363</v>
      </c>
      <c r="W753" s="4" t="s">
        <v>5121</v>
      </c>
      <c r="X753" s="2" cm="1">
        <f t="array" ref="X753">SUM(_xlfn._xlws.FILTER($F$2:$F$2454,_xlfn.MAP($W$2:$W$2454,_xlfn.LAMBDA(_xlpm.x,_xlpm.x=$W753))))</f>
        <v>2896</v>
      </c>
      <c r="Y753" s="11">
        <f t="shared" si="201"/>
        <v>3.453038674033149E-4</v>
      </c>
      <c r="Z753" s="4" t="s">
        <v>5110</v>
      </c>
      <c r="AA753" s="2" cm="1">
        <f t="array" ref="AA753">SUM(_xlfn._xlws.FILTER($F$2:$F$2454,_xlfn.MAP($Z$2:$Z$2454,_xlfn.LAMBDA(_xlpm.x,_xlpm.x=$Z753))))</f>
        <v>354</v>
      </c>
      <c r="AB753" s="11">
        <f t="shared" si="202"/>
        <v>2.8248587570621469E-3</v>
      </c>
      <c r="AC753" s="11">
        <f t="shared" si="203"/>
        <v>-0.91279529549932148</v>
      </c>
      <c r="AG753" s="2"/>
      <c r="AL753" s="2"/>
      <c r="AM753" s="2"/>
    </row>
    <row r="754" spans="1:39">
      <c r="A754" s="1" t="str">
        <f t="shared" si="187"/>
        <v>~ved~ : [ɹvd]</v>
      </c>
      <c r="B754" s="1">
        <f>_xlfn.LET(_xlpm.d,$G754,_xlpm.k,_xlfn.CONCAT(LEFT(TRIM(B$1),1),"*"),COUNTIF(_xlpm.d,_xlpm.k))</f>
        <v>1</v>
      </c>
      <c r="C754" s="1">
        <f>_xlfn.LET(_xlpm.d,$G754,_xlpm.k,_xlfn.CONCAT(LEFT(TRIM(C$1),1),"*"),COUNTIF(_xlpm.d,_xlpm.k))</f>
        <v>0</v>
      </c>
      <c r="D754" s="1">
        <f>_xlfn.LET(_xlpm.d,$G754,_xlpm.k,_xlfn.CONCAT(LEFT(TRIM(D$1),1),"*"),COUNTIF(_xlpm.d,_xlpm.k))</f>
        <v>0</v>
      </c>
      <c r="E754" s="1">
        <f t="shared" si="188"/>
        <v>0.30102999566398114</v>
      </c>
      <c r="F754" s="7">
        <v>1</v>
      </c>
      <c r="G754" s="9" t="s">
        <v>2382</v>
      </c>
      <c r="H754" s="4" cm="1">
        <f t="array" ref="H754">F754/freq.sum.r6e</f>
        <v>7.9214195183776928E-5</v>
      </c>
      <c r="I754" s="4" t="str">
        <f t="shared" si="189"/>
        <v>ɹvd</v>
      </c>
      <c r="J754" s="4" t="str">
        <f t="shared" si="190"/>
        <v>ved</v>
      </c>
      <c r="K754" s="10">
        <f t="shared" si="191"/>
        <v>3</v>
      </c>
      <c r="L754" s="1">
        <f t="shared" si="192"/>
        <v>3</v>
      </c>
      <c r="M754" s="10">
        <f t="shared" si="193"/>
        <v>3</v>
      </c>
      <c r="N754" s="1" t="str">
        <f t="shared" si="194"/>
        <v>~ved~</v>
      </c>
      <c r="O754" s="1" t="str">
        <f t="shared" si="195"/>
        <v>[ɹvd]</v>
      </c>
      <c r="P754" s="3" cm="1">
        <f t="array" ref="P754">SUM(_xlfn._xlws.FILTER($H$2:$H$2454,_xlfn.MAP($N$2:$N$2454,_xlfn.LAMBDA(_xlpm.x,_xlpm.x=$N754))))</f>
        <v>4.7528517110266159E-4</v>
      </c>
      <c r="Q754" s="4">
        <f t="shared" si="196"/>
        <v>0.16666666666666666</v>
      </c>
      <c r="R754" s="6" cm="1">
        <f t="array" ref="R754">SUM(_xlfn._xlws.FILTER($H$2:$H$2454,_xlfn.MAP($O$2:$O$2454,_xlfn.LAMBDA(_xlpm.x,_xlpm.x=$O754))))</f>
        <v>7.9214195183776928E-5</v>
      </c>
      <c r="S754" s="4">
        <f t="shared" si="197"/>
        <v>1</v>
      </c>
      <c r="T754" s="4">
        <f t="shared" si="198"/>
        <v>6.0117410678435623E-2</v>
      </c>
      <c r="U754" s="4">
        <f t="shared" si="199"/>
        <v>0.2857142857142857</v>
      </c>
      <c r="V754" s="4">
        <f t="shared" si="200"/>
        <v>-0.77815125038364363</v>
      </c>
      <c r="W754" s="4" t="s">
        <v>5121</v>
      </c>
      <c r="X754" s="2" cm="1">
        <f t="array" ref="X754">SUM(_xlfn._xlws.FILTER($F$2:$F$2454,_xlfn.MAP($W$2:$W$2454,_xlfn.LAMBDA(_xlpm.x,_xlpm.x=$W754))))</f>
        <v>2896</v>
      </c>
      <c r="Y754" s="11">
        <f t="shared" si="201"/>
        <v>3.453038674033149E-4</v>
      </c>
      <c r="Z754" s="4"/>
      <c r="AA754" s="2" cm="1">
        <f t="array" ref="AA754">SUM(_xlfn._xlws.FILTER($F$2:$F$2454,_xlfn.MAP($Z$2:$Z$2454,_xlfn.LAMBDA(_xlpm.x,_xlpm.x=$Z754))))</f>
        <v>3871</v>
      </c>
      <c r="AB754" s="11">
        <f t="shared" si="202"/>
        <v>2.5833118057349522E-4</v>
      </c>
      <c r="AC754" s="11">
        <f t="shared" si="203"/>
        <v>0.12602461379384577</v>
      </c>
      <c r="AG754" s="2"/>
      <c r="AL754" s="2"/>
      <c r="AM754" s="2"/>
    </row>
    <row r="755" spans="1:39">
      <c r="A755" s="1" t="str">
        <f t="shared" si="187"/>
        <v>~bli~ : [blaɪ]</v>
      </c>
      <c r="B755" s="1">
        <f>_xlfn.LET(_xlpm.d,$G755,_xlpm.k,_xlfn.CONCAT(LEFT(TRIM(B$1),1),"*"),COUNTIF(_xlpm.d,_xlpm.k))</f>
        <v>0</v>
      </c>
      <c r="C755" s="1">
        <f>_xlfn.LET(_xlpm.d,$G755,_xlpm.k,_xlfn.CONCAT(LEFT(TRIM(C$1),1),"*"),COUNTIF(_xlpm.d,_xlpm.k))</f>
        <v>0</v>
      </c>
      <c r="D755" s="1">
        <f>_xlfn.LET(_xlpm.d,$G755,_xlpm.k,_xlfn.CONCAT(LEFT(TRIM(D$1),1),"*"),COUNTIF(_xlpm.d,_xlpm.k))</f>
        <v>0</v>
      </c>
      <c r="E755" s="1">
        <f t="shared" si="188"/>
        <v>0.47712125471966244</v>
      </c>
      <c r="F755" s="7">
        <v>2</v>
      </c>
      <c r="G755" s="9" t="s">
        <v>1227</v>
      </c>
      <c r="H755" s="4" cm="1">
        <f t="array" ref="H755">F755/freq.sum.r6e</f>
        <v>1.5842839036755386E-4</v>
      </c>
      <c r="I755" s="4" t="str">
        <f t="shared" si="189"/>
        <v>blaɪ</v>
      </c>
      <c r="J755" s="4" t="str">
        <f t="shared" si="190"/>
        <v>bli</v>
      </c>
      <c r="K755" s="10">
        <f t="shared" si="191"/>
        <v>4</v>
      </c>
      <c r="L755" s="1">
        <f t="shared" si="192"/>
        <v>3</v>
      </c>
      <c r="M755" s="10">
        <f t="shared" si="193"/>
        <v>4</v>
      </c>
      <c r="N755" s="1" t="str">
        <f t="shared" si="194"/>
        <v>~bli~</v>
      </c>
      <c r="O755" s="1" t="str">
        <f t="shared" si="195"/>
        <v>[blaɪ]</v>
      </c>
      <c r="P755" s="3" cm="1">
        <f t="array" ref="P755">SUM(_xlfn._xlws.FILTER($H$2:$H$2454,_xlfn.MAP($N$2:$N$2454,_xlfn.LAMBDA(_xlpm.x,_xlpm.x=$N755))))</f>
        <v>9.5057034220532308E-4</v>
      </c>
      <c r="Q755" s="4">
        <f t="shared" si="196"/>
        <v>0.16666666666666669</v>
      </c>
      <c r="R755" s="6" cm="1">
        <f t="array" ref="R755">SUM(_xlfn._xlws.FILTER($H$2:$H$2454,_xlfn.MAP($O$2:$O$2454,_xlfn.LAMBDA(_xlpm.x,_xlpm.x=$O755))))</f>
        <v>1.5842839036755386E-4</v>
      </c>
      <c r="S755" s="4">
        <f t="shared" si="197"/>
        <v>1</v>
      </c>
      <c r="T755" s="4">
        <f t="shared" si="198"/>
        <v>0.10607785741277666</v>
      </c>
      <c r="U755" s="4">
        <f t="shared" si="199"/>
        <v>0.28571428571428575</v>
      </c>
      <c r="V755" s="4">
        <f t="shared" si="200"/>
        <v>-0.77815125038364363</v>
      </c>
      <c r="W755" s="4" t="s">
        <v>5110</v>
      </c>
      <c r="X755" s="2" cm="1">
        <f t="array" ref="X755">SUM(_xlfn._xlws.FILTER($F$2:$F$2454,_xlfn.MAP($W$2:$W$2454,_xlfn.LAMBDA(_xlpm.x,_xlpm.x=$W755))))</f>
        <v>1594</v>
      </c>
      <c r="Y755" s="11">
        <f t="shared" si="201"/>
        <v>1.2547051442910915E-3</v>
      </c>
      <c r="Z755" s="4" t="s">
        <v>5106</v>
      </c>
      <c r="AA755" s="2" cm="1">
        <f t="array" ref="AA755">SUM(_xlfn._xlws.FILTER($F$2:$F$2454,_xlfn.MAP($Z$2:$Z$2454,_xlfn.LAMBDA(_xlpm.x,_xlpm.x=$Z755))))</f>
        <v>397</v>
      </c>
      <c r="AB755" s="11">
        <f t="shared" si="202"/>
        <v>5.0377833753148613E-3</v>
      </c>
      <c r="AC755" s="11">
        <f t="shared" si="203"/>
        <v>-0.60369781029697855</v>
      </c>
      <c r="AG755" s="2"/>
      <c r="AL755" s="2"/>
      <c r="AM755" s="2"/>
    </row>
    <row r="756" spans="1:39">
      <c r="A756" s="1" t="str">
        <f t="shared" si="187"/>
        <v>~rdi~ : [ɹdi]</v>
      </c>
      <c r="B756" s="1">
        <f>_xlfn.LET(_xlpm.d,$G756,_xlpm.k,_xlfn.CONCAT(LEFT(TRIM(B$1),1),"*"),COUNTIF(_xlpm.d,_xlpm.k))</f>
        <v>1</v>
      </c>
      <c r="C756" s="1">
        <f>_xlfn.LET(_xlpm.d,$G756,_xlpm.k,_xlfn.CONCAT(LEFT(TRIM(C$1),1),"*"),COUNTIF(_xlpm.d,_xlpm.k))</f>
        <v>0</v>
      </c>
      <c r="D756" s="1">
        <f>_xlfn.LET(_xlpm.d,$G756,_xlpm.k,_xlfn.CONCAT(LEFT(TRIM(D$1),1),"*"),COUNTIF(_xlpm.d,_xlpm.k))</f>
        <v>0</v>
      </c>
      <c r="E756" s="1">
        <f t="shared" si="188"/>
        <v>0.30102999566398114</v>
      </c>
      <c r="F756" s="7">
        <v>1</v>
      </c>
      <c r="G756" s="9" t="s">
        <v>2330</v>
      </c>
      <c r="H756" s="4" cm="1">
        <f t="array" ref="H756">F756/freq.sum.r6e</f>
        <v>7.9214195183776928E-5</v>
      </c>
      <c r="I756" s="4" t="str">
        <f t="shared" si="189"/>
        <v>ɹdi</v>
      </c>
      <c r="J756" s="4" t="str">
        <f t="shared" si="190"/>
        <v>rdi</v>
      </c>
      <c r="K756" s="10">
        <f t="shared" si="191"/>
        <v>3</v>
      </c>
      <c r="L756" s="1">
        <f t="shared" si="192"/>
        <v>3</v>
      </c>
      <c r="M756" s="10">
        <f t="shared" si="193"/>
        <v>3</v>
      </c>
      <c r="N756" s="1" t="str">
        <f t="shared" si="194"/>
        <v>~rdi~</v>
      </c>
      <c r="O756" s="1" t="str">
        <f t="shared" si="195"/>
        <v>[ɹdi]</v>
      </c>
      <c r="P756" s="3" cm="1">
        <f t="array" ref="P756">SUM(_xlfn._xlws.FILTER($H$2:$H$2454,_xlfn.MAP($N$2:$N$2454,_xlfn.LAMBDA(_xlpm.x,_xlpm.x=$N756))))</f>
        <v>4.7528517110266154E-4</v>
      </c>
      <c r="Q756" s="4">
        <f t="shared" si="196"/>
        <v>0.16666666666666669</v>
      </c>
      <c r="R756" s="6" cm="1">
        <f t="array" ref="R756">SUM(_xlfn._xlws.FILTER($H$2:$H$2454,_xlfn.MAP($O$2:$O$2454,_xlfn.LAMBDA(_xlpm.x,_xlpm.x=$O756))))</f>
        <v>7.9214195183776928E-5</v>
      </c>
      <c r="S756" s="4">
        <f t="shared" si="197"/>
        <v>1</v>
      </c>
      <c r="T756" s="4">
        <f t="shared" si="198"/>
        <v>6.011741067843563E-2</v>
      </c>
      <c r="U756" s="4">
        <f t="shared" si="199"/>
        <v>0.28571428571428575</v>
      </c>
      <c r="V756" s="4">
        <f t="shared" si="200"/>
        <v>-0.77815125038364363</v>
      </c>
      <c r="W756" s="4" t="s">
        <v>5110</v>
      </c>
      <c r="X756" s="2" cm="1">
        <f t="array" ref="X756">SUM(_xlfn._xlws.FILTER($F$2:$F$2454,_xlfn.MAP($W$2:$W$2454,_xlfn.LAMBDA(_xlpm.x,_xlpm.x=$W756))))</f>
        <v>1594</v>
      </c>
      <c r="Y756" s="11">
        <f t="shared" si="201"/>
        <v>6.2735257214554575E-4</v>
      </c>
      <c r="Z756" s="4" t="s">
        <v>5110</v>
      </c>
      <c r="AA756" s="2" cm="1">
        <f t="array" ref="AA756">SUM(_xlfn._xlws.FILTER($F$2:$F$2454,_xlfn.MAP($Z$2:$Z$2454,_xlfn.LAMBDA(_xlpm.x,_xlpm.x=$Z756))))</f>
        <v>354</v>
      </c>
      <c r="AB756" s="11">
        <f t="shared" si="202"/>
        <v>2.8248587570621469E-3</v>
      </c>
      <c r="AC756" s="11">
        <f t="shared" si="203"/>
        <v>-0.65348505503430576</v>
      </c>
      <c r="AG756" s="2"/>
      <c r="AL756" s="2"/>
      <c r="AM756" s="2"/>
    </row>
    <row r="757" spans="1:39">
      <c r="A757" s="1" t="str">
        <f t="shared" si="187"/>
        <v>~mpo~ : [mpɑ]</v>
      </c>
      <c r="B757" s="1">
        <f>_xlfn.LET(_xlpm.d,$G757,_xlpm.k,_xlfn.CONCAT(LEFT(TRIM(B$1),1),"*"),COUNTIF(_xlpm.d,_xlpm.k))</f>
        <v>0</v>
      </c>
      <c r="C757" s="1">
        <f>_xlfn.LET(_xlpm.d,$G757,_xlpm.k,_xlfn.CONCAT(LEFT(TRIM(C$1),1),"*"),COUNTIF(_xlpm.d,_xlpm.k))</f>
        <v>1</v>
      </c>
      <c r="D757" s="1">
        <f>_xlfn.LET(_xlpm.d,$G757,_xlpm.k,_xlfn.CONCAT(LEFT(TRIM(D$1),1),"*"),COUNTIF(_xlpm.d,_xlpm.k))</f>
        <v>0</v>
      </c>
      <c r="E757" s="1">
        <f t="shared" si="188"/>
        <v>0.30102999566398114</v>
      </c>
      <c r="F757" s="7">
        <v>1</v>
      </c>
      <c r="G757" s="9" t="s">
        <v>1410</v>
      </c>
      <c r="H757" s="4" cm="1">
        <f t="array" ref="H757">F757/freq.sum.r6e</f>
        <v>7.9214195183776928E-5</v>
      </c>
      <c r="I757" s="4" t="str">
        <f t="shared" si="189"/>
        <v>mpɑ</v>
      </c>
      <c r="J757" s="4" t="str">
        <f t="shared" si="190"/>
        <v>mpo</v>
      </c>
      <c r="K757" s="10">
        <f t="shared" si="191"/>
        <v>3</v>
      </c>
      <c r="L757" s="1">
        <f t="shared" si="192"/>
        <v>3</v>
      </c>
      <c r="M757" s="10">
        <f t="shared" si="193"/>
        <v>3</v>
      </c>
      <c r="N757" s="1" t="str">
        <f t="shared" si="194"/>
        <v>~mpo~</v>
      </c>
      <c r="O757" s="1" t="str">
        <f t="shared" si="195"/>
        <v>[mpɑ]</v>
      </c>
      <c r="P757" s="3" cm="1">
        <f t="array" ref="P757">SUM(_xlfn._xlws.FILTER($H$2:$H$2454,_xlfn.MAP($N$2:$N$2454,_xlfn.LAMBDA(_xlpm.x,_xlpm.x=$N757))))</f>
        <v>4.7528517110266154E-4</v>
      </c>
      <c r="Q757" s="4">
        <f t="shared" si="196"/>
        <v>0.16666666666666669</v>
      </c>
      <c r="R757" s="6" cm="1">
        <f t="array" ref="R757">SUM(_xlfn._xlws.FILTER($H$2:$H$2454,_xlfn.MAP($O$2:$O$2454,_xlfn.LAMBDA(_xlpm.x,_xlpm.x=$O757))))</f>
        <v>7.9214195183776928E-5</v>
      </c>
      <c r="S757" s="4">
        <f t="shared" si="197"/>
        <v>1</v>
      </c>
      <c r="T757" s="4">
        <f t="shared" si="198"/>
        <v>6.011741067843563E-2</v>
      </c>
      <c r="U757" s="4">
        <f t="shared" si="199"/>
        <v>0.28571428571428575</v>
      </c>
      <c r="V757" s="4">
        <f t="shared" si="200"/>
        <v>-0.77815125038364363</v>
      </c>
      <c r="W757" s="4" t="s">
        <v>5119</v>
      </c>
      <c r="X757" s="2" cm="1">
        <f t="array" ref="X757">SUM(_xlfn._xlws.FILTER($F$2:$F$2454,_xlfn.MAP($W$2:$W$2454,_xlfn.LAMBDA(_xlpm.x,_xlpm.x=$W757))))</f>
        <v>1157</v>
      </c>
      <c r="Y757" s="11">
        <f t="shared" si="201"/>
        <v>8.6430423509075197E-4</v>
      </c>
      <c r="Z757" s="4" t="s">
        <v>5105</v>
      </c>
      <c r="AA757" s="2" cm="1">
        <f t="array" ref="AA757">SUM(_xlfn._xlws.FILTER($F$2:$F$2454,_xlfn.MAP($Z$2:$Z$2454,_xlfn.LAMBDA(_xlpm.x,_xlpm.x=$Z757))))</f>
        <v>436</v>
      </c>
      <c r="AB757" s="11">
        <f t="shared" si="202"/>
        <v>2.2935779816513763E-3</v>
      </c>
      <c r="AC757" s="11">
        <f t="shared" si="203"/>
        <v>-0.42384686968316354</v>
      </c>
      <c r="AG757" s="2"/>
      <c r="AL757" s="2"/>
      <c r="AM757" s="2"/>
    </row>
    <row r="758" spans="1:39">
      <c r="A758" s="1" t="str">
        <f t="shared" si="187"/>
        <v>~mpo~ : [mpoʊ]</v>
      </c>
      <c r="B758" s="1">
        <f>_xlfn.LET(_xlpm.d,$G758,_xlpm.k,_xlfn.CONCAT(LEFT(TRIM(B$1),1),"*"),COUNTIF(_xlpm.d,_xlpm.k))</f>
        <v>0</v>
      </c>
      <c r="C758" s="1">
        <f>_xlfn.LET(_xlpm.d,$G758,_xlpm.k,_xlfn.CONCAT(LEFT(TRIM(C$1),1),"*"),COUNTIF(_xlpm.d,_xlpm.k))</f>
        <v>1</v>
      </c>
      <c r="D758" s="1">
        <f>_xlfn.LET(_xlpm.d,$G758,_xlpm.k,_xlfn.CONCAT(LEFT(TRIM(D$1),1),"*"),COUNTIF(_xlpm.d,_xlpm.k))</f>
        <v>0</v>
      </c>
      <c r="E758" s="1">
        <f t="shared" si="188"/>
        <v>0.30102999566398114</v>
      </c>
      <c r="F758" s="7">
        <v>1</v>
      </c>
      <c r="G758" s="9" t="s">
        <v>1411</v>
      </c>
      <c r="H758" s="4" cm="1">
        <f t="array" ref="H758">F758/freq.sum.r6e</f>
        <v>7.9214195183776928E-5</v>
      </c>
      <c r="I758" s="4" t="str">
        <f t="shared" si="189"/>
        <v>mpoʊ</v>
      </c>
      <c r="J758" s="4" t="str">
        <f t="shared" si="190"/>
        <v>mpo</v>
      </c>
      <c r="K758" s="10">
        <f t="shared" si="191"/>
        <v>4</v>
      </c>
      <c r="L758" s="1">
        <f t="shared" si="192"/>
        <v>3</v>
      </c>
      <c r="M758" s="10">
        <f t="shared" si="193"/>
        <v>4</v>
      </c>
      <c r="N758" s="1" t="str">
        <f t="shared" si="194"/>
        <v>~mpo~</v>
      </c>
      <c r="O758" s="1" t="str">
        <f t="shared" si="195"/>
        <v>[mpoʊ]</v>
      </c>
      <c r="P758" s="3" cm="1">
        <f t="array" ref="P758">SUM(_xlfn._xlws.FILTER($H$2:$H$2454,_xlfn.MAP($N$2:$N$2454,_xlfn.LAMBDA(_xlpm.x,_xlpm.x=$N758))))</f>
        <v>4.7528517110266154E-4</v>
      </c>
      <c r="Q758" s="4">
        <f t="shared" si="196"/>
        <v>0.16666666666666669</v>
      </c>
      <c r="R758" s="6" cm="1">
        <f t="array" ref="R758">SUM(_xlfn._xlws.FILTER($H$2:$H$2454,_xlfn.MAP($O$2:$O$2454,_xlfn.LAMBDA(_xlpm.x,_xlpm.x=$O758))))</f>
        <v>7.9214195183776928E-5</v>
      </c>
      <c r="S758" s="4">
        <f t="shared" si="197"/>
        <v>1</v>
      </c>
      <c r="T758" s="4">
        <f t="shared" si="198"/>
        <v>6.6927676436831382E-2</v>
      </c>
      <c r="U758" s="4">
        <f t="shared" si="199"/>
        <v>0.28571428571428575</v>
      </c>
      <c r="V758" s="4">
        <f t="shared" si="200"/>
        <v>-0.77815125038364363</v>
      </c>
      <c r="W758" s="4" t="s">
        <v>5119</v>
      </c>
      <c r="X758" s="2" cm="1">
        <f t="array" ref="X758">SUM(_xlfn._xlws.FILTER($F$2:$F$2454,_xlfn.MAP($W$2:$W$2454,_xlfn.LAMBDA(_xlpm.x,_xlpm.x=$W758))))</f>
        <v>1157</v>
      </c>
      <c r="Y758" s="11">
        <f t="shared" si="201"/>
        <v>8.6430423509075197E-4</v>
      </c>
      <c r="Z758" s="4" t="s">
        <v>5109</v>
      </c>
      <c r="AA758" s="2" cm="1">
        <f t="array" ref="AA758">SUM(_xlfn._xlws.FILTER($F$2:$F$2454,_xlfn.MAP($Z$2:$Z$2454,_xlfn.LAMBDA(_xlpm.x,_xlpm.x=$Z758))))</f>
        <v>257</v>
      </c>
      <c r="AB758" s="11">
        <f t="shared" si="202"/>
        <v>3.8910505836575876E-3</v>
      </c>
      <c r="AC758" s="11">
        <f t="shared" si="203"/>
        <v>-0.65340023562045502</v>
      </c>
      <c r="AG758" s="2"/>
      <c r="AL758" s="2"/>
      <c r="AM758" s="2"/>
    </row>
    <row r="759" spans="1:39">
      <c r="A759" s="1" t="str">
        <f t="shared" si="187"/>
        <v>~nce~ : [nsə]</v>
      </c>
      <c r="B759" s="1">
        <f>_xlfn.LET(_xlpm.d,$G759,_xlpm.k,_xlfn.CONCAT(LEFT(TRIM(B$1),1),"*"),COUNTIF(_xlpm.d,_xlpm.k))</f>
        <v>0</v>
      </c>
      <c r="C759" s="1">
        <f>_xlfn.LET(_xlpm.d,$G759,_xlpm.k,_xlfn.CONCAT(LEFT(TRIM(C$1),1),"*"),COUNTIF(_xlpm.d,_xlpm.k))</f>
        <v>0</v>
      </c>
      <c r="D759" s="1">
        <f>_xlfn.LET(_xlpm.d,$G759,_xlpm.k,_xlfn.CONCAT(LEFT(TRIM(D$1),1),"*"),COUNTIF(_xlpm.d,_xlpm.k))</f>
        <v>1</v>
      </c>
      <c r="E759" s="1">
        <f t="shared" si="188"/>
        <v>0.47712125471966244</v>
      </c>
      <c r="F759" s="7">
        <v>2</v>
      </c>
      <c r="G759" s="9" t="s">
        <v>1726</v>
      </c>
      <c r="H759" s="4" cm="1">
        <f t="array" ref="H759">F759/freq.sum.r6e</f>
        <v>1.5842839036755386E-4</v>
      </c>
      <c r="I759" s="4" t="str">
        <f t="shared" si="189"/>
        <v>nsə</v>
      </c>
      <c r="J759" s="4" t="str">
        <f t="shared" si="190"/>
        <v>nce</v>
      </c>
      <c r="K759" s="10">
        <f t="shared" si="191"/>
        <v>3</v>
      </c>
      <c r="L759" s="1">
        <f t="shared" si="192"/>
        <v>3</v>
      </c>
      <c r="M759" s="10">
        <f t="shared" si="193"/>
        <v>3</v>
      </c>
      <c r="N759" s="1" t="str">
        <f t="shared" si="194"/>
        <v>~nce~</v>
      </c>
      <c r="O759" s="1" t="str">
        <f t="shared" si="195"/>
        <v>[nsə]</v>
      </c>
      <c r="P759" s="3" cm="1">
        <f t="array" ref="P759">SUM(_xlfn._xlws.FILTER($H$2:$H$2454,_xlfn.MAP($N$2:$N$2454,_xlfn.LAMBDA(_xlpm.x,_xlpm.x=$N759))))</f>
        <v>5.624207858048162E-3</v>
      </c>
      <c r="Q759" s="4">
        <f t="shared" si="196"/>
        <v>2.8169014084507043E-2</v>
      </c>
      <c r="R759" s="6" cm="1">
        <f t="array" ref="R759">SUM(_xlfn._xlws.FILTER($H$2:$H$2454,_xlfn.MAP($O$2:$O$2454,_xlfn.LAMBDA(_xlpm.x,_xlpm.x=$O759))))</f>
        <v>9.5057034220532297E-4</v>
      </c>
      <c r="S759" s="4">
        <f t="shared" si="197"/>
        <v>0.16666666666666669</v>
      </c>
      <c r="T759" s="4">
        <f t="shared" si="198"/>
        <v>1.6071973276154665E-2</v>
      </c>
      <c r="U759" s="4">
        <f t="shared" si="199"/>
        <v>4.8192771084337359E-2</v>
      </c>
      <c r="V759" s="4">
        <f t="shared" si="200"/>
        <v>-0.77207710267145047</v>
      </c>
      <c r="W759" s="4" t="s">
        <v>5121</v>
      </c>
      <c r="X759" s="2" cm="1">
        <f t="array" ref="X759">SUM(_xlfn._xlws.FILTER($F$2:$F$2454,_xlfn.MAP($W$2:$W$2454,_xlfn.LAMBDA(_xlpm.x,_xlpm.x=$W759))))</f>
        <v>2896</v>
      </c>
      <c r="Y759" s="11">
        <f t="shared" si="201"/>
        <v>6.9060773480662981E-4</v>
      </c>
      <c r="Z759" s="4" t="s">
        <v>5101</v>
      </c>
      <c r="AA759" s="2" cm="1">
        <f t="array" ref="AA759">SUM(_xlfn._xlws.FILTER($F$2:$F$2454,_xlfn.MAP($Z$2:$Z$2454,_xlfn.LAMBDA(_xlpm.x,_xlpm.x=$Z759))))</f>
        <v>2255</v>
      </c>
      <c r="AB759" s="11">
        <f t="shared" si="202"/>
        <v>8.869179600886918E-4</v>
      </c>
      <c r="AC759" s="11">
        <f t="shared" si="203"/>
        <v>-0.10865201131112999</v>
      </c>
      <c r="AG759" s="2"/>
      <c r="AL759" s="2"/>
      <c r="AM759" s="2"/>
    </row>
    <row r="760" spans="1:39">
      <c r="A760" s="1" t="str">
        <f t="shared" si="187"/>
        <v>~thi~ : [ðɪ]</v>
      </c>
      <c r="B760" s="1">
        <f>_xlfn.LET(_xlpm.d,$G760,_xlpm.k,_xlfn.CONCAT(LEFT(TRIM(B$1),1),"*"),COUNTIF(_xlpm.d,_xlpm.k))</f>
        <v>0</v>
      </c>
      <c r="C760" s="1">
        <f>_xlfn.LET(_xlpm.d,$G760,_xlpm.k,_xlfn.CONCAT(LEFT(TRIM(C$1),1),"*"),COUNTIF(_xlpm.d,_xlpm.k))</f>
        <v>0</v>
      </c>
      <c r="D760" s="1">
        <f>_xlfn.LET(_xlpm.d,$G760,_xlpm.k,_xlfn.CONCAT(LEFT(TRIM(D$1),1),"*"),COUNTIF(_xlpm.d,_xlpm.k))</f>
        <v>0</v>
      </c>
      <c r="E760" s="1">
        <f t="shared" si="188"/>
        <v>0.69897000433601875</v>
      </c>
      <c r="F760" s="7">
        <v>4</v>
      </c>
      <c r="G760" s="9" t="s">
        <v>1047</v>
      </c>
      <c r="H760" s="4" cm="1">
        <f t="array" ref="H760">F760/freq.sum.r6e</f>
        <v>3.1685678073510771E-4</v>
      </c>
      <c r="I760" s="4" t="str">
        <f t="shared" si="189"/>
        <v>ðɪ</v>
      </c>
      <c r="J760" s="4" t="str">
        <f t="shared" si="190"/>
        <v>thi</v>
      </c>
      <c r="K760" s="10">
        <f t="shared" si="191"/>
        <v>2</v>
      </c>
      <c r="L760" s="1">
        <f t="shared" si="192"/>
        <v>3</v>
      </c>
      <c r="M760" s="10">
        <f t="shared" si="193"/>
        <v>3</v>
      </c>
      <c r="N760" s="1" t="str">
        <f t="shared" si="194"/>
        <v>~thi~</v>
      </c>
      <c r="O760" s="1" t="str">
        <f t="shared" si="195"/>
        <v>[ðɪ]</v>
      </c>
      <c r="P760" s="3" cm="1">
        <f t="array" ref="P760">SUM(_xlfn._xlws.FILTER($H$2:$H$2454,_xlfn.MAP($N$2:$N$2454,_xlfn.LAMBDA(_xlpm.x,_xlpm.x=$N760))))</f>
        <v>1.8219264892268693E-3</v>
      </c>
      <c r="Q760" s="4">
        <f t="shared" si="196"/>
        <v>0.17391304347826086</v>
      </c>
      <c r="R760" s="6" cm="1">
        <f t="array" ref="R760">SUM(_xlfn._xlws.FILTER($H$2:$H$2454,_xlfn.MAP($O$2:$O$2454,_xlfn.LAMBDA(_xlpm.x,_xlpm.x=$O760))))</f>
        <v>3.1685678073510771E-4</v>
      </c>
      <c r="S760" s="4">
        <f t="shared" si="197"/>
        <v>1</v>
      </c>
      <c r="T760" s="4">
        <f t="shared" si="198"/>
        <v>0.14475824206266497</v>
      </c>
      <c r="U760" s="4">
        <f t="shared" si="199"/>
        <v>0.29629629629629634</v>
      </c>
      <c r="V760" s="4">
        <f t="shared" si="200"/>
        <v>-0.75966784468963056</v>
      </c>
      <c r="W760" s="4" t="s">
        <v>5110</v>
      </c>
      <c r="X760" s="2" cm="1">
        <f t="array" ref="X760">SUM(_xlfn._xlws.FILTER($F$2:$F$2454,_xlfn.MAP($W$2:$W$2454,_xlfn.LAMBDA(_xlpm.x,_xlpm.x=$W760))))</f>
        <v>1594</v>
      </c>
      <c r="Y760" s="11">
        <f t="shared" si="201"/>
        <v>2.509410288582183E-3</v>
      </c>
      <c r="Z760" s="4" t="s">
        <v>5102</v>
      </c>
      <c r="AA760" s="2" cm="1">
        <f t="array" ref="AA760">SUM(_xlfn._xlws.FILTER($F$2:$F$2454,_xlfn.MAP($Z$2:$Z$2454,_xlfn.LAMBDA(_xlpm.x,_xlpm.x=$Z760))))</f>
        <v>1794</v>
      </c>
      <c r="AB760" s="11">
        <f t="shared" si="202"/>
        <v>2.229654403567447E-3</v>
      </c>
      <c r="AC760" s="11">
        <f t="shared" si="203"/>
        <v>5.1334121647979701E-2</v>
      </c>
      <c r="AG760" s="2"/>
      <c r="AL760" s="2"/>
      <c r="AM760" s="2"/>
    </row>
    <row r="761" spans="1:39">
      <c r="A761" s="1" t="str">
        <f t="shared" si="187"/>
        <v>~ste~ : [stɛ]</v>
      </c>
      <c r="B761" s="1">
        <f>_xlfn.LET(_xlpm.d,$G761,_xlpm.k,_xlfn.CONCAT(LEFT(TRIM(B$1),1),"*"),COUNTIF(_xlpm.d,_xlpm.k))</f>
        <v>0</v>
      </c>
      <c r="C761" s="1">
        <f>_xlfn.LET(_xlpm.d,$G761,_xlpm.k,_xlfn.CONCAT(LEFT(TRIM(C$1),1),"*"),COUNTIF(_xlpm.d,_xlpm.k))</f>
        <v>0</v>
      </c>
      <c r="D761" s="1">
        <f>_xlfn.LET(_xlpm.d,$G761,_xlpm.k,_xlfn.CONCAT(LEFT(TRIM(D$1),1),"*"),COUNTIF(_xlpm.d,_xlpm.k))</f>
        <v>0</v>
      </c>
      <c r="E761" s="1">
        <f t="shared" si="188"/>
        <v>0.60205999132796229</v>
      </c>
      <c r="F761" s="7">
        <v>3</v>
      </c>
      <c r="G761" s="9" t="s">
        <v>1393</v>
      </c>
      <c r="H761" s="4" cm="1">
        <f t="array" ref="H761">F761/freq.sum.r6e</f>
        <v>2.376425855513308E-4</v>
      </c>
      <c r="I761" s="4" t="str">
        <f t="shared" si="189"/>
        <v>stɛ</v>
      </c>
      <c r="J761" s="4" t="str">
        <f t="shared" si="190"/>
        <v>ste</v>
      </c>
      <c r="K761" s="10">
        <f t="shared" si="191"/>
        <v>3</v>
      </c>
      <c r="L761" s="1">
        <f t="shared" si="192"/>
        <v>3</v>
      </c>
      <c r="M761" s="10">
        <f t="shared" si="193"/>
        <v>3</v>
      </c>
      <c r="N761" s="1" t="str">
        <f t="shared" si="194"/>
        <v>~ste~</v>
      </c>
      <c r="O761" s="1" t="str">
        <f t="shared" si="195"/>
        <v>[stɛ]</v>
      </c>
      <c r="P761" s="3" cm="1">
        <f t="array" ref="P761">SUM(_xlfn._xlws.FILTER($H$2:$H$2454,_xlfn.MAP($N$2:$N$2454,_xlfn.LAMBDA(_xlpm.x,_xlpm.x=$N761))))</f>
        <v>2.6932826362484159E-3</v>
      </c>
      <c r="Q761" s="4">
        <f t="shared" si="196"/>
        <v>8.8235294117647051E-2</v>
      </c>
      <c r="R761" s="6" cm="1">
        <f t="array" ref="R761">SUM(_xlfn._xlws.FILTER($H$2:$H$2454,_xlfn.MAP($O$2:$O$2454,_xlfn.LAMBDA(_xlpm.x,_xlpm.x=$O761))))</f>
        <v>4.7528517110266159E-4</v>
      </c>
      <c r="S761" s="4">
        <f t="shared" si="197"/>
        <v>0.5</v>
      </c>
      <c r="T761" s="4">
        <f t="shared" si="198"/>
        <v>6.3123281212357399E-2</v>
      </c>
      <c r="U761" s="4">
        <f t="shared" si="199"/>
        <v>0.15</v>
      </c>
      <c r="V761" s="4">
        <f t="shared" si="200"/>
        <v>-0.75332766665861151</v>
      </c>
      <c r="W761" s="4" t="s">
        <v>5121</v>
      </c>
      <c r="X761" s="2" cm="1">
        <f t="array" ref="X761">SUM(_xlfn._xlws.FILTER($F$2:$F$2454,_xlfn.MAP($W$2:$W$2454,_xlfn.LAMBDA(_xlpm.x,_xlpm.x=$W761))))</f>
        <v>2896</v>
      </c>
      <c r="Y761" s="11">
        <f t="shared" si="201"/>
        <v>1.0359116022099447E-3</v>
      </c>
      <c r="Z761" s="4" t="s">
        <v>5104</v>
      </c>
      <c r="AA761" s="2" cm="1">
        <f t="array" ref="AA761">SUM(_xlfn._xlws.FILTER($F$2:$F$2454,_xlfn.MAP($Z$2:$Z$2454,_xlfn.LAMBDA(_xlpm.x,_xlpm.x=$Z761))))</f>
        <v>883</v>
      </c>
      <c r="AB761" s="11">
        <f t="shared" si="202"/>
        <v>3.3975084937712344E-3</v>
      </c>
      <c r="AC761" s="11">
        <f t="shared" si="203"/>
        <v>-0.51583785394754067</v>
      </c>
      <c r="AG761" s="2"/>
      <c r="AL761" s="2"/>
      <c r="AM761" s="2"/>
    </row>
    <row r="762" spans="1:39">
      <c r="A762" s="1" t="str">
        <f t="shared" si="187"/>
        <v>~nti~ : [nti]</v>
      </c>
      <c r="B762" s="1">
        <f>_xlfn.LET(_xlpm.d,$G762,_xlpm.k,_xlfn.CONCAT(LEFT(TRIM(B$1),1),"*"),COUNTIF(_xlpm.d,_xlpm.k))</f>
        <v>0</v>
      </c>
      <c r="C762" s="1">
        <f>_xlfn.LET(_xlpm.d,$G762,_xlpm.k,_xlfn.CONCAT(LEFT(TRIM(C$1),1),"*"),COUNTIF(_xlpm.d,_xlpm.k))</f>
        <v>0</v>
      </c>
      <c r="D762" s="1">
        <f>_xlfn.LET(_xlpm.d,$G762,_xlpm.k,_xlfn.CONCAT(LEFT(TRIM(D$1),1),"*"),COUNTIF(_xlpm.d,_xlpm.k))</f>
        <v>1</v>
      </c>
      <c r="E762" s="1">
        <f t="shared" si="188"/>
        <v>0.30102999566398114</v>
      </c>
      <c r="F762" s="7">
        <v>1</v>
      </c>
      <c r="G762" s="9" t="s">
        <v>2155</v>
      </c>
      <c r="H762" s="4" cm="1">
        <f t="array" ref="H762">F762/freq.sum.r6e</f>
        <v>7.9214195183776928E-5</v>
      </c>
      <c r="I762" s="4" t="str">
        <f t="shared" si="189"/>
        <v>nti</v>
      </c>
      <c r="J762" s="4" t="str">
        <f t="shared" si="190"/>
        <v>nti</v>
      </c>
      <c r="K762" s="10">
        <f t="shared" si="191"/>
        <v>3</v>
      </c>
      <c r="L762" s="1">
        <f t="shared" si="192"/>
        <v>3</v>
      </c>
      <c r="M762" s="10">
        <f t="shared" si="193"/>
        <v>3</v>
      </c>
      <c r="N762" s="1" t="str">
        <f t="shared" si="194"/>
        <v>~nti~</v>
      </c>
      <c r="O762" s="1" t="str">
        <f t="shared" si="195"/>
        <v>[nti]</v>
      </c>
      <c r="P762" s="3" cm="1">
        <f t="array" ref="P762">SUM(_xlfn._xlws.FILTER($H$2:$H$2454,_xlfn.MAP($N$2:$N$2454,_xlfn.LAMBDA(_xlpm.x,_xlpm.x=$N762))))</f>
        <v>1.3466413181242077E-3</v>
      </c>
      <c r="Q762" s="4">
        <f t="shared" si="196"/>
        <v>5.8823529411764705E-2</v>
      </c>
      <c r="R762" s="6" cm="1">
        <f t="array" ref="R762">SUM(_xlfn._xlws.FILTER($H$2:$H$2454,_xlfn.MAP($O$2:$O$2454,_xlfn.LAMBDA(_xlpm.x,_xlpm.x=$O762))))</f>
        <v>2.3764258555133077E-4</v>
      </c>
      <c r="S762" s="4">
        <f t="shared" si="197"/>
        <v>0.33333333333333337</v>
      </c>
      <c r="T762" s="4">
        <f t="shared" si="198"/>
        <v>2.1041093737452471E-2</v>
      </c>
      <c r="U762" s="4">
        <f t="shared" si="199"/>
        <v>0.1</v>
      </c>
      <c r="V762" s="4">
        <f t="shared" si="200"/>
        <v>-0.75332766665861151</v>
      </c>
      <c r="W762" s="4" t="s">
        <v>5110</v>
      </c>
      <c r="X762" s="2" cm="1">
        <f t="array" ref="X762">SUM(_xlfn._xlws.FILTER($F$2:$F$2454,_xlfn.MAP($W$2:$W$2454,_xlfn.LAMBDA(_xlpm.x,_xlpm.x=$W762))))</f>
        <v>1594</v>
      </c>
      <c r="Y762" s="11">
        <f t="shared" si="201"/>
        <v>6.2735257214554575E-4</v>
      </c>
      <c r="Z762" s="4" t="s">
        <v>5110</v>
      </c>
      <c r="AA762" s="2" cm="1">
        <f t="array" ref="AA762">SUM(_xlfn._xlws.FILTER($F$2:$F$2454,_xlfn.MAP($Z$2:$Z$2454,_xlfn.LAMBDA(_xlpm.x,_xlpm.x=$Z762))))</f>
        <v>354</v>
      </c>
      <c r="AB762" s="11">
        <f t="shared" si="202"/>
        <v>2.8248587570621469E-3</v>
      </c>
      <c r="AC762" s="11">
        <f t="shared" si="203"/>
        <v>-0.65348505503430576</v>
      </c>
      <c r="AG762" s="2"/>
      <c r="AL762" s="2"/>
      <c r="AM762" s="2"/>
    </row>
    <row r="763" spans="1:39">
      <c r="A763" s="1" t="str">
        <f t="shared" si="187"/>
        <v>~ste~ : [sti]</v>
      </c>
      <c r="B763" s="1">
        <f>_xlfn.LET(_xlpm.d,$G763,_xlpm.k,_xlfn.CONCAT(LEFT(TRIM(B$1),1),"*"),COUNTIF(_xlpm.d,_xlpm.k))</f>
        <v>0</v>
      </c>
      <c r="C763" s="1">
        <f>_xlfn.LET(_xlpm.d,$G763,_xlpm.k,_xlfn.CONCAT(LEFT(TRIM(C$1),1),"*"),COUNTIF(_xlpm.d,_xlpm.k))</f>
        <v>0</v>
      </c>
      <c r="D763" s="1">
        <f>_xlfn.LET(_xlpm.d,$G763,_xlpm.k,_xlfn.CONCAT(LEFT(TRIM(D$1),1),"*"),COUNTIF(_xlpm.d,_xlpm.k))</f>
        <v>0</v>
      </c>
      <c r="E763" s="1">
        <f t="shared" si="188"/>
        <v>0.30102999566398114</v>
      </c>
      <c r="F763" s="7">
        <v>1</v>
      </c>
      <c r="G763" s="9" t="s">
        <v>271</v>
      </c>
      <c r="H763" s="4" cm="1">
        <f t="array" ref="H763">F763/freq.sum.r6e</f>
        <v>7.9214195183776928E-5</v>
      </c>
      <c r="I763" s="4" t="str">
        <f t="shared" si="189"/>
        <v>sti</v>
      </c>
      <c r="J763" s="4" t="str">
        <f t="shared" si="190"/>
        <v>ste</v>
      </c>
      <c r="K763" s="10">
        <f t="shared" si="191"/>
        <v>3</v>
      </c>
      <c r="L763" s="1">
        <f t="shared" si="192"/>
        <v>3</v>
      </c>
      <c r="M763" s="10">
        <f t="shared" si="193"/>
        <v>3</v>
      </c>
      <c r="N763" s="1" t="str">
        <f t="shared" si="194"/>
        <v>~ste~</v>
      </c>
      <c r="O763" s="1" t="str">
        <f t="shared" si="195"/>
        <v>[sti]</v>
      </c>
      <c r="P763" s="3" cm="1">
        <f t="array" ref="P763">SUM(_xlfn._xlws.FILTER($H$2:$H$2454,_xlfn.MAP($N$2:$N$2454,_xlfn.LAMBDA(_xlpm.x,_xlpm.x=$N763))))</f>
        <v>2.6932826362484159E-3</v>
      </c>
      <c r="Q763" s="4">
        <f t="shared" si="196"/>
        <v>2.9411764705882349E-2</v>
      </c>
      <c r="R763" s="6" cm="1">
        <f t="array" ref="R763">SUM(_xlfn._xlws.FILTER($H$2:$H$2454,_xlfn.MAP($O$2:$O$2454,_xlfn.LAMBDA(_xlpm.x,_xlpm.x=$O763))))</f>
        <v>4.7528517110266154E-4</v>
      </c>
      <c r="S763" s="4">
        <f t="shared" si="197"/>
        <v>0.16666666666666669</v>
      </c>
      <c r="T763" s="4">
        <f t="shared" si="198"/>
        <v>1.0520546868726234E-2</v>
      </c>
      <c r="U763" s="4">
        <f t="shared" si="199"/>
        <v>4.9999999999999996E-2</v>
      </c>
      <c r="V763" s="4">
        <f t="shared" si="200"/>
        <v>-0.75332766665861162</v>
      </c>
      <c r="W763" s="4" t="s">
        <v>5121</v>
      </c>
      <c r="X763" s="2" cm="1">
        <f t="array" ref="X763">SUM(_xlfn._xlws.FILTER($F$2:$F$2454,_xlfn.MAP($W$2:$W$2454,_xlfn.LAMBDA(_xlpm.x,_xlpm.x=$W763))))</f>
        <v>2896</v>
      </c>
      <c r="Y763" s="11">
        <f t="shared" si="201"/>
        <v>3.453038674033149E-4</v>
      </c>
      <c r="Z763" s="4" t="s">
        <v>5110</v>
      </c>
      <c r="AA763" s="2" cm="1">
        <f t="array" ref="AA763">SUM(_xlfn._xlws.FILTER($F$2:$F$2454,_xlfn.MAP($Z$2:$Z$2454,_xlfn.LAMBDA(_xlpm.x,_xlpm.x=$Z763))))</f>
        <v>354</v>
      </c>
      <c r="AB763" s="11">
        <f t="shared" si="202"/>
        <v>2.8248587570621469E-3</v>
      </c>
      <c r="AC763" s="11">
        <f t="shared" si="203"/>
        <v>-0.91279529549932148</v>
      </c>
      <c r="AG763" s="2"/>
      <c r="AL763" s="2"/>
      <c r="AM763" s="2"/>
    </row>
    <row r="764" spans="1:39">
      <c r="A764" s="1" t="str">
        <f t="shared" si="187"/>
        <v>~gra~ : [ɡɹə]</v>
      </c>
      <c r="B764" s="1">
        <f>_xlfn.LET(_xlpm.d,$G764,_xlpm.k,_xlfn.CONCAT(LEFT(TRIM(B$1),1),"*"),COUNTIF(_xlpm.d,_xlpm.k))</f>
        <v>0</v>
      </c>
      <c r="C764" s="1">
        <f>_xlfn.LET(_xlpm.d,$G764,_xlpm.k,_xlfn.CONCAT(LEFT(TRIM(C$1),1),"*"),COUNTIF(_xlpm.d,_xlpm.k))</f>
        <v>0</v>
      </c>
      <c r="D764" s="1">
        <f>_xlfn.LET(_xlpm.d,$G764,_xlpm.k,_xlfn.CONCAT(LEFT(TRIM(D$1),1),"*"),COUNTIF(_xlpm.d,_xlpm.k))</f>
        <v>0</v>
      </c>
      <c r="E764" s="1">
        <f t="shared" si="188"/>
        <v>0.77815125038364352</v>
      </c>
      <c r="F764" s="7">
        <v>5</v>
      </c>
      <c r="G764" s="9" t="s">
        <v>980</v>
      </c>
      <c r="H764" s="4" cm="1">
        <f t="array" ref="H764">F764/freq.sum.r6e</f>
        <v>3.9607097591888465E-4</v>
      </c>
      <c r="I764" s="1" t="str">
        <f t="shared" si="189"/>
        <v>ɡɹə</v>
      </c>
      <c r="J764" s="1" t="str">
        <f t="shared" si="190"/>
        <v>gra</v>
      </c>
      <c r="K764" s="10">
        <f t="shared" si="191"/>
        <v>3</v>
      </c>
      <c r="L764" s="1">
        <f t="shared" si="192"/>
        <v>3</v>
      </c>
      <c r="M764" s="10">
        <f t="shared" si="193"/>
        <v>3</v>
      </c>
      <c r="N764" s="1" t="str">
        <f t="shared" si="194"/>
        <v>~gra~</v>
      </c>
      <c r="O764" s="1" t="str">
        <f t="shared" si="195"/>
        <v>[ɡɹə]</v>
      </c>
      <c r="P764" s="3" cm="1">
        <f t="array" ref="P764">SUM(_xlfn._xlws.FILTER($H$2:$H$2454,_xlfn.MAP($N$2:$N$2454,_xlfn.LAMBDA(_xlpm.x,_xlpm.x=$N764))))</f>
        <v>2.2179974651457541E-3</v>
      </c>
      <c r="Q764" s="4">
        <f t="shared" si="196"/>
        <v>0.17857142857142858</v>
      </c>
      <c r="R764" s="6" cm="1">
        <f t="array" ref="R764">SUM(_xlfn._xlws.FILTER($H$2:$H$2454,_xlfn.MAP($O$2:$O$2454,_xlfn.LAMBDA(_xlpm.x,_xlpm.x=$O764))))</f>
        <v>3.9607097591888465E-4</v>
      </c>
      <c r="S764" s="4">
        <f t="shared" si="197"/>
        <v>1</v>
      </c>
      <c r="T764" s="4">
        <f t="shared" si="198"/>
        <v>0.16481950995597996</v>
      </c>
      <c r="U764" s="4">
        <f t="shared" si="199"/>
        <v>0.30303030303030304</v>
      </c>
      <c r="V764" s="4">
        <f t="shared" si="200"/>
        <v>-0.74818802700620035</v>
      </c>
      <c r="W764" s="4" t="s">
        <v>5120</v>
      </c>
      <c r="X764" s="2" cm="1">
        <f t="array" ref="X764">SUM(_xlfn._xlws.FILTER($F$2:$F$2454,_xlfn.MAP($W$2:$W$2454,_xlfn.LAMBDA(_xlpm.x,_xlpm.x=$W764))))</f>
        <v>1666</v>
      </c>
      <c r="Y764" s="11">
        <f t="shared" si="201"/>
        <v>3.0012004801920769E-3</v>
      </c>
      <c r="Z764" s="4" t="s">
        <v>5101</v>
      </c>
      <c r="AA764" s="2" cm="1">
        <f t="array" ref="AA764">SUM(_xlfn._xlws.FILTER($F$2:$F$2454,_xlfn.MAP($Z$2:$Z$2454,_xlfn.LAMBDA(_xlpm.x,_xlpm.x=$Z764))))</f>
        <v>2255</v>
      </c>
      <c r="AB764" s="11">
        <f t="shared" si="202"/>
        <v>2.2172949002217295E-3</v>
      </c>
      <c r="AC764" s="11">
        <f t="shared" si="203"/>
        <v>0.13147154914321055</v>
      </c>
      <c r="AG764" s="2"/>
      <c r="AL764" s="2"/>
      <c r="AM764" s="2"/>
    </row>
    <row r="765" spans="1:39">
      <c r="A765" s="1" t="str">
        <f t="shared" si="187"/>
        <v>~cha~ : [tʃæ]</v>
      </c>
      <c r="B765" s="1">
        <f>_xlfn.LET(_xlpm.d,$G765,_xlpm.k,_xlfn.CONCAT(LEFT(TRIM(B$1),1),"*"),COUNTIF(_xlpm.d,_xlpm.k))</f>
        <v>0</v>
      </c>
      <c r="C765" s="1">
        <f>_xlfn.LET(_xlpm.d,$G765,_xlpm.k,_xlfn.CONCAT(LEFT(TRIM(C$1),1),"*"),COUNTIF(_xlpm.d,_xlpm.k))</f>
        <v>0</v>
      </c>
      <c r="D765" s="1">
        <f>_xlfn.LET(_xlpm.d,$G765,_xlpm.k,_xlfn.CONCAT(LEFT(TRIM(D$1),1),"*"),COUNTIF(_xlpm.d,_xlpm.k))</f>
        <v>0</v>
      </c>
      <c r="E765" s="1">
        <f t="shared" si="188"/>
        <v>0.69897000433601875</v>
      </c>
      <c r="F765" s="7">
        <v>4</v>
      </c>
      <c r="G765" s="9" t="s">
        <v>1027</v>
      </c>
      <c r="H765" s="4" cm="1">
        <f t="array" ref="H765">F765/freq.sum.r6e</f>
        <v>3.1685678073510771E-4</v>
      </c>
      <c r="I765" s="4" t="str">
        <f t="shared" si="189"/>
        <v>tʃæ</v>
      </c>
      <c r="J765" s="4" t="str">
        <f t="shared" si="190"/>
        <v>cha</v>
      </c>
      <c r="K765" s="10">
        <f t="shared" si="191"/>
        <v>3</v>
      </c>
      <c r="L765" s="1">
        <f t="shared" si="192"/>
        <v>3</v>
      </c>
      <c r="M765" s="10">
        <f t="shared" si="193"/>
        <v>3</v>
      </c>
      <c r="N765" s="1" t="str">
        <f t="shared" si="194"/>
        <v>~cha~</v>
      </c>
      <c r="O765" s="1" t="str">
        <f t="shared" si="195"/>
        <v>[tʃæ]</v>
      </c>
      <c r="P765" s="3" cm="1">
        <f t="array" ref="P765">SUM(_xlfn._xlws.FILTER($H$2:$H$2454,_xlfn.MAP($N$2:$N$2454,_xlfn.LAMBDA(_xlpm.x,_xlpm.x=$N765))))</f>
        <v>1.7427122940430922E-3</v>
      </c>
      <c r="Q765" s="4">
        <f t="shared" si="196"/>
        <v>0.18181818181818185</v>
      </c>
      <c r="R765" s="6" cm="1">
        <f t="array" ref="R765">SUM(_xlfn._xlws.FILTER($H$2:$H$2454,_xlfn.MAP($O$2:$O$2454,_xlfn.LAMBDA(_xlpm.x,_xlpm.x=$O765))))</f>
        <v>3.1685678073510771E-4</v>
      </c>
      <c r="S765" s="4">
        <f t="shared" si="197"/>
        <v>1</v>
      </c>
      <c r="T765" s="4">
        <f t="shared" si="198"/>
        <v>0.15032586675738285</v>
      </c>
      <c r="U765" s="4">
        <f t="shared" si="199"/>
        <v>0.30769230769230771</v>
      </c>
      <c r="V765" s="4">
        <f t="shared" si="200"/>
        <v>-0.74036268949424378</v>
      </c>
      <c r="W765" s="4" t="s">
        <v>5120</v>
      </c>
      <c r="X765" s="2" cm="1">
        <f t="array" ref="X765">SUM(_xlfn._xlws.FILTER($F$2:$F$2454,_xlfn.MAP($W$2:$W$2454,_xlfn.LAMBDA(_xlpm.x,_xlpm.x=$W765))))</f>
        <v>1666</v>
      </c>
      <c r="Y765" s="11">
        <f t="shared" si="201"/>
        <v>2.4009603841536613E-3</v>
      </c>
      <c r="Z765" s="4" t="s">
        <v>5103</v>
      </c>
      <c r="AA765" s="2" cm="1">
        <f t="array" ref="AA765">SUM(_xlfn._xlws.FILTER($F$2:$F$2454,_xlfn.MAP($Z$2:$Z$2454,_xlfn.LAMBDA(_xlpm.x,_xlpm.x=$Z765))))</f>
        <v>514</v>
      </c>
      <c r="AB765" s="11">
        <f t="shared" si="202"/>
        <v>7.7821011673151752E-3</v>
      </c>
      <c r="AC765" s="11">
        <f t="shared" si="203"/>
        <v>-0.51071187807549312</v>
      </c>
      <c r="AG765" s="2"/>
      <c r="AL765" s="2"/>
      <c r="AM765" s="2"/>
    </row>
    <row r="766" spans="1:39">
      <c r="A766" s="1" t="str">
        <f t="shared" si="187"/>
        <v>~fla~ : [fleɪ]</v>
      </c>
      <c r="B766" s="1">
        <f>_xlfn.LET(_xlpm.d,$G766,_xlpm.k,_xlfn.CONCAT(LEFT(TRIM(B$1),1),"*"),COUNTIF(_xlpm.d,_xlpm.k))</f>
        <v>0</v>
      </c>
      <c r="C766" s="1">
        <f>_xlfn.LET(_xlpm.d,$G766,_xlpm.k,_xlfn.CONCAT(LEFT(TRIM(C$1),1),"*"),COUNTIF(_xlpm.d,_xlpm.k))</f>
        <v>0</v>
      </c>
      <c r="D766" s="1">
        <f>_xlfn.LET(_xlpm.d,$G766,_xlpm.k,_xlfn.CONCAT(LEFT(TRIM(D$1),1),"*"),COUNTIF(_xlpm.d,_xlpm.k))</f>
        <v>0</v>
      </c>
      <c r="E766" s="1">
        <f t="shared" si="188"/>
        <v>0.47712125471966244</v>
      </c>
      <c r="F766" s="7">
        <v>2</v>
      </c>
      <c r="G766" s="9" t="s">
        <v>1205</v>
      </c>
      <c r="H766" s="4" cm="1">
        <f t="array" ref="H766">F766/freq.sum.r6e</f>
        <v>1.5842839036755386E-4</v>
      </c>
      <c r="I766" s="4" t="str">
        <f t="shared" si="189"/>
        <v>fleɪ</v>
      </c>
      <c r="J766" s="4" t="str">
        <f t="shared" si="190"/>
        <v>fla</v>
      </c>
      <c r="K766" s="10">
        <f t="shared" si="191"/>
        <v>4</v>
      </c>
      <c r="L766" s="1">
        <f t="shared" si="192"/>
        <v>3</v>
      </c>
      <c r="M766" s="10">
        <f t="shared" si="193"/>
        <v>4</v>
      </c>
      <c r="N766" s="1" t="str">
        <f t="shared" si="194"/>
        <v>~fla~</v>
      </c>
      <c r="O766" s="1" t="str">
        <f t="shared" si="195"/>
        <v>[fleɪ]</v>
      </c>
      <c r="P766" s="3" cm="1">
        <f t="array" ref="P766">SUM(_xlfn._xlws.FILTER($H$2:$H$2454,_xlfn.MAP($N$2:$N$2454,_xlfn.LAMBDA(_xlpm.x,_xlpm.x=$N766))))</f>
        <v>8.7135614702154619E-4</v>
      </c>
      <c r="Q766" s="4">
        <f t="shared" si="196"/>
        <v>0.18181818181818182</v>
      </c>
      <c r="R766" s="6" cm="1">
        <f t="array" ref="R766">SUM(_xlfn._xlws.FILTER($H$2:$H$2454,_xlfn.MAP($O$2:$O$2454,_xlfn.LAMBDA(_xlpm.x,_xlpm.x=$O766))))</f>
        <v>1.5842839036755386E-4</v>
      </c>
      <c r="S766" s="4">
        <f t="shared" si="197"/>
        <v>1</v>
      </c>
      <c r="T766" s="4">
        <f t="shared" si="198"/>
        <v>0.11423769259837485</v>
      </c>
      <c r="U766" s="4">
        <f t="shared" si="199"/>
        <v>0.30769230769230771</v>
      </c>
      <c r="V766" s="4">
        <f t="shared" si="200"/>
        <v>-0.74036268949424389</v>
      </c>
      <c r="W766" s="4" t="s">
        <v>5120</v>
      </c>
      <c r="X766" s="2" cm="1">
        <f t="array" ref="X766">SUM(_xlfn._xlws.FILTER($F$2:$F$2454,_xlfn.MAP($W$2:$W$2454,_xlfn.LAMBDA(_xlpm.x,_xlpm.x=$W766))))</f>
        <v>1666</v>
      </c>
      <c r="Y766" s="11">
        <f t="shared" si="201"/>
        <v>1.2004801920768306E-3</v>
      </c>
      <c r="Z766" s="4" t="s">
        <v>5108</v>
      </c>
      <c r="AA766" s="2" cm="1">
        <f t="array" ref="AA766">SUM(_xlfn._xlws.FILTER($F$2:$F$2454,_xlfn.MAP($Z$2:$Z$2454,_xlfn.LAMBDA(_xlpm.x,_xlpm.x=$Z766))))</f>
        <v>475</v>
      </c>
      <c r="AB766" s="11">
        <f t="shared" si="202"/>
        <v>4.2105263157894736E-3</v>
      </c>
      <c r="AC766" s="11">
        <f t="shared" si="203"/>
        <v>-0.5449813874459023</v>
      </c>
      <c r="AG766" s="2"/>
      <c r="AL766" s="2"/>
      <c r="AM766" s="2"/>
    </row>
    <row r="767" spans="1:39">
      <c r="A767" s="1" t="str">
        <f t="shared" si="187"/>
        <v>~fla~ : [flə]</v>
      </c>
      <c r="B767" s="1">
        <f>_xlfn.LET(_xlpm.d,$G767,_xlpm.k,_xlfn.CONCAT(LEFT(TRIM(B$1),1),"*"),COUNTIF(_xlpm.d,_xlpm.k))</f>
        <v>0</v>
      </c>
      <c r="C767" s="1">
        <f>_xlfn.LET(_xlpm.d,$G767,_xlpm.k,_xlfn.CONCAT(LEFT(TRIM(C$1),1),"*"),COUNTIF(_xlpm.d,_xlpm.k))</f>
        <v>0</v>
      </c>
      <c r="D767" s="1">
        <f>_xlfn.LET(_xlpm.d,$G767,_xlpm.k,_xlfn.CONCAT(LEFT(TRIM(D$1),1),"*"),COUNTIF(_xlpm.d,_xlpm.k))</f>
        <v>0</v>
      </c>
      <c r="E767" s="1">
        <f t="shared" si="188"/>
        <v>0.30102999566398114</v>
      </c>
      <c r="F767" s="7">
        <v>1</v>
      </c>
      <c r="G767" s="9" t="s">
        <v>1978</v>
      </c>
      <c r="H767" s="4" cm="1">
        <f t="array" ref="H767">F767/freq.sum.r6e</f>
        <v>7.9214195183776928E-5</v>
      </c>
      <c r="I767" s="4" t="str">
        <f t="shared" si="189"/>
        <v>flə</v>
      </c>
      <c r="J767" s="4" t="str">
        <f t="shared" si="190"/>
        <v>fla</v>
      </c>
      <c r="K767" s="10">
        <f t="shared" si="191"/>
        <v>3</v>
      </c>
      <c r="L767" s="1">
        <f t="shared" si="192"/>
        <v>3</v>
      </c>
      <c r="M767" s="10">
        <f t="shared" si="193"/>
        <v>3</v>
      </c>
      <c r="N767" s="1" t="str">
        <f t="shared" si="194"/>
        <v>~fla~</v>
      </c>
      <c r="O767" s="1" t="str">
        <f t="shared" si="195"/>
        <v>[flə]</v>
      </c>
      <c r="P767" s="3" cm="1">
        <f t="array" ref="P767">SUM(_xlfn._xlws.FILTER($H$2:$H$2454,_xlfn.MAP($N$2:$N$2454,_xlfn.LAMBDA(_xlpm.x,_xlpm.x=$N767))))</f>
        <v>8.7135614702154619E-4</v>
      </c>
      <c r="Q767" s="4">
        <f t="shared" si="196"/>
        <v>9.0909090909090912E-2</v>
      </c>
      <c r="R767" s="6" cm="1">
        <f t="array" ref="R767">SUM(_xlfn._xlws.FILTER($H$2:$H$2454,_xlfn.MAP($O$2:$O$2454,_xlfn.LAMBDA(_xlpm.x,_xlpm.x=$O767))))</f>
        <v>1.5842839036755386E-4</v>
      </c>
      <c r="S767" s="4">
        <f t="shared" si="197"/>
        <v>0.5</v>
      </c>
      <c r="T767" s="4">
        <f t="shared" si="198"/>
        <v>3.237091344223457E-2</v>
      </c>
      <c r="U767" s="4">
        <f t="shared" si="199"/>
        <v>0.15384615384615385</v>
      </c>
      <c r="V767" s="4">
        <f t="shared" si="200"/>
        <v>-0.74036268949424389</v>
      </c>
      <c r="W767" s="4" t="s">
        <v>5120</v>
      </c>
      <c r="X767" s="2" cm="1">
        <f t="array" ref="X767">SUM(_xlfn._xlws.FILTER($F$2:$F$2454,_xlfn.MAP($W$2:$W$2454,_xlfn.LAMBDA(_xlpm.x,_xlpm.x=$W767))))</f>
        <v>1666</v>
      </c>
      <c r="Y767" s="11">
        <f t="shared" si="201"/>
        <v>6.0024009603841532E-4</v>
      </c>
      <c r="Z767" s="4" t="s">
        <v>5101</v>
      </c>
      <c r="AA767" s="2" cm="1">
        <f t="array" ref="AA767">SUM(_xlfn._xlws.FILTER($F$2:$F$2454,_xlfn.MAP($Z$2:$Z$2454,_xlfn.LAMBDA(_xlpm.x,_xlpm.x=$Z767))))</f>
        <v>2255</v>
      </c>
      <c r="AB767" s="11">
        <f t="shared" si="202"/>
        <v>4.434589800443459E-4</v>
      </c>
      <c r="AC767" s="11">
        <f t="shared" si="203"/>
        <v>0.13147154914321055</v>
      </c>
      <c r="AG767" s="2"/>
      <c r="AL767" s="2"/>
      <c r="AM767" s="2"/>
    </row>
    <row r="768" spans="1:39">
      <c r="A768" s="1" t="str">
        <f t="shared" si="187"/>
        <v>~sco~ : [skə]</v>
      </c>
      <c r="B768" s="1">
        <f>_xlfn.LET(_xlpm.d,$G768,_xlpm.k,_xlfn.CONCAT(LEFT(TRIM(B$1),1),"*"),COUNTIF(_xlpm.d,_xlpm.k))</f>
        <v>0</v>
      </c>
      <c r="C768" s="1">
        <f>_xlfn.LET(_xlpm.d,$G768,_xlpm.k,_xlfn.CONCAT(LEFT(TRIM(C$1),1),"*"),COUNTIF(_xlpm.d,_xlpm.k))</f>
        <v>0</v>
      </c>
      <c r="D768" s="1">
        <f>_xlfn.LET(_xlpm.d,$G768,_xlpm.k,_xlfn.CONCAT(LEFT(TRIM(D$1),1),"*"),COUNTIF(_xlpm.d,_xlpm.k))</f>
        <v>0</v>
      </c>
      <c r="E768" s="1">
        <f t="shared" si="188"/>
        <v>0.30102999566398114</v>
      </c>
      <c r="F768" s="7">
        <v>1</v>
      </c>
      <c r="G768" s="9" t="s">
        <v>987</v>
      </c>
      <c r="H768" s="4" cm="1">
        <f t="array" ref="H768">F768/freq.sum.r6e</f>
        <v>7.9214195183776928E-5</v>
      </c>
      <c r="I768" s="4" t="str">
        <f t="shared" si="189"/>
        <v>skə</v>
      </c>
      <c r="J768" s="4" t="str">
        <f t="shared" si="190"/>
        <v>sco</v>
      </c>
      <c r="K768" s="10">
        <f t="shared" si="191"/>
        <v>3</v>
      </c>
      <c r="L768" s="1">
        <f t="shared" si="192"/>
        <v>3</v>
      </c>
      <c r="M768" s="10">
        <f t="shared" si="193"/>
        <v>3</v>
      </c>
      <c r="N768" s="1" t="str">
        <f t="shared" si="194"/>
        <v>~sco~</v>
      </c>
      <c r="O768" s="1" t="str">
        <f t="shared" si="195"/>
        <v>[skə]</v>
      </c>
      <c r="P768" s="3" cm="1">
        <f t="array" ref="P768">SUM(_xlfn._xlws.FILTER($H$2:$H$2454,_xlfn.MAP($N$2:$N$2454,_xlfn.LAMBDA(_xlpm.x,_xlpm.x=$N768))))</f>
        <v>8.7135614702154619E-4</v>
      </c>
      <c r="Q768" s="4">
        <f t="shared" si="196"/>
        <v>9.0909090909090912E-2</v>
      </c>
      <c r="R768" s="6" cm="1">
        <f t="array" ref="R768">SUM(_xlfn._xlws.FILTER($H$2:$H$2454,_xlfn.MAP($O$2:$O$2454,_xlfn.LAMBDA(_xlpm.x,_xlpm.x=$O768))))</f>
        <v>1.5842839036755386E-4</v>
      </c>
      <c r="S768" s="4">
        <f t="shared" si="197"/>
        <v>0.5</v>
      </c>
      <c r="T768" s="4">
        <f t="shared" si="198"/>
        <v>3.237091344223457E-2</v>
      </c>
      <c r="U768" s="4">
        <f t="shared" si="199"/>
        <v>0.15384615384615385</v>
      </c>
      <c r="V768" s="4">
        <f t="shared" si="200"/>
        <v>-0.74036268949424389</v>
      </c>
      <c r="W768" s="4" t="s">
        <v>5119</v>
      </c>
      <c r="X768" s="2" cm="1">
        <f t="array" ref="X768">SUM(_xlfn._xlws.FILTER($F$2:$F$2454,_xlfn.MAP($W$2:$W$2454,_xlfn.LAMBDA(_xlpm.x,_xlpm.x=$W768))))</f>
        <v>1157</v>
      </c>
      <c r="Y768" s="11">
        <f t="shared" si="201"/>
        <v>8.6430423509075197E-4</v>
      </c>
      <c r="Z768" s="4" t="s">
        <v>5101</v>
      </c>
      <c r="AA768" s="2" cm="1">
        <f t="array" ref="AA768">SUM(_xlfn._xlws.FILTER($F$2:$F$2454,_xlfn.MAP($Z$2:$Z$2454,_xlfn.LAMBDA(_xlpm.x,_xlpm.x=$Z768))))</f>
        <v>2255</v>
      </c>
      <c r="AB768" s="11">
        <f t="shared" si="202"/>
        <v>4.434589800443459E-4</v>
      </c>
      <c r="AC768" s="11">
        <f t="shared" si="203"/>
        <v>0.28981318726222982</v>
      </c>
      <c r="AG768" s="2"/>
      <c r="AL768" s="2"/>
      <c r="AM768" s="2"/>
    </row>
    <row r="769" spans="1:39">
      <c r="A769" s="1" t="str">
        <f t="shared" si="187"/>
        <v>~sco~ : [skɔ]</v>
      </c>
      <c r="B769" s="1">
        <f>_xlfn.LET(_xlpm.d,$G769,_xlpm.k,_xlfn.CONCAT(LEFT(TRIM(B$1),1),"*"),COUNTIF(_xlpm.d,_xlpm.k))</f>
        <v>0</v>
      </c>
      <c r="C769" s="1">
        <f>_xlfn.LET(_xlpm.d,$G769,_xlpm.k,_xlfn.CONCAT(LEFT(TRIM(C$1),1),"*"),COUNTIF(_xlpm.d,_xlpm.k))</f>
        <v>0</v>
      </c>
      <c r="D769" s="1">
        <f>_xlfn.LET(_xlpm.d,$G769,_xlpm.k,_xlfn.CONCAT(LEFT(TRIM(D$1),1),"*"),COUNTIF(_xlpm.d,_xlpm.k))</f>
        <v>0</v>
      </c>
      <c r="E769" s="1">
        <f t="shared" si="188"/>
        <v>0.47712125471966244</v>
      </c>
      <c r="F769" s="7">
        <v>2</v>
      </c>
      <c r="G769" s="9" t="s">
        <v>1230</v>
      </c>
      <c r="H769" s="4" cm="1">
        <f t="array" ref="H769">F769/freq.sum.r6e</f>
        <v>1.5842839036755386E-4</v>
      </c>
      <c r="I769" s="4" t="str">
        <f t="shared" si="189"/>
        <v>skɔ</v>
      </c>
      <c r="J769" s="4" t="str">
        <f t="shared" si="190"/>
        <v>sco</v>
      </c>
      <c r="K769" s="10">
        <f t="shared" si="191"/>
        <v>3</v>
      </c>
      <c r="L769" s="1">
        <f t="shared" si="192"/>
        <v>3</v>
      </c>
      <c r="M769" s="10">
        <f t="shared" si="193"/>
        <v>3</v>
      </c>
      <c r="N769" s="1" t="str">
        <f t="shared" si="194"/>
        <v>~sco~</v>
      </c>
      <c r="O769" s="1" t="str">
        <f t="shared" si="195"/>
        <v>[skɔ]</v>
      </c>
      <c r="P769" s="3" cm="1">
        <f t="array" ref="P769">SUM(_xlfn._xlws.FILTER($H$2:$H$2454,_xlfn.MAP($N$2:$N$2454,_xlfn.LAMBDA(_xlpm.x,_xlpm.x=$N769))))</f>
        <v>8.7135614702154619E-4</v>
      </c>
      <c r="Q769" s="4">
        <f t="shared" si="196"/>
        <v>0.18181818181818182</v>
      </c>
      <c r="R769" s="6" cm="1">
        <f t="array" ref="R769">SUM(_xlfn._xlws.FILTER($H$2:$H$2454,_xlfn.MAP($O$2:$O$2454,_xlfn.LAMBDA(_xlpm.x,_xlpm.x=$O769))))</f>
        <v>1.5842839036755386E-4</v>
      </c>
      <c r="S769" s="4">
        <f t="shared" si="197"/>
        <v>1</v>
      </c>
      <c r="T769" s="4">
        <f t="shared" si="198"/>
        <v>0.10261336784006438</v>
      </c>
      <c r="U769" s="4">
        <f t="shared" si="199"/>
        <v>0.30769230769230771</v>
      </c>
      <c r="V769" s="4">
        <f t="shared" si="200"/>
        <v>-0.74036268949424389</v>
      </c>
      <c r="W769" s="4" t="s">
        <v>5119</v>
      </c>
      <c r="X769" s="2" cm="1">
        <f t="array" ref="X769">SUM(_xlfn._xlws.FILTER($F$2:$F$2454,_xlfn.MAP($W$2:$W$2454,_xlfn.LAMBDA(_xlpm.x,_xlpm.x=$W769))))</f>
        <v>1157</v>
      </c>
      <c r="Y769" s="11">
        <f t="shared" si="201"/>
        <v>1.7286084701815039E-3</v>
      </c>
      <c r="Z769" s="4" t="s">
        <v>5107</v>
      </c>
      <c r="AA769" s="2" cm="1">
        <f t="array" ref="AA769">SUM(_xlfn._xlws.FILTER($F$2:$F$2454,_xlfn.MAP($Z$2:$Z$2454,_xlfn.LAMBDA(_xlpm.x,_xlpm.x=$Z769))))</f>
        <v>293</v>
      </c>
      <c r="AB769" s="11">
        <f t="shared" si="202"/>
        <v>6.8259385665529011E-3</v>
      </c>
      <c r="AC769" s="11">
        <f t="shared" si="203"/>
        <v>-0.59646573859764007</v>
      </c>
      <c r="AG769" s="2"/>
      <c r="AL769" s="2"/>
      <c r="AM769" s="2"/>
    </row>
    <row r="770" spans="1:39">
      <c r="A770" s="1" t="str">
        <f t="shared" ref="A770:A833" si="204">_xlfn.LET(_xlpm.sep," : ",CONCATENATE(N770,_xlpm.sep,O770))</f>
        <v>~rga~ : [ɹɡæ]</v>
      </c>
      <c r="B770" s="1">
        <f>_xlfn.LET(_xlpm.d,$G770,_xlpm.k,_xlfn.CONCAT(LEFT(TRIM(B$1),1),"*"),COUNTIF(_xlpm.d,_xlpm.k))</f>
        <v>1</v>
      </c>
      <c r="C770" s="1">
        <f>_xlfn.LET(_xlpm.d,$G770,_xlpm.k,_xlfn.CONCAT(LEFT(TRIM(C$1),1),"*"),COUNTIF(_xlpm.d,_xlpm.k))</f>
        <v>0</v>
      </c>
      <c r="D770" s="1">
        <f>_xlfn.LET(_xlpm.d,$G770,_xlpm.k,_xlfn.CONCAT(LEFT(TRIM(D$1),1),"*"),COUNTIF(_xlpm.d,_xlpm.k))</f>
        <v>0</v>
      </c>
      <c r="E770" s="1">
        <f t="shared" ref="E770:E833" si="205">LOG(F770+1,10)</f>
        <v>0.30102999566398114</v>
      </c>
      <c r="F770" s="7">
        <v>1</v>
      </c>
      <c r="G770" s="9" t="s">
        <v>2419</v>
      </c>
      <c r="H770" s="4" cm="1">
        <f t="array" ref="H770">F770/freq.sum.r6e</f>
        <v>7.9214195183776928E-5</v>
      </c>
      <c r="I770" s="4" t="str">
        <f t="shared" ref="I770:I833" si="206">_xlfn.LET(_xlpm.sep,":",_xlpm.w,$G770,LEFT(_xlpm.w,FIND(_xlpm.sep,_xlpm.w)-1))</f>
        <v>ɹɡæ</v>
      </c>
      <c r="J770" s="4" t="str">
        <f t="shared" ref="J770:J833" si="207">_xlfn.LET(_xlpm.sep,":",_xlpm.w,$G770,RIGHT(_xlpm.w,LEN(_xlpm.w)-FIND(_xlpm.sep,_xlpm.w)))</f>
        <v>rga</v>
      </c>
      <c r="K770" s="10">
        <f t="shared" ref="K770:K833" si="208">_xlfn.LET(_xlpm.w,I770,LEN(_xlpm.w))</f>
        <v>3</v>
      </c>
      <c r="L770" s="1">
        <f t="shared" ref="L770:L833" si="209">_xlfn.LET(_xlpm.w,J770,LEN(_xlpm.w))</f>
        <v>3</v>
      </c>
      <c r="M770" s="10">
        <f t="shared" ref="M770:M833" si="210">_xlfn.LET(_xlpm.a,K770,_xlpm.b,L770,MAX(_xlpm.a,_xlpm.b))</f>
        <v>3</v>
      </c>
      <c r="N770" s="1" t="str">
        <f t="shared" ref="N770:N833" si="211">_xlfn.LET(_xlpm.sep,":",_xlpm.w,$G770,_xlfn.CONCAT("~",RIGHT(_xlpm.w,LEN(_xlpm.w)-FIND(_xlpm.sep,_xlpm.w)),"~"))</f>
        <v>~rga~</v>
      </c>
      <c r="O770" s="1" t="str">
        <f t="shared" ref="O770:O833" si="212">_xlfn.LET(_xlpm.sep,":",_xlpm.w,$G770,_xlfn.CONCAT("[",LEFT(_xlpm.w,FIND(_xlpm.sep,_xlpm.w)-1),"]"))</f>
        <v>[ɹɡæ]</v>
      </c>
      <c r="P770" s="3" cm="1">
        <f t="array" ref="P770">SUM(_xlfn._xlws.FILTER($H$2:$H$2454,_xlfn.MAP($N$2:$N$2454,_xlfn.LAMBDA(_xlpm.x,_xlpm.x=$N770))))</f>
        <v>3.9607097591888465E-4</v>
      </c>
      <c r="Q770" s="4">
        <f t="shared" ref="Q770:Q833" si="213">$H770/P770</f>
        <v>0.19999999999999998</v>
      </c>
      <c r="R770" s="6" cm="1">
        <f t="array" ref="R770">SUM(_xlfn._xlws.FILTER($H$2:$H$2454,_xlfn.MAP($O$2:$O$2454,_xlfn.LAMBDA(_xlpm.x,_xlpm.x=$O770))))</f>
        <v>7.9214195183776928E-5</v>
      </c>
      <c r="S770" s="4">
        <f t="shared" ref="S770:S833" si="214">$H770/R770</f>
        <v>1</v>
      </c>
      <c r="T770" s="4">
        <f t="shared" ref="T770:T833" si="215">_xlfn.LET(_xlpm.freq,F770,_xlpm.size,M770+1,_xlpm.F,U770,LOG(1+_xlpm.freq)*LOG(1+_xlpm.size)*_xlpm.F)</f>
        <v>7.0136979124841556E-2</v>
      </c>
      <c r="U770" s="4">
        <f t="shared" ref="U770:U833" si="216">_xlfn.LET(_xlpm.a,S770,_xlpm.b,Q770,2*_xlpm.a*_xlpm.b/(_xlpm.a+_xlpm.b))</f>
        <v>0.33333333333333331</v>
      </c>
      <c r="V770" s="4">
        <f t="shared" ref="V770:V833" si="217">_xlfn.LET(_xlpm.p,Q770,_xlpm.q,S770,LOG(_xlpm.p/_xlpm.q))</f>
        <v>-0.69897000433601886</v>
      </c>
      <c r="W770" s="4" t="s">
        <v>5120</v>
      </c>
      <c r="X770" s="2" cm="1">
        <f t="array" ref="X770">SUM(_xlfn._xlws.FILTER($F$2:$F$2454,_xlfn.MAP($W$2:$W$2454,_xlfn.LAMBDA(_xlpm.x,_xlpm.x=$W770))))</f>
        <v>1666</v>
      </c>
      <c r="Y770" s="11">
        <f t="shared" ref="Y770:Y833" si="218">$F770/X770</f>
        <v>6.0024009603841532E-4</v>
      </c>
      <c r="Z770" s="4" t="s">
        <v>5103</v>
      </c>
      <c r="AA770" s="2" cm="1">
        <f t="array" ref="AA770">SUM(_xlfn._xlws.FILTER($F$2:$F$2454,_xlfn.MAP($Z$2:$Z$2454,_xlfn.LAMBDA(_xlpm.x,_xlpm.x=$Z770))))</f>
        <v>514</v>
      </c>
      <c r="AB770" s="11">
        <f t="shared" ref="AB770:AB833" si="219">$F770/AA770</f>
        <v>1.9455252918287938E-3</v>
      </c>
      <c r="AC770" s="11">
        <f t="shared" ref="AC770:AC833" si="220">_xlfn.LET(_xlpm.a,Y770,_xlpm.b,AB770,LOG(_xlpm.a/_xlpm.b))</f>
        <v>-0.51071187807549312</v>
      </c>
      <c r="AG770" s="2"/>
      <c r="AL770" s="2"/>
      <c r="AM770" s="2"/>
    </row>
    <row r="771" spans="1:39">
      <c r="A771" s="1" t="str">
        <f t="shared" si="204"/>
        <v>~rga~ : [ɹɡɑ]</v>
      </c>
      <c r="B771" s="1">
        <f>_xlfn.LET(_xlpm.d,$G771,_xlpm.k,_xlfn.CONCAT(LEFT(TRIM(B$1),1),"*"),COUNTIF(_xlpm.d,_xlpm.k))</f>
        <v>1</v>
      </c>
      <c r="C771" s="1">
        <f>_xlfn.LET(_xlpm.d,$G771,_xlpm.k,_xlfn.CONCAT(LEFT(TRIM(C$1),1),"*"),COUNTIF(_xlpm.d,_xlpm.k))</f>
        <v>0</v>
      </c>
      <c r="D771" s="1">
        <f>_xlfn.LET(_xlpm.d,$G771,_xlpm.k,_xlfn.CONCAT(LEFT(TRIM(D$1),1),"*"),COUNTIF(_xlpm.d,_xlpm.k))</f>
        <v>0</v>
      </c>
      <c r="E771" s="1">
        <f t="shared" si="205"/>
        <v>0.30102999566398114</v>
      </c>
      <c r="F771" s="7">
        <v>1</v>
      </c>
      <c r="G771" s="9" t="s">
        <v>2432</v>
      </c>
      <c r="H771" s="4" cm="1">
        <f t="array" ref="H771">F771/freq.sum.r6e</f>
        <v>7.9214195183776928E-5</v>
      </c>
      <c r="I771" s="4" t="str">
        <f t="shared" si="206"/>
        <v>ɹɡɑ</v>
      </c>
      <c r="J771" s="4" t="str">
        <f t="shared" si="207"/>
        <v>rga</v>
      </c>
      <c r="K771" s="10">
        <f t="shared" si="208"/>
        <v>3</v>
      </c>
      <c r="L771" s="1">
        <f t="shared" si="209"/>
        <v>3</v>
      </c>
      <c r="M771" s="10">
        <f t="shared" si="210"/>
        <v>3</v>
      </c>
      <c r="N771" s="1" t="str">
        <f t="shared" si="211"/>
        <v>~rga~</v>
      </c>
      <c r="O771" s="1" t="str">
        <f t="shared" si="212"/>
        <v>[ɹɡɑ]</v>
      </c>
      <c r="P771" s="3" cm="1">
        <f t="array" ref="P771">SUM(_xlfn._xlws.FILTER($H$2:$H$2454,_xlfn.MAP($N$2:$N$2454,_xlfn.LAMBDA(_xlpm.x,_xlpm.x=$N771))))</f>
        <v>3.9607097591888465E-4</v>
      </c>
      <c r="Q771" s="4">
        <f t="shared" si="213"/>
        <v>0.19999999999999998</v>
      </c>
      <c r="R771" s="6" cm="1">
        <f t="array" ref="R771">SUM(_xlfn._xlws.FILTER($H$2:$H$2454,_xlfn.MAP($O$2:$O$2454,_xlfn.LAMBDA(_xlpm.x,_xlpm.x=$O771))))</f>
        <v>7.9214195183776928E-5</v>
      </c>
      <c r="S771" s="4">
        <f t="shared" si="214"/>
        <v>1</v>
      </c>
      <c r="T771" s="4">
        <f t="shared" si="215"/>
        <v>7.0136979124841556E-2</v>
      </c>
      <c r="U771" s="4">
        <f t="shared" si="216"/>
        <v>0.33333333333333331</v>
      </c>
      <c r="V771" s="4">
        <f t="shared" si="217"/>
        <v>-0.69897000433601886</v>
      </c>
      <c r="W771" s="4" t="s">
        <v>5120</v>
      </c>
      <c r="X771" s="2" cm="1">
        <f t="array" ref="X771">SUM(_xlfn._xlws.FILTER($F$2:$F$2454,_xlfn.MAP($W$2:$W$2454,_xlfn.LAMBDA(_xlpm.x,_xlpm.x=$W771))))</f>
        <v>1666</v>
      </c>
      <c r="Y771" s="11">
        <f t="shared" si="218"/>
        <v>6.0024009603841532E-4</v>
      </c>
      <c r="Z771" s="4" t="s">
        <v>5105</v>
      </c>
      <c r="AA771" s="2" cm="1">
        <f t="array" ref="AA771">SUM(_xlfn._xlws.FILTER($F$2:$F$2454,_xlfn.MAP($Z$2:$Z$2454,_xlfn.LAMBDA(_xlpm.x,_xlpm.x=$Z771))))</f>
        <v>436</v>
      </c>
      <c r="AB771" s="11">
        <f t="shared" si="219"/>
        <v>2.2935779816513763E-3</v>
      </c>
      <c r="AC771" s="11">
        <f t="shared" si="220"/>
        <v>-0.58218850780218279</v>
      </c>
      <c r="AG771" s="2"/>
      <c r="AL771" s="2"/>
      <c r="AM771" s="2"/>
    </row>
    <row r="772" spans="1:39">
      <c r="A772" s="1" t="str">
        <f t="shared" si="204"/>
        <v>~nda~ : [ndeɪ]</v>
      </c>
      <c r="B772" s="1">
        <f>_xlfn.LET(_xlpm.d,$G772,_xlpm.k,_xlfn.CONCAT(LEFT(TRIM(B$1),1),"*"),COUNTIF(_xlpm.d,_xlpm.k))</f>
        <v>0</v>
      </c>
      <c r="C772" s="1">
        <f>_xlfn.LET(_xlpm.d,$G772,_xlpm.k,_xlfn.CONCAT(LEFT(TRIM(C$1),1),"*"),COUNTIF(_xlpm.d,_xlpm.k))</f>
        <v>0</v>
      </c>
      <c r="D772" s="1">
        <f>_xlfn.LET(_xlpm.d,$G772,_xlpm.k,_xlfn.CONCAT(LEFT(TRIM(D$1),1),"*"),COUNTIF(_xlpm.d,_xlpm.k))</f>
        <v>1</v>
      </c>
      <c r="E772" s="1">
        <f t="shared" si="205"/>
        <v>0.47712125471966244</v>
      </c>
      <c r="F772" s="7">
        <v>2</v>
      </c>
      <c r="G772" s="9" t="s">
        <v>1166</v>
      </c>
      <c r="H772" s="4" cm="1">
        <f t="array" ref="H772">F772/freq.sum.r6e</f>
        <v>1.5842839036755386E-4</v>
      </c>
      <c r="I772" s="4" t="str">
        <f t="shared" si="206"/>
        <v>ndeɪ</v>
      </c>
      <c r="J772" s="4" t="str">
        <f t="shared" si="207"/>
        <v>nda</v>
      </c>
      <c r="K772" s="10">
        <f t="shared" si="208"/>
        <v>4</v>
      </c>
      <c r="L772" s="1">
        <f t="shared" si="209"/>
        <v>3</v>
      </c>
      <c r="M772" s="10">
        <f t="shared" si="210"/>
        <v>4</v>
      </c>
      <c r="N772" s="1" t="str">
        <f t="shared" si="211"/>
        <v>~nda~</v>
      </c>
      <c r="O772" s="1" t="str">
        <f t="shared" si="212"/>
        <v>[ndeɪ]</v>
      </c>
      <c r="P772" s="3" cm="1">
        <f t="array" ref="P772">SUM(_xlfn._xlws.FILTER($H$2:$H$2454,_xlfn.MAP($N$2:$N$2454,_xlfn.LAMBDA(_xlpm.x,_xlpm.x=$N772))))</f>
        <v>7.9214195183776931E-4</v>
      </c>
      <c r="Q772" s="4">
        <f t="shared" si="213"/>
        <v>0.19999999999999998</v>
      </c>
      <c r="R772" s="6" cm="1">
        <f t="array" ref="R772">SUM(_xlfn._xlws.FILTER($H$2:$H$2454,_xlfn.MAP($O$2:$O$2454,_xlfn.LAMBDA(_xlpm.x,_xlpm.x=$O772))))</f>
        <v>1.5842839036755386E-4</v>
      </c>
      <c r="S772" s="4">
        <f t="shared" si="214"/>
        <v>1</v>
      </c>
      <c r="T772" s="4">
        <f t="shared" si="215"/>
        <v>0.12375750031490608</v>
      </c>
      <c r="U772" s="4">
        <f t="shared" si="216"/>
        <v>0.33333333333333331</v>
      </c>
      <c r="V772" s="4">
        <f t="shared" si="217"/>
        <v>-0.69897000433601886</v>
      </c>
      <c r="W772" s="4" t="s">
        <v>5120</v>
      </c>
      <c r="X772" s="2" cm="1">
        <f t="array" ref="X772">SUM(_xlfn._xlws.FILTER($F$2:$F$2454,_xlfn.MAP($W$2:$W$2454,_xlfn.LAMBDA(_xlpm.x,_xlpm.x=$W772))))</f>
        <v>1666</v>
      </c>
      <c r="Y772" s="11">
        <f t="shared" si="218"/>
        <v>1.2004801920768306E-3</v>
      </c>
      <c r="Z772" s="4" t="s">
        <v>5108</v>
      </c>
      <c r="AA772" s="2" cm="1">
        <f t="array" ref="AA772">SUM(_xlfn._xlws.FILTER($F$2:$F$2454,_xlfn.MAP($Z$2:$Z$2454,_xlfn.LAMBDA(_xlpm.x,_xlpm.x=$Z772))))</f>
        <v>475</v>
      </c>
      <c r="AB772" s="11">
        <f t="shared" si="219"/>
        <v>4.2105263157894736E-3</v>
      </c>
      <c r="AC772" s="11">
        <f t="shared" si="220"/>
        <v>-0.5449813874459023</v>
      </c>
      <c r="AG772" s="2"/>
      <c r="AL772" s="2"/>
      <c r="AM772" s="2"/>
    </row>
    <row r="773" spans="1:39">
      <c r="A773" s="1" t="str">
        <f t="shared" si="204"/>
        <v>~rsa~ : [ɹseɪ]</v>
      </c>
      <c r="B773" s="1">
        <f>_xlfn.LET(_xlpm.d,$G773,_xlpm.k,_xlfn.CONCAT(LEFT(TRIM(B$1),1),"*"),COUNTIF(_xlpm.d,_xlpm.k))</f>
        <v>1</v>
      </c>
      <c r="C773" s="1">
        <f>_xlfn.LET(_xlpm.d,$G773,_xlpm.k,_xlfn.CONCAT(LEFT(TRIM(C$1),1),"*"),COUNTIF(_xlpm.d,_xlpm.k))</f>
        <v>0</v>
      </c>
      <c r="D773" s="1">
        <f>_xlfn.LET(_xlpm.d,$G773,_xlpm.k,_xlfn.CONCAT(LEFT(TRIM(D$1),1),"*"),COUNTIF(_xlpm.d,_xlpm.k))</f>
        <v>0</v>
      </c>
      <c r="E773" s="1">
        <f t="shared" si="205"/>
        <v>0.30102999566398114</v>
      </c>
      <c r="F773" s="7">
        <v>1</v>
      </c>
      <c r="G773" s="9" t="s">
        <v>1357</v>
      </c>
      <c r="H773" s="4" cm="1">
        <f t="array" ref="H773">F773/freq.sum.r6e</f>
        <v>7.9214195183776928E-5</v>
      </c>
      <c r="I773" s="4" t="str">
        <f t="shared" si="206"/>
        <v>ɹseɪ</v>
      </c>
      <c r="J773" s="4" t="str">
        <f t="shared" si="207"/>
        <v>rsa</v>
      </c>
      <c r="K773" s="10">
        <f t="shared" si="208"/>
        <v>4</v>
      </c>
      <c r="L773" s="1">
        <f t="shared" si="209"/>
        <v>3</v>
      </c>
      <c r="M773" s="10">
        <f t="shared" si="210"/>
        <v>4</v>
      </c>
      <c r="N773" s="1" t="str">
        <f t="shared" si="211"/>
        <v>~rsa~</v>
      </c>
      <c r="O773" s="1" t="str">
        <f t="shared" si="212"/>
        <v>[ɹseɪ]</v>
      </c>
      <c r="P773" s="3" cm="1">
        <f t="array" ref="P773">SUM(_xlfn._xlws.FILTER($H$2:$H$2454,_xlfn.MAP($N$2:$N$2454,_xlfn.LAMBDA(_xlpm.x,_xlpm.x=$N773))))</f>
        <v>3.9607097591888465E-4</v>
      </c>
      <c r="Q773" s="4">
        <f t="shared" si="213"/>
        <v>0.19999999999999998</v>
      </c>
      <c r="R773" s="6" cm="1">
        <f t="array" ref="R773">SUM(_xlfn._xlws.FILTER($H$2:$H$2454,_xlfn.MAP($O$2:$O$2454,_xlfn.LAMBDA(_xlpm.x,_xlpm.x=$O773))))</f>
        <v>7.9214195183776928E-5</v>
      </c>
      <c r="S773" s="4">
        <f t="shared" si="214"/>
        <v>1</v>
      </c>
      <c r="T773" s="4">
        <f t="shared" si="215"/>
        <v>7.8082289176303263E-2</v>
      </c>
      <c r="U773" s="4">
        <f t="shared" si="216"/>
        <v>0.33333333333333331</v>
      </c>
      <c r="V773" s="4">
        <f t="shared" si="217"/>
        <v>-0.69897000433601886</v>
      </c>
      <c r="W773" s="4" t="s">
        <v>5120</v>
      </c>
      <c r="X773" s="2" cm="1">
        <f t="array" ref="X773">SUM(_xlfn._xlws.FILTER($F$2:$F$2454,_xlfn.MAP($W$2:$W$2454,_xlfn.LAMBDA(_xlpm.x,_xlpm.x=$W773))))</f>
        <v>1666</v>
      </c>
      <c r="Y773" s="11">
        <f t="shared" si="218"/>
        <v>6.0024009603841532E-4</v>
      </c>
      <c r="Z773" s="4" t="s">
        <v>5108</v>
      </c>
      <c r="AA773" s="2" cm="1">
        <f t="array" ref="AA773">SUM(_xlfn._xlws.FILTER($F$2:$F$2454,_xlfn.MAP($Z$2:$Z$2454,_xlfn.LAMBDA(_xlpm.x,_xlpm.x=$Z773))))</f>
        <v>475</v>
      </c>
      <c r="AB773" s="11">
        <f t="shared" si="219"/>
        <v>2.1052631578947368E-3</v>
      </c>
      <c r="AC773" s="11">
        <f t="shared" si="220"/>
        <v>-0.5449813874459023</v>
      </c>
      <c r="AG773" s="2"/>
      <c r="AL773" s="2"/>
      <c r="AM773" s="2"/>
    </row>
    <row r="774" spans="1:39">
      <c r="A774" s="1" t="str">
        <f t="shared" si="204"/>
        <v>~nve~ : [nvə]</v>
      </c>
      <c r="B774" s="1">
        <f>_xlfn.LET(_xlpm.d,$G774,_xlpm.k,_xlfn.CONCAT(LEFT(TRIM(B$1),1),"*"),COUNTIF(_xlpm.d,_xlpm.k))</f>
        <v>0</v>
      </c>
      <c r="C774" s="1">
        <f>_xlfn.LET(_xlpm.d,$G774,_xlpm.k,_xlfn.CONCAT(LEFT(TRIM(C$1),1),"*"),COUNTIF(_xlpm.d,_xlpm.k))</f>
        <v>0</v>
      </c>
      <c r="D774" s="1">
        <f>_xlfn.LET(_xlpm.d,$G774,_xlpm.k,_xlfn.CONCAT(LEFT(TRIM(D$1),1),"*"),COUNTIF(_xlpm.d,_xlpm.k))</f>
        <v>1</v>
      </c>
      <c r="E774" s="1">
        <f t="shared" si="205"/>
        <v>0.47712125471966244</v>
      </c>
      <c r="F774" s="7">
        <v>2</v>
      </c>
      <c r="G774" s="9" t="s">
        <v>1121</v>
      </c>
      <c r="H774" s="4" cm="1">
        <f t="array" ref="H774">F774/freq.sum.r6e</f>
        <v>1.5842839036755386E-4</v>
      </c>
      <c r="I774" s="4" t="str">
        <f t="shared" si="206"/>
        <v>nvə</v>
      </c>
      <c r="J774" s="4" t="str">
        <f t="shared" si="207"/>
        <v>nve</v>
      </c>
      <c r="K774" s="10">
        <f t="shared" si="208"/>
        <v>3</v>
      </c>
      <c r="L774" s="1">
        <f t="shared" si="209"/>
        <v>3</v>
      </c>
      <c r="M774" s="10">
        <f t="shared" si="210"/>
        <v>3</v>
      </c>
      <c r="N774" s="1" t="str">
        <f t="shared" si="211"/>
        <v>~nve~</v>
      </c>
      <c r="O774" s="1" t="str">
        <f t="shared" si="212"/>
        <v>[nvə]</v>
      </c>
      <c r="P774" s="3" cm="1">
        <f t="array" ref="P774">SUM(_xlfn._xlws.FILTER($H$2:$H$2454,_xlfn.MAP($N$2:$N$2454,_xlfn.LAMBDA(_xlpm.x,_xlpm.x=$N774))))</f>
        <v>7.9214195183776931E-4</v>
      </c>
      <c r="Q774" s="4">
        <f t="shared" si="213"/>
        <v>0.19999999999999998</v>
      </c>
      <c r="R774" s="6" cm="1">
        <f t="array" ref="R774">SUM(_xlfn._xlws.FILTER($H$2:$H$2454,_xlfn.MAP($O$2:$O$2454,_xlfn.LAMBDA(_xlpm.x,_xlpm.x=$O774))))</f>
        <v>1.5842839036755386E-4</v>
      </c>
      <c r="S774" s="4">
        <f t="shared" si="214"/>
        <v>1</v>
      </c>
      <c r="T774" s="4">
        <f t="shared" si="215"/>
        <v>0.1111644818267364</v>
      </c>
      <c r="U774" s="4">
        <f t="shared" si="216"/>
        <v>0.33333333333333331</v>
      </c>
      <c r="V774" s="4">
        <f t="shared" si="217"/>
        <v>-0.69897000433601886</v>
      </c>
      <c r="W774" s="4" t="s">
        <v>5121</v>
      </c>
      <c r="X774" s="2" cm="1">
        <f t="array" ref="X774">SUM(_xlfn._xlws.FILTER($F$2:$F$2454,_xlfn.MAP($W$2:$W$2454,_xlfn.LAMBDA(_xlpm.x,_xlpm.x=$W774))))</f>
        <v>2896</v>
      </c>
      <c r="Y774" s="11">
        <f t="shared" si="218"/>
        <v>6.9060773480662981E-4</v>
      </c>
      <c r="Z774" s="4" t="s">
        <v>5101</v>
      </c>
      <c r="AA774" s="2" cm="1">
        <f t="array" ref="AA774">SUM(_xlfn._xlws.FILTER($F$2:$F$2454,_xlfn.MAP($Z$2:$Z$2454,_xlfn.LAMBDA(_xlpm.x,_xlpm.x=$Z774))))</f>
        <v>2255</v>
      </c>
      <c r="AB774" s="11">
        <f t="shared" si="219"/>
        <v>8.869179600886918E-4</v>
      </c>
      <c r="AC774" s="11">
        <f t="shared" si="220"/>
        <v>-0.10865201131112999</v>
      </c>
      <c r="AG774" s="2"/>
      <c r="AL774" s="2"/>
      <c r="AM774" s="2"/>
    </row>
    <row r="775" spans="1:39">
      <c r="A775" s="1" t="str">
        <f t="shared" si="204"/>
        <v>~dve~ : [dvɛ]</v>
      </c>
      <c r="B775" s="1">
        <f>_xlfn.LET(_xlpm.d,$G775,_xlpm.k,_xlfn.CONCAT(LEFT(TRIM(B$1),1),"*"),COUNTIF(_xlpm.d,_xlpm.k))</f>
        <v>0</v>
      </c>
      <c r="C775" s="1">
        <f>_xlfn.LET(_xlpm.d,$G775,_xlpm.k,_xlfn.CONCAT(LEFT(TRIM(C$1),1),"*"),COUNTIF(_xlpm.d,_xlpm.k))</f>
        <v>0</v>
      </c>
      <c r="D775" s="1">
        <f>_xlfn.LET(_xlpm.d,$G775,_xlpm.k,_xlfn.CONCAT(LEFT(TRIM(D$1),1),"*"),COUNTIF(_xlpm.d,_xlpm.k))</f>
        <v>0</v>
      </c>
      <c r="E775" s="1">
        <f t="shared" si="205"/>
        <v>0.30102999566398114</v>
      </c>
      <c r="F775" s="7">
        <v>1</v>
      </c>
      <c r="G775" s="9" t="s">
        <v>1353</v>
      </c>
      <c r="H775" s="4" cm="1">
        <f t="array" ref="H775">F775/freq.sum.r6e</f>
        <v>7.9214195183776928E-5</v>
      </c>
      <c r="I775" s="4" t="str">
        <f t="shared" si="206"/>
        <v>dvɛ</v>
      </c>
      <c r="J775" s="4" t="str">
        <f t="shared" si="207"/>
        <v>dve</v>
      </c>
      <c r="K775" s="10">
        <f t="shared" si="208"/>
        <v>3</v>
      </c>
      <c r="L775" s="1">
        <f t="shared" si="209"/>
        <v>3</v>
      </c>
      <c r="M775" s="10">
        <f t="shared" si="210"/>
        <v>3</v>
      </c>
      <c r="N775" s="1" t="str">
        <f t="shared" si="211"/>
        <v>~dve~</v>
      </c>
      <c r="O775" s="1" t="str">
        <f t="shared" si="212"/>
        <v>[dvɛ]</v>
      </c>
      <c r="P775" s="3" cm="1">
        <f t="array" ref="P775">SUM(_xlfn._xlws.FILTER($H$2:$H$2454,_xlfn.MAP($N$2:$N$2454,_xlfn.LAMBDA(_xlpm.x,_xlpm.x=$N775))))</f>
        <v>3.9607097591888465E-4</v>
      </c>
      <c r="Q775" s="4">
        <f t="shared" si="213"/>
        <v>0.19999999999999998</v>
      </c>
      <c r="R775" s="6" cm="1">
        <f t="array" ref="R775">SUM(_xlfn._xlws.FILTER($H$2:$H$2454,_xlfn.MAP($O$2:$O$2454,_xlfn.LAMBDA(_xlpm.x,_xlpm.x=$O775))))</f>
        <v>7.9214195183776928E-5</v>
      </c>
      <c r="S775" s="4">
        <f t="shared" si="214"/>
        <v>1</v>
      </c>
      <c r="T775" s="4">
        <f t="shared" si="215"/>
        <v>7.0136979124841556E-2</v>
      </c>
      <c r="U775" s="4">
        <f t="shared" si="216"/>
        <v>0.33333333333333331</v>
      </c>
      <c r="V775" s="4">
        <f t="shared" si="217"/>
        <v>-0.69897000433601886</v>
      </c>
      <c r="W775" s="4" t="s">
        <v>5121</v>
      </c>
      <c r="X775" s="2" cm="1">
        <f t="array" ref="X775">SUM(_xlfn._xlws.FILTER($F$2:$F$2454,_xlfn.MAP($W$2:$W$2454,_xlfn.LAMBDA(_xlpm.x,_xlpm.x=$W775))))</f>
        <v>2896</v>
      </c>
      <c r="Y775" s="11">
        <f t="shared" si="218"/>
        <v>3.453038674033149E-4</v>
      </c>
      <c r="Z775" s="4" t="s">
        <v>5104</v>
      </c>
      <c r="AA775" s="2" cm="1">
        <f t="array" ref="AA775">SUM(_xlfn._xlws.FILTER($F$2:$F$2454,_xlfn.MAP($Z$2:$Z$2454,_xlfn.LAMBDA(_xlpm.x,_xlpm.x=$Z775))))</f>
        <v>883</v>
      </c>
      <c r="AB775" s="11">
        <f t="shared" si="219"/>
        <v>1.1325028312570782E-3</v>
      </c>
      <c r="AC775" s="11">
        <f t="shared" si="220"/>
        <v>-0.51583785394754078</v>
      </c>
      <c r="AG775" s="2"/>
      <c r="AL775" s="2"/>
      <c r="AM775" s="2"/>
    </row>
    <row r="776" spans="1:39">
      <c r="A776" s="1" t="str">
        <f t="shared" si="204"/>
        <v>~rke~ : [ɹkɛ]</v>
      </c>
      <c r="B776" s="1">
        <f>_xlfn.LET(_xlpm.d,$G776,_xlpm.k,_xlfn.CONCAT(LEFT(TRIM(B$1),1),"*"),COUNTIF(_xlpm.d,_xlpm.k))</f>
        <v>1</v>
      </c>
      <c r="C776" s="1">
        <f>_xlfn.LET(_xlpm.d,$G776,_xlpm.k,_xlfn.CONCAT(LEFT(TRIM(C$1),1),"*"),COUNTIF(_xlpm.d,_xlpm.k))</f>
        <v>0</v>
      </c>
      <c r="D776" s="1">
        <f>_xlfn.LET(_xlpm.d,$G776,_xlpm.k,_xlfn.CONCAT(LEFT(TRIM(D$1),1),"*"),COUNTIF(_xlpm.d,_xlpm.k))</f>
        <v>0</v>
      </c>
      <c r="E776" s="1">
        <f t="shared" si="205"/>
        <v>0.30102999566398114</v>
      </c>
      <c r="F776" s="7">
        <v>1</v>
      </c>
      <c r="G776" s="9" t="s">
        <v>1356</v>
      </c>
      <c r="H776" s="4" cm="1">
        <f t="array" ref="H776">F776/freq.sum.r6e</f>
        <v>7.9214195183776928E-5</v>
      </c>
      <c r="I776" s="1" t="str">
        <f t="shared" si="206"/>
        <v>ɹkɛ</v>
      </c>
      <c r="J776" s="1" t="str">
        <f t="shared" si="207"/>
        <v>rke</v>
      </c>
      <c r="K776" s="10">
        <f t="shared" si="208"/>
        <v>3</v>
      </c>
      <c r="L776" s="1">
        <f t="shared" si="209"/>
        <v>3</v>
      </c>
      <c r="M776" s="10">
        <f t="shared" si="210"/>
        <v>3</v>
      </c>
      <c r="N776" s="1" t="str">
        <f t="shared" si="211"/>
        <v>~rke~</v>
      </c>
      <c r="O776" s="1" t="str">
        <f t="shared" si="212"/>
        <v>[ɹkɛ]</v>
      </c>
      <c r="P776" s="3" cm="1">
        <f t="array" ref="P776">SUM(_xlfn._xlws.FILTER($H$2:$H$2454,_xlfn.MAP($N$2:$N$2454,_xlfn.LAMBDA(_xlpm.x,_xlpm.x=$N776))))</f>
        <v>3.9607097591888465E-4</v>
      </c>
      <c r="Q776" s="4">
        <f t="shared" si="213"/>
        <v>0.19999999999999998</v>
      </c>
      <c r="R776" s="6" cm="1">
        <f t="array" ref="R776">SUM(_xlfn._xlws.FILTER($H$2:$H$2454,_xlfn.MAP($O$2:$O$2454,_xlfn.LAMBDA(_xlpm.x,_xlpm.x=$O776))))</f>
        <v>7.9214195183776928E-5</v>
      </c>
      <c r="S776" s="4">
        <f t="shared" si="214"/>
        <v>1</v>
      </c>
      <c r="T776" s="4">
        <f t="shared" si="215"/>
        <v>7.0136979124841556E-2</v>
      </c>
      <c r="U776" s="4">
        <f t="shared" si="216"/>
        <v>0.33333333333333331</v>
      </c>
      <c r="V776" s="4">
        <f t="shared" si="217"/>
        <v>-0.69897000433601886</v>
      </c>
      <c r="W776" s="4" t="s">
        <v>5121</v>
      </c>
      <c r="X776" s="2" cm="1">
        <f t="array" ref="X776">SUM(_xlfn._xlws.FILTER($F$2:$F$2454,_xlfn.MAP($W$2:$W$2454,_xlfn.LAMBDA(_xlpm.x,_xlpm.x=$W776))))</f>
        <v>2896</v>
      </c>
      <c r="Y776" s="11">
        <f t="shared" si="218"/>
        <v>3.453038674033149E-4</v>
      </c>
      <c r="Z776" s="4" t="s">
        <v>5104</v>
      </c>
      <c r="AA776" s="2" cm="1">
        <f t="array" ref="AA776">SUM(_xlfn._xlws.FILTER($F$2:$F$2454,_xlfn.MAP($Z$2:$Z$2454,_xlfn.LAMBDA(_xlpm.x,_xlpm.x=$Z776))))</f>
        <v>883</v>
      </c>
      <c r="AB776" s="11">
        <f t="shared" si="219"/>
        <v>1.1325028312570782E-3</v>
      </c>
      <c r="AC776" s="11">
        <f t="shared" si="220"/>
        <v>-0.51583785394754078</v>
      </c>
      <c r="AG776" s="2"/>
      <c r="AL776" s="2"/>
      <c r="AM776" s="2"/>
    </row>
    <row r="777" spans="1:39">
      <c r="A777" s="1" t="str">
        <f t="shared" si="204"/>
        <v>~dve~ : [dvɜ]</v>
      </c>
      <c r="B777" s="1">
        <f>_xlfn.LET(_xlpm.d,$G777,_xlpm.k,_xlfn.CONCAT(LEFT(TRIM(B$1),1),"*"),COUNTIF(_xlpm.d,_xlpm.k))</f>
        <v>0</v>
      </c>
      <c r="C777" s="1">
        <f>_xlfn.LET(_xlpm.d,$G777,_xlpm.k,_xlfn.CONCAT(LEFT(TRIM(C$1),1),"*"),COUNTIF(_xlpm.d,_xlpm.k))</f>
        <v>0</v>
      </c>
      <c r="D777" s="1">
        <f>_xlfn.LET(_xlpm.d,$G777,_xlpm.k,_xlfn.CONCAT(LEFT(TRIM(D$1),1),"*"),COUNTIF(_xlpm.d,_xlpm.k))</f>
        <v>0</v>
      </c>
      <c r="E777" s="1">
        <f t="shared" si="205"/>
        <v>0.30102999566398114</v>
      </c>
      <c r="F777" s="7">
        <v>1</v>
      </c>
      <c r="G777" s="9" t="s">
        <v>1354</v>
      </c>
      <c r="H777" s="4" cm="1">
        <f t="array" ref="H777">F777/freq.sum.r6e</f>
        <v>7.9214195183776928E-5</v>
      </c>
      <c r="I777" s="4" t="str">
        <f t="shared" si="206"/>
        <v>dvɜ</v>
      </c>
      <c r="J777" s="4" t="str">
        <f t="shared" si="207"/>
        <v>dve</v>
      </c>
      <c r="K777" s="10">
        <f t="shared" si="208"/>
        <v>3</v>
      </c>
      <c r="L777" s="1">
        <f t="shared" si="209"/>
        <v>3</v>
      </c>
      <c r="M777" s="10">
        <f t="shared" si="210"/>
        <v>3</v>
      </c>
      <c r="N777" s="1" t="str">
        <f t="shared" si="211"/>
        <v>~dve~</v>
      </c>
      <c r="O777" s="1" t="str">
        <f t="shared" si="212"/>
        <v>[dvɜ]</v>
      </c>
      <c r="P777" s="3" cm="1">
        <f t="array" ref="P777">SUM(_xlfn._xlws.FILTER($H$2:$H$2454,_xlfn.MAP($N$2:$N$2454,_xlfn.LAMBDA(_xlpm.x,_xlpm.x=$N777))))</f>
        <v>3.9607097591888465E-4</v>
      </c>
      <c r="Q777" s="4">
        <f t="shared" si="213"/>
        <v>0.19999999999999998</v>
      </c>
      <c r="R777" s="6" cm="1">
        <f t="array" ref="R777">SUM(_xlfn._xlws.FILTER($H$2:$H$2454,_xlfn.MAP($O$2:$O$2454,_xlfn.LAMBDA(_xlpm.x,_xlpm.x=$O777))))</f>
        <v>7.9214195183776928E-5</v>
      </c>
      <c r="S777" s="4">
        <f t="shared" si="214"/>
        <v>1</v>
      </c>
      <c r="T777" s="4">
        <f t="shared" si="215"/>
        <v>7.0136979124841556E-2</v>
      </c>
      <c r="U777" s="4">
        <f t="shared" si="216"/>
        <v>0.33333333333333331</v>
      </c>
      <c r="V777" s="4">
        <f t="shared" si="217"/>
        <v>-0.69897000433601886</v>
      </c>
      <c r="W777" s="4" t="s">
        <v>5121</v>
      </c>
      <c r="X777" s="2" cm="1">
        <f t="array" ref="X777">SUM(_xlfn._xlws.FILTER($F$2:$F$2454,_xlfn.MAP($W$2:$W$2454,_xlfn.LAMBDA(_xlpm.x,_xlpm.x=$W777))))</f>
        <v>2896</v>
      </c>
      <c r="Y777" s="11">
        <f t="shared" si="218"/>
        <v>3.453038674033149E-4</v>
      </c>
      <c r="Z777" s="4" t="s">
        <v>5112</v>
      </c>
      <c r="AA777" s="2" cm="1">
        <f t="array" ref="AA777">SUM(_xlfn._xlws.FILTER($F$2:$F$2454,_xlfn.MAP($Z$2:$Z$2454,_xlfn.LAMBDA(_xlpm.x,_xlpm.x=$Z777))))</f>
        <v>192</v>
      </c>
      <c r="AB777" s="11">
        <f t="shared" si="219"/>
        <v>5.208333333333333E-3</v>
      </c>
      <c r="AC777" s="11">
        <f t="shared" si="220"/>
        <v>-1.1784973288215597</v>
      </c>
      <c r="AG777" s="2"/>
      <c r="AL777" s="2"/>
      <c r="AM777" s="2"/>
    </row>
    <row r="778" spans="1:39">
      <c r="A778" s="1" t="str">
        <f t="shared" si="204"/>
        <v>~nve~ : [nvi]</v>
      </c>
      <c r="B778" s="1">
        <f>_xlfn.LET(_xlpm.d,$G778,_xlpm.k,_xlfn.CONCAT(LEFT(TRIM(B$1),1),"*"),COUNTIF(_xlpm.d,_xlpm.k))</f>
        <v>0</v>
      </c>
      <c r="C778" s="1">
        <f>_xlfn.LET(_xlpm.d,$G778,_xlpm.k,_xlfn.CONCAT(LEFT(TRIM(C$1),1),"*"),COUNTIF(_xlpm.d,_xlpm.k))</f>
        <v>0</v>
      </c>
      <c r="D778" s="1">
        <f>_xlfn.LET(_xlpm.d,$G778,_xlpm.k,_xlfn.CONCAT(LEFT(TRIM(D$1),1),"*"),COUNTIF(_xlpm.d,_xlpm.k))</f>
        <v>1</v>
      </c>
      <c r="E778" s="1">
        <f t="shared" si="205"/>
        <v>0.47712125471966244</v>
      </c>
      <c r="F778" s="7">
        <v>2</v>
      </c>
      <c r="G778" s="9" t="s">
        <v>207</v>
      </c>
      <c r="H778" s="4" cm="1">
        <f t="array" ref="H778">F778/freq.sum.r6e</f>
        <v>1.5842839036755386E-4</v>
      </c>
      <c r="I778" s="4" t="str">
        <f t="shared" si="206"/>
        <v>nvi</v>
      </c>
      <c r="J778" s="4" t="str">
        <f t="shared" si="207"/>
        <v>nve</v>
      </c>
      <c r="K778" s="10">
        <f t="shared" si="208"/>
        <v>3</v>
      </c>
      <c r="L778" s="1">
        <f t="shared" si="209"/>
        <v>3</v>
      </c>
      <c r="M778" s="10">
        <f t="shared" si="210"/>
        <v>3</v>
      </c>
      <c r="N778" s="1" t="str">
        <f t="shared" si="211"/>
        <v>~nve~</v>
      </c>
      <c r="O778" s="1" t="str">
        <f t="shared" si="212"/>
        <v>[nvi]</v>
      </c>
      <c r="P778" s="3" cm="1">
        <f t="array" ref="P778">SUM(_xlfn._xlws.FILTER($H$2:$H$2454,_xlfn.MAP($N$2:$N$2454,_xlfn.LAMBDA(_xlpm.x,_xlpm.x=$N778))))</f>
        <v>7.9214195183776931E-4</v>
      </c>
      <c r="Q778" s="4">
        <f t="shared" si="213"/>
        <v>0.19999999999999998</v>
      </c>
      <c r="R778" s="6" cm="1">
        <f t="array" ref="R778">SUM(_xlfn._xlws.FILTER($H$2:$H$2454,_xlfn.MAP($O$2:$O$2454,_xlfn.LAMBDA(_xlpm.x,_xlpm.x=$O778))))</f>
        <v>1.5842839036755386E-4</v>
      </c>
      <c r="S778" s="4">
        <f t="shared" si="214"/>
        <v>1</v>
      </c>
      <c r="T778" s="4">
        <f t="shared" si="215"/>
        <v>0.1111644818267364</v>
      </c>
      <c r="U778" s="4">
        <f t="shared" si="216"/>
        <v>0.33333333333333331</v>
      </c>
      <c r="V778" s="4">
        <f t="shared" si="217"/>
        <v>-0.69897000433601886</v>
      </c>
      <c r="W778" s="4" t="s">
        <v>5121</v>
      </c>
      <c r="X778" s="2" cm="1">
        <f t="array" ref="X778">SUM(_xlfn._xlws.FILTER($F$2:$F$2454,_xlfn.MAP($W$2:$W$2454,_xlfn.LAMBDA(_xlpm.x,_xlpm.x=$W778))))</f>
        <v>2896</v>
      </c>
      <c r="Y778" s="11">
        <f t="shared" si="218"/>
        <v>6.9060773480662981E-4</v>
      </c>
      <c r="Z778" s="4" t="s">
        <v>5110</v>
      </c>
      <c r="AA778" s="2" cm="1">
        <f t="array" ref="AA778">SUM(_xlfn._xlws.FILTER($F$2:$F$2454,_xlfn.MAP($Z$2:$Z$2454,_xlfn.LAMBDA(_xlpm.x,_xlpm.x=$Z778))))</f>
        <v>354</v>
      </c>
      <c r="AB778" s="11">
        <f t="shared" si="219"/>
        <v>5.6497175141242938E-3</v>
      </c>
      <c r="AC778" s="11">
        <f t="shared" si="220"/>
        <v>-0.91279529549932148</v>
      </c>
      <c r="AG778" s="2"/>
      <c r="AL778" s="2"/>
      <c r="AM778" s="2"/>
    </row>
    <row r="779" spans="1:39">
      <c r="A779" s="1" t="str">
        <f t="shared" si="204"/>
        <v>~dmi~ : [dmaɪ]</v>
      </c>
      <c r="B779" s="1">
        <f>_xlfn.LET(_xlpm.d,$G779,_xlpm.k,_xlfn.CONCAT(LEFT(TRIM(B$1),1),"*"),COUNTIF(_xlpm.d,_xlpm.k))</f>
        <v>0</v>
      </c>
      <c r="C779" s="1">
        <f>_xlfn.LET(_xlpm.d,$G779,_xlpm.k,_xlfn.CONCAT(LEFT(TRIM(C$1),1),"*"),COUNTIF(_xlpm.d,_xlpm.k))</f>
        <v>0</v>
      </c>
      <c r="D779" s="1">
        <f>_xlfn.LET(_xlpm.d,$G779,_xlpm.k,_xlfn.CONCAT(LEFT(TRIM(D$1),1),"*"),COUNTIF(_xlpm.d,_xlpm.k))</f>
        <v>0</v>
      </c>
      <c r="E779" s="1">
        <f t="shared" si="205"/>
        <v>0.30102999566398114</v>
      </c>
      <c r="F779" s="7">
        <v>1</v>
      </c>
      <c r="G779" s="9" t="s">
        <v>1352</v>
      </c>
      <c r="H779" s="4" cm="1">
        <f t="array" ref="H779">F779/freq.sum.r6e</f>
        <v>7.9214195183776928E-5</v>
      </c>
      <c r="I779" s="4" t="str">
        <f t="shared" si="206"/>
        <v>dmaɪ</v>
      </c>
      <c r="J779" s="4" t="str">
        <f t="shared" si="207"/>
        <v>dmi</v>
      </c>
      <c r="K779" s="10">
        <f t="shared" si="208"/>
        <v>4</v>
      </c>
      <c r="L779" s="1">
        <f t="shared" si="209"/>
        <v>3</v>
      </c>
      <c r="M779" s="10">
        <f t="shared" si="210"/>
        <v>4</v>
      </c>
      <c r="N779" s="1" t="str">
        <f t="shared" si="211"/>
        <v>~dmi~</v>
      </c>
      <c r="O779" s="1" t="str">
        <f t="shared" si="212"/>
        <v>[dmaɪ]</v>
      </c>
      <c r="P779" s="3" cm="1">
        <f t="array" ref="P779">SUM(_xlfn._xlws.FILTER($H$2:$H$2454,_xlfn.MAP($N$2:$N$2454,_xlfn.LAMBDA(_xlpm.x,_xlpm.x=$N779))))</f>
        <v>3.9607097591888465E-4</v>
      </c>
      <c r="Q779" s="4">
        <f t="shared" si="213"/>
        <v>0.19999999999999998</v>
      </c>
      <c r="R779" s="6" cm="1">
        <f t="array" ref="R779">SUM(_xlfn._xlws.FILTER($H$2:$H$2454,_xlfn.MAP($O$2:$O$2454,_xlfn.LAMBDA(_xlpm.x,_xlpm.x=$O779))))</f>
        <v>7.9214195183776928E-5</v>
      </c>
      <c r="S779" s="4">
        <f t="shared" si="214"/>
        <v>1</v>
      </c>
      <c r="T779" s="4">
        <f t="shared" si="215"/>
        <v>7.8082289176303263E-2</v>
      </c>
      <c r="U779" s="4">
        <f t="shared" si="216"/>
        <v>0.33333333333333331</v>
      </c>
      <c r="V779" s="4">
        <f t="shared" si="217"/>
        <v>-0.69897000433601886</v>
      </c>
      <c r="W779" s="4" t="s">
        <v>5110</v>
      </c>
      <c r="X779" s="2" cm="1">
        <f t="array" ref="X779">SUM(_xlfn._xlws.FILTER($F$2:$F$2454,_xlfn.MAP($W$2:$W$2454,_xlfn.LAMBDA(_xlpm.x,_xlpm.x=$W779))))</f>
        <v>1594</v>
      </c>
      <c r="Y779" s="11">
        <f t="shared" si="218"/>
        <v>6.2735257214554575E-4</v>
      </c>
      <c r="Z779" s="4" t="s">
        <v>5106</v>
      </c>
      <c r="AA779" s="2" cm="1">
        <f t="array" ref="AA779">SUM(_xlfn._xlws.FILTER($F$2:$F$2454,_xlfn.MAP($Z$2:$Z$2454,_xlfn.LAMBDA(_xlpm.x,_xlpm.x=$Z779))))</f>
        <v>397</v>
      </c>
      <c r="AB779" s="11">
        <f t="shared" si="219"/>
        <v>2.5188916876574307E-3</v>
      </c>
      <c r="AC779" s="11">
        <f t="shared" si="220"/>
        <v>-0.60369781029697855</v>
      </c>
      <c r="AG779" s="2"/>
      <c r="AL779" s="2"/>
      <c r="AM779" s="2"/>
    </row>
    <row r="780" spans="1:39">
      <c r="A780" s="1" t="str">
        <f t="shared" si="204"/>
        <v>~tow~ : [ta]</v>
      </c>
      <c r="B780" s="1">
        <f>_xlfn.LET(_xlpm.d,$G780,_xlpm.k,_xlfn.CONCAT(LEFT(TRIM(B$1),1),"*"),COUNTIF(_xlpm.d,_xlpm.k))</f>
        <v>0</v>
      </c>
      <c r="C780" s="1">
        <f>_xlfn.LET(_xlpm.d,$G780,_xlpm.k,_xlfn.CONCAT(LEFT(TRIM(C$1),1),"*"),COUNTIF(_xlpm.d,_xlpm.k))</f>
        <v>0</v>
      </c>
      <c r="D780" s="1">
        <f>_xlfn.LET(_xlpm.d,$G780,_xlpm.k,_xlfn.CONCAT(LEFT(TRIM(D$1),1),"*"),COUNTIF(_xlpm.d,_xlpm.k))</f>
        <v>0</v>
      </c>
      <c r="E780" s="1">
        <f t="shared" si="205"/>
        <v>0.30102999566398114</v>
      </c>
      <c r="F780" s="7">
        <v>1</v>
      </c>
      <c r="G780" s="9" t="s">
        <v>2249</v>
      </c>
      <c r="H780" s="4" cm="1">
        <f t="array" ref="H780">F780/freq.sum.r6e</f>
        <v>7.9214195183776928E-5</v>
      </c>
      <c r="I780" s="4" t="str">
        <f t="shared" si="206"/>
        <v>ta</v>
      </c>
      <c r="J780" s="4" t="str">
        <f t="shared" si="207"/>
        <v>tow</v>
      </c>
      <c r="K780" s="10">
        <f t="shared" si="208"/>
        <v>2</v>
      </c>
      <c r="L780" s="1">
        <f t="shared" si="209"/>
        <v>3</v>
      </c>
      <c r="M780" s="10">
        <f t="shared" si="210"/>
        <v>3</v>
      </c>
      <c r="N780" s="1" t="str">
        <f t="shared" si="211"/>
        <v>~tow~</v>
      </c>
      <c r="O780" s="1" t="str">
        <f t="shared" si="212"/>
        <v>[ta]</v>
      </c>
      <c r="P780" s="3" cm="1">
        <f t="array" ref="P780">SUM(_xlfn._xlws.FILTER($H$2:$H$2454,_xlfn.MAP($N$2:$N$2454,_xlfn.LAMBDA(_xlpm.x,_xlpm.x=$N780))))</f>
        <v>3.9607097591888465E-4</v>
      </c>
      <c r="Q780" s="4">
        <f t="shared" si="213"/>
        <v>0.19999999999999998</v>
      </c>
      <c r="R780" s="6" cm="1">
        <f t="array" ref="R780">SUM(_xlfn._xlws.FILTER($H$2:$H$2454,_xlfn.MAP($O$2:$O$2454,_xlfn.LAMBDA(_xlpm.x,_xlpm.x=$O780))))</f>
        <v>7.9214195183776928E-5</v>
      </c>
      <c r="S780" s="4">
        <f t="shared" si="214"/>
        <v>1</v>
      </c>
      <c r="T780" s="4">
        <f t="shared" si="215"/>
        <v>7.0136979124841556E-2</v>
      </c>
      <c r="U780" s="4">
        <f t="shared" si="216"/>
        <v>0.33333333333333331</v>
      </c>
      <c r="V780" s="4">
        <f t="shared" si="217"/>
        <v>-0.69897000433601886</v>
      </c>
      <c r="W780" s="4" t="s">
        <v>5128</v>
      </c>
      <c r="X780" s="2" cm="1">
        <f t="array" ref="X780">SUM(_xlfn._xlws.FILTER($F$2:$F$2454,_xlfn.MAP($W$2:$W$2454,_xlfn.LAMBDA(_xlpm.x,_xlpm.x=$W780))))</f>
        <v>89</v>
      </c>
      <c r="Y780" s="11">
        <f t="shared" si="218"/>
        <v>1.1235955056179775E-2</v>
      </c>
      <c r="Z780" s="4" t="s">
        <v>5120</v>
      </c>
      <c r="AA780" s="2" cm="1">
        <f t="array" ref="AA780">SUM(_xlfn._xlws.FILTER($F$2:$F$2454,_xlfn.MAP($Z$2:$Z$2454,_xlfn.LAMBDA(_xlpm.x,_xlpm.x=$Z780))))</f>
        <v>11</v>
      </c>
      <c r="AB780" s="11">
        <f t="shared" si="219"/>
        <v>9.0909090909090912E-2</v>
      </c>
      <c r="AC780" s="11">
        <f t="shared" si="220"/>
        <v>-0.90799732148668777</v>
      </c>
      <c r="AG780" s="2"/>
      <c r="AL780" s="2"/>
      <c r="AM780" s="2"/>
    </row>
    <row r="781" spans="1:39">
      <c r="A781" s="1" t="str">
        <f t="shared" si="204"/>
        <v>~rtu~ : [ɹtʃʊ]</v>
      </c>
      <c r="B781" s="1">
        <f>_xlfn.LET(_xlpm.d,$G781,_xlpm.k,_xlfn.CONCAT(LEFT(TRIM(B$1),1),"*"),COUNTIF(_xlpm.d,_xlpm.k))</f>
        <v>1</v>
      </c>
      <c r="C781" s="1">
        <f>_xlfn.LET(_xlpm.d,$G781,_xlpm.k,_xlfn.CONCAT(LEFT(TRIM(C$1),1),"*"),COUNTIF(_xlpm.d,_xlpm.k))</f>
        <v>0</v>
      </c>
      <c r="D781" s="1">
        <f>_xlfn.LET(_xlpm.d,$G781,_xlpm.k,_xlfn.CONCAT(LEFT(TRIM(D$1),1),"*"),COUNTIF(_xlpm.d,_xlpm.k))</f>
        <v>0</v>
      </c>
      <c r="E781" s="1">
        <f t="shared" si="205"/>
        <v>0.30102999566398114</v>
      </c>
      <c r="F781" s="7">
        <v>1</v>
      </c>
      <c r="G781" s="9" t="s">
        <v>1358</v>
      </c>
      <c r="H781" s="4" cm="1">
        <f t="array" ref="H781">F781/freq.sum.r6e</f>
        <v>7.9214195183776928E-5</v>
      </c>
      <c r="I781" s="4" t="str">
        <f t="shared" si="206"/>
        <v>ɹtʃʊ</v>
      </c>
      <c r="J781" s="4" t="str">
        <f t="shared" si="207"/>
        <v>rtu</v>
      </c>
      <c r="K781" s="10">
        <f t="shared" si="208"/>
        <v>4</v>
      </c>
      <c r="L781" s="1">
        <f t="shared" si="209"/>
        <v>3</v>
      </c>
      <c r="M781" s="10">
        <f t="shared" si="210"/>
        <v>4</v>
      </c>
      <c r="N781" s="1" t="str">
        <f t="shared" si="211"/>
        <v>~rtu~</v>
      </c>
      <c r="O781" s="1" t="str">
        <f t="shared" si="212"/>
        <v>[ɹtʃʊ]</v>
      </c>
      <c r="P781" s="3" cm="1">
        <f t="array" ref="P781">SUM(_xlfn._xlws.FILTER($H$2:$H$2454,_xlfn.MAP($N$2:$N$2454,_xlfn.LAMBDA(_xlpm.x,_xlpm.x=$N781))))</f>
        <v>3.9607097591888465E-4</v>
      </c>
      <c r="Q781" s="4">
        <f t="shared" si="213"/>
        <v>0.19999999999999998</v>
      </c>
      <c r="R781" s="6" cm="1">
        <f t="array" ref="R781">SUM(_xlfn._xlws.FILTER($H$2:$H$2454,_xlfn.MAP($O$2:$O$2454,_xlfn.LAMBDA(_xlpm.x,_xlpm.x=$O781))))</f>
        <v>7.9214195183776928E-5</v>
      </c>
      <c r="S781" s="4">
        <f t="shared" si="214"/>
        <v>1</v>
      </c>
      <c r="T781" s="4">
        <f t="shared" si="215"/>
        <v>7.8082289176303263E-2</v>
      </c>
      <c r="U781" s="4">
        <f t="shared" si="216"/>
        <v>0.33333333333333331</v>
      </c>
      <c r="V781" s="4">
        <f t="shared" si="217"/>
        <v>-0.69897000433601886</v>
      </c>
      <c r="W781" s="4" t="s">
        <v>5111</v>
      </c>
      <c r="X781" s="2" cm="1">
        <f t="array" ref="X781">SUM(_xlfn._xlws.FILTER($F$2:$F$2454,_xlfn.MAP($W$2:$W$2454,_xlfn.LAMBDA(_xlpm.x,_xlpm.x=$W781))))</f>
        <v>566</v>
      </c>
      <c r="Y781" s="11">
        <f t="shared" si="218"/>
        <v>1.7667844522968198E-3</v>
      </c>
      <c r="Z781" s="4" t="s">
        <v>5116</v>
      </c>
      <c r="AA781" s="2" cm="1">
        <f t="array" ref="AA781">SUM(_xlfn._xlws.FILTER($F$2:$F$2454,_xlfn.MAP($Z$2:$Z$2454,_xlfn.LAMBDA(_xlpm.x,_xlpm.x=$Z781))))</f>
        <v>96</v>
      </c>
      <c r="AB781" s="11">
        <f t="shared" si="219"/>
        <v>1.0416666666666666E-2</v>
      </c>
      <c r="AC781" s="11">
        <f t="shared" si="220"/>
        <v>-0.77054519814870304</v>
      </c>
      <c r="AG781" s="2"/>
      <c r="AL781" s="2"/>
      <c r="AM781" s="2"/>
    </row>
    <row r="782" spans="1:39">
      <c r="A782" s="1" t="str">
        <f t="shared" si="204"/>
        <v>~sty~ : [staɪ]</v>
      </c>
      <c r="B782" s="1">
        <f>_xlfn.LET(_xlpm.d,$G782,_xlpm.k,_xlfn.CONCAT(LEFT(TRIM(B$1),1),"*"),COUNTIF(_xlpm.d,_xlpm.k))</f>
        <v>0</v>
      </c>
      <c r="C782" s="1">
        <f>_xlfn.LET(_xlpm.d,$G782,_xlpm.k,_xlfn.CONCAT(LEFT(TRIM(C$1),1),"*"),COUNTIF(_xlpm.d,_xlpm.k))</f>
        <v>0</v>
      </c>
      <c r="D782" s="1">
        <f>_xlfn.LET(_xlpm.d,$G782,_xlpm.k,_xlfn.CONCAT(LEFT(TRIM(D$1),1),"*"),COUNTIF(_xlpm.d,_xlpm.k))</f>
        <v>0</v>
      </c>
      <c r="E782" s="1">
        <f t="shared" si="205"/>
        <v>0.30102999566398114</v>
      </c>
      <c r="F782" s="7">
        <v>1</v>
      </c>
      <c r="G782" s="9" t="s">
        <v>1360</v>
      </c>
      <c r="H782" s="4" cm="1">
        <f t="array" ref="H782">F782/freq.sum.r6e</f>
        <v>7.9214195183776928E-5</v>
      </c>
      <c r="I782" s="4" t="str">
        <f t="shared" si="206"/>
        <v>staɪ</v>
      </c>
      <c r="J782" s="4" t="str">
        <f t="shared" si="207"/>
        <v>sty</v>
      </c>
      <c r="K782" s="10">
        <f t="shared" si="208"/>
        <v>4</v>
      </c>
      <c r="L782" s="1">
        <f t="shared" si="209"/>
        <v>3</v>
      </c>
      <c r="M782" s="10">
        <f t="shared" si="210"/>
        <v>4</v>
      </c>
      <c r="N782" s="1" t="str">
        <f t="shared" si="211"/>
        <v>~sty~</v>
      </c>
      <c r="O782" s="1" t="str">
        <f t="shared" si="212"/>
        <v>[staɪ]</v>
      </c>
      <c r="P782" s="3" cm="1">
        <f t="array" ref="P782">SUM(_xlfn._xlws.FILTER($H$2:$H$2454,_xlfn.MAP($N$2:$N$2454,_xlfn.LAMBDA(_xlpm.x,_xlpm.x=$N782))))</f>
        <v>3.9607097591888465E-4</v>
      </c>
      <c r="Q782" s="4">
        <f t="shared" si="213"/>
        <v>0.19999999999999998</v>
      </c>
      <c r="R782" s="6" cm="1">
        <f t="array" ref="R782">SUM(_xlfn._xlws.FILTER($H$2:$H$2454,_xlfn.MAP($O$2:$O$2454,_xlfn.LAMBDA(_xlpm.x,_xlpm.x=$O782))))</f>
        <v>7.9214195183776928E-5</v>
      </c>
      <c r="S782" s="4">
        <f t="shared" si="214"/>
        <v>1</v>
      </c>
      <c r="T782" s="4">
        <f t="shared" si="215"/>
        <v>7.8082289176303263E-2</v>
      </c>
      <c r="U782" s="4">
        <f t="shared" si="216"/>
        <v>0.33333333333333331</v>
      </c>
      <c r="V782" s="4">
        <f t="shared" si="217"/>
        <v>-0.69897000433601886</v>
      </c>
      <c r="W782" s="4" t="s">
        <v>5123</v>
      </c>
      <c r="X782" s="2" cm="1">
        <f t="array" ref="X782">SUM(_xlfn._xlws.FILTER($F$2:$F$2454,_xlfn.MAP($W$2:$W$2454,_xlfn.LAMBDA(_xlpm.x,_xlpm.x=$W782))))</f>
        <v>340</v>
      </c>
      <c r="Y782" s="11">
        <f t="shared" si="218"/>
        <v>2.9411764705882353E-3</v>
      </c>
      <c r="Z782" s="4" t="s">
        <v>5106</v>
      </c>
      <c r="AA782" s="2" cm="1">
        <f t="array" ref="AA782">SUM(_xlfn._xlws.FILTER($F$2:$F$2454,_xlfn.MAP($Z$2:$Z$2454,_xlfn.LAMBDA(_xlpm.x,_xlpm.x=$Z782))))</f>
        <v>397</v>
      </c>
      <c r="AB782" s="11">
        <f t="shared" si="219"/>
        <v>2.5188916876574307E-3</v>
      </c>
      <c r="AC782" s="11">
        <f t="shared" si="220"/>
        <v>6.7311589720859974E-2</v>
      </c>
      <c r="AG782" s="2"/>
      <c r="AL782" s="2"/>
      <c r="AM782" s="2"/>
    </row>
    <row r="783" spans="1:39">
      <c r="A783" s="1" t="str">
        <f t="shared" si="204"/>
        <v>~the~ : [ðɛ]</v>
      </c>
      <c r="B783" s="1">
        <f>_xlfn.LET(_xlpm.d,$G783,_xlpm.k,_xlfn.CONCAT(LEFT(TRIM(B$1),1),"*"),COUNTIF(_xlpm.d,_xlpm.k))</f>
        <v>0</v>
      </c>
      <c r="C783" s="1">
        <f>_xlfn.LET(_xlpm.d,$G783,_xlpm.k,_xlfn.CONCAT(LEFT(TRIM(C$1),1),"*"),COUNTIF(_xlpm.d,_xlpm.k))</f>
        <v>0</v>
      </c>
      <c r="D783" s="1">
        <f>_xlfn.LET(_xlpm.d,$G783,_xlpm.k,_xlfn.CONCAT(LEFT(TRIM(D$1),1),"*"),COUNTIF(_xlpm.d,_xlpm.k))</f>
        <v>0</v>
      </c>
      <c r="E783" s="1">
        <f t="shared" si="205"/>
        <v>0.90308998699194343</v>
      </c>
      <c r="F783" s="7">
        <v>7</v>
      </c>
      <c r="G783" s="9" t="s">
        <v>1083</v>
      </c>
      <c r="H783" s="4" cm="1">
        <f t="array" ref="H783">F783/freq.sum.r6e</f>
        <v>5.5449936628643854E-4</v>
      </c>
      <c r="I783" s="4" t="str">
        <f t="shared" si="206"/>
        <v>ðɛ</v>
      </c>
      <c r="J783" s="4" t="str">
        <f t="shared" si="207"/>
        <v>the</v>
      </c>
      <c r="K783" s="10">
        <f t="shared" si="208"/>
        <v>2</v>
      </c>
      <c r="L783" s="1">
        <f t="shared" si="209"/>
        <v>3</v>
      </c>
      <c r="M783" s="10">
        <f t="shared" si="210"/>
        <v>3</v>
      </c>
      <c r="N783" s="1" t="str">
        <f t="shared" si="211"/>
        <v>~the~</v>
      </c>
      <c r="O783" s="1" t="str">
        <f t="shared" si="212"/>
        <v>[ðɛ]</v>
      </c>
      <c r="P783" s="3" cm="1">
        <f t="array" ref="P783">SUM(_xlfn._xlws.FILTER($H$2:$H$2454,_xlfn.MAP($N$2:$N$2454,_xlfn.LAMBDA(_xlpm.x,_xlpm.x=$N783))))</f>
        <v>3.4854245880861848E-3</v>
      </c>
      <c r="Q783" s="4">
        <f t="shared" si="213"/>
        <v>0.15909090909090912</v>
      </c>
      <c r="R783" s="6" cm="1">
        <f t="array" ref="R783">SUM(_xlfn._xlws.FILTER($H$2:$H$2454,_xlfn.MAP($O$2:$O$2454,_xlfn.LAMBDA(_xlpm.x,_xlpm.x=$O783))))</f>
        <v>7.1292775665399242E-4</v>
      </c>
      <c r="S783" s="4">
        <f t="shared" si="214"/>
        <v>0.77777777777777779</v>
      </c>
      <c r="T783" s="4">
        <f t="shared" si="215"/>
        <v>0.16674074282509505</v>
      </c>
      <c r="U783" s="4">
        <f t="shared" si="216"/>
        <v>0.26415094339622647</v>
      </c>
      <c r="V783" s="4">
        <f t="shared" si="217"/>
        <v>-0.68921016704686244</v>
      </c>
      <c r="W783" s="4" t="s">
        <v>5121</v>
      </c>
      <c r="X783" s="2" cm="1">
        <f t="array" ref="X783">SUM(_xlfn._xlws.FILTER($F$2:$F$2454,_xlfn.MAP($W$2:$W$2454,_xlfn.LAMBDA(_xlpm.x,_xlpm.x=$W783))))</f>
        <v>2896</v>
      </c>
      <c r="Y783" s="11">
        <f t="shared" si="218"/>
        <v>2.4171270718232043E-3</v>
      </c>
      <c r="Z783" s="4" t="s">
        <v>5104</v>
      </c>
      <c r="AA783" s="2" cm="1">
        <f t="array" ref="AA783">SUM(_xlfn._xlws.FILTER($F$2:$F$2454,_xlfn.MAP($Z$2:$Z$2454,_xlfn.LAMBDA(_xlpm.x,_xlpm.x=$Z783))))</f>
        <v>883</v>
      </c>
      <c r="AB783" s="11">
        <f t="shared" si="219"/>
        <v>7.9275198187995465E-3</v>
      </c>
      <c r="AC783" s="11">
        <f t="shared" si="220"/>
        <v>-0.51583785394754067</v>
      </c>
      <c r="AG783" s="2"/>
      <c r="AL783" s="2"/>
      <c r="AM783" s="2"/>
    </row>
    <row r="784" spans="1:39">
      <c r="A784" s="1" t="str">
        <f t="shared" si="204"/>
        <v>~thi~ : [θɜ]</v>
      </c>
      <c r="B784" s="1">
        <f>_xlfn.LET(_xlpm.d,$G784,_xlpm.k,_xlfn.CONCAT(LEFT(TRIM(B$1),1),"*"),COUNTIF(_xlpm.d,_xlpm.k))</f>
        <v>0</v>
      </c>
      <c r="C784" s="1">
        <f>_xlfn.LET(_xlpm.d,$G784,_xlpm.k,_xlfn.CONCAT(LEFT(TRIM(C$1),1),"*"),COUNTIF(_xlpm.d,_xlpm.k))</f>
        <v>0</v>
      </c>
      <c r="D784" s="1">
        <f>_xlfn.LET(_xlpm.d,$G784,_xlpm.k,_xlfn.CONCAT(LEFT(TRIM(D$1),1),"*"),COUNTIF(_xlpm.d,_xlpm.k))</f>
        <v>0</v>
      </c>
      <c r="E784" s="1">
        <f t="shared" si="205"/>
        <v>0.69897000433601875</v>
      </c>
      <c r="F784" s="7">
        <v>4</v>
      </c>
      <c r="G784" s="9" t="s">
        <v>1079</v>
      </c>
      <c r="H784" s="4" cm="1">
        <f t="array" ref="H784">F784/freq.sum.r6e</f>
        <v>3.1685678073510771E-4</v>
      </c>
      <c r="I784" s="4" t="str">
        <f t="shared" si="206"/>
        <v>θɜ</v>
      </c>
      <c r="J784" s="4" t="str">
        <f t="shared" si="207"/>
        <v>thi</v>
      </c>
      <c r="K784" s="10">
        <f t="shared" si="208"/>
        <v>2</v>
      </c>
      <c r="L784" s="1">
        <f t="shared" si="209"/>
        <v>3</v>
      </c>
      <c r="M784" s="10">
        <f t="shared" si="210"/>
        <v>3</v>
      </c>
      <c r="N784" s="1" t="str">
        <f t="shared" si="211"/>
        <v>~thi~</v>
      </c>
      <c r="O784" s="1" t="str">
        <f t="shared" si="212"/>
        <v>[θɜ]</v>
      </c>
      <c r="P784" s="3" cm="1">
        <f t="array" ref="P784">SUM(_xlfn._xlws.FILTER($H$2:$H$2454,_xlfn.MAP($N$2:$N$2454,_xlfn.LAMBDA(_xlpm.x,_xlpm.x=$N784))))</f>
        <v>1.8219264892268693E-3</v>
      </c>
      <c r="Q784" s="4">
        <f t="shared" si="213"/>
        <v>0.17391304347826086</v>
      </c>
      <c r="R784" s="6" cm="1">
        <f t="array" ref="R784">SUM(_xlfn._xlws.FILTER($H$2:$H$2454,_xlfn.MAP($O$2:$O$2454,_xlfn.LAMBDA(_xlpm.x,_xlpm.x=$O784))))</f>
        <v>3.9607097591888465E-4</v>
      </c>
      <c r="S784" s="4">
        <f t="shared" si="214"/>
        <v>0.79999999999999993</v>
      </c>
      <c r="T784" s="4">
        <f t="shared" si="215"/>
        <v>0.13958830484614118</v>
      </c>
      <c r="U784" s="4">
        <f t="shared" si="216"/>
        <v>0.2857142857142857</v>
      </c>
      <c r="V784" s="4">
        <f t="shared" si="217"/>
        <v>-0.66275783168157398</v>
      </c>
      <c r="W784" s="4" t="s">
        <v>5110</v>
      </c>
      <c r="X784" s="2" cm="1">
        <f t="array" ref="X784">SUM(_xlfn._xlws.FILTER($F$2:$F$2454,_xlfn.MAP($W$2:$W$2454,_xlfn.LAMBDA(_xlpm.x,_xlpm.x=$W784))))</f>
        <v>1594</v>
      </c>
      <c r="Y784" s="11">
        <f t="shared" si="218"/>
        <v>2.509410288582183E-3</v>
      </c>
      <c r="Z784" s="4" t="s">
        <v>5112</v>
      </c>
      <c r="AA784" s="2" cm="1">
        <f t="array" ref="AA784">SUM(_xlfn._xlws.FILTER($F$2:$F$2454,_xlfn.MAP($Z$2:$Z$2454,_xlfn.LAMBDA(_xlpm.x,_xlpm.x=$Z784))))</f>
        <v>192</v>
      </c>
      <c r="AB784" s="11">
        <f t="shared" si="219"/>
        <v>2.0833333333333332E-2</v>
      </c>
      <c r="AC784" s="11">
        <f t="shared" si="220"/>
        <v>-0.91918708835654395</v>
      </c>
      <c r="AG784" s="2"/>
      <c r="AL784" s="2"/>
      <c r="AM784" s="2"/>
    </row>
    <row r="785" spans="1:39">
      <c r="A785" s="1" t="str">
        <f t="shared" si="204"/>
        <v>~cra~ : [kɹeɪ]</v>
      </c>
      <c r="B785" s="1">
        <f>_xlfn.LET(_xlpm.d,$G785,_xlpm.k,_xlfn.CONCAT(LEFT(TRIM(B$1),1),"*"),COUNTIF(_xlpm.d,_xlpm.k))</f>
        <v>0</v>
      </c>
      <c r="C785" s="1">
        <f>_xlfn.LET(_xlpm.d,$G785,_xlpm.k,_xlfn.CONCAT(LEFT(TRIM(C$1),1),"*"),COUNTIF(_xlpm.d,_xlpm.k))</f>
        <v>0</v>
      </c>
      <c r="D785" s="1">
        <f>_xlfn.LET(_xlpm.d,$G785,_xlpm.k,_xlfn.CONCAT(LEFT(TRIM(D$1),1),"*"),COUNTIF(_xlpm.d,_xlpm.k))</f>
        <v>0</v>
      </c>
      <c r="E785" s="1">
        <f t="shared" si="205"/>
        <v>0.47712125471966244</v>
      </c>
      <c r="F785" s="7">
        <v>2</v>
      </c>
      <c r="G785" s="9" t="s">
        <v>1116</v>
      </c>
      <c r="H785" s="4" cm="1">
        <f t="array" ref="H785">F785/freq.sum.r6e</f>
        <v>1.5842839036755386E-4</v>
      </c>
      <c r="I785" s="4" t="str">
        <f t="shared" si="206"/>
        <v>kɹeɪ</v>
      </c>
      <c r="J785" s="4" t="str">
        <f t="shared" si="207"/>
        <v>cra</v>
      </c>
      <c r="K785" s="10">
        <f t="shared" si="208"/>
        <v>4</v>
      </c>
      <c r="L785" s="1">
        <f t="shared" si="209"/>
        <v>3</v>
      </c>
      <c r="M785" s="10">
        <f t="shared" si="210"/>
        <v>4</v>
      </c>
      <c r="N785" s="1" t="str">
        <f t="shared" si="211"/>
        <v>~cra~</v>
      </c>
      <c r="O785" s="1" t="str">
        <f t="shared" si="212"/>
        <v>[kɹeɪ]</v>
      </c>
      <c r="P785" s="3" cm="1">
        <f t="array" ref="P785">SUM(_xlfn._xlws.FILTER($H$2:$H$2454,_xlfn.MAP($N$2:$N$2454,_xlfn.LAMBDA(_xlpm.x,_xlpm.x=$N785))))</f>
        <v>7.1292775665399231E-4</v>
      </c>
      <c r="Q785" s="4">
        <f t="shared" si="213"/>
        <v>0.22222222222222224</v>
      </c>
      <c r="R785" s="6" cm="1">
        <f t="array" ref="R785">SUM(_xlfn._xlws.FILTER($H$2:$H$2454,_xlfn.MAP($O$2:$O$2454,_xlfn.LAMBDA(_xlpm.x,_xlpm.x=$O785))))</f>
        <v>1.5842839036755386E-4</v>
      </c>
      <c r="S785" s="4">
        <f t="shared" si="214"/>
        <v>1</v>
      </c>
      <c r="T785" s="4">
        <f t="shared" si="215"/>
        <v>0.13500818216171573</v>
      </c>
      <c r="U785" s="4">
        <f t="shared" si="216"/>
        <v>0.36363636363636365</v>
      </c>
      <c r="V785" s="4">
        <f t="shared" si="217"/>
        <v>-0.65321251377534362</v>
      </c>
      <c r="W785" s="4" t="s">
        <v>5120</v>
      </c>
      <c r="X785" s="2" cm="1">
        <f t="array" ref="X785">SUM(_xlfn._xlws.FILTER($F$2:$F$2454,_xlfn.MAP($W$2:$W$2454,_xlfn.LAMBDA(_xlpm.x,_xlpm.x=$W785))))</f>
        <v>1666</v>
      </c>
      <c r="Y785" s="11">
        <f t="shared" si="218"/>
        <v>1.2004801920768306E-3</v>
      </c>
      <c r="Z785" s="4" t="s">
        <v>5108</v>
      </c>
      <c r="AA785" s="2" cm="1">
        <f t="array" ref="AA785">SUM(_xlfn._xlws.FILTER($F$2:$F$2454,_xlfn.MAP($Z$2:$Z$2454,_xlfn.LAMBDA(_xlpm.x,_xlpm.x=$Z785))))</f>
        <v>475</v>
      </c>
      <c r="AB785" s="11">
        <f t="shared" si="219"/>
        <v>4.2105263157894736E-3</v>
      </c>
      <c r="AC785" s="11">
        <f t="shared" si="220"/>
        <v>-0.5449813874459023</v>
      </c>
      <c r="AG785" s="2"/>
      <c r="AL785" s="2"/>
      <c r="AM785" s="2"/>
    </row>
    <row r="786" spans="1:39">
      <c r="A786" s="1" t="str">
        <f t="shared" si="204"/>
        <v>~spi~ : [spaɪ]</v>
      </c>
      <c r="B786" s="1">
        <f>_xlfn.LET(_xlpm.d,$G786,_xlpm.k,_xlfn.CONCAT(LEFT(TRIM(B$1),1),"*"),COUNTIF(_xlpm.d,_xlpm.k))</f>
        <v>0</v>
      </c>
      <c r="C786" s="1">
        <f>_xlfn.LET(_xlpm.d,$G786,_xlpm.k,_xlfn.CONCAT(LEFT(TRIM(C$1),1),"*"),COUNTIF(_xlpm.d,_xlpm.k))</f>
        <v>0</v>
      </c>
      <c r="D786" s="1">
        <f>_xlfn.LET(_xlpm.d,$G786,_xlpm.k,_xlfn.CONCAT(LEFT(TRIM(D$1),1),"*"),COUNTIF(_xlpm.d,_xlpm.k))</f>
        <v>0</v>
      </c>
      <c r="E786" s="1">
        <f t="shared" si="205"/>
        <v>0.47712125471966244</v>
      </c>
      <c r="F786" s="7">
        <v>2</v>
      </c>
      <c r="G786" s="9" t="s">
        <v>1123</v>
      </c>
      <c r="H786" s="4" cm="1">
        <f t="array" ref="H786">F786/freq.sum.r6e</f>
        <v>1.5842839036755386E-4</v>
      </c>
      <c r="I786" s="4" t="str">
        <f t="shared" si="206"/>
        <v>spaɪ</v>
      </c>
      <c r="J786" s="4" t="str">
        <f t="shared" si="207"/>
        <v>spi</v>
      </c>
      <c r="K786" s="10">
        <f t="shared" si="208"/>
        <v>4</v>
      </c>
      <c r="L786" s="1">
        <f t="shared" si="209"/>
        <v>3</v>
      </c>
      <c r="M786" s="10">
        <f t="shared" si="210"/>
        <v>4</v>
      </c>
      <c r="N786" s="1" t="str">
        <f t="shared" si="211"/>
        <v>~spi~</v>
      </c>
      <c r="O786" s="1" t="str">
        <f t="shared" si="212"/>
        <v>[spaɪ]</v>
      </c>
      <c r="P786" s="3" cm="1">
        <f t="array" ref="P786">SUM(_xlfn._xlws.FILTER($H$2:$H$2454,_xlfn.MAP($N$2:$N$2454,_xlfn.LAMBDA(_xlpm.x,_xlpm.x=$N786))))</f>
        <v>7.1292775665399242E-4</v>
      </c>
      <c r="Q786" s="4">
        <f t="shared" si="213"/>
        <v>0.22222222222222221</v>
      </c>
      <c r="R786" s="6" cm="1">
        <f t="array" ref="R786">SUM(_xlfn._xlws.FILTER($H$2:$H$2454,_xlfn.MAP($O$2:$O$2454,_xlfn.LAMBDA(_xlpm.x,_xlpm.x=$O786))))</f>
        <v>1.5842839036755386E-4</v>
      </c>
      <c r="S786" s="4">
        <f t="shared" si="214"/>
        <v>1</v>
      </c>
      <c r="T786" s="4">
        <f t="shared" si="215"/>
        <v>0.1350081821617157</v>
      </c>
      <c r="U786" s="4">
        <f t="shared" si="216"/>
        <v>0.36363636363636359</v>
      </c>
      <c r="V786" s="4">
        <f t="shared" si="217"/>
        <v>-0.65321251377534373</v>
      </c>
      <c r="W786" s="4" t="s">
        <v>5110</v>
      </c>
      <c r="X786" s="2" cm="1">
        <f t="array" ref="X786">SUM(_xlfn._xlws.FILTER($F$2:$F$2454,_xlfn.MAP($W$2:$W$2454,_xlfn.LAMBDA(_xlpm.x,_xlpm.x=$W786))))</f>
        <v>1594</v>
      </c>
      <c r="Y786" s="11">
        <f t="shared" si="218"/>
        <v>1.2547051442910915E-3</v>
      </c>
      <c r="Z786" s="4" t="s">
        <v>5106</v>
      </c>
      <c r="AA786" s="2" cm="1">
        <f t="array" ref="AA786">SUM(_xlfn._xlws.FILTER($F$2:$F$2454,_xlfn.MAP($Z$2:$Z$2454,_xlfn.LAMBDA(_xlpm.x,_xlpm.x=$Z786))))</f>
        <v>397</v>
      </c>
      <c r="AB786" s="11">
        <f t="shared" si="219"/>
        <v>5.0377833753148613E-3</v>
      </c>
      <c r="AC786" s="11">
        <f t="shared" si="220"/>
        <v>-0.60369781029697855</v>
      </c>
      <c r="AG786" s="2"/>
      <c r="AL786" s="2"/>
      <c r="AM786" s="2"/>
    </row>
    <row r="787" spans="1:39">
      <c r="A787" s="1" t="str">
        <f t="shared" si="204"/>
        <v>~sla~ : [slæ]</v>
      </c>
      <c r="B787" s="1">
        <f>_xlfn.LET(_xlpm.d,$G787,_xlpm.k,_xlfn.CONCAT(LEFT(TRIM(B$1),1),"*"),COUNTIF(_xlpm.d,_xlpm.k))</f>
        <v>0</v>
      </c>
      <c r="C787" s="1">
        <f>_xlfn.LET(_xlpm.d,$G787,_xlpm.k,_xlfn.CONCAT(LEFT(TRIM(C$1),1),"*"),COUNTIF(_xlpm.d,_xlpm.k))</f>
        <v>0</v>
      </c>
      <c r="D787" s="1">
        <f>_xlfn.LET(_xlpm.d,$G787,_xlpm.k,_xlfn.CONCAT(LEFT(TRIM(D$1),1),"*"),COUNTIF(_xlpm.d,_xlpm.k))</f>
        <v>0</v>
      </c>
      <c r="E787" s="1">
        <f t="shared" si="205"/>
        <v>0.47712125471966244</v>
      </c>
      <c r="F787" s="7">
        <v>2</v>
      </c>
      <c r="G787" s="9" t="s">
        <v>2212</v>
      </c>
      <c r="H787" s="4" cm="1">
        <f t="array" ref="H787">F787/freq.sum.r6e</f>
        <v>1.5842839036755386E-4</v>
      </c>
      <c r="I787" s="4" t="str">
        <f t="shared" si="206"/>
        <v>slæ</v>
      </c>
      <c r="J787" s="4" t="str">
        <f t="shared" si="207"/>
        <v>sla</v>
      </c>
      <c r="K787" s="10">
        <f t="shared" si="208"/>
        <v>3</v>
      </c>
      <c r="L787" s="1">
        <f t="shared" si="209"/>
        <v>3</v>
      </c>
      <c r="M787" s="10">
        <f t="shared" si="210"/>
        <v>3</v>
      </c>
      <c r="N787" s="1" t="str">
        <f t="shared" si="211"/>
        <v>~sla~</v>
      </c>
      <c r="O787" s="1" t="str">
        <f t="shared" si="212"/>
        <v>[slæ]</v>
      </c>
      <c r="P787" s="3" cm="1">
        <f t="array" ref="P787">SUM(_xlfn._xlws.FILTER($H$2:$H$2454,_xlfn.MAP($N$2:$N$2454,_xlfn.LAMBDA(_xlpm.x,_xlpm.x=$N787))))</f>
        <v>7.1292775665399242E-4</v>
      </c>
      <c r="Q787" s="4">
        <f t="shared" si="213"/>
        <v>0.22222222222222221</v>
      </c>
      <c r="R787" s="6" cm="1">
        <f t="array" ref="R787">SUM(_xlfn._xlws.FILTER($H$2:$H$2454,_xlfn.MAP($O$2:$O$2454,_xlfn.LAMBDA(_xlpm.x,_xlpm.x=$O787))))</f>
        <v>1.5842839036755386E-4</v>
      </c>
      <c r="S787" s="4">
        <f t="shared" si="214"/>
        <v>1</v>
      </c>
      <c r="T787" s="4">
        <f t="shared" si="215"/>
        <v>0.12127034381098516</v>
      </c>
      <c r="U787" s="4">
        <f t="shared" si="216"/>
        <v>0.36363636363636359</v>
      </c>
      <c r="V787" s="4">
        <f t="shared" si="217"/>
        <v>-0.65321251377534373</v>
      </c>
      <c r="W787" s="4" t="s">
        <v>5120</v>
      </c>
      <c r="X787" s="2" cm="1">
        <f t="array" ref="X787">SUM(_xlfn._xlws.FILTER($F$2:$F$2454,_xlfn.MAP($W$2:$W$2454,_xlfn.LAMBDA(_xlpm.x,_xlpm.x=$W787))))</f>
        <v>1666</v>
      </c>
      <c r="Y787" s="11">
        <f t="shared" si="218"/>
        <v>1.2004801920768306E-3</v>
      </c>
      <c r="Z787" s="4" t="s">
        <v>5103</v>
      </c>
      <c r="AA787" s="2" cm="1">
        <f t="array" ref="AA787">SUM(_xlfn._xlws.FILTER($F$2:$F$2454,_xlfn.MAP($Z$2:$Z$2454,_xlfn.LAMBDA(_xlpm.x,_xlpm.x=$Z787))))</f>
        <v>514</v>
      </c>
      <c r="AB787" s="11">
        <f t="shared" si="219"/>
        <v>3.8910505836575876E-3</v>
      </c>
      <c r="AC787" s="11">
        <f t="shared" si="220"/>
        <v>-0.51071187807549312</v>
      </c>
      <c r="AG787" s="2"/>
      <c r="AL787" s="2"/>
      <c r="AM787" s="2"/>
    </row>
    <row r="788" spans="1:39">
      <c r="A788" s="1" t="str">
        <f t="shared" si="204"/>
        <v>~sla~ : [slɑ]</v>
      </c>
      <c r="B788" s="1">
        <f>_xlfn.LET(_xlpm.d,$G788,_xlpm.k,_xlfn.CONCAT(LEFT(TRIM(B$1),1),"*"),COUNTIF(_xlpm.d,_xlpm.k))</f>
        <v>0</v>
      </c>
      <c r="C788" s="1">
        <f>_xlfn.LET(_xlpm.d,$G788,_xlpm.k,_xlfn.CONCAT(LEFT(TRIM(C$1),1),"*"),COUNTIF(_xlpm.d,_xlpm.k))</f>
        <v>0</v>
      </c>
      <c r="D788" s="1">
        <f>_xlfn.LET(_xlpm.d,$G788,_xlpm.k,_xlfn.CONCAT(LEFT(TRIM(D$1),1),"*"),COUNTIF(_xlpm.d,_xlpm.k))</f>
        <v>0</v>
      </c>
      <c r="E788" s="1">
        <f t="shared" si="205"/>
        <v>0.30102999566398114</v>
      </c>
      <c r="F788" s="7">
        <v>1</v>
      </c>
      <c r="G788" s="9" t="s">
        <v>2214</v>
      </c>
      <c r="H788" s="4" cm="1">
        <f t="array" ref="H788">F788/freq.sum.r6e</f>
        <v>7.9214195183776928E-5</v>
      </c>
      <c r="I788" s="4" t="str">
        <f t="shared" si="206"/>
        <v>slɑ</v>
      </c>
      <c r="J788" s="4" t="str">
        <f t="shared" si="207"/>
        <v>sla</v>
      </c>
      <c r="K788" s="10">
        <f t="shared" si="208"/>
        <v>3</v>
      </c>
      <c r="L788" s="1">
        <f t="shared" si="209"/>
        <v>3</v>
      </c>
      <c r="M788" s="10">
        <f t="shared" si="210"/>
        <v>3</v>
      </c>
      <c r="N788" s="1" t="str">
        <f t="shared" si="211"/>
        <v>~sla~</v>
      </c>
      <c r="O788" s="1" t="str">
        <f t="shared" si="212"/>
        <v>[slɑ]</v>
      </c>
      <c r="P788" s="3" cm="1">
        <f t="array" ref="P788">SUM(_xlfn._xlws.FILTER($H$2:$H$2454,_xlfn.MAP($N$2:$N$2454,_xlfn.LAMBDA(_xlpm.x,_xlpm.x=$N788))))</f>
        <v>7.1292775665399242E-4</v>
      </c>
      <c r="Q788" s="4">
        <f t="shared" si="213"/>
        <v>0.1111111111111111</v>
      </c>
      <c r="R788" s="6" cm="1">
        <f t="array" ref="R788">SUM(_xlfn._xlws.FILTER($H$2:$H$2454,_xlfn.MAP($O$2:$O$2454,_xlfn.LAMBDA(_xlpm.x,_xlpm.x=$O788))))</f>
        <v>1.5842839036755386E-4</v>
      </c>
      <c r="S788" s="4">
        <f t="shared" si="214"/>
        <v>0.5</v>
      </c>
      <c r="T788" s="4">
        <f t="shared" si="215"/>
        <v>3.8256534068095392E-2</v>
      </c>
      <c r="U788" s="4">
        <f t="shared" si="216"/>
        <v>0.1818181818181818</v>
      </c>
      <c r="V788" s="4">
        <f t="shared" si="217"/>
        <v>-0.65321251377534373</v>
      </c>
      <c r="W788" s="4" t="s">
        <v>5120</v>
      </c>
      <c r="X788" s="2" cm="1">
        <f t="array" ref="X788">SUM(_xlfn._xlws.FILTER($F$2:$F$2454,_xlfn.MAP($W$2:$W$2454,_xlfn.LAMBDA(_xlpm.x,_xlpm.x=$W788))))</f>
        <v>1666</v>
      </c>
      <c r="Y788" s="11">
        <f t="shared" si="218"/>
        <v>6.0024009603841532E-4</v>
      </c>
      <c r="Z788" s="4" t="s">
        <v>5105</v>
      </c>
      <c r="AA788" s="2" cm="1">
        <f t="array" ref="AA788">SUM(_xlfn._xlws.FILTER($F$2:$F$2454,_xlfn.MAP($Z$2:$Z$2454,_xlfn.LAMBDA(_xlpm.x,_xlpm.x=$Z788))))</f>
        <v>436</v>
      </c>
      <c r="AB788" s="11">
        <f t="shared" si="219"/>
        <v>2.2935779816513763E-3</v>
      </c>
      <c r="AC788" s="11">
        <f t="shared" si="220"/>
        <v>-0.58218850780218279</v>
      </c>
      <c r="AG788" s="2"/>
      <c r="AL788" s="2"/>
      <c r="AM788" s="2"/>
    </row>
    <row r="789" spans="1:39">
      <c r="A789" s="1" t="str">
        <f t="shared" si="204"/>
        <v>~sla~ : [sleɪ]</v>
      </c>
      <c r="B789" s="1">
        <f>_xlfn.LET(_xlpm.d,$G789,_xlpm.k,_xlfn.CONCAT(LEFT(TRIM(B$1),1),"*"),COUNTIF(_xlpm.d,_xlpm.k))</f>
        <v>0</v>
      </c>
      <c r="C789" s="1">
        <f>_xlfn.LET(_xlpm.d,$G789,_xlpm.k,_xlfn.CONCAT(LEFT(TRIM(C$1),1),"*"),COUNTIF(_xlpm.d,_xlpm.k))</f>
        <v>0</v>
      </c>
      <c r="D789" s="1">
        <f>_xlfn.LET(_xlpm.d,$G789,_xlpm.k,_xlfn.CONCAT(LEFT(TRIM(D$1),1),"*"),COUNTIF(_xlpm.d,_xlpm.k))</f>
        <v>0</v>
      </c>
      <c r="E789" s="1">
        <f t="shared" si="205"/>
        <v>0.47712125471966244</v>
      </c>
      <c r="F789" s="7">
        <v>2</v>
      </c>
      <c r="G789" s="9" t="s">
        <v>921</v>
      </c>
      <c r="H789" s="4" cm="1">
        <f t="array" ref="H789">F789/freq.sum.r6e</f>
        <v>1.5842839036755386E-4</v>
      </c>
      <c r="I789" s="4" t="str">
        <f t="shared" si="206"/>
        <v>sleɪ</v>
      </c>
      <c r="J789" s="4" t="str">
        <f t="shared" si="207"/>
        <v>sla</v>
      </c>
      <c r="K789" s="10">
        <f t="shared" si="208"/>
        <v>4</v>
      </c>
      <c r="L789" s="1">
        <f t="shared" si="209"/>
        <v>3</v>
      </c>
      <c r="M789" s="10">
        <f t="shared" si="210"/>
        <v>4</v>
      </c>
      <c r="N789" s="1" t="str">
        <f t="shared" si="211"/>
        <v>~sla~</v>
      </c>
      <c r="O789" s="1" t="str">
        <f t="shared" si="212"/>
        <v>[sleɪ]</v>
      </c>
      <c r="P789" s="3" cm="1">
        <f t="array" ref="P789">SUM(_xlfn._xlws.FILTER($H$2:$H$2454,_xlfn.MAP($N$2:$N$2454,_xlfn.LAMBDA(_xlpm.x,_xlpm.x=$N789))))</f>
        <v>7.1292775665399242E-4</v>
      </c>
      <c r="Q789" s="4">
        <f t="shared" si="213"/>
        <v>0.22222222222222221</v>
      </c>
      <c r="R789" s="6" cm="1">
        <f t="array" ref="R789">SUM(_xlfn._xlws.FILTER($H$2:$H$2454,_xlfn.MAP($O$2:$O$2454,_xlfn.LAMBDA(_xlpm.x,_xlpm.x=$O789))))</f>
        <v>1.5842839036755386E-4</v>
      </c>
      <c r="S789" s="4">
        <f t="shared" si="214"/>
        <v>1</v>
      </c>
      <c r="T789" s="4">
        <f t="shared" si="215"/>
        <v>0.1350081821617157</v>
      </c>
      <c r="U789" s="4">
        <f t="shared" si="216"/>
        <v>0.36363636363636359</v>
      </c>
      <c r="V789" s="4">
        <f t="shared" si="217"/>
        <v>-0.65321251377534373</v>
      </c>
      <c r="W789" s="4" t="s">
        <v>5120</v>
      </c>
      <c r="X789" s="2" cm="1">
        <f t="array" ref="X789">SUM(_xlfn._xlws.FILTER($F$2:$F$2454,_xlfn.MAP($W$2:$W$2454,_xlfn.LAMBDA(_xlpm.x,_xlpm.x=$W789))))</f>
        <v>1666</v>
      </c>
      <c r="Y789" s="11">
        <f t="shared" si="218"/>
        <v>1.2004801920768306E-3</v>
      </c>
      <c r="Z789" s="4" t="s">
        <v>5108</v>
      </c>
      <c r="AA789" s="2" cm="1">
        <f t="array" ref="AA789">SUM(_xlfn._xlws.FILTER($F$2:$F$2454,_xlfn.MAP($Z$2:$Z$2454,_xlfn.LAMBDA(_xlpm.x,_xlpm.x=$Z789))))</f>
        <v>475</v>
      </c>
      <c r="AB789" s="11">
        <f t="shared" si="219"/>
        <v>4.2105263157894736E-3</v>
      </c>
      <c r="AC789" s="11">
        <f t="shared" si="220"/>
        <v>-0.5449813874459023</v>
      </c>
      <c r="AG789" s="2"/>
      <c r="AL789" s="2"/>
      <c r="AM789" s="2"/>
    </row>
    <row r="790" spans="1:39">
      <c r="A790" s="1" t="str">
        <f t="shared" si="204"/>
        <v>~whi~ : [hwaɪ]</v>
      </c>
      <c r="B790" s="1">
        <f>_xlfn.LET(_xlpm.d,$G790,_xlpm.k,_xlfn.CONCAT(LEFT(TRIM(B$1),1),"*"),COUNTIF(_xlpm.d,_xlpm.k))</f>
        <v>0</v>
      </c>
      <c r="C790" s="1">
        <f>_xlfn.LET(_xlpm.d,$G790,_xlpm.k,_xlfn.CONCAT(LEFT(TRIM(C$1),1),"*"),COUNTIF(_xlpm.d,_xlpm.k))</f>
        <v>0</v>
      </c>
      <c r="D790" s="1">
        <f>_xlfn.LET(_xlpm.d,$G790,_xlpm.k,_xlfn.CONCAT(LEFT(TRIM(D$1),1),"*"),COUNTIF(_xlpm.d,_xlpm.k))</f>
        <v>0</v>
      </c>
      <c r="E790" s="1">
        <f t="shared" si="205"/>
        <v>0.60205999132796229</v>
      </c>
      <c r="F790" s="7">
        <v>3</v>
      </c>
      <c r="G790" s="9" t="s">
        <v>1154</v>
      </c>
      <c r="H790" s="4" cm="1">
        <f t="array" ref="H790">F790/freq.sum.r6e</f>
        <v>2.376425855513308E-4</v>
      </c>
      <c r="I790" s="1" t="str">
        <f t="shared" si="206"/>
        <v>hwaɪ</v>
      </c>
      <c r="J790" s="1" t="str">
        <f t="shared" si="207"/>
        <v>whi</v>
      </c>
      <c r="K790" s="10">
        <f t="shared" si="208"/>
        <v>4</v>
      </c>
      <c r="L790" s="1">
        <f t="shared" si="209"/>
        <v>3</v>
      </c>
      <c r="M790" s="10">
        <f t="shared" si="210"/>
        <v>4</v>
      </c>
      <c r="N790" s="1" t="str">
        <f t="shared" si="211"/>
        <v>~whi~</v>
      </c>
      <c r="O790" s="1" t="str">
        <f t="shared" si="212"/>
        <v>[hwaɪ]</v>
      </c>
      <c r="P790" s="3" cm="1">
        <f t="array" ref="P790">SUM(_xlfn._xlws.FILTER($H$2:$H$2454,_xlfn.MAP($N$2:$N$2454,_xlfn.LAMBDA(_xlpm.x,_xlpm.x=$N790))))</f>
        <v>1.4258555133079848E-3</v>
      </c>
      <c r="Q790" s="4">
        <f t="shared" si="213"/>
        <v>0.16666666666666666</v>
      </c>
      <c r="R790" s="6" cm="1">
        <f t="array" ref="R790">SUM(_xlfn._xlws.FILTER($H$2:$H$2454,_xlfn.MAP($O$2:$O$2454,_xlfn.LAMBDA(_xlpm.x,_xlpm.x=$O790))))</f>
        <v>3.1685678073510771E-4</v>
      </c>
      <c r="S790" s="4">
        <f t="shared" si="214"/>
        <v>0.75</v>
      </c>
      <c r="T790" s="4">
        <f t="shared" si="215"/>
        <v>0.12777101865213264</v>
      </c>
      <c r="U790" s="4">
        <f t="shared" si="216"/>
        <v>0.27272727272727276</v>
      </c>
      <c r="V790" s="4">
        <f t="shared" si="217"/>
        <v>-0.65321251377534373</v>
      </c>
      <c r="W790" s="4" t="s">
        <v>5110</v>
      </c>
      <c r="X790" s="2" cm="1">
        <f t="array" ref="X790">SUM(_xlfn._xlws.FILTER($F$2:$F$2454,_xlfn.MAP($W$2:$W$2454,_xlfn.LAMBDA(_xlpm.x,_xlpm.x=$W790))))</f>
        <v>1594</v>
      </c>
      <c r="Y790" s="11">
        <f t="shared" si="218"/>
        <v>1.8820577164366374E-3</v>
      </c>
      <c r="Z790" s="4" t="s">
        <v>5106</v>
      </c>
      <c r="AA790" s="2" cm="1">
        <f t="array" ref="AA790">SUM(_xlfn._xlws.FILTER($F$2:$F$2454,_xlfn.MAP($Z$2:$Z$2454,_xlfn.LAMBDA(_xlpm.x,_xlpm.x=$Z790))))</f>
        <v>397</v>
      </c>
      <c r="AB790" s="11">
        <f t="shared" si="219"/>
        <v>7.556675062972292E-3</v>
      </c>
      <c r="AC790" s="11">
        <f t="shared" si="220"/>
        <v>-0.60369781029697844</v>
      </c>
      <c r="AG790" s="2"/>
      <c r="AL790" s="2"/>
      <c r="AM790" s="2"/>
    </row>
    <row r="791" spans="1:39">
      <c r="A791" s="1" t="str">
        <f t="shared" si="204"/>
        <v>~lli~ : [lyɪ]</v>
      </c>
      <c r="B791" s="1">
        <f>_xlfn.LET(_xlpm.d,$G791,_xlpm.k,_xlfn.CONCAT(LEFT(TRIM(B$1),1),"*"),COUNTIF(_xlpm.d,_xlpm.k))</f>
        <v>0</v>
      </c>
      <c r="C791" s="1">
        <f>_xlfn.LET(_xlpm.d,$G791,_xlpm.k,_xlfn.CONCAT(LEFT(TRIM(C$1),1),"*"),COUNTIF(_xlpm.d,_xlpm.k))</f>
        <v>0</v>
      </c>
      <c r="D791" s="1">
        <f>_xlfn.LET(_xlpm.d,$G791,_xlpm.k,_xlfn.CONCAT(LEFT(TRIM(D$1),1),"*"),COUNTIF(_xlpm.d,_xlpm.k))</f>
        <v>0</v>
      </c>
      <c r="E791" s="1">
        <f t="shared" si="205"/>
        <v>0.30102999566398114</v>
      </c>
      <c r="F791" s="7">
        <v>1</v>
      </c>
      <c r="G791" s="9" t="s">
        <v>1530</v>
      </c>
      <c r="H791" s="4" cm="1">
        <f t="array" ref="H791">F791/freq.sum.r6e</f>
        <v>7.9214195183776928E-5</v>
      </c>
      <c r="I791" s="4" t="str">
        <f t="shared" si="206"/>
        <v>lyɪ</v>
      </c>
      <c r="J791" s="4" t="str">
        <f t="shared" si="207"/>
        <v>lli</v>
      </c>
      <c r="K791" s="10">
        <f t="shared" si="208"/>
        <v>3</v>
      </c>
      <c r="L791" s="1">
        <f t="shared" si="209"/>
        <v>3</v>
      </c>
      <c r="M791" s="10">
        <f t="shared" si="210"/>
        <v>3</v>
      </c>
      <c r="N791" s="1" t="str">
        <f t="shared" si="211"/>
        <v>~lli~</v>
      </c>
      <c r="O791" s="1" t="str">
        <f t="shared" si="212"/>
        <v>[lyɪ]</v>
      </c>
      <c r="P791" s="3" cm="1">
        <f t="array" ref="P791">SUM(_xlfn._xlws.FILTER($H$2:$H$2454,_xlfn.MAP($N$2:$N$2454,_xlfn.LAMBDA(_xlpm.x,_xlpm.x=$N791))))</f>
        <v>7.1292775665399231E-4</v>
      </c>
      <c r="Q791" s="4">
        <f t="shared" si="213"/>
        <v>0.11111111111111112</v>
      </c>
      <c r="R791" s="6" cm="1">
        <f t="array" ref="R791">SUM(_xlfn._xlws.FILTER($H$2:$H$2454,_xlfn.MAP($O$2:$O$2454,_xlfn.LAMBDA(_xlpm.x,_xlpm.x=$O791))))</f>
        <v>1.5842839036755386E-4</v>
      </c>
      <c r="S791" s="4">
        <f t="shared" si="214"/>
        <v>0.5</v>
      </c>
      <c r="T791" s="4">
        <f t="shared" si="215"/>
        <v>3.8256534068095399E-2</v>
      </c>
      <c r="U791" s="4">
        <f t="shared" si="216"/>
        <v>0.18181818181818182</v>
      </c>
      <c r="V791" s="4">
        <f t="shared" si="217"/>
        <v>-0.65321251377534362</v>
      </c>
      <c r="W791" s="4" t="s">
        <v>5110</v>
      </c>
      <c r="X791" s="2" cm="1">
        <f t="array" ref="X791">SUM(_xlfn._xlws.FILTER($F$2:$F$2454,_xlfn.MAP($W$2:$W$2454,_xlfn.LAMBDA(_xlpm.x,_xlpm.x=$W791))))</f>
        <v>1594</v>
      </c>
      <c r="Y791" s="11">
        <f t="shared" si="218"/>
        <v>6.2735257214554575E-4</v>
      </c>
      <c r="Z791" s="4" t="s">
        <v>5102</v>
      </c>
      <c r="AA791" s="2" cm="1">
        <f t="array" ref="AA791">SUM(_xlfn._xlws.FILTER($F$2:$F$2454,_xlfn.MAP($Z$2:$Z$2454,_xlfn.LAMBDA(_xlpm.x,_xlpm.x=$Z791))))</f>
        <v>1794</v>
      </c>
      <c r="AB791" s="11">
        <f t="shared" si="219"/>
        <v>5.5741360089186175E-4</v>
      </c>
      <c r="AC791" s="11">
        <f t="shared" si="220"/>
        <v>5.1334121647979701E-2</v>
      </c>
      <c r="AG791" s="2"/>
      <c r="AL791" s="2"/>
      <c r="AM791" s="2"/>
    </row>
    <row r="792" spans="1:39">
      <c r="A792" s="1" t="str">
        <f t="shared" si="204"/>
        <v>~you~ : [yoʊ]</v>
      </c>
      <c r="B792" s="1">
        <f>_xlfn.LET(_xlpm.d,$G792,_xlpm.k,_xlfn.CONCAT(LEFT(TRIM(B$1),1),"*"),COUNTIF(_xlpm.d,_xlpm.k))</f>
        <v>0</v>
      </c>
      <c r="C792" s="1">
        <f>_xlfn.LET(_xlpm.d,$G792,_xlpm.k,_xlfn.CONCAT(LEFT(TRIM(C$1),1),"*"),COUNTIF(_xlpm.d,_xlpm.k))</f>
        <v>0</v>
      </c>
      <c r="D792" s="1">
        <f>_xlfn.LET(_xlpm.d,$G792,_xlpm.k,_xlfn.CONCAT(LEFT(TRIM(D$1),1),"*"),COUNTIF(_xlpm.d,_xlpm.k))</f>
        <v>0</v>
      </c>
      <c r="E792" s="1">
        <f t="shared" si="205"/>
        <v>0.30102999566398114</v>
      </c>
      <c r="F792" s="7">
        <v>1</v>
      </c>
      <c r="G792" s="9" t="s">
        <v>2296</v>
      </c>
      <c r="H792" s="4" cm="1">
        <f t="array" ref="H792">F792/freq.sum.r6e</f>
        <v>7.9214195183776928E-5</v>
      </c>
      <c r="I792" s="4" t="str">
        <f t="shared" si="206"/>
        <v>yoʊ</v>
      </c>
      <c r="J792" s="4" t="str">
        <f t="shared" si="207"/>
        <v>you</v>
      </c>
      <c r="K792" s="10">
        <f t="shared" si="208"/>
        <v>3</v>
      </c>
      <c r="L792" s="1">
        <f t="shared" si="209"/>
        <v>3</v>
      </c>
      <c r="M792" s="10">
        <f t="shared" si="210"/>
        <v>3</v>
      </c>
      <c r="N792" s="1" t="str">
        <f t="shared" si="211"/>
        <v>~you~</v>
      </c>
      <c r="O792" s="1" t="str">
        <f t="shared" si="212"/>
        <v>[yoʊ]</v>
      </c>
      <c r="P792" s="3" cm="1">
        <f t="array" ref="P792">SUM(_xlfn._xlws.FILTER($H$2:$H$2454,_xlfn.MAP($N$2:$N$2454,_xlfn.LAMBDA(_xlpm.x,_xlpm.x=$N792))))</f>
        <v>7.1292775665399231E-4</v>
      </c>
      <c r="Q792" s="4">
        <f t="shared" si="213"/>
        <v>0.11111111111111112</v>
      </c>
      <c r="R792" s="6" cm="1">
        <f t="array" ref="R792">SUM(_xlfn._xlws.FILTER($H$2:$H$2454,_xlfn.MAP($O$2:$O$2454,_xlfn.LAMBDA(_xlpm.x,_xlpm.x=$O792))))</f>
        <v>1.5842839036755386E-4</v>
      </c>
      <c r="S792" s="4">
        <f t="shared" si="214"/>
        <v>0.5</v>
      </c>
      <c r="T792" s="4">
        <f t="shared" si="215"/>
        <v>3.8256534068095399E-2</v>
      </c>
      <c r="U792" s="4">
        <f t="shared" si="216"/>
        <v>0.18181818181818182</v>
      </c>
      <c r="V792" s="4">
        <f t="shared" si="217"/>
        <v>-0.65321251377534362</v>
      </c>
      <c r="W792" s="4" t="s">
        <v>5140</v>
      </c>
      <c r="X792" s="2" cm="1">
        <f t="array" ref="X792">SUM(_xlfn._xlws.FILTER($F$2:$F$2454,_xlfn.MAP($W$2:$W$2454,_xlfn.LAMBDA(_xlpm.x,_xlpm.x=$W792))))</f>
        <v>9</v>
      </c>
      <c r="Y792" s="11">
        <f t="shared" si="218"/>
        <v>0.1111111111111111</v>
      </c>
      <c r="Z792" s="4" t="s">
        <v>5109</v>
      </c>
      <c r="AA792" s="2" cm="1">
        <f t="array" ref="AA792">SUM(_xlfn._xlws.FILTER($F$2:$F$2454,_xlfn.MAP($Z$2:$Z$2454,_xlfn.LAMBDA(_xlpm.x,_xlpm.x=$Z792))))</f>
        <v>257</v>
      </c>
      <c r="AB792" s="11">
        <f t="shared" si="219"/>
        <v>3.8910505836575876E-3</v>
      </c>
      <c r="AC792" s="11">
        <f t="shared" si="220"/>
        <v>1.4556906138919696</v>
      </c>
      <c r="AG792" s="2"/>
      <c r="AL792" s="2"/>
      <c r="AM792" s="2"/>
    </row>
    <row r="793" spans="1:39">
      <c r="A793" s="1" t="str">
        <f t="shared" si="204"/>
        <v>~rge~ : [ɹdʒə]</v>
      </c>
      <c r="B793" s="1">
        <f>_xlfn.LET(_xlpm.d,$G793,_xlpm.k,_xlfn.CONCAT(LEFT(TRIM(B$1),1),"*"),COUNTIF(_xlpm.d,_xlpm.k))</f>
        <v>1</v>
      </c>
      <c r="C793" s="1">
        <f>_xlfn.LET(_xlpm.d,$G793,_xlpm.k,_xlfn.CONCAT(LEFT(TRIM(C$1),1),"*"),COUNTIF(_xlpm.d,_xlpm.k))</f>
        <v>0</v>
      </c>
      <c r="D793" s="1">
        <f>_xlfn.LET(_xlpm.d,$G793,_xlpm.k,_xlfn.CONCAT(LEFT(TRIM(D$1),1),"*"),COUNTIF(_xlpm.d,_xlpm.k))</f>
        <v>0</v>
      </c>
      <c r="E793" s="1">
        <f t="shared" si="205"/>
        <v>0.30102999566398114</v>
      </c>
      <c r="F793" s="7">
        <v>1</v>
      </c>
      <c r="G793" s="9" t="s">
        <v>1532</v>
      </c>
      <c r="H793" s="4" cm="1">
        <f t="array" ref="H793">F793/freq.sum.r6e</f>
        <v>7.9214195183776928E-5</v>
      </c>
      <c r="I793" s="4" t="str">
        <f t="shared" si="206"/>
        <v>ɹdʒə</v>
      </c>
      <c r="J793" s="4" t="str">
        <f t="shared" si="207"/>
        <v>rge</v>
      </c>
      <c r="K793" s="10">
        <f t="shared" si="208"/>
        <v>4</v>
      </c>
      <c r="L793" s="1">
        <f t="shared" si="209"/>
        <v>3</v>
      </c>
      <c r="M793" s="10">
        <f t="shared" si="210"/>
        <v>4</v>
      </c>
      <c r="N793" s="1" t="str">
        <f t="shared" si="211"/>
        <v>~rge~</v>
      </c>
      <c r="O793" s="1" t="str">
        <f t="shared" si="212"/>
        <v>[ɹdʒə]</v>
      </c>
      <c r="P793" s="3" cm="1">
        <f t="array" ref="P793">SUM(_xlfn._xlws.FILTER($H$2:$H$2454,_xlfn.MAP($N$2:$N$2454,_xlfn.LAMBDA(_xlpm.x,_xlpm.x=$N793))))</f>
        <v>7.1292775665399242E-4</v>
      </c>
      <c r="Q793" s="4">
        <f t="shared" si="213"/>
        <v>0.1111111111111111</v>
      </c>
      <c r="R793" s="6" cm="1">
        <f t="array" ref="R793">SUM(_xlfn._xlws.FILTER($H$2:$H$2454,_xlfn.MAP($O$2:$O$2454,_xlfn.LAMBDA(_xlpm.x,_xlpm.x=$O793))))</f>
        <v>1.5842839036755386E-4</v>
      </c>
      <c r="S793" s="4">
        <f t="shared" si="214"/>
        <v>0.5</v>
      </c>
      <c r="T793" s="4">
        <f t="shared" si="215"/>
        <v>4.2590339550710871E-2</v>
      </c>
      <c r="U793" s="4">
        <f t="shared" si="216"/>
        <v>0.1818181818181818</v>
      </c>
      <c r="V793" s="4">
        <f t="shared" si="217"/>
        <v>-0.65321251377534373</v>
      </c>
      <c r="W793" s="4" t="s">
        <v>5121</v>
      </c>
      <c r="X793" s="2" cm="1">
        <f t="array" ref="X793">SUM(_xlfn._xlws.FILTER($F$2:$F$2454,_xlfn.MAP($W$2:$W$2454,_xlfn.LAMBDA(_xlpm.x,_xlpm.x=$W793))))</f>
        <v>2896</v>
      </c>
      <c r="Y793" s="11">
        <f t="shared" si="218"/>
        <v>3.453038674033149E-4</v>
      </c>
      <c r="Z793" s="4" t="s">
        <v>5101</v>
      </c>
      <c r="AA793" s="2" cm="1">
        <f t="array" ref="AA793">SUM(_xlfn._xlws.FILTER($F$2:$F$2454,_xlfn.MAP($Z$2:$Z$2454,_xlfn.LAMBDA(_xlpm.x,_xlpm.x=$Z793))))</f>
        <v>2255</v>
      </c>
      <c r="AB793" s="11">
        <f t="shared" si="219"/>
        <v>4.434589800443459E-4</v>
      </c>
      <c r="AC793" s="11">
        <f t="shared" si="220"/>
        <v>-0.10865201131112999</v>
      </c>
      <c r="AG793" s="2"/>
      <c r="AL793" s="2"/>
      <c r="AM793" s="2"/>
    </row>
    <row r="794" spans="1:39">
      <c r="A794" s="1" t="str">
        <f t="shared" si="204"/>
        <v>~cre~ : [kɹɛ]</v>
      </c>
      <c r="B794" s="1">
        <f>_xlfn.LET(_xlpm.d,$G794,_xlpm.k,_xlfn.CONCAT(LEFT(TRIM(B$1),1),"*"),COUNTIF(_xlpm.d,_xlpm.k))</f>
        <v>0</v>
      </c>
      <c r="C794" s="1">
        <f>_xlfn.LET(_xlpm.d,$G794,_xlpm.k,_xlfn.CONCAT(LEFT(TRIM(C$1),1),"*"),COUNTIF(_xlpm.d,_xlpm.k))</f>
        <v>0</v>
      </c>
      <c r="D794" s="1">
        <f>_xlfn.LET(_xlpm.d,$G794,_xlpm.k,_xlfn.CONCAT(LEFT(TRIM(D$1),1),"*"),COUNTIF(_xlpm.d,_xlpm.k))</f>
        <v>0</v>
      </c>
      <c r="E794" s="1">
        <f t="shared" si="205"/>
        <v>0.30102999566398114</v>
      </c>
      <c r="F794" s="7">
        <v>1</v>
      </c>
      <c r="G794" s="9" t="s">
        <v>1500</v>
      </c>
      <c r="H794" s="4" cm="1">
        <f t="array" ref="H794">F794/freq.sum.r6e</f>
        <v>7.9214195183776928E-5</v>
      </c>
      <c r="I794" s="4" t="str">
        <f t="shared" si="206"/>
        <v>kɹɛ</v>
      </c>
      <c r="J794" s="4" t="str">
        <f t="shared" si="207"/>
        <v>cre</v>
      </c>
      <c r="K794" s="10">
        <f t="shared" si="208"/>
        <v>3</v>
      </c>
      <c r="L794" s="1">
        <f t="shared" si="209"/>
        <v>3</v>
      </c>
      <c r="M794" s="10">
        <f t="shared" si="210"/>
        <v>3</v>
      </c>
      <c r="N794" s="1" t="str">
        <f t="shared" si="211"/>
        <v>~cre~</v>
      </c>
      <c r="O794" s="1" t="str">
        <f t="shared" si="212"/>
        <v>[kɹɛ]</v>
      </c>
      <c r="P794" s="3" cm="1">
        <f t="array" ref="P794">SUM(_xlfn._xlws.FILTER($H$2:$H$2454,_xlfn.MAP($N$2:$N$2454,_xlfn.LAMBDA(_xlpm.x,_xlpm.x=$N794))))</f>
        <v>7.1292775665399242E-4</v>
      </c>
      <c r="Q794" s="4">
        <f t="shared" si="213"/>
        <v>0.1111111111111111</v>
      </c>
      <c r="R794" s="6" cm="1">
        <f t="array" ref="R794">SUM(_xlfn._xlws.FILTER($H$2:$H$2454,_xlfn.MAP($O$2:$O$2454,_xlfn.LAMBDA(_xlpm.x,_xlpm.x=$O794))))</f>
        <v>1.5842839036755386E-4</v>
      </c>
      <c r="S794" s="4">
        <f t="shared" si="214"/>
        <v>0.5</v>
      </c>
      <c r="T794" s="4">
        <f t="shared" si="215"/>
        <v>3.8256534068095392E-2</v>
      </c>
      <c r="U794" s="4">
        <f t="shared" si="216"/>
        <v>0.1818181818181818</v>
      </c>
      <c r="V794" s="4">
        <f t="shared" si="217"/>
        <v>-0.65321251377534373</v>
      </c>
      <c r="W794" s="4" t="s">
        <v>5121</v>
      </c>
      <c r="X794" s="2" cm="1">
        <f t="array" ref="X794">SUM(_xlfn._xlws.FILTER($F$2:$F$2454,_xlfn.MAP($W$2:$W$2454,_xlfn.LAMBDA(_xlpm.x,_xlpm.x=$W794))))</f>
        <v>2896</v>
      </c>
      <c r="Y794" s="11">
        <f t="shared" si="218"/>
        <v>3.453038674033149E-4</v>
      </c>
      <c r="Z794" s="4" t="s">
        <v>5104</v>
      </c>
      <c r="AA794" s="2" cm="1">
        <f t="array" ref="AA794">SUM(_xlfn._xlws.FILTER($F$2:$F$2454,_xlfn.MAP($Z$2:$Z$2454,_xlfn.LAMBDA(_xlpm.x,_xlpm.x=$Z794))))</f>
        <v>883</v>
      </c>
      <c r="AB794" s="11">
        <f t="shared" si="219"/>
        <v>1.1325028312570782E-3</v>
      </c>
      <c r="AC794" s="11">
        <f t="shared" si="220"/>
        <v>-0.51583785394754078</v>
      </c>
      <c r="AG794" s="2"/>
      <c r="AL794" s="2"/>
      <c r="AM794" s="2"/>
    </row>
    <row r="795" spans="1:39">
      <c r="A795" s="1" t="str">
        <f t="shared" si="204"/>
        <v>~rge~ : [ɹɡɛ]</v>
      </c>
      <c r="B795" s="1">
        <f>_xlfn.LET(_xlpm.d,$G795,_xlpm.k,_xlfn.CONCAT(LEFT(TRIM(B$1),1),"*"),COUNTIF(_xlpm.d,_xlpm.k))</f>
        <v>1</v>
      </c>
      <c r="C795" s="1">
        <f>_xlfn.LET(_xlpm.d,$G795,_xlpm.k,_xlfn.CONCAT(LEFT(TRIM(C$1),1),"*"),COUNTIF(_xlpm.d,_xlpm.k))</f>
        <v>0</v>
      </c>
      <c r="D795" s="1">
        <f>_xlfn.LET(_xlpm.d,$G795,_xlpm.k,_xlfn.CONCAT(LEFT(TRIM(D$1),1),"*"),COUNTIF(_xlpm.d,_xlpm.k))</f>
        <v>0</v>
      </c>
      <c r="E795" s="1">
        <f t="shared" si="205"/>
        <v>0.30102999566398114</v>
      </c>
      <c r="F795" s="7">
        <v>1</v>
      </c>
      <c r="G795" s="9" t="s">
        <v>1533</v>
      </c>
      <c r="H795" s="4" cm="1">
        <f t="array" ref="H795">F795/freq.sum.r6e</f>
        <v>7.9214195183776928E-5</v>
      </c>
      <c r="I795" s="4" t="str">
        <f t="shared" si="206"/>
        <v>ɹɡɛ</v>
      </c>
      <c r="J795" s="4" t="str">
        <f t="shared" si="207"/>
        <v>rge</v>
      </c>
      <c r="K795" s="10">
        <f t="shared" si="208"/>
        <v>3</v>
      </c>
      <c r="L795" s="1">
        <f t="shared" si="209"/>
        <v>3</v>
      </c>
      <c r="M795" s="10">
        <f t="shared" si="210"/>
        <v>3</v>
      </c>
      <c r="N795" s="1" t="str">
        <f t="shared" si="211"/>
        <v>~rge~</v>
      </c>
      <c r="O795" s="1" t="str">
        <f t="shared" si="212"/>
        <v>[ɹɡɛ]</v>
      </c>
      <c r="P795" s="3" cm="1">
        <f t="array" ref="P795">SUM(_xlfn._xlws.FILTER($H$2:$H$2454,_xlfn.MAP($N$2:$N$2454,_xlfn.LAMBDA(_xlpm.x,_xlpm.x=$N795))))</f>
        <v>7.1292775665399242E-4</v>
      </c>
      <c r="Q795" s="4">
        <f t="shared" si="213"/>
        <v>0.1111111111111111</v>
      </c>
      <c r="R795" s="6" cm="1">
        <f t="array" ref="R795">SUM(_xlfn._xlws.FILTER($H$2:$H$2454,_xlfn.MAP($O$2:$O$2454,_xlfn.LAMBDA(_xlpm.x,_xlpm.x=$O795))))</f>
        <v>1.5842839036755386E-4</v>
      </c>
      <c r="S795" s="4">
        <f t="shared" si="214"/>
        <v>0.5</v>
      </c>
      <c r="T795" s="4">
        <f t="shared" si="215"/>
        <v>3.8256534068095392E-2</v>
      </c>
      <c r="U795" s="4">
        <f t="shared" si="216"/>
        <v>0.1818181818181818</v>
      </c>
      <c r="V795" s="4">
        <f t="shared" si="217"/>
        <v>-0.65321251377534373</v>
      </c>
      <c r="W795" s="4" t="s">
        <v>5121</v>
      </c>
      <c r="X795" s="2" cm="1">
        <f t="array" ref="X795">SUM(_xlfn._xlws.FILTER($F$2:$F$2454,_xlfn.MAP($W$2:$W$2454,_xlfn.LAMBDA(_xlpm.x,_xlpm.x=$W795))))</f>
        <v>2896</v>
      </c>
      <c r="Y795" s="11">
        <f t="shared" si="218"/>
        <v>3.453038674033149E-4</v>
      </c>
      <c r="Z795" s="4" t="s">
        <v>5104</v>
      </c>
      <c r="AA795" s="2" cm="1">
        <f t="array" ref="AA795">SUM(_xlfn._xlws.FILTER($F$2:$F$2454,_xlfn.MAP($Z$2:$Z$2454,_xlfn.LAMBDA(_xlpm.x,_xlpm.x=$Z795))))</f>
        <v>883</v>
      </c>
      <c r="AB795" s="11">
        <f t="shared" si="219"/>
        <v>1.1325028312570782E-3</v>
      </c>
      <c r="AC795" s="11">
        <f t="shared" si="220"/>
        <v>-0.51583785394754078</v>
      </c>
      <c r="AG795" s="2"/>
      <c r="AL795" s="2"/>
      <c r="AM795" s="2"/>
    </row>
    <row r="796" spans="1:39">
      <c r="A796" s="1" t="str">
        <f t="shared" si="204"/>
        <v>~sti~ : [stɜ]</v>
      </c>
      <c r="B796" s="1">
        <f>_xlfn.LET(_xlpm.d,$G796,_xlpm.k,_xlfn.CONCAT(LEFT(TRIM(B$1),1),"*"),COUNTIF(_xlpm.d,_xlpm.k))</f>
        <v>0</v>
      </c>
      <c r="C796" s="1">
        <f>_xlfn.LET(_xlpm.d,$G796,_xlpm.k,_xlfn.CONCAT(LEFT(TRIM(C$1),1),"*"),COUNTIF(_xlpm.d,_xlpm.k))</f>
        <v>0</v>
      </c>
      <c r="D796" s="1">
        <f>_xlfn.LET(_xlpm.d,$G796,_xlpm.k,_xlfn.CONCAT(LEFT(TRIM(D$1),1),"*"),COUNTIF(_xlpm.d,_xlpm.k))</f>
        <v>0</v>
      </c>
      <c r="E796" s="1">
        <f t="shared" si="205"/>
        <v>0.47712125471966244</v>
      </c>
      <c r="F796" s="7">
        <v>2</v>
      </c>
      <c r="G796" s="9" t="s">
        <v>1463</v>
      </c>
      <c r="H796" s="4" cm="1">
        <f t="array" ref="H796">F796/freq.sum.r6e</f>
        <v>1.5842839036755386E-4</v>
      </c>
      <c r="I796" s="4" t="str">
        <f t="shared" si="206"/>
        <v>stɜ</v>
      </c>
      <c r="J796" s="4" t="str">
        <f t="shared" si="207"/>
        <v>sti</v>
      </c>
      <c r="K796" s="10">
        <f t="shared" si="208"/>
        <v>3</v>
      </c>
      <c r="L796" s="1">
        <f t="shared" si="209"/>
        <v>3</v>
      </c>
      <c r="M796" s="10">
        <f t="shared" si="210"/>
        <v>3</v>
      </c>
      <c r="N796" s="1" t="str">
        <f t="shared" si="211"/>
        <v>~sti~</v>
      </c>
      <c r="O796" s="1" t="str">
        <f t="shared" si="212"/>
        <v>[stɜ]</v>
      </c>
      <c r="P796" s="3" cm="1">
        <f t="array" ref="P796">SUM(_xlfn._xlws.FILTER($H$2:$H$2454,_xlfn.MAP($N$2:$N$2454,_xlfn.LAMBDA(_xlpm.x,_xlpm.x=$N796))))</f>
        <v>1.7427122940430924E-3</v>
      </c>
      <c r="Q796" s="4">
        <f t="shared" si="213"/>
        <v>9.0909090909090912E-2</v>
      </c>
      <c r="R796" s="6" cm="1">
        <f t="array" ref="R796">SUM(_xlfn._xlws.FILTER($H$2:$H$2454,_xlfn.MAP($O$2:$O$2454,_xlfn.LAMBDA(_xlpm.x,_xlpm.x=$O796))))</f>
        <v>3.9607097591888465E-4</v>
      </c>
      <c r="S796" s="4">
        <f t="shared" si="214"/>
        <v>0.39999999999999997</v>
      </c>
      <c r="T796" s="4">
        <f t="shared" si="215"/>
        <v>4.9406436367438404E-2</v>
      </c>
      <c r="U796" s="4">
        <f t="shared" si="216"/>
        <v>0.14814814814814817</v>
      </c>
      <c r="V796" s="4">
        <f t="shared" si="217"/>
        <v>-0.64345267648618742</v>
      </c>
      <c r="W796" s="4" t="s">
        <v>5110</v>
      </c>
      <c r="X796" s="2" cm="1">
        <f t="array" ref="X796">SUM(_xlfn._xlws.FILTER($F$2:$F$2454,_xlfn.MAP($W$2:$W$2454,_xlfn.LAMBDA(_xlpm.x,_xlpm.x=$W796))))</f>
        <v>1594</v>
      </c>
      <c r="Y796" s="11">
        <f t="shared" si="218"/>
        <v>1.2547051442910915E-3</v>
      </c>
      <c r="Z796" s="4" t="s">
        <v>5112</v>
      </c>
      <c r="AA796" s="2" cm="1">
        <f t="array" ref="AA796">SUM(_xlfn._xlws.FILTER($F$2:$F$2454,_xlfn.MAP($Z$2:$Z$2454,_xlfn.LAMBDA(_xlpm.x,_xlpm.x=$Z796))))</f>
        <v>192</v>
      </c>
      <c r="AB796" s="11">
        <f t="shared" si="219"/>
        <v>1.0416666666666666E-2</v>
      </c>
      <c r="AC796" s="11">
        <f t="shared" si="220"/>
        <v>-0.91918708835654395</v>
      </c>
      <c r="AG796" s="2"/>
      <c r="AL796" s="2"/>
      <c r="AM796" s="2"/>
    </row>
    <row r="797" spans="1:39">
      <c r="A797" s="1" t="str">
        <f t="shared" si="204"/>
        <v>~whe~ : [hwɛ]</v>
      </c>
      <c r="B797" s="1">
        <f>_xlfn.LET(_xlpm.d,$G797,_xlpm.k,_xlfn.CONCAT(LEFT(TRIM(B$1),1),"*"),COUNTIF(_xlpm.d,_xlpm.k))</f>
        <v>0</v>
      </c>
      <c r="C797" s="1">
        <f>_xlfn.LET(_xlpm.d,$G797,_xlpm.k,_xlfn.CONCAT(LEFT(TRIM(C$1),1),"*"),COUNTIF(_xlpm.d,_xlpm.k))</f>
        <v>0</v>
      </c>
      <c r="D797" s="1">
        <f>_xlfn.LET(_xlpm.d,$G797,_xlpm.k,_xlfn.CONCAT(LEFT(TRIM(D$1),1),"*"),COUNTIF(_xlpm.d,_xlpm.k))</f>
        <v>0</v>
      </c>
      <c r="E797" s="1">
        <f t="shared" si="205"/>
        <v>0.60205999132796229</v>
      </c>
      <c r="F797" s="7">
        <v>3</v>
      </c>
      <c r="G797" s="9" t="s">
        <v>988</v>
      </c>
      <c r="H797" s="4" cm="1">
        <f t="array" ref="H797">F797/freq.sum.r6e</f>
        <v>2.376425855513308E-4</v>
      </c>
      <c r="I797" s="1" t="str">
        <f t="shared" si="206"/>
        <v>hwɛ</v>
      </c>
      <c r="J797" s="1" t="str">
        <f t="shared" si="207"/>
        <v>whe</v>
      </c>
      <c r="K797" s="10">
        <f t="shared" si="208"/>
        <v>3</v>
      </c>
      <c r="L797" s="1">
        <f t="shared" si="209"/>
        <v>3</v>
      </c>
      <c r="M797" s="10">
        <f t="shared" si="210"/>
        <v>3</v>
      </c>
      <c r="N797" s="1" t="str">
        <f t="shared" si="211"/>
        <v>~whe~</v>
      </c>
      <c r="O797" s="1" t="str">
        <f t="shared" si="212"/>
        <v>[hwɛ]</v>
      </c>
      <c r="P797" s="3" cm="1">
        <f t="array" ref="P797">SUM(_xlfn._xlws.FILTER($H$2:$H$2454,_xlfn.MAP($N$2:$N$2454,_xlfn.LAMBDA(_xlpm.x,_xlpm.x=$N797))))</f>
        <v>1.0297845373891002E-3</v>
      </c>
      <c r="Q797" s="4">
        <f t="shared" si="213"/>
        <v>0.23076923076923075</v>
      </c>
      <c r="R797" s="6" cm="1">
        <f t="array" ref="R797">SUM(_xlfn._xlws.FILTER($H$2:$H$2454,_xlfn.MAP($O$2:$O$2454,_xlfn.LAMBDA(_xlpm.x,_xlpm.x=$O797))))</f>
        <v>2.376425855513308E-4</v>
      </c>
      <c r="S797" s="4">
        <f t="shared" si="214"/>
        <v>1</v>
      </c>
      <c r="T797" s="4">
        <f t="shared" si="215"/>
        <v>0.15780820303089349</v>
      </c>
      <c r="U797" s="4">
        <f t="shared" si="216"/>
        <v>0.37499999999999994</v>
      </c>
      <c r="V797" s="4">
        <f t="shared" si="217"/>
        <v>-0.63682209758717434</v>
      </c>
      <c r="W797" s="4" t="s">
        <v>5121</v>
      </c>
      <c r="X797" s="2" cm="1">
        <f t="array" ref="X797">SUM(_xlfn._xlws.FILTER($F$2:$F$2454,_xlfn.MAP($W$2:$W$2454,_xlfn.LAMBDA(_xlpm.x,_xlpm.x=$W797))))</f>
        <v>2896</v>
      </c>
      <c r="Y797" s="11">
        <f t="shared" si="218"/>
        <v>1.0359116022099447E-3</v>
      </c>
      <c r="Z797" s="4" t="s">
        <v>5104</v>
      </c>
      <c r="AA797" s="2" cm="1">
        <f t="array" ref="AA797">SUM(_xlfn._xlws.FILTER($F$2:$F$2454,_xlfn.MAP($Z$2:$Z$2454,_xlfn.LAMBDA(_xlpm.x,_xlpm.x=$Z797))))</f>
        <v>883</v>
      </c>
      <c r="AB797" s="11">
        <f t="shared" si="219"/>
        <v>3.3975084937712344E-3</v>
      </c>
      <c r="AC797" s="11">
        <f t="shared" si="220"/>
        <v>-0.51583785394754067</v>
      </c>
      <c r="AG797" s="2"/>
      <c r="AL797" s="2"/>
      <c r="AM797" s="2"/>
    </row>
    <row r="798" spans="1:39">
      <c r="A798" s="1" t="str">
        <f t="shared" si="204"/>
        <v>~sha~ : [ʃæ]</v>
      </c>
      <c r="B798" s="1">
        <f>_xlfn.LET(_xlpm.d,$G798,_xlpm.k,_xlfn.CONCAT(LEFT(TRIM(B$1),1),"*"),COUNTIF(_xlpm.d,_xlpm.k))</f>
        <v>0</v>
      </c>
      <c r="C798" s="1">
        <f>_xlfn.LET(_xlpm.d,$G798,_xlpm.k,_xlfn.CONCAT(LEFT(TRIM(C$1),1),"*"),COUNTIF(_xlpm.d,_xlpm.k))</f>
        <v>0</v>
      </c>
      <c r="D798" s="1">
        <f>_xlfn.LET(_xlpm.d,$G798,_xlpm.k,_xlfn.CONCAT(LEFT(TRIM(D$1),1),"*"),COUNTIF(_xlpm.d,_xlpm.k))</f>
        <v>0</v>
      </c>
      <c r="E798" s="1">
        <f t="shared" si="205"/>
        <v>0.69897000433601875</v>
      </c>
      <c r="F798" s="7">
        <v>4</v>
      </c>
      <c r="G798" s="9" t="s">
        <v>929</v>
      </c>
      <c r="H798" s="4" cm="1">
        <f t="array" ref="H798">F798/freq.sum.r6e</f>
        <v>3.1685678073510771E-4</v>
      </c>
      <c r="I798" s="4" t="str">
        <f t="shared" si="206"/>
        <v>ʃæ</v>
      </c>
      <c r="J798" s="4" t="str">
        <f t="shared" si="207"/>
        <v>sha</v>
      </c>
      <c r="K798" s="10">
        <f t="shared" si="208"/>
        <v>2</v>
      </c>
      <c r="L798" s="1">
        <f t="shared" si="209"/>
        <v>3</v>
      </c>
      <c r="M798" s="10">
        <f t="shared" si="210"/>
        <v>3</v>
      </c>
      <c r="N798" s="1" t="str">
        <f t="shared" si="211"/>
        <v>~sha~</v>
      </c>
      <c r="O798" s="1" t="str">
        <f t="shared" si="212"/>
        <v>[ʃæ]</v>
      </c>
      <c r="P798" s="3" cm="1">
        <f t="array" ref="P798">SUM(_xlfn._xlws.FILTER($H$2:$H$2454,_xlfn.MAP($N$2:$N$2454,_xlfn.LAMBDA(_xlpm.x,_xlpm.x=$N798))))</f>
        <v>1.3466413181242079E-3</v>
      </c>
      <c r="Q798" s="4">
        <f t="shared" si="213"/>
        <v>0.23529411764705879</v>
      </c>
      <c r="R798" s="6" cm="1">
        <f t="array" ref="R798">SUM(_xlfn._xlws.FILTER($H$2:$H$2454,_xlfn.MAP($O$2:$O$2454,_xlfn.LAMBDA(_xlpm.x,_xlpm.x=$O798))))</f>
        <v>3.1685678073510771E-4</v>
      </c>
      <c r="S798" s="4">
        <f t="shared" si="214"/>
        <v>1</v>
      </c>
      <c r="T798" s="4">
        <f t="shared" si="215"/>
        <v>0.18611773979485491</v>
      </c>
      <c r="U798" s="4">
        <f t="shared" si="216"/>
        <v>0.38095238095238088</v>
      </c>
      <c r="V798" s="4">
        <f t="shared" si="217"/>
        <v>-0.6283889300503116</v>
      </c>
      <c r="W798" s="4" t="s">
        <v>5120</v>
      </c>
      <c r="X798" s="2" cm="1">
        <f t="array" ref="X798">SUM(_xlfn._xlws.FILTER($F$2:$F$2454,_xlfn.MAP($W$2:$W$2454,_xlfn.LAMBDA(_xlpm.x,_xlpm.x=$W798))))</f>
        <v>1666</v>
      </c>
      <c r="Y798" s="11">
        <f t="shared" si="218"/>
        <v>2.4009603841536613E-3</v>
      </c>
      <c r="Z798" s="4" t="s">
        <v>5103</v>
      </c>
      <c r="AA798" s="2" cm="1">
        <f t="array" ref="AA798">SUM(_xlfn._xlws.FILTER($F$2:$F$2454,_xlfn.MAP($Z$2:$Z$2454,_xlfn.LAMBDA(_xlpm.x,_xlpm.x=$Z798))))</f>
        <v>514</v>
      </c>
      <c r="AB798" s="11">
        <f t="shared" si="219"/>
        <v>7.7821011673151752E-3</v>
      </c>
      <c r="AC798" s="11">
        <f t="shared" si="220"/>
        <v>-0.51071187807549312</v>
      </c>
      <c r="AG798" s="2"/>
      <c r="AL798" s="2"/>
      <c r="AM798" s="2"/>
    </row>
    <row r="799" spans="1:39">
      <c r="A799" s="1" t="str">
        <f t="shared" si="204"/>
        <v>~sto~ : [stɔ]</v>
      </c>
      <c r="B799" s="1">
        <f>_xlfn.LET(_xlpm.d,$G799,_xlpm.k,_xlfn.CONCAT(LEFT(TRIM(B$1),1),"*"),COUNTIF(_xlpm.d,_xlpm.k))</f>
        <v>0</v>
      </c>
      <c r="C799" s="1">
        <f>_xlfn.LET(_xlpm.d,$G799,_xlpm.k,_xlfn.CONCAT(LEFT(TRIM(C$1),1),"*"),COUNTIF(_xlpm.d,_xlpm.k))</f>
        <v>0</v>
      </c>
      <c r="D799" s="1">
        <f>_xlfn.LET(_xlpm.d,$G799,_xlpm.k,_xlfn.CONCAT(LEFT(TRIM(D$1),1),"*"),COUNTIF(_xlpm.d,_xlpm.k))</f>
        <v>0</v>
      </c>
      <c r="E799" s="1">
        <f t="shared" si="205"/>
        <v>0.77815125038364352</v>
      </c>
      <c r="F799" s="7">
        <v>5</v>
      </c>
      <c r="G799" s="9" t="s">
        <v>799</v>
      </c>
      <c r="H799" s="4" cm="1">
        <f t="array" ref="H799">F799/freq.sum.r6e</f>
        <v>3.9607097591888465E-4</v>
      </c>
      <c r="I799" s="4" t="str">
        <f t="shared" si="206"/>
        <v>stɔ</v>
      </c>
      <c r="J799" s="4" t="str">
        <f t="shared" si="207"/>
        <v>sto</v>
      </c>
      <c r="K799" s="10">
        <f t="shared" si="208"/>
        <v>3</v>
      </c>
      <c r="L799" s="1">
        <f t="shared" si="209"/>
        <v>3</v>
      </c>
      <c r="M799" s="10">
        <f t="shared" si="210"/>
        <v>3</v>
      </c>
      <c r="N799" s="1" t="str">
        <f t="shared" si="211"/>
        <v>~sto~</v>
      </c>
      <c r="O799" s="1" t="str">
        <f t="shared" si="212"/>
        <v>[stɔ]</v>
      </c>
      <c r="P799" s="3" cm="1">
        <f t="array" ref="P799">SUM(_xlfn._xlws.FILTER($H$2:$H$2454,_xlfn.MAP($N$2:$N$2454,_xlfn.LAMBDA(_xlpm.x,_xlpm.x=$N799))))</f>
        <v>1.6634980988593155E-3</v>
      </c>
      <c r="Q799" s="4">
        <f t="shared" si="213"/>
        <v>0.23809523809523811</v>
      </c>
      <c r="R799" s="6" cm="1">
        <f t="array" ref="R799">SUM(_xlfn._xlws.FILTER($H$2:$H$2454,_xlfn.MAP($O$2:$O$2454,_xlfn.LAMBDA(_xlpm.x,_xlpm.x=$O799))))</f>
        <v>3.9607097591888465E-4</v>
      </c>
      <c r="S799" s="4">
        <f t="shared" si="214"/>
        <v>1</v>
      </c>
      <c r="T799" s="4">
        <f t="shared" si="215"/>
        <v>0.20919399340566688</v>
      </c>
      <c r="U799" s="4">
        <f t="shared" si="216"/>
        <v>0.38461538461538464</v>
      </c>
      <c r="V799" s="4">
        <f t="shared" si="217"/>
        <v>-0.62324929039790045</v>
      </c>
      <c r="W799" s="4" t="s">
        <v>5119</v>
      </c>
      <c r="X799" s="2" cm="1">
        <f t="array" ref="X799">SUM(_xlfn._xlws.FILTER($F$2:$F$2454,_xlfn.MAP($W$2:$W$2454,_xlfn.LAMBDA(_xlpm.x,_xlpm.x=$W799))))</f>
        <v>1157</v>
      </c>
      <c r="Y799" s="11">
        <f t="shared" si="218"/>
        <v>4.3215211754537601E-3</v>
      </c>
      <c r="Z799" s="4" t="s">
        <v>5107</v>
      </c>
      <c r="AA799" s="2" cm="1">
        <f t="array" ref="AA799">SUM(_xlfn._xlws.FILTER($F$2:$F$2454,_xlfn.MAP($Z$2:$Z$2454,_xlfn.LAMBDA(_xlpm.x,_xlpm.x=$Z799))))</f>
        <v>293</v>
      </c>
      <c r="AB799" s="11">
        <f t="shared" si="219"/>
        <v>1.7064846416382253E-2</v>
      </c>
      <c r="AC799" s="11">
        <f t="shared" si="220"/>
        <v>-0.59646573859764007</v>
      </c>
      <c r="AG799" s="2"/>
      <c r="AL799" s="2"/>
      <c r="AM799" s="2"/>
    </row>
    <row r="800" spans="1:39">
      <c r="A800" s="1" t="str">
        <f t="shared" si="204"/>
        <v>~sto~ : [stʌ]</v>
      </c>
      <c r="B800" s="1">
        <f>_xlfn.LET(_xlpm.d,$G800,_xlpm.k,_xlfn.CONCAT(LEFT(TRIM(B$1),1),"*"),COUNTIF(_xlpm.d,_xlpm.k))</f>
        <v>0</v>
      </c>
      <c r="C800" s="1">
        <f>_xlfn.LET(_xlpm.d,$G800,_xlpm.k,_xlfn.CONCAT(LEFT(TRIM(C$1),1),"*"),COUNTIF(_xlpm.d,_xlpm.k))</f>
        <v>0</v>
      </c>
      <c r="D800" s="1">
        <f>_xlfn.LET(_xlpm.d,$G800,_xlpm.k,_xlfn.CONCAT(LEFT(TRIM(D$1),1),"*"),COUNTIF(_xlpm.d,_xlpm.k))</f>
        <v>0</v>
      </c>
      <c r="E800" s="1">
        <f t="shared" si="205"/>
        <v>0.30102999566398114</v>
      </c>
      <c r="F800" s="7">
        <v>1</v>
      </c>
      <c r="G800" s="9" t="s">
        <v>1716</v>
      </c>
      <c r="H800" s="4" cm="1">
        <f t="array" ref="H800">F800/freq.sum.r6e</f>
        <v>7.9214195183776928E-5</v>
      </c>
      <c r="I800" s="4" t="str">
        <f t="shared" si="206"/>
        <v>stʌ</v>
      </c>
      <c r="J800" s="4" t="str">
        <f t="shared" si="207"/>
        <v>sto</v>
      </c>
      <c r="K800" s="10">
        <f t="shared" si="208"/>
        <v>3</v>
      </c>
      <c r="L800" s="1">
        <f t="shared" si="209"/>
        <v>3</v>
      </c>
      <c r="M800" s="10">
        <f t="shared" si="210"/>
        <v>3</v>
      </c>
      <c r="N800" s="1" t="str">
        <f t="shared" si="211"/>
        <v>~sto~</v>
      </c>
      <c r="O800" s="1" t="str">
        <f t="shared" si="212"/>
        <v>[stʌ]</v>
      </c>
      <c r="P800" s="3" cm="1">
        <f t="array" ref="P800">SUM(_xlfn._xlws.FILTER($H$2:$H$2454,_xlfn.MAP($N$2:$N$2454,_xlfn.LAMBDA(_xlpm.x,_xlpm.x=$N800))))</f>
        <v>1.6634980988593155E-3</v>
      </c>
      <c r="Q800" s="4">
        <f t="shared" si="213"/>
        <v>4.7619047619047616E-2</v>
      </c>
      <c r="R800" s="6" cm="1">
        <f t="array" ref="R800">SUM(_xlfn._xlws.FILTER($H$2:$H$2454,_xlfn.MAP($O$2:$O$2454,_xlfn.LAMBDA(_xlpm.x,_xlpm.x=$O800))))</f>
        <v>3.9607097591888465E-4</v>
      </c>
      <c r="S800" s="4">
        <f t="shared" si="214"/>
        <v>0.19999999999999998</v>
      </c>
      <c r="T800" s="4">
        <f t="shared" si="215"/>
        <v>1.6185456721117285E-2</v>
      </c>
      <c r="U800" s="4">
        <f t="shared" si="216"/>
        <v>7.6923076923076927E-2</v>
      </c>
      <c r="V800" s="4">
        <f t="shared" si="217"/>
        <v>-0.62324929039790045</v>
      </c>
      <c r="W800" s="4" t="s">
        <v>5119</v>
      </c>
      <c r="X800" s="2" cm="1">
        <f t="array" ref="X800">SUM(_xlfn._xlws.FILTER($F$2:$F$2454,_xlfn.MAP($W$2:$W$2454,_xlfn.LAMBDA(_xlpm.x,_xlpm.x=$W800))))</f>
        <v>1157</v>
      </c>
      <c r="Y800" s="11">
        <f t="shared" si="218"/>
        <v>8.6430423509075197E-4</v>
      </c>
      <c r="Z800" s="4" t="s">
        <v>5113</v>
      </c>
      <c r="AA800" s="2" cm="1">
        <f t="array" ref="AA800">SUM(_xlfn._xlws.FILTER($F$2:$F$2454,_xlfn.MAP($Z$2:$Z$2454,_xlfn.LAMBDA(_xlpm.x,_xlpm.x=$Z800))))</f>
        <v>309</v>
      </c>
      <c r="AB800" s="11">
        <f t="shared" si="219"/>
        <v>3.2362459546925568E-3</v>
      </c>
      <c r="AC800" s="11">
        <f t="shared" si="220"/>
        <v>-0.5733748795269149</v>
      </c>
      <c r="AG800" s="2"/>
      <c r="AL800" s="2"/>
      <c r="AM800" s="2"/>
    </row>
    <row r="801" spans="1:39">
      <c r="A801" s="1" t="str">
        <f t="shared" si="204"/>
        <v>~dra~ : [dɹæ]</v>
      </c>
      <c r="B801" s="1">
        <f>_xlfn.LET(_xlpm.d,$G801,_xlpm.k,_xlfn.CONCAT(LEFT(TRIM(B$1),1),"*"),COUNTIF(_xlpm.d,_xlpm.k))</f>
        <v>0</v>
      </c>
      <c r="C801" s="1">
        <f>_xlfn.LET(_xlpm.d,$G801,_xlpm.k,_xlfn.CONCAT(LEFT(TRIM(C$1),1),"*"),COUNTIF(_xlpm.d,_xlpm.k))</f>
        <v>0</v>
      </c>
      <c r="D801" s="1">
        <f>_xlfn.LET(_xlpm.d,$G801,_xlpm.k,_xlfn.CONCAT(LEFT(TRIM(D$1),1),"*"),COUNTIF(_xlpm.d,_xlpm.k))</f>
        <v>0</v>
      </c>
      <c r="E801" s="1">
        <f t="shared" si="205"/>
        <v>0.30102999566398114</v>
      </c>
      <c r="F801" s="7">
        <v>1</v>
      </c>
      <c r="G801" s="9" t="s">
        <v>1270</v>
      </c>
      <c r="H801" s="4" cm="1">
        <f t="array" ref="H801">F801/freq.sum.r6e</f>
        <v>7.9214195183776928E-5</v>
      </c>
      <c r="I801" s="4" t="str">
        <f t="shared" si="206"/>
        <v>dɹæ</v>
      </c>
      <c r="J801" s="4" t="str">
        <f t="shared" si="207"/>
        <v>dra</v>
      </c>
      <c r="K801" s="10">
        <f t="shared" si="208"/>
        <v>3</v>
      </c>
      <c r="L801" s="1">
        <f t="shared" si="209"/>
        <v>3</v>
      </c>
      <c r="M801" s="10">
        <f t="shared" si="210"/>
        <v>3</v>
      </c>
      <c r="N801" s="1" t="str">
        <f t="shared" si="211"/>
        <v>~dra~</v>
      </c>
      <c r="O801" s="1" t="str">
        <f t="shared" si="212"/>
        <v>[dɹæ]</v>
      </c>
      <c r="P801" s="3" cm="1">
        <f t="array" ref="P801">SUM(_xlfn._xlws.FILTER($H$2:$H$2454,_xlfn.MAP($N$2:$N$2454,_xlfn.LAMBDA(_xlpm.x,_xlpm.x=$N801))))</f>
        <v>3.1685678073510771E-4</v>
      </c>
      <c r="Q801" s="4">
        <f t="shared" si="213"/>
        <v>0.25</v>
      </c>
      <c r="R801" s="6" cm="1">
        <f t="array" ref="R801">SUM(_xlfn._xlws.FILTER($H$2:$H$2454,_xlfn.MAP($O$2:$O$2454,_xlfn.LAMBDA(_xlpm.x,_xlpm.x=$O801))))</f>
        <v>7.9214195183776928E-5</v>
      </c>
      <c r="S801" s="4">
        <f t="shared" si="214"/>
        <v>1</v>
      </c>
      <c r="T801" s="4">
        <f t="shared" si="215"/>
        <v>8.4164374949809884E-2</v>
      </c>
      <c r="U801" s="4">
        <f t="shared" si="216"/>
        <v>0.4</v>
      </c>
      <c r="V801" s="4">
        <f t="shared" si="217"/>
        <v>-0.6020599913279624</v>
      </c>
      <c r="W801" s="4" t="s">
        <v>5120</v>
      </c>
      <c r="X801" s="2" cm="1">
        <f t="array" ref="X801">SUM(_xlfn._xlws.FILTER($F$2:$F$2454,_xlfn.MAP($W$2:$W$2454,_xlfn.LAMBDA(_xlpm.x,_xlpm.x=$W801))))</f>
        <v>1666</v>
      </c>
      <c r="Y801" s="11">
        <f t="shared" si="218"/>
        <v>6.0024009603841532E-4</v>
      </c>
      <c r="Z801" s="4" t="s">
        <v>5103</v>
      </c>
      <c r="AA801" s="2" cm="1">
        <f t="array" ref="AA801">SUM(_xlfn._xlws.FILTER($F$2:$F$2454,_xlfn.MAP($Z$2:$Z$2454,_xlfn.LAMBDA(_xlpm.x,_xlpm.x=$Z801))))</f>
        <v>514</v>
      </c>
      <c r="AB801" s="11">
        <f t="shared" si="219"/>
        <v>1.9455252918287938E-3</v>
      </c>
      <c r="AC801" s="11">
        <f t="shared" si="220"/>
        <v>-0.51071187807549312</v>
      </c>
      <c r="AG801" s="2"/>
      <c r="AL801" s="2"/>
      <c r="AM801" s="2"/>
    </row>
    <row r="802" spans="1:39">
      <c r="A802" s="1" t="str">
        <f t="shared" si="204"/>
        <v>~gla~ : [ɹɡlæ]</v>
      </c>
      <c r="B802" s="1">
        <f>_xlfn.LET(_xlpm.d,$G802,_xlpm.k,_xlfn.CONCAT(LEFT(TRIM(B$1),1),"*"),COUNTIF(_xlpm.d,_xlpm.k))</f>
        <v>1</v>
      </c>
      <c r="C802" s="1">
        <f>_xlfn.LET(_xlpm.d,$G802,_xlpm.k,_xlfn.CONCAT(LEFT(TRIM(C$1),1),"*"),COUNTIF(_xlpm.d,_xlpm.k))</f>
        <v>0</v>
      </c>
      <c r="D802" s="1">
        <f>_xlfn.LET(_xlpm.d,$G802,_xlpm.k,_xlfn.CONCAT(LEFT(TRIM(D$1),1),"*"),COUNTIF(_xlpm.d,_xlpm.k))</f>
        <v>0</v>
      </c>
      <c r="E802" s="1">
        <f t="shared" si="205"/>
        <v>0.30102999566398114</v>
      </c>
      <c r="F802" s="7">
        <v>1</v>
      </c>
      <c r="G802" s="9" t="s">
        <v>2421</v>
      </c>
      <c r="H802" s="4" cm="1">
        <f t="array" ref="H802">F802/freq.sum.r6e</f>
        <v>7.9214195183776928E-5</v>
      </c>
      <c r="I802" s="4" t="str">
        <f t="shared" si="206"/>
        <v>ɹɡlæ</v>
      </c>
      <c r="J802" s="4" t="str">
        <f t="shared" si="207"/>
        <v>gla</v>
      </c>
      <c r="K802" s="10">
        <f t="shared" si="208"/>
        <v>4</v>
      </c>
      <c r="L802" s="1">
        <f t="shared" si="209"/>
        <v>3</v>
      </c>
      <c r="M802" s="10">
        <f t="shared" si="210"/>
        <v>4</v>
      </c>
      <c r="N802" s="1" t="str">
        <f t="shared" si="211"/>
        <v>~gla~</v>
      </c>
      <c r="O802" s="1" t="str">
        <f t="shared" si="212"/>
        <v>[ɹɡlæ]</v>
      </c>
      <c r="P802" s="3" cm="1">
        <f t="array" ref="P802">SUM(_xlfn._xlws.FILTER($H$2:$H$2454,_xlfn.MAP($N$2:$N$2454,_xlfn.LAMBDA(_xlpm.x,_xlpm.x=$N802))))</f>
        <v>3.1685678073510771E-4</v>
      </c>
      <c r="Q802" s="4">
        <f t="shared" si="213"/>
        <v>0.25</v>
      </c>
      <c r="R802" s="6" cm="1">
        <f t="array" ref="R802">SUM(_xlfn._xlws.FILTER($H$2:$H$2454,_xlfn.MAP($O$2:$O$2454,_xlfn.LAMBDA(_xlpm.x,_xlpm.x=$O802))))</f>
        <v>7.9214195183776928E-5</v>
      </c>
      <c r="S802" s="4">
        <f t="shared" si="214"/>
        <v>1</v>
      </c>
      <c r="T802" s="4">
        <f t="shared" si="215"/>
        <v>9.3698747011563929E-2</v>
      </c>
      <c r="U802" s="4">
        <f t="shared" si="216"/>
        <v>0.4</v>
      </c>
      <c r="V802" s="4">
        <f t="shared" si="217"/>
        <v>-0.6020599913279624</v>
      </c>
      <c r="W802" s="4" t="s">
        <v>5120</v>
      </c>
      <c r="X802" s="2" cm="1">
        <f t="array" ref="X802">SUM(_xlfn._xlws.FILTER($F$2:$F$2454,_xlfn.MAP($W$2:$W$2454,_xlfn.LAMBDA(_xlpm.x,_xlpm.x=$W802))))</f>
        <v>1666</v>
      </c>
      <c r="Y802" s="11">
        <f t="shared" si="218"/>
        <v>6.0024009603841532E-4</v>
      </c>
      <c r="Z802" s="4" t="s">
        <v>5103</v>
      </c>
      <c r="AA802" s="2" cm="1">
        <f t="array" ref="AA802">SUM(_xlfn._xlws.FILTER($F$2:$F$2454,_xlfn.MAP($Z$2:$Z$2454,_xlfn.LAMBDA(_xlpm.x,_xlpm.x=$Z802))))</f>
        <v>514</v>
      </c>
      <c r="AB802" s="11">
        <f t="shared" si="219"/>
        <v>1.9455252918287938E-3</v>
      </c>
      <c r="AC802" s="11">
        <f t="shared" si="220"/>
        <v>-0.51071187807549312</v>
      </c>
      <c r="AG802" s="2"/>
      <c r="AL802" s="2"/>
      <c r="AM802" s="2"/>
    </row>
    <row r="803" spans="1:39">
      <c r="A803" s="1" t="str">
        <f t="shared" si="204"/>
        <v>~sca~ : [skæ]</v>
      </c>
      <c r="B803" s="1">
        <f>_xlfn.LET(_xlpm.d,$G803,_xlpm.k,_xlfn.CONCAT(LEFT(TRIM(B$1),1),"*"),COUNTIF(_xlpm.d,_xlpm.k))</f>
        <v>0</v>
      </c>
      <c r="C803" s="1">
        <f>_xlfn.LET(_xlpm.d,$G803,_xlpm.k,_xlfn.CONCAT(LEFT(TRIM(C$1),1),"*"),COUNTIF(_xlpm.d,_xlpm.k))</f>
        <v>0</v>
      </c>
      <c r="D803" s="1">
        <f>_xlfn.LET(_xlpm.d,$G803,_xlpm.k,_xlfn.CONCAT(LEFT(TRIM(D$1),1),"*"),COUNTIF(_xlpm.d,_xlpm.k))</f>
        <v>0</v>
      </c>
      <c r="E803" s="1">
        <f t="shared" si="205"/>
        <v>0.47712125471966244</v>
      </c>
      <c r="F803" s="7">
        <v>2</v>
      </c>
      <c r="G803" s="9" t="s">
        <v>254</v>
      </c>
      <c r="H803" s="4" cm="1">
        <f t="array" ref="H803">F803/freq.sum.r6e</f>
        <v>1.5842839036755386E-4</v>
      </c>
      <c r="I803" s="4" t="str">
        <f t="shared" si="206"/>
        <v>skæ</v>
      </c>
      <c r="J803" s="4" t="str">
        <f t="shared" si="207"/>
        <v>sca</v>
      </c>
      <c r="K803" s="10">
        <f t="shared" si="208"/>
        <v>3</v>
      </c>
      <c r="L803" s="1">
        <f t="shared" si="209"/>
        <v>3</v>
      </c>
      <c r="M803" s="10">
        <f t="shared" si="210"/>
        <v>3</v>
      </c>
      <c r="N803" s="1" t="str">
        <f t="shared" si="211"/>
        <v>~sca~</v>
      </c>
      <c r="O803" s="1" t="str">
        <f t="shared" si="212"/>
        <v>[skæ]</v>
      </c>
      <c r="P803" s="3" cm="1">
        <f t="array" ref="P803">SUM(_xlfn._xlws.FILTER($H$2:$H$2454,_xlfn.MAP($N$2:$N$2454,_xlfn.LAMBDA(_xlpm.x,_xlpm.x=$N803))))</f>
        <v>6.3371356147021542E-4</v>
      </c>
      <c r="Q803" s="4">
        <f t="shared" si="213"/>
        <v>0.25</v>
      </c>
      <c r="R803" s="6" cm="1">
        <f t="array" ref="R803">SUM(_xlfn._xlws.FILTER($H$2:$H$2454,_xlfn.MAP($O$2:$O$2454,_xlfn.LAMBDA(_xlpm.x,_xlpm.x=$O803))))</f>
        <v>1.5842839036755386E-4</v>
      </c>
      <c r="S803" s="4">
        <f t="shared" si="214"/>
        <v>1</v>
      </c>
      <c r="T803" s="4">
        <f t="shared" si="215"/>
        <v>0.13339737819208369</v>
      </c>
      <c r="U803" s="4">
        <f t="shared" si="216"/>
        <v>0.4</v>
      </c>
      <c r="V803" s="4">
        <f t="shared" si="217"/>
        <v>-0.6020599913279624</v>
      </c>
      <c r="W803" s="4" t="s">
        <v>5120</v>
      </c>
      <c r="X803" s="2" cm="1">
        <f t="array" ref="X803">SUM(_xlfn._xlws.FILTER($F$2:$F$2454,_xlfn.MAP($W$2:$W$2454,_xlfn.LAMBDA(_xlpm.x,_xlpm.x=$W803))))</f>
        <v>1666</v>
      </c>
      <c r="Y803" s="11">
        <f t="shared" si="218"/>
        <v>1.2004801920768306E-3</v>
      </c>
      <c r="Z803" s="4" t="s">
        <v>5103</v>
      </c>
      <c r="AA803" s="2" cm="1">
        <f t="array" ref="AA803">SUM(_xlfn._xlws.FILTER($F$2:$F$2454,_xlfn.MAP($Z$2:$Z$2454,_xlfn.LAMBDA(_xlpm.x,_xlpm.x=$Z803))))</f>
        <v>514</v>
      </c>
      <c r="AB803" s="11">
        <f t="shared" si="219"/>
        <v>3.8910505836575876E-3</v>
      </c>
      <c r="AC803" s="11">
        <f t="shared" si="220"/>
        <v>-0.51071187807549312</v>
      </c>
      <c r="AG803" s="2"/>
      <c r="AL803" s="2"/>
      <c r="AM803" s="2"/>
    </row>
    <row r="804" spans="1:39">
      <c r="A804" s="1" t="str">
        <f t="shared" si="204"/>
        <v>~sca~ : [skə]</v>
      </c>
      <c r="B804" s="1">
        <f>_xlfn.LET(_xlpm.d,$G804,_xlpm.k,_xlfn.CONCAT(LEFT(TRIM(B$1),1),"*"),COUNTIF(_xlpm.d,_xlpm.k))</f>
        <v>0</v>
      </c>
      <c r="C804" s="1">
        <f>_xlfn.LET(_xlpm.d,$G804,_xlpm.k,_xlfn.CONCAT(LEFT(TRIM(C$1),1),"*"),COUNTIF(_xlpm.d,_xlpm.k))</f>
        <v>0</v>
      </c>
      <c r="D804" s="1">
        <f>_xlfn.LET(_xlpm.d,$G804,_xlpm.k,_xlfn.CONCAT(LEFT(TRIM(D$1),1),"*"),COUNTIF(_xlpm.d,_xlpm.k))</f>
        <v>0</v>
      </c>
      <c r="E804" s="1">
        <f t="shared" si="205"/>
        <v>0.30102999566398114</v>
      </c>
      <c r="F804" s="7">
        <v>1</v>
      </c>
      <c r="G804" s="9" t="s">
        <v>2208</v>
      </c>
      <c r="H804" s="4" cm="1">
        <f t="array" ref="H804">F804/freq.sum.r6e</f>
        <v>7.9214195183776928E-5</v>
      </c>
      <c r="I804" s="4" t="str">
        <f t="shared" si="206"/>
        <v>skə</v>
      </c>
      <c r="J804" s="4" t="str">
        <f t="shared" si="207"/>
        <v>sca</v>
      </c>
      <c r="K804" s="10">
        <f t="shared" si="208"/>
        <v>3</v>
      </c>
      <c r="L804" s="1">
        <f t="shared" si="209"/>
        <v>3</v>
      </c>
      <c r="M804" s="10">
        <f t="shared" si="210"/>
        <v>3</v>
      </c>
      <c r="N804" s="1" t="str">
        <f t="shared" si="211"/>
        <v>~sca~</v>
      </c>
      <c r="O804" s="1" t="str">
        <f t="shared" si="212"/>
        <v>[skə]</v>
      </c>
      <c r="P804" s="3" cm="1">
        <f t="array" ref="P804">SUM(_xlfn._xlws.FILTER($H$2:$H$2454,_xlfn.MAP($N$2:$N$2454,_xlfn.LAMBDA(_xlpm.x,_xlpm.x=$N804))))</f>
        <v>6.3371356147021542E-4</v>
      </c>
      <c r="Q804" s="4">
        <f t="shared" si="213"/>
        <v>0.125</v>
      </c>
      <c r="R804" s="6" cm="1">
        <f t="array" ref="R804">SUM(_xlfn._xlws.FILTER($H$2:$H$2454,_xlfn.MAP($O$2:$O$2454,_xlfn.LAMBDA(_xlpm.x,_xlpm.x=$O804))))</f>
        <v>1.5842839036755386E-4</v>
      </c>
      <c r="S804" s="4">
        <f t="shared" si="214"/>
        <v>0.5</v>
      </c>
      <c r="T804" s="4">
        <f t="shared" si="215"/>
        <v>4.2082187474904942E-2</v>
      </c>
      <c r="U804" s="4">
        <f t="shared" si="216"/>
        <v>0.2</v>
      </c>
      <c r="V804" s="4">
        <f t="shared" si="217"/>
        <v>-0.6020599913279624</v>
      </c>
      <c r="W804" s="4" t="s">
        <v>5120</v>
      </c>
      <c r="X804" s="2" cm="1">
        <f t="array" ref="X804">SUM(_xlfn._xlws.FILTER($F$2:$F$2454,_xlfn.MAP($W$2:$W$2454,_xlfn.LAMBDA(_xlpm.x,_xlpm.x=$W804))))</f>
        <v>1666</v>
      </c>
      <c r="Y804" s="11">
        <f t="shared" si="218"/>
        <v>6.0024009603841532E-4</v>
      </c>
      <c r="Z804" s="4" t="s">
        <v>5101</v>
      </c>
      <c r="AA804" s="2" cm="1">
        <f t="array" ref="AA804">SUM(_xlfn._xlws.FILTER($F$2:$F$2454,_xlfn.MAP($Z$2:$Z$2454,_xlfn.LAMBDA(_xlpm.x,_xlpm.x=$Z804))))</f>
        <v>2255</v>
      </c>
      <c r="AB804" s="11">
        <f t="shared" si="219"/>
        <v>4.434589800443459E-4</v>
      </c>
      <c r="AC804" s="11">
        <f t="shared" si="220"/>
        <v>0.13147154914321055</v>
      </c>
      <c r="AG804" s="2"/>
      <c r="AL804" s="2"/>
      <c r="AM804" s="2"/>
    </row>
    <row r="805" spans="1:39">
      <c r="A805" s="1" t="str">
        <f t="shared" si="204"/>
        <v>~dra~ : [dɹəɪ]</v>
      </c>
      <c r="B805" s="1">
        <f>_xlfn.LET(_xlpm.d,$G805,_xlpm.k,_xlfn.CONCAT(LEFT(TRIM(B$1),1),"*"),COUNTIF(_xlpm.d,_xlpm.k))</f>
        <v>0</v>
      </c>
      <c r="C805" s="1">
        <f>_xlfn.LET(_xlpm.d,$G805,_xlpm.k,_xlfn.CONCAT(LEFT(TRIM(C$1),1),"*"),COUNTIF(_xlpm.d,_xlpm.k))</f>
        <v>0</v>
      </c>
      <c r="D805" s="1">
        <f>_xlfn.LET(_xlpm.d,$G805,_xlpm.k,_xlfn.CONCAT(LEFT(TRIM(D$1),1),"*"),COUNTIF(_xlpm.d,_xlpm.k))</f>
        <v>0</v>
      </c>
      <c r="E805" s="1">
        <f t="shared" si="205"/>
        <v>0.30102999566398114</v>
      </c>
      <c r="F805" s="7">
        <v>1</v>
      </c>
      <c r="G805" s="9" t="s">
        <v>1973</v>
      </c>
      <c r="H805" s="4" cm="1">
        <f t="array" ref="H805">F805/freq.sum.r6e</f>
        <v>7.9214195183776928E-5</v>
      </c>
      <c r="I805" s="4" t="str">
        <f t="shared" si="206"/>
        <v>dɹəɪ</v>
      </c>
      <c r="J805" s="4" t="str">
        <f t="shared" si="207"/>
        <v>dra</v>
      </c>
      <c r="K805" s="10">
        <f t="shared" si="208"/>
        <v>4</v>
      </c>
      <c r="L805" s="1">
        <f t="shared" si="209"/>
        <v>3</v>
      </c>
      <c r="M805" s="10">
        <f t="shared" si="210"/>
        <v>4</v>
      </c>
      <c r="N805" s="1" t="str">
        <f t="shared" si="211"/>
        <v>~dra~</v>
      </c>
      <c r="O805" s="1" t="str">
        <f t="shared" si="212"/>
        <v>[dɹəɪ]</v>
      </c>
      <c r="P805" s="3" cm="1">
        <f t="array" ref="P805">SUM(_xlfn._xlws.FILTER($H$2:$H$2454,_xlfn.MAP($N$2:$N$2454,_xlfn.LAMBDA(_xlpm.x,_xlpm.x=$N805))))</f>
        <v>3.1685678073510771E-4</v>
      </c>
      <c r="Q805" s="4">
        <f t="shared" si="213"/>
        <v>0.25</v>
      </c>
      <c r="R805" s="6" cm="1">
        <f t="array" ref="R805">SUM(_xlfn._xlws.FILTER($H$2:$H$2454,_xlfn.MAP($O$2:$O$2454,_xlfn.LAMBDA(_xlpm.x,_xlpm.x=$O805))))</f>
        <v>7.9214195183776928E-5</v>
      </c>
      <c r="S805" s="4">
        <f t="shared" si="214"/>
        <v>1</v>
      </c>
      <c r="T805" s="4">
        <f t="shared" si="215"/>
        <v>9.3698747011563929E-2</v>
      </c>
      <c r="U805" s="4">
        <f t="shared" si="216"/>
        <v>0.4</v>
      </c>
      <c r="V805" s="4">
        <f t="shared" si="217"/>
        <v>-0.6020599913279624</v>
      </c>
      <c r="W805" s="4" t="s">
        <v>5120</v>
      </c>
      <c r="X805" s="2" cm="1">
        <f t="array" ref="X805">SUM(_xlfn._xlws.FILTER($F$2:$F$2454,_xlfn.MAP($W$2:$W$2454,_xlfn.LAMBDA(_xlpm.x,_xlpm.x=$W805))))</f>
        <v>1666</v>
      </c>
      <c r="Y805" s="11">
        <f t="shared" si="218"/>
        <v>6.0024009603841532E-4</v>
      </c>
      <c r="Z805" s="4" t="s">
        <v>5118</v>
      </c>
      <c r="AA805" s="2" cm="1">
        <f t="array" ref="AA805">SUM(_xlfn._xlws.FILTER($F$2:$F$2454,_xlfn.MAP($Z$2:$Z$2454,_xlfn.LAMBDA(_xlpm.x,_xlpm.x=$Z805))))</f>
        <v>7</v>
      </c>
      <c r="AB805" s="11">
        <f t="shared" si="219"/>
        <v>0.14285714285714285</v>
      </c>
      <c r="AC805" s="11">
        <f t="shared" si="220"/>
        <v>-2.3765769570565118</v>
      </c>
      <c r="AG805" s="2"/>
      <c r="AL805" s="2"/>
      <c r="AM805" s="2"/>
    </row>
    <row r="806" spans="1:39">
      <c r="A806" s="1" t="str">
        <f t="shared" si="204"/>
        <v>~gai~ : [gaɪ]</v>
      </c>
      <c r="B806" s="1">
        <f>_xlfn.LET(_xlpm.d,$G806,_xlpm.k,_xlfn.CONCAT(LEFT(TRIM(B$1),1),"*"),COUNTIF(_xlpm.d,_xlpm.k))</f>
        <v>0</v>
      </c>
      <c r="C806" s="1">
        <f>_xlfn.LET(_xlpm.d,$G806,_xlpm.k,_xlfn.CONCAT(LEFT(TRIM(C$1),1),"*"),COUNTIF(_xlpm.d,_xlpm.k))</f>
        <v>0</v>
      </c>
      <c r="D806" s="1">
        <f>_xlfn.LET(_xlpm.d,$G806,_xlpm.k,_xlfn.CONCAT(LEFT(TRIM(D$1),1),"*"),COUNTIF(_xlpm.d,_xlpm.k))</f>
        <v>0</v>
      </c>
      <c r="E806" s="1">
        <f t="shared" si="205"/>
        <v>0.30102999566398114</v>
      </c>
      <c r="F806" s="7">
        <v>1</v>
      </c>
      <c r="G806" s="9" t="s">
        <v>1272</v>
      </c>
      <c r="H806" s="4" cm="1">
        <f t="array" ref="H806">F806/freq.sum.r6e</f>
        <v>7.9214195183776928E-5</v>
      </c>
      <c r="I806" s="4" t="str">
        <f t="shared" si="206"/>
        <v>gaɪ</v>
      </c>
      <c r="J806" s="4" t="str">
        <f t="shared" si="207"/>
        <v>gai</v>
      </c>
      <c r="K806" s="10">
        <f t="shared" si="208"/>
        <v>3</v>
      </c>
      <c r="L806" s="1">
        <f t="shared" si="209"/>
        <v>3</v>
      </c>
      <c r="M806" s="10">
        <f t="shared" si="210"/>
        <v>3</v>
      </c>
      <c r="N806" s="1" t="str">
        <f t="shared" si="211"/>
        <v>~gai~</v>
      </c>
      <c r="O806" s="1" t="str">
        <f t="shared" si="212"/>
        <v>[gaɪ]</v>
      </c>
      <c r="P806" s="3" cm="1">
        <f t="array" ref="P806">SUM(_xlfn._xlws.FILTER($H$2:$H$2454,_xlfn.MAP($N$2:$N$2454,_xlfn.LAMBDA(_xlpm.x,_xlpm.x=$N806))))</f>
        <v>3.1685678073510771E-4</v>
      </c>
      <c r="Q806" s="4">
        <f t="shared" si="213"/>
        <v>0.25</v>
      </c>
      <c r="R806" s="6" cm="1">
        <f t="array" ref="R806">SUM(_xlfn._xlws.FILTER($H$2:$H$2454,_xlfn.MAP($O$2:$O$2454,_xlfn.LAMBDA(_xlpm.x,_xlpm.x=$O806))))</f>
        <v>7.9214195183776928E-5</v>
      </c>
      <c r="S806" s="4">
        <f t="shared" si="214"/>
        <v>1</v>
      </c>
      <c r="T806" s="4">
        <f t="shared" si="215"/>
        <v>8.4164374949809884E-2</v>
      </c>
      <c r="U806" s="4">
        <f t="shared" si="216"/>
        <v>0.4</v>
      </c>
      <c r="V806" s="4">
        <f t="shared" si="217"/>
        <v>-0.6020599913279624</v>
      </c>
      <c r="W806" s="4" t="s">
        <v>5131</v>
      </c>
      <c r="X806" s="2" cm="1">
        <f t="array" ref="X806">SUM(_xlfn._xlws.FILTER($F$2:$F$2454,_xlfn.MAP($W$2:$W$2454,_xlfn.LAMBDA(_xlpm.x,_xlpm.x=$W806))))</f>
        <v>105</v>
      </c>
      <c r="Y806" s="11">
        <f t="shared" si="218"/>
        <v>9.5238095238095247E-3</v>
      </c>
      <c r="Z806" s="4" t="s">
        <v>5106</v>
      </c>
      <c r="AA806" s="2" cm="1">
        <f t="array" ref="AA806">SUM(_xlfn._xlws.FILTER($F$2:$F$2454,_xlfn.MAP($Z$2:$Z$2454,_xlfn.LAMBDA(_xlpm.x,_xlpm.x=$Z806))))</f>
        <v>397</v>
      </c>
      <c r="AB806" s="11">
        <f t="shared" si="219"/>
        <v>2.5188916876574307E-3</v>
      </c>
      <c r="AC806" s="11">
        <f t="shared" si="220"/>
        <v>0.57760120769317702</v>
      </c>
      <c r="AG806" s="2"/>
      <c r="AL806" s="2"/>
      <c r="AM806" s="2"/>
    </row>
    <row r="807" spans="1:39">
      <c r="A807" s="1" t="str">
        <f t="shared" si="204"/>
        <v>~nge~ : [ŋɡə]</v>
      </c>
      <c r="B807" s="1">
        <f>_xlfn.LET(_xlpm.d,$G807,_xlpm.k,_xlfn.CONCAT(LEFT(TRIM(B$1),1),"*"),COUNTIF(_xlpm.d,_xlpm.k))</f>
        <v>0</v>
      </c>
      <c r="C807" s="1">
        <f>_xlfn.LET(_xlpm.d,$G807,_xlpm.k,_xlfn.CONCAT(LEFT(TRIM(C$1),1),"*"),COUNTIF(_xlpm.d,_xlpm.k))</f>
        <v>0</v>
      </c>
      <c r="D807" s="1">
        <f>_xlfn.LET(_xlpm.d,$G807,_xlpm.k,_xlfn.CONCAT(LEFT(TRIM(D$1),1),"*"),COUNTIF(_xlpm.d,_xlpm.k))</f>
        <v>0</v>
      </c>
      <c r="E807" s="1">
        <f t="shared" si="205"/>
        <v>0.69897000433601875</v>
      </c>
      <c r="F807" s="7">
        <v>4</v>
      </c>
      <c r="G807" s="9" t="s">
        <v>992</v>
      </c>
      <c r="H807" s="4" cm="1">
        <f t="array" ref="H807">F807/freq.sum.r6e</f>
        <v>3.1685678073510771E-4</v>
      </c>
      <c r="I807" s="4" t="str">
        <f t="shared" si="206"/>
        <v>ŋɡə</v>
      </c>
      <c r="J807" s="4" t="str">
        <f t="shared" si="207"/>
        <v>nge</v>
      </c>
      <c r="K807" s="10">
        <f t="shared" si="208"/>
        <v>3</v>
      </c>
      <c r="L807" s="1">
        <f t="shared" si="209"/>
        <v>3</v>
      </c>
      <c r="M807" s="10">
        <f t="shared" si="210"/>
        <v>3</v>
      </c>
      <c r="N807" s="1" t="str">
        <f t="shared" si="211"/>
        <v>~nge~</v>
      </c>
      <c r="O807" s="1" t="str">
        <f t="shared" si="212"/>
        <v>[ŋɡə]</v>
      </c>
      <c r="P807" s="3" cm="1">
        <f t="array" ref="P807">SUM(_xlfn._xlws.FILTER($H$2:$H$2454,_xlfn.MAP($N$2:$N$2454,_xlfn.LAMBDA(_xlpm.x,_xlpm.x=$N807))))</f>
        <v>1.5842839036755386E-3</v>
      </c>
      <c r="Q807" s="4">
        <f t="shared" si="213"/>
        <v>0.19999999999999998</v>
      </c>
      <c r="R807" s="6" cm="1">
        <f t="array" ref="R807">SUM(_xlfn._xlws.FILTER($H$2:$H$2454,_xlfn.MAP($O$2:$O$2454,_xlfn.LAMBDA(_xlpm.x,_xlpm.x=$O807))))</f>
        <v>3.9607097591888465E-4</v>
      </c>
      <c r="S807" s="4">
        <f t="shared" si="214"/>
        <v>0.79999999999999993</v>
      </c>
      <c r="T807" s="4">
        <f t="shared" si="215"/>
        <v>0.15633890142767815</v>
      </c>
      <c r="U807" s="4">
        <f t="shared" si="216"/>
        <v>0.32</v>
      </c>
      <c r="V807" s="4">
        <f t="shared" si="217"/>
        <v>-0.6020599913279624</v>
      </c>
      <c r="W807" s="4" t="s">
        <v>5121</v>
      </c>
      <c r="X807" s="2" cm="1">
        <f t="array" ref="X807">SUM(_xlfn._xlws.FILTER($F$2:$F$2454,_xlfn.MAP($W$2:$W$2454,_xlfn.LAMBDA(_xlpm.x,_xlpm.x=$W807))))</f>
        <v>2896</v>
      </c>
      <c r="Y807" s="11">
        <f t="shared" si="218"/>
        <v>1.3812154696132596E-3</v>
      </c>
      <c r="Z807" s="4" t="s">
        <v>5101</v>
      </c>
      <c r="AA807" s="2" cm="1">
        <f t="array" ref="AA807">SUM(_xlfn._xlws.FILTER($F$2:$F$2454,_xlfn.MAP($Z$2:$Z$2454,_xlfn.LAMBDA(_xlpm.x,_xlpm.x=$Z807))))</f>
        <v>2255</v>
      </c>
      <c r="AB807" s="11">
        <f t="shared" si="219"/>
        <v>1.7738359201773836E-3</v>
      </c>
      <c r="AC807" s="11">
        <f t="shared" si="220"/>
        <v>-0.10865201131112999</v>
      </c>
      <c r="AG807" s="2"/>
      <c r="AL807" s="2"/>
      <c r="AM807" s="2"/>
    </row>
    <row r="808" spans="1:39">
      <c r="A808" s="1" t="str">
        <f t="shared" si="204"/>
        <v>~tle~ : [tlə]</v>
      </c>
      <c r="B808" s="1">
        <f>_xlfn.LET(_xlpm.d,$G808,_xlpm.k,_xlfn.CONCAT(LEFT(TRIM(B$1),1),"*"),COUNTIF(_xlpm.d,_xlpm.k))</f>
        <v>0</v>
      </c>
      <c r="C808" s="1">
        <f>_xlfn.LET(_xlpm.d,$G808,_xlpm.k,_xlfn.CONCAT(LEFT(TRIM(C$1),1),"*"),COUNTIF(_xlpm.d,_xlpm.k))</f>
        <v>0</v>
      </c>
      <c r="D808" s="1">
        <f>_xlfn.LET(_xlpm.d,$G808,_xlpm.k,_xlfn.CONCAT(LEFT(TRIM(D$1),1),"*"),COUNTIF(_xlpm.d,_xlpm.k))</f>
        <v>0</v>
      </c>
      <c r="E808" s="1">
        <f t="shared" si="205"/>
        <v>0.30102999566398114</v>
      </c>
      <c r="F808" s="7">
        <v>1</v>
      </c>
      <c r="G808" s="9" t="s">
        <v>2255</v>
      </c>
      <c r="H808" s="4" cm="1">
        <f t="array" ref="H808">F808/freq.sum.r6e</f>
        <v>7.9214195183776928E-5</v>
      </c>
      <c r="I808" s="4" t="str">
        <f t="shared" si="206"/>
        <v>tlə</v>
      </c>
      <c r="J808" s="4" t="str">
        <f t="shared" si="207"/>
        <v>tle</v>
      </c>
      <c r="K808" s="10">
        <f t="shared" si="208"/>
        <v>3</v>
      </c>
      <c r="L808" s="1">
        <f t="shared" si="209"/>
        <v>3</v>
      </c>
      <c r="M808" s="10">
        <f t="shared" si="210"/>
        <v>3</v>
      </c>
      <c r="N808" s="1" t="str">
        <f t="shared" si="211"/>
        <v>~tle~</v>
      </c>
      <c r="O808" s="1" t="str">
        <f t="shared" si="212"/>
        <v>[tlə]</v>
      </c>
      <c r="P808" s="3" cm="1">
        <f t="array" ref="P808">SUM(_xlfn._xlws.FILTER($H$2:$H$2454,_xlfn.MAP($N$2:$N$2454,_xlfn.LAMBDA(_xlpm.x,_xlpm.x=$N808))))</f>
        <v>3.1685678073510771E-4</v>
      </c>
      <c r="Q808" s="4">
        <f t="shared" si="213"/>
        <v>0.25</v>
      </c>
      <c r="R808" s="6" cm="1">
        <f t="array" ref="R808">SUM(_xlfn._xlws.FILTER($H$2:$H$2454,_xlfn.MAP($O$2:$O$2454,_xlfn.LAMBDA(_xlpm.x,_xlpm.x=$O808))))</f>
        <v>7.9214195183776928E-5</v>
      </c>
      <c r="S808" s="4">
        <f t="shared" si="214"/>
        <v>1</v>
      </c>
      <c r="T808" s="4">
        <f t="shared" si="215"/>
        <v>8.4164374949809884E-2</v>
      </c>
      <c r="U808" s="4">
        <f t="shared" si="216"/>
        <v>0.4</v>
      </c>
      <c r="V808" s="4">
        <f t="shared" si="217"/>
        <v>-0.6020599913279624</v>
      </c>
      <c r="W808" s="4" t="s">
        <v>5121</v>
      </c>
      <c r="X808" s="2" cm="1">
        <f t="array" ref="X808">SUM(_xlfn._xlws.FILTER($F$2:$F$2454,_xlfn.MAP($W$2:$W$2454,_xlfn.LAMBDA(_xlpm.x,_xlpm.x=$W808))))</f>
        <v>2896</v>
      </c>
      <c r="Y808" s="11">
        <f t="shared" si="218"/>
        <v>3.453038674033149E-4</v>
      </c>
      <c r="Z808" s="4" t="s">
        <v>5101</v>
      </c>
      <c r="AA808" s="2" cm="1">
        <f t="array" ref="AA808">SUM(_xlfn._xlws.FILTER($F$2:$F$2454,_xlfn.MAP($Z$2:$Z$2454,_xlfn.LAMBDA(_xlpm.x,_xlpm.x=$Z808))))</f>
        <v>2255</v>
      </c>
      <c r="AB808" s="11">
        <f t="shared" si="219"/>
        <v>4.434589800443459E-4</v>
      </c>
      <c r="AC808" s="11">
        <f t="shared" si="220"/>
        <v>-0.10865201131112999</v>
      </c>
      <c r="AG808" s="2"/>
      <c r="AL808" s="2"/>
      <c r="AM808" s="2"/>
    </row>
    <row r="809" spans="1:39">
      <c r="A809" s="1" t="str">
        <f t="shared" si="204"/>
        <v>~ngi~ : [ŋɡɪ]</v>
      </c>
      <c r="B809" s="1">
        <f>_xlfn.LET(_xlpm.d,$G809,_xlpm.k,_xlfn.CONCAT(LEFT(TRIM(B$1),1),"*"),COUNTIF(_xlpm.d,_xlpm.k))</f>
        <v>0</v>
      </c>
      <c r="C809" s="1">
        <f>_xlfn.LET(_xlpm.d,$G809,_xlpm.k,_xlfn.CONCAT(LEFT(TRIM(C$1),1),"*"),COUNTIF(_xlpm.d,_xlpm.k))</f>
        <v>0</v>
      </c>
      <c r="D809" s="1">
        <f>_xlfn.LET(_xlpm.d,$G809,_xlpm.k,_xlfn.CONCAT(LEFT(TRIM(D$1),1),"*"),COUNTIF(_xlpm.d,_xlpm.k))</f>
        <v>0</v>
      </c>
      <c r="E809" s="1">
        <f t="shared" si="205"/>
        <v>0.30102999566398114</v>
      </c>
      <c r="F809" s="7">
        <v>1</v>
      </c>
      <c r="G809" s="9" t="s">
        <v>2431</v>
      </c>
      <c r="H809" s="4" cm="1">
        <f t="array" ref="H809">F809/freq.sum.r6e</f>
        <v>7.9214195183776928E-5</v>
      </c>
      <c r="I809" s="4" t="str">
        <f t="shared" si="206"/>
        <v>ŋɡɪ</v>
      </c>
      <c r="J809" s="4" t="str">
        <f t="shared" si="207"/>
        <v>ngi</v>
      </c>
      <c r="K809" s="10">
        <f t="shared" si="208"/>
        <v>3</v>
      </c>
      <c r="L809" s="1">
        <f t="shared" si="209"/>
        <v>3</v>
      </c>
      <c r="M809" s="10">
        <f t="shared" si="210"/>
        <v>3</v>
      </c>
      <c r="N809" s="1" t="str">
        <f t="shared" si="211"/>
        <v>~ngi~</v>
      </c>
      <c r="O809" s="1" t="str">
        <f t="shared" si="212"/>
        <v>[ŋɡɪ]</v>
      </c>
      <c r="P809" s="3" cm="1">
        <f t="array" ref="P809">SUM(_xlfn._xlws.FILTER($H$2:$H$2454,_xlfn.MAP($N$2:$N$2454,_xlfn.LAMBDA(_xlpm.x,_xlpm.x=$N809))))</f>
        <v>3.1685678073510771E-4</v>
      </c>
      <c r="Q809" s="4">
        <f t="shared" si="213"/>
        <v>0.25</v>
      </c>
      <c r="R809" s="6" cm="1">
        <f t="array" ref="R809">SUM(_xlfn._xlws.FILTER($H$2:$H$2454,_xlfn.MAP($O$2:$O$2454,_xlfn.LAMBDA(_xlpm.x,_xlpm.x=$O809))))</f>
        <v>7.9214195183776928E-5</v>
      </c>
      <c r="S809" s="4">
        <f t="shared" si="214"/>
        <v>1</v>
      </c>
      <c r="T809" s="4">
        <f t="shared" si="215"/>
        <v>8.4164374949809884E-2</v>
      </c>
      <c r="U809" s="4">
        <f t="shared" si="216"/>
        <v>0.4</v>
      </c>
      <c r="V809" s="4">
        <f t="shared" si="217"/>
        <v>-0.6020599913279624</v>
      </c>
      <c r="W809" s="4" t="s">
        <v>5110</v>
      </c>
      <c r="X809" s="2" cm="1">
        <f t="array" ref="X809">SUM(_xlfn._xlws.FILTER($F$2:$F$2454,_xlfn.MAP($W$2:$W$2454,_xlfn.LAMBDA(_xlpm.x,_xlpm.x=$W809))))</f>
        <v>1594</v>
      </c>
      <c r="Y809" s="11">
        <f t="shared" si="218"/>
        <v>6.2735257214554575E-4</v>
      </c>
      <c r="Z809" s="4" t="s">
        <v>5102</v>
      </c>
      <c r="AA809" s="2" cm="1">
        <f t="array" ref="AA809">SUM(_xlfn._xlws.FILTER($F$2:$F$2454,_xlfn.MAP($Z$2:$Z$2454,_xlfn.LAMBDA(_xlpm.x,_xlpm.x=$Z809))))</f>
        <v>1794</v>
      </c>
      <c r="AB809" s="11">
        <f t="shared" si="219"/>
        <v>5.5741360089186175E-4</v>
      </c>
      <c r="AC809" s="11">
        <f t="shared" si="220"/>
        <v>5.1334121647979701E-2</v>
      </c>
      <c r="AG809" s="2"/>
      <c r="AL809" s="2"/>
      <c r="AM809" s="2"/>
    </row>
    <row r="810" spans="1:39">
      <c r="A810" s="1" t="str">
        <f t="shared" si="204"/>
        <v>~twi~ : [twɪ]</v>
      </c>
      <c r="B810" s="1">
        <f>_xlfn.LET(_xlpm.d,$G810,_xlpm.k,_xlfn.CONCAT(LEFT(TRIM(B$1),1),"*"),COUNTIF(_xlpm.d,_xlpm.k))</f>
        <v>0</v>
      </c>
      <c r="C810" s="1">
        <f>_xlfn.LET(_xlpm.d,$G810,_xlpm.k,_xlfn.CONCAT(LEFT(TRIM(C$1),1),"*"),COUNTIF(_xlpm.d,_xlpm.k))</f>
        <v>0</v>
      </c>
      <c r="D810" s="1">
        <f>_xlfn.LET(_xlpm.d,$G810,_xlpm.k,_xlfn.CONCAT(LEFT(TRIM(D$1),1),"*"),COUNTIF(_xlpm.d,_xlpm.k))</f>
        <v>0</v>
      </c>
      <c r="E810" s="1">
        <f t="shared" si="205"/>
        <v>0.30102999566398114</v>
      </c>
      <c r="F810" s="7">
        <v>1</v>
      </c>
      <c r="G810" s="9" t="s">
        <v>1282</v>
      </c>
      <c r="H810" s="4" cm="1">
        <f t="array" ref="H810">F810/freq.sum.r6e</f>
        <v>7.9214195183776928E-5</v>
      </c>
      <c r="I810" s="4" t="str">
        <f t="shared" si="206"/>
        <v>twɪ</v>
      </c>
      <c r="J810" s="4" t="str">
        <f t="shared" si="207"/>
        <v>twi</v>
      </c>
      <c r="K810" s="10">
        <f t="shared" si="208"/>
        <v>3</v>
      </c>
      <c r="L810" s="1">
        <f t="shared" si="209"/>
        <v>3</v>
      </c>
      <c r="M810" s="10">
        <f t="shared" si="210"/>
        <v>3</v>
      </c>
      <c r="N810" s="1" t="str">
        <f t="shared" si="211"/>
        <v>~twi~</v>
      </c>
      <c r="O810" s="1" t="str">
        <f t="shared" si="212"/>
        <v>[twɪ]</v>
      </c>
      <c r="P810" s="3" cm="1">
        <f t="array" ref="P810">SUM(_xlfn._xlws.FILTER($H$2:$H$2454,_xlfn.MAP($N$2:$N$2454,_xlfn.LAMBDA(_xlpm.x,_xlpm.x=$N810))))</f>
        <v>3.1685678073510771E-4</v>
      </c>
      <c r="Q810" s="4">
        <f t="shared" si="213"/>
        <v>0.25</v>
      </c>
      <c r="R810" s="6" cm="1">
        <f t="array" ref="R810">SUM(_xlfn._xlws.FILTER($H$2:$H$2454,_xlfn.MAP($O$2:$O$2454,_xlfn.LAMBDA(_xlpm.x,_xlpm.x=$O810))))</f>
        <v>7.9214195183776928E-5</v>
      </c>
      <c r="S810" s="4">
        <f t="shared" si="214"/>
        <v>1</v>
      </c>
      <c r="T810" s="4">
        <f t="shared" si="215"/>
        <v>8.4164374949809884E-2</v>
      </c>
      <c r="U810" s="4">
        <f t="shared" si="216"/>
        <v>0.4</v>
      </c>
      <c r="V810" s="4">
        <f t="shared" si="217"/>
        <v>-0.6020599913279624</v>
      </c>
      <c r="W810" s="4" t="s">
        <v>5110</v>
      </c>
      <c r="X810" s="2" cm="1">
        <f t="array" ref="X810">SUM(_xlfn._xlws.FILTER($F$2:$F$2454,_xlfn.MAP($W$2:$W$2454,_xlfn.LAMBDA(_xlpm.x,_xlpm.x=$W810))))</f>
        <v>1594</v>
      </c>
      <c r="Y810" s="11">
        <f t="shared" si="218"/>
        <v>6.2735257214554575E-4</v>
      </c>
      <c r="Z810" s="4" t="s">
        <v>5102</v>
      </c>
      <c r="AA810" s="2" cm="1">
        <f t="array" ref="AA810">SUM(_xlfn._xlws.FILTER($F$2:$F$2454,_xlfn.MAP($Z$2:$Z$2454,_xlfn.LAMBDA(_xlpm.x,_xlpm.x=$Z810))))</f>
        <v>1794</v>
      </c>
      <c r="AB810" s="11">
        <f t="shared" si="219"/>
        <v>5.5741360089186175E-4</v>
      </c>
      <c r="AC810" s="11">
        <f t="shared" si="220"/>
        <v>5.1334121647979701E-2</v>
      </c>
      <c r="AG810" s="2"/>
      <c r="AL810" s="2"/>
      <c r="AM810" s="2"/>
    </row>
    <row r="811" spans="1:39">
      <c r="A811" s="1" t="str">
        <f t="shared" si="204"/>
        <v>~nto~ : [ntɑ]</v>
      </c>
      <c r="B811" s="1">
        <f>_xlfn.LET(_xlpm.d,$G811,_xlpm.k,_xlfn.CONCAT(LEFT(TRIM(B$1),1),"*"),COUNTIF(_xlpm.d,_xlpm.k))</f>
        <v>0</v>
      </c>
      <c r="C811" s="1">
        <f>_xlfn.LET(_xlpm.d,$G811,_xlpm.k,_xlfn.CONCAT(LEFT(TRIM(C$1),1),"*"),COUNTIF(_xlpm.d,_xlpm.k))</f>
        <v>0</v>
      </c>
      <c r="D811" s="1">
        <f>_xlfn.LET(_xlpm.d,$G811,_xlpm.k,_xlfn.CONCAT(LEFT(TRIM(D$1),1),"*"),COUNTIF(_xlpm.d,_xlpm.k))</f>
        <v>1</v>
      </c>
      <c r="E811" s="1">
        <f t="shared" si="205"/>
        <v>0.30102999566398114</v>
      </c>
      <c r="F811" s="7">
        <v>1</v>
      </c>
      <c r="G811" s="9" t="s">
        <v>2158</v>
      </c>
      <c r="H811" s="4" cm="1">
        <f t="array" ref="H811">F811/freq.sum.r6e</f>
        <v>7.9214195183776928E-5</v>
      </c>
      <c r="I811" s="4" t="str">
        <f t="shared" si="206"/>
        <v>ntɑ</v>
      </c>
      <c r="J811" s="4" t="str">
        <f t="shared" si="207"/>
        <v>nto</v>
      </c>
      <c r="K811" s="10">
        <f t="shared" si="208"/>
        <v>3</v>
      </c>
      <c r="L811" s="1">
        <f t="shared" si="209"/>
        <v>3</v>
      </c>
      <c r="M811" s="10">
        <f t="shared" si="210"/>
        <v>3</v>
      </c>
      <c r="N811" s="1" t="str">
        <f t="shared" si="211"/>
        <v>~nto~</v>
      </c>
      <c r="O811" s="1" t="str">
        <f t="shared" si="212"/>
        <v>[ntɑ]</v>
      </c>
      <c r="P811" s="3" cm="1">
        <f t="array" ref="P811">SUM(_xlfn._xlws.FILTER($H$2:$H$2454,_xlfn.MAP($N$2:$N$2454,_xlfn.LAMBDA(_xlpm.x,_xlpm.x=$N811))))</f>
        <v>3.1685678073510771E-4</v>
      </c>
      <c r="Q811" s="4">
        <f t="shared" si="213"/>
        <v>0.25</v>
      </c>
      <c r="R811" s="6" cm="1">
        <f t="array" ref="R811">SUM(_xlfn._xlws.FILTER($H$2:$H$2454,_xlfn.MAP($O$2:$O$2454,_xlfn.LAMBDA(_xlpm.x,_xlpm.x=$O811))))</f>
        <v>7.9214195183776928E-5</v>
      </c>
      <c r="S811" s="4">
        <f t="shared" si="214"/>
        <v>1</v>
      </c>
      <c r="T811" s="4">
        <f t="shared" si="215"/>
        <v>8.4164374949809884E-2</v>
      </c>
      <c r="U811" s="4">
        <f t="shared" si="216"/>
        <v>0.4</v>
      </c>
      <c r="V811" s="4">
        <f t="shared" si="217"/>
        <v>-0.6020599913279624</v>
      </c>
      <c r="W811" s="4" t="s">
        <v>5119</v>
      </c>
      <c r="X811" s="2" cm="1">
        <f t="array" ref="X811">SUM(_xlfn._xlws.FILTER($F$2:$F$2454,_xlfn.MAP($W$2:$W$2454,_xlfn.LAMBDA(_xlpm.x,_xlpm.x=$W811))))</f>
        <v>1157</v>
      </c>
      <c r="Y811" s="11">
        <f t="shared" si="218"/>
        <v>8.6430423509075197E-4</v>
      </c>
      <c r="Z811" s="4" t="s">
        <v>5105</v>
      </c>
      <c r="AA811" s="2" cm="1">
        <f t="array" ref="AA811">SUM(_xlfn._xlws.FILTER($F$2:$F$2454,_xlfn.MAP($Z$2:$Z$2454,_xlfn.LAMBDA(_xlpm.x,_xlpm.x=$Z811))))</f>
        <v>436</v>
      </c>
      <c r="AB811" s="11">
        <f t="shared" si="219"/>
        <v>2.2935779816513763E-3</v>
      </c>
      <c r="AC811" s="11">
        <f t="shared" si="220"/>
        <v>-0.42384686968316354</v>
      </c>
      <c r="AG811" s="2"/>
      <c r="AL811" s="2"/>
      <c r="AM811" s="2"/>
    </row>
    <row r="812" spans="1:39">
      <c r="A812" s="1" t="str">
        <f t="shared" si="204"/>
        <v>~voi~ : [vwə]</v>
      </c>
      <c r="B812" s="1">
        <f>_xlfn.LET(_xlpm.d,$G812,_xlpm.k,_xlfn.CONCAT(LEFT(TRIM(B$1),1),"*"),COUNTIF(_xlpm.d,_xlpm.k))</f>
        <v>0</v>
      </c>
      <c r="C812" s="1">
        <f>_xlfn.LET(_xlpm.d,$G812,_xlpm.k,_xlfn.CONCAT(LEFT(TRIM(C$1),1),"*"),COUNTIF(_xlpm.d,_xlpm.k))</f>
        <v>0</v>
      </c>
      <c r="D812" s="1">
        <f>_xlfn.LET(_xlpm.d,$G812,_xlpm.k,_xlfn.CONCAT(LEFT(TRIM(D$1),1),"*"),COUNTIF(_xlpm.d,_xlpm.k))</f>
        <v>0</v>
      </c>
      <c r="E812" s="1">
        <f t="shared" si="205"/>
        <v>0.30102999566398114</v>
      </c>
      <c r="F812" s="7">
        <v>1</v>
      </c>
      <c r="G812" s="9" t="s">
        <v>2283</v>
      </c>
      <c r="H812" s="4" cm="1">
        <f t="array" ref="H812">F812/freq.sum.r6e</f>
        <v>7.9214195183776928E-5</v>
      </c>
      <c r="I812" s="4" t="str">
        <f t="shared" si="206"/>
        <v>vwə</v>
      </c>
      <c r="J812" s="4" t="str">
        <f t="shared" si="207"/>
        <v>voi</v>
      </c>
      <c r="K812" s="10">
        <f t="shared" si="208"/>
        <v>3</v>
      </c>
      <c r="L812" s="1">
        <f t="shared" si="209"/>
        <v>3</v>
      </c>
      <c r="M812" s="10">
        <f t="shared" si="210"/>
        <v>3</v>
      </c>
      <c r="N812" s="1" t="str">
        <f t="shared" si="211"/>
        <v>~voi~</v>
      </c>
      <c r="O812" s="1" t="str">
        <f t="shared" si="212"/>
        <v>[vwə]</v>
      </c>
      <c r="P812" s="3" cm="1">
        <f t="array" ref="P812">SUM(_xlfn._xlws.FILTER($H$2:$H$2454,_xlfn.MAP($N$2:$N$2454,_xlfn.LAMBDA(_xlpm.x,_xlpm.x=$N812))))</f>
        <v>3.1685678073510771E-4</v>
      </c>
      <c r="Q812" s="4">
        <f t="shared" si="213"/>
        <v>0.25</v>
      </c>
      <c r="R812" s="6" cm="1">
        <f t="array" ref="R812">SUM(_xlfn._xlws.FILTER($H$2:$H$2454,_xlfn.MAP($O$2:$O$2454,_xlfn.LAMBDA(_xlpm.x,_xlpm.x=$O812))))</f>
        <v>7.9214195183776928E-5</v>
      </c>
      <c r="S812" s="4">
        <f t="shared" si="214"/>
        <v>1</v>
      </c>
      <c r="T812" s="4">
        <f t="shared" si="215"/>
        <v>8.4164374949809884E-2</v>
      </c>
      <c r="U812" s="4">
        <f t="shared" si="216"/>
        <v>0.4</v>
      </c>
      <c r="V812" s="4">
        <f t="shared" si="217"/>
        <v>-0.6020599913279624</v>
      </c>
      <c r="W812" s="4" t="s">
        <v>5136</v>
      </c>
      <c r="X812" s="2" cm="1">
        <f t="array" ref="X812">SUM(_xlfn._xlws.FILTER($F$2:$F$2454,_xlfn.MAP($W$2:$W$2454,_xlfn.LAMBDA(_xlpm.x,_xlpm.x=$W812))))</f>
        <v>23</v>
      </c>
      <c r="Y812" s="11">
        <f t="shared" si="218"/>
        <v>4.3478260869565216E-2</v>
      </c>
      <c r="Z812" s="4" t="s">
        <v>5101</v>
      </c>
      <c r="AA812" s="2" cm="1">
        <f t="array" ref="AA812">SUM(_xlfn._xlws.FILTER($F$2:$F$2454,_xlfn.MAP($Z$2:$Z$2454,_xlfn.LAMBDA(_xlpm.x,_xlpm.x=$Z812))))</f>
        <v>2255</v>
      </c>
      <c r="AB812" s="11">
        <f t="shared" si="219"/>
        <v>4.434589800443459E-4</v>
      </c>
      <c r="AC812" s="11">
        <f t="shared" si="220"/>
        <v>1.9914187101963865</v>
      </c>
      <c r="AG812" s="2"/>
      <c r="AL812" s="2"/>
      <c r="AM812" s="2"/>
    </row>
    <row r="813" spans="1:39">
      <c r="A813" s="1" t="str">
        <f t="shared" si="204"/>
        <v>~boo~ : [bu]</v>
      </c>
      <c r="B813" s="1">
        <f>_xlfn.LET(_xlpm.d,$G813,_xlpm.k,_xlfn.CONCAT(LEFT(TRIM(B$1),1),"*"),COUNTIF(_xlpm.d,_xlpm.k))</f>
        <v>0</v>
      </c>
      <c r="C813" s="1">
        <f>_xlfn.LET(_xlpm.d,$G813,_xlpm.k,_xlfn.CONCAT(LEFT(TRIM(C$1),1),"*"),COUNTIF(_xlpm.d,_xlpm.k))</f>
        <v>0</v>
      </c>
      <c r="D813" s="1">
        <f>_xlfn.LET(_xlpm.d,$G813,_xlpm.k,_xlfn.CONCAT(LEFT(TRIM(D$1),1),"*"),COUNTIF(_xlpm.d,_xlpm.k))</f>
        <v>0</v>
      </c>
      <c r="E813" s="1">
        <f t="shared" si="205"/>
        <v>0.47712125471966244</v>
      </c>
      <c r="F813" s="7">
        <v>2</v>
      </c>
      <c r="G813" s="9" t="s">
        <v>18</v>
      </c>
      <c r="H813" s="4" cm="1">
        <f t="array" ref="H813">F813/freq.sum.r6e</f>
        <v>1.5842839036755386E-4</v>
      </c>
      <c r="I813" s="4" t="str">
        <f t="shared" si="206"/>
        <v>bu</v>
      </c>
      <c r="J813" s="4" t="str">
        <f t="shared" si="207"/>
        <v>boo</v>
      </c>
      <c r="K813" s="10">
        <f t="shared" si="208"/>
        <v>2</v>
      </c>
      <c r="L813" s="1">
        <f t="shared" si="209"/>
        <v>3</v>
      </c>
      <c r="M813" s="10">
        <f t="shared" si="210"/>
        <v>3</v>
      </c>
      <c r="N813" s="1" t="str">
        <f t="shared" si="211"/>
        <v>~boo~</v>
      </c>
      <c r="O813" s="1" t="str">
        <f t="shared" si="212"/>
        <v>[bu]</v>
      </c>
      <c r="P813" s="3" cm="1">
        <f t="array" ref="P813">SUM(_xlfn._xlws.FILTER($H$2:$H$2454,_xlfn.MAP($N$2:$N$2454,_xlfn.LAMBDA(_xlpm.x,_xlpm.x=$N813))))</f>
        <v>6.3371356147021542E-4</v>
      </c>
      <c r="Q813" s="4">
        <f t="shared" si="213"/>
        <v>0.25</v>
      </c>
      <c r="R813" s="6" cm="1">
        <f t="array" ref="R813">SUM(_xlfn._xlws.FILTER($H$2:$H$2454,_xlfn.MAP($O$2:$O$2454,_xlfn.LAMBDA(_xlpm.x,_xlpm.x=$O813))))</f>
        <v>1.5842839036755386E-4</v>
      </c>
      <c r="S813" s="4">
        <f t="shared" si="214"/>
        <v>1</v>
      </c>
      <c r="T813" s="4">
        <f t="shared" si="215"/>
        <v>0.13339737819208369</v>
      </c>
      <c r="U813" s="4">
        <f t="shared" si="216"/>
        <v>0.4</v>
      </c>
      <c r="V813" s="4">
        <f t="shared" si="217"/>
        <v>-0.6020599913279624</v>
      </c>
      <c r="W813" s="4" t="s">
        <v>5130</v>
      </c>
      <c r="X813" s="2" cm="1">
        <f t="array" ref="X813">SUM(_xlfn._xlws.FILTER($F$2:$F$2454,_xlfn.MAP($W$2:$W$2454,_xlfn.LAMBDA(_xlpm.x,_xlpm.x=$W813))))</f>
        <v>79</v>
      </c>
      <c r="Y813" s="11">
        <f t="shared" si="218"/>
        <v>2.5316455696202531E-2</v>
      </c>
      <c r="Z813" s="4" t="s">
        <v>5111</v>
      </c>
      <c r="AA813" s="2" cm="1">
        <f t="array" ref="AA813">SUM(_xlfn._xlws.FILTER($F$2:$F$2454,_xlfn.MAP($Z$2:$Z$2454,_xlfn.LAMBDA(_xlpm.x,_xlpm.x=$Z813))))</f>
        <v>254</v>
      </c>
      <c r="AB813" s="11">
        <f t="shared" si="219"/>
        <v>7.874015748031496E-3</v>
      </c>
      <c r="AC813" s="11">
        <f t="shared" si="220"/>
        <v>0.50720662532949656</v>
      </c>
      <c r="AG813" s="2"/>
      <c r="AL813" s="2"/>
      <c r="AM813" s="2"/>
    </row>
    <row r="814" spans="1:39">
      <c r="A814" s="1" t="str">
        <f t="shared" si="204"/>
        <v>~cou~ : [kʊ]</v>
      </c>
      <c r="B814" s="1">
        <f>_xlfn.LET(_xlpm.d,$G814,_xlpm.k,_xlfn.CONCAT(LEFT(TRIM(B$1),1),"*"),COUNTIF(_xlpm.d,_xlpm.k))</f>
        <v>0</v>
      </c>
      <c r="C814" s="1">
        <f>_xlfn.LET(_xlpm.d,$G814,_xlpm.k,_xlfn.CONCAT(LEFT(TRIM(C$1),1),"*"),COUNTIF(_xlpm.d,_xlpm.k))</f>
        <v>0</v>
      </c>
      <c r="D814" s="1">
        <f>_xlfn.LET(_xlpm.d,$G814,_xlpm.k,_xlfn.CONCAT(LEFT(TRIM(D$1),1),"*"),COUNTIF(_xlpm.d,_xlpm.k))</f>
        <v>0</v>
      </c>
      <c r="E814" s="1">
        <f t="shared" si="205"/>
        <v>0.30102999566398114</v>
      </c>
      <c r="F814" s="7">
        <v>1</v>
      </c>
      <c r="G814" s="9" t="s">
        <v>1679</v>
      </c>
      <c r="H814" s="4" cm="1">
        <f t="array" ref="H814">F814/freq.sum.r6e</f>
        <v>7.9214195183776928E-5</v>
      </c>
      <c r="I814" s="4" t="str">
        <f t="shared" si="206"/>
        <v>kʊ</v>
      </c>
      <c r="J814" s="4" t="str">
        <f t="shared" si="207"/>
        <v>cou</v>
      </c>
      <c r="K814" s="10">
        <f t="shared" si="208"/>
        <v>2</v>
      </c>
      <c r="L814" s="1">
        <f t="shared" si="209"/>
        <v>3</v>
      </c>
      <c r="M814" s="10">
        <f t="shared" si="210"/>
        <v>3</v>
      </c>
      <c r="N814" s="1" t="str">
        <f t="shared" si="211"/>
        <v>~cou~</v>
      </c>
      <c r="O814" s="1" t="str">
        <f t="shared" si="212"/>
        <v>[kʊ]</v>
      </c>
      <c r="P814" s="3" cm="1">
        <f t="array" ref="P814">SUM(_xlfn._xlws.FILTER($H$2:$H$2454,_xlfn.MAP($N$2:$N$2454,_xlfn.LAMBDA(_xlpm.x,_xlpm.x=$N814))))</f>
        <v>1.2674271229404308E-3</v>
      </c>
      <c r="Q814" s="4">
        <f t="shared" si="213"/>
        <v>6.25E-2</v>
      </c>
      <c r="R814" s="6" cm="1">
        <f t="array" ref="R814">SUM(_xlfn._xlws.FILTER($H$2:$H$2454,_xlfn.MAP($O$2:$O$2454,_xlfn.LAMBDA(_xlpm.x,_xlpm.x=$O814))))</f>
        <v>3.1685678073510771E-4</v>
      </c>
      <c r="S814" s="4">
        <f t="shared" si="214"/>
        <v>0.25</v>
      </c>
      <c r="T814" s="4">
        <f t="shared" si="215"/>
        <v>2.1041093737452471E-2</v>
      </c>
      <c r="U814" s="4">
        <f t="shared" si="216"/>
        <v>0.1</v>
      </c>
      <c r="V814" s="4">
        <f t="shared" si="217"/>
        <v>-0.6020599913279624</v>
      </c>
      <c r="W814" s="4" t="s">
        <v>5100</v>
      </c>
      <c r="X814" s="2" cm="1">
        <f t="array" ref="X814">SUM(_xlfn._xlws.FILTER($F$2:$F$2454,_xlfn.MAP($W$2:$W$2454,_xlfn.LAMBDA(_xlpm.x,_xlpm.x=$W814))))</f>
        <v>150</v>
      </c>
      <c r="Y814" s="11">
        <f t="shared" si="218"/>
        <v>6.6666666666666671E-3</v>
      </c>
      <c r="Z814" s="4" t="s">
        <v>5116</v>
      </c>
      <c r="AA814" s="2" cm="1">
        <f t="array" ref="AA814">SUM(_xlfn._xlws.FILTER($F$2:$F$2454,_xlfn.MAP($Z$2:$Z$2454,_xlfn.LAMBDA(_xlpm.x,_xlpm.x=$Z814))))</f>
        <v>96</v>
      </c>
      <c r="AB814" s="11">
        <f t="shared" si="219"/>
        <v>1.0416666666666666E-2</v>
      </c>
      <c r="AC814" s="11">
        <f t="shared" si="220"/>
        <v>-0.19382002601611276</v>
      </c>
      <c r="AG814" s="2"/>
      <c r="AL814" s="2"/>
      <c r="AM814" s="2"/>
    </row>
    <row r="815" spans="1:39">
      <c r="A815" s="1" t="str">
        <f t="shared" si="204"/>
        <v>~low~ : [lo]</v>
      </c>
      <c r="B815" s="1">
        <f>_xlfn.LET(_xlpm.d,$G815,_xlpm.k,_xlfn.CONCAT(LEFT(TRIM(B$1),1),"*"),COUNTIF(_xlpm.d,_xlpm.k))</f>
        <v>0</v>
      </c>
      <c r="C815" s="1">
        <f>_xlfn.LET(_xlpm.d,$G815,_xlpm.k,_xlfn.CONCAT(LEFT(TRIM(C$1),1),"*"),COUNTIF(_xlpm.d,_xlpm.k))</f>
        <v>0</v>
      </c>
      <c r="D815" s="1">
        <f>_xlfn.LET(_xlpm.d,$G815,_xlpm.k,_xlfn.CONCAT(LEFT(TRIM(D$1),1),"*"),COUNTIF(_xlpm.d,_xlpm.k))</f>
        <v>0</v>
      </c>
      <c r="E815" s="1">
        <f t="shared" si="205"/>
        <v>0.30102999566398114</v>
      </c>
      <c r="F815" s="7">
        <v>1</v>
      </c>
      <c r="G815" s="9" t="s">
        <v>2067</v>
      </c>
      <c r="H815" s="4" cm="1">
        <f t="array" ref="H815">F815/freq.sum.r6e</f>
        <v>7.9214195183776928E-5</v>
      </c>
      <c r="I815" s="1" t="str">
        <f t="shared" si="206"/>
        <v>lo</v>
      </c>
      <c r="J815" s="1" t="str">
        <f t="shared" si="207"/>
        <v>low</v>
      </c>
      <c r="K815" s="10">
        <f t="shared" si="208"/>
        <v>2</v>
      </c>
      <c r="L815" s="1">
        <f t="shared" si="209"/>
        <v>3</v>
      </c>
      <c r="M815" s="10">
        <f t="shared" si="210"/>
        <v>3</v>
      </c>
      <c r="N815" s="1" t="str">
        <f t="shared" si="211"/>
        <v>~low~</v>
      </c>
      <c r="O815" s="1" t="str">
        <f t="shared" si="212"/>
        <v>[lo]</v>
      </c>
      <c r="P815" s="3" cm="1">
        <f t="array" ref="P815">SUM(_xlfn._xlws.FILTER($H$2:$H$2454,_xlfn.MAP($N$2:$N$2454,_xlfn.LAMBDA(_xlpm.x,_xlpm.x=$N815))))</f>
        <v>3.1685678073510771E-4</v>
      </c>
      <c r="Q815" s="4">
        <f t="shared" si="213"/>
        <v>0.25</v>
      </c>
      <c r="R815" s="6" cm="1">
        <f t="array" ref="R815">SUM(_xlfn._xlws.FILTER($H$2:$H$2454,_xlfn.MAP($O$2:$O$2454,_xlfn.LAMBDA(_xlpm.x,_xlpm.x=$O815))))</f>
        <v>7.9214195183776928E-5</v>
      </c>
      <c r="S815" s="4">
        <f t="shared" si="214"/>
        <v>1</v>
      </c>
      <c r="T815" s="4">
        <f t="shared" si="215"/>
        <v>8.4164374949809884E-2</v>
      </c>
      <c r="U815" s="4">
        <f t="shared" si="216"/>
        <v>0.4</v>
      </c>
      <c r="V815" s="4">
        <f t="shared" si="217"/>
        <v>-0.6020599913279624</v>
      </c>
      <c r="W815" s="4" t="s">
        <v>5128</v>
      </c>
      <c r="X815" s="2" cm="1">
        <f t="array" ref="X815">SUM(_xlfn._xlws.FILTER($F$2:$F$2454,_xlfn.MAP($W$2:$W$2454,_xlfn.LAMBDA(_xlpm.x,_xlpm.x=$W815))))</f>
        <v>89</v>
      </c>
      <c r="Y815" s="11">
        <f t="shared" si="218"/>
        <v>1.1235955056179775E-2</v>
      </c>
      <c r="Z815" s="4" t="s">
        <v>5119</v>
      </c>
      <c r="AA815" s="2" cm="1">
        <f t="array" ref="AA815">SUM(_xlfn._xlws.FILTER($F$2:$F$2454,_xlfn.MAP($Z$2:$Z$2454,_xlfn.LAMBDA(_xlpm.x,_xlpm.x=$Z815))))</f>
        <v>3</v>
      </c>
      <c r="AB815" s="11">
        <f t="shared" si="219"/>
        <v>0.33333333333333331</v>
      </c>
      <c r="AC815" s="11">
        <f t="shared" si="220"/>
        <v>-1.4722687519252504</v>
      </c>
      <c r="AG815" s="2"/>
      <c r="AL815" s="2"/>
      <c r="AM815" s="2"/>
    </row>
    <row r="816" spans="1:39">
      <c r="A816" s="1" t="str">
        <f t="shared" si="204"/>
        <v>~nte~ : [ntɛ]</v>
      </c>
      <c r="B816" s="1">
        <f>_xlfn.LET(_xlpm.d,$G816,_xlpm.k,_xlfn.CONCAT(LEFT(TRIM(B$1),1),"*"),COUNTIF(_xlpm.d,_xlpm.k))</f>
        <v>0</v>
      </c>
      <c r="C816" s="1">
        <f>_xlfn.LET(_xlpm.d,$G816,_xlpm.k,_xlfn.CONCAT(LEFT(TRIM(C$1),1),"*"),COUNTIF(_xlpm.d,_xlpm.k))</f>
        <v>0</v>
      </c>
      <c r="D816" s="1">
        <f>_xlfn.LET(_xlpm.d,$G816,_xlpm.k,_xlfn.CONCAT(LEFT(TRIM(D$1),1),"*"),COUNTIF(_xlpm.d,_xlpm.k))</f>
        <v>1</v>
      </c>
      <c r="E816" s="1">
        <f t="shared" si="205"/>
        <v>0.90308998699194343</v>
      </c>
      <c r="F816" s="7">
        <v>7</v>
      </c>
      <c r="G816" s="9" t="s">
        <v>938</v>
      </c>
      <c r="H816" s="4" cm="1">
        <f t="array" ref="H816">F816/freq.sum.r6e</f>
        <v>5.5449936628643854E-4</v>
      </c>
      <c r="I816" s="4" t="str">
        <f t="shared" si="206"/>
        <v>ntɛ</v>
      </c>
      <c r="J816" s="4" t="str">
        <f t="shared" si="207"/>
        <v>nte</v>
      </c>
      <c r="K816" s="10">
        <f t="shared" si="208"/>
        <v>3</v>
      </c>
      <c r="L816" s="1">
        <f t="shared" si="209"/>
        <v>3</v>
      </c>
      <c r="M816" s="10">
        <f t="shared" si="210"/>
        <v>3</v>
      </c>
      <c r="N816" s="1" t="str">
        <f t="shared" si="211"/>
        <v>~nte~</v>
      </c>
      <c r="O816" s="1" t="str">
        <f t="shared" si="212"/>
        <v>[ntɛ]</v>
      </c>
      <c r="P816" s="3" cm="1">
        <f t="array" ref="P816">SUM(_xlfn._xlws.FILTER($H$2:$H$2454,_xlfn.MAP($N$2:$N$2454,_xlfn.LAMBDA(_xlpm.x,_xlpm.x=$N816))))</f>
        <v>3.0893536121673003E-3</v>
      </c>
      <c r="Q816" s="4">
        <f t="shared" si="213"/>
        <v>0.17948717948717949</v>
      </c>
      <c r="R816" s="6" cm="1">
        <f t="array" ref="R816">SUM(_xlfn._xlws.FILTER($H$2:$H$2454,_xlfn.MAP($O$2:$O$2454,_xlfn.LAMBDA(_xlpm.x,_xlpm.x=$O816))))</f>
        <v>7.9214195183776931E-4</v>
      </c>
      <c r="S816" s="4">
        <f t="shared" si="214"/>
        <v>0.70000000000000007</v>
      </c>
      <c r="T816" s="4">
        <f t="shared" si="215"/>
        <v>0.18035223203530687</v>
      </c>
      <c r="U816" s="4">
        <f t="shared" si="216"/>
        <v>0.28571428571428575</v>
      </c>
      <c r="V816" s="4">
        <f t="shared" si="217"/>
        <v>-0.59106460702649921</v>
      </c>
      <c r="W816" s="4" t="s">
        <v>5121</v>
      </c>
      <c r="X816" s="2" cm="1">
        <f t="array" ref="X816">SUM(_xlfn._xlws.FILTER($F$2:$F$2454,_xlfn.MAP($W$2:$W$2454,_xlfn.LAMBDA(_xlpm.x,_xlpm.x=$W816))))</f>
        <v>2896</v>
      </c>
      <c r="Y816" s="11">
        <f t="shared" si="218"/>
        <v>2.4171270718232043E-3</v>
      </c>
      <c r="Z816" s="4" t="s">
        <v>5104</v>
      </c>
      <c r="AA816" s="2" cm="1">
        <f t="array" ref="AA816">SUM(_xlfn._xlws.FILTER($F$2:$F$2454,_xlfn.MAP($Z$2:$Z$2454,_xlfn.LAMBDA(_xlpm.x,_xlpm.x=$Z816))))</f>
        <v>883</v>
      </c>
      <c r="AB816" s="11">
        <f t="shared" si="219"/>
        <v>7.9275198187995465E-3</v>
      </c>
      <c r="AC816" s="11">
        <f t="shared" si="220"/>
        <v>-0.51583785394754067</v>
      </c>
      <c r="AG816" s="2"/>
      <c r="AL816" s="2"/>
      <c r="AM816" s="2"/>
    </row>
    <row r="817" spans="1:39">
      <c r="A817" s="1" t="str">
        <f t="shared" si="204"/>
        <v>~mpa~ : [mpɛ]</v>
      </c>
      <c r="B817" s="1">
        <f>_xlfn.LET(_xlpm.d,$G817,_xlpm.k,_xlfn.CONCAT(LEFT(TRIM(B$1),1),"*"),COUNTIF(_xlpm.d,_xlpm.k))</f>
        <v>0</v>
      </c>
      <c r="C817" s="1">
        <f>_xlfn.LET(_xlpm.d,$G817,_xlpm.k,_xlfn.CONCAT(LEFT(TRIM(C$1),1),"*"),COUNTIF(_xlpm.d,_xlpm.k))</f>
        <v>1</v>
      </c>
      <c r="D817" s="1">
        <f>_xlfn.LET(_xlpm.d,$G817,_xlpm.k,_xlfn.CONCAT(LEFT(TRIM(D$1),1),"*"),COUNTIF(_xlpm.d,_xlpm.k))</f>
        <v>0</v>
      </c>
      <c r="E817" s="1">
        <f t="shared" si="205"/>
        <v>0.47712125471966244</v>
      </c>
      <c r="F817" s="7">
        <v>2</v>
      </c>
      <c r="G817" s="9" t="s">
        <v>1228</v>
      </c>
      <c r="H817" s="4" cm="1">
        <f t="array" ref="H817">F817/freq.sum.r6e</f>
        <v>1.5842839036755386E-4</v>
      </c>
      <c r="I817" s="1" t="str">
        <f t="shared" si="206"/>
        <v>mpɛ</v>
      </c>
      <c r="J817" s="1" t="str">
        <f t="shared" si="207"/>
        <v>mpa</v>
      </c>
      <c r="K817" s="10">
        <f t="shared" si="208"/>
        <v>3</v>
      </c>
      <c r="L817" s="1">
        <f t="shared" si="209"/>
        <v>3</v>
      </c>
      <c r="M817" s="10">
        <f t="shared" si="210"/>
        <v>3</v>
      </c>
      <c r="N817" s="1" t="str">
        <f t="shared" si="211"/>
        <v>~mpa~</v>
      </c>
      <c r="O817" s="1" t="str">
        <f t="shared" si="212"/>
        <v>[mpɛ]</v>
      </c>
      <c r="P817" s="3" cm="1">
        <f t="array" ref="P817">SUM(_xlfn._xlws.FILTER($H$2:$H$2454,_xlfn.MAP($N$2:$N$2454,_xlfn.LAMBDA(_xlpm.x,_xlpm.x=$N817))))</f>
        <v>8.7135614702154619E-4</v>
      </c>
      <c r="Q817" s="4">
        <f t="shared" si="213"/>
        <v>0.18181818181818182</v>
      </c>
      <c r="R817" s="6" cm="1">
        <f t="array" ref="R817">SUM(_xlfn._xlws.FILTER($H$2:$H$2454,_xlfn.MAP($O$2:$O$2454,_xlfn.LAMBDA(_xlpm.x,_xlpm.x=$O817))))</f>
        <v>2.3764258555133077E-4</v>
      </c>
      <c r="S817" s="4">
        <f t="shared" si="214"/>
        <v>0.66666666666666674</v>
      </c>
      <c r="T817" s="4">
        <f t="shared" si="215"/>
        <v>9.5283841565774047E-2</v>
      </c>
      <c r="U817" s="4">
        <f t="shared" si="216"/>
        <v>0.2857142857142857</v>
      </c>
      <c r="V817" s="4">
        <f t="shared" si="217"/>
        <v>-0.56427143043856265</v>
      </c>
      <c r="W817" s="4" t="s">
        <v>5120</v>
      </c>
      <c r="X817" s="2" cm="1">
        <f t="array" ref="X817">SUM(_xlfn._xlws.FILTER($F$2:$F$2454,_xlfn.MAP($W$2:$W$2454,_xlfn.LAMBDA(_xlpm.x,_xlpm.x=$W817))))</f>
        <v>1666</v>
      </c>
      <c r="Y817" s="11">
        <f t="shared" si="218"/>
        <v>1.2004801920768306E-3</v>
      </c>
      <c r="Z817" s="4" t="s">
        <v>5104</v>
      </c>
      <c r="AA817" s="2" cm="1">
        <f t="array" ref="AA817">SUM(_xlfn._xlws.FILTER($F$2:$F$2454,_xlfn.MAP($Z$2:$Z$2454,_xlfn.LAMBDA(_xlpm.x,_xlpm.x=$Z817))))</f>
        <v>883</v>
      </c>
      <c r="AB817" s="11">
        <f t="shared" si="219"/>
        <v>2.2650056625141564E-3</v>
      </c>
      <c r="AC817" s="11">
        <f t="shared" si="220"/>
        <v>-0.27571429349320026</v>
      </c>
      <c r="AG817" s="2"/>
      <c r="AL817" s="2"/>
      <c r="AM817" s="2"/>
    </row>
    <row r="818" spans="1:39">
      <c r="A818" s="1" t="str">
        <f t="shared" si="204"/>
        <v>~cha~ : [tʃɑ]</v>
      </c>
      <c r="B818" s="1">
        <f>_xlfn.LET(_xlpm.d,$G818,_xlpm.k,_xlfn.CONCAT(LEFT(TRIM(B$1),1),"*"),COUNTIF(_xlpm.d,_xlpm.k))</f>
        <v>0</v>
      </c>
      <c r="C818" s="1">
        <f>_xlfn.LET(_xlpm.d,$G818,_xlpm.k,_xlfn.CONCAT(LEFT(TRIM(C$1),1),"*"),COUNTIF(_xlpm.d,_xlpm.k))</f>
        <v>0</v>
      </c>
      <c r="D818" s="1">
        <f>_xlfn.LET(_xlpm.d,$G818,_xlpm.k,_xlfn.CONCAT(LEFT(TRIM(D$1),1),"*"),COUNTIF(_xlpm.d,_xlpm.k))</f>
        <v>0</v>
      </c>
      <c r="E818" s="1">
        <f t="shared" si="205"/>
        <v>0.8450980400142567</v>
      </c>
      <c r="F818" s="7">
        <v>6</v>
      </c>
      <c r="G818" s="9" t="s">
        <v>698</v>
      </c>
      <c r="H818" s="4" cm="1">
        <f t="array" ref="H818">F818/freq.sum.r6e</f>
        <v>4.7528517110266159E-4</v>
      </c>
      <c r="I818" s="1" t="str">
        <f t="shared" si="206"/>
        <v>tʃɑ</v>
      </c>
      <c r="J818" s="1" t="str">
        <f t="shared" si="207"/>
        <v>cha</v>
      </c>
      <c r="K818" s="10">
        <f t="shared" si="208"/>
        <v>3</v>
      </c>
      <c r="L818" s="1">
        <f t="shared" si="209"/>
        <v>3</v>
      </c>
      <c r="M818" s="10">
        <f t="shared" si="210"/>
        <v>3</v>
      </c>
      <c r="N818" s="1" t="str">
        <f t="shared" si="211"/>
        <v>~cha~</v>
      </c>
      <c r="O818" s="1" t="str">
        <f t="shared" si="212"/>
        <v>[tʃɑ]</v>
      </c>
      <c r="P818" s="3" cm="1">
        <f t="array" ref="P818">SUM(_xlfn._xlws.FILTER($H$2:$H$2454,_xlfn.MAP($N$2:$N$2454,_xlfn.LAMBDA(_xlpm.x,_xlpm.x=$N818))))</f>
        <v>1.7427122940430922E-3</v>
      </c>
      <c r="Q818" s="4">
        <f t="shared" si="213"/>
        <v>0.27272727272727276</v>
      </c>
      <c r="R818" s="6" cm="1">
        <f t="array" ref="R818">SUM(_xlfn._xlws.FILTER($H$2:$H$2454,_xlfn.MAP($O$2:$O$2454,_xlfn.LAMBDA(_xlpm.x,_xlpm.x=$O818))))</f>
        <v>4.7528517110266159E-4</v>
      </c>
      <c r="S818" s="4">
        <f t="shared" si="214"/>
        <v>1</v>
      </c>
      <c r="T818" s="4">
        <f t="shared" si="215"/>
        <v>0.25315636315419693</v>
      </c>
      <c r="U818" s="4">
        <f t="shared" si="216"/>
        <v>0.42857142857142866</v>
      </c>
      <c r="V818" s="4">
        <f t="shared" si="217"/>
        <v>-0.56427143043856254</v>
      </c>
      <c r="W818" s="4" t="s">
        <v>5120</v>
      </c>
      <c r="X818" s="2" cm="1">
        <f t="array" ref="X818">SUM(_xlfn._xlws.FILTER($F$2:$F$2454,_xlfn.MAP($W$2:$W$2454,_xlfn.LAMBDA(_xlpm.x,_xlpm.x=$W818))))</f>
        <v>1666</v>
      </c>
      <c r="Y818" s="11">
        <f t="shared" si="218"/>
        <v>3.6014405762304922E-3</v>
      </c>
      <c r="Z818" s="4" t="s">
        <v>5105</v>
      </c>
      <c r="AA818" s="2" cm="1">
        <f t="array" ref="AA818">SUM(_xlfn._xlws.FILTER($F$2:$F$2454,_xlfn.MAP($Z$2:$Z$2454,_xlfn.LAMBDA(_xlpm.x,_xlpm.x=$Z818))))</f>
        <v>436</v>
      </c>
      <c r="AB818" s="11">
        <f t="shared" si="219"/>
        <v>1.3761467889908258E-2</v>
      </c>
      <c r="AC818" s="11">
        <f t="shared" si="220"/>
        <v>-0.58218850780218279</v>
      </c>
      <c r="AG818" s="2"/>
      <c r="AL818" s="2"/>
      <c r="AM818" s="2"/>
    </row>
    <row r="819" spans="1:39">
      <c r="A819" s="1" t="str">
        <f t="shared" si="204"/>
        <v>~cha~ : [tʃeɪ]</v>
      </c>
      <c r="B819" s="1">
        <f>_xlfn.LET(_xlpm.d,$G819,_xlpm.k,_xlfn.CONCAT(LEFT(TRIM(B$1),1),"*"),COUNTIF(_xlpm.d,_xlpm.k))</f>
        <v>0</v>
      </c>
      <c r="C819" s="1">
        <f>_xlfn.LET(_xlpm.d,$G819,_xlpm.k,_xlfn.CONCAT(LEFT(TRIM(C$1),1),"*"),COUNTIF(_xlpm.d,_xlpm.k))</f>
        <v>0</v>
      </c>
      <c r="D819" s="1">
        <f>_xlfn.LET(_xlpm.d,$G819,_xlpm.k,_xlfn.CONCAT(LEFT(TRIM(D$1),1),"*"),COUNTIF(_xlpm.d,_xlpm.k))</f>
        <v>0</v>
      </c>
      <c r="E819" s="1">
        <f t="shared" si="205"/>
        <v>0.77815125038364352</v>
      </c>
      <c r="F819" s="7">
        <v>5</v>
      </c>
      <c r="G819" s="9" t="s">
        <v>895</v>
      </c>
      <c r="H819" s="4" cm="1">
        <f t="array" ref="H819">F819/freq.sum.r6e</f>
        <v>3.9607097591888465E-4</v>
      </c>
      <c r="I819" s="4" t="str">
        <f t="shared" si="206"/>
        <v>tʃeɪ</v>
      </c>
      <c r="J819" s="4" t="str">
        <f t="shared" si="207"/>
        <v>cha</v>
      </c>
      <c r="K819" s="10">
        <f t="shared" si="208"/>
        <v>4</v>
      </c>
      <c r="L819" s="1">
        <f t="shared" si="209"/>
        <v>3</v>
      </c>
      <c r="M819" s="10">
        <f t="shared" si="210"/>
        <v>4</v>
      </c>
      <c r="N819" s="1" t="str">
        <f t="shared" si="211"/>
        <v>~cha~</v>
      </c>
      <c r="O819" s="1" t="str">
        <f t="shared" si="212"/>
        <v>[tʃeɪ]</v>
      </c>
      <c r="P819" s="3" cm="1">
        <f t="array" ref="P819">SUM(_xlfn._xlws.FILTER($H$2:$H$2454,_xlfn.MAP($N$2:$N$2454,_xlfn.LAMBDA(_xlpm.x,_xlpm.x=$N819))))</f>
        <v>1.7427122940430922E-3</v>
      </c>
      <c r="Q819" s="4">
        <f t="shared" si="213"/>
        <v>0.22727272727272732</v>
      </c>
      <c r="R819" s="6" cm="1">
        <f t="array" ref="R819">SUM(_xlfn._xlws.FILTER($H$2:$H$2454,_xlfn.MAP($O$2:$O$2454,_xlfn.LAMBDA(_xlpm.x,_xlpm.x=$O819))))</f>
        <v>4.7528517110266159E-4</v>
      </c>
      <c r="S819" s="4">
        <f t="shared" si="214"/>
        <v>0.83333333333333326</v>
      </c>
      <c r="T819" s="4">
        <f t="shared" si="215"/>
        <v>0.21625691731201008</v>
      </c>
      <c r="U819" s="4">
        <f t="shared" si="216"/>
        <v>0.35714285714285721</v>
      </c>
      <c r="V819" s="4">
        <f t="shared" si="217"/>
        <v>-0.56427143043856243</v>
      </c>
      <c r="W819" s="4" t="s">
        <v>5120</v>
      </c>
      <c r="X819" s="2" cm="1">
        <f t="array" ref="X819">SUM(_xlfn._xlws.FILTER($F$2:$F$2454,_xlfn.MAP($W$2:$W$2454,_xlfn.LAMBDA(_xlpm.x,_xlpm.x=$W819))))</f>
        <v>1666</v>
      </c>
      <c r="Y819" s="11">
        <f t="shared" si="218"/>
        <v>3.0012004801920769E-3</v>
      </c>
      <c r="Z819" s="4" t="s">
        <v>5108</v>
      </c>
      <c r="AA819" s="2" cm="1">
        <f t="array" ref="AA819">SUM(_xlfn._xlws.FILTER($F$2:$F$2454,_xlfn.MAP($Z$2:$Z$2454,_xlfn.LAMBDA(_xlpm.x,_xlpm.x=$Z819))))</f>
        <v>475</v>
      </c>
      <c r="AB819" s="11">
        <f t="shared" si="219"/>
        <v>1.0526315789473684E-2</v>
      </c>
      <c r="AC819" s="11">
        <f t="shared" si="220"/>
        <v>-0.54498138744590219</v>
      </c>
      <c r="AG819" s="2"/>
      <c r="AL819" s="2"/>
      <c r="AM819" s="2"/>
    </row>
    <row r="820" spans="1:39">
      <c r="A820" s="1" t="str">
        <f t="shared" si="204"/>
        <v>~rma~ : [ɹmeɪ]</v>
      </c>
      <c r="B820" s="1">
        <f>_xlfn.LET(_xlpm.d,$G820,_xlpm.k,_xlfn.CONCAT(LEFT(TRIM(B$1),1),"*"),COUNTIF(_xlpm.d,_xlpm.k))</f>
        <v>1</v>
      </c>
      <c r="C820" s="1">
        <f>_xlfn.LET(_xlpm.d,$G820,_xlpm.k,_xlfn.CONCAT(LEFT(TRIM(C$1),1),"*"),COUNTIF(_xlpm.d,_xlpm.k))</f>
        <v>0</v>
      </c>
      <c r="D820" s="1">
        <f>_xlfn.LET(_xlpm.d,$G820,_xlpm.k,_xlfn.CONCAT(LEFT(TRIM(D$1),1),"*"),COUNTIF(_xlpm.d,_xlpm.k))</f>
        <v>0</v>
      </c>
      <c r="E820" s="1">
        <f t="shared" si="205"/>
        <v>0.60205999132796229</v>
      </c>
      <c r="F820" s="7">
        <v>3</v>
      </c>
      <c r="G820" s="9" t="s">
        <v>946</v>
      </c>
      <c r="H820" s="4" cm="1">
        <f t="array" ref="H820">F820/freq.sum.r6e</f>
        <v>2.376425855513308E-4</v>
      </c>
      <c r="I820" s="4" t="str">
        <f t="shared" si="206"/>
        <v>ɹmeɪ</v>
      </c>
      <c r="J820" s="4" t="str">
        <f t="shared" si="207"/>
        <v>rma</v>
      </c>
      <c r="K820" s="10">
        <f t="shared" si="208"/>
        <v>4</v>
      </c>
      <c r="L820" s="1">
        <f t="shared" si="209"/>
        <v>3</v>
      </c>
      <c r="M820" s="10">
        <f t="shared" si="210"/>
        <v>4</v>
      </c>
      <c r="N820" s="1" t="str">
        <f t="shared" si="211"/>
        <v>~rma~</v>
      </c>
      <c r="O820" s="1" t="str">
        <f t="shared" si="212"/>
        <v>[ɹmeɪ]</v>
      </c>
      <c r="P820" s="3" cm="1">
        <f t="array" ref="P820">SUM(_xlfn._xlws.FILTER($H$2:$H$2454,_xlfn.MAP($N$2:$N$2454,_xlfn.LAMBDA(_xlpm.x,_xlpm.x=$N820))))</f>
        <v>8.7135614702154619E-4</v>
      </c>
      <c r="Q820" s="4">
        <f t="shared" si="213"/>
        <v>0.27272727272727276</v>
      </c>
      <c r="R820" s="6" cm="1">
        <f t="array" ref="R820">SUM(_xlfn._xlws.FILTER($H$2:$H$2454,_xlfn.MAP($O$2:$O$2454,_xlfn.LAMBDA(_xlpm.x,_xlpm.x=$O820))))</f>
        <v>2.376425855513308E-4</v>
      </c>
      <c r="S820" s="4">
        <f t="shared" si="214"/>
        <v>1</v>
      </c>
      <c r="T820" s="4">
        <f t="shared" si="215"/>
        <v>0.20078302931049416</v>
      </c>
      <c r="U820" s="4">
        <f t="shared" si="216"/>
        <v>0.42857142857142866</v>
      </c>
      <c r="V820" s="4">
        <f t="shared" si="217"/>
        <v>-0.56427143043856254</v>
      </c>
      <c r="W820" s="4" t="s">
        <v>5120</v>
      </c>
      <c r="X820" s="2" cm="1">
        <f t="array" ref="X820">SUM(_xlfn._xlws.FILTER($F$2:$F$2454,_xlfn.MAP($W$2:$W$2454,_xlfn.LAMBDA(_xlpm.x,_xlpm.x=$W820))))</f>
        <v>1666</v>
      </c>
      <c r="Y820" s="11">
        <f t="shared" si="218"/>
        <v>1.8007202881152461E-3</v>
      </c>
      <c r="Z820" s="4" t="s">
        <v>5108</v>
      </c>
      <c r="AA820" s="2" cm="1">
        <f t="array" ref="AA820">SUM(_xlfn._xlws.FILTER($F$2:$F$2454,_xlfn.MAP($Z$2:$Z$2454,_xlfn.LAMBDA(_xlpm.x,_xlpm.x=$Z820))))</f>
        <v>475</v>
      </c>
      <c r="AB820" s="11">
        <f t="shared" si="219"/>
        <v>6.3157894736842104E-3</v>
      </c>
      <c r="AC820" s="11">
        <f t="shared" si="220"/>
        <v>-0.54498138744590219</v>
      </c>
      <c r="AG820" s="2"/>
      <c r="AL820" s="2"/>
      <c r="AM820" s="2"/>
    </row>
    <row r="821" spans="1:39">
      <c r="A821" s="1" t="str">
        <f t="shared" si="204"/>
        <v>~sco~ : [skoʊ]</v>
      </c>
      <c r="B821" s="1">
        <f>_xlfn.LET(_xlpm.d,$G821,_xlpm.k,_xlfn.CONCAT(LEFT(TRIM(B$1),1),"*"),COUNTIF(_xlpm.d,_xlpm.k))</f>
        <v>0</v>
      </c>
      <c r="C821" s="1">
        <f>_xlfn.LET(_xlpm.d,$G821,_xlpm.k,_xlfn.CONCAT(LEFT(TRIM(C$1),1),"*"),COUNTIF(_xlpm.d,_xlpm.k))</f>
        <v>0</v>
      </c>
      <c r="D821" s="1">
        <f>_xlfn.LET(_xlpm.d,$G821,_xlpm.k,_xlfn.CONCAT(LEFT(TRIM(D$1),1),"*"),COUNTIF(_xlpm.d,_xlpm.k))</f>
        <v>0</v>
      </c>
      <c r="E821" s="1">
        <f t="shared" si="205"/>
        <v>0.60205999132796229</v>
      </c>
      <c r="F821" s="7">
        <v>3</v>
      </c>
      <c r="G821" s="9" t="s">
        <v>1229</v>
      </c>
      <c r="H821" s="4" cm="1">
        <f t="array" ref="H821">F821/freq.sum.r6e</f>
        <v>2.376425855513308E-4</v>
      </c>
      <c r="I821" s="4" t="str">
        <f t="shared" si="206"/>
        <v>skoʊ</v>
      </c>
      <c r="J821" s="4" t="str">
        <f t="shared" si="207"/>
        <v>sco</v>
      </c>
      <c r="K821" s="10">
        <f t="shared" si="208"/>
        <v>4</v>
      </c>
      <c r="L821" s="1">
        <f t="shared" si="209"/>
        <v>3</v>
      </c>
      <c r="M821" s="10">
        <f t="shared" si="210"/>
        <v>4</v>
      </c>
      <c r="N821" s="1" t="str">
        <f t="shared" si="211"/>
        <v>~sco~</v>
      </c>
      <c r="O821" s="1" t="str">
        <f t="shared" si="212"/>
        <v>[skoʊ]</v>
      </c>
      <c r="P821" s="3" cm="1">
        <f t="array" ref="P821">SUM(_xlfn._xlws.FILTER($H$2:$H$2454,_xlfn.MAP($N$2:$N$2454,_xlfn.LAMBDA(_xlpm.x,_xlpm.x=$N821))))</f>
        <v>8.7135614702154619E-4</v>
      </c>
      <c r="Q821" s="4">
        <f t="shared" si="213"/>
        <v>0.27272727272727276</v>
      </c>
      <c r="R821" s="6" cm="1">
        <f t="array" ref="R821">SUM(_xlfn._xlws.FILTER($H$2:$H$2454,_xlfn.MAP($O$2:$O$2454,_xlfn.LAMBDA(_xlpm.x,_xlpm.x=$O821))))</f>
        <v>2.376425855513308E-4</v>
      </c>
      <c r="S821" s="4">
        <f t="shared" si="214"/>
        <v>1</v>
      </c>
      <c r="T821" s="4">
        <f t="shared" si="215"/>
        <v>0.20078302931049416</v>
      </c>
      <c r="U821" s="4">
        <f t="shared" si="216"/>
        <v>0.42857142857142866</v>
      </c>
      <c r="V821" s="4">
        <f t="shared" si="217"/>
        <v>-0.56427143043856254</v>
      </c>
      <c r="W821" s="4" t="s">
        <v>5119</v>
      </c>
      <c r="X821" s="2" cm="1">
        <f t="array" ref="X821">SUM(_xlfn._xlws.FILTER($F$2:$F$2454,_xlfn.MAP($W$2:$W$2454,_xlfn.LAMBDA(_xlpm.x,_xlpm.x=$W821))))</f>
        <v>1157</v>
      </c>
      <c r="Y821" s="11">
        <f t="shared" si="218"/>
        <v>2.5929127052722557E-3</v>
      </c>
      <c r="Z821" s="4" t="s">
        <v>5109</v>
      </c>
      <c r="AA821" s="2" cm="1">
        <f t="array" ref="AA821">SUM(_xlfn._xlws.FILTER($F$2:$F$2454,_xlfn.MAP($Z$2:$Z$2454,_xlfn.LAMBDA(_xlpm.x,_xlpm.x=$Z821))))</f>
        <v>257</v>
      </c>
      <c r="AB821" s="11">
        <f t="shared" si="219"/>
        <v>1.1673151750972763E-2</v>
      </c>
      <c r="AC821" s="11">
        <f t="shared" si="220"/>
        <v>-0.65340023562045502</v>
      </c>
      <c r="AG821" s="2"/>
      <c r="AL821" s="2"/>
      <c r="AM821" s="2"/>
    </row>
    <row r="822" spans="1:39">
      <c r="A822" s="1" t="str">
        <f t="shared" si="204"/>
        <v>~mpe~ : [mpi]</v>
      </c>
      <c r="B822" s="1">
        <f>_xlfn.LET(_xlpm.d,$G822,_xlpm.k,_xlfn.CONCAT(LEFT(TRIM(B$1),1),"*"),COUNTIF(_xlpm.d,_xlpm.k))</f>
        <v>0</v>
      </c>
      <c r="C822" s="1">
        <f>_xlfn.LET(_xlpm.d,$G822,_xlpm.k,_xlfn.CONCAT(LEFT(TRIM(C$1),1),"*"),COUNTIF(_xlpm.d,_xlpm.k))</f>
        <v>1</v>
      </c>
      <c r="D822" s="1">
        <f>_xlfn.LET(_xlpm.d,$G822,_xlpm.k,_xlfn.CONCAT(LEFT(TRIM(D$1),1),"*"),COUNTIF(_xlpm.d,_xlpm.k))</f>
        <v>0</v>
      </c>
      <c r="E822" s="1">
        <f t="shared" si="205"/>
        <v>0.47712125471966244</v>
      </c>
      <c r="F822" s="7">
        <v>2</v>
      </c>
      <c r="G822" s="9" t="s">
        <v>153</v>
      </c>
      <c r="H822" s="4" cm="1">
        <f t="array" ref="H822">F822/freq.sum.r6e</f>
        <v>1.5842839036755386E-4</v>
      </c>
      <c r="I822" s="4" t="str">
        <f t="shared" si="206"/>
        <v>mpi</v>
      </c>
      <c r="J822" s="4" t="str">
        <f t="shared" si="207"/>
        <v>mpe</v>
      </c>
      <c r="K822" s="10">
        <f t="shared" si="208"/>
        <v>3</v>
      </c>
      <c r="L822" s="1">
        <f t="shared" si="209"/>
        <v>3</v>
      </c>
      <c r="M822" s="10">
        <f t="shared" si="210"/>
        <v>3</v>
      </c>
      <c r="N822" s="1" t="str">
        <f t="shared" si="211"/>
        <v>~mpe~</v>
      </c>
      <c r="O822" s="1" t="str">
        <f t="shared" si="212"/>
        <v>[mpi]</v>
      </c>
      <c r="P822" s="3" cm="1">
        <f t="array" ref="P822">SUM(_xlfn._xlws.FILTER($H$2:$H$2454,_xlfn.MAP($N$2:$N$2454,_xlfn.LAMBDA(_xlpm.x,_xlpm.x=$N822))))</f>
        <v>5.5449936628643854E-4</v>
      </c>
      <c r="Q822" s="4">
        <f t="shared" si="213"/>
        <v>0.2857142857142857</v>
      </c>
      <c r="R822" s="6" cm="1">
        <f t="array" ref="R822">SUM(_xlfn._xlws.FILTER($H$2:$H$2454,_xlfn.MAP($O$2:$O$2454,_xlfn.LAMBDA(_xlpm.x,_xlpm.x=$O822))))</f>
        <v>1.5842839036755386E-4</v>
      </c>
      <c r="S822" s="4">
        <f t="shared" si="214"/>
        <v>1</v>
      </c>
      <c r="T822" s="4">
        <f t="shared" si="215"/>
        <v>0.14821930910231521</v>
      </c>
      <c r="U822" s="4">
        <f t="shared" si="216"/>
        <v>0.44444444444444448</v>
      </c>
      <c r="V822" s="4">
        <f t="shared" si="217"/>
        <v>-0.54406804435027567</v>
      </c>
      <c r="W822" s="4" t="s">
        <v>5121</v>
      </c>
      <c r="X822" s="2" cm="1">
        <f t="array" ref="X822">SUM(_xlfn._xlws.FILTER($F$2:$F$2454,_xlfn.MAP($W$2:$W$2454,_xlfn.LAMBDA(_xlpm.x,_xlpm.x=$W822))))</f>
        <v>2896</v>
      </c>
      <c r="Y822" s="11">
        <f t="shared" si="218"/>
        <v>6.9060773480662981E-4</v>
      </c>
      <c r="Z822" s="4" t="s">
        <v>5110</v>
      </c>
      <c r="AA822" s="2" cm="1">
        <f t="array" ref="AA822">SUM(_xlfn._xlws.FILTER($F$2:$F$2454,_xlfn.MAP($Z$2:$Z$2454,_xlfn.LAMBDA(_xlpm.x,_xlpm.x=$Z822))))</f>
        <v>354</v>
      </c>
      <c r="AB822" s="11">
        <f t="shared" si="219"/>
        <v>5.6497175141242938E-3</v>
      </c>
      <c r="AC822" s="11">
        <f t="shared" si="220"/>
        <v>-0.91279529549932148</v>
      </c>
      <c r="AG822" s="2"/>
      <c r="AL822" s="2"/>
      <c r="AM822" s="2"/>
    </row>
    <row r="823" spans="1:39">
      <c r="A823" s="1" t="str">
        <f t="shared" si="204"/>
        <v>~rne~ : [ɹnɛ]</v>
      </c>
      <c r="B823" s="1">
        <f>_xlfn.LET(_xlpm.d,$G823,_xlpm.k,_xlfn.CONCAT(LEFT(TRIM(B$1),1),"*"),COUNTIF(_xlpm.d,_xlpm.k))</f>
        <v>1</v>
      </c>
      <c r="C823" s="1">
        <f>_xlfn.LET(_xlpm.d,$G823,_xlpm.k,_xlfn.CONCAT(LEFT(TRIM(C$1),1),"*"),COUNTIF(_xlpm.d,_xlpm.k))</f>
        <v>0</v>
      </c>
      <c r="D823" s="1">
        <f>_xlfn.LET(_xlpm.d,$G823,_xlpm.k,_xlfn.CONCAT(LEFT(TRIM(D$1),1),"*"),COUNTIF(_xlpm.d,_xlpm.k))</f>
        <v>0</v>
      </c>
      <c r="E823" s="1">
        <f t="shared" si="205"/>
        <v>0.47712125471966244</v>
      </c>
      <c r="F823" s="7">
        <v>2</v>
      </c>
      <c r="G823" s="9" t="s">
        <v>1038</v>
      </c>
      <c r="H823" s="4" cm="1">
        <f t="array" ref="H823">F823/freq.sum.r6e</f>
        <v>1.5842839036755386E-4</v>
      </c>
      <c r="I823" s="4" t="str">
        <f t="shared" si="206"/>
        <v>ɹnɛ</v>
      </c>
      <c r="J823" s="4" t="str">
        <f t="shared" si="207"/>
        <v>rne</v>
      </c>
      <c r="K823" s="10">
        <f t="shared" si="208"/>
        <v>3</v>
      </c>
      <c r="L823" s="1">
        <f t="shared" si="209"/>
        <v>3</v>
      </c>
      <c r="M823" s="10">
        <f t="shared" si="210"/>
        <v>3</v>
      </c>
      <c r="N823" s="1" t="str">
        <f t="shared" si="211"/>
        <v>~rne~</v>
      </c>
      <c r="O823" s="1" t="str">
        <f t="shared" si="212"/>
        <v>[ɹnɛ]</v>
      </c>
      <c r="P823" s="3" cm="1">
        <f t="array" ref="P823">SUM(_xlfn._xlws.FILTER($H$2:$H$2454,_xlfn.MAP($N$2:$N$2454,_xlfn.LAMBDA(_xlpm.x,_xlpm.x=$N823))))</f>
        <v>5.5449936628643843E-4</v>
      </c>
      <c r="Q823" s="4">
        <f t="shared" si="213"/>
        <v>0.28571428571428575</v>
      </c>
      <c r="R823" s="6" cm="1">
        <f t="array" ref="R823">SUM(_xlfn._xlws.FILTER($H$2:$H$2454,_xlfn.MAP($O$2:$O$2454,_xlfn.LAMBDA(_xlpm.x,_xlpm.x=$O823))))</f>
        <v>1.5842839036755386E-4</v>
      </c>
      <c r="S823" s="4">
        <f t="shared" si="214"/>
        <v>1</v>
      </c>
      <c r="T823" s="4">
        <f t="shared" si="215"/>
        <v>0.14821930910231521</v>
      </c>
      <c r="U823" s="4">
        <f t="shared" si="216"/>
        <v>0.44444444444444448</v>
      </c>
      <c r="V823" s="4">
        <f t="shared" si="217"/>
        <v>-0.54406804435027556</v>
      </c>
      <c r="W823" s="4" t="s">
        <v>5121</v>
      </c>
      <c r="X823" s="2" cm="1">
        <f t="array" ref="X823">SUM(_xlfn._xlws.FILTER($F$2:$F$2454,_xlfn.MAP($W$2:$W$2454,_xlfn.LAMBDA(_xlpm.x,_xlpm.x=$W823))))</f>
        <v>2896</v>
      </c>
      <c r="Y823" s="11">
        <f t="shared" si="218"/>
        <v>6.9060773480662981E-4</v>
      </c>
      <c r="Z823" s="4" t="s">
        <v>5104</v>
      </c>
      <c r="AA823" s="2" cm="1">
        <f t="array" ref="AA823">SUM(_xlfn._xlws.FILTER($F$2:$F$2454,_xlfn.MAP($Z$2:$Z$2454,_xlfn.LAMBDA(_xlpm.x,_xlpm.x=$Z823))))</f>
        <v>883</v>
      </c>
      <c r="AB823" s="11">
        <f t="shared" si="219"/>
        <v>2.2650056625141564E-3</v>
      </c>
      <c r="AC823" s="11">
        <f t="shared" si="220"/>
        <v>-0.51583785394754078</v>
      </c>
      <c r="AG823" s="2"/>
      <c r="AL823" s="2"/>
      <c r="AM823" s="2"/>
    </row>
    <row r="824" spans="1:39">
      <c r="A824" s="1" t="str">
        <f t="shared" si="204"/>
        <v>~xpe~ : [kspɪ]</v>
      </c>
      <c r="B824" s="1">
        <f>_xlfn.LET(_xlpm.d,$G824,_xlpm.k,_xlfn.CONCAT(LEFT(TRIM(B$1),1),"*"),COUNTIF(_xlpm.d,_xlpm.k))</f>
        <v>0</v>
      </c>
      <c r="C824" s="1">
        <f>_xlfn.LET(_xlpm.d,$G824,_xlpm.k,_xlfn.CONCAT(LEFT(TRIM(C$1),1),"*"),COUNTIF(_xlpm.d,_xlpm.k))</f>
        <v>0</v>
      </c>
      <c r="D824" s="1">
        <f>_xlfn.LET(_xlpm.d,$G824,_xlpm.k,_xlfn.CONCAT(LEFT(TRIM(D$1),1),"*"),COUNTIF(_xlpm.d,_xlpm.k))</f>
        <v>0</v>
      </c>
      <c r="E824" s="1">
        <f t="shared" si="205"/>
        <v>0.47712125471966244</v>
      </c>
      <c r="F824" s="7">
        <v>2</v>
      </c>
      <c r="G824" s="9" t="s">
        <v>1041</v>
      </c>
      <c r="H824" s="4" cm="1">
        <f t="array" ref="H824">F824/freq.sum.r6e</f>
        <v>1.5842839036755386E-4</v>
      </c>
      <c r="I824" s="4" t="str">
        <f t="shared" si="206"/>
        <v>kspɪ</v>
      </c>
      <c r="J824" s="4" t="str">
        <f t="shared" si="207"/>
        <v>xpe</v>
      </c>
      <c r="K824" s="10">
        <f t="shared" si="208"/>
        <v>4</v>
      </c>
      <c r="L824" s="1">
        <f t="shared" si="209"/>
        <v>3</v>
      </c>
      <c r="M824" s="10">
        <f t="shared" si="210"/>
        <v>4</v>
      </c>
      <c r="N824" s="1" t="str">
        <f t="shared" si="211"/>
        <v>~xpe~</v>
      </c>
      <c r="O824" s="1" t="str">
        <f t="shared" si="212"/>
        <v>[kspɪ]</v>
      </c>
      <c r="P824" s="3" cm="1">
        <f t="array" ref="P824">SUM(_xlfn._xlws.FILTER($H$2:$H$2454,_xlfn.MAP($N$2:$N$2454,_xlfn.LAMBDA(_xlpm.x,_xlpm.x=$N824))))</f>
        <v>5.5449936628643854E-4</v>
      </c>
      <c r="Q824" s="4">
        <f t="shared" si="213"/>
        <v>0.2857142857142857</v>
      </c>
      <c r="R824" s="6" cm="1">
        <f t="array" ref="R824">SUM(_xlfn._xlws.FILTER($H$2:$H$2454,_xlfn.MAP($O$2:$O$2454,_xlfn.LAMBDA(_xlpm.x,_xlpm.x=$O824))))</f>
        <v>1.5842839036755386E-4</v>
      </c>
      <c r="S824" s="4">
        <f t="shared" si="214"/>
        <v>1</v>
      </c>
      <c r="T824" s="4">
        <f t="shared" si="215"/>
        <v>0.16501000041987479</v>
      </c>
      <c r="U824" s="4">
        <f t="shared" si="216"/>
        <v>0.44444444444444448</v>
      </c>
      <c r="V824" s="4">
        <f t="shared" si="217"/>
        <v>-0.54406804435027567</v>
      </c>
      <c r="W824" s="4" t="s">
        <v>5121</v>
      </c>
      <c r="X824" s="2" cm="1">
        <f t="array" ref="X824">SUM(_xlfn._xlws.FILTER($F$2:$F$2454,_xlfn.MAP($W$2:$W$2454,_xlfn.LAMBDA(_xlpm.x,_xlpm.x=$W824))))</f>
        <v>2896</v>
      </c>
      <c r="Y824" s="11">
        <f t="shared" si="218"/>
        <v>6.9060773480662981E-4</v>
      </c>
      <c r="Z824" s="4" t="s">
        <v>5102</v>
      </c>
      <c r="AA824" s="2" cm="1">
        <f t="array" ref="AA824">SUM(_xlfn._xlws.FILTER($F$2:$F$2454,_xlfn.MAP($Z$2:$Z$2454,_xlfn.LAMBDA(_xlpm.x,_xlpm.x=$Z824))))</f>
        <v>1794</v>
      </c>
      <c r="AB824" s="11">
        <f t="shared" si="219"/>
        <v>1.1148272017837235E-3</v>
      </c>
      <c r="AC824" s="11">
        <f t="shared" si="220"/>
        <v>-0.20797611881703601</v>
      </c>
      <c r="AG824" s="2"/>
      <c r="AL824" s="2"/>
      <c r="AM824" s="2"/>
    </row>
    <row r="825" spans="1:39">
      <c r="A825" s="1" t="str">
        <f t="shared" si="204"/>
        <v>~rse~ : [ɹsɛ]</v>
      </c>
      <c r="B825" s="1">
        <f>_xlfn.LET(_xlpm.d,$G825,_xlpm.k,_xlfn.CONCAT(LEFT(TRIM(B$1),1),"*"),COUNTIF(_xlpm.d,_xlpm.k))</f>
        <v>1</v>
      </c>
      <c r="C825" s="1">
        <f>_xlfn.LET(_xlpm.d,$G825,_xlpm.k,_xlfn.CONCAT(LEFT(TRIM(C$1),1),"*"),COUNTIF(_xlpm.d,_xlpm.k))</f>
        <v>0</v>
      </c>
      <c r="D825" s="1">
        <f>_xlfn.LET(_xlpm.d,$G825,_xlpm.k,_xlfn.CONCAT(LEFT(TRIM(D$1),1),"*"),COUNTIF(_xlpm.d,_xlpm.k))</f>
        <v>0</v>
      </c>
      <c r="E825" s="1">
        <f t="shared" si="205"/>
        <v>0.47712125471966244</v>
      </c>
      <c r="F825" s="7">
        <v>2</v>
      </c>
      <c r="G825" s="9" t="s">
        <v>1349</v>
      </c>
      <c r="H825" s="4" cm="1">
        <f t="array" ref="H825">F825/freq.sum.r6e</f>
        <v>1.5842839036755386E-4</v>
      </c>
      <c r="I825" s="4" t="str">
        <f t="shared" si="206"/>
        <v>ɹsɛ</v>
      </c>
      <c r="J825" s="4" t="str">
        <f t="shared" si="207"/>
        <v>rse</v>
      </c>
      <c r="K825" s="10">
        <f t="shared" si="208"/>
        <v>3</v>
      </c>
      <c r="L825" s="1">
        <f t="shared" si="209"/>
        <v>3</v>
      </c>
      <c r="M825" s="10">
        <f t="shared" si="210"/>
        <v>3</v>
      </c>
      <c r="N825" s="1" t="str">
        <f t="shared" si="211"/>
        <v>~rse~</v>
      </c>
      <c r="O825" s="1" t="str">
        <f t="shared" si="212"/>
        <v>[ɹsɛ]</v>
      </c>
      <c r="P825" s="3" cm="1">
        <f t="array" ref="P825">SUM(_xlfn._xlws.FILTER($H$2:$H$2454,_xlfn.MAP($N$2:$N$2454,_xlfn.LAMBDA(_xlpm.x,_xlpm.x=$N825))))</f>
        <v>1.1089987325728771E-3</v>
      </c>
      <c r="Q825" s="4">
        <f t="shared" si="213"/>
        <v>0.14285714285714285</v>
      </c>
      <c r="R825" s="6" cm="1">
        <f t="array" ref="R825">SUM(_xlfn._xlws.FILTER($H$2:$H$2454,_xlfn.MAP($O$2:$O$2454,_xlfn.LAMBDA(_xlpm.x,_xlpm.x=$O825))))</f>
        <v>3.1685678073510771E-4</v>
      </c>
      <c r="S825" s="4">
        <f t="shared" si="214"/>
        <v>0.5</v>
      </c>
      <c r="T825" s="4">
        <f t="shared" si="215"/>
        <v>7.4109654551157603E-2</v>
      </c>
      <c r="U825" s="4">
        <f t="shared" si="216"/>
        <v>0.22222222222222224</v>
      </c>
      <c r="V825" s="4">
        <f t="shared" si="217"/>
        <v>-0.54406804435027567</v>
      </c>
      <c r="W825" s="4" t="s">
        <v>5121</v>
      </c>
      <c r="X825" s="2" cm="1">
        <f t="array" ref="X825">SUM(_xlfn._xlws.FILTER($F$2:$F$2454,_xlfn.MAP($W$2:$W$2454,_xlfn.LAMBDA(_xlpm.x,_xlpm.x=$W825))))</f>
        <v>2896</v>
      </c>
      <c r="Y825" s="11">
        <f t="shared" si="218"/>
        <v>6.9060773480662981E-4</v>
      </c>
      <c r="Z825" s="4" t="s">
        <v>5104</v>
      </c>
      <c r="AA825" s="2" cm="1">
        <f t="array" ref="AA825">SUM(_xlfn._xlws.FILTER($F$2:$F$2454,_xlfn.MAP($Z$2:$Z$2454,_xlfn.LAMBDA(_xlpm.x,_xlpm.x=$Z825))))</f>
        <v>883</v>
      </c>
      <c r="AB825" s="11">
        <f t="shared" si="219"/>
        <v>2.2650056625141564E-3</v>
      </c>
      <c r="AC825" s="11">
        <f t="shared" si="220"/>
        <v>-0.51583785394754078</v>
      </c>
      <c r="AG825" s="2"/>
      <c r="AL825" s="2"/>
      <c r="AM825" s="2"/>
    </row>
    <row r="826" spans="1:39">
      <c r="A826" s="1" t="str">
        <f t="shared" si="204"/>
        <v>~tha~ : [ðæ]</v>
      </c>
      <c r="B826" s="1">
        <f>_xlfn.LET(_xlpm.d,$G826,_xlpm.k,_xlfn.CONCAT(LEFT(TRIM(B$1),1),"*"),COUNTIF(_xlpm.d,_xlpm.k))</f>
        <v>0</v>
      </c>
      <c r="C826" s="1">
        <f>_xlfn.LET(_xlpm.d,$G826,_xlpm.k,_xlfn.CONCAT(LEFT(TRIM(C$1),1),"*"),COUNTIF(_xlpm.d,_xlpm.k))</f>
        <v>0</v>
      </c>
      <c r="D826" s="1">
        <f>_xlfn.LET(_xlpm.d,$G826,_xlpm.k,_xlfn.CONCAT(LEFT(TRIM(D$1),1),"*"),COUNTIF(_xlpm.d,_xlpm.k))</f>
        <v>0</v>
      </c>
      <c r="E826" s="1">
        <f t="shared" si="205"/>
        <v>0.60205999132796229</v>
      </c>
      <c r="F826" s="7">
        <v>3</v>
      </c>
      <c r="G826" s="9" t="s">
        <v>341</v>
      </c>
      <c r="H826" s="4" cm="1">
        <f t="array" ref="H826">F826/freq.sum.r6e</f>
        <v>2.376425855513308E-4</v>
      </c>
      <c r="I826" s="4" t="str">
        <f t="shared" si="206"/>
        <v>ðæ</v>
      </c>
      <c r="J826" s="4" t="str">
        <f t="shared" si="207"/>
        <v>tha</v>
      </c>
      <c r="K826" s="10">
        <f t="shared" si="208"/>
        <v>2</v>
      </c>
      <c r="L826" s="1">
        <f t="shared" si="209"/>
        <v>3</v>
      </c>
      <c r="M826" s="10">
        <f t="shared" si="210"/>
        <v>3</v>
      </c>
      <c r="N826" s="1" t="str">
        <f t="shared" si="211"/>
        <v>~tha~</v>
      </c>
      <c r="O826" s="1" t="str">
        <f t="shared" si="212"/>
        <v>[ðæ]</v>
      </c>
      <c r="P826" s="3" cm="1">
        <f t="array" ref="P826">SUM(_xlfn._xlws.FILTER($H$2:$H$2454,_xlfn.MAP($N$2:$N$2454,_xlfn.LAMBDA(_xlpm.x,_xlpm.x=$N826))))</f>
        <v>7.9214195183776931E-4</v>
      </c>
      <c r="Q826" s="4">
        <f t="shared" si="213"/>
        <v>0.3</v>
      </c>
      <c r="R826" s="6" cm="1">
        <f t="array" ref="R826">SUM(_xlfn._xlws.FILTER($H$2:$H$2454,_xlfn.MAP($O$2:$O$2454,_xlfn.LAMBDA(_xlpm.x,_xlpm.x=$O826))))</f>
        <v>2.376425855513308E-4</v>
      </c>
      <c r="S826" s="4">
        <f t="shared" si="214"/>
        <v>1</v>
      </c>
      <c r="T826" s="4">
        <f t="shared" si="215"/>
        <v>0.19422548065340739</v>
      </c>
      <c r="U826" s="4">
        <f t="shared" si="216"/>
        <v>0.46153846153846151</v>
      </c>
      <c r="V826" s="4">
        <f t="shared" si="217"/>
        <v>-0.52287874528033762</v>
      </c>
      <c r="W826" s="4" t="s">
        <v>5120</v>
      </c>
      <c r="X826" s="2" cm="1">
        <f t="array" ref="X826">SUM(_xlfn._xlws.FILTER($F$2:$F$2454,_xlfn.MAP($W$2:$W$2454,_xlfn.LAMBDA(_xlpm.x,_xlpm.x=$W826))))</f>
        <v>1666</v>
      </c>
      <c r="Y826" s="11">
        <f t="shared" si="218"/>
        <v>1.8007202881152461E-3</v>
      </c>
      <c r="Z826" s="4" t="s">
        <v>5103</v>
      </c>
      <c r="AA826" s="2" cm="1">
        <f t="array" ref="AA826">SUM(_xlfn._xlws.FILTER($F$2:$F$2454,_xlfn.MAP($Z$2:$Z$2454,_xlfn.LAMBDA(_xlpm.x,_xlpm.x=$Z826))))</f>
        <v>514</v>
      </c>
      <c r="AB826" s="11">
        <f t="shared" si="219"/>
        <v>5.8365758754863814E-3</v>
      </c>
      <c r="AC826" s="11">
        <f t="shared" si="220"/>
        <v>-0.51071187807549301</v>
      </c>
      <c r="AG826" s="2"/>
      <c r="AL826" s="2"/>
      <c r="AM826" s="2"/>
    </row>
    <row r="827" spans="1:39">
      <c r="A827" s="1" t="str">
        <f t="shared" si="204"/>
        <v>~tha~ : [θæ]</v>
      </c>
      <c r="B827" s="1">
        <f>_xlfn.LET(_xlpm.d,$G827,_xlpm.k,_xlfn.CONCAT(LEFT(TRIM(B$1),1),"*"),COUNTIF(_xlpm.d,_xlpm.k))</f>
        <v>0</v>
      </c>
      <c r="C827" s="1">
        <f>_xlfn.LET(_xlpm.d,$G827,_xlpm.k,_xlfn.CONCAT(LEFT(TRIM(C$1),1),"*"),COUNTIF(_xlpm.d,_xlpm.k))</f>
        <v>0</v>
      </c>
      <c r="D827" s="1">
        <f>_xlfn.LET(_xlpm.d,$G827,_xlpm.k,_xlfn.CONCAT(LEFT(TRIM(D$1),1),"*"),COUNTIF(_xlpm.d,_xlpm.k))</f>
        <v>0</v>
      </c>
      <c r="E827" s="1">
        <f t="shared" si="205"/>
        <v>0.60205999132796229</v>
      </c>
      <c r="F827" s="7">
        <v>3</v>
      </c>
      <c r="G827" s="9" t="s">
        <v>345</v>
      </c>
      <c r="H827" s="4" cm="1">
        <f t="array" ref="H827">F827/freq.sum.r6e</f>
        <v>2.376425855513308E-4</v>
      </c>
      <c r="I827" s="1" t="str">
        <f t="shared" si="206"/>
        <v>θæ</v>
      </c>
      <c r="J827" s="1" t="str">
        <f t="shared" si="207"/>
        <v>tha</v>
      </c>
      <c r="K827" s="10">
        <f t="shared" si="208"/>
        <v>2</v>
      </c>
      <c r="L827" s="1">
        <f t="shared" si="209"/>
        <v>3</v>
      </c>
      <c r="M827" s="10">
        <f t="shared" si="210"/>
        <v>3</v>
      </c>
      <c r="N827" s="1" t="str">
        <f t="shared" si="211"/>
        <v>~tha~</v>
      </c>
      <c r="O827" s="1" t="str">
        <f t="shared" si="212"/>
        <v>[θæ]</v>
      </c>
      <c r="P827" s="3" cm="1">
        <f t="array" ref="P827">SUM(_xlfn._xlws.FILTER($H$2:$H$2454,_xlfn.MAP($N$2:$N$2454,_xlfn.LAMBDA(_xlpm.x,_xlpm.x=$N827))))</f>
        <v>7.9214195183776931E-4</v>
      </c>
      <c r="Q827" s="4">
        <f t="shared" si="213"/>
        <v>0.3</v>
      </c>
      <c r="R827" s="6" cm="1">
        <f t="array" ref="R827">SUM(_xlfn._xlws.FILTER($H$2:$H$2454,_xlfn.MAP($O$2:$O$2454,_xlfn.LAMBDA(_xlpm.x,_xlpm.x=$O827))))</f>
        <v>2.376425855513308E-4</v>
      </c>
      <c r="S827" s="4">
        <f t="shared" si="214"/>
        <v>1</v>
      </c>
      <c r="T827" s="4">
        <f t="shared" si="215"/>
        <v>0.19422548065340739</v>
      </c>
      <c r="U827" s="4">
        <f t="shared" si="216"/>
        <v>0.46153846153846151</v>
      </c>
      <c r="V827" s="4">
        <f t="shared" si="217"/>
        <v>-0.52287874528033762</v>
      </c>
      <c r="W827" s="4" t="s">
        <v>5120</v>
      </c>
      <c r="X827" s="2" cm="1">
        <f t="array" ref="X827">SUM(_xlfn._xlws.FILTER($F$2:$F$2454,_xlfn.MAP($W$2:$W$2454,_xlfn.LAMBDA(_xlpm.x,_xlpm.x=$W827))))</f>
        <v>1666</v>
      </c>
      <c r="Y827" s="11">
        <f t="shared" si="218"/>
        <v>1.8007202881152461E-3</v>
      </c>
      <c r="Z827" s="4" t="s">
        <v>5103</v>
      </c>
      <c r="AA827" s="2" cm="1">
        <f t="array" ref="AA827">SUM(_xlfn._xlws.FILTER($F$2:$F$2454,_xlfn.MAP($Z$2:$Z$2454,_xlfn.LAMBDA(_xlpm.x,_xlpm.x=$Z827))))</f>
        <v>514</v>
      </c>
      <c r="AB827" s="11">
        <f t="shared" si="219"/>
        <v>5.8365758754863814E-3</v>
      </c>
      <c r="AC827" s="11">
        <f t="shared" si="220"/>
        <v>-0.51071187807549301</v>
      </c>
      <c r="AG827" s="2"/>
      <c r="AL827" s="2"/>
      <c r="AM827" s="2"/>
    </row>
    <row r="828" spans="1:39">
      <c r="A828" s="1" t="str">
        <f t="shared" si="204"/>
        <v>~chi~ : [tʃaɪ]</v>
      </c>
      <c r="B828" s="1">
        <f>_xlfn.LET(_xlpm.d,$G828,_xlpm.k,_xlfn.CONCAT(LEFT(TRIM(B$1),1),"*"),COUNTIF(_xlpm.d,_xlpm.k))</f>
        <v>0</v>
      </c>
      <c r="C828" s="1">
        <f>_xlfn.LET(_xlpm.d,$G828,_xlpm.k,_xlfn.CONCAT(LEFT(TRIM(C$1),1),"*"),COUNTIF(_xlpm.d,_xlpm.k))</f>
        <v>0</v>
      </c>
      <c r="D828" s="1">
        <f>_xlfn.LET(_xlpm.d,$G828,_xlpm.k,_xlfn.CONCAT(LEFT(TRIM(D$1),1),"*"),COUNTIF(_xlpm.d,_xlpm.k))</f>
        <v>0</v>
      </c>
      <c r="E828" s="1">
        <f t="shared" si="205"/>
        <v>0.69897000433601875</v>
      </c>
      <c r="F828" s="7">
        <v>4</v>
      </c>
      <c r="G828" s="9" t="s">
        <v>786</v>
      </c>
      <c r="H828" s="4" cm="1">
        <f t="array" ref="H828">F828/freq.sum.r6e</f>
        <v>3.1685678073510771E-4</v>
      </c>
      <c r="I828" s="4" t="str">
        <f t="shared" si="206"/>
        <v>tʃaɪ</v>
      </c>
      <c r="J828" s="4" t="str">
        <f t="shared" si="207"/>
        <v>chi</v>
      </c>
      <c r="K828" s="10">
        <f t="shared" si="208"/>
        <v>4</v>
      </c>
      <c r="L828" s="1">
        <f t="shared" si="209"/>
        <v>3</v>
      </c>
      <c r="M828" s="10">
        <f t="shared" si="210"/>
        <v>4</v>
      </c>
      <c r="N828" s="1" t="str">
        <f t="shared" si="211"/>
        <v>~chi~</v>
      </c>
      <c r="O828" s="1" t="str">
        <f t="shared" si="212"/>
        <v>[tʃaɪ]</v>
      </c>
      <c r="P828" s="3" cm="1">
        <f t="array" ref="P828">SUM(_xlfn._xlws.FILTER($H$2:$H$2454,_xlfn.MAP($N$2:$N$2454,_xlfn.LAMBDA(_xlpm.x,_xlpm.x=$N828))))</f>
        <v>1.0297845373891E-3</v>
      </c>
      <c r="Q828" s="4">
        <f t="shared" si="213"/>
        <v>0.30769230769230771</v>
      </c>
      <c r="R828" s="6" cm="1">
        <f t="array" ref="R828">SUM(_xlfn._xlws.FILTER($H$2:$H$2454,_xlfn.MAP($O$2:$O$2454,_xlfn.LAMBDA(_xlpm.x,_xlpm.x=$O828))))</f>
        <v>3.1685678073510771E-4</v>
      </c>
      <c r="S828" s="4">
        <f t="shared" si="214"/>
        <v>1</v>
      </c>
      <c r="T828" s="4">
        <f t="shared" si="215"/>
        <v>0.25595500369634533</v>
      </c>
      <c r="U828" s="4">
        <f t="shared" si="216"/>
        <v>0.47058823529411764</v>
      </c>
      <c r="V828" s="4">
        <f t="shared" si="217"/>
        <v>-0.51188336097887432</v>
      </c>
      <c r="W828" s="4" t="s">
        <v>5110</v>
      </c>
      <c r="X828" s="2" cm="1">
        <f t="array" ref="X828">SUM(_xlfn._xlws.FILTER($F$2:$F$2454,_xlfn.MAP($W$2:$W$2454,_xlfn.LAMBDA(_xlpm.x,_xlpm.x=$W828))))</f>
        <v>1594</v>
      </c>
      <c r="Y828" s="11">
        <f t="shared" si="218"/>
        <v>2.509410288582183E-3</v>
      </c>
      <c r="Z828" s="4" t="s">
        <v>5106</v>
      </c>
      <c r="AA828" s="2" cm="1">
        <f t="array" ref="AA828">SUM(_xlfn._xlws.FILTER($F$2:$F$2454,_xlfn.MAP($Z$2:$Z$2454,_xlfn.LAMBDA(_xlpm.x,_xlpm.x=$Z828))))</f>
        <v>397</v>
      </c>
      <c r="AB828" s="11">
        <f t="shared" si="219"/>
        <v>1.0075566750629723E-2</v>
      </c>
      <c r="AC828" s="11">
        <f t="shared" si="220"/>
        <v>-0.60369781029697855</v>
      </c>
      <c r="AG828" s="2"/>
      <c r="AL828" s="2"/>
      <c r="AM828" s="2"/>
    </row>
    <row r="829" spans="1:39">
      <c r="A829" s="1" t="str">
        <f t="shared" si="204"/>
        <v>~lea~ : [lɜ]</v>
      </c>
      <c r="B829" s="1">
        <f>_xlfn.LET(_xlpm.d,$G829,_xlpm.k,_xlfn.CONCAT(LEFT(TRIM(B$1),1),"*"),COUNTIF(_xlpm.d,_xlpm.k))</f>
        <v>0</v>
      </c>
      <c r="C829" s="1">
        <f>_xlfn.LET(_xlpm.d,$G829,_xlpm.k,_xlfn.CONCAT(LEFT(TRIM(C$1),1),"*"),COUNTIF(_xlpm.d,_xlpm.k))</f>
        <v>0</v>
      </c>
      <c r="D829" s="1">
        <f>_xlfn.LET(_xlpm.d,$G829,_xlpm.k,_xlfn.CONCAT(LEFT(TRIM(D$1),1),"*"),COUNTIF(_xlpm.d,_xlpm.k))</f>
        <v>0</v>
      </c>
      <c r="E829" s="1">
        <f t="shared" si="205"/>
        <v>0.69897000433601875</v>
      </c>
      <c r="F829" s="7">
        <v>4</v>
      </c>
      <c r="G829" s="9" t="s">
        <v>927</v>
      </c>
      <c r="H829" s="4" cm="1">
        <f t="array" ref="H829">F829/freq.sum.r6e</f>
        <v>3.1685678073510771E-4</v>
      </c>
      <c r="I829" s="1" t="str">
        <f t="shared" si="206"/>
        <v>lɜ</v>
      </c>
      <c r="J829" s="1" t="str">
        <f t="shared" si="207"/>
        <v>lea</v>
      </c>
      <c r="K829" s="10">
        <f t="shared" si="208"/>
        <v>2</v>
      </c>
      <c r="L829" s="1">
        <f t="shared" si="209"/>
        <v>3</v>
      </c>
      <c r="M829" s="10">
        <f t="shared" si="210"/>
        <v>3</v>
      </c>
      <c r="N829" s="1" t="str">
        <f t="shared" si="211"/>
        <v>~lea~</v>
      </c>
      <c r="O829" s="1" t="str">
        <f t="shared" si="212"/>
        <v>[lɜ]</v>
      </c>
      <c r="P829" s="3" cm="1">
        <f t="array" ref="P829">SUM(_xlfn._xlws.FILTER($H$2:$H$2454,_xlfn.MAP($N$2:$N$2454,_xlfn.LAMBDA(_xlpm.x,_xlpm.x=$N829))))</f>
        <v>1.2674271229404308E-3</v>
      </c>
      <c r="Q829" s="4">
        <f t="shared" si="213"/>
        <v>0.25</v>
      </c>
      <c r="R829" s="6" cm="1">
        <f t="array" ref="R829">SUM(_xlfn._xlws.FILTER($H$2:$H$2454,_xlfn.MAP($O$2:$O$2454,_xlfn.LAMBDA(_xlpm.x,_xlpm.x=$O829))))</f>
        <v>3.9607097591888465E-4</v>
      </c>
      <c r="S829" s="4">
        <f t="shared" si="214"/>
        <v>0.79999999999999993</v>
      </c>
      <c r="T829" s="4">
        <f t="shared" si="215"/>
        <v>0.18611773979485496</v>
      </c>
      <c r="U829" s="4">
        <f t="shared" si="216"/>
        <v>0.38095238095238099</v>
      </c>
      <c r="V829" s="4">
        <f t="shared" si="217"/>
        <v>-0.50514997831990593</v>
      </c>
      <c r="W829" s="4" t="s">
        <v>5124</v>
      </c>
      <c r="X829" s="2" cm="1">
        <f t="array" ref="X829">SUM(_xlfn._xlws.FILTER($F$2:$F$2454,_xlfn.MAP($W$2:$W$2454,_xlfn.LAMBDA(_xlpm.x,_xlpm.x=$W829))))</f>
        <v>184</v>
      </c>
      <c r="Y829" s="11">
        <f t="shared" si="218"/>
        <v>2.1739130434782608E-2</v>
      </c>
      <c r="Z829" s="4" t="s">
        <v>5112</v>
      </c>
      <c r="AA829" s="2" cm="1">
        <f t="array" ref="AA829">SUM(_xlfn._xlws.FILTER($F$2:$F$2454,_xlfn.MAP($Z$2:$Z$2454,_xlfn.LAMBDA(_xlpm.x,_xlpm.x=$Z829))))</f>
        <v>192</v>
      </c>
      <c r="AB829" s="11">
        <f t="shared" si="219"/>
        <v>2.0833333333333332E-2</v>
      </c>
      <c r="AC829" s="11">
        <f t="shared" si="220"/>
        <v>1.8483405694013133E-2</v>
      </c>
      <c r="AG829" s="2"/>
      <c r="AL829" s="2"/>
      <c r="AM829" s="2"/>
    </row>
    <row r="830" spans="1:39">
      <c r="A830" s="1" t="str">
        <f t="shared" si="204"/>
        <v>~cra~ : [kɹɔ]</v>
      </c>
      <c r="B830" s="1">
        <f>_xlfn.LET(_xlpm.d,$G830,_xlpm.k,_xlfn.CONCAT(LEFT(TRIM(B$1),1),"*"),COUNTIF(_xlpm.d,_xlpm.k))</f>
        <v>0</v>
      </c>
      <c r="C830" s="1">
        <f>_xlfn.LET(_xlpm.d,$G830,_xlpm.k,_xlfn.CONCAT(LEFT(TRIM(C$1),1),"*"),COUNTIF(_xlpm.d,_xlpm.k))</f>
        <v>0</v>
      </c>
      <c r="D830" s="1">
        <f>_xlfn.LET(_xlpm.d,$G830,_xlpm.k,_xlfn.CONCAT(LEFT(TRIM(D$1),1),"*"),COUNTIF(_xlpm.d,_xlpm.k))</f>
        <v>0</v>
      </c>
      <c r="E830" s="1">
        <f t="shared" si="205"/>
        <v>0.30102999566398114</v>
      </c>
      <c r="F830" s="7">
        <v>1</v>
      </c>
      <c r="G830" s="9" t="s">
        <v>2047</v>
      </c>
      <c r="H830" s="4" cm="1">
        <f t="array" ref="H830">F830/freq.sum.r6e</f>
        <v>7.9214195183776928E-5</v>
      </c>
      <c r="I830" s="1" t="str">
        <f t="shared" si="206"/>
        <v>kɹɔ</v>
      </c>
      <c r="J830" s="1" t="str">
        <f t="shared" si="207"/>
        <v>cra</v>
      </c>
      <c r="K830" s="10">
        <f t="shared" si="208"/>
        <v>3</v>
      </c>
      <c r="L830" s="1">
        <f t="shared" si="209"/>
        <v>3</v>
      </c>
      <c r="M830" s="10">
        <f t="shared" si="210"/>
        <v>3</v>
      </c>
      <c r="N830" s="1" t="str">
        <f t="shared" si="211"/>
        <v>~cra~</v>
      </c>
      <c r="O830" s="1" t="str">
        <f t="shared" si="212"/>
        <v>[kɹɔ]</v>
      </c>
      <c r="P830" s="3" cm="1">
        <f t="array" ref="P830">SUM(_xlfn._xlws.FILTER($H$2:$H$2454,_xlfn.MAP($N$2:$N$2454,_xlfn.LAMBDA(_xlpm.x,_xlpm.x=$N830))))</f>
        <v>7.1292775665399231E-4</v>
      </c>
      <c r="Q830" s="4">
        <f t="shared" si="213"/>
        <v>0.11111111111111112</v>
      </c>
      <c r="R830" s="6" cm="1">
        <f t="array" ref="R830">SUM(_xlfn._xlws.FILTER($H$2:$H$2454,_xlfn.MAP($O$2:$O$2454,_xlfn.LAMBDA(_xlpm.x,_xlpm.x=$O830))))</f>
        <v>2.3764258555133077E-4</v>
      </c>
      <c r="S830" s="4">
        <f t="shared" si="214"/>
        <v>0.33333333333333337</v>
      </c>
      <c r="T830" s="4">
        <f t="shared" si="215"/>
        <v>3.5068489562420785E-2</v>
      </c>
      <c r="U830" s="4">
        <f t="shared" si="216"/>
        <v>0.16666666666666669</v>
      </c>
      <c r="V830" s="4">
        <f t="shared" si="217"/>
        <v>-0.47712125471966244</v>
      </c>
      <c r="W830" s="4" t="s">
        <v>5120</v>
      </c>
      <c r="X830" s="2" cm="1">
        <f t="array" ref="X830">SUM(_xlfn._xlws.FILTER($F$2:$F$2454,_xlfn.MAP($W$2:$W$2454,_xlfn.LAMBDA(_xlpm.x,_xlpm.x=$W830))))</f>
        <v>1666</v>
      </c>
      <c r="Y830" s="11">
        <f t="shared" si="218"/>
        <v>6.0024009603841532E-4</v>
      </c>
      <c r="Z830" s="4" t="s">
        <v>5107</v>
      </c>
      <c r="AA830" s="2" cm="1">
        <f t="array" ref="AA830">SUM(_xlfn._xlws.FILTER($F$2:$F$2454,_xlfn.MAP($Z$2:$Z$2454,_xlfn.LAMBDA(_xlpm.x,_xlpm.x=$Z830))))</f>
        <v>293</v>
      </c>
      <c r="AB830" s="11">
        <f t="shared" si="219"/>
        <v>3.4129692832764505E-3</v>
      </c>
      <c r="AC830" s="11">
        <f t="shared" si="220"/>
        <v>-0.75480737671665932</v>
      </c>
      <c r="AG830" s="2"/>
      <c r="AL830" s="2"/>
      <c r="AM830" s="2"/>
    </row>
    <row r="831" spans="1:39">
      <c r="A831" s="1" t="str">
        <f t="shared" si="204"/>
        <v>~cli~ : [kli]</v>
      </c>
      <c r="B831" s="1">
        <f>_xlfn.LET(_xlpm.d,$G831,_xlpm.k,_xlfn.CONCAT(LEFT(TRIM(B$1),1),"*"),COUNTIF(_xlpm.d,_xlpm.k))</f>
        <v>0</v>
      </c>
      <c r="C831" s="1">
        <f>_xlfn.LET(_xlpm.d,$G831,_xlpm.k,_xlfn.CONCAT(LEFT(TRIM(C$1),1),"*"),COUNTIF(_xlpm.d,_xlpm.k))</f>
        <v>0</v>
      </c>
      <c r="D831" s="1">
        <f>_xlfn.LET(_xlpm.d,$G831,_xlpm.k,_xlfn.CONCAT(LEFT(TRIM(D$1),1),"*"),COUNTIF(_xlpm.d,_xlpm.k))</f>
        <v>0</v>
      </c>
      <c r="E831" s="1">
        <f t="shared" si="205"/>
        <v>0.30102999566398114</v>
      </c>
      <c r="F831" s="7">
        <v>1</v>
      </c>
      <c r="G831" s="9" t="s">
        <v>2017</v>
      </c>
      <c r="H831" s="4" cm="1">
        <f t="array" ref="H831">F831/freq.sum.r6e</f>
        <v>7.9214195183776928E-5</v>
      </c>
      <c r="I831" s="4" t="str">
        <f t="shared" si="206"/>
        <v>kli</v>
      </c>
      <c r="J831" s="4" t="str">
        <f t="shared" si="207"/>
        <v>cli</v>
      </c>
      <c r="K831" s="10">
        <f t="shared" si="208"/>
        <v>3</v>
      </c>
      <c r="L831" s="1">
        <f t="shared" si="209"/>
        <v>3</v>
      </c>
      <c r="M831" s="10">
        <f t="shared" si="210"/>
        <v>3</v>
      </c>
      <c r="N831" s="1" t="str">
        <f t="shared" si="211"/>
        <v>~cli~</v>
      </c>
      <c r="O831" s="1" t="str">
        <f t="shared" si="212"/>
        <v>[kli]</v>
      </c>
      <c r="P831" s="3" cm="1">
        <f t="array" ref="P831">SUM(_xlfn._xlws.FILTER($H$2:$H$2454,_xlfn.MAP($N$2:$N$2454,_xlfn.LAMBDA(_xlpm.x,_xlpm.x=$N831))))</f>
        <v>4.7528517110266154E-4</v>
      </c>
      <c r="Q831" s="4">
        <f t="shared" si="213"/>
        <v>0.16666666666666669</v>
      </c>
      <c r="R831" s="6" cm="1">
        <f t="array" ref="R831">SUM(_xlfn._xlws.FILTER($H$2:$H$2454,_xlfn.MAP($O$2:$O$2454,_xlfn.LAMBDA(_xlpm.x,_xlpm.x=$O831))))</f>
        <v>1.5842839036755386E-4</v>
      </c>
      <c r="S831" s="4">
        <f t="shared" si="214"/>
        <v>0.5</v>
      </c>
      <c r="T831" s="4">
        <f t="shared" si="215"/>
        <v>5.260273434363117E-2</v>
      </c>
      <c r="U831" s="4">
        <f t="shared" si="216"/>
        <v>0.25</v>
      </c>
      <c r="V831" s="4">
        <f t="shared" si="217"/>
        <v>-0.47712125471966238</v>
      </c>
      <c r="W831" s="4" t="s">
        <v>5110</v>
      </c>
      <c r="X831" s="2" cm="1">
        <f t="array" ref="X831">SUM(_xlfn._xlws.FILTER($F$2:$F$2454,_xlfn.MAP($W$2:$W$2454,_xlfn.LAMBDA(_xlpm.x,_xlpm.x=$W831))))</f>
        <v>1594</v>
      </c>
      <c r="Y831" s="11">
        <f t="shared" si="218"/>
        <v>6.2735257214554575E-4</v>
      </c>
      <c r="Z831" s="4" t="s">
        <v>5110</v>
      </c>
      <c r="AA831" s="2" cm="1">
        <f t="array" ref="AA831">SUM(_xlfn._xlws.FILTER($F$2:$F$2454,_xlfn.MAP($Z$2:$Z$2454,_xlfn.LAMBDA(_xlpm.x,_xlpm.x=$Z831))))</f>
        <v>354</v>
      </c>
      <c r="AB831" s="11">
        <f t="shared" si="219"/>
        <v>2.8248587570621469E-3</v>
      </c>
      <c r="AC831" s="11">
        <f t="shared" si="220"/>
        <v>-0.65348505503430576</v>
      </c>
      <c r="AG831" s="2"/>
      <c r="AL831" s="2"/>
      <c r="AM831" s="2"/>
    </row>
    <row r="832" spans="1:39">
      <c r="A832" s="1" t="str">
        <f t="shared" si="204"/>
        <v>~mpo~ : [mpɔ]</v>
      </c>
      <c r="B832" s="1">
        <f>_xlfn.LET(_xlpm.d,$G832,_xlpm.k,_xlfn.CONCAT(LEFT(TRIM(B$1),1),"*"),COUNTIF(_xlpm.d,_xlpm.k))</f>
        <v>0</v>
      </c>
      <c r="C832" s="1">
        <f>_xlfn.LET(_xlpm.d,$G832,_xlpm.k,_xlfn.CONCAT(LEFT(TRIM(C$1),1),"*"),COUNTIF(_xlpm.d,_xlpm.k))</f>
        <v>1</v>
      </c>
      <c r="D832" s="1">
        <f>_xlfn.LET(_xlpm.d,$G832,_xlpm.k,_xlfn.CONCAT(LEFT(TRIM(D$1),1),"*"),COUNTIF(_xlpm.d,_xlpm.k))</f>
        <v>0</v>
      </c>
      <c r="E832" s="1">
        <f t="shared" si="205"/>
        <v>0.47712125471966244</v>
      </c>
      <c r="F832" s="7">
        <v>2</v>
      </c>
      <c r="G832" s="9" t="s">
        <v>969</v>
      </c>
      <c r="H832" s="4" cm="1">
        <f t="array" ref="H832">F832/freq.sum.r6e</f>
        <v>1.5842839036755386E-4</v>
      </c>
      <c r="I832" s="1" t="str">
        <f t="shared" si="206"/>
        <v>mpɔ</v>
      </c>
      <c r="J832" s="1" t="str">
        <f t="shared" si="207"/>
        <v>mpo</v>
      </c>
      <c r="K832" s="10">
        <f t="shared" si="208"/>
        <v>3</v>
      </c>
      <c r="L832" s="1">
        <f t="shared" si="209"/>
        <v>3</v>
      </c>
      <c r="M832" s="10">
        <f t="shared" si="210"/>
        <v>3</v>
      </c>
      <c r="N832" s="1" t="str">
        <f t="shared" si="211"/>
        <v>~mpo~</v>
      </c>
      <c r="O832" s="1" t="str">
        <f t="shared" si="212"/>
        <v>[mpɔ]</v>
      </c>
      <c r="P832" s="3" cm="1">
        <f t="array" ref="P832">SUM(_xlfn._xlws.FILTER($H$2:$H$2454,_xlfn.MAP($N$2:$N$2454,_xlfn.LAMBDA(_xlpm.x,_xlpm.x=$N832))))</f>
        <v>4.7528517110266154E-4</v>
      </c>
      <c r="Q832" s="4">
        <f t="shared" si="213"/>
        <v>0.33333333333333337</v>
      </c>
      <c r="R832" s="6" cm="1">
        <f t="array" ref="R832">SUM(_xlfn._xlws.FILTER($H$2:$H$2454,_xlfn.MAP($O$2:$O$2454,_xlfn.LAMBDA(_xlpm.x,_xlpm.x=$O832))))</f>
        <v>1.5842839036755386E-4</v>
      </c>
      <c r="S832" s="4">
        <f t="shared" si="214"/>
        <v>1</v>
      </c>
      <c r="T832" s="4">
        <f t="shared" si="215"/>
        <v>0.1667467227401046</v>
      </c>
      <c r="U832" s="4">
        <f t="shared" si="216"/>
        <v>0.5</v>
      </c>
      <c r="V832" s="4">
        <f t="shared" si="217"/>
        <v>-0.47712125471966238</v>
      </c>
      <c r="W832" s="4" t="s">
        <v>5119</v>
      </c>
      <c r="X832" s="2" cm="1">
        <f t="array" ref="X832">SUM(_xlfn._xlws.FILTER($F$2:$F$2454,_xlfn.MAP($W$2:$W$2454,_xlfn.LAMBDA(_xlpm.x,_xlpm.x=$W832))))</f>
        <v>1157</v>
      </c>
      <c r="Y832" s="11">
        <f t="shared" si="218"/>
        <v>1.7286084701815039E-3</v>
      </c>
      <c r="Z832" s="4" t="s">
        <v>5107</v>
      </c>
      <c r="AA832" s="2" cm="1">
        <f t="array" ref="AA832">SUM(_xlfn._xlws.FILTER($F$2:$F$2454,_xlfn.MAP($Z$2:$Z$2454,_xlfn.LAMBDA(_xlpm.x,_xlpm.x=$Z832))))</f>
        <v>293</v>
      </c>
      <c r="AB832" s="11">
        <f t="shared" si="219"/>
        <v>6.8259385665529011E-3</v>
      </c>
      <c r="AC832" s="11">
        <f t="shared" si="220"/>
        <v>-0.59646573859764007</v>
      </c>
      <c r="AG832" s="2"/>
      <c r="AL832" s="2"/>
      <c r="AM832" s="2"/>
    </row>
    <row r="833" spans="1:39">
      <c r="A833" s="1" t="str">
        <f t="shared" si="204"/>
        <v>~hou~ : [a]</v>
      </c>
      <c r="B833" s="1">
        <f>_xlfn.LET(_xlpm.d,$G833,_xlpm.k,_xlfn.CONCAT(LEFT(TRIM(B$1),1),"*"),COUNTIF(_xlpm.d,_xlpm.k))</f>
        <v>0</v>
      </c>
      <c r="C833" s="1">
        <f>_xlfn.LET(_xlpm.d,$G833,_xlpm.k,_xlfn.CONCAT(LEFT(TRIM(C$1),1),"*"),COUNTIF(_xlpm.d,_xlpm.k))</f>
        <v>0</v>
      </c>
      <c r="D833" s="1">
        <f>_xlfn.LET(_xlpm.d,$G833,_xlpm.k,_xlfn.CONCAT(LEFT(TRIM(D$1),1),"*"),COUNTIF(_xlpm.d,_xlpm.k))</f>
        <v>0</v>
      </c>
      <c r="E833" s="1">
        <f t="shared" si="205"/>
        <v>0.30102999566398114</v>
      </c>
      <c r="F833" s="7">
        <v>1</v>
      </c>
      <c r="G833" s="9" t="s">
        <v>1918</v>
      </c>
      <c r="H833" s="4" cm="1">
        <f t="array" ref="H833">F833/freq.sum.r6e</f>
        <v>7.9214195183776928E-5</v>
      </c>
      <c r="I833" s="4" t="str">
        <f t="shared" si="206"/>
        <v>a</v>
      </c>
      <c r="J833" s="4" t="str">
        <f t="shared" si="207"/>
        <v>hou</v>
      </c>
      <c r="K833" s="10">
        <f t="shared" si="208"/>
        <v>1</v>
      </c>
      <c r="L833" s="1">
        <f t="shared" si="209"/>
        <v>3</v>
      </c>
      <c r="M833" s="10">
        <f t="shared" si="210"/>
        <v>3</v>
      </c>
      <c r="N833" s="1" t="str">
        <f t="shared" si="211"/>
        <v>~hou~</v>
      </c>
      <c r="O833" s="1" t="str">
        <f t="shared" si="212"/>
        <v>[a]</v>
      </c>
      <c r="P833" s="3" cm="1">
        <f t="array" ref="P833">SUM(_xlfn._xlws.FILTER($H$2:$H$2454,_xlfn.MAP($N$2:$N$2454,_xlfn.LAMBDA(_xlpm.x,_xlpm.x=$N833))))</f>
        <v>4.7528517110266154E-4</v>
      </c>
      <c r="Q833" s="4">
        <f t="shared" si="213"/>
        <v>0.16666666666666669</v>
      </c>
      <c r="R833" s="6" cm="1">
        <f t="array" ref="R833">SUM(_xlfn._xlws.FILTER($H$2:$H$2454,_xlfn.MAP($O$2:$O$2454,_xlfn.LAMBDA(_xlpm.x,_xlpm.x=$O833))))</f>
        <v>1.5842839036755386E-4</v>
      </c>
      <c r="S833" s="4">
        <f t="shared" si="214"/>
        <v>0.5</v>
      </c>
      <c r="T833" s="4">
        <f t="shared" si="215"/>
        <v>5.260273434363117E-2</v>
      </c>
      <c r="U833" s="4">
        <f t="shared" si="216"/>
        <v>0.25</v>
      </c>
      <c r="V833" s="4">
        <f t="shared" si="217"/>
        <v>-0.47712125471966238</v>
      </c>
      <c r="W833" s="4" t="s">
        <v>5100</v>
      </c>
      <c r="X833" s="2" cm="1">
        <f t="array" ref="X833">SUM(_xlfn._xlws.FILTER($F$2:$F$2454,_xlfn.MAP($W$2:$W$2454,_xlfn.LAMBDA(_xlpm.x,_xlpm.x=$W833))))</f>
        <v>150</v>
      </c>
      <c r="Y833" s="11">
        <f t="shared" si="218"/>
        <v>6.6666666666666671E-3</v>
      </c>
      <c r="Z833" s="4" t="s">
        <v>5120</v>
      </c>
      <c r="AA833" s="2" cm="1">
        <f t="array" ref="AA833">SUM(_xlfn._xlws.FILTER($F$2:$F$2454,_xlfn.MAP($Z$2:$Z$2454,_xlfn.LAMBDA(_xlpm.x,_xlpm.x=$Z833))))</f>
        <v>11</v>
      </c>
      <c r="AB833" s="11">
        <f t="shared" si="219"/>
        <v>9.0909090909090912E-2</v>
      </c>
      <c r="AC833" s="11">
        <f t="shared" si="220"/>
        <v>-1.1346985738974562</v>
      </c>
      <c r="AG833" s="2"/>
      <c r="AL833" s="2"/>
      <c r="AM833" s="2"/>
    </row>
    <row r="834" spans="1:39">
      <c r="A834" s="1" t="str">
        <f t="shared" ref="A834:A897" si="221">_xlfn.LET(_xlpm.sep," : ",CONCATENATE(N834,_xlpm.sep,O834))</f>
        <v>~cla~ : [klə]</v>
      </c>
      <c r="B834" s="1">
        <f>_xlfn.LET(_xlpm.d,$G834,_xlpm.k,_xlfn.CONCAT(LEFT(TRIM(B$1),1),"*"),COUNTIF(_xlpm.d,_xlpm.k))</f>
        <v>0</v>
      </c>
      <c r="C834" s="1">
        <f>_xlfn.LET(_xlpm.d,$G834,_xlpm.k,_xlfn.CONCAT(LEFT(TRIM(C$1),1),"*"),COUNTIF(_xlpm.d,_xlpm.k))</f>
        <v>0</v>
      </c>
      <c r="D834" s="1">
        <f>_xlfn.LET(_xlpm.d,$G834,_xlpm.k,_xlfn.CONCAT(LEFT(TRIM(D$1),1),"*"),COUNTIF(_xlpm.d,_xlpm.k))</f>
        <v>0</v>
      </c>
      <c r="E834" s="1">
        <f t="shared" ref="E834:E897" si="222">LOG(F834+1,10)</f>
        <v>0.30102999566398114</v>
      </c>
      <c r="F834" s="7">
        <v>1</v>
      </c>
      <c r="G834" s="9" t="s">
        <v>1442</v>
      </c>
      <c r="H834" s="4" cm="1">
        <f t="array" ref="H834">F834/freq.sum.r6e</f>
        <v>7.9214195183776928E-5</v>
      </c>
      <c r="I834" s="4" t="str">
        <f t="shared" ref="I834:I897" si="223">_xlfn.LET(_xlpm.sep,":",_xlpm.w,$G834,LEFT(_xlpm.w,FIND(_xlpm.sep,_xlpm.w)-1))</f>
        <v>klə</v>
      </c>
      <c r="J834" s="4" t="str">
        <f t="shared" ref="J834:J897" si="224">_xlfn.LET(_xlpm.sep,":",_xlpm.w,$G834,RIGHT(_xlpm.w,LEN(_xlpm.w)-FIND(_xlpm.sep,_xlpm.w)))</f>
        <v>cla</v>
      </c>
      <c r="K834" s="10">
        <f t="shared" ref="K834:K897" si="225">_xlfn.LET(_xlpm.w,I834,LEN(_xlpm.w))</f>
        <v>3</v>
      </c>
      <c r="L834" s="1">
        <f t="shared" ref="L834:L897" si="226">_xlfn.LET(_xlpm.w,J834,LEN(_xlpm.w))</f>
        <v>3</v>
      </c>
      <c r="M834" s="10">
        <f t="shared" ref="M834:M897" si="227">_xlfn.LET(_xlpm.a,K834,_xlpm.b,L834,MAX(_xlpm.a,_xlpm.b))</f>
        <v>3</v>
      </c>
      <c r="N834" s="1" t="str">
        <f t="shared" ref="N834:N897" si="228">_xlfn.LET(_xlpm.sep,":",_xlpm.w,$G834,_xlfn.CONCAT("~",RIGHT(_xlpm.w,LEN(_xlpm.w)-FIND(_xlpm.sep,_xlpm.w)),"~"))</f>
        <v>~cla~</v>
      </c>
      <c r="O834" s="1" t="str">
        <f t="shared" ref="O834:O897" si="229">_xlfn.LET(_xlpm.sep,":",_xlpm.w,$G834,_xlfn.CONCAT("[",LEFT(_xlpm.w,FIND(_xlpm.sep,_xlpm.w)-1),"]"))</f>
        <v>[klə]</v>
      </c>
      <c r="P834" s="3" cm="1">
        <f t="array" ref="P834">SUM(_xlfn._xlws.FILTER($H$2:$H$2454,_xlfn.MAP($N$2:$N$2454,_xlfn.LAMBDA(_xlpm.x,_xlpm.x=$N834))))</f>
        <v>4.7528517110266154E-4</v>
      </c>
      <c r="Q834" s="4">
        <f t="shared" ref="Q834:Q897" si="230">$H834/P834</f>
        <v>0.16666666666666669</v>
      </c>
      <c r="R834" s="6" cm="1">
        <f t="array" ref="R834">SUM(_xlfn._xlws.FILTER($H$2:$H$2454,_xlfn.MAP($O$2:$O$2454,_xlfn.LAMBDA(_xlpm.x,_xlpm.x=$O834))))</f>
        <v>1.5842839036755386E-4</v>
      </c>
      <c r="S834" s="4">
        <f t="shared" ref="S834:S897" si="231">$H834/R834</f>
        <v>0.5</v>
      </c>
      <c r="T834" s="4">
        <f t="shared" ref="T834:T897" si="232">_xlfn.LET(_xlpm.freq,F834,_xlpm.size,M834+1,_xlpm.F,U834,LOG(1+_xlpm.freq)*LOG(1+_xlpm.size)*_xlpm.F)</f>
        <v>5.260273434363117E-2</v>
      </c>
      <c r="U834" s="4">
        <f t="shared" ref="U834:U897" si="233">_xlfn.LET(_xlpm.a,S834,_xlpm.b,Q834,2*_xlpm.a*_xlpm.b/(_xlpm.a+_xlpm.b))</f>
        <v>0.25</v>
      </c>
      <c r="V834" s="4">
        <f t="shared" ref="V834:V897" si="234">_xlfn.LET(_xlpm.p,Q834,_xlpm.q,S834,LOG(_xlpm.p/_xlpm.q))</f>
        <v>-0.47712125471966238</v>
      </c>
      <c r="W834" s="4" t="s">
        <v>5120</v>
      </c>
      <c r="X834" s="2" cm="1">
        <f t="array" ref="X834">SUM(_xlfn._xlws.FILTER($F$2:$F$2454,_xlfn.MAP($W$2:$W$2454,_xlfn.LAMBDA(_xlpm.x,_xlpm.x=$W834))))</f>
        <v>1666</v>
      </c>
      <c r="Y834" s="11">
        <f t="shared" ref="Y834:Y897" si="235">$F834/X834</f>
        <v>6.0024009603841532E-4</v>
      </c>
      <c r="Z834" s="4" t="s">
        <v>5101</v>
      </c>
      <c r="AA834" s="2" cm="1">
        <f t="array" ref="AA834">SUM(_xlfn._xlws.FILTER($F$2:$F$2454,_xlfn.MAP($Z$2:$Z$2454,_xlfn.LAMBDA(_xlpm.x,_xlpm.x=$Z834))))</f>
        <v>2255</v>
      </c>
      <c r="AB834" s="11">
        <f t="shared" ref="AB834:AB897" si="236">$F834/AA834</f>
        <v>4.434589800443459E-4</v>
      </c>
      <c r="AC834" s="11">
        <f t="shared" ref="AC834:AC897" si="237">_xlfn.LET(_xlpm.a,Y834,_xlpm.b,AB834,LOG(_xlpm.a/_xlpm.b))</f>
        <v>0.13147154914321055</v>
      </c>
      <c r="AG834" s="2"/>
      <c r="AL834" s="2"/>
      <c r="AM834" s="2"/>
    </row>
    <row r="835" spans="1:39">
      <c r="A835" s="1" t="str">
        <f t="shared" si="221"/>
        <v>~sla~ : [slə]</v>
      </c>
      <c r="B835" s="1">
        <f>_xlfn.LET(_xlpm.d,$G835,_xlpm.k,_xlfn.CONCAT(LEFT(TRIM(B$1),1),"*"),COUNTIF(_xlpm.d,_xlpm.k))</f>
        <v>0</v>
      </c>
      <c r="C835" s="1">
        <f>_xlfn.LET(_xlpm.d,$G835,_xlpm.k,_xlfn.CONCAT(LEFT(TRIM(C$1),1),"*"),COUNTIF(_xlpm.d,_xlpm.k))</f>
        <v>0</v>
      </c>
      <c r="D835" s="1">
        <f>_xlfn.LET(_xlpm.d,$G835,_xlpm.k,_xlfn.CONCAT(LEFT(TRIM(D$1),1),"*"),COUNTIF(_xlpm.d,_xlpm.k))</f>
        <v>0</v>
      </c>
      <c r="E835" s="1">
        <f t="shared" si="222"/>
        <v>0.30102999566398114</v>
      </c>
      <c r="F835" s="7">
        <v>1</v>
      </c>
      <c r="G835" s="9" t="s">
        <v>2215</v>
      </c>
      <c r="H835" s="4" cm="1">
        <f t="array" ref="H835">F835/freq.sum.r6e</f>
        <v>7.9214195183776928E-5</v>
      </c>
      <c r="I835" s="4" t="str">
        <f t="shared" si="223"/>
        <v>slə</v>
      </c>
      <c r="J835" s="4" t="str">
        <f t="shared" si="224"/>
        <v>sla</v>
      </c>
      <c r="K835" s="10">
        <f t="shared" si="225"/>
        <v>3</v>
      </c>
      <c r="L835" s="1">
        <f t="shared" si="226"/>
        <v>3</v>
      </c>
      <c r="M835" s="10">
        <f t="shared" si="227"/>
        <v>3</v>
      </c>
      <c r="N835" s="1" t="str">
        <f t="shared" si="228"/>
        <v>~sla~</v>
      </c>
      <c r="O835" s="1" t="str">
        <f t="shared" si="229"/>
        <v>[slə]</v>
      </c>
      <c r="P835" s="3" cm="1">
        <f t="array" ref="P835">SUM(_xlfn._xlws.FILTER($H$2:$H$2454,_xlfn.MAP($N$2:$N$2454,_xlfn.LAMBDA(_xlpm.x,_xlpm.x=$N835))))</f>
        <v>7.1292775665399242E-4</v>
      </c>
      <c r="Q835" s="4">
        <f t="shared" si="230"/>
        <v>0.1111111111111111</v>
      </c>
      <c r="R835" s="6" cm="1">
        <f t="array" ref="R835">SUM(_xlfn._xlws.FILTER($H$2:$H$2454,_xlfn.MAP($O$2:$O$2454,_xlfn.LAMBDA(_xlpm.x,_xlpm.x=$O835))))</f>
        <v>2.3764258555133077E-4</v>
      </c>
      <c r="S835" s="4">
        <f t="shared" si="231"/>
        <v>0.33333333333333337</v>
      </c>
      <c r="T835" s="4">
        <f t="shared" si="232"/>
        <v>3.5068489562420785E-2</v>
      </c>
      <c r="U835" s="4">
        <f t="shared" si="233"/>
        <v>0.16666666666666669</v>
      </c>
      <c r="V835" s="4">
        <f t="shared" si="234"/>
        <v>-0.47712125471966255</v>
      </c>
      <c r="W835" s="4" t="s">
        <v>5120</v>
      </c>
      <c r="X835" s="2" cm="1">
        <f t="array" ref="X835">SUM(_xlfn._xlws.FILTER($F$2:$F$2454,_xlfn.MAP($W$2:$W$2454,_xlfn.LAMBDA(_xlpm.x,_xlpm.x=$W835))))</f>
        <v>1666</v>
      </c>
      <c r="Y835" s="11">
        <f t="shared" si="235"/>
        <v>6.0024009603841532E-4</v>
      </c>
      <c r="Z835" s="4" t="s">
        <v>5101</v>
      </c>
      <c r="AA835" s="2" cm="1">
        <f t="array" ref="AA835">SUM(_xlfn._xlws.FILTER($F$2:$F$2454,_xlfn.MAP($Z$2:$Z$2454,_xlfn.LAMBDA(_xlpm.x,_xlpm.x=$Z835))))</f>
        <v>2255</v>
      </c>
      <c r="AB835" s="11">
        <f t="shared" si="236"/>
        <v>4.434589800443459E-4</v>
      </c>
      <c r="AC835" s="11">
        <f t="shared" si="237"/>
        <v>0.13147154914321055</v>
      </c>
      <c r="AG835" s="2"/>
      <c r="AL835" s="2"/>
      <c r="AM835" s="2"/>
    </row>
    <row r="836" spans="1:39">
      <c r="A836" s="1" t="str">
        <f t="shared" si="221"/>
        <v>~rge~ : [ɹdʒɪ]</v>
      </c>
      <c r="B836" s="1">
        <f>_xlfn.LET(_xlpm.d,$G836,_xlpm.k,_xlfn.CONCAT(LEFT(TRIM(B$1),1),"*"),COUNTIF(_xlpm.d,_xlpm.k))</f>
        <v>1</v>
      </c>
      <c r="C836" s="1">
        <f>_xlfn.LET(_xlpm.d,$G836,_xlpm.k,_xlfn.CONCAT(LEFT(TRIM(C$1),1),"*"),COUNTIF(_xlpm.d,_xlpm.k))</f>
        <v>0</v>
      </c>
      <c r="D836" s="1">
        <f>_xlfn.LET(_xlpm.d,$G836,_xlpm.k,_xlfn.CONCAT(LEFT(TRIM(D$1),1),"*"),COUNTIF(_xlpm.d,_xlpm.k))</f>
        <v>0</v>
      </c>
      <c r="E836" s="1">
        <f t="shared" si="222"/>
        <v>0.30102999566398114</v>
      </c>
      <c r="F836" s="7">
        <v>1</v>
      </c>
      <c r="G836" s="9" t="s">
        <v>2336</v>
      </c>
      <c r="H836" s="4" cm="1">
        <f t="array" ref="H836">F836/freq.sum.r6e</f>
        <v>7.9214195183776928E-5</v>
      </c>
      <c r="I836" s="4" t="str">
        <f t="shared" si="223"/>
        <v>ɹdʒɪ</v>
      </c>
      <c r="J836" s="4" t="str">
        <f t="shared" si="224"/>
        <v>rge</v>
      </c>
      <c r="K836" s="10">
        <f t="shared" si="225"/>
        <v>4</v>
      </c>
      <c r="L836" s="1">
        <f t="shared" si="226"/>
        <v>3</v>
      </c>
      <c r="M836" s="10">
        <f t="shared" si="227"/>
        <v>4</v>
      </c>
      <c r="N836" s="1" t="str">
        <f t="shared" si="228"/>
        <v>~rge~</v>
      </c>
      <c r="O836" s="1" t="str">
        <f t="shared" si="229"/>
        <v>[ɹdʒɪ]</v>
      </c>
      <c r="P836" s="3" cm="1">
        <f t="array" ref="P836">SUM(_xlfn._xlws.FILTER($H$2:$H$2454,_xlfn.MAP($N$2:$N$2454,_xlfn.LAMBDA(_xlpm.x,_xlpm.x=$N836))))</f>
        <v>7.1292775665399242E-4</v>
      </c>
      <c r="Q836" s="4">
        <f t="shared" si="230"/>
        <v>0.1111111111111111</v>
      </c>
      <c r="R836" s="6" cm="1">
        <f t="array" ref="R836">SUM(_xlfn._xlws.FILTER($H$2:$H$2454,_xlfn.MAP($O$2:$O$2454,_xlfn.LAMBDA(_xlpm.x,_xlpm.x=$O836))))</f>
        <v>2.3764258555133077E-4</v>
      </c>
      <c r="S836" s="4">
        <f t="shared" si="231"/>
        <v>0.33333333333333337</v>
      </c>
      <c r="T836" s="4">
        <f t="shared" si="232"/>
        <v>3.9041144588151638E-2</v>
      </c>
      <c r="U836" s="4">
        <f t="shared" si="233"/>
        <v>0.16666666666666669</v>
      </c>
      <c r="V836" s="4">
        <f t="shared" si="234"/>
        <v>-0.47712125471966255</v>
      </c>
      <c r="W836" s="4" t="s">
        <v>5121</v>
      </c>
      <c r="X836" s="2" cm="1">
        <f t="array" ref="X836">SUM(_xlfn._xlws.FILTER($F$2:$F$2454,_xlfn.MAP($W$2:$W$2454,_xlfn.LAMBDA(_xlpm.x,_xlpm.x=$W836))))</f>
        <v>2896</v>
      </c>
      <c r="Y836" s="11">
        <f t="shared" si="235"/>
        <v>3.453038674033149E-4</v>
      </c>
      <c r="Z836" s="4" t="s">
        <v>5102</v>
      </c>
      <c r="AA836" s="2" cm="1">
        <f t="array" ref="AA836">SUM(_xlfn._xlws.FILTER($F$2:$F$2454,_xlfn.MAP($Z$2:$Z$2454,_xlfn.LAMBDA(_xlpm.x,_xlpm.x=$Z836))))</f>
        <v>1794</v>
      </c>
      <c r="AB836" s="11">
        <f t="shared" si="236"/>
        <v>5.5741360089186175E-4</v>
      </c>
      <c r="AC836" s="11">
        <f t="shared" si="237"/>
        <v>-0.20797611881703601</v>
      </c>
      <c r="AG836" s="2"/>
      <c r="AL836" s="2"/>
      <c r="AM836" s="2"/>
    </row>
    <row r="837" spans="1:39">
      <c r="A837" s="1" t="str">
        <f t="shared" si="221"/>
        <v>~pha~ : [phæ]</v>
      </c>
      <c r="B837" s="1">
        <f>_xlfn.LET(_xlpm.d,$G837,_xlpm.k,_xlfn.CONCAT(LEFT(TRIM(B$1),1),"*"),COUNTIF(_xlpm.d,_xlpm.k))</f>
        <v>0</v>
      </c>
      <c r="C837" s="1">
        <f>_xlfn.LET(_xlpm.d,$G837,_xlpm.k,_xlfn.CONCAT(LEFT(TRIM(C$1),1),"*"),COUNTIF(_xlpm.d,_xlpm.k))</f>
        <v>0</v>
      </c>
      <c r="D837" s="1">
        <f>_xlfn.LET(_xlpm.d,$G837,_xlpm.k,_xlfn.CONCAT(LEFT(TRIM(D$1),1),"*"),COUNTIF(_xlpm.d,_xlpm.k))</f>
        <v>0</v>
      </c>
      <c r="E837" s="1">
        <f t="shared" si="222"/>
        <v>0.30102999566398114</v>
      </c>
      <c r="F837" s="7">
        <v>1</v>
      </c>
      <c r="G837" s="9" t="s">
        <v>2181</v>
      </c>
      <c r="H837" s="4" cm="1">
        <f t="array" ref="H837">F837/freq.sum.r6e</f>
        <v>7.9214195183776928E-5</v>
      </c>
      <c r="I837" s="4" t="str">
        <f t="shared" si="223"/>
        <v>phæ</v>
      </c>
      <c r="J837" s="4" t="str">
        <f t="shared" si="224"/>
        <v>pha</v>
      </c>
      <c r="K837" s="10">
        <f t="shared" si="225"/>
        <v>3</v>
      </c>
      <c r="L837" s="1">
        <f t="shared" si="226"/>
        <v>3</v>
      </c>
      <c r="M837" s="10">
        <f t="shared" si="227"/>
        <v>3</v>
      </c>
      <c r="N837" s="1" t="str">
        <f t="shared" si="228"/>
        <v>~pha~</v>
      </c>
      <c r="O837" s="1" t="str">
        <f t="shared" si="229"/>
        <v>[phæ]</v>
      </c>
      <c r="P837" s="3" cm="1">
        <f t="array" ref="P837">SUM(_xlfn._xlws.FILTER($H$2:$H$2454,_xlfn.MAP($N$2:$N$2454,_xlfn.LAMBDA(_xlpm.x,_xlpm.x=$N837))))</f>
        <v>2.3764258555133077E-4</v>
      </c>
      <c r="Q837" s="4">
        <f t="shared" si="230"/>
        <v>0.33333333333333337</v>
      </c>
      <c r="R837" s="6" cm="1">
        <f t="array" ref="R837">SUM(_xlfn._xlws.FILTER($H$2:$H$2454,_xlfn.MAP($O$2:$O$2454,_xlfn.LAMBDA(_xlpm.x,_xlpm.x=$O837))))</f>
        <v>7.9214195183776928E-5</v>
      </c>
      <c r="S837" s="4">
        <f t="shared" si="231"/>
        <v>1</v>
      </c>
      <c r="T837" s="4">
        <f t="shared" si="232"/>
        <v>0.10520546868726234</v>
      </c>
      <c r="U837" s="4">
        <f t="shared" si="233"/>
        <v>0.5</v>
      </c>
      <c r="V837" s="4">
        <f t="shared" si="234"/>
        <v>-0.47712125471966238</v>
      </c>
      <c r="W837" s="4" t="s">
        <v>5120</v>
      </c>
      <c r="X837" s="2" cm="1">
        <f t="array" ref="X837">SUM(_xlfn._xlws.FILTER($F$2:$F$2454,_xlfn.MAP($W$2:$W$2454,_xlfn.LAMBDA(_xlpm.x,_xlpm.x=$W837))))</f>
        <v>1666</v>
      </c>
      <c r="Y837" s="11">
        <f t="shared" si="235"/>
        <v>6.0024009603841532E-4</v>
      </c>
      <c r="Z837" s="4" t="s">
        <v>5103</v>
      </c>
      <c r="AA837" s="2" cm="1">
        <f t="array" ref="AA837">SUM(_xlfn._xlws.FILTER($F$2:$F$2454,_xlfn.MAP($Z$2:$Z$2454,_xlfn.LAMBDA(_xlpm.x,_xlpm.x=$Z837))))</f>
        <v>514</v>
      </c>
      <c r="AB837" s="11">
        <f t="shared" si="236"/>
        <v>1.9455252918287938E-3</v>
      </c>
      <c r="AC837" s="11">
        <f t="shared" si="237"/>
        <v>-0.51071187807549312</v>
      </c>
      <c r="AG837" s="2"/>
      <c r="AL837" s="2"/>
      <c r="AM837" s="2"/>
    </row>
    <row r="838" spans="1:39">
      <c r="A838" s="1" t="str">
        <f t="shared" si="221"/>
        <v>~swa~ : [swɑ]</v>
      </c>
      <c r="B838" s="1">
        <f>_xlfn.LET(_xlpm.d,$G838,_xlpm.k,_xlfn.CONCAT(LEFT(TRIM(B$1),1),"*"),COUNTIF(_xlpm.d,_xlpm.k))</f>
        <v>0</v>
      </c>
      <c r="C838" s="1">
        <f>_xlfn.LET(_xlpm.d,$G838,_xlpm.k,_xlfn.CONCAT(LEFT(TRIM(C$1),1),"*"),COUNTIF(_xlpm.d,_xlpm.k))</f>
        <v>0</v>
      </c>
      <c r="D838" s="1">
        <f>_xlfn.LET(_xlpm.d,$G838,_xlpm.k,_xlfn.CONCAT(LEFT(TRIM(D$1),1),"*"),COUNTIF(_xlpm.d,_xlpm.k))</f>
        <v>0</v>
      </c>
      <c r="E838" s="1">
        <f t="shared" si="222"/>
        <v>0.30102999566398114</v>
      </c>
      <c r="F838" s="7">
        <v>1</v>
      </c>
      <c r="G838" s="9" t="s">
        <v>1192</v>
      </c>
      <c r="H838" s="4" cm="1">
        <f t="array" ref="H838">F838/freq.sum.r6e</f>
        <v>7.9214195183776928E-5</v>
      </c>
      <c r="I838" s="4" t="str">
        <f t="shared" si="223"/>
        <v>swɑ</v>
      </c>
      <c r="J838" s="4" t="str">
        <f t="shared" si="224"/>
        <v>swa</v>
      </c>
      <c r="K838" s="10">
        <f t="shared" si="225"/>
        <v>3</v>
      </c>
      <c r="L838" s="1">
        <f t="shared" si="226"/>
        <v>3</v>
      </c>
      <c r="M838" s="10">
        <f t="shared" si="227"/>
        <v>3</v>
      </c>
      <c r="N838" s="1" t="str">
        <f t="shared" si="228"/>
        <v>~swa~</v>
      </c>
      <c r="O838" s="1" t="str">
        <f t="shared" si="229"/>
        <v>[swɑ]</v>
      </c>
      <c r="P838" s="3" cm="1">
        <f t="array" ref="P838">SUM(_xlfn._xlws.FILTER($H$2:$H$2454,_xlfn.MAP($N$2:$N$2454,_xlfn.LAMBDA(_xlpm.x,_xlpm.x=$N838))))</f>
        <v>2.3764258555133077E-4</v>
      </c>
      <c r="Q838" s="4">
        <f t="shared" si="230"/>
        <v>0.33333333333333337</v>
      </c>
      <c r="R838" s="6" cm="1">
        <f t="array" ref="R838">SUM(_xlfn._xlws.FILTER($H$2:$H$2454,_xlfn.MAP($O$2:$O$2454,_xlfn.LAMBDA(_xlpm.x,_xlpm.x=$O838))))</f>
        <v>7.9214195183776928E-5</v>
      </c>
      <c r="S838" s="4">
        <f t="shared" si="231"/>
        <v>1</v>
      </c>
      <c r="T838" s="4">
        <f t="shared" si="232"/>
        <v>0.10520546868726234</v>
      </c>
      <c r="U838" s="4">
        <f t="shared" si="233"/>
        <v>0.5</v>
      </c>
      <c r="V838" s="4">
        <f t="shared" si="234"/>
        <v>-0.47712125471966238</v>
      </c>
      <c r="W838" s="4" t="s">
        <v>5120</v>
      </c>
      <c r="X838" s="2" cm="1">
        <f t="array" ref="X838">SUM(_xlfn._xlws.FILTER($F$2:$F$2454,_xlfn.MAP($W$2:$W$2454,_xlfn.LAMBDA(_xlpm.x,_xlpm.x=$W838))))</f>
        <v>1666</v>
      </c>
      <c r="Y838" s="11">
        <f t="shared" si="235"/>
        <v>6.0024009603841532E-4</v>
      </c>
      <c r="Z838" s="4" t="s">
        <v>5105</v>
      </c>
      <c r="AA838" s="2" cm="1">
        <f t="array" ref="AA838">SUM(_xlfn._xlws.FILTER($F$2:$F$2454,_xlfn.MAP($Z$2:$Z$2454,_xlfn.LAMBDA(_xlpm.x,_xlpm.x=$Z838))))</f>
        <v>436</v>
      </c>
      <c r="AB838" s="11">
        <f t="shared" si="236"/>
        <v>2.2935779816513763E-3</v>
      </c>
      <c r="AC838" s="11">
        <f t="shared" si="237"/>
        <v>-0.58218850780218279</v>
      </c>
      <c r="AG838" s="2"/>
      <c r="AL838" s="2"/>
      <c r="AM838" s="2"/>
    </row>
    <row r="839" spans="1:39">
      <c r="A839" s="1" t="str">
        <f t="shared" si="221"/>
        <v>~rba~ : [ɹbeɪ]</v>
      </c>
      <c r="B839" s="1">
        <f>_xlfn.LET(_xlpm.d,$G839,_xlpm.k,_xlfn.CONCAT(LEFT(TRIM(B$1),1),"*"),COUNTIF(_xlpm.d,_xlpm.k))</f>
        <v>1</v>
      </c>
      <c r="C839" s="1">
        <f>_xlfn.LET(_xlpm.d,$G839,_xlpm.k,_xlfn.CONCAT(LEFT(TRIM(C$1),1),"*"),COUNTIF(_xlpm.d,_xlpm.k))</f>
        <v>0</v>
      </c>
      <c r="D839" s="1">
        <f>_xlfn.LET(_xlpm.d,$G839,_xlpm.k,_xlfn.CONCAT(LEFT(TRIM(D$1),1),"*"),COUNTIF(_xlpm.d,_xlpm.k))</f>
        <v>0</v>
      </c>
      <c r="E839" s="1">
        <f t="shared" si="222"/>
        <v>0.30102999566398114</v>
      </c>
      <c r="F839" s="7">
        <v>1</v>
      </c>
      <c r="G839" s="9" t="s">
        <v>2326</v>
      </c>
      <c r="H839" s="4" cm="1">
        <f t="array" ref="H839">F839/freq.sum.r6e</f>
        <v>7.9214195183776928E-5</v>
      </c>
      <c r="I839" s="4" t="str">
        <f t="shared" si="223"/>
        <v>ɹbeɪ</v>
      </c>
      <c r="J839" s="4" t="str">
        <f t="shared" si="224"/>
        <v>rba</v>
      </c>
      <c r="K839" s="10">
        <f t="shared" si="225"/>
        <v>4</v>
      </c>
      <c r="L839" s="1">
        <f t="shared" si="226"/>
        <v>3</v>
      </c>
      <c r="M839" s="10">
        <f t="shared" si="227"/>
        <v>4</v>
      </c>
      <c r="N839" s="1" t="str">
        <f t="shared" si="228"/>
        <v>~rba~</v>
      </c>
      <c r="O839" s="1" t="str">
        <f t="shared" si="229"/>
        <v>[ɹbeɪ]</v>
      </c>
      <c r="P839" s="3" cm="1">
        <f t="array" ref="P839">SUM(_xlfn._xlws.FILTER($H$2:$H$2454,_xlfn.MAP($N$2:$N$2454,_xlfn.LAMBDA(_xlpm.x,_xlpm.x=$N839))))</f>
        <v>2.3764258555133077E-4</v>
      </c>
      <c r="Q839" s="4">
        <f t="shared" si="230"/>
        <v>0.33333333333333337</v>
      </c>
      <c r="R839" s="6" cm="1">
        <f t="array" ref="R839">SUM(_xlfn._xlws.FILTER($H$2:$H$2454,_xlfn.MAP($O$2:$O$2454,_xlfn.LAMBDA(_xlpm.x,_xlpm.x=$O839))))</f>
        <v>7.9214195183776928E-5</v>
      </c>
      <c r="S839" s="4">
        <f t="shared" si="231"/>
        <v>1</v>
      </c>
      <c r="T839" s="4">
        <f t="shared" si="232"/>
        <v>0.1171234337644549</v>
      </c>
      <c r="U839" s="4">
        <f t="shared" si="233"/>
        <v>0.5</v>
      </c>
      <c r="V839" s="4">
        <f t="shared" si="234"/>
        <v>-0.47712125471966238</v>
      </c>
      <c r="W839" s="4" t="s">
        <v>5120</v>
      </c>
      <c r="X839" s="2" cm="1">
        <f t="array" ref="X839">SUM(_xlfn._xlws.FILTER($F$2:$F$2454,_xlfn.MAP($W$2:$W$2454,_xlfn.LAMBDA(_xlpm.x,_xlpm.x=$W839))))</f>
        <v>1666</v>
      </c>
      <c r="Y839" s="11">
        <f t="shared" si="235"/>
        <v>6.0024009603841532E-4</v>
      </c>
      <c r="Z839" s="4" t="s">
        <v>5108</v>
      </c>
      <c r="AA839" s="2" cm="1">
        <f t="array" ref="AA839">SUM(_xlfn._xlws.FILTER($F$2:$F$2454,_xlfn.MAP($Z$2:$Z$2454,_xlfn.LAMBDA(_xlpm.x,_xlpm.x=$Z839))))</f>
        <v>475</v>
      </c>
      <c r="AB839" s="11">
        <f t="shared" si="236"/>
        <v>2.1052631578947368E-3</v>
      </c>
      <c r="AC839" s="11">
        <f t="shared" si="237"/>
        <v>-0.5449813874459023</v>
      </c>
      <c r="AG839" s="2"/>
      <c r="AL839" s="2"/>
      <c r="AM839" s="2"/>
    </row>
    <row r="840" spans="1:39">
      <c r="A840" s="1" t="str">
        <f t="shared" si="221"/>
        <v>~bse~ : [bzɜ]</v>
      </c>
      <c r="B840" s="1">
        <f>_xlfn.LET(_xlpm.d,$G840,_xlpm.k,_xlfn.CONCAT(LEFT(TRIM(B$1),1),"*"),COUNTIF(_xlpm.d,_xlpm.k))</f>
        <v>0</v>
      </c>
      <c r="C840" s="1">
        <f>_xlfn.LET(_xlpm.d,$G840,_xlpm.k,_xlfn.CONCAT(LEFT(TRIM(C$1),1),"*"),COUNTIF(_xlpm.d,_xlpm.k))</f>
        <v>0</v>
      </c>
      <c r="D840" s="1">
        <f>_xlfn.LET(_xlpm.d,$G840,_xlpm.k,_xlfn.CONCAT(LEFT(TRIM(D$1),1),"*"),COUNTIF(_xlpm.d,_xlpm.k))</f>
        <v>0</v>
      </c>
      <c r="E840" s="1">
        <f t="shared" si="222"/>
        <v>0.30102999566398114</v>
      </c>
      <c r="F840" s="7">
        <v>1</v>
      </c>
      <c r="G840" s="9" t="s">
        <v>1178</v>
      </c>
      <c r="H840" s="4" cm="1">
        <f t="array" ref="H840">F840/freq.sum.r6e</f>
        <v>7.9214195183776928E-5</v>
      </c>
      <c r="I840" s="1" t="str">
        <f t="shared" si="223"/>
        <v>bzɜ</v>
      </c>
      <c r="J840" s="1" t="str">
        <f t="shared" si="224"/>
        <v>bse</v>
      </c>
      <c r="K840" s="10">
        <f t="shared" si="225"/>
        <v>3</v>
      </c>
      <c r="L840" s="1">
        <f t="shared" si="226"/>
        <v>3</v>
      </c>
      <c r="M840" s="10">
        <f t="shared" si="227"/>
        <v>3</v>
      </c>
      <c r="N840" s="1" t="str">
        <f t="shared" si="228"/>
        <v>~bse~</v>
      </c>
      <c r="O840" s="1" t="str">
        <f t="shared" si="229"/>
        <v>[bzɜ]</v>
      </c>
      <c r="P840" s="3" cm="1">
        <f t="array" ref="P840">SUM(_xlfn._xlws.FILTER($H$2:$H$2454,_xlfn.MAP($N$2:$N$2454,_xlfn.LAMBDA(_xlpm.x,_xlpm.x=$N840))))</f>
        <v>2.3764258555133077E-4</v>
      </c>
      <c r="Q840" s="4">
        <f t="shared" si="230"/>
        <v>0.33333333333333337</v>
      </c>
      <c r="R840" s="6" cm="1">
        <f t="array" ref="R840">SUM(_xlfn._xlws.FILTER($H$2:$H$2454,_xlfn.MAP($O$2:$O$2454,_xlfn.LAMBDA(_xlpm.x,_xlpm.x=$O840))))</f>
        <v>7.9214195183776928E-5</v>
      </c>
      <c r="S840" s="4">
        <f t="shared" si="231"/>
        <v>1</v>
      </c>
      <c r="T840" s="4">
        <f t="shared" si="232"/>
        <v>0.10520546868726234</v>
      </c>
      <c r="U840" s="4">
        <f t="shared" si="233"/>
        <v>0.5</v>
      </c>
      <c r="V840" s="4">
        <f t="shared" si="234"/>
        <v>-0.47712125471966238</v>
      </c>
      <c r="W840" s="4" t="s">
        <v>5121</v>
      </c>
      <c r="X840" s="2" cm="1">
        <f t="array" ref="X840">SUM(_xlfn._xlws.FILTER($F$2:$F$2454,_xlfn.MAP($W$2:$W$2454,_xlfn.LAMBDA(_xlpm.x,_xlpm.x=$W840))))</f>
        <v>2896</v>
      </c>
      <c r="Y840" s="11">
        <f t="shared" si="235"/>
        <v>3.453038674033149E-4</v>
      </c>
      <c r="Z840" s="4" t="s">
        <v>5112</v>
      </c>
      <c r="AA840" s="2" cm="1">
        <f t="array" ref="AA840">SUM(_xlfn._xlws.FILTER($F$2:$F$2454,_xlfn.MAP($Z$2:$Z$2454,_xlfn.LAMBDA(_xlpm.x,_xlpm.x=$Z840))))</f>
        <v>192</v>
      </c>
      <c r="AB840" s="11">
        <f t="shared" si="236"/>
        <v>5.208333333333333E-3</v>
      </c>
      <c r="AC840" s="11">
        <f t="shared" si="237"/>
        <v>-1.1784973288215597</v>
      </c>
      <c r="AG840" s="2"/>
      <c r="AL840" s="2"/>
      <c r="AM840" s="2"/>
    </row>
    <row r="841" spans="1:39">
      <c r="A841" s="1" t="str">
        <f t="shared" si="221"/>
        <v>~cle~ : [klɜ]</v>
      </c>
      <c r="B841" s="1">
        <f>_xlfn.LET(_xlpm.d,$G841,_xlpm.k,_xlfn.CONCAT(LEFT(TRIM(B$1),1),"*"),COUNTIF(_xlpm.d,_xlpm.k))</f>
        <v>0</v>
      </c>
      <c r="C841" s="1">
        <f>_xlfn.LET(_xlpm.d,$G841,_xlpm.k,_xlfn.CONCAT(LEFT(TRIM(C$1),1),"*"),COUNTIF(_xlpm.d,_xlpm.k))</f>
        <v>0</v>
      </c>
      <c r="D841" s="1">
        <f>_xlfn.LET(_xlpm.d,$G841,_xlpm.k,_xlfn.CONCAT(LEFT(TRIM(D$1),1),"*"),COUNTIF(_xlpm.d,_xlpm.k))</f>
        <v>0</v>
      </c>
      <c r="E841" s="1">
        <f t="shared" si="222"/>
        <v>0.30102999566398114</v>
      </c>
      <c r="F841" s="7">
        <v>1</v>
      </c>
      <c r="G841" s="9" t="s">
        <v>1351</v>
      </c>
      <c r="H841" s="4" cm="1">
        <f t="array" ref="H841">F841/freq.sum.r6e</f>
        <v>7.9214195183776928E-5</v>
      </c>
      <c r="I841" s="4" t="str">
        <f t="shared" si="223"/>
        <v>klɜ</v>
      </c>
      <c r="J841" s="4" t="str">
        <f t="shared" si="224"/>
        <v>cle</v>
      </c>
      <c r="K841" s="10">
        <f t="shared" si="225"/>
        <v>3</v>
      </c>
      <c r="L841" s="1">
        <f t="shared" si="226"/>
        <v>3</v>
      </c>
      <c r="M841" s="10">
        <f t="shared" si="227"/>
        <v>3</v>
      </c>
      <c r="N841" s="1" t="str">
        <f t="shared" si="228"/>
        <v>~cle~</v>
      </c>
      <c r="O841" s="1" t="str">
        <f t="shared" si="229"/>
        <v>[klɜ]</v>
      </c>
      <c r="P841" s="3" cm="1">
        <f t="array" ref="P841">SUM(_xlfn._xlws.FILTER($H$2:$H$2454,_xlfn.MAP($N$2:$N$2454,_xlfn.LAMBDA(_xlpm.x,_xlpm.x=$N841))))</f>
        <v>2.3764258555133077E-4</v>
      </c>
      <c r="Q841" s="4">
        <f t="shared" si="230"/>
        <v>0.33333333333333337</v>
      </c>
      <c r="R841" s="6" cm="1">
        <f t="array" ref="R841">SUM(_xlfn._xlws.FILTER($H$2:$H$2454,_xlfn.MAP($O$2:$O$2454,_xlfn.LAMBDA(_xlpm.x,_xlpm.x=$O841))))</f>
        <v>7.9214195183776928E-5</v>
      </c>
      <c r="S841" s="4">
        <f t="shared" si="231"/>
        <v>1</v>
      </c>
      <c r="T841" s="4">
        <f t="shared" si="232"/>
        <v>0.10520546868726234</v>
      </c>
      <c r="U841" s="4">
        <f t="shared" si="233"/>
        <v>0.5</v>
      </c>
      <c r="V841" s="4">
        <f t="shared" si="234"/>
        <v>-0.47712125471966238</v>
      </c>
      <c r="W841" s="4" t="s">
        <v>5121</v>
      </c>
      <c r="X841" s="2" cm="1">
        <f t="array" ref="X841">SUM(_xlfn._xlws.FILTER($F$2:$F$2454,_xlfn.MAP($W$2:$W$2454,_xlfn.LAMBDA(_xlpm.x,_xlpm.x=$W841))))</f>
        <v>2896</v>
      </c>
      <c r="Y841" s="11">
        <f t="shared" si="235"/>
        <v>3.453038674033149E-4</v>
      </c>
      <c r="Z841" s="4" t="s">
        <v>5112</v>
      </c>
      <c r="AA841" s="2" cm="1">
        <f t="array" ref="AA841">SUM(_xlfn._xlws.FILTER($F$2:$F$2454,_xlfn.MAP($Z$2:$Z$2454,_xlfn.LAMBDA(_xlpm.x,_xlpm.x=$Z841))))</f>
        <v>192</v>
      </c>
      <c r="AB841" s="11">
        <f t="shared" si="236"/>
        <v>5.208333333333333E-3</v>
      </c>
      <c r="AC841" s="11">
        <f t="shared" si="237"/>
        <v>-1.1784973288215597</v>
      </c>
      <c r="AG841" s="2"/>
      <c r="AL841" s="2"/>
      <c r="AM841" s="2"/>
    </row>
    <row r="842" spans="1:39">
      <c r="A842" s="1" t="str">
        <f t="shared" si="221"/>
        <v>~lte~ : [ltɜ]</v>
      </c>
      <c r="B842" s="1">
        <f>_xlfn.LET(_xlpm.d,$G842,_xlpm.k,_xlfn.CONCAT(LEFT(TRIM(B$1),1),"*"),COUNTIF(_xlpm.d,_xlpm.k))</f>
        <v>0</v>
      </c>
      <c r="C842" s="1">
        <f>_xlfn.LET(_xlpm.d,$G842,_xlpm.k,_xlfn.CONCAT(LEFT(TRIM(C$1),1),"*"),COUNTIF(_xlpm.d,_xlpm.k))</f>
        <v>0</v>
      </c>
      <c r="D842" s="1">
        <f>_xlfn.LET(_xlpm.d,$G842,_xlpm.k,_xlfn.CONCAT(LEFT(TRIM(D$1),1),"*"),COUNTIF(_xlpm.d,_xlpm.k))</f>
        <v>0</v>
      </c>
      <c r="E842" s="1">
        <f t="shared" si="222"/>
        <v>0.30102999566398114</v>
      </c>
      <c r="F842" s="7">
        <v>1</v>
      </c>
      <c r="G842" s="9" t="s">
        <v>1183</v>
      </c>
      <c r="H842" s="4" cm="1">
        <f t="array" ref="H842">F842/freq.sum.r6e</f>
        <v>7.9214195183776928E-5</v>
      </c>
      <c r="I842" s="4" t="str">
        <f t="shared" si="223"/>
        <v>ltɜ</v>
      </c>
      <c r="J842" s="4" t="str">
        <f t="shared" si="224"/>
        <v>lte</v>
      </c>
      <c r="K842" s="10">
        <f t="shared" si="225"/>
        <v>3</v>
      </c>
      <c r="L842" s="1">
        <f t="shared" si="226"/>
        <v>3</v>
      </c>
      <c r="M842" s="10">
        <f t="shared" si="227"/>
        <v>3</v>
      </c>
      <c r="N842" s="1" t="str">
        <f t="shared" si="228"/>
        <v>~lte~</v>
      </c>
      <c r="O842" s="1" t="str">
        <f t="shared" si="229"/>
        <v>[ltɜ]</v>
      </c>
      <c r="P842" s="3" cm="1">
        <f t="array" ref="P842">SUM(_xlfn._xlws.FILTER($H$2:$H$2454,_xlfn.MAP($N$2:$N$2454,_xlfn.LAMBDA(_xlpm.x,_xlpm.x=$N842))))</f>
        <v>2.3764258555133077E-4</v>
      </c>
      <c r="Q842" s="4">
        <f t="shared" si="230"/>
        <v>0.33333333333333337</v>
      </c>
      <c r="R842" s="6" cm="1">
        <f t="array" ref="R842">SUM(_xlfn._xlws.FILTER($H$2:$H$2454,_xlfn.MAP($O$2:$O$2454,_xlfn.LAMBDA(_xlpm.x,_xlpm.x=$O842))))</f>
        <v>7.9214195183776928E-5</v>
      </c>
      <c r="S842" s="4">
        <f t="shared" si="231"/>
        <v>1</v>
      </c>
      <c r="T842" s="4">
        <f t="shared" si="232"/>
        <v>0.10520546868726234</v>
      </c>
      <c r="U842" s="4">
        <f t="shared" si="233"/>
        <v>0.5</v>
      </c>
      <c r="V842" s="4">
        <f t="shared" si="234"/>
        <v>-0.47712125471966238</v>
      </c>
      <c r="W842" s="4" t="s">
        <v>5121</v>
      </c>
      <c r="X842" s="2" cm="1">
        <f t="array" ref="X842">SUM(_xlfn._xlws.FILTER($F$2:$F$2454,_xlfn.MAP($W$2:$W$2454,_xlfn.LAMBDA(_xlpm.x,_xlpm.x=$W842))))</f>
        <v>2896</v>
      </c>
      <c r="Y842" s="11">
        <f t="shared" si="235"/>
        <v>3.453038674033149E-4</v>
      </c>
      <c r="Z842" s="4" t="s">
        <v>5112</v>
      </c>
      <c r="AA842" s="2" cm="1">
        <f t="array" ref="AA842">SUM(_xlfn._xlws.FILTER($F$2:$F$2454,_xlfn.MAP($Z$2:$Z$2454,_xlfn.LAMBDA(_xlpm.x,_xlpm.x=$Z842))))</f>
        <v>192</v>
      </c>
      <c r="AB842" s="11">
        <f t="shared" si="236"/>
        <v>5.208333333333333E-3</v>
      </c>
      <c r="AC842" s="11">
        <f t="shared" si="237"/>
        <v>-1.1784973288215597</v>
      </c>
      <c r="AG842" s="2"/>
      <c r="AL842" s="2"/>
      <c r="AM842" s="2"/>
    </row>
    <row r="843" spans="1:39">
      <c r="A843" s="1" t="str">
        <f t="shared" si="221"/>
        <v>~cle~ : [kl]</v>
      </c>
      <c r="B843" s="1">
        <f>_xlfn.LET(_xlpm.d,$G843,_xlpm.k,_xlfn.CONCAT(LEFT(TRIM(B$1),1),"*"),COUNTIF(_xlpm.d,_xlpm.k))</f>
        <v>0</v>
      </c>
      <c r="C843" s="1">
        <f>_xlfn.LET(_xlpm.d,$G843,_xlpm.k,_xlfn.CONCAT(LEFT(TRIM(C$1),1),"*"),COUNTIF(_xlpm.d,_xlpm.k))</f>
        <v>0</v>
      </c>
      <c r="D843" s="1">
        <f>_xlfn.LET(_xlpm.d,$G843,_xlpm.k,_xlfn.CONCAT(LEFT(TRIM(D$1),1),"*"),COUNTIF(_xlpm.d,_xlpm.k))</f>
        <v>0</v>
      </c>
      <c r="E843" s="1">
        <f t="shared" si="222"/>
        <v>0.30102999566398114</v>
      </c>
      <c r="F843" s="7">
        <v>1</v>
      </c>
      <c r="G843" s="9" t="s">
        <v>85</v>
      </c>
      <c r="H843" s="4" cm="1">
        <f t="array" ref="H843">F843/freq.sum.r6e</f>
        <v>7.9214195183776928E-5</v>
      </c>
      <c r="I843" s="4" t="str">
        <f t="shared" si="223"/>
        <v>kl</v>
      </c>
      <c r="J843" s="4" t="str">
        <f t="shared" si="224"/>
        <v>cle</v>
      </c>
      <c r="K843" s="10">
        <f t="shared" si="225"/>
        <v>2</v>
      </c>
      <c r="L843" s="1">
        <f t="shared" si="226"/>
        <v>3</v>
      </c>
      <c r="M843" s="10">
        <f t="shared" si="227"/>
        <v>3</v>
      </c>
      <c r="N843" s="1" t="str">
        <f t="shared" si="228"/>
        <v>~cle~</v>
      </c>
      <c r="O843" s="1" t="str">
        <f t="shared" si="229"/>
        <v>[kl]</v>
      </c>
      <c r="P843" s="3" cm="1">
        <f t="array" ref="P843">SUM(_xlfn._xlws.FILTER($H$2:$H$2454,_xlfn.MAP($N$2:$N$2454,_xlfn.LAMBDA(_xlpm.x,_xlpm.x=$N843))))</f>
        <v>2.3764258555133077E-4</v>
      </c>
      <c r="Q843" s="4">
        <f t="shared" si="230"/>
        <v>0.33333333333333337</v>
      </c>
      <c r="R843" s="6" cm="1">
        <f t="array" ref="R843">SUM(_xlfn._xlws.FILTER($H$2:$H$2454,_xlfn.MAP($O$2:$O$2454,_xlfn.LAMBDA(_xlpm.x,_xlpm.x=$O843))))</f>
        <v>7.9214195183776928E-5</v>
      </c>
      <c r="S843" s="4">
        <f t="shared" si="231"/>
        <v>1</v>
      </c>
      <c r="T843" s="4">
        <f t="shared" si="232"/>
        <v>0.10520546868726234</v>
      </c>
      <c r="U843" s="4">
        <f t="shared" si="233"/>
        <v>0.5</v>
      </c>
      <c r="V843" s="4">
        <f t="shared" si="234"/>
        <v>-0.47712125471966238</v>
      </c>
      <c r="W843" s="4" t="s">
        <v>5121</v>
      </c>
      <c r="X843" s="2" cm="1">
        <f t="array" ref="X843">SUM(_xlfn._xlws.FILTER($F$2:$F$2454,_xlfn.MAP($W$2:$W$2454,_xlfn.LAMBDA(_xlpm.x,_xlpm.x=$W843))))</f>
        <v>2896</v>
      </c>
      <c r="Y843" s="11">
        <f t="shared" si="235"/>
        <v>3.453038674033149E-4</v>
      </c>
      <c r="Z843" s="4"/>
      <c r="AA843" s="2" cm="1">
        <f t="array" ref="AA843">SUM(_xlfn._xlws.FILTER($F$2:$F$2454,_xlfn.MAP($Z$2:$Z$2454,_xlfn.LAMBDA(_xlpm.x,_xlpm.x=$Z843))))</f>
        <v>3871</v>
      </c>
      <c r="AB843" s="11">
        <f t="shared" si="236"/>
        <v>2.5833118057349522E-4</v>
      </c>
      <c r="AC843" s="11">
        <f t="shared" si="237"/>
        <v>0.12602461379384577</v>
      </c>
      <c r="AG843" s="2"/>
      <c r="AL843" s="2"/>
      <c r="AM843" s="2"/>
    </row>
    <row r="844" spans="1:39">
      <c r="A844" s="1" t="str">
        <f t="shared" si="221"/>
        <v>~gni~ : [ɡnaɪ]</v>
      </c>
      <c r="B844" s="1">
        <f>_xlfn.LET(_xlpm.d,$G844,_xlpm.k,_xlfn.CONCAT(LEFT(TRIM(B$1),1),"*"),COUNTIF(_xlpm.d,_xlpm.k))</f>
        <v>0</v>
      </c>
      <c r="C844" s="1">
        <f>_xlfn.LET(_xlpm.d,$G844,_xlpm.k,_xlfn.CONCAT(LEFT(TRIM(C$1),1),"*"),COUNTIF(_xlpm.d,_xlpm.k))</f>
        <v>0</v>
      </c>
      <c r="D844" s="1">
        <f>_xlfn.LET(_xlpm.d,$G844,_xlpm.k,_xlfn.CONCAT(LEFT(TRIM(D$1),1),"*"),COUNTIF(_xlpm.d,_xlpm.k))</f>
        <v>0</v>
      </c>
      <c r="E844" s="1">
        <f t="shared" si="222"/>
        <v>0.30102999566398114</v>
      </c>
      <c r="F844" s="7">
        <v>1</v>
      </c>
      <c r="G844" s="9" t="s">
        <v>1180</v>
      </c>
      <c r="H844" s="4" cm="1">
        <f t="array" ref="H844">F844/freq.sum.r6e</f>
        <v>7.9214195183776928E-5</v>
      </c>
      <c r="I844" s="4" t="str">
        <f t="shared" si="223"/>
        <v>ɡnaɪ</v>
      </c>
      <c r="J844" s="4" t="str">
        <f t="shared" si="224"/>
        <v>gni</v>
      </c>
      <c r="K844" s="10">
        <f t="shared" si="225"/>
        <v>4</v>
      </c>
      <c r="L844" s="1">
        <f t="shared" si="226"/>
        <v>3</v>
      </c>
      <c r="M844" s="10">
        <f t="shared" si="227"/>
        <v>4</v>
      </c>
      <c r="N844" s="1" t="str">
        <f t="shared" si="228"/>
        <v>~gni~</v>
      </c>
      <c r="O844" s="1" t="str">
        <f t="shared" si="229"/>
        <v>[ɡnaɪ]</v>
      </c>
      <c r="P844" s="3" cm="1">
        <f t="array" ref="P844">SUM(_xlfn._xlws.FILTER($H$2:$H$2454,_xlfn.MAP($N$2:$N$2454,_xlfn.LAMBDA(_xlpm.x,_xlpm.x=$N844))))</f>
        <v>2.3764258555133077E-4</v>
      </c>
      <c r="Q844" s="4">
        <f t="shared" si="230"/>
        <v>0.33333333333333337</v>
      </c>
      <c r="R844" s="6" cm="1">
        <f t="array" ref="R844">SUM(_xlfn._xlws.FILTER($H$2:$H$2454,_xlfn.MAP($O$2:$O$2454,_xlfn.LAMBDA(_xlpm.x,_xlpm.x=$O844))))</f>
        <v>7.9214195183776928E-5</v>
      </c>
      <c r="S844" s="4">
        <f t="shared" si="231"/>
        <v>1</v>
      </c>
      <c r="T844" s="4">
        <f t="shared" si="232"/>
        <v>0.1171234337644549</v>
      </c>
      <c r="U844" s="4">
        <f t="shared" si="233"/>
        <v>0.5</v>
      </c>
      <c r="V844" s="4">
        <f t="shared" si="234"/>
        <v>-0.47712125471966238</v>
      </c>
      <c r="W844" s="4" t="s">
        <v>5110</v>
      </c>
      <c r="X844" s="2" cm="1">
        <f t="array" ref="X844">SUM(_xlfn._xlws.FILTER($F$2:$F$2454,_xlfn.MAP($W$2:$W$2454,_xlfn.LAMBDA(_xlpm.x,_xlpm.x=$W844))))</f>
        <v>1594</v>
      </c>
      <c r="Y844" s="11">
        <f t="shared" si="235"/>
        <v>6.2735257214554575E-4</v>
      </c>
      <c r="Z844" s="4" t="s">
        <v>5106</v>
      </c>
      <c r="AA844" s="2" cm="1">
        <f t="array" ref="AA844">SUM(_xlfn._xlws.FILTER($F$2:$F$2454,_xlfn.MAP($Z$2:$Z$2454,_xlfn.LAMBDA(_xlpm.x,_xlpm.x=$Z844))))</f>
        <v>397</v>
      </c>
      <c r="AB844" s="11">
        <f t="shared" si="236"/>
        <v>2.5188916876574307E-3</v>
      </c>
      <c r="AC844" s="11">
        <f t="shared" si="237"/>
        <v>-0.60369781029697855</v>
      </c>
      <c r="AG844" s="2"/>
      <c r="AL844" s="2"/>
      <c r="AM844" s="2"/>
    </row>
    <row r="845" spans="1:39">
      <c r="A845" s="1" t="str">
        <f t="shared" si="221"/>
        <v>~rci~ : [ɹsaɪ]</v>
      </c>
      <c r="B845" s="1">
        <f>_xlfn.LET(_xlpm.d,$G845,_xlpm.k,_xlfn.CONCAT(LEFT(TRIM(B$1),1),"*"),COUNTIF(_xlpm.d,_xlpm.k))</f>
        <v>1</v>
      </c>
      <c r="C845" s="1">
        <f>_xlfn.LET(_xlpm.d,$G845,_xlpm.k,_xlfn.CONCAT(LEFT(TRIM(C$1),1),"*"),COUNTIF(_xlpm.d,_xlpm.k))</f>
        <v>0</v>
      </c>
      <c r="D845" s="1">
        <f>_xlfn.LET(_xlpm.d,$G845,_xlpm.k,_xlfn.CONCAT(LEFT(TRIM(D$1),1),"*"),COUNTIF(_xlpm.d,_xlpm.k))</f>
        <v>0</v>
      </c>
      <c r="E845" s="1">
        <f t="shared" si="222"/>
        <v>0.30102999566398114</v>
      </c>
      <c r="F845" s="7">
        <v>1</v>
      </c>
      <c r="G845" s="9" t="s">
        <v>1187</v>
      </c>
      <c r="H845" s="4" cm="1">
        <f t="array" ref="H845">F845/freq.sum.r6e</f>
        <v>7.9214195183776928E-5</v>
      </c>
      <c r="I845" s="4" t="str">
        <f t="shared" si="223"/>
        <v>ɹsaɪ</v>
      </c>
      <c r="J845" s="4" t="str">
        <f t="shared" si="224"/>
        <v>rci</v>
      </c>
      <c r="K845" s="10">
        <f t="shared" si="225"/>
        <v>4</v>
      </c>
      <c r="L845" s="1">
        <f t="shared" si="226"/>
        <v>3</v>
      </c>
      <c r="M845" s="10">
        <f t="shared" si="227"/>
        <v>4</v>
      </c>
      <c r="N845" s="1" t="str">
        <f t="shared" si="228"/>
        <v>~rci~</v>
      </c>
      <c r="O845" s="1" t="str">
        <f t="shared" si="229"/>
        <v>[ɹsaɪ]</v>
      </c>
      <c r="P845" s="3" cm="1">
        <f t="array" ref="P845">SUM(_xlfn._xlws.FILTER($H$2:$H$2454,_xlfn.MAP($N$2:$N$2454,_xlfn.LAMBDA(_xlpm.x,_xlpm.x=$N845))))</f>
        <v>2.3764258555133077E-4</v>
      </c>
      <c r="Q845" s="4">
        <f t="shared" si="230"/>
        <v>0.33333333333333337</v>
      </c>
      <c r="R845" s="6" cm="1">
        <f t="array" ref="R845">SUM(_xlfn._xlws.FILTER($H$2:$H$2454,_xlfn.MAP($O$2:$O$2454,_xlfn.LAMBDA(_xlpm.x,_xlpm.x=$O845))))</f>
        <v>7.9214195183776928E-5</v>
      </c>
      <c r="S845" s="4">
        <f t="shared" si="231"/>
        <v>1</v>
      </c>
      <c r="T845" s="4">
        <f t="shared" si="232"/>
        <v>0.1171234337644549</v>
      </c>
      <c r="U845" s="4">
        <f t="shared" si="233"/>
        <v>0.5</v>
      </c>
      <c r="V845" s="4">
        <f t="shared" si="234"/>
        <v>-0.47712125471966238</v>
      </c>
      <c r="W845" s="4" t="s">
        <v>5110</v>
      </c>
      <c r="X845" s="2" cm="1">
        <f t="array" ref="X845">SUM(_xlfn._xlws.FILTER($F$2:$F$2454,_xlfn.MAP($W$2:$W$2454,_xlfn.LAMBDA(_xlpm.x,_xlpm.x=$W845))))</f>
        <v>1594</v>
      </c>
      <c r="Y845" s="11">
        <f t="shared" si="235"/>
        <v>6.2735257214554575E-4</v>
      </c>
      <c r="Z845" s="4" t="s">
        <v>5106</v>
      </c>
      <c r="AA845" s="2" cm="1">
        <f t="array" ref="AA845">SUM(_xlfn._xlws.FILTER($F$2:$F$2454,_xlfn.MAP($Z$2:$Z$2454,_xlfn.LAMBDA(_xlpm.x,_xlpm.x=$Z845))))</f>
        <v>397</v>
      </c>
      <c r="AB845" s="11">
        <f t="shared" si="236"/>
        <v>2.5188916876574307E-3</v>
      </c>
      <c r="AC845" s="11">
        <f t="shared" si="237"/>
        <v>-0.60369781029697855</v>
      </c>
      <c r="AG845" s="2"/>
      <c r="AL845" s="2"/>
      <c r="AM845" s="2"/>
    </row>
    <row r="846" spans="1:39">
      <c r="A846" s="1" t="str">
        <f t="shared" si="221"/>
        <v>~nco~ : [nkɑ]</v>
      </c>
      <c r="B846" s="1">
        <f>_xlfn.LET(_xlpm.d,$G846,_xlpm.k,_xlfn.CONCAT(LEFT(TRIM(B$1),1),"*"),COUNTIF(_xlpm.d,_xlpm.k))</f>
        <v>0</v>
      </c>
      <c r="C846" s="1">
        <f>_xlfn.LET(_xlpm.d,$G846,_xlpm.k,_xlfn.CONCAT(LEFT(TRIM(C$1),1),"*"),COUNTIF(_xlpm.d,_xlpm.k))</f>
        <v>0</v>
      </c>
      <c r="D846" s="1">
        <f>_xlfn.LET(_xlpm.d,$G846,_xlpm.k,_xlfn.CONCAT(LEFT(TRIM(D$1),1),"*"),COUNTIF(_xlpm.d,_xlpm.k))</f>
        <v>1</v>
      </c>
      <c r="E846" s="1">
        <f t="shared" si="222"/>
        <v>0.30102999566398114</v>
      </c>
      <c r="F846" s="7">
        <v>1</v>
      </c>
      <c r="G846" s="9" t="s">
        <v>2144</v>
      </c>
      <c r="H846" s="4" cm="1">
        <f t="array" ref="H846">F846/freq.sum.r6e</f>
        <v>7.9214195183776928E-5</v>
      </c>
      <c r="I846" s="4" t="str">
        <f t="shared" si="223"/>
        <v>nkɑ</v>
      </c>
      <c r="J846" s="4" t="str">
        <f t="shared" si="224"/>
        <v>nco</v>
      </c>
      <c r="K846" s="10">
        <f t="shared" si="225"/>
        <v>3</v>
      </c>
      <c r="L846" s="1">
        <f t="shared" si="226"/>
        <v>3</v>
      </c>
      <c r="M846" s="10">
        <f t="shared" si="227"/>
        <v>3</v>
      </c>
      <c r="N846" s="1" t="str">
        <f t="shared" si="228"/>
        <v>~nco~</v>
      </c>
      <c r="O846" s="1" t="str">
        <f t="shared" si="229"/>
        <v>[nkɑ]</v>
      </c>
      <c r="P846" s="3" cm="1">
        <f t="array" ref="P846">SUM(_xlfn._xlws.FILTER($H$2:$H$2454,_xlfn.MAP($N$2:$N$2454,_xlfn.LAMBDA(_xlpm.x,_xlpm.x=$N846))))</f>
        <v>2.3764258555133077E-4</v>
      </c>
      <c r="Q846" s="4">
        <f t="shared" si="230"/>
        <v>0.33333333333333337</v>
      </c>
      <c r="R846" s="6" cm="1">
        <f t="array" ref="R846">SUM(_xlfn._xlws.FILTER($H$2:$H$2454,_xlfn.MAP($O$2:$O$2454,_xlfn.LAMBDA(_xlpm.x,_xlpm.x=$O846))))</f>
        <v>7.9214195183776928E-5</v>
      </c>
      <c r="S846" s="4">
        <f t="shared" si="231"/>
        <v>1</v>
      </c>
      <c r="T846" s="4">
        <f t="shared" si="232"/>
        <v>0.10520546868726234</v>
      </c>
      <c r="U846" s="4">
        <f t="shared" si="233"/>
        <v>0.5</v>
      </c>
      <c r="V846" s="4">
        <f t="shared" si="234"/>
        <v>-0.47712125471966238</v>
      </c>
      <c r="W846" s="4" t="s">
        <v>5119</v>
      </c>
      <c r="X846" s="2" cm="1">
        <f t="array" ref="X846">SUM(_xlfn._xlws.FILTER($F$2:$F$2454,_xlfn.MAP($W$2:$W$2454,_xlfn.LAMBDA(_xlpm.x,_xlpm.x=$W846))))</f>
        <v>1157</v>
      </c>
      <c r="Y846" s="11">
        <f t="shared" si="235"/>
        <v>8.6430423509075197E-4</v>
      </c>
      <c r="Z846" s="4" t="s">
        <v>5105</v>
      </c>
      <c r="AA846" s="2" cm="1">
        <f t="array" ref="AA846">SUM(_xlfn._xlws.FILTER($F$2:$F$2454,_xlfn.MAP($Z$2:$Z$2454,_xlfn.LAMBDA(_xlpm.x,_xlpm.x=$Z846))))</f>
        <v>436</v>
      </c>
      <c r="AB846" s="11">
        <f t="shared" si="236"/>
        <v>2.2935779816513763E-3</v>
      </c>
      <c r="AC846" s="11">
        <f t="shared" si="237"/>
        <v>-0.42384686968316354</v>
      </c>
      <c r="AG846" s="2"/>
      <c r="AL846" s="2"/>
      <c r="AM846" s="2"/>
    </row>
    <row r="847" spans="1:39">
      <c r="A847" s="1" t="str">
        <f t="shared" si="221"/>
        <v>~tro~ : [tɹəʊ]</v>
      </c>
      <c r="B847" s="1">
        <f>_xlfn.LET(_xlpm.d,$G847,_xlpm.k,_xlfn.CONCAT(LEFT(TRIM(B$1),1),"*"),COUNTIF(_xlpm.d,_xlpm.k))</f>
        <v>0</v>
      </c>
      <c r="C847" s="1">
        <f>_xlfn.LET(_xlpm.d,$G847,_xlpm.k,_xlfn.CONCAT(LEFT(TRIM(C$1),1),"*"),COUNTIF(_xlpm.d,_xlpm.k))</f>
        <v>0</v>
      </c>
      <c r="D847" s="1">
        <f>_xlfn.LET(_xlpm.d,$G847,_xlpm.k,_xlfn.CONCAT(LEFT(TRIM(D$1),1),"*"),COUNTIF(_xlpm.d,_xlpm.k))</f>
        <v>0</v>
      </c>
      <c r="E847" s="1">
        <f t="shared" si="222"/>
        <v>0.30102999566398114</v>
      </c>
      <c r="F847" s="7">
        <v>1</v>
      </c>
      <c r="G847" s="9" t="s">
        <v>1195</v>
      </c>
      <c r="H847" s="4" cm="1">
        <f t="array" ref="H847">F847/freq.sum.r6e</f>
        <v>7.9214195183776928E-5</v>
      </c>
      <c r="I847" s="4" t="str">
        <f t="shared" si="223"/>
        <v>tɹəʊ</v>
      </c>
      <c r="J847" s="4" t="str">
        <f t="shared" si="224"/>
        <v>tro</v>
      </c>
      <c r="K847" s="10">
        <f t="shared" si="225"/>
        <v>4</v>
      </c>
      <c r="L847" s="1">
        <f t="shared" si="226"/>
        <v>3</v>
      </c>
      <c r="M847" s="10">
        <f t="shared" si="227"/>
        <v>4</v>
      </c>
      <c r="N847" s="1" t="str">
        <f t="shared" si="228"/>
        <v>~tro~</v>
      </c>
      <c r="O847" s="1" t="str">
        <f t="shared" si="229"/>
        <v>[tɹəʊ]</v>
      </c>
      <c r="P847" s="3" cm="1">
        <f t="array" ref="P847">SUM(_xlfn._xlws.FILTER($H$2:$H$2454,_xlfn.MAP($N$2:$N$2454,_xlfn.LAMBDA(_xlpm.x,_xlpm.x=$N847))))</f>
        <v>2.3764258555133077E-4</v>
      </c>
      <c r="Q847" s="4">
        <f t="shared" si="230"/>
        <v>0.33333333333333337</v>
      </c>
      <c r="R847" s="6" cm="1">
        <f t="array" ref="R847">SUM(_xlfn._xlws.FILTER($H$2:$H$2454,_xlfn.MAP($O$2:$O$2454,_xlfn.LAMBDA(_xlpm.x,_xlpm.x=$O847))))</f>
        <v>7.9214195183776928E-5</v>
      </c>
      <c r="S847" s="4">
        <f t="shared" si="231"/>
        <v>1</v>
      </c>
      <c r="T847" s="4">
        <f t="shared" si="232"/>
        <v>0.1171234337644549</v>
      </c>
      <c r="U847" s="4">
        <f t="shared" si="233"/>
        <v>0.5</v>
      </c>
      <c r="V847" s="4">
        <f t="shared" si="234"/>
        <v>-0.47712125471966238</v>
      </c>
      <c r="W847" s="4" t="s">
        <v>5119</v>
      </c>
      <c r="X847" s="2" cm="1">
        <f t="array" ref="X847">SUM(_xlfn._xlws.FILTER($F$2:$F$2454,_xlfn.MAP($W$2:$W$2454,_xlfn.LAMBDA(_xlpm.x,_xlpm.x=$W847))))</f>
        <v>1157</v>
      </c>
      <c r="Y847" s="11">
        <f t="shared" si="235"/>
        <v>8.6430423509075197E-4</v>
      </c>
      <c r="Z847" s="4" t="s">
        <v>5115</v>
      </c>
      <c r="AA847" s="2" cm="1">
        <f t="array" ref="AA847">SUM(_xlfn._xlws.FILTER($F$2:$F$2454,_xlfn.MAP($Z$2:$Z$2454,_xlfn.LAMBDA(_xlpm.x,_xlpm.x=$Z847))))</f>
        <v>73</v>
      </c>
      <c r="AB847" s="11">
        <f t="shared" si="236"/>
        <v>1.3698630136986301E-2</v>
      </c>
      <c r="AC847" s="11">
        <f t="shared" si="237"/>
        <v>-1.2000104988312936</v>
      </c>
      <c r="AG847" s="2"/>
      <c r="AL847" s="2"/>
      <c r="AM847" s="2"/>
    </row>
    <row r="848" spans="1:39">
      <c r="A848" s="1" t="str">
        <f t="shared" si="221"/>
        <v>~tho~ : [ðoʊ]</v>
      </c>
      <c r="B848" s="1">
        <f>_xlfn.LET(_xlpm.d,$G848,_xlpm.k,_xlfn.CONCAT(LEFT(TRIM(B$1),1),"*"),COUNTIF(_xlpm.d,_xlpm.k))</f>
        <v>0</v>
      </c>
      <c r="C848" s="1">
        <f>_xlfn.LET(_xlpm.d,$G848,_xlpm.k,_xlfn.CONCAT(LEFT(TRIM(C$1),1),"*"),COUNTIF(_xlpm.d,_xlpm.k))</f>
        <v>0</v>
      </c>
      <c r="D848" s="1">
        <f>_xlfn.LET(_xlpm.d,$G848,_xlpm.k,_xlfn.CONCAT(LEFT(TRIM(D$1),1),"*"),COUNTIF(_xlpm.d,_xlpm.k))</f>
        <v>0</v>
      </c>
      <c r="E848" s="1">
        <f t="shared" si="222"/>
        <v>0.30102999566398114</v>
      </c>
      <c r="F848" s="7">
        <v>1</v>
      </c>
      <c r="G848" s="9" t="s">
        <v>1534</v>
      </c>
      <c r="H848" s="4" cm="1">
        <f t="array" ref="H848">F848/freq.sum.r6e</f>
        <v>7.9214195183776928E-5</v>
      </c>
      <c r="I848" s="4" t="str">
        <f t="shared" si="223"/>
        <v>ðoʊ</v>
      </c>
      <c r="J848" s="4" t="str">
        <f t="shared" si="224"/>
        <v>tho</v>
      </c>
      <c r="K848" s="10">
        <f t="shared" si="225"/>
        <v>3</v>
      </c>
      <c r="L848" s="1">
        <f t="shared" si="226"/>
        <v>3</v>
      </c>
      <c r="M848" s="10">
        <f t="shared" si="227"/>
        <v>3</v>
      </c>
      <c r="N848" s="1" t="str">
        <f t="shared" si="228"/>
        <v>~tho~</v>
      </c>
      <c r="O848" s="1" t="str">
        <f t="shared" si="229"/>
        <v>[ðoʊ]</v>
      </c>
      <c r="P848" s="3" cm="1">
        <f t="array" ref="P848">SUM(_xlfn._xlws.FILTER($H$2:$H$2454,_xlfn.MAP($N$2:$N$2454,_xlfn.LAMBDA(_xlpm.x,_xlpm.x=$N848))))</f>
        <v>7.1292775665399231E-4</v>
      </c>
      <c r="Q848" s="4">
        <f t="shared" si="230"/>
        <v>0.11111111111111112</v>
      </c>
      <c r="R848" s="6" cm="1">
        <f t="array" ref="R848">SUM(_xlfn._xlws.FILTER($H$2:$H$2454,_xlfn.MAP($O$2:$O$2454,_xlfn.LAMBDA(_xlpm.x,_xlpm.x=$O848))))</f>
        <v>2.3764258555133077E-4</v>
      </c>
      <c r="S848" s="4">
        <f t="shared" si="231"/>
        <v>0.33333333333333337</v>
      </c>
      <c r="T848" s="4">
        <f t="shared" si="232"/>
        <v>3.5068489562420785E-2</v>
      </c>
      <c r="U848" s="4">
        <f t="shared" si="233"/>
        <v>0.16666666666666669</v>
      </c>
      <c r="V848" s="4">
        <f t="shared" si="234"/>
        <v>-0.47712125471966244</v>
      </c>
      <c r="W848" s="4" t="s">
        <v>5119</v>
      </c>
      <c r="X848" s="2" cm="1">
        <f t="array" ref="X848">SUM(_xlfn._xlws.FILTER($F$2:$F$2454,_xlfn.MAP($W$2:$W$2454,_xlfn.LAMBDA(_xlpm.x,_xlpm.x=$W848))))</f>
        <v>1157</v>
      </c>
      <c r="Y848" s="11">
        <f t="shared" si="235"/>
        <v>8.6430423509075197E-4</v>
      </c>
      <c r="Z848" s="4" t="s">
        <v>5109</v>
      </c>
      <c r="AA848" s="2" cm="1">
        <f t="array" ref="AA848">SUM(_xlfn._xlws.FILTER($F$2:$F$2454,_xlfn.MAP($Z$2:$Z$2454,_xlfn.LAMBDA(_xlpm.x,_xlpm.x=$Z848))))</f>
        <v>257</v>
      </c>
      <c r="AB848" s="11">
        <f t="shared" si="236"/>
        <v>3.8910505836575876E-3</v>
      </c>
      <c r="AC848" s="11">
        <f t="shared" si="237"/>
        <v>-0.65340023562045502</v>
      </c>
      <c r="AG848" s="2"/>
      <c r="AL848" s="2"/>
      <c r="AM848" s="2"/>
    </row>
    <row r="849" spans="1:39">
      <c r="A849" s="1" t="str">
        <f t="shared" si="221"/>
        <v>~nco~ : [nkʌ]</v>
      </c>
      <c r="B849" s="1">
        <f>_xlfn.LET(_xlpm.d,$G849,_xlpm.k,_xlfn.CONCAT(LEFT(TRIM(B$1),1),"*"),COUNTIF(_xlpm.d,_xlpm.k))</f>
        <v>0</v>
      </c>
      <c r="C849" s="1">
        <f>_xlfn.LET(_xlpm.d,$G849,_xlpm.k,_xlfn.CONCAT(LEFT(TRIM(C$1),1),"*"),COUNTIF(_xlpm.d,_xlpm.k))</f>
        <v>0</v>
      </c>
      <c r="D849" s="1">
        <f>_xlfn.LET(_xlpm.d,$G849,_xlpm.k,_xlfn.CONCAT(LEFT(TRIM(D$1),1),"*"),COUNTIF(_xlpm.d,_xlpm.k))</f>
        <v>1</v>
      </c>
      <c r="E849" s="1">
        <f t="shared" si="222"/>
        <v>0.30102999566398114</v>
      </c>
      <c r="F849" s="7">
        <v>1</v>
      </c>
      <c r="G849" s="9" t="s">
        <v>1184</v>
      </c>
      <c r="H849" s="4" cm="1">
        <f t="array" ref="H849">F849/freq.sum.r6e</f>
        <v>7.9214195183776928E-5</v>
      </c>
      <c r="I849" s="4" t="str">
        <f t="shared" si="223"/>
        <v>nkʌ</v>
      </c>
      <c r="J849" s="4" t="str">
        <f t="shared" si="224"/>
        <v>nco</v>
      </c>
      <c r="K849" s="10">
        <f t="shared" si="225"/>
        <v>3</v>
      </c>
      <c r="L849" s="1">
        <f t="shared" si="226"/>
        <v>3</v>
      </c>
      <c r="M849" s="10">
        <f t="shared" si="227"/>
        <v>3</v>
      </c>
      <c r="N849" s="1" t="str">
        <f t="shared" si="228"/>
        <v>~nco~</v>
      </c>
      <c r="O849" s="1" t="str">
        <f t="shared" si="229"/>
        <v>[nkʌ]</v>
      </c>
      <c r="P849" s="3" cm="1">
        <f t="array" ref="P849">SUM(_xlfn._xlws.FILTER($H$2:$H$2454,_xlfn.MAP($N$2:$N$2454,_xlfn.LAMBDA(_xlpm.x,_xlpm.x=$N849))))</f>
        <v>2.3764258555133077E-4</v>
      </c>
      <c r="Q849" s="4">
        <f t="shared" si="230"/>
        <v>0.33333333333333337</v>
      </c>
      <c r="R849" s="6" cm="1">
        <f t="array" ref="R849">SUM(_xlfn._xlws.FILTER($H$2:$H$2454,_xlfn.MAP($O$2:$O$2454,_xlfn.LAMBDA(_xlpm.x,_xlpm.x=$O849))))</f>
        <v>7.9214195183776928E-5</v>
      </c>
      <c r="S849" s="4">
        <f t="shared" si="231"/>
        <v>1</v>
      </c>
      <c r="T849" s="4">
        <f t="shared" si="232"/>
        <v>0.10520546868726234</v>
      </c>
      <c r="U849" s="4">
        <f t="shared" si="233"/>
        <v>0.5</v>
      </c>
      <c r="V849" s="4">
        <f t="shared" si="234"/>
        <v>-0.47712125471966238</v>
      </c>
      <c r="W849" s="4" t="s">
        <v>5119</v>
      </c>
      <c r="X849" s="2" cm="1">
        <f t="array" ref="X849">SUM(_xlfn._xlws.FILTER($F$2:$F$2454,_xlfn.MAP($W$2:$W$2454,_xlfn.LAMBDA(_xlpm.x,_xlpm.x=$W849))))</f>
        <v>1157</v>
      </c>
      <c r="Y849" s="11">
        <f t="shared" si="235"/>
        <v>8.6430423509075197E-4</v>
      </c>
      <c r="Z849" s="4" t="s">
        <v>5113</v>
      </c>
      <c r="AA849" s="2" cm="1">
        <f t="array" ref="AA849">SUM(_xlfn._xlws.FILTER($F$2:$F$2454,_xlfn.MAP($Z$2:$Z$2454,_xlfn.LAMBDA(_xlpm.x,_xlpm.x=$Z849))))</f>
        <v>309</v>
      </c>
      <c r="AB849" s="11">
        <f t="shared" si="236"/>
        <v>3.2362459546925568E-3</v>
      </c>
      <c r="AC849" s="11">
        <f t="shared" si="237"/>
        <v>-0.5733748795269149</v>
      </c>
      <c r="AG849" s="2"/>
      <c r="AL849" s="2"/>
      <c r="AM849" s="2"/>
    </row>
    <row r="850" spans="1:39">
      <c r="A850" s="1" t="str">
        <f t="shared" si="221"/>
        <v>~tho~ : [θʌ]</v>
      </c>
      <c r="B850" s="1">
        <f>_xlfn.LET(_xlpm.d,$G850,_xlpm.k,_xlfn.CONCAT(LEFT(TRIM(B$1),1),"*"),COUNTIF(_xlpm.d,_xlpm.k))</f>
        <v>0</v>
      </c>
      <c r="C850" s="1">
        <f>_xlfn.LET(_xlpm.d,$G850,_xlpm.k,_xlfn.CONCAT(LEFT(TRIM(C$1),1),"*"),COUNTIF(_xlpm.d,_xlpm.k))</f>
        <v>0</v>
      </c>
      <c r="D850" s="1">
        <f>_xlfn.LET(_xlpm.d,$G850,_xlpm.k,_xlfn.CONCAT(LEFT(TRIM(D$1),1),"*"),COUNTIF(_xlpm.d,_xlpm.k))</f>
        <v>0</v>
      </c>
      <c r="E850" s="1">
        <f t="shared" si="222"/>
        <v>0.30102999566398114</v>
      </c>
      <c r="F850" s="7">
        <v>1</v>
      </c>
      <c r="G850" s="9" t="s">
        <v>1535</v>
      </c>
      <c r="H850" s="4" cm="1">
        <f t="array" ref="H850">F850/freq.sum.r6e</f>
        <v>7.9214195183776928E-5</v>
      </c>
      <c r="I850" s="4" t="str">
        <f t="shared" si="223"/>
        <v>θʌ</v>
      </c>
      <c r="J850" s="4" t="str">
        <f t="shared" si="224"/>
        <v>tho</v>
      </c>
      <c r="K850" s="10">
        <f t="shared" si="225"/>
        <v>2</v>
      </c>
      <c r="L850" s="1">
        <f t="shared" si="226"/>
        <v>3</v>
      </c>
      <c r="M850" s="10">
        <f t="shared" si="227"/>
        <v>3</v>
      </c>
      <c r="N850" s="1" t="str">
        <f t="shared" si="228"/>
        <v>~tho~</v>
      </c>
      <c r="O850" s="1" t="str">
        <f t="shared" si="229"/>
        <v>[θʌ]</v>
      </c>
      <c r="P850" s="3" cm="1">
        <f t="array" ref="P850">SUM(_xlfn._xlws.FILTER($H$2:$H$2454,_xlfn.MAP($N$2:$N$2454,_xlfn.LAMBDA(_xlpm.x,_xlpm.x=$N850))))</f>
        <v>7.1292775665399231E-4</v>
      </c>
      <c r="Q850" s="4">
        <f t="shared" si="230"/>
        <v>0.11111111111111112</v>
      </c>
      <c r="R850" s="6" cm="1">
        <f t="array" ref="R850">SUM(_xlfn._xlws.FILTER($H$2:$H$2454,_xlfn.MAP($O$2:$O$2454,_xlfn.LAMBDA(_xlpm.x,_xlpm.x=$O850))))</f>
        <v>2.3764258555133077E-4</v>
      </c>
      <c r="S850" s="4">
        <f t="shared" si="231"/>
        <v>0.33333333333333337</v>
      </c>
      <c r="T850" s="4">
        <f t="shared" si="232"/>
        <v>3.5068489562420785E-2</v>
      </c>
      <c r="U850" s="4">
        <f t="shared" si="233"/>
        <v>0.16666666666666669</v>
      </c>
      <c r="V850" s="4">
        <f t="shared" si="234"/>
        <v>-0.47712125471966244</v>
      </c>
      <c r="W850" s="4" t="s">
        <v>5119</v>
      </c>
      <c r="X850" s="2" cm="1">
        <f t="array" ref="X850">SUM(_xlfn._xlws.FILTER($F$2:$F$2454,_xlfn.MAP($W$2:$W$2454,_xlfn.LAMBDA(_xlpm.x,_xlpm.x=$W850))))</f>
        <v>1157</v>
      </c>
      <c r="Y850" s="11">
        <f t="shared" si="235"/>
        <v>8.6430423509075197E-4</v>
      </c>
      <c r="Z850" s="4" t="s">
        <v>5113</v>
      </c>
      <c r="AA850" s="2" cm="1">
        <f t="array" ref="AA850">SUM(_xlfn._xlws.FILTER($F$2:$F$2454,_xlfn.MAP($Z$2:$Z$2454,_xlfn.LAMBDA(_xlpm.x,_xlpm.x=$Z850))))</f>
        <v>309</v>
      </c>
      <c r="AB850" s="11">
        <f t="shared" si="236"/>
        <v>3.2362459546925568E-3</v>
      </c>
      <c r="AC850" s="11">
        <f t="shared" si="237"/>
        <v>-0.5733748795269149</v>
      </c>
      <c r="AG850" s="2"/>
      <c r="AL850" s="2"/>
      <c r="AM850" s="2"/>
    </row>
    <row r="851" spans="1:39">
      <c r="A851" s="1" t="str">
        <f t="shared" si="221"/>
        <v>~goo~ : [ɡu]</v>
      </c>
      <c r="B851" s="1">
        <f>_xlfn.LET(_xlpm.d,$G851,_xlpm.k,_xlfn.CONCAT(LEFT(TRIM(B$1),1),"*"),COUNTIF(_xlpm.d,_xlpm.k))</f>
        <v>0</v>
      </c>
      <c r="C851" s="1">
        <f>_xlfn.LET(_xlpm.d,$G851,_xlpm.k,_xlfn.CONCAT(LEFT(TRIM(C$1),1),"*"),COUNTIF(_xlpm.d,_xlpm.k))</f>
        <v>0</v>
      </c>
      <c r="D851" s="1">
        <f>_xlfn.LET(_xlpm.d,$G851,_xlpm.k,_xlfn.CONCAT(LEFT(TRIM(D$1),1),"*"),COUNTIF(_xlpm.d,_xlpm.k))</f>
        <v>0</v>
      </c>
      <c r="E851" s="1">
        <f t="shared" si="222"/>
        <v>0.47712125471966244</v>
      </c>
      <c r="F851" s="7">
        <v>2</v>
      </c>
      <c r="G851" s="9" t="s">
        <v>968</v>
      </c>
      <c r="H851" s="4" cm="1">
        <f t="array" ref="H851">F851/freq.sum.r6e</f>
        <v>1.5842839036755386E-4</v>
      </c>
      <c r="I851" s="4" t="str">
        <f t="shared" si="223"/>
        <v>ɡu</v>
      </c>
      <c r="J851" s="4" t="str">
        <f t="shared" si="224"/>
        <v>goo</v>
      </c>
      <c r="K851" s="10">
        <f t="shared" si="225"/>
        <v>2</v>
      </c>
      <c r="L851" s="1">
        <f t="shared" si="226"/>
        <v>3</v>
      </c>
      <c r="M851" s="10">
        <f t="shared" si="227"/>
        <v>3</v>
      </c>
      <c r="N851" s="1" t="str">
        <f t="shared" si="228"/>
        <v>~goo~</v>
      </c>
      <c r="O851" s="1" t="str">
        <f t="shared" si="229"/>
        <v>[ɡu]</v>
      </c>
      <c r="P851" s="3" cm="1">
        <f t="array" ref="P851">SUM(_xlfn._xlws.FILTER($H$2:$H$2454,_xlfn.MAP($N$2:$N$2454,_xlfn.LAMBDA(_xlpm.x,_xlpm.x=$N851))))</f>
        <v>4.7528517110266154E-4</v>
      </c>
      <c r="Q851" s="4">
        <f t="shared" si="230"/>
        <v>0.33333333333333337</v>
      </c>
      <c r="R851" s="6" cm="1">
        <f t="array" ref="R851">SUM(_xlfn._xlws.FILTER($H$2:$H$2454,_xlfn.MAP($O$2:$O$2454,_xlfn.LAMBDA(_xlpm.x,_xlpm.x=$O851))))</f>
        <v>1.5842839036755386E-4</v>
      </c>
      <c r="S851" s="4">
        <f t="shared" si="231"/>
        <v>1</v>
      </c>
      <c r="T851" s="4">
        <f t="shared" si="232"/>
        <v>0.1667467227401046</v>
      </c>
      <c r="U851" s="4">
        <f t="shared" si="233"/>
        <v>0.5</v>
      </c>
      <c r="V851" s="4">
        <f t="shared" si="234"/>
        <v>-0.47712125471966238</v>
      </c>
      <c r="W851" s="4" t="s">
        <v>5130</v>
      </c>
      <c r="X851" s="2" cm="1">
        <f t="array" ref="X851">SUM(_xlfn._xlws.FILTER($F$2:$F$2454,_xlfn.MAP($W$2:$W$2454,_xlfn.LAMBDA(_xlpm.x,_xlpm.x=$W851))))</f>
        <v>79</v>
      </c>
      <c r="Y851" s="11">
        <f t="shared" si="235"/>
        <v>2.5316455696202531E-2</v>
      </c>
      <c r="Z851" s="4" t="s">
        <v>5111</v>
      </c>
      <c r="AA851" s="2" cm="1">
        <f t="array" ref="AA851">SUM(_xlfn._xlws.FILTER($F$2:$F$2454,_xlfn.MAP($Z$2:$Z$2454,_xlfn.LAMBDA(_xlpm.x,_xlpm.x=$Z851))))</f>
        <v>254</v>
      </c>
      <c r="AB851" s="11">
        <f t="shared" si="236"/>
        <v>7.874015748031496E-3</v>
      </c>
      <c r="AC851" s="11">
        <f t="shared" si="237"/>
        <v>0.50720662532949656</v>
      </c>
      <c r="AG851" s="2"/>
      <c r="AL851" s="2"/>
      <c r="AM851" s="2"/>
    </row>
    <row r="852" spans="1:39">
      <c r="A852" s="1" t="str">
        <f t="shared" si="221"/>
        <v>~bru~ : [byə]</v>
      </c>
      <c r="B852" s="1">
        <f>_xlfn.LET(_xlpm.d,$G852,_xlpm.k,_xlfn.CONCAT(LEFT(TRIM(B$1),1),"*"),COUNTIF(_xlpm.d,_xlpm.k))</f>
        <v>0</v>
      </c>
      <c r="C852" s="1">
        <f>_xlfn.LET(_xlpm.d,$G852,_xlpm.k,_xlfn.CONCAT(LEFT(TRIM(C$1),1),"*"),COUNTIF(_xlpm.d,_xlpm.k))</f>
        <v>0</v>
      </c>
      <c r="D852" s="1">
        <f>_xlfn.LET(_xlpm.d,$G852,_xlpm.k,_xlfn.CONCAT(LEFT(TRIM(D$1),1),"*"),COUNTIF(_xlpm.d,_xlpm.k))</f>
        <v>0</v>
      </c>
      <c r="E852" s="1">
        <f t="shared" si="222"/>
        <v>0.30102999566398114</v>
      </c>
      <c r="F852" s="7">
        <v>1</v>
      </c>
      <c r="G852" s="9" t="s">
        <v>805</v>
      </c>
      <c r="H852" s="4" cm="1">
        <f t="array" ref="H852">F852/freq.sum.r6e</f>
        <v>7.9214195183776928E-5</v>
      </c>
      <c r="I852" s="4" t="str">
        <f t="shared" si="223"/>
        <v>byə</v>
      </c>
      <c r="J852" s="4" t="str">
        <f t="shared" si="224"/>
        <v>bru</v>
      </c>
      <c r="K852" s="10">
        <f t="shared" si="225"/>
        <v>3</v>
      </c>
      <c r="L852" s="1">
        <f t="shared" si="226"/>
        <v>3</v>
      </c>
      <c r="M852" s="10">
        <f t="shared" si="227"/>
        <v>3</v>
      </c>
      <c r="N852" s="1" t="str">
        <f t="shared" si="228"/>
        <v>~bru~</v>
      </c>
      <c r="O852" s="1" t="str">
        <f t="shared" si="229"/>
        <v>[byə]</v>
      </c>
      <c r="P852" s="3" cm="1">
        <f t="array" ref="P852">SUM(_xlfn._xlws.FILTER($H$2:$H$2454,_xlfn.MAP($N$2:$N$2454,_xlfn.LAMBDA(_xlpm.x,_xlpm.x=$N852))))</f>
        <v>2.3764258555133077E-4</v>
      </c>
      <c r="Q852" s="4">
        <f t="shared" si="230"/>
        <v>0.33333333333333337</v>
      </c>
      <c r="R852" s="6" cm="1">
        <f t="array" ref="R852">SUM(_xlfn._xlws.FILTER($H$2:$H$2454,_xlfn.MAP($O$2:$O$2454,_xlfn.LAMBDA(_xlpm.x,_xlpm.x=$O852))))</f>
        <v>7.9214195183776928E-5</v>
      </c>
      <c r="S852" s="4">
        <f t="shared" si="231"/>
        <v>1</v>
      </c>
      <c r="T852" s="4">
        <f t="shared" si="232"/>
        <v>0.10520546868726234</v>
      </c>
      <c r="U852" s="4">
        <f t="shared" si="233"/>
        <v>0.5</v>
      </c>
      <c r="V852" s="4">
        <f t="shared" si="234"/>
        <v>-0.47712125471966238</v>
      </c>
      <c r="W852" s="4" t="s">
        <v>5111</v>
      </c>
      <c r="X852" s="2" cm="1">
        <f t="array" ref="X852">SUM(_xlfn._xlws.FILTER($F$2:$F$2454,_xlfn.MAP($W$2:$W$2454,_xlfn.LAMBDA(_xlpm.x,_xlpm.x=$W852))))</f>
        <v>566</v>
      </c>
      <c r="Y852" s="11">
        <f t="shared" si="235"/>
        <v>1.7667844522968198E-3</v>
      </c>
      <c r="Z852" s="4" t="s">
        <v>5101</v>
      </c>
      <c r="AA852" s="2" cm="1">
        <f t="array" ref="AA852">SUM(_xlfn._xlws.FILTER($F$2:$F$2454,_xlfn.MAP($Z$2:$Z$2454,_xlfn.LAMBDA(_xlpm.x,_xlpm.x=$Z852))))</f>
        <v>2255</v>
      </c>
      <c r="AB852" s="11">
        <f t="shared" si="236"/>
        <v>4.434589800443459E-4</v>
      </c>
      <c r="AC852" s="11">
        <f t="shared" si="237"/>
        <v>0.60033011502570788</v>
      </c>
      <c r="AG852" s="2"/>
      <c r="AL852" s="2"/>
      <c r="AM852" s="2"/>
    </row>
    <row r="853" spans="1:39">
      <c r="A853" s="1" t="str">
        <f t="shared" si="221"/>
        <v>~bru~ : [bɹu]</v>
      </c>
      <c r="B853" s="1">
        <f>_xlfn.LET(_xlpm.d,$G853,_xlpm.k,_xlfn.CONCAT(LEFT(TRIM(B$1),1),"*"),COUNTIF(_xlpm.d,_xlpm.k))</f>
        <v>0</v>
      </c>
      <c r="C853" s="1">
        <f>_xlfn.LET(_xlpm.d,$G853,_xlpm.k,_xlfn.CONCAT(LEFT(TRIM(C$1),1),"*"),COUNTIF(_xlpm.d,_xlpm.k))</f>
        <v>0</v>
      </c>
      <c r="D853" s="1">
        <f>_xlfn.LET(_xlpm.d,$G853,_xlpm.k,_xlfn.CONCAT(LEFT(TRIM(D$1),1),"*"),COUNTIF(_xlpm.d,_xlpm.k))</f>
        <v>0</v>
      </c>
      <c r="E853" s="1">
        <f t="shared" si="222"/>
        <v>0.30102999566398114</v>
      </c>
      <c r="F853" s="7">
        <v>1</v>
      </c>
      <c r="G853" s="9" t="s">
        <v>1938</v>
      </c>
      <c r="H853" s="4" cm="1">
        <f t="array" ref="H853">F853/freq.sum.r6e</f>
        <v>7.9214195183776928E-5</v>
      </c>
      <c r="I853" s="4" t="str">
        <f t="shared" si="223"/>
        <v>bɹu</v>
      </c>
      <c r="J853" s="4" t="str">
        <f t="shared" si="224"/>
        <v>bru</v>
      </c>
      <c r="K853" s="10">
        <f t="shared" si="225"/>
        <v>3</v>
      </c>
      <c r="L853" s="1">
        <f t="shared" si="226"/>
        <v>3</v>
      </c>
      <c r="M853" s="10">
        <f t="shared" si="227"/>
        <v>3</v>
      </c>
      <c r="N853" s="1" t="str">
        <f t="shared" si="228"/>
        <v>~bru~</v>
      </c>
      <c r="O853" s="1" t="str">
        <f t="shared" si="229"/>
        <v>[bɹu]</v>
      </c>
      <c r="P853" s="3" cm="1">
        <f t="array" ref="P853">SUM(_xlfn._xlws.FILTER($H$2:$H$2454,_xlfn.MAP($N$2:$N$2454,_xlfn.LAMBDA(_xlpm.x,_xlpm.x=$N853))))</f>
        <v>2.3764258555133077E-4</v>
      </c>
      <c r="Q853" s="4">
        <f t="shared" si="230"/>
        <v>0.33333333333333337</v>
      </c>
      <c r="R853" s="6" cm="1">
        <f t="array" ref="R853">SUM(_xlfn._xlws.FILTER($H$2:$H$2454,_xlfn.MAP($O$2:$O$2454,_xlfn.LAMBDA(_xlpm.x,_xlpm.x=$O853))))</f>
        <v>7.9214195183776928E-5</v>
      </c>
      <c r="S853" s="4">
        <f t="shared" si="231"/>
        <v>1</v>
      </c>
      <c r="T853" s="4">
        <f t="shared" si="232"/>
        <v>0.10520546868726234</v>
      </c>
      <c r="U853" s="4">
        <f t="shared" si="233"/>
        <v>0.5</v>
      </c>
      <c r="V853" s="4">
        <f t="shared" si="234"/>
        <v>-0.47712125471966238</v>
      </c>
      <c r="W853" s="4" t="s">
        <v>5111</v>
      </c>
      <c r="X853" s="2" cm="1">
        <f t="array" ref="X853">SUM(_xlfn._xlws.FILTER($F$2:$F$2454,_xlfn.MAP($W$2:$W$2454,_xlfn.LAMBDA(_xlpm.x,_xlpm.x=$W853))))</f>
        <v>566</v>
      </c>
      <c r="Y853" s="11">
        <f t="shared" si="235"/>
        <v>1.7667844522968198E-3</v>
      </c>
      <c r="Z853" s="4" t="s">
        <v>5111</v>
      </c>
      <c r="AA853" s="2" cm="1">
        <f t="array" ref="AA853">SUM(_xlfn._xlws.FILTER($F$2:$F$2454,_xlfn.MAP($Z$2:$Z$2454,_xlfn.LAMBDA(_xlpm.x,_xlpm.x=$Z853))))</f>
        <v>254</v>
      </c>
      <c r="AB853" s="11">
        <f t="shared" si="236"/>
        <v>3.937007874015748E-3</v>
      </c>
      <c r="AC853" s="11">
        <f t="shared" si="237"/>
        <v>-0.34798271456833335</v>
      </c>
      <c r="AG853" s="2"/>
      <c r="AL853" s="2"/>
      <c r="AM853" s="2"/>
    </row>
    <row r="854" spans="1:39">
      <c r="A854" s="1" t="str">
        <f t="shared" si="221"/>
        <v>~lcu~ : [lkyʊ]</v>
      </c>
      <c r="B854" s="1">
        <f>_xlfn.LET(_xlpm.d,$G854,_xlpm.k,_xlfn.CONCAT(LEFT(TRIM(B$1),1),"*"),COUNTIF(_xlpm.d,_xlpm.k))</f>
        <v>0</v>
      </c>
      <c r="C854" s="1">
        <f>_xlfn.LET(_xlpm.d,$G854,_xlpm.k,_xlfn.CONCAT(LEFT(TRIM(C$1),1),"*"),COUNTIF(_xlpm.d,_xlpm.k))</f>
        <v>0</v>
      </c>
      <c r="D854" s="1">
        <f>_xlfn.LET(_xlpm.d,$G854,_xlpm.k,_xlfn.CONCAT(LEFT(TRIM(D$1),1),"*"),COUNTIF(_xlpm.d,_xlpm.k))</f>
        <v>0</v>
      </c>
      <c r="E854" s="1">
        <f t="shared" si="222"/>
        <v>0.30102999566398114</v>
      </c>
      <c r="F854" s="7">
        <v>1</v>
      </c>
      <c r="G854" s="9" t="s">
        <v>1182</v>
      </c>
      <c r="H854" s="4" cm="1">
        <f t="array" ref="H854">F854/freq.sum.r6e</f>
        <v>7.9214195183776928E-5</v>
      </c>
      <c r="I854" s="4" t="str">
        <f t="shared" si="223"/>
        <v>lkyʊ</v>
      </c>
      <c r="J854" s="4" t="str">
        <f t="shared" si="224"/>
        <v>lcu</v>
      </c>
      <c r="K854" s="10">
        <f t="shared" si="225"/>
        <v>4</v>
      </c>
      <c r="L854" s="1">
        <f t="shared" si="226"/>
        <v>3</v>
      </c>
      <c r="M854" s="10">
        <f t="shared" si="227"/>
        <v>4</v>
      </c>
      <c r="N854" s="1" t="str">
        <f t="shared" si="228"/>
        <v>~lcu~</v>
      </c>
      <c r="O854" s="1" t="str">
        <f t="shared" si="229"/>
        <v>[lkyʊ]</v>
      </c>
      <c r="P854" s="3" cm="1">
        <f t="array" ref="P854">SUM(_xlfn._xlws.FILTER($H$2:$H$2454,_xlfn.MAP($N$2:$N$2454,_xlfn.LAMBDA(_xlpm.x,_xlpm.x=$N854))))</f>
        <v>2.3764258555133077E-4</v>
      </c>
      <c r="Q854" s="4">
        <f t="shared" si="230"/>
        <v>0.33333333333333337</v>
      </c>
      <c r="R854" s="6" cm="1">
        <f t="array" ref="R854">SUM(_xlfn._xlws.FILTER($H$2:$H$2454,_xlfn.MAP($O$2:$O$2454,_xlfn.LAMBDA(_xlpm.x,_xlpm.x=$O854))))</f>
        <v>7.9214195183776928E-5</v>
      </c>
      <c r="S854" s="4">
        <f t="shared" si="231"/>
        <v>1</v>
      </c>
      <c r="T854" s="4">
        <f t="shared" si="232"/>
        <v>0.1171234337644549</v>
      </c>
      <c r="U854" s="4">
        <f t="shared" si="233"/>
        <v>0.5</v>
      </c>
      <c r="V854" s="4">
        <f t="shared" si="234"/>
        <v>-0.47712125471966238</v>
      </c>
      <c r="W854" s="4" t="s">
        <v>5111</v>
      </c>
      <c r="X854" s="2" cm="1">
        <f t="array" ref="X854">SUM(_xlfn._xlws.FILTER($F$2:$F$2454,_xlfn.MAP($W$2:$W$2454,_xlfn.LAMBDA(_xlpm.x,_xlpm.x=$W854))))</f>
        <v>566</v>
      </c>
      <c r="Y854" s="11">
        <f t="shared" si="235"/>
        <v>1.7667844522968198E-3</v>
      </c>
      <c r="Z854" s="4" t="s">
        <v>5116</v>
      </c>
      <c r="AA854" s="2" cm="1">
        <f t="array" ref="AA854">SUM(_xlfn._xlws.FILTER($F$2:$F$2454,_xlfn.MAP($Z$2:$Z$2454,_xlfn.LAMBDA(_xlpm.x,_xlpm.x=$Z854))))</f>
        <v>96</v>
      </c>
      <c r="AB854" s="11">
        <f t="shared" si="236"/>
        <v>1.0416666666666666E-2</v>
      </c>
      <c r="AC854" s="11">
        <f t="shared" si="237"/>
        <v>-0.77054519814870304</v>
      </c>
      <c r="AG854" s="2"/>
      <c r="AL854" s="2"/>
      <c r="AM854" s="2"/>
    </row>
    <row r="855" spans="1:39">
      <c r="A855" s="1" t="str">
        <f t="shared" si="221"/>
        <v>~thu~ : [ðʌ]</v>
      </c>
      <c r="B855" s="1">
        <f>_xlfn.LET(_xlpm.d,$G855,_xlpm.k,_xlfn.CONCAT(LEFT(TRIM(B$1),1),"*"),COUNTIF(_xlpm.d,_xlpm.k))</f>
        <v>0</v>
      </c>
      <c r="C855" s="1">
        <f>_xlfn.LET(_xlpm.d,$G855,_xlpm.k,_xlfn.CONCAT(LEFT(TRIM(C$1),1),"*"),COUNTIF(_xlpm.d,_xlpm.k))</f>
        <v>0</v>
      </c>
      <c r="D855" s="1">
        <f>_xlfn.LET(_xlpm.d,$G855,_xlpm.k,_xlfn.CONCAT(LEFT(TRIM(D$1),1),"*"),COUNTIF(_xlpm.d,_xlpm.k))</f>
        <v>0</v>
      </c>
      <c r="E855" s="1">
        <f t="shared" si="222"/>
        <v>0.30102999566398114</v>
      </c>
      <c r="F855" s="7">
        <v>1</v>
      </c>
      <c r="G855" s="9" t="s">
        <v>1194</v>
      </c>
      <c r="H855" s="4" cm="1">
        <f t="array" ref="H855">F855/freq.sum.r6e</f>
        <v>7.9214195183776928E-5</v>
      </c>
      <c r="I855" s="1" t="str">
        <f t="shared" si="223"/>
        <v>ðʌ</v>
      </c>
      <c r="J855" s="1" t="str">
        <f t="shared" si="224"/>
        <v>thu</v>
      </c>
      <c r="K855" s="10">
        <f t="shared" si="225"/>
        <v>2</v>
      </c>
      <c r="L855" s="1">
        <f t="shared" si="226"/>
        <v>3</v>
      </c>
      <c r="M855" s="10">
        <f t="shared" si="227"/>
        <v>3</v>
      </c>
      <c r="N855" s="1" t="str">
        <f t="shared" si="228"/>
        <v>~thu~</v>
      </c>
      <c r="O855" s="1" t="str">
        <f t="shared" si="229"/>
        <v>[ðʌ]</v>
      </c>
      <c r="P855" s="3" cm="1">
        <f t="array" ref="P855">SUM(_xlfn._xlws.FILTER($H$2:$H$2454,_xlfn.MAP($N$2:$N$2454,_xlfn.LAMBDA(_xlpm.x,_xlpm.x=$N855))))</f>
        <v>2.3764258555133077E-4</v>
      </c>
      <c r="Q855" s="4">
        <f t="shared" si="230"/>
        <v>0.33333333333333337</v>
      </c>
      <c r="R855" s="6" cm="1">
        <f t="array" ref="R855">SUM(_xlfn._xlws.FILTER($H$2:$H$2454,_xlfn.MAP($O$2:$O$2454,_xlfn.LAMBDA(_xlpm.x,_xlpm.x=$O855))))</f>
        <v>7.9214195183776928E-5</v>
      </c>
      <c r="S855" s="4">
        <f t="shared" si="231"/>
        <v>1</v>
      </c>
      <c r="T855" s="4">
        <f t="shared" si="232"/>
        <v>0.10520546868726234</v>
      </c>
      <c r="U855" s="4">
        <f t="shared" si="233"/>
        <v>0.5</v>
      </c>
      <c r="V855" s="4">
        <f t="shared" si="234"/>
        <v>-0.47712125471966238</v>
      </c>
      <c r="W855" s="4" t="s">
        <v>5111</v>
      </c>
      <c r="X855" s="2" cm="1">
        <f t="array" ref="X855">SUM(_xlfn._xlws.FILTER($F$2:$F$2454,_xlfn.MAP($W$2:$W$2454,_xlfn.LAMBDA(_xlpm.x,_xlpm.x=$W855))))</f>
        <v>566</v>
      </c>
      <c r="Y855" s="11">
        <f t="shared" si="235"/>
        <v>1.7667844522968198E-3</v>
      </c>
      <c r="Z855" s="4" t="s">
        <v>5113</v>
      </c>
      <c r="AA855" s="2" cm="1">
        <f t="array" ref="AA855">SUM(_xlfn._xlws.FILTER($F$2:$F$2454,_xlfn.MAP($Z$2:$Z$2454,_xlfn.LAMBDA(_xlpm.x,_xlpm.x=$Z855))))</f>
        <v>309</v>
      </c>
      <c r="AB855" s="11">
        <f t="shared" si="236"/>
        <v>3.2362459546925568E-3</v>
      </c>
      <c r="AC855" s="11">
        <f t="shared" si="237"/>
        <v>-0.26285795176343679</v>
      </c>
      <c r="AG855" s="2"/>
      <c r="AL855" s="2"/>
      <c r="AM855" s="2"/>
    </row>
    <row r="856" spans="1:39">
      <c r="A856" s="1" t="str">
        <f t="shared" si="221"/>
        <v>~rou~ : [ɹaʊ]</v>
      </c>
      <c r="B856" s="1">
        <f>_xlfn.LET(_xlpm.d,$G856,_xlpm.k,_xlfn.CONCAT(LEFT(TRIM(B$1),1),"*"),COUNTIF(_xlpm.d,_xlpm.k))</f>
        <v>1</v>
      </c>
      <c r="C856" s="1">
        <f>_xlfn.LET(_xlpm.d,$G856,_xlpm.k,_xlfn.CONCAT(LEFT(TRIM(C$1),1),"*"),COUNTIF(_xlpm.d,_xlpm.k))</f>
        <v>0</v>
      </c>
      <c r="D856" s="1">
        <f>_xlfn.LET(_xlpm.d,$G856,_xlpm.k,_xlfn.CONCAT(LEFT(TRIM(D$1),1),"*"),COUNTIF(_xlpm.d,_xlpm.k))</f>
        <v>0</v>
      </c>
      <c r="E856" s="1">
        <f t="shared" si="222"/>
        <v>0.60205999132796229</v>
      </c>
      <c r="F856" s="7">
        <v>3</v>
      </c>
      <c r="G856" s="9" t="s">
        <v>947</v>
      </c>
      <c r="H856" s="4" cm="1">
        <f t="array" ref="H856">F856/freq.sum.r6e</f>
        <v>2.376425855513308E-4</v>
      </c>
      <c r="I856" s="4" t="str">
        <f t="shared" si="223"/>
        <v>ɹaʊ</v>
      </c>
      <c r="J856" s="4" t="str">
        <f t="shared" si="224"/>
        <v>rou</v>
      </c>
      <c r="K856" s="10">
        <f t="shared" si="225"/>
        <v>3</v>
      </c>
      <c r="L856" s="1">
        <f t="shared" si="226"/>
        <v>3</v>
      </c>
      <c r="M856" s="10">
        <f t="shared" si="227"/>
        <v>3</v>
      </c>
      <c r="N856" s="1" t="str">
        <f t="shared" si="228"/>
        <v>~rou~</v>
      </c>
      <c r="O856" s="1" t="str">
        <f t="shared" si="229"/>
        <v>[ɹaʊ]</v>
      </c>
      <c r="P856" s="3" cm="1">
        <f t="array" ref="P856">SUM(_xlfn._xlws.FILTER($H$2:$H$2454,_xlfn.MAP($N$2:$N$2454,_xlfn.LAMBDA(_xlpm.x,_xlpm.x=$N856))))</f>
        <v>9.5057034220532319E-4</v>
      </c>
      <c r="Q856" s="4">
        <f t="shared" si="230"/>
        <v>0.25</v>
      </c>
      <c r="R856" s="6" cm="1">
        <f t="array" ref="R856">SUM(_xlfn._xlws.FILTER($H$2:$H$2454,_xlfn.MAP($O$2:$O$2454,_xlfn.LAMBDA(_xlpm.x,_xlpm.x=$O856))))</f>
        <v>3.1685678073510771E-4</v>
      </c>
      <c r="S856" s="4">
        <f t="shared" si="231"/>
        <v>0.75</v>
      </c>
      <c r="T856" s="4">
        <f t="shared" si="232"/>
        <v>0.15780820303089352</v>
      </c>
      <c r="U856" s="4">
        <f t="shared" si="233"/>
        <v>0.375</v>
      </c>
      <c r="V856" s="4">
        <f t="shared" si="234"/>
        <v>-0.47712125471966244</v>
      </c>
      <c r="W856" s="4" t="s">
        <v>5100</v>
      </c>
      <c r="X856" s="2" cm="1">
        <f t="array" ref="X856">SUM(_xlfn._xlws.FILTER($F$2:$F$2454,_xlfn.MAP($W$2:$W$2454,_xlfn.LAMBDA(_xlpm.x,_xlpm.x=$W856))))</f>
        <v>150</v>
      </c>
      <c r="Y856" s="11">
        <f t="shared" si="235"/>
        <v>0.02</v>
      </c>
      <c r="Z856" s="4" t="s">
        <v>5114</v>
      </c>
      <c r="AA856" s="2" cm="1">
        <f t="array" ref="AA856">SUM(_xlfn._xlws.FILTER($F$2:$F$2454,_xlfn.MAP($Z$2:$Z$2454,_xlfn.LAMBDA(_xlpm.x,_xlpm.x=$Z856))))</f>
        <v>104</v>
      </c>
      <c r="AB856" s="11">
        <f t="shared" si="236"/>
        <v>2.8846153846153848E-2</v>
      </c>
      <c r="AC856" s="11">
        <f t="shared" si="237"/>
        <v>-0.15905791975690087</v>
      </c>
      <c r="AG856" s="2"/>
      <c r="AL856" s="2"/>
      <c r="AM856" s="2"/>
    </row>
    <row r="857" spans="1:39">
      <c r="A857" s="1" t="str">
        <f t="shared" si="221"/>
        <v>~sta~ : [stæ]</v>
      </c>
      <c r="B857" s="1">
        <f>_xlfn.LET(_xlpm.d,$G857,_xlpm.k,_xlfn.CONCAT(LEFT(TRIM(B$1),1),"*"),COUNTIF(_xlpm.d,_xlpm.k))</f>
        <v>0</v>
      </c>
      <c r="C857" s="1">
        <f>_xlfn.LET(_xlpm.d,$G857,_xlpm.k,_xlfn.CONCAT(LEFT(TRIM(C$1),1),"*"),COUNTIF(_xlpm.d,_xlpm.k))</f>
        <v>0</v>
      </c>
      <c r="D857" s="1">
        <f>_xlfn.LET(_xlpm.d,$G857,_xlpm.k,_xlfn.CONCAT(LEFT(TRIM(D$1),1),"*"),COUNTIF(_xlpm.d,_xlpm.k))</f>
        <v>0</v>
      </c>
      <c r="E857" s="1">
        <f t="shared" si="222"/>
        <v>1.0413926851582249</v>
      </c>
      <c r="F857" s="7">
        <v>10</v>
      </c>
      <c r="G857" s="9" t="s">
        <v>276</v>
      </c>
      <c r="H857" s="4" cm="1">
        <f t="array" ref="H857">F857/freq.sum.r6e</f>
        <v>7.9214195183776931E-4</v>
      </c>
      <c r="I857" s="1" t="str">
        <f t="shared" si="223"/>
        <v>stæ</v>
      </c>
      <c r="J857" s="1" t="str">
        <f t="shared" si="224"/>
        <v>sta</v>
      </c>
      <c r="K857" s="10">
        <f t="shared" si="225"/>
        <v>3</v>
      </c>
      <c r="L857" s="1">
        <f t="shared" si="226"/>
        <v>3</v>
      </c>
      <c r="M857" s="10">
        <f t="shared" si="227"/>
        <v>3</v>
      </c>
      <c r="N857" s="1" t="str">
        <f t="shared" si="228"/>
        <v>~sta~</v>
      </c>
      <c r="O857" s="1" t="str">
        <f t="shared" si="229"/>
        <v>[stæ]</v>
      </c>
      <c r="P857" s="3" cm="1">
        <f t="array" ref="P857">SUM(_xlfn._xlws.FILTER($H$2:$H$2454,_xlfn.MAP($N$2:$N$2454,_xlfn.LAMBDA(_xlpm.x,_xlpm.x=$N857))))</f>
        <v>2.297211660329531E-3</v>
      </c>
      <c r="Q857" s="4">
        <f t="shared" si="230"/>
        <v>0.34482758620689652</v>
      </c>
      <c r="R857" s="6" cm="1">
        <f t="array" ref="R857">SUM(_xlfn._xlws.FILTER($H$2:$H$2454,_xlfn.MAP($O$2:$O$2454,_xlfn.LAMBDA(_xlpm.x,_xlpm.x=$O857))))</f>
        <v>7.9214195183776931E-4</v>
      </c>
      <c r="S857" s="4">
        <f t="shared" si="231"/>
        <v>1</v>
      </c>
      <c r="T857" s="4">
        <f t="shared" si="232"/>
        <v>0.37328320495412454</v>
      </c>
      <c r="U857" s="4">
        <f t="shared" si="233"/>
        <v>0.51282051282051277</v>
      </c>
      <c r="V857" s="4">
        <f t="shared" si="234"/>
        <v>-0.46239799789895614</v>
      </c>
      <c r="W857" s="4" t="s">
        <v>5120</v>
      </c>
      <c r="X857" s="2" cm="1">
        <f t="array" ref="X857">SUM(_xlfn._xlws.FILTER($F$2:$F$2454,_xlfn.MAP($W$2:$W$2454,_xlfn.LAMBDA(_xlpm.x,_xlpm.x=$W857))))</f>
        <v>1666</v>
      </c>
      <c r="Y857" s="11">
        <f t="shared" si="235"/>
        <v>6.0024009603841539E-3</v>
      </c>
      <c r="Z857" s="4" t="s">
        <v>5103</v>
      </c>
      <c r="AA857" s="2" cm="1">
        <f t="array" ref="AA857">SUM(_xlfn._xlws.FILTER($F$2:$F$2454,_xlfn.MAP($Z$2:$Z$2454,_xlfn.LAMBDA(_xlpm.x,_xlpm.x=$Z857))))</f>
        <v>514</v>
      </c>
      <c r="AB857" s="11">
        <f t="shared" si="236"/>
        <v>1.9455252918287938E-2</v>
      </c>
      <c r="AC857" s="11">
        <f t="shared" si="237"/>
        <v>-0.51071187807549301</v>
      </c>
      <c r="AG857" s="2"/>
      <c r="AL857" s="2"/>
      <c r="AM857" s="2"/>
    </row>
    <row r="858" spans="1:39">
      <c r="A858" s="1" t="str">
        <f t="shared" si="221"/>
        <v>~sta~ : [stɑ]</v>
      </c>
      <c r="B858" s="1">
        <f>_xlfn.LET(_xlpm.d,$G858,_xlpm.k,_xlfn.CONCAT(LEFT(TRIM(B$1),1),"*"),COUNTIF(_xlpm.d,_xlpm.k))</f>
        <v>0</v>
      </c>
      <c r="C858" s="1">
        <f>_xlfn.LET(_xlpm.d,$G858,_xlpm.k,_xlfn.CONCAT(LEFT(TRIM(C$1),1),"*"),COUNTIF(_xlpm.d,_xlpm.k))</f>
        <v>0</v>
      </c>
      <c r="D858" s="1">
        <f>_xlfn.LET(_xlpm.d,$G858,_xlpm.k,_xlfn.CONCAT(LEFT(TRIM(D$1),1),"*"),COUNTIF(_xlpm.d,_xlpm.k))</f>
        <v>0</v>
      </c>
      <c r="E858" s="1">
        <f t="shared" si="222"/>
        <v>0.77815125038364352</v>
      </c>
      <c r="F858" s="7">
        <v>5</v>
      </c>
      <c r="G858" s="9" t="s">
        <v>1024</v>
      </c>
      <c r="H858" s="4" cm="1">
        <f t="array" ref="H858">F858/freq.sum.r6e</f>
        <v>3.9607097591888465E-4</v>
      </c>
      <c r="I858" s="4" t="str">
        <f t="shared" si="223"/>
        <v>stɑ</v>
      </c>
      <c r="J858" s="4" t="str">
        <f t="shared" si="224"/>
        <v>sta</v>
      </c>
      <c r="K858" s="10">
        <f t="shared" si="225"/>
        <v>3</v>
      </c>
      <c r="L858" s="1">
        <f t="shared" si="226"/>
        <v>3</v>
      </c>
      <c r="M858" s="10">
        <f t="shared" si="227"/>
        <v>3</v>
      </c>
      <c r="N858" s="1" t="str">
        <f t="shared" si="228"/>
        <v>~sta~</v>
      </c>
      <c r="O858" s="1" t="str">
        <f t="shared" si="229"/>
        <v>[stɑ]</v>
      </c>
      <c r="P858" s="3" cm="1">
        <f t="array" ref="P858">SUM(_xlfn._xlws.FILTER($H$2:$H$2454,_xlfn.MAP($N$2:$N$2454,_xlfn.LAMBDA(_xlpm.x,_xlpm.x=$N858))))</f>
        <v>2.297211660329531E-3</v>
      </c>
      <c r="Q858" s="4">
        <f t="shared" si="230"/>
        <v>0.17241379310344826</v>
      </c>
      <c r="R858" s="6" cm="1">
        <f t="array" ref="R858">SUM(_xlfn._xlws.FILTER($H$2:$H$2454,_xlfn.MAP($O$2:$O$2454,_xlfn.LAMBDA(_xlpm.x,_xlpm.x=$O858))))</f>
        <v>7.9214195183776931E-4</v>
      </c>
      <c r="S858" s="4">
        <f t="shared" si="231"/>
        <v>0.5</v>
      </c>
      <c r="T858" s="4">
        <f t="shared" si="232"/>
        <v>0.13946266227044457</v>
      </c>
      <c r="U858" s="4">
        <f t="shared" si="233"/>
        <v>0.25641025641025639</v>
      </c>
      <c r="V858" s="4">
        <f t="shared" si="234"/>
        <v>-0.46239799789895614</v>
      </c>
      <c r="W858" s="4" t="s">
        <v>5120</v>
      </c>
      <c r="X858" s="2" cm="1">
        <f t="array" ref="X858">SUM(_xlfn._xlws.FILTER($F$2:$F$2454,_xlfn.MAP($W$2:$W$2454,_xlfn.LAMBDA(_xlpm.x,_xlpm.x=$W858))))</f>
        <v>1666</v>
      </c>
      <c r="Y858" s="11">
        <f t="shared" si="235"/>
        <v>3.0012004801920769E-3</v>
      </c>
      <c r="Z858" s="4" t="s">
        <v>5105</v>
      </c>
      <c r="AA858" s="2" cm="1">
        <f t="array" ref="AA858">SUM(_xlfn._xlws.FILTER($F$2:$F$2454,_xlfn.MAP($Z$2:$Z$2454,_xlfn.LAMBDA(_xlpm.x,_xlpm.x=$Z858))))</f>
        <v>436</v>
      </c>
      <c r="AB858" s="11">
        <f t="shared" si="236"/>
        <v>1.1467889908256881E-2</v>
      </c>
      <c r="AC858" s="11">
        <f t="shared" si="237"/>
        <v>-0.58218850780218279</v>
      </c>
      <c r="AG858" s="2"/>
      <c r="AL858" s="2"/>
      <c r="AM858" s="2"/>
    </row>
    <row r="859" spans="1:39">
      <c r="A859" s="1" t="str">
        <f t="shared" si="221"/>
        <v>~sta~ : [steɪ]</v>
      </c>
      <c r="B859" s="1">
        <f>_xlfn.LET(_xlpm.d,$G859,_xlpm.k,_xlfn.CONCAT(LEFT(TRIM(B$1),1),"*"),COUNTIF(_xlpm.d,_xlpm.k))</f>
        <v>0</v>
      </c>
      <c r="C859" s="1">
        <f>_xlfn.LET(_xlpm.d,$G859,_xlpm.k,_xlfn.CONCAT(LEFT(TRIM(C$1),1),"*"),COUNTIF(_xlpm.d,_xlpm.k))</f>
        <v>0</v>
      </c>
      <c r="D859" s="1">
        <f>_xlfn.LET(_xlpm.d,$G859,_xlpm.k,_xlfn.CONCAT(LEFT(TRIM(D$1),1),"*"),COUNTIF(_xlpm.d,_xlpm.k))</f>
        <v>0</v>
      </c>
      <c r="E859" s="1">
        <f t="shared" si="222"/>
        <v>0.95424250943932487</v>
      </c>
      <c r="F859" s="7">
        <v>8</v>
      </c>
      <c r="G859" s="9" t="s">
        <v>720</v>
      </c>
      <c r="H859" s="4" cm="1">
        <f t="array" ref="H859">F859/freq.sum.r6e</f>
        <v>6.3371356147021542E-4</v>
      </c>
      <c r="I859" s="4" t="str">
        <f t="shared" si="223"/>
        <v>steɪ</v>
      </c>
      <c r="J859" s="4" t="str">
        <f t="shared" si="224"/>
        <v>sta</v>
      </c>
      <c r="K859" s="10">
        <f t="shared" si="225"/>
        <v>4</v>
      </c>
      <c r="L859" s="1">
        <f t="shared" si="226"/>
        <v>3</v>
      </c>
      <c r="M859" s="10">
        <f t="shared" si="227"/>
        <v>4</v>
      </c>
      <c r="N859" s="1" t="str">
        <f t="shared" si="228"/>
        <v>~sta~</v>
      </c>
      <c r="O859" s="1" t="str">
        <f t="shared" si="229"/>
        <v>[steɪ]</v>
      </c>
      <c r="P859" s="3" cm="1">
        <f t="array" ref="P859">SUM(_xlfn._xlws.FILTER($H$2:$H$2454,_xlfn.MAP($N$2:$N$2454,_xlfn.LAMBDA(_xlpm.x,_xlpm.x=$N859))))</f>
        <v>2.297211660329531E-3</v>
      </c>
      <c r="Q859" s="4">
        <f t="shared" si="230"/>
        <v>0.27586206896551724</v>
      </c>
      <c r="R859" s="6" cm="1">
        <f t="array" ref="R859">SUM(_xlfn._xlws.FILTER($H$2:$H$2454,_xlfn.MAP($O$2:$O$2454,_xlfn.LAMBDA(_xlpm.x,_xlpm.x=$O859))))</f>
        <v>7.921419518377692E-4</v>
      </c>
      <c r="S859" s="4">
        <f t="shared" si="231"/>
        <v>0.8</v>
      </c>
      <c r="T859" s="4">
        <f t="shared" si="232"/>
        <v>0.30463384692899964</v>
      </c>
      <c r="U859" s="4">
        <f t="shared" si="233"/>
        <v>0.4102564102564103</v>
      </c>
      <c r="V859" s="4">
        <f t="shared" si="234"/>
        <v>-0.46239799789895614</v>
      </c>
      <c r="W859" s="4" t="s">
        <v>5120</v>
      </c>
      <c r="X859" s="2" cm="1">
        <f t="array" ref="X859">SUM(_xlfn._xlws.FILTER($F$2:$F$2454,_xlfn.MAP($W$2:$W$2454,_xlfn.LAMBDA(_xlpm.x,_xlpm.x=$W859))))</f>
        <v>1666</v>
      </c>
      <c r="Y859" s="11">
        <f t="shared" si="235"/>
        <v>4.8019207683073226E-3</v>
      </c>
      <c r="Z859" s="4" t="s">
        <v>5108</v>
      </c>
      <c r="AA859" s="2" cm="1">
        <f t="array" ref="AA859">SUM(_xlfn._xlws.FILTER($F$2:$F$2454,_xlfn.MAP($Z$2:$Z$2454,_xlfn.LAMBDA(_xlpm.x,_xlpm.x=$Z859))))</f>
        <v>475</v>
      </c>
      <c r="AB859" s="11">
        <f t="shared" si="236"/>
        <v>1.6842105263157894E-2</v>
      </c>
      <c r="AC859" s="11">
        <f t="shared" si="237"/>
        <v>-0.5449813874459023</v>
      </c>
      <c r="AG859" s="2"/>
      <c r="AL859" s="2"/>
      <c r="AM859" s="2"/>
    </row>
    <row r="860" spans="1:39">
      <c r="A860" s="1" t="str">
        <f t="shared" si="221"/>
        <v>~nce~ : [nsɪ]</v>
      </c>
      <c r="B860" s="1">
        <f>_xlfn.LET(_xlpm.d,$G860,_xlpm.k,_xlfn.CONCAT(LEFT(TRIM(B$1),1),"*"),COUNTIF(_xlpm.d,_xlpm.k))</f>
        <v>0</v>
      </c>
      <c r="C860" s="1">
        <f>_xlfn.LET(_xlpm.d,$G860,_xlpm.k,_xlfn.CONCAT(LEFT(TRIM(C$1),1),"*"),COUNTIF(_xlpm.d,_xlpm.k))</f>
        <v>0</v>
      </c>
      <c r="D860" s="1">
        <f>_xlfn.LET(_xlpm.d,$G860,_xlpm.k,_xlfn.CONCAT(LEFT(TRIM(D$1),1),"*"),COUNTIF(_xlpm.d,_xlpm.k))</f>
        <v>1</v>
      </c>
      <c r="E860" s="1">
        <f t="shared" si="222"/>
        <v>0.90308998699194343</v>
      </c>
      <c r="F860" s="7">
        <v>7</v>
      </c>
      <c r="G860" s="9" t="s">
        <v>1232</v>
      </c>
      <c r="H860" s="4" cm="1">
        <f t="array" ref="H860">F860/freq.sum.r6e</f>
        <v>5.5449936628643854E-4</v>
      </c>
      <c r="I860" s="4" t="str">
        <f t="shared" si="223"/>
        <v>nsɪ</v>
      </c>
      <c r="J860" s="4" t="str">
        <f t="shared" si="224"/>
        <v>nce</v>
      </c>
      <c r="K860" s="10">
        <f t="shared" si="225"/>
        <v>3</v>
      </c>
      <c r="L860" s="1">
        <f t="shared" si="226"/>
        <v>3</v>
      </c>
      <c r="M860" s="10">
        <f t="shared" si="227"/>
        <v>3</v>
      </c>
      <c r="N860" s="1" t="str">
        <f t="shared" si="228"/>
        <v>~nce~</v>
      </c>
      <c r="O860" s="1" t="str">
        <f t="shared" si="229"/>
        <v>[nsɪ]</v>
      </c>
      <c r="P860" s="3" cm="1">
        <f t="array" ref="P860">SUM(_xlfn._xlws.FILTER($H$2:$H$2454,_xlfn.MAP($N$2:$N$2454,_xlfn.LAMBDA(_xlpm.x,_xlpm.x=$N860))))</f>
        <v>5.624207858048162E-3</v>
      </c>
      <c r="Q860" s="4">
        <f t="shared" si="230"/>
        <v>9.8591549295774655E-2</v>
      </c>
      <c r="R860" s="6" cm="1">
        <f t="array" ref="R860">SUM(_xlfn._xlws.FILTER($H$2:$H$2454,_xlfn.MAP($O$2:$O$2454,_xlfn.LAMBDA(_xlpm.x,_xlpm.x=$O860))))</f>
        <v>1.9803548795944235E-3</v>
      </c>
      <c r="S860" s="4">
        <f t="shared" si="231"/>
        <v>0.27999999999999997</v>
      </c>
      <c r="T860" s="4">
        <f t="shared" si="232"/>
        <v>9.2054785101354522E-2</v>
      </c>
      <c r="U860" s="4">
        <f t="shared" si="233"/>
        <v>0.14583333333333331</v>
      </c>
      <c r="V860" s="4">
        <f t="shared" si="234"/>
        <v>-0.45331834004703758</v>
      </c>
      <c r="W860" s="4" t="s">
        <v>5121</v>
      </c>
      <c r="X860" s="2" cm="1">
        <f t="array" ref="X860">SUM(_xlfn._xlws.FILTER($F$2:$F$2454,_xlfn.MAP($W$2:$W$2454,_xlfn.LAMBDA(_xlpm.x,_xlpm.x=$W860))))</f>
        <v>2896</v>
      </c>
      <c r="Y860" s="11">
        <f t="shared" si="235"/>
        <v>2.4171270718232043E-3</v>
      </c>
      <c r="Z860" s="4" t="s">
        <v>5102</v>
      </c>
      <c r="AA860" s="2" cm="1">
        <f t="array" ref="AA860">SUM(_xlfn._xlws.FILTER($F$2:$F$2454,_xlfn.MAP($Z$2:$Z$2454,_xlfn.LAMBDA(_xlpm.x,_xlpm.x=$Z860))))</f>
        <v>1794</v>
      </c>
      <c r="AB860" s="11">
        <f t="shared" si="236"/>
        <v>3.9018952062430325E-3</v>
      </c>
      <c r="AC860" s="11">
        <f t="shared" si="237"/>
        <v>-0.20797611881703607</v>
      </c>
      <c r="AG860" s="2"/>
      <c r="AL860" s="2"/>
      <c r="AM860" s="2"/>
    </row>
    <row r="861" spans="1:39">
      <c r="A861" s="1" t="str">
        <f t="shared" si="221"/>
        <v>~mme~ : [mɜ]</v>
      </c>
      <c r="B861" s="1">
        <f>_xlfn.LET(_xlpm.d,$G861,_xlpm.k,_xlfn.CONCAT(LEFT(TRIM(B$1),1),"*"),COUNTIF(_xlpm.d,_xlpm.k))</f>
        <v>0</v>
      </c>
      <c r="C861" s="1">
        <f>_xlfn.LET(_xlpm.d,$G861,_xlpm.k,_xlfn.CONCAT(LEFT(TRIM(C$1),1),"*"),COUNTIF(_xlpm.d,_xlpm.k))</f>
        <v>1</v>
      </c>
      <c r="D861" s="1">
        <f>_xlfn.LET(_xlpm.d,$G861,_xlpm.k,_xlfn.CONCAT(LEFT(TRIM(D$1),1),"*"),COUNTIF(_xlpm.d,_xlpm.k))</f>
        <v>0</v>
      </c>
      <c r="E861" s="1">
        <f t="shared" si="222"/>
        <v>0.30102999566398114</v>
      </c>
      <c r="F861" s="7">
        <v>1</v>
      </c>
      <c r="G861" s="9" t="s">
        <v>1610</v>
      </c>
      <c r="H861" s="4" cm="1">
        <f t="array" ref="H861">F861/freq.sum.r6e</f>
        <v>7.9214195183776928E-5</v>
      </c>
      <c r="I861" s="4" t="str">
        <f t="shared" si="223"/>
        <v>mɜ</v>
      </c>
      <c r="J861" s="4" t="str">
        <f t="shared" si="224"/>
        <v>mme</v>
      </c>
      <c r="K861" s="10">
        <f t="shared" si="225"/>
        <v>2</v>
      </c>
      <c r="L861" s="1">
        <f t="shared" si="226"/>
        <v>3</v>
      </c>
      <c r="M861" s="10">
        <f t="shared" si="227"/>
        <v>3</v>
      </c>
      <c r="N861" s="1" t="str">
        <f t="shared" si="228"/>
        <v>~mme~</v>
      </c>
      <c r="O861" s="1" t="str">
        <f t="shared" si="229"/>
        <v>[mɜ]</v>
      </c>
      <c r="P861" s="3" cm="1">
        <f t="array" ref="P861">SUM(_xlfn._xlws.FILTER($H$2:$H$2454,_xlfn.MAP($N$2:$N$2454,_xlfn.LAMBDA(_xlpm.x,_xlpm.x=$N861))))</f>
        <v>8.7135614702154619E-4</v>
      </c>
      <c r="Q861" s="4">
        <f t="shared" si="230"/>
        <v>9.0909090909090912E-2</v>
      </c>
      <c r="R861" s="6" cm="1">
        <f t="array" ref="R861">SUM(_xlfn._xlws.FILTER($H$2:$H$2454,_xlfn.MAP($O$2:$O$2454,_xlfn.LAMBDA(_xlpm.x,_xlpm.x=$O861))))</f>
        <v>3.1685678073510771E-4</v>
      </c>
      <c r="S861" s="4">
        <f t="shared" si="231"/>
        <v>0.25</v>
      </c>
      <c r="T861" s="4">
        <f t="shared" si="232"/>
        <v>2.8054791649936624E-2</v>
      </c>
      <c r="U861" s="4">
        <f t="shared" si="233"/>
        <v>0.13333333333333333</v>
      </c>
      <c r="V861" s="4">
        <f t="shared" si="234"/>
        <v>-0.43933269383026263</v>
      </c>
      <c r="W861" s="4" t="s">
        <v>5121</v>
      </c>
      <c r="X861" s="2" cm="1">
        <f t="array" ref="X861">SUM(_xlfn._xlws.FILTER($F$2:$F$2454,_xlfn.MAP($W$2:$W$2454,_xlfn.LAMBDA(_xlpm.x,_xlpm.x=$W861))))</f>
        <v>2896</v>
      </c>
      <c r="Y861" s="11">
        <f t="shared" si="235"/>
        <v>3.453038674033149E-4</v>
      </c>
      <c r="Z861" s="4" t="s">
        <v>5112</v>
      </c>
      <c r="AA861" s="2" cm="1">
        <f t="array" ref="AA861">SUM(_xlfn._xlws.FILTER($F$2:$F$2454,_xlfn.MAP($Z$2:$Z$2454,_xlfn.LAMBDA(_xlpm.x,_xlpm.x=$Z861))))</f>
        <v>192</v>
      </c>
      <c r="AB861" s="11">
        <f t="shared" si="236"/>
        <v>5.208333333333333E-3</v>
      </c>
      <c r="AC861" s="11">
        <f t="shared" si="237"/>
        <v>-1.1784973288215597</v>
      </c>
      <c r="AG861" s="2"/>
      <c r="AL861" s="2"/>
      <c r="AM861" s="2"/>
    </row>
    <row r="862" spans="1:39">
      <c r="A862" s="1" t="str">
        <f t="shared" si="221"/>
        <v>~hea~ : [hɜ]</v>
      </c>
      <c r="B862" s="1">
        <f>_xlfn.LET(_xlpm.d,$G862,_xlpm.k,_xlfn.CONCAT(LEFT(TRIM(B$1),1),"*"),COUNTIF(_xlpm.d,_xlpm.k))</f>
        <v>0</v>
      </c>
      <c r="C862" s="1">
        <f>_xlfn.LET(_xlpm.d,$G862,_xlpm.k,_xlfn.CONCAT(LEFT(TRIM(C$1),1),"*"),COUNTIF(_xlpm.d,_xlpm.k))</f>
        <v>0</v>
      </c>
      <c r="D862" s="1">
        <f>_xlfn.LET(_xlpm.d,$G862,_xlpm.k,_xlfn.CONCAT(LEFT(TRIM(D$1),1),"*"),COUNTIF(_xlpm.d,_xlpm.k))</f>
        <v>0</v>
      </c>
      <c r="E862" s="1">
        <f t="shared" si="222"/>
        <v>0.47712125471966244</v>
      </c>
      <c r="F862" s="7">
        <v>2</v>
      </c>
      <c r="G862" s="9" t="s">
        <v>1482</v>
      </c>
      <c r="H862" s="4" cm="1">
        <f t="array" ref="H862">F862/freq.sum.r6e</f>
        <v>1.5842839036755386E-4</v>
      </c>
      <c r="I862" s="4" t="str">
        <f t="shared" si="223"/>
        <v>hɜ</v>
      </c>
      <c r="J862" s="4" t="str">
        <f t="shared" si="224"/>
        <v>hea</v>
      </c>
      <c r="K862" s="10">
        <f t="shared" si="225"/>
        <v>2</v>
      </c>
      <c r="L862" s="1">
        <f t="shared" si="226"/>
        <v>3</v>
      </c>
      <c r="M862" s="10">
        <f t="shared" si="227"/>
        <v>3</v>
      </c>
      <c r="N862" s="1" t="str">
        <f t="shared" si="228"/>
        <v>~hea~</v>
      </c>
      <c r="O862" s="1" t="str">
        <f t="shared" si="229"/>
        <v>[hɜ]</v>
      </c>
      <c r="P862" s="3" cm="1">
        <f t="array" ref="P862">SUM(_xlfn._xlws.FILTER($H$2:$H$2454,_xlfn.MAP($N$2:$N$2454,_xlfn.LAMBDA(_xlpm.x,_xlpm.x=$N862))))</f>
        <v>1.7427122940430924E-3</v>
      </c>
      <c r="Q862" s="4">
        <f t="shared" si="230"/>
        <v>9.0909090909090912E-2</v>
      </c>
      <c r="R862" s="6" cm="1">
        <f t="array" ref="R862">SUM(_xlfn._xlws.FILTER($H$2:$H$2454,_xlfn.MAP($O$2:$O$2454,_xlfn.LAMBDA(_xlpm.x,_xlpm.x=$O862))))</f>
        <v>6.3371356147021531E-4</v>
      </c>
      <c r="S862" s="4">
        <f t="shared" si="231"/>
        <v>0.25000000000000006</v>
      </c>
      <c r="T862" s="4">
        <f t="shared" si="232"/>
        <v>4.4465792730694571E-2</v>
      </c>
      <c r="U862" s="4">
        <f t="shared" si="233"/>
        <v>0.13333333333333336</v>
      </c>
      <c r="V862" s="4">
        <f t="shared" si="234"/>
        <v>-0.43933269383026269</v>
      </c>
      <c r="W862" s="4" t="s">
        <v>5124</v>
      </c>
      <c r="X862" s="2" cm="1">
        <f t="array" ref="X862">SUM(_xlfn._xlws.FILTER($F$2:$F$2454,_xlfn.MAP($W$2:$W$2454,_xlfn.LAMBDA(_xlpm.x,_xlpm.x=$W862))))</f>
        <v>184</v>
      </c>
      <c r="Y862" s="11">
        <f t="shared" si="235"/>
        <v>1.0869565217391304E-2</v>
      </c>
      <c r="Z862" s="4" t="s">
        <v>5112</v>
      </c>
      <c r="AA862" s="2" cm="1">
        <f t="array" ref="AA862">SUM(_xlfn._xlws.FILTER($F$2:$F$2454,_xlfn.MAP($Z$2:$Z$2454,_xlfn.LAMBDA(_xlpm.x,_xlpm.x=$Z862))))</f>
        <v>192</v>
      </c>
      <c r="AB862" s="11">
        <f t="shared" si="236"/>
        <v>1.0416666666666666E-2</v>
      </c>
      <c r="AC862" s="11">
        <f t="shared" si="237"/>
        <v>1.8483405694013133E-2</v>
      </c>
      <c r="AG862" s="2"/>
      <c r="AL862" s="2"/>
      <c r="AM862" s="2"/>
    </row>
    <row r="863" spans="1:39">
      <c r="A863" s="1" t="str">
        <f t="shared" si="221"/>
        <v>~ple~ : [plɛ]</v>
      </c>
      <c r="B863" s="1">
        <f>_xlfn.LET(_xlpm.d,$G863,_xlpm.k,_xlfn.CONCAT(LEFT(TRIM(B$1),1),"*"),COUNTIF(_xlpm.d,_xlpm.k))</f>
        <v>0</v>
      </c>
      <c r="C863" s="1">
        <f>_xlfn.LET(_xlpm.d,$G863,_xlpm.k,_xlfn.CONCAT(LEFT(TRIM(C$1),1),"*"),COUNTIF(_xlpm.d,_xlpm.k))</f>
        <v>0</v>
      </c>
      <c r="D863" s="1">
        <f>_xlfn.LET(_xlpm.d,$G863,_xlpm.k,_xlfn.CONCAT(LEFT(TRIM(D$1),1),"*"),COUNTIF(_xlpm.d,_xlpm.k))</f>
        <v>0</v>
      </c>
      <c r="E863" s="1">
        <f t="shared" si="222"/>
        <v>0.30102999566398114</v>
      </c>
      <c r="F863" s="7">
        <v>1</v>
      </c>
      <c r="G863" s="9" t="s">
        <v>1531</v>
      </c>
      <c r="H863" s="4" cm="1">
        <f t="array" ref="H863">F863/freq.sum.r6e</f>
        <v>7.9214195183776928E-5</v>
      </c>
      <c r="I863" s="4" t="str">
        <f t="shared" si="223"/>
        <v>plɛ</v>
      </c>
      <c r="J863" s="4" t="str">
        <f t="shared" si="224"/>
        <v>ple</v>
      </c>
      <c r="K863" s="10">
        <f t="shared" si="225"/>
        <v>3</v>
      </c>
      <c r="L863" s="1">
        <f t="shared" si="226"/>
        <v>3</v>
      </c>
      <c r="M863" s="10">
        <f t="shared" si="227"/>
        <v>3</v>
      </c>
      <c r="N863" s="1" t="str">
        <f t="shared" si="228"/>
        <v>~ple~</v>
      </c>
      <c r="O863" s="1" t="str">
        <f t="shared" si="229"/>
        <v>[plɛ]</v>
      </c>
      <c r="P863" s="3" cm="1">
        <f t="array" ref="P863">SUM(_xlfn._xlws.FILTER($H$2:$H$2454,_xlfn.MAP($N$2:$N$2454,_xlfn.LAMBDA(_xlpm.x,_xlpm.x=$N863))))</f>
        <v>6.3371356147021542E-4</v>
      </c>
      <c r="Q863" s="4">
        <f t="shared" si="230"/>
        <v>0.125</v>
      </c>
      <c r="R863" s="6" cm="1">
        <f t="array" ref="R863">SUM(_xlfn._xlws.FILTER($H$2:$H$2454,_xlfn.MAP($O$2:$O$2454,_xlfn.LAMBDA(_xlpm.x,_xlpm.x=$O863))))</f>
        <v>2.3764258555133077E-4</v>
      </c>
      <c r="S863" s="4">
        <f t="shared" si="231"/>
        <v>0.33333333333333337</v>
      </c>
      <c r="T863" s="4">
        <f t="shared" si="232"/>
        <v>3.8256534068095399E-2</v>
      </c>
      <c r="U863" s="4">
        <f t="shared" si="233"/>
        <v>0.18181818181818182</v>
      </c>
      <c r="V863" s="4">
        <f t="shared" si="234"/>
        <v>-0.42596873227228121</v>
      </c>
      <c r="W863" s="4" t="s">
        <v>5121</v>
      </c>
      <c r="X863" s="2" cm="1">
        <f t="array" ref="X863">SUM(_xlfn._xlws.FILTER($F$2:$F$2454,_xlfn.MAP($W$2:$W$2454,_xlfn.LAMBDA(_xlpm.x,_xlpm.x=$W863))))</f>
        <v>2896</v>
      </c>
      <c r="Y863" s="11">
        <f t="shared" si="235"/>
        <v>3.453038674033149E-4</v>
      </c>
      <c r="Z863" s="4" t="s">
        <v>5104</v>
      </c>
      <c r="AA863" s="2" cm="1">
        <f t="array" ref="AA863">SUM(_xlfn._xlws.FILTER($F$2:$F$2454,_xlfn.MAP($Z$2:$Z$2454,_xlfn.LAMBDA(_xlpm.x,_xlpm.x=$Z863))))</f>
        <v>883</v>
      </c>
      <c r="AB863" s="11">
        <f t="shared" si="236"/>
        <v>1.1325028312570782E-3</v>
      </c>
      <c r="AC863" s="11">
        <f t="shared" si="237"/>
        <v>-0.51583785394754078</v>
      </c>
      <c r="AG863" s="2"/>
      <c r="AL863" s="2"/>
      <c r="AM863" s="2"/>
    </row>
    <row r="864" spans="1:39">
      <c r="A864" s="1" t="str">
        <f t="shared" si="221"/>
        <v>~que~ : [kwə]</v>
      </c>
      <c r="B864" s="1">
        <f>_xlfn.LET(_xlpm.d,$G864,_xlpm.k,_xlfn.CONCAT(LEFT(TRIM(B$1),1),"*"),COUNTIF(_xlpm.d,_xlpm.k))</f>
        <v>0</v>
      </c>
      <c r="C864" s="1">
        <f>_xlfn.LET(_xlpm.d,$G864,_xlpm.k,_xlfn.CONCAT(LEFT(TRIM(C$1),1),"*"),COUNTIF(_xlpm.d,_xlpm.k))</f>
        <v>0</v>
      </c>
      <c r="D864" s="1">
        <f>_xlfn.LET(_xlpm.d,$G864,_xlpm.k,_xlfn.CONCAT(LEFT(TRIM(D$1),1),"*"),COUNTIF(_xlpm.d,_xlpm.k))</f>
        <v>0</v>
      </c>
      <c r="E864" s="1">
        <f t="shared" si="222"/>
        <v>0.47712125471966244</v>
      </c>
      <c r="F864" s="7">
        <v>2</v>
      </c>
      <c r="G864" s="9" t="s">
        <v>1122</v>
      </c>
      <c r="H864" s="4" cm="1">
        <f t="array" ref="H864">F864/freq.sum.r6e</f>
        <v>1.5842839036755386E-4</v>
      </c>
      <c r="I864" s="4" t="str">
        <f t="shared" si="223"/>
        <v>kwə</v>
      </c>
      <c r="J864" s="4" t="str">
        <f t="shared" si="224"/>
        <v>que</v>
      </c>
      <c r="K864" s="10">
        <f t="shared" si="225"/>
        <v>3</v>
      </c>
      <c r="L864" s="1">
        <f t="shared" si="226"/>
        <v>3</v>
      </c>
      <c r="M864" s="10">
        <f t="shared" si="227"/>
        <v>3</v>
      </c>
      <c r="N864" s="1" t="str">
        <f t="shared" si="228"/>
        <v>~que~</v>
      </c>
      <c r="O864" s="1" t="str">
        <f t="shared" si="229"/>
        <v>[kwə]</v>
      </c>
      <c r="P864" s="3" cm="1">
        <f t="array" ref="P864">SUM(_xlfn._xlws.FILTER($H$2:$H$2454,_xlfn.MAP($N$2:$N$2454,_xlfn.LAMBDA(_xlpm.x,_xlpm.x=$N864))))</f>
        <v>6.3371356147021542E-4</v>
      </c>
      <c r="Q864" s="4">
        <f t="shared" si="230"/>
        <v>0.25</v>
      </c>
      <c r="R864" s="6" cm="1">
        <f t="array" ref="R864">SUM(_xlfn._xlws.FILTER($H$2:$H$2454,_xlfn.MAP($O$2:$O$2454,_xlfn.LAMBDA(_xlpm.x,_xlpm.x=$O864))))</f>
        <v>2.3764258555133077E-4</v>
      </c>
      <c r="S864" s="4">
        <f t="shared" si="231"/>
        <v>0.66666666666666674</v>
      </c>
      <c r="T864" s="4">
        <f t="shared" si="232"/>
        <v>0.12127034381098517</v>
      </c>
      <c r="U864" s="4">
        <f t="shared" si="233"/>
        <v>0.36363636363636365</v>
      </c>
      <c r="V864" s="4">
        <f t="shared" si="234"/>
        <v>-0.42596873227228121</v>
      </c>
      <c r="W864" s="4" t="s">
        <v>5143</v>
      </c>
      <c r="X864" s="2" cm="1">
        <f t="array" ref="X864">SUM(_xlfn._xlws.FILTER($F$2:$F$2454,_xlfn.MAP($W$2:$W$2454,_xlfn.LAMBDA(_xlpm.x,_xlpm.x=$W864))))</f>
        <v>33</v>
      </c>
      <c r="Y864" s="11">
        <f t="shared" si="235"/>
        <v>6.0606060606060608E-2</v>
      </c>
      <c r="Z864" s="4" t="s">
        <v>5101</v>
      </c>
      <c r="AA864" s="2" cm="1">
        <f t="array" ref="AA864">SUM(_xlfn._xlws.FILTER($F$2:$F$2454,_xlfn.MAP($Z$2:$Z$2454,_xlfn.LAMBDA(_xlpm.x,_xlpm.x=$Z864))))</f>
        <v>2255</v>
      </c>
      <c r="AB864" s="11">
        <f t="shared" si="236"/>
        <v>8.869179600886918E-4</v>
      </c>
      <c r="AC864" s="11">
        <f t="shared" si="237"/>
        <v>1.8346326063360918</v>
      </c>
      <c r="AG864" s="2"/>
      <c r="AL864" s="2"/>
      <c r="AM864" s="2"/>
    </row>
    <row r="865" spans="1:39">
      <c r="A865" s="1" t="str">
        <f t="shared" si="221"/>
        <v>~sca~ : [skeɪ]</v>
      </c>
      <c r="B865" s="1">
        <f>_xlfn.LET(_xlpm.d,$G865,_xlpm.k,_xlfn.CONCAT(LEFT(TRIM(B$1),1),"*"),COUNTIF(_xlpm.d,_xlpm.k))</f>
        <v>0</v>
      </c>
      <c r="C865" s="1">
        <f>_xlfn.LET(_xlpm.d,$G865,_xlpm.k,_xlfn.CONCAT(LEFT(TRIM(C$1),1),"*"),COUNTIF(_xlpm.d,_xlpm.k))</f>
        <v>0</v>
      </c>
      <c r="D865" s="1">
        <f>_xlfn.LET(_xlpm.d,$G865,_xlpm.k,_xlfn.CONCAT(LEFT(TRIM(D$1),1),"*"),COUNTIF(_xlpm.d,_xlpm.k))</f>
        <v>0</v>
      </c>
      <c r="E865" s="1">
        <f t="shared" si="222"/>
        <v>0.60205999132796229</v>
      </c>
      <c r="F865" s="7">
        <v>3</v>
      </c>
      <c r="G865" s="9" t="s">
        <v>791</v>
      </c>
      <c r="H865" s="4" cm="1">
        <f t="array" ref="H865">F865/freq.sum.r6e</f>
        <v>2.376425855513308E-4</v>
      </c>
      <c r="I865" s="4" t="str">
        <f t="shared" si="223"/>
        <v>skeɪ</v>
      </c>
      <c r="J865" s="4" t="str">
        <f t="shared" si="224"/>
        <v>sca</v>
      </c>
      <c r="K865" s="10">
        <f t="shared" si="225"/>
        <v>4</v>
      </c>
      <c r="L865" s="1">
        <f t="shared" si="226"/>
        <v>3</v>
      </c>
      <c r="M865" s="10">
        <f t="shared" si="227"/>
        <v>4</v>
      </c>
      <c r="N865" s="1" t="str">
        <f t="shared" si="228"/>
        <v>~sca~</v>
      </c>
      <c r="O865" s="1" t="str">
        <f t="shared" si="229"/>
        <v>[skeɪ]</v>
      </c>
      <c r="P865" s="3" cm="1">
        <f t="array" ref="P865">SUM(_xlfn._xlws.FILTER($H$2:$H$2454,_xlfn.MAP($N$2:$N$2454,_xlfn.LAMBDA(_xlpm.x,_xlpm.x=$N865))))</f>
        <v>6.3371356147021542E-4</v>
      </c>
      <c r="Q865" s="4">
        <f t="shared" si="230"/>
        <v>0.375</v>
      </c>
      <c r="R865" s="6" cm="1">
        <f t="array" ref="R865">SUM(_xlfn._xlws.FILTER($H$2:$H$2454,_xlfn.MAP($O$2:$O$2454,_xlfn.LAMBDA(_xlpm.x,_xlpm.x=$O865))))</f>
        <v>2.376425855513308E-4</v>
      </c>
      <c r="S865" s="4">
        <f t="shared" si="231"/>
        <v>1</v>
      </c>
      <c r="T865" s="4">
        <f t="shared" si="232"/>
        <v>0.25554203730426522</v>
      </c>
      <c r="U865" s="4">
        <f t="shared" si="233"/>
        <v>0.54545454545454541</v>
      </c>
      <c r="V865" s="4">
        <f t="shared" si="234"/>
        <v>-0.42596873227228116</v>
      </c>
      <c r="W865" s="4" t="s">
        <v>5120</v>
      </c>
      <c r="X865" s="2" cm="1">
        <f t="array" ref="X865">SUM(_xlfn._xlws.FILTER($F$2:$F$2454,_xlfn.MAP($W$2:$W$2454,_xlfn.LAMBDA(_xlpm.x,_xlpm.x=$W865))))</f>
        <v>1666</v>
      </c>
      <c r="Y865" s="11">
        <f t="shared" si="235"/>
        <v>1.8007202881152461E-3</v>
      </c>
      <c r="Z865" s="4" t="s">
        <v>5108</v>
      </c>
      <c r="AA865" s="2" cm="1">
        <f t="array" ref="AA865">SUM(_xlfn._xlws.FILTER($F$2:$F$2454,_xlfn.MAP($Z$2:$Z$2454,_xlfn.LAMBDA(_xlpm.x,_xlpm.x=$Z865))))</f>
        <v>475</v>
      </c>
      <c r="AB865" s="11">
        <f t="shared" si="236"/>
        <v>6.3157894736842104E-3</v>
      </c>
      <c r="AC865" s="11">
        <f t="shared" si="237"/>
        <v>-0.54498138744590219</v>
      </c>
      <c r="AG865" s="2"/>
      <c r="AL865" s="2"/>
      <c r="AM865" s="2"/>
    </row>
    <row r="866" spans="1:39">
      <c r="A866" s="1" t="str">
        <f t="shared" si="221"/>
        <v>~qua~ : [kwɔ]</v>
      </c>
      <c r="B866" s="1">
        <f>_xlfn.LET(_xlpm.d,$G866,_xlpm.k,_xlfn.CONCAT(LEFT(TRIM(B$1),1),"*"),COUNTIF(_xlpm.d,_xlpm.k))</f>
        <v>0</v>
      </c>
      <c r="C866" s="1">
        <f>_xlfn.LET(_xlpm.d,$G866,_xlpm.k,_xlfn.CONCAT(LEFT(TRIM(C$1),1),"*"),COUNTIF(_xlpm.d,_xlpm.k))</f>
        <v>0</v>
      </c>
      <c r="D866" s="1">
        <f>_xlfn.LET(_xlpm.d,$G866,_xlpm.k,_xlfn.CONCAT(LEFT(TRIM(D$1),1),"*"),COUNTIF(_xlpm.d,_xlpm.k))</f>
        <v>0</v>
      </c>
      <c r="E866" s="1">
        <f t="shared" si="222"/>
        <v>0.8450980400142567</v>
      </c>
      <c r="F866" s="7">
        <v>6</v>
      </c>
      <c r="G866" s="9" t="s">
        <v>658</v>
      </c>
      <c r="H866" s="4" cm="1">
        <f t="array" ref="H866">F866/freq.sum.r6e</f>
        <v>4.7528517110266159E-4</v>
      </c>
      <c r="I866" s="4" t="str">
        <f t="shared" si="223"/>
        <v>kwɔ</v>
      </c>
      <c r="J866" s="4" t="str">
        <f t="shared" si="224"/>
        <v>qua</v>
      </c>
      <c r="K866" s="10">
        <f t="shared" si="225"/>
        <v>3</v>
      </c>
      <c r="L866" s="1">
        <f t="shared" si="226"/>
        <v>3</v>
      </c>
      <c r="M866" s="10">
        <f t="shared" si="227"/>
        <v>3</v>
      </c>
      <c r="N866" s="1" t="str">
        <f t="shared" si="228"/>
        <v>~qua~</v>
      </c>
      <c r="O866" s="1" t="str">
        <f t="shared" si="229"/>
        <v>[kwɔ]</v>
      </c>
      <c r="P866" s="3" cm="1">
        <f t="array" ref="P866">SUM(_xlfn._xlws.FILTER($H$2:$H$2454,_xlfn.MAP($N$2:$N$2454,_xlfn.LAMBDA(_xlpm.x,_xlpm.x=$N866))))</f>
        <v>1.2674271229404308E-3</v>
      </c>
      <c r="Q866" s="4">
        <f t="shared" si="230"/>
        <v>0.375</v>
      </c>
      <c r="R866" s="6" cm="1">
        <f t="array" ref="R866">SUM(_xlfn._xlws.FILTER($H$2:$H$2454,_xlfn.MAP($O$2:$O$2454,_xlfn.LAMBDA(_xlpm.x,_xlpm.x=$O866))))</f>
        <v>4.7528517110266159E-4</v>
      </c>
      <c r="S866" s="4">
        <f t="shared" si="231"/>
        <v>1</v>
      </c>
      <c r="T866" s="4">
        <f t="shared" si="232"/>
        <v>0.32219900765079601</v>
      </c>
      <c r="U866" s="4">
        <f t="shared" si="233"/>
        <v>0.54545454545454541</v>
      </c>
      <c r="V866" s="4">
        <f t="shared" si="234"/>
        <v>-0.42596873227228116</v>
      </c>
      <c r="W866" s="4" t="s">
        <v>5129</v>
      </c>
      <c r="X866" s="2" cm="1">
        <f t="array" ref="X866">SUM(_xlfn._xlws.FILTER($F$2:$F$2454,_xlfn.MAP($W$2:$W$2454,_xlfn.LAMBDA(_xlpm.x,_xlpm.x=$W866))))</f>
        <v>26</v>
      </c>
      <c r="Y866" s="11">
        <f t="shared" si="235"/>
        <v>0.23076923076923078</v>
      </c>
      <c r="Z866" s="4" t="s">
        <v>5107</v>
      </c>
      <c r="AA866" s="2" cm="1">
        <f t="array" ref="AA866">SUM(_xlfn._xlws.FILTER($F$2:$F$2454,_xlfn.MAP($Z$2:$Z$2454,_xlfn.LAMBDA(_xlpm.x,_xlpm.x=$Z866))))</f>
        <v>293</v>
      </c>
      <c r="AB866" s="11">
        <f t="shared" si="236"/>
        <v>2.0477815699658702E-2</v>
      </c>
      <c r="AC866" s="11">
        <f t="shared" si="237"/>
        <v>1.0518942723832916</v>
      </c>
      <c r="AG866" s="2"/>
      <c r="AL866" s="2"/>
      <c r="AM866" s="2"/>
    </row>
    <row r="867" spans="1:39">
      <c r="A867" s="1" t="str">
        <f t="shared" si="221"/>
        <v>~que~ : [kwɛ]</v>
      </c>
      <c r="B867" s="1">
        <f>_xlfn.LET(_xlpm.d,$G867,_xlpm.k,_xlfn.CONCAT(LEFT(TRIM(B$1),1),"*"),COUNTIF(_xlpm.d,_xlpm.k))</f>
        <v>0</v>
      </c>
      <c r="C867" s="1">
        <f>_xlfn.LET(_xlpm.d,$G867,_xlpm.k,_xlfn.CONCAT(LEFT(TRIM(C$1),1),"*"),COUNTIF(_xlpm.d,_xlpm.k))</f>
        <v>0</v>
      </c>
      <c r="D867" s="1">
        <f>_xlfn.LET(_xlpm.d,$G867,_xlpm.k,_xlfn.CONCAT(LEFT(TRIM(D$1),1),"*"),COUNTIF(_xlpm.d,_xlpm.k))</f>
        <v>0</v>
      </c>
      <c r="E867" s="1">
        <f t="shared" si="222"/>
        <v>0.60205999132796229</v>
      </c>
      <c r="F867" s="7">
        <v>3</v>
      </c>
      <c r="G867" s="9" t="s">
        <v>788</v>
      </c>
      <c r="H867" s="4" cm="1">
        <f t="array" ref="H867">F867/freq.sum.r6e</f>
        <v>2.376425855513308E-4</v>
      </c>
      <c r="I867" s="4" t="str">
        <f t="shared" si="223"/>
        <v>kwɛ</v>
      </c>
      <c r="J867" s="4" t="str">
        <f t="shared" si="224"/>
        <v>que</v>
      </c>
      <c r="K867" s="10">
        <f t="shared" si="225"/>
        <v>3</v>
      </c>
      <c r="L867" s="1">
        <f t="shared" si="226"/>
        <v>3</v>
      </c>
      <c r="M867" s="10">
        <f t="shared" si="227"/>
        <v>3</v>
      </c>
      <c r="N867" s="1" t="str">
        <f t="shared" si="228"/>
        <v>~que~</v>
      </c>
      <c r="O867" s="1" t="str">
        <f t="shared" si="229"/>
        <v>[kwɛ]</v>
      </c>
      <c r="P867" s="3" cm="1">
        <f t="array" ref="P867">SUM(_xlfn._xlws.FILTER($H$2:$H$2454,_xlfn.MAP($N$2:$N$2454,_xlfn.LAMBDA(_xlpm.x,_xlpm.x=$N867))))</f>
        <v>6.3371356147021542E-4</v>
      </c>
      <c r="Q867" s="4">
        <f t="shared" si="230"/>
        <v>0.375</v>
      </c>
      <c r="R867" s="6" cm="1">
        <f t="array" ref="R867">SUM(_xlfn._xlws.FILTER($H$2:$H$2454,_xlfn.MAP($O$2:$O$2454,_xlfn.LAMBDA(_xlpm.x,_xlpm.x=$O867))))</f>
        <v>2.376425855513308E-4</v>
      </c>
      <c r="S867" s="4">
        <f t="shared" si="231"/>
        <v>1</v>
      </c>
      <c r="T867" s="4">
        <f t="shared" si="232"/>
        <v>0.22953920440857237</v>
      </c>
      <c r="U867" s="4">
        <f t="shared" si="233"/>
        <v>0.54545454545454541</v>
      </c>
      <c r="V867" s="4">
        <f t="shared" si="234"/>
        <v>-0.42596873227228116</v>
      </c>
      <c r="W867" s="4" t="s">
        <v>5143</v>
      </c>
      <c r="X867" s="2" cm="1">
        <f t="array" ref="X867">SUM(_xlfn._xlws.FILTER($F$2:$F$2454,_xlfn.MAP($W$2:$W$2454,_xlfn.LAMBDA(_xlpm.x,_xlpm.x=$W867))))</f>
        <v>33</v>
      </c>
      <c r="Y867" s="11">
        <f t="shared" si="235"/>
        <v>9.0909090909090912E-2</v>
      </c>
      <c r="Z867" s="4" t="s">
        <v>5104</v>
      </c>
      <c r="AA867" s="2" cm="1">
        <f t="array" ref="AA867">SUM(_xlfn._xlws.FILTER($F$2:$F$2454,_xlfn.MAP($Z$2:$Z$2454,_xlfn.LAMBDA(_xlpm.x,_xlpm.x=$Z867))))</f>
        <v>883</v>
      </c>
      <c r="AB867" s="11">
        <f t="shared" si="236"/>
        <v>3.3975084937712344E-3</v>
      </c>
      <c r="AC867" s="11">
        <f t="shared" si="237"/>
        <v>1.427446763699681</v>
      </c>
      <c r="AG867" s="2"/>
      <c r="AL867" s="2"/>
      <c r="AM867" s="2"/>
    </row>
    <row r="868" spans="1:39">
      <c r="A868" s="1" t="str">
        <f t="shared" si="221"/>
        <v>~spe~ : [spi]</v>
      </c>
      <c r="B868" s="1">
        <f>_xlfn.LET(_xlpm.d,$G868,_xlpm.k,_xlfn.CONCAT(LEFT(TRIM(B$1),1),"*"),COUNTIF(_xlpm.d,_xlpm.k))</f>
        <v>0</v>
      </c>
      <c r="C868" s="1">
        <f>_xlfn.LET(_xlpm.d,$G868,_xlpm.k,_xlfn.CONCAT(LEFT(TRIM(C$1),1),"*"),COUNTIF(_xlpm.d,_xlpm.k))</f>
        <v>0</v>
      </c>
      <c r="D868" s="1">
        <f>_xlfn.LET(_xlpm.d,$G868,_xlpm.k,_xlfn.CONCAT(LEFT(TRIM(D$1),1),"*"),COUNTIF(_xlpm.d,_xlpm.k))</f>
        <v>0</v>
      </c>
      <c r="E868" s="1">
        <f t="shared" si="222"/>
        <v>0.30102999566398114</v>
      </c>
      <c r="F868" s="7">
        <v>1</v>
      </c>
      <c r="G868" s="9" t="s">
        <v>264</v>
      </c>
      <c r="H868" s="4" cm="1">
        <f t="array" ref="H868">F868/freq.sum.r6e</f>
        <v>7.9214195183776928E-5</v>
      </c>
      <c r="I868" s="4" t="str">
        <f t="shared" si="223"/>
        <v>spi</v>
      </c>
      <c r="J868" s="4" t="str">
        <f t="shared" si="224"/>
        <v>spe</v>
      </c>
      <c r="K868" s="10">
        <f t="shared" si="225"/>
        <v>3</v>
      </c>
      <c r="L868" s="1">
        <f t="shared" si="226"/>
        <v>3</v>
      </c>
      <c r="M868" s="10">
        <f t="shared" si="227"/>
        <v>3</v>
      </c>
      <c r="N868" s="1" t="str">
        <f t="shared" si="228"/>
        <v>~spe~</v>
      </c>
      <c r="O868" s="1" t="str">
        <f t="shared" si="229"/>
        <v>[spi]</v>
      </c>
      <c r="P868" s="3" cm="1">
        <f t="array" ref="P868">SUM(_xlfn._xlws.FILTER($H$2:$H$2454,_xlfn.MAP($N$2:$N$2454,_xlfn.LAMBDA(_xlpm.x,_xlpm.x=$N868))))</f>
        <v>1.2674271229404311E-3</v>
      </c>
      <c r="Q868" s="4">
        <f t="shared" si="230"/>
        <v>6.2499999999999986E-2</v>
      </c>
      <c r="R868" s="6" cm="1">
        <f t="array" ref="R868">SUM(_xlfn._xlws.FILTER($H$2:$H$2454,_xlfn.MAP($O$2:$O$2454,_xlfn.LAMBDA(_xlpm.x,_xlpm.x=$O868))))</f>
        <v>4.7528517110266154E-4</v>
      </c>
      <c r="S868" s="4">
        <f t="shared" si="231"/>
        <v>0.16666666666666669</v>
      </c>
      <c r="T868" s="4">
        <f t="shared" si="232"/>
        <v>1.9128267034047696E-2</v>
      </c>
      <c r="U868" s="4">
        <f t="shared" si="233"/>
        <v>9.0909090909090898E-2</v>
      </c>
      <c r="V868" s="4">
        <f t="shared" si="234"/>
        <v>-0.42596873227228127</v>
      </c>
      <c r="W868" s="4" t="s">
        <v>5121</v>
      </c>
      <c r="X868" s="2" cm="1">
        <f t="array" ref="X868">SUM(_xlfn._xlws.FILTER($F$2:$F$2454,_xlfn.MAP($W$2:$W$2454,_xlfn.LAMBDA(_xlpm.x,_xlpm.x=$W868))))</f>
        <v>2896</v>
      </c>
      <c r="Y868" s="11">
        <f t="shared" si="235"/>
        <v>3.453038674033149E-4</v>
      </c>
      <c r="Z868" s="4" t="s">
        <v>5110</v>
      </c>
      <c r="AA868" s="2" cm="1">
        <f t="array" ref="AA868">SUM(_xlfn._xlws.FILTER($F$2:$F$2454,_xlfn.MAP($Z$2:$Z$2454,_xlfn.LAMBDA(_xlpm.x,_xlpm.x=$Z868))))</f>
        <v>354</v>
      </c>
      <c r="AB868" s="11">
        <f t="shared" si="236"/>
        <v>2.8248587570621469E-3</v>
      </c>
      <c r="AC868" s="11">
        <f t="shared" si="237"/>
        <v>-0.91279529549932148</v>
      </c>
      <c r="AG868" s="2"/>
      <c r="AL868" s="2"/>
      <c r="AM868" s="2"/>
    </row>
    <row r="869" spans="1:39">
      <c r="A869" s="1" t="str">
        <f t="shared" si="221"/>
        <v>~cro~ : [kɹɔ]</v>
      </c>
      <c r="B869" s="1">
        <f>_xlfn.LET(_xlpm.d,$G869,_xlpm.k,_xlfn.CONCAT(LEFT(TRIM(B$1),1),"*"),COUNTIF(_xlpm.d,_xlpm.k))</f>
        <v>0</v>
      </c>
      <c r="C869" s="1">
        <f>_xlfn.LET(_xlpm.d,$G869,_xlpm.k,_xlfn.CONCAT(LEFT(TRIM(C$1),1),"*"),COUNTIF(_xlpm.d,_xlpm.k))</f>
        <v>0</v>
      </c>
      <c r="D869" s="1">
        <f>_xlfn.LET(_xlpm.d,$G869,_xlpm.k,_xlfn.CONCAT(LEFT(TRIM(D$1),1),"*"),COUNTIF(_xlpm.d,_xlpm.k))</f>
        <v>0</v>
      </c>
      <c r="E869" s="1">
        <f t="shared" si="222"/>
        <v>0.47712125471966244</v>
      </c>
      <c r="F869" s="7">
        <v>2</v>
      </c>
      <c r="G869" s="9" t="s">
        <v>1118</v>
      </c>
      <c r="H869" s="4" cm="1">
        <f t="array" ref="H869">F869/freq.sum.r6e</f>
        <v>1.5842839036755386E-4</v>
      </c>
      <c r="I869" s="4" t="str">
        <f t="shared" si="223"/>
        <v>kɹɔ</v>
      </c>
      <c r="J869" s="4" t="str">
        <f t="shared" si="224"/>
        <v>cro</v>
      </c>
      <c r="K869" s="10">
        <f t="shared" si="225"/>
        <v>3</v>
      </c>
      <c r="L869" s="1">
        <f t="shared" si="226"/>
        <v>3</v>
      </c>
      <c r="M869" s="10">
        <f t="shared" si="227"/>
        <v>3</v>
      </c>
      <c r="N869" s="1" t="str">
        <f t="shared" si="228"/>
        <v>~cro~</v>
      </c>
      <c r="O869" s="1" t="str">
        <f t="shared" si="229"/>
        <v>[kɹɔ]</v>
      </c>
      <c r="P869" s="3" cm="1">
        <f t="array" ref="P869">SUM(_xlfn._xlws.FILTER($H$2:$H$2454,_xlfn.MAP($N$2:$N$2454,_xlfn.LAMBDA(_xlpm.x,_xlpm.x=$N869))))</f>
        <v>6.3371356147021542E-4</v>
      </c>
      <c r="Q869" s="4">
        <f t="shared" si="230"/>
        <v>0.25</v>
      </c>
      <c r="R869" s="6" cm="1">
        <f t="array" ref="R869">SUM(_xlfn._xlws.FILTER($H$2:$H$2454,_xlfn.MAP($O$2:$O$2454,_xlfn.LAMBDA(_xlpm.x,_xlpm.x=$O869))))</f>
        <v>2.3764258555133077E-4</v>
      </c>
      <c r="S869" s="4">
        <f t="shared" si="231"/>
        <v>0.66666666666666674</v>
      </c>
      <c r="T869" s="4">
        <f t="shared" si="232"/>
        <v>0.12127034381098517</v>
      </c>
      <c r="U869" s="4">
        <f t="shared" si="233"/>
        <v>0.36363636363636365</v>
      </c>
      <c r="V869" s="4">
        <f t="shared" si="234"/>
        <v>-0.42596873227228121</v>
      </c>
      <c r="W869" s="4" t="s">
        <v>5119</v>
      </c>
      <c r="X869" s="2" cm="1">
        <f t="array" ref="X869">SUM(_xlfn._xlws.FILTER($F$2:$F$2454,_xlfn.MAP($W$2:$W$2454,_xlfn.LAMBDA(_xlpm.x,_xlpm.x=$W869))))</f>
        <v>1157</v>
      </c>
      <c r="Y869" s="11">
        <f t="shared" si="235"/>
        <v>1.7286084701815039E-3</v>
      </c>
      <c r="Z869" s="4" t="s">
        <v>5107</v>
      </c>
      <c r="AA869" s="2" cm="1">
        <f t="array" ref="AA869">SUM(_xlfn._xlws.FILTER($F$2:$F$2454,_xlfn.MAP($Z$2:$Z$2454,_xlfn.LAMBDA(_xlpm.x,_xlpm.x=$Z869))))</f>
        <v>293</v>
      </c>
      <c r="AB869" s="11">
        <f t="shared" si="236"/>
        <v>6.8259385665529011E-3</v>
      </c>
      <c r="AC869" s="11">
        <f t="shared" si="237"/>
        <v>-0.59646573859764007</v>
      </c>
      <c r="AG869" s="2"/>
      <c r="AL869" s="2"/>
      <c r="AM869" s="2"/>
    </row>
    <row r="870" spans="1:39">
      <c r="A870" s="1" t="str">
        <f t="shared" si="221"/>
        <v>~tra~ : [tɹeɪ]</v>
      </c>
      <c r="B870" s="1">
        <f>_xlfn.LET(_xlpm.d,$G870,_xlpm.k,_xlfn.CONCAT(LEFT(TRIM(B$1),1),"*"),COUNTIF(_xlpm.d,_xlpm.k))</f>
        <v>0</v>
      </c>
      <c r="C870" s="1">
        <f>_xlfn.LET(_xlpm.d,$G870,_xlpm.k,_xlfn.CONCAT(LEFT(TRIM(C$1),1),"*"),COUNTIF(_xlpm.d,_xlpm.k))</f>
        <v>0</v>
      </c>
      <c r="D870" s="1">
        <f>_xlfn.LET(_xlpm.d,$G870,_xlpm.k,_xlfn.CONCAT(LEFT(TRIM(D$1),1),"*"),COUNTIF(_xlpm.d,_xlpm.k))</f>
        <v>0</v>
      </c>
      <c r="E870" s="1">
        <f t="shared" si="222"/>
        <v>0.47712125471966244</v>
      </c>
      <c r="F870" s="7">
        <v>2</v>
      </c>
      <c r="G870" s="9" t="s">
        <v>1290</v>
      </c>
      <c r="H870" s="4" cm="1">
        <f t="array" ref="H870">F870/freq.sum.r6e</f>
        <v>1.5842839036755386E-4</v>
      </c>
      <c r="I870" s="1" t="str">
        <f t="shared" si="223"/>
        <v>tɹeɪ</v>
      </c>
      <c r="J870" s="1" t="str">
        <f t="shared" si="224"/>
        <v>tra</v>
      </c>
      <c r="K870" s="10">
        <f t="shared" si="225"/>
        <v>4</v>
      </c>
      <c r="L870" s="1">
        <f t="shared" si="226"/>
        <v>3</v>
      </c>
      <c r="M870" s="10">
        <f t="shared" si="227"/>
        <v>4</v>
      </c>
      <c r="N870" s="1" t="str">
        <f t="shared" si="228"/>
        <v>~tra~</v>
      </c>
      <c r="O870" s="1" t="str">
        <f t="shared" si="229"/>
        <v>[tɹeɪ]</v>
      </c>
      <c r="P870" s="3" cm="1">
        <f t="array" ref="P870">SUM(_xlfn._xlws.FILTER($H$2:$H$2454,_xlfn.MAP($N$2:$N$2454,_xlfn.LAMBDA(_xlpm.x,_xlpm.x=$N870))))</f>
        <v>1.6634980988593157E-3</v>
      </c>
      <c r="Q870" s="4">
        <f t="shared" si="230"/>
        <v>9.5238095238095219E-2</v>
      </c>
      <c r="R870" s="6" cm="1">
        <f t="array" ref="R870">SUM(_xlfn._xlws.FILTER($H$2:$H$2454,_xlfn.MAP($O$2:$O$2454,_xlfn.LAMBDA(_xlpm.x,_xlpm.x=$O870))))</f>
        <v>6.3371356147021542E-4</v>
      </c>
      <c r="S870" s="4">
        <f t="shared" si="231"/>
        <v>0.25</v>
      </c>
      <c r="T870" s="4">
        <f t="shared" si="232"/>
        <v>5.1210000130305952E-2</v>
      </c>
      <c r="U870" s="4">
        <f t="shared" si="233"/>
        <v>0.13793103448275859</v>
      </c>
      <c r="V870" s="4">
        <f t="shared" si="234"/>
        <v>-0.41912930774197577</v>
      </c>
      <c r="W870" s="4" t="s">
        <v>5120</v>
      </c>
      <c r="X870" s="2" cm="1">
        <f t="array" ref="X870">SUM(_xlfn._xlws.FILTER($F$2:$F$2454,_xlfn.MAP($W$2:$W$2454,_xlfn.LAMBDA(_xlpm.x,_xlpm.x=$W870))))</f>
        <v>1666</v>
      </c>
      <c r="Y870" s="11">
        <f t="shared" si="235"/>
        <v>1.2004801920768306E-3</v>
      </c>
      <c r="Z870" s="4" t="s">
        <v>5108</v>
      </c>
      <c r="AA870" s="2" cm="1">
        <f t="array" ref="AA870">SUM(_xlfn._xlws.FILTER($F$2:$F$2454,_xlfn.MAP($Z$2:$Z$2454,_xlfn.LAMBDA(_xlpm.x,_xlpm.x=$Z870))))</f>
        <v>475</v>
      </c>
      <c r="AB870" s="11">
        <f t="shared" si="236"/>
        <v>4.2105263157894736E-3</v>
      </c>
      <c r="AC870" s="11">
        <f t="shared" si="237"/>
        <v>-0.5449813874459023</v>
      </c>
      <c r="AG870" s="2"/>
      <c r="AL870" s="2"/>
      <c r="AM870" s="2"/>
    </row>
    <row r="871" spans="1:39">
      <c r="A871" s="1" t="str">
        <f t="shared" si="221"/>
        <v>~chi~ : [kaɪ]</v>
      </c>
      <c r="B871" s="1">
        <f>_xlfn.LET(_xlpm.d,$G871,_xlpm.k,_xlfn.CONCAT(LEFT(TRIM(B$1),1),"*"),COUNTIF(_xlpm.d,_xlpm.k))</f>
        <v>0</v>
      </c>
      <c r="C871" s="1">
        <f>_xlfn.LET(_xlpm.d,$G871,_xlpm.k,_xlfn.CONCAT(LEFT(TRIM(C$1),1),"*"),COUNTIF(_xlpm.d,_xlpm.k))</f>
        <v>0</v>
      </c>
      <c r="D871" s="1">
        <f>_xlfn.LET(_xlpm.d,$G871,_xlpm.k,_xlfn.CONCAT(LEFT(TRIM(D$1),1),"*"),COUNTIF(_xlpm.d,_xlpm.k))</f>
        <v>0</v>
      </c>
      <c r="E871" s="1">
        <f t="shared" si="222"/>
        <v>0.30102999566398114</v>
      </c>
      <c r="F871" s="7">
        <v>1</v>
      </c>
      <c r="G871" s="9" t="s">
        <v>1653</v>
      </c>
      <c r="H871" s="4" cm="1">
        <f t="array" ref="H871">F871/freq.sum.r6e</f>
        <v>7.9214195183776928E-5</v>
      </c>
      <c r="I871" s="4" t="str">
        <f t="shared" si="223"/>
        <v>kaɪ</v>
      </c>
      <c r="J871" s="4" t="str">
        <f t="shared" si="224"/>
        <v>chi</v>
      </c>
      <c r="K871" s="10">
        <f t="shared" si="225"/>
        <v>3</v>
      </c>
      <c r="L871" s="1">
        <f t="shared" si="226"/>
        <v>3</v>
      </c>
      <c r="M871" s="10">
        <f t="shared" si="227"/>
        <v>3</v>
      </c>
      <c r="N871" s="1" t="str">
        <f t="shared" si="228"/>
        <v>~chi~</v>
      </c>
      <c r="O871" s="1" t="str">
        <f t="shared" si="229"/>
        <v>[kaɪ]</v>
      </c>
      <c r="P871" s="3" cm="1">
        <f t="array" ref="P871">SUM(_xlfn._xlws.FILTER($H$2:$H$2454,_xlfn.MAP($N$2:$N$2454,_xlfn.LAMBDA(_xlpm.x,_xlpm.x=$N871))))</f>
        <v>1.0297845373891E-3</v>
      </c>
      <c r="Q871" s="4">
        <f t="shared" si="230"/>
        <v>7.6923076923076927E-2</v>
      </c>
      <c r="R871" s="6" cm="1">
        <f t="array" ref="R871">SUM(_xlfn._xlws.FILTER($H$2:$H$2454,_xlfn.MAP($O$2:$O$2454,_xlfn.LAMBDA(_xlpm.x,_xlpm.x=$O871))))</f>
        <v>3.9607097591888465E-4</v>
      </c>
      <c r="S871" s="4">
        <f t="shared" si="231"/>
        <v>0.19999999999999998</v>
      </c>
      <c r="T871" s="4">
        <f t="shared" si="232"/>
        <v>2.3378993041613852E-2</v>
      </c>
      <c r="U871" s="4">
        <f t="shared" si="233"/>
        <v>0.1111111111111111</v>
      </c>
      <c r="V871" s="4">
        <f t="shared" si="234"/>
        <v>-0.41497334797081786</v>
      </c>
      <c r="W871" s="4" t="s">
        <v>5110</v>
      </c>
      <c r="X871" s="2" cm="1">
        <f t="array" ref="X871">SUM(_xlfn._xlws.FILTER($F$2:$F$2454,_xlfn.MAP($W$2:$W$2454,_xlfn.LAMBDA(_xlpm.x,_xlpm.x=$W871))))</f>
        <v>1594</v>
      </c>
      <c r="Y871" s="11">
        <f t="shared" si="235"/>
        <v>6.2735257214554575E-4</v>
      </c>
      <c r="Z871" s="4" t="s">
        <v>5106</v>
      </c>
      <c r="AA871" s="2" cm="1">
        <f t="array" ref="AA871">SUM(_xlfn._xlws.FILTER($F$2:$F$2454,_xlfn.MAP($Z$2:$Z$2454,_xlfn.LAMBDA(_xlpm.x,_xlpm.x=$Z871))))</f>
        <v>397</v>
      </c>
      <c r="AB871" s="11">
        <f t="shared" si="236"/>
        <v>2.5188916876574307E-3</v>
      </c>
      <c r="AC871" s="11">
        <f t="shared" si="237"/>
        <v>-0.60369781029697855</v>
      </c>
      <c r="AG871" s="2"/>
      <c r="AL871" s="2"/>
      <c r="AM871" s="2"/>
    </row>
    <row r="872" spans="1:39">
      <c r="A872" s="1" t="str">
        <f t="shared" si="221"/>
        <v>~the~ : [θɪ]</v>
      </c>
      <c r="B872" s="1">
        <f>_xlfn.LET(_xlpm.d,$G872,_xlpm.k,_xlfn.CONCAT(LEFT(TRIM(B$1),1),"*"),COUNTIF(_xlpm.d,_xlpm.k))</f>
        <v>0</v>
      </c>
      <c r="C872" s="1">
        <f>_xlfn.LET(_xlpm.d,$G872,_xlpm.k,_xlfn.CONCAT(LEFT(TRIM(C$1),1),"*"),COUNTIF(_xlpm.d,_xlpm.k))</f>
        <v>0</v>
      </c>
      <c r="D872" s="1">
        <f>_xlfn.LET(_xlpm.d,$G872,_xlpm.k,_xlfn.CONCAT(LEFT(TRIM(D$1),1),"*"),COUNTIF(_xlpm.d,_xlpm.k))</f>
        <v>0</v>
      </c>
      <c r="E872" s="1">
        <f t="shared" si="222"/>
        <v>0.47712125471966244</v>
      </c>
      <c r="F872" s="7">
        <v>2</v>
      </c>
      <c r="G872" s="9" t="s">
        <v>1668</v>
      </c>
      <c r="H872" s="4" cm="1">
        <f t="array" ref="H872">F872/freq.sum.r6e</f>
        <v>1.5842839036755386E-4</v>
      </c>
      <c r="I872" s="4" t="str">
        <f t="shared" si="223"/>
        <v>θɪ</v>
      </c>
      <c r="J872" s="4" t="str">
        <f t="shared" si="224"/>
        <v>the</v>
      </c>
      <c r="K872" s="10">
        <f t="shared" si="225"/>
        <v>2</v>
      </c>
      <c r="L872" s="1">
        <f t="shared" si="226"/>
        <v>3</v>
      </c>
      <c r="M872" s="10">
        <f t="shared" si="227"/>
        <v>3</v>
      </c>
      <c r="N872" s="1" t="str">
        <f t="shared" si="228"/>
        <v>~the~</v>
      </c>
      <c r="O872" s="1" t="str">
        <f t="shared" si="229"/>
        <v>[θɪ]</v>
      </c>
      <c r="P872" s="3" cm="1">
        <f t="array" ref="P872">SUM(_xlfn._xlws.FILTER($H$2:$H$2454,_xlfn.MAP($N$2:$N$2454,_xlfn.LAMBDA(_xlpm.x,_xlpm.x=$N872))))</f>
        <v>3.4854245880861848E-3</v>
      </c>
      <c r="Q872" s="4">
        <f t="shared" si="230"/>
        <v>4.5454545454545456E-2</v>
      </c>
      <c r="R872" s="6" cm="1">
        <f t="array" ref="R872">SUM(_xlfn._xlws.FILTER($H$2:$H$2454,_xlfn.MAP($O$2:$O$2454,_xlfn.LAMBDA(_xlpm.x,_xlpm.x=$O872))))</f>
        <v>1.3466413181242077E-3</v>
      </c>
      <c r="S872" s="4">
        <f t="shared" si="231"/>
        <v>0.11764705882352941</v>
      </c>
      <c r="T872" s="4">
        <f t="shared" si="232"/>
        <v>2.1868422654439949E-2</v>
      </c>
      <c r="U872" s="4">
        <f t="shared" si="233"/>
        <v>6.5573770491803282E-2</v>
      </c>
      <c r="V872" s="4">
        <f t="shared" si="234"/>
        <v>-0.41300375510791354</v>
      </c>
      <c r="W872" s="4" t="s">
        <v>5121</v>
      </c>
      <c r="X872" s="2" cm="1">
        <f t="array" ref="X872">SUM(_xlfn._xlws.FILTER($F$2:$F$2454,_xlfn.MAP($W$2:$W$2454,_xlfn.LAMBDA(_xlpm.x,_xlpm.x=$W872))))</f>
        <v>2896</v>
      </c>
      <c r="Y872" s="11">
        <f t="shared" si="235"/>
        <v>6.9060773480662981E-4</v>
      </c>
      <c r="Z872" s="4" t="s">
        <v>5102</v>
      </c>
      <c r="AA872" s="2" cm="1">
        <f t="array" ref="AA872">SUM(_xlfn._xlws.FILTER($F$2:$F$2454,_xlfn.MAP($Z$2:$Z$2454,_xlfn.LAMBDA(_xlpm.x,_xlpm.x=$Z872))))</f>
        <v>1794</v>
      </c>
      <c r="AB872" s="11">
        <f t="shared" si="236"/>
        <v>1.1148272017837235E-3</v>
      </c>
      <c r="AC872" s="11">
        <f t="shared" si="237"/>
        <v>-0.20797611881703601</v>
      </c>
      <c r="AG872" s="2"/>
      <c r="AL872" s="2"/>
      <c r="AM872" s="2"/>
    </row>
    <row r="873" spans="1:39">
      <c r="A873" s="1" t="str">
        <f t="shared" si="221"/>
        <v>~gra~ : [ɡɹeɪ]</v>
      </c>
      <c r="B873" s="1">
        <f>_xlfn.LET(_xlpm.d,$G873,_xlpm.k,_xlfn.CONCAT(LEFT(TRIM(B$1),1),"*"),COUNTIF(_xlpm.d,_xlpm.k))</f>
        <v>0</v>
      </c>
      <c r="C873" s="1">
        <f>_xlfn.LET(_xlpm.d,$G873,_xlpm.k,_xlfn.CONCAT(LEFT(TRIM(C$1),1),"*"),COUNTIF(_xlpm.d,_xlpm.k))</f>
        <v>0</v>
      </c>
      <c r="D873" s="1">
        <f>_xlfn.LET(_xlpm.d,$G873,_xlpm.k,_xlfn.CONCAT(LEFT(TRIM(D$1),1),"*"),COUNTIF(_xlpm.d,_xlpm.k))</f>
        <v>0</v>
      </c>
      <c r="E873" s="1">
        <f t="shared" si="222"/>
        <v>0.90308998699194343</v>
      </c>
      <c r="F873" s="7">
        <v>7</v>
      </c>
      <c r="G873" s="9" t="s">
        <v>800</v>
      </c>
      <c r="H873" s="4" cm="1">
        <f t="array" ref="H873">F873/freq.sum.r6e</f>
        <v>5.5449936628643854E-4</v>
      </c>
      <c r="I873" s="4" t="str">
        <f t="shared" si="223"/>
        <v>ɡɹeɪ</v>
      </c>
      <c r="J873" s="4" t="str">
        <f t="shared" si="224"/>
        <v>gra</v>
      </c>
      <c r="K873" s="10">
        <f t="shared" si="225"/>
        <v>4</v>
      </c>
      <c r="L873" s="1">
        <f t="shared" si="226"/>
        <v>3</v>
      </c>
      <c r="M873" s="10">
        <f t="shared" si="227"/>
        <v>4</v>
      </c>
      <c r="N873" s="1" t="str">
        <f t="shared" si="228"/>
        <v>~gra~</v>
      </c>
      <c r="O873" s="1" t="str">
        <f t="shared" si="229"/>
        <v>[ɡɹeɪ]</v>
      </c>
      <c r="P873" s="3" cm="1">
        <f t="array" ref="P873">SUM(_xlfn._xlws.FILTER($H$2:$H$2454,_xlfn.MAP($N$2:$N$2454,_xlfn.LAMBDA(_xlpm.x,_xlpm.x=$N873))))</f>
        <v>2.2179974651457541E-3</v>
      </c>
      <c r="Q873" s="4">
        <f t="shared" si="230"/>
        <v>0.25</v>
      </c>
      <c r="R873" s="6" cm="1">
        <f t="array" ref="R873">SUM(_xlfn._xlws.FILTER($H$2:$H$2454,_xlfn.MAP($O$2:$O$2454,_xlfn.LAMBDA(_xlpm.x,_xlpm.x=$O873))))</f>
        <v>8.7135614702154619E-4</v>
      </c>
      <c r="S873" s="4">
        <f t="shared" si="231"/>
        <v>0.63636363636363646</v>
      </c>
      <c r="T873" s="4">
        <f t="shared" si="232"/>
        <v>0.25226585733882589</v>
      </c>
      <c r="U873" s="4">
        <f t="shared" si="233"/>
        <v>0.35897435897435898</v>
      </c>
      <c r="V873" s="4">
        <f t="shared" si="234"/>
        <v>-0.40576534618399424</v>
      </c>
      <c r="W873" s="4" t="s">
        <v>5120</v>
      </c>
      <c r="X873" s="2" cm="1">
        <f t="array" ref="X873">SUM(_xlfn._xlws.FILTER($F$2:$F$2454,_xlfn.MAP($W$2:$W$2454,_xlfn.LAMBDA(_xlpm.x,_xlpm.x=$W873))))</f>
        <v>1666</v>
      </c>
      <c r="Y873" s="11">
        <f t="shared" si="235"/>
        <v>4.2016806722689074E-3</v>
      </c>
      <c r="Z873" s="4" t="s">
        <v>5108</v>
      </c>
      <c r="AA873" s="2" cm="1">
        <f t="array" ref="AA873">SUM(_xlfn._xlws.FILTER($F$2:$F$2454,_xlfn.MAP($Z$2:$Z$2454,_xlfn.LAMBDA(_xlpm.x,_xlpm.x=$Z873))))</f>
        <v>475</v>
      </c>
      <c r="AB873" s="11">
        <f t="shared" si="236"/>
        <v>1.4736842105263158E-2</v>
      </c>
      <c r="AC873" s="11">
        <f t="shared" si="237"/>
        <v>-0.5449813874459023</v>
      </c>
      <c r="AG873" s="2"/>
      <c r="AL873" s="2"/>
      <c r="AM873" s="2"/>
    </row>
    <row r="874" spans="1:39">
      <c r="A874" s="1" t="str">
        <f t="shared" si="221"/>
        <v>~nse~ : [nsɛ]</v>
      </c>
      <c r="B874" s="1">
        <f>_xlfn.LET(_xlpm.d,$G874,_xlpm.k,_xlfn.CONCAT(LEFT(TRIM(B$1),1),"*"),COUNTIF(_xlpm.d,_xlpm.k))</f>
        <v>0</v>
      </c>
      <c r="C874" s="1">
        <f>_xlfn.LET(_xlpm.d,$G874,_xlpm.k,_xlfn.CONCAT(LEFT(TRIM(C$1),1),"*"),COUNTIF(_xlpm.d,_xlpm.k))</f>
        <v>0</v>
      </c>
      <c r="D874" s="1">
        <f>_xlfn.LET(_xlpm.d,$G874,_xlpm.k,_xlfn.CONCAT(LEFT(TRIM(D$1),1),"*"),COUNTIF(_xlpm.d,_xlpm.k))</f>
        <v>1</v>
      </c>
      <c r="E874" s="1">
        <f t="shared" si="222"/>
        <v>0.60205999132796229</v>
      </c>
      <c r="F874" s="7">
        <v>3</v>
      </c>
      <c r="G874" s="9" t="s">
        <v>1126</v>
      </c>
      <c r="H874" s="4" cm="1">
        <f t="array" ref="H874">F874/freq.sum.r6e</f>
        <v>2.376425855513308E-4</v>
      </c>
      <c r="I874" s="1" t="str">
        <f t="shared" si="223"/>
        <v>nsɛ</v>
      </c>
      <c r="J874" s="1" t="str">
        <f t="shared" si="224"/>
        <v>nse</v>
      </c>
      <c r="K874" s="10">
        <f t="shared" si="225"/>
        <v>3</v>
      </c>
      <c r="L874" s="1">
        <f t="shared" si="226"/>
        <v>3</v>
      </c>
      <c r="M874" s="10">
        <f t="shared" si="227"/>
        <v>3</v>
      </c>
      <c r="N874" s="1" t="str">
        <f t="shared" si="228"/>
        <v>~nse~</v>
      </c>
      <c r="O874" s="1" t="str">
        <f t="shared" si="229"/>
        <v>[nsɛ]</v>
      </c>
      <c r="P874" s="3" cm="1">
        <f t="array" ref="P874">SUM(_xlfn._xlws.FILTER($H$2:$H$2454,_xlfn.MAP($N$2:$N$2454,_xlfn.LAMBDA(_xlpm.x,_xlpm.x=$N874))))</f>
        <v>1.188212927756654E-3</v>
      </c>
      <c r="Q874" s="4">
        <f t="shared" si="230"/>
        <v>0.2</v>
      </c>
      <c r="R874" s="6" cm="1">
        <f t="array" ref="R874">SUM(_xlfn._xlws.FILTER($H$2:$H$2454,_xlfn.MAP($O$2:$O$2454,_xlfn.LAMBDA(_xlpm.x,_xlpm.x=$O874))))</f>
        <v>4.7528517110266159E-4</v>
      </c>
      <c r="S874" s="4">
        <f t="shared" si="231"/>
        <v>0.5</v>
      </c>
      <c r="T874" s="4">
        <f t="shared" si="232"/>
        <v>0.12023482135687126</v>
      </c>
      <c r="U874" s="4">
        <f t="shared" si="233"/>
        <v>0.28571428571428575</v>
      </c>
      <c r="V874" s="4">
        <f t="shared" si="234"/>
        <v>-0.3979400086720376</v>
      </c>
      <c r="W874" s="4" t="s">
        <v>5121</v>
      </c>
      <c r="X874" s="2" cm="1">
        <f t="array" ref="X874">SUM(_xlfn._xlws.FILTER($F$2:$F$2454,_xlfn.MAP($W$2:$W$2454,_xlfn.LAMBDA(_xlpm.x,_xlpm.x=$W874))))</f>
        <v>2896</v>
      </c>
      <c r="Y874" s="11">
        <f t="shared" si="235"/>
        <v>1.0359116022099447E-3</v>
      </c>
      <c r="Z874" s="4" t="s">
        <v>5104</v>
      </c>
      <c r="AA874" s="2" cm="1">
        <f t="array" ref="AA874">SUM(_xlfn._xlws.FILTER($F$2:$F$2454,_xlfn.MAP($Z$2:$Z$2454,_xlfn.LAMBDA(_xlpm.x,_xlpm.x=$Z874))))</f>
        <v>883</v>
      </c>
      <c r="AB874" s="11">
        <f t="shared" si="236"/>
        <v>3.3975084937712344E-3</v>
      </c>
      <c r="AC874" s="11">
        <f t="shared" si="237"/>
        <v>-0.51583785394754067</v>
      </c>
      <c r="AG874" s="2"/>
      <c r="AL874" s="2"/>
      <c r="AM874" s="2"/>
    </row>
    <row r="875" spans="1:39">
      <c r="A875" s="1" t="str">
        <f t="shared" si="221"/>
        <v>~pro~ : [pɹɑ]</v>
      </c>
      <c r="B875" s="1">
        <f>_xlfn.LET(_xlpm.d,$G875,_xlpm.k,_xlfn.CONCAT(LEFT(TRIM(B$1),1),"*"),COUNTIF(_xlpm.d,_xlpm.k))</f>
        <v>0</v>
      </c>
      <c r="C875" s="1">
        <f>_xlfn.LET(_xlpm.d,$G875,_xlpm.k,_xlfn.CONCAT(LEFT(TRIM(C$1),1),"*"),COUNTIF(_xlpm.d,_xlpm.k))</f>
        <v>0</v>
      </c>
      <c r="D875" s="1">
        <f>_xlfn.LET(_xlpm.d,$G875,_xlpm.k,_xlfn.CONCAT(LEFT(TRIM(D$1),1),"*"),COUNTIF(_xlpm.d,_xlpm.k))</f>
        <v>0</v>
      </c>
      <c r="E875" s="1">
        <f t="shared" si="222"/>
        <v>1.301029995663981</v>
      </c>
      <c r="F875" s="7">
        <v>19</v>
      </c>
      <c r="G875" s="9" t="s">
        <v>428</v>
      </c>
      <c r="H875" s="4" cm="1">
        <f t="array" ref="H875">F875/freq.sum.r6e</f>
        <v>1.5050697084917617E-3</v>
      </c>
      <c r="I875" s="4" t="str">
        <f t="shared" si="223"/>
        <v>pɹɑ</v>
      </c>
      <c r="J875" s="4" t="str">
        <f t="shared" si="224"/>
        <v>pro</v>
      </c>
      <c r="K875" s="10">
        <f t="shared" si="225"/>
        <v>3</v>
      </c>
      <c r="L875" s="1">
        <f t="shared" si="226"/>
        <v>3</v>
      </c>
      <c r="M875" s="10">
        <f t="shared" si="227"/>
        <v>3</v>
      </c>
      <c r="N875" s="1" t="str">
        <f t="shared" si="228"/>
        <v>~pro~</v>
      </c>
      <c r="O875" s="1" t="str">
        <f t="shared" si="229"/>
        <v>[pɹɑ]</v>
      </c>
      <c r="P875" s="3" cm="1">
        <f t="array" ref="P875">SUM(_xlfn._xlws.FILTER($H$2:$H$2454,_xlfn.MAP($N$2:$N$2454,_xlfn.LAMBDA(_xlpm.x,_xlpm.x=$N875))))</f>
        <v>3.960709759188847E-3</v>
      </c>
      <c r="Q875" s="4">
        <f t="shared" si="230"/>
        <v>0.37999999999999995</v>
      </c>
      <c r="R875" s="6" cm="1">
        <f t="array" ref="R875">SUM(_xlfn._xlws.FILTER($H$2:$H$2454,_xlfn.MAP($O$2:$O$2454,_xlfn.LAMBDA(_xlpm.x,_xlpm.x=$O875))))</f>
        <v>1.5842839036755386E-3</v>
      </c>
      <c r="S875" s="4">
        <f t="shared" si="231"/>
        <v>0.95000000000000007</v>
      </c>
      <c r="T875" s="4">
        <f t="shared" si="232"/>
        <v>0.49366393978572365</v>
      </c>
      <c r="U875" s="4">
        <f t="shared" si="233"/>
        <v>0.54285714285714282</v>
      </c>
      <c r="V875" s="4">
        <f t="shared" si="234"/>
        <v>-0.39794000867203771</v>
      </c>
      <c r="W875" s="4" t="s">
        <v>5119</v>
      </c>
      <c r="X875" s="2" cm="1">
        <f t="array" ref="X875">SUM(_xlfn._xlws.FILTER($F$2:$F$2454,_xlfn.MAP($W$2:$W$2454,_xlfn.LAMBDA(_xlpm.x,_xlpm.x=$W875))))</f>
        <v>1157</v>
      </c>
      <c r="Y875" s="11">
        <f t="shared" si="235"/>
        <v>1.6421780466724288E-2</v>
      </c>
      <c r="Z875" s="4" t="s">
        <v>5105</v>
      </c>
      <c r="AA875" s="2" cm="1">
        <f t="array" ref="AA875">SUM(_xlfn._xlws.FILTER($F$2:$F$2454,_xlfn.MAP($Z$2:$Z$2454,_xlfn.LAMBDA(_xlpm.x,_xlpm.x=$Z875))))</f>
        <v>436</v>
      </c>
      <c r="AB875" s="11">
        <f t="shared" si="236"/>
        <v>4.3577981651376149E-2</v>
      </c>
      <c r="AC875" s="11">
        <f t="shared" si="237"/>
        <v>-0.42384686968316354</v>
      </c>
      <c r="AG875" s="2"/>
      <c r="AL875" s="2"/>
      <c r="AM875" s="2"/>
    </row>
    <row r="876" spans="1:39">
      <c r="A876" s="1" t="str">
        <f t="shared" si="221"/>
        <v>~sou~ : [saʊ]</v>
      </c>
      <c r="B876" s="1">
        <f>_xlfn.LET(_xlpm.d,$G876,_xlpm.k,_xlfn.CONCAT(LEFT(TRIM(B$1),1),"*"),COUNTIF(_xlpm.d,_xlpm.k))</f>
        <v>0</v>
      </c>
      <c r="C876" s="1">
        <f>_xlfn.LET(_xlpm.d,$G876,_xlpm.k,_xlfn.CONCAT(LEFT(TRIM(C$1),1),"*"),COUNTIF(_xlpm.d,_xlpm.k))</f>
        <v>0</v>
      </c>
      <c r="D876" s="1">
        <f>_xlfn.LET(_xlpm.d,$G876,_xlpm.k,_xlfn.CONCAT(LEFT(TRIM(D$1),1),"*"),COUNTIF(_xlpm.d,_xlpm.k))</f>
        <v>0</v>
      </c>
      <c r="E876" s="1">
        <f t="shared" si="222"/>
        <v>0.60205999132796229</v>
      </c>
      <c r="F876" s="7">
        <v>3</v>
      </c>
      <c r="G876" s="9" t="s">
        <v>680</v>
      </c>
      <c r="H876" s="4" cm="1">
        <f t="array" ref="H876">F876/freq.sum.r6e</f>
        <v>2.376425855513308E-4</v>
      </c>
      <c r="I876" s="4" t="str">
        <f t="shared" si="223"/>
        <v>saʊ</v>
      </c>
      <c r="J876" s="4" t="str">
        <f t="shared" si="224"/>
        <v>sou</v>
      </c>
      <c r="K876" s="10">
        <f t="shared" si="225"/>
        <v>3</v>
      </c>
      <c r="L876" s="1">
        <f t="shared" si="226"/>
        <v>3</v>
      </c>
      <c r="M876" s="10">
        <f t="shared" si="227"/>
        <v>3</v>
      </c>
      <c r="N876" s="1" t="str">
        <f t="shared" si="228"/>
        <v>~sou~</v>
      </c>
      <c r="O876" s="1" t="str">
        <f t="shared" si="229"/>
        <v>[saʊ]</v>
      </c>
      <c r="P876" s="3" cm="1">
        <f t="array" ref="P876">SUM(_xlfn._xlws.FILTER($H$2:$H$2454,_xlfn.MAP($N$2:$N$2454,_xlfn.LAMBDA(_xlpm.x,_xlpm.x=$N876))))</f>
        <v>7.9214195183776931E-4</v>
      </c>
      <c r="Q876" s="4">
        <f t="shared" si="230"/>
        <v>0.3</v>
      </c>
      <c r="R876" s="6" cm="1">
        <f t="array" ref="R876">SUM(_xlfn._xlws.FILTER($H$2:$H$2454,_xlfn.MAP($O$2:$O$2454,_xlfn.LAMBDA(_xlpm.x,_xlpm.x=$O876))))</f>
        <v>3.1685678073510771E-4</v>
      </c>
      <c r="S876" s="4">
        <f t="shared" si="231"/>
        <v>0.75</v>
      </c>
      <c r="T876" s="4">
        <f t="shared" si="232"/>
        <v>0.18035223203530684</v>
      </c>
      <c r="U876" s="4">
        <f t="shared" si="233"/>
        <v>0.42857142857142849</v>
      </c>
      <c r="V876" s="4">
        <f t="shared" si="234"/>
        <v>-0.39794000867203766</v>
      </c>
      <c r="W876" s="4" t="s">
        <v>5100</v>
      </c>
      <c r="X876" s="2" cm="1">
        <f t="array" ref="X876">SUM(_xlfn._xlws.FILTER($F$2:$F$2454,_xlfn.MAP($W$2:$W$2454,_xlfn.LAMBDA(_xlpm.x,_xlpm.x=$W876))))</f>
        <v>150</v>
      </c>
      <c r="Y876" s="11">
        <f t="shared" si="235"/>
        <v>0.02</v>
      </c>
      <c r="Z876" s="4" t="s">
        <v>5114</v>
      </c>
      <c r="AA876" s="2" cm="1">
        <f t="array" ref="AA876">SUM(_xlfn._xlws.FILTER($F$2:$F$2454,_xlfn.MAP($Z$2:$Z$2454,_xlfn.LAMBDA(_xlpm.x,_xlpm.x=$Z876))))</f>
        <v>104</v>
      </c>
      <c r="AB876" s="11">
        <f t="shared" si="236"/>
        <v>2.8846153846153848E-2</v>
      </c>
      <c r="AC876" s="11">
        <f t="shared" si="237"/>
        <v>-0.15905791975690087</v>
      </c>
      <c r="AG876" s="2"/>
      <c r="AL876" s="2"/>
      <c r="AM876" s="2"/>
    </row>
    <row r="877" spans="1:39">
      <c r="A877" s="1" t="str">
        <f t="shared" si="221"/>
        <v>~rna~ : [ɹnæ]</v>
      </c>
      <c r="B877" s="1">
        <f>_xlfn.LET(_xlpm.d,$G877,_xlpm.k,_xlfn.CONCAT(LEFT(TRIM(B$1),1),"*"),COUNTIF(_xlpm.d,_xlpm.k))</f>
        <v>1</v>
      </c>
      <c r="C877" s="1">
        <f>_xlfn.LET(_xlpm.d,$G877,_xlpm.k,_xlfn.CONCAT(LEFT(TRIM(C$1),1),"*"),COUNTIF(_xlpm.d,_xlpm.k))</f>
        <v>0</v>
      </c>
      <c r="D877" s="1">
        <f>_xlfn.LET(_xlpm.d,$G877,_xlpm.k,_xlfn.CONCAT(LEFT(TRIM(D$1),1),"*"),COUNTIF(_xlpm.d,_xlpm.k))</f>
        <v>0</v>
      </c>
      <c r="E877" s="1">
        <f t="shared" si="222"/>
        <v>0.47712125471966244</v>
      </c>
      <c r="F877" s="7">
        <v>2</v>
      </c>
      <c r="G877" s="9" t="s">
        <v>918</v>
      </c>
      <c r="H877" s="4" cm="1">
        <f t="array" ref="H877">F877/freq.sum.r6e</f>
        <v>1.5842839036755386E-4</v>
      </c>
      <c r="I877" s="4" t="str">
        <f t="shared" si="223"/>
        <v>ɹnæ</v>
      </c>
      <c r="J877" s="4" t="str">
        <f t="shared" si="224"/>
        <v>rna</v>
      </c>
      <c r="K877" s="10">
        <f t="shared" si="225"/>
        <v>3</v>
      </c>
      <c r="L877" s="1">
        <f t="shared" si="226"/>
        <v>3</v>
      </c>
      <c r="M877" s="10">
        <f t="shared" si="227"/>
        <v>3</v>
      </c>
      <c r="N877" s="1" t="str">
        <f t="shared" si="228"/>
        <v>~rna~</v>
      </c>
      <c r="O877" s="1" t="str">
        <f t="shared" si="229"/>
        <v>[ɹnæ]</v>
      </c>
      <c r="P877" s="3" cm="1">
        <f t="array" ref="P877">SUM(_xlfn._xlws.FILTER($H$2:$H$2454,_xlfn.MAP($N$2:$N$2454,_xlfn.LAMBDA(_xlpm.x,_xlpm.x=$N877))))</f>
        <v>3.9607097591888465E-4</v>
      </c>
      <c r="Q877" s="4">
        <f t="shared" si="230"/>
        <v>0.39999999999999997</v>
      </c>
      <c r="R877" s="6" cm="1">
        <f t="array" ref="R877">SUM(_xlfn._xlws.FILTER($H$2:$H$2454,_xlfn.MAP($O$2:$O$2454,_xlfn.LAMBDA(_xlpm.x,_xlpm.x=$O877))))</f>
        <v>1.5842839036755386E-4</v>
      </c>
      <c r="S877" s="4">
        <f t="shared" si="231"/>
        <v>1</v>
      </c>
      <c r="T877" s="4">
        <f t="shared" si="232"/>
        <v>0.19056768313154809</v>
      </c>
      <c r="U877" s="4">
        <f t="shared" si="233"/>
        <v>0.5714285714285714</v>
      </c>
      <c r="V877" s="4">
        <f t="shared" si="234"/>
        <v>-0.39794000867203766</v>
      </c>
      <c r="W877" s="4" t="s">
        <v>5120</v>
      </c>
      <c r="X877" s="2" cm="1">
        <f t="array" ref="X877">SUM(_xlfn._xlws.FILTER($F$2:$F$2454,_xlfn.MAP($W$2:$W$2454,_xlfn.LAMBDA(_xlpm.x,_xlpm.x=$W877))))</f>
        <v>1666</v>
      </c>
      <c r="Y877" s="11">
        <f t="shared" si="235"/>
        <v>1.2004801920768306E-3</v>
      </c>
      <c r="Z877" s="4" t="s">
        <v>5103</v>
      </c>
      <c r="AA877" s="2" cm="1">
        <f t="array" ref="AA877">SUM(_xlfn._xlws.FILTER($F$2:$F$2454,_xlfn.MAP($Z$2:$Z$2454,_xlfn.LAMBDA(_xlpm.x,_xlpm.x=$Z877))))</f>
        <v>514</v>
      </c>
      <c r="AB877" s="11">
        <f t="shared" si="236"/>
        <v>3.8910505836575876E-3</v>
      </c>
      <c r="AC877" s="11">
        <f t="shared" si="237"/>
        <v>-0.51071187807549312</v>
      </c>
      <c r="AG877" s="2"/>
      <c r="AL877" s="2"/>
      <c r="AM877" s="2"/>
    </row>
    <row r="878" spans="1:39">
      <c r="A878" s="1" t="str">
        <f t="shared" si="221"/>
        <v>~bla~ : [bleɪ]</v>
      </c>
      <c r="B878" s="1">
        <f>_xlfn.LET(_xlpm.d,$G878,_xlpm.k,_xlfn.CONCAT(LEFT(TRIM(B$1),1),"*"),COUNTIF(_xlpm.d,_xlpm.k))</f>
        <v>0</v>
      </c>
      <c r="C878" s="1">
        <f>_xlfn.LET(_xlpm.d,$G878,_xlpm.k,_xlfn.CONCAT(LEFT(TRIM(C$1),1),"*"),COUNTIF(_xlpm.d,_xlpm.k))</f>
        <v>0</v>
      </c>
      <c r="D878" s="1">
        <f>_xlfn.LET(_xlpm.d,$G878,_xlpm.k,_xlfn.CONCAT(LEFT(TRIM(D$1),1),"*"),COUNTIF(_xlpm.d,_xlpm.k))</f>
        <v>0</v>
      </c>
      <c r="E878" s="1">
        <f t="shared" si="222"/>
        <v>0.47712125471966244</v>
      </c>
      <c r="F878" s="7">
        <v>2</v>
      </c>
      <c r="G878" s="9" t="s">
        <v>908</v>
      </c>
      <c r="H878" s="4" cm="1">
        <f t="array" ref="H878">F878/freq.sum.r6e</f>
        <v>1.5842839036755386E-4</v>
      </c>
      <c r="I878" s="4" t="str">
        <f t="shared" si="223"/>
        <v>bleɪ</v>
      </c>
      <c r="J878" s="4" t="str">
        <f t="shared" si="224"/>
        <v>bla</v>
      </c>
      <c r="K878" s="10">
        <f t="shared" si="225"/>
        <v>4</v>
      </c>
      <c r="L878" s="1">
        <f t="shared" si="226"/>
        <v>3</v>
      </c>
      <c r="M878" s="10">
        <f t="shared" si="227"/>
        <v>4</v>
      </c>
      <c r="N878" s="1" t="str">
        <f t="shared" si="228"/>
        <v>~bla~</v>
      </c>
      <c r="O878" s="1" t="str">
        <f t="shared" si="229"/>
        <v>[bleɪ]</v>
      </c>
      <c r="P878" s="3" cm="1">
        <f t="array" ref="P878">SUM(_xlfn._xlws.FILTER($H$2:$H$2454,_xlfn.MAP($N$2:$N$2454,_xlfn.LAMBDA(_xlpm.x,_xlpm.x=$N878))))</f>
        <v>3.9607097591888465E-4</v>
      </c>
      <c r="Q878" s="4">
        <f t="shared" si="230"/>
        <v>0.39999999999999997</v>
      </c>
      <c r="R878" s="6" cm="1">
        <f t="array" ref="R878">SUM(_xlfn._xlws.FILTER($H$2:$H$2454,_xlfn.MAP($O$2:$O$2454,_xlfn.LAMBDA(_xlpm.x,_xlpm.x=$O878))))</f>
        <v>1.5842839036755386E-4</v>
      </c>
      <c r="S878" s="4">
        <f t="shared" si="231"/>
        <v>1</v>
      </c>
      <c r="T878" s="4">
        <f t="shared" si="232"/>
        <v>0.21215571482555329</v>
      </c>
      <c r="U878" s="4">
        <f t="shared" si="233"/>
        <v>0.5714285714285714</v>
      </c>
      <c r="V878" s="4">
        <f t="shared" si="234"/>
        <v>-0.39794000867203766</v>
      </c>
      <c r="W878" s="4" t="s">
        <v>5120</v>
      </c>
      <c r="X878" s="2" cm="1">
        <f t="array" ref="X878">SUM(_xlfn._xlws.FILTER($F$2:$F$2454,_xlfn.MAP($W$2:$W$2454,_xlfn.LAMBDA(_xlpm.x,_xlpm.x=$W878))))</f>
        <v>1666</v>
      </c>
      <c r="Y878" s="11">
        <f t="shared" si="235"/>
        <v>1.2004801920768306E-3</v>
      </c>
      <c r="Z878" s="4" t="s">
        <v>5108</v>
      </c>
      <c r="AA878" s="2" cm="1">
        <f t="array" ref="AA878">SUM(_xlfn._xlws.FILTER($F$2:$F$2454,_xlfn.MAP($Z$2:$Z$2454,_xlfn.LAMBDA(_xlpm.x,_xlpm.x=$Z878))))</f>
        <v>475</v>
      </c>
      <c r="AB878" s="11">
        <f t="shared" si="236"/>
        <v>4.2105263157894736E-3</v>
      </c>
      <c r="AC878" s="11">
        <f t="shared" si="237"/>
        <v>-0.5449813874459023</v>
      </c>
      <c r="AG878" s="2"/>
      <c r="AL878" s="2"/>
      <c r="AM878" s="2"/>
    </row>
    <row r="879" spans="1:39">
      <c r="A879" s="1" t="str">
        <f t="shared" si="221"/>
        <v>~mbi~ : [mbaɪ]</v>
      </c>
      <c r="B879" s="1">
        <f>_xlfn.LET(_xlpm.d,$G879,_xlpm.k,_xlfn.CONCAT(LEFT(TRIM(B$1),1),"*"),COUNTIF(_xlpm.d,_xlpm.k))</f>
        <v>0</v>
      </c>
      <c r="C879" s="1">
        <f>_xlfn.LET(_xlpm.d,$G879,_xlpm.k,_xlfn.CONCAT(LEFT(TRIM(C$1),1),"*"),COUNTIF(_xlpm.d,_xlpm.k))</f>
        <v>1</v>
      </c>
      <c r="D879" s="1">
        <f>_xlfn.LET(_xlpm.d,$G879,_xlpm.k,_xlfn.CONCAT(LEFT(TRIM(D$1),1),"*"),COUNTIF(_xlpm.d,_xlpm.k))</f>
        <v>0</v>
      </c>
      <c r="E879" s="1">
        <f t="shared" si="222"/>
        <v>0.47712125471966244</v>
      </c>
      <c r="F879" s="7">
        <v>2</v>
      </c>
      <c r="G879" s="9" t="s">
        <v>913</v>
      </c>
      <c r="H879" s="4" cm="1">
        <f t="array" ref="H879">F879/freq.sum.r6e</f>
        <v>1.5842839036755386E-4</v>
      </c>
      <c r="I879" s="4" t="str">
        <f t="shared" si="223"/>
        <v>mbaɪ</v>
      </c>
      <c r="J879" s="4" t="str">
        <f t="shared" si="224"/>
        <v>mbi</v>
      </c>
      <c r="K879" s="10">
        <f t="shared" si="225"/>
        <v>4</v>
      </c>
      <c r="L879" s="1">
        <f t="shared" si="226"/>
        <v>3</v>
      </c>
      <c r="M879" s="10">
        <f t="shared" si="227"/>
        <v>4</v>
      </c>
      <c r="N879" s="1" t="str">
        <f t="shared" si="228"/>
        <v>~mbi~</v>
      </c>
      <c r="O879" s="1" t="str">
        <f t="shared" si="229"/>
        <v>[mbaɪ]</v>
      </c>
      <c r="P879" s="3" cm="1">
        <f t="array" ref="P879">SUM(_xlfn._xlws.FILTER($H$2:$H$2454,_xlfn.MAP($N$2:$N$2454,_xlfn.LAMBDA(_xlpm.x,_xlpm.x=$N879))))</f>
        <v>3.9607097591888465E-4</v>
      </c>
      <c r="Q879" s="4">
        <f t="shared" si="230"/>
        <v>0.39999999999999997</v>
      </c>
      <c r="R879" s="6" cm="1">
        <f t="array" ref="R879">SUM(_xlfn._xlws.FILTER($H$2:$H$2454,_xlfn.MAP($O$2:$O$2454,_xlfn.LAMBDA(_xlpm.x,_xlpm.x=$O879))))</f>
        <v>1.5842839036755386E-4</v>
      </c>
      <c r="S879" s="4">
        <f t="shared" si="231"/>
        <v>1</v>
      </c>
      <c r="T879" s="4">
        <f t="shared" si="232"/>
        <v>0.21215571482555329</v>
      </c>
      <c r="U879" s="4">
        <f t="shared" si="233"/>
        <v>0.5714285714285714</v>
      </c>
      <c r="V879" s="4">
        <f t="shared" si="234"/>
        <v>-0.39794000867203766</v>
      </c>
      <c r="W879" s="4" t="s">
        <v>5110</v>
      </c>
      <c r="X879" s="2" cm="1">
        <f t="array" ref="X879">SUM(_xlfn._xlws.FILTER($F$2:$F$2454,_xlfn.MAP($W$2:$W$2454,_xlfn.LAMBDA(_xlpm.x,_xlpm.x=$W879))))</f>
        <v>1594</v>
      </c>
      <c r="Y879" s="11">
        <f t="shared" si="235"/>
        <v>1.2547051442910915E-3</v>
      </c>
      <c r="Z879" s="4" t="s">
        <v>5106</v>
      </c>
      <c r="AA879" s="2" cm="1">
        <f t="array" ref="AA879">SUM(_xlfn._xlws.FILTER($F$2:$F$2454,_xlfn.MAP($Z$2:$Z$2454,_xlfn.LAMBDA(_xlpm.x,_xlpm.x=$Z879))))</f>
        <v>397</v>
      </c>
      <c r="AB879" s="11">
        <f t="shared" si="236"/>
        <v>5.0377833753148613E-3</v>
      </c>
      <c r="AC879" s="11">
        <f t="shared" si="237"/>
        <v>-0.60369781029697855</v>
      </c>
      <c r="AG879" s="2"/>
      <c r="AL879" s="2"/>
      <c r="AM879" s="2"/>
    </row>
    <row r="880" spans="1:39">
      <c r="A880" s="1" t="str">
        <f t="shared" si="221"/>
        <v>~dmi~ : [dmə]</v>
      </c>
      <c r="B880" s="1">
        <f>_xlfn.LET(_xlpm.d,$G880,_xlpm.k,_xlfn.CONCAT(LEFT(TRIM(B$1),1),"*"),COUNTIF(_xlpm.d,_xlpm.k))</f>
        <v>0</v>
      </c>
      <c r="C880" s="1">
        <f>_xlfn.LET(_xlpm.d,$G880,_xlpm.k,_xlfn.CONCAT(LEFT(TRIM(C$1),1),"*"),COUNTIF(_xlpm.d,_xlpm.k))</f>
        <v>0</v>
      </c>
      <c r="D880" s="1">
        <f>_xlfn.LET(_xlpm.d,$G880,_xlpm.k,_xlfn.CONCAT(LEFT(TRIM(D$1),1),"*"),COUNTIF(_xlpm.d,_xlpm.k))</f>
        <v>0</v>
      </c>
      <c r="E880" s="1">
        <f t="shared" si="222"/>
        <v>0.30102999566398114</v>
      </c>
      <c r="F880" s="7">
        <v>1</v>
      </c>
      <c r="G880" s="9" t="s">
        <v>1403</v>
      </c>
      <c r="H880" s="4" cm="1">
        <f t="array" ref="H880">F880/freq.sum.r6e</f>
        <v>7.9214195183776928E-5</v>
      </c>
      <c r="I880" s="4" t="str">
        <f t="shared" si="223"/>
        <v>dmə</v>
      </c>
      <c r="J880" s="4" t="str">
        <f t="shared" si="224"/>
        <v>dmi</v>
      </c>
      <c r="K880" s="10">
        <f t="shared" si="225"/>
        <v>3</v>
      </c>
      <c r="L880" s="1">
        <f t="shared" si="226"/>
        <v>3</v>
      </c>
      <c r="M880" s="10">
        <f t="shared" si="227"/>
        <v>3</v>
      </c>
      <c r="N880" s="1" t="str">
        <f t="shared" si="228"/>
        <v>~dmi~</v>
      </c>
      <c r="O880" s="1" t="str">
        <f t="shared" si="229"/>
        <v>[dmə]</v>
      </c>
      <c r="P880" s="3" cm="1">
        <f t="array" ref="P880">SUM(_xlfn._xlws.FILTER($H$2:$H$2454,_xlfn.MAP($N$2:$N$2454,_xlfn.LAMBDA(_xlpm.x,_xlpm.x=$N880))))</f>
        <v>3.9607097591888465E-4</v>
      </c>
      <c r="Q880" s="4">
        <f t="shared" si="230"/>
        <v>0.19999999999999998</v>
      </c>
      <c r="R880" s="6" cm="1">
        <f t="array" ref="R880">SUM(_xlfn._xlws.FILTER($H$2:$H$2454,_xlfn.MAP($O$2:$O$2454,_xlfn.LAMBDA(_xlpm.x,_xlpm.x=$O880))))</f>
        <v>1.5842839036755386E-4</v>
      </c>
      <c r="S880" s="4">
        <f t="shared" si="231"/>
        <v>0.5</v>
      </c>
      <c r="T880" s="4">
        <f t="shared" si="232"/>
        <v>6.0117410678435623E-2</v>
      </c>
      <c r="U880" s="4">
        <f t="shared" si="233"/>
        <v>0.2857142857142857</v>
      </c>
      <c r="V880" s="4">
        <f t="shared" si="234"/>
        <v>-0.39794000867203766</v>
      </c>
      <c r="W880" s="4" t="s">
        <v>5110</v>
      </c>
      <c r="X880" s="2" cm="1">
        <f t="array" ref="X880">SUM(_xlfn._xlws.FILTER($F$2:$F$2454,_xlfn.MAP($W$2:$W$2454,_xlfn.LAMBDA(_xlpm.x,_xlpm.x=$W880))))</f>
        <v>1594</v>
      </c>
      <c r="Y880" s="11">
        <f t="shared" si="235"/>
        <v>6.2735257214554575E-4</v>
      </c>
      <c r="Z880" s="4" t="s">
        <v>5101</v>
      </c>
      <c r="AA880" s="2" cm="1">
        <f t="array" ref="AA880">SUM(_xlfn._xlws.FILTER($F$2:$F$2454,_xlfn.MAP($Z$2:$Z$2454,_xlfn.LAMBDA(_xlpm.x,_xlpm.x=$Z880))))</f>
        <v>2255</v>
      </c>
      <c r="AB880" s="11">
        <f t="shared" si="236"/>
        <v>4.434589800443459E-4</v>
      </c>
      <c r="AC880" s="11">
        <f t="shared" si="237"/>
        <v>0.1506582291538858</v>
      </c>
      <c r="AG880" s="2"/>
      <c r="AL880" s="2"/>
      <c r="AM880" s="2"/>
    </row>
    <row r="881" spans="1:39">
      <c r="A881" s="1" t="str">
        <f t="shared" si="221"/>
        <v>~dri~ : [dɹɪ]</v>
      </c>
      <c r="B881" s="1">
        <f>_xlfn.LET(_xlpm.d,$G881,_xlpm.k,_xlfn.CONCAT(LEFT(TRIM(B$1),1),"*"),COUNTIF(_xlpm.d,_xlpm.k))</f>
        <v>0</v>
      </c>
      <c r="C881" s="1">
        <f>_xlfn.LET(_xlpm.d,$G881,_xlpm.k,_xlfn.CONCAT(LEFT(TRIM(C$1),1),"*"),COUNTIF(_xlpm.d,_xlpm.k))</f>
        <v>0</v>
      </c>
      <c r="D881" s="1">
        <f>_xlfn.LET(_xlpm.d,$G881,_xlpm.k,_xlfn.CONCAT(LEFT(TRIM(D$1),1),"*"),COUNTIF(_xlpm.d,_xlpm.k))</f>
        <v>0</v>
      </c>
      <c r="E881" s="1">
        <f t="shared" si="222"/>
        <v>0.47712125471966244</v>
      </c>
      <c r="F881" s="7">
        <v>2</v>
      </c>
      <c r="G881" s="9" t="s">
        <v>1271</v>
      </c>
      <c r="H881" s="4" cm="1">
        <f t="array" ref="H881">F881/freq.sum.r6e</f>
        <v>1.5842839036755386E-4</v>
      </c>
      <c r="I881" s="1" t="str">
        <f t="shared" si="223"/>
        <v>dɹɪ</v>
      </c>
      <c r="J881" s="1" t="str">
        <f t="shared" si="224"/>
        <v>dri</v>
      </c>
      <c r="K881" s="10">
        <f t="shared" si="225"/>
        <v>3</v>
      </c>
      <c r="L881" s="1">
        <f t="shared" si="226"/>
        <v>3</v>
      </c>
      <c r="M881" s="10">
        <f t="shared" si="227"/>
        <v>3</v>
      </c>
      <c r="N881" s="1" t="str">
        <f t="shared" si="228"/>
        <v>~dri~</v>
      </c>
      <c r="O881" s="1" t="str">
        <f t="shared" si="229"/>
        <v>[dɹɪ]</v>
      </c>
      <c r="P881" s="3" cm="1">
        <f t="array" ref="P881">SUM(_xlfn._xlws.FILTER($H$2:$H$2454,_xlfn.MAP($N$2:$N$2454,_xlfn.LAMBDA(_xlpm.x,_xlpm.x=$N881))))</f>
        <v>3.9607097591888465E-4</v>
      </c>
      <c r="Q881" s="4">
        <f t="shared" si="230"/>
        <v>0.39999999999999997</v>
      </c>
      <c r="R881" s="6" cm="1">
        <f t="array" ref="R881">SUM(_xlfn._xlws.FILTER($H$2:$H$2454,_xlfn.MAP($O$2:$O$2454,_xlfn.LAMBDA(_xlpm.x,_xlpm.x=$O881))))</f>
        <v>1.5842839036755386E-4</v>
      </c>
      <c r="S881" s="4">
        <f t="shared" si="231"/>
        <v>1</v>
      </c>
      <c r="T881" s="4">
        <f t="shared" si="232"/>
        <v>0.19056768313154809</v>
      </c>
      <c r="U881" s="4">
        <f t="shared" si="233"/>
        <v>0.5714285714285714</v>
      </c>
      <c r="V881" s="4">
        <f t="shared" si="234"/>
        <v>-0.39794000867203766</v>
      </c>
      <c r="W881" s="4" t="s">
        <v>5110</v>
      </c>
      <c r="X881" s="2" cm="1">
        <f t="array" ref="X881">SUM(_xlfn._xlws.FILTER($F$2:$F$2454,_xlfn.MAP($W$2:$W$2454,_xlfn.LAMBDA(_xlpm.x,_xlpm.x=$W881))))</f>
        <v>1594</v>
      </c>
      <c r="Y881" s="11">
        <f t="shared" si="235"/>
        <v>1.2547051442910915E-3</v>
      </c>
      <c r="Z881" s="4" t="s">
        <v>5102</v>
      </c>
      <c r="AA881" s="2" cm="1">
        <f t="array" ref="AA881">SUM(_xlfn._xlws.FILTER($F$2:$F$2454,_xlfn.MAP($Z$2:$Z$2454,_xlfn.LAMBDA(_xlpm.x,_xlpm.x=$Z881))))</f>
        <v>1794</v>
      </c>
      <c r="AB881" s="11">
        <f t="shared" si="236"/>
        <v>1.1148272017837235E-3</v>
      </c>
      <c r="AC881" s="11">
        <f t="shared" si="237"/>
        <v>5.1334121647979701E-2</v>
      </c>
      <c r="AG881" s="2"/>
      <c r="AL881" s="2"/>
      <c r="AM881" s="2"/>
    </row>
    <row r="882" spans="1:39">
      <c r="A882" s="1" t="str">
        <f t="shared" si="221"/>
        <v>~mbi~ : [mbɪ]</v>
      </c>
      <c r="B882" s="1">
        <f>_xlfn.LET(_xlpm.d,$G882,_xlpm.k,_xlfn.CONCAT(LEFT(TRIM(B$1),1),"*"),COUNTIF(_xlpm.d,_xlpm.k))</f>
        <v>0</v>
      </c>
      <c r="C882" s="1">
        <f>_xlfn.LET(_xlpm.d,$G882,_xlpm.k,_xlfn.CONCAT(LEFT(TRIM(C$1),1),"*"),COUNTIF(_xlpm.d,_xlpm.k))</f>
        <v>1</v>
      </c>
      <c r="D882" s="1">
        <f>_xlfn.LET(_xlpm.d,$G882,_xlpm.k,_xlfn.CONCAT(LEFT(TRIM(D$1),1),"*"),COUNTIF(_xlpm.d,_xlpm.k))</f>
        <v>0</v>
      </c>
      <c r="E882" s="1">
        <f t="shared" si="222"/>
        <v>0.47712125471966244</v>
      </c>
      <c r="F882" s="7">
        <v>2</v>
      </c>
      <c r="G882" s="9" t="s">
        <v>914</v>
      </c>
      <c r="H882" s="4" cm="1">
        <f t="array" ref="H882">F882/freq.sum.r6e</f>
        <v>1.5842839036755386E-4</v>
      </c>
      <c r="I882" s="4" t="str">
        <f t="shared" si="223"/>
        <v>mbɪ</v>
      </c>
      <c r="J882" s="4" t="str">
        <f t="shared" si="224"/>
        <v>mbi</v>
      </c>
      <c r="K882" s="10">
        <f t="shared" si="225"/>
        <v>3</v>
      </c>
      <c r="L882" s="1">
        <f t="shared" si="226"/>
        <v>3</v>
      </c>
      <c r="M882" s="10">
        <f t="shared" si="227"/>
        <v>3</v>
      </c>
      <c r="N882" s="1" t="str">
        <f t="shared" si="228"/>
        <v>~mbi~</v>
      </c>
      <c r="O882" s="1" t="str">
        <f t="shared" si="229"/>
        <v>[mbɪ]</v>
      </c>
      <c r="P882" s="3" cm="1">
        <f t="array" ref="P882">SUM(_xlfn._xlws.FILTER($H$2:$H$2454,_xlfn.MAP($N$2:$N$2454,_xlfn.LAMBDA(_xlpm.x,_xlpm.x=$N882))))</f>
        <v>3.9607097591888465E-4</v>
      </c>
      <c r="Q882" s="4">
        <f t="shared" si="230"/>
        <v>0.39999999999999997</v>
      </c>
      <c r="R882" s="6" cm="1">
        <f t="array" ref="R882">SUM(_xlfn._xlws.FILTER($H$2:$H$2454,_xlfn.MAP($O$2:$O$2454,_xlfn.LAMBDA(_xlpm.x,_xlpm.x=$O882))))</f>
        <v>1.5842839036755386E-4</v>
      </c>
      <c r="S882" s="4">
        <f t="shared" si="231"/>
        <v>1</v>
      </c>
      <c r="T882" s="4">
        <f t="shared" si="232"/>
        <v>0.19056768313154809</v>
      </c>
      <c r="U882" s="4">
        <f t="shared" si="233"/>
        <v>0.5714285714285714</v>
      </c>
      <c r="V882" s="4">
        <f t="shared" si="234"/>
        <v>-0.39794000867203766</v>
      </c>
      <c r="W882" s="4" t="s">
        <v>5110</v>
      </c>
      <c r="X882" s="2" cm="1">
        <f t="array" ref="X882">SUM(_xlfn._xlws.FILTER($F$2:$F$2454,_xlfn.MAP($W$2:$W$2454,_xlfn.LAMBDA(_xlpm.x,_xlpm.x=$W882))))</f>
        <v>1594</v>
      </c>
      <c r="Y882" s="11">
        <f t="shared" si="235"/>
        <v>1.2547051442910915E-3</v>
      </c>
      <c r="Z882" s="4" t="s">
        <v>5102</v>
      </c>
      <c r="AA882" s="2" cm="1">
        <f t="array" ref="AA882">SUM(_xlfn._xlws.FILTER($F$2:$F$2454,_xlfn.MAP($Z$2:$Z$2454,_xlfn.LAMBDA(_xlpm.x,_xlpm.x=$Z882))))</f>
        <v>1794</v>
      </c>
      <c r="AB882" s="11">
        <f t="shared" si="236"/>
        <v>1.1148272017837235E-3</v>
      </c>
      <c r="AC882" s="11">
        <f t="shared" si="237"/>
        <v>5.1334121647979701E-2</v>
      </c>
      <c r="AG882" s="2"/>
      <c r="AL882" s="2"/>
      <c r="AM882" s="2"/>
    </row>
    <row r="883" spans="1:39">
      <c r="A883" s="1" t="str">
        <f t="shared" si="221"/>
        <v>~rtu~ : [ɹtu]</v>
      </c>
      <c r="B883" s="1">
        <f>_xlfn.LET(_xlpm.d,$G883,_xlpm.k,_xlfn.CONCAT(LEFT(TRIM(B$1),1),"*"),COUNTIF(_xlpm.d,_xlpm.k))</f>
        <v>1</v>
      </c>
      <c r="C883" s="1">
        <f>_xlfn.LET(_xlpm.d,$G883,_xlpm.k,_xlfn.CONCAT(LEFT(TRIM(C$1),1),"*"),COUNTIF(_xlpm.d,_xlpm.k))</f>
        <v>0</v>
      </c>
      <c r="D883" s="1">
        <f>_xlfn.LET(_xlpm.d,$G883,_xlpm.k,_xlfn.CONCAT(LEFT(TRIM(D$1),1),"*"),COUNTIF(_xlpm.d,_xlpm.k))</f>
        <v>0</v>
      </c>
      <c r="E883" s="1">
        <f t="shared" si="222"/>
        <v>0.47712125471966244</v>
      </c>
      <c r="F883" s="7">
        <v>2</v>
      </c>
      <c r="G883" s="9" t="s">
        <v>919</v>
      </c>
      <c r="H883" s="4" cm="1">
        <f t="array" ref="H883">F883/freq.sum.r6e</f>
        <v>1.5842839036755386E-4</v>
      </c>
      <c r="I883" s="4" t="str">
        <f t="shared" si="223"/>
        <v>ɹtu</v>
      </c>
      <c r="J883" s="4" t="str">
        <f t="shared" si="224"/>
        <v>rtu</v>
      </c>
      <c r="K883" s="10">
        <f t="shared" si="225"/>
        <v>3</v>
      </c>
      <c r="L883" s="1">
        <f t="shared" si="226"/>
        <v>3</v>
      </c>
      <c r="M883" s="10">
        <f t="shared" si="227"/>
        <v>3</v>
      </c>
      <c r="N883" s="1" t="str">
        <f t="shared" si="228"/>
        <v>~rtu~</v>
      </c>
      <c r="O883" s="1" t="str">
        <f t="shared" si="229"/>
        <v>[ɹtu]</v>
      </c>
      <c r="P883" s="3" cm="1">
        <f t="array" ref="P883">SUM(_xlfn._xlws.FILTER($H$2:$H$2454,_xlfn.MAP($N$2:$N$2454,_xlfn.LAMBDA(_xlpm.x,_xlpm.x=$N883))))</f>
        <v>3.9607097591888465E-4</v>
      </c>
      <c r="Q883" s="4">
        <f t="shared" si="230"/>
        <v>0.39999999999999997</v>
      </c>
      <c r="R883" s="6" cm="1">
        <f t="array" ref="R883">SUM(_xlfn._xlws.FILTER($H$2:$H$2454,_xlfn.MAP($O$2:$O$2454,_xlfn.LAMBDA(_xlpm.x,_xlpm.x=$O883))))</f>
        <v>1.5842839036755386E-4</v>
      </c>
      <c r="S883" s="4">
        <f t="shared" si="231"/>
        <v>1</v>
      </c>
      <c r="T883" s="4">
        <f t="shared" si="232"/>
        <v>0.19056768313154809</v>
      </c>
      <c r="U883" s="4">
        <f t="shared" si="233"/>
        <v>0.5714285714285714</v>
      </c>
      <c r="V883" s="4">
        <f t="shared" si="234"/>
        <v>-0.39794000867203766</v>
      </c>
      <c r="W883" s="4" t="s">
        <v>5111</v>
      </c>
      <c r="X883" s="2" cm="1">
        <f t="array" ref="X883">SUM(_xlfn._xlws.FILTER($F$2:$F$2454,_xlfn.MAP($W$2:$W$2454,_xlfn.LAMBDA(_xlpm.x,_xlpm.x=$W883))))</f>
        <v>566</v>
      </c>
      <c r="Y883" s="11">
        <f t="shared" si="235"/>
        <v>3.5335689045936395E-3</v>
      </c>
      <c r="Z883" s="4" t="s">
        <v>5111</v>
      </c>
      <c r="AA883" s="2" cm="1">
        <f t="array" ref="AA883">SUM(_xlfn._xlws.FILTER($F$2:$F$2454,_xlfn.MAP($Z$2:$Z$2454,_xlfn.LAMBDA(_xlpm.x,_xlpm.x=$Z883))))</f>
        <v>254</v>
      </c>
      <c r="AB883" s="11">
        <f t="shared" si="236"/>
        <v>7.874015748031496E-3</v>
      </c>
      <c r="AC883" s="11">
        <f t="shared" si="237"/>
        <v>-0.34798271456833335</v>
      </c>
      <c r="AG883" s="2"/>
      <c r="AL883" s="2"/>
      <c r="AM883" s="2"/>
    </row>
    <row r="884" spans="1:39">
      <c r="A884" s="1" t="str">
        <f t="shared" si="221"/>
        <v>~rtu~ : [ɹtʃu]</v>
      </c>
      <c r="B884" s="1">
        <f>_xlfn.LET(_xlpm.d,$G884,_xlpm.k,_xlfn.CONCAT(LEFT(TRIM(B$1),1),"*"),COUNTIF(_xlpm.d,_xlpm.k))</f>
        <v>1</v>
      </c>
      <c r="C884" s="1">
        <f>_xlfn.LET(_xlpm.d,$G884,_xlpm.k,_xlfn.CONCAT(LEFT(TRIM(C$1),1),"*"),COUNTIF(_xlpm.d,_xlpm.k))</f>
        <v>0</v>
      </c>
      <c r="D884" s="1">
        <f>_xlfn.LET(_xlpm.d,$G884,_xlpm.k,_xlfn.CONCAT(LEFT(TRIM(D$1),1),"*"),COUNTIF(_xlpm.d,_xlpm.k))</f>
        <v>0</v>
      </c>
      <c r="E884" s="1">
        <f t="shared" si="222"/>
        <v>0.30102999566398114</v>
      </c>
      <c r="F884" s="7">
        <v>1</v>
      </c>
      <c r="G884" s="9" t="s">
        <v>1404</v>
      </c>
      <c r="H884" s="4" cm="1">
        <f t="array" ref="H884">F884/freq.sum.r6e</f>
        <v>7.9214195183776928E-5</v>
      </c>
      <c r="I884" s="4" t="str">
        <f t="shared" si="223"/>
        <v>ɹtʃu</v>
      </c>
      <c r="J884" s="4" t="str">
        <f t="shared" si="224"/>
        <v>rtu</v>
      </c>
      <c r="K884" s="10">
        <f t="shared" si="225"/>
        <v>4</v>
      </c>
      <c r="L884" s="1">
        <f t="shared" si="226"/>
        <v>3</v>
      </c>
      <c r="M884" s="10">
        <f t="shared" si="227"/>
        <v>4</v>
      </c>
      <c r="N884" s="1" t="str">
        <f t="shared" si="228"/>
        <v>~rtu~</v>
      </c>
      <c r="O884" s="1" t="str">
        <f t="shared" si="229"/>
        <v>[ɹtʃu]</v>
      </c>
      <c r="P884" s="3" cm="1">
        <f t="array" ref="P884">SUM(_xlfn._xlws.FILTER($H$2:$H$2454,_xlfn.MAP($N$2:$N$2454,_xlfn.LAMBDA(_xlpm.x,_xlpm.x=$N884))))</f>
        <v>3.9607097591888465E-4</v>
      </c>
      <c r="Q884" s="4">
        <f t="shared" si="230"/>
        <v>0.19999999999999998</v>
      </c>
      <c r="R884" s="6" cm="1">
        <f t="array" ref="R884">SUM(_xlfn._xlws.FILTER($H$2:$H$2454,_xlfn.MAP($O$2:$O$2454,_xlfn.LAMBDA(_xlpm.x,_xlpm.x=$O884))))</f>
        <v>1.5842839036755386E-4</v>
      </c>
      <c r="S884" s="4">
        <f t="shared" si="231"/>
        <v>0.5</v>
      </c>
      <c r="T884" s="4">
        <f t="shared" si="232"/>
        <v>6.6927676436831368E-2</v>
      </c>
      <c r="U884" s="4">
        <f t="shared" si="233"/>
        <v>0.2857142857142857</v>
      </c>
      <c r="V884" s="4">
        <f t="shared" si="234"/>
        <v>-0.39794000867203766</v>
      </c>
      <c r="W884" s="4" t="s">
        <v>5111</v>
      </c>
      <c r="X884" s="2" cm="1">
        <f t="array" ref="X884">SUM(_xlfn._xlws.FILTER($F$2:$F$2454,_xlfn.MAP($W$2:$W$2454,_xlfn.LAMBDA(_xlpm.x,_xlpm.x=$W884))))</f>
        <v>566</v>
      </c>
      <c r="Y884" s="11">
        <f t="shared" si="235"/>
        <v>1.7667844522968198E-3</v>
      </c>
      <c r="Z884" s="4" t="s">
        <v>5111</v>
      </c>
      <c r="AA884" s="2" cm="1">
        <f t="array" ref="AA884">SUM(_xlfn._xlws.FILTER($F$2:$F$2454,_xlfn.MAP($Z$2:$Z$2454,_xlfn.LAMBDA(_xlpm.x,_xlpm.x=$Z884))))</f>
        <v>254</v>
      </c>
      <c r="AB884" s="11">
        <f t="shared" si="236"/>
        <v>3.937007874015748E-3</v>
      </c>
      <c r="AC884" s="11">
        <f t="shared" si="237"/>
        <v>-0.34798271456833335</v>
      </c>
      <c r="AG884" s="2"/>
      <c r="AL884" s="2"/>
      <c r="AM884" s="2"/>
    </row>
    <row r="885" spans="1:39">
      <c r="A885" s="1" t="str">
        <f t="shared" si="221"/>
        <v>~rty~ : [ɹti]</v>
      </c>
      <c r="B885" s="1">
        <f>_xlfn.LET(_xlpm.d,$G885,_xlpm.k,_xlfn.CONCAT(LEFT(TRIM(B$1),1),"*"),COUNTIF(_xlpm.d,_xlpm.k))</f>
        <v>1</v>
      </c>
      <c r="C885" s="1">
        <f>_xlfn.LET(_xlpm.d,$G885,_xlpm.k,_xlfn.CONCAT(LEFT(TRIM(C$1),1),"*"),COUNTIF(_xlpm.d,_xlpm.k))</f>
        <v>0</v>
      </c>
      <c r="D885" s="1">
        <f>_xlfn.LET(_xlpm.d,$G885,_xlpm.k,_xlfn.CONCAT(LEFT(TRIM(D$1),1),"*"),COUNTIF(_xlpm.d,_xlpm.k))</f>
        <v>0</v>
      </c>
      <c r="E885" s="1">
        <f t="shared" si="222"/>
        <v>0.30102999566398114</v>
      </c>
      <c r="F885" s="7">
        <v>1</v>
      </c>
      <c r="G885" s="9" t="s">
        <v>1405</v>
      </c>
      <c r="H885" s="4" cm="1">
        <f t="array" ref="H885">F885/freq.sum.r6e</f>
        <v>7.9214195183776928E-5</v>
      </c>
      <c r="I885" s="4" t="str">
        <f t="shared" si="223"/>
        <v>ɹti</v>
      </c>
      <c r="J885" s="4" t="str">
        <f t="shared" si="224"/>
        <v>rty</v>
      </c>
      <c r="K885" s="10">
        <f t="shared" si="225"/>
        <v>3</v>
      </c>
      <c r="L885" s="1">
        <f t="shared" si="226"/>
        <v>3</v>
      </c>
      <c r="M885" s="10">
        <f t="shared" si="227"/>
        <v>3</v>
      </c>
      <c r="N885" s="1" t="str">
        <f t="shared" si="228"/>
        <v>~rty~</v>
      </c>
      <c r="O885" s="1" t="str">
        <f t="shared" si="229"/>
        <v>[ɹti]</v>
      </c>
      <c r="P885" s="3" cm="1">
        <f t="array" ref="P885">SUM(_xlfn._xlws.FILTER($H$2:$H$2454,_xlfn.MAP($N$2:$N$2454,_xlfn.LAMBDA(_xlpm.x,_xlpm.x=$N885))))</f>
        <v>3.9607097591888465E-4</v>
      </c>
      <c r="Q885" s="4">
        <f t="shared" si="230"/>
        <v>0.19999999999999998</v>
      </c>
      <c r="R885" s="6" cm="1">
        <f t="array" ref="R885">SUM(_xlfn._xlws.FILTER($H$2:$H$2454,_xlfn.MAP($O$2:$O$2454,_xlfn.LAMBDA(_xlpm.x,_xlpm.x=$O885))))</f>
        <v>1.5842839036755386E-4</v>
      </c>
      <c r="S885" s="4">
        <f t="shared" si="231"/>
        <v>0.5</v>
      </c>
      <c r="T885" s="4">
        <f t="shared" si="232"/>
        <v>6.0117410678435623E-2</v>
      </c>
      <c r="U885" s="4">
        <f t="shared" si="233"/>
        <v>0.2857142857142857</v>
      </c>
      <c r="V885" s="4">
        <f t="shared" si="234"/>
        <v>-0.39794000867203766</v>
      </c>
      <c r="W885" s="4" t="s">
        <v>5123</v>
      </c>
      <c r="X885" s="2" cm="1">
        <f t="array" ref="X885">SUM(_xlfn._xlws.FILTER($F$2:$F$2454,_xlfn.MAP($W$2:$W$2454,_xlfn.LAMBDA(_xlpm.x,_xlpm.x=$W885))))</f>
        <v>340</v>
      </c>
      <c r="Y885" s="11">
        <f t="shared" si="235"/>
        <v>2.9411764705882353E-3</v>
      </c>
      <c r="Z885" s="4" t="s">
        <v>5110</v>
      </c>
      <c r="AA885" s="2" cm="1">
        <f t="array" ref="AA885">SUM(_xlfn._xlws.FILTER($F$2:$F$2454,_xlfn.MAP($Z$2:$Z$2454,_xlfn.LAMBDA(_xlpm.x,_xlpm.x=$Z885))))</f>
        <v>354</v>
      </c>
      <c r="AB885" s="11">
        <f t="shared" si="236"/>
        <v>2.8248587570621469E-3</v>
      </c>
      <c r="AC885" s="11">
        <f t="shared" si="237"/>
        <v>1.7524344983532732E-2</v>
      </c>
      <c r="AG885" s="2"/>
      <c r="AL885" s="2"/>
      <c r="AM885" s="2"/>
    </row>
    <row r="886" spans="1:39">
      <c r="A886" s="1" t="str">
        <f t="shared" si="221"/>
        <v>~nge~ : [ndʒə]</v>
      </c>
      <c r="B886" s="1">
        <f>_xlfn.LET(_xlpm.d,$G886,_xlpm.k,_xlfn.CONCAT(LEFT(TRIM(B$1),1),"*"),COUNTIF(_xlpm.d,_xlpm.k))</f>
        <v>0</v>
      </c>
      <c r="C886" s="1">
        <f>_xlfn.LET(_xlpm.d,$G886,_xlpm.k,_xlfn.CONCAT(LEFT(TRIM(C$1),1),"*"),COUNTIF(_xlpm.d,_xlpm.k))</f>
        <v>0</v>
      </c>
      <c r="D886" s="1">
        <f>_xlfn.LET(_xlpm.d,$G886,_xlpm.k,_xlfn.CONCAT(LEFT(TRIM(D$1),1),"*"),COUNTIF(_xlpm.d,_xlpm.k))</f>
        <v>1</v>
      </c>
      <c r="E886" s="1">
        <f t="shared" si="222"/>
        <v>0.77815125038364352</v>
      </c>
      <c r="F886" s="7">
        <v>5</v>
      </c>
      <c r="G886" s="9" t="s">
        <v>897</v>
      </c>
      <c r="H886" s="4" cm="1">
        <f t="array" ref="H886">F886/freq.sum.r6e</f>
        <v>3.9607097591888465E-4</v>
      </c>
      <c r="I886" s="4" t="str">
        <f t="shared" si="223"/>
        <v>ndʒə</v>
      </c>
      <c r="J886" s="4" t="str">
        <f t="shared" si="224"/>
        <v>nge</v>
      </c>
      <c r="K886" s="10">
        <f t="shared" si="225"/>
        <v>4</v>
      </c>
      <c r="L886" s="1">
        <f t="shared" si="226"/>
        <v>3</v>
      </c>
      <c r="M886" s="10">
        <f t="shared" si="227"/>
        <v>4</v>
      </c>
      <c r="N886" s="1" t="str">
        <f t="shared" si="228"/>
        <v>~nge~</v>
      </c>
      <c r="O886" s="1" t="str">
        <f t="shared" si="229"/>
        <v>[ndʒə]</v>
      </c>
      <c r="P886" s="3" cm="1">
        <f t="array" ref="P886">SUM(_xlfn._xlws.FILTER($H$2:$H$2454,_xlfn.MAP($N$2:$N$2454,_xlfn.LAMBDA(_xlpm.x,_xlpm.x=$N886))))</f>
        <v>1.5842839036755386E-3</v>
      </c>
      <c r="Q886" s="4">
        <f t="shared" si="230"/>
        <v>0.25</v>
      </c>
      <c r="R886" s="6" cm="1">
        <f t="array" ref="R886">SUM(_xlfn._xlws.FILTER($H$2:$H$2454,_xlfn.MAP($O$2:$O$2454,_xlfn.LAMBDA(_xlpm.x,_xlpm.x=$O886))))</f>
        <v>6.3371356147021542E-4</v>
      </c>
      <c r="S886" s="4">
        <f t="shared" si="231"/>
        <v>0.625</v>
      </c>
      <c r="T886" s="4">
        <f t="shared" si="232"/>
        <v>0.21625691731201002</v>
      </c>
      <c r="U886" s="4">
        <f t="shared" si="233"/>
        <v>0.35714285714285715</v>
      </c>
      <c r="V886" s="4">
        <f t="shared" si="234"/>
        <v>-0.3979400086720376</v>
      </c>
      <c r="W886" s="4" t="s">
        <v>5121</v>
      </c>
      <c r="X886" s="2" cm="1">
        <f t="array" ref="X886">SUM(_xlfn._xlws.FILTER($F$2:$F$2454,_xlfn.MAP($W$2:$W$2454,_xlfn.LAMBDA(_xlpm.x,_xlpm.x=$W886))))</f>
        <v>2896</v>
      </c>
      <c r="Y886" s="11">
        <f t="shared" si="235"/>
        <v>1.7265193370165745E-3</v>
      </c>
      <c r="Z886" s="4" t="s">
        <v>5101</v>
      </c>
      <c r="AA886" s="2" cm="1">
        <f t="array" ref="AA886">SUM(_xlfn._xlws.FILTER($F$2:$F$2454,_xlfn.MAP($Z$2:$Z$2454,_xlfn.LAMBDA(_xlpm.x,_xlpm.x=$Z886))))</f>
        <v>2255</v>
      </c>
      <c r="AB886" s="11">
        <f t="shared" si="236"/>
        <v>2.2172949002217295E-3</v>
      </c>
      <c r="AC886" s="11">
        <f t="shared" si="237"/>
        <v>-0.10865201131112999</v>
      </c>
      <c r="AG886" s="2"/>
      <c r="AL886" s="2"/>
      <c r="AM886" s="2"/>
    </row>
    <row r="887" spans="1:39">
      <c r="A887" s="1" t="str">
        <f t="shared" si="221"/>
        <v>~sse~ : [zɛ]</v>
      </c>
      <c r="B887" s="1">
        <f>_xlfn.LET(_xlpm.d,$G887,_xlpm.k,_xlfn.CONCAT(LEFT(TRIM(B$1),1),"*"),COUNTIF(_xlpm.d,_xlpm.k))</f>
        <v>0</v>
      </c>
      <c r="C887" s="1">
        <f>_xlfn.LET(_xlpm.d,$G887,_xlpm.k,_xlfn.CONCAT(LEFT(TRIM(C$1),1),"*"),COUNTIF(_xlpm.d,_xlpm.k))</f>
        <v>0</v>
      </c>
      <c r="D887" s="1">
        <f>_xlfn.LET(_xlpm.d,$G887,_xlpm.k,_xlfn.CONCAT(LEFT(TRIM(D$1),1),"*"),COUNTIF(_xlpm.d,_xlpm.k))</f>
        <v>0</v>
      </c>
      <c r="E887" s="1">
        <f t="shared" si="222"/>
        <v>0.60205999132796229</v>
      </c>
      <c r="F887" s="7">
        <v>3</v>
      </c>
      <c r="G887" s="9" t="s">
        <v>1129</v>
      </c>
      <c r="H887" s="4" cm="1">
        <f t="array" ref="H887">F887/freq.sum.r6e</f>
        <v>2.376425855513308E-4</v>
      </c>
      <c r="I887" s="4" t="str">
        <f t="shared" si="223"/>
        <v>zɛ</v>
      </c>
      <c r="J887" s="4" t="str">
        <f t="shared" si="224"/>
        <v>sse</v>
      </c>
      <c r="K887" s="10">
        <f t="shared" si="225"/>
        <v>2</v>
      </c>
      <c r="L887" s="1">
        <f t="shared" si="226"/>
        <v>3</v>
      </c>
      <c r="M887" s="10">
        <f t="shared" si="227"/>
        <v>3</v>
      </c>
      <c r="N887" s="1" t="str">
        <f t="shared" si="228"/>
        <v>~sse~</v>
      </c>
      <c r="O887" s="1" t="str">
        <f t="shared" si="229"/>
        <v>[zɛ]</v>
      </c>
      <c r="P887" s="3" cm="1">
        <f t="array" ref="P887">SUM(_xlfn._xlws.FILTER($H$2:$H$2454,_xlfn.MAP($N$2:$N$2454,_xlfn.LAMBDA(_xlpm.x,_xlpm.x=$N887))))</f>
        <v>1.1882129277566537E-3</v>
      </c>
      <c r="Q887" s="4">
        <f t="shared" si="230"/>
        <v>0.20000000000000004</v>
      </c>
      <c r="R887" s="6" cm="1">
        <f t="array" ref="R887">SUM(_xlfn._xlws.FILTER($H$2:$H$2454,_xlfn.MAP($O$2:$O$2454,_xlfn.LAMBDA(_xlpm.x,_xlpm.x=$O887))))</f>
        <v>4.7528517110266159E-4</v>
      </c>
      <c r="S887" s="4">
        <f t="shared" si="231"/>
        <v>0.5</v>
      </c>
      <c r="T887" s="4">
        <f t="shared" si="232"/>
        <v>0.12023482135687126</v>
      </c>
      <c r="U887" s="4">
        <f t="shared" si="233"/>
        <v>0.28571428571428575</v>
      </c>
      <c r="V887" s="4">
        <f t="shared" si="234"/>
        <v>-0.39794000867203755</v>
      </c>
      <c r="W887" s="4" t="s">
        <v>5121</v>
      </c>
      <c r="X887" s="2" cm="1">
        <f t="array" ref="X887">SUM(_xlfn._xlws.FILTER($F$2:$F$2454,_xlfn.MAP($W$2:$W$2454,_xlfn.LAMBDA(_xlpm.x,_xlpm.x=$W887))))</f>
        <v>2896</v>
      </c>
      <c r="Y887" s="11">
        <f t="shared" si="235"/>
        <v>1.0359116022099447E-3</v>
      </c>
      <c r="Z887" s="4" t="s">
        <v>5104</v>
      </c>
      <c r="AA887" s="2" cm="1">
        <f t="array" ref="AA887">SUM(_xlfn._xlws.FILTER($F$2:$F$2454,_xlfn.MAP($Z$2:$Z$2454,_xlfn.LAMBDA(_xlpm.x,_xlpm.x=$Z887))))</f>
        <v>883</v>
      </c>
      <c r="AB887" s="11">
        <f t="shared" si="236"/>
        <v>3.3975084937712344E-3</v>
      </c>
      <c r="AC887" s="11">
        <f t="shared" si="237"/>
        <v>-0.51583785394754067</v>
      </c>
      <c r="AG887" s="2"/>
      <c r="AL887" s="2"/>
      <c r="AM887" s="2"/>
    </row>
    <row r="888" spans="1:39">
      <c r="A888" s="1" t="str">
        <f t="shared" si="221"/>
        <v>~tha~ : [θə]</v>
      </c>
      <c r="B888" s="1">
        <f>_xlfn.LET(_xlpm.d,$G888,_xlpm.k,_xlfn.CONCAT(LEFT(TRIM(B$1),1),"*"),COUNTIF(_xlpm.d,_xlpm.k))</f>
        <v>0</v>
      </c>
      <c r="C888" s="1">
        <f>_xlfn.LET(_xlpm.d,$G888,_xlpm.k,_xlfn.CONCAT(LEFT(TRIM(C$1),1),"*"),COUNTIF(_xlpm.d,_xlpm.k))</f>
        <v>0</v>
      </c>
      <c r="D888" s="1">
        <f>_xlfn.LET(_xlpm.d,$G888,_xlpm.k,_xlfn.CONCAT(LEFT(TRIM(D$1),1),"*"),COUNTIF(_xlpm.d,_xlpm.k))</f>
        <v>0</v>
      </c>
      <c r="E888" s="1">
        <f t="shared" si="222"/>
        <v>0.47712125471966244</v>
      </c>
      <c r="F888" s="7">
        <v>2</v>
      </c>
      <c r="G888" s="9" t="s">
        <v>2417</v>
      </c>
      <c r="H888" s="4" cm="1">
        <f t="array" ref="H888">F888/freq.sum.r6e</f>
        <v>1.5842839036755386E-4</v>
      </c>
      <c r="I888" s="4" t="str">
        <f t="shared" si="223"/>
        <v>θə</v>
      </c>
      <c r="J888" s="4" t="str">
        <f t="shared" si="224"/>
        <v>tha</v>
      </c>
      <c r="K888" s="10">
        <f t="shared" si="225"/>
        <v>2</v>
      </c>
      <c r="L888" s="1">
        <f t="shared" si="226"/>
        <v>3</v>
      </c>
      <c r="M888" s="10">
        <f t="shared" si="227"/>
        <v>3</v>
      </c>
      <c r="N888" s="1" t="str">
        <f t="shared" si="228"/>
        <v>~tha~</v>
      </c>
      <c r="O888" s="1" t="str">
        <f t="shared" si="229"/>
        <v>[θə]</v>
      </c>
      <c r="P888" s="3" cm="1">
        <f t="array" ref="P888">SUM(_xlfn._xlws.FILTER($H$2:$H$2454,_xlfn.MAP($N$2:$N$2454,_xlfn.LAMBDA(_xlpm.x,_xlpm.x=$N888))))</f>
        <v>7.9214195183776931E-4</v>
      </c>
      <c r="Q888" s="4">
        <f t="shared" si="230"/>
        <v>0.19999999999999998</v>
      </c>
      <c r="R888" s="6" cm="1">
        <f t="array" ref="R888">SUM(_xlfn._xlws.FILTER($H$2:$H$2454,_xlfn.MAP($O$2:$O$2454,_xlfn.LAMBDA(_xlpm.x,_xlpm.x=$O888))))</f>
        <v>3.1685678073510771E-4</v>
      </c>
      <c r="S888" s="4">
        <f t="shared" si="231"/>
        <v>0.5</v>
      </c>
      <c r="T888" s="4">
        <f t="shared" si="232"/>
        <v>9.5283841565774047E-2</v>
      </c>
      <c r="U888" s="4">
        <f t="shared" si="233"/>
        <v>0.2857142857142857</v>
      </c>
      <c r="V888" s="4">
        <f t="shared" si="234"/>
        <v>-0.39794000867203766</v>
      </c>
      <c r="W888" s="4" t="s">
        <v>5120</v>
      </c>
      <c r="X888" s="2" cm="1">
        <f t="array" ref="X888">SUM(_xlfn._xlws.FILTER($F$2:$F$2454,_xlfn.MAP($W$2:$W$2454,_xlfn.LAMBDA(_xlpm.x,_xlpm.x=$W888))))</f>
        <v>1666</v>
      </c>
      <c r="Y888" s="11">
        <f t="shared" si="235"/>
        <v>1.2004801920768306E-3</v>
      </c>
      <c r="Z888" s="4" t="s">
        <v>5101</v>
      </c>
      <c r="AA888" s="2" cm="1">
        <f t="array" ref="AA888">SUM(_xlfn._xlws.FILTER($F$2:$F$2454,_xlfn.MAP($Z$2:$Z$2454,_xlfn.LAMBDA(_xlpm.x,_xlpm.x=$Z888))))</f>
        <v>2255</v>
      </c>
      <c r="AB888" s="11">
        <f t="shared" si="236"/>
        <v>8.869179600886918E-4</v>
      </c>
      <c r="AC888" s="11">
        <f t="shared" si="237"/>
        <v>0.13147154914321055</v>
      </c>
      <c r="AG888" s="2"/>
      <c r="AL888" s="2"/>
      <c r="AM888" s="2"/>
    </row>
    <row r="889" spans="1:39">
      <c r="A889" s="1" t="str">
        <f t="shared" si="221"/>
        <v>~rce~ : [ɹsɛ]</v>
      </c>
      <c r="B889" s="1">
        <f>_xlfn.LET(_xlpm.d,$G889,_xlpm.k,_xlfn.CONCAT(LEFT(TRIM(B$1),1),"*"),COUNTIF(_xlpm.d,_xlpm.k))</f>
        <v>1</v>
      </c>
      <c r="C889" s="1">
        <f>_xlfn.LET(_xlpm.d,$G889,_xlpm.k,_xlfn.CONCAT(LEFT(TRIM(C$1),1),"*"),COUNTIF(_xlpm.d,_xlpm.k))</f>
        <v>0</v>
      </c>
      <c r="D889" s="1">
        <f>_xlfn.LET(_xlpm.d,$G889,_xlpm.k,_xlfn.CONCAT(LEFT(TRIM(D$1),1),"*"),COUNTIF(_xlpm.d,_xlpm.k))</f>
        <v>0</v>
      </c>
      <c r="E889" s="1">
        <f t="shared" si="222"/>
        <v>0.30102999566398114</v>
      </c>
      <c r="F889" s="7">
        <v>1</v>
      </c>
      <c r="G889" s="9" t="s">
        <v>1611</v>
      </c>
      <c r="H889" s="4" cm="1">
        <f t="array" ref="H889">F889/freq.sum.r6e</f>
        <v>7.9214195183776928E-5</v>
      </c>
      <c r="I889" s="4" t="str">
        <f t="shared" si="223"/>
        <v>ɹsɛ</v>
      </c>
      <c r="J889" s="4" t="str">
        <f t="shared" si="224"/>
        <v>rce</v>
      </c>
      <c r="K889" s="10">
        <f t="shared" si="225"/>
        <v>3</v>
      </c>
      <c r="L889" s="1">
        <f t="shared" si="226"/>
        <v>3</v>
      </c>
      <c r="M889" s="10">
        <f t="shared" si="227"/>
        <v>3</v>
      </c>
      <c r="N889" s="1" t="str">
        <f t="shared" si="228"/>
        <v>~rce~</v>
      </c>
      <c r="O889" s="1" t="str">
        <f t="shared" si="229"/>
        <v>[ɹsɛ]</v>
      </c>
      <c r="P889" s="3" cm="1">
        <f t="array" ref="P889">SUM(_xlfn._xlws.FILTER($H$2:$H$2454,_xlfn.MAP($N$2:$N$2454,_xlfn.LAMBDA(_xlpm.x,_xlpm.x=$N889))))</f>
        <v>7.9214195183776931E-4</v>
      </c>
      <c r="Q889" s="4">
        <f t="shared" si="230"/>
        <v>9.9999999999999992E-2</v>
      </c>
      <c r="R889" s="6" cm="1">
        <f t="array" ref="R889">SUM(_xlfn._xlws.FILTER($H$2:$H$2454,_xlfn.MAP($O$2:$O$2454,_xlfn.LAMBDA(_xlpm.x,_xlpm.x=$O889))))</f>
        <v>3.1685678073510771E-4</v>
      </c>
      <c r="S889" s="4">
        <f t="shared" si="231"/>
        <v>0.25</v>
      </c>
      <c r="T889" s="4">
        <f t="shared" si="232"/>
        <v>3.0058705339217812E-2</v>
      </c>
      <c r="U889" s="4">
        <f t="shared" si="233"/>
        <v>0.14285714285714285</v>
      </c>
      <c r="V889" s="4">
        <f t="shared" si="234"/>
        <v>-0.39794000867203766</v>
      </c>
      <c r="W889" s="4" t="s">
        <v>5121</v>
      </c>
      <c r="X889" s="2" cm="1">
        <f t="array" ref="X889">SUM(_xlfn._xlws.FILTER($F$2:$F$2454,_xlfn.MAP($W$2:$W$2454,_xlfn.LAMBDA(_xlpm.x,_xlpm.x=$W889))))</f>
        <v>2896</v>
      </c>
      <c r="Y889" s="11">
        <f t="shared" si="235"/>
        <v>3.453038674033149E-4</v>
      </c>
      <c r="Z889" s="4" t="s">
        <v>5104</v>
      </c>
      <c r="AA889" s="2" cm="1">
        <f t="array" ref="AA889">SUM(_xlfn._xlws.FILTER($F$2:$F$2454,_xlfn.MAP($Z$2:$Z$2454,_xlfn.LAMBDA(_xlpm.x,_xlpm.x=$Z889))))</f>
        <v>883</v>
      </c>
      <c r="AB889" s="11">
        <f t="shared" si="236"/>
        <v>1.1325028312570782E-3</v>
      </c>
      <c r="AC889" s="11">
        <f t="shared" si="237"/>
        <v>-0.51583785394754078</v>
      </c>
      <c r="AG889" s="2"/>
      <c r="AL889" s="2"/>
      <c r="AM889" s="2"/>
    </row>
    <row r="890" spans="1:39">
      <c r="A890" s="1" t="str">
        <f t="shared" si="221"/>
        <v>~sha~ : [ʃɛ]</v>
      </c>
      <c r="B890" s="1">
        <f>_xlfn.LET(_xlpm.d,$G890,_xlpm.k,_xlfn.CONCAT(LEFT(TRIM(B$1),1),"*"),COUNTIF(_xlpm.d,_xlpm.k))</f>
        <v>0</v>
      </c>
      <c r="C890" s="1">
        <f>_xlfn.LET(_xlpm.d,$G890,_xlpm.k,_xlfn.CONCAT(LEFT(TRIM(C$1),1),"*"),COUNTIF(_xlpm.d,_xlpm.k))</f>
        <v>0</v>
      </c>
      <c r="D890" s="1">
        <f>_xlfn.LET(_xlpm.d,$G890,_xlpm.k,_xlfn.CONCAT(LEFT(TRIM(D$1),1),"*"),COUNTIF(_xlpm.d,_xlpm.k))</f>
        <v>0</v>
      </c>
      <c r="E890" s="1">
        <f t="shared" si="222"/>
        <v>0.30102999566398114</v>
      </c>
      <c r="F890" s="7">
        <v>1</v>
      </c>
      <c r="G890" s="9" t="s">
        <v>1715</v>
      </c>
      <c r="H890" s="4" cm="1">
        <f t="array" ref="H890">F890/freq.sum.r6e</f>
        <v>7.9214195183776928E-5</v>
      </c>
      <c r="I890" s="4" t="str">
        <f t="shared" si="223"/>
        <v>ʃɛ</v>
      </c>
      <c r="J890" s="4" t="str">
        <f t="shared" si="224"/>
        <v>sha</v>
      </c>
      <c r="K890" s="10">
        <f t="shared" si="225"/>
        <v>2</v>
      </c>
      <c r="L890" s="1">
        <f t="shared" si="226"/>
        <v>3</v>
      </c>
      <c r="M890" s="10">
        <f t="shared" si="227"/>
        <v>3</v>
      </c>
      <c r="N890" s="1" t="str">
        <f t="shared" si="228"/>
        <v>~sha~</v>
      </c>
      <c r="O890" s="1" t="str">
        <f t="shared" si="229"/>
        <v>[ʃɛ]</v>
      </c>
      <c r="P890" s="3" cm="1">
        <f t="array" ref="P890">SUM(_xlfn._xlws.FILTER($H$2:$H$2454,_xlfn.MAP($N$2:$N$2454,_xlfn.LAMBDA(_xlpm.x,_xlpm.x=$N890))))</f>
        <v>1.3466413181242079E-3</v>
      </c>
      <c r="Q890" s="4">
        <f t="shared" si="230"/>
        <v>5.8823529411764698E-2</v>
      </c>
      <c r="R890" s="6" cm="1">
        <f t="array" ref="R890">SUM(_xlfn._xlws.FILTER($H$2:$H$2454,_xlfn.MAP($O$2:$O$2454,_xlfn.LAMBDA(_xlpm.x,_xlpm.x=$O890))))</f>
        <v>5.5449936628643854E-4</v>
      </c>
      <c r="S890" s="4">
        <f t="shared" si="231"/>
        <v>0.14285714285714285</v>
      </c>
      <c r="T890" s="4">
        <f t="shared" si="232"/>
        <v>1.7534244781210389E-2</v>
      </c>
      <c r="U890" s="4">
        <f t="shared" si="233"/>
        <v>8.3333333333333329E-2</v>
      </c>
      <c r="V890" s="4">
        <f t="shared" si="234"/>
        <v>-0.38535088136401713</v>
      </c>
      <c r="W890" s="4" t="s">
        <v>5120</v>
      </c>
      <c r="X890" s="2" cm="1">
        <f t="array" ref="X890">SUM(_xlfn._xlws.FILTER($F$2:$F$2454,_xlfn.MAP($W$2:$W$2454,_xlfn.LAMBDA(_xlpm.x,_xlpm.x=$W890))))</f>
        <v>1666</v>
      </c>
      <c r="Y890" s="11">
        <f t="shared" si="235"/>
        <v>6.0024009603841532E-4</v>
      </c>
      <c r="Z890" s="4" t="s">
        <v>5104</v>
      </c>
      <c r="AA890" s="2" cm="1">
        <f t="array" ref="AA890">SUM(_xlfn._xlws.FILTER($F$2:$F$2454,_xlfn.MAP($Z$2:$Z$2454,_xlfn.LAMBDA(_xlpm.x,_xlpm.x=$Z890))))</f>
        <v>883</v>
      </c>
      <c r="AB890" s="11">
        <f t="shared" si="236"/>
        <v>1.1325028312570782E-3</v>
      </c>
      <c r="AC890" s="11">
        <f t="shared" si="237"/>
        <v>-0.27571429349320026</v>
      </c>
      <c r="AG890" s="2"/>
      <c r="AL890" s="2"/>
      <c r="AM890" s="2"/>
    </row>
    <row r="891" spans="1:39">
      <c r="A891" s="1" t="str">
        <f t="shared" si="221"/>
        <v>~bli~ : [blə]</v>
      </c>
      <c r="B891" s="1">
        <f>_xlfn.LET(_xlpm.d,$G891,_xlpm.k,_xlfn.CONCAT(LEFT(TRIM(B$1),1),"*"),COUNTIF(_xlpm.d,_xlpm.k))</f>
        <v>0</v>
      </c>
      <c r="C891" s="1">
        <f>_xlfn.LET(_xlpm.d,$G891,_xlpm.k,_xlfn.CONCAT(LEFT(TRIM(C$1),1),"*"),COUNTIF(_xlpm.d,_xlpm.k))</f>
        <v>0</v>
      </c>
      <c r="D891" s="1">
        <f>_xlfn.LET(_xlpm.d,$G891,_xlpm.k,_xlfn.CONCAT(LEFT(TRIM(D$1),1),"*"),COUNTIF(_xlpm.d,_xlpm.k))</f>
        <v>0</v>
      </c>
      <c r="E891" s="1">
        <f t="shared" si="222"/>
        <v>0.47712125471966244</v>
      </c>
      <c r="F891" s="7">
        <v>2</v>
      </c>
      <c r="G891" s="9" t="s">
        <v>1299</v>
      </c>
      <c r="H891" s="4" cm="1">
        <f t="array" ref="H891">F891/freq.sum.r6e</f>
        <v>1.5842839036755386E-4</v>
      </c>
      <c r="I891" s="4" t="str">
        <f t="shared" si="223"/>
        <v>blə</v>
      </c>
      <c r="J891" s="4" t="str">
        <f t="shared" si="224"/>
        <v>bli</v>
      </c>
      <c r="K891" s="10">
        <f t="shared" si="225"/>
        <v>3</v>
      </c>
      <c r="L891" s="1">
        <f t="shared" si="226"/>
        <v>3</v>
      </c>
      <c r="M891" s="10">
        <f t="shared" si="227"/>
        <v>3</v>
      </c>
      <c r="N891" s="1" t="str">
        <f t="shared" si="228"/>
        <v>~bli~</v>
      </c>
      <c r="O891" s="1" t="str">
        <f t="shared" si="229"/>
        <v>[blə]</v>
      </c>
      <c r="P891" s="3" cm="1">
        <f t="array" ref="P891">SUM(_xlfn._xlws.FILTER($H$2:$H$2454,_xlfn.MAP($N$2:$N$2454,_xlfn.LAMBDA(_xlpm.x,_xlpm.x=$N891))))</f>
        <v>9.5057034220532308E-4</v>
      </c>
      <c r="Q891" s="4">
        <f t="shared" si="230"/>
        <v>0.16666666666666669</v>
      </c>
      <c r="R891" s="6" cm="1">
        <f t="array" ref="R891">SUM(_xlfn._xlws.FILTER($H$2:$H$2454,_xlfn.MAP($O$2:$O$2454,_xlfn.LAMBDA(_xlpm.x,_xlpm.x=$O891))))</f>
        <v>3.9607097591888465E-4</v>
      </c>
      <c r="S891" s="4">
        <f t="shared" si="231"/>
        <v>0.39999999999999997</v>
      </c>
      <c r="T891" s="4">
        <f t="shared" si="232"/>
        <v>7.8469045995343337E-2</v>
      </c>
      <c r="U891" s="4">
        <f t="shared" si="233"/>
        <v>0.23529411764705882</v>
      </c>
      <c r="V891" s="4">
        <f t="shared" si="234"/>
        <v>-0.38021124171160592</v>
      </c>
      <c r="W891" s="4" t="s">
        <v>5110</v>
      </c>
      <c r="X891" s="2" cm="1">
        <f t="array" ref="X891">SUM(_xlfn._xlws.FILTER($F$2:$F$2454,_xlfn.MAP($W$2:$W$2454,_xlfn.LAMBDA(_xlpm.x,_xlpm.x=$W891))))</f>
        <v>1594</v>
      </c>
      <c r="Y891" s="11">
        <f t="shared" si="235"/>
        <v>1.2547051442910915E-3</v>
      </c>
      <c r="Z891" s="4" t="s">
        <v>5101</v>
      </c>
      <c r="AA891" s="2" cm="1">
        <f t="array" ref="AA891">SUM(_xlfn._xlws.FILTER($F$2:$F$2454,_xlfn.MAP($Z$2:$Z$2454,_xlfn.LAMBDA(_xlpm.x,_xlpm.x=$Z891))))</f>
        <v>2255</v>
      </c>
      <c r="AB891" s="11">
        <f t="shared" si="236"/>
        <v>8.869179600886918E-4</v>
      </c>
      <c r="AC891" s="11">
        <f t="shared" si="237"/>
        <v>0.1506582291538858</v>
      </c>
      <c r="AG891" s="2"/>
      <c r="AL891" s="2"/>
      <c r="AM891" s="2"/>
    </row>
    <row r="892" spans="1:39">
      <c r="A892" s="1" t="str">
        <f t="shared" si="221"/>
        <v>~mpe~ : [mpɛ]</v>
      </c>
      <c r="B892" s="1">
        <f>_xlfn.LET(_xlpm.d,$G892,_xlpm.k,_xlfn.CONCAT(LEFT(TRIM(B$1),1),"*"),COUNTIF(_xlpm.d,_xlpm.k))</f>
        <v>0</v>
      </c>
      <c r="C892" s="1">
        <f>_xlfn.LET(_xlpm.d,$G892,_xlpm.k,_xlfn.CONCAT(LEFT(TRIM(C$1),1),"*"),COUNTIF(_xlpm.d,_xlpm.k))</f>
        <v>1</v>
      </c>
      <c r="D892" s="1">
        <f>_xlfn.LET(_xlpm.d,$G892,_xlpm.k,_xlfn.CONCAT(LEFT(TRIM(D$1),1),"*"),COUNTIF(_xlpm.d,_xlpm.k))</f>
        <v>0</v>
      </c>
      <c r="E892" s="1">
        <f t="shared" si="222"/>
        <v>0.30102999566398114</v>
      </c>
      <c r="F892" s="7">
        <v>1</v>
      </c>
      <c r="G892" s="9" t="s">
        <v>1502</v>
      </c>
      <c r="H892" s="4" cm="1">
        <f t="array" ref="H892">F892/freq.sum.r6e</f>
        <v>7.9214195183776928E-5</v>
      </c>
      <c r="I892" s="4" t="str">
        <f t="shared" si="223"/>
        <v>mpɛ</v>
      </c>
      <c r="J892" s="4" t="str">
        <f t="shared" si="224"/>
        <v>mpe</v>
      </c>
      <c r="K892" s="10">
        <f t="shared" si="225"/>
        <v>3</v>
      </c>
      <c r="L892" s="1">
        <f t="shared" si="226"/>
        <v>3</v>
      </c>
      <c r="M892" s="10">
        <f t="shared" si="227"/>
        <v>3</v>
      </c>
      <c r="N892" s="1" t="str">
        <f t="shared" si="228"/>
        <v>~mpe~</v>
      </c>
      <c r="O892" s="1" t="str">
        <f t="shared" si="229"/>
        <v>[mpɛ]</v>
      </c>
      <c r="P892" s="3" cm="1">
        <f t="array" ref="P892">SUM(_xlfn._xlws.FILTER($H$2:$H$2454,_xlfn.MAP($N$2:$N$2454,_xlfn.LAMBDA(_xlpm.x,_xlpm.x=$N892))))</f>
        <v>5.5449936628643854E-4</v>
      </c>
      <c r="Q892" s="4">
        <f t="shared" si="230"/>
        <v>0.14285714285714285</v>
      </c>
      <c r="R892" s="6" cm="1">
        <f t="array" ref="R892">SUM(_xlfn._xlws.FILTER($H$2:$H$2454,_xlfn.MAP($O$2:$O$2454,_xlfn.LAMBDA(_xlpm.x,_xlpm.x=$O892))))</f>
        <v>2.3764258555133077E-4</v>
      </c>
      <c r="S892" s="4">
        <f t="shared" si="231"/>
        <v>0.33333333333333337</v>
      </c>
      <c r="T892" s="4">
        <f t="shared" si="232"/>
        <v>4.2082187474904942E-2</v>
      </c>
      <c r="U892" s="4">
        <f t="shared" si="233"/>
        <v>0.2</v>
      </c>
      <c r="V892" s="4">
        <f t="shared" si="234"/>
        <v>-0.36797678529459449</v>
      </c>
      <c r="W892" s="4" t="s">
        <v>5121</v>
      </c>
      <c r="X892" s="2" cm="1">
        <f t="array" ref="X892">SUM(_xlfn._xlws.FILTER($F$2:$F$2454,_xlfn.MAP($W$2:$W$2454,_xlfn.LAMBDA(_xlpm.x,_xlpm.x=$W892))))</f>
        <v>2896</v>
      </c>
      <c r="Y892" s="11">
        <f t="shared" si="235"/>
        <v>3.453038674033149E-4</v>
      </c>
      <c r="Z892" s="4" t="s">
        <v>5104</v>
      </c>
      <c r="AA892" s="2" cm="1">
        <f t="array" ref="AA892">SUM(_xlfn._xlws.FILTER($F$2:$F$2454,_xlfn.MAP($Z$2:$Z$2454,_xlfn.LAMBDA(_xlpm.x,_xlpm.x=$Z892))))</f>
        <v>883</v>
      </c>
      <c r="AB892" s="11">
        <f t="shared" si="236"/>
        <v>1.1325028312570782E-3</v>
      </c>
      <c r="AC892" s="11">
        <f t="shared" si="237"/>
        <v>-0.51583785394754078</v>
      </c>
      <c r="AG892" s="2"/>
      <c r="AL892" s="2"/>
      <c r="AM892" s="2"/>
    </row>
    <row r="893" spans="1:39">
      <c r="A893" s="1" t="str">
        <f t="shared" si="221"/>
        <v>~ski~ : [skɜ]</v>
      </c>
      <c r="B893" s="1">
        <f>_xlfn.LET(_xlpm.d,$G893,_xlpm.k,_xlfn.CONCAT(LEFT(TRIM(B$1),1),"*"),COUNTIF(_xlpm.d,_xlpm.k))</f>
        <v>0</v>
      </c>
      <c r="C893" s="1">
        <f>_xlfn.LET(_xlpm.d,$G893,_xlpm.k,_xlfn.CONCAT(LEFT(TRIM(C$1),1),"*"),COUNTIF(_xlpm.d,_xlpm.k))</f>
        <v>0</v>
      </c>
      <c r="D893" s="1">
        <f>_xlfn.LET(_xlpm.d,$G893,_xlpm.k,_xlfn.CONCAT(LEFT(TRIM(D$1),1),"*"),COUNTIF(_xlpm.d,_xlpm.k))</f>
        <v>0</v>
      </c>
      <c r="E893" s="1">
        <f t="shared" si="222"/>
        <v>0.30102999566398114</v>
      </c>
      <c r="F893" s="7">
        <v>1</v>
      </c>
      <c r="G893" s="9" t="s">
        <v>1506</v>
      </c>
      <c r="H893" s="4" cm="1">
        <f t="array" ref="H893">F893/freq.sum.r6e</f>
        <v>7.9214195183776928E-5</v>
      </c>
      <c r="I893" s="4" t="str">
        <f t="shared" si="223"/>
        <v>skɜ</v>
      </c>
      <c r="J893" s="4" t="str">
        <f t="shared" si="224"/>
        <v>ski</v>
      </c>
      <c r="K893" s="10">
        <f t="shared" si="225"/>
        <v>3</v>
      </c>
      <c r="L893" s="1">
        <f t="shared" si="226"/>
        <v>3</v>
      </c>
      <c r="M893" s="10">
        <f t="shared" si="227"/>
        <v>3</v>
      </c>
      <c r="N893" s="1" t="str">
        <f t="shared" si="228"/>
        <v>~ski~</v>
      </c>
      <c r="O893" s="1" t="str">
        <f t="shared" si="229"/>
        <v>[skɜ]</v>
      </c>
      <c r="P893" s="3" cm="1">
        <f t="array" ref="P893">SUM(_xlfn._xlws.FILTER($H$2:$H$2454,_xlfn.MAP($N$2:$N$2454,_xlfn.LAMBDA(_xlpm.x,_xlpm.x=$N893))))</f>
        <v>5.5449936628643854E-4</v>
      </c>
      <c r="Q893" s="4">
        <f t="shared" si="230"/>
        <v>0.14285714285714285</v>
      </c>
      <c r="R893" s="6" cm="1">
        <f t="array" ref="R893">SUM(_xlfn._xlws.FILTER($H$2:$H$2454,_xlfn.MAP($O$2:$O$2454,_xlfn.LAMBDA(_xlpm.x,_xlpm.x=$O893))))</f>
        <v>2.3764258555133077E-4</v>
      </c>
      <c r="S893" s="4">
        <f t="shared" si="231"/>
        <v>0.33333333333333337</v>
      </c>
      <c r="T893" s="4">
        <f t="shared" si="232"/>
        <v>4.2082187474904942E-2</v>
      </c>
      <c r="U893" s="4">
        <f t="shared" si="233"/>
        <v>0.2</v>
      </c>
      <c r="V893" s="4">
        <f t="shared" si="234"/>
        <v>-0.36797678529459449</v>
      </c>
      <c r="W893" s="4" t="s">
        <v>5110</v>
      </c>
      <c r="X893" s="2" cm="1">
        <f t="array" ref="X893">SUM(_xlfn._xlws.FILTER($F$2:$F$2454,_xlfn.MAP($W$2:$W$2454,_xlfn.LAMBDA(_xlpm.x,_xlpm.x=$W893))))</f>
        <v>1594</v>
      </c>
      <c r="Y893" s="11">
        <f t="shared" si="235"/>
        <v>6.2735257214554575E-4</v>
      </c>
      <c r="Z893" s="4" t="s">
        <v>5112</v>
      </c>
      <c r="AA893" s="2" cm="1">
        <f t="array" ref="AA893">SUM(_xlfn._xlws.FILTER($F$2:$F$2454,_xlfn.MAP($Z$2:$Z$2454,_xlfn.LAMBDA(_xlpm.x,_xlpm.x=$Z893))))</f>
        <v>192</v>
      </c>
      <c r="AB893" s="11">
        <f t="shared" si="236"/>
        <v>5.208333333333333E-3</v>
      </c>
      <c r="AC893" s="11">
        <f t="shared" si="237"/>
        <v>-0.91918708835654395</v>
      </c>
      <c r="AG893" s="2"/>
      <c r="AL893" s="2"/>
      <c r="AM893" s="2"/>
    </row>
    <row r="894" spans="1:39">
      <c r="A894" s="1" t="str">
        <f t="shared" si="221"/>
        <v>~foo~ : [fu]</v>
      </c>
      <c r="B894" s="1">
        <f>_xlfn.LET(_xlpm.d,$G894,_xlpm.k,_xlfn.CONCAT(LEFT(TRIM(B$1),1),"*"),COUNTIF(_xlpm.d,_xlpm.k))</f>
        <v>0</v>
      </c>
      <c r="C894" s="1">
        <f>_xlfn.LET(_xlpm.d,$G894,_xlpm.k,_xlfn.CONCAT(LEFT(TRIM(C$1),1),"*"),COUNTIF(_xlpm.d,_xlpm.k))</f>
        <v>0</v>
      </c>
      <c r="D894" s="1">
        <f>_xlfn.LET(_xlpm.d,$G894,_xlpm.k,_xlfn.CONCAT(LEFT(TRIM(D$1),1),"*"),COUNTIF(_xlpm.d,_xlpm.k))</f>
        <v>0</v>
      </c>
      <c r="E894" s="1">
        <f t="shared" si="222"/>
        <v>0.60205999132796229</v>
      </c>
      <c r="F894" s="7">
        <v>3</v>
      </c>
      <c r="G894" s="9" t="s">
        <v>58</v>
      </c>
      <c r="H894" s="4" cm="1">
        <f t="array" ref="H894">F894/freq.sum.r6e</f>
        <v>2.376425855513308E-4</v>
      </c>
      <c r="I894" s="4" t="str">
        <f t="shared" si="223"/>
        <v>fu</v>
      </c>
      <c r="J894" s="4" t="str">
        <f t="shared" si="224"/>
        <v>foo</v>
      </c>
      <c r="K894" s="10">
        <f t="shared" si="225"/>
        <v>2</v>
      </c>
      <c r="L894" s="1">
        <f t="shared" si="226"/>
        <v>3</v>
      </c>
      <c r="M894" s="10">
        <f t="shared" si="227"/>
        <v>3</v>
      </c>
      <c r="N894" s="1" t="str">
        <f t="shared" si="228"/>
        <v>~foo~</v>
      </c>
      <c r="O894" s="1" t="str">
        <f t="shared" si="229"/>
        <v>[fu]</v>
      </c>
      <c r="P894" s="3" cm="1">
        <f t="array" ref="P894">SUM(_xlfn._xlws.FILTER($H$2:$H$2454,_xlfn.MAP($N$2:$N$2454,_xlfn.LAMBDA(_xlpm.x,_xlpm.x=$N894))))</f>
        <v>5.5449936628643854E-4</v>
      </c>
      <c r="Q894" s="4">
        <f t="shared" si="230"/>
        <v>0.42857142857142855</v>
      </c>
      <c r="R894" s="6" cm="1">
        <f t="array" ref="R894">SUM(_xlfn._xlws.FILTER($H$2:$H$2454,_xlfn.MAP($O$2:$O$2454,_xlfn.LAMBDA(_xlpm.x,_xlpm.x=$O894))))</f>
        <v>2.376425855513308E-4</v>
      </c>
      <c r="S894" s="4">
        <f t="shared" si="231"/>
        <v>1</v>
      </c>
      <c r="T894" s="4">
        <f t="shared" si="232"/>
        <v>0.2524931248494296</v>
      </c>
      <c r="U894" s="4">
        <f t="shared" si="233"/>
        <v>0.6</v>
      </c>
      <c r="V894" s="4">
        <f t="shared" si="234"/>
        <v>-0.36797678529459443</v>
      </c>
      <c r="W894" s="4" t="s">
        <v>5130</v>
      </c>
      <c r="X894" s="2" cm="1">
        <f t="array" ref="X894">SUM(_xlfn._xlws.FILTER($F$2:$F$2454,_xlfn.MAP($W$2:$W$2454,_xlfn.LAMBDA(_xlpm.x,_xlpm.x=$W894))))</f>
        <v>79</v>
      </c>
      <c r="Y894" s="11">
        <f t="shared" si="235"/>
        <v>3.7974683544303799E-2</v>
      </c>
      <c r="Z894" s="4" t="s">
        <v>5111</v>
      </c>
      <c r="AA894" s="2" cm="1">
        <f t="array" ref="AA894">SUM(_xlfn._xlws.FILTER($F$2:$F$2454,_xlfn.MAP($Z$2:$Z$2454,_xlfn.LAMBDA(_xlpm.x,_xlpm.x=$Z894))))</f>
        <v>254</v>
      </c>
      <c r="AB894" s="11">
        <f t="shared" si="236"/>
        <v>1.1811023622047244E-2</v>
      </c>
      <c r="AC894" s="11">
        <f t="shared" si="237"/>
        <v>0.50720662532949667</v>
      </c>
      <c r="AG894" s="2"/>
      <c r="AL894" s="2"/>
      <c r="AM894" s="2"/>
    </row>
    <row r="895" spans="1:39">
      <c r="A895" s="1" t="str">
        <f t="shared" si="221"/>
        <v>~clo~ : [klɑ]</v>
      </c>
      <c r="B895" s="1">
        <f>_xlfn.LET(_xlpm.d,$G895,_xlpm.k,_xlfn.CONCAT(LEFT(TRIM(B$1),1),"*"),COUNTIF(_xlpm.d,_xlpm.k))</f>
        <v>0</v>
      </c>
      <c r="C895" s="1">
        <f>_xlfn.LET(_xlpm.d,$G895,_xlpm.k,_xlfn.CONCAT(LEFT(TRIM(C$1),1),"*"),COUNTIF(_xlpm.d,_xlpm.k))</f>
        <v>0</v>
      </c>
      <c r="D895" s="1">
        <f>_xlfn.LET(_xlpm.d,$G895,_xlpm.k,_xlfn.CONCAT(LEFT(TRIM(D$1),1),"*"),COUNTIF(_xlpm.d,_xlpm.k))</f>
        <v>0</v>
      </c>
      <c r="E895" s="1">
        <f t="shared" si="222"/>
        <v>0.47712125471966244</v>
      </c>
      <c r="F895" s="7">
        <v>2</v>
      </c>
      <c r="G895" s="9" t="s">
        <v>1092</v>
      </c>
      <c r="H895" s="4" cm="1">
        <f t="array" ref="H895">F895/freq.sum.r6e</f>
        <v>1.5842839036755386E-4</v>
      </c>
      <c r="I895" s="1" t="str">
        <f t="shared" si="223"/>
        <v>klɑ</v>
      </c>
      <c r="J895" s="1" t="str">
        <f t="shared" si="224"/>
        <v>clo</v>
      </c>
      <c r="K895" s="10">
        <f t="shared" si="225"/>
        <v>3</v>
      </c>
      <c r="L895" s="1">
        <f t="shared" si="226"/>
        <v>3</v>
      </c>
      <c r="M895" s="10">
        <f t="shared" si="227"/>
        <v>3</v>
      </c>
      <c r="N895" s="1" t="str">
        <f t="shared" si="228"/>
        <v>~clo~</v>
      </c>
      <c r="O895" s="1" t="str">
        <f t="shared" si="229"/>
        <v>[klɑ]</v>
      </c>
      <c r="P895" s="3" cm="1">
        <f t="array" ref="P895">SUM(_xlfn._xlws.FILTER($H$2:$H$2454,_xlfn.MAP($N$2:$N$2454,_xlfn.LAMBDA(_xlpm.x,_xlpm.x=$N895))))</f>
        <v>5.5449936628643843E-4</v>
      </c>
      <c r="Q895" s="4">
        <f t="shared" si="230"/>
        <v>0.28571428571428575</v>
      </c>
      <c r="R895" s="6" cm="1">
        <f t="array" ref="R895">SUM(_xlfn._xlws.FILTER($H$2:$H$2454,_xlfn.MAP($O$2:$O$2454,_xlfn.LAMBDA(_xlpm.x,_xlpm.x=$O895))))</f>
        <v>2.3764258555133077E-4</v>
      </c>
      <c r="S895" s="4">
        <f t="shared" si="231"/>
        <v>0.66666666666666674</v>
      </c>
      <c r="T895" s="4">
        <f t="shared" si="232"/>
        <v>0.13339737819208369</v>
      </c>
      <c r="U895" s="4">
        <f t="shared" si="233"/>
        <v>0.4</v>
      </c>
      <c r="V895" s="4">
        <f t="shared" si="234"/>
        <v>-0.36797678529459438</v>
      </c>
      <c r="W895" s="4" t="s">
        <v>5119</v>
      </c>
      <c r="X895" s="2" cm="1">
        <f t="array" ref="X895">SUM(_xlfn._xlws.FILTER($F$2:$F$2454,_xlfn.MAP($W$2:$W$2454,_xlfn.LAMBDA(_xlpm.x,_xlpm.x=$W895))))</f>
        <v>1157</v>
      </c>
      <c r="Y895" s="11">
        <f t="shared" si="235"/>
        <v>1.7286084701815039E-3</v>
      </c>
      <c r="Z895" s="4" t="s">
        <v>5105</v>
      </c>
      <c r="AA895" s="2" cm="1">
        <f t="array" ref="AA895">SUM(_xlfn._xlws.FILTER($F$2:$F$2454,_xlfn.MAP($Z$2:$Z$2454,_xlfn.LAMBDA(_xlpm.x,_xlpm.x=$Z895))))</f>
        <v>436</v>
      </c>
      <c r="AB895" s="11">
        <f t="shared" si="236"/>
        <v>4.5871559633027525E-3</v>
      </c>
      <c r="AC895" s="11">
        <f t="shared" si="237"/>
        <v>-0.42384686968316354</v>
      </c>
      <c r="AG895" s="2"/>
      <c r="AL895" s="2"/>
      <c r="AM895" s="2"/>
    </row>
    <row r="896" spans="1:39">
      <c r="A896" s="1" t="str">
        <f t="shared" si="221"/>
        <v>~pri~ : [pɹaɪ]</v>
      </c>
      <c r="B896" s="1">
        <f>_xlfn.LET(_xlpm.d,$G896,_xlpm.k,_xlfn.CONCAT(LEFT(TRIM(B$1),1),"*"),COUNTIF(_xlpm.d,_xlpm.k))</f>
        <v>0</v>
      </c>
      <c r="C896" s="1">
        <f>_xlfn.LET(_xlpm.d,$G896,_xlpm.k,_xlfn.CONCAT(LEFT(TRIM(C$1),1),"*"),COUNTIF(_xlpm.d,_xlpm.k))</f>
        <v>0</v>
      </c>
      <c r="D896" s="1">
        <f>_xlfn.LET(_xlpm.d,$G896,_xlpm.k,_xlfn.CONCAT(LEFT(TRIM(D$1),1),"*"),COUNTIF(_xlpm.d,_xlpm.k))</f>
        <v>0</v>
      </c>
      <c r="E896" s="1">
        <f t="shared" si="222"/>
        <v>0.77815125038364352</v>
      </c>
      <c r="F896" s="7">
        <v>5</v>
      </c>
      <c r="G896" s="9" t="s">
        <v>634</v>
      </c>
      <c r="H896" s="4" cm="1">
        <f t="array" ref="H896">F896/freq.sum.r6e</f>
        <v>3.9607097591888465E-4</v>
      </c>
      <c r="I896" s="1" t="str">
        <f t="shared" si="223"/>
        <v>pɹaɪ</v>
      </c>
      <c r="J896" s="1" t="str">
        <f t="shared" si="224"/>
        <v>pri</v>
      </c>
      <c r="K896" s="10">
        <f t="shared" si="225"/>
        <v>4</v>
      </c>
      <c r="L896" s="1">
        <f t="shared" si="226"/>
        <v>3</v>
      </c>
      <c r="M896" s="10">
        <f t="shared" si="227"/>
        <v>4</v>
      </c>
      <c r="N896" s="1" t="str">
        <f t="shared" si="228"/>
        <v>~pri~</v>
      </c>
      <c r="O896" s="1" t="str">
        <f t="shared" si="229"/>
        <v>[pɹaɪ]</v>
      </c>
      <c r="P896" s="3" cm="1">
        <f t="array" ref="P896">SUM(_xlfn._xlws.FILTER($H$2:$H$2454,_xlfn.MAP($N$2:$N$2454,_xlfn.LAMBDA(_xlpm.x,_xlpm.x=$N896))))</f>
        <v>1.1089987325728769E-3</v>
      </c>
      <c r="Q896" s="4">
        <f t="shared" si="230"/>
        <v>0.35714285714285721</v>
      </c>
      <c r="R896" s="6" cm="1">
        <f t="array" ref="R896">SUM(_xlfn._xlws.FILTER($H$2:$H$2454,_xlfn.MAP($O$2:$O$2454,_xlfn.LAMBDA(_xlpm.x,_xlpm.x=$O896))))</f>
        <v>4.7528517110266159E-4</v>
      </c>
      <c r="S896" s="4">
        <f t="shared" si="231"/>
        <v>0.83333333333333326</v>
      </c>
      <c r="T896" s="4">
        <f t="shared" si="232"/>
        <v>0.3027596842368141</v>
      </c>
      <c r="U896" s="4">
        <f t="shared" si="233"/>
        <v>0.50000000000000011</v>
      </c>
      <c r="V896" s="4">
        <f t="shared" si="234"/>
        <v>-0.36797678529459432</v>
      </c>
      <c r="W896" s="4" t="s">
        <v>5110</v>
      </c>
      <c r="X896" s="2" cm="1">
        <f t="array" ref="X896">SUM(_xlfn._xlws.FILTER($F$2:$F$2454,_xlfn.MAP($W$2:$W$2454,_xlfn.LAMBDA(_xlpm.x,_xlpm.x=$W896))))</f>
        <v>1594</v>
      </c>
      <c r="Y896" s="11">
        <f t="shared" si="235"/>
        <v>3.1367628607277291E-3</v>
      </c>
      <c r="Z896" s="4" t="s">
        <v>5106</v>
      </c>
      <c r="AA896" s="2" cm="1">
        <f t="array" ref="AA896">SUM(_xlfn._xlws.FILTER($F$2:$F$2454,_xlfn.MAP($Z$2:$Z$2454,_xlfn.LAMBDA(_xlpm.x,_xlpm.x=$Z896))))</f>
        <v>397</v>
      </c>
      <c r="AB896" s="11">
        <f t="shared" si="236"/>
        <v>1.2594458438287154E-2</v>
      </c>
      <c r="AC896" s="11">
        <f t="shared" si="237"/>
        <v>-0.60369781029697844</v>
      </c>
      <c r="AG896" s="2"/>
      <c r="AL896" s="2"/>
      <c r="AM896" s="2"/>
    </row>
    <row r="897" spans="1:39">
      <c r="A897" s="1" t="str">
        <f t="shared" si="221"/>
        <v>~rse~ : [ɹsɪ]</v>
      </c>
      <c r="B897" s="1">
        <f>_xlfn.LET(_xlpm.d,$G897,_xlpm.k,_xlfn.CONCAT(LEFT(TRIM(B$1),1),"*"),COUNTIF(_xlpm.d,_xlpm.k))</f>
        <v>1</v>
      </c>
      <c r="C897" s="1">
        <f>_xlfn.LET(_xlpm.d,$G897,_xlpm.k,_xlfn.CONCAT(LEFT(TRIM(C$1),1),"*"),COUNTIF(_xlpm.d,_xlpm.k))</f>
        <v>0</v>
      </c>
      <c r="D897" s="1">
        <f>_xlfn.LET(_xlpm.d,$G897,_xlpm.k,_xlfn.CONCAT(LEFT(TRIM(D$1),1),"*"),COUNTIF(_xlpm.d,_xlpm.k))</f>
        <v>0</v>
      </c>
      <c r="E897" s="1">
        <f t="shared" si="222"/>
        <v>0.30102999566398114</v>
      </c>
      <c r="F897" s="7">
        <v>1</v>
      </c>
      <c r="G897" s="9" t="s">
        <v>1684</v>
      </c>
      <c r="H897" s="4" cm="1">
        <f t="array" ref="H897">F897/freq.sum.r6e</f>
        <v>7.9214195183776928E-5</v>
      </c>
      <c r="I897" s="4" t="str">
        <f t="shared" si="223"/>
        <v>ɹsɪ</v>
      </c>
      <c r="J897" s="4" t="str">
        <f t="shared" si="224"/>
        <v>rse</v>
      </c>
      <c r="K897" s="10">
        <f t="shared" si="225"/>
        <v>3</v>
      </c>
      <c r="L897" s="1">
        <f t="shared" si="226"/>
        <v>3</v>
      </c>
      <c r="M897" s="10">
        <f t="shared" si="227"/>
        <v>3</v>
      </c>
      <c r="N897" s="1" t="str">
        <f t="shared" si="228"/>
        <v>~rse~</v>
      </c>
      <c r="O897" s="1" t="str">
        <f t="shared" si="229"/>
        <v>[ɹsɪ]</v>
      </c>
      <c r="P897" s="3" cm="1">
        <f t="array" ref="P897">SUM(_xlfn._xlws.FILTER($H$2:$H$2454,_xlfn.MAP($N$2:$N$2454,_xlfn.LAMBDA(_xlpm.x,_xlpm.x=$N897))))</f>
        <v>1.1089987325728771E-3</v>
      </c>
      <c r="Q897" s="4">
        <f t="shared" si="230"/>
        <v>7.1428571428571425E-2</v>
      </c>
      <c r="R897" s="6" cm="1">
        <f t="array" ref="R897">SUM(_xlfn._xlws.FILTER($H$2:$H$2454,_xlfn.MAP($O$2:$O$2454,_xlfn.LAMBDA(_xlpm.x,_xlpm.x=$O897))))</f>
        <v>4.7528517110266159E-4</v>
      </c>
      <c r="S897" s="4">
        <f t="shared" si="231"/>
        <v>0.16666666666666666</v>
      </c>
      <c r="T897" s="4">
        <f t="shared" si="232"/>
        <v>2.1041093737452471E-2</v>
      </c>
      <c r="U897" s="4">
        <f t="shared" si="233"/>
        <v>0.1</v>
      </c>
      <c r="V897" s="4">
        <f t="shared" si="234"/>
        <v>-0.36797678529459443</v>
      </c>
      <c r="W897" s="4" t="s">
        <v>5121</v>
      </c>
      <c r="X897" s="2" cm="1">
        <f t="array" ref="X897">SUM(_xlfn._xlws.FILTER($F$2:$F$2454,_xlfn.MAP($W$2:$W$2454,_xlfn.LAMBDA(_xlpm.x,_xlpm.x=$W897))))</f>
        <v>2896</v>
      </c>
      <c r="Y897" s="11">
        <f t="shared" si="235"/>
        <v>3.453038674033149E-4</v>
      </c>
      <c r="Z897" s="4" t="s">
        <v>5102</v>
      </c>
      <c r="AA897" s="2" cm="1">
        <f t="array" ref="AA897">SUM(_xlfn._xlws.FILTER($F$2:$F$2454,_xlfn.MAP($Z$2:$Z$2454,_xlfn.LAMBDA(_xlpm.x,_xlpm.x=$Z897))))</f>
        <v>1794</v>
      </c>
      <c r="AB897" s="11">
        <f t="shared" si="236"/>
        <v>5.5741360089186175E-4</v>
      </c>
      <c r="AC897" s="11">
        <f t="shared" si="237"/>
        <v>-0.20797611881703601</v>
      </c>
      <c r="AG897" s="2"/>
      <c r="AL897" s="2"/>
      <c r="AM897" s="2"/>
    </row>
    <row r="898" spans="1:39">
      <c r="A898" s="1" t="str">
        <f t="shared" ref="A898:A961" si="238">_xlfn.LET(_xlpm.sep," : ",CONCATENATE(N898,_xlpm.sep,O898))</f>
        <v>~rge~ : [ɹɡə]</v>
      </c>
      <c r="B898" s="1">
        <f>_xlfn.LET(_xlpm.d,$G898,_xlpm.k,_xlfn.CONCAT(LEFT(TRIM(B$1),1),"*"),COUNTIF(_xlpm.d,_xlpm.k))</f>
        <v>1</v>
      </c>
      <c r="C898" s="1">
        <f>_xlfn.LET(_xlpm.d,$G898,_xlpm.k,_xlfn.CONCAT(LEFT(TRIM(C$1),1),"*"),COUNTIF(_xlpm.d,_xlpm.k))</f>
        <v>0</v>
      </c>
      <c r="D898" s="1">
        <f>_xlfn.LET(_xlpm.d,$G898,_xlpm.k,_xlfn.CONCAT(LEFT(TRIM(D$1),1),"*"),COUNTIF(_xlpm.d,_xlpm.k))</f>
        <v>0</v>
      </c>
      <c r="E898" s="1">
        <f t="shared" ref="E898:E961" si="239">LOG(F898+1,10)</f>
        <v>0.30102999566398114</v>
      </c>
      <c r="F898" s="7">
        <v>1</v>
      </c>
      <c r="G898" s="9" t="s">
        <v>1581</v>
      </c>
      <c r="H898" s="4" cm="1">
        <f t="array" ref="H898">F898/freq.sum.r6e</f>
        <v>7.9214195183776928E-5</v>
      </c>
      <c r="I898" s="4" t="str">
        <f t="shared" ref="I898:I961" si="240">_xlfn.LET(_xlpm.sep,":",_xlpm.w,$G898,LEFT(_xlpm.w,FIND(_xlpm.sep,_xlpm.w)-1))</f>
        <v>ɹɡə</v>
      </c>
      <c r="J898" s="4" t="str">
        <f t="shared" ref="J898:J961" si="241">_xlfn.LET(_xlpm.sep,":",_xlpm.w,$G898,RIGHT(_xlpm.w,LEN(_xlpm.w)-FIND(_xlpm.sep,_xlpm.w)))</f>
        <v>rge</v>
      </c>
      <c r="K898" s="10">
        <f t="shared" ref="K898:K961" si="242">_xlfn.LET(_xlpm.w,I898,LEN(_xlpm.w))</f>
        <v>3</v>
      </c>
      <c r="L898" s="1">
        <f t="shared" ref="L898:L961" si="243">_xlfn.LET(_xlpm.w,J898,LEN(_xlpm.w))</f>
        <v>3</v>
      </c>
      <c r="M898" s="10">
        <f t="shared" ref="M898:M961" si="244">_xlfn.LET(_xlpm.a,K898,_xlpm.b,L898,MAX(_xlpm.a,_xlpm.b))</f>
        <v>3</v>
      </c>
      <c r="N898" s="1" t="str">
        <f t="shared" ref="N898:N961" si="245">_xlfn.LET(_xlpm.sep,":",_xlpm.w,$G898,_xlfn.CONCAT("~",RIGHT(_xlpm.w,LEN(_xlpm.w)-FIND(_xlpm.sep,_xlpm.w)),"~"))</f>
        <v>~rge~</v>
      </c>
      <c r="O898" s="1" t="str">
        <f t="shared" ref="O898:O961" si="246">_xlfn.LET(_xlpm.sep,":",_xlpm.w,$G898,_xlfn.CONCAT("[",LEFT(_xlpm.w,FIND(_xlpm.sep,_xlpm.w)-1),"]"))</f>
        <v>[ɹɡə]</v>
      </c>
      <c r="P898" s="3" cm="1">
        <f t="array" ref="P898">SUM(_xlfn._xlws.FILTER($H$2:$H$2454,_xlfn.MAP($N$2:$N$2454,_xlfn.LAMBDA(_xlpm.x,_xlpm.x=$N898))))</f>
        <v>7.1292775665399242E-4</v>
      </c>
      <c r="Q898" s="4">
        <f t="shared" ref="Q898:Q961" si="247">$H898/P898</f>
        <v>0.1111111111111111</v>
      </c>
      <c r="R898" s="6" cm="1">
        <f t="array" ref="R898">SUM(_xlfn._xlws.FILTER($H$2:$H$2454,_xlfn.MAP($O$2:$O$2454,_xlfn.LAMBDA(_xlpm.x,_xlpm.x=$O898))))</f>
        <v>3.1685678073510771E-4</v>
      </c>
      <c r="S898" s="4">
        <f t="shared" ref="S898:S961" si="248">$H898/R898</f>
        <v>0.25</v>
      </c>
      <c r="T898" s="4">
        <f t="shared" ref="T898:T961" si="249">_xlfn.LET(_xlpm.freq,F898,_xlpm.size,M898+1,_xlpm.F,U898,LOG(1+_xlpm.freq)*LOG(1+_xlpm.size)*_xlpm.F)</f>
        <v>3.2370913442234563E-2</v>
      </c>
      <c r="U898" s="4">
        <f t="shared" ref="U898:U961" si="250">_xlfn.LET(_xlpm.a,S898,_xlpm.b,Q898,2*_xlpm.a*_xlpm.b/(_xlpm.a+_xlpm.b))</f>
        <v>0.15384615384615383</v>
      </c>
      <c r="V898" s="4">
        <f t="shared" ref="V898:V961" si="251">_xlfn.LET(_xlpm.p,Q898,_xlpm.q,S898,LOG(_xlpm.p/_xlpm.q))</f>
        <v>-0.35218251811136253</v>
      </c>
      <c r="W898" s="4" t="s">
        <v>5121</v>
      </c>
      <c r="X898" s="2" cm="1">
        <f t="array" ref="X898">SUM(_xlfn._xlws.FILTER($F$2:$F$2454,_xlfn.MAP($W$2:$W$2454,_xlfn.LAMBDA(_xlpm.x,_xlpm.x=$W898))))</f>
        <v>2896</v>
      </c>
      <c r="Y898" s="11">
        <f t="shared" ref="Y898:Y961" si="252">$F898/X898</f>
        <v>3.453038674033149E-4</v>
      </c>
      <c r="Z898" s="4" t="s">
        <v>5101</v>
      </c>
      <c r="AA898" s="2" cm="1">
        <f t="array" ref="AA898">SUM(_xlfn._xlws.FILTER($F$2:$F$2454,_xlfn.MAP($Z$2:$Z$2454,_xlfn.LAMBDA(_xlpm.x,_xlpm.x=$Z898))))</f>
        <v>2255</v>
      </c>
      <c r="AB898" s="11">
        <f t="shared" ref="AB898:AB961" si="253">$F898/AA898</f>
        <v>4.434589800443459E-4</v>
      </c>
      <c r="AC898" s="11">
        <f t="shared" ref="AC898:AC961" si="254">_xlfn.LET(_xlpm.a,Y898,_xlpm.b,AB898,LOG(_xlpm.a/_xlpm.b))</f>
        <v>-0.10865201131112999</v>
      </c>
      <c r="AG898" s="2"/>
      <c r="AL898" s="2"/>
      <c r="AM898" s="2"/>
    </row>
    <row r="899" spans="1:39">
      <c r="A899" s="1" t="str">
        <f t="shared" si="238"/>
        <v>~tho~ : [θə]</v>
      </c>
      <c r="B899" s="1">
        <f>_xlfn.LET(_xlpm.d,$G899,_xlpm.k,_xlfn.CONCAT(LEFT(TRIM(B$1),1),"*"),COUNTIF(_xlpm.d,_xlpm.k))</f>
        <v>0</v>
      </c>
      <c r="C899" s="1">
        <f>_xlfn.LET(_xlpm.d,$G899,_xlpm.k,_xlfn.CONCAT(LEFT(TRIM(C$1),1),"*"),COUNTIF(_xlpm.d,_xlpm.k))</f>
        <v>0</v>
      </c>
      <c r="D899" s="1">
        <f>_xlfn.LET(_xlpm.d,$G899,_xlpm.k,_xlfn.CONCAT(LEFT(TRIM(D$1),1),"*"),COUNTIF(_xlpm.d,_xlpm.k))</f>
        <v>0</v>
      </c>
      <c r="E899" s="1">
        <f t="shared" si="239"/>
        <v>0.47712125471966244</v>
      </c>
      <c r="F899" s="7">
        <v>2</v>
      </c>
      <c r="G899" s="9" t="s">
        <v>1172</v>
      </c>
      <c r="H899" s="4" cm="1">
        <f t="array" ref="H899">F899/freq.sum.r6e</f>
        <v>1.5842839036755386E-4</v>
      </c>
      <c r="I899" s="1" t="str">
        <f t="shared" si="240"/>
        <v>θə</v>
      </c>
      <c r="J899" s="1" t="str">
        <f t="shared" si="241"/>
        <v>tho</v>
      </c>
      <c r="K899" s="10">
        <f t="shared" si="242"/>
        <v>2</v>
      </c>
      <c r="L899" s="1">
        <f t="shared" si="243"/>
        <v>3</v>
      </c>
      <c r="M899" s="10">
        <f t="shared" si="244"/>
        <v>3</v>
      </c>
      <c r="N899" s="1" t="str">
        <f t="shared" si="245"/>
        <v>~tho~</v>
      </c>
      <c r="O899" s="1" t="str">
        <f t="shared" si="246"/>
        <v>[θə]</v>
      </c>
      <c r="P899" s="3" cm="1">
        <f t="array" ref="P899">SUM(_xlfn._xlws.FILTER($H$2:$H$2454,_xlfn.MAP($N$2:$N$2454,_xlfn.LAMBDA(_xlpm.x,_xlpm.x=$N899))))</f>
        <v>7.1292775665399231E-4</v>
      </c>
      <c r="Q899" s="4">
        <f t="shared" si="247"/>
        <v>0.22222222222222224</v>
      </c>
      <c r="R899" s="6" cm="1">
        <f t="array" ref="R899">SUM(_xlfn._xlws.FILTER($H$2:$H$2454,_xlfn.MAP($O$2:$O$2454,_xlfn.LAMBDA(_xlpm.x,_xlpm.x=$O899))))</f>
        <v>3.1685678073510771E-4</v>
      </c>
      <c r="S899" s="4">
        <f t="shared" si="248"/>
        <v>0.5</v>
      </c>
      <c r="T899" s="4">
        <f t="shared" si="249"/>
        <v>0.10261336784006438</v>
      </c>
      <c r="U899" s="4">
        <f t="shared" si="250"/>
        <v>0.30769230769230771</v>
      </c>
      <c r="V899" s="4">
        <f t="shared" si="251"/>
        <v>-0.35218251811136247</v>
      </c>
      <c r="W899" s="4" t="s">
        <v>5119</v>
      </c>
      <c r="X899" s="2" cm="1">
        <f t="array" ref="X899">SUM(_xlfn._xlws.FILTER($F$2:$F$2454,_xlfn.MAP($W$2:$W$2454,_xlfn.LAMBDA(_xlpm.x,_xlpm.x=$W899))))</f>
        <v>1157</v>
      </c>
      <c r="Y899" s="11">
        <f t="shared" si="252"/>
        <v>1.7286084701815039E-3</v>
      </c>
      <c r="Z899" s="4" t="s">
        <v>5101</v>
      </c>
      <c r="AA899" s="2" cm="1">
        <f t="array" ref="AA899">SUM(_xlfn._xlws.FILTER($F$2:$F$2454,_xlfn.MAP($Z$2:$Z$2454,_xlfn.LAMBDA(_xlpm.x,_xlpm.x=$Z899))))</f>
        <v>2255</v>
      </c>
      <c r="AB899" s="11">
        <f t="shared" si="253"/>
        <v>8.869179600886918E-4</v>
      </c>
      <c r="AC899" s="11">
        <f t="shared" si="254"/>
        <v>0.28981318726222982</v>
      </c>
      <c r="AG899" s="2"/>
      <c r="AL899" s="2"/>
      <c r="AM899" s="2"/>
    </row>
    <row r="900" spans="1:39">
      <c r="A900" s="1" t="str">
        <f t="shared" si="238"/>
        <v>~nge~ : [ndʒ]</v>
      </c>
      <c r="B900" s="1">
        <f>_xlfn.LET(_xlpm.d,$G900,_xlpm.k,_xlfn.CONCAT(LEFT(TRIM(B$1),1),"*"),COUNTIF(_xlpm.d,_xlpm.k))</f>
        <v>0</v>
      </c>
      <c r="C900" s="1">
        <f>_xlfn.LET(_xlpm.d,$G900,_xlpm.k,_xlfn.CONCAT(LEFT(TRIM(C$1),1),"*"),COUNTIF(_xlpm.d,_xlpm.k))</f>
        <v>0</v>
      </c>
      <c r="D900" s="1">
        <f>_xlfn.LET(_xlpm.d,$G900,_xlpm.k,_xlfn.CONCAT(LEFT(TRIM(D$1),1),"*"),COUNTIF(_xlpm.d,_xlpm.k))</f>
        <v>1</v>
      </c>
      <c r="E900" s="1">
        <f t="shared" si="239"/>
        <v>1</v>
      </c>
      <c r="F900" s="7">
        <v>9</v>
      </c>
      <c r="G900" s="9" t="s">
        <v>463</v>
      </c>
      <c r="H900" s="4" cm="1">
        <f t="array" ref="H900">F900/freq.sum.r6e</f>
        <v>7.1292775665399242E-4</v>
      </c>
      <c r="I900" s="4" t="str">
        <f t="shared" si="240"/>
        <v>ndʒ</v>
      </c>
      <c r="J900" s="4" t="str">
        <f t="shared" si="241"/>
        <v>nge</v>
      </c>
      <c r="K900" s="10">
        <f t="shared" si="242"/>
        <v>3</v>
      </c>
      <c r="L900" s="1">
        <f t="shared" si="243"/>
        <v>3</v>
      </c>
      <c r="M900" s="10">
        <f t="shared" si="244"/>
        <v>3</v>
      </c>
      <c r="N900" s="1" t="str">
        <f t="shared" si="245"/>
        <v>~nge~</v>
      </c>
      <c r="O900" s="1" t="str">
        <f t="shared" si="246"/>
        <v>[ndʒ]</v>
      </c>
      <c r="P900" s="3" cm="1">
        <f t="array" ref="P900">SUM(_xlfn._xlws.FILTER($H$2:$H$2454,_xlfn.MAP($N$2:$N$2454,_xlfn.LAMBDA(_xlpm.x,_xlpm.x=$N900))))</f>
        <v>1.5842839036755386E-3</v>
      </c>
      <c r="Q900" s="4">
        <f t="shared" si="247"/>
        <v>0.45</v>
      </c>
      <c r="R900" s="6" cm="1">
        <f t="array" ref="R900">SUM(_xlfn._xlws.FILTER($H$2:$H$2454,_xlfn.MAP($O$2:$O$2454,_xlfn.LAMBDA(_xlpm.x,_xlpm.x=$O900))))</f>
        <v>7.1292775665399242E-4</v>
      </c>
      <c r="S900" s="4">
        <f t="shared" si="248"/>
        <v>1</v>
      </c>
      <c r="T900" s="4">
        <f t="shared" si="249"/>
        <v>0.43384345096718413</v>
      </c>
      <c r="U900" s="4">
        <f t="shared" si="250"/>
        <v>0.62068965517241381</v>
      </c>
      <c r="V900" s="4">
        <f t="shared" si="251"/>
        <v>-0.34678748622465633</v>
      </c>
      <c r="W900" s="4" t="s">
        <v>5121</v>
      </c>
      <c r="X900" s="2" cm="1">
        <f t="array" ref="X900">SUM(_xlfn._xlws.FILTER($F$2:$F$2454,_xlfn.MAP($W$2:$W$2454,_xlfn.LAMBDA(_xlpm.x,_xlpm.x=$W900))))</f>
        <v>2896</v>
      </c>
      <c r="Y900" s="11">
        <f t="shared" si="252"/>
        <v>3.1077348066298341E-3</v>
      </c>
      <c r="Z900" s="4"/>
      <c r="AA900" s="2" cm="1">
        <f t="array" ref="AA900">SUM(_xlfn._xlws.FILTER($F$2:$F$2454,_xlfn.MAP($Z$2:$Z$2454,_xlfn.LAMBDA(_xlpm.x,_xlpm.x=$Z900))))</f>
        <v>3871</v>
      </c>
      <c r="AB900" s="11">
        <f t="shared" si="253"/>
        <v>2.3249806251614568E-3</v>
      </c>
      <c r="AC900" s="11">
        <f t="shared" si="254"/>
        <v>0.12602461379384577</v>
      </c>
      <c r="AG900" s="2"/>
      <c r="AL900" s="2"/>
      <c r="AM900" s="2"/>
    </row>
    <row r="901" spans="1:39">
      <c r="A901" s="1" t="str">
        <f t="shared" si="238"/>
        <v>~mpa~ : [mpæ]</v>
      </c>
      <c r="B901" s="1">
        <f>_xlfn.LET(_xlpm.d,$G901,_xlpm.k,_xlfn.CONCAT(LEFT(TRIM(B$1),1),"*"),COUNTIF(_xlpm.d,_xlpm.k))</f>
        <v>0</v>
      </c>
      <c r="C901" s="1">
        <f>_xlfn.LET(_xlpm.d,$G901,_xlpm.k,_xlfn.CONCAT(LEFT(TRIM(C$1),1),"*"),COUNTIF(_xlpm.d,_xlpm.k))</f>
        <v>1</v>
      </c>
      <c r="D901" s="1">
        <f>_xlfn.LET(_xlpm.d,$G901,_xlpm.k,_xlfn.CONCAT(LEFT(TRIM(D$1),1),"*"),COUNTIF(_xlpm.d,_xlpm.k))</f>
        <v>0</v>
      </c>
      <c r="E901" s="1">
        <f t="shared" si="239"/>
        <v>0.77815125038364352</v>
      </c>
      <c r="F901" s="7">
        <v>5</v>
      </c>
      <c r="G901" s="9" t="s">
        <v>159</v>
      </c>
      <c r="H901" s="4" cm="1">
        <f t="array" ref="H901">F901/freq.sum.r6e</f>
        <v>3.9607097591888465E-4</v>
      </c>
      <c r="I901" s="4" t="str">
        <f t="shared" si="240"/>
        <v>mpæ</v>
      </c>
      <c r="J901" s="4" t="str">
        <f t="shared" si="241"/>
        <v>mpa</v>
      </c>
      <c r="K901" s="10">
        <f t="shared" si="242"/>
        <v>3</v>
      </c>
      <c r="L901" s="1">
        <f t="shared" si="243"/>
        <v>3</v>
      </c>
      <c r="M901" s="10">
        <f t="shared" si="244"/>
        <v>3</v>
      </c>
      <c r="N901" s="1" t="str">
        <f t="shared" si="245"/>
        <v>~mpa~</v>
      </c>
      <c r="O901" s="1" t="str">
        <f t="shared" si="246"/>
        <v>[mpæ]</v>
      </c>
      <c r="P901" s="3" cm="1">
        <f t="array" ref="P901">SUM(_xlfn._xlws.FILTER($H$2:$H$2454,_xlfn.MAP($N$2:$N$2454,_xlfn.LAMBDA(_xlpm.x,_xlpm.x=$N901))))</f>
        <v>8.7135614702154619E-4</v>
      </c>
      <c r="Q901" s="4">
        <f t="shared" si="247"/>
        <v>0.45454545454545459</v>
      </c>
      <c r="R901" s="6" cm="1">
        <f t="array" ref="R901">SUM(_xlfn._xlws.FILTER($H$2:$H$2454,_xlfn.MAP($O$2:$O$2454,_xlfn.LAMBDA(_xlpm.x,_xlpm.x=$O901))))</f>
        <v>3.9607097591888465E-4</v>
      </c>
      <c r="S901" s="4">
        <f t="shared" si="248"/>
        <v>1</v>
      </c>
      <c r="T901" s="4">
        <f t="shared" si="249"/>
        <v>0.33994023928420869</v>
      </c>
      <c r="U901" s="4">
        <f t="shared" si="250"/>
        <v>0.625</v>
      </c>
      <c r="V901" s="4">
        <f t="shared" si="251"/>
        <v>-0.34242268082220617</v>
      </c>
      <c r="W901" s="4" t="s">
        <v>5120</v>
      </c>
      <c r="X901" s="2" cm="1">
        <f t="array" ref="X901">SUM(_xlfn._xlws.FILTER($F$2:$F$2454,_xlfn.MAP($W$2:$W$2454,_xlfn.LAMBDA(_xlpm.x,_xlpm.x=$W901))))</f>
        <v>1666</v>
      </c>
      <c r="Y901" s="11">
        <f t="shared" si="252"/>
        <v>3.0012004801920769E-3</v>
      </c>
      <c r="Z901" s="4" t="s">
        <v>5103</v>
      </c>
      <c r="AA901" s="2" cm="1">
        <f t="array" ref="AA901">SUM(_xlfn._xlws.FILTER($F$2:$F$2454,_xlfn.MAP($Z$2:$Z$2454,_xlfn.LAMBDA(_xlpm.x,_xlpm.x=$Z901))))</f>
        <v>514</v>
      </c>
      <c r="AB901" s="11">
        <f t="shared" si="253"/>
        <v>9.727626459143969E-3</v>
      </c>
      <c r="AC901" s="11">
        <f t="shared" si="254"/>
        <v>-0.51071187807549301</v>
      </c>
      <c r="AG901" s="2"/>
      <c r="AL901" s="2"/>
      <c r="AM901" s="2"/>
    </row>
    <row r="902" spans="1:39">
      <c r="A902" s="1" t="str">
        <f t="shared" si="238"/>
        <v>~tri~ : [tɹaɪ]</v>
      </c>
      <c r="B902" s="1">
        <f>_xlfn.LET(_xlpm.d,$G902,_xlpm.k,_xlfn.CONCAT(LEFT(TRIM(B$1),1),"*"),COUNTIF(_xlpm.d,_xlpm.k))</f>
        <v>0</v>
      </c>
      <c r="C902" s="1">
        <f>_xlfn.LET(_xlpm.d,$G902,_xlpm.k,_xlfn.CONCAT(LEFT(TRIM(C$1),1),"*"),COUNTIF(_xlpm.d,_xlpm.k))</f>
        <v>0</v>
      </c>
      <c r="D902" s="1">
        <f>_xlfn.LET(_xlpm.d,$G902,_xlpm.k,_xlfn.CONCAT(LEFT(TRIM(D$1),1),"*"),COUNTIF(_xlpm.d,_xlpm.k))</f>
        <v>0</v>
      </c>
      <c r="E902" s="1">
        <f t="shared" si="239"/>
        <v>0.60205999132796229</v>
      </c>
      <c r="F902" s="7">
        <v>3</v>
      </c>
      <c r="G902" s="9" t="s">
        <v>1257</v>
      </c>
      <c r="H902" s="4" cm="1">
        <f t="array" ref="H902">F902/freq.sum.r6e</f>
        <v>2.376425855513308E-4</v>
      </c>
      <c r="I902" s="4" t="str">
        <f t="shared" si="240"/>
        <v>tɹaɪ</v>
      </c>
      <c r="J902" s="4" t="str">
        <f t="shared" si="241"/>
        <v>tri</v>
      </c>
      <c r="K902" s="10">
        <f t="shared" si="242"/>
        <v>4</v>
      </c>
      <c r="L902" s="1">
        <f t="shared" si="243"/>
        <v>3</v>
      </c>
      <c r="M902" s="10">
        <f t="shared" si="244"/>
        <v>4</v>
      </c>
      <c r="N902" s="1" t="str">
        <f t="shared" si="245"/>
        <v>~tri~</v>
      </c>
      <c r="O902" s="1" t="str">
        <f t="shared" si="246"/>
        <v>[tɹaɪ]</v>
      </c>
      <c r="P902" s="3" cm="1">
        <f t="array" ref="P902">SUM(_xlfn._xlws.FILTER($H$2:$H$2454,_xlfn.MAP($N$2:$N$2454,_xlfn.LAMBDA(_xlpm.x,_xlpm.x=$N902))))</f>
        <v>8.7135614702154619E-4</v>
      </c>
      <c r="Q902" s="4">
        <f t="shared" si="247"/>
        <v>0.27272727272727276</v>
      </c>
      <c r="R902" s="6" cm="1">
        <f t="array" ref="R902">SUM(_xlfn._xlws.FILTER($H$2:$H$2454,_xlfn.MAP($O$2:$O$2454,_xlfn.LAMBDA(_xlpm.x,_xlpm.x=$O902))))</f>
        <v>3.9607097591888465E-4</v>
      </c>
      <c r="S902" s="4">
        <f t="shared" si="248"/>
        <v>0.6</v>
      </c>
      <c r="T902" s="4">
        <f t="shared" si="249"/>
        <v>0.17568515064668239</v>
      </c>
      <c r="U902" s="4">
        <f t="shared" si="250"/>
        <v>0.37500000000000006</v>
      </c>
      <c r="V902" s="4">
        <f t="shared" si="251"/>
        <v>-0.34242268082220617</v>
      </c>
      <c r="W902" s="4" t="s">
        <v>5110</v>
      </c>
      <c r="X902" s="2" cm="1">
        <f t="array" ref="X902">SUM(_xlfn._xlws.FILTER($F$2:$F$2454,_xlfn.MAP($W$2:$W$2454,_xlfn.LAMBDA(_xlpm.x,_xlpm.x=$W902))))</f>
        <v>1594</v>
      </c>
      <c r="Y902" s="11">
        <f t="shared" si="252"/>
        <v>1.8820577164366374E-3</v>
      </c>
      <c r="Z902" s="4" t="s">
        <v>5106</v>
      </c>
      <c r="AA902" s="2" cm="1">
        <f t="array" ref="AA902">SUM(_xlfn._xlws.FILTER($F$2:$F$2454,_xlfn.MAP($Z$2:$Z$2454,_xlfn.LAMBDA(_xlpm.x,_xlpm.x=$Z902))))</f>
        <v>397</v>
      </c>
      <c r="AB902" s="11">
        <f t="shared" si="253"/>
        <v>7.556675062972292E-3</v>
      </c>
      <c r="AC902" s="11">
        <f t="shared" si="254"/>
        <v>-0.60369781029697844</v>
      </c>
      <c r="AG902" s="2"/>
      <c r="AL902" s="2"/>
      <c r="AM902" s="2"/>
    </row>
    <row r="903" spans="1:39">
      <c r="A903" s="1" t="str">
        <f t="shared" si="238"/>
        <v>~qui~ : [kwɪ]</v>
      </c>
      <c r="B903" s="1">
        <f>_xlfn.LET(_xlpm.d,$G903,_xlpm.k,_xlfn.CONCAT(LEFT(TRIM(B$1),1),"*"),COUNTIF(_xlpm.d,_xlpm.k))</f>
        <v>0</v>
      </c>
      <c r="C903" s="1">
        <f>_xlfn.LET(_xlpm.d,$G903,_xlpm.k,_xlfn.CONCAT(LEFT(TRIM(C$1),1),"*"),COUNTIF(_xlpm.d,_xlpm.k))</f>
        <v>0</v>
      </c>
      <c r="D903" s="1">
        <f>_xlfn.LET(_xlpm.d,$G903,_xlpm.k,_xlfn.CONCAT(LEFT(TRIM(D$1),1),"*"),COUNTIF(_xlpm.d,_xlpm.k))</f>
        <v>0</v>
      </c>
      <c r="E903" s="1">
        <f t="shared" si="239"/>
        <v>0.77815125038364352</v>
      </c>
      <c r="F903" s="7">
        <v>5</v>
      </c>
      <c r="G903" s="9" t="s">
        <v>576</v>
      </c>
      <c r="H903" s="4" cm="1">
        <f t="array" ref="H903">F903/freq.sum.r6e</f>
        <v>3.9607097591888465E-4</v>
      </c>
      <c r="I903" s="4" t="str">
        <f t="shared" si="240"/>
        <v>kwɪ</v>
      </c>
      <c r="J903" s="4" t="str">
        <f t="shared" si="241"/>
        <v>qui</v>
      </c>
      <c r="K903" s="10">
        <f t="shared" si="242"/>
        <v>3</v>
      </c>
      <c r="L903" s="1">
        <f t="shared" si="243"/>
        <v>3</v>
      </c>
      <c r="M903" s="10">
        <f t="shared" si="244"/>
        <v>3</v>
      </c>
      <c r="N903" s="1" t="str">
        <f t="shared" si="245"/>
        <v>~qui~</v>
      </c>
      <c r="O903" s="1" t="str">
        <f t="shared" si="246"/>
        <v>[kwɪ]</v>
      </c>
      <c r="P903" s="3" cm="1">
        <f t="array" ref="P903">SUM(_xlfn._xlws.FILTER($H$2:$H$2454,_xlfn.MAP($N$2:$N$2454,_xlfn.LAMBDA(_xlpm.x,_xlpm.x=$N903))))</f>
        <v>8.7135614702154619E-4</v>
      </c>
      <c r="Q903" s="4">
        <f t="shared" si="247"/>
        <v>0.45454545454545459</v>
      </c>
      <c r="R903" s="6" cm="1">
        <f t="array" ref="R903">SUM(_xlfn._xlws.FILTER($H$2:$H$2454,_xlfn.MAP($O$2:$O$2454,_xlfn.LAMBDA(_xlpm.x,_xlpm.x=$O903))))</f>
        <v>3.9607097591888465E-4</v>
      </c>
      <c r="S903" s="4">
        <f t="shared" si="248"/>
        <v>1</v>
      </c>
      <c r="T903" s="4">
        <f t="shared" si="249"/>
        <v>0.33994023928420869</v>
      </c>
      <c r="U903" s="4">
        <f t="shared" si="250"/>
        <v>0.625</v>
      </c>
      <c r="V903" s="4">
        <f t="shared" si="251"/>
        <v>-0.34242268082220617</v>
      </c>
      <c r="W903" s="4" t="s">
        <v>5132</v>
      </c>
      <c r="X903" s="2" cm="1">
        <f t="array" ref="X903">SUM(_xlfn._xlws.FILTER($F$2:$F$2454,_xlfn.MAP($W$2:$W$2454,_xlfn.LAMBDA(_xlpm.x,_xlpm.x=$W903))))</f>
        <v>28</v>
      </c>
      <c r="Y903" s="11">
        <f t="shared" si="252"/>
        <v>0.17857142857142858</v>
      </c>
      <c r="Z903" s="4" t="s">
        <v>5102</v>
      </c>
      <c r="AA903" s="2" cm="1">
        <f t="array" ref="AA903">SUM(_xlfn._xlws.FILTER($F$2:$F$2454,_xlfn.MAP($Z$2:$Z$2454,_xlfn.LAMBDA(_xlpm.x,_xlpm.x=$Z903))))</f>
        <v>1794</v>
      </c>
      <c r="AB903" s="11">
        <f t="shared" si="253"/>
        <v>2.787068004459309E-3</v>
      </c>
      <c r="AC903" s="11">
        <f t="shared" si="254"/>
        <v>1.806664407365854</v>
      </c>
      <c r="AG903" s="2"/>
      <c r="AL903" s="2"/>
      <c r="AM903" s="2"/>
    </row>
    <row r="904" spans="1:39">
      <c r="A904" s="1" t="str">
        <f t="shared" si="238"/>
        <v>~hea~ : [hi]</v>
      </c>
      <c r="B904" s="1">
        <f>_xlfn.LET(_xlpm.d,$G904,_xlpm.k,_xlfn.CONCAT(LEFT(TRIM(B$1),1),"*"),COUNTIF(_xlpm.d,_xlpm.k))</f>
        <v>0</v>
      </c>
      <c r="C904" s="1">
        <f>_xlfn.LET(_xlpm.d,$G904,_xlpm.k,_xlfn.CONCAT(LEFT(TRIM(C$1),1),"*"),COUNTIF(_xlpm.d,_xlpm.k))</f>
        <v>0</v>
      </c>
      <c r="D904" s="1">
        <f>_xlfn.LET(_xlpm.d,$G904,_xlpm.k,_xlfn.CONCAT(LEFT(TRIM(D$1),1),"*"),COUNTIF(_xlpm.d,_xlpm.k))</f>
        <v>0</v>
      </c>
      <c r="E904" s="1">
        <f t="shared" si="239"/>
        <v>0.77815125038364352</v>
      </c>
      <c r="F904" s="7">
        <v>5</v>
      </c>
      <c r="G904" s="9" t="s">
        <v>65</v>
      </c>
      <c r="H904" s="4" cm="1">
        <f t="array" ref="H904">F904/freq.sum.r6e</f>
        <v>3.9607097591888465E-4</v>
      </c>
      <c r="I904" s="4" t="str">
        <f t="shared" si="240"/>
        <v>hi</v>
      </c>
      <c r="J904" s="4" t="str">
        <f t="shared" si="241"/>
        <v>hea</v>
      </c>
      <c r="K904" s="10">
        <f t="shared" si="242"/>
        <v>2</v>
      </c>
      <c r="L904" s="1">
        <f t="shared" si="243"/>
        <v>3</v>
      </c>
      <c r="M904" s="10">
        <f t="shared" si="244"/>
        <v>3</v>
      </c>
      <c r="N904" s="1" t="str">
        <f t="shared" si="245"/>
        <v>~hea~</v>
      </c>
      <c r="O904" s="1" t="str">
        <f t="shared" si="246"/>
        <v>[hi]</v>
      </c>
      <c r="P904" s="3" cm="1">
        <f t="array" ref="P904">SUM(_xlfn._xlws.FILTER($H$2:$H$2454,_xlfn.MAP($N$2:$N$2454,_xlfn.LAMBDA(_xlpm.x,_xlpm.x=$N904))))</f>
        <v>1.7427122940430924E-3</v>
      </c>
      <c r="Q904" s="4">
        <f t="shared" si="247"/>
        <v>0.22727272727272729</v>
      </c>
      <c r="R904" s="6" cm="1">
        <f t="array" ref="R904">SUM(_xlfn._xlws.FILTER($H$2:$H$2454,_xlfn.MAP($O$2:$O$2454,_xlfn.LAMBDA(_xlpm.x,_xlpm.x=$O904))))</f>
        <v>7.9214195183776931E-4</v>
      </c>
      <c r="S904" s="4">
        <f t="shared" si="248"/>
        <v>0.5</v>
      </c>
      <c r="T904" s="4">
        <f t="shared" si="249"/>
        <v>0.16997011964210434</v>
      </c>
      <c r="U904" s="4">
        <f t="shared" si="250"/>
        <v>0.3125</v>
      </c>
      <c r="V904" s="4">
        <f t="shared" si="251"/>
        <v>-0.34242268082220617</v>
      </c>
      <c r="W904" s="4" t="s">
        <v>5124</v>
      </c>
      <c r="X904" s="2" cm="1">
        <f t="array" ref="X904">SUM(_xlfn._xlws.FILTER($F$2:$F$2454,_xlfn.MAP($W$2:$W$2454,_xlfn.LAMBDA(_xlpm.x,_xlpm.x=$W904))))</f>
        <v>184</v>
      </c>
      <c r="Y904" s="11">
        <f t="shared" si="252"/>
        <v>2.717391304347826E-2</v>
      </c>
      <c r="Z904" s="4" t="s">
        <v>5110</v>
      </c>
      <c r="AA904" s="2" cm="1">
        <f t="array" ref="AA904">SUM(_xlfn._xlws.FILTER($F$2:$F$2454,_xlfn.MAP($Z$2:$Z$2454,_xlfn.LAMBDA(_xlpm.x,_xlpm.x=$Z904))))</f>
        <v>354</v>
      </c>
      <c r="AB904" s="11">
        <f t="shared" si="253"/>
        <v>1.4124293785310734E-2</v>
      </c>
      <c r="AC904" s="11">
        <f t="shared" si="254"/>
        <v>0.28418543901625132</v>
      </c>
      <c r="AG904" s="2"/>
      <c r="AL904" s="2"/>
      <c r="AM904" s="2"/>
    </row>
    <row r="905" spans="1:39">
      <c r="A905" s="1" t="str">
        <f t="shared" si="238"/>
        <v>~chi~ : [ʃi]</v>
      </c>
      <c r="B905" s="1">
        <f>_xlfn.LET(_xlpm.d,$G905,_xlpm.k,_xlfn.CONCAT(LEFT(TRIM(B$1),1),"*"),COUNTIF(_xlpm.d,_xlpm.k))</f>
        <v>0</v>
      </c>
      <c r="C905" s="1">
        <f>_xlfn.LET(_xlpm.d,$G905,_xlpm.k,_xlfn.CONCAT(LEFT(TRIM(C$1),1),"*"),COUNTIF(_xlpm.d,_xlpm.k))</f>
        <v>0</v>
      </c>
      <c r="D905" s="1">
        <f>_xlfn.LET(_xlpm.d,$G905,_xlpm.k,_xlfn.CONCAT(LEFT(TRIM(D$1),1),"*"),COUNTIF(_xlpm.d,_xlpm.k))</f>
        <v>0</v>
      </c>
      <c r="E905" s="1">
        <f t="shared" si="239"/>
        <v>0.47712125471966244</v>
      </c>
      <c r="F905" s="7">
        <v>2</v>
      </c>
      <c r="G905" s="9" t="s">
        <v>1348</v>
      </c>
      <c r="H905" s="4" cm="1">
        <f t="array" ref="H905">F905/freq.sum.r6e</f>
        <v>1.5842839036755386E-4</v>
      </c>
      <c r="I905" s="4" t="str">
        <f t="shared" si="240"/>
        <v>ʃi</v>
      </c>
      <c r="J905" s="4" t="str">
        <f t="shared" si="241"/>
        <v>chi</v>
      </c>
      <c r="K905" s="10">
        <f t="shared" si="242"/>
        <v>2</v>
      </c>
      <c r="L905" s="1">
        <f t="shared" si="243"/>
        <v>3</v>
      </c>
      <c r="M905" s="10">
        <f t="shared" si="244"/>
        <v>3</v>
      </c>
      <c r="N905" s="1" t="str">
        <f t="shared" si="245"/>
        <v>~chi~</v>
      </c>
      <c r="O905" s="1" t="str">
        <f t="shared" si="246"/>
        <v>[ʃi]</v>
      </c>
      <c r="P905" s="3" cm="1">
        <f t="array" ref="P905">SUM(_xlfn._xlws.FILTER($H$2:$H$2454,_xlfn.MAP($N$2:$N$2454,_xlfn.LAMBDA(_xlpm.x,_xlpm.x=$N905))))</f>
        <v>1.0297845373891E-3</v>
      </c>
      <c r="Q905" s="4">
        <f t="shared" si="247"/>
        <v>0.15384615384615385</v>
      </c>
      <c r="R905" s="6" cm="1">
        <f t="array" ref="R905">SUM(_xlfn._xlws.FILTER($H$2:$H$2454,_xlfn.MAP($O$2:$O$2454,_xlfn.LAMBDA(_xlpm.x,_xlpm.x=$O905))))</f>
        <v>4.7528517110266159E-4</v>
      </c>
      <c r="S905" s="4">
        <f t="shared" si="248"/>
        <v>0.33333333333333331</v>
      </c>
      <c r="T905" s="4">
        <f t="shared" si="249"/>
        <v>7.0209146416886151E-2</v>
      </c>
      <c r="U905" s="4">
        <f t="shared" si="250"/>
        <v>0.21052631578947367</v>
      </c>
      <c r="V905" s="4">
        <f t="shared" si="251"/>
        <v>-0.33579210192319309</v>
      </c>
      <c r="W905" s="4" t="s">
        <v>5110</v>
      </c>
      <c r="X905" s="2" cm="1">
        <f t="array" ref="X905">SUM(_xlfn._xlws.FILTER($F$2:$F$2454,_xlfn.MAP($W$2:$W$2454,_xlfn.LAMBDA(_xlpm.x,_xlpm.x=$W905))))</f>
        <v>1594</v>
      </c>
      <c r="Y905" s="11">
        <f t="shared" si="252"/>
        <v>1.2547051442910915E-3</v>
      </c>
      <c r="Z905" s="4" t="s">
        <v>5110</v>
      </c>
      <c r="AA905" s="2" cm="1">
        <f t="array" ref="AA905">SUM(_xlfn._xlws.FILTER($F$2:$F$2454,_xlfn.MAP($Z$2:$Z$2454,_xlfn.LAMBDA(_xlpm.x,_xlpm.x=$Z905))))</f>
        <v>354</v>
      </c>
      <c r="AB905" s="11">
        <f t="shared" si="253"/>
        <v>5.6497175141242938E-3</v>
      </c>
      <c r="AC905" s="11">
        <f t="shared" si="254"/>
        <v>-0.65348505503430576</v>
      </c>
      <c r="AG905" s="2"/>
      <c r="AL905" s="2"/>
      <c r="AM905" s="2"/>
    </row>
    <row r="906" spans="1:39">
      <c r="A906" s="1" t="str">
        <f t="shared" si="238"/>
        <v>~pre~ : [pɹɛ]</v>
      </c>
      <c r="B906" s="1">
        <f>_xlfn.LET(_xlpm.d,$G906,_xlpm.k,_xlfn.CONCAT(LEFT(TRIM(B$1),1),"*"),COUNTIF(_xlpm.d,_xlpm.k))</f>
        <v>0</v>
      </c>
      <c r="C906" s="1">
        <f>_xlfn.LET(_xlpm.d,$G906,_xlpm.k,_xlfn.CONCAT(LEFT(TRIM(C$1),1),"*"),COUNTIF(_xlpm.d,_xlpm.k))</f>
        <v>0</v>
      </c>
      <c r="D906" s="1">
        <f>_xlfn.LET(_xlpm.d,$G906,_xlpm.k,_xlfn.CONCAT(LEFT(TRIM(D$1),1),"*"),COUNTIF(_xlpm.d,_xlpm.k))</f>
        <v>0</v>
      </c>
      <c r="E906" s="1">
        <f t="shared" si="239"/>
        <v>1.1139433523068367</v>
      </c>
      <c r="F906" s="7">
        <v>12</v>
      </c>
      <c r="G906" s="9" t="s">
        <v>497</v>
      </c>
      <c r="H906" s="4" cm="1">
        <f t="array" ref="H906">F906/freq.sum.r6e</f>
        <v>9.5057034220532319E-4</v>
      </c>
      <c r="I906" s="4" t="str">
        <f t="shared" si="240"/>
        <v>pɹɛ</v>
      </c>
      <c r="J906" s="4" t="str">
        <f t="shared" si="241"/>
        <v>pre</v>
      </c>
      <c r="K906" s="10">
        <f t="shared" si="242"/>
        <v>3</v>
      </c>
      <c r="L906" s="1">
        <f t="shared" si="243"/>
        <v>3</v>
      </c>
      <c r="M906" s="10">
        <f t="shared" si="244"/>
        <v>3</v>
      </c>
      <c r="N906" s="1" t="str">
        <f t="shared" si="245"/>
        <v>~pre~</v>
      </c>
      <c r="O906" s="1" t="str">
        <f t="shared" si="246"/>
        <v>[pɹɛ]</v>
      </c>
      <c r="P906" s="3" cm="1">
        <f t="array" ref="P906">SUM(_xlfn._xlws.FILTER($H$2:$H$2454,_xlfn.MAP($N$2:$N$2454,_xlfn.LAMBDA(_xlpm.x,_xlpm.x=$N906))))</f>
        <v>2.2179974651457541E-3</v>
      </c>
      <c r="Q906" s="4">
        <f t="shared" si="247"/>
        <v>0.42857142857142855</v>
      </c>
      <c r="R906" s="6" cm="1">
        <f t="array" ref="R906">SUM(_xlfn._xlws.FILTER($H$2:$H$2454,_xlfn.MAP($O$2:$O$2454,_xlfn.LAMBDA(_xlpm.x,_xlpm.x=$O906))))</f>
        <v>1.0297845373891002E-3</v>
      </c>
      <c r="S906" s="4">
        <f t="shared" si="248"/>
        <v>0.92307692307692302</v>
      </c>
      <c r="T906" s="4">
        <f t="shared" si="249"/>
        <v>0.45577345743921305</v>
      </c>
      <c r="U906" s="4">
        <f t="shared" si="250"/>
        <v>0.58536585365853655</v>
      </c>
      <c r="V906" s="4">
        <f t="shared" si="251"/>
        <v>-0.33321467903538243</v>
      </c>
      <c r="W906" s="4" t="s">
        <v>5121</v>
      </c>
      <c r="X906" s="2" cm="1">
        <f t="array" ref="X906">SUM(_xlfn._xlws.FILTER($F$2:$F$2454,_xlfn.MAP($W$2:$W$2454,_xlfn.LAMBDA(_xlpm.x,_xlpm.x=$W906))))</f>
        <v>2896</v>
      </c>
      <c r="Y906" s="11">
        <f t="shared" si="252"/>
        <v>4.1436464088397788E-3</v>
      </c>
      <c r="Z906" s="4" t="s">
        <v>5104</v>
      </c>
      <c r="AA906" s="2" cm="1">
        <f t="array" ref="AA906">SUM(_xlfn._xlws.FILTER($F$2:$F$2454,_xlfn.MAP($Z$2:$Z$2454,_xlfn.LAMBDA(_xlpm.x,_xlpm.x=$Z906))))</f>
        <v>883</v>
      </c>
      <c r="AB906" s="11">
        <f t="shared" si="253"/>
        <v>1.3590033975084938E-2</v>
      </c>
      <c r="AC906" s="11">
        <f t="shared" si="254"/>
        <v>-0.51583785394754067</v>
      </c>
      <c r="AG906" s="2"/>
      <c r="AL906" s="2"/>
      <c r="AM906" s="2"/>
    </row>
    <row r="907" spans="1:39">
      <c r="A907" s="1" t="str">
        <f t="shared" si="238"/>
        <v>~sto~ : [stɑ]</v>
      </c>
      <c r="B907" s="1">
        <f>_xlfn.LET(_xlpm.d,$G907,_xlpm.k,_xlfn.CONCAT(LEFT(TRIM(B$1),1),"*"),COUNTIF(_xlpm.d,_xlpm.k))</f>
        <v>0</v>
      </c>
      <c r="C907" s="1">
        <f>_xlfn.LET(_xlpm.d,$G907,_xlpm.k,_xlfn.CONCAT(LEFT(TRIM(C$1),1),"*"),COUNTIF(_xlpm.d,_xlpm.k))</f>
        <v>0</v>
      </c>
      <c r="D907" s="1">
        <f>_xlfn.LET(_xlpm.d,$G907,_xlpm.k,_xlfn.CONCAT(LEFT(TRIM(D$1),1),"*"),COUNTIF(_xlpm.d,_xlpm.k))</f>
        <v>0</v>
      </c>
      <c r="E907" s="1">
        <f t="shared" si="239"/>
        <v>0.77815125038364352</v>
      </c>
      <c r="F907" s="7">
        <v>5</v>
      </c>
      <c r="G907" s="9" t="s">
        <v>1080</v>
      </c>
      <c r="H907" s="4" cm="1">
        <f t="array" ref="H907">F907/freq.sum.r6e</f>
        <v>3.9607097591888465E-4</v>
      </c>
      <c r="I907" s="4" t="str">
        <f t="shared" si="240"/>
        <v>stɑ</v>
      </c>
      <c r="J907" s="4" t="str">
        <f t="shared" si="241"/>
        <v>sto</v>
      </c>
      <c r="K907" s="10">
        <f t="shared" si="242"/>
        <v>3</v>
      </c>
      <c r="L907" s="1">
        <f t="shared" si="243"/>
        <v>3</v>
      </c>
      <c r="M907" s="10">
        <f t="shared" si="244"/>
        <v>3</v>
      </c>
      <c r="N907" s="1" t="str">
        <f t="shared" si="245"/>
        <v>~sto~</v>
      </c>
      <c r="O907" s="1" t="str">
        <f t="shared" si="246"/>
        <v>[stɑ]</v>
      </c>
      <c r="P907" s="3" cm="1">
        <f t="array" ref="P907">SUM(_xlfn._xlws.FILTER($H$2:$H$2454,_xlfn.MAP($N$2:$N$2454,_xlfn.LAMBDA(_xlpm.x,_xlpm.x=$N907))))</f>
        <v>1.6634980988593155E-3</v>
      </c>
      <c r="Q907" s="4">
        <f t="shared" si="247"/>
        <v>0.23809523809523811</v>
      </c>
      <c r="R907" s="6" cm="1">
        <f t="array" ref="R907">SUM(_xlfn._xlws.FILTER($H$2:$H$2454,_xlfn.MAP($O$2:$O$2454,_xlfn.LAMBDA(_xlpm.x,_xlpm.x=$O907))))</f>
        <v>7.9214195183776931E-4</v>
      </c>
      <c r="S907" s="4">
        <f t="shared" si="248"/>
        <v>0.5</v>
      </c>
      <c r="T907" s="4">
        <f t="shared" si="249"/>
        <v>0.17545302672733351</v>
      </c>
      <c r="U907" s="4">
        <f t="shared" si="250"/>
        <v>0.32258064516129031</v>
      </c>
      <c r="V907" s="4">
        <f t="shared" si="251"/>
        <v>-0.32221929473391925</v>
      </c>
      <c r="W907" s="4" t="s">
        <v>5119</v>
      </c>
      <c r="X907" s="2" cm="1">
        <f t="array" ref="X907">SUM(_xlfn._xlws.FILTER($F$2:$F$2454,_xlfn.MAP($W$2:$W$2454,_xlfn.LAMBDA(_xlpm.x,_xlpm.x=$W907))))</f>
        <v>1157</v>
      </c>
      <c r="Y907" s="11">
        <f t="shared" si="252"/>
        <v>4.3215211754537601E-3</v>
      </c>
      <c r="Z907" s="4" t="s">
        <v>5105</v>
      </c>
      <c r="AA907" s="2" cm="1">
        <f t="array" ref="AA907">SUM(_xlfn._xlws.FILTER($F$2:$F$2454,_xlfn.MAP($Z$2:$Z$2454,_xlfn.LAMBDA(_xlpm.x,_xlpm.x=$Z907))))</f>
        <v>436</v>
      </c>
      <c r="AB907" s="11">
        <f t="shared" si="253"/>
        <v>1.1467889908256881E-2</v>
      </c>
      <c r="AC907" s="11">
        <f t="shared" si="254"/>
        <v>-0.42384686968316349</v>
      </c>
      <c r="AG907" s="2"/>
      <c r="AL907" s="2"/>
      <c r="AM907" s="2"/>
    </row>
    <row r="908" spans="1:39">
      <c r="A908" s="1" t="str">
        <f t="shared" si="238"/>
        <v>~cla~ : [klɛ]</v>
      </c>
      <c r="B908" s="1">
        <f>_xlfn.LET(_xlpm.d,$G908,_xlpm.k,_xlfn.CONCAT(LEFT(TRIM(B$1),1),"*"),COUNTIF(_xlpm.d,_xlpm.k))</f>
        <v>0</v>
      </c>
      <c r="C908" s="1">
        <f>_xlfn.LET(_xlpm.d,$G908,_xlpm.k,_xlfn.CONCAT(LEFT(TRIM(C$1),1),"*"),COUNTIF(_xlpm.d,_xlpm.k))</f>
        <v>0</v>
      </c>
      <c r="D908" s="1">
        <f>_xlfn.LET(_xlpm.d,$G908,_xlpm.k,_xlfn.CONCAT(LEFT(TRIM(D$1),1),"*"),COUNTIF(_xlpm.d,_xlpm.k))</f>
        <v>0</v>
      </c>
      <c r="E908" s="1">
        <f t="shared" si="239"/>
        <v>0.30102999566398114</v>
      </c>
      <c r="F908" s="7">
        <v>1</v>
      </c>
      <c r="G908" s="9" t="s">
        <v>1479</v>
      </c>
      <c r="H908" s="4" cm="1">
        <f t="array" ref="H908">F908/freq.sum.r6e</f>
        <v>7.9214195183776928E-5</v>
      </c>
      <c r="I908" s="4" t="str">
        <f t="shared" si="240"/>
        <v>klɛ</v>
      </c>
      <c r="J908" s="4" t="str">
        <f t="shared" si="241"/>
        <v>cla</v>
      </c>
      <c r="K908" s="10">
        <f t="shared" si="242"/>
        <v>3</v>
      </c>
      <c r="L908" s="1">
        <f t="shared" si="243"/>
        <v>3</v>
      </c>
      <c r="M908" s="10">
        <f t="shared" si="244"/>
        <v>3</v>
      </c>
      <c r="N908" s="1" t="str">
        <f t="shared" si="245"/>
        <v>~cla~</v>
      </c>
      <c r="O908" s="1" t="str">
        <f t="shared" si="246"/>
        <v>[klɛ]</v>
      </c>
      <c r="P908" s="3" cm="1">
        <f t="array" ref="P908">SUM(_xlfn._xlws.FILTER($H$2:$H$2454,_xlfn.MAP($N$2:$N$2454,_xlfn.LAMBDA(_xlpm.x,_xlpm.x=$N908))))</f>
        <v>4.7528517110266154E-4</v>
      </c>
      <c r="Q908" s="4">
        <f t="shared" si="247"/>
        <v>0.16666666666666669</v>
      </c>
      <c r="R908" s="6" cm="1">
        <f t="array" ref="R908">SUM(_xlfn._xlws.FILTER($H$2:$H$2454,_xlfn.MAP($O$2:$O$2454,_xlfn.LAMBDA(_xlpm.x,_xlpm.x=$O908))))</f>
        <v>2.3764258555133077E-4</v>
      </c>
      <c r="S908" s="4">
        <f t="shared" si="248"/>
        <v>0.33333333333333337</v>
      </c>
      <c r="T908" s="4">
        <f t="shared" si="249"/>
        <v>4.6757986083227718E-2</v>
      </c>
      <c r="U908" s="4">
        <f t="shared" si="250"/>
        <v>0.22222222222222227</v>
      </c>
      <c r="V908" s="4">
        <f t="shared" si="251"/>
        <v>-0.3010299956639812</v>
      </c>
      <c r="W908" s="4" t="s">
        <v>5120</v>
      </c>
      <c r="X908" s="2" cm="1">
        <f t="array" ref="X908">SUM(_xlfn._xlws.FILTER($F$2:$F$2454,_xlfn.MAP($W$2:$W$2454,_xlfn.LAMBDA(_xlpm.x,_xlpm.x=$W908))))</f>
        <v>1666</v>
      </c>
      <c r="Y908" s="11">
        <f t="shared" si="252"/>
        <v>6.0024009603841532E-4</v>
      </c>
      <c r="Z908" s="4" t="s">
        <v>5104</v>
      </c>
      <c r="AA908" s="2" cm="1">
        <f t="array" ref="AA908">SUM(_xlfn._xlws.FILTER($F$2:$F$2454,_xlfn.MAP($Z$2:$Z$2454,_xlfn.LAMBDA(_xlpm.x,_xlpm.x=$Z908))))</f>
        <v>883</v>
      </c>
      <c r="AB908" s="11">
        <f t="shared" si="253"/>
        <v>1.1325028312570782E-3</v>
      </c>
      <c r="AC908" s="11">
        <f t="shared" si="254"/>
        <v>-0.27571429349320026</v>
      </c>
      <c r="AG908" s="2"/>
      <c r="AL908" s="2"/>
      <c r="AM908" s="2"/>
    </row>
    <row r="909" spans="1:39">
      <c r="A909" s="1" t="str">
        <f t="shared" si="238"/>
        <v>~cha~ : [ʃɑ]</v>
      </c>
      <c r="B909" s="1">
        <f>_xlfn.LET(_xlpm.d,$G909,_xlpm.k,_xlfn.CONCAT(LEFT(TRIM(B$1),1),"*"),COUNTIF(_xlpm.d,_xlpm.k))</f>
        <v>0</v>
      </c>
      <c r="C909" s="1">
        <f>_xlfn.LET(_xlpm.d,$G909,_xlpm.k,_xlfn.CONCAT(LEFT(TRIM(C$1),1),"*"),COUNTIF(_xlpm.d,_xlpm.k))</f>
        <v>0</v>
      </c>
      <c r="D909" s="1">
        <f>_xlfn.LET(_xlpm.d,$G909,_xlpm.k,_xlfn.CONCAT(LEFT(TRIM(D$1),1),"*"),COUNTIF(_xlpm.d,_xlpm.k))</f>
        <v>0</v>
      </c>
      <c r="E909" s="1">
        <f t="shared" si="239"/>
        <v>0.47712125471966244</v>
      </c>
      <c r="F909" s="7">
        <v>2</v>
      </c>
      <c r="G909" s="9" t="s">
        <v>2393</v>
      </c>
      <c r="H909" s="4" cm="1">
        <f t="array" ref="H909">F909/freq.sum.r6e</f>
        <v>1.5842839036755386E-4</v>
      </c>
      <c r="I909" s="4" t="str">
        <f t="shared" si="240"/>
        <v>ʃɑ</v>
      </c>
      <c r="J909" s="4" t="str">
        <f t="shared" si="241"/>
        <v>cha</v>
      </c>
      <c r="K909" s="10">
        <f t="shared" si="242"/>
        <v>2</v>
      </c>
      <c r="L909" s="1">
        <f t="shared" si="243"/>
        <v>3</v>
      </c>
      <c r="M909" s="10">
        <f t="shared" si="244"/>
        <v>3</v>
      </c>
      <c r="N909" s="1" t="str">
        <f t="shared" si="245"/>
        <v>~cha~</v>
      </c>
      <c r="O909" s="1" t="str">
        <f t="shared" si="246"/>
        <v>[ʃɑ]</v>
      </c>
      <c r="P909" s="3" cm="1">
        <f t="array" ref="P909">SUM(_xlfn._xlws.FILTER($H$2:$H$2454,_xlfn.MAP($N$2:$N$2454,_xlfn.LAMBDA(_xlpm.x,_xlpm.x=$N909))))</f>
        <v>1.7427122940430922E-3</v>
      </c>
      <c r="Q909" s="4">
        <f t="shared" si="247"/>
        <v>9.0909090909090925E-2</v>
      </c>
      <c r="R909" s="6" cm="1">
        <f t="array" ref="R909">SUM(_xlfn._xlws.FILTER($H$2:$H$2454,_xlfn.MAP($O$2:$O$2454,_xlfn.LAMBDA(_xlpm.x,_xlpm.x=$O909))))</f>
        <v>8.7135614702154619E-4</v>
      </c>
      <c r="S909" s="4">
        <f t="shared" si="248"/>
        <v>0.18181818181818182</v>
      </c>
      <c r="T909" s="4">
        <f t="shared" si="249"/>
        <v>4.0423447936995059E-2</v>
      </c>
      <c r="U909" s="4">
        <f t="shared" si="250"/>
        <v>0.12121212121212123</v>
      </c>
      <c r="V909" s="4">
        <f t="shared" si="251"/>
        <v>-0.30102999566398109</v>
      </c>
      <c r="W909" s="4" t="s">
        <v>5120</v>
      </c>
      <c r="X909" s="2" cm="1">
        <f t="array" ref="X909">SUM(_xlfn._xlws.FILTER($F$2:$F$2454,_xlfn.MAP($W$2:$W$2454,_xlfn.LAMBDA(_xlpm.x,_xlpm.x=$W909))))</f>
        <v>1666</v>
      </c>
      <c r="Y909" s="11">
        <f t="shared" si="252"/>
        <v>1.2004801920768306E-3</v>
      </c>
      <c r="Z909" s="4" t="s">
        <v>5105</v>
      </c>
      <c r="AA909" s="2" cm="1">
        <f t="array" ref="AA909">SUM(_xlfn._xlws.FILTER($F$2:$F$2454,_xlfn.MAP($Z$2:$Z$2454,_xlfn.LAMBDA(_xlpm.x,_xlpm.x=$Z909))))</f>
        <v>436</v>
      </c>
      <c r="AB909" s="11">
        <f t="shared" si="253"/>
        <v>4.5871559633027525E-3</v>
      </c>
      <c r="AC909" s="11">
        <f t="shared" si="254"/>
        <v>-0.58218850780218279</v>
      </c>
      <c r="AG909" s="2"/>
      <c r="AL909" s="2"/>
      <c r="AM909" s="2"/>
    </row>
    <row r="910" spans="1:39">
      <c r="A910" s="1" t="str">
        <f t="shared" si="238"/>
        <v>~cli~ : [klaɪ]</v>
      </c>
      <c r="B910" s="1">
        <f>_xlfn.LET(_xlpm.d,$G910,_xlpm.k,_xlfn.CONCAT(LEFT(TRIM(B$1),1),"*"),COUNTIF(_xlpm.d,_xlpm.k))</f>
        <v>0</v>
      </c>
      <c r="C910" s="1">
        <f>_xlfn.LET(_xlpm.d,$G910,_xlpm.k,_xlfn.CONCAT(LEFT(TRIM(C$1),1),"*"),COUNTIF(_xlpm.d,_xlpm.k))</f>
        <v>0</v>
      </c>
      <c r="D910" s="1">
        <f>_xlfn.LET(_xlpm.d,$G910,_xlpm.k,_xlfn.CONCAT(LEFT(TRIM(D$1),1),"*"),COUNTIF(_xlpm.d,_xlpm.k))</f>
        <v>0</v>
      </c>
      <c r="E910" s="1">
        <f t="shared" si="239"/>
        <v>0.60205999132796229</v>
      </c>
      <c r="F910" s="7">
        <v>3</v>
      </c>
      <c r="G910" s="9" t="s">
        <v>641</v>
      </c>
      <c r="H910" s="4" cm="1">
        <f t="array" ref="H910">F910/freq.sum.r6e</f>
        <v>2.376425855513308E-4</v>
      </c>
      <c r="I910" s="4" t="str">
        <f t="shared" si="240"/>
        <v>klaɪ</v>
      </c>
      <c r="J910" s="4" t="str">
        <f t="shared" si="241"/>
        <v>cli</v>
      </c>
      <c r="K910" s="10">
        <f t="shared" si="242"/>
        <v>4</v>
      </c>
      <c r="L910" s="1">
        <f t="shared" si="243"/>
        <v>3</v>
      </c>
      <c r="M910" s="10">
        <f t="shared" si="244"/>
        <v>4</v>
      </c>
      <c r="N910" s="1" t="str">
        <f t="shared" si="245"/>
        <v>~cli~</v>
      </c>
      <c r="O910" s="1" t="str">
        <f t="shared" si="246"/>
        <v>[klaɪ]</v>
      </c>
      <c r="P910" s="3" cm="1">
        <f t="array" ref="P910">SUM(_xlfn._xlws.FILTER($H$2:$H$2454,_xlfn.MAP($N$2:$N$2454,_xlfn.LAMBDA(_xlpm.x,_xlpm.x=$N910))))</f>
        <v>4.7528517110266154E-4</v>
      </c>
      <c r="Q910" s="4">
        <f t="shared" si="247"/>
        <v>0.50000000000000011</v>
      </c>
      <c r="R910" s="6" cm="1">
        <f t="array" ref="R910">SUM(_xlfn._xlws.FILTER($H$2:$H$2454,_xlfn.MAP($O$2:$O$2454,_xlfn.LAMBDA(_xlpm.x,_xlpm.x=$O910))))</f>
        <v>2.376425855513308E-4</v>
      </c>
      <c r="S910" s="4">
        <f t="shared" si="248"/>
        <v>1</v>
      </c>
      <c r="T910" s="4">
        <f t="shared" si="249"/>
        <v>0.31232915670521316</v>
      </c>
      <c r="U910" s="4">
        <f t="shared" si="250"/>
        <v>0.66666666666666685</v>
      </c>
      <c r="V910" s="4">
        <f t="shared" si="251"/>
        <v>-0.30102999566398109</v>
      </c>
      <c r="W910" s="4" t="s">
        <v>5110</v>
      </c>
      <c r="X910" s="2" cm="1">
        <f t="array" ref="X910">SUM(_xlfn._xlws.FILTER($F$2:$F$2454,_xlfn.MAP($W$2:$W$2454,_xlfn.LAMBDA(_xlpm.x,_xlpm.x=$W910))))</f>
        <v>1594</v>
      </c>
      <c r="Y910" s="11">
        <f t="shared" si="252"/>
        <v>1.8820577164366374E-3</v>
      </c>
      <c r="Z910" s="4" t="s">
        <v>5106</v>
      </c>
      <c r="AA910" s="2" cm="1">
        <f t="array" ref="AA910">SUM(_xlfn._xlws.FILTER($F$2:$F$2454,_xlfn.MAP($Z$2:$Z$2454,_xlfn.LAMBDA(_xlpm.x,_xlpm.x=$Z910))))</f>
        <v>397</v>
      </c>
      <c r="AB910" s="11">
        <f t="shared" si="253"/>
        <v>7.556675062972292E-3</v>
      </c>
      <c r="AC910" s="11">
        <f t="shared" si="254"/>
        <v>-0.60369781029697844</v>
      </c>
      <c r="AG910" s="2"/>
      <c r="AL910" s="2"/>
      <c r="AM910" s="2"/>
    </row>
    <row r="911" spans="1:39">
      <c r="A911" s="1" t="str">
        <f t="shared" si="238"/>
        <v>~bra~ : [bɹæ]</v>
      </c>
      <c r="B911" s="1">
        <f>_xlfn.LET(_xlpm.d,$G911,_xlpm.k,_xlfn.CONCAT(LEFT(TRIM(B$1),1),"*"),COUNTIF(_xlpm.d,_xlpm.k))</f>
        <v>0</v>
      </c>
      <c r="C911" s="1">
        <f>_xlfn.LET(_xlpm.d,$G911,_xlpm.k,_xlfn.CONCAT(LEFT(TRIM(C$1),1),"*"),COUNTIF(_xlpm.d,_xlpm.k))</f>
        <v>0</v>
      </c>
      <c r="D911" s="1">
        <f>_xlfn.LET(_xlpm.d,$G911,_xlpm.k,_xlfn.CONCAT(LEFT(TRIM(D$1),1),"*"),COUNTIF(_xlpm.d,_xlpm.k))</f>
        <v>0</v>
      </c>
      <c r="E911" s="1">
        <f t="shared" si="239"/>
        <v>0.77815125038364352</v>
      </c>
      <c r="F911" s="7">
        <v>5</v>
      </c>
      <c r="G911" s="9" t="s">
        <v>502</v>
      </c>
      <c r="H911" s="4" cm="1">
        <f t="array" ref="H911">F911/freq.sum.r6e</f>
        <v>3.9607097591888465E-4</v>
      </c>
      <c r="I911" s="1" t="str">
        <f t="shared" si="240"/>
        <v>bɹæ</v>
      </c>
      <c r="J911" s="1" t="str">
        <f t="shared" si="241"/>
        <v>bra</v>
      </c>
      <c r="K911" s="10">
        <f t="shared" si="242"/>
        <v>3</v>
      </c>
      <c r="L911" s="1">
        <f t="shared" si="243"/>
        <v>3</v>
      </c>
      <c r="M911" s="10">
        <f t="shared" si="244"/>
        <v>3</v>
      </c>
      <c r="N911" s="1" t="str">
        <f t="shared" si="245"/>
        <v>~bra~</v>
      </c>
      <c r="O911" s="1" t="str">
        <f t="shared" si="246"/>
        <v>[bɹæ]</v>
      </c>
      <c r="P911" s="3" cm="1">
        <f t="array" ref="P911">SUM(_xlfn._xlws.FILTER($H$2:$H$2454,_xlfn.MAP($N$2:$N$2454,_xlfn.LAMBDA(_xlpm.x,_xlpm.x=$N911))))</f>
        <v>7.9214195183776931E-4</v>
      </c>
      <c r="Q911" s="4">
        <f t="shared" si="247"/>
        <v>0.5</v>
      </c>
      <c r="R911" s="6" cm="1">
        <f t="array" ref="R911">SUM(_xlfn._xlws.FILTER($H$2:$H$2454,_xlfn.MAP($O$2:$O$2454,_xlfn.LAMBDA(_xlpm.x,_xlpm.x=$O911))))</f>
        <v>3.9607097591888465E-4</v>
      </c>
      <c r="S911" s="4">
        <f t="shared" si="248"/>
        <v>1</v>
      </c>
      <c r="T911" s="4">
        <f t="shared" si="249"/>
        <v>0.36260292190315591</v>
      </c>
      <c r="U911" s="4">
        <f t="shared" si="250"/>
        <v>0.66666666666666663</v>
      </c>
      <c r="V911" s="4">
        <f t="shared" si="251"/>
        <v>-0.3010299956639812</v>
      </c>
      <c r="W911" s="4" t="s">
        <v>5120</v>
      </c>
      <c r="X911" s="2" cm="1">
        <f t="array" ref="X911">SUM(_xlfn._xlws.FILTER($F$2:$F$2454,_xlfn.MAP($W$2:$W$2454,_xlfn.LAMBDA(_xlpm.x,_xlpm.x=$W911))))</f>
        <v>1666</v>
      </c>
      <c r="Y911" s="11">
        <f t="shared" si="252"/>
        <v>3.0012004801920769E-3</v>
      </c>
      <c r="Z911" s="4" t="s">
        <v>5103</v>
      </c>
      <c r="AA911" s="2" cm="1">
        <f t="array" ref="AA911">SUM(_xlfn._xlws.FILTER($F$2:$F$2454,_xlfn.MAP($Z$2:$Z$2454,_xlfn.LAMBDA(_xlpm.x,_xlpm.x=$Z911))))</f>
        <v>514</v>
      </c>
      <c r="AB911" s="11">
        <f t="shared" si="253"/>
        <v>9.727626459143969E-3</v>
      </c>
      <c r="AC911" s="11">
        <f t="shared" si="254"/>
        <v>-0.51071187807549301</v>
      </c>
      <c r="AG911" s="2"/>
      <c r="AL911" s="2"/>
      <c r="AM911" s="2"/>
    </row>
    <row r="912" spans="1:39">
      <c r="A912" s="1" t="str">
        <f t="shared" si="238"/>
        <v>~fra~ : [fɹæ]</v>
      </c>
      <c r="B912" s="1">
        <f>_xlfn.LET(_xlpm.d,$G912,_xlpm.k,_xlfn.CONCAT(LEFT(TRIM(B$1),1),"*"),COUNTIF(_xlpm.d,_xlpm.k))</f>
        <v>0</v>
      </c>
      <c r="C912" s="1">
        <f>_xlfn.LET(_xlpm.d,$G912,_xlpm.k,_xlfn.CONCAT(LEFT(TRIM(C$1),1),"*"),COUNTIF(_xlpm.d,_xlpm.k))</f>
        <v>0</v>
      </c>
      <c r="D912" s="1">
        <f>_xlfn.LET(_xlpm.d,$G912,_xlpm.k,_xlfn.CONCAT(LEFT(TRIM(D$1),1),"*"),COUNTIF(_xlpm.d,_xlpm.k))</f>
        <v>0</v>
      </c>
      <c r="E912" s="1">
        <f t="shared" si="239"/>
        <v>0.69897000433601875</v>
      </c>
      <c r="F912" s="7">
        <v>4</v>
      </c>
      <c r="G912" s="9" t="s">
        <v>1993</v>
      </c>
      <c r="H912" s="4" cm="1">
        <f t="array" ref="H912">F912/freq.sum.r6e</f>
        <v>3.1685678073510771E-4</v>
      </c>
      <c r="I912" s="1" t="str">
        <f t="shared" si="240"/>
        <v>fɹæ</v>
      </c>
      <c r="J912" s="1" t="str">
        <f t="shared" si="241"/>
        <v>fra</v>
      </c>
      <c r="K912" s="10">
        <f t="shared" si="242"/>
        <v>3</v>
      </c>
      <c r="L912" s="1">
        <f t="shared" si="243"/>
        <v>3</v>
      </c>
      <c r="M912" s="10">
        <f t="shared" si="244"/>
        <v>3</v>
      </c>
      <c r="N912" s="1" t="str">
        <f t="shared" si="245"/>
        <v>~fra~</v>
      </c>
      <c r="O912" s="1" t="str">
        <f t="shared" si="246"/>
        <v>[fɹæ]</v>
      </c>
      <c r="P912" s="3" cm="1">
        <f t="array" ref="P912">SUM(_xlfn._xlws.FILTER($H$2:$H$2454,_xlfn.MAP($N$2:$N$2454,_xlfn.LAMBDA(_xlpm.x,_xlpm.x=$N912))))</f>
        <v>6.3371356147021542E-4</v>
      </c>
      <c r="Q912" s="4">
        <f t="shared" si="247"/>
        <v>0.5</v>
      </c>
      <c r="R912" s="6" cm="1">
        <f t="array" ref="R912">SUM(_xlfn._xlws.FILTER($H$2:$H$2454,_xlfn.MAP($O$2:$O$2454,_xlfn.LAMBDA(_xlpm.x,_xlpm.x=$O912))))</f>
        <v>3.1685678073510771E-4</v>
      </c>
      <c r="S912" s="4">
        <f t="shared" si="248"/>
        <v>1</v>
      </c>
      <c r="T912" s="4">
        <f t="shared" si="249"/>
        <v>0.32570604464099612</v>
      </c>
      <c r="U912" s="4">
        <f t="shared" si="250"/>
        <v>0.66666666666666663</v>
      </c>
      <c r="V912" s="4">
        <f t="shared" si="251"/>
        <v>-0.3010299956639812</v>
      </c>
      <c r="W912" s="4" t="s">
        <v>5120</v>
      </c>
      <c r="X912" s="2" cm="1">
        <f t="array" ref="X912">SUM(_xlfn._xlws.FILTER($F$2:$F$2454,_xlfn.MAP($W$2:$W$2454,_xlfn.LAMBDA(_xlpm.x,_xlpm.x=$W912))))</f>
        <v>1666</v>
      </c>
      <c r="Y912" s="11">
        <f t="shared" si="252"/>
        <v>2.4009603841536613E-3</v>
      </c>
      <c r="Z912" s="4" t="s">
        <v>5103</v>
      </c>
      <c r="AA912" s="2" cm="1">
        <f t="array" ref="AA912">SUM(_xlfn._xlws.FILTER($F$2:$F$2454,_xlfn.MAP($Z$2:$Z$2454,_xlfn.LAMBDA(_xlpm.x,_xlpm.x=$Z912))))</f>
        <v>514</v>
      </c>
      <c r="AB912" s="11">
        <f t="shared" si="253"/>
        <v>7.7821011673151752E-3</v>
      </c>
      <c r="AC912" s="11">
        <f t="shared" si="254"/>
        <v>-0.51071187807549312</v>
      </c>
      <c r="AG912" s="2"/>
      <c r="AL912" s="2"/>
      <c r="AM912" s="2"/>
    </row>
    <row r="913" spans="1:39">
      <c r="A913" s="1" t="str">
        <f t="shared" si="238"/>
        <v>~rva~ : [ɹvɑ]</v>
      </c>
      <c r="B913" s="1">
        <f>_xlfn.LET(_xlpm.d,$G913,_xlpm.k,_xlfn.CONCAT(LEFT(TRIM(B$1),1),"*"),COUNTIF(_xlpm.d,_xlpm.k))</f>
        <v>1</v>
      </c>
      <c r="C913" s="1">
        <f>_xlfn.LET(_xlpm.d,$G913,_xlpm.k,_xlfn.CONCAT(LEFT(TRIM(C$1),1),"*"),COUNTIF(_xlpm.d,_xlpm.k))</f>
        <v>0</v>
      </c>
      <c r="D913" s="1">
        <f>_xlfn.LET(_xlpm.d,$G913,_xlpm.k,_xlfn.CONCAT(LEFT(TRIM(D$1),1),"*"),COUNTIF(_xlpm.d,_xlpm.k))</f>
        <v>0</v>
      </c>
      <c r="E913" s="1">
        <f t="shared" si="239"/>
        <v>0.30102999566398114</v>
      </c>
      <c r="F913" s="7">
        <v>1</v>
      </c>
      <c r="G913" s="9" t="s">
        <v>2384</v>
      </c>
      <c r="H913" s="4" cm="1">
        <f t="array" ref="H913">F913/freq.sum.r6e</f>
        <v>7.9214195183776928E-5</v>
      </c>
      <c r="I913" s="4" t="str">
        <f t="shared" si="240"/>
        <v>ɹvɑ</v>
      </c>
      <c r="J913" s="4" t="str">
        <f t="shared" si="241"/>
        <v>rva</v>
      </c>
      <c r="K913" s="10">
        <f t="shared" si="242"/>
        <v>3</v>
      </c>
      <c r="L913" s="1">
        <f t="shared" si="243"/>
        <v>3</v>
      </c>
      <c r="M913" s="10">
        <f t="shared" si="244"/>
        <v>3</v>
      </c>
      <c r="N913" s="1" t="str">
        <f t="shared" si="245"/>
        <v>~rva~</v>
      </c>
      <c r="O913" s="1" t="str">
        <f t="shared" si="246"/>
        <v>[ɹvɑ]</v>
      </c>
      <c r="P913" s="3" cm="1">
        <f t="array" ref="P913">SUM(_xlfn._xlws.FILTER($H$2:$H$2454,_xlfn.MAP($N$2:$N$2454,_xlfn.LAMBDA(_xlpm.x,_xlpm.x=$N913))))</f>
        <v>1.5842839036755386E-4</v>
      </c>
      <c r="Q913" s="4">
        <f t="shared" si="247"/>
        <v>0.5</v>
      </c>
      <c r="R913" s="6" cm="1">
        <f t="array" ref="R913">SUM(_xlfn._xlws.FILTER($H$2:$H$2454,_xlfn.MAP($O$2:$O$2454,_xlfn.LAMBDA(_xlpm.x,_xlpm.x=$O913))))</f>
        <v>7.9214195183776928E-5</v>
      </c>
      <c r="S913" s="4">
        <f t="shared" si="248"/>
        <v>1</v>
      </c>
      <c r="T913" s="4">
        <f t="shared" si="249"/>
        <v>0.14027395824968311</v>
      </c>
      <c r="U913" s="4">
        <f t="shared" si="250"/>
        <v>0.66666666666666663</v>
      </c>
      <c r="V913" s="4">
        <f t="shared" si="251"/>
        <v>-0.3010299956639812</v>
      </c>
      <c r="W913" s="4" t="s">
        <v>5120</v>
      </c>
      <c r="X913" s="2" cm="1">
        <f t="array" ref="X913">SUM(_xlfn._xlws.FILTER($F$2:$F$2454,_xlfn.MAP($W$2:$W$2454,_xlfn.LAMBDA(_xlpm.x,_xlpm.x=$W913))))</f>
        <v>1666</v>
      </c>
      <c r="Y913" s="11">
        <f t="shared" si="252"/>
        <v>6.0024009603841532E-4</v>
      </c>
      <c r="Z913" s="4" t="s">
        <v>5105</v>
      </c>
      <c r="AA913" s="2" cm="1">
        <f t="array" ref="AA913">SUM(_xlfn._xlws.FILTER($F$2:$F$2454,_xlfn.MAP($Z$2:$Z$2454,_xlfn.LAMBDA(_xlpm.x,_xlpm.x=$Z913))))</f>
        <v>436</v>
      </c>
      <c r="AB913" s="11">
        <f t="shared" si="253"/>
        <v>2.2935779816513763E-3</v>
      </c>
      <c r="AC913" s="11">
        <f t="shared" si="254"/>
        <v>-0.58218850780218279</v>
      </c>
      <c r="AG913" s="2"/>
      <c r="AL913" s="2"/>
      <c r="AM913" s="2"/>
    </row>
    <row r="914" spans="1:39">
      <c r="A914" s="1" t="str">
        <f t="shared" si="238"/>
        <v>~sma~ : [smɑ]</v>
      </c>
      <c r="B914" s="1">
        <f>_xlfn.LET(_xlpm.d,$G914,_xlpm.k,_xlfn.CONCAT(LEFT(TRIM(B$1),1),"*"),COUNTIF(_xlpm.d,_xlpm.k))</f>
        <v>0</v>
      </c>
      <c r="C914" s="1">
        <f>_xlfn.LET(_xlpm.d,$G914,_xlpm.k,_xlfn.CONCAT(LEFT(TRIM(C$1),1),"*"),COUNTIF(_xlpm.d,_xlpm.k))</f>
        <v>0</v>
      </c>
      <c r="D914" s="1">
        <f>_xlfn.LET(_xlpm.d,$G914,_xlpm.k,_xlfn.CONCAT(LEFT(TRIM(D$1),1),"*"),COUNTIF(_xlpm.d,_xlpm.k))</f>
        <v>0</v>
      </c>
      <c r="E914" s="1">
        <f t="shared" si="239"/>
        <v>0.30102999566398114</v>
      </c>
      <c r="F914" s="7">
        <v>1</v>
      </c>
      <c r="G914" s="9" t="s">
        <v>1070</v>
      </c>
      <c r="H914" s="4" cm="1">
        <f t="array" ref="H914">F914/freq.sum.r6e</f>
        <v>7.9214195183776928E-5</v>
      </c>
      <c r="I914" s="4" t="str">
        <f t="shared" si="240"/>
        <v>smɑ</v>
      </c>
      <c r="J914" s="4" t="str">
        <f t="shared" si="241"/>
        <v>sma</v>
      </c>
      <c r="K914" s="10">
        <f t="shared" si="242"/>
        <v>3</v>
      </c>
      <c r="L914" s="1">
        <f t="shared" si="243"/>
        <v>3</v>
      </c>
      <c r="M914" s="10">
        <f t="shared" si="244"/>
        <v>3</v>
      </c>
      <c r="N914" s="1" t="str">
        <f t="shared" si="245"/>
        <v>~sma~</v>
      </c>
      <c r="O914" s="1" t="str">
        <f t="shared" si="246"/>
        <v>[smɑ]</v>
      </c>
      <c r="P914" s="3" cm="1">
        <f t="array" ref="P914">SUM(_xlfn._xlws.FILTER($H$2:$H$2454,_xlfn.MAP($N$2:$N$2454,_xlfn.LAMBDA(_xlpm.x,_xlpm.x=$N914))))</f>
        <v>1.5842839036755386E-4</v>
      </c>
      <c r="Q914" s="4">
        <f t="shared" si="247"/>
        <v>0.5</v>
      </c>
      <c r="R914" s="6" cm="1">
        <f t="array" ref="R914">SUM(_xlfn._xlws.FILTER($H$2:$H$2454,_xlfn.MAP($O$2:$O$2454,_xlfn.LAMBDA(_xlpm.x,_xlpm.x=$O914))))</f>
        <v>7.9214195183776928E-5</v>
      </c>
      <c r="S914" s="4">
        <f t="shared" si="248"/>
        <v>1</v>
      </c>
      <c r="T914" s="4">
        <f t="shared" si="249"/>
        <v>0.14027395824968311</v>
      </c>
      <c r="U914" s="4">
        <f t="shared" si="250"/>
        <v>0.66666666666666663</v>
      </c>
      <c r="V914" s="4">
        <f t="shared" si="251"/>
        <v>-0.3010299956639812</v>
      </c>
      <c r="W914" s="4" t="s">
        <v>5120</v>
      </c>
      <c r="X914" s="2" cm="1">
        <f t="array" ref="X914">SUM(_xlfn._xlws.FILTER($F$2:$F$2454,_xlfn.MAP($W$2:$W$2454,_xlfn.LAMBDA(_xlpm.x,_xlpm.x=$W914))))</f>
        <v>1666</v>
      </c>
      <c r="Y914" s="11">
        <f t="shared" si="252"/>
        <v>6.0024009603841532E-4</v>
      </c>
      <c r="Z914" s="4" t="s">
        <v>5105</v>
      </c>
      <c r="AA914" s="2" cm="1">
        <f t="array" ref="AA914">SUM(_xlfn._xlws.FILTER($F$2:$F$2454,_xlfn.MAP($Z$2:$Z$2454,_xlfn.LAMBDA(_xlpm.x,_xlpm.x=$Z914))))</f>
        <v>436</v>
      </c>
      <c r="AB914" s="11">
        <f t="shared" si="253"/>
        <v>2.2935779816513763E-3</v>
      </c>
      <c r="AC914" s="11">
        <f t="shared" si="254"/>
        <v>-0.58218850780218279</v>
      </c>
      <c r="AG914" s="2"/>
      <c r="AL914" s="2"/>
      <c r="AM914" s="2"/>
    </row>
    <row r="915" spans="1:39">
      <c r="A915" s="1" t="str">
        <f t="shared" si="238"/>
        <v>~sna~ : [snɑ]</v>
      </c>
      <c r="B915" s="1">
        <f>_xlfn.LET(_xlpm.d,$G915,_xlpm.k,_xlfn.CONCAT(LEFT(TRIM(B$1),1),"*"),COUNTIF(_xlpm.d,_xlpm.k))</f>
        <v>0</v>
      </c>
      <c r="C915" s="1">
        <f>_xlfn.LET(_xlpm.d,$G915,_xlpm.k,_xlfn.CONCAT(LEFT(TRIM(C$1),1),"*"),COUNTIF(_xlpm.d,_xlpm.k))</f>
        <v>0</v>
      </c>
      <c r="D915" s="1">
        <f>_xlfn.LET(_xlpm.d,$G915,_xlpm.k,_xlfn.CONCAT(LEFT(TRIM(D$1),1),"*"),COUNTIF(_xlpm.d,_xlpm.k))</f>
        <v>0</v>
      </c>
      <c r="E915" s="1">
        <f t="shared" si="239"/>
        <v>0.30102999566398114</v>
      </c>
      <c r="F915" s="7">
        <v>1</v>
      </c>
      <c r="G915" s="9" t="s">
        <v>2221</v>
      </c>
      <c r="H915" s="4" cm="1">
        <f t="array" ref="H915">F915/freq.sum.r6e</f>
        <v>7.9214195183776928E-5</v>
      </c>
      <c r="I915" s="4" t="str">
        <f t="shared" si="240"/>
        <v>snɑ</v>
      </c>
      <c r="J915" s="4" t="str">
        <f t="shared" si="241"/>
        <v>sna</v>
      </c>
      <c r="K915" s="10">
        <f t="shared" si="242"/>
        <v>3</v>
      </c>
      <c r="L915" s="1">
        <f t="shared" si="243"/>
        <v>3</v>
      </c>
      <c r="M915" s="10">
        <f t="shared" si="244"/>
        <v>3</v>
      </c>
      <c r="N915" s="1" t="str">
        <f t="shared" si="245"/>
        <v>~sna~</v>
      </c>
      <c r="O915" s="1" t="str">
        <f t="shared" si="246"/>
        <v>[snɑ]</v>
      </c>
      <c r="P915" s="3" cm="1">
        <f t="array" ref="P915">SUM(_xlfn._xlws.FILTER($H$2:$H$2454,_xlfn.MAP($N$2:$N$2454,_xlfn.LAMBDA(_xlpm.x,_xlpm.x=$N915))))</f>
        <v>1.5842839036755386E-4</v>
      </c>
      <c r="Q915" s="4">
        <f t="shared" si="247"/>
        <v>0.5</v>
      </c>
      <c r="R915" s="6" cm="1">
        <f t="array" ref="R915">SUM(_xlfn._xlws.FILTER($H$2:$H$2454,_xlfn.MAP($O$2:$O$2454,_xlfn.LAMBDA(_xlpm.x,_xlpm.x=$O915))))</f>
        <v>7.9214195183776928E-5</v>
      </c>
      <c r="S915" s="4">
        <f t="shared" si="248"/>
        <v>1</v>
      </c>
      <c r="T915" s="4">
        <f t="shared" si="249"/>
        <v>0.14027395824968311</v>
      </c>
      <c r="U915" s="4">
        <f t="shared" si="250"/>
        <v>0.66666666666666663</v>
      </c>
      <c r="V915" s="4">
        <f t="shared" si="251"/>
        <v>-0.3010299956639812</v>
      </c>
      <c r="W915" s="4" t="s">
        <v>5120</v>
      </c>
      <c r="X915" s="2" cm="1">
        <f t="array" ref="X915">SUM(_xlfn._xlws.FILTER($F$2:$F$2454,_xlfn.MAP($W$2:$W$2454,_xlfn.LAMBDA(_xlpm.x,_xlpm.x=$W915))))</f>
        <v>1666</v>
      </c>
      <c r="Y915" s="11">
        <f t="shared" si="252"/>
        <v>6.0024009603841532E-4</v>
      </c>
      <c r="Z915" s="4" t="s">
        <v>5105</v>
      </c>
      <c r="AA915" s="2" cm="1">
        <f t="array" ref="AA915">SUM(_xlfn._xlws.FILTER($F$2:$F$2454,_xlfn.MAP($Z$2:$Z$2454,_xlfn.LAMBDA(_xlpm.x,_xlpm.x=$Z915))))</f>
        <v>436</v>
      </c>
      <c r="AB915" s="11">
        <f t="shared" si="253"/>
        <v>2.2935779816513763E-3</v>
      </c>
      <c r="AC915" s="11">
        <f t="shared" si="254"/>
        <v>-0.58218850780218279</v>
      </c>
      <c r="AG915" s="2"/>
      <c r="AL915" s="2"/>
      <c r="AM915" s="2"/>
    </row>
    <row r="916" spans="1:39">
      <c r="A916" s="1" t="str">
        <f t="shared" si="238"/>
        <v>~sna~ : [sneɪ]</v>
      </c>
      <c r="B916" s="1">
        <f>_xlfn.LET(_xlpm.d,$G916,_xlpm.k,_xlfn.CONCAT(LEFT(TRIM(B$1),1),"*"),COUNTIF(_xlpm.d,_xlpm.k))</f>
        <v>0</v>
      </c>
      <c r="C916" s="1">
        <f>_xlfn.LET(_xlpm.d,$G916,_xlpm.k,_xlfn.CONCAT(LEFT(TRIM(C$1),1),"*"),COUNTIF(_xlpm.d,_xlpm.k))</f>
        <v>0</v>
      </c>
      <c r="D916" s="1">
        <f>_xlfn.LET(_xlpm.d,$G916,_xlpm.k,_xlfn.CONCAT(LEFT(TRIM(D$1),1),"*"),COUNTIF(_xlpm.d,_xlpm.k))</f>
        <v>0</v>
      </c>
      <c r="E916" s="1">
        <f t="shared" si="239"/>
        <v>0.30102999566398114</v>
      </c>
      <c r="F916" s="7">
        <v>1</v>
      </c>
      <c r="G916" s="9" t="s">
        <v>1073</v>
      </c>
      <c r="H916" s="4" cm="1">
        <f t="array" ref="H916">F916/freq.sum.r6e</f>
        <v>7.9214195183776928E-5</v>
      </c>
      <c r="I916" s="4" t="str">
        <f t="shared" si="240"/>
        <v>sneɪ</v>
      </c>
      <c r="J916" s="4" t="str">
        <f t="shared" si="241"/>
        <v>sna</v>
      </c>
      <c r="K916" s="10">
        <f t="shared" si="242"/>
        <v>4</v>
      </c>
      <c r="L916" s="1">
        <f t="shared" si="243"/>
        <v>3</v>
      </c>
      <c r="M916" s="10">
        <f t="shared" si="244"/>
        <v>4</v>
      </c>
      <c r="N916" s="1" t="str">
        <f t="shared" si="245"/>
        <v>~sna~</v>
      </c>
      <c r="O916" s="1" t="str">
        <f t="shared" si="246"/>
        <v>[sneɪ]</v>
      </c>
      <c r="P916" s="3" cm="1">
        <f t="array" ref="P916">SUM(_xlfn._xlws.FILTER($H$2:$H$2454,_xlfn.MAP($N$2:$N$2454,_xlfn.LAMBDA(_xlpm.x,_xlpm.x=$N916))))</f>
        <v>1.5842839036755386E-4</v>
      </c>
      <c r="Q916" s="4">
        <f t="shared" si="247"/>
        <v>0.5</v>
      </c>
      <c r="R916" s="6" cm="1">
        <f t="array" ref="R916">SUM(_xlfn._xlws.FILTER($H$2:$H$2454,_xlfn.MAP($O$2:$O$2454,_xlfn.LAMBDA(_xlpm.x,_xlpm.x=$O916))))</f>
        <v>7.9214195183776928E-5</v>
      </c>
      <c r="S916" s="4">
        <f t="shared" si="248"/>
        <v>1</v>
      </c>
      <c r="T916" s="4">
        <f t="shared" si="249"/>
        <v>0.15616457835260653</v>
      </c>
      <c r="U916" s="4">
        <f t="shared" si="250"/>
        <v>0.66666666666666663</v>
      </c>
      <c r="V916" s="4">
        <f t="shared" si="251"/>
        <v>-0.3010299956639812</v>
      </c>
      <c r="W916" s="4" t="s">
        <v>5120</v>
      </c>
      <c r="X916" s="2" cm="1">
        <f t="array" ref="X916">SUM(_xlfn._xlws.FILTER($F$2:$F$2454,_xlfn.MAP($W$2:$W$2454,_xlfn.LAMBDA(_xlpm.x,_xlpm.x=$W916))))</f>
        <v>1666</v>
      </c>
      <c r="Y916" s="11">
        <f t="shared" si="252"/>
        <v>6.0024009603841532E-4</v>
      </c>
      <c r="Z916" s="4" t="s">
        <v>5108</v>
      </c>
      <c r="AA916" s="2" cm="1">
        <f t="array" ref="AA916">SUM(_xlfn._xlws.FILTER($F$2:$F$2454,_xlfn.MAP($Z$2:$Z$2454,_xlfn.LAMBDA(_xlpm.x,_xlpm.x=$Z916))))</f>
        <v>475</v>
      </c>
      <c r="AB916" s="11">
        <f t="shared" si="253"/>
        <v>2.1052631578947368E-3</v>
      </c>
      <c r="AC916" s="11">
        <f t="shared" si="254"/>
        <v>-0.5449813874459023</v>
      </c>
      <c r="AG916" s="2"/>
      <c r="AL916" s="2"/>
      <c r="AM916" s="2"/>
    </row>
    <row r="917" spans="1:39">
      <c r="A917" s="1" t="str">
        <f t="shared" si="238"/>
        <v>~spa~ : [speɪ]</v>
      </c>
      <c r="B917" s="1">
        <f>_xlfn.LET(_xlpm.d,$G917,_xlpm.k,_xlfn.CONCAT(LEFT(TRIM(B$1),1),"*"),COUNTIF(_xlpm.d,_xlpm.k))</f>
        <v>0</v>
      </c>
      <c r="C917" s="1">
        <f>_xlfn.LET(_xlpm.d,$G917,_xlpm.k,_xlfn.CONCAT(LEFT(TRIM(C$1),1),"*"),COUNTIF(_xlpm.d,_xlpm.k))</f>
        <v>0</v>
      </c>
      <c r="D917" s="1">
        <f>_xlfn.LET(_xlpm.d,$G917,_xlpm.k,_xlfn.CONCAT(LEFT(TRIM(D$1),1),"*"),COUNTIF(_xlpm.d,_xlpm.k))</f>
        <v>0</v>
      </c>
      <c r="E917" s="1">
        <f t="shared" si="239"/>
        <v>0.60205999132796229</v>
      </c>
      <c r="F917" s="7">
        <v>3</v>
      </c>
      <c r="G917" s="9" t="s">
        <v>644</v>
      </c>
      <c r="H917" s="4" cm="1">
        <f t="array" ref="H917">F917/freq.sum.r6e</f>
        <v>2.376425855513308E-4</v>
      </c>
      <c r="I917" s="4" t="str">
        <f t="shared" si="240"/>
        <v>speɪ</v>
      </c>
      <c r="J917" s="4" t="str">
        <f t="shared" si="241"/>
        <v>spa</v>
      </c>
      <c r="K917" s="10">
        <f t="shared" si="242"/>
        <v>4</v>
      </c>
      <c r="L917" s="1">
        <f t="shared" si="243"/>
        <v>3</v>
      </c>
      <c r="M917" s="10">
        <f t="shared" si="244"/>
        <v>4</v>
      </c>
      <c r="N917" s="1" t="str">
        <f t="shared" si="245"/>
        <v>~spa~</v>
      </c>
      <c r="O917" s="1" t="str">
        <f t="shared" si="246"/>
        <v>[speɪ]</v>
      </c>
      <c r="P917" s="3" cm="1">
        <f t="array" ref="P917">SUM(_xlfn._xlws.FILTER($H$2:$H$2454,_xlfn.MAP($N$2:$N$2454,_xlfn.LAMBDA(_xlpm.x,_xlpm.x=$N917))))</f>
        <v>4.7528517110266159E-4</v>
      </c>
      <c r="Q917" s="4">
        <f t="shared" si="247"/>
        <v>0.5</v>
      </c>
      <c r="R917" s="6" cm="1">
        <f t="array" ref="R917">SUM(_xlfn._xlws.FILTER($H$2:$H$2454,_xlfn.MAP($O$2:$O$2454,_xlfn.LAMBDA(_xlpm.x,_xlpm.x=$O917))))</f>
        <v>2.376425855513308E-4</v>
      </c>
      <c r="S917" s="4">
        <f t="shared" si="248"/>
        <v>1</v>
      </c>
      <c r="T917" s="4">
        <f t="shared" si="249"/>
        <v>0.31232915670521305</v>
      </c>
      <c r="U917" s="4">
        <f t="shared" si="250"/>
        <v>0.66666666666666663</v>
      </c>
      <c r="V917" s="4">
        <f t="shared" si="251"/>
        <v>-0.3010299956639812</v>
      </c>
      <c r="W917" s="4" t="s">
        <v>5120</v>
      </c>
      <c r="X917" s="2" cm="1">
        <f t="array" ref="X917">SUM(_xlfn._xlws.FILTER($F$2:$F$2454,_xlfn.MAP($W$2:$W$2454,_xlfn.LAMBDA(_xlpm.x,_xlpm.x=$W917))))</f>
        <v>1666</v>
      </c>
      <c r="Y917" s="11">
        <f t="shared" si="252"/>
        <v>1.8007202881152461E-3</v>
      </c>
      <c r="Z917" s="4" t="s">
        <v>5108</v>
      </c>
      <c r="AA917" s="2" cm="1">
        <f t="array" ref="AA917">SUM(_xlfn._xlws.FILTER($F$2:$F$2454,_xlfn.MAP($Z$2:$Z$2454,_xlfn.LAMBDA(_xlpm.x,_xlpm.x=$Z917))))</f>
        <v>475</v>
      </c>
      <c r="AB917" s="11">
        <f t="shared" si="253"/>
        <v>6.3157894736842104E-3</v>
      </c>
      <c r="AC917" s="11">
        <f t="shared" si="254"/>
        <v>-0.54498138744590219</v>
      </c>
      <c r="AG917" s="2"/>
      <c r="AL917" s="2"/>
      <c r="AM917" s="2"/>
    </row>
    <row r="918" spans="1:39">
      <c r="A918" s="1" t="str">
        <f t="shared" si="238"/>
        <v>~sca~ : [skɛ]</v>
      </c>
      <c r="B918" s="1">
        <f>_xlfn.LET(_xlpm.d,$G918,_xlpm.k,_xlfn.CONCAT(LEFT(TRIM(B$1),1),"*"),COUNTIF(_xlpm.d,_xlpm.k))</f>
        <v>0</v>
      </c>
      <c r="C918" s="1">
        <f>_xlfn.LET(_xlpm.d,$G918,_xlpm.k,_xlfn.CONCAT(LEFT(TRIM(C$1),1),"*"),COUNTIF(_xlpm.d,_xlpm.k))</f>
        <v>0</v>
      </c>
      <c r="D918" s="1">
        <f>_xlfn.LET(_xlpm.d,$G918,_xlpm.k,_xlfn.CONCAT(LEFT(TRIM(D$1),1),"*"),COUNTIF(_xlpm.d,_xlpm.k))</f>
        <v>0</v>
      </c>
      <c r="E918" s="1">
        <f t="shared" si="239"/>
        <v>0.47712125471966244</v>
      </c>
      <c r="F918" s="7">
        <v>2</v>
      </c>
      <c r="G918" s="9" t="s">
        <v>1171</v>
      </c>
      <c r="H918" s="4" cm="1">
        <f t="array" ref="H918">F918/freq.sum.r6e</f>
        <v>1.5842839036755386E-4</v>
      </c>
      <c r="I918" s="4" t="str">
        <f t="shared" si="240"/>
        <v>skɛ</v>
      </c>
      <c r="J918" s="4" t="str">
        <f t="shared" si="241"/>
        <v>sca</v>
      </c>
      <c r="K918" s="10">
        <f t="shared" si="242"/>
        <v>3</v>
      </c>
      <c r="L918" s="1">
        <f t="shared" si="243"/>
        <v>3</v>
      </c>
      <c r="M918" s="10">
        <f t="shared" si="244"/>
        <v>3</v>
      </c>
      <c r="N918" s="1" t="str">
        <f t="shared" si="245"/>
        <v>~sca~</v>
      </c>
      <c r="O918" s="1" t="str">
        <f t="shared" si="246"/>
        <v>[skɛ]</v>
      </c>
      <c r="P918" s="3" cm="1">
        <f t="array" ref="P918">SUM(_xlfn._xlws.FILTER($H$2:$H$2454,_xlfn.MAP($N$2:$N$2454,_xlfn.LAMBDA(_xlpm.x,_xlpm.x=$N918))))</f>
        <v>6.3371356147021542E-4</v>
      </c>
      <c r="Q918" s="4">
        <f t="shared" si="247"/>
        <v>0.25</v>
      </c>
      <c r="R918" s="6" cm="1">
        <f t="array" ref="R918">SUM(_xlfn._xlws.FILTER($H$2:$H$2454,_xlfn.MAP($O$2:$O$2454,_xlfn.LAMBDA(_xlpm.x,_xlpm.x=$O918))))</f>
        <v>3.1685678073510771E-4</v>
      </c>
      <c r="S918" s="4">
        <f t="shared" si="248"/>
        <v>0.5</v>
      </c>
      <c r="T918" s="4">
        <f t="shared" si="249"/>
        <v>0.1111644818267364</v>
      </c>
      <c r="U918" s="4">
        <f t="shared" si="250"/>
        <v>0.33333333333333331</v>
      </c>
      <c r="V918" s="4">
        <f t="shared" si="251"/>
        <v>-0.3010299956639812</v>
      </c>
      <c r="W918" s="4" t="s">
        <v>5120</v>
      </c>
      <c r="X918" s="2" cm="1">
        <f t="array" ref="X918">SUM(_xlfn._xlws.FILTER($F$2:$F$2454,_xlfn.MAP($W$2:$W$2454,_xlfn.LAMBDA(_xlpm.x,_xlpm.x=$W918))))</f>
        <v>1666</v>
      </c>
      <c r="Y918" s="11">
        <f t="shared" si="252"/>
        <v>1.2004801920768306E-3</v>
      </c>
      <c r="Z918" s="4" t="s">
        <v>5104</v>
      </c>
      <c r="AA918" s="2" cm="1">
        <f t="array" ref="AA918">SUM(_xlfn._xlws.FILTER($F$2:$F$2454,_xlfn.MAP($Z$2:$Z$2454,_xlfn.LAMBDA(_xlpm.x,_xlpm.x=$Z918))))</f>
        <v>883</v>
      </c>
      <c r="AB918" s="11">
        <f t="shared" si="253"/>
        <v>2.2650056625141564E-3</v>
      </c>
      <c r="AC918" s="11">
        <f t="shared" si="254"/>
        <v>-0.27571429349320026</v>
      </c>
      <c r="AG918" s="2"/>
      <c r="AL918" s="2"/>
      <c r="AM918" s="2"/>
    </row>
    <row r="919" spans="1:39">
      <c r="A919" s="1" t="str">
        <f t="shared" si="238"/>
        <v>~sma~ : [smɔ]</v>
      </c>
      <c r="B919" s="1">
        <f>_xlfn.LET(_xlpm.d,$G919,_xlpm.k,_xlfn.CONCAT(LEFT(TRIM(B$1),1),"*"),COUNTIF(_xlpm.d,_xlpm.k))</f>
        <v>0</v>
      </c>
      <c r="C919" s="1">
        <f>_xlfn.LET(_xlpm.d,$G919,_xlpm.k,_xlfn.CONCAT(LEFT(TRIM(C$1),1),"*"),COUNTIF(_xlpm.d,_xlpm.k))</f>
        <v>0</v>
      </c>
      <c r="D919" s="1">
        <f>_xlfn.LET(_xlpm.d,$G919,_xlpm.k,_xlfn.CONCAT(LEFT(TRIM(D$1),1),"*"),COUNTIF(_xlpm.d,_xlpm.k))</f>
        <v>0</v>
      </c>
      <c r="E919" s="1">
        <f t="shared" si="239"/>
        <v>0.30102999566398114</v>
      </c>
      <c r="F919" s="7">
        <v>1</v>
      </c>
      <c r="G919" s="9" t="s">
        <v>1071</v>
      </c>
      <c r="H919" s="4" cm="1">
        <f t="array" ref="H919">F919/freq.sum.r6e</f>
        <v>7.9214195183776928E-5</v>
      </c>
      <c r="I919" s="1" t="str">
        <f t="shared" si="240"/>
        <v>smɔ</v>
      </c>
      <c r="J919" s="1" t="str">
        <f t="shared" si="241"/>
        <v>sma</v>
      </c>
      <c r="K919" s="10">
        <f t="shared" si="242"/>
        <v>3</v>
      </c>
      <c r="L919" s="1">
        <f t="shared" si="243"/>
        <v>3</v>
      </c>
      <c r="M919" s="10">
        <f t="shared" si="244"/>
        <v>3</v>
      </c>
      <c r="N919" s="1" t="str">
        <f t="shared" si="245"/>
        <v>~sma~</v>
      </c>
      <c r="O919" s="1" t="str">
        <f t="shared" si="246"/>
        <v>[smɔ]</v>
      </c>
      <c r="P919" s="3" cm="1">
        <f t="array" ref="P919">SUM(_xlfn._xlws.FILTER($H$2:$H$2454,_xlfn.MAP($N$2:$N$2454,_xlfn.LAMBDA(_xlpm.x,_xlpm.x=$N919))))</f>
        <v>1.5842839036755386E-4</v>
      </c>
      <c r="Q919" s="4">
        <f t="shared" si="247"/>
        <v>0.5</v>
      </c>
      <c r="R919" s="6" cm="1">
        <f t="array" ref="R919">SUM(_xlfn._xlws.FILTER($H$2:$H$2454,_xlfn.MAP($O$2:$O$2454,_xlfn.LAMBDA(_xlpm.x,_xlpm.x=$O919))))</f>
        <v>7.9214195183776928E-5</v>
      </c>
      <c r="S919" s="4">
        <f t="shared" si="248"/>
        <v>1</v>
      </c>
      <c r="T919" s="4">
        <f t="shared" si="249"/>
        <v>0.14027395824968311</v>
      </c>
      <c r="U919" s="4">
        <f t="shared" si="250"/>
        <v>0.66666666666666663</v>
      </c>
      <c r="V919" s="4">
        <f t="shared" si="251"/>
        <v>-0.3010299956639812</v>
      </c>
      <c r="W919" s="4" t="s">
        <v>5120</v>
      </c>
      <c r="X919" s="2" cm="1">
        <f t="array" ref="X919">SUM(_xlfn._xlws.FILTER($F$2:$F$2454,_xlfn.MAP($W$2:$W$2454,_xlfn.LAMBDA(_xlpm.x,_xlpm.x=$W919))))</f>
        <v>1666</v>
      </c>
      <c r="Y919" s="11">
        <f t="shared" si="252"/>
        <v>6.0024009603841532E-4</v>
      </c>
      <c r="Z919" s="4" t="s">
        <v>5107</v>
      </c>
      <c r="AA919" s="2" cm="1">
        <f t="array" ref="AA919">SUM(_xlfn._xlws.FILTER($F$2:$F$2454,_xlfn.MAP($Z$2:$Z$2454,_xlfn.LAMBDA(_xlpm.x,_xlpm.x=$Z919))))</f>
        <v>293</v>
      </c>
      <c r="AB919" s="11">
        <f t="shared" si="253"/>
        <v>3.4129692832764505E-3</v>
      </c>
      <c r="AC919" s="11">
        <f t="shared" si="254"/>
        <v>-0.75480737671665932</v>
      </c>
      <c r="AG919" s="2"/>
      <c r="AL919" s="2"/>
      <c r="AM919" s="2"/>
    </row>
    <row r="920" spans="1:39">
      <c r="A920" s="1" t="str">
        <f t="shared" si="238"/>
        <v>~wha~ : [hwʌ]</v>
      </c>
      <c r="B920" s="1">
        <f>_xlfn.LET(_xlpm.d,$G920,_xlpm.k,_xlfn.CONCAT(LEFT(TRIM(B$1),1),"*"),COUNTIF(_xlpm.d,_xlpm.k))</f>
        <v>0</v>
      </c>
      <c r="C920" s="1">
        <f>_xlfn.LET(_xlpm.d,$G920,_xlpm.k,_xlfn.CONCAT(LEFT(TRIM(C$1),1),"*"),COUNTIF(_xlpm.d,_xlpm.k))</f>
        <v>0</v>
      </c>
      <c r="D920" s="1">
        <f>_xlfn.LET(_xlpm.d,$G920,_xlpm.k,_xlfn.CONCAT(LEFT(TRIM(D$1),1),"*"),COUNTIF(_xlpm.d,_xlpm.k))</f>
        <v>0</v>
      </c>
      <c r="E920" s="1">
        <f t="shared" si="239"/>
        <v>0.47712125471966244</v>
      </c>
      <c r="F920" s="7">
        <v>2</v>
      </c>
      <c r="G920" s="9" t="s">
        <v>820</v>
      </c>
      <c r="H920" s="4" cm="1">
        <f t="array" ref="H920">F920/freq.sum.r6e</f>
        <v>1.5842839036755386E-4</v>
      </c>
      <c r="I920" s="4" t="str">
        <f t="shared" si="240"/>
        <v>hwʌ</v>
      </c>
      <c r="J920" s="4" t="str">
        <f t="shared" si="241"/>
        <v>wha</v>
      </c>
      <c r="K920" s="10">
        <f t="shared" si="242"/>
        <v>3</v>
      </c>
      <c r="L920" s="1">
        <f t="shared" si="243"/>
        <v>3</v>
      </c>
      <c r="M920" s="10">
        <f t="shared" si="244"/>
        <v>3</v>
      </c>
      <c r="N920" s="1" t="str">
        <f t="shared" si="245"/>
        <v>~wha~</v>
      </c>
      <c r="O920" s="1" t="str">
        <f t="shared" si="246"/>
        <v>[hwʌ]</v>
      </c>
      <c r="P920" s="3" cm="1">
        <f t="array" ref="P920">SUM(_xlfn._xlws.FILTER($H$2:$H$2454,_xlfn.MAP($N$2:$N$2454,_xlfn.LAMBDA(_xlpm.x,_xlpm.x=$N920))))</f>
        <v>3.1685678073510771E-4</v>
      </c>
      <c r="Q920" s="4">
        <f t="shared" si="247"/>
        <v>0.5</v>
      </c>
      <c r="R920" s="6" cm="1">
        <f t="array" ref="R920">SUM(_xlfn._xlws.FILTER($H$2:$H$2454,_xlfn.MAP($O$2:$O$2454,_xlfn.LAMBDA(_xlpm.x,_xlpm.x=$O920))))</f>
        <v>1.5842839036755386E-4</v>
      </c>
      <c r="S920" s="4">
        <f t="shared" si="248"/>
        <v>1</v>
      </c>
      <c r="T920" s="4">
        <f t="shared" si="249"/>
        <v>0.22232896365347279</v>
      </c>
      <c r="U920" s="4">
        <f t="shared" si="250"/>
        <v>0.66666666666666663</v>
      </c>
      <c r="V920" s="4">
        <f t="shared" si="251"/>
        <v>-0.3010299956639812</v>
      </c>
      <c r="W920" s="4" t="s">
        <v>5120</v>
      </c>
      <c r="X920" s="2" cm="1">
        <f t="array" ref="X920">SUM(_xlfn._xlws.FILTER($F$2:$F$2454,_xlfn.MAP($W$2:$W$2454,_xlfn.LAMBDA(_xlpm.x,_xlpm.x=$W920))))</f>
        <v>1666</v>
      </c>
      <c r="Y920" s="11">
        <f t="shared" si="252"/>
        <v>1.2004801920768306E-3</v>
      </c>
      <c r="Z920" s="4" t="s">
        <v>5113</v>
      </c>
      <c r="AA920" s="2" cm="1">
        <f t="array" ref="AA920">SUM(_xlfn._xlws.FILTER($F$2:$F$2454,_xlfn.MAP($Z$2:$Z$2454,_xlfn.LAMBDA(_xlpm.x,_xlpm.x=$Z920))))</f>
        <v>309</v>
      </c>
      <c r="AB920" s="11">
        <f t="shared" si="253"/>
        <v>6.4724919093851136E-3</v>
      </c>
      <c r="AC920" s="11">
        <f t="shared" si="254"/>
        <v>-0.73171651764593426</v>
      </c>
      <c r="AG920" s="2"/>
      <c r="AL920" s="2"/>
      <c r="AM920" s="2"/>
    </row>
    <row r="921" spans="1:39">
      <c r="A921" s="1" t="str">
        <f t="shared" si="238"/>
        <v>~fle~ : [flə]</v>
      </c>
      <c r="B921" s="1">
        <f>_xlfn.LET(_xlpm.d,$G921,_xlpm.k,_xlfn.CONCAT(LEFT(TRIM(B$1),1),"*"),COUNTIF(_xlpm.d,_xlpm.k))</f>
        <v>0</v>
      </c>
      <c r="C921" s="1">
        <f>_xlfn.LET(_xlpm.d,$G921,_xlpm.k,_xlfn.CONCAT(LEFT(TRIM(C$1),1),"*"),COUNTIF(_xlpm.d,_xlpm.k))</f>
        <v>0</v>
      </c>
      <c r="D921" s="1">
        <f>_xlfn.LET(_xlpm.d,$G921,_xlpm.k,_xlfn.CONCAT(LEFT(TRIM(D$1),1),"*"),COUNTIF(_xlpm.d,_xlpm.k))</f>
        <v>0</v>
      </c>
      <c r="E921" s="1">
        <f t="shared" si="239"/>
        <v>0.30102999566398114</v>
      </c>
      <c r="F921" s="7">
        <v>1</v>
      </c>
      <c r="G921" s="9" t="s">
        <v>1980</v>
      </c>
      <c r="H921" s="4" cm="1">
        <f t="array" ref="H921">F921/freq.sum.r6e</f>
        <v>7.9214195183776928E-5</v>
      </c>
      <c r="I921" s="4" t="str">
        <f t="shared" si="240"/>
        <v>flə</v>
      </c>
      <c r="J921" s="4" t="str">
        <f t="shared" si="241"/>
        <v>fle</v>
      </c>
      <c r="K921" s="10">
        <f t="shared" si="242"/>
        <v>3</v>
      </c>
      <c r="L921" s="1">
        <f t="shared" si="243"/>
        <v>3</v>
      </c>
      <c r="M921" s="10">
        <f t="shared" si="244"/>
        <v>3</v>
      </c>
      <c r="N921" s="1" t="str">
        <f t="shared" si="245"/>
        <v>~fle~</v>
      </c>
      <c r="O921" s="1" t="str">
        <f t="shared" si="246"/>
        <v>[flə]</v>
      </c>
      <c r="P921" s="3" cm="1">
        <f t="array" ref="P921">SUM(_xlfn._xlws.FILTER($H$2:$H$2454,_xlfn.MAP($N$2:$N$2454,_xlfn.LAMBDA(_xlpm.x,_xlpm.x=$N921))))</f>
        <v>3.1685678073510771E-4</v>
      </c>
      <c r="Q921" s="4">
        <f t="shared" si="247"/>
        <v>0.25</v>
      </c>
      <c r="R921" s="6" cm="1">
        <f t="array" ref="R921">SUM(_xlfn._xlws.FILTER($H$2:$H$2454,_xlfn.MAP($O$2:$O$2454,_xlfn.LAMBDA(_xlpm.x,_xlpm.x=$O921))))</f>
        <v>1.5842839036755386E-4</v>
      </c>
      <c r="S921" s="4">
        <f t="shared" si="248"/>
        <v>0.5</v>
      </c>
      <c r="T921" s="4">
        <f t="shared" si="249"/>
        <v>7.0136979124841556E-2</v>
      </c>
      <c r="U921" s="4">
        <f t="shared" si="250"/>
        <v>0.33333333333333331</v>
      </c>
      <c r="V921" s="4">
        <f t="shared" si="251"/>
        <v>-0.3010299956639812</v>
      </c>
      <c r="W921" s="4" t="s">
        <v>5121</v>
      </c>
      <c r="X921" s="2" cm="1">
        <f t="array" ref="X921">SUM(_xlfn._xlws.FILTER($F$2:$F$2454,_xlfn.MAP($W$2:$W$2454,_xlfn.LAMBDA(_xlpm.x,_xlpm.x=$W921))))</f>
        <v>2896</v>
      </c>
      <c r="Y921" s="11">
        <f t="shared" si="252"/>
        <v>3.453038674033149E-4</v>
      </c>
      <c r="Z921" s="4" t="s">
        <v>5101</v>
      </c>
      <c r="AA921" s="2" cm="1">
        <f t="array" ref="AA921">SUM(_xlfn._xlws.FILTER($F$2:$F$2454,_xlfn.MAP($Z$2:$Z$2454,_xlfn.LAMBDA(_xlpm.x,_xlpm.x=$Z921))))</f>
        <v>2255</v>
      </c>
      <c r="AB921" s="11">
        <f t="shared" si="253"/>
        <v>4.434589800443459E-4</v>
      </c>
      <c r="AC921" s="11">
        <f t="shared" si="254"/>
        <v>-0.10865201131112999</v>
      </c>
      <c r="AG921" s="2"/>
      <c r="AL921" s="2"/>
      <c r="AM921" s="2"/>
    </row>
    <row r="922" spans="1:39">
      <c r="A922" s="1" t="str">
        <f t="shared" si="238"/>
        <v>~lme~ : [lmə]</v>
      </c>
      <c r="B922" s="1">
        <f>_xlfn.LET(_xlpm.d,$G922,_xlpm.k,_xlfn.CONCAT(LEFT(TRIM(B$1),1),"*"),COUNTIF(_xlpm.d,_xlpm.k))</f>
        <v>0</v>
      </c>
      <c r="C922" s="1">
        <f>_xlfn.LET(_xlpm.d,$G922,_xlpm.k,_xlfn.CONCAT(LEFT(TRIM(C$1),1),"*"),COUNTIF(_xlpm.d,_xlpm.k))</f>
        <v>0</v>
      </c>
      <c r="D922" s="1">
        <f>_xlfn.LET(_xlpm.d,$G922,_xlpm.k,_xlfn.CONCAT(LEFT(TRIM(D$1),1),"*"),COUNTIF(_xlpm.d,_xlpm.k))</f>
        <v>0</v>
      </c>
      <c r="E922" s="1">
        <f t="shared" si="239"/>
        <v>0.30102999566398114</v>
      </c>
      <c r="F922" s="7">
        <v>1</v>
      </c>
      <c r="G922" s="9" t="s">
        <v>2065</v>
      </c>
      <c r="H922" s="4" cm="1">
        <f t="array" ref="H922">F922/freq.sum.r6e</f>
        <v>7.9214195183776928E-5</v>
      </c>
      <c r="I922" s="1" t="str">
        <f t="shared" si="240"/>
        <v>lmə</v>
      </c>
      <c r="J922" s="1" t="str">
        <f t="shared" si="241"/>
        <v>lme</v>
      </c>
      <c r="K922" s="10">
        <f t="shared" si="242"/>
        <v>3</v>
      </c>
      <c r="L922" s="1">
        <f t="shared" si="243"/>
        <v>3</v>
      </c>
      <c r="M922" s="10">
        <f t="shared" si="244"/>
        <v>3</v>
      </c>
      <c r="N922" s="1" t="str">
        <f t="shared" si="245"/>
        <v>~lme~</v>
      </c>
      <c r="O922" s="1" t="str">
        <f t="shared" si="246"/>
        <v>[lmə]</v>
      </c>
      <c r="P922" s="3" cm="1">
        <f t="array" ref="P922">SUM(_xlfn._xlws.FILTER($H$2:$H$2454,_xlfn.MAP($N$2:$N$2454,_xlfn.LAMBDA(_xlpm.x,_xlpm.x=$N922))))</f>
        <v>1.5842839036755386E-4</v>
      </c>
      <c r="Q922" s="4">
        <f t="shared" si="247"/>
        <v>0.5</v>
      </c>
      <c r="R922" s="6" cm="1">
        <f t="array" ref="R922">SUM(_xlfn._xlws.FILTER($H$2:$H$2454,_xlfn.MAP($O$2:$O$2454,_xlfn.LAMBDA(_xlpm.x,_xlpm.x=$O922))))</f>
        <v>7.9214195183776928E-5</v>
      </c>
      <c r="S922" s="4">
        <f t="shared" si="248"/>
        <v>1</v>
      </c>
      <c r="T922" s="4">
        <f t="shared" si="249"/>
        <v>0.14027395824968311</v>
      </c>
      <c r="U922" s="4">
        <f t="shared" si="250"/>
        <v>0.66666666666666663</v>
      </c>
      <c r="V922" s="4">
        <f t="shared" si="251"/>
        <v>-0.3010299956639812</v>
      </c>
      <c r="W922" s="4" t="s">
        <v>5121</v>
      </c>
      <c r="X922" s="2" cm="1">
        <f t="array" ref="X922">SUM(_xlfn._xlws.FILTER($F$2:$F$2454,_xlfn.MAP($W$2:$W$2454,_xlfn.LAMBDA(_xlpm.x,_xlpm.x=$W922))))</f>
        <v>2896</v>
      </c>
      <c r="Y922" s="11">
        <f t="shared" si="252"/>
        <v>3.453038674033149E-4</v>
      </c>
      <c r="Z922" s="4" t="s">
        <v>5101</v>
      </c>
      <c r="AA922" s="2" cm="1">
        <f t="array" ref="AA922">SUM(_xlfn._xlws.FILTER($F$2:$F$2454,_xlfn.MAP($Z$2:$Z$2454,_xlfn.LAMBDA(_xlpm.x,_xlpm.x=$Z922))))</f>
        <v>2255</v>
      </c>
      <c r="AB922" s="11">
        <f t="shared" si="253"/>
        <v>4.434589800443459E-4</v>
      </c>
      <c r="AC922" s="11">
        <f t="shared" si="254"/>
        <v>-0.10865201131112999</v>
      </c>
      <c r="AG922" s="2"/>
      <c r="AL922" s="2"/>
      <c r="AM922" s="2"/>
    </row>
    <row r="923" spans="1:39">
      <c r="A923" s="1" t="str">
        <f t="shared" si="238"/>
        <v>~nme~ : [nmə]</v>
      </c>
      <c r="B923" s="1">
        <f>_xlfn.LET(_xlpm.d,$G923,_xlpm.k,_xlfn.CONCAT(LEFT(TRIM(B$1),1),"*"),COUNTIF(_xlpm.d,_xlpm.k))</f>
        <v>0</v>
      </c>
      <c r="C923" s="1">
        <f>_xlfn.LET(_xlpm.d,$G923,_xlpm.k,_xlfn.CONCAT(LEFT(TRIM(C$1),1),"*"),COUNTIF(_xlpm.d,_xlpm.k))</f>
        <v>0</v>
      </c>
      <c r="D923" s="1">
        <f>_xlfn.LET(_xlpm.d,$G923,_xlpm.k,_xlfn.CONCAT(LEFT(TRIM(D$1),1),"*"),COUNTIF(_xlpm.d,_xlpm.k))</f>
        <v>1</v>
      </c>
      <c r="E923" s="1">
        <f t="shared" si="239"/>
        <v>0.30102999566398114</v>
      </c>
      <c r="F923" s="7">
        <v>1</v>
      </c>
      <c r="G923" s="9" t="s">
        <v>670</v>
      </c>
      <c r="H923" s="4" cm="1">
        <f t="array" ref="H923">F923/freq.sum.r6e</f>
        <v>7.9214195183776928E-5</v>
      </c>
      <c r="I923" s="4" t="str">
        <f t="shared" si="240"/>
        <v>nmə</v>
      </c>
      <c r="J923" s="4" t="str">
        <f t="shared" si="241"/>
        <v>nme</v>
      </c>
      <c r="K923" s="10">
        <f t="shared" si="242"/>
        <v>3</v>
      </c>
      <c r="L923" s="1">
        <f t="shared" si="243"/>
        <v>3</v>
      </c>
      <c r="M923" s="10">
        <f t="shared" si="244"/>
        <v>3</v>
      </c>
      <c r="N923" s="1" t="str">
        <f t="shared" si="245"/>
        <v>~nme~</v>
      </c>
      <c r="O923" s="1" t="str">
        <f t="shared" si="246"/>
        <v>[nmə]</v>
      </c>
      <c r="P923" s="3" cm="1">
        <f t="array" ref="P923">SUM(_xlfn._xlws.FILTER($H$2:$H$2454,_xlfn.MAP($N$2:$N$2454,_xlfn.LAMBDA(_xlpm.x,_xlpm.x=$N923))))</f>
        <v>1.5842839036755386E-4</v>
      </c>
      <c r="Q923" s="4">
        <f t="shared" si="247"/>
        <v>0.5</v>
      </c>
      <c r="R923" s="6" cm="1">
        <f t="array" ref="R923">SUM(_xlfn._xlws.FILTER($H$2:$H$2454,_xlfn.MAP($O$2:$O$2454,_xlfn.LAMBDA(_xlpm.x,_xlpm.x=$O923))))</f>
        <v>7.9214195183776928E-5</v>
      </c>
      <c r="S923" s="4">
        <f t="shared" si="248"/>
        <v>1</v>
      </c>
      <c r="T923" s="4">
        <f t="shared" si="249"/>
        <v>0.14027395824968311</v>
      </c>
      <c r="U923" s="4">
        <f t="shared" si="250"/>
        <v>0.66666666666666663</v>
      </c>
      <c r="V923" s="4">
        <f t="shared" si="251"/>
        <v>-0.3010299956639812</v>
      </c>
      <c r="W923" s="4" t="s">
        <v>5121</v>
      </c>
      <c r="X923" s="2" cm="1">
        <f t="array" ref="X923">SUM(_xlfn._xlws.FILTER($F$2:$F$2454,_xlfn.MAP($W$2:$W$2454,_xlfn.LAMBDA(_xlpm.x,_xlpm.x=$W923))))</f>
        <v>2896</v>
      </c>
      <c r="Y923" s="11">
        <f t="shared" si="252"/>
        <v>3.453038674033149E-4</v>
      </c>
      <c r="Z923" s="4" t="s">
        <v>5101</v>
      </c>
      <c r="AA923" s="2" cm="1">
        <f t="array" ref="AA923">SUM(_xlfn._xlws.FILTER($F$2:$F$2454,_xlfn.MAP($Z$2:$Z$2454,_xlfn.LAMBDA(_xlpm.x,_xlpm.x=$Z923))))</f>
        <v>2255</v>
      </c>
      <c r="AB923" s="11">
        <f t="shared" si="253"/>
        <v>4.434589800443459E-4</v>
      </c>
      <c r="AC923" s="11">
        <f t="shared" si="254"/>
        <v>-0.10865201131112999</v>
      </c>
      <c r="AG923" s="2"/>
      <c r="AL923" s="2"/>
      <c r="AM923" s="2"/>
    </row>
    <row r="924" spans="1:39">
      <c r="A924" s="1" t="str">
        <f t="shared" si="238"/>
        <v>~lme~ : [lməɪ]</v>
      </c>
      <c r="B924" s="1">
        <f>_xlfn.LET(_xlpm.d,$G924,_xlpm.k,_xlfn.CONCAT(LEFT(TRIM(B$1),1),"*"),COUNTIF(_xlpm.d,_xlpm.k))</f>
        <v>0</v>
      </c>
      <c r="C924" s="1">
        <f>_xlfn.LET(_xlpm.d,$G924,_xlpm.k,_xlfn.CONCAT(LEFT(TRIM(C$1),1),"*"),COUNTIF(_xlpm.d,_xlpm.k))</f>
        <v>0</v>
      </c>
      <c r="D924" s="1">
        <f>_xlfn.LET(_xlpm.d,$G924,_xlpm.k,_xlfn.CONCAT(LEFT(TRIM(D$1),1),"*"),COUNTIF(_xlpm.d,_xlpm.k))</f>
        <v>0</v>
      </c>
      <c r="E924" s="1">
        <f t="shared" si="239"/>
        <v>0.30102999566398114</v>
      </c>
      <c r="F924" s="7">
        <v>1</v>
      </c>
      <c r="G924" s="9" t="s">
        <v>2066</v>
      </c>
      <c r="H924" s="4" cm="1">
        <f t="array" ref="H924">F924/freq.sum.r6e</f>
        <v>7.9214195183776928E-5</v>
      </c>
      <c r="I924" s="4" t="str">
        <f t="shared" si="240"/>
        <v>lməɪ</v>
      </c>
      <c r="J924" s="4" t="str">
        <f t="shared" si="241"/>
        <v>lme</v>
      </c>
      <c r="K924" s="10">
        <f t="shared" si="242"/>
        <v>4</v>
      </c>
      <c r="L924" s="1">
        <f t="shared" si="243"/>
        <v>3</v>
      </c>
      <c r="M924" s="10">
        <f t="shared" si="244"/>
        <v>4</v>
      </c>
      <c r="N924" s="1" t="str">
        <f t="shared" si="245"/>
        <v>~lme~</v>
      </c>
      <c r="O924" s="1" t="str">
        <f t="shared" si="246"/>
        <v>[lməɪ]</v>
      </c>
      <c r="P924" s="3" cm="1">
        <f t="array" ref="P924">SUM(_xlfn._xlws.FILTER($H$2:$H$2454,_xlfn.MAP($N$2:$N$2454,_xlfn.LAMBDA(_xlpm.x,_xlpm.x=$N924))))</f>
        <v>1.5842839036755386E-4</v>
      </c>
      <c r="Q924" s="4">
        <f t="shared" si="247"/>
        <v>0.5</v>
      </c>
      <c r="R924" s="6" cm="1">
        <f t="array" ref="R924">SUM(_xlfn._xlws.FILTER($H$2:$H$2454,_xlfn.MAP($O$2:$O$2454,_xlfn.LAMBDA(_xlpm.x,_xlpm.x=$O924))))</f>
        <v>7.9214195183776928E-5</v>
      </c>
      <c r="S924" s="4">
        <f t="shared" si="248"/>
        <v>1</v>
      </c>
      <c r="T924" s="4">
        <f t="shared" si="249"/>
        <v>0.15616457835260653</v>
      </c>
      <c r="U924" s="4">
        <f t="shared" si="250"/>
        <v>0.66666666666666663</v>
      </c>
      <c r="V924" s="4">
        <f t="shared" si="251"/>
        <v>-0.3010299956639812</v>
      </c>
      <c r="W924" s="4" t="s">
        <v>5121</v>
      </c>
      <c r="X924" s="2" cm="1">
        <f t="array" ref="X924">SUM(_xlfn._xlws.FILTER($F$2:$F$2454,_xlfn.MAP($W$2:$W$2454,_xlfn.LAMBDA(_xlpm.x,_xlpm.x=$W924))))</f>
        <v>2896</v>
      </c>
      <c r="Y924" s="11">
        <f t="shared" si="252"/>
        <v>3.453038674033149E-4</v>
      </c>
      <c r="Z924" s="4" t="s">
        <v>5118</v>
      </c>
      <c r="AA924" s="2" cm="1">
        <f t="array" ref="AA924">SUM(_xlfn._xlws.FILTER($F$2:$F$2454,_xlfn.MAP($Z$2:$Z$2454,_xlfn.LAMBDA(_xlpm.x,_xlpm.x=$Z924))))</f>
        <v>7</v>
      </c>
      <c r="AB924" s="11">
        <f t="shared" si="253"/>
        <v>0.14285714285714285</v>
      </c>
      <c r="AC924" s="11">
        <f t="shared" si="254"/>
        <v>-2.6167005175108526</v>
      </c>
      <c r="AG924" s="2"/>
      <c r="AL924" s="2"/>
      <c r="AM924" s="2"/>
    </row>
    <row r="925" spans="1:39">
      <c r="A925" s="1" t="str">
        <f t="shared" si="238"/>
        <v>~nme~ : [nmɛ]</v>
      </c>
      <c r="B925" s="1">
        <f>_xlfn.LET(_xlpm.d,$G925,_xlpm.k,_xlfn.CONCAT(LEFT(TRIM(B$1),1),"*"),COUNTIF(_xlpm.d,_xlpm.k))</f>
        <v>0</v>
      </c>
      <c r="C925" s="1">
        <f>_xlfn.LET(_xlpm.d,$G925,_xlpm.k,_xlfn.CONCAT(LEFT(TRIM(C$1),1),"*"),COUNTIF(_xlpm.d,_xlpm.k))</f>
        <v>0</v>
      </c>
      <c r="D925" s="1">
        <f>_xlfn.LET(_xlpm.d,$G925,_xlpm.k,_xlfn.CONCAT(LEFT(TRIM(D$1),1),"*"),COUNTIF(_xlpm.d,_xlpm.k))</f>
        <v>1</v>
      </c>
      <c r="E925" s="1">
        <f t="shared" si="239"/>
        <v>0.30102999566398114</v>
      </c>
      <c r="F925" s="7">
        <v>1</v>
      </c>
      <c r="G925" s="9" t="s">
        <v>1185</v>
      </c>
      <c r="H925" s="4" cm="1">
        <f t="array" ref="H925">F925/freq.sum.r6e</f>
        <v>7.9214195183776928E-5</v>
      </c>
      <c r="I925" s="4" t="str">
        <f t="shared" si="240"/>
        <v>nmɛ</v>
      </c>
      <c r="J925" s="4" t="str">
        <f t="shared" si="241"/>
        <v>nme</v>
      </c>
      <c r="K925" s="10">
        <f t="shared" si="242"/>
        <v>3</v>
      </c>
      <c r="L925" s="1">
        <f t="shared" si="243"/>
        <v>3</v>
      </c>
      <c r="M925" s="10">
        <f t="shared" si="244"/>
        <v>3</v>
      </c>
      <c r="N925" s="1" t="str">
        <f t="shared" si="245"/>
        <v>~nme~</v>
      </c>
      <c r="O925" s="1" t="str">
        <f t="shared" si="246"/>
        <v>[nmɛ]</v>
      </c>
      <c r="P925" s="3" cm="1">
        <f t="array" ref="P925">SUM(_xlfn._xlws.FILTER($H$2:$H$2454,_xlfn.MAP($N$2:$N$2454,_xlfn.LAMBDA(_xlpm.x,_xlpm.x=$N925))))</f>
        <v>1.5842839036755386E-4</v>
      </c>
      <c r="Q925" s="4">
        <f t="shared" si="247"/>
        <v>0.5</v>
      </c>
      <c r="R925" s="6" cm="1">
        <f t="array" ref="R925">SUM(_xlfn._xlws.FILTER($H$2:$H$2454,_xlfn.MAP($O$2:$O$2454,_xlfn.LAMBDA(_xlpm.x,_xlpm.x=$O925))))</f>
        <v>7.9214195183776928E-5</v>
      </c>
      <c r="S925" s="4">
        <f t="shared" si="248"/>
        <v>1</v>
      </c>
      <c r="T925" s="4">
        <f t="shared" si="249"/>
        <v>0.14027395824968311</v>
      </c>
      <c r="U925" s="4">
        <f t="shared" si="250"/>
        <v>0.66666666666666663</v>
      </c>
      <c r="V925" s="4">
        <f t="shared" si="251"/>
        <v>-0.3010299956639812</v>
      </c>
      <c r="W925" s="4" t="s">
        <v>5121</v>
      </c>
      <c r="X925" s="2" cm="1">
        <f t="array" ref="X925">SUM(_xlfn._xlws.FILTER($F$2:$F$2454,_xlfn.MAP($W$2:$W$2454,_xlfn.LAMBDA(_xlpm.x,_xlpm.x=$W925))))</f>
        <v>2896</v>
      </c>
      <c r="Y925" s="11">
        <f t="shared" si="252"/>
        <v>3.453038674033149E-4</v>
      </c>
      <c r="Z925" s="4" t="s">
        <v>5104</v>
      </c>
      <c r="AA925" s="2" cm="1">
        <f t="array" ref="AA925">SUM(_xlfn._xlws.FILTER($F$2:$F$2454,_xlfn.MAP($Z$2:$Z$2454,_xlfn.LAMBDA(_xlpm.x,_xlpm.x=$Z925))))</f>
        <v>883</v>
      </c>
      <c r="AB925" s="11">
        <f t="shared" si="253"/>
        <v>1.1325028312570782E-3</v>
      </c>
      <c r="AC925" s="11">
        <f t="shared" si="254"/>
        <v>-0.51583785394754078</v>
      </c>
      <c r="AG925" s="2"/>
      <c r="AL925" s="2"/>
      <c r="AM925" s="2"/>
    </row>
    <row r="926" spans="1:39">
      <c r="A926" s="1" t="str">
        <f t="shared" si="238"/>
        <v>~rfe~ : [ɹfɛ]</v>
      </c>
      <c r="B926" s="1">
        <f>_xlfn.LET(_xlpm.d,$G926,_xlpm.k,_xlfn.CONCAT(LEFT(TRIM(B$1),1),"*"),COUNTIF(_xlpm.d,_xlpm.k))</f>
        <v>1</v>
      </c>
      <c r="C926" s="1">
        <f>_xlfn.LET(_xlpm.d,$G926,_xlpm.k,_xlfn.CONCAT(LEFT(TRIM(C$1),1),"*"),COUNTIF(_xlpm.d,_xlpm.k))</f>
        <v>0</v>
      </c>
      <c r="D926" s="1">
        <f>_xlfn.LET(_xlpm.d,$G926,_xlpm.k,_xlfn.CONCAT(LEFT(TRIM(D$1),1),"*"),COUNTIF(_xlpm.d,_xlpm.k))</f>
        <v>0</v>
      </c>
      <c r="E926" s="1">
        <f t="shared" si="239"/>
        <v>0.47712125471966244</v>
      </c>
      <c r="F926" s="7">
        <v>2</v>
      </c>
      <c r="G926" s="9" t="s">
        <v>814</v>
      </c>
      <c r="H926" s="4" cm="1">
        <f t="array" ref="H926">F926/freq.sum.r6e</f>
        <v>1.5842839036755386E-4</v>
      </c>
      <c r="I926" s="4" t="str">
        <f t="shared" si="240"/>
        <v>ɹfɛ</v>
      </c>
      <c r="J926" s="4" t="str">
        <f t="shared" si="241"/>
        <v>rfe</v>
      </c>
      <c r="K926" s="10">
        <f t="shared" si="242"/>
        <v>3</v>
      </c>
      <c r="L926" s="1">
        <f t="shared" si="243"/>
        <v>3</v>
      </c>
      <c r="M926" s="10">
        <f t="shared" si="244"/>
        <v>3</v>
      </c>
      <c r="N926" s="1" t="str">
        <f t="shared" si="245"/>
        <v>~rfe~</v>
      </c>
      <c r="O926" s="1" t="str">
        <f t="shared" si="246"/>
        <v>[ɹfɛ]</v>
      </c>
      <c r="P926" s="3" cm="1">
        <f t="array" ref="P926">SUM(_xlfn._xlws.FILTER($H$2:$H$2454,_xlfn.MAP($N$2:$N$2454,_xlfn.LAMBDA(_xlpm.x,_xlpm.x=$N926))))</f>
        <v>3.1685678073510771E-4</v>
      </c>
      <c r="Q926" s="4">
        <f t="shared" si="247"/>
        <v>0.5</v>
      </c>
      <c r="R926" s="6" cm="1">
        <f t="array" ref="R926">SUM(_xlfn._xlws.FILTER($H$2:$H$2454,_xlfn.MAP($O$2:$O$2454,_xlfn.LAMBDA(_xlpm.x,_xlpm.x=$O926))))</f>
        <v>1.5842839036755386E-4</v>
      </c>
      <c r="S926" s="4">
        <f t="shared" si="248"/>
        <v>1</v>
      </c>
      <c r="T926" s="4">
        <f t="shared" si="249"/>
        <v>0.22232896365347279</v>
      </c>
      <c r="U926" s="4">
        <f t="shared" si="250"/>
        <v>0.66666666666666663</v>
      </c>
      <c r="V926" s="4">
        <f t="shared" si="251"/>
        <v>-0.3010299956639812</v>
      </c>
      <c r="W926" s="4" t="s">
        <v>5121</v>
      </c>
      <c r="X926" s="2" cm="1">
        <f t="array" ref="X926">SUM(_xlfn._xlws.FILTER($F$2:$F$2454,_xlfn.MAP($W$2:$W$2454,_xlfn.LAMBDA(_xlpm.x,_xlpm.x=$W926))))</f>
        <v>2896</v>
      </c>
      <c r="Y926" s="11">
        <f t="shared" si="252"/>
        <v>6.9060773480662981E-4</v>
      </c>
      <c r="Z926" s="4" t="s">
        <v>5104</v>
      </c>
      <c r="AA926" s="2" cm="1">
        <f t="array" ref="AA926">SUM(_xlfn._xlws.FILTER($F$2:$F$2454,_xlfn.MAP($Z$2:$Z$2454,_xlfn.LAMBDA(_xlpm.x,_xlpm.x=$Z926))))</f>
        <v>883</v>
      </c>
      <c r="AB926" s="11">
        <f t="shared" si="253"/>
        <v>2.2650056625141564E-3</v>
      </c>
      <c r="AC926" s="11">
        <f t="shared" si="254"/>
        <v>-0.51583785394754078</v>
      </c>
      <c r="AG926" s="2"/>
      <c r="AL926" s="2"/>
      <c r="AM926" s="2"/>
    </row>
    <row r="927" spans="1:39">
      <c r="A927" s="1" t="str">
        <f t="shared" si="238"/>
        <v>~lke~ : [lkɪ]</v>
      </c>
      <c r="B927" s="1">
        <f>_xlfn.LET(_xlpm.d,$G927,_xlpm.k,_xlfn.CONCAT(LEFT(TRIM(B$1),1),"*"),COUNTIF(_xlpm.d,_xlpm.k))</f>
        <v>0</v>
      </c>
      <c r="C927" s="1">
        <f>_xlfn.LET(_xlpm.d,$G927,_xlpm.k,_xlfn.CONCAT(LEFT(TRIM(C$1),1),"*"),COUNTIF(_xlpm.d,_xlpm.k))</f>
        <v>0</v>
      </c>
      <c r="D927" s="1">
        <f>_xlfn.LET(_xlpm.d,$G927,_xlpm.k,_xlfn.CONCAT(LEFT(TRIM(D$1),1),"*"),COUNTIF(_xlpm.d,_xlpm.k))</f>
        <v>0</v>
      </c>
      <c r="E927" s="1">
        <f t="shared" si="239"/>
        <v>0.30102999566398114</v>
      </c>
      <c r="F927" s="7">
        <v>1</v>
      </c>
      <c r="G927" s="9" t="s">
        <v>2453</v>
      </c>
      <c r="H927" s="4" cm="1">
        <f t="array" ref="H927">F927/freq.sum.r6e</f>
        <v>7.9214195183776928E-5</v>
      </c>
      <c r="I927" s="4" t="str">
        <f t="shared" si="240"/>
        <v>lkɪ</v>
      </c>
      <c r="J927" s="4" t="str">
        <f t="shared" si="241"/>
        <v>lke</v>
      </c>
      <c r="K927" s="10">
        <f t="shared" si="242"/>
        <v>3</v>
      </c>
      <c r="L927" s="1">
        <f t="shared" si="243"/>
        <v>3</v>
      </c>
      <c r="M927" s="10">
        <f t="shared" si="244"/>
        <v>3</v>
      </c>
      <c r="N927" s="1" t="str">
        <f t="shared" si="245"/>
        <v>~lke~</v>
      </c>
      <c r="O927" s="1" t="str">
        <f t="shared" si="246"/>
        <v>[lkɪ]</v>
      </c>
      <c r="P927" s="3" cm="1">
        <f t="array" ref="P927">SUM(_xlfn._xlws.FILTER($H$2:$H$2454,_xlfn.MAP($N$2:$N$2454,_xlfn.LAMBDA(_xlpm.x,_xlpm.x=$N927))))</f>
        <v>1.5842839036755386E-4</v>
      </c>
      <c r="Q927" s="4">
        <f t="shared" si="247"/>
        <v>0.5</v>
      </c>
      <c r="R927" s="6" cm="1">
        <f t="array" ref="R927">SUM(_xlfn._xlws.FILTER($H$2:$H$2454,_xlfn.MAP($O$2:$O$2454,_xlfn.LAMBDA(_xlpm.x,_xlpm.x=$O927))))</f>
        <v>7.9214195183776928E-5</v>
      </c>
      <c r="S927" s="4">
        <f t="shared" si="248"/>
        <v>1</v>
      </c>
      <c r="T927" s="4">
        <f t="shared" si="249"/>
        <v>0.14027395824968311</v>
      </c>
      <c r="U927" s="4">
        <f t="shared" si="250"/>
        <v>0.66666666666666663</v>
      </c>
      <c r="V927" s="4">
        <f t="shared" si="251"/>
        <v>-0.3010299956639812</v>
      </c>
      <c r="W927" s="4" t="s">
        <v>5121</v>
      </c>
      <c r="X927" s="2" cm="1">
        <f t="array" ref="X927">SUM(_xlfn._xlws.FILTER($F$2:$F$2454,_xlfn.MAP($W$2:$W$2454,_xlfn.LAMBDA(_xlpm.x,_xlpm.x=$W927))))</f>
        <v>2896</v>
      </c>
      <c r="Y927" s="11">
        <f t="shared" si="252"/>
        <v>3.453038674033149E-4</v>
      </c>
      <c r="Z927" s="4" t="s">
        <v>5102</v>
      </c>
      <c r="AA927" s="2" cm="1">
        <f t="array" ref="AA927">SUM(_xlfn._xlws.FILTER($F$2:$F$2454,_xlfn.MAP($Z$2:$Z$2454,_xlfn.LAMBDA(_xlpm.x,_xlpm.x=$Z927))))</f>
        <v>1794</v>
      </c>
      <c r="AB927" s="11">
        <f t="shared" si="253"/>
        <v>5.5741360089186175E-4</v>
      </c>
      <c r="AC927" s="11">
        <f t="shared" si="254"/>
        <v>-0.20797611881703601</v>
      </c>
      <c r="AG927" s="2"/>
      <c r="AL927" s="2"/>
      <c r="AM927" s="2"/>
    </row>
    <row r="928" spans="1:39">
      <c r="A928" s="1" t="str">
        <f t="shared" si="238"/>
        <v>~rfe~ : [ɹfɪ]</v>
      </c>
      <c r="B928" s="1">
        <f>_xlfn.LET(_xlpm.d,$G928,_xlpm.k,_xlfn.CONCAT(LEFT(TRIM(B$1),1),"*"),COUNTIF(_xlpm.d,_xlpm.k))</f>
        <v>1</v>
      </c>
      <c r="C928" s="1">
        <f>_xlfn.LET(_xlpm.d,$G928,_xlpm.k,_xlfn.CONCAT(LEFT(TRIM(C$1),1),"*"),COUNTIF(_xlpm.d,_xlpm.k))</f>
        <v>0</v>
      </c>
      <c r="D928" s="1">
        <f>_xlfn.LET(_xlpm.d,$G928,_xlpm.k,_xlfn.CONCAT(LEFT(TRIM(D$1),1),"*"),COUNTIF(_xlpm.d,_xlpm.k))</f>
        <v>0</v>
      </c>
      <c r="E928" s="1">
        <f t="shared" si="239"/>
        <v>0.47712125471966244</v>
      </c>
      <c r="F928" s="7">
        <v>2</v>
      </c>
      <c r="G928" s="9" t="s">
        <v>917</v>
      </c>
      <c r="H928" s="4" cm="1">
        <f t="array" ref="H928">F928/freq.sum.r6e</f>
        <v>1.5842839036755386E-4</v>
      </c>
      <c r="I928" s="1" t="str">
        <f t="shared" si="240"/>
        <v>ɹfɪ</v>
      </c>
      <c r="J928" s="1" t="str">
        <f t="shared" si="241"/>
        <v>rfe</v>
      </c>
      <c r="K928" s="10">
        <f t="shared" si="242"/>
        <v>3</v>
      </c>
      <c r="L928" s="1">
        <f t="shared" si="243"/>
        <v>3</v>
      </c>
      <c r="M928" s="10">
        <f t="shared" si="244"/>
        <v>3</v>
      </c>
      <c r="N928" s="1" t="str">
        <f t="shared" si="245"/>
        <v>~rfe~</v>
      </c>
      <c r="O928" s="1" t="str">
        <f t="shared" si="246"/>
        <v>[ɹfɪ]</v>
      </c>
      <c r="P928" s="3" cm="1">
        <f t="array" ref="P928">SUM(_xlfn._xlws.FILTER($H$2:$H$2454,_xlfn.MAP($N$2:$N$2454,_xlfn.LAMBDA(_xlpm.x,_xlpm.x=$N928))))</f>
        <v>3.1685678073510771E-4</v>
      </c>
      <c r="Q928" s="4">
        <f t="shared" si="247"/>
        <v>0.5</v>
      </c>
      <c r="R928" s="6" cm="1">
        <f t="array" ref="R928">SUM(_xlfn._xlws.FILTER($H$2:$H$2454,_xlfn.MAP($O$2:$O$2454,_xlfn.LAMBDA(_xlpm.x,_xlpm.x=$O928))))</f>
        <v>1.5842839036755386E-4</v>
      </c>
      <c r="S928" s="4">
        <f t="shared" si="248"/>
        <v>1</v>
      </c>
      <c r="T928" s="4">
        <f t="shared" si="249"/>
        <v>0.22232896365347279</v>
      </c>
      <c r="U928" s="4">
        <f t="shared" si="250"/>
        <v>0.66666666666666663</v>
      </c>
      <c r="V928" s="4">
        <f t="shared" si="251"/>
        <v>-0.3010299956639812</v>
      </c>
      <c r="W928" s="4" t="s">
        <v>5121</v>
      </c>
      <c r="X928" s="2" cm="1">
        <f t="array" ref="X928">SUM(_xlfn._xlws.FILTER($F$2:$F$2454,_xlfn.MAP($W$2:$W$2454,_xlfn.LAMBDA(_xlpm.x,_xlpm.x=$W928))))</f>
        <v>2896</v>
      </c>
      <c r="Y928" s="11">
        <f t="shared" si="252"/>
        <v>6.9060773480662981E-4</v>
      </c>
      <c r="Z928" s="4" t="s">
        <v>5102</v>
      </c>
      <c r="AA928" s="2" cm="1">
        <f t="array" ref="AA928">SUM(_xlfn._xlws.FILTER($F$2:$F$2454,_xlfn.MAP($Z$2:$Z$2454,_xlfn.LAMBDA(_xlpm.x,_xlpm.x=$Z928))))</f>
        <v>1794</v>
      </c>
      <c r="AB928" s="11">
        <f t="shared" si="253"/>
        <v>1.1148272017837235E-3</v>
      </c>
      <c r="AC928" s="11">
        <f t="shared" si="254"/>
        <v>-0.20797611881703601</v>
      </c>
      <c r="AG928" s="2"/>
      <c r="AL928" s="2"/>
      <c r="AM928" s="2"/>
    </row>
    <row r="929" spans="1:39">
      <c r="A929" s="1" t="str">
        <f t="shared" si="238"/>
        <v>~sea~ : [zi]</v>
      </c>
      <c r="B929" s="1">
        <f>_xlfn.LET(_xlpm.d,$G929,_xlpm.k,_xlfn.CONCAT(LEFT(TRIM(B$1),1),"*"),COUNTIF(_xlpm.d,_xlpm.k))</f>
        <v>0</v>
      </c>
      <c r="C929" s="1">
        <f>_xlfn.LET(_xlpm.d,$G929,_xlpm.k,_xlfn.CONCAT(LEFT(TRIM(C$1),1),"*"),COUNTIF(_xlpm.d,_xlpm.k))</f>
        <v>0</v>
      </c>
      <c r="D929" s="1">
        <f>_xlfn.LET(_xlpm.d,$G929,_xlpm.k,_xlfn.CONCAT(LEFT(TRIM(D$1),1),"*"),COUNTIF(_xlpm.d,_xlpm.k))</f>
        <v>0</v>
      </c>
      <c r="E929" s="1">
        <f t="shared" si="239"/>
        <v>0.30102999566398114</v>
      </c>
      <c r="F929" s="7">
        <v>1</v>
      </c>
      <c r="G929" s="9" t="s">
        <v>326</v>
      </c>
      <c r="H929" s="4" cm="1">
        <f t="array" ref="H929">F929/freq.sum.r6e</f>
        <v>7.9214195183776928E-5</v>
      </c>
      <c r="I929" s="4" t="str">
        <f t="shared" si="240"/>
        <v>zi</v>
      </c>
      <c r="J929" s="4" t="str">
        <f t="shared" si="241"/>
        <v>sea</v>
      </c>
      <c r="K929" s="10">
        <f t="shared" si="242"/>
        <v>2</v>
      </c>
      <c r="L929" s="1">
        <f t="shared" si="243"/>
        <v>3</v>
      </c>
      <c r="M929" s="10">
        <f t="shared" si="244"/>
        <v>3</v>
      </c>
      <c r="N929" s="1" t="str">
        <f t="shared" si="245"/>
        <v>~sea~</v>
      </c>
      <c r="O929" s="1" t="str">
        <f t="shared" si="246"/>
        <v>[zi]</v>
      </c>
      <c r="P929" s="3" cm="1">
        <f t="array" ref="P929">SUM(_xlfn._xlws.FILTER($H$2:$H$2454,_xlfn.MAP($N$2:$N$2454,_xlfn.LAMBDA(_xlpm.x,_xlpm.x=$N929))))</f>
        <v>6.3371356147021542E-4</v>
      </c>
      <c r="Q929" s="4">
        <f t="shared" si="247"/>
        <v>0.125</v>
      </c>
      <c r="R929" s="6" cm="1">
        <f t="array" ref="R929">SUM(_xlfn._xlws.FILTER($H$2:$H$2454,_xlfn.MAP($O$2:$O$2454,_xlfn.LAMBDA(_xlpm.x,_xlpm.x=$O929))))</f>
        <v>3.1685678073510771E-4</v>
      </c>
      <c r="S929" s="4">
        <f t="shared" si="248"/>
        <v>0.25</v>
      </c>
      <c r="T929" s="4">
        <f t="shared" si="249"/>
        <v>3.5068489562420778E-2</v>
      </c>
      <c r="U929" s="4">
        <f t="shared" si="250"/>
        <v>0.16666666666666666</v>
      </c>
      <c r="V929" s="4">
        <f t="shared" si="251"/>
        <v>-0.3010299956639812</v>
      </c>
      <c r="W929" s="4" t="s">
        <v>5124</v>
      </c>
      <c r="X929" s="2" cm="1">
        <f t="array" ref="X929">SUM(_xlfn._xlws.FILTER($F$2:$F$2454,_xlfn.MAP($W$2:$W$2454,_xlfn.LAMBDA(_xlpm.x,_xlpm.x=$W929))))</f>
        <v>184</v>
      </c>
      <c r="Y929" s="11">
        <f t="shared" si="252"/>
        <v>5.434782608695652E-3</v>
      </c>
      <c r="Z929" s="4" t="s">
        <v>5110</v>
      </c>
      <c r="AA929" s="2" cm="1">
        <f t="array" ref="AA929">SUM(_xlfn._xlws.FILTER($F$2:$F$2454,_xlfn.MAP($Z$2:$Z$2454,_xlfn.LAMBDA(_xlpm.x,_xlpm.x=$Z929))))</f>
        <v>354</v>
      </c>
      <c r="AB929" s="11">
        <f t="shared" si="253"/>
        <v>2.8248587570621469E-3</v>
      </c>
      <c r="AC929" s="11">
        <f t="shared" si="254"/>
        <v>0.28418543901625132</v>
      </c>
      <c r="AG929" s="2"/>
      <c r="AL929" s="2"/>
      <c r="AM929" s="2"/>
    </row>
    <row r="930" spans="1:39">
      <c r="A930" s="1" t="str">
        <f t="shared" si="238"/>
        <v>~cri~ : [kɹaɪ]</v>
      </c>
      <c r="B930" s="1">
        <f>_xlfn.LET(_xlpm.d,$G930,_xlpm.k,_xlfn.CONCAT(LEFT(TRIM(B$1),1),"*"),COUNTIF(_xlpm.d,_xlpm.k))</f>
        <v>0</v>
      </c>
      <c r="C930" s="1">
        <f>_xlfn.LET(_xlpm.d,$G930,_xlpm.k,_xlfn.CONCAT(LEFT(TRIM(C$1),1),"*"),COUNTIF(_xlpm.d,_xlpm.k))</f>
        <v>0</v>
      </c>
      <c r="D930" s="1">
        <f>_xlfn.LET(_xlpm.d,$G930,_xlpm.k,_xlfn.CONCAT(LEFT(TRIM(D$1),1),"*"),COUNTIF(_xlpm.d,_xlpm.k))</f>
        <v>0</v>
      </c>
      <c r="E930" s="1">
        <f t="shared" si="239"/>
        <v>0.47712125471966244</v>
      </c>
      <c r="F930" s="7">
        <v>2</v>
      </c>
      <c r="G930" s="9" t="s">
        <v>1117</v>
      </c>
      <c r="H930" s="4" cm="1">
        <f t="array" ref="H930">F930/freq.sum.r6e</f>
        <v>1.5842839036755386E-4</v>
      </c>
      <c r="I930" s="4" t="str">
        <f t="shared" si="240"/>
        <v>kɹaɪ</v>
      </c>
      <c r="J930" s="4" t="str">
        <f t="shared" si="241"/>
        <v>cri</v>
      </c>
      <c r="K930" s="10">
        <f t="shared" si="242"/>
        <v>4</v>
      </c>
      <c r="L930" s="1">
        <f t="shared" si="243"/>
        <v>3</v>
      </c>
      <c r="M930" s="10">
        <f t="shared" si="244"/>
        <v>4</v>
      </c>
      <c r="N930" s="1" t="str">
        <f t="shared" si="245"/>
        <v>~cri~</v>
      </c>
      <c r="O930" s="1" t="str">
        <f t="shared" si="246"/>
        <v>[kɹaɪ]</v>
      </c>
      <c r="P930" s="3" cm="1">
        <f t="array" ref="P930">SUM(_xlfn._xlws.FILTER($H$2:$H$2454,_xlfn.MAP($N$2:$N$2454,_xlfn.LAMBDA(_xlpm.x,_xlpm.x=$N930))))</f>
        <v>6.3371356147021542E-4</v>
      </c>
      <c r="Q930" s="4">
        <f t="shared" si="247"/>
        <v>0.25</v>
      </c>
      <c r="R930" s="6" cm="1">
        <f t="array" ref="R930">SUM(_xlfn._xlws.FILTER($H$2:$H$2454,_xlfn.MAP($O$2:$O$2454,_xlfn.LAMBDA(_xlpm.x,_xlpm.x=$O930))))</f>
        <v>3.1685678073510771E-4</v>
      </c>
      <c r="S930" s="4">
        <f t="shared" si="248"/>
        <v>0.5</v>
      </c>
      <c r="T930" s="4">
        <f t="shared" si="249"/>
        <v>0.12375750031490608</v>
      </c>
      <c r="U930" s="4">
        <f t="shared" si="250"/>
        <v>0.33333333333333331</v>
      </c>
      <c r="V930" s="4">
        <f t="shared" si="251"/>
        <v>-0.3010299956639812</v>
      </c>
      <c r="W930" s="4" t="s">
        <v>5110</v>
      </c>
      <c r="X930" s="2" cm="1">
        <f t="array" ref="X930">SUM(_xlfn._xlws.FILTER($F$2:$F$2454,_xlfn.MAP($W$2:$W$2454,_xlfn.LAMBDA(_xlpm.x,_xlpm.x=$W930))))</f>
        <v>1594</v>
      </c>
      <c r="Y930" s="11">
        <f t="shared" si="252"/>
        <v>1.2547051442910915E-3</v>
      </c>
      <c r="Z930" s="4" t="s">
        <v>5106</v>
      </c>
      <c r="AA930" s="2" cm="1">
        <f t="array" ref="AA930">SUM(_xlfn._xlws.FILTER($F$2:$F$2454,_xlfn.MAP($Z$2:$Z$2454,_xlfn.LAMBDA(_xlpm.x,_xlpm.x=$Z930))))</f>
        <v>397</v>
      </c>
      <c r="AB930" s="11">
        <f t="shared" si="253"/>
        <v>5.0377833753148613E-3</v>
      </c>
      <c r="AC930" s="11">
        <f t="shared" si="254"/>
        <v>-0.60369781029697855</v>
      </c>
      <c r="AG930" s="2"/>
      <c r="AL930" s="2"/>
      <c r="AM930" s="2"/>
    </row>
    <row r="931" spans="1:39">
      <c r="A931" s="1" t="str">
        <f t="shared" si="238"/>
        <v>~gri~ : [ɡɹaɪ]</v>
      </c>
      <c r="B931" s="1">
        <f>_xlfn.LET(_xlpm.d,$G931,_xlpm.k,_xlfn.CONCAT(LEFT(TRIM(B$1),1),"*"),COUNTIF(_xlpm.d,_xlpm.k))</f>
        <v>0</v>
      </c>
      <c r="C931" s="1">
        <f>_xlfn.LET(_xlpm.d,$G931,_xlpm.k,_xlfn.CONCAT(LEFT(TRIM(C$1),1),"*"),COUNTIF(_xlpm.d,_xlpm.k))</f>
        <v>0</v>
      </c>
      <c r="D931" s="1">
        <f>_xlfn.LET(_xlpm.d,$G931,_xlpm.k,_xlfn.CONCAT(LEFT(TRIM(D$1),1),"*"),COUNTIF(_xlpm.d,_xlpm.k))</f>
        <v>0</v>
      </c>
      <c r="E931" s="1">
        <f t="shared" si="239"/>
        <v>0.30102999566398114</v>
      </c>
      <c r="F931" s="7">
        <v>1</v>
      </c>
      <c r="G931" s="9" t="s">
        <v>1062</v>
      </c>
      <c r="H931" s="4" cm="1">
        <f t="array" ref="H931">F931/freq.sum.r6e</f>
        <v>7.9214195183776928E-5</v>
      </c>
      <c r="I931" s="4" t="str">
        <f t="shared" si="240"/>
        <v>ɡɹaɪ</v>
      </c>
      <c r="J931" s="4" t="str">
        <f t="shared" si="241"/>
        <v>gri</v>
      </c>
      <c r="K931" s="10">
        <f t="shared" si="242"/>
        <v>4</v>
      </c>
      <c r="L931" s="1">
        <f t="shared" si="243"/>
        <v>3</v>
      </c>
      <c r="M931" s="10">
        <f t="shared" si="244"/>
        <v>4</v>
      </c>
      <c r="N931" s="1" t="str">
        <f t="shared" si="245"/>
        <v>~gri~</v>
      </c>
      <c r="O931" s="1" t="str">
        <f t="shared" si="246"/>
        <v>[ɡɹaɪ]</v>
      </c>
      <c r="P931" s="3" cm="1">
        <f t="array" ref="P931">SUM(_xlfn._xlws.FILTER($H$2:$H$2454,_xlfn.MAP($N$2:$N$2454,_xlfn.LAMBDA(_xlpm.x,_xlpm.x=$N931))))</f>
        <v>1.5842839036755386E-4</v>
      </c>
      <c r="Q931" s="4">
        <f t="shared" si="247"/>
        <v>0.5</v>
      </c>
      <c r="R931" s="6" cm="1">
        <f t="array" ref="R931">SUM(_xlfn._xlws.FILTER($H$2:$H$2454,_xlfn.MAP($O$2:$O$2454,_xlfn.LAMBDA(_xlpm.x,_xlpm.x=$O931))))</f>
        <v>7.9214195183776928E-5</v>
      </c>
      <c r="S931" s="4">
        <f t="shared" si="248"/>
        <v>1</v>
      </c>
      <c r="T931" s="4">
        <f t="shared" si="249"/>
        <v>0.15616457835260653</v>
      </c>
      <c r="U931" s="4">
        <f t="shared" si="250"/>
        <v>0.66666666666666663</v>
      </c>
      <c r="V931" s="4">
        <f t="shared" si="251"/>
        <v>-0.3010299956639812</v>
      </c>
      <c r="W931" s="4" t="s">
        <v>5110</v>
      </c>
      <c r="X931" s="2" cm="1">
        <f t="array" ref="X931">SUM(_xlfn._xlws.FILTER($F$2:$F$2454,_xlfn.MAP($W$2:$W$2454,_xlfn.LAMBDA(_xlpm.x,_xlpm.x=$W931))))</f>
        <v>1594</v>
      </c>
      <c r="Y931" s="11">
        <f t="shared" si="252"/>
        <v>6.2735257214554575E-4</v>
      </c>
      <c r="Z931" s="4" t="s">
        <v>5106</v>
      </c>
      <c r="AA931" s="2" cm="1">
        <f t="array" ref="AA931">SUM(_xlfn._xlws.FILTER($F$2:$F$2454,_xlfn.MAP($Z$2:$Z$2454,_xlfn.LAMBDA(_xlpm.x,_xlpm.x=$Z931))))</f>
        <v>397</v>
      </c>
      <c r="AB931" s="11">
        <f t="shared" si="253"/>
        <v>2.5188916876574307E-3</v>
      </c>
      <c r="AC931" s="11">
        <f t="shared" si="254"/>
        <v>-0.60369781029697855</v>
      </c>
      <c r="AG931" s="2"/>
      <c r="AL931" s="2"/>
      <c r="AM931" s="2"/>
    </row>
    <row r="932" spans="1:39">
      <c r="A932" s="1" t="str">
        <f t="shared" si="238"/>
        <v>~sli~ : [slaɪ]</v>
      </c>
      <c r="B932" s="1">
        <f>_xlfn.LET(_xlpm.d,$G932,_xlpm.k,_xlfn.CONCAT(LEFT(TRIM(B$1),1),"*"),COUNTIF(_xlpm.d,_xlpm.k))</f>
        <v>0</v>
      </c>
      <c r="C932" s="1">
        <f>_xlfn.LET(_xlpm.d,$G932,_xlpm.k,_xlfn.CONCAT(LEFT(TRIM(C$1),1),"*"),COUNTIF(_xlpm.d,_xlpm.k))</f>
        <v>0</v>
      </c>
      <c r="D932" s="1">
        <f>_xlfn.LET(_xlpm.d,$G932,_xlpm.k,_xlfn.CONCAT(LEFT(TRIM(D$1),1),"*"),COUNTIF(_xlpm.d,_xlpm.k))</f>
        <v>0</v>
      </c>
      <c r="E932" s="1">
        <f t="shared" si="239"/>
        <v>0.47712125471966244</v>
      </c>
      <c r="F932" s="7">
        <v>2</v>
      </c>
      <c r="G932" s="9" t="s">
        <v>1280</v>
      </c>
      <c r="H932" s="4" cm="1">
        <f t="array" ref="H932">F932/freq.sum.r6e</f>
        <v>1.5842839036755386E-4</v>
      </c>
      <c r="I932" s="4" t="str">
        <f t="shared" si="240"/>
        <v>slaɪ</v>
      </c>
      <c r="J932" s="4" t="str">
        <f t="shared" si="241"/>
        <v>sli</v>
      </c>
      <c r="K932" s="10">
        <f t="shared" si="242"/>
        <v>4</v>
      </c>
      <c r="L932" s="1">
        <f t="shared" si="243"/>
        <v>3</v>
      </c>
      <c r="M932" s="10">
        <f t="shared" si="244"/>
        <v>4</v>
      </c>
      <c r="N932" s="1" t="str">
        <f t="shared" si="245"/>
        <v>~sli~</v>
      </c>
      <c r="O932" s="1" t="str">
        <f t="shared" si="246"/>
        <v>[slaɪ]</v>
      </c>
      <c r="P932" s="3" cm="1">
        <f t="array" ref="P932">SUM(_xlfn._xlws.FILTER($H$2:$H$2454,_xlfn.MAP($N$2:$N$2454,_xlfn.LAMBDA(_xlpm.x,_xlpm.x=$N932))))</f>
        <v>3.1685678073510771E-4</v>
      </c>
      <c r="Q932" s="4">
        <f t="shared" si="247"/>
        <v>0.5</v>
      </c>
      <c r="R932" s="6" cm="1">
        <f t="array" ref="R932">SUM(_xlfn._xlws.FILTER($H$2:$H$2454,_xlfn.MAP($O$2:$O$2454,_xlfn.LAMBDA(_xlpm.x,_xlpm.x=$O932))))</f>
        <v>1.5842839036755386E-4</v>
      </c>
      <c r="S932" s="4">
        <f t="shared" si="248"/>
        <v>1</v>
      </c>
      <c r="T932" s="4">
        <f t="shared" si="249"/>
        <v>0.24751500062981216</v>
      </c>
      <c r="U932" s="4">
        <f t="shared" si="250"/>
        <v>0.66666666666666663</v>
      </c>
      <c r="V932" s="4">
        <f t="shared" si="251"/>
        <v>-0.3010299956639812</v>
      </c>
      <c r="W932" s="4" t="s">
        <v>5110</v>
      </c>
      <c r="X932" s="2" cm="1">
        <f t="array" ref="X932">SUM(_xlfn._xlws.FILTER($F$2:$F$2454,_xlfn.MAP($W$2:$W$2454,_xlfn.LAMBDA(_xlpm.x,_xlpm.x=$W932))))</f>
        <v>1594</v>
      </c>
      <c r="Y932" s="11">
        <f t="shared" si="252"/>
        <v>1.2547051442910915E-3</v>
      </c>
      <c r="Z932" s="4" t="s">
        <v>5106</v>
      </c>
      <c r="AA932" s="2" cm="1">
        <f t="array" ref="AA932">SUM(_xlfn._xlws.FILTER($F$2:$F$2454,_xlfn.MAP($Z$2:$Z$2454,_xlfn.LAMBDA(_xlpm.x,_xlpm.x=$Z932))))</f>
        <v>397</v>
      </c>
      <c r="AB932" s="11">
        <f t="shared" si="253"/>
        <v>5.0377833753148613E-3</v>
      </c>
      <c r="AC932" s="11">
        <f t="shared" si="254"/>
        <v>-0.60369781029697855</v>
      </c>
      <c r="AG932" s="2"/>
      <c r="AL932" s="2"/>
      <c r="AM932" s="2"/>
    </row>
    <row r="933" spans="1:39">
      <c r="A933" s="1" t="str">
        <f t="shared" si="238"/>
        <v>~smi~ : [smaɪ]</v>
      </c>
      <c r="B933" s="1">
        <f>_xlfn.LET(_xlpm.d,$G933,_xlpm.k,_xlfn.CONCAT(LEFT(TRIM(B$1),1),"*"),COUNTIF(_xlpm.d,_xlpm.k))</f>
        <v>0</v>
      </c>
      <c r="C933" s="1">
        <f>_xlfn.LET(_xlpm.d,$G933,_xlpm.k,_xlfn.CONCAT(LEFT(TRIM(C$1),1),"*"),COUNTIF(_xlpm.d,_xlpm.k))</f>
        <v>0</v>
      </c>
      <c r="D933" s="1">
        <f>_xlfn.LET(_xlpm.d,$G933,_xlpm.k,_xlfn.CONCAT(LEFT(TRIM(D$1),1),"*"),COUNTIF(_xlpm.d,_xlpm.k))</f>
        <v>0</v>
      </c>
      <c r="E933" s="1">
        <f t="shared" si="239"/>
        <v>0.30102999566398114</v>
      </c>
      <c r="F933" s="7">
        <v>1</v>
      </c>
      <c r="G933" s="9" t="s">
        <v>1072</v>
      </c>
      <c r="H933" s="4" cm="1">
        <f t="array" ref="H933">F933/freq.sum.r6e</f>
        <v>7.9214195183776928E-5</v>
      </c>
      <c r="I933" s="4" t="str">
        <f t="shared" si="240"/>
        <v>smaɪ</v>
      </c>
      <c r="J933" s="4" t="str">
        <f t="shared" si="241"/>
        <v>smi</v>
      </c>
      <c r="K933" s="10">
        <f t="shared" si="242"/>
        <v>4</v>
      </c>
      <c r="L933" s="1">
        <f t="shared" si="243"/>
        <v>3</v>
      </c>
      <c r="M933" s="10">
        <f t="shared" si="244"/>
        <v>4</v>
      </c>
      <c r="N933" s="1" t="str">
        <f t="shared" si="245"/>
        <v>~smi~</v>
      </c>
      <c r="O933" s="1" t="str">
        <f t="shared" si="246"/>
        <v>[smaɪ]</v>
      </c>
      <c r="P933" s="3" cm="1">
        <f t="array" ref="P933">SUM(_xlfn._xlws.FILTER($H$2:$H$2454,_xlfn.MAP($N$2:$N$2454,_xlfn.LAMBDA(_xlpm.x,_xlpm.x=$N933))))</f>
        <v>1.5842839036755386E-4</v>
      </c>
      <c r="Q933" s="4">
        <f t="shared" si="247"/>
        <v>0.5</v>
      </c>
      <c r="R933" s="6" cm="1">
        <f t="array" ref="R933">SUM(_xlfn._xlws.FILTER($H$2:$H$2454,_xlfn.MAP($O$2:$O$2454,_xlfn.LAMBDA(_xlpm.x,_xlpm.x=$O933))))</f>
        <v>7.9214195183776928E-5</v>
      </c>
      <c r="S933" s="4">
        <f t="shared" si="248"/>
        <v>1</v>
      </c>
      <c r="T933" s="4">
        <f t="shared" si="249"/>
        <v>0.15616457835260653</v>
      </c>
      <c r="U933" s="4">
        <f t="shared" si="250"/>
        <v>0.66666666666666663</v>
      </c>
      <c r="V933" s="4">
        <f t="shared" si="251"/>
        <v>-0.3010299956639812</v>
      </c>
      <c r="W933" s="4" t="s">
        <v>5110</v>
      </c>
      <c r="X933" s="2" cm="1">
        <f t="array" ref="X933">SUM(_xlfn._xlws.FILTER($F$2:$F$2454,_xlfn.MAP($W$2:$W$2454,_xlfn.LAMBDA(_xlpm.x,_xlpm.x=$W933))))</f>
        <v>1594</v>
      </c>
      <c r="Y933" s="11">
        <f t="shared" si="252"/>
        <v>6.2735257214554575E-4</v>
      </c>
      <c r="Z933" s="4" t="s">
        <v>5106</v>
      </c>
      <c r="AA933" s="2" cm="1">
        <f t="array" ref="AA933">SUM(_xlfn._xlws.FILTER($F$2:$F$2454,_xlfn.MAP($Z$2:$Z$2454,_xlfn.LAMBDA(_xlpm.x,_xlpm.x=$Z933))))</f>
        <v>397</v>
      </c>
      <c r="AB933" s="11">
        <f t="shared" si="253"/>
        <v>2.5188916876574307E-3</v>
      </c>
      <c r="AC933" s="11">
        <f t="shared" si="254"/>
        <v>-0.60369781029697855</v>
      </c>
      <c r="AG933" s="2"/>
      <c r="AL933" s="2"/>
      <c r="AM933" s="2"/>
    </row>
    <row r="934" spans="1:39">
      <c r="A934" s="1" t="str">
        <f t="shared" si="238"/>
        <v>~sni~ : [snaɪ]</v>
      </c>
      <c r="B934" s="1">
        <f>_xlfn.LET(_xlpm.d,$G934,_xlpm.k,_xlfn.CONCAT(LEFT(TRIM(B$1),1),"*"),COUNTIF(_xlpm.d,_xlpm.k))</f>
        <v>0</v>
      </c>
      <c r="C934" s="1">
        <f>_xlfn.LET(_xlpm.d,$G934,_xlpm.k,_xlfn.CONCAT(LEFT(TRIM(C$1),1),"*"),COUNTIF(_xlpm.d,_xlpm.k))</f>
        <v>0</v>
      </c>
      <c r="D934" s="1">
        <f>_xlfn.LET(_xlpm.d,$G934,_xlpm.k,_xlfn.CONCAT(LEFT(TRIM(D$1),1),"*"),COUNTIF(_xlpm.d,_xlpm.k))</f>
        <v>0</v>
      </c>
      <c r="E934" s="1">
        <f t="shared" si="239"/>
        <v>0.30102999566398114</v>
      </c>
      <c r="F934" s="7">
        <v>1</v>
      </c>
      <c r="G934" s="9" t="s">
        <v>2220</v>
      </c>
      <c r="H934" s="4" cm="1">
        <f t="array" ref="H934">F934/freq.sum.r6e</f>
        <v>7.9214195183776928E-5</v>
      </c>
      <c r="I934" s="1" t="str">
        <f t="shared" si="240"/>
        <v>snaɪ</v>
      </c>
      <c r="J934" s="1" t="str">
        <f t="shared" si="241"/>
        <v>sni</v>
      </c>
      <c r="K934" s="10">
        <f t="shared" si="242"/>
        <v>4</v>
      </c>
      <c r="L934" s="1">
        <f t="shared" si="243"/>
        <v>3</v>
      </c>
      <c r="M934" s="10">
        <f t="shared" si="244"/>
        <v>4</v>
      </c>
      <c r="N934" s="1" t="str">
        <f t="shared" si="245"/>
        <v>~sni~</v>
      </c>
      <c r="O934" s="1" t="str">
        <f t="shared" si="246"/>
        <v>[snaɪ]</v>
      </c>
      <c r="P934" s="3" cm="1">
        <f t="array" ref="P934">SUM(_xlfn._xlws.FILTER($H$2:$H$2454,_xlfn.MAP($N$2:$N$2454,_xlfn.LAMBDA(_xlpm.x,_xlpm.x=$N934))))</f>
        <v>1.5842839036755386E-4</v>
      </c>
      <c r="Q934" s="4">
        <f t="shared" si="247"/>
        <v>0.5</v>
      </c>
      <c r="R934" s="6" cm="1">
        <f t="array" ref="R934">SUM(_xlfn._xlws.FILTER($H$2:$H$2454,_xlfn.MAP($O$2:$O$2454,_xlfn.LAMBDA(_xlpm.x,_xlpm.x=$O934))))</f>
        <v>7.9214195183776928E-5</v>
      </c>
      <c r="S934" s="4">
        <f t="shared" si="248"/>
        <v>1</v>
      </c>
      <c r="T934" s="4">
        <f t="shared" si="249"/>
        <v>0.15616457835260653</v>
      </c>
      <c r="U934" s="4">
        <f t="shared" si="250"/>
        <v>0.66666666666666663</v>
      </c>
      <c r="V934" s="4">
        <f t="shared" si="251"/>
        <v>-0.3010299956639812</v>
      </c>
      <c r="W934" s="4" t="s">
        <v>5110</v>
      </c>
      <c r="X934" s="2" cm="1">
        <f t="array" ref="X934">SUM(_xlfn._xlws.FILTER($F$2:$F$2454,_xlfn.MAP($W$2:$W$2454,_xlfn.LAMBDA(_xlpm.x,_xlpm.x=$W934))))</f>
        <v>1594</v>
      </c>
      <c r="Y934" s="11">
        <f t="shared" si="252"/>
        <v>6.2735257214554575E-4</v>
      </c>
      <c r="Z934" s="4" t="s">
        <v>5106</v>
      </c>
      <c r="AA934" s="2" cm="1">
        <f t="array" ref="AA934">SUM(_xlfn._xlws.FILTER($F$2:$F$2454,_xlfn.MAP($Z$2:$Z$2454,_xlfn.LAMBDA(_xlpm.x,_xlpm.x=$Z934))))</f>
        <v>397</v>
      </c>
      <c r="AB934" s="11">
        <f t="shared" si="253"/>
        <v>2.5188916876574307E-3</v>
      </c>
      <c r="AC934" s="11">
        <f t="shared" si="254"/>
        <v>-0.60369781029697855</v>
      </c>
      <c r="AG934" s="2"/>
      <c r="AL934" s="2"/>
      <c r="AM934" s="2"/>
    </row>
    <row r="935" spans="1:39">
      <c r="A935" s="1" t="str">
        <f t="shared" si="238"/>
        <v>~tli~ : [tlaɪ]</v>
      </c>
      <c r="B935" s="1">
        <f>_xlfn.LET(_xlpm.d,$G935,_xlpm.k,_xlfn.CONCAT(LEFT(TRIM(B$1),1),"*"),COUNTIF(_xlpm.d,_xlpm.k))</f>
        <v>0</v>
      </c>
      <c r="C935" s="1">
        <f>_xlfn.LET(_xlpm.d,$G935,_xlpm.k,_xlfn.CONCAT(LEFT(TRIM(C$1),1),"*"),COUNTIF(_xlpm.d,_xlpm.k))</f>
        <v>0</v>
      </c>
      <c r="D935" s="1">
        <f>_xlfn.LET(_xlpm.d,$G935,_xlpm.k,_xlfn.CONCAT(LEFT(TRIM(D$1),1),"*"),COUNTIF(_xlpm.d,_xlpm.k))</f>
        <v>0</v>
      </c>
      <c r="E935" s="1">
        <f t="shared" si="239"/>
        <v>0.30102999566398114</v>
      </c>
      <c r="F935" s="7">
        <v>1</v>
      </c>
      <c r="G935" s="9" t="s">
        <v>1074</v>
      </c>
      <c r="H935" s="4" cm="1">
        <f t="array" ref="H935">F935/freq.sum.r6e</f>
        <v>7.9214195183776928E-5</v>
      </c>
      <c r="I935" s="1" t="str">
        <f t="shared" si="240"/>
        <v>tlaɪ</v>
      </c>
      <c r="J935" s="1" t="str">
        <f t="shared" si="241"/>
        <v>tli</v>
      </c>
      <c r="K935" s="10">
        <f t="shared" si="242"/>
        <v>4</v>
      </c>
      <c r="L935" s="1">
        <f t="shared" si="243"/>
        <v>3</v>
      </c>
      <c r="M935" s="10">
        <f t="shared" si="244"/>
        <v>4</v>
      </c>
      <c r="N935" s="1" t="str">
        <f t="shared" si="245"/>
        <v>~tli~</v>
      </c>
      <c r="O935" s="1" t="str">
        <f t="shared" si="246"/>
        <v>[tlaɪ]</v>
      </c>
      <c r="P935" s="3" cm="1">
        <f t="array" ref="P935">SUM(_xlfn._xlws.FILTER($H$2:$H$2454,_xlfn.MAP($N$2:$N$2454,_xlfn.LAMBDA(_xlpm.x,_xlpm.x=$N935))))</f>
        <v>1.5842839036755386E-4</v>
      </c>
      <c r="Q935" s="4">
        <f t="shared" si="247"/>
        <v>0.5</v>
      </c>
      <c r="R935" s="6" cm="1">
        <f t="array" ref="R935">SUM(_xlfn._xlws.FILTER($H$2:$H$2454,_xlfn.MAP($O$2:$O$2454,_xlfn.LAMBDA(_xlpm.x,_xlpm.x=$O935))))</f>
        <v>7.9214195183776928E-5</v>
      </c>
      <c r="S935" s="4">
        <f t="shared" si="248"/>
        <v>1</v>
      </c>
      <c r="T935" s="4">
        <f t="shared" si="249"/>
        <v>0.15616457835260653</v>
      </c>
      <c r="U935" s="4">
        <f t="shared" si="250"/>
        <v>0.66666666666666663</v>
      </c>
      <c r="V935" s="4">
        <f t="shared" si="251"/>
        <v>-0.3010299956639812</v>
      </c>
      <c r="W935" s="4" t="s">
        <v>5110</v>
      </c>
      <c r="X935" s="2" cm="1">
        <f t="array" ref="X935">SUM(_xlfn._xlws.FILTER($F$2:$F$2454,_xlfn.MAP($W$2:$W$2454,_xlfn.LAMBDA(_xlpm.x,_xlpm.x=$W935))))</f>
        <v>1594</v>
      </c>
      <c r="Y935" s="11">
        <f t="shared" si="252"/>
        <v>6.2735257214554575E-4</v>
      </c>
      <c r="Z935" s="4" t="s">
        <v>5106</v>
      </c>
      <c r="AA935" s="2" cm="1">
        <f t="array" ref="AA935">SUM(_xlfn._xlws.FILTER($F$2:$F$2454,_xlfn.MAP($Z$2:$Z$2454,_xlfn.LAMBDA(_xlpm.x,_xlpm.x=$Z935))))</f>
        <v>397</v>
      </c>
      <c r="AB935" s="11">
        <f t="shared" si="253"/>
        <v>2.5188916876574307E-3</v>
      </c>
      <c r="AC935" s="11">
        <f t="shared" si="254"/>
        <v>-0.60369781029697855</v>
      </c>
      <c r="AG935" s="2"/>
      <c r="AL935" s="2"/>
      <c r="AM935" s="2"/>
    </row>
    <row r="936" spans="1:39">
      <c r="A936" s="1" t="str">
        <f t="shared" si="238"/>
        <v>~fri~ : [fɹɪ]</v>
      </c>
      <c r="B936" s="1">
        <f>_xlfn.LET(_xlpm.d,$G936,_xlpm.k,_xlfn.CONCAT(LEFT(TRIM(B$1),1),"*"),COUNTIF(_xlpm.d,_xlpm.k))</f>
        <v>0</v>
      </c>
      <c r="C936" s="1">
        <f>_xlfn.LET(_xlpm.d,$G936,_xlpm.k,_xlfn.CONCAT(LEFT(TRIM(C$1),1),"*"),COUNTIF(_xlpm.d,_xlpm.k))</f>
        <v>0</v>
      </c>
      <c r="D936" s="1">
        <f>_xlfn.LET(_xlpm.d,$G936,_xlpm.k,_xlfn.CONCAT(LEFT(TRIM(D$1),1),"*"),COUNTIF(_xlpm.d,_xlpm.k))</f>
        <v>0</v>
      </c>
      <c r="E936" s="1">
        <f t="shared" si="239"/>
        <v>0.47712125471966244</v>
      </c>
      <c r="F936" s="7">
        <v>2</v>
      </c>
      <c r="G936" s="9" t="s">
        <v>810</v>
      </c>
      <c r="H936" s="4" cm="1">
        <f t="array" ref="H936">F936/freq.sum.r6e</f>
        <v>1.5842839036755386E-4</v>
      </c>
      <c r="I936" s="4" t="str">
        <f t="shared" si="240"/>
        <v>fɹɪ</v>
      </c>
      <c r="J936" s="4" t="str">
        <f t="shared" si="241"/>
        <v>fri</v>
      </c>
      <c r="K936" s="10">
        <f t="shared" si="242"/>
        <v>3</v>
      </c>
      <c r="L936" s="1">
        <f t="shared" si="243"/>
        <v>3</v>
      </c>
      <c r="M936" s="10">
        <f t="shared" si="244"/>
        <v>3</v>
      </c>
      <c r="N936" s="1" t="str">
        <f t="shared" si="245"/>
        <v>~fri~</v>
      </c>
      <c r="O936" s="1" t="str">
        <f t="shared" si="246"/>
        <v>[fɹɪ]</v>
      </c>
      <c r="P936" s="3" cm="1">
        <f t="array" ref="P936">SUM(_xlfn._xlws.FILTER($H$2:$H$2454,_xlfn.MAP($N$2:$N$2454,_xlfn.LAMBDA(_xlpm.x,_xlpm.x=$N936))))</f>
        <v>4.7528517110266154E-4</v>
      </c>
      <c r="Q936" s="4">
        <f t="shared" si="247"/>
        <v>0.33333333333333337</v>
      </c>
      <c r="R936" s="6" cm="1">
        <f t="array" ref="R936">SUM(_xlfn._xlws.FILTER($H$2:$H$2454,_xlfn.MAP($O$2:$O$2454,_xlfn.LAMBDA(_xlpm.x,_xlpm.x=$O936))))</f>
        <v>2.3764258555133077E-4</v>
      </c>
      <c r="S936" s="4">
        <f t="shared" si="248"/>
        <v>0.66666666666666674</v>
      </c>
      <c r="T936" s="4">
        <f t="shared" si="249"/>
        <v>0.14821930910231523</v>
      </c>
      <c r="U936" s="4">
        <f t="shared" si="250"/>
        <v>0.44444444444444453</v>
      </c>
      <c r="V936" s="4">
        <f t="shared" si="251"/>
        <v>-0.3010299956639812</v>
      </c>
      <c r="W936" s="4" t="s">
        <v>5110</v>
      </c>
      <c r="X936" s="2" cm="1">
        <f t="array" ref="X936">SUM(_xlfn._xlws.FILTER($F$2:$F$2454,_xlfn.MAP($W$2:$W$2454,_xlfn.LAMBDA(_xlpm.x,_xlpm.x=$W936))))</f>
        <v>1594</v>
      </c>
      <c r="Y936" s="11">
        <f t="shared" si="252"/>
        <v>1.2547051442910915E-3</v>
      </c>
      <c r="Z936" s="4" t="s">
        <v>5102</v>
      </c>
      <c r="AA936" s="2" cm="1">
        <f t="array" ref="AA936">SUM(_xlfn._xlws.FILTER($F$2:$F$2454,_xlfn.MAP($Z$2:$Z$2454,_xlfn.LAMBDA(_xlpm.x,_xlpm.x=$Z936))))</f>
        <v>1794</v>
      </c>
      <c r="AB936" s="11">
        <f t="shared" si="253"/>
        <v>1.1148272017837235E-3</v>
      </c>
      <c r="AC936" s="11">
        <f t="shared" si="254"/>
        <v>5.1334121647979701E-2</v>
      </c>
      <c r="AG936" s="2"/>
      <c r="AL936" s="2"/>
      <c r="AM936" s="2"/>
    </row>
    <row r="937" spans="1:39">
      <c r="A937" s="1" t="str">
        <f t="shared" si="238"/>
        <v>~gri~ : [ɡɹɪ]</v>
      </c>
      <c r="B937" s="1">
        <f>_xlfn.LET(_xlpm.d,$G937,_xlpm.k,_xlfn.CONCAT(LEFT(TRIM(B$1),1),"*"),COUNTIF(_xlpm.d,_xlpm.k))</f>
        <v>0</v>
      </c>
      <c r="C937" s="1">
        <f>_xlfn.LET(_xlpm.d,$G937,_xlpm.k,_xlfn.CONCAT(LEFT(TRIM(C$1),1),"*"),COUNTIF(_xlpm.d,_xlpm.k))</f>
        <v>0</v>
      </c>
      <c r="D937" s="1">
        <f>_xlfn.LET(_xlpm.d,$G937,_xlpm.k,_xlfn.CONCAT(LEFT(TRIM(D$1),1),"*"),COUNTIF(_xlpm.d,_xlpm.k))</f>
        <v>0</v>
      </c>
      <c r="E937" s="1">
        <f t="shared" si="239"/>
        <v>0.30102999566398114</v>
      </c>
      <c r="F937" s="7">
        <v>1</v>
      </c>
      <c r="G937" s="9" t="s">
        <v>1063</v>
      </c>
      <c r="H937" s="4" cm="1">
        <f t="array" ref="H937">F937/freq.sum.r6e</f>
        <v>7.9214195183776928E-5</v>
      </c>
      <c r="I937" s="4" t="str">
        <f t="shared" si="240"/>
        <v>ɡɹɪ</v>
      </c>
      <c r="J937" s="4" t="str">
        <f t="shared" si="241"/>
        <v>gri</v>
      </c>
      <c r="K937" s="10">
        <f t="shared" si="242"/>
        <v>3</v>
      </c>
      <c r="L937" s="1">
        <f t="shared" si="243"/>
        <v>3</v>
      </c>
      <c r="M937" s="10">
        <f t="shared" si="244"/>
        <v>3</v>
      </c>
      <c r="N937" s="1" t="str">
        <f t="shared" si="245"/>
        <v>~gri~</v>
      </c>
      <c r="O937" s="1" t="str">
        <f t="shared" si="246"/>
        <v>[ɡɹɪ]</v>
      </c>
      <c r="P937" s="3" cm="1">
        <f t="array" ref="P937">SUM(_xlfn._xlws.FILTER($H$2:$H$2454,_xlfn.MAP($N$2:$N$2454,_xlfn.LAMBDA(_xlpm.x,_xlpm.x=$N937))))</f>
        <v>1.5842839036755386E-4</v>
      </c>
      <c r="Q937" s="4">
        <f t="shared" si="247"/>
        <v>0.5</v>
      </c>
      <c r="R937" s="6" cm="1">
        <f t="array" ref="R937">SUM(_xlfn._xlws.FILTER($H$2:$H$2454,_xlfn.MAP($O$2:$O$2454,_xlfn.LAMBDA(_xlpm.x,_xlpm.x=$O937))))</f>
        <v>7.9214195183776928E-5</v>
      </c>
      <c r="S937" s="4">
        <f t="shared" si="248"/>
        <v>1</v>
      </c>
      <c r="T937" s="4">
        <f t="shared" si="249"/>
        <v>0.14027395824968311</v>
      </c>
      <c r="U937" s="4">
        <f t="shared" si="250"/>
        <v>0.66666666666666663</v>
      </c>
      <c r="V937" s="4">
        <f t="shared" si="251"/>
        <v>-0.3010299956639812</v>
      </c>
      <c r="W937" s="4" t="s">
        <v>5110</v>
      </c>
      <c r="X937" s="2" cm="1">
        <f t="array" ref="X937">SUM(_xlfn._xlws.FILTER($F$2:$F$2454,_xlfn.MAP($W$2:$W$2454,_xlfn.LAMBDA(_xlpm.x,_xlpm.x=$W937))))</f>
        <v>1594</v>
      </c>
      <c r="Y937" s="11">
        <f t="shared" si="252"/>
        <v>6.2735257214554575E-4</v>
      </c>
      <c r="Z937" s="4" t="s">
        <v>5102</v>
      </c>
      <c r="AA937" s="2" cm="1">
        <f t="array" ref="AA937">SUM(_xlfn._xlws.FILTER($F$2:$F$2454,_xlfn.MAP($Z$2:$Z$2454,_xlfn.LAMBDA(_xlpm.x,_xlpm.x=$Z937))))</f>
        <v>1794</v>
      </c>
      <c r="AB937" s="11">
        <f t="shared" si="253"/>
        <v>5.5741360089186175E-4</v>
      </c>
      <c r="AC937" s="11">
        <f t="shared" si="254"/>
        <v>5.1334121647979701E-2</v>
      </c>
      <c r="AG937" s="2"/>
      <c r="AL937" s="2"/>
      <c r="AM937" s="2"/>
    </row>
    <row r="938" spans="1:39">
      <c r="A938" s="1" t="str">
        <f t="shared" si="238"/>
        <v>~ngi~ : [ndʒɪ]</v>
      </c>
      <c r="B938" s="1">
        <f>_xlfn.LET(_xlpm.d,$G938,_xlpm.k,_xlfn.CONCAT(LEFT(TRIM(B$1),1),"*"),COUNTIF(_xlpm.d,_xlpm.k))</f>
        <v>0</v>
      </c>
      <c r="C938" s="1">
        <f>_xlfn.LET(_xlpm.d,$G938,_xlpm.k,_xlfn.CONCAT(LEFT(TRIM(C$1),1),"*"),COUNTIF(_xlpm.d,_xlpm.k))</f>
        <v>0</v>
      </c>
      <c r="D938" s="1">
        <f>_xlfn.LET(_xlpm.d,$G938,_xlpm.k,_xlfn.CONCAT(LEFT(TRIM(D$1),1),"*"),COUNTIF(_xlpm.d,_xlpm.k))</f>
        <v>1</v>
      </c>
      <c r="E938" s="1">
        <f t="shared" si="239"/>
        <v>0.30102999566398114</v>
      </c>
      <c r="F938" s="7">
        <v>1</v>
      </c>
      <c r="G938" s="9" t="s">
        <v>1362</v>
      </c>
      <c r="H938" s="4" cm="1">
        <f t="array" ref="H938">F938/freq.sum.r6e</f>
        <v>7.9214195183776928E-5</v>
      </c>
      <c r="I938" s="4" t="str">
        <f t="shared" si="240"/>
        <v>ndʒɪ</v>
      </c>
      <c r="J938" s="4" t="str">
        <f t="shared" si="241"/>
        <v>ngi</v>
      </c>
      <c r="K938" s="10">
        <f t="shared" si="242"/>
        <v>4</v>
      </c>
      <c r="L938" s="1">
        <f t="shared" si="243"/>
        <v>3</v>
      </c>
      <c r="M938" s="10">
        <f t="shared" si="244"/>
        <v>4</v>
      </c>
      <c r="N938" s="1" t="str">
        <f t="shared" si="245"/>
        <v>~ngi~</v>
      </c>
      <c r="O938" s="1" t="str">
        <f t="shared" si="246"/>
        <v>[ndʒɪ]</v>
      </c>
      <c r="P938" s="3" cm="1">
        <f t="array" ref="P938">SUM(_xlfn._xlws.FILTER($H$2:$H$2454,_xlfn.MAP($N$2:$N$2454,_xlfn.LAMBDA(_xlpm.x,_xlpm.x=$N938))))</f>
        <v>3.1685678073510771E-4</v>
      </c>
      <c r="Q938" s="4">
        <f t="shared" si="247"/>
        <v>0.25</v>
      </c>
      <c r="R938" s="6" cm="1">
        <f t="array" ref="R938">SUM(_xlfn._xlws.FILTER($H$2:$H$2454,_xlfn.MAP($O$2:$O$2454,_xlfn.LAMBDA(_xlpm.x,_xlpm.x=$O938))))</f>
        <v>1.5842839036755386E-4</v>
      </c>
      <c r="S938" s="4">
        <f t="shared" si="248"/>
        <v>0.5</v>
      </c>
      <c r="T938" s="4">
        <f t="shared" si="249"/>
        <v>7.8082289176303263E-2</v>
      </c>
      <c r="U938" s="4">
        <f t="shared" si="250"/>
        <v>0.33333333333333331</v>
      </c>
      <c r="V938" s="4">
        <f t="shared" si="251"/>
        <v>-0.3010299956639812</v>
      </c>
      <c r="W938" s="4" t="s">
        <v>5110</v>
      </c>
      <c r="X938" s="2" cm="1">
        <f t="array" ref="X938">SUM(_xlfn._xlws.FILTER($F$2:$F$2454,_xlfn.MAP($W$2:$W$2454,_xlfn.LAMBDA(_xlpm.x,_xlpm.x=$W938))))</f>
        <v>1594</v>
      </c>
      <c r="Y938" s="11">
        <f t="shared" si="252"/>
        <v>6.2735257214554575E-4</v>
      </c>
      <c r="Z938" s="4" t="s">
        <v>5102</v>
      </c>
      <c r="AA938" s="2" cm="1">
        <f t="array" ref="AA938">SUM(_xlfn._xlws.FILTER($F$2:$F$2454,_xlfn.MAP($Z$2:$Z$2454,_xlfn.LAMBDA(_xlpm.x,_xlpm.x=$Z938))))</f>
        <v>1794</v>
      </c>
      <c r="AB938" s="11">
        <f t="shared" si="253"/>
        <v>5.5741360089186175E-4</v>
      </c>
      <c r="AC938" s="11">
        <f t="shared" si="254"/>
        <v>5.1334121647979701E-2</v>
      </c>
      <c r="AG938" s="2"/>
      <c r="AL938" s="2"/>
      <c r="AM938" s="2"/>
    </row>
    <row r="939" spans="1:39">
      <c r="A939" s="1" t="str">
        <f t="shared" si="238"/>
        <v>~nvi~ : [nvɪ]</v>
      </c>
      <c r="B939" s="1">
        <f>_xlfn.LET(_xlpm.d,$G939,_xlpm.k,_xlfn.CONCAT(LEFT(TRIM(B$1),1),"*"),COUNTIF(_xlpm.d,_xlpm.k))</f>
        <v>0</v>
      </c>
      <c r="C939" s="1">
        <f>_xlfn.LET(_xlpm.d,$G939,_xlpm.k,_xlfn.CONCAT(LEFT(TRIM(C$1),1),"*"),COUNTIF(_xlpm.d,_xlpm.k))</f>
        <v>0</v>
      </c>
      <c r="D939" s="1">
        <f>_xlfn.LET(_xlpm.d,$G939,_xlpm.k,_xlfn.CONCAT(LEFT(TRIM(D$1),1),"*"),COUNTIF(_xlpm.d,_xlpm.k))</f>
        <v>1</v>
      </c>
      <c r="E939" s="1">
        <f t="shared" si="239"/>
        <v>0.30102999566398114</v>
      </c>
      <c r="F939" s="7">
        <v>1</v>
      </c>
      <c r="G939" s="9" t="s">
        <v>1363</v>
      </c>
      <c r="H939" s="4" cm="1">
        <f t="array" ref="H939">F939/freq.sum.r6e</f>
        <v>7.9214195183776928E-5</v>
      </c>
      <c r="I939" s="4" t="str">
        <f t="shared" si="240"/>
        <v>nvɪ</v>
      </c>
      <c r="J939" s="4" t="str">
        <f t="shared" si="241"/>
        <v>nvi</v>
      </c>
      <c r="K939" s="10">
        <f t="shared" si="242"/>
        <v>3</v>
      </c>
      <c r="L939" s="1">
        <f t="shared" si="243"/>
        <v>3</v>
      </c>
      <c r="M939" s="10">
        <f t="shared" si="244"/>
        <v>3</v>
      </c>
      <c r="N939" s="1" t="str">
        <f t="shared" si="245"/>
        <v>~nvi~</v>
      </c>
      <c r="O939" s="1" t="str">
        <f t="shared" si="246"/>
        <v>[nvɪ]</v>
      </c>
      <c r="P939" s="3" cm="1">
        <f t="array" ref="P939">SUM(_xlfn._xlws.FILTER($H$2:$H$2454,_xlfn.MAP($N$2:$N$2454,_xlfn.LAMBDA(_xlpm.x,_xlpm.x=$N939))))</f>
        <v>3.1685678073510771E-4</v>
      </c>
      <c r="Q939" s="4">
        <f t="shared" si="247"/>
        <v>0.25</v>
      </c>
      <c r="R939" s="6" cm="1">
        <f t="array" ref="R939">SUM(_xlfn._xlws.FILTER($H$2:$H$2454,_xlfn.MAP($O$2:$O$2454,_xlfn.LAMBDA(_xlpm.x,_xlpm.x=$O939))))</f>
        <v>1.5842839036755386E-4</v>
      </c>
      <c r="S939" s="4">
        <f t="shared" si="248"/>
        <v>0.5</v>
      </c>
      <c r="T939" s="4">
        <f t="shared" si="249"/>
        <v>7.0136979124841556E-2</v>
      </c>
      <c r="U939" s="4">
        <f t="shared" si="250"/>
        <v>0.33333333333333331</v>
      </c>
      <c r="V939" s="4">
        <f t="shared" si="251"/>
        <v>-0.3010299956639812</v>
      </c>
      <c r="W939" s="4" t="s">
        <v>5110</v>
      </c>
      <c r="X939" s="2" cm="1">
        <f t="array" ref="X939">SUM(_xlfn._xlws.FILTER($F$2:$F$2454,_xlfn.MAP($W$2:$W$2454,_xlfn.LAMBDA(_xlpm.x,_xlpm.x=$W939))))</f>
        <v>1594</v>
      </c>
      <c r="Y939" s="11">
        <f t="shared" si="252"/>
        <v>6.2735257214554575E-4</v>
      </c>
      <c r="Z939" s="4" t="s">
        <v>5102</v>
      </c>
      <c r="AA939" s="2" cm="1">
        <f t="array" ref="AA939">SUM(_xlfn._xlws.FILTER($F$2:$F$2454,_xlfn.MAP($Z$2:$Z$2454,_xlfn.LAMBDA(_xlpm.x,_xlpm.x=$Z939))))</f>
        <v>1794</v>
      </c>
      <c r="AB939" s="11">
        <f t="shared" si="253"/>
        <v>5.5741360089186175E-4</v>
      </c>
      <c r="AC939" s="11">
        <f t="shared" si="254"/>
        <v>5.1334121647979701E-2</v>
      </c>
      <c r="AG939" s="2"/>
      <c r="AL939" s="2"/>
      <c r="AM939" s="2"/>
    </row>
    <row r="940" spans="1:39">
      <c r="A940" s="1" t="str">
        <f t="shared" si="238"/>
        <v>~rgi~ : [ɹɡɪ]</v>
      </c>
      <c r="B940" s="1">
        <f>_xlfn.LET(_xlpm.d,$G940,_xlpm.k,_xlfn.CONCAT(LEFT(TRIM(B$1),1),"*"),COUNTIF(_xlpm.d,_xlpm.k))</f>
        <v>1</v>
      </c>
      <c r="C940" s="1">
        <f>_xlfn.LET(_xlpm.d,$G940,_xlpm.k,_xlfn.CONCAT(LEFT(TRIM(C$1),1),"*"),COUNTIF(_xlpm.d,_xlpm.k))</f>
        <v>0</v>
      </c>
      <c r="D940" s="1">
        <f>_xlfn.LET(_xlpm.d,$G940,_xlpm.k,_xlfn.CONCAT(LEFT(TRIM(D$1),1),"*"),COUNTIF(_xlpm.d,_xlpm.k))</f>
        <v>0</v>
      </c>
      <c r="E940" s="1">
        <f t="shared" si="239"/>
        <v>0.30102999566398114</v>
      </c>
      <c r="F940" s="7">
        <v>1</v>
      </c>
      <c r="G940" s="9" t="s">
        <v>1069</v>
      </c>
      <c r="H940" s="4" cm="1">
        <f t="array" ref="H940">F940/freq.sum.r6e</f>
        <v>7.9214195183776928E-5</v>
      </c>
      <c r="I940" s="4" t="str">
        <f t="shared" si="240"/>
        <v>ɹɡɪ</v>
      </c>
      <c r="J940" s="4" t="str">
        <f t="shared" si="241"/>
        <v>rgi</v>
      </c>
      <c r="K940" s="10">
        <f t="shared" si="242"/>
        <v>3</v>
      </c>
      <c r="L940" s="1">
        <f t="shared" si="243"/>
        <v>3</v>
      </c>
      <c r="M940" s="10">
        <f t="shared" si="244"/>
        <v>3</v>
      </c>
      <c r="N940" s="1" t="str">
        <f t="shared" si="245"/>
        <v>~rgi~</v>
      </c>
      <c r="O940" s="1" t="str">
        <f t="shared" si="246"/>
        <v>[ɹɡɪ]</v>
      </c>
      <c r="P940" s="3" cm="1">
        <f t="array" ref="P940">SUM(_xlfn._xlws.FILTER($H$2:$H$2454,_xlfn.MAP($N$2:$N$2454,_xlfn.LAMBDA(_xlpm.x,_xlpm.x=$N940))))</f>
        <v>1.5842839036755386E-4</v>
      </c>
      <c r="Q940" s="4">
        <f t="shared" si="247"/>
        <v>0.5</v>
      </c>
      <c r="R940" s="6" cm="1">
        <f t="array" ref="R940">SUM(_xlfn._xlws.FILTER($H$2:$H$2454,_xlfn.MAP($O$2:$O$2454,_xlfn.LAMBDA(_xlpm.x,_xlpm.x=$O940))))</f>
        <v>7.9214195183776928E-5</v>
      </c>
      <c r="S940" s="4">
        <f t="shared" si="248"/>
        <v>1</v>
      </c>
      <c r="T940" s="4">
        <f t="shared" si="249"/>
        <v>0.14027395824968311</v>
      </c>
      <c r="U940" s="4">
        <f t="shared" si="250"/>
        <v>0.66666666666666663</v>
      </c>
      <c r="V940" s="4">
        <f t="shared" si="251"/>
        <v>-0.3010299956639812</v>
      </c>
      <c r="W940" s="4" t="s">
        <v>5110</v>
      </c>
      <c r="X940" s="2" cm="1">
        <f t="array" ref="X940">SUM(_xlfn._xlws.FILTER($F$2:$F$2454,_xlfn.MAP($W$2:$W$2454,_xlfn.LAMBDA(_xlpm.x,_xlpm.x=$W940))))</f>
        <v>1594</v>
      </c>
      <c r="Y940" s="11">
        <f t="shared" si="252"/>
        <v>6.2735257214554575E-4</v>
      </c>
      <c r="Z940" s="4" t="s">
        <v>5102</v>
      </c>
      <c r="AA940" s="2" cm="1">
        <f t="array" ref="AA940">SUM(_xlfn._xlws.FILTER($F$2:$F$2454,_xlfn.MAP($Z$2:$Z$2454,_xlfn.LAMBDA(_xlpm.x,_xlpm.x=$Z940))))</f>
        <v>1794</v>
      </c>
      <c r="AB940" s="11">
        <f t="shared" si="253"/>
        <v>5.5741360089186175E-4</v>
      </c>
      <c r="AC940" s="11">
        <f t="shared" si="254"/>
        <v>5.1334121647979701E-2</v>
      </c>
      <c r="AG940" s="2"/>
      <c r="AL940" s="2"/>
      <c r="AM940" s="2"/>
    </row>
    <row r="941" spans="1:39">
      <c r="A941" s="1" t="str">
        <f t="shared" si="238"/>
        <v>~sni~ : [snɪ]</v>
      </c>
      <c r="B941" s="1">
        <f>_xlfn.LET(_xlpm.d,$G941,_xlpm.k,_xlfn.CONCAT(LEFT(TRIM(B$1),1),"*"),COUNTIF(_xlpm.d,_xlpm.k))</f>
        <v>0</v>
      </c>
      <c r="C941" s="1">
        <f>_xlfn.LET(_xlpm.d,$G941,_xlpm.k,_xlfn.CONCAT(LEFT(TRIM(C$1),1),"*"),COUNTIF(_xlpm.d,_xlpm.k))</f>
        <v>0</v>
      </c>
      <c r="D941" s="1">
        <f>_xlfn.LET(_xlpm.d,$G941,_xlpm.k,_xlfn.CONCAT(LEFT(TRIM(D$1),1),"*"),COUNTIF(_xlpm.d,_xlpm.k))</f>
        <v>0</v>
      </c>
      <c r="E941" s="1">
        <f t="shared" si="239"/>
        <v>0.30102999566398114</v>
      </c>
      <c r="F941" s="7">
        <v>1</v>
      </c>
      <c r="G941" s="9" t="s">
        <v>2222</v>
      </c>
      <c r="H941" s="4" cm="1">
        <f t="array" ref="H941">F941/freq.sum.r6e</f>
        <v>7.9214195183776928E-5</v>
      </c>
      <c r="I941" s="4" t="str">
        <f t="shared" si="240"/>
        <v>snɪ</v>
      </c>
      <c r="J941" s="4" t="str">
        <f t="shared" si="241"/>
        <v>sni</v>
      </c>
      <c r="K941" s="10">
        <f t="shared" si="242"/>
        <v>3</v>
      </c>
      <c r="L941" s="1">
        <f t="shared" si="243"/>
        <v>3</v>
      </c>
      <c r="M941" s="10">
        <f t="shared" si="244"/>
        <v>3</v>
      </c>
      <c r="N941" s="1" t="str">
        <f t="shared" si="245"/>
        <v>~sni~</v>
      </c>
      <c r="O941" s="1" t="str">
        <f t="shared" si="246"/>
        <v>[snɪ]</v>
      </c>
      <c r="P941" s="3" cm="1">
        <f t="array" ref="P941">SUM(_xlfn._xlws.FILTER($H$2:$H$2454,_xlfn.MAP($N$2:$N$2454,_xlfn.LAMBDA(_xlpm.x,_xlpm.x=$N941))))</f>
        <v>1.5842839036755386E-4</v>
      </c>
      <c r="Q941" s="4">
        <f t="shared" si="247"/>
        <v>0.5</v>
      </c>
      <c r="R941" s="6" cm="1">
        <f t="array" ref="R941">SUM(_xlfn._xlws.FILTER($H$2:$H$2454,_xlfn.MAP($O$2:$O$2454,_xlfn.LAMBDA(_xlpm.x,_xlpm.x=$O941))))</f>
        <v>7.9214195183776928E-5</v>
      </c>
      <c r="S941" s="4">
        <f t="shared" si="248"/>
        <v>1</v>
      </c>
      <c r="T941" s="4">
        <f t="shared" si="249"/>
        <v>0.14027395824968311</v>
      </c>
      <c r="U941" s="4">
        <f t="shared" si="250"/>
        <v>0.66666666666666663</v>
      </c>
      <c r="V941" s="4">
        <f t="shared" si="251"/>
        <v>-0.3010299956639812</v>
      </c>
      <c r="W941" s="4" t="s">
        <v>5110</v>
      </c>
      <c r="X941" s="2" cm="1">
        <f t="array" ref="X941">SUM(_xlfn._xlws.FILTER($F$2:$F$2454,_xlfn.MAP($W$2:$W$2454,_xlfn.LAMBDA(_xlpm.x,_xlpm.x=$W941))))</f>
        <v>1594</v>
      </c>
      <c r="Y941" s="11">
        <f t="shared" si="252"/>
        <v>6.2735257214554575E-4</v>
      </c>
      <c r="Z941" s="4" t="s">
        <v>5102</v>
      </c>
      <c r="AA941" s="2" cm="1">
        <f t="array" ref="AA941">SUM(_xlfn._xlws.FILTER($F$2:$F$2454,_xlfn.MAP($Z$2:$Z$2454,_xlfn.LAMBDA(_xlpm.x,_xlpm.x=$Z941))))</f>
        <v>1794</v>
      </c>
      <c r="AB941" s="11">
        <f t="shared" si="253"/>
        <v>5.5741360089186175E-4</v>
      </c>
      <c r="AC941" s="11">
        <f t="shared" si="254"/>
        <v>5.1334121647979701E-2</v>
      </c>
      <c r="AG941" s="2"/>
      <c r="AL941" s="2"/>
      <c r="AM941" s="2"/>
    </row>
    <row r="942" spans="1:39">
      <c r="A942" s="1" t="str">
        <f t="shared" si="238"/>
        <v>~tli~ : [ɹtlɪ]</v>
      </c>
      <c r="B942" s="1">
        <f>_xlfn.LET(_xlpm.d,$G942,_xlpm.k,_xlfn.CONCAT(LEFT(TRIM(B$1),1),"*"),COUNTIF(_xlpm.d,_xlpm.k))</f>
        <v>1</v>
      </c>
      <c r="C942" s="1">
        <f>_xlfn.LET(_xlpm.d,$G942,_xlpm.k,_xlfn.CONCAT(LEFT(TRIM(C$1),1),"*"),COUNTIF(_xlpm.d,_xlpm.k))</f>
        <v>0</v>
      </c>
      <c r="D942" s="1">
        <f>_xlfn.LET(_xlpm.d,$G942,_xlpm.k,_xlfn.CONCAT(LEFT(TRIM(D$1),1),"*"),COUNTIF(_xlpm.d,_xlpm.k))</f>
        <v>0</v>
      </c>
      <c r="E942" s="1">
        <f t="shared" si="239"/>
        <v>0.30102999566398114</v>
      </c>
      <c r="F942" s="7">
        <v>1</v>
      </c>
      <c r="G942" s="9" t="s">
        <v>2377</v>
      </c>
      <c r="H942" s="4" cm="1">
        <f t="array" ref="H942">F942/freq.sum.r6e</f>
        <v>7.9214195183776928E-5</v>
      </c>
      <c r="I942" s="4" t="str">
        <f t="shared" si="240"/>
        <v>ɹtlɪ</v>
      </c>
      <c r="J942" s="4" t="str">
        <f t="shared" si="241"/>
        <v>tli</v>
      </c>
      <c r="K942" s="10">
        <f t="shared" si="242"/>
        <v>4</v>
      </c>
      <c r="L942" s="1">
        <f t="shared" si="243"/>
        <v>3</v>
      </c>
      <c r="M942" s="10">
        <f t="shared" si="244"/>
        <v>4</v>
      </c>
      <c r="N942" s="1" t="str">
        <f t="shared" si="245"/>
        <v>~tli~</v>
      </c>
      <c r="O942" s="1" t="str">
        <f t="shared" si="246"/>
        <v>[ɹtlɪ]</v>
      </c>
      <c r="P942" s="3" cm="1">
        <f t="array" ref="P942">SUM(_xlfn._xlws.FILTER($H$2:$H$2454,_xlfn.MAP($N$2:$N$2454,_xlfn.LAMBDA(_xlpm.x,_xlpm.x=$N942))))</f>
        <v>1.5842839036755386E-4</v>
      </c>
      <c r="Q942" s="4">
        <f t="shared" si="247"/>
        <v>0.5</v>
      </c>
      <c r="R942" s="6" cm="1">
        <f t="array" ref="R942">SUM(_xlfn._xlws.FILTER($H$2:$H$2454,_xlfn.MAP($O$2:$O$2454,_xlfn.LAMBDA(_xlpm.x,_xlpm.x=$O942))))</f>
        <v>7.9214195183776928E-5</v>
      </c>
      <c r="S942" s="4">
        <f t="shared" si="248"/>
        <v>1</v>
      </c>
      <c r="T942" s="4">
        <f t="shared" si="249"/>
        <v>0.15616457835260653</v>
      </c>
      <c r="U942" s="4">
        <f t="shared" si="250"/>
        <v>0.66666666666666663</v>
      </c>
      <c r="V942" s="4">
        <f t="shared" si="251"/>
        <v>-0.3010299956639812</v>
      </c>
      <c r="W942" s="4" t="s">
        <v>5110</v>
      </c>
      <c r="X942" s="2" cm="1">
        <f t="array" ref="X942">SUM(_xlfn._xlws.FILTER($F$2:$F$2454,_xlfn.MAP($W$2:$W$2454,_xlfn.LAMBDA(_xlpm.x,_xlpm.x=$W942))))</f>
        <v>1594</v>
      </c>
      <c r="Y942" s="11">
        <f t="shared" si="252"/>
        <v>6.2735257214554575E-4</v>
      </c>
      <c r="Z942" s="4" t="s">
        <v>5102</v>
      </c>
      <c r="AA942" s="2" cm="1">
        <f t="array" ref="AA942">SUM(_xlfn._xlws.FILTER($F$2:$F$2454,_xlfn.MAP($Z$2:$Z$2454,_xlfn.LAMBDA(_xlpm.x,_xlpm.x=$Z942))))</f>
        <v>1794</v>
      </c>
      <c r="AB942" s="11">
        <f t="shared" si="253"/>
        <v>5.5741360089186175E-4</v>
      </c>
      <c r="AC942" s="11">
        <f t="shared" si="254"/>
        <v>5.1334121647979701E-2</v>
      </c>
      <c r="AG942" s="2"/>
      <c r="AL942" s="2"/>
      <c r="AM942" s="2"/>
    </row>
    <row r="943" spans="1:39">
      <c r="A943" s="1" t="str">
        <f t="shared" si="238"/>
        <v>~lso~ : [lsə]</v>
      </c>
      <c r="B943" s="1">
        <f>_xlfn.LET(_xlpm.d,$G943,_xlpm.k,_xlfn.CONCAT(LEFT(TRIM(B$1),1),"*"),COUNTIF(_xlpm.d,_xlpm.k))</f>
        <v>0</v>
      </c>
      <c r="C943" s="1">
        <f>_xlfn.LET(_xlpm.d,$G943,_xlpm.k,_xlfn.CONCAT(LEFT(TRIM(C$1),1),"*"),COUNTIF(_xlpm.d,_xlpm.k))</f>
        <v>0</v>
      </c>
      <c r="D943" s="1">
        <f>_xlfn.LET(_xlpm.d,$G943,_xlpm.k,_xlfn.CONCAT(LEFT(TRIM(D$1),1),"*"),COUNTIF(_xlpm.d,_xlpm.k))</f>
        <v>0</v>
      </c>
      <c r="E943" s="1">
        <f t="shared" si="239"/>
        <v>0.30102999566398114</v>
      </c>
      <c r="F943" s="7">
        <v>1</v>
      </c>
      <c r="G943" s="9" t="s">
        <v>2070</v>
      </c>
      <c r="H943" s="4" cm="1">
        <f t="array" ref="H943">F943/freq.sum.r6e</f>
        <v>7.9214195183776928E-5</v>
      </c>
      <c r="I943" s="4" t="str">
        <f t="shared" si="240"/>
        <v>lsə</v>
      </c>
      <c r="J943" s="4" t="str">
        <f t="shared" si="241"/>
        <v>lso</v>
      </c>
      <c r="K943" s="10">
        <f t="shared" si="242"/>
        <v>3</v>
      </c>
      <c r="L943" s="1">
        <f t="shared" si="243"/>
        <v>3</v>
      </c>
      <c r="M943" s="10">
        <f t="shared" si="244"/>
        <v>3</v>
      </c>
      <c r="N943" s="1" t="str">
        <f t="shared" si="245"/>
        <v>~lso~</v>
      </c>
      <c r="O943" s="1" t="str">
        <f t="shared" si="246"/>
        <v>[lsə]</v>
      </c>
      <c r="P943" s="3" cm="1">
        <f t="array" ref="P943">SUM(_xlfn._xlws.FILTER($H$2:$H$2454,_xlfn.MAP($N$2:$N$2454,_xlfn.LAMBDA(_xlpm.x,_xlpm.x=$N943))))</f>
        <v>1.5842839036755386E-4</v>
      </c>
      <c r="Q943" s="4">
        <f t="shared" si="247"/>
        <v>0.5</v>
      </c>
      <c r="R943" s="6" cm="1">
        <f t="array" ref="R943">SUM(_xlfn._xlws.FILTER($H$2:$H$2454,_xlfn.MAP($O$2:$O$2454,_xlfn.LAMBDA(_xlpm.x,_xlpm.x=$O943))))</f>
        <v>7.9214195183776928E-5</v>
      </c>
      <c r="S943" s="4">
        <f t="shared" si="248"/>
        <v>1</v>
      </c>
      <c r="T943" s="4">
        <f t="shared" si="249"/>
        <v>0.14027395824968311</v>
      </c>
      <c r="U943" s="4">
        <f t="shared" si="250"/>
        <v>0.66666666666666663</v>
      </c>
      <c r="V943" s="4">
        <f t="shared" si="251"/>
        <v>-0.3010299956639812</v>
      </c>
      <c r="W943" s="4" t="s">
        <v>5119</v>
      </c>
      <c r="X943" s="2" cm="1">
        <f t="array" ref="X943">SUM(_xlfn._xlws.FILTER($F$2:$F$2454,_xlfn.MAP($W$2:$W$2454,_xlfn.LAMBDA(_xlpm.x,_xlpm.x=$W943))))</f>
        <v>1157</v>
      </c>
      <c r="Y943" s="11">
        <f t="shared" si="252"/>
        <v>8.6430423509075197E-4</v>
      </c>
      <c r="Z943" s="4" t="s">
        <v>5101</v>
      </c>
      <c r="AA943" s="2" cm="1">
        <f t="array" ref="AA943">SUM(_xlfn._xlws.FILTER($F$2:$F$2454,_xlfn.MAP($Z$2:$Z$2454,_xlfn.LAMBDA(_xlpm.x,_xlpm.x=$Z943))))</f>
        <v>2255</v>
      </c>
      <c r="AB943" s="11">
        <f t="shared" si="253"/>
        <v>4.434589800443459E-4</v>
      </c>
      <c r="AC943" s="11">
        <f t="shared" si="254"/>
        <v>0.28981318726222982</v>
      </c>
      <c r="AG943" s="2"/>
      <c r="AL943" s="2"/>
      <c r="AM943" s="2"/>
    </row>
    <row r="944" spans="1:39">
      <c r="A944" s="1" t="str">
        <f t="shared" si="238"/>
        <v>~lso~ : [lsəʊ]</v>
      </c>
      <c r="B944" s="1">
        <f>_xlfn.LET(_xlpm.d,$G944,_xlpm.k,_xlfn.CONCAT(LEFT(TRIM(B$1),1),"*"),COUNTIF(_xlpm.d,_xlpm.k))</f>
        <v>0</v>
      </c>
      <c r="C944" s="1">
        <f>_xlfn.LET(_xlpm.d,$G944,_xlpm.k,_xlfn.CONCAT(LEFT(TRIM(C$1),1),"*"),COUNTIF(_xlpm.d,_xlpm.k))</f>
        <v>0</v>
      </c>
      <c r="D944" s="1">
        <f>_xlfn.LET(_xlpm.d,$G944,_xlpm.k,_xlfn.CONCAT(LEFT(TRIM(D$1),1),"*"),COUNTIF(_xlpm.d,_xlpm.k))</f>
        <v>0</v>
      </c>
      <c r="E944" s="1">
        <f t="shared" si="239"/>
        <v>0.30102999566398114</v>
      </c>
      <c r="F944" s="7">
        <v>1</v>
      </c>
      <c r="G944" s="9" t="s">
        <v>1065</v>
      </c>
      <c r="H944" s="4" cm="1">
        <f t="array" ref="H944">F944/freq.sum.r6e</f>
        <v>7.9214195183776928E-5</v>
      </c>
      <c r="I944" s="4" t="str">
        <f t="shared" si="240"/>
        <v>lsəʊ</v>
      </c>
      <c r="J944" s="4" t="str">
        <f t="shared" si="241"/>
        <v>lso</v>
      </c>
      <c r="K944" s="10">
        <f t="shared" si="242"/>
        <v>4</v>
      </c>
      <c r="L944" s="1">
        <f t="shared" si="243"/>
        <v>3</v>
      </c>
      <c r="M944" s="10">
        <f t="shared" si="244"/>
        <v>4</v>
      </c>
      <c r="N944" s="1" t="str">
        <f t="shared" si="245"/>
        <v>~lso~</v>
      </c>
      <c r="O944" s="1" t="str">
        <f t="shared" si="246"/>
        <v>[lsəʊ]</v>
      </c>
      <c r="P944" s="3" cm="1">
        <f t="array" ref="P944">SUM(_xlfn._xlws.FILTER($H$2:$H$2454,_xlfn.MAP($N$2:$N$2454,_xlfn.LAMBDA(_xlpm.x,_xlpm.x=$N944))))</f>
        <v>1.5842839036755386E-4</v>
      </c>
      <c r="Q944" s="4">
        <f t="shared" si="247"/>
        <v>0.5</v>
      </c>
      <c r="R944" s="6" cm="1">
        <f t="array" ref="R944">SUM(_xlfn._xlws.FILTER($H$2:$H$2454,_xlfn.MAP($O$2:$O$2454,_xlfn.LAMBDA(_xlpm.x,_xlpm.x=$O944))))</f>
        <v>7.9214195183776928E-5</v>
      </c>
      <c r="S944" s="4">
        <f t="shared" si="248"/>
        <v>1</v>
      </c>
      <c r="T944" s="4">
        <f t="shared" si="249"/>
        <v>0.15616457835260653</v>
      </c>
      <c r="U944" s="4">
        <f t="shared" si="250"/>
        <v>0.66666666666666663</v>
      </c>
      <c r="V944" s="4">
        <f t="shared" si="251"/>
        <v>-0.3010299956639812</v>
      </c>
      <c r="W944" s="4" t="s">
        <v>5119</v>
      </c>
      <c r="X944" s="2" cm="1">
        <f t="array" ref="X944">SUM(_xlfn._xlws.FILTER($F$2:$F$2454,_xlfn.MAP($W$2:$W$2454,_xlfn.LAMBDA(_xlpm.x,_xlpm.x=$W944))))</f>
        <v>1157</v>
      </c>
      <c r="Y944" s="11">
        <f t="shared" si="252"/>
        <v>8.6430423509075197E-4</v>
      </c>
      <c r="Z944" s="4" t="s">
        <v>5115</v>
      </c>
      <c r="AA944" s="2" cm="1">
        <f t="array" ref="AA944">SUM(_xlfn._xlws.FILTER($F$2:$F$2454,_xlfn.MAP($Z$2:$Z$2454,_xlfn.LAMBDA(_xlpm.x,_xlpm.x=$Z944))))</f>
        <v>73</v>
      </c>
      <c r="AB944" s="11">
        <f t="shared" si="253"/>
        <v>1.3698630136986301E-2</v>
      </c>
      <c r="AC944" s="11">
        <f t="shared" si="254"/>
        <v>-1.2000104988312936</v>
      </c>
      <c r="AG944" s="2"/>
      <c r="AL944" s="2"/>
      <c r="AM944" s="2"/>
    </row>
    <row r="945" spans="1:39">
      <c r="A945" s="1" t="str">
        <f t="shared" si="238"/>
        <v>~rbo~ : [ɹbəʊ]</v>
      </c>
      <c r="B945" s="1">
        <f>_xlfn.LET(_xlpm.d,$G945,_xlpm.k,_xlfn.CONCAT(LEFT(TRIM(B$1),1),"*"),COUNTIF(_xlpm.d,_xlpm.k))</f>
        <v>1</v>
      </c>
      <c r="C945" s="1">
        <f>_xlfn.LET(_xlpm.d,$G945,_xlpm.k,_xlfn.CONCAT(LEFT(TRIM(C$1),1),"*"),COUNTIF(_xlpm.d,_xlpm.k))</f>
        <v>0</v>
      </c>
      <c r="D945" s="1">
        <f>_xlfn.LET(_xlpm.d,$G945,_xlpm.k,_xlfn.CONCAT(LEFT(TRIM(D$1),1),"*"),COUNTIF(_xlpm.d,_xlpm.k))</f>
        <v>0</v>
      </c>
      <c r="E945" s="1">
        <f t="shared" si="239"/>
        <v>0.47712125471966244</v>
      </c>
      <c r="F945" s="7">
        <v>2</v>
      </c>
      <c r="G945" s="9" t="s">
        <v>2327</v>
      </c>
      <c r="H945" s="4" cm="1">
        <f t="array" ref="H945">F945/freq.sum.r6e</f>
        <v>1.5842839036755386E-4</v>
      </c>
      <c r="I945" s="4" t="str">
        <f t="shared" si="240"/>
        <v>ɹbəʊ</v>
      </c>
      <c r="J945" s="4" t="str">
        <f t="shared" si="241"/>
        <v>rbo</v>
      </c>
      <c r="K945" s="10">
        <f t="shared" si="242"/>
        <v>4</v>
      </c>
      <c r="L945" s="1">
        <f t="shared" si="243"/>
        <v>3</v>
      </c>
      <c r="M945" s="10">
        <f t="shared" si="244"/>
        <v>4</v>
      </c>
      <c r="N945" s="1" t="str">
        <f t="shared" si="245"/>
        <v>~rbo~</v>
      </c>
      <c r="O945" s="1" t="str">
        <f t="shared" si="246"/>
        <v>[ɹbəʊ]</v>
      </c>
      <c r="P945" s="3" cm="1">
        <f t="array" ref="P945">SUM(_xlfn._xlws.FILTER($H$2:$H$2454,_xlfn.MAP($N$2:$N$2454,_xlfn.LAMBDA(_xlpm.x,_xlpm.x=$N945))))</f>
        <v>3.1685678073510771E-4</v>
      </c>
      <c r="Q945" s="4">
        <f t="shared" si="247"/>
        <v>0.5</v>
      </c>
      <c r="R945" s="6" cm="1">
        <f t="array" ref="R945">SUM(_xlfn._xlws.FILTER($H$2:$H$2454,_xlfn.MAP($O$2:$O$2454,_xlfn.LAMBDA(_xlpm.x,_xlpm.x=$O945))))</f>
        <v>1.5842839036755386E-4</v>
      </c>
      <c r="S945" s="4">
        <f t="shared" si="248"/>
        <v>1</v>
      </c>
      <c r="T945" s="4">
        <f t="shared" si="249"/>
        <v>0.24751500062981216</v>
      </c>
      <c r="U945" s="4">
        <f t="shared" si="250"/>
        <v>0.66666666666666663</v>
      </c>
      <c r="V945" s="4">
        <f t="shared" si="251"/>
        <v>-0.3010299956639812</v>
      </c>
      <c r="W945" s="4" t="s">
        <v>5119</v>
      </c>
      <c r="X945" s="2" cm="1">
        <f t="array" ref="X945">SUM(_xlfn._xlws.FILTER($F$2:$F$2454,_xlfn.MAP($W$2:$W$2454,_xlfn.LAMBDA(_xlpm.x,_xlpm.x=$W945))))</f>
        <v>1157</v>
      </c>
      <c r="Y945" s="11">
        <f t="shared" si="252"/>
        <v>1.7286084701815039E-3</v>
      </c>
      <c r="Z945" s="4" t="s">
        <v>5115</v>
      </c>
      <c r="AA945" s="2" cm="1">
        <f t="array" ref="AA945">SUM(_xlfn._xlws.FILTER($F$2:$F$2454,_xlfn.MAP($Z$2:$Z$2454,_xlfn.LAMBDA(_xlpm.x,_xlpm.x=$Z945))))</f>
        <v>73</v>
      </c>
      <c r="AB945" s="11">
        <f t="shared" si="253"/>
        <v>2.7397260273972601E-2</v>
      </c>
      <c r="AC945" s="11">
        <f t="shared" si="254"/>
        <v>-1.2000104988312936</v>
      </c>
      <c r="AG945" s="2"/>
      <c r="AL945" s="2"/>
      <c r="AM945" s="2"/>
    </row>
    <row r="946" spans="1:39">
      <c r="A946" s="1" t="str">
        <f t="shared" si="238"/>
        <v>~glo~ : [ɡloʊ]</v>
      </c>
      <c r="B946" s="1">
        <f>_xlfn.LET(_xlpm.d,$G946,_xlpm.k,_xlfn.CONCAT(LEFT(TRIM(B$1),1),"*"),COUNTIF(_xlpm.d,_xlpm.k))</f>
        <v>0</v>
      </c>
      <c r="C946" s="1">
        <f>_xlfn.LET(_xlpm.d,$G946,_xlpm.k,_xlfn.CONCAT(LEFT(TRIM(C$1),1),"*"),COUNTIF(_xlpm.d,_xlpm.k))</f>
        <v>0</v>
      </c>
      <c r="D946" s="1">
        <f>_xlfn.LET(_xlpm.d,$G946,_xlpm.k,_xlfn.CONCAT(LEFT(TRIM(D$1),1),"*"),COUNTIF(_xlpm.d,_xlpm.k))</f>
        <v>0</v>
      </c>
      <c r="E946" s="1">
        <f t="shared" si="239"/>
        <v>0.30102999566398114</v>
      </c>
      <c r="F946" s="7">
        <v>1</v>
      </c>
      <c r="G946" s="9" t="s">
        <v>1060</v>
      </c>
      <c r="H946" s="4" cm="1">
        <f t="array" ref="H946">F946/freq.sum.r6e</f>
        <v>7.9214195183776928E-5</v>
      </c>
      <c r="I946" s="4" t="str">
        <f t="shared" si="240"/>
        <v>ɡloʊ</v>
      </c>
      <c r="J946" s="4" t="str">
        <f t="shared" si="241"/>
        <v>glo</v>
      </c>
      <c r="K946" s="10">
        <f t="shared" si="242"/>
        <v>4</v>
      </c>
      <c r="L946" s="1">
        <f t="shared" si="243"/>
        <v>3</v>
      </c>
      <c r="M946" s="10">
        <f t="shared" si="244"/>
        <v>4</v>
      </c>
      <c r="N946" s="1" t="str">
        <f t="shared" si="245"/>
        <v>~glo~</v>
      </c>
      <c r="O946" s="1" t="str">
        <f t="shared" si="246"/>
        <v>[ɡloʊ]</v>
      </c>
      <c r="P946" s="3" cm="1">
        <f t="array" ref="P946">SUM(_xlfn._xlws.FILTER($H$2:$H$2454,_xlfn.MAP($N$2:$N$2454,_xlfn.LAMBDA(_xlpm.x,_xlpm.x=$N946))))</f>
        <v>1.5842839036755386E-4</v>
      </c>
      <c r="Q946" s="4">
        <f t="shared" si="247"/>
        <v>0.5</v>
      </c>
      <c r="R946" s="6" cm="1">
        <f t="array" ref="R946">SUM(_xlfn._xlws.FILTER($H$2:$H$2454,_xlfn.MAP($O$2:$O$2454,_xlfn.LAMBDA(_xlpm.x,_xlpm.x=$O946))))</f>
        <v>7.9214195183776928E-5</v>
      </c>
      <c r="S946" s="4">
        <f t="shared" si="248"/>
        <v>1</v>
      </c>
      <c r="T946" s="4">
        <f t="shared" si="249"/>
        <v>0.15616457835260653</v>
      </c>
      <c r="U946" s="4">
        <f t="shared" si="250"/>
        <v>0.66666666666666663</v>
      </c>
      <c r="V946" s="4">
        <f t="shared" si="251"/>
        <v>-0.3010299956639812</v>
      </c>
      <c r="W946" s="4" t="s">
        <v>5119</v>
      </c>
      <c r="X946" s="2" cm="1">
        <f t="array" ref="X946">SUM(_xlfn._xlws.FILTER($F$2:$F$2454,_xlfn.MAP($W$2:$W$2454,_xlfn.LAMBDA(_xlpm.x,_xlpm.x=$W946))))</f>
        <v>1157</v>
      </c>
      <c r="Y946" s="11">
        <f t="shared" si="252"/>
        <v>8.6430423509075197E-4</v>
      </c>
      <c r="Z946" s="4" t="s">
        <v>5109</v>
      </c>
      <c r="AA946" s="2" cm="1">
        <f t="array" ref="AA946">SUM(_xlfn._xlws.FILTER($F$2:$F$2454,_xlfn.MAP($Z$2:$Z$2454,_xlfn.LAMBDA(_xlpm.x,_xlpm.x=$Z946))))</f>
        <v>257</v>
      </c>
      <c r="AB946" s="11">
        <f t="shared" si="253"/>
        <v>3.8910505836575876E-3</v>
      </c>
      <c r="AC946" s="11">
        <f t="shared" si="254"/>
        <v>-0.65340023562045502</v>
      </c>
      <c r="AG946" s="2"/>
      <c r="AL946" s="2"/>
      <c r="AM946" s="2"/>
    </row>
    <row r="947" spans="1:39">
      <c r="A947" s="1" t="str">
        <f t="shared" si="238"/>
        <v>~glo~ : [ɡlɔ]</v>
      </c>
      <c r="B947" s="1">
        <f>_xlfn.LET(_xlpm.d,$G947,_xlpm.k,_xlfn.CONCAT(LEFT(TRIM(B$1),1),"*"),COUNTIF(_xlpm.d,_xlpm.k))</f>
        <v>0</v>
      </c>
      <c r="C947" s="1">
        <f>_xlfn.LET(_xlpm.d,$G947,_xlpm.k,_xlfn.CONCAT(LEFT(TRIM(C$1),1),"*"),COUNTIF(_xlpm.d,_xlpm.k))</f>
        <v>0</v>
      </c>
      <c r="D947" s="1">
        <f>_xlfn.LET(_xlpm.d,$G947,_xlpm.k,_xlfn.CONCAT(LEFT(TRIM(D$1),1),"*"),COUNTIF(_xlpm.d,_xlpm.k))</f>
        <v>0</v>
      </c>
      <c r="E947" s="1">
        <f t="shared" si="239"/>
        <v>0.30102999566398114</v>
      </c>
      <c r="F947" s="7">
        <v>1</v>
      </c>
      <c r="G947" s="9" t="s">
        <v>1061</v>
      </c>
      <c r="H947" s="4" cm="1">
        <f t="array" ref="H947">F947/freq.sum.r6e</f>
        <v>7.9214195183776928E-5</v>
      </c>
      <c r="I947" s="4" t="str">
        <f t="shared" si="240"/>
        <v>ɡlɔ</v>
      </c>
      <c r="J947" s="4" t="str">
        <f t="shared" si="241"/>
        <v>glo</v>
      </c>
      <c r="K947" s="10">
        <f t="shared" si="242"/>
        <v>3</v>
      </c>
      <c r="L947" s="1">
        <f t="shared" si="243"/>
        <v>3</v>
      </c>
      <c r="M947" s="10">
        <f t="shared" si="244"/>
        <v>3</v>
      </c>
      <c r="N947" s="1" t="str">
        <f t="shared" si="245"/>
        <v>~glo~</v>
      </c>
      <c r="O947" s="1" t="str">
        <f t="shared" si="246"/>
        <v>[ɡlɔ]</v>
      </c>
      <c r="P947" s="3" cm="1">
        <f t="array" ref="P947">SUM(_xlfn._xlws.FILTER($H$2:$H$2454,_xlfn.MAP($N$2:$N$2454,_xlfn.LAMBDA(_xlpm.x,_xlpm.x=$N947))))</f>
        <v>1.5842839036755386E-4</v>
      </c>
      <c r="Q947" s="4">
        <f t="shared" si="247"/>
        <v>0.5</v>
      </c>
      <c r="R947" s="6" cm="1">
        <f t="array" ref="R947">SUM(_xlfn._xlws.FILTER($H$2:$H$2454,_xlfn.MAP($O$2:$O$2454,_xlfn.LAMBDA(_xlpm.x,_xlpm.x=$O947))))</f>
        <v>7.9214195183776928E-5</v>
      </c>
      <c r="S947" s="4">
        <f t="shared" si="248"/>
        <v>1</v>
      </c>
      <c r="T947" s="4">
        <f t="shared" si="249"/>
        <v>0.14027395824968311</v>
      </c>
      <c r="U947" s="4">
        <f t="shared" si="250"/>
        <v>0.66666666666666663</v>
      </c>
      <c r="V947" s="4">
        <f t="shared" si="251"/>
        <v>-0.3010299956639812</v>
      </c>
      <c r="W947" s="4" t="s">
        <v>5119</v>
      </c>
      <c r="X947" s="2" cm="1">
        <f t="array" ref="X947">SUM(_xlfn._xlws.FILTER($F$2:$F$2454,_xlfn.MAP($W$2:$W$2454,_xlfn.LAMBDA(_xlpm.x,_xlpm.x=$W947))))</f>
        <v>1157</v>
      </c>
      <c r="Y947" s="11">
        <f t="shared" si="252"/>
        <v>8.6430423509075197E-4</v>
      </c>
      <c r="Z947" s="4" t="s">
        <v>5107</v>
      </c>
      <c r="AA947" s="2" cm="1">
        <f t="array" ref="AA947">SUM(_xlfn._xlws.FILTER($F$2:$F$2454,_xlfn.MAP($Z$2:$Z$2454,_xlfn.LAMBDA(_xlpm.x,_xlpm.x=$Z947))))</f>
        <v>293</v>
      </c>
      <c r="AB947" s="11">
        <f t="shared" si="253"/>
        <v>3.4129692832764505E-3</v>
      </c>
      <c r="AC947" s="11">
        <f t="shared" si="254"/>
        <v>-0.59646573859764007</v>
      </c>
      <c r="AG947" s="2"/>
      <c r="AL947" s="2"/>
      <c r="AM947" s="2"/>
    </row>
    <row r="948" spans="1:39">
      <c r="A948" s="1" t="str">
        <f t="shared" si="238"/>
        <v>~spo~ : [spɔ]</v>
      </c>
      <c r="B948" s="1">
        <f>_xlfn.LET(_xlpm.d,$G948,_xlpm.k,_xlfn.CONCAT(LEFT(TRIM(B$1),1),"*"),COUNTIF(_xlpm.d,_xlpm.k))</f>
        <v>0</v>
      </c>
      <c r="C948" s="1">
        <f>_xlfn.LET(_xlpm.d,$G948,_xlpm.k,_xlfn.CONCAT(LEFT(TRIM(C$1),1),"*"),COUNTIF(_xlpm.d,_xlpm.k))</f>
        <v>0</v>
      </c>
      <c r="D948" s="1">
        <f>_xlfn.LET(_xlpm.d,$G948,_xlpm.k,_xlfn.CONCAT(LEFT(TRIM(D$1),1),"*"),COUNTIF(_xlpm.d,_xlpm.k))</f>
        <v>0</v>
      </c>
      <c r="E948" s="1">
        <f t="shared" si="239"/>
        <v>0.30102999566398114</v>
      </c>
      <c r="F948" s="7">
        <v>1</v>
      </c>
      <c r="G948" s="9" t="s">
        <v>1364</v>
      </c>
      <c r="H948" s="4" cm="1">
        <f t="array" ref="H948">F948/freq.sum.r6e</f>
        <v>7.9214195183776928E-5</v>
      </c>
      <c r="I948" s="4" t="str">
        <f t="shared" si="240"/>
        <v>spɔ</v>
      </c>
      <c r="J948" s="4" t="str">
        <f t="shared" si="241"/>
        <v>spo</v>
      </c>
      <c r="K948" s="10">
        <f t="shared" si="242"/>
        <v>3</v>
      </c>
      <c r="L948" s="1">
        <f t="shared" si="243"/>
        <v>3</v>
      </c>
      <c r="M948" s="10">
        <f t="shared" si="244"/>
        <v>3</v>
      </c>
      <c r="N948" s="1" t="str">
        <f t="shared" si="245"/>
        <v>~spo~</v>
      </c>
      <c r="O948" s="1" t="str">
        <f t="shared" si="246"/>
        <v>[spɔ]</v>
      </c>
      <c r="P948" s="3" cm="1">
        <f t="array" ref="P948">SUM(_xlfn._xlws.FILTER($H$2:$H$2454,_xlfn.MAP($N$2:$N$2454,_xlfn.LAMBDA(_xlpm.x,_xlpm.x=$N948))))</f>
        <v>3.1685678073510771E-4</v>
      </c>
      <c r="Q948" s="4">
        <f t="shared" si="247"/>
        <v>0.25</v>
      </c>
      <c r="R948" s="6" cm="1">
        <f t="array" ref="R948">SUM(_xlfn._xlws.FILTER($H$2:$H$2454,_xlfn.MAP($O$2:$O$2454,_xlfn.LAMBDA(_xlpm.x,_xlpm.x=$O948))))</f>
        <v>1.5842839036755386E-4</v>
      </c>
      <c r="S948" s="4">
        <f t="shared" si="248"/>
        <v>0.5</v>
      </c>
      <c r="T948" s="4">
        <f t="shared" si="249"/>
        <v>7.0136979124841556E-2</v>
      </c>
      <c r="U948" s="4">
        <f t="shared" si="250"/>
        <v>0.33333333333333331</v>
      </c>
      <c r="V948" s="4">
        <f t="shared" si="251"/>
        <v>-0.3010299956639812</v>
      </c>
      <c r="W948" s="4" t="s">
        <v>5119</v>
      </c>
      <c r="X948" s="2" cm="1">
        <f t="array" ref="X948">SUM(_xlfn._xlws.FILTER($F$2:$F$2454,_xlfn.MAP($W$2:$W$2454,_xlfn.LAMBDA(_xlpm.x,_xlpm.x=$W948))))</f>
        <v>1157</v>
      </c>
      <c r="Y948" s="11">
        <f t="shared" si="252"/>
        <v>8.6430423509075197E-4</v>
      </c>
      <c r="Z948" s="4" t="s">
        <v>5107</v>
      </c>
      <c r="AA948" s="2" cm="1">
        <f t="array" ref="AA948">SUM(_xlfn._xlws.FILTER($F$2:$F$2454,_xlfn.MAP($Z$2:$Z$2454,_xlfn.LAMBDA(_xlpm.x,_xlpm.x=$Z948))))</f>
        <v>293</v>
      </c>
      <c r="AB948" s="11">
        <f t="shared" si="253"/>
        <v>3.4129692832764505E-3</v>
      </c>
      <c r="AC948" s="11">
        <f t="shared" si="254"/>
        <v>-0.59646573859764007</v>
      </c>
      <c r="AG948" s="2"/>
      <c r="AL948" s="2"/>
      <c r="AM948" s="2"/>
    </row>
    <row r="949" spans="1:39">
      <c r="A949" s="1" t="str">
        <f t="shared" si="238"/>
        <v>~nto~ : [ntu]</v>
      </c>
      <c r="B949" s="1">
        <f>_xlfn.LET(_xlpm.d,$G949,_xlpm.k,_xlfn.CONCAT(LEFT(TRIM(B$1),1),"*"),COUNTIF(_xlpm.d,_xlpm.k))</f>
        <v>0</v>
      </c>
      <c r="C949" s="1">
        <f>_xlfn.LET(_xlpm.d,$G949,_xlpm.k,_xlfn.CONCAT(LEFT(TRIM(C$1),1),"*"),COUNTIF(_xlpm.d,_xlpm.k))</f>
        <v>0</v>
      </c>
      <c r="D949" s="1">
        <f>_xlfn.LET(_xlpm.d,$G949,_xlpm.k,_xlfn.CONCAT(LEFT(TRIM(D$1),1),"*"),COUNTIF(_xlpm.d,_xlpm.k))</f>
        <v>1</v>
      </c>
      <c r="E949" s="1">
        <f t="shared" si="239"/>
        <v>0.47712125471966244</v>
      </c>
      <c r="F949" s="7">
        <v>2</v>
      </c>
      <c r="G949" s="9" t="s">
        <v>199</v>
      </c>
      <c r="H949" s="4" cm="1">
        <f t="array" ref="H949">F949/freq.sum.r6e</f>
        <v>1.5842839036755386E-4</v>
      </c>
      <c r="I949" s="4" t="str">
        <f t="shared" si="240"/>
        <v>ntu</v>
      </c>
      <c r="J949" s="4" t="str">
        <f t="shared" si="241"/>
        <v>nto</v>
      </c>
      <c r="K949" s="10">
        <f t="shared" si="242"/>
        <v>3</v>
      </c>
      <c r="L949" s="1">
        <f t="shared" si="243"/>
        <v>3</v>
      </c>
      <c r="M949" s="10">
        <f t="shared" si="244"/>
        <v>3</v>
      </c>
      <c r="N949" s="1" t="str">
        <f t="shared" si="245"/>
        <v>~nto~</v>
      </c>
      <c r="O949" s="1" t="str">
        <f t="shared" si="246"/>
        <v>[ntu]</v>
      </c>
      <c r="P949" s="3" cm="1">
        <f t="array" ref="P949">SUM(_xlfn._xlws.FILTER($H$2:$H$2454,_xlfn.MAP($N$2:$N$2454,_xlfn.LAMBDA(_xlpm.x,_xlpm.x=$N949))))</f>
        <v>3.1685678073510771E-4</v>
      </c>
      <c r="Q949" s="4">
        <f t="shared" si="247"/>
        <v>0.5</v>
      </c>
      <c r="R949" s="6" cm="1">
        <f t="array" ref="R949">SUM(_xlfn._xlws.FILTER($H$2:$H$2454,_xlfn.MAP($O$2:$O$2454,_xlfn.LAMBDA(_xlpm.x,_xlpm.x=$O949))))</f>
        <v>1.5842839036755386E-4</v>
      </c>
      <c r="S949" s="4">
        <f t="shared" si="248"/>
        <v>1</v>
      </c>
      <c r="T949" s="4">
        <f t="shared" si="249"/>
        <v>0.22232896365347279</v>
      </c>
      <c r="U949" s="4">
        <f t="shared" si="250"/>
        <v>0.66666666666666663</v>
      </c>
      <c r="V949" s="4">
        <f t="shared" si="251"/>
        <v>-0.3010299956639812</v>
      </c>
      <c r="W949" s="4" t="s">
        <v>5119</v>
      </c>
      <c r="X949" s="2" cm="1">
        <f t="array" ref="X949">SUM(_xlfn._xlws.FILTER($F$2:$F$2454,_xlfn.MAP($W$2:$W$2454,_xlfn.LAMBDA(_xlpm.x,_xlpm.x=$W949))))</f>
        <v>1157</v>
      </c>
      <c r="Y949" s="11">
        <f t="shared" si="252"/>
        <v>1.7286084701815039E-3</v>
      </c>
      <c r="Z949" s="4" t="s">
        <v>5111</v>
      </c>
      <c r="AA949" s="2" cm="1">
        <f t="array" ref="AA949">SUM(_xlfn._xlws.FILTER($F$2:$F$2454,_xlfn.MAP($Z$2:$Z$2454,_xlfn.LAMBDA(_xlpm.x,_xlpm.x=$Z949))))</f>
        <v>254</v>
      </c>
      <c r="AB949" s="11">
        <f t="shared" si="253"/>
        <v>7.874015748031496E-3</v>
      </c>
      <c r="AC949" s="11">
        <f t="shared" si="254"/>
        <v>-0.65849964233181146</v>
      </c>
      <c r="AG949" s="2"/>
      <c r="AL949" s="2"/>
      <c r="AM949" s="2"/>
    </row>
    <row r="950" spans="1:39">
      <c r="A950" s="1" t="str">
        <f t="shared" si="238"/>
        <v>~coo~ : [ku]</v>
      </c>
      <c r="B950" s="1">
        <f>_xlfn.LET(_xlpm.d,$G950,_xlpm.k,_xlfn.CONCAT(LEFT(TRIM(B$1),1),"*"),COUNTIF(_xlpm.d,_xlpm.k))</f>
        <v>0</v>
      </c>
      <c r="C950" s="1">
        <f>_xlfn.LET(_xlpm.d,$G950,_xlpm.k,_xlfn.CONCAT(LEFT(TRIM(C$1),1),"*"),COUNTIF(_xlpm.d,_xlpm.k))</f>
        <v>0</v>
      </c>
      <c r="D950" s="1">
        <f>_xlfn.LET(_xlpm.d,$G950,_xlpm.k,_xlfn.CONCAT(LEFT(TRIM(D$1),1),"*"),COUNTIF(_xlpm.d,_xlpm.k))</f>
        <v>0</v>
      </c>
      <c r="E950" s="1">
        <f t="shared" si="239"/>
        <v>0.47712125471966244</v>
      </c>
      <c r="F950" s="7">
        <v>2</v>
      </c>
      <c r="G950" s="9" t="s">
        <v>104</v>
      </c>
      <c r="H950" s="4" cm="1">
        <f t="array" ref="H950">F950/freq.sum.r6e</f>
        <v>1.5842839036755386E-4</v>
      </c>
      <c r="I950" s="4" t="str">
        <f t="shared" si="240"/>
        <v>ku</v>
      </c>
      <c r="J950" s="4" t="str">
        <f t="shared" si="241"/>
        <v>coo</v>
      </c>
      <c r="K950" s="10">
        <f t="shared" si="242"/>
        <v>2</v>
      </c>
      <c r="L950" s="1">
        <f t="shared" si="243"/>
        <v>3</v>
      </c>
      <c r="M950" s="10">
        <f t="shared" si="244"/>
        <v>3</v>
      </c>
      <c r="N950" s="1" t="str">
        <f t="shared" si="245"/>
        <v>~coo~</v>
      </c>
      <c r="O950" s="1" t="str">
        <f t="shared" si="246"/>
        <v>[ku]</v>
      </c>
      <c r="P950" s="3" cm="1">
        <f t="array" ref="P950">SUM(_xlfn._xlws.FILTER($H$2:$H$2454,_xlfn.MAP($N$2:$N$2454,_xlfn.LAMBDA(_xlpm.x,_xlpm.x=$N950))))</f>
        <v>3.1685678073510771E-4</v>
      </c>
      <c r="Q950" s="4">
        <f t="shared" si="247"/>
        <v>0.5</v>
      </c>
      <c r="R950" s="6" cm="1">
        <f t="array" ref="R950">SUM(_xlfn._xlws.FILTER($H$2:$H$2454,_xlfn.MAP($O$2:$O$2454,_xlfn.LAMBDA(_xlpm.x,_xlpm.x=$O950))))</f>
        <v>1.5842839036755386E-4</v>
      </c>
      <c r="S950" s="4">
        <f t="shared" si="248"/>
        <v>1</v>
      </c>
      <c r="T950" s="4">
        <f t="shared" si="249"/>
        <v>0.22232896365347279</v>
      </c>
      <c r="U950" s="4">
        <f t="shared" si="250"/>
        <v>0.66666666666666663</v>
      </c>
      <c r="V950" s="4">
        <f t="shared" si="251"/>
        <v>-0.3010299956639812</v>
      </c>
      <c r="W950" s="4" t="s">
        <v>5130</v>
      </c>
      <c r="X950" s="2" cm="1">
        <f t="array" ref="X950">SUM(_xlfn._xlws.FILTER($F$2:$F$2454,_xlfn.MAP($W$2:$W$2454,_xlfn.LAMBDA(_xlpm.x,_xlpm.x=$W950))))</f>
        <v>79</v>
      </c>
      <c r="Y950" s="11">
        <f t="shared" si="252"/>
        <v>2.5316455696202531E-2</v>
      </c>
      <c r="Z950" s="4" t="s">
        <v>5111</v>
      </c>
      <c r="AA950" s="2" cm="1">
        <f t="array" ref="AA950">SUM(_xlfn._xlws.FILTER($F$2:$F$2454,_xlfn.MAP($Z$2:$Z$2454,_xlfn.LAMBDA(_xlpm.x,_xlpm.x=$Z950))))</f>
        <v>254</v>
      </c>
      <c r="AB950" s="11">
        <f t="shared" si="253"/>
        <v>7.874015748031496E-3</v>
      </c>
      <c r="AC950" s="11">
        <f t="shared" si="254"/>
        <v>0.50720662532949656</v>
      </c>
      <c r="AG950" s="2"/>
      <c r="AL950" s="2"/>
      <c r="AM950" s="2"/>
    </row>
    <row r="951" spans="1:39">
      <c r="A951" s="1" t="str">
        <f t="shared" si="238"/>
        <v>~fou~ : [faʊ]</v>
      </c>
      <c r="B951" s="1">
        <f>_xlfn.LET(_xlpm.d,$G951,_xlpm.k,_xlfn.CONCAT(LEFT(TRIM(B$1),1),"*"),COUNTIF(_xlpm.d,_xlpm.k))</f>
        <v>0</v>
      </c>
      <c r="C951" s="1">
        <f>_xlfn.LET(_xlpm.d,$G951,_xlpm.k,_xlfn.CONCAT(LEFT(TRIM(C$1),1),"*"),COUNTIF(_xlpm.d,_xlpm.k))</f>
        <v>0</v>
      </c>
      <c r="D951" s="1">
        <f>_xlfn.LET(_xlpm.d,$G951,_xlpm.k,_xlfn.CONCAT(LEFT(TRIM(D$1),1),"*"),COUNTIF(_xlpm.d,_xlpm.k))</f>
        <v>0</v>
      </c>
      <c r="E951" s="1">
        <f t="shared" si="239"/>
        <v>0.47712125471966244</v>
      </c>
      <c r="F951" s="7">
        <v>2</v>
      </c>
      <c r="G951" s="9" t="s">
        <v>809</v>
      </c>
      <c r="H951" s="4" cm="1">
        <f t="array" ref="H951">F951/freq.sum.r6e</f>
        <v>1.5842839036755386E-4</v>
      </c>
      <c r="I951" s="4" t="str">
        <f t="shared" si="240"/>
        <v>faʊ</v>
      </c>
      <c r="J951" s="4" t="str">
        <f t="shared" si="241"/>
        <v>fou</v>
      </c>
      <c r="K951" s="10">
        <f t="shared" si="242"/>
        <v>3</v>
      </c>
      <c r="L951" s="1">
        <f t="shared" si="243"/>
        <v>3</v>
      </c>
      <c r="M951" s="10">
        <f t="shared" si="244"/>
        <v>3</v>
      </c>
      <c r="N951" s="1" t="str">
        <f t="shared" si="245"/>
        <v>~fou~</v>
      </c>
      <c r="O951" s="1" t="str">
        <f t="shared" si="246"/>
        <v>[faʊ]</v>
      </c>
      <c r="P951" s="3" cm="1">
        <f t="array" ref="P951">SUM(_xlfn._xlws.FILTER($H$2:$H$2454,_xlfn.MAP($N$2:$N$2454,_xlfn.LAMBDA(_xlpm.x,_xlpm.x=$N951))))</f>
        <v>3.1685678073510771E-4</v>
      </c>
      <c r="Q951" s="4">
        <f t="shared" si="247"/>
        <v>0.5</v>
      </c>
      <c r="R951" s="6" cm="1">
        <f t="array" ref="R951">SUM(_xlfn._xlws.FILTER($H$2:$H$2454,_xlfn.MAP($O$2:$O$2454,_xlfn.LAMBDA(_xlpm.x,_xlpm.x=$O951))))</f>
        <v>1.5842839036755386E-4</v>
      </c>
      <c r="S951" s="4">
        <f t="shared" si="248"/>
        <v>1</v>
      </c>
      <c r="T951" s="4">
        <f t="shared" si="249"/>
        <v>0.22232896365347279</v>
      </c>
      <c r="U951" s="4">
        <f t="shared" si="250"/>
        <v>0.66666666666666663</v>
      </c>
      <c r="V951" s="4">
        <f t="shared" si="251"/>
        <v>-0.3010299956639812</v>
      </c>
      <c r="W951" s="4" t="s">
        <v>5100</v>
      </c>
      <c r="X951" s="2" cm="1">
        <f t="array" ref="X951">SUM(_xlfn._xlws.FILTER($F$2:$F$2454,_xlfn.MAP($W$2:$W$2454,_xlfn.LAMBDA(_xlpm.x,_xlpm.x=$W951))))</f>
        <v>150</v>
      </c>
      <c r="Y951" s="11">
        <f t="shared" si="252"/>
        <v>1.3333333333333334E-2</v>
      </c>
      <c r="Z951" s="4" t="s">
        <v>5114</v>
      </c>
      <c r="AA951" s="2" cm="1">
        <f t="array" ref="AA951">SUM(_xlfn._xlws.FILTER($F$2:$F$2454,_xlfn.MAP($Z$2:$Z$2454,_xlfn.LAMBDA(_xlpm.x,_xlpm.x=$Z951))))</f>
        <v>104</v>
      </c>
      <c r="AB951" s="11">
        <f t="shared" si="253"/>
        <v>1.9230769230769232E-2</v>
      </c>
      <c r="AC951" s="11">
        <f t="shared" si="254"/>
        <v>-0.15905791975690087</v>
      </c>
      <c r="AG951" s="2"/>
      <c r="AL951" s="2"/>
      <c r="AM951" s="2"/>
    </row>
    <row r="952" spans="1:39">
      <c r="A952" s="1" t="str">
        <f t="shared" si="238"/>
        <v>~wou~ : [waʊ]</v>
      </c>
      <c r="B952" s="1">
        <f>_xlfn.LET(_xlpm.d,$G952,_xlpm.k,_xlfn.CONCAT(LEFT(TRIM(B$1),1),"*"),COUNTIF(_xlpm.d,_xlpm.k))</f>
        <v>0</v>
      </c>
      <c r="C952" s="1">
        <f>_xlfn.LET(_xlpm.d,$G952,_xlpm.k,_xlfn.CONCAT(LEFT(TRIM(C$1),1),"*"),COUNTIF(_xlpm.d,_xlpm.k))</f>
        <v>0</v>
      </c>
      <c r="D952" s="1">
        <f>_xlfn.LET(_xlpm.d,$G952,_xlpm.k,_xlfn.CONCAT(LEFT(TRIM(D$1),1),"*"),COUNTIF(_xlpm.d,_xlpm.k))</f>
        <v>0</v>
      </c>
      <c r="E952" s="1">
        <f t="shared" si="239"/>
        <v>0.30102999566398114</v>
      </c>
      <c r="F952" s="7">
        <v>1</v>
      </c>
      <c r="G952" s="9" t="s">
        <v>1077</v>
      </c>
      <c r="H952" s="4" cm="1">
        <f t="array" ref="H952">F952/freq.sum.r6e</f>
        <v>7.9214195183776928E-5</v>
      </c>
      <c r="I952" s="4" t="str">
        <f t="shared" si="240"/>
        <v>waʊ</v>
      </c>
      <c r="J952" s="4" t="str">
        <f t="shared" si="241"/>
        <v>wou</v>
      </c>
      <c r="K952" s="10">
        <f t="shared" si="242"/>
        <v>3</v>
      </c>
      <c r="L952" s="1">
        <f t="shared" si="243"/>
        <v>3</v>
      </c>
      <c r="M952" s="10">
        <f t="shared" si="244"/>
        <v>3</v>
      </c>
      <c r="N952" s="1" t="str">
        <f t="shared" si="245"/>
        <v>~wou~</v>
      </c>
      <c r="O952" s="1" t="str">
        <f t="shared" si="246"/>
        <v>[waʊ]</v>
      </c>
      <c r="P952" s="3" cm="1">
        <f t="array" ref="P952">SUM(_xlfn._xlws.FILTER($H$2:$H$2454,_xlfn.MAP($N$2:$N$2454,_xlfn.LAMBDA(_xlpm.x,_xlpm.x=$N952))))</f>
        <v>1.5842839036755386E-4</v>
      </c>
      <c r="Q952" s="4">
        <f t="shared" si="247"/>
        <v>0.5</v>
      </c>
      <c r="R952" s="6" cm="1">
        <f t="array" ref="R952">SUM(_xlfn._xlws.FILTER($H$2:$H$2454,_xlfn.MAP($O$2:$O$2454,_xlfn.LAMBDA(_xlpm.x,_xlpm.x=$O952))))</f>
        <v>7.9214195183776928E-5</v>
      </c>
      <c r="S952" s="4">
        <f t="shared" si="248"/>
        <v>1</v>
      </c>
      <c r="T952" s="4">
        <f t="shared" si="249"/>
        <v>0.14027395824968311</v>
      </c>
      <c r="U952" s="4">
        <f t="shared" si="250"/>
        <v>0.66666666666666663</v>
      </c>
      <c r="V952" s="4">
        <f t="shared" si="251"/>
        <v>-0.3010299956639812</v>
      </c>
      <c r="W952" s="4" t="s">
        <v>5100</v>
      </c>
      <c r="X952" s="2" cm="1">
        <f t="array" ref="X952">SUM(_xlfn._xlws.FILTER($F$2:$F$2454,_xlfn.MAP($W$2:$W$2454,_xlfn.LAMBDA(_xlpm.x,_xlpm.x=$W952))))</f>
        <v>150</v>
      </c>
      <c r="Y952" s="11">
        <f t="shared" si="252"/>
        <v>6.6666666666666671E-3</v>
      </c>
      <c r="Z952" s="4" t="s">
        <v>5114</v>
      </c>
      <c r="AA952" s="2" cm="1">
        <f t="array" ref="AA952">SUM(_xlfn._xlws.FILTER($F$2:$F$2454,_xlfn.MAP($Z$2:$Z$2454,_xlfn.LAMBDA(_xlpm.x,_xlpm.x=$Z952))))</f>
        <v>104</v>
      </c>
      <c r="AB952" s="11">
        <f t="shared" si="253"/>
        <v>9.6153846153846159E-3</v>
      </c>
      <c r="AC952" s="11">
        <f t="shared" si="254"/>
        <v>-0.15905791975690087</v>
      </c>
      <c r="AG952" s="2"/>
      <c r="AL952" s="2"/>
      <c r="AM952" s="2"/>
    </row>
    <row r="953" spans="1:39">
      <c r="A953" s="1" t="str">
        <f t="shared" si="238"/>
        <v>~tou~ : [tʊ]</v>
      </c>
      <c r="B953" s="1">
        <f>_xlfn.LET(_xlpm.d,$G953,_xlpm.k,_xlfn.CONCAT(LEFT(TRIM(B$1),1),"*"),COUNTIF(_xlpm.d,_xlpm.k))</f>
        <v>0</v>
      </c>
      <c r="C953" s="1">
        <f>_xlfn.LET(_xlpm.d,$G953,_xlpm.k,_xlfn.CONCAT(LEFT(TRIM(C$1),1),"*"),COUNTIF(_xlpm.d,_xlpm.k))</f>
        <v>0</v>
      </c>
      <c r="D953" s="1">
        <f>_xlfn.LET(_xlpm.d,$G953,_xlpm.k,_xlfn.CONCAT(LEFT(TRIM(D$1),1),"*"),COUNTIF(_xlpm.d,_xlpm.k))</f>
        <v>0</v>
      </c>
      <c r="E953" s="1">
        <f t="shared" si="239"/>
        <v>0.47712125471966244</v>
      </c>
      <c r="F953" s="7">
        <v>2</v>
      </c>
      <c r="G953" s="9" t="s">
        <v>1039</v>
      </c>
      <c r="H953" s="4" cm="1">
        <f t="array" ref="H953">F953/freq.sum.r6e</f>
        <v>1.5842839036755386E-4</v>
      </c>
      <c r="I953" s="4" t="str">
        <f t="shared" si="240"/>
        <v>tʊ</v>
      </c>
      <c r="J953" s="4" t="str">
        <f t="shared" si="241"/>
        <v>tou</v>
      </c>
      <c r="K953" s="10">
        <f t="shared" si="242"/>
        <v>2</v>
      </c>
      <c r="L953" s="1">
        <f t="shared" si="243"/>
        <v>3</v>
      </c>
      <c r="M953" s="10">
        <f t="shared" si="244"/>
        <v>3</v>
      </c>
      <c r="N953" s="1" t="str">
        <f t="shared" si="245"/>
        <v>~tou~</v>
      </c>
      <c r="O953" s="1" t="str">
        <f t="shared" si="246"/>
        <v>[tʊ]</v>
      </c>
      <c r="P953" s="3" cm="1">
        <f t="array" ref="P953">SUM(_xlfn._xlws.FILTER($H$2:$H$2454,_xlfn.MAP($N$2:$N$2454,_xlfn.LAMBDA(_xlpm.x,_xlpm.x=$N953))))</f>
        <v>4.7528517110266159E-4</v>
      </c>
      <c r="Q953" s="4">
        <f t="shared" si="247"/>
        <v>0.33333333333333331</v>
      </c>
      <c r="R953" s="6" cm="1">
        <f t="array" ref="R953">SUM(_xlfn._xlws.FILTER($H$2:$H$2454,_xlfn.MAP($O$2:$O$2454,_xlfn.LAMBDA(_xlpm.x,_xlpm.x=$O953))))</f>
        <v>2.3764258555133077E-4</v>
      </c>
      <c r="S953" s="4">
        <f t="shared" si="248"/>
        <v>0.66666666666666674</v>
      </c>
      <c r="T953" s="4">
        <f t="shared" si="249"/>
        <v>0.14821930910231521</v>
      </c>
      <c r="U953" s="4">
        <f t="shared" si="250"/>
        <v>0.44444444444444448</v>
      </c>
      <c r="V953" s="4">
        <f t="shared" si="251"/>
        <v>-0.30102999566398125</v>
      </c>
      <c r="W953" s="4" t="s">
        <v>5100</v>
      </c>
      <c r="X953" s="2" cm="1">
        <f t="array" ref="X953">SUM(_xlfn._xlws.FILTER($F$2:$F$2454,_xlfn.MAP($W$2:$W$2454,_xlfn.LAMBDA(_xlpm.x,_xlpm.x=$W953))))</f>
        <v>150</v>
      </c>
      <c r="Y953" s="11">
        <f t="shared" si="252"/>
        <v>1.3333333333333334E-2</v>
      </c>
      <c r="Z953" s="4" t="s">
        <v>5116</v>
      </c>
      <c r="AA953" s="2" cm="1">
        <f t="array" ref="AA953">SUM(_xlfn._xlws.FILTER($F$2:$F$2454,_xlfn.MAP($Z$2:$Z$2454,_xlfn.LAMBDA(_xlpm.x,_xlpm.x=$Z953))))</f>
        <v>96</v>
      </c>
      <c r="AB953" s="11">
        <f t="shared" si="253"/>
        <v>2.0833333333333332E-2</v>
      </c>
      <c r="AC953" s="11">
        <f t="shared" si="254"/>
        <v>-0.19382002601611276</v>
      </c>
      <c r="AG953" s="2"/>
      <c r="AL953" s="2"/>
      <c r="AM953" s="2"/>
    </row>
    <row r="954" spans="1:39">
      <c r="A954" s="1" t="str">
        <f t="shared" si="238"/>
        <v>~chu~ : [tʃɜ]</v>
      </c>
      <c r="B954" s="1">
        <f>_xlfn.LET(_xlpm.d,$G954,_xlpm.k,_xlfn.CONCAT(LEFT(TRIM(B$1),1),"*"),COUNTIF(_xlpm.d,_xlpm.k))</f>
        <v>0</v>
      </c>
      <c r="C954" s="1">
        <f>_xlfn.LET(_xlpm.d,$G954,_xlpm.k,_xlfn.CONCAT(LEFT(TRIM(C$1),1),"*"),COUNTIF(_xlpm.d,_xlpm.k))</f>
        <v>0</v>
      </c>
      <c r="D954" s="1">
        <f>_xlfn.LET(_xlpm.d,$G954,_xlpm.k,_xlfn.CONCAT(LEFT(TRIM(D$1),1),"*"),COUNTIF(_xlpm.d,_xlpm.k))</f>
        <v>0</v>
      </c>
      <c r="E954" s="1">
        <f t="shared" si="239"/>
        <v>0.30102999566398114</v>
      </c>
      <c r="F954" s="7">
        <v>1</v>
      </c>
      <c r="G954" s="9" t="s">
        <v>1056</v>
      </c>
      <c r="H954" s="4" cm="1">
        <f t="array" ref="H954">F954/freq.sum.r6e</f>
        <v>7.9214195183776928E-5</v>
      </c>
      <c r="I954" s="4" t="str">
        <f t="shared" si="240"/>
        <v>tʃɜ</v>
      </c>
      <c r="J954" s="4" t="str">
        <f t="shared" si="241"/>
        <v>chu</v>
      </c>
      <c r="K954" s="10">
        <f t="shared" si="242"/>
        <v>3</v>
      </c>
      <c r="L954" s="1">
        <f t="shared" si="243"/>
        <v>3</v>
      </c>
      <c r="M954" s="10">
        <f t="shared" si="244"/>
        <v>3</v>
      </c>
      <c r="N954" s="1" t="str">
        <f t="shared" si="245"/>
        <v>~chu~</v>
      </c>
      <c r="O954" s="1" t="str">
        <f t="shared" si="246"/>
        <v>[tʃɜ]</v>
      </c>
      <c r="P954" s="3" cm="1">
        <f t="array" ref="P954">SUM(_xlfn._xlws.FILTER($H$2:$H$2454,_xlfn.MAP($N$2:$N$2454,_xlfn.LAMBDA(_xlpm.x,_xlpm.x=$N954))))</f>
        <v>1.5842839036755386E-4</v>
      </c>
      <c r="Q954" s="4">
        <f t="shared" si="247"/>
        <v>0.5</v>
      </c>
      <c r="R954" s="6" cm="1">
        <f t="array" ref="R954">SUM(_xlfn._xlws.FILTER($H$2:$H$2454,_xlfn.MAP($O$2:$O$2454,_xlfn.LAMBDA(_xlpm.x,_xlpm.x=$O954))))</f>
        <v>7.9214195183776928E-5</v>
      </c>
      <c r="S954" s="4">
        <f t="shared" si="248"/>
        <v>1</v>
      </c>
      <c r="T954" s="4">
        <f t="shared" si="249"/>
        <v>0.14027395824968311</v>
      </c>
      <c r="U954" s="4">
        <f t="shared" si="250"/>
        <v>0.66666666666666663</v>
      </c>
      <c r="V954" s="4">
        <f t="shared" si="251"/>
        <v>-0.3010299956639812</v>
      </c>
      <c r="W954" s="4" t="s">
        <v>5111</v>
      </c>
      <c r="X954" s="2" cm="1">
        <f t="array" ref="X954">SUM(_xlfn._xlws.FILTER($F$2:$F$2454,_xlfn.MAP($W$2:$W$2454,_xlfn.LAMBDA(_xlpm.x,_xlpm.x=$W954))))</f>
        <v>566</v>
      </c>
      <c r="Y954" s="11">
        <f t="shared" si="252"/>
        <v>1.7667844522968198E-3</v>
      </c>
      <c r="Z954" s="4" t="s">
        <v>5112</v>
      </c>
      <c r="AA954" s="2" cm="1">
        <f t="array" ref="AA954">SUM(_xlfn._xlws.FILTER($F$2:$F$2454,_xlfn.MAP($Z$2:$Z$2454,_xlfn.LAMBDA(_xlpm.x,_xlpm.x=$Z954))))</f>
        <v>192</v>
      </c>
      <c r="AB954" s="11">
        <f t="shared" si="253"/>
        <v>5.208333333333333E-3</v>
      </c>
      <c r="AC954" s="11">
        <f t="shared" si="254"/>
        <v>-0.46951520248472178</v>
      </c>
      <c r="AG954" s="2"/>
      <c r="AL954" s="2"/>
      <c r="AM954" s="2"/>
    </row>
    <row r="955" spans="1:39">
      <c r="A955" s="1" t="str">
        <f t="shared" si="238"/>
        <v>~stu~ : [stɜ]</v>
      </c>
      <c r="B955" s="1">
        <f>_xlfn.LET(_xlpm.d,$G955,_xlpm.k,_xlfn.CONCAT(LEFT(TRIM(B$1),1),"*"),COUNTIF(_xlpm.d,_xlpm.k))</f>
        <v>0</v>
      </c>
      <c r="C955" s="1">
        <f>_xlfn.LET(_xlpm.d,$G955,_xlpm.k,_xlfn.CONCAT(LEFT(TRIM(C$1),1),"*"),COUNTIF(_xlpm.d,_xlpm.k))</f>
        <v>0</v>
      </c>
      <c r="D955" s="1">
        <f>_xlfn.LET(_xlpm.d,$G955,_xlpm.k,_xlfn.CONCAT(LEFT(TRIM(D$1),1),"*"),COUNTIF(_xlpm.d,_xlpm.k))</f>
        <v>0</v>
      </c>
      <c r="E955" s="1">
        <f t="shared" si="239"/>
        <v>0.30102999566398114</v>
      </c>
      <c r="F955" s="7">
        <v>1</v>
      </c>
      <c r="G955" s="9" t="s">
        <v>2235</v>
      </c>
      <c r="H955" s="4" cm="1">
        <f t="array" ref="H955">F955/freq.sum.r6e</f>
        <v>7.9214195183776928E-5</v>
      </c>
      <c r="I955" s="1" t="str">
        <f t="shared" si="240"/>
        <v>stɜ</v>
      </c>
      <c r="J955" s="1" t="str">
        <f t="shared" si="241"/>
        <v>stu</v>
      </c>
      <c r="K955" s="10">
        <f t="shared" si="242"/>
        <v>3</v>
      </c>
      <c r="L955" s="1">
        <f t="shared" si="243"/>
        <v>3</v>
      </c>
      <c r="M955" s="10">
        <f t="shared" si="244"/>
        <v>3</v>
      </c>
      <c r="N955" s="1" t="str">
        <f t="shared" si="245"/>
        <v>~stu~</v>
      </c>
      <c r="O955" s="1" t="str">
        <f t="shared" si="246"/>
        <v>[stɜ]</v>
      </c>
      <c r="P955" s="3" cm="1">
        <f t="array" ref="P955">SUM(_xlfn._xlws.FILTER($H$2:$H$2454,_xlfn.MAP($N$2:$N$2454,_xlfn.LAMBDA(_xlpm.x,_xlpm.x=$N955))))</f>
        <v>7.9214195183776931E-4</v>
      </c>
      <c r="Q955" s="4">
        <f t="shared" si="247"/>
        <v>9.9999999999999992E-2</v>
      </c>
      <c r="R955" s="6" cm="1">
        <f t="array" ref="R955">SUM(_xlfn._xlws.FILTER($H$2:$H$2454,_xlfn.MAP($O$2:$O$2454,_xlfn.LAMBDA(_xlpm.x,_xlpm.x=$O955))))</f>
        <v>3.9607097591888465E-4</v>
      </c>
      <c r="S955" s="4">
        <f t="shared" si="248"/>
        <v>0.19999999999999998</v>
      </c>
      <c r="T955" s="4">
        <f t="shared" si="249"/>
        <v>2.8054791649936624E-2</v>
      </c>
      <c r="U955" s="4">
        <f t="shared" si="250"/>
        <v>0.13333333333333333</v>
      </c>
      <c r="V955" s="4">
        <f t="shared" si="251"/>
        <v>-0.3010299956639812</v>
      </c>
      <c r="W955" s="4" t="s">
        <v>5111</v>
      </c>
      <c r="X955" s="2" cm="1">
        <f t="array" ref="X955">SUM(_xlfn._xlws.FILTER($F$2:$F$2454,_xlfn.MAP($W$2:$W$2454,_xlfn.LAMBDA(_xlpm.x,_xlpm.x=$W955))))</f>
        <v>566</v>
      </c>
      <c r="Y955" s="11">
        <f t="shared" si="252"/>
        <v>1.7667844522968198E-3</v>
      </c>
      <c r="Z955" s="4" t="s">
        <v>5112</v>
      </c>
      <c r="AA955" s="2" cm="1">
        <f t="array" ref="AA955">SUM(_xlfn._xlws.FILTER($F$2:$F$2454,_xlfn.MAP($Z$2:$Z$2454,_xlfn.LAMBDA(_xlpm.x,_xlpm.x=$Z955))))</f>
        <v>192</v>
      </c>
      <c r="AB955" s="11">
        <f t="shared" si="253"/>
        <v>5.208333333333333E-3</v>
      </c>
      <c r="AC955" s="11">
        <f t="shared" si="254"/>
        <v>-0.46951520248472178</v>
      </c>
      <c r="AG955" s="2"/>
      <c r="AL955" s="2"/>
      <c r="AM955" s="2"/>
    </row>
    <row r="956" spans="1:39">
      <c r="A956" s="1" t="str">
        <f t="shared" si="238"/>
        <v>~cru~ : [kɹu]</v>
      </c>
      <c r="B956" s="1">
        <f>_xlfn.LET(_xlpm.d,$G956,_xlpm.k,_xlfn.CONCAT(LEFT(TRIM(B$1),1),"*"),COUNTIF(_xlpm.d,_xlpm.k))</f>
        <v>0</v>
      </c>
      <c r="C956" s="1">
        <f>_xlfn.LET(_xlpm.d,$G956,_xlpm.k,_xlfn.CONCAT(LEFT(TRIM(C$1),1),"*"),COUNTIF(_xlpm.d,_xlpm.k))</f>
        <v>0</v>
      </c>
      <c r="D956" s="1">
        <f>_xlfn.LET(_xlpm.d,$G956,_xlpm.k,_xlfn.CONCAT(LEFT(TRIM(D$1),1),"*"),COUNTIF(_xlpm.d,_xlpm.k))</f>
        <v>0</v>
      </c>
      <c r="E956" s="1">
        <f t="shared" si="239"/>
        <v>0.47712125471966244</v>
      </c>
      <c r="F956" s="7">
        <v>2</v>
      </c>
      <c r="G956" s="9" t="s">
        <v>807</v>
      </c>
      <c r="H956" s="4" cm="1">
        <f t="array" ref="H956">F956/freq.sum.r6e</f>
        <v>1.5842839036755386E-4</v>
      </c>
      <c r="I956" s="1" t="str">
        <f t="shared" si="240"/>
        <v>kɹu</v>
      </c>
      <c r="J956" s="1" t="str">
        <f t="shared" si="241"/>
        <v>cru</v>
      </c>
      <c r="K956" s="10">
        <f t="shared" si="242"/>
        <v>3</v>
      </c>
      <c r="L956" s="1">
        <f t="shared" si="243"/>
        <v>3</v>
      </c>
      <c r="M956" s="10">
        <f t="shared" si="244"/>
        <v>3</v>
      </c>
      <c r="N956" s="1" t="str">
        <f t="shared" si="245"/>
        <v>~cru~</v>
      </c>
      <c r="O956" s="1" t="str">
        <f t="shared" si="246"/>
        <v>[kɹu]</v>
      </c>
      <c r="P956" s="3" cm="1">
        <f t="array" ref="P956">SUM(_xlfn._xlws.FILTER($H$2:$H$2454,_xlfn.MAP($N$2:$N$2454,_xlfn.LAMBDA(_xlpm.x,_xlpm.x=$N956))))</f>
        <v>3.1685678073510771E-4</v>
      </c>
      <c r="Q956" s="4">
        <f t="shared" si="247"/>
        <v>0.5</v>
      </c>
      <c r="R956" s="6" cm="1">
        <f t="array" ref="R956">SUM(_xlfn._xlws.FILTER($H$2:$H$2454,_xlfn.MAP($O$2:$O$2454,_xlfn.LAMBDA(_xlpm.x,_xlpm.x=$O956))))</f>
        <v>1.5842839036755386E-4</v>
      </c>
      <c r="S956" s="4">
        <f t="shared" si="248"/>
        <v>1</v>
      </c>
      <c r="T956" s="4">
        <f t="shared" si="249"/>
        <v>0.22232896365347279</v>
      </c>
      <c r="U956" s="4">
        <f t="shared" si="250"/>
        <v>0.66666666666666663</v>
      </c>
      <c r="V956" s="4">
        <f t="shared" si="251"/>
        <v>-0.3010299956639812</v>
      </c>
      <c r="W956" s="4" t="s">
        <v>5111</v>
      </c>
      <c r="X956" s="2" cm="1">
        <f t="array" ref="X956">SUM(_xlfn._xlws.FILTER($F$2:$F$2454,_xlfn.MAP($W$2:$W$2454,_xlfn.LAMBDA(_xlpm.x,_xlpm.x=$W956))))</f>
        <v>566</v>
      </c>
      <c r="Y956" s="11">
        <f t="shared" si="252"/>
        <v>3.5335689045936395E-3</v>
      </c>
      <c r="Z956" s="4" t="s">
        <v>5111</v>
      </c>
      <c r="AA956" s="2" cm="1">
        <f t="array" ref="AA956">SUM(_xlfn._xlws.FILTER($F$2:$F$2454,_xlfn.MAP($Z$2:$Z$2454,_xlfn.LAMBDA(_xlpm.x,_xlpm.x=$Z956))))</f>
        <v>254</v>
      </c>
      <c r="AB956" s="11">
        <f t="shared" si="253"/>
        <v>7.874015748031496E-3</v>
      </c>
      <c r="AC956" s="11">
        <f t="shared" si="254"/>
        <v>-0.34798271456833335</v>
      </c>
      <c r="AG956" s="2"/>
      <c r="AL956" s="2"/>
      <c r="AM956" s="2"/>
    </row>
    <row r="957" spans="1:39">
      <c r="A957" s="1" t="str">
        <f t="shared" si="238"/>
        <v>~tru~ : [tɹu]</v>
      </c>
      <c r="B957" s="1">
        <f>_xlfn.LET(_xlpm.d,$G957,_xlpm.k,_xlfn.CONCAT(LEFT(TRIM(B$1),1),"*"),COUNTIF(_xlpm.d,_xlpm.k))</f>
        <v>0</v>
      </c>
      <c r="C957" s="1">
        <f>_xlfn.LET(_xlpm.d,$G957,_xlpm.k,_xlfn.CONCAT(LEFT(TRIM(C$1),1),"*"),COUNTIF(_xlpm.d,_xlpm.k))</f>
        <v>0</v>
      </c>
      <c r="D957" s="1">
        <f>_xlfn.LET(_xlpm.d,$G957,_xlpm.k,_xlfn.CONCAT(LEFT(TRIM(D$1),1),"*"),COUNTIF(_xlpm.d,_xlpm.k))</f>
        <v>0</v>
      </c>
      <c r="E957" s="1">
        <f t="shared" si="239"/>
        <v>0.30102999566398114</v>
      </c>
      <c r="F957" s="7">
        <v>1</v>
      </c>
      <c r="G957" s="9" t="s">
        <v>1407</v>
      </c>
      <c r="H957" s="4" cm="1">
        <f t="array" ref="H957">F957/freq.sum.r6e</f>
        <v>7.9214195183776928E-5</v>
      </c>
      <c r="I957" s="4" t="str">
        <f t="shared" si="240"/>
        <v>tɹu</v>
      </c>
      <c r="J957" s="4" t="str">
        <f t="shared" si="241"/>
        <v>tru</v>
      </c>
      <c r="K957" s="10">
        <f t="shared" si="242"/>
        <v>3</v>
      </c>
      <c r="L957" s="1">
        <f t="shared" si="243"/>
        <v>3</v>
      </c>
      <c r="M957" s="10">
        <f t="shared" si="244"/>
        <v>3</v>
      </c>
      <c r="N957" s="1" t="str">
        <f t="shared" si="245"/>
        <v>~tru~</v>
      </c>
      <c r="O957" s="1" t="str">
        <f t="shared" si="246"/>
        <v>[tɹu]</v>
      </c>
      <c r="P957" s="3" cm="1">
        <f t="array" ref="P957">SUM(_xlfn._xlws.FILTER($H$2:$H$2454,_xlfn.MAP($N$2:$N$2454,_xlfn.LAMBDA(_xlpm.x,_xlpm.x=$N957))))</f>
        <v>3.1685678073510771E-4</v>
      </c>
      <c r="Q957" s="4">
        <f t="shared" si="247"/>
        <v>0.25</v>
      </c>
      <c r="R957" s="6" cm="1">
        <f t="array" ref="R957">SUM(_xlfn._xlws.FILTER($H$2:$H$2454,_xlfn.MAP($O$2:$O$2454,_xlfn.LAMBDA(_xlpm.x,_xlpm.x=$O957))))</f>
        <v>1.5842839036755386E-4</v>
      </c>
      <c r="S957" s="4">
        <f t="shared" si="248"/>
        <v>0.5</v>
      </c>
      <c r="T957" s="4">
        <f t="shared" si="249"/>
        <v>7.0136979124841556E-2</v>
      </c>
      <c r="U957" s="4">
        <f t="shared" si="250"/>
        <v>0.33333333333333331</v>
      </c>
      <c r="V957" s="4">
        <f t="shared" si="251"/>
        <v>-0.3010299956639812</v>
      </c>
      <c r="W957" s="4" t="s">
        <v>5111</v>
      </c>
      <c r="X957" s="2" cm="1">
        <f t="array" ref="X957">SUM(_xlfn._xlws.FILTER($F$2:$F$2454,_xlfn.MAP($W$2:$W$2454,_xlfn.LAMBDA(_xlpm.x,_xlpm.x=$W957))))</f>
        <v>566</v>
      </c>
      <c r="Y957" s="11">
        <f t="shared" si="252"/>
        <v>1.7667844522968198E-3</v>
      </c>
      <c r="Z957" s="4" t="s">
        <v>5111</v>
      </c>
      <c r="AA957" s="2" cm="1">
        <f t="array" ref="AA957">SUM(_xlfn._xlws.FILTER($F$2:$F$2454,_xlfn.MAP($Z$2:$Z$2454,_xlfn.LAMBDA(_xlpm.x,_xlpm.x=$Z957))))</f>
        <v>254</v>
      </c>
      <c r="AB957" s="11">
        <f t="shared" si="253"/>
        <v>3.937007874015748E-3</v>
      </c>
      <c r="AC957" s="11">
        <f t="shared" si="254"/>
        <v>-0.34798271456833335</v>
      </c>
      <c r="AG957" s="2"/>
      <c r="AL957" s="2"/>
      <c r="AM957" s="2"/>
    </row>
    <row r="958" spans="1:39">
      <c r="A958" s="1" t="str">
        <f t="shared" si="238"/>
        <v>~chu~ : [tʃʌ]</v>
      </c>
      <c r="B958" s="1">
        <f>_xlfn.LET(_xlpm.d,$G958,_xlpm.k,_xlfn.CONCAT(LEFT(TRIM(B$1),1),"*"),COUNTIF(_xlpm.d,_xlpm.k))</f>
        <v>0</v>
      </c>
      <c r="C958" s="1">
        <f>_xlfn.LET(_xlpm.d,$G958,_xlpm.k,_xlfn.CONCAT(LEFT(TRIM(C$1),1),"*"),COUNTIF(_xlpm.d,_xlpm.k))</f>
        <v>0</v>
      </c>
      <c r="D958" s="1">
        <f>_xlfn.LET(_xlpm.d,$G958,_xlpm.k,_xlfn.CONCAT(LEFT(TRIM(D$1),1),"*"),COUNTIF(_xlpm.d,_xlpm.k))</f>
        <v>0</v>
      </c>
      <c r="E958" s="1">
        <f t="shared" si="239"/>
        <v>0.30102999566398114</v>
      </c>
      <c r="F958" s="7">
        <v>1</v>
      </c>
      <c r="G958" s="9" t="s">
        <v>2276</v>
      </c>
      <c r="H958" s="4" cm="1">
        <f t="array" ref="H958">F958/freq.sum.r6e</f>
        <v>7.9214195183776928E-5</v>
      </c>
      <c r="I958" s="4" t="str">
        <f t="shared" si="240"/>
        <v>tʃʌ</v>
      </c>
      <c r="J958" s="4" t="str">
        <f t="shared" si="241"/>
        <v>chu</v>
      </c>
      <c r="K958" s="10">
        <f t="shared" si="242"/>
        <v>3</v>
      </c>
      <c r="L958" s="1">
        <f t="shared" si="243"/>
        <v>3</v>
      </c>
      <c r="M958" s="10">
        <f t="shared" si="244"/>
        <v>3</v>
      </c>
      <c r="N958" s="1" t="str">
        <f t="shared" si="245"/>
        <v>~chu~</v>
      </c>
      <c r="O958" s="1" t="str">
        <f t="shared" si="246"/>
        <v>[tʃʌ]</v>
      </c>
      <c r="P958" s="3" cm="1">
        <f t="array" ref="P958">SUM(_xlfn._xlws.FILTER($H$2:$H$2454,_xlfn.MAP($N$2:$N$2454,_xlfn.LAMBDA(_xlpm.x,_xlpm.x=$N958))))</f>
        <v>1.5842839036755386E-4</v>
      </c>
      <c r="Q958" s="4">
        <f t="shared" si="247"/>
        <v>0.5</v>
      </c>
      <c r="R958" s="6" cm="1">
        <f t="array" ref="R958">SUM(_xlfn._xlws.FILTER($H$2:$H$2454,_xlfn.MAP($O$2:$O$2454,_xlfn.LAMBDA(_xlpm.x,_xlpm.x=$O958))))</f>
        <v>7.9214195183776928E-5</v>
      </c>
      <c r="S958" s="4">
        <f t="shared" si="248"/>
        <v>1</v>
      </c>
      <c r="T958" s="4">
        <f t="shared" si="249"/>
        <v>0.14027395824968311</v>
      </c>
      <c r="U958" s="4">
        <f t="shared" si="250"/>
        <v>0.66666666666666663</v>
      </c>
      <c r="V958" s="4">
        <f t="shared" si="251"/>
        <v>-0.3010299956639812</v>
      </c>
      <c r="W958" s="4" t="s">
        <v>5111</v>
      </c>
      <c r="X958" s="2" cm="1">
        <f t="array" ref="X958">SUM(_xlfn._xlws.FILTER($F$2:$F$2454,_xlfn.MAP($W$2:$W$2454,_xlfn.LAMBDA(_xlpm.x,_xlpm.x=$W958))))</f>
        <v>566</v>
      </c>
      <c r="Y958" s="11">
        <f t="shared" si="252"/>
        <v>1.7667844522968198E-3</v>
      </c>
      <c r="Z958" s="4" t="s">
        <v>5113</v>
      </c>
      <c r="AA958" s="2" cm="1">
        <f t="array" ref="AA958">SUM(_xlfn._xlws.FILTER($F$2:$F$2454,_xlfn.MAP($Z$2:$Z$2454,_xlfn.LAMBDA(_xlpm.x,_xlpm.x=$Z958))))</f>
        <v>309</v>
      </c>
      <c r="AB958" s="11">
        <f t="shared" si="253"/>
        <v>3.2362459546925568E-3</v>
      </c>
      <c r="AC958" s="11">
        <f t="shared" si="254"/>
        <v>-0.26285795176343679</v>
      </c>
      <c r="AG958" s="2"/>
      <c r="AL958" s="2"/>
      <c r="AM958" s="2"/>
    </row>
    <row r="959" spans="1:39">
      <c r="A959" s="1" t="str">
        <f t="shared" si="238"/>
        <v>~cru~ : [kɹʌ]</v>
      </c>
      <c r="B959" s="1">
        <f>_xlfn.LET(_xlpm.d,$G959,_xlpm.k,_xlfn.CONCAT(LEFT(TRIM(B$1),1),"*"),COUNTIF(_xlpm.d,_xlpm.k))</f>
        <v>0</v>
      </c>
      <c r="C959" s="1">
        <f>_xlfn.LET(_xlpm.d,$G959,_xlpm.k,_xlfn.CONCAT(LEFT(TRIM(C$1),1),"*"),COUNTIF(_xlpm.d,_xlpm.k))</f>
        <v>0</v>
      </c>
      <c r="D959" s="1">
        <f>_xlfn.LET(_xlpm.d,$G959,_xlpm.k,_xlfn.CONCAT(LEFT(TRIM(D$1),1),"*"),COUNTIF(_xlpm.d,_xlpm.k))</f>
        <v>0</v>
      </c>
      <c r="E959" s="1">
        <f t="shared" si="239"/>
        <v>0.47712125471966244</v>
      </c>
      <c r="F959" s="7">
        <v>2</v>
      </c>
      <c r="G959" s="9" t="s">
        <v>808</v>
      </c>
      <c r="H959" s="4" cm="1">
        <f t="array" ref="H959">F959/freq.sum.r6e</f>
        <v>1.5842839036755386E-4</v>
      </c>
      <c r="I959" s="4" t="str">
        <f t="shared" si="240"/>
        <v>kɹʌ</v>
      </c>
      <c r="J959" s="4" t="str">
        <f t="shared" si="241"/>
        <v>cru</v>
      </c>
      <c r="K959" s="10">
        <f t="shared" si="242"/>
        <v>3</v>
      </c>
      <c r="L959" s="1">
        <f t="shared" si="243"/>
        <v>3</v>
      </c>
      <c r="M959" s="10">
        <f t="shared" si="244"/>
        <v>3</v>
      </c>
      <c r="N959" s="1" t="str">
        <f t="shared" si="245"/>
        <v>~cru~</v>
      </c>
      <c r="O959" s="1" t="str">
        <f t="shared" si="246"/>
        <v>[kɹʌ]</v>
      </c>
      <c r="P959" s="3" cm="1">
        <f t="array" ref="P959">SUM(_xlfn._xlws.FILTER($H$2:$H$2454,_xlfn.MAP($N$2:$N$2454,_xlfn.LAMBDA(_xlpm.x,_xlpm.x=$N959))))</f>
        <v>3.1685678073510771E-4</v>
      </c>
      <c r="Q959" s="4">
        <f t="shared" si="247"/>
        <v>0.5</v>
      </c>
      <c r="R959" s="6" cm="1">
        <f t="array" ref="R959">SUM(_xlfn._xlws.FILTER($H$2:$H$2454,_xlfn.MAP($O$2:$O$2454,_xlfn.LAMBDA(_xlpm.x,_xlpm.x=$O959))))</f>
        <v>1.5842839036755386E-4</v>
      </c>
      <c r="S959" s="4">
        <f t="shared" si="248"/>
        <v>1</v>
      </c>
      <c r="T959" s="4">
        <f t="shared" si="249"/>
        <v>0.22232896365347279</v>
      </c>
      <c r="U959" s="4">
        <f t="shared" si="250"/>
        <v>0.66666666666666663</v>
      </c>
      <c r="V959" s="4">
        <f t="shared" si="251"/>
        <v>-0.3010299956639812</v>
      </c>
      <c r="W959" s="4" t="s">
        <v>5111</v>
      </c>
      <c r="X959" s="2" cm="1">
        <f t="array" ref="X959">SUM(_xlfn._xlws.FILTER($F$2:$F$2454,_xlfn.MAP($W$2:$W$2454,_xlfn.LAMBDA(_xlpm.x,_xlpm.x=$W959))))</f>
        <v>566</v>
      </c>
      <c r="Y959" s="11">
        <f t="shared" si="252"/>
        <v>3.5335689045936395E-3</v>
      </c>
      <c r="Z959" s="4" t="s">
        <v>5113</v>
      </c>
      <c r="AA959" s="2" cm="1">
        <f t="array" ref="AA959">SUM(_xlfn._xlws.FILTER($F$2:$F$2454,_xlfn.MAP($Z$2:$Z$2454,_xlfn.LAMBDA(_xlpm.x,_xlpm.x=$Z959))))</f>
        <v>309</v>
      </c>
      <c r="AB959" s="11">
        <f t="shared" si="253"/>
        <v>6.4724919093851136E-3</v>
      </c>
      <c r="AC959" s="11">
        <f t="shared" si="254"/>
        <v>-0.26285795176343679</v>
      </c>
      <c r="AG959" s="2"/>
      <c r="AL959" s="2"/>
      <c r="AM959" s="2"/>
    </row>
    <row r="960" spans="1:39">
      <c r="A960" s="1" t="str">
        <f t="shared" si="238"/>
        <v>~ndu~ : [ndʌ]</v>
      </c>
      <c r="B960" s="1">
        <f>_xlfn.LET(_xlpm.d,$G960,_xlpm.k,_xlfn.CONCAT(LEFT(TRIM(B$1),1),"*"),COUNTIF(_xlpm.d,_xlpm.k))</f>
        <v>0</v>
      </c>
      <c r="C960" s="1">
        <f>_xlfn.LET(_xlpm.d,$G960,_xlpm.k,_xlfn.CONCAT(LEFT(TRIM(C$1),1),"*"),COUNTIF(_xlpm.d,_xlpm.k))</f>
        <v>0</v>
      </c>
      <c r="D960" s="1">
        <f>_xlfn.LET(_xlpm.d,$G960,_xlpm.k,_xlfn.CONCAT(LEFT(TRIM(D$1),1),"*"),COUNTIF(_xlpm.d,_xlpm.k))</f>
        <v>1</v>
      </c>
      <c r="E960" s="1">
        <f t="shared" si="239"/>
        <v>0.47712125471966244</v>
      </c>
      <c r="F960" s="7">
        <v>2</v>
      </c>
      <c r="G960" s="9" t="s">
        <v>812</v>
      </c>
      <c r="H960" s="4" cm="1">
        <f t="array" ref="H960">F960/freq.sum.r6e</f>
        <v>1.5842839036755386E-4</v>
      </c>
      <c r="I960" s="4" t="str">
        <f t="shared" si="240"/>
        <v>ndʌ</v>
      </c>
      <c r="J960" s="4" t="str">
        <f t="shared" si="241"/>
        <v>ndu</v>
      </c>
      <c r="K960" s="10">
        <f t="shared" si="242"/>
        <v>3</v>
      </c>
      <c r="L960" s="1">
        <f t="shared" si="243"/>
        <v>3</v>
      </c>
      <c r="M960" s="10">
        <f t="shared" si="244"/>
        <v>3</v>
      </c>
      <c r="N960" s="1" t="str">
        <f t="shared" si="245"/>
        <v>~ndu~</v>
      </c>
      <c r="O960" s="1" t="str">
        <f t="shared" si="246"/>
        <v>[ndʌ]</v>
      </c>
      <c r="P960" s="3" cm="1">
        <f t="array" ref="P960">SUM(_xlfn._xlws.FILTER($H$2:$H$2454,_xlfn.MAP($N$2:$N$2454,_xlfn.LAMBDA(_xlpm.x,_xlpm.x=$N960))))</f>
        <v>3.1685678073510771E-4</v>
      </c>
      <c r="Q960" s="4">
        <f t="shared" si="247"/>
        <v>0.5</v>
      </c>
      <c r="R960" s="6" cm="1">
        <f t="array" ref="R960">SUM(_xlfn._xlws.FILTER($H$2:$H$2454,_xlfn.MAP($O$2:$O$2454,_xlfn.LAMBDA(_xlpm.x,_xlpm.x=$O960))))</f>
        <v>1.5842839036755386E-4</v>
      </c>
      <c r="S960" s="4">
        <f t="shared" si="248"/>
        <v>1</v>
      </c>
      <c r="T960" s="4">
        <f t="shared" si="249"/>
        <v>0.22232896365347279</v>
      </c>
      <c r="U960" s="4">
        <f t="shared" si="250"/>
        <v>0.66666666666666663</v>
      </c>
      <c r="V960" s="4">
        <f t="shared" si="251"/>
        <v>-0.3010299956639812</v>
      </c>
      <c r="W960" s="4" t="s">
        <v>5111</v>
      </c>
      <c r="X960" s="2" cm="1">
        <f t="array" ref="X960">SUM(_xlfn._xlws.FILTER($F$2:$F$2454,_xlfn.MAP($W$2:$W$2454,_xlfn.LAMBDA(_xlpm.x,_xlpm.x=$W960))))</f>
        <v>566</v>
      </c>
      <c r="Y960" s="11">
        <f t="shared" si="252"/>
        <v>3.5335689045936395E-3</v>
      </c>
      <c r="Z960" s="4" t="s">
        <v>5113</v>
      </c>
      <c r="AA960" s="2" cm="1">
        <f t="array" ref="AA960">SUM(_xlfn._xlws.FILTER($F$2:$F$2454,_xlfn.MAP($Z$2:$Z$2454,_xlfn.LAMBDA(_xlpm.x,_xlpm.x=$Z960))))</f>
        <v>309</v>
      </c>
      <c r="AB960" s="11">
        <f t="shared" si="253"/>
        <v>6.4724919093851136E-3</v>
      </c>
      <c r="AC960" s="11">
        <f t="shared" si="254"/>
        <v>-0.26285795176343679</v>
      </c>
      <c r="AG960" s="2"/>
      <c r="AL960" s="2"/>
      <c r="AM960" s="2"/>
    </row>
    <row r="961" spans="1:39">
      <c r="A961" s="1" t="str">
        <f t="shared" si="238"/>
        <v>~stu~ : [stʌ]</v>
      </c>
      <c r="B961" s="1">
        <f>_xlfn.LET(_xlpm.d,$G961,_xlpm.k,_xlfn.CONCAT(LEFT(TRIM(B$1),1),"*"),COUNTIF(_xlpm.d,_xlpm.k))</f>
        <v>0</v>
      </c>
      <c r="C961" s="1">
        <f>_xlfn.LET(_xlpm.d,$G961,_xlpm.k,_xlfn.CONCAT(LEFT(TRIM(C$1),1),"*"),COUNTIF(_xlpm.d,_xlpm.k))</f>
        <v>0</v>
      </c>
      <c r="D961" s="1">
        <f>_xlfn.LET(_xlpm.d,$G961,_xlpm.k,_xlfn.CONCAT(LEFT(TRIM(D$1),1),"*"),COUNTIF(_xlpm.d,_xlpm.k))</f>
        <v>0</v>
      </c>
      <c r="E961" s="1">
        <f t="shared" si="239"/>
        <v>0.69897000433601875</v>
      </c>
      <c r="F961" s="7">
        <v>4</v>
      </c>
      <c r="G961" s="9" t="s">
        <v>681</v>
      </c>
      <c r="H961" s="4" cm="1">
        <f t="array" ref="H961">F961/freq.sum.r6e</f>
        <v>3.1685678073510771E-4</v>
      </c>
      <c r="I961" s="4" t="str">
        <f t="shared" si="240"/>
        <v>stʌ</v>
      </c>
      <c r="J961" s="4" t="str">
        <f t="shared" si="241"/>
        <v>stu</v>
      </c>
      <c r="K961" s="10">
        <f t="shared" si="242"/>
        <v>3</v>
      </c>
      <c r="L961" s="1">
        <f t="shared" si="243"/>
        <v>3</v>
      </c>
      <c r="M961" s="10">
        <f t="shared" si="244"/>
        <v>3</v>
      </c>
      <c r="N961" s="1" t="str">
        <f t="shared" si="245"/>
        <v>~stu~</v>
      </c>
      <c r="O961" s="1" t="str">
        <f t="shared" si="246"/>
        <v>[stʌ]</v>
      </c>
      <c r="P961" s="3" cm="1">
        <f t="array" ref="P961">SUM(_xlfn._xlws.FILTER($H$2:$H$2454,_xlfn.MAP($N$2:$N$2454,_xlfn.LAMBDA(_xlpm.x,_xlpm.x=$N961))))</f>
        <v>7.9214195183776931E-4</v>
      </c>
      <c r="Q961" s="4">
        <f t="shared" si="247"/>
        <v>0.39999999999999997</v>
      </c>
      <c r="R961" s="6" cm="1">
        <f t="array" ref="R961">SUM(_xlfn._xlws.FILTER($H$2:$H$2454,_xlfn.MAP($O$2:$O$2454,_xlfn.LAMBDA(_xlpm.x,_xlpm.x=$O961))))</f>
        <v>3.9607097591888465E-4</v>
      </c>
      <c r="S961" s="4">
        <f t="shared" si="248"/>
        <v>0.79999999999999993</v>
      </c>
      <c r="T961" s="4">
        <f t="shared" si="249"/>
        <v>0.26056483571279693</v>
      </c>
      <c r="U961" s="4">
        <f t="shared" si="250"/>
        <v>0.53333333333333333</v>
      </c>
      <c r="V961" s="4">
        <f t="shared" si="251"/>
        <v>-0.3010299956639812</v>
      </c>
      <c r="W961" s="4" t="s">
        <v>5111</v>
      </c>
      <c r="X961" s="2" cm="1">
        <f t="array" ref="X961">SUM(_xlfn._xlws.FILTER($F$2:$F$2454,_xlfn.MAP($W$2:$W$2454,_xlfn.LAMBDA(_xlpm.x,_xlpm.x=$W961))))</f>
        <v>566</v>
      </c>
      <c r="Y961" s="11">
        <f t="shared" si="252"/>
        <v>7.0671378091872791E-3</v>
      </c>
      <c r="Z961" s="4" t="s">
        <v>5113</v>
      </c>
      <c r="AA961" s="2" cm="1">
        <f t="array" ref="AA961">SUM(_xlfn._xlws.FILTER($F$2:$F$2454,_xlfn.MAP($Z$2:$Z$2454,_xlfn.LAMBDA(_xlpm.x,_xlpm.x=$Z961))))</f>
        <v>309</v>
      </c>
      <c r="AB961" s="11">
        <f t="shared" si="253"/>
        <v>1.2944983818770227E-2</v>
      </c>
      <c r="AC961" s="11">
        <f t="shared" si="254"/>
        <v>-0.26285795176343679</v>
      </c>
      <c r="AG961" s="2"/>
      <c r="AL961" s="2"/>
      <c r="AM961" s="2"/>
    </row>
    <row r="962" spans="1:39">
      <c r="A962" s="1" t="str">
        <f t="shared" ref="A962:A1025" si="255">_xlfn.LET(_xlpm.sep," : ",CONCATENATE(N962,_xlpm.sep,O962))</f>
        <v>~gua~ : [ɡwə]</v>
      </c>
      <c r="B962" s="1">
        <f>_xlfn.LET(_xlpm.d,$G962,_xlpm.k,_xlfn.CONCAT(LEFT(TRIM(B$1),1),"*"),COUNTIF(_xlpm.d,_xlpm.k))</f>
        <v>0</v>
      </c>
      <c r="C962" s="1">
        <f>_xlfn.LET(_xlpm.d,$G962,_xlpm.k,_xlfn.CONCAT(LEFT(TRIM(C$1),1),"*"),COUNTIF(_xlpm.d,_xlpm.k))</f>
        <v>0</v>
      </c>
      <c r="D962" s="1">
        <f>_xlfn.LET(_xlpm.d,$G962,_xlpm.k,_xlfn.CONCAT(LEFT(TRIM(D$1),1),"*"),COUNTIF(_xlpm.d,_xlpm.k))</f>
        <v>0</v>
      </c>
      <c r="E962" s="1">
        <f t="shared" ref="E962:E1025" si="256">LOG(F962+1,10)</f>
        <v>0.30102999566398114</v>
      </c>
      <c r="F962" s="7">
        <v>1</v>
      </c>
      <c r="G962" s="9" t="s">
        <v>2386</v>
      </c>
      <c r="H962" s="4" cm="1">
        <f t="array" ref="H962">F962/freq.sum.r6e</f>
        <v>7.9214195183776928E-5</v>
      </c>
      <c r="I962" s="4" t="str">
        <f t="shared" ref="I962:I1025" si="257">_xlfn.LET(_xlpm.sep,":",_xlpm.w,$G962,LEFT(_xlpm.w,FIND(_xlpm.sep,_xlpm.w)-1))</f>
        <v>ɡwə</v>
      </c>
      <c r="J962" s="4" t="str">
        <f t="shared" ref="J962:J1025" si="258">_xlfn.LET(_xlpm.sep,":",_xlpm.w,$G962,RIGHT(_xlpm.w,LEN(_xlpm.w)-FIND(_xlpm.sep,_xlpm.w)))</f>
        <v>gua</v>
      </c>
      <c r="K962" s="10">
        <f t="shared" ref="K962:K1025" si="259">_xlfn.LET(_xlpm.w,I962,LEN(_xlpm.w))</f>
        <v>3</v>
      </c>
      <c r="L962" s="1">
        <f t="shared" ref="L962:L1025" si="260">_xlfn.LET(_xlpm.w,J962,LEN(_xlpm.w))</f>
        <v>3</v>
      </c>
      <c r="M962" s="10">
        <f t="shared" ref="M962:M1025" si="261">_xlfn.LET(_xlpm.a,K962,_xlpm.b,L962,MAX(_xlpm.a,_xlpm.b))</f>
        <v>3</v>
      </c>
      <c r="N962" s="1" t="str">
        <f t="shared" ref="N962:N1025" si="262">_xlfn.LET(_xlpm.sep,":",_xlpm.w,$G962,_xlfn.CONCAT("~",RIGHT(_xlpm.w,LEN(_xlpm.w)-FIND(_xlpm.sep,_xlpm.w)),"~"))</f>
        <v>~gua~</v>
      </c>
      <c r="O962" s="1" t="str">
        <f t="shared" ref="O962:O1025" si="263">_xlfn.LET(_xlpm.sep,":",_xlpm.w,$G962,_xlfn.CONCAT("[",LEFT(_xlpm.w,FIND(_xlpm.sep,_xlpm.w)-1),"]"))</f>
        <v>[ɡwə]</v>
      </c>
      <c r="P962" s="3" cm="1">
        <f t="array" ref="P962">SUM(_xlfn._xlws.FILTER($H$2:$H$2454,_xlfn.MAP($N$2:$N$2454,_xlfn.LAMBDA(_xlpm.x,_xlpm.x=$N962))))</f>
        <v>1.5842839036755386E-4</v>
      </c>
      <c r="Q962" s="4">
        <f t="shared" ref="Q962:Q1025" si="264">$H962/P962</f>
        <v>0.5</v>
      </c>
      <c r="R962" s="6" cm="1">
        <f t="array" ref="R962">SUM(_xlfn._xlws.FILTER($H$2:$H$2454,_xlfn.MAP($O$2:$O$2454,_xlfn.LAMBDA(_xlpm.x,_xlpm.x=$O962))))</f>
        <v>7.9214195183776928E-5</v>
      </c>
      <c r="S962" s="4">
        <f t="shared" ref="S962:S1025" si="265">$H962/R962</f>
        <v>1</v>
      </c>
      <c r="T962" s="4">
        <f t="shared" ref="T962:T1025" si="266">_xlfn.LET(_xlpm.freq,F962,_xlpm.size,M962+1,_xlpm.F,U962,LOG(1+_xlpm.freq)*LOG(1+_xlpm.size)*_xlpm.F)</f>
        <v>0.14027395824968311</v>
      </c>
      <c r="U962" s="4">
        <f t="shared" ref="U962:U1025" si="267">_xlfn.LET(_xlpm.a,S962,_xlpm.b,Q962,2*_xlpm.a*_xlpm.b/(_xlpm.a+_xlpm.b))</f>
        <v>0.66666666666666663</v>
      </c>
      <c r="V962" s="4">
        <f t="shared" ref="V962:V1025" si="268">_xlfn.LET(_xlpm.p,Q962,_xlpm.q,S962,LOG(_xlpm.p/_xlpm.q))</f>
        <v>-0.3010299956639812</v>
      </c>
      <c r="W962" s="4" t="s">
        <v>5129</v>
      </c>
      <c r="X962" s="2" cm="1">
        <f t="array" ref="X962">SUM(_xlfn._xlws.FILTER($F$2:$F$2454,_xlfn.MAP($W$2:$W$2454,_xlfn.LAMBDA(_xlpm.x,_xlpm.x=$W962))))</f>
        <v>26</v>
      </c>
      <c r="Y962" s="11">
        <f t="shared" ref="Y962:Y1025" si="269">$F962/X962</f>
        <v>3.8461538461538464E-2</v>
      </c>
      <c r="Z962" s="4" t="s">
        <v>5101</v>
      </c>
      <c r="AA962" s="2" cm="1">
        <f t="array" ref="AA962">SUM(_xlfn._xlws.FILTER($F$2:$F$2454,_xlfn.MAP($Z$2:$Z$2454,_xlfn.LAMBDA(_xlpm.x,_xlpm.x=$Z962))))</f>
        <v>2255</v>
      </c>
      <c r="AB962" s="11">
        <f t="shared" ref="AB962:AB1025" si="270">$F962/AA962</f>
        <v>4.434589800443459E-4</v>
      </c>
      <c r="AC962" s="11">
        <f t="shared" ref="AC962:AC1025" si="271">_xlfn.LET(_xlpm.a,Y962,_xlpm.b,AB962,LOG(_xlpm.a/_xlpm.b))</f>
        <v>1.9381731982431614</v>
      </c>
      <c r="AG962" s="2"/>
      <c r="AL962" s="2"/>
      <c r="AM962" s="2"/>
    </row>
    <row r="963" spans="1:39">
      <c r="A963" s="1" t="str">
        <f t="shared" si="255"/>
        <v>~dow~ : [dəʊ]</v>
      </c>
      <c r="B963" s="1">
        <f>_xlfn.LET(_xlpm.d,$G963,_xlpm.k,_xlfn.CONCAT(LEFT(TRIM(B$1),1),"*"),COUNTIF(_xlpm.d,_xlpm.k))</f>
        <v>0</v>
      </c>
      <c r="C963" s="1">
        <f>_xlfn.LET(_xlpm.d,$G963,_xlpm.k,_xlfn.CONCAT(LEFT(TRIM(C$1),1),"*"),COUNTIF(_xlpm.d,_xlpm.k))</f>
        <v>0</v>
      </c>
      <c r="D963" s="1">
        <f>_xlfn.LET(_xlpm.d,$G963,_xlpm.k,_xlfn.CONCAT(LEFT(TRIM(D$1),1),"*"),COUNTIF(_xlpm.d,_xlpm.k))</f>
        <v>0</v>
      </c>
      <c r="E963" s="1">
        <f t="shared" si="256"/>
        <v>0.47712125471966244</v>
      </c>
      <c r="F963" s="7">
        <v>2</v>
      </c>
      <c r="G963" s="9" t="s">
        <v>1035</v>
      </c>
      <c r="H963" s="4" cm="1">
        <f t="array" ref="H963">F963/freq.sum.r6e</f>
        <v>1.5842839036755386E-4</v>
      </c>
      <c r="I963" s="4" t="str">
        <f t="shared" si="257"/>
        <v>dəʊ</v>
      </c>
      <c r="J963" s="4" t="str">
        <f t="shared" si="258"/>
        <v>dow</v>
      </c>
      <c r="K963" s="10">
        <f t="shared" si="259"/>
        <v>3</v>
      </c>
      <c r="L963" s="1">
        <f t="shared" si="260"/>
        <v>3</v>
      </c>
      <c r="M963" s="10">
        <f t="shared" si="261"/>
        <v>3</v>
      </c>
      <c r="N963" s="1" t="str">
        <f t="shared" si="262"/>
        <v>~dow~</v>
      </c>
      <c r="O963" s="1" t="str">
        <f t="shared" si="263"/>
        <v>[dəʊ]</v>
      </c>
      <c r="P963" s="3" cm="1">
        <f t="array" ref="P963">SUM(_xlfn._xlws.FILTER($H$2:$H$2454,_xlfn.MAP($N$2:$N$2454,_xlfn.LAMBDA(_xlpm.x,_xlpm.x=$N963))))</f>
        <v>4.7528517110266154E-4</v>
      </c>
      <c r="Q963" s="4">
        <f t="shared" si="264"/>
        <v>0.33333333333333337</v>
      </c>
      <c r="R963" s="6" cm="1">
        <f t="array" ref="R963">SUM(_xlfn._xlws.FILTER($H$2:$H$2454,_xlfn.MAP($O$2:$O$2454,_xlfn.LAMBDA(_xlpm.x,_xlpm.x=$O963))))</f>
        <v>2.3764258555133077E-4</v>
      </c>
      <c r="S963" s="4">
        <f t="shared" si="265"/>
        <v>0.66666666666666674</v>
      </c>
      <c r="T963" s="4">
        <f t="shared" si="266"/>
        <v>0.14821930910231523</v>
      </c>
      <c r="U963" s="4">
        <f t="shared" si="267"/>
        <v>0.44444444444444453</v>
      </c>
      <c r="V963" s="4">
        <f t="shared" si="268"/>
        <v>-0.3010299956639812</v>
      </c>
      <c r="W963" s="4" t="s">
        <v>5128</v>
      </c>
      <c r="X963" s="2" cm="1">
        <f t="array" ref="X963">SUM(_xlfn._xlws.FILTER($F$2:$F$2454,_xlfn.MAP($W$2:$W$2454,_xlfn.LAMBDA(_xlpm.x,_xlpm.x=$W963))))</f>
        <v>89</v>
      </c>
      <c r="Y963" s="11">
        <f t="shared" si="269"/>
        <v>2.247191011235955E-2</v>
      </c>
      <c r="Z963" s="4" t="s">
        <v>5115</v>
      </c>
      <c r="AA963" s="2" cm="1">
        <f t="array" ref="AA963">SUM(_xlfn._xlws.FILTER($F$2:$F$2454,_xlfn.MAP($Z$2:$Z$2454,_xlfn.LAMBDA(_xlpm.x,_xlpm.x=$Z963))))</f>
        <v>73</v>
      </c>
      <c r="AB963" s="11">
        <f t="shared" si="270"/>
        <v>2.7397260273972601E-2</v>
      </c>
      <c r="AC963" s="11">
        <f t="shared" si="271"/>
        <v>-8.6067146524456878E-2</v>
      </c>
      <c r="AG963" s="2"/>
      <c r="AL963" s="2"/>
      <c r="AM963" s="2"/>
    </row>
    <row r="964" spans="1:39">
      <c r="A964" s="1" t="str">
        <f t="shared" si="255"/>
        <v>~tha~ : [θɔ]</v>
      </c>
      <c r="B964" s="1">
        <f>_xlfn.LET(_xlpm.d,$G964,_xlpm.k,_xlfn.CONCAT(LEFT(TRIM(B$1),1),"*"),COUNTIF(_xlpm.d,_xlpm.k))</f>
        <v>0</v>
      </c>
      <c r="C964" s="1">
        <f>_xlfn.LET(_xlpm.d,$G964,_xlpm.k,_xlfn.CONCAT(LEFT(TRIM(C$1),1),"*"),COUNTIF(_xlpm.d,_xlpm.k))</f>
        <v>0</v>
      </c>
      <c r="D964" s="1">
        <f>_xlfn.LET(_xlpm.d,$G964,_xlpm.k,_xlfn.CONCAT(LEFT(TRIM(D$1),1),"*"),COUNTIF(_xlpm.d,_xlpm.k))</f>
        <v>0</v>
      </c>
      <c r="E964" s="1">
        <f t="shared" si="256"/>
        <v>0.30102999566398114</v>
      </c>
      <c r="F964" s="7">
        <v>1</v>
      </c>
      <c r="G964" s="9" t="s">
        <v>2467</v>
      </c>
      <c r="H964" s="4" cm="1">
        <f t="array" ref="H964">F964/freq.sum.r6e</f>
        <v>7.9214195183776928E-5</v>
      </c>
      <c r="I964" s="1" t="str">
        <f t="shared" si="257"/>
        <v>θɔ</v>
      </c>
      <c r="J964" s="1" t="str">
        <f t="shared" si="258"/>
        <v>tha</v>
      </c>
      <c r="K964" s="10">
        <f t="shared" si="259"/>
        <v>2</v>
      </c>
      <c r="L964" s="1">
        <f t="shared" si="260"/>
        <v>3</v>
      </c>
      <c r="M964" s="10">
        <f t="shared" si="261"/>
        <v>3</v>
      </c>
      <c r="N964" s="1" t="str">
        <f t="shared" si="262"/>
        <v>~tha~</v>
      </c>
      <c r="O964" s="1" t="str">
        <f t="shared" si="263"/>
        <v>[θɔ]</v>
      </c>
      <c r="P964" s="3" cm="1">
        <f t="array" ref="P964">SUM(_xlfn._xlws.FILTER($H$2:$H$2454,_xlfn.MAP($N$2:$N$2454,_xlfn.LAMBDA(_xlpm.x,_xlpm.x=$N964))))</f>
        <v>7.9214195183776931E-4</v>
      </c>
      <c r="Q964" s="4">
        <f t="shared" si="264"/>
        <v>9.9999999999999992E-2</v>
      </c>
      <c r="R964" s="6" cm="1">
        <f t="array" ref="R964">SUM(_xlfn._xlws.FILTER($H$2:$H$2454,_xlfn.MAP($O$2:$O$2454,_xlfn.LAMBDA(_xlpm.x,_xlpm.x=$O964))))</f>
        <v>3.9607097591888465E-4</v>
      </c>
      <c r="S964" s="4">
        <f t="shared" si="265"/>
        <v>0.19999999999999998</v>
      </c>
      <c r="T964" s="4">
        <f t="shared" si="266"/>
        <v>2.8054791649936624E-2</v>
      </c>
      <c r="U964" s="4">
        <f t="shared" si="267"/>
        <v>0.13333333333333333</v>
      </c>
      <c r="V964" s="4">
        <f t="shared" si="268"/>
        <v>-0.3010299956639812</v>
      </c>
      <c r="W964" s="4" t="s">
        <v>5120</v>
      </c>
      <c r="X964" s="2" cm="1">
        <f t="array" ref="X964">SUM(_xlfn._xlws.FILTER($F$2:$F$2454,_xlfn.MAP($W$2:$W$2454,_xlfn.LAMBDA(_xlpm.x,_xlpm.x=$W964))))</f>
        <v>1666</v>
      </c>
      <c r="Y964" s="11">
        <f t="shared" si="269"/>
        <v>6.0024009603841532E-4</v>
      </c>
      <c r="Z964" s="4" t="s">
        <v>5107</v>
      </c>
      <c r="AA964" s="2" cm="1">
        <f t="array" ref="AA964">SUM(_xlfn._xlws.FILTER($F$2:$F$2454,_xlfn.MAP($Z$2:$Z$2454,_xlfn.LAMBDA(_xlpm.x,_xlpm.x=$Z964))))</f>
        <v>293</v>
      </c>
      <c r="AB964" s="11">
        <f t="shared" si="270"/>
        <v>3.4129692832764505E-3</v>
      </c>
      <c r="AC964" s="11">
        <f t="shared" si="271"/>
        <v>-0.75480737671665932</v>
      </c>
      <c r="AG964" s="2"/>
      <c r="AL964" s="2"/>
      <c r="AM964" s="2"/>
    </row>
    <row r="965" spans="1:39">
      <c r="A965" s="1" t="str">
        <f t="shared" si="255"/>
        <v>~cro~ : [kɹoʊ]</v>
      </c>
      <c r="B965" s="1">
        <f>_xlfn.LET(_xlpm.d,$G965,_xlpm.k,_xlfn.CONCAT(LEFT(TRIM(B$1),1),"*"),COUNTIF(_xlpm.d,_xlpm.k))</f>
        <v>0</v>
      </c>
      <c r="C965" s="1">
        <f>_xlfn.LET(_xlpm.d,$G965,_xlpm.k,_xlfn.CONCAT(LEFT(TRIM(C$1),1),"*"),COUNTIF(_xlpm.d,_xlpm.k))</f>
        <v>0</v>
      </c>
      <c r="D965" s="1">
        <f>_xlfn.LET(_xlpm.d,$G965,_xlpm.k,_xlfn.CONCAT(LEFT(TRIM(D$1),1),"*"),COUNTIF(_xlpm.d,_xlpm.k))</f>
        <v>0</v>
      </c>
      <c r="E965" s="1">
        <f t="shared" si="256"/>
        <v>0.60205999132796229</v>
      </c>
      <c r="F965" s="7">
        <v>3</v>
      </c>
      <c r="G965" s="9" t="s">
        <v>2044</v>
      </c>
      <c r="H965" s="4" cm="1">
        <f t="array" ref="H965">F965/freq.sum.r6e</f>
        <v>2.376425855513308E-4</v>
      </c>
      <c r="I965" s="4" t="str">
        <f t="shared" si="257"/>
        <v>kɹoʊ</v>
      </c>
      <c r="J965" s="4" t="str">
        <f t="shared" si="258"/>
        <v>cro</v>
      </c>
      <c r="K965" s="10">
        <f t="shared" si="259"/>
        <v>4</v>
      </c>
      <c r="L965" s="1">
        <f t="shared" si="260"/>
        <v>3</v>
      </c>
      <c r="M965" s="10">
        <f t="shared" si="261"/>
        <v>4</v>
      </c>
      <c r="N965" s="1" t="str">
        <f t="shared" si="262"/>
        <v>~cro~</v>
      </c>
      <c r="O965" s="1" t="str">
        <f t="shared" si="263"/>
        <v>[kɹoʊ]</v>
      </c>
      <c r="P965" s="3" cm="1">
        <f t="array" ref="P965">SUM(_xlfn._xlws.FILTER($H$2:$H$2454,_xlfn.MAP($N$2:$N$2454,_xlfn.LAMBDA(_xlpm.x,_xlpm.x=$N965))))</f>
        <v>6.3371356147021542E-4</v>
      </c>
      <c r="Q965" s="4">
        <f t="shared" si="264"/>
        <v>0.375</v>
      </c>
      <c r="R965" s="6" cm="1">
        <f t="array" ref="R965">SUM(_xlfn._xlws.FILTER($H$2:$H$2454,_xlfn.MAP($O$2:$O$2454,_xlfn.LAMBDA(_xlpm.x,_xlpm.x=$O965))))</f>
        <v>3.1685678073510771E-4</v>
      </c>
      <c r="S965" s="4">
        <f t="shared" si="265"/>
        <v>0.75</v>
      </c>
      <c r="T965" s="4">
        <f t="shared" si="266"/>
        <v>0.2342468675289098</v>
      </c>
      <c r="U965" s="4">
        <f t="shared" si="267"/>
        <v>0.5</v>
      </c>
      <c r="V965" s="4">
        <f t="shared" si="268"/>
        <v>-0.3010299956639812</v>
      </c>
      <c r="W965" s="4" t="s">
        <v>5119</v>
      </c>
      <c r="X965" s="2" cm="1">
        <f t="array" ref="X965">SUM(_xlfn._xlws.FILTER($F$2:$F$2454,_xlfn.MAP($W$2:$W$2454,_xlfn.LAMBDA(_xlpm.x,_xlpm.x=$W965))))</f>
        <v>1157</v>
      </c>
      <c r="Y965" s="11">
        <f t="shared" si="269"/>
        <v>2.5929127052722557E-3</v>
      </c>
      <c r="Z965" s="4" t="s">
        <v>5109</v>
      </c>
      <c r="AA965" s="2" cm="1">
        <f t="array" ref="AA965">SUM(_xlfn._xlws.FILTER($F$2:$F$2454,_xlfn.MAP($Z$2:$Z$2454,_xlfn.LAMBDA(_xlpm.x,_xlpm.x=$Z965))))</f>
        <v>257</v>
      </c>
      <c r="AB965" s="11">
        <f t="shared" si="270"/>
        <v>1.1673151750972763E-2</v>
      </c>
      <c r="AC965" s="11">
        <f t="shared" si="271"/>
        <v>-0.65340023562045502</v>
      </c>
      <c r="AG965" s="2"/>
      <c r="AL965" s="2"/>
      <c r="AM965" s="2"/>
    </row>
    <row r="966" spans="1:39">
      <c r="A966" s="1" t="str">
        <f t="shared" si="255"/>
        <v>~nte~ : [ntɪ]</v>
      </c>
      <c r="B966" s="1">
        <f>_xlfn.LET(_xlpm.d,$G966,_xlpm.k,_xlfn.CONCAT(LEFT(TRIM(B$1),1),"*"),COUNTIF(_xlpm.d,_xlpm.k))</f>
        <v>0</v>
      </c>
      <c r="C966" s="1">
        <f>_xlfn.LET(_xlpm.d,$G966,_xlpm.k,_xlfn.CONCAT(LEFT(TRIM(C$1),1),"*"),COUNTIF(_xlpm.d,_xlpm.k))</f>
        <v>0</v>
      </c>
      <c r="D966" s="1">
        <f>_xlfn.LET(_xlpm.d,$G966,_xlpm.k,_xlfn.CONCAT(LEFT(TRIM(D$1),1),"*"),COUNTIF(_xlpm.d,_xlpm.k))</f>
        <v>1</v>
      </c>
      <c r="E966" s="1">
        <f t="shared" si="256"/>
        <v>0.69897000433601875</v>
      </c>
      <c r="F966" s="7">
        <v>4</v>
      </c>
      <c r="G966" s="9" t="s">
        <v>1378</v>
      </c>
      <c r="H966" s="4" cm="1">
        <f t="array" ref="H966">F966/freq.sum.r6e</f>
        <v>3.1685678073510771E-4</v>
      </c>
      <c r="I966" s="4" t="str">
        <f t="shared" si="257"/>
        <v>ntɪ</v>
      </c>
      <c r="J966" s="4" t="str">
        <f t="shared" si="258"/>
        <v>nte</v>
      </c>
      <c r="K966" s="10">
        <f t="shared" si="259"/>
        <v>3</v>
      </c>
      <c r="L966" s="1">
        <f t="shared" si="260"/>
        <v>3</v>
      </c>
      <c r="M966" s="10">
        <f t="shared" si="261"/>
        <v>3</v>
      </c>
      <c r="N966" s="1" t="str">
        <f t="shared" si="262"/>
        <v>~nte~</v>
      </c>
      <c r="O966" s="1" t="str">
        <f t="shared" si="263"/>
        <v>[ntɪ]</v>
      </c>
      <c r="P966" s="3" cm="1">
        <f t="array" ref="P966">SUM(_xlfn._xlws.FILTER($H$2:$H$2454,_xlfn.MAP($N$2:$N$2454,_xlfn.LAMBDA(_xlpm.x,_xlpm.x=$N966))))</f>
        <v>3.0893536121673003E-3</v>
      </c>
      <c r="Q966" s="4">
        <f t="shared" si="264"/>
        <v>0.10256410256410256</v>
      </c>
      <c r="R966" s="6" cm="1">
        <f t="array" ref="R966">SUM(_xlfn._xlws.FILTER($H$2:$H$2454,_xlfn.MAP($O$2:$O$2454,_xlfn.LAMBDA(_xlpm.x,_xlpm.x=$O966))))</f>
        <v>1.6634980988593155E-3</v>
      </c>
      <c r="S966" s="4">
        <f t="shared" si="265"/>
        <v>0.19047619047619047</v>
      </c>
      <c r="T966" s="4">
        <f t="shared" si="266"/>
        <v>6.5141208928199232E-2</v>
      </c>
      <c r="U966" s="4">
        <f t="shared" si="267"/>
        <v>0.13333333333333333</v>
      </c>
      <c r="V966" s="4">
        <f t="shared" si="268"/>
        <v>-0.26884531229257996</v>
      </c>
      <c r="W966" s="4" t="s">
        <v>5121</v>
      </c>
      <c r="X966" s="2" cm="1">
        <f t="array" ref="X966">SUM(_xlfn._xlws.FILTER($F$2:$F$2454,_xlfn.MAP($W$2:$W$2454,_xlfn.LAMBDA(_xlpm.x,_xlpm.x=$W966))))</f>
        <v>2896</v>
      </c>
      <c r="Y966" s="11">
        <f t="shared" si="269"/>
        <v>1.3812154696132596E-3</v>
      </c>
      <c r="Z966" s="4" t="s">
        <v>5102</v>
      </c>
      <c r="AA966" s="2" cm="1">
        <f t="array" ref="AA966">SUM(_xlfn._xlws.FILTER($F$2:$F$2454,_xlfn.MAP($Z$2:$Z$2454,_xlfn.LAMBDA(_xlpm.x,_xlpm.x=$Z966))))</f>
        <v>1794</v>
      </c>
      <c r="AB966" s="11">
        <f t="shared" si="270"/>
        <v>2.229654403567447E-3</v>
      </c>
      <c r="AC966" s="11">
        <f t="shared" si="271"/>
        <v>-0.20797611881703601</v>
      </c>
      <c r="AG966" s="2"/>
      <c r="AL966" s="2"/>
      <c r="AM966" s="2"/>
    </row>
    <row r="967" spans="1:39">
      <c r="A967" s="1" t="str">
        <f t="shared" si="255"/>
        <v>~sho~ : [ʃɔ]</v>
      </c>
      <c r="B967" s="1">
        <f>_xlfn.LET(_xlpm.d,$G967,_xlpm.k,_xlfn.CONCAT(LEFT(TRIM(B$1),1),"*"),COUNTIF(_xlpm.d,_xlpm.k))</f>
        <v>0</v>
      </c>
      <c r="C967" s="1">
        <f>_xlfn.LET(_xlpm.d,$G967,_xlpm.k,_xlfn.CONCAT(LEFT(TRIM(C$1),1),"*"),COUNTIF(_xlpm.d,_xlpm.k))</f>
        <v>0</v>
      </c>
      <c r="D967" s="1">
        <f>_xlfn.LET(_xlpm.d,$G967,_xlpm.k,_xlfn.CONCAT(LEFT(TRIM(D$1),1),"*"),COUNTIF(_xlpm.d,_xlpm.k))</f>
        <v>0</v>
      </c>
      <c r="E967" s="1">
        <f t="shared" si="256"/>
        <v>0.77815125038364352</v>
      </c>
      <c r="F967" s="7">
        <v>5</v>
      </c>
      <c r="G967" s="9" t="s">
        <v>577</v>
      </c>
      <c r="H967" s="4" cm="1">
        <f t="array" ref="H967">F967/freq.sum.r6e</f>
        <v>3.9607097591888465E-4</v>
      </c>
      <c r="I967" s="4" t="str">
        <f t="shared" si="257"/>
        <v>ʃɔ</v>
      </c>
      <c r="J967" s="4" t="str">
        <f t="shared" si="258"/>
        <v>sho</v>
      </c>
      <c r="K967" s="10">
        <f t="shared" si="259"/>
        <v>2</v>
      </c>
      <c r="L967" s="1">
        <f t="shared" si="260"/>
        <v>3</v>
      </c>
      <c r="M967" s="10">
        <f t="shared" si="261"/>
        <v>3</v>
      </c>
      <c r="N967" s="1" t="str">
        <f t="shared" si="262"/>
        <v>~sho~</v>
      </c>
      <c r="O967" s="1" t="str">
        <f t="shared" si="263"/>
        <v>[ʃɔ]</v>
      </c>
      <c r="P967" s="3" cm="1">
        <f t="array" ref="P967">SUM(_xlfn._xlws.FILTER($H$2:$H$2454,_xlfn.MAP($N$2:$N$2454,_xlfn.LAMBDA(_xlpm.x,_xlpm.x=$N967))))</f>
        <v>8.7135614702154619E-4</v>
      </c>
      <c r="Q967" s="4">
        <f t="shared" si="264"/>
        <v>0.45454545454545459</v>
      </c>
      <c r="R967" s="6" cm="1">
        <f t="array" ref="R967">SUM(_xlfn._xlws.FILTER($H$2:$H$2454,_xlfn.MAP($O$2:$O$2454,_xlfn.LAMBDA(_xlpm.x,_xlpm.x=$O967))))</f>
        <v>4.7528517110266159E-4</v>
      </c>
      <c r="S967" s="4">
        <f t="shared" si="265"/>
        <v>0.83333333333333326</v>
      </c>
      <c r="T967" s="4">
        <f t="shared" si="266"/>
        <v>0.31994375462043168</v>
      </c>
      <c r="U967" s="4">
        <f t="shared" si="267"/>
        <v>0.58823529411764708</v>
      </c>
      <c r="V967" s="4">
        <f t="shared" si="268"/>
        <v>-0.26324143477458134</v>
      </c>
      <c r="W967" s="4" t="s">
        <v>5119</v>
      </c>
      <c r="X967" s="2" cm="1">
        <f t="array" ref="X967">SUM(_xlfn._xlws.FILTER($F$2:$F$2454,_xlfn.MAP($W$2:$W$2454,_xlfn.LAMBDA(_xlpm.x,_xlpm.x=$W967))))</f>
        <v>1157</v>
      </c>
      <c r="Y967" s="11">
        <f t="shared" si="269"/>
        <v>4.3215211754537601E-3</v>
      </c>
      <c r="Z967" s="4" t="s">
        <v>5107</v>
      </c>
      <c r="AA967" s="2" cm="1">
        <f t="array" ref="AA967">SUM(_xlfn._xlws.FILTER($F$2:$F$2454,_xlfn.MAP($Z$2:$Z$2454,_xlfn.LAMBDA(_xlpm.x,_xlpm.x=$Z967))))</f>
        <v>293</v>
      </c>
      <c r="AB967" s="11">
        <f t="shared" si="270"/>
        <v>1.7064846416382253E-2</v>
      </c>
      <c r="AC967" s="11">
        <f t="shared" si="271"/>
        <v>-0.59646573859764007</v>
      </c>
      <c r="AG967" s="2"/>
      <c r="AL967" s="2"/>
      <c r="AM967" s="2"/>
    </row>
    <row r="968" spans="1:39">
      <c r="A968" s="1" t="str">
        <f t="shared" si="255"/>
        <v>~qui~ : [kwaɪ]</v>
      </c>
      <c r="B968" s="1">
        <f>_xlfn.LET(_xlpm.d,$G968,_xlpm.k,_xlfn.CONCAT(LEFT(TRIM(B$1),1),"*"),COUNTIF(_xlpm.d,_xlpm.k))</f>
        <v>0</v>
      </c>
      <c r="C968" s="1">
        <f>_xlfn.LET(_xlpm.d,$G968,_xlpm.k,_xlfn.CONCAT(LEFT(TRIM(C$1),1),"*"),COUNTIF(_xlpm.d,_xlpm.k))</f>
        <v>0</v>
      </c>
      <c r="D968" s="1">
        <f>_xlfn.LET(_xlpm.d,$G968,_xlpm.k,_xlfn.CONCAT(LEFT(TRIM(D$1),1),"*"),COUNTIF(_xlpm.d,_xlpm.k))</f>
        <v>0</v>
      </c>
      <c r="E968" s="1">
        <f t="shared" si="256"/>
        <v>0.8450980400142567</v>
      </c>
      <c r="F968" s="7">
        <v>6</v>
      </c>
      <c r="G968" s="9" t="s">
        <v>475</v>
      </c>
      <c r="H968" s="4" cm="1">
        <f t="array" ref="H968">F968/freq.sum.r6e</f>
        <v>4.7528517110266159E-4</v>
      </c>
      <c r="I968" s="4" t="str">
        <f t="shared" si="257"/>
        <v>kwaɪ</v>
      </c>
      <c r="J968" s="4" t="str">
        <f t="shared" si="258"/>
        <v>qui</v>
      </c>
      <c r="K968" s="10">
        <f t="shared" si="259"/>
        <v>4</v>
      </c>
      <c r="L968" s="1">
        <f t="shared" si="260"/>
        <v>3</v>
      </c>
      <c r="M968" s="10">
        <f t="shared" si="261"/>
        <v>4</v>
      </c>
      <c r="N968" s="1" t="str">
        <f t="shared" si="262"/>
        <v>~qui~</v>
      </c>
      <c r="O968" s="1" t="str">
        <f t="shared" si="263"/>
        <v>[kwaɪ]</v>
      </c>
      <c r="P968" s="3" cm="1">
        <f t="array" ref="P968">SUM(_xlfn._xlws.FILTER($H$2:$H$2454,_xlfn.MAP($N$2:$N$2454,_xlfn.LAMBDA(_xlpm.x,_xlpm.x=$N968))))</f>
        <v>8.7135614702154619E-4</v>
      </c>
      <c r="Q968" s="4">
        <f t="shared" si="264"/>
        <v>0.54545454545454553</v>
      </c>
      <c r="R968" s="6" cm="1">
        <f t="array" ref="R968">SUM(_xlfn._xlws.FILTER($H$2:$H$2454,_xlfn.MAP($O$2:$O$2454,_xlfn.LAMBDA(_xlpm.x,_xlpm.x=$O968))))</f>
        <v>4.7528517110266159E-4</v>
      </c>
      <c r="S968" s="4">
        <f t="shared" si="265"/>
        <v>1</v>
      </c>
      <c r="T968" s="4">
        <f t="shared" si="266"/>
        <v>0.4641981857886075</v>
      </c>
      <c r="U968" s="4">
        <f t="shared" si="267"/>
        <v>0.70588235294117663</v>
      </c>
      <c r="V968" s="4">
        <f t="shared" si="268"/>
        <v>-0.26324143477458134</v>
      </c>
      <c r="W968" s="4" t="s">
        <v>5132</v>
      </c>
      <c r="X968" s="2" cm="1">
        <f t="array" ref="X968">SUM(_xlfn._xlws.FILTER($F$2:$F$2454,_xlfn.MAP($W$2:$W$2454,_xlfn.LAMBDA(_xlpm.x,_xlpm.x=$W968))))</f>
        <v>28</v>
      </c>
      <c r="Y968" s="11">
        <f t="shared" si="269"/>
        <v>0.21428571428571427</v>
      </c>
      <c r="Z968" s="4" t="s">
        <v>5106</v>
      </c>
      <c r="AA968" s="2" cm="1">
        <f t="array" ref="AA968">SUM(_xlfn._xlws.FILTER($F$2:$F$2454,_xlfn.MAP($Z$2:$Z$2454,_xlfn.LAMBDA(_xlpm.x,_xlpm.x=$Z968))))</f>
        <v>397</v>
      </c>
      <c r="AB968" s="11">
        <f t="shared" si="270"/>
        <v>1.5113350125944584E-2</v>
      </c>
      <c r="AC968" s="11">
        <f t="shared" si="271"/>
        <v>1.1516324754208958</v>
      </c>
      <c r="AG968" s="2"/>
      <c r="AL968" s="2"/>
      <c r="AM968" s="2"/>
    </row>
    <row r="969" spans="1:39">
      <c r="A969" s="1" t="str">
        <f t="shared" si="255"/>
        <v>~cra~ : [kɹæ]</v>
      </c>
      <c r="B969" s="1">
        <f>_xlfn.LET(_xlpm.d,$G969,_xlpm.k,_xlfn.CONCAT(LEFT(TRIM(B$1),1),"*"),COUNTIF(_xlpm.d,_xlpm.k))</f>
        <v>0</v>
      </c>
      <c r="C969" s="1">
        <f>_xlfn.LET(_xlpm.d,$G969,_xlpm.k,_xlfn.CONCAT(LEFT(TRIM(C$1),1),"*"),COUNTIF(_xlpm.d,_xlpm.k))</f>
        <v>0</v>
      </c>
      <c r="D969" s="1">
        <f>_xlfn.LET(_xlpm.d,$G969,_xlpm.k,_xlfn.CONCAT(LEFT(TRIM(D$1),1),"*"),COUNTIF(_xlpm.d,_xlpm.k))</f>
        <v>0</v>
      </c>
      <c r="E969" s="1">
        <f t="shared" si="256"/>
        <v>0.77815125038364352</v>
      </c>
      <c r="F969" s="7">
        <v>5</v>
      </c>
      <c r="G969" s="9" t="s">
        <v>503</v>
      </c>
      <c r="H969" s="4" cm="1">
        <f t="array" ref="H969">F969/freq.sum.r6e</f>
        <v>3.9607097591888465E-4</v>
      </c>
      <c r="I969" s="4" t="str">
        <f t="shared" si="257"/>
        <v>kɹæ</v>
      </c>
      <c r="J969" s="4" t="str">
        <f t="shared" si="258"/>
        <v>cra</v>
      </c>
      <c r="K969" s="10">
        <f t="shared" si="259"/>
        <v>3</v>
      </c>
      <c r="L969" s="1">
        <f t="shared" si="260"/>
        <v>3</v>
      </c>
      <c r="M969" s="10">
        <f t="shared" si="261"/>
        <v>3</v>
      </c>
      <c r="N969" s="1" t="str">
        <f t="shared" si="262"/>
        <v>~cra~</v>
      </c>
      <c r="O969" s="1" t="str">
        <f t="shared" si="263"/>
        <v>[kɹæ]</v>
      </c>
      <c r="P969" s="3" cm="1">
        <f t="array" ref="P969">SUM(_xlfn._xlws.FILTER($H$2:$H$2454,_xlfn.MAP($N$2:$N$2454,_xlfn.LAMBDA(_xlpm.x,_xlpm.x=$N969))))</f>
        <v>7.1292775665399231E-4</v>
      </c>
      <c r="Q969" s="4">
        <f t="shared" si="264"/>
        <v>0.55555555555555558</v>
      </c>
      <c r="R969" s="6" cm="1">
        <f t="array" ref="R969">SUM(_xlfn._xlws.FILTER($H$2:$H$2454,_xlfn.MAP($O$2:$O$2454,_xlfn.LAMBDA(_xlpm.x,_xlpm.x=$O969))))</f>
        <v>3.9607097591888465E-4</v>
      </c>
      <c r="S969" s="4">
        <f t="shared" si="265"/>
        <v>1</v>
      </c>
      <c r="T969" s="4">
        <f t="shared" si="266"/>
        <v>0.38850313061052422</v>
      </c>
      <c r="U969" s="4">
        <f t="shared" si="267"/>
        <v>0.7142857142857143</v>
      </c>
      <c r="V969" s="4">
        <f t="shared" si="268"/>
        <v>-0.25527250510330607</v>
      </c>
      <c r="W969" s="4" t="s">
        <v>5120</v>
      </c>
      <c r="X969" s="2" cm="1">
        <f t="array" ref="X969">SUM(_xlfn._xlws.FILTER($F$2:$F$2454,_xlfn.MAP($W$2:$W$2454,_xlfn.LAMBDA(_xlpm.x,_xlpm.x=$W969))))</f>
        <v>1666</v>
      </c>
      <c r="Y969" s="11">
        <f t="shared" si="269"/>
        <v>3.0012004801920769E-3</v>
      </c>
      <c r="Z969" s="4" t="s">
        <v>5103</v>
      </c>
      <c r="AA969" s="2" cm="1">
        <f t="array" ref="AA969">SUM(_xlfn._xlws.FILTER($F$2:$F$2454,_xlfn.MAP($Z$2:$Z$2454,_xlfn.LAMBDA(_xlpm.x,_xlpm.x=$Z969))))</f>
        <v>514</v>
      </c>
      <c r="AB969" s="11">
        <f t="shared" si="270"/>
        <v>9.727626459143969E-3</v>
      </c>
      <c r="AC969" s="11">
        <f t="shared" si="271"/>
        <v>-0.51071187807549301</v>
      </c>
      <c r="AG969" s="2"/>
      <c r="AL969" s="2"/>
      <c r="AM969" s="2"/>
    </row>
    <row r="970" spans="1:39">
      <c r="A970" s="1" t="str">
        <f t="shared" si="255"/>
        <v>~pla~ : [plæ]</v>
      </c>
      <c r="B970" s="1">
        <f>_xlfn.LET(_xlpm.d,$G970,_xlpm.k,_xlfn.CONCAT(LEFT(TRIM(B$1),1),"*"),COUNTIF(_xlpm.d,_xlpm.k))</f>
        <v>0</v>
      </c>
      <c r="C970" s="1">
        <f>_xlfn.LET(_xlpm.d,$G970,_xlpm.k,_xlfn.CONCAT(LEFT(TRIM(C$1),1),"*"),COUNTIF(_xlpm.d,_xlpm.k))</f>
        <v>0</v>
      </c>
      <c r="D970" s="1">
        <f>_xlfn.LET(_xlpm.d,$G970,_xlpm.k,_xlfn.CONCAT(LEFT(TRIM(D$1),1),"*"),COUNTIF(_xlpm.d,_xlpm.k))</f>
        <v>0</v>
      </c>
      <c r="E970" s="1">
        <f t="shared" si="256"/>
        <v>1.0413926851582249</v>
      </c>
      <c r="F970" s="7">
        <v>10</v>
      </c>
      <c r="G970" s="9" t="s">
        <v>227</v>
      </c>
      <c r="H970" s="4" cm="1">
        <f t="array" ref="H970">F970/freq.sum.r6e</f>
        <v>7.9214195183776931E-4</v>
      </c>
      <c r="I970" s="4" t="str">
        <f t="shared" si="257"/>
        <v>plæ</v>
      </c>
      <c r="J970" s="4" t="str">
        <f t="shared" si="258"/>
        <v>pla</v>
      </c>
      <c r="K970" s="10">
        <f t="shared" si="259"/>
        <v>3</v>
      </c>
      <c r="L970" s="1">
        <f t="shared" si="260"/>
        <v>3</v>
      </c>
      <c r="M970" s="10">
        <f t="shared" si="261"/>
        <v>3</v>
      </c>
      <c r="N970" s="1" t="str">
        <f t="shared" si="262"/>
        <v>~pla~</v>
      </c>
      <c r="O970" s="1" t="str">
        <f t="shared" si="263"/>
        <v>[plæ]</v>
      </c>
      <c r="P970" s="3" cm="1">
        <f t="array" ref="P970">SUM(_xlfn._xlws.FILTER($H$2:$H$2454,_xlfn.MAP($N$2:$N$2454,_xlfn.LAMBDA(_xlpm.x,_xlpm.x=$N970))))</f>
        <v>1.4258555133079848E-3</v>
      </c>
      <c r="Q970" s="4">
        <f t="shared" si="264"/>
        <v>0.55555555555555547</v>
      </c>
      <c r="R970" s="6" cm="1">
        <f t="array" ref="R970">SUM(_xlfn._xlws.FILTER($H$2:$H$2454,_xlfn.MAP($O$2:$O$2454,_xlfn.LAMBDA(_xlpm.x,_xlpm.x=$O970))))</f>
        <v>7.9214195183776931E-4</v>
      </c>
      <c r="S970" s="4">
        <f t="shared" si="265"/>
        <v>1</v>
      </c>
      <c r="T970" s="4">
        <f t="shared" si="266"/>
        <v>0.51993017832895927</v>
      </c>
      <c r="U970" s="4">
        <f t="shared" si="267"/>
        <v>0.7142857142857143</v>
      </c>
      <c r="V970" s="4">
        <f t="shared" si="268"/>
        <v>-0.25527250510330612</v>
      </c>
      <c r="W970" s="4" t="s">
        <v>5120</v>
      </c>
      <c r="X970" s="2" cm="1">
        <f t="array" ref="X970">SUM(_xlfn._xlws.FILTER($F$2:$F$2454,_xlfn.MAP($W$2:$W$2454,_xlfn.LAMBDA(_xlpm.x,_xlpm.x=$W970))))</f>
        <v>1666</v>
      </c>
      <c r="Y970" s="11">
        <f t="shared" si="269"/>
        <v>6.0024009603841539E-3</v>
      </c>
      <c r="Z970" s="4" t="s">
        <v>5103</v>
      </c>
      <c r="AA970" s="2" cm="1">
        <f t="array" ref="AA970">SUM(_xlfn._xlws.FILTER($F$2:$F$2454,_xlfn.MAP($Z$2:$Z$2454,_xlfn.LAMBDA(_xlpm.x,_xlpm.x=$Z970))))</f>
        <v>514</v>
      </c>
      <c r="AB970" s="11">
        <f t="shared" si="270"/>
        <v>1.9455252918287938E-2</v>
      </c>
      <c r="AC970" s="11">
        <f t="shared" si="271"/>
        <v>-0.51071187807549301</v>
      </c>
      <c r="AG970" s="2"/>
      <c r="AL970" s="2"/>
      <c r="AM970" s="2"/>
    </row>
    <row r="971" spans="1:39">
      <c r="A971" s="1" t="str">
        <f t="shared" si="255"/>
        <v>~rge~ : [ɹdʒ]</v>
      </c>
      <c r="B971" s="1">
        <f>_xlfn.LET(_xlpm.d,$G971,_xlpm.k,_xlfn.CONCAT(LEFT(TRIM(B$1),1),"*"),COUNTIF(_xlpm.d,_xlpm.k))</f>
        <v>1</v>
      </c>
      <c r="C971" s="1">
        <f>_xlfn.LET(_xlpm.d,$G971,_xlpm.k,_xlfn.CONCAT(LEFT(TRIM(C$1),1),"*"),COUNTIF(_xlpm.d,_xlpm.k))</f>
        <v>0</v>
      </c>
      <c r="D971" s="1">
        <f>_xlfn.LET(_xlpm.d,$G971,_xlpm.k,_xlfn.CONCAT(LEFT(TRIM(D$1),1),"*"),COUNTIF(_xlpm.d,_xlpm.k))</f>
        <v>0</v>
      </c>
      <c r="E971" s="1">
        <f t="shared" si="256"/>
        <v>0.77815125038364352</v>
      </c>
      <c r="F971" s="7">
        <v>5</v>
      </c>
      <c r="G971" s="9" t="s">
        <v>505</v>
      </c>
      <c r="H971" s="4" cm="1">
        <f t="array" ref="H971">F971/freq.sum.r6e</f>
        <v>3.9607097591888465E-4</v>
      </c>
      <c r="I971" s="4" t="str">
        <f t="shared" si="257"/>
        <v>ɹdʒ</v>
      </c>
      <c r="J971" s="4" t="str">
        <f t="shared" si="258"/>
        <v>rge</v>
      </c>
      <c r="K971" s="10">
        <f t="shared" si="259"/>
        <v>3</v>
      </c>
      <c r="L971" s="1">
        <f t="shared" si="260"/>
        <v>3</v>
      </c>
      <c r="M971" s="10">
        <f t="shared" si="261"/>
        <v>3</v>
      </c>
      <c r="N971" s="1" t="str">
        <f t="shared" si="262"/>
        <v>~rge~</v>
      </c>
      <c r="O971" s="1" t="str">
        <f t="shared" si="263"/>
        <v>[ɹdʒ]</v>
      </c>
      <c r="P971" s="3" cm="1">
        <f t="array" ref="P971">SUM(_xlfn._xlws.FILTER($H$2:$H$2454,_xlfn.MAP($N$2:$N$2454,_xlfn.LAMBDA(_xlpm.x,_xlpm.x=$N971))))</f>
        <v>7.1292775665399242E-4</v>
      </c>
      <c r="Q971" s="4">
        <f t="shared" si="264"/>
        <v>0.55555555555555547</v>
      </c>
      <c r="R971" s="6" cm="1">
        <f t="array" ref="R971">SUM(_xlfn._xlws.FILTER($H$2:$H$2454,_xlfn.MAP($O$2:$O$2454,_xlfn.LAMBDA(_xlpm.x,_xlpm.x=$O971))))</f>
        <v>3.9607097591888465E-4</v>
      </c>
      <c r="S971" s="4">
        <f t="shared" si="265"/>
        <v>1</v>
      </c>
      <c r="T971" s="4">
        <f t="shared" si="266"/>
        <v>0.38850313061052422</v>
      </c>
      <c r="U971" s="4">
        <f t="shared" si="267"/>
        <v>0.7142857142857143</v>
      </c>
      <c r="V971" s="4">
        <f t="shared" si="268"/>
        <v>-0.25527250510330612</v>
      </c>
      <c r="W971" s="4" t="s">
        <v>5121</v>
      </c>
      <c r="X971" s="2" cm="1">
        <f t="array" ref="X971">SUM(_xlfn._xlws.FILTER($F$2:$F$2454,_xlfn.MAP($W$2:$W$2454,_xlfn.LAMBDA(_xlpm.x,_xlpm.x=$W971))))</f>
        <v>2896</v>
      </c>
      <c r="Y971" s="11">
        <f t="shared" si="269"/>
        <v>1.7265193370165745E-3</v>
      </c>
      <c r="Z971" s="4"/>
      <c r="AA971" s="2" cm="1">
        <f t="array" ref="AA971">SUM(_xlfn._xlws.FILTER($F$2:$F$2454,_xlfn.MAP($Z$2:$Z$2454,_xlfn.LAMBDA(_xlpm.x,_xlpm.x=$Z971))))</f>
        <v>3871</v>
      </c>
      <c r="AB971" s="11">
        <f t="shared" si="270"/>
        <v>1.2916559028674762E-3</v>
      </c>
      <c r="AC971" s="11">
        <f t="shared" si="271"/>
        <v>0.12602461379384577</v>
      </c>
      <c r="AG971" s="2"/>
      <c r="AL971" s="2"/>
      <c r="AM971" s="2"/>
    </row>
    <row r="972" spans="1:39">
      <c r="A972" s="1" t="str">
        <f t="shared" si="255"/>
        <v>~tho~ : [θɔ]</v>
      </c>
      <c r="B972" s="1">
        <f>_xlfn.LET(_xlpm.d,$G972,_xlpm.k,_xlfn.CONCAT(LEFT(TRIM(B$1),1),"*"),COUNTIF(_xlpm.d,_xlpm.k))</f>
        <v>0</v>
      </c>
      <c r="C972" s="1">
        <f>_xlfn.LET(_xlpm.d,$G972,_xlpm.k,_xlfn.CONCAT(LEFT(TRIM(C$1),1),"*"),COUNTIF(_xlpm.d,_xlpm.k))</f>
        <v>0</v>
      </c>
      <c r="D972" s="1">
        <f>_xlfn.LET(_xlpm.d,$G972,_xlpm.k,_xlfn.CONCAT(LEFT(TRIM(D$1),1),"*"),COUNTIF(_xlpm.d,_xlpm.k))</f>
        <v>0</v>
      </c>
      <c r="E972" s="1">
        <f t="shared" si="256"/>
        <v>0.60205999132796229</v>
      </c>
      <c r="F972" s="7">
        <v>3</v>
      </c>
      <c r="G972" s="9" t="s">
        <v>877</v>
      </c>
      <c r="H972" s="4" cm="1">
        <f t="array" ref="H972">F972/freq.sum.r6e</f>
        <v>2.376425855513308E-4</v>
      </c>
      <c r="I972" s="4" t="str">
        <f t="shared" si="257"/>
        <v>θɔ</v>
      </c>
      <c r="J972" s="4" t="str">
        <f t="shared" si="258"/>
        <v>tho</v>
      </c>
      <c r="K972" s="10">
        <f t="shared" si="259"/>
        <v>2</v>
      </c>
      <c r="L972" s="1">
        <f t="shared" si="260"/>
        <v>3</v>
      </c>
      <c r="M972" s="10">
        <f t="shared" si="261"/>
        <v>3</v>
      </c>
      <c r="N972" s="1" t="str">
        <f t="shared" si="262"/>
        <v>~tho~</v>
      </c>
      <c r="O972" s="1" t="str">
        <f t="shared" si="263"/>
        <v>[θɔ]</v>
      </c>
      <c r="P972" s="3" cm="1">
        <f t="array" ref="P972">SUM(_xlfn._xlws.FILTER($H$2:$H$2454,_xlfn.MAP($N$2:$N$2454,_xlfn.LAMBDA(_xlpm.x,_xlpm.x=$N972))))</f>
        <v>7.1292775665399231E-4</v>
      </c>
      <c r="Q972" s="4">
        <f t="shared" si="264"/>
        <v>0.33333333333333337</v>
      </c>
      <c r="R972" s="6" cm="1">
        <f t="array" ref="R972">SUM(_xlfn._xlws.FILTER($H$2:$H$2454,_xlfn.MAP($O$2:$O$2454,_xlfn.LAMBDA(_xlpm.x,_xlpm.x=$O972))))</f>
        <v>3.9607097591888465E-4</v>
      </c>
      <c r="S972" s="4">
        <f t="shared" si="265"/>
        <v>0.6</v>
      </c>
      <c r="T972" s="4">
        <f t="shared" si="266"/>
        <v>0.18035223203530687</v>
      </c>
      <c r="U972" s="4">
        <f t="shared" si="267"/>
        <v>0.4285714285714286</v>
      </c>
      <c r="V972" s="4">
        <f t="shared" si="268"/>
        <v>-0.25527250510330596</v>
      </c>
      <c r="W972" s="4" t="s">
        <v>5119</v>
      </c>
      <c r="X972" s="2" cm="1">
        <f t="array" ref="X972">SUM(_xlfn._xlws.FILTER($F$2:$F$2454,_xlfn.MAP($W$2:$W$2454,_xlfn.LAMBDA(_xlpm.x,_xlpm.x=$W972))))</f>
        <v>1157</v>
      </c>
      <c r="Y972" s="11">
        <f t="shared" si="269"/>
        <v>2.5929127052722557E-3</v>
      </c>
      <c r="Z972" s="4" t="s">
        <v>5107</v>
      </c>
      <c r="AA972" s="2" cm="1">
        <f t="array" ref="AA972">SUM(_xlfn._xlws.FILTER($F$2:$F$2454,_xlfn.MAP($Z$2:$Z$2454,_xlfn.LAMBDA(_xlpm.x,_xlpm.x=$Z972))))</f>
        <v>293</v>
      </c>
      <c r="AB972" s="11">
        <f t="shared" si="270"/>
        <v>1.0238907849829351E-2</v>
      </c>
      <c r="AC972" s="11">
        <f t="shared" si="271"/>
        <v>-0.59646573859764007</v>
      </c>
      <c r="AG972" s="2"/>
      <c r="AL972" s="2"/>
      <c r="AM972" s="2"/>
    </row>
    <row r="973" spans="1:39">
      <c r="A973" s="1" t="str">
        <f t="shared" si="255"/>
        <v>~rve~ : [ɹvə]</v>
      </c>
      <c r="B973" s="1">
        <f>_xlfn.LET(_xlpm.d,$G973,_xlpm.k,_xlfn.CONCAT(LEFT(TRIM(B$1),1),"*"),COUNTIF(_xlpm.d,_xlpm.k))</f>
        <v>1</v>
      </c>
      <c r="C973" s="1">
        <f>_xlfn.LET(_xlpm.d,$G973,_xlpm.k,_xlfn.CONCAT(LEFT(TRIM(C$1),1),"*"),COUNTIF(_xlpm.d,_xlpm.k))</f>
        <v>0</v>
      </c>
      <c r="D973" s="1">
        <f>_xlfn.LET(_xlpm.d,$G973,_xlpm.k,_xlfn.CONCAT(LEFT(TRIM(D$1),1),"*"),COUNTIF(_xlpm.d,_xlpm.k))</f>
        <v>0</v>
      </c>
      <c r="E973" s="1">
        <f t="shared" si="256"/>
        <v>0.30102999566398114</v>
      </c>
      <c r="F973" s="7">
        <v>1</v>
      </c>
      <c r="G973" s="9" t="s">
        <v>1597</v>
      </c>
      <c r="H973" s="4" cm="1">
        <f t="array" ref="H973">F973/freq.sum.r6e</f>
        <v>7.9214195183776928E-5</v>
      </c>
      <c r="I973" s="4" t="str">
        <f t="shared" si="257"/>
        <v>ɹvə</v>
      </c>
      <c r="J973" s="4" t="str">
        <f t="shared" si="258"/>
        <v>rve</v>
      </c>
      <c r="K973" s="10">
        <f t="shared" si="259"/>
        <v>3</v>
      </c>
      <c r="L973" s="1">
        <f t="shared" si="260"/>
        <v>3</v>
      </c>
      <c r="M973" s="10">
        <f t="shared" si="261"/>
        <v>3</v>
      </c>
      <c r="N973" s="1" t="str">
        <f t="shared" si="262"/>
        <v>~rve~</v>
      </c>
      <c r="O973" s="1" t="str">
        <f t="shared" si="263"/>
        <v>[ɹvə]</v>
      </c>
      <c r="P973" s="3" cm="1">
        <f t="array" ref="P973">SUM(_xlfn._xlws.FILTER($H$2:$H$2454,_xlfn.MAP($N$2:$N$2454,_xlfn.LAMBDA(_xlpm.x,_xlpm.x=$N973))))</f>
        <v>7.1292775665399242E-4</v>
      </c>
      <c r="Q973" s="4">
        <f t="shared" si="264"/>
        <v>0.1111111111111111</v>
      </c>
      <c r="R973" s="6" cm="1">
        <f t="array" ref="R973">SUM(_xlfn._xlws.FILTER($H$2:$H$2454,_xlfn.MAP($O$2:$O$2454,_xlfn.LAMBDA(_xlpm.x,_xlpm.x=$O973))))</f>
        <v>3.9607097591888465E-4</v>
      </c>
      <c r="S973" s="4">
        <f t="shared" si="265"/>
        <v>0.19999999999999998</v>
      </c>
      <c r="T973" s="4">
        <f t="shared" si="266"/>
        <v>3.0058705339217812E-2</v>
      </c>
      <c r="U973" s="4">
        <f t="shared" si="267"/>
        <v>0.14285714285714285</v>
      </c>
      <c r="V973" s="4">
        <f t="shared" si="268"/>
        <v>-0.25527250510330607</v>
      </c>
      <c r="W973" s="4" t="s">
        <v>5121</v>
      </c>
      <c r="X973" s="2" cm="1">
        <f t="array" ref="X973">SUM(_xlfn._xlws.FILTER($F$2:$F$2454,_xlfn.MAP($W$2:$W$2454,_xlfn.LAMBDA(_xlpm.x,_xlpm.x=$W973))))</f>
        <v>2896</v>
      </c>
      <c r="Y973" s="11">
        <f t="shared" si="269"/>
        <v>3.453038674033149E-4</v>
      </c>
      <c r="Z973" s="4" t="s">
        <v>5101</v>
      </c>
      <c r="AA973" s="2" cm="1">
        <f t="array" ref="AA973">SUM(_xlfn._xlws.FILTER($F$2:$F$2454,_xlfn.MAP($Z$2:$Z$2454,_xlfn.LAMBDA(_xlpm.x,_xlpm.x=$Z973))))</f>
        <v>2255</v>
      </c>
      <c r="AB973" s="11">
        <f t="shared" si="270"/>
        <v>4.434589800443459E-4</v>
      </c>
      <c r="AC973" s="11">
        <f t="shared" si="271"/>
        <v>-0.10865201131112999</v>
      </c>
      <c r="AG973" s="2"/>
      <c r="AL973" s="2"/>
      <c r="AM973" s="2"/>
    </row>
    <row r="974" spans="1:39">
      <c r="A974" s="1" t="str">
        <f t="shared" si="255"/>
        <v>~qua~ : [kwɑ]</v>
      </c>
      <c r="B974" s="1">
        <f>_xlfn.LET(_xlpm.d,$G974,_xlpm.k,_xlfn.CONCAT(LEFT(TRIM(B$1),1),"*"),COUNTIF(_xlpm.d,_xlpm.k))</f>
        <v>0</v>
      </c>
      <c r="C974" s="1">
        <f>_xlfn.LET(_xlpm.d,$G974,_xlpm.k,_xlfn.CONCAT(LEFT(TRIM(C$1),1),"*"),COUNTIF(_xlpm.d,_xlpm.k))</f>
        <v>0</v>
      </c>
      <c r="D974" s="1">
        <f>_xlfn.LET(_xlpm.d,$G974,_xlpm.k,_xlfn.CONCAT(LEFT(TRIM(D$1),1),"*"),COUNTIF(_xlpm.d,_xlpm.k))</f>
        <v>0</v>
      </c>
      <c r="E974" s="1">
        <f t="shared" si="256"/>
        <v>0.95424250943932487</v>
      </c>
      <c r="F974" s="7">
        <v>8</v>
      </c>
      <c r="G974" s="9" t="s">
        <v>451</v>
      </c>
      <c r="H974" s="4" cm="1">
        <f t="array" ref="H974">F974/freq.sum.r6e</f>
        <v>6.3371356147021542E-4</v>
      </c>
      <c r="I974" s="4" t="str">
        <f t="shared" si="257"/>
        <v>kwɑ</v>
      </c>
      <c r="J974" s="4" t="str">
        <f t="shared" si="258"/>
        <v>qua</v>
      </c>
      <c r="K974" s="10">
        <f t="shared" si="259"/>
        <v>3</v>
      </c>
      <c r="L974" s="1">
        <f t="shared" si="260"/>
        <v>3</v>
      </c>
      <c r="M974" s="10">
        <f t="shared" si="261"/>
        <v>3</v>
      </c>
      <c r="N974" s="1" t="str">
        <f t="shared" si="262"/>
        <v>~qua~</v>
      </c>
      <c r="O974" s="1" t="str">
        <f t="shared" si="263"/>
        <v>[kwɑ]</v>
      </c>
      <c r="P974" s="3" cm="1">
        <f t="array" ref="P974">SUM(_xlfn._xlws.FILTER($H$2:$H$2454,_xlfn.MAP($N$2:$N$2454,_xlfn.LAMBDA(_xlpm.x,_xlpm.x=$N974))))</f>
        <v>1.2674271229404308E-3</v>
      </c>
      <c r="Q974" s="4">
        <f t="shared" si="264"/>
        <v>0.5</v>
      </c>
      <c r="R974" s="6" cm="1">
        <f t="array" ref="R974">SUM(_xlfn._xlws.FILTER($H$2:$H$2454,_xlfn.MAP($O$2:$O$2454,_xlfn.LAMBDA(_xlpm.x,_xlpm.x=$O974))))</f>
        <v>7.1292775665399231E-4</v>
      </c>
      <c r="S974" s="4">
        <f t="shared" si="265"/>
        <v>0.88888888888888895</v>
      </c>
      <c r="T974" s="4">
        <f t="shared" si="266"/>
        <v>0.4268716102146678</v>
      </c>
      <c r="U974" s="4">
        <f t="shared" si="267"/>
        <v>0.64</v>
      </c>
      <c r="V974" s="4">
        <f t="shared" si="268"/>
        <v>-0.24987747321659989</v>
      </c>
      <c r="W974" s="4" t="s">
        <v>5129</v>
      </c>
      <c r="X974" s="2" cm="1">
        <f t="array" ref="X974">SUM(_xlfn._xlws.FILTER($F$2:$F$2454,_xlfn.MAP($W$2:$W$2454,_xlfn.LAMBDA(_xlpm.x,_xlpm.x=$W974))))</f>
        <v>26</v>
      </c>
      <c r="Y974" s="11">
        <f t="shared" si="269"/>
        <v>0.30769230769230771</v>
      </c>
      <c r="Z974" s="4" t="s">
        <v>5105</v>
      </c>
      <c r="AA974" s="2" cm="1">
        <f t="array" ref="AA974">SUM(_xlfn._xlws.FILTER($F$2:$F$2454,_xlfn.MAP($Z$2:$Z$2454,_xlfn.LAMBDA(_xlpm.x,_xlpm.x=$Z974))))</f>
        <v>436</v>
      </c>
      <c r="AB974" s="11">
        <f t="shared" si="270"/>
        <v>1.834862385321101E-2</v>
      </c>
      <c r="AC974" s="11">
        <f t="shared" si="271"/>
        <v>1.2245131412977681</v>
      </c>
      <c r="AG974" s="2"/>
      <c r="AL974" s="2"/>
      <c r="AM974" s="2"/>
    </row>
    <row r="975" spans="1:39">
      <c r="A975" s="1" t="str">
        <f t="shared" si="255"/>
        <v>~cou~ : [kaʊ]</v>
      </c>
      <c r="B975" s="1">
        <f>_xlfn.LET(_xlpm.d,$G975,_xlpm.k,_xlfn.CONCAT(LEFT(TRIM(B$1),1),"*"),COUNTIF(_xlpm.d,_xlpm.k))</f>
        <v>0</v>
      </c>
      <c r="C975" s="1">
        <f>_xlfn.LET(_xlpm.d,$G975,_xlpm.k,_xlfn.CONCAT(LEFT(TRIM(C$1),1),"*"),COUNTIF(_xlpm.d,_xlpm.k))</f>
        <v>0</v>
      </c>
      <c r="D975" s="1">
        <f>_xlfn.LET(_xlpm.d,$G975,_xlpm.k,_xlfn.CONCAT(LEFT(TRIM(D$1),1),"*"),COUNTIF(_xlpm.d,_xlpm.k))</f>
        <v>0</v>
      </c>
      <c r="E975" s="1">
        <f t="shared" si="256"/>
        <v>0.8450980400142567</v>
      </c>
      <c r="F975" s="7">
        <v>6</v>
      </c>
      <c r="G975" s="9" t="s">
        <v>656</v>
      </c>
      <c r="H975" s="4" cm="1">
        <f t="array" ref="H975">F975/freq.sum.r6e</f>
        <v>4.7528517110266159E-4</v>
      </c>
      <c r="I975" s="4" t="str">
        <f t="shared" si="257"/>
        <v>kaʊ</v>
      </c>
      <c r="J975" s="4" t="str">
        <f t="shared" si="258"/>
        <v>cou</v>
      </c>
      <c r="K975" s="10">
        <f t="shared" si="259"/>
        <v>3</v>
      </c>
      <c r="L975" s="1">
        <f t="shared" si="260"/>
        <v>3</v>
      </c>
      <c r="M975" s="10">
        <f t="shared" si="261"/>
        <v>3</v>
      </c>
      <c r="N975" s="1" t="str">
        <f t="shared" si="262"/>
        <v>~cou~</v>
      </c>
      <c r="O975" s="1" t="str">
        <f t="shared" si="263"/>
        <v>[kaʊ]</v>
      </c>
      <c r="P975" s="3" cm="1">
        <f t="array" ref="P975">SUM(_xlfn._xlws.FILTER($H$2:$H$2454,_xlfn.MAP($N$2:$N$2454,_xlfn.LAMBDA(_xlpm.x,_xlpm.x=$N975))))</f>
        <v>1.2674271229404308E-3</v>
      </c>
      <c r="Q975" s="4">
        <f t="shared" si="264"/>
        <v>0.375</v>
      </c>
      <c r="R975" s="6" cm="1">
        <f t="array" ref="R975">SUM(_xlfn._xlws.FILTER($H$2:$H$2454,_xlfn.MAP($O$2:$O$2454,_xlfn.LAMBDA(_xlpm.x,_xlpm.x=$O975))))</f>
        <v>7.1292775665399231E-4</v>
      </c>
      <c r="S975" s="4">
        <f t="shared" si="265"/>
        <v>0.66666666666666674</v>
      </c>
      <c r="T975" s="4">
        <f t="shared" si="266"/>
        <v>0.28353512673270048</v>
      </c>
      <c r="U975" s="4">
        <f t="shared" si="267"/>
        <v>0.48</v>
      </c>
      <c r="V975" s="4">
        <f t="shared" si="268"/>
        <v>-0.2498774732166</v>
      </c>
      <c r="W975" s="4" t="s">
        <v>5100</v>
      </c>
      <c r="X975" s="2" cm="1">
        <f t="array" ref="X975">SUM(_xlfn._xlws.FILTER($F$2:$F$2454,_xlfn.MAP($W$2:$W$2454,_xlfn.LAMBDA(_xlpm.x,_xlpm.x=$W975))))</f>
        <v>150</v>
      </c>
      <c r="Y975" s="11">
        <f t="shared" si="269"/>
        <v>0.04</v>
      </c>
      <c r="Z975" s="4" t="s">
        <v>5114</v>
      </c>
      <c r="AA975" s="2" cm="1">
        <f t="array" ref="AA975">SUM(_xlfn._xlws.FILTER($F$2:$F$2454,_xlfn.MAP($Z$2:$Z$2454,_xlfn.LAMBDA(_xlpm.x,_xlpm.x=$Z975))))</f>
        <v>104</v>
      </c>
      <c r="AB975" s="11">
        <f t="shared" si="270"/>
        <v>5.7692307692307696E-2</v>
      </c>
      <c r="AC975" s="11">
        <f t="shared" si="271"/>
        <v>-0.15905791975690087</v>
      </c>
      <c r="AG975" s="2"/>
      <c r="AL975" s="2"/>
      <c r="AM975" s="2"/>
    </row>
    <row r="976" spans="1:39">
      <c r="A976" s="1" t="str">
        <f t="shared" si="255"/>
        <v>~thi~ : [ti]</v>
      </c>
      <c r="B976" s="1">
        <f>_xlfn.LET(_xlpm.d,$G976,_xlpm.k,_xlfn.CONCAT(LEFT(TRIM(B$1),1),"*"),COUNTIF(_xlpm.d,_xlpm.k))</f>
        <v>0</v>
      </c>
      <c r="C976" s="1">
        <f>_xlfn.LET(_xlpm.d,$G976,_xlpm.k,_xlfn.CONCAT(LEFT(TRIM(C$1),1),"*"),COUNTIF(_xlpm.d,_xlpm.k))</f>
        <v>0</v>
      </c>
      <c r="D976" s="1">
        <f>_xlfn.LET(_xlpm.d,$G976,_xlpm.k,_xlfn.CONCAT(LEFT(TRIM(D$1),1),"*"),COUNTIF(_xlpm.d,_xlpm.k))</f>
        <v>0</v>
      </c>
      <c r="E976" s="1">
        <f t="shared" si="256"/>
        <v>0.30102999566398114</v>
      </c>
      <c r="F976" s="7">
        <v>1</v>
      </c>
      <c r="G976" s="9" t="s">
        <v>2252</v>
      </c>
      <c r="H976" s="4" cm="1">
        <f t="array" ref="H976">F976/freq.sum.r6e</f>
        <v>7.9214195183776928E-5</v>
      </c>
      <c r="I976" s="4" t="str">
        <f t="shared" si="257"/>
        <v>ti</v>
      </c>
      <c r="J976" s="4" t="str">
        <f t="shared" si="258"/>
        <v>thi</v>
      </c>
      <c r="K976" s="10">
        <f t="shared" si="259"/>
        <v>2</v>
      </c>
      <c r="L976" s="1">
        <f t="shared" si="260"/>
        <v>3</v>
      </c>
      <c r="M976" s="10">
        <f t="shared" si="261"/>
        <v>3</v>
      </c>
      <c r="N976" s="1" t="str">
        <f t="shared" si="262"/>
        <v>~thi~</v>
      </c>
      <c r="O976" s="1" t="str">
        <f t="shared" si="263"/>
        <v>[ti]</v>
      </c>
      <c r="P976" s="3" cm="1">
        <f t="array" ref="P976">SUM(_xlfn._xlws.FILTER($H$2:$H$2454,_xlfn.MAP($N$2:$N$2454,_xlfn.LAMBDA(_xlpm.x,_xlpm.x=$N976))))</f>
        <v>1.8219264892268693E-3</v>
      </c>
      <c r="Q976" s="4">
        <f t="shared" si="264"/>
        <v>4.3478260869565216E-2</v>
      </c>
      <c r="R976" s="6" cm="1">
        <f t="array" ref="R976">SUM(_xlfn._xlws.FILTER($H$2:$H$2454,_xlfn.MAP($O$2:$O$2454,_xlfn.LAMBDA(_xlpm.x,_xlpm.x=$O976))))</f>
        <v>1.0297845373891002E-3</v>
      </c>
      <c r="S976" s="4">
        <f t="shared" si="265"/>
        <v>7.6923076923076913E-2</v>
      </c>
      <c r="T976" s="4">
        <f t="shared" si="266"/>
        <v>1.1689496520806926E-2</v>
      </c>
      <c r="U976" s="4">
        <f t="shared" si="267"/>
        <v>5.5555555555555552E-2</v>
      </c>
      <c r="V976" s="4">
        <f t="shared" si="268"/>
        <v>-0.24778448371075606</v>
      </c>
      <c r="W976" s="4" t="s">
        <v>5110</v>
      </c>
      <c r="X976" s="2" cm="1">
        <f t="array" ref="X976">SUM(_xlfn._xlws.FILTER($F$2:$F$2454,_xlfn.MAP($W$2:$W$2454,_xlfn.LAMBDA(_xlpm.x,_xlpm.x=$W976))))</f>
        <v>1594</v>
      </c>
      <c r="Y976" s="11">
        <f t="shared" si="269"/>
        <v>6.2735257214554575E-4</v>
      </c>
      <c r="Z976" s="4" t="s">
        <v>5110</v>
      </c>
      <c r="AA976" s="2" cm="1">
        <f t="array" ref="AA976">SUM(_xlfn._xlws.FILTER($F$2:$F$2454,_xlfn.MAP($Z$2:$Z$2454,_xlfn.LAMBDA(_xlpm.x,_xlpm.x=$Z976))))</f>
        <v>354</v>
      </c>
      <c r="AB976" s="11">
        <f t="shared" si="270"/>
        <v>2.8248587570621469E-3</v>
      </c>
      <c r="AC976" s="11">
        <f t="shared" si="271"/>
        <v>-0.65348505503430576</v>
      </c>
      <c r="AG976" s="2"/>
      <c r="AL976" s="2"/>
      <c r="AM976" s="2"/>
    </row>
    <row r="977" spans="1:39">
      <c r="A977" s="1" t="str">
        <f t="shared" si="255"/>
        <v>~rde~ : [ɹdɪ]</v>
      </c>
      <c r="B977" s="1">
        <f>_xlfn.LET(_xlpm.d,$G977,_xlpm.k,_xlfn.CONCAT(LEFT(TRIM(B$1),1),"*"),COUNTIF(_xlpm.d,_xlpm.k))</f>
        <v>1</v>
      </c>
      <c r="C977" s="1">
        <f>_xlfn.LET(_xlpm.d,$G977,_xlpm.k,_xlfn.CONCAT(LEFT(TRIM(C$1),1),"*"),COUNTIF(_xlpm.d,_xlpm.k))</f>
        <v>0</v>
      </c>
      <c r="D977" s="1">
        <f>_xlfn.LET(_xlpm.d,$G977,_xlpm.k,_xlfn.CONCAT(LEFT(TRIM(D$1),1),"*"),COUNTIF(_xlpm.d,_xlpm.k))</f>
        <v>0</v>
      </c>
      <c r="E977" s="1">
        <f t="shared" si="256"/>
        <v>0.30102999566398114</v>
      </c>
      <c r="F977" s="7">
        <v>1</v>
      </c>
      <c r="G977" s="9" t="s">
        <v>2333</v>
      </c>
      <c r="H977" s="4" cm="1">
        <f t="array" ref="H977">F977/freq.sum.r6e</f>
        <v>7.9214195183776928E-5</v>
      </c>
      <c r="I977" s="4" t="str">
        <f t="shared" si="257"/>
        <v>ɹdɪ</v>
      </c>
      <c r="J977" s="4" t="str">
        <f t="shared" si="258"/>
        <v>rde</v>
      </c>
      <c r="K977" s="10">
        <f t="shared" si="259"/>
        <v>3</v>
      </c>
      <c r="L977" s="1">
        <f t="shared" si="260"/>
        <v>3</v>
      </c>
      <c r="M977" s="10">
        <f t="shared" si="261"/>
        <v>3</v>
      </c>
      <c r="N977" s="1" t="str">
        <f t="shared" si="262"/>
        <v>~rde~</v>
      </c>
      <c r="O977" s="1" t="str">
        <f t="shared" si="263"/>
        <v>[ɹdɪ]</v>
      </c>
      <c r="P977" s="3" cm="1">
        <f t="array" ref="P977">SUM(_xlfn._xlws.FILTER($H$2:$H$2454,_xlfn.MAP($N$2:$N$2454,_xlfn.LAMBDA(_xlpm.x,_xlpm.x=$N977))))</f>
        <v>5.5449936628643854E-4</v>
      </c>
      <c r="Q977" s="4">
        <f t="shared" si="264"/>
        <v>0.14285714285714285</v>
      </c>
      <c r="R977" s="6" cm="1">
        <f t="array" ref="R977">SUM(_xlfn._xlws.FILTER($H$2:$H$2454,_xlfn.MAP($O$2:$O$2454,_xlfn.LAMBDA(_xlpm.x,_xlpm.x=$O977))))</f>
        <v>3.1685678073510771E-4</v>
      </c>
      <c r="S977" s="4">
        <f t="shared" si="265"/>
        <v>0.25</v>
      </c>
      <c r="T977" s="4">
        <f t="shared" si="266"/>
        <v>3.8256534068095399E-2</v>
      </c>
      <c r="U977" s="4">
        <f t="shared" si="267"/>
        <v>0.18181818181818182</v>
      </c>
      <c r="V977" s="4">
        <f t="shared" si="268"/>
        <v>-0.24303804868629447</v>
      </c>
      <c r="W977" s="4" t="s">
        <v>5121</v>
      </c>
      <c r="X977" s="2" cm="1">
        <f t="array" ref="X977">SUM(_xlfn._xlws.FILTER($F$2:$F$2454,_xlfn.MAP($W$2:$W$2454,_xlfn.LAMBDA(_xlpm.x,_xlpm.x=$W977))))</f>
        <v>2896</v>
      </c>
      <c r="Y977" s="11">
        <f t="shared" si="269"/>
        <v>3.453038674033149E-4</v>
      </c>
      <c r="Z977" s="4" t="s">
        <v>5102</v>
      </c>
      <c r="AA977" s="2" cm="1">
        <f t="array" ref="AA977">SUM(_xlfn._xlws.FILTER($F$2:$F$2454,_xlfn.MAP($Z$2:$Z$2454,_xlfn.LAMBDA(_xlpm.x,_xlpm.x=$Z977))))</f>
        <v>1794</v>
      </c>
      <c r="AB977" s="11">
        <f t="shared" si="270"/>
        <v>5.5741360089186175E-4</v>
      </c>
      <c r="AC977" s="11">
        <f t="shared" si="271"/>
        <v>-0.20797611881703601</v>
      </c>
      <c r="AG977" s="2"/>
      <c r="AL977" s="2"/>
      <c r="AM977" s="2"/>
    </row>
    <row r="978" spans="1:39">
      <c r="A978" s="1" t="str">
        <f t="shared" si="255"/>
        <v>~rmi~ : [ɹmɪ]</v>
      </c>
      <c r="B978" s="1">
        <f>_xlfn.LET(_xlpm.d,$G978,_xlpm.k,_xlfn.CONCAT(LEFT(TRIM(B$1),1),"*"),COUNTIF(_xlpm.d,_xlpm.k))</f>
        <v>1</v>
      </c>
      <c r="C978" s="1">
        <f>_xlfn.LET(_xlpm.d,$G978,_xlpm.k,_xlfn.CONCAT(LEFT(TRIM(C$1),1),"*"),COUNTIF(_xlpm.d,_xlpm.k))</f>
        <v>0</v>
      </c>
      <c r="D978" s="1">
        <f>_xlfn.LET(_xlpm.d,$G978,_xlpm.k,_xlfn.CONCAT(LEFT(TRIM(D$1),1),"*"),COUNTIF(_xlpm.d,_xlpm.k))</f>
        <v>0</v>
      </c>
      <c r="E978" s="1">
        <f t="shared" si="256"/>
        <v>0.60205999132796229</v>
      </c>
      <c r="F978" s="7">
        <v>3</v>
      </c>
      <c r="G978" s="9" t="s">
        <v>789</v>
      </c>
      <c r="H978" s="4" cm="1">
        <f t="array" ref="H978">F978/freq.sum.r6e</f>
        <v>2.376425855513308E-4</v>
      </c>
      <c r="I978" s="4" t="str">
        <f t="shared" si="257"/>
        <v>ɹmɪ</v>
      </c>
      <c r="J978" s="4" t="str">
        <f t="shared" si="258"/>
        <v>rmi</v>
      </c>
      <c r="K978" s="10">
        <f t="shared" si="259"/>
        <v>3</v>
      </c>
      <c r="L978" s="1">
        <f t="shared" si="260"/>
        <v>3</v>
      </c>
      <c r="M978" s="10">
        <f t="shared" si="261"/>
        <v>3</v>
      </c>
      <c r="N978" s="1" t="str">
        <f t="shared" si="262"/>
        <v>~rmi~</v>
      </c>
      <c r="O978" s="1" t="str">
        <f t="shared" si="263"/>
        <v>[ɹmɪ]</v>
      </c>
      <c r="P978" s="3" cm="1">
        <f t="array" ref="P978">SUM(_xlfn._xlws.FILTER($H$2:$H$2454,_xlfn.MAP($N$2:$N$2454,_xlfn.LAMBDA(_xlpm.x,_xlpm.x=$N978))))</f>
        <v>5.5449936628643854E-4</v>
      </c>
      <c r="Q978" s="4">
        <f t="shared" si="264"/>
        <v>0.42857142857142855</v>
      </c>
      <c r="R978" s="6" cm="1">
        <f t="array" ref="R978">SUM(_xlfn._xlws.FILTER($H$2:$H$2454,_xlfn.MAP($O$2:$O$2454,_xlfn.LAMBDA(_xlpm.x,_xlpm.x=$O978))))</f>
        <v>3.1685678073510771E-4</v>
      </c>
      <c r="S978" s="4">
        <f t="shared" si="265"/>
        <v>0.75</v>
      </c>
      <c r="T978" s="4">
        <f t="shared" si="266"/>
        <v>0.22953920440857237</v>
      </c>
      <c r="U978" s="4">
        <f t="shared" si="267"/>
        <v>0.54545454545454541</v>
      </c>
      <c r="V978" s="4">
        <f t="shared" si="268"/>
        <v>-0.24303804868629447</v>
      </c>
      <c r="W978" s="4" t="s">
        <v>5110</v>
      </c>
      <c r="X978" s="2" cm="1">
        <f t="array" ref="X978">SUM(_xlfn._xlws.FILTER($F$2:$F$2454,_xlfn.MAP($W$2:$W$2454,_xlfn.LAMBDA(_xlpm.x,_xlpm.x=$W978))))</f>
        <v>1594</v>
      </c>
      <c r="Y978" s="11">
        <f t="shared" si="269"/>
        <v>1.8820577164366374E-3</v>
      </c>
      <c r="Z978" s="4" t="s">
        <v>5102</v>
      </c>
      <c r="AA978" s="2" cm="1">
        <f t="array" ref="AA978">SUM(_xlfn._xlws.FILTER($F$2:$F$2454,_xlfn.MAP($Z$2:$Z$2454,_xlfn.LAMBDA(_xlpm.x,_xlpm.x=$Z978))))</f>
        <v>1794</v>
      </c>
      <c r="AB978" s="11">
        <f t="shared" si="270"/>
        <v>1.6722408026755853E-3</v>
      </c>
      <c r="AC978" s="11">
        <f t="shared" si="271"/>
        <v>5.1334121647979701E-2</v>
      </c>
      <c r="AG978" s="2"/>
      <c r="AL978" s="2"/>
      <c r="AM978" s="2"/>
    </row>
    <row r="979" spans="1:39">
      <c r="A979" s="1" t="str">
        <f t="shared" si="255"/>
        <v>~gra~ : [ɡɹæ]</v>
      </c>
      <c r="B979" s="1">
        <f>_xlfn.LET(_xlpm.d,$G979,_xlpm.k,_xlfn.CONCAT(LEFT(TRIM(B$1),1),"*"),COUNTIF(_xlpm.d,_xlpm.k))</f>
        <v>0</v>
      </c>
      <c r="C979" s="1">
        <f>_xlfn.LET(_xlpm.d,$G979,_xlpm.k,_xlfn.CONCAT(LEFT(TRIM(C$1),1),"*"),COUNTIF(_xlpm.d,_xlpm.k))</f>
        <v>0</v>
      </c>
      <c r="D979" s="1">
        <f>_xlfn.LET(_xlpm.d,$G979,_xlpm.k,_xlfn.CONCAT(LEFT(TRIM(D$1),1),"*"),COUNTIF(_xlpm.d,_xlpm.k))</f>
        <v>0</v>
      </c>
      <c r="E979" s="1">
        <f t="shared" si="256"/>
        <v>1.2304489213782739</v>
      </c>
      <c r="F979" s="7">
        <v>16</v>
      </c>
      <c r="G979" s="9" t="s">
        <v>382</v>
      </c>
      <c r="H979" s="4" cm="1">
        <f t="array" ref="H979">F979/freq.sum.r6e</f>
        <v>1.2674271229404308E-3</v>
      </c>
      <c r="I979" s="4" t="str">
        <f t="shared" si="257"/>
        <v>ɡɹæ</v>
      </c>
      <c r="J979" s="4" t="str">
        <f t="shared" si="258"/>
        <v>gra</v>
      </c>
      <c r="K979" s="10">
        <f t="shared" si="259"/>
        <v>3</v>
      </c>
      <c r="L979" s="1">
        <f t="shared" si="260"/>
        <v>3</v>
      </c>
      <c r="M979" s="10">
        <f t="shared" si="261"/>
        <v>3</v>
      </c>
      <c r="N979" s="1" t="str">
        <f t="shared" si="262"/>
        <v>~gra~</v>
      </c>
      <c r="O979" s="1" t="str">
        <f t="shared" si="263"/>
        <v>[ɡɹæ]</v>
      </c>
      <c r="P979" s="3" cm="1">
        <f t="array" ref="P979">SUM(_xlfn._xlws.FILTER($H$2:$H$2454,_xlfn.MAP($N$2:$N$2454,_xlfn.LAMBDA(_xlpm.x,_xlpm.x=$N979))))</f>
        <v>2.2179974651457541E-3</v>
      </c>
      <c r="Q979" s="4">
        <f t="shared" si="264"/>
        <v>0.5714285714285714</v>
      </c>
      <c r="R979" s="6" cm="1">
        <f t="array" ref="R979">SUM(_xlfn._xlws.FILTER($H$2:$H$2454,_xlfn.MAP($O$2:$O$2454,_xlfn.LAMBDA(_xlpm.x,_xlpm.x=$O979))))</f>
        <v>1.2674271229404308E-3</v>
      </c>
      <c r="S979" s="4">
        <f t="shared" si="265"/>
        <v>1</v>
      </c>
      <c r="T979" s="4">
        <f t="shared" si="266"/>
        <v>0.62548864575347041</v>
      </c>
      <c r="U979" s="4">
        <f t="shared" si="267"/>
        <v>0.72727272727272729</v>
      </c>
      <c r="V979" s="4">
        <f t="shared" si="268"/>
        <v>-0.24303804868629447</v>
      </c>
      <c r="W979" s="4" t="s">
        <v>5120</v>
      </c>
      <c r="X979" s="2" cm="1">
        <f t="array" ref="X979">SUM(_xlfn._xlws.FILTER($F$2:$F$2454,_xlfn.MAP($W$2:$W$2454,_xlfn.LAMBDA(_xlpm.x,_xlpm.x=$W979))))</f>
        <v>1666</v>
      </c>
      <c r="Y979" s="11">
        <f t="shared" si="269"/>
        <v>9.6038415366146452E-3</v>
      </c>
      <c r="Z979" s="4" t="s">
        <v>5103</v>
      </c>
      <c r="AA979" s="2" cm="1">
        <f t="array" ref="AA979">SUM(_xlfn._xlws.FILTER($F$2:$F$2454,_xlfn.MAP($Z$2:$Z$2454,_xlfn.LAMBDA(_xlpm.x,_xlpm.x=$Z979))))</f>
        <v>514</v>
      </c>
      <c r="AB979" s="11">
        <f t="shared" si="270"/>
        <v>3.1128404669260701E-2</v>
      </c>
      <c r="AC979" s="11">
        <f t="shared" si="271"/>
        <v>-0.51071187807549312</v>
      </c>
      <c r="AG979" s="2"/>
      <c r="AL979" s="2"/>
      <c r="AM979" s="2"/>
    </row>
    <row r="980" spans="1:39">
      <c r="A980" s="1" t="str">
        <f t="shared" si="255"/>
        <v>~clo~ : [kloʊ]</v>
      </c>
      <c r="B980" s="1">
        <f>_xlfn.LET(_xlpm.d,$G980,_xlpm.k,_xlfn.CONCAT(LEFT(TRIM(B$1),1),"*"),COUNTIF(_xlpm.d,_xlpm.k))</f>
        <v>0</v>
      </c>
      <c r="C980" s="1">
        <f>_xlfn.LET(_xlpm.d,$G980,_xlpm.k,_xlfn.CONCAT(LEFT(TRIM(C$1),1),"*"),COUNTIF(_xlpm.d,_xlpm.k))</f>
        <v>0</v>
      </c>
      <c r="D980" s="1">
        <f>_xlfn.LET(_xlpm.d,$G980,_xlpm.k,_xlfn.CONCAT(LEFT(TRIM(D$1),1),"*"),COUNTIF(_xlpm.d,_xlpm.k))</f>
        <v>0</v>
      </c>
      <c r="E980" s="1">
        <f t="shared" si="256"/>
        <v>0.69897000433601875</v>
      </c>
      <c r="F980" s="7">
        <v>4</v>
      </c>
      <c r="G980" s="9" t="s">
        <v>564</v>
      </c>
      <c r="H980" s="4" cm="1">
        <f t="array" ref="H980">F980/freq.sum.r6e</f>
        <v>3.1685678073510771E-4</v>
      </c>
      <c r="I980" s="4" t="str">
        <f t="shared" si="257"/>
        <v>kloʊ</v>
      </c>
      <c r="J980" s="4" t="str">
        <f t="shared" si="258"/>
        <v>clo</v>
      </c>
      <c r="K980" s="10">
        <f t="shared" si="259"/>
        <v>4</v>
      </c>
      <c r="L980" s="1">
        <f t="shared" si="260"/>
        <v>3</v>
      </c>
      <c r="M980" s="10">
        <f t="shared" si="261"/>
        <v>4</v>
      </c>
      <c r="N980" s="1" t="str">
        <f t="shared" si="262"/>
        <v>~clo~</v>
      </c>
      <c r="O980" s="1" t="str">
        <f t="shared" si="263"/>
        <v>[kloʊ]</v>
      </c>
      <c r="P980" s="3" cm="1">
        <f t="array" ref="P980">SUM(_xlfn._xlws.FILTER($H$2:$H$2454,_xlfn.MAP($N$2:$N$2454,_xlfn.LAMBDA(_xlpm.x,_xlpm.x=$N980))))</f>
        <v>5.5449936628643843E-4</v>
      </c>
      <c r="Q980" s="4">
        <f t="shared" si="264"/>
        <v>0.57142857142857151</v>
      </c>
      <c r="R980" s="6" cm="1">
        <f t="array" ref="R980">SUM(_xlfn._xlws.FILTER($H$2:$H$2454,_xlfn.MAP($O$2:$O$2454,_xlfn.LAMBDA(_xlpm.x,_xlpm.x=$O980))))</f>
        <v>3.1685678073510771E-4</v>
      </c>
      <c r="S980" s="4">
        <f t="shared" si="265"/>
        <v>1</v>
      </c>
      <c r="T980" s="4">
        <f t="shared" si="266"/>
        <v>0.39556682389435188</v>
      </c>
      <c r="U980" s="4">
        <f t="shared" si="267"/>
        <v>0.72727272727272729</v>
      </c>
      <c r="V980" s="4">
        <f t="shared" si="268"/>
        <v>-0.24303804868629439</v>
      </c>
      <c r="W980" s="4" t="s">
        <v>5119</v>
      </c>
      <c r="X980" s="2" cm="1">
        <f t="array" ref="X980">SUM(_xlfn._xlws.FILTER($F$2:$F$2454,_xlfn.MAP($W$2:$W$2454,_xlfn.LAMBDA(_xlpm.x,_xlpm.x=$W980))))</f>
        <v>1157</v>
      </c>
      <c r="Y980" s="11">
        <f t="shared" si="269"/>
        <v>3.4572169403630079E-3</v>
      </c>
      <c r="Z980" s="4" t="s">
        <v>5109</v>
      </c>
      <c r="AA980" s="2" cm="1">
        <f t="array" ref="AA980">SUM(_xlfn._xlws.FILTER($F$2:$F$2454,_xlfn.MAP($Z$2:$Z$2454,_xlfn.LAMBDA(_xlpm.x,_xlpm.x=$Z980))))</f>
        <v>257</v>
      </c>
      <c r="AB980" s="11">
        <f t="shared" si="270"/>
        <v>1.556420233463035E-2</v>
      </c>
      <c r="AC980" s="11">
        <f t="shared" si="271"/>
        <v>-0.65340023562045502</v>
      </c>
      <c r="AG980" s="2"/>
      <c r="AL980" s="2"/>
      <c r="AM980" s="2"/>
    </row>
    <row r="981" spans="1:39">
      <c r="A981" s="1" t="str">
        <f t="shared" si="255"/>
        <v>~sha~ : [ʃeɪ]</v>
      </c>
      <c r="B981" s="1">
        <f>_xlfn.LET(_xlpm.d,$G981,_xlpm.k,_xlfn.CONCAT(LEFT(TRIM(B$1),1),"*"),COUNTIF(_xlpm.d,_xlpm.k))</f>
        <v>0</v>
      </c>
      <c r="C981" s="1">
        <f>_xlfn.LET(_xlpm.d,$G981,_xlpm.k,_xlfn.CONCAT(LEFT(TRIM(C$1),1),"*"),COUNTIF(_xlpm.d,_xlpm.k))</f>
        <v>0</v>
      </c>
      <c r="D981" s="1">
        <f>_xlfn.LET(_xlpm.d,$G981,_xlpm.k,_xlfn.CONCAT(LEFT(TRIM(D$1),1),"*"),COUNTIF(_xlpm.d,_xlpm.k))</f>
        <v>0</v>
      </c>
      <c r="E981" s="1">
        <f t="shared" si="256"/>
        <v>1</v>
      </c>
      <c r="F981" s="7">
        <v>9</v>
      </c>
      <c r="G981" s="9" t="s">
        <v>439</v>
      </c>
      <c r="H981" s="4" cm="1">
        <f t="array" ref="H981">F981/freq.sum.r6e</f>
        <v>7.1292775665399242E-4</v>
      </c>
      <c r="I981" s="4" t="str">
        <f t="shared" si="257"/>
        <v>ʃeɪ</v>
      </c>
      <c r="J981" s="4" t="str">
        <f t="shared" si="258"/>
        <v>sha</v>
      </c>
      <c r="K981" s="10">
        <f t="shared" si="259"/>
        <v>3</v>
      </c>
      <c r="L981" s="1">
        <f t="shared" si="260"/>
        <v>3</v>
      </c>
      <c r="M981" s="10">
        <f t="shared" si="261"/>
        <v>3</v>
      </c>
      <c r="N981" s="1" t="str">
        <f t="shared" si="262"/>
        <v>~sha~</v>
      </c>
      <c r="O981" s="1" t="str">
        <f t="shared" si="263"/>
        <v>[ʃeɪ]</v>
      </c>
      <c r="P981" s="3" cm="1">
        <f t="array" ref="P981">SUM(_xlfn._xlws.FILTER($H$2:$H$2454,_xlfn.MAP($N$2:$N$2454,_xlfn.LAMBDA(_xlpm.x,_xlpm.x=$N981))))</f>
        <v>1.3466413181242079E-3</v>
      </c>
      <c r="Q981" s="4">
        <f t="shared" si="264"/>
        <v>0.52941176470588236</v>
      </c>
      <c r="R981" s="6" cm="1">
        <f t="array" ref="R981">SUM(_xlfn._xlws.FILTER($H$2:$H$2454,_xlfn.MAP($O$2:$O$2454,_xlfn.LAMBDA(_xlpm.x,_xlpm.x=$O981))))</f>
        <v>7.9214195183776931E-4</v>
      </c>
      <c r="S981" s="4">
        <f t="shared" si="265"/>
        <v>0.9</v>
      </c>
      <c r="T981" s="4">
        <f t="shared" si="266"/>
        <v>0.46598000289067931</v>
      </c>
      <c r="U981" s="4">
        <f t="shared" si="267"/>
        <v>0.66666666666666674</v>
      </c>
      <c r="V981" s="4">
        <f t="shared" si="268"/>
        <v>-0.23044892137827391</v>
      </c>
      <c r="W981" s="4" t="s">
        <v>5120</v>
      </c>
      <c r="X981" s="2" cm="1">
        <f t="array" ref="X981">SUM(_xlfn._xlws.FILTER($F$2:$F$2454,_xlfn.MAP($W$2:$W$2454,_xlfn.LAMBDA(_xlpm.x,_xlpm.x=$W981))))</f>
        <v>1666</v>
      </c>
      <c r="Y981" s="11">
        <f t="shared" si="269"/>
        <v>5.4021608643457387E-3</v>
      </c>
      <c r="Z981" s="4" t="s">
        <v>5108</v>
      </c>
      <c r="AA981" s="2" cm="1">
        <f t="array" ref="AA981">SUM(_xlfn._xlws.FILTER($F$2:$F$2454,_xlfn.MAP($Z$2:$Z$2454,_xlfn.LAMBDA(_xlpm.x,_xlpm.x=$Z981))))</f>
        <v>475</v>
      </c>
      <c r="AB981" s="11">
        <f t="shared" si="270"/>
        <v>1.8947368421052633E-2</v>
      </c>
      <c r="AC981" s="11">
        <f t="shared" si="271"/>
        <v>-0.54498138744590219</v>
      </c>
      <c r="AG981" s="2"/>
      <c r="AL981" s="2"/>
      <c r="AM981" s="2"/>
    </row>
    <row r="982" spans="1:39">
      <c r="A982" s="1" t="str">
        <f t="shared" si="255"/>
        <v>~sou~ : [su]</v>
      </c>
      <c r="B982" s="1">
        <f>_xlfn.LET(_xlpm.d,$G982,_xlpm.k,_xlfn.CONCAT(LEFT(TRIM(B$1),1),"*"),COUNTIF(_xlpm.d,_xlpm.k))</f>
        <v>0</v>
      </c>
      <c r="C982" s="1">
        <f>_xlfn.LET(_xlpm.d,$G982,_xlpm.k,_xlfn.CONCAT(LEFT(TRIM(C$1),1),"*"),COUNTIF(_xlpm.d,_xlpm.k))</f>
        <v>0</v>
      </c>
      <c r="D982" s="1">
        <f>_xlfn.LET(_xlpm.d,$G982,_xlpm.k,_xlfn.CONCAT(LEFT(TRIM(D$1),1),"*"),COUNTIF(_xlpm.d,_xlpm.k))</f>
        <v>0</v>
      </c>
      <c r="E982" s="1">
        <f t="shared" si="256"/>
        <v>0.30102999566398114</v>
      </c>
      <c r="F982" s="7">
        <v>1</v>
      </c>
      <c r="G982" s="9" t="s">
        <v>278</v>
      </c>
      <c r="H982" s="4" cm="1">
        <f t="array" ref="H982">F982/freq.sum.r6e</f>
        <v>7.9214195183776928E-5</v>
      </c>
      <c r="I982" s="4" t="str">
        <f t="shared" si="257"/>
        <v>su</v>
      </c>
      <c r="J982" s="4" t="str">
        <f t="shared" si="258"/>
        <v>sou</v>
      </c>
      <c r="K982" s="10">
        <f t="shared" si="259"/>
        <v>2</v>
      </c>
      <c r="L982" s="1">
        <f t="shared" si="260"/>
        <v>3</v>
      </c>
      <c r="M982" s="10">
        <f t="shared" si="261"/>
        <v>3</v>
      </c>
      <c r="N982" s="1" t="str">
        <f t="shared" si="262"/>
        <v>~sou~</v>
      </c>
      <c r="O982" s="1" t="str">
        <f t="shared" si="263"/>
        <v>[su]</v>
      </c>
      <c r="P982" s="3" cm="1">
        <f t="array" ref="P982">SUM(_xlfn._xlws.FILTER($H$2:$H$2454,_xlfn.MAP($N$2:$N$2454,_xlfn.LAMBDA(_xlpm.x,_xlpm.x=$N982))))</f>
        <v>7.9214195183776931E-4</v>
      </c>
      <c r="Q982" s="4">
        <f t="shared" si="264"/>
        <v>9.9999999999999992E-2</v>
      </c>
      <c r="R982" s="6" cm="1">
        <f t="array" ref="R982">SUM(_xlfn._xlws.FILTER($H$2:$H$2454,_xlfn.MAP($O$2:$O$2454,_xlfn.LAMBDA(_xlpm.x,_xlpm.x=$O982))))</f>
        <v>4.7528517110266159E-4</v>
      </c>
      <c r="S982" s="4">
        <f t="shared" si="265"/>
        <v>0.16666666666666666</v>
      </c>
      <c r="T982" s="4">
        <f t="shared" si="266"/>
        <v>2.6301367171815578E-2</v>
      </c>
      <c r="U982" s="4">
        <f t="shared" si="267"/>
        <v>0.12499999999999997</v>
      </c>
      <c r="V982" s="4">
        <f t="shared" si="268"/>
        <v>-0.22184874961635639</v>
      </c>
      <c r="W982" s="4" t="s">
        <v>5100</v>
      </c>
      <c r="X982" s="2" cm="1">
        <f t="array" ref="X982">SUM(_xlfn._xlws.FILTER($F$2:$F$2454,_xlfn.MAP($W$2:$W$2454,_xlfn.LAMBDA(_xlpm.x,_xlpm.x=$W982))))</f>
        <v>150</v>
      </c>
      <c r="Y982" s="11">
        <f t="shared" si="269"/>
        <v>6.6666666666666671E-3</v>
      </c>
      <c r="Z982" s="4" t="s">
        <v>5111</v>
      </c>
      <c r="AA982" s="2" cm="1">
        <f t="array" ref="AA982">SUM(_xlfn._xlws.FILTER($F$2:$F$2454,_xlfn.MAP($Z$2:$Z$2454,_xlfn.LAMBDA(_xlpm.x,_xlpm.x=$Z982))))</f>
        <v>254</v>
      </c>
      <c r="AB982" s="11">
        <f t="shared" si="270"/>
        <v>3.937007874015748E-3</v>
      </c>
      <c r="AC982" s="11">
        <f t="shared" si="271"/>
        <v>0.22874245756425682</v>
      </c>
      <c r="AG982" s="2"/>
      <c r="AL982" s="2"/>
      <c r="AM982" s="2"/>
    </row>
    <row r="983" spans="1:39">
      <c r="A983" s="1" t="str">
        <f t="shared" si="255"/>
        <v>~bra~ : [bɹeɪ]</v>
      </c>
      <c r="B983" s="1">
        <f>_xlfn.LET(_xlpm.d,$G983,_xlpm.k,_xlfn.CONCAT(LEFT(TRIM(B$1),1),"*"),COUNTIF(_xlpm.d,_xlpm.k))</f>
        <v>0</v>
      </c>
      <c r="C983" s="1">
        <f>_xlfn.LET(_xlpm.d,$G983,_xlpm.k,_xlfn.CONCAT(LEFT(TRIM(C$1),1),"*"),COUNTIF(_xlpm.d,_xlpm.k))</f>
        <v>0</v>
      </c>
      <c r="D983" s="1">
        <f>_xlfn.LET(_xlpm.d,$G983,_xlpm.k,_xlfn.CONCAT(LEFT(TRIM(D$1),1),"*"),COUNTIF(_xlpm.d,_xlpm.k))</f>
        <v>0</v>
      </c>
      <c r="E983" s="1">
        <f t="shared" si="256"/>
        <v>0.60205999132796229</v>
      </c>
      <c r="F983" s="7">
        <v>3</v>
      </c>
      <c r="G983" s="9" t="s">
        <v>1203</v>
      </c>
      <c r="H983" s="4" cm="1">
        <f t="array" ref="H983">F983/freq.sum.r6e</f>
        <v>2.376425855513308E-4</v>
      </c>
      <c r="I983" s="1" t="str">
        <f t="shared" si="257"/>
        <v>bɹeɪ</v>
      </c>
      <c r="J983" s="1" t="str">
        <f t="shared" si="258"/>
        <v>bra</v>
      </c>
      <c r="K983" s="10">
        <f t="shared" si="259"/>
        <v>4</v>
      </c>
      <c r="L983" s="1">
        <f t="shared" si="260"/>
        <v>3</v>
      </c>
      <c r="M983" s="10">
        <f t="shared" si="261"/>
        <v>4</v>
      </c>
      <c r="N983" s="1" t="str">
        <f t="shared" si="262"/>
        <v>~bra~</v>
      </c>
      <c r="O983" s="1" t="str">
        <f t="shared" si="263"/>
        <v>[bɹeɪ]</v>
      </c>
      <c r="P983" s="3" cm="1">
        <f t="array" ref="P983">SUM(_xlfn._xlws.FILTER($H$2:$H$2454,_xlfn.MAP($N$2:$N$2454,_xlfn.LAMBDA(_xlpm.x,_xlpm.x=$N983))))</f>
        <v>7.9214195183776931E-4</v>
      </c>
      <c r="Q983" s="4">
        <f t="shared" si="264"/>
        <v>0.3</v>
      </c>
      <c r="R983" s="6" cm="1">
        <f t="array" ref="R983">SUM(_xlfn._xlws.FILTER($H$2:$H$2454,_xlfn.MAP($O$2:$O$2454,_xlfn.LAMBDA(_xlpm.x,_xlpm.x=$O983))))</f>
        <v>4.7528517110266159E-4</v>
      </c>
      <c r="S983" s="4">
        <f t="shared" si="265"/>
        <v>0.5</v>
      </c>
      <c r="T983" s="4">
        <f t="shared" si="266"/>
        <v>0.17568515064668233</v>
      </c>
      <c r="U983" s="4">
        <f t="shared" si="267"/>
        <v>0.37499999999999994</v>
      </c>
      <c r="V983" s="4">
        <f t="shared" si="268"/>
        <v>-0.22184874961635639</v>
      </c>
      <c r="W983" s="4" t="s">
        <v>5120</v>
      </c>
      <c r="X983" s="2" cm="1">
        <f t="array" ref="X983">SUM(_xlfn._xlws.FILTER($F$2:$F$2454,_xlfn.MAP($W$2:$W$2454,_xlfn.LAMBDA(_xlpm.x,_xlpm.x=$W983))))</f>
        <v>1666</v>
      </c>
      <c r="Y983" s="11">
        <f t="shared" si="269"/>
        <v>1.8007202881152461E-3</v>
      </c>
      <c r="Z983" s="4" t="s">
        <v>5108</v>
      </c>
      <c r="AA983" s="2" cm="1">
        <f t="array" ref="AA983">SUM(_xlfn._xlws.FILTER($F$2:$F$2454,_xlfn.MAP($Z$2:$Z$2454,_xlfn.LAMBDA(_xlpm.x,_xlpm.x=$Z983))))</f>
        <v>475</v>
      </c>
      <c r="AB983" s="11">
        <f t="shared" si="270"/>
        <v>6.3157894736842104E-3</v>
      </c>
      <c r="AC983" s="11">
        <f t="shared" si="271"/>
        <v>-0.54498138744590219</v>
      </c>
      <c r="AG983" s="2"/>
      <c r="AL983" s="2"/>
      <c r="AM983" s="2"/>
    </row>
    <row r="984" spans="1:39">
      <c r="A984" s="1" t="str">
        <f t="shared" si="255"/>
        <v>~too~ : [tʊ]</v>
      </c>
      <c r="B984" s="1">
        <f>_xlfn.LET(_xlpm.d,$G984,_xlpm.k,_xlfn.CONCAT(LEFT(TRIM(B$1),1),"*"),COUNTIF(_xlpm.d,_xlpm.k))</f>
        <v>0</v>
      </c>
      <c r="C984" s="1">
        <f>_xlfn.LET(_xlpm.d,$G984,_xlpm.k,_xlfn.CONCAT(LEFT(TRIM(C$1),1),"*"),COUNTIF(_xlpm.d,_xlpm.k))</f>
        <v>0</v>
      </c>
      <c r="D984" s="1">
        <f>_xlfn.LET(_xlpm.d,$G984,_xlpm.k,_xlfn.CONCAT(LEFT(TRIM(D$1),1),"*"),COUNTIF(_xlpm.d,_xlpm.k))</f>
        <v>0</v>
      </c>
      <c r="E984" s="1">
        <f t="shared" si="256"/>
        <v>0.30102999566398114</v>
      </c>
      <c r="F984" s="7">
        <v>1</v>
      </c>
      <c r="G984" s="9" t="s">
        <v>1450</v>
      </c>
      <c r="H984" s="4" cm="1">
        <f t="array" ref="H984">F984/freq.sum.r6e</f>
        <v>7.9214195183776928E-5</v>
      </c>
      <c r="I984" s="1" t="str">
        <f t="shared" si="257"/>
        <v>tʊ</v>
      </c>
      <c r="J984" s="1" t="str">
        <f t="shared" si="258"/>
        <v>too</v>
      </c>
      <c r="K984" s="10">
        <f t="shared" si="259"/>
        <v>2</v>
      </c>
      <c r="L984" s="1">
        <f t="shared" si="260"/>
        <v>3</v>
      </c>
      <c r="M984" s="10">
        <f t="shared" si="261"/>
        <v>3</v>
      </c>
      <c r="N984" s="1" t="str">
        <f t="shared" si="262"/>
        <v>~too~</v>
      </c>
      <c r="O984" s="1" t="str">
        <f t="shared" si="263"/>
        <v>[tʊ]</v>
      </c>
      <c r="P984" s="3" cm="1">
        <f t="array" ref="P984">SUM(_xlfn._xlws.FILTER($H$2:$H$2454,_xlfn.MAP($N$2:$N$2454,_xlfn.LAMBDA(_xlpm.x,_xlpm.x=$N984))))</f>
        <v>3.9607097591888465E-4</v>
      </c>
      <c r="Q984" s="4">
        <f t="shared" si="264"/>
        <v>0.19999999999999998</v>
      </c>
      <c r="R984" s="6" cm="1">
        <f t="array" ref="R984">SUM(_xlfn._xlws.FILTER($H$2:$H$2454,_xlfn.MAP($O$2:$O$2454,_xlfn.LAMBDA(_xlpm.x,_xlpm.x=$O984))))</f>
        <v>2.3764258555133077E-4</v>
      </c>
      <c r="S984" s="4">
        <f t="shared" si="265"/>
        <v>0.33333333333333337</v>
      </c>
      <c r="T984" s="4">
        <f t="shared" si="266"/>
        <v>5.260273434363117E-2</v>
      </c>
      <c r="U984" s="4">
        <f t="shared" si="267"/>
        <v>0.25</v>
      </c>
      <c r="V984" s="4">
        <f t="shared" si="268"/>
        <v>-0.22184874961635648</v>
      </c>
      <c r="W984" s="4" t="s">
        <v>5130</v>
      </c>
      <c r="X984" s="2" cm="1">
        <f t="array" ref="X984">SUM(_xlfn._xlws.FILTER($F$2:$F$2454,_xlfn.MAP($W$2:$W$2454,_xlfn.LAMBDA(_xlpm.x,_xlpm.x=$W984))))</f>
        <v>79</v>
      </c>
      <c r="Y984" s="11">
        <f t="shared" si="269"/>
        <v>1.2658227848101266E-2</v>
      </c>
      <c r="Z984" s="4" t="s">
        <v>5116</v>
      </c>
      <c r="AA984" s="2" cm="1">
        <f t="array" ref="AA984">SUM(_xlfn._xlws.FILTER($F$2:$F$2454,_xlfn.MAP($Z$2:$Z$2454,_xlfn.LAMBDA(_xlpm.x,_xlpm.x=$Z984))))</f>
        <v>96</v>
      </c>
      <c r="AB984" s="11">
        <f t="shared" si="270"/>
        <v>1.0416666666666666E-2</v>
      </c>
      <c r="AC984" s="11">
        <f t="shared" si="271"/>
        <v>8.4644141749127003E-2</v>
      </c>
      <c r="AG984" s="2"/>
      <c r="AL984" s="2"/>
      <c r="AM984" s="2"/>
    </row>
    <row r="985" spans="1:39">
      <c r="A985" s="1" t="str">
        <f t="shared" si="255"/>
        <v>~rtu~ : [ɹtʃə]</v>
      </c>
      <c r="B985" s="1">
        <f>_xlfn.LET(_xlpm.d,$G985,_xlpm.k,_xlfn.CONCAT(LEFT(TRIM(B$1),1),"*"),COUNTIF(_xlpm.d,_xlpm.k))</f>
        <v>1</v>
      </c>
      <c r="C985" s="1">
        <f>_xlfn.LET(_xlpm.d,$G985,_xlpm.k,_xlfn.CONCAT(LEFT(TRIM(C$1),1),"*"),COUNTIF(_xlpm.d,_xlpm.k))</f>
        <v>0</v>
      </c>
      <c r="D985" s="1">
        <f>_xlfn.LET(_xlpm.d,$G985,_xlpm.k,_xlfn.CONCAT(LEFT(TRIM(D$1),1),"*"),COUNTIF(_xlpm.d,_xlpm.k))</f>
        <v>0</v>
      </c>
      <c r="E985" s="1">
        <f t="shared" si="256"/>
        <v>0.30102999566398114</v>
      </c>
      <c r="F985" s="7">
        <v>1</v>
      </c>
      <c r="G985" s="9" t="s">
        <v>2380</v>
      </c>
      <c r="H985" s="4" cm="1">
        <f t="array" ref="H985">F985/freq.sum.r6e</f>
        <v>7.9214195183776928E-5</v>
      </c>
      <c r="I985" s="4" t="str">
        <f t="shared" si="257"/>
        <v>ɹtʃə</v>
      </c>
      <c r="J985" s="4" t="str">
        <f t="shared" si="258"/>
        <v>rtu</v>
      </c>
      <c r="K985" s="10">
        <f t="shared" si="259"/>
        <v>4</v>
      </c>
      <c r="L985" s="1">
        <f t="shared" si="260"/>
        <v>3</v>
      </c>
      <c r="M985" s="10">
        <f t="shared" si="261"/>
        <v>4</v>
      </c>
      <c r="N985" s="1" t="str">
        <f t="shared" si="262"/>
        <v>~rtu~</v>
      </c>
      <c r="O985" s="1" t="str">
        <f t="shared" si="263"/>
        <v>[ɹtʃə]</v>
      </c>
      <c r="P985" s="3" cm="1">
        <f t="array" ref="P985">SUM(_xlfn._xlws.FILTER($H$2:$H$2454,_xlfn.MAP($N$2:$N$2454,_xlfn.LAMBDA(_xlpm.x,_xlpm.x=$N985))))</f>
        <v>3.9607097591888465E-4</v>
      </c>
      <c r="Q985" s="4">
        <f t="shared" si="264"/>
        <v>0.19999999999999998</v>
      </c>
      <c r="R985" s="6" cm="1">
        <f t="array" ref="R985">SUM(_xlfn._xlws.FILTER($H$2:$H$2454,_xlfn.MAP($O$2:$O$2454,_xlfn.LAMBDA(_xlpm.x,_xlpm.x=$O985))))</f>
        <v>2.3764258555133077E-4</v>
      </c>
      <c r="S985" s="4">
        <f t="shared" si="265"/>
        <v>0.33333333333333337</v>
      </c>
      <c r="T985" s="4">
        <f t="shared" si="266"/>
        <v>5.8561716882227451E-2</v>
      </c>
      <c r="U985" s="4">
        <f t="shared" si="267"/>
        <v>0.25</v>
      </c>
      <c r="V985" s="4">
        <f t="shared" si="268"/>
        <v>-0.22184874961635648</v>
      </c>
      <c r="W985" s="4" t="s">
        <v>5111</v>
      </c>
      <c r="X985" s="2" cm="1">
        <f t="array" ref="X985">SUM(_xlfn._xlws.FILTER($F$2:$F$2454,_xlfn.MAP($W$2:$W$2454,_xlfn.LAMBDA(_xlpm.x,_xlpm.x=$W985))))</f>
        <v>566</v>
      </c>
      <c r="Y985" s="11">
        <f t="shared" si="269"/>
        <v>1.7667844522968198E-3</v>
      </c>
      <c r="Z985" s="4" t="s">
        <v>5101</v>
      </c>
      <c r="AA985" s="2" cm="1">
        <f t="array" ref="AA985">SUM(_xlfn._xlws.FILTER($F$2:$F$2454,_xlfn.MAP($Z$2:$Z$2454,_xlfn.LAMBDA(_xlpm.x,_xlpm.x=$Z985))))</f>
        <v>2255</v>
      </c>
      <c r="AB985" s="11">
        <f t="shared" si="270"/>
        <v>4.434589800443459E-4</v>
      </c>
      <c r="AC985" s="11">
        <f t="shared" si="271"/>
        <v>0.60033011502570788</v>
      </c>
      <c r="AG985" s="2"/>
      <c r="AL985" s="2"/>
      <c r="AM985" s="2"/>
    </row>
    <row r="986" spans="1:39">
      <c r="A986" s="1" t="str">
        <f t="shared" si="255"/>
        <v>~bla~ : [blæ]</v>
      </c>
      <c r="B986" s="1">
        <f>_xlfn.LET(_xlpm.d,$G986,_xlpm.k,_xlfn.CONCAT(LEFT(TRIM(B$1),1),"*"),COUNTIF(_xlpm.d,_xlpm.k))</f>
        <v>0</v>
      </c>
      <c r="C986" s="1">
        <f>_xlfn.LET(_xlpm.d,$G986,_xlpm.k,_xlfn.CONCAT(LEFT(TRIM(C$1),1),"*"),COUNTIF(_xlpm.d,_xlpm.k))</f>
        <v>0</v>
      </c>
      <c r="D986" s="1">
        <f>_xlfn.LET(_xlpm.d,$G986,_xlpm.k,_xlfn.CONCAT(LEFT(TRIM(D$1),1),"*"),COUNTIF(_xlpm.d,_xlpm.k))</f>
        <v>0</v>
      </c>
      <c r="E986" s="1">
        <f t="shared" si="256"/>
        <v>0.60205999132796229</v>
      </c>
      <c r="F986" s="7">
        <v>3</v>
      </c>
      <c r="G986" s="9" t="s">
        <v>17</v>
      </c>
      <c r="H986" s="4" cm="1">
        <f t="array" ref="H986">F986/freq.sum.r6e</f>
        <v>2.376425855513308E-4</v>
      </c>
      <c r="I986" s="4" t="str">
        <f t="shared" si="257"/>
        <v>blæ</v>
      </c>
      <c r="J986" s="4" t="str">
        <f t="shared" si="258"/>
        <v>bla</v>
      </c>
      <c r="K986" s="10">
        <f t="shared" si="259"/>
        <v>3</v>
      </c>
      <c r="L986" s="1">
        <f t="shared" si="260"/>
        <v>3</v>
      </c>
      <c r="M986" s="10">
        <f t="shared" si="261"/>
        <v>3</v>
      </c>
      <c r="N986" s="1" t="str">
        <f t="shared" si="262"/>
        <v>~bla~</v>
      </c>
      <c r="O986" s="1" t="str">
        <f t="shared" si="263"/>
        <v>[blæ]</v>
      </c>
      <c r="P986" s="3" cm="1">
        <f t="array" ref="P986">SUM(_xlfn._xlws.FILTER($H$2:$H$2454,_xlfn.MAP($N$2:$N$2454,_xlfn.LAMBDA(_xlpm.x,_xlpm.x=$N986))))</f>
        <v>3.9607097591888465E-4</v>
      </c>
      <c r="Q986" s="4">
        <f t="shared" si="264"/>
        <v>0.6</v>
      </c>
      <c r="R986" s="6" cm="1">
        <f t="array" ref="R986">SUM(_xlfn._xlws.FILTER($H$2:$H$2454,_xlfn.MAP($O$2:$O$2454,_xlfn.LAMBDA(_xlpm.x,_xlpm.x=$O986))))</f>
        <v>2.376425855513308E-4</v>
      </c>
      <c r="S986" s="4">
        <f t="shared" si="265"/>
        <v>1</v>
      </c>
      <c r="T986" s="4">
        <f t="shared" si="266"/>
        <v>0.31561640606178698</v>
      </c>
      <c r="U986" s="4">
        <f t="shared" si="267"/>
        <v>0.74999999999999989</v>
      </c>
      <c r="V986" s="4">
        <f t="shared" si="268"/>
        <v>-0.22184874961635639</v>
      </c>
      <c r="W986" s="4" t="s">
        <v>5120</v>
      </c>
      <c r="X986" s="2" cm="1">
        <f t="array" ref="X986">SUM(_xlfn._xlws.FILTER($F$2:$F$2454,_xlfn.MAP($W$2:$W$2454,_xlfn.LAMBDA(_xlpm.x,_xlpm.x=$W986))))</f>
        <v>1666</v>
      </c>
      <c r="Y986" s="11">
        <f t="shared" si="269"/>
        <v>1.8007202881152461E-3</v>
      </c>
      <c r="Z986" s="4" t="s">
        <v>5103</v>
      </c>
      <c r="AA986" s="2" cm="1">
        <f t="array" ref="AA986">SUM(_xlfn._xlws.FILTER($F$2:$F$2454,_xlfn.MAP($Z$2:$Z$2454,_xlfn.LAMBDA(_xlpm.x,_xlpm.x=$Z986))))</f>
        <v>514</v>
      </c>
      <c r="AB986" s="11">
        <f t="shared" si="270"/>
        <v>5.8365758754863814E-3</v>
      </c>
      <c r="AC986" s="11">
        <f t="shared" si="271"/>
        <v>-0.51071187807549301</v>
      </c>
      <c r="AG986" s="2"/>
      <c r="AL986" s="2"/>
      <c r="AM986" s="2"/>
    </row>
    <row r="987" spans="1:39">
      <c r="A987" s="1" t="str">
        <f t="shared" si="255"/>
        <v>~dve~ : [dvə]</v>
      </c>
      <c r="B987" s="1">
        <f>_xlfn.LET(_xlpm.d,$G987,_xlpm.k,_xlfn.CONCAT(LEFT(TRIM(B$1),1),"*"),COUNTIF(_xlpm.d,_xlpm.k))</f>
        <v>0</v>
      </c>
      <c r="C987" s="1">
        <f>_xlfn.LET(_xlpm.d,$G987,_xlpm.k,_xlfn.CONCAT(LEFT(TRIM(C$1),1),"*"),COUNTIF(_xlpm.d,_xlpm.k))</f>
        <v>0</v>
      </c>
      <c r="D987" s="1">
        <f>_xlfn.LET(_xlpm.d,$G987,_xlpm.k,_xlfn.CONCAT(LEFT(TRIM(D$1),1),"*"),COUNTIF(_xlpm.d,_xlpm.k))</f>
        <v>0</v>
      </c>
      <c r="E987" s="1">
        <f t="shared" si="256"/>
        <v>0.60205999132796229</v>
      </c>
      <c r="F987" s="7">
        <v>3</v>
      </c>
      <c r="G987" s="9" t="s">
        <v>601</v>
      </c>
      <c r="H987" s="4" cm="1">
        <f t="array" ref="H987">F987/freq.sum.r6e</f>
        <v>2.376425855513308E-4</v>
      </c>
      <c r="I987" s="4" t="str">
        <f t="shared" si="257"/>
        <v>dvə</v>
      </c>
      <c r="J987" s="4" t="str">
        <f t="shared" si="258"/>
        <v>dve</v>
      </c>
      <c r="K987" s="10">
        <f t="shared" si="259"/>
        <v>3</v>
      </c>
      <c r="L987" s="1">
        <f t="shared" si="260"/>
        <v>3</v>
      </c>
      <c r="M987" s="10">
        <f t="shared" si="261"/>
        <v>3</v>
      </c>
      <c r="N987" s="1" t="str">
        <f t="shared" si="262"/>
        <v>~dve~</v>
      </c>
      <c r="O987" s="1" t="str">
        <f t="shared" si="263"/>
        <v>[dvə]</v>
      </c>
      <c r="P987" s="3" cm="1">
        <f t="array" ref="P987">SUM(_xlfn._xlws.FILTER($H$2:$H$2454,_xlfn.MAP($N$2:$N$2454,_xlfn.LAMBDA(_xlpm.x,_xlpm.x=$N987))))</f>
        <v>3.9607097591888465E-4</v>
      </c>
      <c r="Q987" s="4">
        <f t="shared" si="264"/>
        <v>0.6</v>
      </c>
      <c r="R987" s="6" cm="1">
        <f t="array" ref="R987">SUM(_xlfn._xlws.FILTER($H$2:$H$2454,_xlfn.MAP($O$2:$O$2454,_xlfn.LAMBDA(_xlpm.x,_xlpm.x=$O987))))</f>
        <v>2.376425855513308E-4</v>
      </c>
      <c r="S987" s="4">
        <f t="shared" si="265"/>
        <v>1</v>
      </c>
      <c r="T987" s="4">
        <f t="shared" si="266"/>
        <v>0.31561640606178698</v>
      </c>
      <c r="U987" s="4">
        <f t="shared" si="267"/>
        <v>0.74999999999999989</v>
      </c>
      <c r="V987" s="4">
        <f t="shared" si="268"/>
        <v>-0.22184874961635639</v>
      </c>
      <c r="W987" s="4" t="s">
        <v>5121</v>
      </c>
      <c r="X987" s="2" cm="1">
        <f t="array" ref="X987">SUM(_xlfn._xlws.FILTER($F$2:$F$2454,_xlfn.MAP($W$2:$W$2454,_xlfn.LAMBDA(_xlpm.x,_xlpm.x=$W987))))</f>
        <v>2896</v>
      </c>
      <c r="Y987" s="11">
        <f t="shared" si="269"/>
        <v>1.0359116022099447E-3</v>
      </c>
      <c r="Z987" s="4" t="s">
        <v>5101</v>
      </c>
      <c r="AA987" s="2" cm="1">
        <f t="array" ref="AA987">SUM(_xlfn._xlws.FILTER($F$2:$F$2454,_xlfn.MAP($Z$2:$Z$2454,_xlfn.LAMBDA(_xlpm.x,_xlpm.x=$Z987))))</f>
        <v>2255</v>
      </c>
      <c r="AB987" s="11">
        <f t="shared" si="270"/>
        <v>1.3303769401330377E-3</v>
      </c>
      <c r="AC987" s="11">
        <f t="shared" si="271"/>
        <v>-0.10865201131112999</v>
      </c>
      <c r="AG987" s="2"/>
      <c r="AL987" s="2"/>
      <c r="AM987" s="2"/>
    </row>
    <row r="988" spans="1:39">
      <c r="A988" s="1" t="str">
        <f t="shared" si="255"/>
        <v>~nve~ : [nvɛ]</v>
      </c>
      <c r="B988" s="1">
        <f>_xlfn.LET(_xlpm.d,$G988,_xlpm.k,_xlfn.CONCAT(LEFT(TRIM(B$1),1),"*"),COUNTIF(_xlpm.d,_xlpm.k))</f>
        <v>0</v>
      </c>
      <c r="C988" s="1">
        <f>_xlfn.LET(_xlpm.d,$G988,_xlpm.k,_xlfn.CONCAT(LEFT(TRIM(C$1),1),"*"),COUNTIF(_xlpm.d,_xlpm.k))</f>
        <v>0</v>
      </c>
      <c r="D988" s="1">
        <f>_xlfn.LET(_xlpm.d,$G988,_xlpm.k,_xlfn.CONCAT(LEFT(TRIM(D$1),1),"*"),COUNTIF(_xlpm.d,_xlpm.k))</f>
        <v>1</v>
      </c>
      <c r="E988" s="1">
        <f t="shared" si="256"/>
        <v>0.8450980400142567</v>
      </c>
      <c r="F988" s="7">
        <v>6</v>
      </c>
      <c r="G988" s="9" t="s">
        <v>504</v>
      </c>
      <c r="H988" s="4" cm="1">
        <f t="array" ref="H988">F988/freq.sum.r6e</f>
        <v>4.7528517110266159E-4</v>
      </c>
      <c r="I988" s="4" t="str">
        <f t="shared" si="257"/>
        <v>nvɛ</v>
      </c>
      <c r="J988" s="4" t="str">
        <f t="shared" si="258"/>
        <v>nve</v>
      </c>
      <c r="K988" s="10">
        <f t="shared" si="259"/>
        <v>3</v>
      </c>
      <c r="L988" s="1">
        <f t="shared" si="260"/>
        <v>3</v>
      </c>
      <c r="M988" s="10">
        <f t="shared" si="261"/>
        <v>3</v>
      </c>
      <c r="N988" s="1" t="str">
        <f t="shared" si="262"/>
        <v>~nve~</v>
      </c>
      <c r="O988" s="1" t="str">
        <f t="shared" si="263"/>
        <v>[nvɛ]</v>
      </c>
      <c r="P988" s="3" cm="1">
        <f t="array" ref="P988">SUM(_xlfn._xlws.FILTER($H$2:$H$2454,_xlfn.MAP($N$2:$N$2454,_xlfn.LAMBDA(_xlpm.x,_xlpm.x=$N988))))</f>
        <v>7.9214195183776931E-4</v>
      </c>
      <c r="Q988" s="4">
        <f t="shared" si="264"/>
        <v>0.6</v>
      </c>
      <c r="R988" s="6" cm="1">
        <f t="array" ref="R988">SUM(_xlfn._xlws.FILTER($H$2:$H$2454,_xlfn.MAP($O$2:$O$2454,_xlfn.LAMBDA(_xlpm.x,_xlpm.x=$O988))))</f>
        <v>4.7528517110266159E-4</v>
      </c>
      <c r="S988" s="4">
        <f t="shared" si="265"/>
        <v>1</v>
      </c>
      <c r="T988" s="4">
        <f t="shared" si="266"/>
        <v>0.44302363551984447</v>
      </c>
      <c r="U988" s="4">
        <f t="shared" si="267"/>
        <v>0.74999999999999989</v>
      </c>
      <c r="V988" s="4">
        <f t="shared" si="268"/>
        <v>-0.22184874961635639</v>
      </c>
      <c r="W988" s="4" t="s">
        <v>5121</v>
      </c>
      <c r="X988" s="2" cm="1">
        <f t="array" ref="X988">SUM(_xlfn._xlws.FILTER($F$2:$F$2454,_xlfn.MAP($W$2:$W$2454,_xlfn.LAMBDA(_xlpm.x,_xlpm.x=$W988))))</f>
        <v>2896</v>
      </c>
      <c r="Y988" s="11">
        <f t="shared" si="269"/>
        <v>2.0718232044198894E-3</v>
      </c>
      <c r="Z988" s="4" t="s">
        <v>5104</v>
      </c>
      <c r="AA988" s="2" cm="1">
        <f t="array" ref="AA988">SUM(_xlfn._xlws.FILTER($F$2:$F$2454,_xlfn.MAP($Z$2:$Z$2454,_xlfn.LAMBDA(_xlpm.x,_xlpm.x=$Z988))))</f>
        <v>883</v>
      </c>
      <c r="AB988" s="11">
        <f t="shared" si="270"/>
        <v>6.7950169875424689E-3</v>
      </c>
      <c r="AC988" s="11">
        <f t="shared" si="271"/>
        <v>-0.51583785394754067</v>
      </c>
      <c r="AG988" s="2"/>
      <c r="AL988" s="2"/>
      <c r="AM988" s="2"/>
    </row>
    <row r="989" spans="1:39">
      <c r="A989" s="1" t="str">
        <f t="shared" si="255"/>
        <v>~che~ : [tʃɪ]</v>
      </c>
      <c r="B989" s="1">
        <f>_xlfn.LET(_xlpm.d,$G989,_xlpm.k,_xlfn.CONCAT(LEFT(TRIM(B$1),1),"*"),COUNTIF(_xlpm.d,_xlpm.k))</f>
        <v>0</v>
      </c>
      <c r="C989" s="1">
        <f>_xlfn.LET(_xlpm.d,$G989,_xlpm.k,_xlfn.CONCAT(LEFT(TRIM(C$1),1),"*"),COUNTIF(_xlpm.d,_xlpm.k))</f>
        <v>0</v>
      </c>
      <c r="D989" s="1">
        <f>_xlfn.LET(_xlpm.d,$G989,_xlpm.k,_xlfn.CONCAT(LEFT(TRIM(D$1),1),"*"),COUNTIF(_xlpm.d,_xlpm.k))</f>
        <v>0</v>
      </c>
      <c r="E989" s="1">
        <f t="shared" si="256"/>
        <v>0.30102999566398114</v>
      </c>
      <c r="F989" s="7">
        <v>1</v>
      </c>
      <c r="G989" s="9" t="s">
        <v>2275</v>
      </c>
      <c r="H989" s="4" cm="1">
        <f t="array" ref="H989">F989/freq.sum.r6e</f>
        <v>7.9214195183776928E-5</v>
      </c>
      <c r="I989" s="4" t="str">
        <f t="shared" si="257"/>
        <v>tʃɪ</v>
      </c>
      <c r="J989" s="4" t="str">
        <f t="shared" si="258"/>
        <v>che</v>
      </c>
      <c r="K989" s="10">
        <f t="shared" si="259"/>
        <v>3</v>
      </c>
      <c r="L989" s="1">
        <f t="shared" si="260"/>
        <v>3</v>
      </c>
      <c r="M989" s="10">
        <f t="shared" si="261"/>
        <v>3</v>
      </c>
      <c r="N989" s="1" t="str">
        <f t="shared" si="262"/>
        <v>~che~</v>
      </c>
      <c r="O989" s="1" t="str">
        <f t="shared" si="263"/>
        <v>[tʃɪ]</v>
      </c>
      <c r="P989" s="3" cm="1">
        <f t="array" ref="P989">SUM(_xlfn._xlws.FILTER($H$2:$H$2454,_xlfn.MAP($N$2:$N$2454,_xlfn.LAMBDA(_xlpm.x,_xlpm.x=$N989))))</f>
        <v>1.188212927756654E-3</v>
      </c>
      <c r="Q989" s="4">
        <f t="shared" si="264"/>
        <v>6.6666666666666666E-2</v>
      </c>
      <c r="R989" s="6" cm="1">
        <f t="array" ref="R989">SUM(_xlfn._xlws.FILTER($H$2:$H$2454,_xlfn.MAP($O$2:$O$2454,_xlfn.LAMBDA(_xlpm.x,_xlpm.x=$O989))))</f>
        <v>7.1292775665399231E-4</v>
      </c>
      <c r="S989" s="4">
        <f t="shared" si="265"/>
        <v>0.11111111111111112</v>
      </c>
      <c r="T989" s="4">
        <f t="shared" si="266"/>
        <v>1.7534244781210389E-2</v>
      </c>
      <c r="U989" s="4">
        <f t="shared" si="267"/>
        <v>8.3333333333333329E-2</v>
      </c>
      <c r="V989" s="4">
        <f t="shared" si="268"/>
        <v>-0.22184874961635639</v>
      </c>
      <c r="W989" s="4" t="s">
        <v>5121</v>
      </c>
      <c r="X989" s="2" cm="1">
        <f t="array" ref="X989">SUM(_xlfn._xlws.FILTER($F$2:$F$2454,_xlfn.MAP($W$2:$W$2454,_xlfn.LAMBDA(_xlpm.x,_xlpm.x=$W989))))</f>
        <v>2896</v>
      </c>
      <c r="Y989" s="11">
        <f t="shared" si="269"/>
        <v>3.453038674033149E-4</v>
      </c>
      <c r="Z989" s="4" t="s">
        <v>5102</v>
      </c>
      <c r="AA989" s="2" cm="1">
        <f t="array" ref="AA989">SUM(_xlfn._xlws.FILTER($F$2:$F$2454,_xlfn.MAP($Z$2:$Z$2454,_xlfn.LAMBDA(_xlpm.x,_xlpm.x=$Z989))))</f>
        <v>1794</v>
      </c>
      <c r="AB989" s="11">
        <f t="shared" si="270"/>
        <v>5.5741360089186175E-4</v>
      </c>
      <c r="AC989" s="11">
        <f t="shared" si="271"/>
        <v>-0.20797611881703601</v>
      </c>
      <c r="AG989" s="2"/>
      <c r="AL989" s="2"/>
      <c r="AM989" s="2"/>
    </row>
    <row r="990" spans="1:39">
      <c r="A990" s="1" t="str">
        <f t="shared" si="255"/>
        <v>~dmi~ : [dmɪ]</v>
      </c>
      <c r="B990" s="1">
        <f>_xlfn.LET(_xlpm.d,$G990,_xlpm.k,_xlfn.CONCAT(LEFT(TRIM(B$1),1),"*"),COUNTIF(_xlpm.d,_xlpm.k))</f>
        <v>0</v>
      </c>
      <c r="C990" s="1">
        <f>_xlfn.LET(_xlpm.d,$G990,_xlpm.k,_xlfn.CONCAT(LEFT(TRIM(C$1),1),"*"),COUNTIF(_xlpm.d,_xlpm.k))</f>
        <v>0</v>
      </c>
      <c r="D990" s="1">
        <f>_xlfn.LET(_xlpm.d,$G990,_xlpm.k,_xlfn.CONCAT(LEFT(TRIM(D$1),1),"*"),COUNTIF(_xlpm.d,_xlpm.k))</f>
        <v>0</v>
      </c>
      <c r="E990" s="1">
        <f t="shared" si="256"/>
        <v>0.60205999132796229</v>
      </c>
      <c r="F990" s="7">
        <v>3</v>
      </c>
      <c r="G990" s="9" t="s">
        <v>600</v>
      </c>
      <c r="H990" s="4" cm="1">
        <f t="array" ref="H990">F990/freq.sum.r6e</f>
        <v>2.376425855513308E-4</v>
      </c>
      <c r="I990" s="4" t="str">
        <f t="shared" si="257"/>
        <v>dmɪ</v>
      </c>
      <c r="J990" s="4" t="str">
        <f t="shared" si="258"/>
        <v>dmi</v>
      </c>
      <c r="K990" s="10">
        <f t="shared" si="259"/>
        <v>3</v>
      </c>
      <c r="L990" s="1">
        <f t="shared" si="260"/>
        <v>3</v>
      </c>
      <c r="M990" s="10">
        <f t="shared" si="261"/>
        <v>3</v>
      </c>
      <c r="N990" s="1" t="str">
        <f t="shared" si="262"/>
        <v>~dmi~</v>
      </c>
      <c r="O990" s="1" t="str">
        <f t="shared" si="263"/>
        <v>[dmɪ]</v>
      </c>
      <c r="P990" s="3" cm="1">
        <f t="array" ref="P990">SUM(_xlfn._xlws.FILTER($H$2:$H$2454,_xlfn.MAP($N$2:$N$2454,_xlfn.LAMBDA(_xlpm.x,_xlpm.x=$N990))))</f>
        <v>3.9607097591888465E-4</v>
      </c>
      <c r="Q990" s="4">
        <f t="shared" si="264"/>
        <v>0.6</v>
      </c>
      <c r="R990" s="6" cm="1">
        <f t="array" ref="R990">SUM(_xlfn._xlws.FILTER($H$2:$H$2454,_xlfn.MAP($O$2:$O$2454,_xlfn.LAMBDA(_xlpm.x,_xlpm.x=$O990))))</f>
        <v>2.376425855513308E-4</v>
      </c>
      <c r="S990" s="4">
        <f t="shared" si="265"/>
        <v>1</v>
      </c>
      <c r="T990" s="4">
        <f t="shared" si="266"/>
        <v>0.31561640606178698</v>
      </c>
      <c r="U990" s="4">
        <f t="shared" si="267"/>
        <v>0.74999999999999989</v>
      </c>
      <c r="V990" s="4">
        <f t="shared" si="268"/>
        <v>-0.22184874961635639</v>
      </c>
      <c r="W990" s="4" t="s">
        <v>5110</v>
      </c>
      <c r="X990" s="2" cm="1">
        <f t="array" ref="X990">SUM(_xlfn._xlws.FILTER($F$2:$F$2454,_xlfn.MAP($W$2:$W$2454,_xlfn.LAMBDA(_xlpm.x,_xlpm.x=$W990))))</f>
        <v>1594</v>
      </c>
      <c r="Y990" s="11">
        <f t="shared" si="269"/>
        <v>1.8820577164366374E-3</v>
      </c>
      <c r="Z990" s="4" t="s">
        <v>5102</v>
      </c>
      <c r="AA990" s="2" cm="1">
        <f t="array" ref="AA990">SUM(_xlfn._xlws.FILTER($F$2:$F$2454,_xlfn.MAP($Z$2:$Z$2454,_xlfn.LAMBDA(_xlpm.x,_xlpm.x=$Z990))))</f>
        <v>1794</v>
      </c>
      <c r="AB990" s="11">
        <f t="shared" si="270"/>
        <v>1.6722408026755853E-3</v>
      </c>
      <c r="AC990" s="11">
        <f t="shared" si="271"/>
        <v>5.1334121647979701E-2</v>
      </c>
      <c r="AG990" s="2"/>
      <c r="AL990" s="2"/>
      <c r="AM990" s="2"/>
    </row>
    <row r="991" spans="1:39">
      <c r="A991" s="1" t="str">
        <f t="shared" si="255"/>
        <v>~che~ : [tʃɛ]</v>
      </c>
      <c r="B991" s="1">
        <f>_xlfn.LET(_xlpm.d,$G991,_xlpm.k,_xlfn.CONCAT(LEFT(TRIM(B$1),1),"*"),COUNTIF(_xlpm.d,_xlpm.k))</f>
        <v>0</v>
      </c>
      <c r="C991" s="1">
        <f>_xlfn.LET(_xlpm.d,$G991,_xlpm.k,_xlfn.CONCAT(LEFT(TRIM(C$1),1),"*"),COUNTIF(_xlpm.d,_xlpm.k))</f>
        <v>0</v>
      </c>
      <c r="D991" s="1">
        <f>_xlfn.LET(_xlpm.d,$G991,_xlpm.k,_xlfn.CONCAT(LEFT(TRIM(D$1),1),"*"),COUNTIF(_xlpm.d,_xlpm.k))</f>
        <v>0</v>
      </c>
      <c r="E991" s="1">
        <f t="shared" si="256"/>
        <v>0.8450980400142567</v>
      </c>
      <c r="F991" s="7">
        <v>6</v>
      </c>
      <c r="G991" s="9" t="s">
        <v>631</v>
      </c>
      <c r="H991" s="4" cm="1">
        <f t="array" ref="H991">F991/freq.sum.r6e</f>
        <v>4.7528517110266159E-4</v>
      </c>
      <c r="I991" s="4" t="str">
        <f t="shared" si="257"/>
        <v>tʃɛ</v>
      </c>
      <c r="J991" s="4" t="str">
        <f t="shared" si="258"/>
        <v>che</v>
      </c>
      <c r="K991" s="10">
        <f t="shared" si="259"/>
        <v>3</v>
      </c>
      <c r="L991" s="1">
        <f t="shared" si="260"/>
        <v>3</v>
      </c>
      <c r="M991" s="10">
        <f t="shared" si="261"/>
        <v>3</v>
      </c>
      <c r="N991" s="1" t="str">
        <f t="shared" si="262"/>
        <v>~che~</v>
      </c>
      <c r="O991" s="1" t="str">
        <f t="shared" si="263"/>
        <v>[tʃɛ]</v>
      </c>
      <c r="P991" s="3" cm="1">
        <f t="array" ref="P991">SUM(_xlfn._xlws.FILTER($H$2:$H$2454,_xlfn.MAP($N$2:$N$2454,_xlfn.LAMBDA(_xlpm.x,_xlpm.x=$N991))))</f>
        <v>1.188212927756654E-3</v>
      </c>
      <c r="Q991" s="4">
        <f t="shared" si="264"/>
        <v>0.4</v>
      </c>
      <c r="R991" s="6" cm="1">
        <f t="array" ref="R991">SUM(_xlfn._xlws.FILTER($H$2:$H$2454,_xlfn.MAP($O$2:$O$2454,_xlfn.LAMBDA(_xlpm.x,_xlpm.x=$O991))))</f>
        <v>7.1292775665399242E-4</v>
      </c>
      <c r="S991" s="4">
        <f t="shared" si="265"/>
        <v>0.66666666666666663</v>
      </c>
      <c r="T991" s="4">
        <f t="shared" si="266"/>
        <v>0.29534909034656304</v>
      </c>
      <c r="U991" s="4">
        <f t="shared" si="267"/>
        <v>0.5</v>
      </c>
      <c r="V991" s="4">
        <f t="shared" si="268"/>
        <v>-0.22184874961635631</v>
      </c>
      <c r="W991" s="4" t="s">
        <v>5121</v>
      </c>
      <c r="X991" s="2" cm="1">
        <f t="array" ref="X991">SUM(_xlfn._xlws.FILTER($F$2:$F$2454,_xlfn.MAP($W$2:$W$2454,_xlfn.LAMBDA(_xlpm.x,_xlpm.x=$W991))))</f>
        <v>2896</v>
      </c>
      <c r="Y991" s="11">
        <f t="shared" si="269"/>
        <v>2.0718232044198894E-3</v>
      </c>
      <c r="Z991" s="4" t="s">
        <v>5104</v>
      </c>
      <c r="AA991" s="2" cm="1">
        <f t="array" ref="AA991">SUM(_xlfn._xlws.FILTER($F$2:$F$2454,_xlfn.MAP($Z$2:$Z$2454,_xlfn.LAMBDA(_xlpm.x,_xlpm.x=$Z991))))</f>
        <v>883</v>
      </c>
      <c r="AB991" s="11">
        <f t="shared" si="270"/>
        <v>6.7950169875424689E-3</v>
      </c>
      <c r="AC991" s="11">
        <f t="shared" si="271"/>
        <v>-0.51583785394754067</v>
      </c>
      <c r="AG991" s="2"/>
      <c r="AL991" s="2"/>
      <c r="AM991" s="2"/>
    </row>
    <row r="992" spans="1:39">
      <c r="A992" s="1" t="str">
        <f t="shared" si="255"/>
        <v>~bri~ : [bɹaɪ]</v>
      </c>
      <c r="B992" s="1">
        <f>_xlfn.LET(_xlpm.d,$G992,_xlpm.k,_xlfn.CONCAT(LEFT(TRIM(B$1),1),"*"),COUNTIF(_xlpm.d,_xlpm.k))</f>
        <v>0</v>
      </c>
      <c r="C992" s="1">
        <f>_xlfn.LET(_xlpm.d,$G992,_xlpm.k,_xlfn.CONCAT(LEFT(TRIM(C$1),1),"*"),COUNTIF(_xlpm.d,_xlpm.k))</f>
        <v>0</v>
      </c>
      <c r="D992" s="1">
        <f>_xlfn.LET(_xlpm.d,$G992,_xlpm.k,_xlfn.CONCAT(LEFT(TRIM(D$1),1),"*"),COUNTIF(_xlpm.d,_xlpm.k))</f>
        <v>0</v>
      </c>
      <c r="E992" s="1">
        <f t="shared" si="256"/>
        <v>0.77815125038364352</v>
      </c>
      <c r="F992" s="7">
        <v>5</v>
      </c>
      <c r="G992" s="9" t="s">
        <v>1204</v>
      </c>
      <c r="H992" s="4" cm="1">
        <f t="array" ref="H992">F992/freq.sum.r6e</f>
        <v>3.9607097591888465E-4</v>
      </c>
      <c r="I992" s="4" t="str">
        <f t="shared" si="257"/>
        <v>bɹaɪ</v>
      </c>
      <c r="J992" s="4" t="str">
        <f t="shared" si="258"/>
        <v>bri</v>
      </c>
      <c r="K992" s="10">
        <f t="shared" si="259"/>
        <v>4</v>
      </c>
      <c r="L992" s="1">
        <f t="shared" si="260"/>
        <v>3</v>
      </c>
      <c r="M992" s="10">
        <f t="shared" si="261"/>
        <v>4</v>
      </c>
      <c r="N992" s="1" t="str">
        <f t="shared" si="262"/>
        <v>~bri~</v>
      </c>
      <c r="O992" s="1" t="str">
        <f t="shared" si="263"/>
        <v>[bɹaɪ]</v>
      </c>
      <c r="P992" s="3" cm="1">
        <f t="array" ref="P992">SUM(_xlfn._xlws.FILTER($H$2:$H$2454,_xlfn.MAP($N$2:$N$2454,_xlfn.LAMBDA(_xlpm.x,_xlpm.x=$N992))))</f>
        <v>7.9214195183776931E-4</v>
      </c>
      <c r="Q992" s="4">
        <f t="shared" si="264"/>
        <v>0.5</v>
      </c>
      <c r="R992" s="6" cm="1">
        <f t="array" ref="R992">SUM(_xlfn._xlws.FILTER($H$2:$H$2454,_xlfn.MAP($O$2:$O$2454,_xlfn.LAMBDA(_xlpm.x,_xlpm.x=$O992))))</f>
        <v>4.7528517110266159E-4</v>
      </c>
      <c r="S992" s="4">
        <f t="shared" si="265"/>
        <v>0.83333333333333326</v>
      </c>
      <c r="T992" s="4">
        <f t="shared" si="266"/>
        <v>0.37844960529601757</v>
      </c>
      <c r="U992" s="4">
        <f t="shared" si="267"/>
        <v>0.625</v>
      </c>
      <c r="V992" s="4">
        <f t="shared" si="268"/>
        <v>-0.22184874961635631</v>
      </c>
      <c r="W992" s="4" t="s">
        <v>5110</v>
      </c>
      <c r="X992" s="2" cm="1">
        <f t="array" ref="X992">SUM(_xlfn._xlws.FILTER($F$2:$F$2454,_xlfn.MAP($W$2:$W$2454,_xlfn.LAMBDA(_xlpm.x,_xlpm.x=$W992))))</f>
        <v>1594</v>
      </c>
      <c r="Y992" s="11">
        <f t="shared" si="269"/>
        <v>3.1367628607277291E-3</v>
      </c>
      <c r="Z992" s="4" t="s">
        <v>5106</v>
      </c>
      <c r="AA992" s="2" cm="1">
        <f t="array" ref="AA992">SUM(_xlfn._xlws.FILTER($F$2:$F$2454,_xlfn.MAP($Z$2:$Z$2454,_xlfn.LAMBDA(_xlpm.x,_xlpm.x=$Z992))))</f>
        <v>397</v>
      </c>
      <c r="AB992" s="11">
        <f t="shared" si="270"/>
        <v>1.2594458438287154E-2</v>
      </c>
      <c r="AC992" s="11">
        <f t="shared" si="271"/>
        <v>-0.60369781029697844</v>
      </c>
      <c r="AG992" s="2"/>
      <c r="AL992" s="2"/>
      <c r="AM992" s="2"/>
    </row>
    <row r="993" spans="1:39">
      <c r="A993" s="1" t="str">
        <f t="shared" si="255"/>
        <v>~bri~ : [bɹɪ]</v>
      </c>
      <c r="B993" s="1">
        <f>_xlfn.LET(_xlpm.d,$G993,_xlpm.k,_xlfn.CONCAT(LEFT(TRIM(B$1),1),"*"),COUNTIF(_xlpm.d,_xlpm.k))</f>
        <v>0</v>
      </c>
      <c r="C993" s="1">
        <f>_xlfn.LET(_xlpm.d,$G993,_xlpm.k,_xlfn.CONCAT(LEFT(TRIM(C$1),1),"*"),COUNTIF(_xlpm.d,_xlpm.k))</f>
        <v>0</v>
      </c>
      <c r="D993" s="1">
        <f>_xlfn.LET(_xlpm.d,$G993,_xlpm.k,_xlfn.CONCAT(LEFT(TRIM(D$1),1),"*"),COUNTIF(_xlpm.d,_xlpm.k))</f>
        <v>0</v>
      </c>
      <c r="E993" s="1">
        <f t="shared" si="256"/>
        <v>0.77815125038364352</v>
      </c>
      <c r="F993" s="7">
        <v>5</v>
      </c>
      <c r="G993" s="9" t="s">
        <v>473</v>
      </c>
      <c r="H993" s="4" cm="1">
        <f t="array" ref="H993">F993/freq.sum.r6e</f>
        <v>3.9607097591888465E-4</v>
      </c>
      <c r="I993" s="4" t="str">
        <f t="shared" si="257"/>
        <v>bɹɪ</v>
      </c>
      <c r="J993" s="4" t="str">
        <f t="shared" si="258"/>
        <v>bri</v>
      </c>
      <c r="K993" s="10">
        <f t="shared" si="259"/>
        <v>3</v>
      </c>
      <c r="L993" s="1">
        <f t="shared" si="260"/>
        <v>3</v>
      </c>
      <c r="M993" s="10">
        <f t="shared" si="261"/>
        <v>3</v>
      </c>
      <c r="N993" s="1" t="str">
        <f t="shared" si="262"/>
        <v>~bri~</v>
      </c>
      <c r="O993" s="1" t="str">
        <f t="shared" si="263"/>
        <v>[bɹɪ]</v>
      </c>
      <c r="P993" s="3" cm="1">
        <f t="array" ref="P993">SUM(_xlfn._xlws.FILTER($H$2:$H$2454,_xlfn.MAP($N$2:$N$2454,_xlfn.LAMBDA(_xlpm.x,_xlpm.x=$N993))))</f>
        <v>7.9214195183776931E-4</v>
      </c>
      <c r="Q993" s="4">
        <f t="shared" si="264"/>
        <v>0.5</v>
      </c>
      <c r="R993" s="6" cm="1">
        <f t="array" ref="R993">SUM(_xlfn._xlws.FILTER($H$2:$H$2454,_xlfn.MAP($O$2:$O$2454,_xlfn.LAMBDA(_xlpm.x,_xlpm.x=$O993))))</f>
        <v>4.7528517110266159E-4</v>
      </c>
      <c r="S993" s="4">
        <f t="shared" si="265"/>
        <v>0.83333333333333326</v>
      </c>
      <c r="T993" s="4">
        <f t="shared" si="266"/>
        <v>0.33994023928420869</v>
      </c>
      <c r="U993" s="4">
        <f t="shared" si="267"/>
        <v>0.625</v>
      </c>
      <c r="V993" s="4">
        <f t="shared" si="268"/>
        <v>-0.22184874961635631</v>
      </c>
      <c r="W993" s="4" t="s">
        <v>5110</v>
      </c>
      <c r="X993" s="2" cm="1">
        <f t="array" ref="X993">SUM(_xlfn._xlws.FILTER($F$2:$F$2454,_xlfn.MAP($W$2:$W$2454,_xlfn.LAMBDA(_xlpm.x,_xlpm.x=$W993))))</f>
        <v>1594</v>
      </c>
      <c r="Y993" s="11">
        <f t="shared" si="269"/>
        <v>3.1367628607277291E-3</v>
      </c>
      <c r="Z993" s="4" t="s">
        <v>5102</v>
      </c>
      <c r="AA993" s="2" cm="1">
        <f t="array" ref="AA993">SUM(_xlfn._xlws.FILTER($F$2:$F$2454,_xlfn.MAP($Z$2:$Z$2454,_xlfn.LAMBDA(_xlpm.x,_xlpm.x=$Z993))))</f>
        <v>1794</v>
      </c>
      <c r="AB993" s="11">
        <f t="shared" si="270"/>
        <v>2.787068004459309E-3</v>
      </c>
      <c r="AC993" s="11">
        <f t="shared" si="271"/>
        <v>5.1334121647979701E-2</v>
      </c>
      <c r="AG993" s="2"/>
      <c r="AL993" s="2"/>
      <c r="AM993" s="2"/>
    </row>
    <row r="994" spans="1:39">
      <c r="A994" s="1" t="str">
        <f t="shared" si="255"/>
        <v>~pro~ : [pɹə]</v>
      </c>
      <c r="B994" s="1">
        <f>_xlfn.LET(_xlpm.d,$G994,_xlpm.k,_xlfn.CONCAT(LEFT(TRIM(B$1),1),"*"),COUNTIF(_xlpm.d,_xlpm.k))</f>
        <v>0</v>
      </c>
      <c r="C994" s="1">
        <f>_xlfn.LET(_xlpm.d,$G994,_xlpm.k,_xlfn.CONCAT(LEFT(TRIM(C$1),1),"*"),COUNTIF(_xlpm.d,_xlpm.k))</f>
        <v>0</v>
      </c>
      <c r="D994" s="1">
        <f>_xlfn.LET(_xlpm.d,$G994,_xlpm.k,_xlfn.CONCAT(LEFT(TRIM(D$1),1),"*"),COUNTIF(_xlpm.d,_xlpm.k))</f>
        <v>0</v>
      </c>
      <c r="E994" s="1">
        <f t="shared" si="256"/>
        <v>1.414973347970818</v>
      </c>
      <c r="F994" s="7">
        <v>25</v>
      </c>
      <c r="G994" s="9" t="s">
        <v>381</v>
      </c>
      <c r="H994" s="4" cm="1">
        <f t="array" ref="H994">F994/freq.sum.r6e</f>
        <v>1.9803548795944235E-3</v>
      </c>
      <c r="I994" s="4" t="str">
        <f t="shared" si="257"/>
        <v>pɹə</v>
      </c>
      <c r="J994" s="4" t="str">
        <f t="shared" si="258"/>
        <v>pro</v>
      </c>
      <c r="K994" s="10">
        <f t="shared" si="259"/>
        <v>3</v>
      </c>
      <c r="L994" s="1">
        <f t="shared" si="260"/>
        <v>3</v>
      </c>
      <c r="M994" s="10">
        <f t="shared" si="261"/>
        <v>3</v>
      </c>
      <c r="N994" s="1" t="str">
        <f t="shared" si="262"/>
        <v>~pro~</v>
      </c>
      <c r="O994" s="1" t="str">
        <f t="shared" si="263"/>
        <v>[pɹə]</v>
      </c>
      <c r="P994" s="3" cm="1">
        <f t="array" ref="P994">SUM(_xlfn._xlws.FILTER($H$2:$H$2454,_xlfn.MAP($N$2:$N$2454,_xlfn.LAMBDA(_xlpm.x,_xlpm.x=$N994))))</f>
        <v>3.960709759188847E-3</v>
      </c>
      <c r="Q994" s="4">
        <f t="shared" si="264"/>
        <v>0.5</v>
      </c>
      <c r="R994" s="6" cm="1">
        <f t="array" ref="R994">SUM(_xlfn._xlws.FILTER($H$2:$H$2454,_xlfn.MAP($O$2:$O$2454,_xlfn.LAMBDA(_xlpm.x,_xlpm.x=$O994))))</f>
        <v>2.3764258555133079E-3</v>
      </c>
      <c r="S994" s="4">
        <f t="shared" si="265"/>
        <v>0.83333333333333337</v>
      </c>
      <c r="T994" s="4">
        <f t="shared" si="266"/>
        <v>0.61813995447907111</v>
      </c>
      <c r="U994" s="4">
        <f t="shared" si="267"/>
        <v>0.625</v>
      </c>
      <c r="V994" s="4">
        <f t="shared" si="268"/>
        <v>-0.22184874961635639</v>
      </c>
      <c r="W994" s="4" t="s">
        <v>5119</v>
      </c>
      <c r="X994" s="2" cm="1">
        <f t="array" ref="X994">SUM(_xlfn._xlws.FILTER($F$2:$F$2454,_xlfn.MAP($W$2:$W$2454,_xlfn.LAMBDA(_xlpm.x,_xlpm.x=$W994))))</f>
        <v>1157</v>
      </c>
      <c r="Y994" s="11">
        <f t="shared" si="269"/>
        <v>2.1607605877268798E-2</v>
      </c>
      <c r="Z994" s="4" t="s">
        <v>5101</v>
      </c>
      <c r="AA994" s="2" cm="1">
        <f t="array" ref="AA994">SUM(_xlfn._xlws.FILTER($F$2:$F$2454,_xlfn.MAP($Z$2:$Z$2454,_xlfn.LAMBDA(_xlpm.x,_xlpm.x=$Z994))))</f>
        <v>2255</v>
      </c>
      <c r="AB994" s="11">
        <f t="shared" si="270"/>
        <v>1.1086474501108648E-2</v>
      </c>
      <c r="AC994" s="11">
        <f t="shared" si="271"/>
        <v>0.28981318726222971</v>
      </c>
      <c r="AG994" s="2"/>
      <c r="AL994" s="2"/>
      <c r="AM994" s="2"/>
    </row>
    <row r="995" spans="1:39">
      <c r="A995" s="1" t="str">
        <f t="shared" si="255"/>
        <v>~stu~ : [stu]</v>
      </c>
      <c r="B995" s="1">
        <f>_xlfn.LET(_xlpm.d,$G995,_xlpm.k,_xlfn.CONCAT(LEFT(TRIM(B$1),1),"*"),COUNTIF(_xlpm.d,_xlpm.k))</f>
        <v>0</v>
      </c>
      <c r="C995" s="1">
        <f>_xlfn.LET(_xlpm.d,$G995,_xlpm.k,_xlfn.CONCAT(LEFT(TRIM(C$1),1),"*"),COUNTIF(_xlpm.d,_xlpm.k))</f>
        <v>0</v>
      </c>
      <c r="D995" s="1">
        <f>_xlfn.LET(_xlpm.d,$G995,_xlpm.k,_xlfn.CONCAT(LEFT(TRIM(D$1),1),"*"),COUNTIF(_xlpm.d,_xlpm.k))</f>
        <v>0</v>
      </c>
      <c r="E995" s="1">
        <f t="shared" si="256"/>
        <v>0.77815125038364352</v>
      </c>
      <c r="F995" s="7">
        <v>5</v>
      </c>
      <c r="G995" s="9" t="s">
        <v>275</v>
      </c>
      <c r="H995" s="4" cm="1">
        <f t="array" ref="H995">F995/freq.sum.r6e</f>
        <v>3.9607097591888465E-4</v>
      </c>
      <c r="I995" s="4" t="str">
        <f t="shared" si="257"/>
        <v>stu</v>
      </c>
      <c r="J995" s="4" t="str">
        <f t="shared" si="258"/>
        <v>stu</v>
      </c>
      <c r="K995" s="10">
        <f t="shared" si="259"/>
        <v>3</v>
      </c>
      <c r="L995" s="1">
        <f t="shared" si="260"/>
        <v>3</v>
      </c>
      <c r="M995" s="10">
        <f t="shared" si="261"/>
        <v>3</v>
      </c>
      <c r="N995" s="1" t="str">
        <f t="shared" si="262"/>
        <v>~stu~</v>
      </c>
      <c r="O995" s="1" t="str">
        <f t="shared" si="263"/>
        <v>[stu]</v>
      </c>
      <c r="P995" s="3" cm="1">
        <f t="array" ref="P995">SUM(_xlfn._xlws.FILTER($H$2:$H$2454,_xlfn.MAP($N$2:$N$2454,_xlfn.LAMBDA(_xlpm.x,_xlpm.x=$N995))))</f>
        <v>7.9214195183776931E-4</v>
      </c>
      <c r="Q995" s="4">
        <f t="shared" si="264"/>
        <v>0.5</v>
      </c>
      <c r="R995" s="6" cm="1">
        <f t="array" ref="R995">SUM(_xlfn._xlws.FILTER($H$2:$H$2454,_xlfn.MAP($O$2:$O$2454,_xlfn.LAMBDA(_xlpm.x,_xlpm.x=$O995))))</f>
        <v>4.7528517110266159E-4</v>
      </c>
      <c r="S995" s="4">
        <f t="shared" si="265"/>
        <v>0.83333333333333326</v>
      </c>
      <c r="T995" s="4">
        <f t="shared" si="266"/>
        <v>0.33994023928420869</v>
      </c>
      <c r="U995" s="4">
        <f t="shared" si="267"/>
        <v>0.625</v>
      </c>
      <c r="V995" s="4">
        <f t="shared" si="268"/>
        <v>-0.22184874961635631</v>
      </c>
      <c r="W995" s="4" t="s">
        <v>5111</v>
      </c>
      <c r="X995" s="2" cm="1">
        <f t="array" ref="X995">SUM(_xlfn._xlws.FILTER($F$2:$F$2454,_xlfn.MAP($W$2:$W$2454,_xlfn.LAMBDA(_xlpm.x,_xlpm.x=$W995))))</f>
        <v>566</v>
      </c>
      <c r="Y995" s="11">
        <f t="shared" si="269"/>
        <v>8.8339222614840993E-3</v>
      </c>
      <c r="Z995" s="4" t="s">
        <v>5111</v>
      </c>
      <c r="AA995" s="2" cm="1">
        <f t="array" ref="AA995">SUM(_xlfn._xlws.FILTER($F$2:$F$2454,_xlfn.MAP($Z$2:$Z$2454,_xlfn.LAMBDA(_xlpm.x,_xlpm.x=$Z995))))</f>
        <v>254</v>
      </c>
      <c r="AB995" s="11">
        <f t="shared" si="270"/>
        <v>1.968503937007874E-2</v>
      </c>
      <c r="AC995" s="11">
        <f t="shared" si="271"/>
        <v>-0.34798271456833335</v>
      </c>
      <c r="AG995" s="2"/>
      <c r="AL995" s="2"/>
      <c r="AM995" s="2"/>
    </row>
    <row r="996" spans="1:39">
      <c r="A996" s="1" t="str">
        <f t="shared" si="255"/>
        <v>~rce~ : [ɹsɪ]</v>
      </c>
      <c r="B996" s="1">
        <f>_xlfn.LET(_xlpm.d,$G996,_xlpm.k,_xlfn.CONCAT(LEFT(TRIM(B$1),1),"*"),COUNTIF(_xlpm.d,_xlpm.k))</f>
        <v>1</v>
      </c>
      <c r="C996" s="1">
        <f>_xlfn.LET(_xlpm.d,$G996,_xlpm.k,_xlfn.CONCAT(LEFT(TRIM(C$1),1),"*"),COUNTIF(_xlpm.d,_xlpm.k))</f>
        <v>0</v>
      </c>
      <c r="D996" s="1">
        <f>_xlfn.LET(_xlpm.d,$G996,_xlpm.k,_xlfn.CONCAT(LEFT(TRIM(D$1),1),"*"),COUNTIF(_xlpm.d,_xlpm.k))</f>
        <v>0</v>
      </c>
      <c r="E996" s="1">
        <f t="shared" si="256"/>
        <v>0.30102999566398114</v>
      </c>
      <c r="F996" s="7">
        <v>1</v>
      </c>
      <c r="G996" s="9" t="s">
        <v>1623</v>
      </c>
      <c r="H996" s="4" cm="1">
        <f t="array" ref="H996">F996/freq.sum.r6e</f>
        <v>7.9214195183776928E-5</v>
      </c>
      <c r="I996" s="4" t="str">
        <f t="shared" si="257"/>
        <v>ɹsɪ</v>
      </c>
      <c r="J996" s="4" t="str">
        <f t="shared" si="258"/>
        <v>rce</v>
      </c>
      <c r="K996" s="10">
        <f t="shared" si="259"/>
        <v>3</v>
      </c>
      <c r="L996" s="1">
        <f t="shared" si="260"/>
        <v>3</v>
      </c>
      <c r="M996" s="10">
        <f t="shared" si="261"/>
        <v>3</v>
      </c>
      <c r="N996" s="1" t="str">
        <f t="shared" si="262"/>
        <v>~rce~</v>
      </c>
      <c r="O996" s="1" t="str">
        <f t="shared" si="263"/>
        <v>[ɹsɪ]</v>
      </c>
      <c r="P996" s="3" cm="1">
        <f t="array" ref="P996">SUM(_xlfn._xlws.FILTER($H$2:$H$2454,_xlfn.MAP($N$2:$N$2454,_xlfn.LAMBDA(_xlpm.x,_xlpm.x=$N996))))</f>
        <v>7.9214195183776931E-4</v>
      </c>
      <c r="Q996" s="4">
        <f t="shared" si="264"/>
        <v>9.9999999999999992E-2</v>
      </c>
      <c r="R996" s="6" cm="1">
        <f t="array" ref="R996">SUM(_xlfn._xlws.FILTER($H$2:$H$2454,_xlfn.MAP($O$2:$O$2454,_xlfn.LAMBDA(_xlpm.x,_xlpm.x=$O996))))</f>
        <v>4.7528517110266159E-4</v>
      </c>
      <c r="S996" s="4">
        <f t="shared" si="265"/>
        <v>0.16666666666666666</v>
      </c>
      <c r="T996" s="4">
        <f t="shared" si="266"/>
        <v>2.6301367171815578E-2</v>
      </c>
      <c r="U996" s="4">
        <f t="shared" si="267"/>
        <v>0.12499999999999997</v>
      </c>
      <c r="V996" s="4">
        <f t="shared" si="268"/>
        <v>-0.22184874961635639</v>
      </c>
      <c r="W996" s="4" t="s">
        <v>5121</v>
      </c>
      <c r="X996" s="2" cm="1">
        <f t="array" ref="X996">SUM(_xlfn._xlws.FILTER($F$2:$F$2454,_xlfn.MAP($W$2:$W$2454,_xlfn.LAMBDA(_xlpm.x,_xlpm.x=$W996))))</f>
        <v>2896</v>
      </c>
      <c r="Y996" s="11">
        <f t="shared" si="269"/>
        <v>3.453038674033149E-4</v>
      </c>
      <c r="Z996" s="4" t="s">
        <v>5102</v>
      </c>
      <c r="AA996" s="2" cm="1">
        <f t="array" ref="AA996">SUM(_xlfn._xlws.FILTER($F$2:$F$2454,_xlfn.MAP($Z$2:$Z$2454,_xlfn.LAMBDA(_xlpm.x,_xlpm.x=$Z996))))</f>
        <v>1794</v>
      </c>
      <c r="AB996" s="11">
        <f t="shared" si="270"/>
        <v>5.5741360089186175E-4</v>
      </c>
      <c r="AC996" s="11">
        <f t="shared" si="271"/>
        <v>-0.20797611881703601</v>
      </c>
      <c r="AG996" s="2"/>
      <c r="AL996" s="2"/>
      <c r="AM996" s="2"/>
    </row>
    <row r="997" spans="1:39">
      <c r="A997" s="1" t="str">
        <f t="shared" si="255"/>
        <v>~the~ : [ðə]</v>
      </c>
      <c r="B997" s="1">
        <f>_xlfn.LET(_xlpm.d,$G997,_xlpm.k,_xlfn.CONCAT(LEFT(TRIM(B$1),1),"*"),COUNTIF(_xlpm.d,_xlpm.k))</f>
        <v>0</v>
      </c>
      <c r="C997" s="1">
        <f>_xlfn.LET(_xlpm.d,$G997,_xlpm.k,_xlfn.CONCAT(LEFT(TRIM(C$1),1),"*"),COUNTIF(_xlpm.d,_xlpm.k))</f>
        <v>0</v>
      </c>
      <c r="D997" s="1">
        <f>_xlfn.LET(_xlpm.d,$G997,_xlpm.k,_xlfn.CONCAT(LEFT(TRIM(D$1),1),"*"),COUNTIF(_xlpm.d,_xlpm.k))</f>
        <v>0</v>
      </c>
      <c r="E997" s="1">
        <f t="shared" si="256"/>
        <v>1.4623979978989561</v>
      </c>
      <c r="F997" s="7">
        <v>28</v>
      </c>
      <c r="G997" s="9" t="s">
        <v>359</v>
      </c>
      <c r="H997" s="4" cm="1">
        <f t="array" ref="H997">F997/freq.sum.r6e</f>
        <v>2.2179974651457541E-3</v>
      </c>
      <c r="I997" s="1" t="str">
        <f t="shared" si="257"/>
        <v>ðə</v>
      </c>
      <c r="J997" s="1" t="str">
        <f t="shared" si="258"/>
        <v>the</v>
      </c>
      <c r="K997" s="10">
        <f t="shared" si="259"/>
        <v>2</v>
      </c>
      <c r="L997" s="1">
        <f t="shared" si="260"/>
        <v>3</v>
      </c>
      <c r="M997" s="10">
        <f t="shared" si="261"/>
        <v>3</v>
      </c>
      <c r="N997" s="1" t="str">
        <f t="shared" si="262"/>
        <v>~the~</v>
      </c>
      <c r="O997" s="1" t="str">
        <f t="shared" si="263"/>
        <v>[ðə]</v>
      </c>
      <c r="P997" s="3" cm="1">
        <f t="array" ref="P997">SUM(_xlfn._xlws.FILTER($H$2:$H$2454,_xlfn.MAP($N$2:$N$2454,_xlfn.LAMBDA(_xlpm.x,_xlpm.x=$N997))))</f>
        <v>3.4854245880861848E-3</v>
      </c>
      <c r="Q997" s="4">
        <f t="shared" si="264"/>
        <v>0.63636363636363646</v>
      </c>
      <c r="R997" s="6" cm="1">
        <f t="array" ref="R997">SUM(_xlfn._xlws.FILTER($H$2:$H$2454,_xlfn.MAP($O$2:$O$2454,_xlfn.LAMBDA(_xlpm.x,_xlpm.x=$O997))))</f>
        <v>2.2179974651457541E-3</v>
      </c>
      <c r="S997" s="4">
        <f t="shared" si="265"/>
        <v>1</v>
      </c>
      <c r="T997" s="4">
        <f t="shared" si="266"/>
        <v>0.79502292716965894</v>
      </c>
      <c r="U997" s="4">
        <f t="shared" si="267"/>
        <v>0.7777777777777779</v>
      </c>
      <c r="V997" s="4">
        <f t="shared" si="268"/>
        <v>-0.19629464514396813</v>
      </c>
      <c r="W997" s="4" t="s">
        <v>5121</v>
      </c>
      <c r="X997" s="2" cm="1">
        <f t="array" ref="X997">SUM(_xlfn._xlws.FILTER($F$2:$F$2454,_xlfn.MAP($W$2:$W$2454,_xlfn.LAMBDA(_xlpm.x,_xlpm.x=$W997))))</f>
        <v>2896</v>
      </c>
      <c r="Y997" s="11">
        <f t="shared" si="269"/>
        <v>9.6685082872928173E-3</v>
      </c>
      <c r="Z997" s="4" t="s">
        <v>5101</v>
      </c>
      <c r="AA997" s="2" cm="1">
        <f t="array" ref="AA997">SUM(_xlfn._xlws.FILTER($F$2:$F$2454,_xlfn.MAP($Z$2:$Z$2454,_xlfn.LAMBDA(_xlpm.x,_xlpm.x=$Z997))))</f>
        <v>2255</v>
      </c>
      <c r="AB997" s="11">
        <f t="shared" si="270"/>
        <v>1.2416851441241685E-2</v>
      </c>
      <c r="AC997" s="11">
        <f t="shared" si="271"/>
        <v>-0.10865201131112999</v>
      </c>
      <c r="AG997" s="2"/>
      <c r="AL997" s="2"/>
      <c r="AM997" s="2"/>
    </row>
    <row r="998" spans="1:39">
      <c r="A998" s="1" t="str">
        <f t="shared" si="255"/>
        <v>~sha~ : [ʃɑ]</v>
      </c>
      <c r="B998" s="1">
        <f>_xlfn.LET(_xlpm.d,$G998,_xlpm.k,_xlfn.CONCAT(LEFT(TRIM(B$1),1),"*"),COUNTIF(_xlpm.d,_xlpm.k))</f>
        <v>0</v>
      </c>
      <c r="C998" s="1">
        <f>_xlfn.LET(_xlpm.d,$G998,_xlpm.k,_xlfn.CONCAT(LEFT(TRIM(C$1),1),"*"),COUNTIF(_xlpm.d,_xlpm.k))</f>
        <v>0</v>
      </c>
      <c r="D998" s="1">
        <f>_xlfn.LET(_xlpm.d,$G998,_xlpm.k,_xlfn.CONCAT(LEFT(TRIM(D$1),1),"*"),COUNTIF(_xlpm.d,_xlpm.k))</f>
        <v>0</v>
      </c>
      <c r="E998" s="1">
        <f t="shared" si="256"/>
        <v>0.60205999132796229</v>
      </c>
      <c r="F998" s="7">
        <v>3</v>
      </c>
      <c r="G998" s="9" t="s">
        <v>1243</v>
      </c>
      <c r="H998" s="4" cm="1">
        <f t="array" ref="H998">F998/freq.sum.r6e</f>
        <v>2.376425855513308E-4</v>
      </c>
      <c r="I998" s="4" t="str">
        <f t="shared" si="257"/>
        <v>ʃɑ</v>
      </c>
      <c r="J998" s="4" t="str">
        <f t="shared" si="258"/>
        <v>sha</v>
      </c>
      <c r="K998" s="10">
        <f t="shared" si="259"/>
        <v>2</v>
      </c>
      <c r="L998" s="1">
        <f t="shared" si="260"/>
        <v>3</v>
      </c>
      <c r="M998" s="10">
        <f t="shared" si="261"/>
        <v>3</v>
      </c>
      <c r="N998" s="1" t="str">
        <f t="shared" si="262"/>
        <v>~sha~</v>
      </c>
      <c r="O998" s="1" t="str">
        <f t="shared" si="263"/>
        <v>[ʃɑ]</v>
      </c>
      <c r="P998" s="3" cm="1">
        <f t="array" ref="P998">SUM(_xlfn._xlws.FILTER($H$2:$H$2454,_xlfn.MAP($N$2:$N$2454,_xlfn.LAMBDA(_xlpm.x,_xlpm.x=$N998))))</f>
        <v>1.3466413181242079E-3</v>
      </c>
      <c r="Q998" s="4">
        <f t="shared" si="264"/>
        <v>0.1764705882352941</v>
      </c>
      <c r="R998" s="6" cm="1">
        <f t="array" ref="R998">SUM(_xlfn._xlws.FILTER($H$2:$H$2454,_xlfn.MAP($O$2:$O$2454,_xlfn.LAMBDA(_xlpm.x,_xlpm.x=$O998))))</f>
        <v>8.7135614702154619E-4</v>
      </c>
      <c r="S998" s="4">
        <f t="shared" si="265"/>
        <v>0.27272727272727276</v>
      </c>
      <c r="T998" s="4">
        <f t="shared" si="266"/>
        <v>9.0176116017653435E-2</v>
      </c>
      <c r="U998" s="4">
        <f t="shared" si="267"/>
        <v>0.2142857142857143</v>
      </c>
      <c r="V998" s="4">
        <f t="shared" si="268"/>
        <v>-0.18905623622004902</v>
      </c>
      <c r="W998" s="4" t="s">
        <v>5120</v>
      </c>
      <c r="X998" s="2" cm="1">
        <f t="array" ref="X998">SUM(_xlfn._xlws.FILTER($F$2:$F$2454,_xlfn.MAP($W$2:$W$2454,_xlfn.LAMBDA(_xlpm.x,_xlpm.x=$W998))))</f>
        <v>1666</v>
      </c>
      <c r="Y998" s="11">
        <f t="shared" si="269"/>
        <v>1.8007202881152461E-3</v>
      </c>
      <c r="Z998" s="4" t="s">
        <v>5105</v>
      </c>
      <c r="AA998" s="2" cm="1">
        <f t="array" ref="AA998">SUM(_xlfn._xlws.FILTER($F$2:$F$2454,_xlfn.MAP($Z$2:$Z$2454,_xlfn.LAMBDA(_xlpm.x,_xlpm.x=$Z998))))</f>
        <v>436</v>
      </c>
      <c r="AB998" s="11">
        <f t="shared" si="270"/>
        <v>6.8807339449541288E-3</v>
      </c>
      <c r="AC998" s="11">
        <f t="shared" si="271"/>
        <v>-0.58218850780218279</v>
      </c>
      <c r="AG998" s="2"/>
      <c r="AL998" s="2"/>
      <c r="AM998" s="2"/>
    </row>
    <row r="999" spans="1:39">
      <c r="A999" s="1" t="str">
        <f t="shared" si="255"/>
        <v>~cra~ : [kɹə]</v>
      </c>
      <c r="B999" s="1">
        <f>_xlfn.LET(_xlpm.d,$G999,_xlpm.k,_xlfn.CONCAT(LEFT(TRIM(B$1),1),"*"),COUNTIF(_xlpm.d,_xlpm.k))</f>
        <v>0</v>
      </c>
      <c r="C999" s="1">
        <f>_xlfn.LET(_xlpm.d,$G999,_xlpm.k,_xlfn.CONCAT(LEFT(TRIM(C$1),1),"*"),COUNTIF(_xlpm.d,_xlpm.k))</f>
        <v>0</v>
      </c>
      <c r="D999" s="1">
        <f>_xlfn.LET(_xlpm.d,$G999,_xlpm.k,_xlfn.CONCAT(LEFT(TRIM(D$1),1),"*"),COUNTIF(_xlpm.d,_xlpm.k))</f>
        <v>0</v>
      </c>
      <c r="E999" s="1">
        <f t="shared" si="256"/>
        <v>0.30102999566398114</v>
      </c>
      <c r="F999" s="7">
        <v>1</v>
      </c>
      <c r="G999" s="9" t="s">
        <v>1608</v>
      </c>
      <c r="H999" s="4" cm="1">
        <f t="array" ref="H999">F999/freq.sum.r6e</f>
        <v>7.9214195183776928E-5</v>
      </c>
      <c r="I999" s="4" t="str">
        <f t="shared" si="257"/>
        <v>kɹə</v>
      </c>
      <c r="J999" s="4" t="str">
        <f t="shared" si="258"/>
        <v>cra</v>
      </c>
      <c r="K999" s="10">
        <f t="shared" si="259"/>
        <v>3</v>
      </c>
      <c r="L999" s="1">
        <f t="shared" si="260"/>
        <v>3</v>
      </c>
      <c r="M999" s="10">
        <f t="shared" si="261"/>
        <v>3</v>
      </c>
      <c r="N999" s="1" t="str">
        <f t="shared" si="262"/>
        <v>~cra~</v>
      </c>
      <c r="O999" s="1" t="str">
        <f t="shared" si="263"/>
        <v>[kɹə]</v>
      </c>
      <c r="P999" s="3" cm="1">
        <f t="array" ref="P999">SUM(_xlfn._xlws.FILTER($H$2:$H$2454,_xlfn.MAP($N$2:$N$2454,_xlfn.LAMBDA(_xlpm.x,_xlpm.x=$N999))))</f>
        <v>7.1292775665399231E-4</v>
      </c>
      <c r="Q999" s="4">
        <f t="shared" si="264"/>
        <v>0.11111111111111112</v>
      </c>
      <c r="R999" s="6" cm="1">
        <f t="array" ref="R999">SUM(_xlfn._xlws.FILTER($H$2:$H$2454,_xlfn.MAP($O$2:$O$2454,_xlfn.LAMBDA(_xlpm.x,_xlpm.x=$O999))))</f>
        <v>4.7528517110266159E-4</v>
      </c>
      <c r="S999" s="4">
        <f t="shared" si="265"/>
        <v>0.16666666666666666</v>
      </c>
      <c r="T999" s="4">
        <f t="shared" si="266"/>
        <v>2.8054791649936624E-2</v>
      </c>
      <c r="U999" s="4">
        <f t="shared" si="267"/>
        <v>0.13333333333333333</v>
      </c>
      <c r="V999" s="4">
        <f t="shared" si="268"/>
        <v>-0.17609125905568118</v>
      </c>
      <c r="W999" s="4" t="s">
        <v>5120</v>
      </c>
      <c r="X999" s="2" cm="1">
        <f t="array" ref="X999">SUM(_xlfn._xlws.FILTER($F$2:$F$2454,_xlfn.MAP($W$2:$W$2454,_xlfn.LAMBDA(_xlpm.x,_xlpm.x=$W999))))</f>
        <v>1666</v>
      </c>
      <c r="Y999" s="11">
        <f t="shared" si="269"/>
        <v>6.0024009603841532E-4</v>
      </c>
      <c r="Z999" s="4" t="s">
        <v>5101</v>
      </c>
      <c r="AA999" s="2" cm="1">
        <f t="array" ref="AA999">SUM(_xlfn._xlws.FILTER($F$2:$F$2454,_xlfn.MAP($Z$2:$Z$2454,_xlfn.LAMBDA(_xlpm.x,_xlpm.x=$Z999))))</f>
        <v>2255</v>
      </c>
      <c r="AB999" s="11">
        <f t="shared" si="270"/>
        <v>4.434589800443459E-4</v>
      </c>
      <c r="AC999" s="11">
        <f t="shared" si="271"/>
        <v>0.13147154914321055</v>
      </c>
      <c r="AG999" s="2"/>
      <c r="AL999" s="2"/>
      <c r="AM999" s="2"/>
    </row>
    <row r="1000" spans="1:39">
      <c r="A1000" s="1" t="str">
        <f t="shared" si="255"/>
        <v>~she~ : [ʃi]</v>
      </c>
      <c r="B1000" s="1">
        <f>_xlfn.LET(_xlpm.d,$G1000,_xlpm.k,_xlfn.CONCAT(LEFT(TRIM(B$1),1),"*"),COUNTIF(_xlpm.d,_xlpm.k))</f>
        <v>0</v>
      </c>
      <c r="C1000" s="1">
        <f>_xlfn.LET(_xlpm.d,$G1000,_xlpm.k,_xlfn.CONCAT(LEFT(TRIM(C$1),1),"*"),COUNTIF(_xlpm.d,_xlpm.k))</f>
        <v>0</v>
      </c>
      <c r="D1000" s="1">
        <f>_xlfn.LET(_xlpm.d,$G1000,_xlpm.k,_xlfn.CONCAT(LEFT(TRIM(D$1),1),"*"),COUNTIF(_xlpm.d,_xlpm.k))</f>
        <v>0</v>
      </c>
      <c r="E1000" s="1">
        <f t="shared" si="256"/>
        <v>0.30102999566398114</v>
      </c>
      <c r="F1000" s="7">
        <v>1</v>
      </c>
      <c r="G1000" s="9" t="s">
        <v>1613</v>
      </c>
      <c r="H1000" s="4" cm="1">
        <f t="array" ref="H1000">F1000/freq.sum.r6e</f>
        <v>7.9214195183776928E-5</v>
      </c>
      <c r="I1000" s="4" t="str">
        <f t="shared" si="257"/>
        <v>ʃi</v>
      </c>
      <c r="J1000" s="4" t="str">
        <f t="shared" si="258"/>
        <v>she</v>
      </c>
      <c r="K1000" s="10">
        <f t="shared" si="259"/>
        <v>2</v>
      </c>
      <c r="L1000" s="1">
        <f t="shared" si="260"/>
        <v>3</v>
      </c>
      <c r="M1000" s="10">
        <f t="shared" si="261"/>
        <v>3</v>
      </c>
      <c r="N1000" s="1" t="str">
        <f t="shared" si="262"/>
        <v>~she~</v>
      </c>
      <c r="O1000" s="1" t="str">
        <f t="shared" si="263"/>
        <v>[ʃi]</v>
      </c>
      <c r="P1000" s="3" cm="1">
        <f t="array" ref="P1000">SUM(_xlfn._xlws.FILTER($H$2:$H$2454,_xlfn.MAP($N$2:$N$2454,_xlfn.LAMBDA(_xlpm.x,_xlpm.x=$N1000))))</f>
        <v>7.1292775665399242E-4</v>
      </c>
      <c r="Q1000" s="4">
        <f t="shared" si="264"/>
        <v>0.1111111111111111</v>
      </c>
      <c r="R1000" s="6" cm="1">
        <f t="array" ref="R1000">SUM(_xlfn._xlws.FILTER($H$2:$H$2454,_xlfn.MAP($O$2:$O$2454,_xlfn.LAMBDA(_xlpm.x,_xlpm.x=$O1000))))</f>
        <v>4.7528517110266159E-4</v>
      </c>
      <c r="S1000" s="4">
        <f t="shared" si="265"/>
        <v>0.16666666666666666</v>
      </c>
      <c r="T1000" s="4">
        <f t="shared" si="266"/>
        <v>2.8054791649936624E-2</v>
      </c>
      <c r="U1000" s="4">
        <f t="shared" si="267"/>
        <v>0.13333333333333333</v>
      </c>
      <c r="V1000" s="4">
        <f t="shared" si="268"/>
        <v>-0.17609125905568127</v>
      </c>
      <c r="W1000" s="4" t="s">
        <v>5121</v>
      </c>
      <c r="X1000" s="2" cm="1">
        <f t="array" ref="X1000">SUM(_xlfn._xlws.FILTER($F$2:$F$2454,_xlfn.MAP($W$2:$W$2454,_xlfn.LAMBDA(_xlpm.x,_xlpm.x=$W1000))))</f>
        <v>2896</v>
      </c>
      <c r="Y1000" s="11">
        <f t="shared" si="269"/>
        <v>3.453038674033149E-4</v>
      </c>
      <c r="Z1000" s="4" t="s">
        <v>5110</v>
      </c>
      <c r="AA1000" s="2" cm="1">
        <f t="array" ref="AA1000">SUM(_xlfn._xlws.FILTER($F$2:$F$2454,_xlfn.MAP($Z$2:$Z$2454,_xlfn.LAMBDA(_xlpm.x,_xlpm.x=$Z1000))))</f>
        <v>354</v>
      </c>
      <c r="AB1000" s="11">
        <f t="shared" si="270"/>
        <v>2.8248587570621469E-3</v>
      </c>
      <c r="AC1000" s="11">
        <f t="shared" si="271"/>
        <v>-0.91279529549932148</v>
      </c>
      <c r="AG1000" s="2"/>
      <c r="AL1000" s="2"/>
      <c r="AM1000" s="2"/>
    </row>
    <row r="1001" spans="1:39">
      <c r="A1001" s="1" t="str">
        <f t="shared" si="255"/>
        <v>~cli~ : [klɪ]</v>
      </c>
      <c r="B1001" s="1">
        <f>_xlfn.LET(_xlpm.d,$G1001,_xlpm.k,_xlfn.CONCAT(LEFT(TRIM(B$1),1),"*"),COUNTIF(_xlpm.d,_xlpm.k))</f>
        <v>0</v>
      </c>
      <c r="C1001" s="1">
        <f>_xlfn.LET(_xlpm.d,$G1001,_xlpm.k,_xlfn.CONCAT(LEFT(TRIM(C$1),1),"*"),COUNTIF(_xlpm.d,_xlpm.k))</f>
        <v>0</v>
      </c>
      <c r="D1001" s="1">
        <f>_xlfn.LET(_xlpm.d,$G1001,_xlpm.k,_xlfn.CONCAT(LEFT(TRIM(D$1),1),"*"),COUNTIF(_xlpm.d,_xlpm.k))</f>
        <v>0</v>
      </c>
      <c r="E1001" s="1">
        <f t="shared" si="256"/>
        <v>0.47712125471966244</v>
      </c>
      <c r="F1001" s="7">
        <v>2</v>
      </c>
      <c r="G1001" s="9" t="s">
        <v>1124</v>
      </c>
      <c r="H1001" s="4" cm="1">
        <f t="array" ref="H1001">F1001/freq.sum.r6e</f>
        <v>1.5842839036755386E-4</v>
      </c>
      <c r="I1001" s="4" t="str">
        <f t="shared" si="257"/>
        <v>klɪ</v>
      </c>
      <c r="J1001" s="4" t="str">
        <f t="shared" si="258"/>
        <v>cli</v>
      </c>
      <c r="K1001" s="10">
        <f t="shared" si="259"/>
        <v>3</v>
      </c>
      <c r="L1001" s="1">
        <f t="shared" si="260"/>
        <v>3</v>
      </c>
      <c r="M1001" s="10">
        <f t="shared" si="261"/>
        <v>3</v>
      </c>
      <c r="N1001" s="1" t="str">
        <f t="shared" si="262"/>
        <v>~cli~</v>
      </c>
      <c r="O1001" s="1" t="str">
        <f t="shared" si="263"/>
        <v>[klɪ]</v>
      </c>
      <c r="P1001" s="3" cm="1">
        <f t="array" ref="P1001">SUM(_xlfn._xlws.FILTER($H$2:$H$2454,_xlfn.MAP($N$2:$N$2454,_xlfn.LAMBDA(_xlpm.x,_xlpm.x=$N1001))))</f>
        <v>4.7528517110266154E-4</v>
      </c>
      <c r="Q1001" s="4">
        <f t="shared" si="264"/>
        <v>0.33333333333333337</v>
      </c>
      <c r="R1001" s="6" cm="1">
        <f t="array" ref="R1001">SUM(_xlfn._xlws.FILTER($H$2:$H$2454,_xlfn.MAP($O$2:$O$2454,_xlfn.LAMBDA(_xlpm.x,_xlpm.x=$O1001))))</f>
        <v>3.1685678073510771E-4</v>
      </c>
      <c r="S1001" s="4">
        <f t="shared" si="265"/>
        <v>0.5</v>
      </c>
      <c r="T1001" s="4">
        <f t="shared" si="266"/>
        <v>0.13339737819208369</v>
      </c>
      <c r="U1001" s="4">
        <f t="shared" si="267"/>
        <v>0.4</v>
      </c>
      <c r="V1001" s="4">
        <f t="shared" si="268"/>
        <v>-0.17609125905568118</v>
      </c>
      <c r="W1001" s="4" t="s">
        <v>5110</v>
      </c>
      <c r="X1001" s="2" cm="1">
        <f t="array" ref="X1001">SUM(_xlfn._xlws.FILTER($F$2:$F$2454,_xlfn.MAP($W$2:$W$2454,_xlfn.LAMBDA(_xlpm.x,_xlpm.x=$W1001))))</f>
        <v>1594</v>
      </c>
      <c r="Y1001" s="11">
        <f t="shared" si="269"/>
        <v>1.2547051442910915E-3</v>
      </c>
      <c r="Z1001" s="4" t="s">
        <v>5102</v>
      </c>
      <c r="AA1001" s="2" cm="1">
        <f t="array" ref="AA1001">SUM(_xlfn._xlws.FILTER($F$2:$F$2454,_xlfn.MAP($Z$2:$Z$2454,_xlfn.LAMBDA(_xlpm.x,_xlpm.x=$Z1001))))</f>
        <v>1794</v>
      </c>
      <c r="AB1001" s="11">
        <f t="shared" si="270"/>
        <v>1.1148272017837235E-3</v>
      </c>
      <c r="AC1001" s="11">
        <f t="shared" si="271"/>
        <v>5.1334121647979701E-2</v>
      </c>
      <c r="AG1001" s="2"/>
      <c r="AL1001" s="2"/>
      <c r="AM1001" s="2"/>
    </row>
    <row r="1002" spans="1:39">
      <c r="A1002" s="1" t="str">
        <f t="shared" si="255"/>
        <v>~rdi~ : [ɹdɪ]</v>
      </c>
      <c r="B1002" s="1">
        <f>_xlfn.LET(_xlpm.d,$G1002,_xlpm.k,_xlfn.CONCAT(LEFT(TRIM(B$1),1),"*"),COUNTIF(_xlpm.d,_xlpm.k))</f>
        <v>1</v>
      </c>
      <c r="C1002" s="1">
        <f>_xlfn.LET(_xlpm.d,$G1002,_xlpm.k,_xlfn.CONCAT(LEFT(TRIM(C$1),1),"*"),COUNTIF(_xlpm.d,_xlpm.k))</f>
        <v>0</v>
      </c>
      <c r="D1002" s="1">
        <f>_xlfn.LET(_xlpm.d,$G1002,_xlpm.k,_xlfn.CONCAT(LEFT(TRIM(D$1),1),"*"),COUNTIF(_xlpm.d,_xlpm.k))</f>
        <v>0</v>
      </c>
      <c r="E1002" s="1">
        <f t="shared" si="256"/>
        <v>0.47712125471966244</v>
      </c>
      <c r="F1002" s="7">
        <v>2</v>
      </c>
      <c r="G1002" s="9" t="s">
        <v>1094</v>
      </c>
      <c r="H1002" s="4" cm="1">
        <f t="array" ref="H1002">F1002/freq.sum.r6e</f>
        <v>1.5842839036755386E-4</v>
      </c>
      <c r="I1002" s="4" t="str">
        <f t="shared" si="257"/>
        <v>ɹdɪ</v>
      </c>
      <c r="J1002" s="4" t="str">
        <f t="shared" si="258"/>
        <v>rdi</v>
      </c>
      <c r="K1002" s="10">
        <f t="shared" si="259"/>
        <v>3</v>
      </c>
      <c r="L1002" s="1">
        <f t="shared" si="260"/>
        <v>3</v>
      </c>
      <c r="M1002" s="10">
        <f t="shared" si="261"/>
        <v>3</v>
      </c>
      <c r="N1002" s="1" t="str">
        <f t="shared" si="262"/>
        <v>~rdi~</v>
      </c>
      <c r="O1002" s="1" t="str">
        <f t="shared" si="263"/>
        <v>[ɹdɪ]</v>
      </c>
      <c r="P1002" s="3" cm="1">
        <f t="array" ref="P1002">SUM(_xlfn._xlws.FILTER($H$2:$H$2454,_xlfn.MAP($N$2:$N$2454,_xlfn.LAMBDA(_xlpm.x,_xlpm.x=$N1002))))</f>
        <v>4.7528517110266154E-4</v>
      </c>
      <c r="Q1002" s="4">
        <f t="shared" si="264"/>
        <v>0.33333333333333337</v>
      </c>
      <c r="R1002" s="6" cm="1">
        <f t="array" ref="R1002">SUM(_xlfn._xlws.FILTER($H$2:$H$2454,_xlfn.MAP($O$2:$O$2454,_xlfn.LAMBDA(_xlpm.x,_xlpm.x=$O1002))))</f>
        <v>3.1685678073510771E-4</v>
      </c>
      <c r="S1002" s="4">
        <f t="shared" si="265"/>
        <v>0.5</v>
      </c>
      <c r="T1002" s="4">
        <f t="shared" si="266"/>
        <v>0.13339737819208369</v>
      </c>
      <c r="U1002" s="4">
        <f t="shared" si="267"/>
        <v>0.4</v>
      </c>
      <c r="V1002" s="4">
        <f t="shared" si="268"/>
        <v>-0.17609125905568118</v>
      </c>
      <c r="W1002" s="4" t="s">
        <v>5110</v>
      </c>
      <c r="X1002" s="2" cm="1">
        <f t="array" ref="X1002">SUM(_xlfn._xlws.FILTER($F$2:$F$2454,_xlfn.MAP($W$2:$W$2454,_xlfn.LAMBDA(_xlpm.x,_xlpm.x=$W1002))))</f>
        <v>1594</v>
      </c>
      <c r="Y1002" s="11">
        <f t="shared" si="269"/>
        <v>1.2547051442910915E-3</v>
      </c>
      <c r="Z1002" s="4" t="s">
        <v>5102</v>
      </c>
      <c r="AA1002" s="2" cm="1">
        <f t="array" ref="AA1002">SUM(_xlfn._xlws.FILTER($F$2:$F$2454,_xlfn.MAP($Z$2:$Z$2454,_xlfn.LAMBDA(_xlpm.x,_xlpm.x=$Z1002))))</f>
        <v>1794</v>
      </c>
      <c r="AB1002" s="11">
        <f t="shared" si="270"/>
        <v>1.1148272017837235E-3</v>
      </c>
      <c r="AC1002" s="11">
        <f t="shared" si="271"/>
        <v>5.1334121647979701E-2</v>
      </c>
      <c r="AG1002" s="2"/>
      <c r="AL1002" s="2"/>
      <c r="AM1002" s="2"/>
    </row>
    <row r="1003" spans="1:39">
      <c r="A1003" s="1" t="str">
        <f t="shared" si="255"/>
        <v>~cla~ : [klæ]</v>
      </c>
      <c r="B1003" s="1">
        <f>_xlfn.LET(_xlpm.d,$G1003,_xlpm.k,_xlfn.CONCAT(LEFT(TRIM(B$1),1),"*"),COUNTIF(_xlpm.d,_xlpm.k))</f>
        <v>0</v>
      </c>
      <c r="C1003" s="1">
        <f>_xlfn.LET(_xlpm.d,$G1003,_xlpm.k,_xlfn.CONCAT(LEFT(TRIM(C$1),1),"*"),COUNTIF(_xlpm.d,_xlpm.k))</f>
        <v>0</v>
      </c>
      <c r="D1003" s="1">
        <f>_xlfn.LET(_xlpm.d,$G1003,_xlpm.k,_xlfn.CONCAT(LEFT(TRIM(D$1),1),"*"),COUNTIF(_xlpm.d,_xlpm.k))</f>
        <v>0</v>
      </c>
      <c r="E1003" s="1">
        <f t="shared" si="256"/>
        <v>0.69897000433601875</v>
      </c>
      <c r="F1003" s="7">
        <v>4</v>
      </c>
      <c r="G1003" s="9" t="s">
        <v>87</v>
      </c>
      <c r="H1003" s="4" cm="1">
        <f t="array" ref="H1003">F1003/freq.sum.r6e</f>
        <v>3.1685678073510771E-4</v>
      </c>
      <c r="I1003" s="4" t="str">
        <f t="shared" si="257"/>
        <v>klæ</v>
      </c>
      <c r="J1003" s="4" t="str">
        <f t="shared" si="258"/>
        <v>cla</v>
      </c>
      <c r="K1003" s="10">
        <f t="shared" si="259"/>
        <v>3</v>
      </c>
      <c r="L1003" s="1">
        <f t="shared" si="260"/>
        <v>3</v>
      </c>
      <c r="M1003" s="10">
        <f t="shared" si="261"/>
        <v>3</v>
      </c>
      <c r="N1003" s="1" t="str">
        <f t="shared" si="262"/>
        <v>~cla~</v>
      </c>
      <c r="O1003" s="1" t="str">
        <f t="shared" si="263"/>
        <v>[klæ]</v>
      </c>
      <c r="P1003" s="3" cm="1">
        <f t="array" ref="P1003">SUM(_xlfn._xlws.FILTER($H$2:$H$2454,_xlfn.MAP($N$2:$N$2454,_xlfn.LAMBDA(_xlpm.x,_xlpm.x=$N1003))))</f>
        <v>4.7528517110266154E-4</v>
      </c>
      <c r="Q1003" s="4">
        <f t="shared" si="264"/>
        <v>0.66666666666666674</v>
      </c>
      <c r="R1003" s="6" cm="1">
        <f t="array" ref="R1003">SUM(_xlfn._xlws.FILTER($H$2:$H$2454,_xlfn.MAP($O$2:$O$2454,_xlfn.LAMBDA(_xlpm.x,_xlpm.x=$O1003))))</f>
        <v>3.1685678073510771E-4</v>
      </c>
      <c r="S1003" s="4">
        <f t="shared" si="265"/>
        <v>1</v>
      </c>
      <c r="T1003" s="4">
        <f t="shared" si="266"/>
        <v>0.39084725356919536</v>
      </c>
      <c r="U1003" s="4">
        <f t="shared" si="267"/>
        <v>0.8</v>
      </c>
      <c r="V1003" s="4">
        <f t="shared" si="268"/>
        <v>-0.17609125905568118</v>
      </c>
      <c r="W1003" s="4" t="s">
        <v>5120</v>
      </c>
      <c r="X1003" s="2" cm="1">
        <f t="array" ref="X1003">SUM(_xlfn._xlws.FILTER($F$2:$F$2454,_xlfn.MAP($W$2:$W$2454,_xlfn.LAMBDA(_xlpm.x,_xlpm.x=$W1003))))</f>
        <v>1666</v>
      </c>
      <c r="Y1003" s="11">
        <f t="shared" si="269"/>
        <v>2.4009603841536613E-3</v>
      </c>
      <c r="Z1003" s="4" t="s">
        <v>5103</v>
      </c>
      <c r="AA1003" s="2" cm="1">
        <f t="array" ref="AA1003">SUM(_xlfn._xlws.FILTER($F$2:$F$2454,_xlfn.MAP($Z$2:$Z$2454,_xlfn.LAMBDA(_xlpm.x,_xlpm.x=$Z1003))))</f>
        <v>514</v>
      </c>
      <c r="AB1003" s="11">
        <f t="shared" si="270"/>
        <v>7.7821011673151752E-3</v>
      </c>
      <c r="AC1003" s="11">
        <f t="shared" si="271"/>
        <v>-0.51071187807549312</v>
      </c>
      <c r="AG1003" s="2"/>
      <c r="AL1003" s="2"/>
      <c r="AM1003" s="2"/>
    </row>
    <row r="1004" spans="1:39">
      <c r="A1004" s="1" t="str">
        <f t="shared" si="255"/>
        <v>~cre~ : [kɹə]</v>
      </c>
      <c r="B1004" s="1">
        <f>_xlfn.LET(_xlpm.d,$G1004,_xlpm.k,_xlfn.CONCAT(LEFT(TRIM(B$1),1),"*"),COUNTIF(_xlpm.d,_xlpm.k))</f>
        <v>0</v>
      </c>
      <c r="C1004" s="1">
        <f>_xlfn.LET(_xlpm.d,$G1004,_xlpm.k,_xlfn.CONCAT(LEFT(TRIM(C$1),1),"*"),COUNTIF(_xlpm.d,_xlpm.k))</f>
        <v>0</v>
      </c>
      <c r="D1004" s="1">
        <f>_xlfn.LET(_xlpm.d,$G1004,_xlpm.k,_xlfn.CONCAT(LEFT(TRIM(D$1),1),"*"),COUNTIF(_xlpm.d,_xlpm.k))</f>
        <v>0</v>
      </c>
      <c r="E1004" s="1">
        <f t="shared" si="256"/>
        <v>0.60205999132796229</v>
      </c>
      <c r="F1004" s="7">
        <v>3</v>
      </c>
      <c r="G1004" s="9" t="s">
        <v>945</v>
      </c>
      <c r="H1004" s="4" cm="1">
        <f t="array" ref="H1004">F1004/freq.sum.r6e</f>
        <v>2.376425855513308E-4</v>
      </c>
      <c r="I1004" s="4" t="str">
        <f t="shared" si="257"/>
        <v>kɹə</v>
      </c>
      <c r="J1004" s="4" t="str">
        <f t="shared" si="258"/>
        <v>cre</v>
      </c>
      <c r="K1004" s="10">
        <f t="shared" si="259"/>
        <v>3</v>
      </c>
      <c r="L1004" s="1">
        <f t="shared" si="260"/>
        <v>3</v>
      </c>
      <c r="M1004" s="10">
        <f t="shared" si="261"/>
        <v>3</v>
      </c>
      <c r="N1004" s="1" t="str">
        <f t="shared" si="262"/>
        <v>~cre~</v>
      </c>
      <c r="O1004" s="1" t="str">
        <f t="shared" si="263"/>
        <v>[kɹə]</v>
      </c>
      <c r="P1004" s="3" cm="1">
        <f t="array" ref="P1004">SUM(_xlfn._xlws.FILTER($H$2:$H$2454,_xlfn.MAP($N$2:$N$2454,_xlfn.LAMBDA(_xlpm.x,_xlpm.x=$N1004))))</f>
        <v>7.1292775665399242E-4</v>
      </c>
      <c r="Q1004" s="4">
        <f t="shared" si="264"/>
        <v>0.33333333333333331</v>
      </c>
      <c r="R1004" s="6" cm="1">
        <f t="array" ref="R1004">SUM(_xlfn._xlws.FILTER($H$2:$H$2454,_xlfn.MAP($O$2:$O$2454,_xlfn.LAMBDA(_xlpm.x,_xlpm.x=$O1004))))</f>
        <v>4.7528517110266159E-4</v>
      </c>
      <c r="S1004" s="4">
        <f t="shared" si="265"/>
        <v>0.5</v>
      </c>
      <c r="T1004" s="4">
        <f t="shared" si="266"/>
        <v>0.16832874989961977</v>
      </c>
      <c r="U1004" s="4">
        <f t="shared" si="267"/>
        <v>0.4</v>
      </c>
      <c r="V1004" s="4">
        <f t="shared" si="268"/>
        <v>-0.17609125905568127</v>
      </c>
      <c r="W1004" s="4" t="s">
        <v>5121</v>
      </c>
      <c r="X1004" s="2" cm="1">
        <f t="array" ref="X1004">SUM(_xlfn._xlws.FILTER($F$2:$F$2454,_xlfn.MAP($W$2:$W$2454,_xlfn.LAMBDA(_xlpm.x,_xlpm.x=$W1004))))</f>
        <v>2896</v>
      </c>
      <c r="Y1004" s="11">
        <f t="shared" si="269"/>
        <v>1.0359116022099447E-3</v>
      </c>
      <c r="Z1004" s="4" t="s">
        <v>5101</v>
      </c>
      <c r="AA1004" s="2" cm="1">
        <f t="array" ref="AA1004">SUM(_xlfn._xlws.FILTER($F$2:$F$2454,_xlfn.MAP($Z$2:$Z$2454,_xlfn.LAMBDA(_xlpm.x,_xlpm.x=$Z1004))))</f>
        <v>2255</v>
      </c>
      <c r="AB1004" s="11">
        <f t="shared" si="270"/>
        <v>1.3303769401330377E-3</v>
      </c>
      <c r="AC1004" s="11">
        <f t="shared" si="271"/>
        <v>-0.10865201131112999</v>
      </c>
      <c r="AG1004" s="2"/>
      <c r="AL1004" s="2"/>
      <c r="AM1004" s="2"/>
    </row>
    <row r="1005" spans="1:39">
      <c r="A1005" s="1" t="str">
        <f t="shared" si="255"/>
        <v>~lti~ : [ltə]</v>
      </c>
      <c r="B1005" s="1">
        <f>_xlfn.LET(_xlpm.d,$G1005,_xlpm.k,_xlfn.CONCAT(LEFT(TRIM(B$1),1),"*"),COUNTIF(_xlpm.d,_xlpm.k))</f>
        <v>0</v>
      </c>
      <c r="C1005" s="1">
        <f>_xlfn.LET(_xlpm.d,$G1005,_xlpm.k,_xlfn.CONCAT(LEFT(TRIM(C$1),1),"*"),COUNTIF(_xlpm.d,_xlpm.k))</f>
        <v>0</v>
      </c>
      <c r="D1005" s="1">
        <f>_xlfn.LET(_xlpm.d,$G1005,_xlpm.k,_xlfn.CONCAT(LEFT(TRIM(D$1),1),"*"),COUNTIF(_xlpm.d,_xlpm.k))</f>
        <v>0</v>
      </c>
      <c r="E1005" s="1">
        <f t="shared" si="256"/>
        <v>0.69897000433601875</v>
      </c>
      <c r="F1005" s="7">
        <v>4</v>
      </c>
      <c r="G1005" s="9" t="s">
        <v>678</v>
      </c>
      <c r="H1005" s="4" cm="1">
        <f t="array" ref="H1005">F1005/freq.sum.r6e</f>
        <v>3.1685678073510771E-4</v>
      </c>
      <c r="I1005" s="4" t="str">
        <f t="shared" si="257"/>
        <v>ltə</v>
      </c>
      <c r="J1005" s="4" t="str">
        <f t="shared" si="258"/>
        <v>lti</v>
      </c>
      <c r="K1005" s="10">
        <f t="shared" si="259"/>
        <v>3</v>
      </c>
      <c r="L1005" s="1">
        <f t="shared" si="260"/>
        <v>3</v>
      </c>
      <c r="M1005" s="10">
        <f t="shared" si="261"/>
        <v>3</v>
      </c>
      <c r="N1005" s="1" t="str">
        <f t="shared" si="262"/>
        <v>~lti~</v>
      </c>
      <c r="O1005" s="1" t="str">
        <f t="shared" si="263"/>
        <v>[ltə]</v>
      </c>
      <c r="P1005" s="3" cm="1">
        <f t="array" ref="P1005">SUM(_xlfn._xlws.FILTER($H$2:$H$2454,_xlfn.MAP($N$2:$N$2454,_xlfn.LAMBDA(_xlpm.x,_xlpm.x=$N1005))))</f>
        <v>7.1292775665399242E-4</v>
      </c>
      <c r="Q1005" s="4">
        <f t="shared" si="264"/>
        <v>0.44444444444444442</v>
      </c>
      <c r="R1005" s="6" cm="1">
        <f t="array" ref="R1005">SUM(_xlfn._xlws.FILTER($H$2:$H$2454,_xlfn.MAP($O$2:$O$2454,_xlfn.LAMBDA(_xlpm.x,_xlpm.x=$O1005))))</f>
        <v>4.7528517110266154E-4</v>
      </c>
      <c r="S1005" s="4">
        <f t="shared" si="265"/>
        <v>0.66666666666666674</v>
      </c>
      <c r="T1005" s="4">
        <f t="shared" si="266"/>
        <v>0.26056483571279693</v>
      </c>
      <c r="U1005" s="4">
        <f t="shared" si="267"/>
        <v>0.53333333333333333</v>
      </c>
      <c r="V1005" s="4">
        <f t="shared" si="268"/>
        <v>-0.17609125905568135</v>
      </c>
      <c r="W1005" s="4" t="s">
        <v>5110</v>
      </c>
      <c r="X1005" s="2" cm="1">
        <f t="array" ref="X1005">SUM(_xlfn._xlws.FILTER($F$2:$F$2454,_xlfn.MAP($W$2:$W$2454,_xlfn.LAMBDA(_xlpm.x,_xlpm.x=$W1005))))</f>
        <v>1594</v>
      </c>
      <c r="Y1005" s="11">
        <f t="shared" si="269"/>
        <v>2.509410288582183E-3</v>
      </c>
      <c r="Z1005" s="4" t="s">
        <v>5101</v>
      </c>
      <c r="AA1005" s="2" cm="1">
        <f t="array" ref="AA1005">SUM(_xlfn._xlws.FILTER($F$2:$F$2454,_xlfn.MAP($Z$2:$Z$2454,_xlfn.LAMBDA(_xlpm.x,_xlpm.x=$Z1005))))</f>
        <v>2255</v>
      </c>
      <c r="AB1005" s="11">
        <f t="shared" si="270"/>
        <v>1.7738359201773836E-3</v>
      </c>
      <c r="AC1005" s="11">
        <f t="shared" si="271"/>
        <v>0.1506582291538858</v>
      </c>
      <c r="AG1005" s="2"/>
      <c r="AL1005" s="2"/>
      <c r="AM1005" s="2"/>
    </row>
    <row r="1006" spans="1:39">
      <c r="A1006" s="1" t="str">
        <f t="shared" si="255"/>
        <v>~che~ : [ʃeɪ]</v>
      </c>
      <c r="B1006" s="1">
        <f>_xlfn.LET(_xlpm.d,$G1006,_xlpm.k,_xlfn.CONCAT(LEFT(TRIM(B$1),1),"*"),COUNTIF(_xlpm.d,_xlpm.k))</f>
        <v>0</v>
      </c>
      <c r="C1006" s="1">
        <f>_xlfn.LET(_xlpm.d,$G1006,_xlpm.k,_xlfn.CONCAT(LEFT(TRIM(C$1),1),"*"),COUNTIF(_xlpm.d,_xlpm.k))</f>
        <v>0</v>
      </c>
      <c r="D1006" s="1">
        <f>_xlfn.LET(_xlpm.d,$G1006,_xlpm.k,_xlfn.CONCAT(LEFT(TRIM(D$1),1),"*"),COUNTIF(_xlpm.d,_xlpm.k))</f>
        <v>0</v>
      </c>
      <c r="E1006" s="1">
        <f t="shared" si="256"/>
        <v>0.30102999566398114</v>
      </c>
      <c r="F1006" s="7">
        <v>1</v>
      </c>
      <c r="G1006" s="9" t="s">
        <v>2338</v>
      </c>
      <c r="H1006" s="4" cm="1">
        <f t="array" ref="H1006">F1006/freq.sum.r6e</f>
        <v>7.9214195183776928E-5</v>
      </c>
      <c r="I1006" s="4" t="str">
        <f t="shared" si="257"/>
        <v>ʃeɪ</v>
      </c>
      <c r="J1006" s="4" t="str">
        <f t="shared" si="258"/>
        <v>che</v>
      </c>
      <c r="K1006" s="10">
        <f t="shared" si="259"/>
        <v>3</v>
      </c>
      <c r="L1006" s="1">
        <f t="shared" si="260"/>
        <v>3</v>
      </c>
      <c r="M1006" s="10">
        <f t="shared" si="261"/>
        <v>3</v>
      </c>
      <c r="N1006" s="1" t="str">
        <f t="shared" si="262"/>
        <v>~che~</v>
      </c>
      <c r="O1006" s="1" t="str">
        <f t="shared" si="263"/>
        <v>[ʃeɪ]</v>
      </c>
      <c r="P1006" s="3" cm="1">
        <f t="array" ref="P1006">SUM(_xlfn._xlws.FILTER($H$2:$H$2454,_xlfn.MAP($N$2:$N$2454,_xlfn.LAMBDA(_xlpm.x,_xlpm.x=$N1006))))</f>
        <v>1.188212927756654E-3</v>
      </c>
      <c r="Q1006" s="4">
        <f t="shared" si="264"/>
        <v>6.6666666666666666E-2</v>
      </c>
      <c r="R1006" s="6" cm="1">
        <f t="array" ref="R1006">SUM(_xlfn._xlws.FILTER($H$2:$H$2454,_xlfn.MAP($O$2:$O$2454,_xlfn.LAMBDA(_xlpm.x,_xlpm.x=$O1006))))</f>
        <v>7.9214195183776931E-4</v>
      </c>
      <c r="S1006" s="4">
        <f t="shared" si="265"/>
        <v>9.9999999999999992E-2</v>
      </c>
      <c r="T1006" s="4">
        <f t="shared" si="266"/>
        <v>1.6832874989961975E-2</v>
      </c>
      <c r="U1006" s="4">
        <f t="shared" si="267"/>
        <v>0.08</v>
      </c>
      <c r="V1006" s="4">
        <f t="shared" si="268"/>
        <v>-0.17609125905568118</v>
      </c>
      <c r="W1006" s="4" t="s">
        <v>5121</v>
      </c>
      <c r="X1006" s="2" cm="1">
        <f t="array" ref="X1006">SUM(_xlfn._xlws.FILTER($F$2:$F$2454,_xlfn.MAP($W$2:$W$2454,_xlfn.LAMBDA(_xlpm.x,_xlpm.x=$W1006))))</f>
        <v>2896</v>
      </c>
      <c r="Y1006" s="11">
        <f t="shared" si="269"/>
        <v>3.453038674033149E-4</v>
      </c>
      <c r="Z1006" s="4" t="s">
        <v>5108</v>
      </c>
      <c r="AA1006" s="2" cm="1">
        <f t="array" ref="AA1006">SUM(_xlfn._xlws.FILTER($F$2:$F$2454,_xlfn.MAP($Z$2:$Z$2454,_xlfn.LAMBDA(_xlpm.x,_xlpm.x=$Z1006))))</f>
        <v>475</v>
      </c>
      <c r="AB1006" s="11">
        <f t="shared" si="270"/>
        <v>2.1052631578947368E-3</v>
      </c>
      <c r="AC1006" s="11">
        <f t="shared" si="271"/>
        <v>-0.78510494790024266</v>
      </c>
      <c r="AG1006" s="2"/>
      <c r="AL1006" s="2"/>
      <c r="AM1006" s="2"/>
    </row>
    <row r="1007" spans="1:39">
      <c r="A1007" s="1" t="str">
        <f t="shared" si="255"/>
        <v>~rba~ : [ɹbæ]</v>
      </c>
      <c r="B1007" s="1">
        <f>_xlfn.LET(_xlpm.d,$G1007,_xlpm.k,_xlfn.CONCAT(LEFT(TRIM(B$1),1),"*"),COUNTIF(_xlpm.d,_xlpm.k))</f>
        <v>1</v>
      </c>
      <c r="C1007" s="1">
        <f>_xlfn.LET(_xlpm.d,$G1007,_xlpm.k,_xlfn.CONCAT(LEFT(TRIM(C$1),1),"*"),COUNTIF(_xlpm.d,_xlpm.k))</f>
        <v>0</v>
      </c>
      <c r="D1007" s="1">
        <f>_xlfn.LET(_xlpm.d,$G1007,_xlpm.k,_xlfn.CONCAT(LEFT(TRIM(D$1),1),"*"),COUNTIF(_xlpm.d,_xlpm.k))</f>
        <v>0</v>
      </c>
      <c r="E1007" s="1">
        <f t="shared" si="256"/>
        <v>0.47712125471966244</v>
      </c>
      <c r="F1007" s="7">
        <v>2</v>
      </c>
      <c r="G1007" s="9" t="s">
        <v>2325</v>
      </c>
      <c r="H1007" s="4" cm="1">
        <f t="array" ref="H1007">F1007/freq.sum.r6e</f>
        <v>1.5842839036755386E-4</v>
      </c>
      <c r="I1007" s="4" t="str">
        <f t="shared" si="257"/>
        <v>ɹbæ</v>
      </c>
      <c r="J1007" s="4" t="str">
        <f t="shared" si="258"/>
        <v>rba</v>
      </c>
      <c r="K1007" s="10">
        <f t="shared" si="259"/>
        <v>3</v>
      </c>
      <c r="L1007" s="1">
        <f t="shared" si="260"/>
        <v>3</v>
      </c>
      <c r="M1007" s="10">
        <f t="shared" si="261"/>
        <v>3</v>
      </c>
      <c r="N1007" s="1" t="str">
        <f t="shared" si="262"/>
        <v>~rba~</v>
      </c>
      <c r="O1007" s="1" t="str">
        <f t="shared" si="263"/>
        <v>[ɹbæ]</v>
      </c>
      <c r="P1007" s="3" cm="1">
        <f t="array" ref="P1007">SUM(_xlfn._xlws.FILTER($H$2:$H$2454,_xlfn.MAP($N$2:$N$2454,_xlfn.LAMBDA(_xlpm.x,_xlpm.x=$N1007))))</f>
        <v>2.3764258555133077E-4</v>
      </c>
      <c r="Q1007" s="4">
        <f t="shared" si="264"/>
        <v>0.66666666666666674</v>
      </c>
      <c r="R1007" s="6" cm="1">
        <f t="array" ref="R1007">SUM(_xlfn._xlws.FILTER($H$2:$H$2454,_xlfn.MAP($O$2:$O$2454,_xlfn.LAMBDA(_xlpm.x,_xlpm.x=$O1007))))</f>
        <v>1.5842839036755386E-4</v>
      </c>
      <c r="S1007" s="4">
        <f t="shared" si="265"/>
        <v>1</v>
      </c>
      <c r="T1007" s="4">
        <f t="shared" si="266"/>
        <v>0.26679475638416739</v>
      </c>
      <c r="U1007" s="4">
        <f t="shared" si="267"/>
        <v>0.8</v>
      </c>
      <c r="V1007" s="4">
        <f t="shared" si="268"/>
        <v>-0.17609125905568118</v>
      </c>
      <c r="W1007" s="4" t="s">
        <v>5120</v>
      </c>
      <c r="X1007" s="2" cm="1">
        <f t="array" ref="X1007">SUM(_xlfn._xlws.FILTER($F$2:$F$2454,_xlfn.MAP($W$2:$W$2454,_xlfn.LAMBDA(_xlpm.x,_xlpm.x=$W1007))))</f>
        <v>1666</v>
      </c>
      <c r="Y1007" s="11">
        <f t="shared" si="269"/>
        <v>1.2004801920768306E-3</v>
      </c>
      <c r="Z1007" s="4" t="s">
        <v>5103</v>
      </c>
      <c r="AA1007" s="2" cm="1">
        <f t="array" ref="AA1007">SUM(_xlfn._xlws.FILTER($F$2:$F$2454,_xlfn.MAP($Z$2:$Z$2454,_xlfn.LAMBDA(_xlpm.x,_xlpm.x=$Z1007))))</f>
        <v>514</v>
      </c>
      <c r="AB1007" s="11">
        <f t="shared" si="270"/>
        <v>3.8910505836575876E-3</v>
      </c>
      <c r="AC1007" s="11">
        <f t="shared" si="271"/>
        <v>-0.51071187807549312</v>
      </c>
      <c r="AG1007" s="2"/>
      <c r="AL1007" s="2"/>
      <c r="AM1007" s="2"/>
    </row>
    <row r="1008" spans="1:39">
      <c r="A1008" s="1" t="str">
        <f t="shared" si="255"/>
        <v>~swa~ : [swɔ]</v>
      </c>
      <c r="B1008" s="1">
        <f>_xlfn.LET(_xlpm.d,$G1008,_xlpm.k,_xlfn.CONCAT(LEFT(TRIM(B$1),1),"*"),COUNTIF(_xlpm.d,_xlpm.k))</f>
        <v>0</v>
      </c>
      <c r="C1008" s="1">
        <f>_xlfn.LET(_xlpm.d,$G1008,_xlpm.k,_xlfn.CONCAT(LEFT(TRIM(C$1),1),"*"),COUNTIF(_xlpm.d,_xlpm.k))</f>
        <v>0</v>
      </c>
      <c r="D1008" s="1">
        <f>_xlfn.LET(_xlpm.d,$G1008,_xlpm.k,_xlfn.CONCAT(LEFT(TRIM(D$1),1),"*"),COUNTIF(_xlpm.d,_xlpm.k))</f>
        <v>0</v>
      </c>
      <c r="E1008" s="1">
        <f t="shared" si="256"/>
        <v>0.47712125471966244</v>
      </c>
      <c r="F1008" s="7">
        <v>2</v>
      </c>
      <c r="G1008" s="9" t="s">
        <v>2236</v>
      </c>
      <c r="H1008" s="4" cm="1">
        <f t="array" ref="H1008">F1008/freq.sum.r6e</f>
        <v>1.5842839036755386E-4</v>
      </c>
      <c r="I1008" s="1" t="str">
        <f t="shared" si="257"/>
        <v>swɔ</v>
      </c>
      <c r="J1008" s="1" t="str">
        <f t="shared" si="258"/>
        <v>swa</v>
      </c>
      <c r="K1008" s="10">
        <f t="shared" si="259"/>
        <v>3</v>
      </c>
      <c r="L1008" s="1">
        <f t="shared" si="260"/>
        <v>3</v>
      </c>
      <c r="M1008" s="10">
        <f t="shared" si="261"/>
        <v>3</v>
      </c>
      <c r="N1008" s="1" t="str">
        <f t="shared" si="262"/>
        <v>~swa~</v>
      </c>
      <c r="O1008" s="1" t="str">
        <f t="shared" si="263"/>
        <v>[swɔ]</v>
      </c>
      <c r="P1008" s="3" cm="1">
        <f t="array" ref="P1008">SUM(_xlfn._xlws.FILTER($H$2:$H$2454,_xlfn.MAP($N$2:$N$2454,_xlfn.LAMBDA(_xlpm.x,_xlpm.x=$N1008))))</f>
        <v>2.3764258555133077E-4</v>
      </c>
      <c r="Q1008" s="4">
        <f t="shared" si="264"/>
        <v>0.66666666666666674</v>
      </c>
      <c r="R1008" s="6" cm="1">
        <f t="array" ref="R1008">SUM(_xlfn._xlws.FILTER($H$2:$H$2454,_xlfn.MAP($O$2:$O$2454,_xlfn.LAMBDA(_xlpm.x,_xlpm.x=$O1008))))</f>
        <v>1.5842839036755386E-4</v>
      </c>
      <c r="S1008" s="4">
        <f t="shared" si="265"/>
        <v>1</v>
      </c>
      <c r="T1008" s="4">
        <f t="shared" si="266"/>
        <v>0.26679475638416739</v>
      </c>
      <c r="U1008" s="4">
        <f t="shared" si="267"/>
        <v>0.8</v>
      </c>
      <c r="V1008" s="4">
        <f t="shared" si="268"/>
        <v>-0.17609125905568118</v>
      </c>
      <c r="W1008" s="4" t="s">
        <v>5120</v>
      </c>
      <c r="X1008" s="2" cm="1">
        <f t="array" ref="X1008">SUM(_xlfn._xlws.FILTER($F$2:$F$2454,_xlfn.MAP($W$2:$W$2454,_xlfn.LAMBDA(_xlpm.x,_xlpm.x=$W1008))))</f>
        <v>1666</v>
      </c>
      <c r="Y1008" s="11">
        <f t="shared" si="269"/>
        <v>1.2004801920768306E-3</v>
      </c>
      <c r="Z1008" s="4" t="s">
        <v>5107</v>
      </c>
      <c r="AA1008" s="2" cm="1">
        <f t="array" ref="AA1008">SUM(_xlfn._xlws.FILTER($F$2:$F$2454,_xlfn.MAP($Z$2:$Z$2454,_xlfn.LAMBDA(_xlpm.x,_xlpm.x=$Z1008))))</f>
        <v>293</v>
      </c>
      <c r="AB1008" s="11">
        <f t="shared" si="270"/>
        <v>6.8259385665529011E-3</v>
      </c>
      <c r="AC1008" s="11">
        <f t="shared" si="271"/>
        <v>-0.75480737671665932</v>
      </c>
      <c r="AG1008" s="2"/>
      <c r="AL1008" s="2"/>
      <c r="AM1008" s="2"/>
    </row>
    <row r="1009" spans="1:39">
      <c r="A1009" s="1" t="str">
        <f t="shared" si="255"/>
        <v>~lve~ : [lvə]</v>
      </c>
      <c r="B1009" s="1">
        <f>_xlfn.LET(_xlpm.d,$G1009,_xlpm.k,_xlfn.CONCAT(LEFT(TRIM(B$1),1),"*"),COUNTIF(_xlpm.d,_xlpm.k))</f>
        <v>0</v>
      </c>
      <c r="C1009" s="1">
        <f>_xlfn.LET(_xlpm.d,$G1009,_xlpm.k,_xlfn.CONCAT(LEFT(TRIM(C$1),1),"*"),COUNTIF(_xlpm.d,_xlpm.k))</f>
        <v>0</v>
      </c>
      <c r="D1009" s="1">
        <f>_xlfn.LET(_xlpm.d,$G1009,_xlpm.k,_xlfn.CONCAT(LEFT(TRIM(D$1),1),"*"),COUNTIF(_xlpm.d,_xlpm.k))</f>
        <v>0</v>
      </c>
      <c r="E1009" s="1">
        <f t="shared" si="256"/>
        <v>0.30102999566398114</v>
      </c>
      <c r="F1009" s="7">
        <v>1</v>
      </c>
      <c r="G1009" s="9" t="s">
        <v>1275</v>
      </c>
      <c r="H1009" s="4" cm="1">
        <f t="array" ref="H1009">F1009/freq.sum.r6e</f>
        <v>7.9214195183776928E-5</v>
      </c>
      <c r="I1009" s="4" t="str">
        <f t="shared" si="257"/>
        <v>lvə</v>
      </c>
      <c r="J1009" s="4" t="str">
        <f t="shared" si="258"/>
        <v>lve</v>
      </c>
      <c r="K1009" s="10">
        <f t="shared" si="259"/>
        <v>3</v>
      </c>
      <c r="L1009" s="1">
        <f t="shared" si="260"/>
        <v>3</v>
      </c>
      <c r="M1009" s="10">
        <f t="shared" si="261"/>
        <v>3</v>
      </c>
      <c r="N1009" s="1" t="str">
        <f t="shared" si="262"/>
        <v>~lve~</v>
      </c>
      <c r="O1009" s="1" t="str">
        <f t="shared" si="263"/>
        <v>[lvə]</v>
      </c>
      <c r="P1009" s="3" cm="1">
        <f t="array" ref="P1009">SUM(_xlfn._xlws.FILTER($H$2:$H$2454,_xlfn.MAP($N$2:$N$2454,_xlfn.LAMBDA(_xlpm.x,_xlpm.x=$N1009))))</f>
        <v>2.3764258555133077E-4</v>
      </c>
      <c r="Q1009" s="4">
        <f t="shared" si="264"/>
        <v>0.33333333333333337</v>
      </c>
      <c r="R1009" s="6" cm="1">
        <f t="array" ref="R1009">SUM(_xlfn._xlws.FILTER($H$2:$H$2454,_xlfn.MAP($O$2:$O$2454,_xlfn.LAMBDA(_xlpm.x,_xlpm.x=$O1009))))</f>
        <v>1.5842839036755386E-4</v>
      </c>
      <c r="S1009" s="4">
        <f t="shared" si="265"/>
        <v>0.5</v>
      </c>
      <c r="T1009" s="4">
        <f t="shared" si="266"/>
        <v>8.4164374949809884E-2</v>
      </c>
      <c r="U1009" s="4">
        <f t="shared" si="267"/>
        <v>0.4</v>
      </c>
      <c r="V1009" s="4">
        <f t="shared" si="268"/>
        <v>-0.17609125905568118</v>
      </c>
      <c r="W1009" s="4" t="s">
        <v>5121</v>
      </c>
      <c r="X1009" s="2" cm="1">
        <f t="array" ref="X1009">SUM(_xlfn._xlws.FILTER($F$2:$F$2454,_xlfn.MAP($W$2:$W$2454,_xlfn.LAMBDA(_xlpm.x,_xlpm.x=$W1009))))</f>
        <v>2896</v>
      </c>
      <c r="Y1009" s="11">
        <f t="shared" si="269"/>
        <v>3.453038674033149E-4</v>
      </c>
      <c r="Z1009" s="4" t="s">
        <v>5101</v>
      </c>
      <c r="AA1009" s="2" cm="1">
        <f t="array" ref="AA1009">SUM(_xlfn._xlws.FILTER($F$2:$F$2454,_xlfn.MAP($Z$2:$Z$2454,_xlfn.LAMBDA(_xlpm.x,_xlpm.x=$Z1009))))</f>
        <v>2255</v>
      </c>
      <c r="AB1009" s="11">
        <f t="shared" si="270"/>
        <v>4.434589800443459E-4</v>
      </c>
      <c r="AC1009" s="11">
        <f t="shared" si="271"/>
        <v>-0.10865201131112999</v>
      </c>
      <c r="AG1009" s="2"/>
      <c r="AL1009" s="2"/>
      <c r="AM1009" s="2"/>
    </row>
    <row r="1010" spans="1:39">
      <c r="A1010" s="1" t="str">
        <f t="shared" si="255"/>
        <v>~gle~ : [ɡlɛ]</v>
      </c>
      <c r="B1010" s="1">
        <f>_xlfn.LET(_xlpm.d,$G1010,_xlpm.k,_xlfn.CONCAT(LEFT(TRIM(B$1),1),"*"),COUNTIF(_xlpm.d,_xlpm.k))</f>
        <v>0</v>
      </c>
      <c r="C1010" s="1">
        <f>_xlfn.LET(_xlpm.d,$G1010,_xlpm.k,_xlfn.CONCAT(LEFT(TRIM(C$1),1),"*"),COUNTIF(_xlpm.d,_xlpm.k))</f>
        <v>0</v>
      </c>
      <c r="D1010" s="1">
        <f>_xlfn.LET(_xlpm.d,$G1010,_xlpm.k,_xlfn.CONCAT(LEFT(TRIM(D$1),1),"*"),COUNTIF(_xlpm.d,_xlpm.k))</f>
        <v>0</v>
      </c>
      <c r="E1010" s="1">
        <f t="shared" si="256"/>
        <v>0.47712125471966244</v>
      </c>
      <c r="F1010" s="7">
        <v>2</v>
      </c>
      <c r="G1010" s="9" t="s">
        <v>665</v>
      </c>
      <c r="H1010" s="4" cm="1">
        <f t="array" ref="H1010">F1010/freq.sum.r6e</f>
        <v>1.5842839036755386E-4</v>
      </c>
      <c r="I1010" s="4" t="str">
        <f t="shared" si="257"/>
        <v>ɡlɛ</v>
      </c>
      <c r="J1010" s="4" t="str">
        <f t="shared" si="258"/>
        <v>gle</v>
      </c>
      <c r="K1010" s="10">
        <f t="shared" si="259"/>
        <v>3</v>
      </c>
      <c r="L1010" s="1">
        <f t="shared" si="260"/>
        <v>3</v>
      </c>
      <c r="M1010" s="10">
        <f t="shared" si="261"/>
        <v>3</v>
      </c>
      <c r="N1010" s="1" t="str">
        <f t="shared" si="262"/>
        <v>~gle~</v>
      </c>
      <c r="O1010" s="1" t="str">
        <f t="shared" si="263"/>
        <v>[ɡlɛ]</v>
      </c>
      <c r="P1010" s="3" cm="1">
        <f t="array" ref="P1010">SUM(_xlfn._xlws.FILTER($H$2:$H$2454,_xlfn.MAP($N$2:$N$2454,_xlfn.LAMBDA(_xlpm.x,_xlpm.x=$N1010))))</f>
        <v>2.3764258555133077E-4</v>
      </c>
      <c r="Q1010" s="4">
        <f t="shared" si="264"/>
        <v>0.66666666666666674</v>
      </c>
      <c r="R1010" s="6" cm="1">
        <f t="array" ref="R1010">SUM(_xlfn._xlws.FILTER($H$2:$H$2454,_xlfn.MAP($O$2:$O$2454,_xlfn.LAMBDA(_xlpm.x,_xlpm.x=$O1010))))</f>
        <v>1.5842839036755386E-4</v>
      </c>
      <c r="S1010" s="4">
        <f t="shared" si="265"/>
        <v>1</v>
      </c>
      <c r="T1010" s="4">
        <f t="shared" si="266"/>
        <v>0.26679475638416739</v>
      </c>
      <c r="U1010" s="4">
        <f t="shared" si="267"/>
        <v>0.8</v>
      </c>
      <c r="V1010" s="4">
        <f t="shared" si="268"/>
        <v>-0.17609125905568118</v>
      </c>
      <c r="W1010" s="4" t="s">
        <v>5121</v>
      </c>
      <c r="X1010" s="2" cm="1">
        <f t="array" ref="X1010">SUM(_xlfn._xlws.FILTER($F$2:$F$2454,_xlfn.MAP($W$2:$W$2454,_xlfn.LAMBDA(_xlpm.x,_xlpm.x=$W1010))))</f>
        <v>2896</v>
      </c>
      <c r="Y1010" s="11">
        <f t="shared" si="269"/>
        <v>6.9060773480662981E-4</v>
      </c>
      <c r="Z1010" s="4" t="s">
        <v>5104</v>
      </c>
      <c r="AA1010" s="2" cm="1">
        <f t="array" ref="AA1010">SUM(_xlfn._xlws.FILTER($F$2:$F$2454,_xlfn.MAP($Z$2:$Z$2454,_xlfn.LAMBDA(_xlpm.x,_xlpm.x=$Z1010))))</f>
        <v>883</v>
      </c>
      <c r="AB1010" s="11">
        <f t="shared" si="270"/>
        <v>2.2650056625141564E-3</v>
      </c>
      <c r="AC1010" s="11">
        <f t="shared" si="271"/>
        <v>-0.51583785394754078</v>
      </c>
      <c r="AG1010" s="2"/>
      <c r="AL1010" s="2"/>
      <c r="AM1010" s="2"/>
    </row>
    <row r="1011" spans="1:39">
      <c r="A1011" s="1" t="str">
        <f t="shared" si="255"/>
        <v>~nfe~ : [nfɛ]</v>
      </c>
      <c r="B1011" s="1">
        <f>_xlfn.LET(_xlpm.d,$G1011,_xlpm.k,_xlfn.CONCAT(LEFT(TRIM(B$1),1),"*"),COUNTIF(_xlpm.d,_xlpm.k))</f>
        <v>0</v>
      </c>
      <c r="C1011" s="1">
        <f>_xlfn.LET(_xlpm.d,$G1011,_xlpm.k,_xlfn.CONCAT(LEFT(TRIM(C$1),1),"*"),COUNTIF(_xlpm.d,_xlpm.k))</f>
        <v>0</v>
      </c>
      <c r="D1011" s="1">
        <f>_xlfn.LET(_xlpm.d,$G1011,_xlpm.k,_xlfn.CONCAT(LEFT(TRIM(D$1),1),"*"),COUNTIF(_xlpm.d,_xlpm.k))</f>
        <v>1</v>
      </c>
      <c r="E1011" s="1">
        <f t="shared" si="256"/>
        <v>0.8450980400142567</v>
      </c>
      <c r="F1011" s="7">
        <v>6</v>
      </c>
      <c r="G1011" s="9" t="s">
        <v>429</v>
      </c>
      <c r="H1011" s="4" cm="1">
        <f t="array" ref="H1011">F1011/freq.sum.r6e</f>
        <v>4.7528517110266159E-4</v>
      </c>
      <c r="I1011" s="4" t="str">
        <f t="shared" si="257"/>
        <v>nfɛ</v>
      </c>
      <c r="J1011" s="4" t="str">
        <f t="shared" si="258"/>
        <v>nfe</v>
      </c>
      <c r="K1011" s="10">
        <f t="shared" si="259"/>
        <v>3</v>
      </c>
      <c r="L1011" s="1">
        <f t="shared" si="260"/>
        <v>3</v>
      </c>
      <c r="M1011" s="10">
        <f t="shared" si="261"/>
        <v>3</v>
      </c>
      <c r="N1011" s="1" t="str">
        <f t="shared" si="262"/>
        <v>~nfe~</v>
      </c>
      <c r="O1011" s="1" t="str">
        <f t="shared" si="263"/>
        <v>[nfɛ]</v>
      </c>
      <c r="P1011" s="3" cm="1">
        <f t="array" ref="P1011">SUM(_xlfn._xlws.FILTER($H$2:$H$2454,_xlfn.MAP($N$2:$N$2454,_xlfn.LAMBDA(_xlpm.x,_xlpm.x=$N1011))))</f>
        <v>7.1292775665399242E-4</v>
      </c>
      <c r="Q1011" s="4">
        <f t="shared" si="264"/>
        <v>0.66666666666666663</v>
      </c>
      <c r="R1011" s="6" cm="1">
        <f t="array" ref="R1011">SUM(_xlfn._xlws.FILTER($H$2:$H$2454,_xlfn.MAP($O$2:$O$2454,_xlfn.LAMBDA(_xlpm.x,_xlpm.x=$O1011))))</f>
        <v>4.7528517110266159E-4</v>
      </c>
      <c r="S1011" s="4">
        <f t="shared" si="265"/>
        <v>1</v>
      </c>
      <c r="T1011" s="4">
        <f t="shared" si="266"/>
        <v>0.47255854455450086</v>
      </c>
      <c r="U1011" s="4">
        <f t="shared" si="267"/>
        <v>0.8</v>
      </c>
      <c r="V1011" s="4">
        <f t="shared" si="268"/>
        <v>-0.17609125905568127</v>
      </c>
      <c r="W1011" s="4" t="s">
        <v>5121</v>
      </c>
      <c r="X1011" s="2" cm="1">
        <f t="array" ref="X1011">SUM(_xlfn._xlws.FILTER($F$2:$F$2454,_xlfn.MAP($W$2:$W$2454,_xlfn.LAMBDA(_xlpm.x,_xlpm.x=$W1011))))</f>
        <v>2896</v>
      </c>
      <c r="Y1011" s="11">
        <f t="shared" si="269"/>
        <v>2.0718232044198894E-3</v>
      </c>
      <c r="Z1011" s="4" t="s">
        <v>5104</v>
      </c>
      <c r="AA1011" s="2" cm="1">
        <f t="array" ref="AA1011">SUM(_xlfn._xlws.FILTER($F$2:$F$2454,_xlfn.MAP($Z$2:$Z$2454,_xlfn.LAMBDA(_xlpm.x,_xlpm.x=$Z1011))))</f>
        <v>883</v>
      </c>
      <c r="AB1011" s="11">
        <f t="shared" si="270"/>
        <v>6.7950169875424689E-3</v>
      </c>
      <c r="AC1011" s="11">
        <f t="shared" si="271"/>
        <v>-0.51583785394754067</v>
      </c>
      <c r="AG1011" s="2"/>
      <c r="AL1011" s="2"/>
      <c r="AM1011" s="2"/>
    </row>
    <row r="1012" spans="1:39">
      <c r="A1012" s="1" t="str">
        <f t="shared" si="255"/>
        <v>~gle~ : [ɡl]</v>
      </c>
      <c r="B1012" s="1">
        <f>_xlfn.LET(_xlpm.d,$G1012,_xlpm.k,_xlfn.CONCAT(LEFT(TRIM(B$1),1),"*"),COUNTIF(_xlpm.d,_xlpm.k))</f>
        <v>0</v>
      </c>
      <c r="C1012" s="1">
        <f>_xlfn.LET(_xlpm.d,$G1012,_xlpm.k,_xlfn.CONCAT(LEFT(TRIM(C$1),1),"*"),COUNTIF(_xlpm.d,_xlpm.k))</f>
        <v>0</v>
      </c>
      <c r="D1012" s="1">
        <f>_xlfn.LET(_xlpm.d,$G1012,_xlpm.k,_xlfn.CONCAT(LEFT(TRIM(D$1),1),"*"),COUNTIF(_xlpm.d,_xlpm.k))</f>
        <v>0</v>
      </c>
      <c r="E1012" s="1">
        <f t="shared" si="256"/>
        <v>0.30102999566398114</v>
      </c>
      <c r="F1012" s="7">
        <v>1</v>
      </c>
      <c r="G1012" s="9" t="s">
        <v>1273</v>
      </c>
      <c r="H1012" s="4" cm="1">
        <f t="array" ref="H1012">F1012/freq.sum.r6e</f>
        <v>7.9214195183776928E-5</v>
      </c>
      <c r="I1012" s="1" t="str">
        <f t="shared" si="257"/>
        <v>ɡl</v>
      </c>
      <c r="J1012" s="1" t="str">
        <f t="shared" si="258"/>
        <v>gle</v>
      </c>
      <c r="K1012" s="10">
        <f t="shared" si="259"/>
        <v>2</v>
      </c>
      <c r="L1012" s="1">
        <f t="shared" si="260"/>
        <v>3</v>
      </c>
      <c r="M1012" s="10">
        <f t="shared" si="261"/>
        <v>3</v>
      </c>
      <c r="N1012" s="1" t="str">
        <f t="shared" si="262"/>
        <v>~gle~</v>
      </c>
      <c r="O1012" s="1" t="str">
        <f t="shared" si="263"/>
        <v>[ɡl]</v>
      </c>
      <c r="P1012" s="3" cm="1">
        <f t="array" ref="P1012">SUM(_xlfn._xlws.FILTER($H$2:$H$2454,_xlfn.MAP($N$2:$N$2454,_xlfn.LAMBDA(_xlpm.x,_xlpm.x=$N1012))))</f>
        <v>2.3764258555133077E-4</v>
      </c>
      <c r="Q1012" s="4">
        <f t="shared" si="264"/>
        <v>0.33333333333333337</v>
      </c>
      <c r="R1012" s="6" cm="1">
        <f t="array" ref="R1012">SUM(_xlfn._xlws.FILTER($H$2:$H$2454,_xlfn.MAP($O$2:$O$2454,_xlfn.LAMBDA(_xlpm.x,_xlpm.x=$O1012))))</f>
        <v>1.5842839036755386E-4</v>
      </c>
      <c r="S1012" s="4">
        <f t="shared" si="265"/>
        <v>0.5</v>
      </c>
      <c r="T1012" s="4">
        <f t="shared" si="266"/>
        <v>8.4164374949809884E-2</v>
      </c>
      <c r="U1012" s="4">
        <f t="shared" si="267"/>
        <v>0.4</v>
      </c>
      <c r="V1012" s="4">
        <f t="shared" si="268"/>
        <v>-0.17609125905568118</v>
      </c>
      <c r="W1012" s="4" t="s">
        <v>5121</v>
      </c>
      <c r="X1012" s="2" cm="1">
        <f t="array" ref="X1012">SUM(_xlfn._xlws.FILTER($F$2:$F$2454,_xlfn.MAP($W$2:$W$2454,_xlfn.LAMBDA(_xlpm.x,_xlpm.x=$W1012))))</f>
        <v>2896</v>
      </c>
      <c r="Y1012" s="11">
        <f t="shared" si="269"/>
        <v>3.453038674033149E-4</v>
      </c>
      <c r="Z1012" s="4"/>
      <c r="AA1012" s="2" cm="1">
        <f t="array" ref="AA1012">SUM(_xlfn._xlws.FILTER($F$2:$F$2454,_xlfn.MAP($Z$2:$Z$2454,_xlfn.LAMBDA(_xlpm.x,_xlpm.x=$Z1012))))</f>
        <v>3871</v>
      </c>
      <c r="AB1012" s="11">
        <f t="shared" si="270"/>
        <v>2.5833118057349522E-4</v>
      </c>
      <c r="AC1012" s="11">
        <f t="shared" si="271"/>
        <v>0.12602461379384577</v>
      </c>
      <c r="AG1012" s="2"/>
      <c r="AL1012" s="2"/>
      <c r="AM1012" s="2"/>
    </row>
    <row r="1013" spans="1:39">
      <c r="A1013" s="1" t="str">
        <f t="shared" si="255"/>
        <v>~lve~ : [lv]</v>
      </c>
      <c r="B1013" s="1">
        <f>_xlfn.LET(_xlpm.d,$G1013,_xlpm.k,_xlfn.CONCAT(LEFT(TRIM(B$1),1),"*"),COUNTIF(_xlpm.d,_xlpm.k))</f>
        <v>0</v>
      </c>
      <c r="C1013" s="1">
        <f>_xlfn.LET(_xlpm.d,$G1013,_xlpm.k,_xlfn.CONCAT(LEFT(TRIM(C$1),1),"*"),COUNTIF(_xlpm.d,_xlpm.k))</f>
        <v>0</v>
      </c>
      <c r="D1013" s="1">
        <f>_xlfn.LET(_xlpm.d,$G1013,_xlpm.k,_xlfn.CONCAT(LEFT(TRIM(D$1),1),"*"),COUNTIF(_xlpm.d,_xlpm.k))</f>
        <v>0</v>
      </c>
      <c r="E1013" s="1">
        <f t="shared" si="256"/>
        <v>0.47712125471966244</v>
      </c>
      <c r="F1013" s="7">
        <v>2</v>
      </c>
      <c r="G1013" s="9" t="s">
        <v>132</v>
      </c>
      <c r="H1013" s="4" cm="1">
        <f t="array" ref="H1013">F1013/freq.sum.r6e</f>
        <v>1.5842839036755386E-4</v>
      </c>
      <c r="I1013" s="4" t="str">
        <f t="shared" si="257"/>
        <v>lv</v>
      </c>
      <c r="J1013" s="4" t="str">
        <f t="shared" si="258"/>
        <v>lve</v>
      </c>
      <c r="K1013" s="10">
        <f t="shared" si="259"/>
        <v>2</v>
      </c>
      <c r="L1013" s="1">
        <f t="shared" si="260"/>
        <v>3</v>
      </c>
      <c r="M1013" s="10">
        <f t="shared" si="261"/>
        <v>3</v>
      </c>
      <c r="N1013" s="1" t="str">
        <f t="shared" si="262"/>
        <v>~lve~</v>
      </c>
      <c r="O1013" s="1" t="str">
        <f t="shared" si="263"/>
        <v>[lv]</v>
      </c>
      <c r="P1013" s="3" cm="1">
        <f t="array" ref="P1013">SUM(_xlfn._xlws.FILTER($H$2:$H$2454,_xlfn.MAP($N$2:$N$2454,_xlfn.LAMBDA(_xlpm.x,_xlpm.x=$N1013))))</f>
        <v>2.3764258555133077E-4</v>
      </c>
      <c r="Q1013" s="4">
        <f t="shared" si="264"/>
        <v>0.66666666666666674</v>
      </c>
      <c r="R1013" s="6" cm="1">
        <f t="array" ref="R1013">SUM(_xlfn._xlws.FILTER($H$2:$H$2454,_xlfn.MAP($O$2:$O$2454,_xlfn.LAMBDA(_xlpm.x,_xlpm.x=$O1013))))</f>
        <v>1.5842839036755386E-4</v>
      </c>
      <c r="S1013" s="4">
        <f t="shared" si="265"/>
        <v>1</v>
      </c>
      <c r="T1013" s="4">
        <f t="shared" si="266"/>
        <v>0.26679475638416739</v>
      </c>
      <c r="U1013" s="4">
        <f t="shared" si="267"/>
        <v>0.8</v>
      </c>
      <c r="V1013" s="4">
        <f t="shared" si="268"/>
        <v>-0.17609125905568118</v>
      </c>
      <c r="W1013" s="4" t="s">
        <v>5121</v>
      </c>
      <c r="X1013" s="2" cm="1">
        <f t="array" ref="X1013">SUM(_xlfn._xlws.FILTER($F$2:$F$2454,_xlfn.MAP($W$2:$W$2454,_xlfn.LAMBDA(_xlpm.x,_xlpm.x=$W1013))))</f>
        <v>2896</v>
      </c>
      <c r="Y1013" s="11">
        <f t="shared" si="269"/>
        <v>6.9060773480662981E-4</v>
      </c>
      <c r="Z1013" s="4"/>
      <c r="AA1013" s="2" cm="1">
        <f t="array" ref="AA1013">SUM(_xlfn._xlws.FILTER($F$2:$F$2454,_xlfn.MAP($Z$2:$Z$2454,_xlfn.LAMBDA(_xlpm.x,_xlpm.x=$Z1013))))</f>
        <v>3871</v>
      </c>
      <c r="AB1013" s="11">
        <f t="shared" si="270"/>
        <v>5.1666236114699044E-4</v>
      </c>
      <c r="AC1013" s="11">
        <f t="shared" si="271"/>
        <v>0.12602461379384577</v>
      </c>
      <c r="AG1013" s="2"/>
      <c r="AL1013" s="2"/>
      <c r="AM1013" s="2"/>
    </row>
    <row r="1014" spans="1:39">
      <c r="A1014" s="1" t="str">
        <f t="shared" si="255"/>
        <v>~neu~ : [nʊ]</v>
      </c>
      <c r="B1014" s="1">
        <f>_xlfn.LET(_xlpm.d,$G1014,_xlpm.k,_xlfn.CONCAT(LEFT(TRIM(B$1),1),"*"),COUNTIF(_xlpm.d,_xlpm.k))</f>
        <v>0</v>
      </c>
      <c r="C1014" s="1">
        <f>_xlfn.LET(_xlpm.d,$G1014,_xlpm.k,_xlfn.CONCAT(LEFT(TRIM(C$1),1),"*"),COUNTIF(_xlpm.d,_xlpm.k))</f>
        <v>0</v>
      </c>
      <c r="D1014" s="1">
        <f>_xlfn.LET(_xlpm.d,$G1014,_xlpm.k,_xlfn.CONCAT(LEFT(TRIM(D$1),1),"*"),COUNTIF(_xlpm.d,_xlpm.k))</f>
        <v>1</v>
      </c>
      <c r="E1014" s="1">
        <f t="shared" si="256"/>
        <v>0.47712125471966244</v>
      </c>
      <c r="F1014" s="7">
        <v>2</v>
      </c>
      <c r="G1014" s="9" t="s">
        <v>2170</v>
      </c>
      <c r="H1014" s="4" cm="1">
        <f t="array" ref="H1014">F1014/freq.sum.r6e</f>
        <v>1.5842839036755386E-4</v>
      </c>
      <c r="I1014" s="1" t="str">
        <f t="shared" si="257"/>
        <v>nʊ</v>
      </c>
      <c r="J1014" s="1" t="str">
        <f t="shared" si="258"/>
        <v>neu</v>
      </c>
      <c r="K1014" s="10">
        <f t="shared" si="259"/>
        <v>2</v>
      </c>
      <c r="L1014" s="1">
        <f t="shared" si="260"/>
        <v>3</v>
      </c>
      <c r="M1014" s="10">
        <f t="shared" si="261"/>
        <v>3</v>
      </c>
      <c r="N1014" s="1" t="str">
        <f t="shared" si="262"/>
        <v>~neu~</v>
      </c>
      <c r="O1014" s="1" t="str">
        <f t="shared" si="263"/>
        <v>[nʊ]</v>
      </c>
      <c r="P1014" s="3" cm="1">
        <f t="array" ref="P1014">SUM(_xlfn._xlws.FILTER($H$2:$H$2454,_xlfn.MAP($N$2:$N$2454,_xlfn.LAMBDA(_xlpm.x,_xlpm.x=$N1014))))</f>
        <v>2.3764258555133077E-4</v>
      </c>
      <c r="Q1014" s="4">
        <f t="shared" si="264"/>
        <v>0.66666666666666674</v>
      </c>
      <c r="R1014" s="6" cm="1">
        <f t="array" ref="R1014">SUM(_xlfn._xlws.FILTER($H$2:$H$2454,_xlfn.MAP($O$2:$O$2454,_xlfn.LAMBDA(_xlpm.x,_xlpm.x=$O1014))))</f>
        <v>1.5842839036755386E-4</v>
      </c>
      <c r="S1014" s="4">
        <f t="shared" si="265"/>
        <v>1</v>
      </c>
      <c r="T1014" s="4">
        <f t="shared" si="266"/>
        <v>0.26679475638416739</v>
      </c>
      <c r="U1014" s="4">
        <f t="shared" si="267"/>
        <v>0.8</v>
      </c>
      <c r="V1014" s="4">
        <f t="shared" si="268"/>
        <v>-0.17609125905568118</v>
      </c>
      <c r="W1014" s="4" t="s">
        <v>5150</v>
      </c>
      <c r="X1014" s="2" cm="1">
        <f t="array" ref="X1014">SUM(_xlfn._xlws.FILTER($F$2:$F$2454,_xlfn.MAP($W$2:$W$2454,_xlfn.LAMBDA(_xlpm.x,_xlpm.x=$W1014))))</f>
        <v>8</v>
      </c>
      <c r="Y1014" s="11">
        <f t="shared" si="269"/>
        <v>0.25</v>
      </c>
      <c r="Z1014" s="4" t="s">
        <v>5116</v>
      </c>
      <c r="AA1014" s="2" cm="1">
        <f t="array" ref="AA1014">SUM(_xlfn._xlws.FILTER($F$2:$F$2454,_xlfn.MAP($Z$2:$Z$2454,_xlfn.LAMBDA(_xlpm.x,_xlpm.x=$Z1014))))</f>
        <v>96</v>
      </c>
      <c r="AB1014" s="11">
        <f t="shared" si="270"/>
        <v>2.0833333333333332E-2</v>
      </c>
      <c r="AC1014" s="11">
        <f t="shared" si="271"/>
        <v>1.0791812460476249</v>
      </c>
      <c r="AG1014" s="2"/>
      <c r="AL1014" s="2"/>
      <c r="AM1014" s="2"/>
    </row>
    <row r="1015" spans="1:39">
      <c r="A1015" s="1" t="str">
        <f t="shared" si="255"/>
        <v>~gni~ : [ɡnɪ]</v>
      </c>
      <c r="B1015" s="1">
        <f>_xlfn.LET(_xlpm.d,$G1015,_xlpm.k,_xlfn.CONCAT(LEFT(TRIM(B$1),1),"*"),COUNTIF(_xlpm.d,_xlpm.k))</f>
        <v>0</v>
      </c>
      <c r="C1015" s="1">
        <f>_xlfn.LET(_xlpm.d,$G1015,_xlpm.k,_xlfn.CONCAT(LEFT(TRIM(C$1),1),"*"),COUNTIF(_xlpm.d,_xlpm.k))</f>
        <v>0</v>
      </c>
      <c r="D1015" s="1">
        <f>_xlfn.LET(_xlpm.d,$G1015,_xlpm.k,_xlfn.CONCAT(LEFT(TRIM(D$1),1),"*"),COUNTIF(_xlpm.d,_xlpm.k))</f>
        <v>0</v>
      </c>
      <c r="E1015" s="1">
        <f t="shared" si="256"/>
        <v>0.47712125471966244</v>
      </c>
      <c r="F1015" s="7">
        <v>2</v>
      </c>
      <c r="G1015" s="9" t="s">
        <v>667</v>
      </c>
      <c r="H1015" s="4" cm="1">
        <f t="array" ref="H1015">F1015/freq.sum.r6e</f>
        <v>1.5842839036755386E-4</v>
      </c>
      <c r="I1015" s="4" t="str">
        <f t="shared" si="257"/>
        <v>ɡnɪ</v>
      </c>
      <c r="J1015" s="4" t="str">
        <f t="shared" si="258"/>
        <v>gni</v>
      </c>
      <c r="K1015" s="10">
        <f t="shared" si="259"/>
        <v>3</v>
      </c>
      <c r="L1015" s="1">
        <f t="shared" si="260"/>
        <v>3</v>
      </c>
      <c r="M1015" s="10">
        <f t="shared" si="261"/>
        <v>3</v>
      </c>
      <c r="N1015" s="1" t="str">
        <f t="shared" si="262"/>
        <v>~gni~</v>
      </c>
      <c r="O1015" s="1" t="str">
        <f t="shared" si="263"/>
        <v>[ɡnɪ]</v>
      </c>
      <c r="P1015" s="3" cm="1">
        <f t="array" ref="P1015">SUM(_xlfn._xlws.FILTER($H$2:$H$2454,_xlfn.MAP($N$2:$N$2454,_xlfn.LAMBDA(_xlpm.x,_xlpm.x=$N1015))))</f>
        <v>2.3764258555133077E-4</v>
      </c>
      <c r="Q1015" s="4">
        <f t="shared" si="264"/>
        <v>0.66666666666666674</v>
      </c>
      <c r="R1015" s="6" cm="1">
        <f t="array" ref="R1015">SUM(_xlfn._xlws.FILTER($H$2:$H$2454,_xlfn.MAP($O$2:$O$2454,_xlfn.LAMBDA(_xlpm.x,_xlpm.x=$O1015))))</f>
        <v>1.5842839036755386E-4</v>
      </c>
      <c r="S1015" s="4">
        <f t="shared" si="265"/>
        <v>1</v>
      </c>
      <c r="T1015" s="4">
        <f t="shared" si="266"/>
        <v>0.26679475638416739</v>
      </c>
      <c r="U1015" s="4">
        <f t="shared" si="267"/>
        <v>0.8</v>
      </c>
      <c r="V1015" s="4">
        <f t="shared" si="268"/>
        <v>-0.17609125905568118</v>
      </c>
      <c r="W1015" s="4" t="s">
        <v>5110</v>
      </c>
      <c r="X1015" s="2" cm="1">
        <f t="array" ref="X1015">SUM(_xlfn._xlws.FILTER($F$2:$F$2454,_xlfn.MAP($W$2:$W$2454,_xlfn.LAMBDA(_xlpm.x,_xlpm.x=$W1015))))</f>
        <v>1594</v>
      </c>
      <c r="Y1015" s="11">
        <f t="shared" si="269"/>
        <v>1.2547051442910915E-3</v>
      </c>
      <c r="Z1015" s="4" t="s">
        <v>5102</v>
      </c>
      <c r="AA1015" s="2" cm="1">
        <f t="array" ref="AA1015">SUM(_xlfn._xlws.FILTER($F$2:$F$2454,_xlfn.MAP($Z$2:$Z$2454,_xlfn.LAMBDA(_xlpm.x,_xlpm.x=$Z1015))))</f>
        <v>1794</v>
      </c>
      <c r="AB1015" s="11">
        <f t="shared" si="270"/>
        <v>1.1148272017837235E-3</v>
      </c>
      <c r="AC1015" s="11">
        <f t="shared" si="271"/>
        <v>5.1334121647979701E-2</v>
      </c>
      <c r="AG1015" s="2"/>
      <c r="AL1015" s="2"/>
      <c r="AM1015" s="2"/>
    </row>
    <row r="1016" spans="1:39">
      <c r="A1016" s="1" t="str">
        <f t="shared" si="255"/>
        <v>~rti~ : [ɹtɪ]</v>
      </c>
      <c r="B1016" s="1">
        <f>_xlfn.LET(_xlpm.d,$G1016,_xlpm.k,_xlfn.CONCAT(LEFT(TRIM(B$1),1),"*"),COUNTIF(_xlpm.d,_xlpm.k))</f>
        <v>1</v>
      </c>
      <c r="C1016" s="1">
        <f>_xlfn.LET(_xlpm.d,$G1016,_xlpm.k,_xlfn.CONCAT(LEFT(TRIM(C$1),1),"*"),COUNTIF(_xlpm.d,_xlpm.k))</f>
        <v>0</v>
      </c>
      <c r="D1016" s="1">
        <f>_xlfn.LET(_xlpm.d,$G1016,_xlpm.k,_xlfn.CONCAT(LEFT(TRIM(D$1),1),"*"),COUNTIF(_xlpm.d,_xlpm.k))</f>
        <v>0</v>
      </c>
      <c r="E1016" s="1">
        <f t="shared" si="256"/>
        <v>0.8450980400142567</v>
      </c>
      <c r="F1016" s="7">
        <v>6</v>
      </c>
      <c r="G1016" s="9" t="s">
        <v>632</v>
      </c>
      <c r="H1016" s="4" cm="1">
        <f t="array" ref="H1016">F1016/freq.sum.r6e</f>
        <v>4.7528517110266159E-4</v>
      </c>
      <c r="I1016" s="4" t="str">
        <f t="shared" si="257"/>
        <v>ɹtɪ</v>
      </c>
      <c r="J1016" s="4" t="str">
        <f t="shared" si="258"/>
        <v>rti</v>
      </c>
      <c r="K1016" s="10">
        <f t="shared" si="259"/>
        <v>3</v>
      </c>
      <c r="L1016" s="1">
        <f t="shared" si="260"/>
        <v>3</v>
      </c>
      <c r="M1016" s="10">
        <f t="shared" si="261"/>
        <v>3</v>
      </c>
      <c r="N1016" s="1" t="str">
        <f t="shared" si="262"/>
        <v>~rti~</v>
      </c>
      <c r="O1016" s="1" t="str">
        <f t="shared" si="263"/>
        <v>[ɹtɪ]</v>
      </c>
      <c r="P1016" s="3" cm="1">
        <f t="array" ref="P1016">SUM(_xlfn._xlws.FILTER($H$2:$H$2454,_xlfn.MAP($N$2:$N$2454,_xlfn.LAMBDA(_xlpm.x,_xlpm.x=$N1016))))</f>
        <v>1.188212927756654E-3</v>
      </c>
      <c r="Q1016" s="4">
        <f t="shared" si="264"/>
        <v>0.4</v>
      </c>
      <c r="R1016" s="6" cm="1">
        <f t="array" ref="R1016">SUM(_xlfn._xlws.FILTER($H$2:$H$2454,_xlfn.MAP($O$2:$O$2454,_xlfn.LAMBDA(_xlpm.x,_xlpm.x=$O1016))))</f>
        <v>7.9214195183776931E-4</v>
      </c>
      <c r="S1016" s="4">
        <f t="shared" si="265"/>
        <v>0.6</v>
      </c>
      <c r="T1016" s="4">
        <f t="shared" si="266"/>
        <v>0.28353512673270048</v>
      </c>
      <c r="U1016" s="4">
        <f t="shared" si="267"/>
        <v>0.48</v>
      </c>
      <c r="V1016" s="4">
        <f t="shared" si="268"/>
        <v>-0.17609125905568118</v>
      </c>
      <c r="W1016" s="4" t="s">
        <v>5110</v>
      </c>
      <c r="X1016" s="2" cm="1">
        <f t="array" ref="X1016">SUM(_xlfn._xlws.FILTER($F$2:$F$2454,_xlfn.MAP($W$2:$W$2454,_xlfn.LAMBDA(_xlpm.x,_xlpm.x=$W1016))))</f>
        <v>1594</v>
      </c>
      <c r="Y1016" s="11">
        <f t="shared" si="269"/>
        <v>3.7641154328732747E-3</v>
      </c>
      <c r="Z1016" s="4" t="s">
        <v>5102</v>
      </c>
      <c r="AA1016" s="2" cm="1">
        <f t="array" ref="AA1016">SUM(_xlfn._xlws.FILTER($F$2:$F$2454,_xlfn.MAP($Z$2:$Z$2454,_xlfn.LAMBDA(_xlpm.x,_xlpm.x=$Z1016))))</f>
        <v>1794</v>
      </c>
      <c r="AB1016" s="11">
        <f t="shared" si="270"/>
        <v>3.3444816053511705E-3</v>
      </c>
      <c r="AC1016" s="11">
        <f t="shared" si="271"/>
        <v>5.1334121647979701E-2</v>
      </c>
      <c r="AG1016" s="2"/>
      <c r="AL1016" s="2"/>
      <c r="AM1016" s="2"/>
    </row>
    <row r="1017" spans="1:39">
      <c r="A1017" s="1" t="str">
        <f t="shared" si="255"/>
        <v>~tro~ : [tɹɑ]</v>
      </c>
      <c r="B1017" s="1">
        <f>_xlfn.LET(_xlpm.d,$G1017,_xlpm.k,_xlfn.CONCAT(LEFT(TRIM(B$1),1),"*"),COUNTIF(_xlpm.d,_xlpm.k))</f>
        <v>0</v>
      </c>
      <c r="C1017" s="1">
        <f>_xlfn.LET(_xlpm.d,$G1017,_xlpm.k,_xlfn.CONCAT(LEFT(TRIM(C$1),1),"*"),COUNTIF(_xlpm.d,_xlpm.k))</f>
        <v>0</v>
      </c>
      <c r="D1017" s="1">
        <f>_xlfn.LET(_xlpm.d,$G1017,_xlpm.k,_xlfn.CONCAT(LEFT(TRIM(D$1),1),"*"),COUNTIF(_xlpm.d,_xlpm.k))</f>
        <v>0</v>
      </c>
      <c r="E1017" s="1">
        <f t="shared" si="256"/>
        <v>0.47712125471966244</v>
      </c>
      <c r="F1017" s="7">
        <v>2</v>
      </c>
      <c r="G1017" s="9" t="s">
        <v>675</v>
      </c>
      <c r="H1017" s="4" cm="1">
        <f t="array" ref="H1017">F1017/freq.sum.r6e</f>
        <v>1.5842839036755386E-4</v>
      </c>
      <c r="I1017" s="4" t="str">
        <f t="shared" si="257"/>
        <v>tɹɑ</v>
      </c>
      <c r="J1017" s="4" t="str">
        <f t="shared" si="258"/>
        <v>tro</v>
      </c>
      <c r="K1017" s="10">
        <f t="shared" si="259"/>
        <v>3</v>
      </c>
      <c r="L1017" s="1">
        <f t="shared" si="260"/>
        <v>3</v>
      </c>
      <c r="M1017" s="10">
        <f t="shared" si="261"/>
        <v>3</v>
      </c>
      <c r="N1017" s="1" t="str">
        <f t="shared" si="262"/>
        <v>~tro~</v>
      </c>
      <c r="O1017" s="1" t="str">
        <f t="shared" si="263"/>
        <v>[tɹɑ]</v>
      </c>
      <c r="P1017" s="3" cm="1">
        <f t="array" ref="P1017">SUM(_xlfn._xlws.FILTER($H$2:$H$2454,_xlfn.MAP($N$2:$N$2454,_xlfn.LAMBDA(_xlpm.x,_xlpm.x=$N1017))))</f>
        <v>2.3764258555133077E-4</v>
      </c>
      <c r="Q1017" s="4">
        <f t="shared" si="264"/>
        <v>0.66666666666666674</v>
      </c>
      <c r="R1017" s="6" cm="1">
        <f t="array" ref="R1017">SUM(_xlfn._xlws.FILTER($H$2:$H$2454,_xlfn.MAP($O$2:$O$2454,_xlfn.LAMBDA(_xlpm.x,_xlpm.x=$O1017))))</f>
        <v>1.5842839036755386E-4</v>
      </c>
      <c r="S1017" s="4">
        <f t="shared" si="265"/>
        <v>1</v>
      </c>
      <c r="T1017" s="4">
        <f t="shared" si="266"/>
        <v>0.26679475638416739</v>
      </c>
      <c r="U1017" s="4">
        <f t="shared" si="267"/>
        <v>0.8</v>
      </c>
      <c r="V1017" s="4">
        <f t="shared" si="268"/>
        <v>-0.17609125905568118</v>
      </c>
      <c r="W1017" s="4" t="s">
        <v>5119</v>
      </c>
      <c r="X1017" s="2" cm="1">
        <f t="array" ref="X1017">SUM(_xlfn._xlws.FILTER($F$2:$F$2454,_xlfn.MAP($W$2:$W$2454,_xlfn.LAMBDA(_xlpm.x,_xlpm.x=$W1017))))</f>
        <v>1157</v>
      </c>
      <c r="Y1017" s="11">
        <f t="shared" si="269"/>
        <v>1.7286084701815039E-3</v>
      </c>
      <c r="Z1017" s="4" t="s">
        <v>5105</v>
      </c>
      <c r="AA1017" s="2" cm="1">
        <f t="array" ref="AA1017">SUM(_xlfn._xlws.FILTER($F$2:$F$2454,_xlfn.MAP($Z$2:$Z$2454,_xlfn.LAMBDA(_xlpm.x,_xlpm.x=$Z1017))))</f>
        <v>436</v>
      </c>
      <c r="AB1017" s="11">
        <f t="shared" si="270"/>
        <v>4.5871559633027525E-3</v>
      </c>
      <c r="AC1017" s="11">
        <f t="shared" si="271"/>
        <v>-0.42384686968316354</v>
      </c>
      <c r="AG1017" s="2"/>
      <c r="AL1017" s="2"/>
      <c r="AM1017" s="2"/>
    </row>
    <row r="1018" spans="1:39">
      <c r="A1018" s="1" t="str">
        <f t="shared" si="255"/>
        <v>~goo~ : [ɡʊ]</v>
      </c>
      <c r="B1018" s="1">
        <f>_xlfn.LET(_xlpm.d,$G1018,_xlpm.k,_xlfn.CONCAT(LEFT(TRIM(B$1),1),"*"),COUNTIF(_xlpm.d,_xlpm.k))</f>
        <v>0</v>
      </c>
      <c r="C1018" s="1">
        <f>_xlfn.LET(_xlpm.d,$G1018,_xlpm.k,_xlfn.CONCAT(LEFT(TRIM(C$1),1),"*"),COUNTIF(_xlpm.d,_xlpm.k))</f>
        <v>0</v>
      </c>
      <c r="D1018" s="1">
        <f>_xlfn.LET(_xlpm.d,$G1018,_xlpm.k,_xlfn.CONCAT(LEFT(TRIM(D$1),1),"*"),COUNTIF(_xlpm.d,_xlpm.k))</f>
        <v>0</v>
      </c>
      <c r="E1018" s="1">
        <f t="shared" si="256"/>
        <v>0.69897000433601875</v>
      </c>
      <c r="F1018" s="7">
        <v>4</v>
      </c>
      <c r="G1018" s="9" t="s">
        <v>498</v>
      </c>
      <c r="H1018" s="4" cm="1">
        <f t="array" ref="H1018">F1018/freq.sum.r6e</f>
        <v>3.1685678073510771E-4</v>
      </c>
      <c r="I1018" s="4" t="str">
        <f t="shared" si="257"/>
        <v>ɡʊ</v>
      </c>
      <c r="J1018" s="4" t="str">
        <f t="shared" si="258"/>
        <v>goo</v>
      </c>
      <c r="K1018" s="10">
        <f t="shared" si="259"/>
        <v>2</v>
      </c>
      <c r="L1018" s="1">
        <f t="shared" si="260"/>
        <v>3</v>
      </c>
      <c r="M1018" s="10">
        <f t="shared" si="261"/>
        <v>3</v>
      </c>
      <c r="N1018" s="1" t="str">
        <f t="shared" si="262"/>
        <v>~goo~</v>
      </c>
      <c r="O1018" s="1" t="str">
        <f t="shared" si="263"/>
        <v>[ɡʊ]</v>
      </c>
      <c r="P1018" s="3" cm="1">
        <f t="array" ref="P1018">SUM(_xlfn._xlws.FILTER($H$2:$H$2454,_xlfn.MAP($N$2:$N$2454,_xlfn.LAMBDA(_xlpm.x,_xlpm.x=$N1018))))</f>
        <v>4.7528517110266154E-4</v>
      </c>
      <c r="Q1018" s="4">
        <f t="shared" si="264"/>
        <v>0.66666666666666674</v>
      </c>
      <c r="R1018" s="6" cm="1">
        <f t="array" ref="R1018">SUM(_xlfn._xlws.FILTER($H$2:$H$2454,_xlfn.MAP($O$2:$O$2454,_xlfn.LAMBDA(_xlpm.x,_xlpm.x=$O1018))))</f>
        <v>3.1685678073510771E-4</v>
      </c>
      <c r="S1018" s="4">
        <f t="shared" si="265"/>
        <v>1</v>
      </c>
      <c r="T1018" s="4">
        <f t="shared" si="266"/>
        <v>0.39084725356919536</v>
      </c>
      <c r="U1018" s="4">
        <f t="shared" si="267"/>
        <v>0.8</v>
      </c>
      <c r="V1018" s="4">
        <f t="shared" si="268"/>
        <v>-0.17609125905568118</v>
      </c>
      <c r="W1018" s="4" t="s">
        <v>5130</v>
      </c>
      <c r="X1018" s="2" cm="1">
        <f t="array" ref="X1018">SUM(_xlfn._xlws.FILTER($F$2:$F$2454,_xlfn.MAP($W$2:$W$2454,_xlfn.LAMBDA(_xlpm.x,_xlpm.x=$W1018))))</f>
        <v>79</v>
      </c>
      <c r="Y1018" s="11">
        <f t="shared" si="269"/>
        <v>5.0632911392405063E-2</v>
      </c>
      <c r="Z1018" s="4" t="s">
        <v>5116</v>
      </c>
      <c r="AA1018" s="2" cm="1">
        <f t="array" ref="AA1018">SUM(_xlfn._xlws.FILTER($F$2:$F$2454,_xlfn.MAP($Z$2:$Z$2454,_xlfn.LAMBDA(_xlpm.x,_xlpm.x=$Z1018))))</f>
        <v>96</v>
      </c>
      <c r="AB1018" s="11">
        <f t="shared" si="270"/>
        <v>4.1666666666666664E-2</v>
      </c>
      <c r="AC1018" s="11">
        <f t="shared" si="271"/>
        <v>8.4644141749127003E-2</v>
      </c>
      <c r="AG1018" s="2"/>
      <c r="AL1018" s="2"/>
      <c r="AM1018" s="2"/>
    </row>
    <row r="1019" spans="1:39">
      <c r="A1019" s="1" t="str">
        <f t="shared" si="255"/>
        <v>~loo~ : [lʊ]</v>
      </c>
      <c r="B1019" s="1">
        <f>_xlfn.LET(_xlpm.d,$G1019,_xlpm.k,_xlfn.CONCAT(LEFT(TRIM(B$1),1),"*"),COUNTIF(_xlpm.d,_xlpm.k))</f>
        <v>0</v>
      </c>
      <c r="C1019" s="1">
        <f>_xlfn.LET(_xlpm.d,$G1019,_xlpm.k,_xlfn.CONCAT(LEFT(TRIM(C$1),1),"*"),COUNTIF(_xlpm.d,_xlpm.k))</f>
        <v>0</v>
      </c>
      <c r="D1019" s="1">
        <f>_xlfn.LET(_xlpm.d,$G1019,_xlpm.k,_xlfn.CONCAT(LEFT(TRIM(D$1),1),"*"),COUNTIF(_xlpm.d,_xlpm.k))</f>
        <v>0</v>
      </c>
      <c r="E1019" s="1">
        <f t="shared" si="256"/>
        <v>0.69897000433601875</v>
      </c>
      <c r="F1019" s="7">
        <v>4</v>
      </c>
      <c r="G1019" s="9" t="s">
        <v>499</v>
      </c>
      <c r="H1019" s="4" cm="1">
        <f t="array" ref="H1019">F1019/freq.sum.r6e</f>
        <v>3.1685678073510771E-4</v>
      </c>
      <c r="I1019" s="4" t="str">
        <f t="shared" si="257"/>
        <v>lʊ</v>
      </c>
      <c r="J1019" s="4" t="str">
        <f t="shared" si="258"/>
        <v>loo</v>
      </c>
      <c r="K1019" s="10">
        <f t="shared" si="259"/>
        <v>2</v>
      </c>
      <c r="L1019" s="1">
        <f t="shared" si="260"/>
        <v>3</v>
      </c>
      <c r="M1019" s="10">
        <f t="shared" si="261"/>
        <v>3</v>
      </c>
      <c r="N1019" s="1" t="str">
        <f t="shared" si="262"/>
        <v>~loo~</v>
      </c>
      <c r="O1019" s="1" t="str">
        <f t="shared" si="263"/>
        <v>[lʊ]</v>
      </c>
      <c r="P1019" s="3" cm="1">
        <f t="array" ref="P1019">SUM(_xlfn._xlws.FILTER($H$2:$H$2454,_xlfn.MAP($N$2:$N$2454,_xlfn.LAMBDA(_xlpm.x,_xlpm.x=$N1019))))</f>
        <v>4.7528517110266154E-4</v>
      </c>
      <c r="Q1019" s="4">
        <f t="shared" si="264"/>
        <v>0.66666666666666674</v>
      </c>
      <c r="R1019" s="6" cm="1">
        <f t="array" ref="R1019">SUM(_xlfn._xlws.FILTER($H$2:$H$2454,_xlfn.MAP($O$2:$O$2454,_xlfn.LAMBDA(_xlpm.x,_xlpm.x=$O1019))))</f>
        <v>3.1685678073510771E-4</v>
      </c>
      <c r="S1019" s="4">
        <f t="shared" si="265"/>
        <v>1</v>
      </c>
      <c r="T1019" s="4">
        <f t="shared" si="266"/>
        <v>0.39084725356919536</v>
      </c>
      <c r="U1019" s="4">
        <f t="shared" si="267"/>
        <v>0.8</v>
      </c>
      <c r="V1019" s="4">
        <f t="shared" si="268"/>
        <v>-0.17609125905568118</v>
      </c>
      <c r="W1019" s="4" t="s">
        <v>5130</v>
      </c>
      <c r="X1019" s="2" cm="1">
        <f t="array" ref="X1019">SUM(_xlfn._xlws.FILTER($F$2:$F$2454,_xlfn.MAP($W$2:$W$2454,_xlfn.LAMBDA(_xlpm.x,_xlpm.x=$W1019))))</f>
        <v>79</v>
      </c>
      <c r="Y1019" s="11">
        <f t="shared" si="269"/>
        <v>5.0632911392405063E-2</v>
      </c>
      <c r="Z1019" s="4" t="s">
        <v>5116</v>
      </c>
      <c r="AA1019" s="2" cm="1">
        <f t="array" ref="AA1019">SUM(_xlfn._xlws.FILTER($F$2:$F$2454,_xlfn.MAP($Z$2:$Z$2454,_xlfn.LAMBDA(_xlpm.x,_xlpm.x=$Z1019))))</f>
        <v>96</v>
      </c>
      <c r="AB1019" s="11">
        <f t="shared" si="270"/>
        <v>4.1666666666666664E-2</v>
      </c>
      <c r="AC1019" s="11">
        <f t="shared" si="271"/>
        <v>8.4644141749127003E-2</v>
      </c>
      <c r="AG1019" s="2"/>
      <c r="AL1019" s="2"/>
      <c r="AM1019" s="2"/>
    </row>
    <row r="1020" spans="1:39">
      <c r="A1020" s="1" t="str">
        <f t="shared" si="255"/>
        <v>~lcu~ : [lkyə]</v>
      </c>
      <c r="B1020" s="1">
        <f>_xlfn.LET(_xlpm.d,$G1020,_xlpm.k,_xlfn.CONCAT(LEFT(TRIM(B$1),1),"*"),COUNTIF(_xlpm.d,_xlpm.k))</f>
        <v>0</v>
      </c>
      <c r="C1020" s="1">
        <f>_xlfn.LET(_xlpm.d,$G1020,_xlpm.k,_xlfn.CONCAT(LEFT(TRIM(C$1),1),"*"),COUNTIF(_xlpm.d,_xlpm.k))</f>
        <v>0</v>
      </c>
      <c r="D1020" s="1">
        <f>_xlfn.LET(_xlpm.d,$G1020,_xlpm.k,_xlfn.CONCAT(LEFT(TRIM(D$1),1),"*"),COUNTIF(_xlpm.d,_xlpm.k))</f>
        <v>0</v>
      </c>
      <c r="E1020" s="1">
        <f t="shared" si="256"/>
        <v>0.47712125471966244</v>
      </c>
      <c r="F1020" s="7">
        <v>2</v>
      </c>
      <c r="G1020" s="9" t="s">
        <v>669</v>
      </c>
      <c r="H1020" s="4" cm="1">
        <f t="array" ref="H1020">F1020/freq.sum.r6e</f>
        <v>1.5842839036755386E-4</v>
      </c>
      <c r="I1020" s="4" t="str">
        <f t="shared" si="257"/>
        <v>lkyə</v>
      </c>
      <c r="J1020" s="4" t="str">
        <f t="shared" si="258"/>
        <v>lcu</v>
      </c>
      <c r="K1020" s="10">
        <f t="shared" si="259"/>
        <v>4</v>
      </c>
      <c r="L1020" s="1">
        <f t="shared" si="260"/>
        <v>3</v>
      </c>
      <c r="M1020" s="10">
        <f t="shared" si="261"/>
        <v>4</v>
      </c>
      <c r="N1020" s="1" t="str">
        <f t="shared" si="262"/>
        <v>~lcu~</v>
      </c>
      <c r="O1020" s="1" t="str">
        <f t="shared" si="263"/>
        <v>[lkyə]</v>
      </c>
      <c r="P1020" s="3" cm="1">
        <f t="array" ref="P1020">SUM(_xlfn._xlws.FILTER($H$2:$H$2454,_xlfn.MAP($N$2:$N$2454,_xlfn.LAMBDA(_xlpm.x,_xlpm.x=$N1020))))</f>
        <v>2.3764258555133077E-4</v>
      </c>
      <c r="Q1020" s="4">
        <f t="shared" si="264"/>
        <v>0.66666666666666674</v>
      </c>
      <c r="R1020" s="6" cm="1">
        <f t="array" ref="R1020">SUM(_xlfn._xlws.FILTER($H$2:$H$2454,_xlfn.MAP($O$2:$O$2454,_xlfn.LAMBDA(_xlpm.x,_xlpm.x=$O1020))))</f>
        <v>1.5842839036755386E-4</v>
      </c>
      <c r="S1020" s="4">
        <f t="shared" si="265"/>
        <v>1</v>
      </c>
      <c r="T1020" s="4">
        <f t="shared" si="266"/>
        <v>0.29701800075577461</v>
      </c>
      <c r="U1020" s="4">
        <f t="shared" si="267"/>
        <v>0.8</v>
      </c>
      <c r="V1020" s="4">
        <f t="shared" si="268"/>
        <v>-0.17609125905568118</v>
      </c>
      <c r="W1020" s="4" t="s">
        <v>5111</v>
      </c>
      <c r="X1020" s="2" cm="1">
        <f t="array" ref="X1020">SUM(_xlfn._xlws.FILTER($F$2:$F$2454,_xlfn.MAP($W$2:$W$2454,_xlfn.LAMBDA(_xlpm.x,_xlpm.x=$W1020))))</f>
        <v>566</v>
      </c>
      <c r="Y1020" s="11">
        <f t="shared" si="269"/>
        <v>3.5335689045936395E-3</v>
      </c>
      <c r="Z1020" s="4" t="s">
        <v>5101</v>
      </c>
      <c r="AA1020" s="2" cm="1">
        <f t="array" ref="AA1020">SUM(_xlfn._xlws.FILTER($F$2:$F$2454,_xlfn.MAP($Z$2:$Z$2454,_xlfn.LAMBDA(_xlpm.x,_xlpm.x=$Z1020))))</f>
        <v>2255</v>
      </c>
      <c r="AB1020" s="11">
        <f t="shared" si="270"/>
        <v>8.869179600886918E-4</v>
      </c>
      <c r="AC1020" s="11">
        <f t="shared" si="271"/>
        <v>0.60033011502570788</v>
      </c>
      <c r="AG1020" s="2"/>
      <c r="AL1020" s="2"/>
      <c r="AM1020" s="2"/>
    </row>
    <row r="1021" spans="1:39">
      <c r="A1021" s="1" t="str">
        <f t="shared" si="255"/>
        <v>~bru~ : [bɹʌ]</v>
      </c>
      <c r="B1021" s="1">
        <f>_xlfn.LET(_xlpm.d,$G1021,_xlpm.k,_xlfn.CONCAT(LEFT(TRIM(B$1),1),"*"),COUNTIF(_xlpm.d,_xlpm.k))</f>
        <v>0</v>
      </c>
      <c r="C1021" s="1">
        <f>_xlfn.LET(_xlpm.d,$G1021,_xlpm.k,_xlfn.CONCAT(LEFT(TRIM(C$1),1),"*"),COUNTIF(_xlpm.d,_xlpm.k))</f>
        <v>0</v>
      </c>
      <c r="D1021" s="1">
        <f>_xlfn.LET(_xlpm.d,$G1021,_xlpm.k,_xlfn.CONCAT(LEFT(TRIM(D$1),1),"*"),COUNTIF(_xlpm.d,_xlpm.k))</f>
        <v>0</v>
      </c>
      <c r="E1021" s="1">
        <f t="shared" si="256"/>
        <v>0.30102999566398114</v>
      </c>
      <c r="F1021" s="7">
        <v>1</v>
      </c>
      <c r="G1021" s="9" t="s">
        <v>1361</v>
      </c>
      <c r="H1021" s="4" cm="1">
        <f t="array" ref="H1021">F1021/freq.sum.r6e</f>
        <v>7.9214195183776928E-5</v>
      </c>
      <c r="I1021" s="1" t="str">
        <f t="shared" si="257"/>
        <v>bɹʌ</v>
      </c>
      <c r="J1021" s="1" t="str">
        <f t="shared" si="258"/>
        <v>bru</v>
      </c>
      <c r="K1021" s="10">
        <f t="shared" si="259"/>
        <v>3</v>
      </c>
      <c r="L1021" s="1">
        <f t="shared" si="260"/>
        <v>3</v>
      </c>
      <c r="M1021" s="10">
        <f t="shared" si="261"/>
        <v>3</v>
      </c>
      <c r="N1021" s="1" t="str">
        <f t="shared" si="262"/>
        <v>~bru~</v>
      </c>
      <c r="O1021" s="1" t="str">
        <f t="shared" si="263"/>
        <v>[bɹʌ]</v>
      </c>
      <c r="P1021" s="3" cm="1">
        <f t="array" ref="P1021">SUM(_xlfn._xlws.FILTER($H$2:$H$2454,_xlfn.MAP($N$2:$N$2454,_xlfn.LAMBDA(_xlpm.x,_xlpm.x=$N1021))))</f>
        <v>2.3764258555133077E-4</v>
      </c>
      <c r="Q1021" s="4">
        <f t="shared" si="264"/>
        <v>0.33333333333333337</v>
      </c>
      <c r="R1021" s="6" cm="1">
        <f t="array" ref="R1021">SUM(_xlfn._xlws.FILTER($H$2:$H$2454,_xlfn.MAP($O$2:$O$2454,_xlfn.LAMBDA(_xlpm.x,_xlpm.x=$O1021))))</f>
        <v>1.5842839036755386E-4</v>
      </c>
      <c r="S1021" s="4">
        <f t="shared" si="265"/>
        <v>0.5</v>
      </c>
      <c r="T1021" s="4">
        <f t="shared" si="266"/>
        <v>8.4164374949809884E-2</v>
      </c>
      <c r="U1021" s="4">
        <f t="shared" si="267"/>
        <v>0.4</v>
      </c>
      <c r="V1021" s="4">
        <f t="shared" si="268"/>
        <v>-0.17609125905568118</v>
      </c>
      <c r="W1021" s="4" t="s">
        <v>5111</v>
      </c>
      <c r="X1021" s="2" cm="1">
        <f t="array" ref="X1021">SUM(_xlfn._xlws.FILTER($F$2:$F$2454,_xlfn.MAP($W$2:$W$2454,_xlfn.LAMBDA(_xlpm.x,_xlpm.x=$W1021))))</f>
        <v>566</v>
      </c>
      <c r="Y1021" s="11">
        <f t="shared" si="269"/>
        <v>1.7667844522968198E-3</v>
      </c>
      <c r="Z1021" s="4" t="s">
        <v>5113</v>
      </c>
      <c r="AA1021" s="2" cm="1">
        <f t="array" ref="AA1021">SUM(_xlfn._xlws.FILTER($F$2:$F$2454,_xlfn.MAP($Z$2:$Z$2454,_xlfn.LAMBDA(_xlpm.x,_xlpm.x=$Z1021))))</f>
        <v>309</v>
      </c>
      <c r="AB1021" s="11">
        <f t="shared" si="270"/>
        <v>3.2362459546925568E-3</v>
      </c>
      <c r="AC1021" s="11">
        <f t="shared" si="271"/>
        <v>-0.26285795176343679</v>
      </c>
      <c r="AG1021" s="2"/>
      <c r="AL1021" s="2"/>
      <c r="AM1021" s="2"/>
    </row>
    <row r="1022" spans="1:39">
      <c r="A1022" s="1" t="str">
        <f t="shared" si="255"/>
        <v>~dow~ : [doʊ]</v>
      </c>
      <c r="B1022" s="1">
        <f>_xlfn.LET(_xlpm.d,$G1022,_xlpm.k,_xlfn.CONCAT(LEFT(TRIM(B$1),1),"*"),COUNTIF(_xlpm.d,_xlpm.k))</f>
        <v>0</v>
      </c>
      <c r="C1022" s="1">
        <f>_xlfn.LET(_xlpm.d,$G1022,_xlpm.k,_xlfn.CONCAT(LEFT(TRIM(C$1),1),"*"),COUNTIF(_xlpm.d,_xlpm.k))</f>
        <v>0</v>
      </c>
      <c r="D1022" s="1">
        <f>_xlfn.LET(_xlpm.d,$G1022,_xlpm.k,_xlfn.CONCAT(LEFT(TRIM(D$1),1),"*"),COUNTIF(_xlpm.d,_xlpm.k))</f>
        <v>0</v>
      </c>
      <c r="E1022" s="1">
        <f t="shared" si="256"/>
        <v>0.30102999566398114</v>
      </c>
      <c r="F1022" s="7">
        <v>1</v>
      </c>
      <c r="G1022" s="9" t="s">
        <v>1501</v>
      </c>
      <c r="H1022" s="4" cm="1">
        <f t="array" ref="H1022">F1022/freq.sum.r6e</f>
        <v>7.9214195183776928E-5</v>
      </c>
      <c r="I1022" s="4" t="str">
        <f t="shared" si="257"/>
        <v>doʊ</v>
      </c>
      <c r="J1022" s="4" t="str">
        <f t="shared" si="258"/>
        <v>dow</v>
      </c>
      <c r="K1022" s="10">
        <f t="shared" si="259"/>
        <v>3</v>
      </c>
      <c r="L1022" s="1">
        <f t="shared" si="260"/>
        <v>3</v>
      </c>
      <c r="M1022" s="10">
        <f t="shared" si="261"/>
        <v>3</v>
      </c>
      <c r="N1022" s="1" t="str">
        <f t="shared" si="262"/>
        <v>~dow~</v>
      </c>
      <c r="O1022" s="1" t="str">
        <f t="shared" si="263"/>
        <v>[doʊ]</v>
      </c>
      <c r="P1022" s="3" cm="1">
        <f t="array" ref="P1022">SUM(_xlfn._xlws.FILTER($H$2:$H$2454,_xlfn.MAP($N$2:$N$2454,_xlfn.LAMBDA(_xlpm.x,_xlpm.x=$N1022))))</f>
        <v>4.7528517110266154E-4</v>
      </c>
      <c r="Q1022" s="4">
        <f t="shared" si="264"/>
        <v>0.16666666666666669</v>
      </c>
      <c r="R1022" s="6" cm="1">
        <f t="array" ref="R1022">SUM(_xlfn._xlws.FILTER($H$2:$H$2454,_xlfn.MAP($O$2:$O$2454,_xlfn.LAMBDA(_xlpm.x,_xlpm.x=$O1022))))</f>
        <v>3.1685678073510771E-4</v>
      </c>
      <c r="S1022" s="4">
        <f t="shared" si="265"/>
        <v>0.25</v>
      </c>
      <c r="T1022" s="4">
        <f t="shared" si="266"/>
        <v>4.2082187474904942E-2</v>
      </c>
      <c r="U1022" s="4">
        <f t="shared" si="267"/>
        <v>0.2</v>
      </c>
      <c r="V1022" s="4">
        <f t="shared" si="268"/>
        <v>-0.17609125905568118</v>
      </c>
      <c r="W1022" s="4" t="s">
        <v>5128</v>
      </c>
      <c r="X1022" s="2" cm="1">
        <f t="array" ref="X1022">SUM(_xlfn._xlws.FILTER($F$2:$F$2454,_xlfn.MAP($W$2:$W$2454,_xlfn.LAMBDA(_xlpm.x,_xlpm.x=$W1022))))</f>
        <v>89</v>
      </c>
      <c r="Y1022" s="11">
        <f t="shared" si="269"/>
        <v>1.1235955056179775E-2</v>
      </c>
      <c r="Z1022" s="4" t="s">
        <v>5109</v>
      </c>
      <c r="AA1022" s="2" cm="1">
        <f t="array" ref="AA1022">SUM(_xlfn._xlws.FILTER($F$2:$F$2454,_xlfn.MAP($Z$2:$Z$2454,_xlfn.LAMBDA(_xlpm.x,_xlpm.x=$Z1022))))</f>
        <v>257</v>
      </c>
      <c r="AB1022" s="11">
        <f t="shared" si="270"/>
        <v>3.8910505836575876E-3</v>
      </c>
      <c r="AC1022" s="11">
        <f t="shared" si="271"/>
        <v>0.4605431166863817</v>
      </c>
      <c r="AG1022" s="2"/>
      <c r="AL1022" s="2"/>
      <c r="AM1022" s="2"/>
    </row>
    <row r="1023" spans="1:39">
      <c r="A1023" s="1" t="str">
        <f t="shared" si="255"/>
        <v>~you~ : [yʊ]</v>
      </c>
      <c r="B1023" s="1">
        <f>_xlfn.LET(_xlpm.d,$G1023,_xlpm.k,_xlfn.CONCAT(LEFT(TRIM(B$1),1),"*"),COUNTIF(_xlpm.d,_xlpm.k))</f>
        <v>0</v>
      </c>
      <c r="C1023" s="1">
        <f>_xlfn.LET(_xlpm.d,$G1023,_xlpm.k,_xlfn.CONCAT(LEFT(TRIM(C$1),1),"*"),COUNTIF(_xlpm.d,_xlpm.k))</f>
        <v>0</v>
      </c>
      <c r="D1023" s="1">
        <f>_xlfn.LET(_xlpm.d,$G1023,_xlpm.k,_xlfn.CONCAT(LEFT(TRIM(D$1),1),"*"),COUNTIF(_xlpm.d,_xlpm.k))</f>
        <v>0</v>
      </c>
      <c r="E1023" s="1">
        <f t="shared" si="256"/>
        <v>0.69897000433601875</v>
      </c>
      <c r="F1023" s="7">
        <v>4</v>
      </c>
      <c r="G1023" s="9" t="s">
        <v>616</v>
      </c>
      <c r="H1023" s="4" cm="1">
        <f t="array" ref="H1023">F1023/freq.sum.r6e</f>
        <v>3.1685678073510771E-4</v>
      </c>
      <c r="I1023" s="4" t="str">
        <f t="shared" si="257"/>
        <v>yʊ</v>
      </c>
      <c r="J1023" s="4" t="str">
        <f t="shared" si="258"/>
        <v>you</v>
      </c>
      <c r="K1023" s="10">
        <f t="shared" si="259"/>
        <v>2</v>
      </c>
      <c r="L1023" s="1">
        <f t="shared" si="260"/>
        <v>3</v>
      </c>
      <c r="M1023" s="10">
        <f t="shared" si="261"/>
        <v>3</v>
      </c>
      <c r="N1023" s="1" t="str">
        <f t="shared" si="262"/>
        <v>~you~</v>
      </c>
      <c r="O1023" s="1" t="str">
        <f t="shared" si="263"/>
        <v>[yʊ]</v>
      </c>
      <c r="P1023" s="3" cm="1">
        <f t="array" ref="P1023">SUM(_xlfn._xlws.FILTER($H$2:$H$2454,_xlfn.MAP($N$2:$N$2454,_xlfn.LAMBDA(_xlpm.x,_xlpm.x=$N1023))))</f>
        <v>7.1292775665399231E-4</v>
      </c>
      <c r="Q1023" s="4">
        <f t="shared" si="264"/>
        <v>0.44444444444444448</v>
      </c>
      <c r="R1023" s="6" cm="1">
        <f t="array" ref="R1023">SUM(_xlfn._xlws.FILTER($H$2:$H$2454,_xlfn.MAP($O$2:$O$2454,_xlfn.LAMBDA(_xlpm.x,_xlpm.x=$O1023))))</f>
        <v>4.7528517110266154E-4</v>
      </c>
      <c r="S1023" s="4">
        <f t="shared" si="265"/>
        <v>0.66666666666666674</v>
      </c>
      <c r="T1023" s="4">
        <f t="shared" si="266"/>
        <v>0.26056483571279693</v>
      </c>
      <c r="U1023" s="4">
        <f t="shared" si="267"/>
        <v>0.53333333333333333</v>
      </c>
      <c r="V1023" s="4">
        <f t="shared" si="268"/>
        <v>-0.17609125905568127</v>
      </c>
      <c r="W1023" s="4" t="s">
        <v>5140</v>
      </c>
      <c r="X1023" s="2" cm="1">
        <f t="array" ref="X1023">SUM(_xlfn._xlws.FILTER($F$2:$F$2454,_xlfn.MAP($W$2:$W$2454,_xlfn.LAMBDA(_xlpm.x,_xlpm.x=$W1023))))</f>
        <v>9</v>
      </c>
      <c r="Y1023" s="11">
        <f t="shared" si="269"/>
        <v>0.44444444444444442</v>
      </c>
      <c r="Z1023" s="4" t="s">
        <v>5116</v>
      </c>
      <c r="AA1023" s="2" cm="1">
        <f t="array" ref="AA1023">SUM(_xlfn._xlws.FILTER($F$2:$F$2454,_xlfn.MAP($Z$2:$Z$2454,_xlfn.LAMBDA(_xlpm.x,_xlpm.x=$Z1023))))</f>
        <v>96</v>
      </c>
      <c r="AB1023" s="11">
        <f t="shared" si="270"/>
        <v>4.1666666666666664E-2</v>
      </c>
      <c r="AC1023" s="11">
        <f t="shared" si="271"/>
        <v>1.0280287236002434</v>
      </c>
      <c r="AG1023" s="2"/>
      <c r="AL1023" s="2"/>
      <c r="AM1023" s="2"/>
    </row>
    <row r="1024" spans="1:39">
      <c r="A1024" s="1" t="str">
        <f t="shared" si="255"/>
        <v>~pre~ : [pɹɪ]</v>
      </c>
      <c r="B1024" s="1">
        <f>_xlfn.LET(_xlpm.d,$G1024,_xlpm.k,_xlfn.CONCAT(LEFT(TRIM(B$1),1),"*"),COUNTIF(_xlpm.d,_xlpm.k))</f>
        <v>0</v>
      </c>
      <c r="C1024" s="1">
        <f>_xlfn.LET(_xlpm.d,$G1024,_xlpm.k,_xlfn.CONCAT(LEFT(TRIM(C$1),1),"*"),COUNTIF(_xlpm.d,_xlpm.k))</f>
        <v>0</v>
      </c>
      <c r="D1024" s="1">
        <f>_xlfn.LET(_xlpm.d,$G1024,_xlpm.k,_xlfn.CONCAT(LEFT(TRIM(D$1),1),"*"),COUNTIF(_xlpm.d,_xlpm.k))</f>
        <v>0</v>
      </c>
      <c r="E1024" s="1">
        <f t="shared" si="256"/>
        <v>1.0791812460476247</v>
      </c>
      <c r="F1024" s="7">
        <v>11</v>
      </c>
      <c r="G1024" s="9" t="s">
        <v>510</v>
      </c>
      <c r="H1024" s="4" cm="1">
        <f t="array" ref="H1024">F1024/freq.sum.r6e</f>
        <v>8.713561470215463E-4</v>
      </c>
      <c r="I1024" s="4" t="str">
        <f t="shared" si="257"/>
        <v>pɹɪ</v>
      </c>
      <c r="J1024" s="4" t="str">
        <f t="shared" si="258"/>
        <v>pre</v>
      </c>
      <c r="K1024" s="10">
        <f t="shared" si="259"/>
        <v>3</v>
      </c>
      <c r="L1024" s="1">
        <f t="shared" si="260"/>
        <v>3</v>
      </c>
      <c r="M1024" s="10">
        <f t="shared" si="261"/>
        <v>3</v>
      </c>
      <c r="N1024" s="1" t="str">
        <f t="shared" si="262"/>
        <v>~pre~</v>
      </c>
      <c r="O1024" s="1" t="str">
        <f t="shared" si="263"/>
        <v>[pɹɪ]</v>
      </c>
      <c r="P1024" s="3" cm="1">
        <f t="array" ref="P1024">SUM(_xlfn._xlws.FILTER($H$2:$H$2454,_xlfn.MAP($N$2:$N$2454,_xlfn.LAMBDA(_xlpm.x,_xlpm.x=$N1024))))</f>
        <v>2.2179974651457541E-3</v>
      </c>
      <c r="Q1024" s="4">
        <f t="shared" si="264"/>
        <v>0.39285714285714285</v>
      </c>
      <c r="R1024" s="6" cm="1">
        <f t="array" ref="R1024">SUM(_xlfn._xlws.FILTER($H$2:$H$2454,_xlfn.MAP($O$2:$O$2454,_xlfn.LAMBDA(_xlpm.x,_xlpm.x=$O1024))))</f>
        <v>1.5050697084917617E-3</v>
      </c>
      <c r="S1024" s="4">
        <f t="shared" si="265"/>
        <v>0.57894736842105265</v>
      </c>
      <c r="T1024" s="4">
        <f t="shared" si="266"/>
        <v>0.35308376691582322</v>
      </c>
      <c r="U1024" s="4">
        <f t="shared" si="267"/>
        <v>0.46808510638297873</v>
      </c>
      <c r="V1024" s="4">
        <f t="shared" si="268"/>
        <v>-0.16840443038939032</v>
      </c>
      <c r="W1024" s="4" t="s">
        <v>5121</v>
      </c>
      <c r="X1024" s="2" cm="1">
        <f t="array" ref="X1024">SUM(_xlfn._xlws.FILTER($F$2:$F$2454,_xlfn.MAP($W$2:$W$2454,_xlfn.LAMBDA(_xlpm.x,_xlpm.x=$W1024))))</f>
        <v>2896</v>
      </c>
      <c r="Y1024" s="11">
        <f t="shared" si="269"/>
        <v>3.7983425414364639E-3</v>
      </c>
      <c r="Z1024" s="4" t="s">
        <v>5102</v>
      </c>
      <c r="AA1024" s="2" cm="1">
        <f t="array" ref="AA1024">SUM(_xlfn._xlws.FILTER($F$2:$F$2454,_xlfn.MAP($Z$2:$Z$2454,_xlfn.LAMBDA(_xlpm.x,_xlpm.x=$Z1024))))</f>
        <v>1794</v>
      </c>
      <c r="AB1024" s="11">
        <f t="shared" si="270"/>
        <v>6.131549609810479E-3</v>
      </c>
      <c r="AC1024" s="11">
        <f t="shared" si="271"/>
        <v>-0.20797611881703601</v>
      </c>
      <c r="AG1024" s="2"/>
      <c r="AL1024" s="2"/>
      <c r="AM1024" s="2"/>
    </row>
    <row r="1025" spans="1:39">
      <c r="A1025" s="1" t="str">
        <f t="shared" si="255"/>
        <v>~chi~ : [ki]</v>
      </c>
      <c r="B1025" s="1">
        <f>_xlfn.LET(_xlpm.d,$G1025,_xlpm.k,_xlfn.CONCAT(LEFT(TRIM(B$1),1),"*"),COUNTIF(_xlpm.d,_xlpm.k))</f>
        <v>0</v>
      </c>
      <c r="C1025" s="1">
        <f>_xlfn.LET(_xlpm.d,$G1025,_xlpm.k,_xlfn.CONCAT(LEFT(TRIM(C$1),1),"*"),COUNTIF(_xlpm.d,_xlpm.k))</f>
        <v>0</v>
      </c>
      <c r="D1025" s="1">
        <f>_xlfn.LET(_xlpm.d,$G1025,_xlpm.k,_xlfn.CONCAT(LEFT(TRIM(D$1),1),"*"),COUNTIF(_xlpm.d,_xlpm.k))</f>
        <v>0</v>
      </c>
      <c r="E1025" s="1">
        <f t="shared" si="256"/>
        <v>0.30102999566398114</v>
      </c>
      <c r="F1025" s="7">
        <v>1</v>
      </c>
      <c r="G1025" s="9" t="s">
        <v>2014</v>
      </c>
      <c r="H1025" s="4" cm="1">
        <f t="array" ref="H1025">F1025/freq.sum.r6e</f>
        <v>7.9214195183776928E-5</v>
      </c>
      <c r="I1025" s="4" t="str">
        <f t="shared" si="257"/>
        <v>ki</v>
      </c>
      <c r="J1025" s="4" t="str">
        <f t="shared" si="258"/>
        <v>chi</v>
      </c>
      <c r="K1025" s="10">
        <f t="shared" si="259"/>
        <v>2</v>
      </c>
      <c r="L1025" s="1">
        <f t="shared" si="260"/>
        <v>3</v>
      </c>
      <c r="M1025" s="10">
        <f t="shared" si="261"/>
        <v>3</v>
      </c>
      <c r="N1025" s="1" t="str">
        <f t="shared" si="262"/>
        <v>~chi~</v>
      </c>
      <c r="O1025" s="1" t="str">
        <f t="shared" si="263"/>
        <v>[ki]</v>
      </c>
      <c r="P1025" s="3" cm="1">
        <f t="array" ref="P1025">SUM(_xlfn._xlws.FILTER($H$2:$H$2454,_xlfn.MAP($N$2:$N$2454,_xlfn.LAMBDA(_xlpm.x,_xlpm.x=$N1025))))</f>
        <v>1.0297845373891E-3</v>
      </c>
      <c r="Q1025" s="4">
        <f t="shared" si="264"/>
        <v>7.6923076923076927E-2</v>
      </c>
      <c r="R1025" s="6" cm="1">
        <f t="array" ref="R1025">SUM(_xlfn._xlws.FILTER($H$2:$H$2454,_xlfn.MAP($O$2:$O$2454,_xlfn.LAMBDA(_xlpm.x,_xlpm.x=$O1025))))</f>
        <v>7.1292775665399231E-4</v>
      </c>
      <c r="S1025" s="4">
        <f t="shared" si="265"/>
        <v>0.11111111111111112</v>
      </c>
      <c r="T1025" s="4">
        <f t="shared" si="266"/>
        <v>1.9128267034047703E-2</v>
      </c>
      <c r="U1025" s="4">
        <f t="shared" si="267"/>
        <v>9.0909090909090925E-2</v>
      </c>
      <c r="V1025" s="4">
        <f t="shared" si="268"/>
        <v>-0.15970084286751191</v>
      </c>
      <c r="W1025" s="4" t="s">
        <v>5110</v>
      </c>
      <c r="X1025" s="2" cm="1">
        <f t="array" ref="X1025">SUM(_xlfn._xlws.FILTER($F$2:$F$2454,_xlfn.MAP($W$2:$W$2454,_xlfn.LAMBDA(_xlpm.x,_xlpm.x=$W1025))))</f>
        <v>1594</v>
      </c>
      <c r="Y1025" s="11">
        <f t="shared" si="269"/>
        <v>6.2735257214554575E-4</v>
      </c>
      <c r="Z1025" s="4" t="s">
        <v>5110</v>
      </c>
      <c r="AA1025" s="2" cm="1">
        <f t="array" ref="AA1025">SUM(_xlfn._xlws.FILTER($F$2:$F$2454,_xlfn.MAP($Z$2:$Z$2454,_xlfn.LAMBDA(_xlpm.x,_xlpm.x=$Z1025))))</f>
        <v>354</v>
      </c>
      <c r="AB1025" s="11">
        <f t="shared" si="270"/>
        <v>2.8248587570621469E-3</v>
      </c>
      <c r="AC1025" s="11">
        <f t="shared" si="271"/>
        <v>-0.65348505503430576</v>
      </c>
      <c r="AG1025" s="2"/>
      <c r="AL1025" s="2"/>
      <c r="AM1025" s="2"/>
    </row>
    <row r="1026" spans="1:39">
      <c r="A1026" s="1" t="str">
        <f t="shared" ref="A1026:A1089" si="272">_xlfn.LET(_xlpm.sep," : ",CONCATENATE(N1026,_xlpm.sep,O1026))</f>
        <v>~chi~ : [tʃɪ]</v>
      </c>
      <c r="B1026" s="1">
        <f>_xlfn.LET(_xlpm.d,$G1026,_xlpm.k,_xlfn.CONCAT(LEFT(TRIM(B$1),1),"*"),COUNTIF(_xlpm.d,_xlpm.k))</f>
        <v>0</v>
      </c>
      <c r="C1026" s="1">
        <f>_xlfn.LET(_xlpm.d,$G1026,_xlpm.k,_xlfn.CONCAT(LEFT(TRIM(C$1),1),"*"),COUNTIF(_xlpm.d,_xlpm.k))</f>
        <v>0</v>
      </c>
      <c r="D1026" s="1">
        <f>_xlfn.LET(_xlpm.d,$G1026,_xlpm.k,_xlfn.CONCAT(LEFT(TRIM(D$1),1),"*"),COUNTIF(_xlpm.d,_xlpm.k))</f>
        <v>0</v>
      </c>
      <c r="E1026" s="1">
        <f t="shared" ref="E1026:E1089" si="273">LOG(F1026+1,10)</f>
        <v>0.69897000433601875</v>
      </c>
      <c r="F1026" s="7">
        <v>4</v>
      </c>
      <c r="G1026" s="9" t="s">
        <v>953</v>
      </c>
      <c r="H1026" s="4" cm="1">
        <f t="array" ref="H1026">F1026/freq.sum.r6e</f>
        <v>3.1685678073510771E-4</v>
      </c>
      <c r="I1026" s="1" t="str">
        <f t="shared" ref="I1026:I1089" si="274">_xlfn.LET(_xlpm.sep,":",_xlpm.w,$G1026,LEFT(_xlpm.w,FIND(_xlpm.sep,_xlpm.w)-1))</f>
        <v>tʃɪ</v>
      </c>
      <c r="J1026" s="1" t="str">
        <f t="shared" ref="J1026:J1089" si="275">_xlfn.LET(_xlpm.sep,":",_xlpm.w,$G1026,RIGHT(_xlpm.w,LEN(_xlpm.w)-FIND(_xlpm.sep,_xlpm.w)))</f>
        <v>chi</v>
      </c>
      <c r="K1026" s="10">
        <f t="shared" ref="K1026:K1089" si="276">_xlfn.LET(_xlpm.w,I1026,LEN(_xlpm.w))</f>
        <v>3</v>
      </c>
      <c r="L1026" s="1">
        <f t="shared" ref="L1026:L1089" si="277">_xlfn.LET(_xlpm.w,J1026,LEN(_xlpm.w))</f>
        <v>3</v>
      </c>
      <c r="M1026" s="10">
        <f t="shared" ref="M1026:M1089" si="278">_xlfn.LET(_xlpm.a,K1026,_xlpm.b,L1026,MAX(_xlpm.a,_xlpm.b))</f>
        <v>3</v>
      </c>
      <c r="N1026" s="1" t="str">
        <f t="shared" ref="N1026:N1089" si="279">_xlfn.LET(_xlpm.sep,":",_xlpm.w,$G1026,_xlfn.CONCAT("~",RIGHT(_xlpm.w,LEN(_xlpm.w)-FIND(_xlpm.sep,_xlpm.w)),"~"))</f>
        <v>~chi~</v>
      </c>
      <c r="O1026" s="1" t="str">
        <f t="shared" ref="O1026:O1089" si="280">_xlfn.LET(_xlpm.sep,":",_xlpm.w,$G1026,_xlfn.CONCAT("[",LEFT(_xlpm.w,FIND(_xlpm.sep,_xlpm.w)-1),"]"))</f>
        <v>[tʃɪ]</v>
      </c>
      <c r="P1026" s="3" cm="1">
        <f t="array" ref="P1026">SUM(_xlfn._xlws.FILTER($H$2:$H$2454,_xlfn.MAP($N$2:$N$2454,_xlfn.LAMBDA(_xlpm.x,_xlpm.x=$N1026))))</f>
        <v>1.0297845373891E-3</v>
      </c>
      <c r="Q1026" s="4">
        <f t="shared" ref="Q1026:Q1089" si="281">$H1026/P1026</f>
        <v>0.30769230769230771</v>
      </c>
      <c r="R1026" s="6" cm="1">
        <f t="array" ref="R1026">SUM(_xlfn._xlws.FILTER($H$2:$H$2454,_xlfn.MAP($O$2:$O$2454,_xlfn.LAMBDA(_xlpm.x,_xlpm.x=$O1026))))</f>
        <v>7.1292775665399231E-4</v>
      </c>
      <c r="S1026" s="4">
        <f t="shared" ref="S1026:S1089" si="282">$H1026/R1026</f>
        <v>0.44444444444444448</v>
      </c>
      <c r="T1026" s="4">
        <f t="shared" ref="T1026:T1089" si="283">_xlfn.LET(_xlpm.freq,F1026,_xlpm.size,M1026+1,_xlpm.F,U1026,LOG(1+_xlpm.freq)*LOG(1+_xlpm.size)*_xlpm.F)</f>
        <v>0.17765784253145248</v>
      </c>
      <c r="U1026" s="4">
        <f t="shared" ref="U1026:U1089" si="284">_xlfn.LET(_xlpm.a,S1026,_xlpm.b,Q1026,2*_xlpm.a*_xlpm.b/(_xlpm.a+_xlpm.b))</f>
        <v>0.3636363636363637</v>
      </c>
      <c r="V1026" s="4">
        <f t="shared" ref="V1026:V1089" si="285">_xlfn.LET(_xlpm.p,Q1026,_xlpm.q,S1026,LOG(_xlpm.p/_xlpm.q))</f>
        <v>-0.15970084286751191</v>
      </c>
      <c r="W1026" s="4" t="s">
        <v>5110</v>
      </c>
      <c r="X1026" s="2" cm="1">
        <f t="array" ref="X1026">SUM(_xlfn._xlws.FILTER($F$2:$F$2454,_xlfn.MAP($W$2:$W$2454,_xlfn.LAMBDA(_xlpm.x,_xlpm.x=$W1026))))</f>
        <v>1594</v>
      </c>
      <c r="Y1026" s="11">
        <f t="shared" ref="Y1026:Y1089" si="286">$F1026/X1026</f>
        <v>2.509410288582183E-3</v>
      </c>
      <c r="Z1026" s="4" t="s">
        <v>5102</v>
      </c>
      <c r="AA1026" s="2" cm="1">
        <f t="array" ref="AA1026">SUM(_xlfn._xlws.FILTER($F$2:$F$2454,_xlfn.MAP($Z$2:$Z$2454,_xlfn.LAMBDA(_xlpm.x,_xlpm.x=$Z1026))))</f>
        <v>1794</v>
      </c>
      <c r="AB1026" s="11">
        <f t="shared" ref="AB1026:AB1089" si="287">$F1026/AA1026</f>
        <v>2.229654403567447E-3</v>
      </c>
      <c r="AC1026" s="11">
        <f t="shared" ref="AC1026:AC1089" si="288">_xlfn.LET(_xlpm.a,Y1026,_xlpm.b,AB1026,LOG(_xlpm.a/_xlpm.b))</f>
        <v>5.1334121647979701E-2</v>
      </c>
      <c r="AG1026" s="2"/>
      <c r="AL1026" s="2"/>
      <c r="AM1026" s="2"/>
    </row>
    <row r="1027" spans="1:39">
      <c r="A1027" s="1" t="str">
        <f t="shared" si="272"/>
        <v>~xpe~ : [kspɛ]</v>
      </c>
      <c r="B1027" s="1">
        <f>_xlfn.LET(_xlpm.d,$G1027,_xlpm.k,_xlfn.CONCAT(LEFT(TRIM(B$1),1),"*"),COUNTIF(_xlpm.d,_xlpm.k))</f>
        <v>0</v>
      </c>
      <c r="C1027" s="1">
        <f>_xlfn.LET(_xlpm.d,$G1027,_xlpm.k,_xlfn.CONCAT(LEFT(TRIM(C$1),1),"*"),COUNTIF(_xlpm.d,_xlpm.k))</f>
        <v>0</v>
      </c>
      <c r="D1027" s="1">
        <f>_xlfn.LET(_xlpm.d,$G1027,_xlpm.k,_xlfn.CONCAT(LEFT(TRIM(D$1),1),"*"),COUNTIF(_xlpm.d,_xlpm.k))</f>
        <v>0</v>
      </c>
      <c r="E1027" s="1">
        <f t="shared" si="273"/>
        <v>0.77815125038364352</v>
      </c>
      <c r="F1027" s="7">
        <v>5</v>
      </c>
      <c r="G1027" s="9" t="s">
        <v>449</v>
      </c>
      <c r="H1027" s="4" cm="1">
        <f t="array" ref="H1027">F1027/freq.sum.r6e</f>
        <v>3.9607097591888465E-4</v>
      </c>
      <c r="I1027" s="4" t="str">
        <f t="shared" si="274"/>
        <v>kspɛ</v>
      </c>
      <c r="J1027" s="4" t="str">
        <f t="shared" si="275"/>
        <v>xpe</v>
      </c>
      <c r="K1027" s="10">
        <f t="shared" si="276"/>
        <v>4</v>
      </c>
      <c r="L1027" s="1">
        <f t="shared" si="277"/>
        <v>3</v>
      </c>
      <c r="M1027" s="10">
        <f t="shared" si="278"/>
        <v>4</v>
      </c>
      <c r="N1027" s="1" t="str">
        <f t="shared" si="279"/>
        <v>~xpe~</v>
      </c>
      <c r="O1027" s="1" t="str">
        <f t="shared" si="280"/>
        <v>[kspɛ]</v>
      </c>
      <c r="P1027" s="3" cm="1">
        <f t="array" ref="P1027">SUM(_xlfn._xlws.FILTER($H$2:$H$2454,_xlfn.MAP($N$2:$N$2454,_xlfn.LAMBDA(_xlpm.x,_xlpm.x=$N1027))))</f>
        <v>5.5449936628643854E-4</v>
      </c>
      <c r="Q1027" s="4">
        <f t="shared" si="281"/>
        <v>0.7142857142857143</v>
      </c>
      <c r="R1027" s="6" cm="1">
        <f t="array" ref="R1027">SUM(_xlfn._xlws.FILTER($H$2:$H$2454,_xlfn.MAP($O$2:$O$2454,_xlfn.LAMBDA(_xlpm.x,_xlpm.x=$O1027))))</f>
        <v>3.9607097591888465E-4</v>
      </c>
      <c r="S1027" s="4">
        <f t="shared" si="282"/>
        <v>1</v>
      </c>
      <c r="T1027" s="4">
        <f t="shared" si="283"/>
        <v>0.50459947372802338</v>
      </c>
      <c r="U1027" s="4">
        <f t="shared" si="284"/>
        <v>0.83333333333333326</v>
      </c>
      <c r="V1027" s="4">
        <f t="shared" si="285"/>
        <v>-0.14612803567823801</v>
      </c>
      <c r="W1027" s="4" t="s">
        <v>5121</v>
      </c>
      <c r="X1027" s="2" cm="1">
        <f t="array" ref="X1027">SUM(_xlfn._xlws.FILTER($F$2:$F$2454,_xlfn.MAP($W$2:$W$2454,_xlfn.LAMBDA(_xlpm.x,_xlpm.x=$W1027))))</f>
        <v>2896</v>
      </c>
      <c r="Y1027" s="11">
        <f t="shared" si="286"/>
        <v>1.7265193370165745E-3</v>
      </c>
      <c r="Z1027" s="4" t="s">
        <v>5104</v>
      </c>
      <c r="AA1027" s="2" cm="1">
        <f t="array" ref="AA1027">SUM(_xlfn._xlws.FILTER($F$2:$F$2454,_xlfn.MAP($Z$2:$Z$2454,_xlfn.LAMBDA(_xlpm.x,_xlpm.x=$Z1027))))</f>
        <v>883</v>
      </c>
      <c r="AB1027" s="11">
        <f t="shared" si="287"/>
        <v>5.6625141562853904E-3</v>
      </c>
      <c r="AC1027" s="11">
        <f t="shared" si="288"/>
        <v>-0.51583785394754067</v>
      </c>
      <c r="AG1027" s="2"/>
      <c r="AL1027" s="2"/>
      <c r="AM1027" s="2"/>
    </row>
    <row r="1028" spans="1:39">
      <c r="A1028" s="1" t="str">
        <f t="shared" si="272"/>
        <v>~mou~ : [maʊ]</v>
      </c>
      <c r="B1028" s="1">
        <f>_xlfn.LET(_xlpm.d,$G1028,_xlpm.k,_xlfn.CONCAT(LEFT(TRIM(B$1),1),"*"),COUNTIF(_xlpm.d,_xlpm.k))</f>
        <v>0</v>
      </c>
      <c r="C1028" s="1">
        <f>_xlfn.LET(_xlpm.d,$G1028,_xlpm.k,_xlfn.CONCAT(LEFT(TRIM(C$1),1),"*"),COUNTIF(_xlpm.d,_xlpm.k))</f>
        <v>1</v>
      </c>
      <c r="D1028" s="1">
        <f>_xlfn.LET(_xlpm.d,$G1028,_xlpm.k,_xlfn.CONCAT(LEFT(TRIM(D$1),1),"*"),COUNTIF(_xlpm.d,_xlpm.k))</f>
        <v>0</v>
      </c>
      <c r="E1028" s="1">
        <f t="shared" si="273"/>
        <v>0.77815125038364352</v>
      </c>
      <c r="F1028" s="7">
        <v>5</v>
      </c>
      <c r="G1028" s="9" t="s">
        <v>448</v>
      </c>
      <c r="H1028" s="4" cm="1">
        <f t="array" ref="H1028">F1028/freq.sum.r6e</f>
        <v>3.9607097591888465E-4</v>
      </c>
      <c r="I1028" s="4" t="str">
        <f t="shared" si="274"/>
        <v>maʊ</v>
      </c>
      <c r="J1028" s="4" t="str">
        <f t="shared" si="275"/>
        <v>mou</v>
      </c>
      <c r="K1028" s="10">
        <f t="shared" si="276"/>
        <v>3</v>
      </c>
      <c r="L1028" s="1">
        <f t="shared" si="277"/>
        <v>3</v>
      </c>
      <c r="M1028" s="10">
        <f t="shared" si="278"/>
        <v>3</v>
      </c>
      <c r="N1028" s="1" t="str">
        <f t="shared" si="279"/>
        <v>~mou~</v>
      </c>
      <c r="O1028" s="1" t="str">
        <f t="shared" si="280"/>
        <v>[maʊ]</v>
      </c>
      <c r="P1028" s="3" cm="1">
        <f t="array" ref="P1028">SUM(_xlfn._xlws.FILTER($H$2:$H$2454,_xlfn.MAP($N$2:$N$2454,_xlfn.LAMBDA(_xlpm.x,_xlpm.x=$N1028))))</f>
        <v>5.5449936628643854E-4</v>
      </c>
      <c r="Q1028" s="4">
        <f t="shared" si="281"/>
        <v>0.7142857142857143</v>
      </c>
      <c r="R1028" s="6" cm="1">
        <f t="array" ref="R1028">SUM(_xlfn._xlws.FILTER($H$2:$H$2454,_xlfn.MAP($O$2:$O$2454,_xlfn.LAMBDA(_xlpm.x,_xlpm.x=$O1028))))</f>
        <v>3.9607097591888465E-4</v>
      </c>
      <c r="S1028" s="4">
        <f t="shared" si="282"/>
        <v>1</v>
      </c>
      <c r="T1028" s="4">
        <f t="shared" si="283"/>
        <v>0.45325365237894483</v>
      </c>
      <c r="U1028" s="4">
        <f t="shared" si="284"/>
        <v>0.83333333333333326</v>
      </c>
      <c r="V1028" s="4">
        <f t="shared" si="285"/>
        <v>-0.14612803567823801</v>
      </c>
      <c r="W1028" s="4" t="s">
        <v>5100</v>
      </c>
      <c r="X1028" s="2" cm="1">
        <f t="array" ref="X1028">SUM(_xlfn._xlws.FILTER($F$2:$F$2454,_xlfn.MAP($W$2:$W$2454,_xlfn.LAMBDA(_xlpm.x,_xlpm.x=$W1028))))</f>
        <v>150</v>
      </c>
      <c r="Y1028" s="11">
        <f t="shared" si="286"/>
        <v>3.3333333333333333E-2</v>
      </c>
      <c r="Z1028" s="4" t="s">
        <v>5114</v>
      </c>
      <c r="AA1028" s="2" cm="1">
        <f t="array" ref="AA1028">SUM(_xlfn._xlws.FILTER($F$2:$F$2454,_xlfn.MAP($Z$2:$Z$2454,_xlfn.LAMBDA(_xlpm.x,_xlpm.x=$Z1028))))</f>
        <v>104</v>
      </c>
      <c r="AB1028" s="11">
        <f t="shared" si="287"/>
        <v>4.807692307692308E-2</v>
      </c>
      <c r="AC1028" s="11">
        <f t="shared" si="288"/>
        <v>-0.15905791975690095</v>
      </c>
      <c r="AG1028" s="2"/>
      <c r="AL1028" s="2"/>
      <c r="AM1028" s="2"/>
    </row>
    <row r="1029" spans="1:39">
      <c r="A1029" s="1" t="str">
        <f t="shared" si="272"/>
        <v>~ctu~ : [ktʃə]</v>
      </c>
      <c r="B1029" s="1">
        <f>_xlfn.LET(_xlpm.d,$G1029,_xlpm.k,_xlfn.CONCAT(LEFT(TRIM(B$1),1),"*"),COUNTIF(_xlpm.d,_xlpm.k))</f>
        <v>0</v>
      </c>
      <c r="C1029" s="1">
        <f>_xlfn.LET(_xlpm.d,$G1029,_xlpm.k,_xlfn.CONCAT(LEFT(TRIM(C$1),1),"*"),COUNTIF(_xlpm.d,_xlpm.k))</f>
        <v>0</v>
      </c>
      <c r="D1029" s="1">
        <f>_xlfn.LET(_xlpm.d,$G1029,_xlpm.k,_xlfn.CONCAT(LEFT(TRIM(D$1),1),"*"),COUNTIF(_xlpm.d,_xlpm.k))</f>
        <v>0</v>
      </c>
      <c r="E1029" s="1">
        <f t="shared" si="273"/>
        <v>0.77815125038364352</v>
      </c>
      <c r="F1029" s="7">
        <v>5</v>
      </c>
      <c r="G1029" s="9" t="s">
        <v>447</v>
      </c>
      <c r="H1029" s="4" cm="1">
        <f t="array" ref="H1029">F1029/freq.sum.r6e</f>
        <v>3.9607097591888465E-4</v>
      </c>
      <c r="I1029" s="4" t="str">
        <f t="shared" si="274"/>
        <v>ktʃə</v>
      </c>
      <c r="J1029" s="4" t="str">
        <f t="shared" si="275"/>
        <v>ctu</v>
      </c>
      <c r="K1029" s="10">
        <f t="shared" si="276"/>
        <v>4</v>
      </c>
      <c r="L1029" s="1">
        <f t="shared" si="277"/>
        <v>3</v>
      </c>
      <c r="M1029" s="10">
        <f t="shared" si="278"/>
        <v>4</v>
      </c>
      <c r="N1029" s="1" t="str">
        <f t="shared" si="279"/>
        <v>~ctu~</v>
      </c>
      <c r="O1029" s="1" t="str">
        <f t="shared" si="280"/>
        <v>[ktʃə]</v>
      </c>
      <c r="P1029" s="3" cm="1">
        <f t="array" ref="P1029">SUM(_xlfn._xlws.FILTER($H$2:$H$2454,_xlfn.MAP($N$2:$N$2454,_xlfn.LAMBDA(_xlpm.x,_xlpm.x=$N1029))))</f>
        <v>5.5449936628643854E-4</v>
      </c>
      <c r="Q1029" s="4">
        <f t="shared" si="281"/>
        <v>0.7142857142857143</v>
      </c>
      <c r="R1029" s="6" cm="1">
        <f t="array" ref="R1029">SUM(_xlfn._xlws.FILTER($H$2:$H$2454,_xlfn.MAP($O$2:$O$2454,_xlfn.LAMBDA(_xlpm.x,_xlpm.x=$O1029))))</f>
        <v>3.9607097591888465E-4</v>
      </c>
      <c r="S1029" s="4">
        <f t="shared" si="282"/>
        <v>1</v>
      </c>
      <c r="T1029" s="4">
        <f t="shared" si="283"/>
        <v>0.50459947372802338</v>
      </c>
      <c r="U1029" s="4">
        <f t="shared" si="284"/>
        <v>0.83333333333333326</v>
      </c>
      <c r="V1029" s="4">
        <f t="shared" si="285"/>
        <v>-0.14612803567823801</v>
      </c>
      <c r="W1029" s="4" t="s">
        <v>5111</v>
      </c>
      <c r="X1029" s="2" cm="1">
        <f t="array" ref="X1029">SUM(_xlfn._xlws.FILTER($F$2:$F$2454,_xlfn.MAP($W$2:$W$2454,_xlfn.LAMBDA(_xlpm.x,_xlpm.x=$W1029))))</f>
        <v>566</v>
      </c>
      <c r="Y1029" s="11">
        <f t="shared" si="286"/>
        <v>8.8339222614840993E-3</v>
      </c>
      <c r="Z1029" s="4" t="s">
        <v>5101</v>
      </c>
      <c r="AA1029" s="2" cm="1">
        <f t="array" ref="AA1029">SUM(_xlfn._xlws.FILTER($F$2:$F$2454,_xlfn.MAP($Z$2:$Z$2454,_xlfn.LAMBDA(_xlpm.x,_xlpm.x=$Z1029))))</f>
        <v>2255</v>
      </c>
      <c r="AB1029" s="11">
        <f t="shared" si="287"/>
        <v>2.2172949002217295E-3</v>
      </c>
      <c r="AC1029" s="11">
        <f t="shared" si="288"/>
        <v>0.60033011502570799</v>
      </c>
      <c r="AG1029" s="2"/>
      <c r="AL1029" s="2"/>
      <c r="AM1029" s="2"/>
    </row>
    <row r="1030" spans="1:39">
      <c r="A1030" s="1" t="str">
        <f t="shared" si="272"/>
        <v>~fla~ : [flæ]</v>
      </c>
      <c r="B1030" s="1">
        <f>_xlfn.LET(_xlpm.d,$G1030,_xlpm.k,_xlfn.CONCAT(LEFT(TRIM(B$1),1),"*"),COUNTIF(_xlpm.d,_xlpm.k))</f>
        <v>0</v>
      </c>
      <c r="C1030" s="1">
        <f>_xlfn.LET(_xlpm.d,$G1030,_xlpm.k,_xlfn.CONCAT(LEFT(TRIM(C$1),1),"*"),COUNTIF(_xlpm.d,_xlpm.k))</f>
        <v>0</v>
      </c>
      <c r="D1030" s="1">
        <f>_xlfn.LET(_xlpm.d,$G1030,_xlpm.k,_xlfn.CONCAT(LEFT(TRIM(D$1),1),"*"),COUNTIF(_xlpm.d,_xlpm.k))</f>
        <v>0</v>
      </c>
      <c r="E1030" s="1">
        <f t="shared" si="273"/>
        <v>0.95424250943932487</v>
      </c>
      <c r="F1030" s="7">
        <v>8</v>
      </c>
      <c r="G1030" s="9" t="s">
        <v>53</v>
      </c>
      <c r="H1030" s="4" cm="1">
        <f t="array" ref="H1030">F1030/freq.sum.r6e</f>
        <v>6.3371356147021542E-4</v>
      </c>
      <c r="I1030" s="4" t="str">
        <f t="shared" si="274"/>
        <v>flæ</v>
      </c>
      <c r="J1030" s="4" t="str">
        <f t="shared" si="275"/>
        <v>fla</v>
      </c>
      <c r="K1030" s="10">
        <f t="shared" si="276"/>
        <v>3</v>
      </c>
      <c r="L1030" s="1">
        <f t="shared" si="277"/>
        <v>3</v>
      </c>
      <c r="M1030" s="10">
        <f t="shared" si="278"/>
        <v>3</v>
      </c>
      <c r="N1030" s="1" t="str">
        <f t="shared" si="279"/>
        <v>~fla~</v>
      </c>
      <c r="O1030" s="1" t="str">
        <f t="shared" si="280"/>
        <v>[flæ]</v>
      </c>
      <c r="P1030" s="3" cm="1">
        <f t="array" ref="P1030">SUM(_xlfn._xlws.FILTER($H$2:$H$2454,_xlfn.MAP($N$2:$N$2454,_xlfn.LAMBDA(_xlpm.x,_xlpm.x=$N1030))))</f>
        <v>8.7135614702154619E-4</v>
      </c>
      <c r="Q1030" s="4">
        <f t="shared" si="281"/>
        <v>0.72727272727272729</v>
      </c>
      <c r="R1030" s="6" cm="1">
        <f t="array" ref="R1030">SUM(_xlfn._xlws.FILTER($H$2:$H$2454,_xlfn.MAP($O$2:$O$2454,_xlfn.LAMBDA(_xlpm.x,_xlpm.x=$O1030))))</f>
        <v>6.3371356147021542E-4</v>
      </c>
      <c r="S1030" s="4">
        <f t="shared" si="282"/>
        <v>1</v>
      </c>
      <c r="T1030" s="4">
        <f t="shared" si="283"/>
        <v>0.56167317133508921</v>
      </c>
      <c r="U1030" s="4">
        <f t="shared" si="284"/>
        <v>0.8421052631578948</v>
      </c>
      <c r="V1030" s="4">
        <f t="shared" si="285"/>
        <v>-0.13830269816628143</v>
      </c>
      <c r="W1030" s="4" t="s">
        <v>5120</v>
      </c>
      <c r="X1030" s="2" cm="1">
        <f t="array" ref="X1030">SUM(_xlfn._xlws.FILTER($F$2:$F$2454,_xlfn.MAP($W$2:$W$2454,_xlfn.LAMBDA(_xlpm.x,_xlpm.x=$W1030))))</f>
        <v>1666</v>
      </c>
      <c r="Y1030" s="11">
        <f t="shared" si="286"/>
        <v>4.8019207683073226E-3</v>
      </c>
      <c r="Z1030" s="4" t="s">
        <v>5103</v>
      </c>
      <c r="AA1030" s="2" cm="1">
        <f t="array" ref="AA1030">SUM(_xlfn._xlws.FILTER($F$2:$F$2454,_xlfn.MAP($Z$2:$Z$2454,_xlfn.LAMBDA(_xlpm.x,_xlpm.x=$Z1030))))</f>
        <v>514</v>
      </c>
      <c r="AB1030" s="11">
        <f t="shared" si="287"/>
        <v>1.556420233463035E-2</v>
      </c>
      <c r="AC1030" s="11">
        <f t="shared" si="288"/>
        <v>-0.51071187807549312</v>
      </c>
      <c r="AG1030" s="2"/>
      <c r="AL1030" s="2"/>
      <c r="AM1030" s="2"/>
    </row>
    <row r="1031" spans="1:39">
      <c r="A1031" s="1" t="str">
        <f t="shared" si="272"/>
        <v>~sco~ : [skʌ]</v>
      </c>
      <c r="B1031" s="1">
        <f>_xlfn.LET(_xlpm.d,$G1031,_xlpm.k,_xlfn.CONCAT(LEFT(TRIM(B$1),1),"*"),COUNTIF(_xlpm.d,_xlpm.k))</f>
        <v>0</v>
      </c>
      <c r="C1031" s="1">
        <f>_xlfn.LET(_xlpm.d,$G1031,_xlpm.k,_xlfn.CONCAT(LEFT(TRIM(C$1),1),"*"),COUNTIF(_xlpm.d,_xlpm.k))</f>
        <v>0</v>
      </c>
      <c r="D1031" s="1">
        <f>_xlfn.LET(_xlpm.d,$G1031,_xlpm.k,_xlfn.CONCAT(LEFT(TRIM(D$1),1),"*"),COUNTIF(_xlpm.d,_xlpm.k))</f>
        <v>0</v>
      </c>
      <c r="E1031" s="1">
        <f t="shared" si="273"/>
        <v>0.69897000433601875</v>
      </c>
      <c r="F1031" s="7">
        <v>4</v>
      </c>
      <c r="G1031" s="9" t="s">
        <v>892</v>
      </c>
      <c r="H1031" s="4" cm="1">
        <f t="array" ref="H1031">F1031/freq.sum.r6e</f>
        <v>3.1685678073510771E-4</v>
      </c>
      <c r="I1031" s="4" t="str">
        <f t="shared" si="274"/>
        <v>skʌ</v>
      </c>
      <c r="J1031" s="4" t="str">
        <f t="shared" si="275"/>
        <v>sco</v>
      </c>
      <c r="K1031" s="10">
        <f t="shared" si="276"/>
        <v>3</v>
      </c>
      <c r="L1031" s="1">
        <f t="shared" si="277"/>
        <v>3</v>
      </c>
      <c r="M1031" s="10">
        <f t="shared" si="278"/>
        <v>3</v>
      </c>
      <c r="N1031" s="1" t="str">
        <f t="shared" si="279"/>
        <v>~sco~</v>
      </c>
      <c r="O1031" s="1" t="str">
        <f t="shared" si="280"/>
        <v>[skʌ]</v>
      </c>
      <c r="P1031" s="3" cm="1">
        <f t="array" ref="P1031">SUM(_xlfn._xlws.FILTER($H$2:$H$2454,_xlfn.MAP($N$2:$N$2454,_xlfn.LAMBDA(_xlpm.x,_xlpm.x=$N1031))))</f>
        <v>8.7135614702154619E-4</v>
      </c>
      <c r="Q1031" s="4">
        <f t="shared" si="281"/>
        <v>0.36363636363636365</v>
      </c>
      <c r="R1031" s="6" cm="1">
        <f t="array" ref="R1031">SUM(_xlfn._xlws.FILTER($H$2:$H$2454,_xlfn.MAP($O$2:$O$2454,_xlfn.LAMBDA(_xlpm.x,_xlpm.x=$O1031))))</f>
        <v>6.3371356147021542E-4</v>
      </c>
      <c r="S1031" s="4">
        <f t="shared" si="282"/>
        <v>0.5</v>
      </c>
      <c r="T1031" s="4">
        <f t="shared" si="283"/>
        <v>0.20570908082589232</v>
      </c>
      <c r="U1031" s="4">
        <f t="shared" si="284"/>
        <v>0.4210526315789474</v>
      </c>
      <c r="V1031" s="4">
        <f t="shared" si="285"/>
        <v>-0.13830269816628143</v>
      </c>
      <c r="W1031" s="4" t="s">
        <v>5119</v>
      </c>
      <c r="X1031" s="2" cm="1">
        <f t="array" ref="X1031">SUM(_xlfn._xlws.FILTER($F$2:$F$2454,_xlfn.MAP($W$2:$W$2454,_xlfn.LAMBDA(_xlpm.x,_xlpm.x=$W1031))))</f>
        <v>1157</v>
      </c>
      <c r="Y1031" s="11">
        <f t="shared" si="286"/>
        <v>3.4572169403630079E-3</v>
      </c>
      <c r="Z1031" s="4" t="s">
        <v>5113</v>
      </c>
      <c r="AA1031" s="2" cm="1">
        <f t="array" ref="AA1031">SUM(_xlfn._xlws.FILTER($F$2:$F$2454,_xlfn.MAP($Z$2:$Z$2454,_xlfn.LAMBDA(_xlpm.x,_xlpm.x=$Z1031))))</f>
        <v>309</v>
      </c>
      <c r="AB1031" s="11">
        <f t="shared" si="287"/>
        <v>1.2944983818770227E-2</v>
      </c>
      <c r="AC1031" s="11">
        <f t="shared" si="288"/>
        <v>-0.5733748795269149</v>
      </c>
      <c r="AG1031" s="2"/>
      <c r="AL1031" s="2"/>
      <c r="AM1031" s="2"/>
    </row>
    <row r="1032" spans="1:39">
      <c r="A1032" s="1" t="str">
        <f t="shared" si="272"/>
        <v>~thi~ : [θɪ]</v>
      </c>
      <c r="B1032" s="1">
        <f>_xlfn.LET(_xlpm.d,$G1032,_xlpm.k,_xlfn.CONCAT(LEFT(TRIM(B$1),1),"*"),COUNTIF(_xlpm.d,_xlpm.k))</f>
        <v>0</v>
      </c>
      <c r="C1032" s="1">
        <f>_xlfn.LET(_xlpm.d,$G1032,_xlpm.k,_xlfn.CONCAT(LEFT(TRIM(C$1),1),"*"),COUNTIF(_xlpm.d,_xlpm.k))</f>
        <v>0</v>
      </c>
      <c r="D1032" s="1">
        <f>_xlfn.LET(_xlpm.d,$G1032,_xlpm.k,_xlfn.CONCAT(LEFT(TRIM(D$1),1),"*"),COUNTIF(_xlpm.d,_xlpm.k))</f>
        <v>0</v>
      </c>
      <c r="E1032" s="1">
        <f t="shared" si="273"/>
        <v>1.1760912590556811</v>
      </c>
      <c r="F1032" s="7">
        <v>14</v>
      </c>
      <c r="G1032" s="9" t="s">
        <v>396</v>
      </c>
      <c r="H1032" s="4" cm="1">
        <f t="array" ref="H1032">F1032/freq.sum.r6e</f>
        <v>1.1089987325728771E-3</v>
      </c>
      <c r="I1032" s="4" t="str">
        <f t="shared" si="274"/>
        <v>θɪ</v>
      </c>
      <c r="J1032" s="4" t="str">
        <f t="shared" si="275"/>
        <v>thi</v>
      </c>
      <c r="K1032" s="10">
        <f t="shared" si="276"/>
        <v>2</v>
      </c>
      <c r="L1032" s="1">
        <f t="shared" si="277"/>
        <v>3</v>
      </c>
      <c r="M1032" s="10">
        <f t="shared" si="278"/>
        <v>3</v>
      </c>
      <c r="N1032" s="1" t="str">
        <f t="shared" si="279"/>
        <v>~thi~</v>
      </c>
      <c r="O1032" s="1" t="str">
        <f t="shared" si="280"/>
        <v>[θɪ]</v>
      </c>
      <c r="P1032" s="3" cm="1">
        <f t="array" ref="P1032">SUM(_xlfn._xlws.FILTER($H$2:$H$2454,_xlfn.MAP($N$2:$N$2454,_xlfn.LAMBDA(_xlpm.x,_xlpm.x=$N1032))))</f>
        <v>1.8219264892268693E-3</v>
      </c>
      <c r="Q1032" s="4">
        <f t="shared" si="281"/>
        <v>0.60869565217391308</v>
      </c>
      <c r="R1032" s="6" cm="1">
        <f t="array" ref="R1032">SUM(_xlfn._xlws.FILTER($H$2:$H$2454,_xlfn.MAP($O$2:$O$2454,_xlfn.LAMBDA(_xlpm.x,_xlpm.x=$O1032))))</f>
        <v>1.3466413181242077E-3</v>
      </c>
      <c r="S1032" s="4">
        <f t="shared" si="282"/>
        <v>0.82352941176470595</v>
      </c>
      <c r="T1032" s="4">
        <f t="shared" si="283"/>
        <v>0.57543675870919242</v>
      </c>
      <c r="U1032" s="4">
        <f t="shared" si="284"/>
        <v>0.7</v>
      </c>
      <c r="V1032" s="4">
        <f t="shared" si="285"/>
        <v>-0.13127891463931898</v>
      </c>
      <c r="W1032" s="4" t="s">
        <v>5110</v>
      </c>
      <c r="X1032" s="2" cm="1">
        <f t="array" ref="X1032">SUM(_xlfn._xlws.FILTER($F$2:$F$2454,_xlfn.MAP($W$2:$W$2454,_xlfn.LAMBDA(_xlpm.x,_xlpm.x=$W1032))))</f>
        <v>1594</v>
      </c>
      <c r="Y1032" s="11">
        <f t="shared" si="286"/>
        <v>8.7829360100376407E-3</v>
      </c>
      <c r="Z1032" s="4" t="s">
        <v>5102</v>
      </c>
      <c r="AA1032" s="2" cm="1">
        <f t="array" ref="AA1032">SUM(_xlfn._xlws.FILTER($F$2:$F$2454,_xlfn.MAP($Z$2:$Z$2454,_xlfn.LAMBDA(_xlpm.x,_xlpm.x=$Z1032))))</f>
        <v>1794</v>
      </c>
      <c r="AB1032" s="11">
        <f t="shared" si="287"/>
        <v>7.803790412486065E-3</v>
      </c>
      <c r="AC1032" s="11">
        <f t="shared" si="288"/>
        <v>5.1334121647979701E-2</v>
      </c>
      <c r="AG1032" s="2"/>
      <c r="AL1032" s="2"/>
      <c r="AM1032" s="2"/>
    </row>
    <row r="1033" spans="1:39">
      <c r="A1033" s="1" t="str">
        <f t="shared" si="272"/>
        <v>~cri~ : [kɹə]</v>
      </c>
      <c r="B1033" s="1">
        <f>_xlfn.LET(_xlpm.d,$G1033,_xlpm.k,_xlfn.CONCAT(LEFT(TRIM(B$1),1),"*"),COUNTIF(_xlpm.d,_xlpm.k))</f>
        <v>0</v>
      </c>
      <c r="C1033" s="1">
        <f>_xlfn.LET(_xlpm.d,$G1033,_xlpm.k,_xlfn.CONCAT(LEFT(TRIM(C$1),1),"*"),COUNTIF(_xlpm.d,_xlpm.k))</f>
        <v>0</v>
      </c>
      <c r="D1033" s="1">
        <f>_xlfn.LET(_xlpm.d,$G1033,_xlpm.k,_xlfn.CONCAT(LEFT(TRIM(D$1),1),"*"),COUNTIF(_xlpm.d,_xlpm.k))</f>
        <v>0</v>
      </c>
      <c r="E1033" s="1">
        <f t="shared" si="273"/>
        <v>0.30102999566398114</v>
      </c>
      <c r="F1033" s="7">
        <v>1</v>
      </c>
      <c r="G1033" s="9" t="s">
        <v>1585</v>
      </c>
      <c r="H1033" s="4" cm="1">
        <f t="array" ref="H1033">F1033/freq.sum.r6e</f>
        <v>7.9214195183776928E-5</v>
      </c>
      <c r="I1033" s="4" t="str">
        <f t="shared" si="274"/>
        <v>kɹə</v>
      </c>
      <c r="J1033" s="4" t="str">
        <f t="shared" si="275"/>
        <v>cri</v>
      </c>
      <c r="K1033" s="10">
        <f t="shared" si="276"/>
        <v>3</v>
      </c>
      <c r="L1033" s="1">
        <f t="shared" si="277"/>
        <v>3</v>
      </c>
      <c r="M1033" s="10">
        <f t="shared" si="278"/>
        <v>3</v>
      </c>
      <c r="N1033" s="1" t="str">
        <f t="shared" si="279"/>
        <v>~cri~</v>
      </c>
      <c r="O1033" s="1" t="str">
        <f t="shared" si="280"/>
        <v>[kɹə]</v>
      </c>
      <c r="P1033" s="3" cm="1">
        <f t="array" ref="P1033">SUM(_xlfn._xlws.FILTER($H$2:$H$2454,_xlfn.MAP($N$2:$N$2454,_xlfn.LAMBDA(_xlpm.x,_xlpm.x=$N1033))))</f>
        <v>6.3371356147021542E-4</v>
      </c>
      <c r="Q1033" s="4">
        <f t="shared" si="281"/>
        <v>0.125</v>
      </c>
      <c r="R1033" s="6" cm="1">
        <f t="array" ref="R1033">SUM(_xlfn._xlws.FILTER($H$2:$H$2454,_xlfn.MAP($O$2:$O$2454,_xlfn.LAMBDA(_xlpm.x,_xlpm.x=$O1033))))</f>
        <v>4.7528517110266159E-4</v>
      </c>
      <c r="S1033" s="4">
        <f t="shared" si="282"/>
        <v>0.16666666666666666</v>
      </c>
      <c r="T1033" s="4">
        <f t="shared" si="283"/>
        <v>3.0058705339217815E-2</v>
      </c>
      <c r="U1033" s="4">
        <f t="shared" si="284"/>
        <v>0.14285714285714288</v>
      </c>
      <c r="V1033" s="4">
        <f t="shared" si="285"/>
        <v>-0.12493873660829995</v>
      </c>
      <c r="W1033" s="4" t="s">
        <v>5110</v>
      </c>
      <c r="X1033" s="2" cm="1">
        <f t="array" ref="X1033">SUM(_xlfn._xlws.FILTER($F$2:$F$2454,_xlfn.MAP($W$2:$W$2454,_xlfn.LAMBDA(_xlpm.x,_xlpm.x=$W1033))))</f>
        <v>1594</v>
      </c>
      <c r="Y1033" s="11">
        <f t="shared" si="286"/>
        <v>6.2735257214554575E-4</v>
      </c>
      <c r="Z1033" s="4" t="s">
        <v>5101</v>
      </c>
      <c r="AA1033" s="2" cm="1">
        <f t="array" ref="AA1033">SUM(_xlfn._xlws.FILTER($F$2:$F$2454,_xlfn.MAP($Z$2:$Z$2454,_xlfn.LAMBDA(_xlpm.x,_xlpm.x=$Z1033))))</f>
        <v>2255</v>
      </c>
      <c r="AB1033" s="11">
        <f t="shared" si="287"/>
        <v>4.434589800443459E-4</v>
      </c>
      <c r="AC1033" s="11">
        <f t="shared" si="288"/>
        <v>0.1506582291538858</v>
      </c>
      <c r="AG1033" s="2"/>
      <c r="AL1033" s="2"/>
      <c r="AM1033" s="2"/>
    </row>
    <row r="1034" spans="1:39">
      <c r="A1034" s="1" t="str">
        <f t="shared" si="272"/>
        <v>~sle~ : [slə]</v>
      </c>
      <c r="B1034" s="1">
        <f>_xlfn.LET(_xlpm.d,$G1034,_xlpm.k,_xlfn.CONCAT(LEFT(TRIM(B$1),1),"*"),COUNTIF(_xlpm.d,_xlpm.k))</f>
        <v>0</v>
      </c>
      <c r="C1034" s="1">
        <f>_xlfn.LET(_xlpm.d,$G1034,_xlpm.k,_xlfn.CONCAT(LEFT(TRIM(C$1),1),"*"),COUNTIF(_xlpm.d,_xlpm.k))</f>
        <v>0</v>
      </c>
      <c r="D1034" s="1">
        <f>_xlfn.LET(_xlpm.d,$G1034,_xlpm.k,_xlfn.CONCAT(LEFT(TRIM(D$1),1),"*"),COUNTIF(_xlpm.d,_xlpm.k))</f>
        <v>0</v>
      </c>
      <c r="E1034" s="1">
        <f t="shared" si="273"/>
        <v>0.47712125471966244</v>
      </c>
      <c r="F1034" s="7">
        <v>2</v>
      </c>
      <c r="G1034" s="9" t="s">
        <v>2216</v>
      </c>
      <c r="H1034" s="4" cm="1">
        <f t="array" ref="H1034">F1034/freq.sum.r6e</f>
        <v>1.5842839036755386E-4</v>
      </c>
      <c r="I1034" s="1" t="str">
        <f t="shared" si="274"/>
        <v>slə</v>
      </c>
      <c r="J1034" s="1" t="str">
        <f t="shared" si="275"/>
        <v>sle</v>
      </c>
      <c r="K1034" s="10">
        <f t="shared" si="276"/>
        <v>3</v>
      </c>
      <c r="L1034" s="1">
        <f t="shared" si="277"/>
        <v>3</v>
      </c>
      <c r="M1034" s="10">
        <f t="shared" si="278"/>
        <v>3</v>
      </c>
      <c r="N1034" s="1" t="str">
        <f t="shared" si="279"/>
        <v>~sle~</v>
      </c>
      <c r="O1034" s="1" t="str">
        <f t="shared" si="280"/>
        <v>[slə]</v>
      </c>
      <c r="P1034" s="3" cm="1">
        <f t="array" ref="P1034">SUM(_xlfn._xlws.FILTER($H$2:$H$2454,_xlfn.MAP($N$2:$N$2454,_xlfn.LAMBDA(_xlpm.x,_xlpm.x=$N1034))))</f>
        <v>3.1685678073510771E-4</v>
      </c>
      <c r="Q1034" s="4">
        <f t="shared" si="281"/>
        <v>0.5</v>
      </c>
      <c r="R1034" s="6" cm="1">
        <f t="array" ref="R1034">SUM(_xlfn._xlws.FILTER($H$2:$H$2454,_xlfn.MAP($O$2:$O$2454,_xlfn.LAMBDA(_xlpm.x,_xlpm.x=$O1034))))</f>
        <v>2.3764258555133077E-4</v>
      </c>
      <c r="S1034" s="4">
        <f t="shared" si="282"/>
        <v>0.66666666666666674</v>
      </c>
      <c r="T1034" s="4">
        <f t="shared" si="283"/>
        <v>0.19056768313154815</v>
      </c>
      <c r="U1034" s="4">
        <f t="shared" si="284"/>
        <v>0.57142857142857151</v>
      </c>
      <c r="V1034" s="4">
        <f t="shared" si="285"/>
        <v>-0.12493873660830002</v>
      </c>
      <c r="W1034" s="4" t="s">
        <v>5121</v>
      </c>
      <c r="X1034" s="2" cm="1">
        <f t="array" ref="X1034">SUM(_xlfn._xlws.FILTER($F$2:$F$2454,_xlfn.MAP($W$2:$W$2454,_xlfn.LAMBDA(_xlpm.x,_xlpm.x=$W1034))))</f>
        <v>2896</v>
      </c>
      <c r="Y1034" s="11">
        <f t="shared" si="286"/>
        <v>6.9060773480662981E-4</v>
      </c>
      <c r="Z1034" s="4" t="s">
        <v>5101</v>
      </c>
      <c r="AA1034" s="2" cm="1">
        <f t="array" ref="AA1034">SUM(_xlfn._xlws.FILTER($F$2:$F$2454,_xlfn.MAP($Z$2:$Z$2454,_xlfn.LAMBDA(_xlpm.x,_xlpm.x=$Z1034))))</f>
        <v>2255</v>
      </c>
      <c r="AB1034" s="11">
        <f t="shared" si="287"/>
        <v>8.869179600886918E-4</v>
      </c>
      <c r="AC1034" s="11">
        <f t="shared" si="288"/>
        <v>-0.10865201131112999</v>
      </c>
      <c r="AG1034" s="2"/>
      <c r="AL1034" s="2"/>
      <c r="AM1034" s="2"/>
    </row>
    <row r="1035" spans="1:39">
      <c r="A1035" s="1" t="str">
        <f t="shared" si="272"/>
        <v>~pli~ : [plɪ]</v>
      </c>
      <c r="B1035" s="1">
        <f>_xlfn.LET(_xlpm.d,$G1035,_xlpm.k,_xlfn.CONCAT(LEFT(TRIM(B$1),1),"*"),COUNTIF(_xlpm.d,_xlpm.k))</f>
        <v>0</v>
      </c>
      <c r="C1035" s="1">
        <f>_xlfn.LET(_xlpm.d,$G1035,_xlpm.k,_xlfn.CONCAT(LEFT(TRIM(C$1),1),"*"),COUNTIF(_xlpm.d,_xlpm.k))</f>
        <v>0</v>
      </c>
      <c r="D1035" s="1">
        <f>_xlfn.LET(_xlpm.d,$G1035,_xlpm.k,_xlfn.CONCAT(LEFT(TRIM(D$1),1),"*"),COUNTIF(_xlpm.d,_xlpm.k))</f>
        <v>0</v>
      </c>
      <c r="E1035" s="1">
        <f t="shared" si="273"/>
        <v>0.47712125471966244</v>
      </c>
      <c r="F1035" s="7">
        <v>2</v>
      </c>
      <c r="G1035" s="9" t="s">
        <v>2186</v>
      </c>
      <c r="H1035" s="4" cm="1">
        <f t="array" ref="H1035">F1035/freq.sum.r6e</f>
        <v>1.5842839036755386E-4</v>
      </c>
      <c r="I1035" s="4" t="str">
        <f t="shared" si="274"/>
        <v>plɪ</v>
      </c>
      <c r="J1035" s="4" t="str">
        <f t="shared" si="275"/>
        <v>pli</v>
      </c>
      <c r="K1035" s="10">
        <f t="shared" si="276"/>
        <v>3</v>
      </c>
      <c r="L1035" s="1">
        <f t="shared" si="277"/>
        <v>3</v>
      </c>
      <c r="M1035" s="10">
        <f t="shared" si="278"/>
        <v>3</v>
      </c>
      <c r="N1035" s="1" t="str">
        <f t="shared" si="279"/>
        <v>~pli~</v>
      </c>
      <c r="O1035" s="1" t="str">
        <f t="shared" si="280"/>
        <v>[plɪ]</v>
      </c>
      <c r="P1035" s="3" cm="1">
        <f t="array" ref="P1035">SUM(_xlfn._xlws.FILTER($H$2:$H$2454,_xlfn.MAP($N$2:$N$2454,_xlfn.LAMBDA(_xlpm.x,_xlpm.x=$N1035))))</f>
        <v>3.1685678073510771E-4</v>
      </c>
      <c r="Q1035" s="4">
        <f t="shared" si="281"/>
        <v>0.5</v>
      </c>
      <c r="R1035" s="6" cm="1">
        <f t="array" ref="R1035">SUM(_xlfn._xlws.FILTER($H$2:$H$2454,_xlfn.MAP($O$2:$O$2454,_xlfn.LAMBDA(_xlpm.x,_xlpm.x=$O1035))))</f>
        <v>2.3764258555133077E-4</v>
      </c>
      <c r="S1035" s="4">
        <f t="shared" si="282"/>
        <v>0.66666666666666674</v>
      </c>
      <c r="T1035" s="4">
        <f t="shared" si="283"/>
        <v>0.19056768313154815</v>
      </c>
      <c r="U1035" s="4">
        <f t="shared" si="284"/>
        <v>0.57142857142857151</v>
      </c>
      <c r="V1035" s="4">
        <f t="shared" si="285"/>
        <v>-0.12493873660830002</v>
      </c>
      <c r="W1035" s="4" t="s">
        <v>5110</v>
      </c>
      <c r="X1035" s="2" cm="1">
        <f t="array" ref="X1035">SUM(_xlfn._xlws.FILTER($F$2:$F$2454,_xlfn.MAP($W$2:$W$2454,_xlfn.LAMBDA(_xlpm.x,_xlpm.x=$W1035))))</f>
        <v>1594</v>
      </c>
      <c r="Y1035" s="11">
        <f t="shared" si="286"/>
        <v>1.2547051442910915E-3</v>
      </c>
      <c r="Z1035" s="4" t="s">
        <v>5102</v>
      </c>
      <c r="AA1035" s="2" cm="1">
        <f t="array" ref="AA1035">SUM(_xlfn._xlws.FILTER($F$2:$F$2454,_xlfn.MAP($Z$2:$Z$2454,_xlfn.LAMBDA(_xlpm.x,_xlpm.x=$Z1035))))</f>
        <v>1794</v>
      </c>
      <c r="AB1035" s="11">
        <f t="shared" si="287"/>
        <v>1.1148272017837235E-3</v>
      </c>
      <c r="AC1035" s="11">
        <f t="shared" si="288"/>
        <v>5.1334121647979701E-2</v>
      </c>
      <c r="AG1035" s="2"/>
      <c r="AL1035" s="2"/>
      <c r="AM1035" s="2"/>
    </row>
    <row r="1036" spans="1:39">
      <c r="A1036" s="1" t="str">
        <f t="shared" si="272"/>
        <v>~sli~ : [slɪ]</v>
      </c>
      <c r="B1036" s="1">
        <f>_xlfn.LET(_xlpm.d,$G1036,_xlpm.k,_xlfn.CONCAT(LEFT(TRIM(B$1),1),"*"),COUNTIF(_xlpm.d,_xlpm.k))</f>
        <v>0</v>
      </c>
      <c r="C1036" s="1">
        <f>_xlfn.LET(_xlpm.d,$G1036,_xlpm.k,_xlfn.CONCAT(LEFT(TRIM(C$1),1),"*"),COUNTIF(_xlpm.d,_xlpm.k))</f>
        <v>0</v>
      </c>
      <c r="D1036" s="1">
        <f>_xlfn.LET(_xlpm.d,$G1036,_xlpm.k,_xlfn.CONCAT(LEFT(TRIM(D$1),1),"*"),COUNTIF(_xlpm.d,_xlpm.k))</f>
        <v>0</v>
      </c>
      <c r="E1036" s="1">
        <f t="shared" si="273"/>
        <v>0.47712125471966244</v>
      </c>
      <c r="F1036" s="7">
        <v>2</v>
      </c>
      <c r="G1036" s="9" t="s">
        <v>818</v>
      </c>
      <c r="H1036" s="4" cm="1">
        <f t="array" ref="H1036">F1036/freq.sum.r6e</f>
        <v>1.5842839036755386E-4</v>
      </c>
      <c r="I1036" s="4" t="str">
        <f t="shared" si="274"/>
        <v>slɪ</v>
      </c>
      <c r="J1036" s="4" t="str">
        <f t="shared" si="275"/>
        <v>sli</v>
      </c>
      <c r="K1036" s="10">
        <f t="shared" si="276"/>
        <v>3</v>
      </c>
      <c r="L1036" s="1">
        <f t="shared" si="277"/>
        <v>3</v>
      </c>
      <c r="M1036" s="10">
        <f t="shared" si="278"/>
        <v>3</v>
      </c>
      <c r="N1036" s="1" t="str">
        <f t="shared" si="279"/>
        <v>~sli~</v>
      </c>
      <c r="O1036" s="1" t="str">
        <f t="shared" si="280"/>
        <v>[slɪ]</v>
      </c>
      <c r="P1036" s="3" cm="1">
        <f t="array" ref="P1036">SUM(_xlfn._xlws.FILTER($H$2:$H$2454,_xlfn.MAP($N$2:$N$2454,_xlfn.LAMBDA(_xlpm.x,_xlpm.x=$N1036))))</f>
        <v>3.1685678073510771E-4</v>
      </c>
      <c r="Q1036" s="4">
        <f t="shared" si="281"/>
        <v>0.5</v>
      </c>
      <c r="R1036" s="6" cm="1">
        <f t="array" ref="R1036">SUM(_xlfn._xlws.FILTER($H$2:$H$2454,_xlfn.MAP($O$2:$O$2454,_xlfn.LAMBDA(_xlpm.x,_xlpm.x=$O1036))))</f>
        <v>2.3764258555133077E-4</v>
      </c>
      <c r="S1036" s="4">
        <f t="shared" si="282"/>
        <v>0.66666666666666674</v>
      </c>
      <c r="T1036" s="4">
        <f t="shared" si="283"/>
        <v>0.19056768313154815</v>
      </c>
      <c r="U1036" s="4">
        <f t="shared" si="284"/>
        <v>0.57142857142857151</v>
      </c>
      <c r="V1036" s="4">
        <f t="shared" si="285"/>
        <v>-0.12493873660830002</v>
      </c>
      <c r="W1036" s="4" t="s">
        <v>5110</v>
      </c>
      <c r="X1036" s="2" cm="1">
        <f t="array" ref="X1036">SUM(_xlfn._xlws.FILTER($F$2:$F$2454,_xlfn.MAP($W$2:$W$2454,_xlfn.LAMBDA(_xlpm.x,_xlpm.x=$W1036))))</f>
        <v>1594</v>
      </c>
      <c r="Y1036" s="11">
        <f t="shared" si="286"/>
        <v>1.2547051442910915E-3</v>
      </c>
      <c r="Z1036" s="4" t="s">
        <v>5102</v>
      </c>
      <c r="AA1036" s="2" cm="1">
        <f t="array" ref="AA1036">SUM(_xlfn._xlws.FILTER($F$2:$F$2454,_xlfn.MAP($Z$2:$Z$2454,_xlfn.LAMBDA(_xlpm.x,_xlpm.x=$Z1036))))</f>
        <v>1794</v>
      </c>
      <c r="AB1036" s="11">
        <f t="shared" si="287"/>
        <v>1.1148272017837235E-3</v>
      </c>
      <c r="AC1036" s="11">
        <f t="shared" si="288"/>
        <v>5.1334121647979701E-2</v>
      </c>
      <c r="AG1036" s="2"/>
      <c r="AL1036" s="2"/>
      <c r="AM1036" s="2"/>
    </row>
    <row r="1037" spans="1:39">
      <c r="A1037" s="1" t="str">
        <f t="shared" si="272"/>
        <v>~rbo~ : [ɹbə]</v>
      </c>
      <c r="B1037" s="1">
        <f>_xlfn.LET(_xlpm.d,$G1037,_xlpm.k,_xlfn.CONCAT(LEFT(TRIM(B$1),1),"*"),COUNTIF(_xlpm.d,_xlpm.k))</f>
        <v>1</v>
      </c>
      <c r="C1037" s="1">
        <f>_xlfn.LET(_xlpm.d,$G1037,_xlpm.k,_xlfn.CONCAT(LEFT(TRIM(C$1),1),"*"),COUNTIF(_xlpm.d,_xlpm.k))</f>
        <v>0</v>
      </c>
      <c r="D1037" s="1">
        <f>_xlfn.LET(_xlpm.d,$G1037,_xlpm.k,_xlfn.CONCAT(LEFT(TRIM(D$1),1),"*"),COUNTIF(_xlpm.d,_xlpm.k))</f>
        <v>0</v>
      </c>
      <c r="E1037" s="1">
        <f t="shared" si="273"/>
        <v>0.47712125471966244</v>
      </c>
      <c r="F1037" s="7">
        <v>2</v>
      </c>
      <c r="G1037" s="9" t="s">
        <v>916</v>
      </c>
      <c r="H1037" s="4" cm="1">
        <f t="array" ref="H1037">F1037/freq.sum.r6e</f>
        <v>1.5842839036755386E-4</v>
      </c>
      <c r="I1037" s="1" t="str">
        <f t="shared" si="274"/>
        <v>ɹbə</v>
      </c>
      <c r="J1037" s="1" t="str">
        <f t="shared" si="275"/>
        <v>rbo</v>
      </c>
      <c r="K1037" s="10">
        <f t="shared" si="276"/>
        <v>3</v>
      </c>
      <c r="L1037" s="1">
        <f t="shared" si="277"/>
        <v>3</v>
      </c>
      <c r="M1037" s="10">
        <f t="shared" si="278"/>
        <v>3</v>
      </c>
      <c r="N1037" s="1" t="str">
        <f t="shared" si="279"/>
        <v>~rbo~</v>
      </c>
      <c r="O1037" s="1" t="str">
        <f t="shared" si="280"/>
        <v>[ɹbə]</v>
      </c>
      <c r="P1037" s="3" cm="1">
        <f t="array" ref="P1037">SUM(_xlfn._xlws.FILTER($H$2:$H$2454,_xlfn.MAP($N$2:$N$2454,_xlfn.LAMBDA(_xlpm.x,_xlpm.x=$N1037))))</f>
        <v>3.1685678073510771E-4</v>
      </c>
      <c r="Q1037" s="4">
        <f t="shared" si="281"/>
        <v>0.5</v>
      </c>
      <c r="R1037" s="6" cm="1">
        <f t="array" ref="R1037">SUM(_xlfn._xlws.FILTER($H$2:$H$2454,_xlfn.MAP($O$2:$O$2454,_xlfn.LAMBDA(_xlpm.x,_xlpm.x=$O1037))))</f>
        <v>2.3764258555133077E-4</v>
      </c>
      <c r="S1037" s="4">
        <f t="shared" si="282"/>
        <v>0.66666666666666674</v>
      </c>
      <c r="T1037" s="4">
        <f t="shared" si="283"/>
        <v>0.19056768313154815</v>
      </c>
      <c r="U1037" s="4">
        <f t="shared" si="284"/>
        <v>0.57142857142857151</v>
      </c>
      <c r="V1037" s="4">
        <f t="shared" si="285"/>
        <v>-0.12493873660830002</v>
      </c>
      <c r="W1037" s="4" t="s">
        <v>5119</v>
      </c>
      <c r="X1037" s="2" cm="1">
        <f t="array" ref="X1037">SUM(_xlfn._xlws.FILTER($F$2:$F$2454,_xlfn.MAP($W$2:$W$2454,_xlfn.LAMBDA(_xlpm.x,_xlpm.x=$W1037))))</f>
        <v>1157</v>
      </c>
      <c r="Y1037" s="11">
        <f t="shared" si="286"/>
        <v>1.7286084701815039E-3</v>
      </c>
      <c r="Z1037" s="4" t="s">
        <v>5101</v>
      </c>
      <c r="AA1037" s="2" cm="1">
        <f t="array" ref="AA1037">SUM(_xlfn._xlws.FILTER($F$2:$F$2454,_xlfn.MAP($Z$2:$Z$2454,_xlfn.LAMBDA(_xlpm.x,_xlpm.x=$Z1037))))</f>
        <v>2255</v>
      </c>
      <c r="AB1037" s="11">
        <f t="shared" si="287"/>
        <v>8.869179600886918E-4</v>
      </c>
      <c r="AC1037" s="11">
        <f t="shared" si="288"/>
        <v>0.28981318726222982</v>
      </c>
      <c r="AG1037" s="2"/>
      <c r="AL1037" s="2"/>
      <c r="AM1037" s="2"/>
    </row>
    <row r="1038" spans="1:39">
      <c r="A1038" s="1" t="str">
        <f t="shared" si="272"/>
        <v>~pou~ : [paʊ]</v>
      </c>
      <c r="B1038" s="1">
        <f>_xlfn.LET(_xlpm.d,$G1038,_xlpm.k,_xlfn.CONCAT(LEFT(TRIM(B$1),1),"*"),COUNTIF(_xlpm.d,_xlpm.k))</f>
        <v>0</v>
      </c>
      <c r="C1038" s="1">
        <f>_xlfn.LET(_xlpm.d,$G1038,_xlpm.k,_xlfn.CONCAT(LEFT(TRIM(C$1),1),"*"),COUNTIF(_xlpm.d,_xlpm.k))</f>
        <v>0</v>
      </c>
      <c r="D1038" s="1">
        <f>_xlfn.LET(_xlpm.d,$G1038,_xlpm.k,_xlfn.CONCAT(LEFT(TRIM(D$1),1),"*"),COUNTIF(_xlpm.d,_xlpm.k))</f>
        <v>0</v>
      </c>
      <c r="E1038" s="1">
        <f t="shared" si="273"/>
        <v>0.47712125471966244</v>
      </c>
      <c r="F1038" s="7">
        <v>2</v>
      </c>
      <c r="G1038" s="9" t="s">
        <v>1093</v>
      </c>
      <c r="H1038" s="4" cm="1">
        <f t="array" ref="H1038">F1038/freq.sum.r6e</f>
        <v>1.5842839036755386E-4</v>
      </c>
      <c r="I1038" s="4" t="str">
        <f t="shared" si="274"/>
        <v>paʊ</v>
      </c>
      <c r="J1038" s="4" t="str">
        <f t="shared" si="275"/>
        <v>pou</v>
      </c>
      <c r="K1038" s="10">
        <f t="shared" si="276"/>
        <v>3</v>
      </c>
      <c r="L1038" s="1">
        <f t="shared" si="277"/>
        <v>3</v>
      </c>
      <c r="M1038" s="10">
        <f t="shared" si="278"/>
        <v>3</v>
      </c>
      <c r="N1038" s="1" t="str">
        <f t="shared" si="279"/>
        <v>~pou~</v>
      </c>
      <c r="O1038" s="1" t="str">
        <f t="shared" si="280"/>
        <v>[paʊ]</v>
      </c>
      <c r="P1038" s="3" cm="1">
        <f t="array" ref="P1038">SUM(_xlfn._xlws.FILTER($H$2:$H$2454,_xlfn.MAP($N$2:$N$2454,_xlfn.LAMBDA(_xlpm.x,_xlpm.x=$N1038))))</f>
        <v>3.1685678073510771E-4</v>
      </c>
      <c r="Q1038" s="4">
        <f t="shared" si="281"/>
        <v>0.5</v>
      </c>
      <c r="R1038" s="6" cm="1">
        <f t="array" ref="R1038">SUM(_xlfn._xlws.FILTER($H$2:$H$2454,_xlfn.MAP($O$2:$O$2454,_xlfn.LAMBDA(_xlpm.x,_xlpm.x=$O1038))))</f>
        <v>2.3764258555133077E-4</v>
      </c>
      <c r="S1038" s="4">
        <f t="shared" si="282"/>
        <v>0.66666666666666674</v>
      </c>
      <c r="T1038" s="4">
        <f t="shared" si="283"/>
        <v>0.19056768313154815</v>
      </c>
      <c r="U1038" s="4">
        <f t="shared" si="284"/>
        <v>0.57142857142857151</v>
      </c>
      <c r="V1038" s="4">
        <f t="shared" si="285"/>
        <v>-0.12493873660830002</v>
      </c>
      <c r="W1038" s="4" t="s">
        <v>5100</v>
      </c>
      <c r="X1038" s="2" cm="1">
        <f t="array" ref="X1038">SUM(_xlfn._xlws.FILTER($F$2:$F$2454,_xlfn.MAP($W$2:$W$2454,_xlfn.LAMBDA(_xlpm.x,_xlpm.x=$W1038))))</f>
        <v>150</v>
      </c>
      <c r="Y1038" s="11">
        <f t="shared" si="286"/>
        <v>1.3333333333333334E-2</v>
      </c>
      <c r="Z1038" s="4" t="s">
        <v>5114</v>
      </c>
      <c r="AA1038" s="2" cm="1">
        <f t="array" ref="AA1038">SUM(_xlfn._xlws.FILTER($F$2:$F$2454,_xlfn.MAP($Z$2:$Z$2454,_xlfn.LAMBDA(_xlpm.x,_xlpm.x=$Z1038))))</f>
        <v>104</v>
      </c>
      <c r="AB1038" s="11">
        <f t="shared" si="287"/>
        <v>1.9230769230769232E-2</v>
      </c>
      <c r="AC1038" s="11">
        <f t="shared" si="288"/>
        <v>-0.15905791975690087</v>
      </c>
      <c r="AG1038" s="2"/>
      <c r="AL1038" s="2"/>
      <c r="AM1038" s="2"/>
    </row>
    <row r="1039" spans="1:39">
      <c r="A1039" s="1" t="str">
        <f t="shared" si="272"/>
        <v>~bly~ : [bli]</v>
      </c>
      <c r="B1039" s="1">
        <f>_xlfn.LET(_xlpm.d,$G1039,_xlpm.k,_xlfn.CONCAT(LEFT(TRIM(B$1),1),"*"),COUNTIF(_xlpm.d,_xlpm.k))</f>
        <v>0</v>
      </c>
      <c r="C1039" s="1">
        <f>_xlfn.LET(_xlpm.d,$G1039,_xlpm.k,_xlfn.CONCAT(LEFT(TRIM(C$1),1),"*"),COUNTIF(_xlpm.d,_xlpm.k))</f>
        <v>0</v>
      </c>
      <c r="D1039" s="1">
        <f>_xlfn.LET(_xlpm.d,$G1039,_xlpm.k,_xlfn.CONCAT(LEFT(TRIM(D$1),1),"*"),COUNTIF(_xlpm.d,_xlpm.k))</f>
        <v>0</v>
      </c>
      <c r="E1039" s="1">
        <f t="shared" si="273"/>
        <v>0.30102999566398114</v>
      </c>
      <c r="F1039" s="7">
        <v>1</v>
      </c>
      <c r="G1039" s="9" t="s">
        <v>15</v>
      </c>
      <c r="H1039" s="4" cm="1">
        <f t="array" ref="H1039">F1039/freq.sum.r6e</f>
        <v>7.9214195183776928E-5</v>
      </c>
      <c r="I1039" s="4" t="str">
        <f t="shared" si="274"/>
        <v>bli</v>
      </c>
      <c r="J1039" s="4" t="str">
        <f t="shared" si="275"/>
        <v>bly</v>
      </c>
      <c r="K1039" s="10">
        <f t="shared" si="276"/>
        <v>3</v>
      </c>
      <c r="L1039" s="1">
        <f t="shared" si="277"/>
        <v>3</v>
      </c>
      <c r="M1039" s="10">
        <f t="shared" si="278"/>
        <v>3</v>
      </c>
      <c r="N1039" s="1" t="str">
        <f t="shared" si="279"/>
        <v>~bly~</v>
      </c>
      <c r="O1039" s="1" t="str">
        <f t="shared" si="280"/>
        <v>[bli]</v>
      </c>
      <c r="P1039" s="3" cm="1">
        <f t="array" ref="P1039">SUM(_xlfn._xlws.FILTER($H$2:$H$2454,_xlfn.MAP($N$2:$N$2454,_xlfn.LAMBDA(_xlpm.x,_xlpm.x=$N1039))))</f>
        <v>3.1685678073510771E-4</v>
      </c>
      <c r="Q1039" s="4">
        <f t="shared" si="281"/>
        <v>0.25</v>
      </c>
      <c r="R1039" s="6" cm="1">
        <f t="array" ref="R1039">SUM(_xlfn._xlws.FILTER($H$2:$H$2454,_xlfn.MAP($O$2:$O$2454,_xlfn.LAMBDA(_xlpm.x,_xlpm.x=$O1039))))</f>
        <v>2.3764258555133077E-4</v>
      </c>
      <c r="S1039" s="4">
        <f t="shared" si="282"/>
        <v>0.33333333333333337</v>
      </c>
      <c r="T1039" s="4">
        <f t="shared" si="283"/>
        <v>6.011741067843563E-2</v>
      </c>
      <c r="U1039" s="4">
        <f t="shared" si="284"/>
        <v>0.28571428571428575</v>
      </c>
      <c r="V1039" s="4">
        <f t="shared" si="285"/>
        <v>-0.12493873660830002</v>
      </c>
      <c r="W1039" s="4" t="s">
        <v>5123</v>
      </c>
      <c r="X1039" s="2" cm="1">
        <f t="array" ref="X1039">SUM(_xlfn._xlws.FILTER($F$2:$F$2454,_xlfn.MAP($W$2:$W$2454,_xlfn.LAMBDA(_xlpm.x,_xlpm.x=$W1039))))</f>
        <v>340</v>
      </c>
      <c r="Y1039" s="11">
        <f t="shared" si="286"/>
        <v>2.9411764705882353E-3</v>
      </c>
      <c r="Z1039" s="4" t="s">
        <v>5110</v>
      </c>
      <c r="AA1039" s="2" cm="1">
        <f t="array" ref="AA1039">SUM(_xlfn._xlws.FILTER($F$2:$F$2454,_xlfn.MAP($Z$2:$Z$2454,_xlfn.LAMBDA(_xlpm.x,_xlpm.x=$Z1039))))</f>
        <v>354</v>
      </c>
      <c r="AB1039" s="11">
        <f t="shared" si="287"/>
        <v>2.8248587570621469E-3</v>
      </c>
      <c r="AC1039" s="11">
        <f t="shared" si="288"/>
        <v>1.7524344983532732E-2</v>
      </c>
      <c r="AG1039" s="2"/>
      <c r="AL1039" s="2"/>
      <c r="AM1039" s="2"/>
    </row>
    <row r="1040" spans="1:39">
      <c r="A1040" s="1" t="str">
        <f t="shared" si="272"/>
        <v>~gla~ : [ɡlæ]</v>
      </c>
      <c r="B1040" s="1">
        <f>_xlfn.LET(_xlpm.d,$G1040,_xlpm.k,_xlfn.CONCAT(LEFT(TRIM(B$1),1),"*"),COUNTIF(_xlpm.d,_xlpm.k))</f>
        <v>0</v>
      </c>
      <c r="C1040" s="1">
        <f>_xlfn.LET(_xlpm.d,$G1040,_xlpm.k,_xlfn.CONCAT(LEFT(TRIM(C$1),1),"*"),COUNTIF(_xlpm.d,_xlpm.k))</f>
        <v>0</v>
      </c>
      <c r="D1040" s="1">
        <f>_xlfn.LET(_xlpm.d,$G1040,_xlpm.k,_xlfn.CONCAT(LEFT(TRIM(D$1),1),"*"),COUNTIF(_xlpm.d,_xlpm.k))</f>
        <v>0</v>
      </c>
      <c r="E1040" s="1">
        <f t="shared" si="273"/>
        <v>0.60205999132796229</v>
      </c>
      <c r="F1040" s="7">
        <v>3</v>
      </c>
      <c r="G1040" s="9" t="s">
        <v>554</v>
      </c>
      <c r="H1040" s="4" cm="1">
        <f t="array" ref="H1040">F1040/freq.sum.r6e</f>
        <v>2.376425855513308E-4</v>
      </c>
      <c r="I1040" s="4" t="str">
        <f t="shared" si="274"/>
        <v>ɡlæ</v>
      </c>
      <c r="J1040" s="4" t="str">
        <f t="shared" si="275"/>
        <v>gla</v>
      </c>
      <c r="K1040" s="10">
        <f t="shared" si="276"/>
        <v>3</v>
      </c>
      <c r="L1040" s="1">
        <f t="shared" si="277"/>
        <v>3</v>
      </c>
      <c r="M1040" s="10">
        <f t="shared" si="278"/>
        <v>3</v>
      </c>
      <c r="N1040" s="1" t="str">
        <f t="shared" si="279"/>
        <v>~gla~</v>
      </c>
      <c r="O1040" s="1" t="str">
        <f t="shared" si="280"/>
        <v>[ɡlæ]</v>
      </c>
      <c r="P1040" s="3" cm="1">
        <f t="array" ref="P1040">SUM(_xlfn._xlws.FILTER($H$2:$H$2454,_xlfn.MAP($N$2:$N$2454,_xlfn.LAMBDA(_xlpm.x,_xlpm.x=$N1040))))</f>
        <v>3.1685678073510771E-4</v>
      </c>
      <c r="Q1040" s="4">
        <f t="shared" si="281"/>
        <v>0.75</v>
      </c>
      <c r="R1040" s="6" cm="1">
        <f t="array" ref="R1040">SUM(_xlfn._xlws.FILTER($H$2:$H$2454,_xlfn.MAP($O$2:$O$2454,_xlfn.LAMBDA(_xlpm.x,_xlpm.x=$O1040))))</f>
        <v>2.376425855513308E-4</v>
      </c>
      <c r="S1040" s="4">
        <f t="shared" si="282"/>
        <v>1</v>
      </c>
      <c r="T1040" s="4">
        <f t="shared" si="283"/>
        <v>0.36070446407061374</v>
      </c>
      <c r="U1040" s="4">
        <f t="shared" si="284"/>
        <v>0.8571428571428571</v>
      </c>
      <c r="V1040" s="4">
        <f t="shared" si="285"/>
        <v>-0.12493873660829995</v>
      </c>
      <c r="W1040" s="4" t="s">
        <v>5120</v>
      </c>
      <c r="X1040" s="2" cm="1">
        <f t="array" ref="X1040">SUM(_xlfn._xlws.FILTER($F$2:$F$2454,_xlfn.MAP($W$2:$W$2454,_xlfn.LAMBDA(_xlpm.x,_xlpm.x=$W1040))))</f>
        <v>1666</v>
      </c>
      <c r="Y1040" s="11">
        <f t="shared" si="286"/>
        <v>1.8007202881152461E-3</v>
      </c>
      <c r="Z1040" s="4" t="s">
        <v>5103</v>
      </c>
      <c r="AA1040" s="2" cm="1">
        <f t="array" ref="AA1040">SUM(_xlfn._xlws.FILTER($F$2:$F$2454,_xlfn.MAP($Z$2:$Z$2454,_xlfn.LAMBDA(_xlpm.x,_xlpm.x=$Z1040))))</f>
        <v>514</v>
      </c>
      <c r="AB1040" s="11">
        <f t="shared" si="287"/>
        <v>5.8365758754863814E-3</v>
      </c>
      <c r="AC1040" s="11">
        <f t="shared" si="288"/>
        <v>-0.51071187807549301</v>
      </c>
      <c r="AG1040" s="2"/>
      <c r="AL1040" s="2"/>
      <c r="AM1040" s="2"/>
    </row>
    <row r="1041" spans="1:39">
      <c r="A1041" s="1" t="str">
        <f t="shared" si="272"/>
        <v>~fle~ : [flɛ]</v>
      </c>
      <c r="B1041" s="1">
        <f>_xlfn.LET(_xlpm.d,$G1041,_xlpm.k,_xlfn.CONCAT(LEFT(TRIM(B$1),1),"*"),COUNTIF(_xlpm.d,_xlpm.k))</f>
        <v>0</v>
      </c>
      <c r="C1041" s="1">
        <f>_xlfn.LET(_xlpm.d,$G1041,_xlpm.k,_xlfn.CONCAT(LEFT(TRIM(C$1),1),"*"),COUNTIF(_xlpm.d,_xlpm.k))</f>
        <v>0</v>
      </c>
      <c r="D1041" s="1">
        <f>_xlfn.LET(_xlpm.d,$G1041,_xlpm.k,_xlfn.CONCAT(LEFT(TRIM(D$1),1),"*"),COUNTIF(_xlpm.d,_xlpm.k))</f>
        <v>0</v>
      </c>
      <c r="E1041" s="1">
        <f t="shared" si="273"/>
        <v>0.60205999132796229</v>
      </c>
      <c r="F1041" s="7">
        <v>3</v>
      </c>
      <c r="G1041" s="9" t="s">
        <v>553</v>
      </c>
      <c r="H1041" s="4" cm="1">
        <f t="array" ref="H1041">F1041/freq.sum.r6e</f>
        <v>2.376425855513308E-4</v>
      </c>
      <c r="I1041" s="1" t="str">
        <f t="shared" si="274"/>
        <v>flɛ</v>
      </c>
      <c r="J1041" s="1" t="str">
        <f t="shared" si="275"/>
        <v>fle</v>
      </c>
      <c r="K1041" s="10">
        <f t="shared" si="276"/>
        <v>3</v>
      </c>
      <c r="L1041" s="1">
        <f t="shared" si="277"/>
        <v>3</v>
      </c>
      <c r="M1041" s="10">
        <f t="shared" si="278"/>
        <v>3</v>
      </c>
      <c r="N1041" s="1" t="str">
        <f t="shared" si="279"/>
        <v>~fle~</v>
      </c>
      <c r="O1041" s="1" t="str">
        <f t="shared" si="280"/>
        <v>[flɛ]</v>
      </c>
      <c r="P1041" s="3" cm="1">
        <f t="array" ref="P1041">SUM(_xlfn._xlws.FILTER($H$2:$H$2454,_xlfn.MAP($N$2:$N$2454,_xlfn.LAMBDA(_xlpm.x,_xlpm.x=$N1041))))</f>
        <v>3.1685678073510771E-4</v>
      </c>
      <c r="Q1041" s="4">
        <f t="shared" si="281"/>
        <v>0.75</v>
      </c>
      <c r="R1041" s="6" cm="1">
        <f t="array" ref="R1041">SUM(_xlfn._xlws.FILTER($H$2:$H$2454,_xlfn.MAP($O$2:$O$2454,_xlfn.LAMBDA(_xlpm.x,_xlpm.x=$O1041))))</f>
        <v>2.376425855513308E-4</v>
      </c>
      <c r="S1041" s="4">
        <f t="shared" si="282"/>
        <v>1</v>
      </c>
      <c r="T1041" s="4">
        <f t="shared" si="283"/>
        <v>0.36070446407061374</v>
      </c>
      <c r="U1041" s="4">
        <f t="shared" si="284"/>
        <v>0.8571428571428571</v>
      </c>
      <c r="V1041" s="4">
        <f t="shared" si="285"/>
        <v>-0.12493873660829995</v>
      </c>
      <c r="W1041" s="4" t="s">
        <v>5121</v>
      </c>
      <c r="X1041" s="2" cm="1">
        <f t="array" ref="X1041">SUM(_xlfn._xlws.FILTER($F$2:$F$2454,_xlfn.MAP($W$2:$W$2454,_xlfn.LAMBDA(_xlpm.x,_xlpm.x=$W1041))))</f>
        <v>2896</v>
      </c>
      <c r="Y1041" s="11">
        <f t="shared" si="286"/>
        <v>1.0359116022099447E-3</v>
      </c>
      <c r="Z1041" s="4" t="s">
        <v>5104</v>
      </c>
      <c r="AA1041" s="2" cm="1">
        <f t="array" ref="AA1041">SUM(_xlfn._xlws.FILTER($F$2:$F$2454,_xlfn.MAP($Z$2:$Z$2454,_xlfn.LAMBDA(_xlpm.x,_xlpm.x=$Z1041))))</f>
        <v>883</v>
      </c>
      <c r="AB1041" s="11">
        <f t="shared" si="287"/>
        <v>3.3975084937712344E-3</v>
      </c>
      <c r="AC1041" s="11">
        <f t="shared" si="288"/>
        <v>-0.51583785394754067</v>
      </c>
      <c r="AG1041" s="2"/>
      <c r="AL1041" s="2"/>
      <c r="AM1041" s="2"/>
    </row>
    <row r="1042" spans="1:39">
      <c r="A1042" s="1" t="str">
        <f t="shared" si="272"/>
        <v>~nvi~ : [nvaɪ]</v>
      </c>
      <c r="B1042" s="1">
        <f>_xlfn.LET(_xlpm.d,$G1042,_xlpm.k,_xlfn.CONCAT(LEFT(TRIM(B$1),1),"*"),COUNTIF(_xlpm.d,_xlpm.k))</f>
        <v>0</v>
      </c>
      <c r="C1042" s="1">
        <f>_xlfn.LET(_xlpm.d,$G1042,_xlpm.k,_xlfn.CONCAT(LEFT(TRIM(C$1),1),"*"),COUNTIF(_xlpm.d,_xlpm.k))</f>
        <v>0</v>
      </c>
      <c r="D1042" s="1">
        <f>_xlfn.LET(_xlpm.d,$G1042,_xlpm.k,_xlfn.CONCAT(LEFT(TRIM(D$1),1),"*"),COUNTIF(_xlpm.d,_xlpm.k))</f>
        <v>1</v>
      </c>
      <c r="E1042" s="1">
        <f t="shared" si="273"/>
        <v>0.60205999132796229</v>
      </c>
      <c r="F1042" s="7">
        <v>3</v>
      </c>
      <c r="G1042" s="9" t="s">
        <v>557</v>
      </c>
      <c r="H1042" s="4" cm="1">
        <f t="array" ref="H1042">F1042/freq.sum.r6e</f>
        <v>2.376425855513308E-4</v>
      </c>
      <c r="I1042" s="4" t="str">
        <f t="shared" si="274"/>
        <v>nvaɪ</v>
      </c>
      <c r="J1042" s="4" t="str">
        <f t="shared" si="275"/>
        <v>nvi</v>
      </c>
      <c r="K1042" s="10">
        <f t="shared" si="276"/>
        <v>4</v>
      </c>
      <c r="L1042" s="1">
        <f t="shared" si="277"/>
        <v>3</v>
      </c>
      <c r="M1042" s="10">
        <f t="shared" si="278"/>
        <v>4</v>
      </c>
      <c r="N1042" s="1" t="str">
        <f t="shared" si="279"/>
        <v>~nvi~</v>
      </c>
      <c r="O1042" s="1" t="str">
        <f t="shared" si="280"/>
        <v>[nvaɪ]</v>
      </c>
      <c r="P1042" s="3" cm="1">
        <f t="array" ref="P1042">SUM(_xlfn._xlws.FILTER($H$2:$H$2454,_xlfn.MAP($N$2:$N$2454,_xlfn.LAMBDA(_xlpm.x,_xlpm.x=$N1042))))</f>
        <v>3.1685678073510771E-4</v>
      </c>
      <c r="Q1042" s="4">
        <f t="shared" si="281"/>
        <v>0.75</v>
      </c>
      <c r="R1042" s="6" cm="1">
        <f t="array" ref="R1042">SUM(_xlfn._xlws.FILTER($H$2:$H$2454,_xlfn.MAP($O$2:$O$2454,_xlfn.LAMBDA(_xlpm.x,_xlpm.x=$O1042))))</f>
        <v>2.376425855513308E-4</v>
      </c>
      <c r="S1042" s="4">
        <f t="shared" si="282"/>
        <v>1</v>
      </c>
      <c r="T1042" s="4">
        <f t="shared" si="283"/>
        <v>0.40156605862098821</v>
      </c>
      <c r="U1042" s="4">
        <f t="shared" si="284"/>
        <v>0.8571428571428571</v>
      </c>
      <c r="V1042" s="4">
        <f t="shared" si="285"/>
        <v>-0.12493873660829995</v>
      </c>
      <c r="W1042" s="4" t="s">
        <v>5110</v>
      </c>
      <c r="X1042" s="2" cm="1">
        <f t="array" ref="X1042">SUM(_xlfn._xlws.FILTER($F$2:$F$2454,_xlfn.MAP($W$2:$W$2454,_xlfn.LAMBDA(_xlpm.x,_xlpm.x=$W1042))))</f>
        <v>1594</v>
      </c>
      <c r="Y1042" s="11">
        <f t="shared" si="286"/>
        <v>1.8820577164366374E-3</v>
      </c>
      <c r="Z1042" s="4" t="s">
        <v>5106</v>
      </c>
      <c r="AA1042" s="2" cm="1">
        <f t="array" ref="AA1042">SUM(_xlfn._xlws.FILTER($F$2:$F$2454,_xlfn.MAP($Z$2:$Z$2454,_xlfn.LAMBDA(_xlpm.x,_xlpm.x=$Z1042))))</f>
        <v>397</v>
      </c>
      <c r="AB1042" s="11">
        <f t="shared" si="287"/>
        <v>7.556675062972292E-3</v>
      </c>
      <c r="AC1042" s="11">
        <f t="shared" si="288"/>
        <v>-0.60369781029697844</v>
      </c>
      <c r="AG1042" s="2"/>
      <c r="AL1042" s="2"/>
      <c r="AM1042" s="2"/>
    </row>
    <row r="1043" spans="1:39">
      <c r="A1043" s="1" t="str">
        <f t="shared" si="272"/>
        <v>~twi~ : [twaɪ]</v>
      </c>
      <c r="B1043" s="1">
        <f>_xlfn.LET(_xlpm.d,$G1043,_xlpm.k,_xlfn.CONCAT(LEFT(TRIM(B$1),1),"*"),COUNTIF(_xlpm.d,_xlpm.k))</f>
        <v>0</v>
      </c>
      <c r="C1043" s="1">
        <f>_xlfn.LET(_xlpm.d,$G1043,_xlpm.k,_xlfn.CONCAT(LEFT(TRIM(C$1),1),"*"),COUNTIF(_xlpm.d,_xlpm.k))</f>
        <v>0</v>
      </c>
      <c r="D1043" s="1">
        <f>_xlfn.LET(_xlpm.d,$G1043,_xlpm.k,_xlfn.CONCAT(LEFT(TRIM(D$1),1),"*"),COUNTIF(_xlpm.d,_xlpm.k))</f>
        <v>0</v>
      </c>
      <c r="E1043" s="1">
        <f t="shared" si="273"/>
        <v>0.60205999132796229</v>
      </c>
      <c r="F1043" s="7">
        <v>3</v>
      </c>
      <c r="G1043" s="9" t="s">
        <v>560</v>
      </c>
      <c r="H1043" s="4" cm="1">
        <f t="array" ref="H1043">F1043/freq.sum.r6e</f>
        <v>2.376425855513308E-4</v>
      </c>
      <c r="I1043" s="4" t="str">
        <f t="shared" si="274"/>
        <v>twaɪ</v>
      </c>
      <c r="J1043" s="4" t="str">
        <f t="shared" si="275"/>
        <v>twi</v>
      </c>
      <c r="K1043" s="10">
        <f t="shared" si="276"/>
        <v>4</v>
      </c>
      <c r="L1043" s="1">
        <f t="shared" si="277"/>
        <v>3</v>
      </c>
      <c r="M1043" s="10">
        <f t="shared" si="278"/>
        <v>4</v>
      </c>
      <c r="N1043" s="1" t="str">
        <f t="shared" si="279"/>
        <v>~twi~</v>
      </c>
      <c r="O1043" s="1" t="str">
        <f t="shared" si="280"/>
        <v>[twaɪ]</v>
      </c>
      <c r="P1043" s="3" cm="1">
        <f t="array" ref="P1043">SUM(_xlfn._xlws.FILTER($H$2:$H$2454,_xlfn.MAP($N$2:$N$2454,_xlfn.LAMBDA(_xlpm.x,_xlpm.x=$N1043))))</f>
        <v>3.1685678073510771E-4</v>
      </c>
      <c r="Q1043" s="4">
        <f t="shared" si="281"/>
        <v>0.75</v>
      </c>
      <c r="R1043" s="6" cm="1">
        <f t="array" ref="R1043">SUM(_xlfn._xlws.FILTER($H$2:$H$2454,_xlfn.MAP($O$2:$O$2454,_xlfn.LAMBDA(_xlpm.x,_xlpm.x=$O1043))))</f>
        <v>2.376425855513308E-4</v>
      </c>
      <c r="S1043" s="4">
        <f t="shared" si="282"/>
        <v>1</v>
      </c>
      <c r="T1043" s="4">
        <f t="shared" si="283"/>
        <v>0.40156605862098821</v>
      </c>
      <c r="U1043" s="4">
        <f t="shared" si="284"/>
        <v>0.8571428571428571</v>
      </c>
      <c r="V1043" s="4">
        <f t="shared" si="285"/>
        <v>-0.12493873660829995</v>
      </c>
      <c r="W1043" s="4" t="s">
        <v>5110</v>
      </c>
      <c r="X1043" s="2" cm="1">
        <f t="array" ref="X1043">SUM(_xlfn._xlws.FILTER($F$2:$F$2454,_xlfn.MAP($W$2:$W$2454,_xlfn.LAMBDA(_xlpm.x,_xlpm.x=$W1043))))</f>
        <v>1594</v>
      </c>
      <c r="Y1043" s="11">
        <f t="shared" si="286"/>
        <v>1.8820577164366374E-3</v>
      </c>
      <c r="Z1043" s="4" t="s">
        <v>5106</v>
      </c>
      <c r="AA1043" s="2" cm="1">
        <f t="array" ref="AA1043">SUM(_xlfn._xlws.FILTER($F$2:$F$2454,_xlfn.MAP($Z$2:$Z$2454,_xlfn.LAMBDA(_xlpm.x,_xlpm.x=$Z1043))))</f>
        <v>397</v>
      </c>
      <c r="AB1043" s="11">
        <f t="shared" si="287"/>
        <v>7.556675062972292E-3</v>
      </c>
      <c r="AC1043" s="11">
        <f t="shared" si="288"/>
        <v>-0.60369781029697844</v>
      </c>
      <c r="AG1043" s="2"/>
      <c r="AL1043" s="2"/>
      <c r="AM1043" s="2"/>
    </row>
    <row r="1044" spans="1:39">
      <c r="A1044" s="1" t="str">
        <f t="shared" si="272"/>
        <v>~cho~ : [tʃɔ]</v>
      </c>
      <c r="B1044" s="1">
        <f>_xlfn.LET(_xlpm.d,$G1044,_xlpm.k,_xlfn.CONCAT(LEFT(TRIM(B$1),1),"*"),COUNTIF(_xlpm.d,_xlpm.k))</f>
        <v>0</v>
      </c>
      <c r="C1044" s="1">
        <f>_xlfn.LET(_xlpm.d,$G1044,_xlpm.k,_xlfn.CONCAT(LEFT(TRIM(C$1),1),"*"),COUNTIF(_xlpm.d,_xlpm.k))</f>
        <v>0</v>
      </c>
      <c r="D1044" s="1">
        <f>_xlfn.LET(_xlpm.d,$G1044,_xlpm.k,_xlfn.CONCAT(LEFT(TRIM(D$1),1),"*"),COUNTIF(_xlpm.d,_xlpm.k))</f>
        <v>0</v>
      </c>
      <c r="E1044" s="1">
        <f t="shared" si="273"/>
        <v>0.60205999132796229</v>
      </c>
      <c r="F1044" s="7">
        <v>3</v>
      </c>
      <c r="G1044" s="9" t="s">
        <v>552</v>
      </c>
      <c r="H1044" s="4" cm="1">
        <f t="array" ref="H1044">F1044/freq.sum.r6e</f>
        <v>2.376425855513308E-4</v>
      </c>
      <c r="I1044" s="4" t="str">
        <f t="shared" si="274"/>
        <v>tʃɔ</v>
      </c>
      <c r="J1044" s="4" t="str">
        <f t="shared" si="275"/>
        <v>cho</v>
      </c>
      <c r="K1044" s="10">
        <f t="shared" si="276"/>
        <v>3</v>
      </c>
      <c r="L1044" s="1">
        <f t="shared" si="277"/>
        <v>3</v>
      </c>
      <c r="M1044" s="10">
        <f t="shared" si="278"/>
        <v>3</v>
      </c>
      <c r="N1044" s="1" t="str">
        <f t="shared" si="279"/>
        <v>~cho~</v>
      </c>
      <c r="O1044" s="1" t="str">
        <f t="shared" si="280"/>
        <v>[tʃɔ]</v>
      </c>
      <c r="P1044" s="3" cm="1">
        <f t="array" ref="P1044">SUM(_xlfn._xlws.FILTER($H$2:$H$2454,_xlfn.MAP($N$2:$N$2454,_xlfn.LAMBDA(_xlpm.x,_xlpm.x=$N1044))))</f>
        <v>3.1685678073510771E-4</v>
      </c>
      <c r="Q1044" s="4">
        <f t="shared" si="281"/>
        <v>0.75</v>
      </c>
      <c r="R1044" s="6" cm="1">
        <f t="array" ref="R1044">SUM(_xlfn._xlws.FILTER($H$2:$H$2454,_xlfn.MAP($O$2:$O$2454,_xlfn.LAMBDA(_xlpm.x,_xlpm.x=$O1044))))</f>
        <v>2.376425855513308E-4</v>
      </c>
      <c r="S1044" s="4">
        <f t="shared" si="282"/>
        <v>1</v>
      </c>
      <c r="T1044" s="4">
        <f t="shared" si="283"/>
        <v>0.36070446407061374</v>
      </c>
      <c r="U1044" s="4">
        <f t="shared" si="284"/>
        <v>0.8571428571428571</v>
      </c>
      <c r="V1044" s="4">
        <f t="shared" si="285"/>
        <v>-0.12493873660829995</v>
      </c>
      <c r="W1044" s="4" t="s">
        <v>5119</v>
      </c>
      <c r="X1044" s="2" cm="1">
        <f t="array" ref="X1044">SUM(_xlfn._xlws.FILTER($F$2:$F$2454,_xlfn.MAP($W$2:$W$2454,_xlfn.LAMBDA(_xlpm.x,_xlpm.x=$W1044))))</f>
        <v>1157</v>
      </c>
      <c r="Y1044" s="11">
        <f t="shared" si="286"/>
        <v>2.5929127052722557E-3</v>
      </c>
      <c r="Z1044" s="4" t="s">
        <v>5107</v>
      </c>
      <c r="AA1044" s="2" cm="1">
        <f t="array" ref="AA1044">SUM(_xlfn._xlws.FILTER($F$2:$F$2454,_xlfn.MAP($Z$2:$Z$2454,_xlfn.LAMBDA(_xlpm.x,_xlpm.x=$Z1044))))</f>
        <v>293</v>
      </c>
      <c r="AB1044" s="11">
        <f t="shared" si="287"/>
        <v>1.0238907849829351E-2</v>
      </c>
      <c r="AC1044" s="11">
        <f t="shared" si="288"/>
        <v>-0.59646573859764007</v>
      </c>
      <c r="AG1044" s="2"/>
      <c r="AL1044" s="2"/>
      <c r="AM1044" s="2"/>
    </row>
    <row r="1045" spans="1:39">
      <c r="A1045" s="1" t="str">
        <f t="shared" si="272"/>
        <v>~nfo~ : [nfɔ]</v>
      </c>
      <c r="B1045" s="1">
        <f>_xlfn.LET(_xlpm.d,$G1045,_xlpm.k,_xlfn.CONCAT(LEFT(TRIM(B$1),1),"*"),COUNTIF(_xlpm.d,_xlpm.k))</f>
        <v>0</v>
      </c>
      <c r="C1045" s="1">
        <f>_xlfn.LET(_xlpm.d,$G1045,_xlpm.k,_xlfn.CONCAT(LEFT(TRIM(C$1),1),"*"),COUNTIF(_xlpm.d,_xlpm.k))</f>
        <v>0</v>
      </c>
      <c r="D1045" s="1">
        <f>_xlfn.LET(_xlpm.d,$G1045,_xlpm.k,_xlfn.CONCAT(LEFT(TRIM(D$1),1),"*"),COUNTIF(_xlpm.d,_xlpm.k))</f>
        <v>1</v>
      </c>
      <c r="E1045" s="1">
        <f t="shared" si="273"/>
        <v>0.60205999132796229</v>
      </c>
      <c r="F1045" s="7">
        <v>3</v>
      </c>
      <c r="G1045" s="9" t="s">
        <v>556</v>
      </c>
      <c r="H1045" s="4" cm="1">
        <f t="array" ref="H1045">F1045/freq.sum.r6e</f>
        <v>2.376425855513308E-4</v>
      </c>
      <c r="I1045" s="4" t="str">
        <f t="shared" si="274"/>
        <v>nfɔ</v>
      </c>
      <c r="J1045" s="4" t="str">
        <f t="shared" si="275"/>
        <v>nfo</v>
      </c>
      <c r="K1045" s="10">
        <f t="shared" si="276"/>
        <v>3</v>
      </c>
      <c r="L1045" s="1">
        <f t="shared" si="277"/>
        <v>3</v>
      </c>
      <c r="M1045" s="10">
        <f t="shared" si="278"/>
        <v>3</v>
      </c>
      <c r="N1045" s="1" t="str">
        <f t="shared" si="279"/>
        <v>~nfo~</v>
      </c>
      <c r="O1045" s="1" t="str">
        <f t="shared" si="280"/>
        <v>[nfɔ]</v>
      </c>
      <c r="P1045" s="3" cm="1">
        <f t="array" ref="P1045">SUM(_xlfn._xlws.FILTER($H$2:$H$2454,_xlfn.MAP($N$2:$N$2454,_xlfn.LAMBDA(_xlpm.x,_xlpm.x=$N1045))))</f>
        <v>3.1685678073510771E-4</v>
      </c>
      <c r="Q1045" s="4">
        <f t="shared" si="281"/>
        <v>0.75</v>
      </c>
      <c r="R1045" s="6" cm="1">
        <f t="array" ref="R1045">SUM(_xlfn._xlws.FILTER($H$2:$H$2454,_xlfn.MAP($O$2:$O$2454,_xlfn.LAMBDA(_xlpm.x,_xlpm.x=$O1045))))</f>
        <v>2.376425855513308E-4</v>
      </c>
      <c r="S1045" s="4">
        <f t="shared" si="282"/>
        <v>1</v>
      </c>
      <c r="T1045" s="4">
        <f t="shared" si="283"/>
        <v>0.36070446407061374</v>
      </c>
      <c r="U1045" s="4">
        <f t="shared" si="284"/>
        <v>0.8571428571428571</v>
      </c>
      <c r="V1045" s="4">
        <f t="shared" si="285"/>
        <v>-0.12493873660829995</v>
      </c>
      <c r="W1045" s="4" t="s">
        <v>5119</v>
      </c>
      <c r="X1045" s="2" cm="1">
        <f t="array" ref="X1045">SUM(_xlfn._xlws.FILTER($F$2:$F$2454,_xlfn.MAP($W$2:$W$2454,_xlfn.LAMBDA(_xlpm.x,_xlpm.x=$W1045))))</f>
        <v>1157</v>
      </c>
      <c r="Y1045" s="11">
        <f t="shared" si="286"/>
        <v>2.5929127052722557E-3</v>
      </c>
      <c r="Z1045" s="4" t="s">
        <v>5107</v>
      </c>
      <c r="AA1045" s="2" cm="1">
        <f t="array" ref="AA1045">SUM(_xlfn._xlws.FILTER($F$2:$F$2454,_xlfn.MAP($Z$2:$Z$2454,_xlfn.LAMBDA(_xlpm.x,_xlpm.x=$Z1045))))</f>
        <v>293</v>
      </c>
      <c r="AB1045" s="11">
        <f t="shared" si="287"/>
        <v>1.0238907849829351E-2</v>
      </c>
      <c r="AC1045" s="11">
        <f t="shared" si="288"/>
        <v>-0.59646573859764007</v>
      </c>
      <c r="AG1045" s="2"/>
      <c r="AL1045" s="2"/>
      <c r="AM1045" s="2"/>
    </row>
    <row r="1046" spans="1:39">
      <c r="A1046" s="1" t="str">
        <f t="shared" si="272"/>
        <v>~nsu~ : [nʃʊ]</v>
      </c>
      <c r="B1046" s="1">
        <f>_xlfn.LET(_xlpm.d,$G1046,_xlpm.k,_xlfn.CONCAT(LEFT(TRIM(B$1),1),"*"),COUNTIF(_xlpm.d,_xlpm.k))</f>
        <v>0</v>
      </c>
      <c r="C1046" s="1">
        <f>_xlfn.LET(_xlpm.d,$G1046,_xlpm.k,_xlfn.CONCAT(LEFT(TRIM(C$1),1),"*"),COUNTIF(_xlpm.d,_xlpm.k))</f>
        <v>0</v>
      </c>
      <c r="D1046" s="1">
        <f>_xlfn.LET(_xlpm.d,$G1046,_xlpm.k,_xlfn.CONCAT(LEFT(TRIM(D$1),1),"*"),COUNTIF(_xlpm.d,_xlpm.k))</f>
        <v>1</v>
      </c>
      <c r="E1046" s="1">
        <f t="shared" si="273"/>
        <v>0.8450980400142567</v>
      </c>
      <c r="F1046" s="7">
        <v>6</v>
      </c>
      <c r="G1046" s="9" t="s">
        <v>430</v>
      </c>
      <c r="H1046" s="4" cm="1">
        <f t="array" ref="H1046">F1046/freq.sum.r6e</f>
        <v>4.7528517110266159E-4</v>
      </c>
      <c r="I1046" s="4" t="str">
        <f t="shared" si="274"/>
        <v>nʃʊ</v>
      </c>
      <c r="J1046" s="4" t="str">
        <f t="shared" si="275"/>
        <v>nsu</v>
      </c>
      <c r="K1046" s="10">
        <f t="shared" si="276"/>
        <v>3</v>
      </c>
      <c r="L1046" s="1">
        <f t="shared" si="277"/>
        <v>3</v>
      </c>
      <c r="M1046" s="10">
        <f t="shared" si="278"/>
        <v>3</v>
      </c>
      <c r="N1046" s="1" t="str">
        <f t="shared" si="279"/>
        <v>~nsu~</v>
      </c>
      <c r="O1046" s="1" t="str">
        <f t="shared" si="280"/>
        <v>[nʃʊ]</v>
      </c>
      <c r="P1046" s="3" cm="1">
        <f t="array" ref="P1046">SUM(_xlfn._xlws.FILTER($H$2:$H$2454,_xlfn.MAP($N$2:$N$2454,_xlfn.LAMBDA(_xlpm.x,_xlpm.x=$N1046))))</f>
        <v>6.3371356147021542E-4</v>
      </c>
      <c r="Q1046" s="4">
        <f t="shared" si="281"/>
        <v>0.75</v>
      </c>
      <c r="R1046" s="6" cm="1">
        <f t="array" ref="R1046">SUM(_xlfn._xlws.FILTER($H$2:$H$2454,_xlfn.MAP($O$2:$O$2454,_xlfn.LAMBDA(_xlpm.x,_xlpm.x=$O1046))))</f>
        <v>4.7528517110266159E-4</v>
      </c>
      <c r="S1046" s="4">
        <f t="shared" si="282"/>
        <v>1</v>
      </c>
      <c r="T1046" s="4">
        <f t="shared" si="283"/>
        <v>0.50631272630839375</v>
      </c>
      <c r="U1046" s="4">
        <f t="shared" si="284"/>
        <v>0.8571428571428571</v>
      </c>
      <c r="V1046" s="4">
        <f t="shared" si="285"/>
        <v>-0.12493873660829995</v>
      </c>
      <c r="W1046" s="4" t="s">
        <v>5111</v>
      </c>
      <c r="X1046" s="2" cm="1">
        <f t="array" ref="X1046">SUM(_xlfn._xlws.FILTER($F$2:$F$2454,_xlfn.MAP($W$2:$W$2454,_xlfn.LAMBDA(_xlpm.x,_xlpm.x=$W1046))))</f>
        <v>566</v>
      </c>
      <c r="Y1046" s="11">
        <f t="shared" si="286"/>
        <v>1.0600706713780919E-2</v>
      </c>
      <c r="Z1046" s="4" t="s">
        <v>5116</v>
      </c>
      <c r="AA1046" s="2" cm="1">
        <f t="array" ref="AA1046">SUM(_xlfn._xlws.FILTER($F$2:$F$2454,_xlfn.MAP($Z$2:$Z$2454,_xlfn.LAMBDA(_xlpm.x,_xlpm.x=$Z1046))))</f>
        <v>96</v>
      </c>
      <c r="AB1046" s="11">
        <f t="shared" si="287"/>
        <v>6.25E-2</v>
      </c>
      <c r="AC1046" s="11">
        <f t="shared" si="288"/>
        <v>-0.77054519814870304</v>
      </c>
      <c r="AG1046" s="2"/>
      <c r="AL1046" s="2"/>
      <c r="AM1046" s="2"/>
    </row>
    <row r="1047" spans="1:39">
      <c r="A1047" s="1" t="str">
        <f t="shared" si="272"/>
        <v>~shu~ : [ʃʌ]</v>
      </c>
      <c r="B1047" s="1">
        <f>_xlfn.LET(_xlpm.d,$G1047,_xlpm.k,_xlfn.CONCAT(LEFT(TRIM(B$1),1),"*"),COUNTIF(_xlpm.d,_xlpm.k))</f>
        <v>0</v>
      </c>
      <c r="C1047" s="1">
        <f>_xlfn.LET(_xlpm.d,$G1047,_xlpm.k,_xlfn.CONCAT(LEFT(TRIM(C$1),1),"*"),COUNTIF(_xlpm.d,_xlpm.k))</f>
        <v>0</v>
      </c>
      <c r="D1047" s="1">
        <f>_xlfn.LET(_xlpm.d,$G1047,_xlpm.k,_xlfn.CONCAT(LEFT(TRIM(D$1),1),"*"),COUNTIF(_xlpm.d,_xlpm.k))</f>
        <v>0</v>
      </c>
      <c r="E1047" s="1">
        <f t="shared" si="273"/>
        <v>0.60205999132796229</v>
      </c>
      <c r="F1047" s="7">
        <v>3</v>
      </c>
      <c r="G1047" s="9" t="s">
        <v>471</v>
      </c>
      <c r="H1047" s="4" cm="1">
        <f t="array" ref="H1047">F1047/freq.sum.r6e</f>
        <v>2.376425855513308E-4</v>
      </c>
      <c r="I1047" s="4" t="str">
        <f t="shared" si="274"/>
        <v>ʃʌ</v>
      </c>
      <c r="J1047" s="4" t="str">
        <f t="shared" si="275"/>
        <v>shu</v>
      </c>
      <c r="K1047" s="10">
        <f t="shared" si="276"/>
        <v>2</v>
      </c>
      <c r="L1047" s="1">
        <f t="shared" si="277"/>
        <v>3</v>
      </c>
      <c r="M1047" s="10">
        <f t="shared" si="278"/>
        <v>3</v>
      </c>
      <c r="N1047" s="1" t="str">
        <f t="shared" si="279"/>
        <v>~shu~</v>
      </c>
      <c r="O1047" s="1" t="str">
        <f t="shared" si="280"/>
        <v>[ʃʌ]</v>
      </c>
      <c r="P1047" s="3" cm="1">
        <f t="array" ref="P1047">SUM(_xlfn._xlws.FILTER($H$2:$H$2454,_xlfn.MAP($N$2:$N$2454,_xlfn.LAMBDA(_xlpm.x,_xlpm.x=$N1047))))</f>
        <v>3.1685678073510771E-4</v>
      </c>
      <c r="Q1047" s="4">
        <f t="shared" si="281"/>
        <v>0.75</v>
      </c>
      <c r="R1047" s="6" cm="1">
        <f t="array" ref="R1047">SUM(_xlfn._xlws.FILTER($H$2:$H$2454,_xlfn.MAP($O$2:$O$2454,_xlfn.LAMBDA(_xlpm.x,_xlpm.x=$O1047))))</f>
        <v>2.376425855513308E-4</v>
      </c>
      <c r="S1047" s="4">
        <f t="shared" si="282"/>
        <v>1</v>
      </c>
      <c r="T1047" s="4">
        <f t="shared" si="283"/>
        <v>0.36070446407061374</v>
      </c>
      <c r="U1047" s="4">
        <f t="shared" si="284"/>
        <v>0.8571428571428571</v>
      </c>
      <c r="V1047" s="4">
        <f t="shared" si="285"/>
        <v>-0.12493873660829995</v>
      </c>
      <c r="W1047" s="4" t="s">
        <v>5111</v>
      </c>
      <c r="X1047" s="2" cm="1">
        <f t="array" ref="X1047">SUM(_xlfn._xlws.FILTER($F$2:$F$2454,_xlfn.MAP($W$2:$W$2454,_xlfn.LAMBDA(_xlpm.x,_xlpm.x=$W1047))))</f>
        <v>566</v>
      </c>
      <c r="Y1047" s="11">
        <f t="shared" si="286"/>
        <v>5.3003533568904597E-3</v>
      </c>
      <c r="Z1047" s="4" t="s">
        <v>5113</v>
      </c>
      <c r="AA1047" s="2" cm="1">
        <f t="array" ref="AA1047">SUM(_xlfn._xlws.FILTER($F$2:$F$2454,_xlfn.MAP($Z$2:$Z$2454,_xlfn.LAMBDA(_xlpm.x,_xlpm.x=$Z1047))))</f>
        <v>309</v>
      </c>
      <c r="AB1047" s="11">
        <f t="shared" si="287"/>
        <v>9.7087378640776691E-3</v>
      </c>
      <c r="AC1047" s="11">
        <f t="shared" si="288"/>
        <v>-0.26285795176343668</v>
      </c>
      <c r="AG1047" s="2"/>
      <c r="AL1047" s="2"/>
      <c r="AM1047" s="2"/>
    </row>
    <row r="1048" spans="1:39">
      <c r="A1048" s="1" t="str">
        <f t="shared" si="272"/>
        <v>~rou~ : [ɹəʊ]</v>
      </c>
      <c r="B1048" s="1">
        <f>_xlfn.LET(_xlpm.d,$G1048,_xlpm.k,_xlfn.CONCAT(LEFT(TRIM(B$1),1),"*"),COUNTIF(_xlpm.d,_xlpm.k))</f>
        <v>1</v>
      </c>
      <c r="C1048" s="1">
        <f>_xlfn.LET(_xlpm.d,$G1048,_xlpm.k,_xlfn.CONCAT(LEFT(TRIM(C$1),1),"*"),COUNTIF(_xlpm.d,_xlpm.k))</f>
        <v>0</v>
      </c>
      <c r="D1048" s="1">
        <f>_xlfn.LET(_xlpm.d,$G1048,_xlpm.k,_xlfn.CONCAT(LEFT(TRIM(D$1),1),"*"),COUNTIF(_xlpm.d,_xlpm.k))</f>
        <v>0</v>
      </c>
      <c r="E1048" s="1">
        <f t="shared" si="273"/>
        <v>0.30102999566398114</v>
      </c>
      <c r="F1048" s="7">
        <v>1</v>
      </c>
      <c r="G1048" s="9" t="s">
        <v>1905</v>
      </c>
      <c r="H1048" s="4" cm="1">
        <f t="array" ref="H1048">F1048/freq.sum.r6e</f>
        <v>7.9214195183776928E-5</v>
      </c>
      <c r="I1048" s="1" t="str">
        <f t="shared" si="274"/>
        <v>ɹəʊ</v>
      </c>
      <c r="J1048" s="1" t="str">
        <f t="shared" si="275"/>
        <v>rou</v>
      </c>
      <c r="K1048" s="10">
        <f t="shared" si="276"/>
        <v>3</v>
      </c>
      <c r="L1048" s="1">
        <f t="shared" si="277"/>
        <v>3</v>
      </c>
      <c r="M1048" s="10">
        <f t="shared" si="278"/>
        <v>3</v>
      </c>
      <c r="N1048" s="1" t="str">
        <f t="shared" si="279"/>
        <v>~rou~</v>
      </c>
      <c r="O1048" s="1" t="str">
        <f t="shared" si="280"/>
        <v>[ɹəʊ]</v>
      </c>
      <c r="P1048" s="3" cm="1">
        <f t="array" ref="P1048">SUM(_xlfn._xlws.FILTER($H$2:$H$2454,_xlfn.MAP($N$2:$N$2454,_xlfn.LAMBDA(_xlpm.x,_xlpm.x=$N1048))))</f>
        <v>9.5057034220532319E-4</v>
      </c>
      <c r="Q1048" s="4">
        <f t="shared" si="281"/>
        <v>8.3333333333333329E-2</v>
      </c>
      <c r="R1048" s="6" cm="1">
        <f t="array" ref="R1048">SUM(_xlfn._xlws.FILTER($H$2:$H$2454,_xlfn.MAP($O$2:$O$2454,_xlfn.LAMBDA(_xlpm.x,_xlpm.x=$O1048))))</f>
        <v>7.1292775665399242E-4</v>
      </c>
      <c r="S1048" s="4">
        <f t="shared" si="282"/>
        <v>0.1111111111111111</v>
      </c>
      <c r="T1048" s="4">
        <f t="shared" si="283"/>
        <v>2.0039136892811876E-2</v>
      </c>
      <c r="U1048" s="4">
        <f t="shared" si="284"/>
        <v>9.5238095238095247E-2</v>
      </c>
      <c r="V1048" s="4">
        <f t="shared" si="285"/>
        <v>-0.12493873660829995</v>
      </c>
      <c r="W1048" s="4" t="s">
        <v>5100</v>
      </c>
      <c r="X1048" s="2" cm="1">
        <f t="array" ref="X1048">SUM(_xlfn._xlws.FILTER($F$2:$F$2454,_xlfn.MAP($W$2:$W$2454,_xlfn.LAMBDA(_xlpm.x,_xlpm.x=$W1048))))</f>
        <v>150</v>
      </c>
      <c r="Y1048" s="11">
        <f t="shared" si="286"/>
        <v>6.6666666666666671E-3</v>
      </c>
      <c r="Z1048" s="4" t="s">
        <v>5115</v>
      </c>
      <c r="AA1048" s="2" cm="1">
        <f t="array" ref="AA1048">SUM(_xlfn._xlws.FILTER($F$2:$F$2454,_xlfn.MAP($Z$2:$Z$2454,_xlfn.LAMBDA(_xlpm.x,_xlpm.x=$Z1048))))</f>
        <v>73</v>
      </c>
      <c r="AB1048" s="11">
        <f t="shared" si="287"/>
        <v>1.3698630136986301E-2</v>
      </c>
      <c r="AC1048" s="11">
        <f t="shared" si="288"/>
        <v>-0.31276839893522529</v>
      </c>
      <c r="AG1048" s="2"/>
      <c r="AL1048" s="2"/>
      <c r="AM1048" s="2"/>
    </row>
    <row r="1049" spans="1:39">
      <c r="A1049" s="1" t="str">
        <f t="shared" si="272"/>
        <v>~cro~ : [kɹə]</v>
      </c>
      <c r="B1049" s="1">
        <f>_xlfn.LET(_xlpm.d,$G1049,_xlpm.k,_xlfn.CONCAT(LEFT(TRIM(B$1),1),"*"),COUNTIF(_xlpm.d,_xlpm.k))</f>
        <v>0</v>
      </c>
      <c r="C1049" s="1">
        <f>_xlfn.LET(_xlpm.d,$G1049,_xlpm.k,_xlfn.CONCAT(LEFT(TRIM(C$1),1),"*"),COUNTIF(_xlpm.d,_xlpm.k))</f>
        <v>0</v>
      </c>
      <c r="D1049" s="1">
        <f>_xlfn.LET(_xlpm.d,$G1049,_xlpm.k,_xlfn.CONCAT(LEFT(TRIM(D$1),1),"*"),COUNTIF(_xlpm.d,_xlpm.k))</f>
        <v>0</v>
      </c>
      <c r="E1049" s="1">
        <f t="shared" si="273"/>
        <v>0.30102999566398114</v>
      </c>
      <c r="F1049" s="7">
        <v>1</v>
      </c>
      <c r="G1049" s="9" t="s">
        <v>1595</v>
      </c>
      <c r="H1049" s="4" cm="1">
        <f t="array" ref="H1049">F1049/freq.sum.r6e</f>
        <v>7.9214195183776928E-5</v>
      </c>
      <c r="I1049" s="4" t="str">
        <f t="shared" si="274"/>
        <v>kɹə</v>
      </c>
      <c r="J1049" s="4" t="str">
        <f t="shared" si="275"/>
        <v>cro</v>
      </c>
      <c r="K1049" s="10">
        <f t="shared" si="276"/>
        <v>3</v>
      </c>
      <c r="L1049" s="1">
        <f t="shared" si="277"/>
        <v>3</v>
      </c>
      <c r="M1049" s="10">
        <f t="shared" si="278"/>
        <v>3</v>
      </c>
      <c r="N1049" s="1" t="str">
        <f t="shared" si="279"/>
        <v>~cro~</v>
      </c>
      <c r="O1049" s="1" t="str">
        <f t="shared" si="280"/>
        <v>[kɹə]</v>
      </c>
      <c r="P1049" s="3" cm="1">
        <f t="array" ref="P1049">SUM(_xlfn._xlws.FILTER($H$2:$H$2454,_xlfn.MAP($N$2:$N$2454,_xlfn.LAMBDA(_xlpm.x,_xlpm.x=$N1049))))</f>
        <v>6.3371356147021542E-4</v>
      </c>
      <c r="Q1049" s="4">
        <f t="shared" si="281"/>
        <v>0.125</v>
      </c>
      <c r="R1049" s="6" cm="1">
        <f t="array" ref="R1049">SUM(_xlfn._xlws.FILTER($H$2:$H$2454,_xlfn.MAP($O$2:$O$2454,_xlfn.LAMBDA(_xlpm.x,_xlpm.x=$O1049))))</f>
        <v>4.7528517110266159E-4</v>
      </c>
      <c r="S1049" s="4">
        <f t="shared" si="282"/>
        <v>0.16666666666666666</v>
      </c>
      <c r="T1049" s="4">
        <f t="shared" si="283"/>
        <v>3.0058705339217815E-2</v>
      </c>
      <c r="U1049" s="4">
        <f t="shared" si="284"/>
        <v>0.14285714285714288</v>
      </c>
      <c r="V1049" s="4">
        <f t="shared" si="285"/>
        <v>-0.12493873660829995</v>
      </c>
      <c r="W1049" s="4" t="s">
        <v>5119</v>
      </c>
      <c r="X1049" s="2" cm="1">
        <f t="array" ref="X1049">SUM(_xlfn._xlws.FILTER($F$2:$F$2454,_xlfn.MAP($W$2:$W$2454,_xlfn.LAMBDA(_xlpm.x,_xlpm.x=$W1049))))</f>
        <v>1157</v>
      </c>
      <c r="Y1049" s="11">
        <f t="shared" si="286"/>
        <v>8.6430423509075197E-4</v>
      </c>
      <c r="Z1049" s="4" t="s">
        <v>5101</v>
      </c>
      <c r="AA1049" s="2" cm="1">
        <f t="array" ref="AA1049">SUM(_xlfn._xlws.FILTER($F$2:$F$2454,_xlfn.MAP($Z$2:$Z$2454,_xlfn.LAMBDA(_xlpm.x,_xlpm.x=$Z1049))))</f>
        <v>2255</v>
      </c>
      <c r="AB1049" s="11">
        <f t="shared" si="287"/>
        <v>4.434589800443459E-4</v>
      </c>
      <c r="AC1049" s="11">
        <f t="shared" si="288"/>
        <v>0.28981318726222982</v>
      </c>
      <c r="AG1049" s="2"/>
      <c r="AL1049" s="2"/>
      <c r="AM1049" s="2"/>
    </row>
    <row r="1050" spans="1:39">
      <c r="A1050" s="1" t="str">
        <f t="shared" si="272"/>
        <v>~ste~ : [stɪ]</v>
      </c>
      <c r="B1050" s="1">
        <f>_xlfn.LET(_xlpm.d,$G1050,_xlpm.k,_xlfn.CONCAT(LEFT(TRIM(B$1),1),"*"),COUNTIF(_xlpm.d,_xlpm.k))</f>
        <v>0</v>
      </c>
      <c r="C1050" s="1">
        <f>_xlfn.LET(_xlpm.d,$G1050,_xlpm.k,_xlfn.CONCAT(LEFT(TRIM(C$1),1),"*"),COUNTIF(_xlpm.d,_xlpm.k))</f>
        <v>0</v>
      </c>
      <c r="D1050" s="1">
        <f>_xlfn.LET(_xlpm.d,$G1050,_xlpm.k,_xlfn.CONCAT(LEFT(TRIM(D$1),1),"*"),COUNTIF(_xlpm.d,_xlpm.k))</f>
        <v>0</v>
      </c>
      <c r="E1050" s="1">
        <f t="shared" si="273"/>
        <v>0.60205999132796229</v>
      </c>
      <c r="F1050" s="7">
        <v>3</v>
      </c>
      <c r="G1050" s="9" t="s">
        <v>1492</v>
      </c>
      <c r="H1050" s="4" cm="1">
        <f t="array" ref="H1050">F1050/freq.sum.r6e</f>
        <v>2.376425855513308E-4</v>
      </c>
      <c r="I1050" s="1" t="str">
        <f t="shared" si="274"/>
        <v>stɪ</v>
      </c>
      <c r="J1050" s="1" t="str">
        <f t="shared" si="275"/>
        <v>ste</v>
      </c>
      <c r="K1050" s="10">
        <f t="shared" si="276"/>
        <v>3</v>
      </c>
      <c r="L1050" s="1">
        <f t="shared" si="277"/>
        <v>3</v>
      </c>
      <c r="M1050" s="10">
        <f t="shared" si="278"/>
        <v>3</v>
      </c>
      <c r="N1050" s="1" t="str">
        <f t="shared" si="279"/>
        <v>~ste~</v>
      </c>
      <c r="O1050" s="1" t="str">
        <f t="shared" si="280"/>
        <v>[stɪ]</v>
      </c>
      <c r="P1050" s="3" cm="1">
        <f t="array" ref="P1050">SUM(_xlfn._xlws.FILTER($H$2:$H$2454,_xlfn.MAP($N$2:$N$2454,_xlfn.LAMBDA(_xlpm.x,_xlpm.x=$N1050))))</f>
        <v>2.6932826362484159E-3</v>
      </c>
      <c r="Q1050" s="4">
        <f t="shared" si="281"/>
        <v>8.8235294117647051E-2</v>
      </c>
      <c r="R1050" s="6" cm="1">
        <f t="array" ref="R1050">SUM(_xlfn._xlws.FILTER($H$2:$H$2454,_xlfn.MAP($O$2:$O$2454,_xlfn.LAMBDA(_xlpm.x,_xlpm.x=$O1050))))</f>
        <v>2.0595690747782004E-3</v>
      </c>
      <c r="S1050" s="4">
        <f t="shared" si="282"/>
        <v>0.11538461538461538</v>
      </c>
      <c r="T1050" s="4">
        <f t="shared" si="283"/>
        <v>4.2082187474904935E-2</v>
      </c>
      <c r="U1050" s="4">
        <f t="shared" si="284"/>
        <v>9.9999999999999992E-2</v>
      </c>
      <c r="V1050" s="4">
        <f t="shared" si="285"/>
        <v>-0.11650556907143719</v>
      </c>
      <c r="W1050" s="4" t="s">
        <v>5121</v>
      </c>
      <c r="X1050" s="2" cm="1">
        <f t="array" ref="X1050">SUM(_xlfn._xlws.FILTER($F$2:$F$2454,_xlfn.MAP($W$2:$W$2454,_xlfn.LAMBDA(_xlpm.x,_xlpm.x=$W1050))))</f>
        <v>2896</v>
      </c>
      <c r="Y1050" s="11">
        <f t="shared" si="286"/>
        <v>1.0359116022099447E-3</v>
      </c>
      <c r="Z1050" s="4" t="s">
        <v>5102</v>
      </c>
      <c r="AA1050" s="2" cm="1">
        <f t="array" ref="AA1050">SUM(_xlfn._xlws.FILTER($F$2:$F$2454,_xlfn.MAP($Z$2:$Z$2454,_xlfn.LAMBDA(_xlpm.x,_xlpm.x=$Z1050))))</f>
        <v>1794</v>
      </c>
      <c r="AB1050" s="11">
        <f t="shared" si="287"/>
        <v>1.6722408026755853E-3</v>
      </c>
      <c r="AC1050" s="11">
        <f t="shared" si="288"/>
        <v>-0.20797611881703601</v>
      </c>
      <c r="AG1050" s="2"/>
      <c r="AL1050" s="2"/>
      <c r="AM1050" s="2"/>
    </row>
    <row r="1051" spans="1:39">
      <c r="A1051" s="1" t="str">
        <f t="shared" si="272"/>
        <v>~she~ : [ʃɛ]</v>
      </c>
      <c r="B1051" s="1">
        <f>_xlfn.LET(_xlpm.d,$G1051,_xlpm.k,_xlfn.CONCAT(LEFT(TRIM(B$1),1),"*"),COUNTIF(_xlpm.d,_xlpm.k))</f>
        <v>0</v>
      </c>
      <c r="C1051" s="1">
        <f>_xlfn.LET(_xlpm.d,$G1051,_xlpm.k,_xlfn.CONCAT(LEFT(TRIM(C$1),1),"*"),COUNTIF(_xlpm.d,_xlpm.k))</f>
        <v>0</v>
      </c>
      <c r="D1051" s="1">
        <f>_xlfn.LET(_xlpm.d,$G1051,_xlpm.k,_xlfn.CONCAT(LEFT(TRIM(D$1),1),"*"),COUNTIF(_xlpm.d,_xlpm.k))</f>
        <v>0</v>
      </c>
      <c r="E1051" s="1">
        <f t="shared" si="273"/>
        <v>0.8450980400142567</v>
      </c>
      <c r="F1051" s="7">
        <v>6</v>
      </c>
      <c r="G1051" s="9" t="s">
        <v>452</v>
      </c>
      <c r="H1051" s="4" cm="1">
        <f t="array" ref="H1051">F1051/freq.sum.r6e</f>
        <v>4.7528517110266159E-4</v>
      </c>
      <c r="I1051" s="4" t="str">
        <f t="shared" si="274"/>
        <v>ʃɛ</v>
      </c>
      <c r="J1051" s="4" t="str">
        <f t="shared" si="275"/>
        <v>she</v>
      </c>
      <c r="K1051" s="10">
        <f t="shared" si="276"/>
        <v>2</v>
      </c>
      <c r="L1051" s="1">
        <f t="shared" si="277"/>
        <v>3</v>
      </c>
      <c r="M1051" s="10">
        <f t="shared" si="278"/>
        <v>3</v>
      </c>
      <c r="N1051" s="1" t="str">
        <f t="shared" si="279"/>
        <v>~she~</v>
      </c>
      <c r="O1051" s="1" t="str">
        <f t="shared" si="280"/>
        <v>[ʃɛ]</v>
      </c>
      <c r="P1051" s="3" cm="1">
        <f t="array" ref="P1051">SUM(_xlfn._xlws.FILTER($H$2:$H$2454,_xlfn.MAP($N$2:$N$2454,_xlfn.LAMBDA(_xlpm.x,_xlpm.x=$N1051))))</f>
        <v>7.1292775665399242E-4</v>
      </c>
      <c r="Q1051" s="4">
        <f t="shared" si="281"/>
        <v>0.66666666666666663</v>
      </c>
      <c r="R1051" s="6" cm="1">
        <f t="array" ref="R1051">SUM(_xlfn._xlws.FILTER($H$2:$H$2454,_xlfn.MAP($O$2:$O$2454,_xlfn.LAMBDA(_xlpm.x,_xlpm.x=$O1051))))</f>
        <v>5.5449936628643854E-4</v>
      </c>
      <c r="S1051" s="4">
        <f t="shared" si="282"/>
        <v>0.8571428571428571</v>
      </c>
      <c r="T1051" s="4">
        <f t="shared" si="283"/>
        <v>0.44302363551984458</v>
      </c>
      <c r="U1051" s="4">
        <f t="shared" si="284"/>
        <v>0.75</v>
      </c>
      <c r="V1051" s="4">
        <f t="shared" si="285"/>
        <v>-0.10914446942506803</v>
      </c>
      <c r="W1051" s="4" t="s">
        <v>5121</v>
      </c>
      <c r="X1051" s="2" cm="1">
        <f t="array" ref="X1051">SUM(_xlfn._xlws.FILTER($F$2:$F$2454,_xlfn.MAP($W$2:$W$2454,_xlfn.LAMBDA(_xlpm.x,_xlpm.x=$W1051))))</f>
        <v>2896</v>
      </c>
      <c r="Y1051" s="11">
        <f t="shared" si="286"/>
        <v>2.0718232044198894E-3</v>
      </c>
      <c r="Z1051" s="4" t="s">
        <v>5104</v>
      </c>
      <c r="AA1051" s="2" cm="1">
        <f t="array" ref="AA1051">SUM(_xlfn._xlws.FILTER($F$2:$F$2454,_xlfn.MAP($Z$2:$Z$2454,_xlfn.LAMBDA(_xlpm.x,_xlpm.x=$Z1051))))</f>
        <v>883</v>
      </c>
      <c r="AB1051" s="11">
        <f t="shared" si="287"/>
        <v>6.7950169875424689E-3</v>
      </c>
      <c r="AC1051" s="11">
        <f t="shared" si="288"/>
        <v>-0.51583785394754067</v>
      </c>
      <c r="AG1051" s="2"/>
      <c r="AL1051" s="2"/>
      <c r="AM1051" s="2"/>
    </row>
    <row r="1052" spans="1:39">
      <c r="A1052" s="1" t="str">
        <f t="shared" si="272"/>
        <v>~rve~ : [ɹv]</v>
      </c>
      <c r="B1052" s="1">
        <f>_xlfn.LET(_xlpm.d,$G1052,_xlpm.k,_xlfn.CONCAT(LEFT(TRIM(B$1),1),"*"),COUNTIF(_xlpm.d,_xlpm.k))</f>
        <v>1</v>
      </c>
      <c r="C1052" s="1">
        <f>_xlfn.LET(_xlpm.d,$G1052,_xlpm.k,_xlfn.CONCAT(LEFT(TRIM(C$1),1),"*"),COUNTIF(_xlpm.d,_xlpm.k))</f>
        <v>0</v>
      </c>
      <c r="D1052" s="1">
        <f>_xlfn.LET(_xlpm.d,$G1052,_xlpm.k,_xlfn.CONCAT(LEFT(TRIM(D$1),1),"*"),COUNTIF(_xlpm.d,_xlpm.k))</f>
        <v>0</v>
      </c>
      <c r="E1052" s="1">
        <f t="shared" si="273"/>
        <v>0.90308998699194343</v>
      </c>
      <c r="F1052" s="7">
        <v>7</v>
      </c>
      <c r="G1052" s="9" t="s">
        <v>399</v>
      </c>
      <c r="H1052" s="4" cm="1">
        <f t="array" ref="H1052">F1052/freq.sum.r6e</f>
        <v>5.5449936628643854E-4</v>
      </c>
      <c r="I1052" s="4" t="str">
        <f t="shared" si="274"/>
        <v>ɹv</v>
      </c>
      <c r="J1052" s="4" t="str">
        <f t="shared" si="275"/>
        <v>rve</v>
      </c>
      <c r="K1052" s="10">
        <f t="shared" si="276"/>
        <v>2</v>
      </c>
      <c r="L1052" s="1">
        <f t="shared" si="277"/>
        <v>3</v>
      </c>
      <c r="M1052" s="10">
        <f t="shared" si="278"/>
        <v>3</v>
      </c>
      <c r="N1052" s="1" t="str">
        <f t="shared" si="279"/>
        <v>~rve~</v>
      </c>
      <c r="O1052" s="1" t="str">
        <f t="shared" si="280"/>
        <v>[ɹv]</v>
      </c>
      <c r="P1052" s="3" cm="1">
        <f t="array" ref="P1052">SUM(_xlfn._xlws.FILTER($H$2:$H$2454,_xlfn.MAP($N$2:$N$2454,_xlfn.LAMBDA(_xlpm.x,_xlpm.x=$N1052))))</f>
        <v>7.1292775665399242E-4</v>
      </c>
      <c r="Q1052" s="4">
        <f t="shared" si="281"/>
        <v>0.77777777777777779</v>
      </c>
      <c r="R1052" s="6" cm="1">
        <f t="array" ref="R1052">SUM(_xlfn._xlws.FILTER($H$2:$H$2454,_xlfn.MAP($O$2:$O$2454,_xlfn.LAMBDA(_xlpm.x,_xlpm.x=$O1052))))</f>
        <v>5.5449936628643854E-4</v>
      </c>
      <c r="S1052" s="4">
        <f t="shared" si="282"/>
        <v>1</v>
      </c>
      <c r="T1052" s="4">
        <f t="shared" si="283"/>
        <v>0.55232871060812727</v>
      </c>
      <c r="U1052" s="4">
        <f t="shared" si="284"/>
        <v>0.87500000000000011</v>
      </c>
      <c r="V1052" s="4">
        <f t="shared" si="285"/>
        <v>-0.10914446942506803</v>
      </c>
      <c r="W1052" s="4" t="s">
        <v>5121</v>
      </c>
      <c r="X1052" s="2" cm="1">
        <f t="array" ref="X1052">SUM(_xlfn._xlws.FILTER($F$2:$F$2454,_xlfn.MAP($W$2:$W$2454,_xlfn.LAMBDA(_xlpm.x,_xlpm.x=$W1052))))</f>
        <v>2896</v>
      </c>
      <c r="Y1052" s="11">
        <f t="shared" si="286"/>
        <v>2.4171270718232043E-3</v>
      </c>
      <c r="Z1052" s="4"/>
      <c r="AA1052" s="2" cm="1">
        <f t="array" ref="AA1052">SUM(_xlfn._xlws.FILTER($F$2:$F$2454,_xlfn.MAP($Z$2:$Z$2454,_xlfn.LAMBDA(_xlpm.x,_xlpm.x=$Z1052))))</f>
        <v>3871</v>
      </c>
      <c r="AB1052" s="11">
        <f t="shared" si="287"/>
        <v>1.8083182640144665E-3</v>
      </c>
      <c r="AC1052" s="11">
        <f t="shared" si="288"/>
        <v>0.12602461379384577</v>
      </c>
      <c r="AG1052" s="2"/>
      <c r="AL1052" s="2"/>
      <c r="AM1052" s="2"/>
    </row>
    <row r="1053" spans="1:39">
      <c r="A1053" s="1" t="str">
        <f t="shared" si="272"/>
        <v>~nfe~ : [nfə]</v>
      </c>
      <c r="B1053" s="1">
        <f>_xlfn.LET(_xlpm.d,$G1053,_xlpm.k,_xlfn.CONCAT(LEFT(TRIM(B$1),1),"*"),COUNTIF(_xlpm.d,_xlpm.k))</f>
        <v>0</v>
      </c>
      <c r="C1053" s="1">
        <f>_xlfn.LET(_xlpm.d,$G1053,_xlpm.k,_xlfn.CONCAT(LEFT(TRIM(C$1),1),"*"),COUNTIF(_xlpm.d,_xlpm.k))</f>
        <v>0</v>
      </c>
      <c r="D1053" s="1">
        <f>_xlfn.LET(_xlpm.d,$G1053,_xlpm.k,_xlfn.CONCAT(LEFT(TRIM(D$1),1),"*"),COUNTIF(_xlpm.d,_xlpm.k))</f>
        <v>1</v>
      </c>
      <c r="E1053" s="1">
        <f t="shared" si="273"/>
        <v>0.47712125471966244</v>
      </c>
      <c r="F1053" s="7">
        <v>2</v>
      </c>
      <c r="G1053" s="9" t="s">
        <v>1289</v>
      </c>
      <c r="H1053" s="4" cm="1">
        <f t="array" ref="H1053">F1053/freq.sum.r6e</f>
        <v>1.5842839036755386E-4</v>
      </c>
      <c r="I1053" s="4" t="str">
        <f t="shared" si="274"/>
        <v>nfə</v>
      </c>
      <c r="J1053" s="4" t="str">
        <f t="shared" si="275"/>
        <v>nfe</v>
      </c>
      <c r="K1053" s="10">
        <f t="shared" si="276"/>
        <v>3</v>
      </c>
      <c r="L1053" s="1">
        <f t="shared" si="277"/>
        <v>3</v>
      </c>
      <c r="M1053" s="10">
        <f t="shared" si="278"/>
        <v>3</v>
      </c>
      <c r="N1053" s="1" t="str">
        <f t="shared" si="279"/>
        <v>~nfe~</v>
      </c>
      <c r="O1053" s="1" t="str">
        <f t="shared" si="280"/>
        <v>[nfə]</v>
      </c>
      <c r="P1053" s="3" cm="1">
        <f t="array" ref="P1053">SUM(_xlfn._xlws.FILTER($H$2:$H$2454,_xlfn.MAP($N$2:$N$2454,_xlfn.LAMBDA(_xlpm.x,_xlpm.x=$N1053))))</f>
        <v>7.1292775665399242E-4</v>
      </c>
      <c r="Q1053" s="4">
        <f t="shared" si="281"/>
        <v>0.22222222222222221</v>
      </c>
      <c r="R1053" s="6" cm="1">
        <f t="array" ref="R1053">SUM(_xlfn._xlws.FILTER($H$2:$H$2454,_xlfn.MAP($O$2:$O$2454,_xlfn.LAMBDA(_xlpm.x,_xlpm.x=$O1053))))</f>
        <v>5.5449936628643843E-4</v>
      </c>
      <c r="S1053" s="4">
        <f t="shared" si="282"/>
        <v>0.28571428571428575</v>
      </c>
      <c r="T1053" s="4">
        <f t="shared" si="283"/>
        <v>8.3373361370052315E-2</v>
      </c>
      <c r="U1053" s="4">
        <f t="shared" si="284"/>
        <v>0.25000000000000006</v>
      </c>
      <c r="V1053" s="4">
        <f t="shared" si="285"/>
        <v>-0.1091444694250681</v>
      </c>
      <c r="W1053" s="4" t="s">
        <v>5121</v>
      </c>
      <c r="X1053" s="2" cm="1">
        <f t="array" ref="X1053">SUM(_xlfn._xlws.FILTER($F$2:$F$2454,_xlfn.MAP($W$2:$W$2454,_xlfn.LAMBDA(_xlpm.x,_xlpm.x=$W1053))))</f>
        <v>2896</v>
      </c>
      <c r="Y1053" s="11">
        <f t="shared" si="286"/>
        <v>6.9060773480662981E-4</v>
      </c>
      <c r="Z1053" s="4" t="s">
        <v>5101</v>
      </c>
      <c r="AA1053" s="2" cm="1">
        <f t="array" ref="AA1053">SUM(_xlfn._xlws.FILTER($F$2:$F$2454,_xlfn.MAP($Z$2:$Z$2454,_xlfn.LAMBDA(_xlpm.x,_xlpm.x=$Z1053))))</f>
        <v>2255</v>
      </c>
      <c r="AB1053" s="11">
        <f t="shared" si="287"/>
        <v>8.869179600886918E-4</v>
      </c>
      <c r="AC1053" s="11">
        <f t="shared" si="288"/>
        <v>-0.10865201131112999</v>
      </c>
      <c r="AG1053" s="2"/>
      <c r="AL1053" s="2"/>
      <c r="AM1053" s="2"/>
    </row>
    <row r="1054" spans="1:39">
      <c r="A1054" s="1" t="str">
        <f t="shared" si="272"/>
        <v>~ndi~ : [ndɪ]</v>
      </c>
      <c r="B1054" s="1">
        <f>_xlfn.LET(_xlpm.d,$G1054,_xlpm.k,_xlfn.CONCAT(LEFT(TRIM(B$1),1),"*"),COUNTIF(_xlpm.d,_xlpm.k))</f>
        <v>0</v>
      </c>
      <c r="C1054" s="1">
        <f>_xlfn.LET(_xlpm.d,$G1054,_xlpm.k,_xlfn.CONCAT(LEFT(TRIM(C$1),1),"*"),COUNTIF(_xlpm.d,_xlpm.k))</f>
        <v>0</v>
      </c>
      <c r="D1054" s="1">
        <f>_xlfn.LET(_xlpm.d,$G1054,_xlpm.k,_xlfn.CONCAT(LEFT(TRIM(D$1),1),"*"),COUNTIF(_xlpm.d,_xlpm.k))</f>
        <v>1</v>
      </c>
      <c r="E1054" s="1">
        <f t="shared" si="273"/>
        <v>1.0791812460476247</v>
      </c>
      <c r="F1054" s="7">
        <v>11</v>
      </c>
      <c r="G1054" s="9" t="s">
        <v>372</v>
      </c>
      <c r="H1054" s="4" cm="1">
        <f t="array" ref="H1054">F1054/freq.sum.r6e</f>
        <v>8.713561470215463E-4</v>
      </c>
      <c r="I1054" s="4" t="str">
        <f t="shared" si="274"/>
        <v>ndɪ</v>
      </c>
      <c r="J1054" s="4" t="str">
        <f t="shared" si="275"/>
        <v>ndi</v>
      </c>
      <c r="K1054" s="10">
        <f t="shared" si="276"/>
        <v>3</v>
      </c>
      <c r="L1054" s="1">
        <f t="shared" si="277"/>
        <v>3</v>
      </c>
      <c r="M1054" s="10">
        <f t="shared" si="278"/>
        <v>3</v>
      </c>
      <c r="N1054" s="1" t="str">
        <f t="shared" si="279"/>
        <v>~ndi~</v>
      </c>
      <c r="O1054" s="1" t="str">
        <f t="shared" si="280"/>
        <v>[ndɪ]</v>
      </c>
      <c r="P1054" s="3" cm="1">
        <f t="array" ref="P1054">SUM(_xlfn._xlws.FILTER($H$2:$H$2454,_xlfn.MAP($N$2:$N$2454,_xlfn.LAMBDA(_xlpm.x,_xlpm.x=$N1054))))</f>
        <v>1.1089987325728771E-3</v>
      </c>
      <c r="Q1054" s="4">
        <f t="shared" si="281"/>
        <v>0.7857142857142857</v>
      </c>
      <c r="R1054" s="6" cm="1">
        <f t="array" ref="R1054">SUM(_xlfn._xlws.FILTER($H$2:$H$2454,_xlfn.MAP($O$2:$O$2454,_xlfn.LAMBDA(_xlpm.x,_xlpm.x=$O1054))))</f>
        <v>8.713561470215463E-4</v>
      </c>
      <c r="S1054" s="4">
        <f t="shared" si="282"/>
        <v>1</v>
      </c>
      <c r="T1054" s="4">
        <f t="shared" si="283"/>
        <v>0.66379748180174758</v>
      </c>
      <c r="U1054" s="4">
        <f t="shared" si="284"/>
        <v>0.88</v>
      </c>
      <c r="V1054" s="4">
        <f t="shared" si="285"/>
        <v>-0.104735350520013</v>
      </c>
      <c r="W1054" s="4" t="s">
        <v>5110</v>
      </c>
      <c r="X1054" s="2" cm="1">
        <f t="array" ref="X1054">SUM(_xlfn._xlws.FILTER($F$2:$F$2454,_xlfn.MAP($W$2:$W$2454,_xlfn.LAMBDA(_xlpm.x,_xlpm.x=$W1054))))</f>
        <v>1594</v>
      </c>
      <c r="Y1054" s="11">
        <f t="shared" si="286"/>
        <v>6.9008782936010038E-3</v>
      </c>
      <c r="Z1054" s="4" t="s">
        <v>5102</v>
      </c>
      <c r="AA1054" s="2" cm="1">
        <f t="array" ref="AA1054">SUM(_xlfn._xlws.FILTER($F$2:$F$2454,_xlfn.MAP($Z$2:$Z$2454,_xlfn.LAMBDA(_xlpm.x,_xlpm.x=$Z1054))))</f>
        <v>1794</v>
      </c>
      <c r="AB1054" s="11">
        <f t="shared" si="287"/>
        <v>6.131549609810479E-3</v>
      </c>
      <c r="AC1054" s="11">
        <f t="shared" si="288"/>
        <v>5.1334121647979784E-2</v>
      </c>
      <c r="AG1054" s="2"/>
      <c r="AL1054" s="2"/>
      <c r="AM1054" s="2"/>
    </row>
    <row r="1055" spans="1:39">
      <c r="A1055" s="1" t="str">
        <f t="shared" si="272"/>
        <v>~pra~ : [pɹæ]</v>
      </c>
      <c r="B1055" s="1">
        <f>_xlfn.LET(_xlpm.d,$G1055,_xlpm.k,_xlfn.CONCAT(LEFT(TRIM(B$1),1),"*"),COUNTIF(_xlpm.d,_xlpm.k))</f>
        <v>0</v>
      </c>
      <c r="C1055" s="1">
        <f>_xlfn.LET(_xlpm.d,$G1055,_xlpm.k,_xlfn.CONCAT(LEFT(TRIM(C$1),1),"*"),COUNTIF(_xlpm.d,_xlpm.k))</f>
        <v>0</v>
      </c>
      <c r="D1055" s="1">
        <f>_xlfn.LET(_xlpm.d,$G1055,_xlpm.k,_xlfn.CONCAT(LEFT(TRIM(D$1),1),"*"),COUNTIF(_xlpm.d,_xlpm.k))</f>
        <v>0</v>
      </c>
      <c r="E1055" s="1">
        <f t="shared" si="273"/>
        <v>0.69897000433601875</v>
      </c>
      <c r="F1055" s="7">
        <v>4</v>
      </c>
      <c r="G1055" s="9" t="s">
        <v>558</v>
      </c>
      <c r="H1055" s="4" cm="1">
        <f t="array" ref="H1055">F1055/freq.sum.r6e</f>
        <v>3.1685678073510771E-4</v>
      </c>
      <c r="I1055" s="1" t="str">
        <f t="shared" si="274"/>
        <v>pɹæ</v>
      </c>
      <c r="J1055" s="1" t="str">
        <f t="shared" si="275"/>
        <v>pra</v>
      </c>
      <c r="K1055" s="10">
        <f t="shared" si="276"/>
        <v>3</v>
      </c>
      <c r="L1055" s="1">
        <f t="shared" si="277"/>
        <v>3</v>
      </c>
      <c r="M1055" s="10">
        <f t="shared" si="278"/>
        <v>3</v>
      </c>
      <c r="N1055" s="1" t="str">
        <f t="shared" si="279"/>
        <v>~pra~</v>
      </c>
      <c r="O1055" s="1" t="str">
        <f t="shared" si="280"/>
        <v>[pɹæ]</v>
      </c>
      <c r="P1055" s="3" cm="1">
        <f t="array" ref="P1055">SUM(_xlfn._xlws.FILTER($H$2:$H$2454,_xlfn.MAP($N$2:$N$2454,_xlfn.LAMBDA(_xlpm.x,_xlpm.x=$N1055))))</f>
        <v>3.9607097591888465E-4</v>
      </c>
      <c r="Q1055" s="4">
        <f t="shared" si="281"/>
        <v>0.79999999999999993</v>
      </c>
      <c r="R1055" s="6" cm="1">
        <f t="array" ref="R1055">SUM(_xlfn._xlws.FILTER($H$2:$H$2454,_xlfn.MAP($O$2:$O$2454,_xlfn.LAMBDA(_xlpm.x,_xlpm.x=$O1055))))</f>
        <v>3.1685678073510771E-4</v>
      </c>
      <c r="S1055" s="4">
        <f t="shared" si="282"/>
        <v>1</v>
      </c>
      <c r="T1055" s="4">
        <f t="shared" si="283"/>
        <v>0.4342747261879949</v>
      </c>
      <c r="U1055" s="4">
        <f t="shared" si="284"/>
        <v>0.88888888888888895</v>
      </c>
      <c r="V1055" s="4">
        <f t="shared" si="285"/>
        <v>-9.6910013008056448E-2</v>
      </c>
      <c r="W1055" s="4" t="s">
        <v>5120</v>
      </c>
      <c r="X1055" s="2" cm="1">
        <f t="array" ref="X1055">SUM(_xlfn._xlws.FILTER($F$2:$F$2454,_xlfn.MAP($W$2:$W$2454,_xlfn.LAMBDA(_xlpm.x,_xlpm.x=$W1055))))</f>
        <v>1666</v>
      </c>
      <c r="Y1055" s="11">
        <f t="shared" si="286"/>
        <v>2.4009603841536613E-3</v>
      </c>
      <c r="Z1055" s="4" t="s">
        <v>5103</v>
      </c>
      <c r="AA1055" s="2" cm="1">
        <f t="array" ref="AA1055">SUM(_xlfn._xlws.FILTER($F$2:$F$2454,_xlfn.MAP($Z$2:$Z$2454,_xlfn.LAMBDA(_xlpm.x,_xlpm.x=$Z1055))))</f>
        <v>514</v>
      </c>
      <c r="AB1055" s="11">
        <f t="shared" si="287"/>
        <v>7.7821011673151752E-3</v>
      </c>
      <c r="AC1055" s="11">
        <f t="shared" si="288"/>
        <v>-0.51071187807549312</v>
      </c>
      <c r="AG1055" s="2"/>
      <c r="AL1055" s="2"/>
      <c r="AM1055" s="2"/>
    </row>
    <row r="1056" spans="1:39">
      <c r="A1056" s="1" t="str">
        <f t="shared" si="272"/>
        <v>~rga~ : [ɹɡə]</v>
      </c>
      <c r="B1056" s="1">
        <f>_xlfn.LET(_xlpm.d,$G1056,_xlpm.k,_xlfn.CONCAT(LEFT(TRIM(B$1),1),"*"),COUNTIF(_xlpm.d,_xlpm.k))</f>
        <v>1</v>
      </c>
      <c r="C1056" s="1">
        <f>_xlfn.LET(_xlpm.d,$G1056,_xlpm.k,_xlfn.CONCAT(LEFT(TRIM(C$1),1),"*"),COUNTIF(_xlpm.d,_xlpm.k))</f>
        <v>0</v>
      </c>
      <c r="D1056" s="1">
        <f>_xlfn.LET(_xlpm.d,$G1056,_xlpm.k,_xlfn.CONCAT(LEFT(TRIM(D$1),1),"*"),COUNTIF(_xlpm.d,_xlpm.k))</f>
        <v>0</v>
      </c>
      <c r="E1056" s="1">
        <f t="shared" si="273"/>
        <v>0.60205999132796229</v>
      </c>
      <c r="F1056" s="7">
        <v>3</v>
      </c>
      <c r="G1056" s="9" t="s">
        <v>646</v>
      </c>
      <c r="H1056" s="4" cm="1">
        <f t="array" ref="H1056">F1056/freq.sum.r6e</f>
        <v>2.376425855513308E-4</v>
      </c>
      <c r="I1056" s="4" t="str">
        <f t="shared" si="274"/>
        <v>ɹɡə</v>
      </c>
      <c r="J1056" s="4" t="str">
        <f t="shared" si="275"/>
        <v>rga</v>
      </c>
      <c r="K1056" s="10">
        <f t="shared" si="276"/>
        <v>3</v>
      </c>
      <c r="L1056" s="1">
        <f t="shared" si="277"/>
        <v>3</v>
      </c>
      <c r="M1056" s="10">
        <f t="shared" si="278"/>
        <v>3</v>
      </c>
      <c r="N1056" s="1" t="str">
        <f t="shared" si="279"/>
        <v>~rga~</v>
      </c>
      <c r="O1056" s="1" t="str">
        <f t="shared" si="280"/>
        <v>[ɹɡə]</v>
      </c>
      <c r="P1056" s="3" cm="1">
        <f t="array" ref="P1056">SUM(_xlfn._xlws.FILTER($H$2:$H$2454,_xlfn.MAP($N$2:$N$2454,_xlfn.LAMBDA(_xlpm.x,_xlpm.x=$N1056))))</f>
        <v>3.9607097591888465E-4</v>
      </c>
      <c r="Q1056" s="4">
        <f t="shared" si="281"/>
        <v>0.6</v>
      </c>
      <c r="R1056" s="6" cm="1">
        <f t="array" ref="R1056">SUM(_xlfn._xlws.FILTER($H$2:$H$2454,_xlfn.MAP($O$2:$O$2454,_xlfn.LAMBDA(_xlpm.x,_xlpm.x=$O1056))))</f>
        <v>3.1685678073510771E-4</v>
      </c>
      <c r="S1056" s="4">
        <f t="shared" si="282"/>
        <v>0.75</v>
      </c>
      <c r="T1056" s="4">
        <f t="shared" si="283"/>
        <v>0.28054791649936617</v>
      </c>
      <c r="U1056" s="4">
        <f t="shared" si="284"/>
        <v>0.66666666666666652</v>
      </c>
      <c r="V1056" s="4">
        <f t="shared" si="285"/>
        <v>-9.6910013008056448E-2</v>
      </c>
      <c r="W1056" s="4" t="s">
        <v>5120</v>
      </c>
      <c r="X1056" s="2" cm="1">
        <f t="array" ref="X1056">SUM(_xlfn._xlws.FILTER($F$2:$F$2454,_xlfn.MAP($W$2:$W$2454,_xlfn.LAMBDA(_xlpm.x,_xlpm.x=$W1056))))</f>
        <v>1666</v>
      </c>
      <c r="Y1056" s="11">
        <f t="shared" si="286"/>
        <v>1.8007202881152461E-3</v>
      </c>
      <c r="Z1056" s="4" t="s">
        <v>5101</v>
      </c>
      <c r="AA1056" s="2" cm="1">
        <f t="array" ref="AA1056">SUM(_xlfn._xlws.FILTER($F$2:$F$2454,_xlfn.MAP($Z$2:$Z$2454,_xlfn.LAMBDA(_xlpm.x,_xlpm.x=$Z1056))))</f>
        <v>2255</v>
      </c>
      <c r="AB1056" s="11">
        <f t="shared" si="287"/>
        <v>1.3303769401330377E-3</v>
      </c>
      <c r="AC1056" s="11">
        <f t="shared" si="288"/>
        <v>0.13147154914321055</v>
      </c>
      <c r="AG1056" s="2"/>
      <c r="AL1056" s="2"/>
      <c r="AM1056" s="2"/>
    </row>
    <row r="1057" spans="1:39">
      <c r="A1057" s="1" t="str">
        <f t="shared" si="272"/>
        <v>~bra~ : [bɹɛ]</v>
      </c>
      <c r="B1057" s="1">
        <f>_xlfn.LET(_xlpm.d,$G1057,_xlpm.k,_xlfn.CONCAT(LEFT(TRIM(B$1),1),"*"),COUNTIF(_xlpm.d,_xlpm.k))</f>
        <v>0</v>
      </c>
      <c r="C1057" s="1">
        <f>_xlfn.LET(_xlpm.d,$G1057,_xlpm.k,_xlfn.CONCAT(LEFT(TRIM(C$1),1),"*"),COUNTIF(_xlpm.d,_xlpm.k))</f>
        <v>0</v>
      </c>
      <c r="D1057" s="1">
        <f>_xlfn.LET(_xlpm.d,$G1057,_xlpm.k,_xlfn.CONCAT(LEFT(TRIM(D$1),1),"*"),COUNTIF(_xlpm.d,_xlpm.k))</f>
        <v>0</v>
      </c>
      <c r="E1057" s="1">
        <f t="shared" si="273"/>
        <v>0.47712125471966244</v>
      </c>
      <c r="F1057" s="7">
        <v>2</v>
      </c>
      <c r="G1057" s="9" t="s">
        <v>1298</v>
      </c>
      <c r="H1057" s="4" cm="1">
        <f t="array" ref="H1057">F1057/freq.sum.r6e</f>
        <v>1.5842839036755386E-4</v>
      </c>
      <c r="I1057" s="4" t="str">
        <f t="shared" si="274"/>
        <v>bɹɛ</v>
      </c>
      <c r="J1057" s="4" t="str">
        <f t="shared" si="275"/>
        <v>bra</v>
      </c>
      <c r="K1057" s="10">
        <f t="shared" si="276"/>
        <v>3</v>
      </c>
      <c r="L1057" s="1">
        <f t="shared" si="277"/>
        <v>3</v>
      </c>
      <c r="M1057" s="10">
        <f t="shared" si="278"/>
        <v>3</v>
      </c>
      <c r="N1057" s="1" t="str">
        <f t="shared" si="279"/>
        <v>~bra~</v>
      </c>
      <c r="O1057" s="1" t="str">
        <f t="shared" si="280"/>
        <v>[bɹɛ]</v>
      </c>
      <c r="P1057" s="3" cm="1">
        <f t="array" ref="P1057">SUM(_xlfn._xlws.FILTER($H$2:$H$2454,_xlfn.MAP($N$2:$N$2454,_xlfn.LAMBDA(_xlpm.x,_xlpm.x=$N1057))))</f>
        <v>7.9214195183776931E-4</v>
      </c>
      <c r="Q1057" s="4">
        <f t="shared" si="281"/>
        <v>0.19999999999999998</v>
      </c>
      <c r="R1057" s="6" cm="1">
        <f t="array" ref="R1057">SUM(_xlfn._xlws.FILTER($H$2:$H$2454,_xlfn.MAP($O$2:$O$2454,_xlfn.LAMBDA(_xlpm.x,_xlpm.x=$O1057))))</f>
        <v>6.3371356147021542E-4</v>
      </c>
      <c r="S1057" s="4">
        <f t="shared" si="282"/>
        <v>0.25</v>
      </c>
      <c r="T1057" s="4">
        <f t="shared" si="283"/>
        <v>7.4109654551157603E-2</v>
      </c>
      <c r="U1057" s="4">
        <f t="shared" si="284"/>
        <v>0.22222222222222224</v>
      </c>
      <c r="V1057" s="4">
        <f t="shared" si="285"/>
        <v>-9.6910013008056448E-2</v>
      </c>
      <c r="W1057" s="4" t="s">
        <v>5120</v>
      </c>
      <c r="X1057" s="2" cm="1">
        <f t="array" ref="X1057">SUM(_xlfn._xlws.FILTER($F$2:$F$2454,_xlfn.MAP($W$2:$W$2454,_xlfn.LAMBDA(_xlpm.x,_xlpm.x=$W1057))))</f>
        <v>1666</v>
      </c>
      <c r="Y1057" s="11">
        <f t="shared" si="286"/>
        <v>1.2004801920768306E-3</v>
      </c>
      <c r="Z1057" s="4" t="s">
        <v>5104</v>
      </c>
      <c r="AA1057" s="2" cm="1">
        <f t="array" ref="AA1057">SUM(_xlfn._xlws.FILTER($F$2:$F$2454,_xlfn.MAP($Z$2:$Z$2454,_xlfn.LAMBDA(_xlpm.x,_xlpm.x=$Z1057))))</f>
        <v>883</v>
      </c>
      <c r="AB1057" s="11">
        <f t="shared" si="287"/>
        <v>2.2650056625141564E-3</v>
      </c>
      <c r="AC1057" s="11">
        <f t="shared" si="288"/>
        <v>-0.27571429349320026</v>
      </c>
      <c r="AG1057" s="2"/>
      <c r="AL1057" s="2"/>
      <c r="AM1057" s="2"/>
    </row>
    <row r="1058" spans="1:39">
      <c r="A1058" s="1" t="str">
        <f t="shared" si="272"/>
        <v>~rsa~ : [ɹsɛ]</v>
      </c>
      <c r="B1058" s="1">
        <f>_xlfn.LET(_xlpm.d,$G1058,_xlpm.k,_xlfn.CONCAT(LEFT(TRIM(B$1),1),"*"),COUNTIF(_xlpm.d,_xlpm.k))</f>
        <v>1</v>
      </c>
      <c r="C1058" s="1">
        <f>_xlfn.LET(_xlpm.d,$G1058,_xlpm.k,_xlfn.CONCAT(LEFT(TRIM(C$1),1),"*"),COUNTIF(_xlpm.d,_xlpm.k))</f>
        <v>0</v>
      </c>
      <c r="D1058" s="1">
        <f>_xlfn.LET(_xlpm.d,$G1058,_xlpm.k,_xlfn.CONCAT(LEFT(TRIM(D$1),1),"*"),COUNTIF(_xlpm.d,_xlpm.k))</f>
        <v>0</v>
      </c>
      <c r="E1058" s="1">
        <f t="shared" si="273"/>
        <v>0.30102999566398114</v>
      </c>
      <c r="F1058" s="7">
        <v>1</v>
      </c>
      <c r="G1058" s="9" t="s">
        <v>2376</v>
      </c>
      <c r="H1058" s="4" cm="1">
        <f t="array" ref="H1058">F1058/freq.sum.r6e</f>
        <v>7.9214195183776928E-5</v>
      </c>
      <c r="I1058" s="4" t="str">
        <f t="shared" si="274"/>
        <v>ɹsɛ</v>
      </c>
      <c r="J1058" s="4" t="str">
        <f t="shared" si="275"/>
        <v>rsa</v>
      </c>
      <c r="K1058" s="10">
        <f t="shared" si="276"/>
        <v>3</v>
      </c>
      <c r="L1058" s="1">
        <f t="shared" si="277"/>
        <v>3</v>
      </c>
      <c r="M1058" s="10">
        <f t="shared" si="278"/>
        <v>3</v>
      </c>
      <c r="N1058" s="1" t="str">
        <f t="shared" si="279"/>
        <v>~rsa~</v>
      </c>
      <c r="O1058" s="1" t="str">
        <f t="shared" si="280"/>
        <v>[ɹsɛ]</v>
      </c>
      <c r="P1058" s="3" cm="1">
        <f t="array" ref="P1058">SUM(_xlfn._xlws.FILTER($H$2:$H$2454,_xlfn.MAP($N$2:$N$2454,_xlfn.LAMBDA(_xlpm.x,_xlpm.x=$N1058))))</f>
        <v>3.9607097591888465E-4</v>
      </c>
      <c r="Q1058" s="4">
        <f t="shared" si="281"/>
        <v>0.19999999999999998</v>
      </c>
      <c r="R1058" s="6" cm="1">
        <f t="array" ref="R1058">SUM(_xlfn._xlws.FILTER($H$2:$H$2454,_xlfn.MAP($O$2:$O$2454,_xlfn.LAMBDA(_xlpm.x,_xlpm.x=$O1058))))</f>
        <v>3.1685678073510771E-4</v>
      </c>
      <c r="S1058" s="4">
        <f t="shared" si="282"/>
        <v>0.25</v>
      </c>
      <c r="T1058" s="4">
        <f t="shared" si="283"/>
        <v>4.6757986083227711E-2</v>
      </c>
      <c r="U1058" s="4">
        <f t="shared" si="284"/>
        <v>0.22222222222222224</v>
      </c>
      <c r="V1058" s="4">
        <f t="shared" si="285"/>
        <v>-9.6910013008056448E-2</v>
      </c>
      <c r="W1058" s="4" t="s">
        <v>5120</v>
      </c>
      <c r="X1058" s="2" cm="1">
        <f t="array" ref="X1058">SUM(_xlfn._xlws.FILTER($F$2:$F$2454,_xlfn.MAP($W$2:$W$2454,_xlfn.LAMBDA(_xlpm.x,_xlpm.x=$W1058))))</f>
        <v>1666</v>
      </c>
      <c r="Y1058" s="11">
        <f t="shared" si="286"/>
        <v>6.0024009603841532E-4</v>
      </c>
      <c r="Z1058" s="4" t="s">
        <v>5104</v>
      </c>
      <c r="AA1058" s="2" cm="1">
        <f t="array" ref="AA1058">SUM(_xlfn._xlws.FILTER($F$2:$F$2454,_xlfn.MAP($Z$2:$Z$2454,_xlfn.LAMBDA(_xlpm.x,_xlpm.x=$Z1058))))</f>
        <v>883</v>
      </c>
      <c r="AB1058" s="11">
        <f t="shared" si="287"/>
        <v>1.1325028312570782E-3</v>
      </c>
      <c r="AC1058" s="11">
        <f t="shared" si="288"/>
        <v>-0.27571429349320026</v>
      </c>
      <c r="AG1058" s="2"/>
      <c r="AL1058" s="2"/>
      <c r="AM1058" s="2"/>
    </row>
    <row r="1059" spans="1:39">
      <c r="A1059" s="1" t="str">
        <f t="shared" si="272"/>
        <v>~nse~ : [nsə]</v>
      </c>
      <c r="B1059" s="1">
        <f>_xlfn.LET(_xlpm.d,$G1059,_xlpm.k,_xlfn.CONCAT(LEFT(TRIM(B$1),1),"*"),COUNTIF(_xlpm.d,_xlpm.k))</f>
        <v>0</v>
      </c>
      <c r="C1059" s="1">
        <f>_xlfn.LET(_xlpm.d,$G1059,_xlpm.k,_xlfn.CONCAT(LEFT(TRIM(C$1),1),"*"),COUNTIF(_xlpm.d,_xlpm.k))</f>
        <v>0</v>
      </c>
      <c r="D1059" s="1">
        <f>_xlfn.LET(_xlpm.d,$G1059,_xlpm.k,_xlfn.CONCAT(LEFT(TRIM(D$1),1),"*"),COUNTIF(_xlpm.d,_xlpm.k))</f>
        <v>1</v>
      </c>
      <c r="E1059" s="1">
        <f t="shared" si="273"/>
        <v>0.30102999566398114</v>
      </c>
      <c r="F1059" s="7">
        <v>1</v>
      </c>
      <c r="G1059" s="9" t="s">
        <v>2152</v>
      </c>
      <c r="H1059" s="4" cm="1">
        <f t="array" ref="H1059">F1059/freq.sum.r6e</f>
        <v>7.9214195183776928E-5</v>
      </c>
      <c r="I1059" s="4" t="str">
        <f t="shared" si="274"/>
        <v>nsə</v>
      </c>
      <c r="J1059" s="4" t="str">
        <f t="shared" si="275"/>
        <v>nse</v>
      </c>
      <c r="K1059" s="10">
        <f t="shared" si="276"/>
        <v>3</v>
      </c>
      <c r="L1059" s="1">
        <f t="shared" si="277"/>
        <v>3</v>
      </c>
      <c r="M1059" s="10">
        <f t="shared" si="278"/>
        <v>3</v>
      </c>
      <c r="N1059" s="1" t="str">
        <f t="shared" si="279"/>
        <v>~nse~</v>
      </c>
      <c r="O1059" s="1" t="str">
        <f t="shared" si="280"/>
        <v>[nsə]</v>
      </c>
      <c r="P1059" s="3" cm="1">
        <f t="array" ref="P1059">SUM(_xlfn._xlws.FILTER($H$2:$H$2454,_xlfn.MAP($N$2:$N$2454,_xlfn.LAMBDA(_xlpm.x,_xlpm.x=$N1059))))</f>
        <v>1.188212927756654E-3</v>
      </c>
      <c r="Q1059" s="4">
        <f t="shared" si="281"/>
        <v>6.6666666666666666E-2</v>
      </c>
      <c r="R1059" s="6" cm="1">
        <f t="array" ref="R1059">SUM(_xlfn._xlws.FILTER($H$2:$H$2454,_xlfn.MAP($O$2:$O$2454,_xlfn.LAMBDA(_xlpm.x,_xlpm.x=$O1059))))</f>
        <v>9.5057034220532297E-4</v>
      </c>
      <c r="S1059" s="4">
        <f t="shared" si="282"/>
        <v>8.3333333333333343E-2</v>
      </c>
      <c r="T1059" s="4">
        <f t="shared" si="283"/>
        <v>1.5585995361075902E-2</v>
      </c>
      <c r="U1059" s="4">
        <f t="shared" si="284"/>
        <v>7.407407407407407E-2</v>
      </c>
      <c r="V1059" s="4">
        <f t="shared" si="285"/>
        <v>-9.6910013008056448E-2</v>
      </c>
      <c r="W1059" s="4" t="s">
        <v>5121</v>
      </c>
      <c r="X1059" s="2" cm="1">
        <f t="array" ref="X1059">SUM(_xlfn._xlws.FILTER($F$2:$F$2454,_xlfn.MAP($W$2:$W$2454,_xlfn.LAMBDA(_xlpm.x,_xlpm.x=$W1059))))</f>
        <v>2896</v>
      </c>
      <c r="Y1059" s="11">
        <f t="shared" si="286"/>
        <v>3.453038674033149E-4</v>
      </c>
      <c r="Z1059" s="4" t="s">
        <v>5101</v>
      </c>
      <c r="AA1059" s="2" cm="1">
        <f t="array" ref="AA1059">SUM(_xlfn._xlws.FILTER($F$2:$F$2454,_xlfn.MAP($Z$2:$Z$2454,_xlfn.LAMBDA(_xlpm.x,_xlpm.x=$Z1059))))</f>
        <v>2255</v>
      </c>
      <c r="AB1059" s="11">
        <f t="shared" si="287"/>
        <v>4.434589800443459E-4</v>
      </c>
      <c r="AC1059" s="11">
        <f t="shared" si="288"/>
        <v>-0.10865201131112999</v>
      </c>
      <c r="AG1059" s="2"/>
      <c r="AL1059" s="2"/>
      <c r="AM1059" s="2"/>
    </row>
    <row r="1060" spans="1:39">
      <c r="A1060" s="1" t="str">
        <f t="shared" si="272"/>
        <v>~rke~ : [ɹkə]</v>
      </c>
      <c r="B1060" s="1">
        <f>_xlfn.LET(_xlpm.d,$G1060,_xlpm.k,_xlfn.CONCAT(LEFT(TRIM(B$1),1),"*"),COUNTIF(_xlpm.d,_xlpm.k))</f>
        <v>1</v>
      </c>
      <c r="C1060" s="1">
        <f>_xlfn.LET(_xlpm.d,$G1060,_xlpm.k,_xlfn.CONCAT(LEFT(TRIM(C$1),1),"*"),COUNTIF(_xlpm.d,_xlpm.k))</f>
        <v>0</v>
      </c>
      <c r="D1060" s="1">
        <f>_xlfn.LET(_xlpm.d,$G1060,_xlpm.k,_xlfn.CONCAT(LEFT(TRIM(D$1),1),"*"),COUNTIF(_xlpm.d,_xlpm.k))</f>
        <v>0</v>
      </c>
      <c r="E1060" s="1">
        <f t="shared" si="273"/>
        <v>0.60205999132796229</v>
      </c>
      <c r="F1060" s="7">
        <v>3</v>
      </c>
      <c r="G1060" s="9" t="s">
        <v>647</v>
      </c>
      <c r="H1060" s="4" cm="1">
        <f t="array" ref="H1060">F1060/freq.sum.r6e</f>
        <v>2.376425855513308E-4</v>
      </c>
      <c r="I1060" s="4" t="str">
        <f t="shared" si="274"/>
        <v>ɹkə</v>
      </c>
      <c r="J1060" s="4" t="str">
        <f t="shared" si="275"/>
        <v>rke</v>
      </c>
      <c r="K1060" s="10">
        <f t="shared" si="276"/>
        <v>3</v>
      </c>
      <c r="L1060" s="1">
        <f t="shared" si="277"/>
        <v>3</v>
      </c>
      <c r="M1060" s="10">
        <f t="shared" si="278"/>
        <v>3</v>
      </c>
      <c r="N1060" s="1" t="str">
        <f t="shared" si="279"/>
        <v>~rke~</v>
      </c>
      <c r="O1060" s="1" t="str">
        <f t="shared" si="280"/>
        <v>[ɹkə]</v>
      </c>
      <c r="P1060" s="3" cm="1">
        <f t="array" ref="P1060">SUM(_xlfn._xlws.FILTER($H$2:$H$2454,_xlfn.MAP($N$2:$N$2454,_xlfn.LAMBDA(_xlpm.x,_xlpm.x=$N1060))))</f>
        <v>3.9607097591888465E-4</v>
      </c>
      <c r="Q1060" s="4">
        <f t="shared" si="281"/>
        <v>0.6</v>
      </c>
      <c r="R1060" s="6" cm="1">
        <f t="array" ref="R1060">SUM(_xlfn._xlws.FILTER($H$2:$H$2454,_xlfn.MAP($O$2:$O$2454,_xlfn.LAMBDA(_xlpm.x,_xlpm.x=$O1060))))</f>
        <v>3.1685678073510771E-4</v>
      </c>
      <c r="S1060" s="4">
        <f t="shared" si="282"/>
        <v>0.75</v>
      </c>
      <c r="T1060" s="4">
        <f t="shared" si="283"/>
        <v>0.28054791649936617</v>
      </c>
      <c r="U1060" s="4">
        <f t="shared" si="284"/>
        <v>0.66666666666666652</v>
      </c>
      <c r="V1060" s="4">
        <f t="shared" si="285"/>
        <v>-9.6910013008056448E-2</v>
      </c>
      <c r="W1060" s="4" t="s">
        <v>5121</v>
      </c>
      <c r="X1060" s="2" cm="1">
        <f t="array" ref="X1060">SUM(_xlfn._xlws.FILTER($F$2:$F$2454,_xlfn.MAP($W$2:$W$2454,_xlfn.LAMBDA(_xlpm.x,_xlpm.x=$W1060))))</f>
        <v>2896</v>
      </c>
      <c r="Y1060" s="11">
        <f t="shared" si="286"/>
        <v>1.0359116022099447E-3</v>
      </c>
      <c r="Z1060" s="4" t="s">
        <v>5101</v>
      </c>
      <c r="AA1060" s="2" cm="1">
        <f t="array" ref="AA1060">SUM(_xlfn._xlws.FILTER($F$2:$F$2454,_xlfn.MAP($Z$2:$Z$2454,_xlfn.LAMBDA(_xlpm.x,_xlpm.x=$Z1060))))</f>
        <v>2255</v>
      </c>
      <c r="AB1060" s="11">
        <f t="shared" si="287"/>
        <v>1.3303769401330377E-3</v>
      </c>
      <c r="AC1060" s="11">
        <f t="shared" si="288"/>
        <v>-0.10865201131112999</v>
      </c>
      <c r="AG1060" s="2"/>
      <c r="AL1060" s="2"/>
      <c r="AM1060" s="2"/>
    </row>
    <row r="1061" spans="1:39">
      <c r="A1061" s="1" t="str">
        <f t="shared" si="272"/>
        <v>~cha~ : [kɛ]</v>
      </c>
      <c r="B1061" s="1">
        <f>_xlfn.LET(_xlpm.d,$G1061,_xlpm.k,_xlfn.CONCAT(LEFT(TRIM(B$1),1),"*"),COUNTIF(_xlpm.d,_xlpm.k))</f>
        <v>0</v>
      </c>
      <c r="C1061" s="1">
        <f>_xlfn.LET(_xlpm.d,$G1061,_xlpm.k,_xlfn.CONCAT(LEFT(TRIM(C$1),1),"*"),COUNTIF(_xlpm.d,_xlpm.k))</f>
        <v>0</v>
      </c>
      <c r="D1061" s="1">
        <f>_xlfn.LET(_xlpm.d,$G1061,_xlpm.k,_xlfn.CONCAT(LEFT(TRIM(D$1),1),"*"),COUNTIF(_xlpm.d,_xlpm.k))</f>
        <v>0</v>
      </c>
      <c r="E1061" s="1">
        <f t="shared" si="273"/>
        <v>0.30102999566398114</v>
      </c>
      <c r="F1061" s="7">
        <v>1</v>
      </c>
      <c r="G1061" s="9" t="s">
        <v>1766</v>
      </c>
      <c r="H1061" s="4" cm="1">
        <f t="array" ref="H1061">F1061/freq.sum.r6e</f>
        <v>7.9214195183776928E-5</v>
      </c>
      <c r="I1061" s="4" t="str">
        <f t="shared" si="274"/>
        <v>kɛ</v>
      </c>
      <c r="J1061" s="4" t="str">
        <f t="shared" si="275"/>
        <v>cha</v>
      </c>
      <c r="K1061" s="10">
        <f t="shared" si="276"/>
        <v>2</v>
      </c>
      <c r="L1061" s="1">
        <f t="shared" si="277"/>
        <v>3</v>
      </c>
      <c r="M1061" s="10">
        <f t="shared" si="278"/>
        <v>3</v>
      </c>
      <c r="N1061" s="1" t="str">
        <f t="shared" si="279"/>
        <v>~cha~</v>
      </c>
      <c r="O1061" s="1" t="str">
        <f t="shared" si="280"/>
        <v>[kɛ]</v>
      </c>
      <c r="P1061" s="3" cm="1">
        <f t="array" ref="P1061">SUM(_xlfn._xlws.FILTER($H$2:$H$2454,_xlfn.MAP($N$2:$N$2454,_xlfn.LAMBDA(_xlpm.x,_xlpm.x=$N1061))))</f>
        <v>1.7427122940430922E-3</v>
      </c>
      <c r="Q1061" s="4">
        <f t="shared" si="281"/>
        <v>4.5454545454545463E-2</v>
      </c>
      <c r="R1061" s="6" cm="1">
        <f t="array" ref="R1061">SUM(_xlfn._xlws.FILTER($H$2:$H$2454,_xlfn.MAP($O$2:$O$2454,_xlfn.LAMBDA(_xlpm.x,_xlpm.x=$O1061))))</f>
        <v>1.4258555133079848E-3</v>
      </c>
      <c r="S1061" s="4">
        <f t="shared" si="282"/>
        <v>5.5555555555555552E-2</v>
      </c>
      <c r="T1061" s="4">
        <f t="shared" si="283"/>
        <v>1.0520546868726234E-2</v>
      </c>
      <c r="U1061" s="4">
        <f t="shared" si="284"/>
        <v>4.9999999999999996E-2</v>
      </c>
      <c r="V1061" s="4">
        <f t="shared" si="285"/>
        <v>-8.7150175718900075E-2</v>
      </c>
      <c r="W1061" s="4" t="s">
        <v>5120</v>
      </c>
      <c r="X1061" s="2" cm="1">
        <f t="array" ref="X1061">SUM(_xlfn._xlws.FILTER($F$2:$F$2454,_xlfn.MAP($W$2:$W$2454,_xlfn.LAMBDA(_xlpm.x,_xlpm.x=$W1061))))</f>
        <v>1666</v>
      </c>
      <c r="Y1061" s="11">
        <f t="shared" si="286"/>
        <v>6.0024009603841532E-4</v>
      </c>
      <c r="Z1061" s="4" t="s">
        <v>5104</v>
      </c>
      <c r="AA1061" s="2" cm="1">
        <f t="array" ref="AA1061">SUM(_xlfn._xlws.FILTER($F$2:$F$2454,_xlfn.MAP($Z$2:$Z$2454,_xlfn.LAMBDA(_xlpm.x,_xlpm.x=$Z1061))))</f>
        <v>883</v>
      </c>
      <c r="AB1061" s="11">
        <f t="shared" si="287"/>
        <v>1.1325028312570782E-3</v>
      </c>
      <c r="AC1061" s="11">
        <f t="shared" si="288"/>
        <v>-0.27571429349320026</v>
      </c>
      <c r="AG1061" s="2"/>
      <c r="AL1061" s="2"/>
      <c r="AM1061" s="2"/>
    </row>
    <row r="1062" spans="1:39">
      <c r="A1062" s="1" t="str">
        <f t="shared" si="272"/>
        <v>~mpa~ : [mpə]</v>
      </c>
      <c r="B1062" s="1">
        <f>_xlfn.LET(_xlpm.d,$G1062,_xlpm.k,_xlfn.CONCAT(LEFT(TRIM(B$1),1),"*"),COUNTIF(_xlpm.d,_xlpm.k))</f>
        <v>0</v>
      </c>
      <c r="C1062" s="1">
        <f>_xlfn.LET(_xlpm.d,$G1062,_xlpm.k,_xlfn.CONCAT(LEFT(TRIM(C$1),1),"*"),COUNTIF(_xlpm.d,_xlpm.k))</f>
        <v>1</v>
      </c>
      <c r="D1062" s="1">
        <f>_xlfn.LET(_xlpm.d,$G1062,_xlpm.k,_xlfn.CONCAT(LEFT(TRIM(D$1),1),"*"),COUNTIF(_xlpm.d,_xlpm.k))</f>
        <v>0</v>
      </c>
      <c r="E1062" s="1">
        <f t="shared" si="273"/>
        <v>0.69897000433601875</v>
      </c>
      <c r="F1062" s="7">
        <v>4</v>
      </c>
      <c r="G1062" s="9" t="s">
        <v>893</v>
      </c>
      <c r="H1062" s="4" cm="1">
        <f t="array" ref="H1062">F1062/freq.sum.r6e</f>
        <v>3.1685678073510771E-4</v>
      </c>
      <c r="I1062" s="4" t="str">
        <f t="shared" si="274"/>
        <v>mpə</v>
      </c>
      <c r="J1062" s="4" t="str">
        <f t="shared" si="275"/>
        <v>mpa</v>
      </c>
      <c r="K1062" s="10">
        <f t="shared" si="276"/>
        <v>3</v>
      </c>
      <c r="L1062" s="1">
        <f t="shared" si="277"/>
        <v>3</v>
      </c>
      <c r="M1062" s="10">
        <f t="shared" si="278"/>
        <v>3</v>
      </c>
      <c r="N1062" s="1" t="str">
        <f t="shared" si="279"/>
        <v>~mpa~</v>
      </c>
      <c r="O1062" s="1" t="str">
        <f t="shared" si="280"/>
        <v>[mpə]</v>
      </c>
      <c r="P1062" s="3" cm="1">
        <f t="array" ref="P1062">SUM(_xlfn._xlws.FILTER($H$2:$H$2454,_xlfn.MAP($N$2:$N$2454,_xlfn.LAMBDA(_xlpm.x,_xlpm.x=$N1062))))</f>
        <v>8.7135614702154619E-4</v>
      </c>
      <c r="Q1062" s="4">
        <f t="shared" si="281"/>
        <v>0.36363636363636365</v>
      </c>
      <c r="R1062" s="6" cm="1">
        <f t="array" ref="R1062">SUM(_xlfn._xlws.FILTER($H$2:$H$2454,_xlfn.MAP($O$2:$O$2454,_xlfn.LAMBDA(_xlpm.x,_xlpm.x=$O1062))))</f>
        <v>7.1292775665399242E-4</v>
      </c>
      <c r="S1062" s="4">
        <f t="shared" si="282"/>
        <v>0.44444444444444442</v>
      </c>
      <c r="T1062" s="4">
        <f t="shared" si="283"/>
        <v>0.19542362678459765</v>
      </c>
      <c r="U1062" s="4">
        <f t="shared" si="284"/>
        <v>0.39999999999999997</v>
      </c>
      <c r="V1062" s="4">
        <f t="shared" si="285"/>
        <v>-8.7150175718900144E-2</v>
      </c>
      <c r="W1062" s="4" t="s">
        <v>5120</v>
      </c>
      <c r="X1062" s="2" cm="1">
        <f t="array" ref="X1062">SUM(_xlfn._xlws.FILTER($F$2:$F$2454,_xlfn.MAP($W$2:$W$2454,_xlfn.LAMBDA(_xlpm.x,_xlpm.x=$W1062))))</f>
        <v>1666</v>
      </c>
      <c r="Y1062" s="11">
        <f t="shared" si="286"/>
        <v>2.4009603841536613E-3</v>
      </c>
      <c r="Z1062" s="4" t="s">
        <v>5101</v>
      </c>
      <c r="AA1062" s="2" cm="1">
        <f t="array" ref="AA1062">SUM(_xlfn._xlws.FILTER($F$2:$F$2454,_xlfn.MAP($Z$2:$Z$2454,_xlfn.LAMBDA(_xlpm.x,_xlpm.x=$Z1062))))</f>
        <v>2255</v>
      </c>
      <c r="AB1062" s="11">
        <f t="shared" si="287"/>
        <v>1.7738359201773836E-3</v>
      </c>
      <c r="AC1062" s="11">
        <f t="shared" si="288"/>
        <v>0.13147154914321055</v>
      </c>
      <c r="AG1062" s="2"/>
      <c r="AL1062" s="2"/>
      <c r="AM1062" s="2"/>
    </row>
    <row r="1063" spans="1:39">
      <c r="A1063" s="1" t="str">
        <f t="shared" si="272"/>
        <v>~bje~ : [bdʒɛ]</v>
      </c>
      <c r="B1063" s="1">
        <f>_xlfn.LET(_xlpm.d,$G1063,_xlpm.k,_xlfn.CONCAT(LEFT(TRIM(B$1),1),"*"),COUNTIF(_xlpm.d,_xlpm.k))</f>
        <v>0</v>
      </c>
      <c r="C1063" s="1">
        <f>_xlfn.LET(_xlpm.d,$G1063,_xlpm.k,_xlfn.CONCAT(LEFT(TRIM(C$1),1),"*"),COUNTIF(_xlpm.d,_xlpm.k))</f>
        <v>0</v>
      </c>
      <c r="D1063" s="1">
        <f>_xlfn.LET(_xlpm.d,$G1063,_xlpm.k,_xlfn.CONCAT(LEFT(TRIM(D$1),1),"*"),COUNTIF(_xlpm.d,_xlpm.k))</f>
        <v>0</v>
      </c>
      <c r="E1063" s="1">
        <f t="shared" si="273"/>
        <v>0.77815125038364352</v>
      </c>
      <c r="F1063" s="7">
        <v>5</v>
      </c>
      <c r="G1063" s="9" t="s">
        <v>419</v>
      </c>
      <c r="H1063" s="4" cm="1">
        <f t="array" ref="H1063">F1063/freq.sum.r6e</f>
        <v>3.9607097591888465E-4</v>
      </c>
      <c r="I1063" s="4" t="str">
        <f t="shared" si="274"/>
        <v>bdʒɛ</v>
      </c>
      <c r="J1063" s="4" t="str">
        <f t="shared" si="275"/>
        <v>bje</v>
      </c>
      <c r="K1063" s="10">
        <f t="shared" si="276"/>
        <v>4</v>
      </c>
      <c r="L1063" s="1">
        <f t="shared" si="277"/>
        <v>3</v>
      </c>
      <c r="M1063" s="10">
        <f t="shared" si="278"/>
        <v>4</v>
      </c>
      <c r="N1063" s="1" t="str">
        <f t="shared" si="279"/>
        <v>~bje~</v>
      </c>
      <c r="O1063" s="1" t="str">
        <f t="shared" si="280"/>
        <v>[bdʒɛ]</v>
      </c>
      <c r="P1063" s="3" cm="1">
        <f t="array" ref="P1063">SUM(_xlfn._xlws.FILTER($H$2:$H$2454,_xlfn.MAP($N$2:$N$2454,_xlfn.LAMBDA(_xlpm.x,_xlpm.x=$N1063))))</f>
        <v>4.7528517110266159E-4</v>
      </c>
      <c r="Q1063" s="4">
        <f t="shared" si="281"/>
        <v>0.83333333333333326</v>
      </c>
      <c r="R1063" s="6" cm="1">
        <f t="array" ref="R1063">SUM(_xlfn._xlws.FILTER($H$2:$H$2454,_xlfn.MAP($O$2:$O$2454,_xlfn.LAMBDA(_xlpm.x,_xlpm.x=$O1063))))</f>
        <v>3.9607097591888465E-4</v>
      </c>
      <c r="S1063" s="4">
        <f t="shared" si="282"/>
        <v>1</v>
      </c>
      <c r="T1063" s="4">
        <f t="shared" si="283"/>
        <v>0.5504721531578437</v>
      </c>
      <c r="U1063" s="4">
        <f t="shared" si="284"/>
        <v>0.90909090909090906</v>
      </c>
      <c r="V1063" s="4">
        <f t="shared" si="285"/>
        <v>-7.9181246047624873E-2</v>
      </c>
      <c r="W1063" s="4" t="s">
        <v>5121</v>
      </c>
      <c r="X1063" s="2" cm="1">
        <f t="array" ref="X1063">SUM(_xlfn._xlws.FILTER($F$2:$F$2454,_xlfn.MAP($W$2:$W$2454,_xlfn.LAMBDA(_xlpm.x,_xlpm.x=$W1063))))</f>
        <v>2896</v>
      </c>
      <c r="Y1063" s="11">
        <f t="shared" si="286"/>
        <v>1.7265193370165745E-3</v>
      </c>
      <c r="Z1063" s="4" t="s">
        <v>5104</v>
      </c>
      <c r="AA1063" s="2" cm="1">
        <f t="array" ref="AA1063">SUM(_xlfn._xlws.FILTER($F$2:$F$2454,_xlfn.MAP($Z$2:$Z$2454,_xlfn.LAMBDA(_xlpm.x,_xlpm.x=$Z1063))))</f>
        <v>883</v>
      </c>
      <c r="AB1063" s="11">
        <f t="shared" si="287"/>
        <v>5.6625141562853904E-3</v>
      </c>
      <c r="AC1063" s="11">
        <f t="shared" si="288"/>
        <v>-0.51583785394754067</v>
      </c>
      <c r="AG1063" s="2"/>
      <c r="AL1063" s="2"/>
      <c r="AM1063" s="2"/>
    </row>
    <row r="1064" spans="1:39">
      <c r="A1064" s="1" t="str">
        <f t="shared" si="272"/>
        <v>~ved~ : [vd]</v>
      </c>
      <c r="B1064" s="1">
        <f>_xlfn.LET(_xlpm.d,$G1064,_xlpm.k,_xlfn.CONCAT(LEFT(TRIM(B$1),1),"*"),COUNTIF(_xlpm.d,_xlpm.k))</f>
        <v>0</v>
      </c>
      <c r="C1064" s="1">
        <f>_xlfn.LET(_xlpm.d,$G1064,_xlpm.k,_xlfn.CONCAT(LEFT(TRIM(C$1),1),"*"),COUNTIF(_xlpm.d,_xlpm.k))</f>
        <v>0</v>
      </c>
      <c r="D1064" s="1">
        <f>_xlfn.LET(_xlpm.d,$G1064,_xlpm.k,_xlfn.CONCAT(LEFT(TRIM(D$1),1),"*"),COUNTIF(_xlpm.d,_xlpm.k))</f>
        <v>0</v>
      </c>
      <c r="E1064" s="1">
        <f t="shared" si="273"/>
        <v>0.77815125038364352</v>
      </c>
      <c r="F1064" s="7">
        <v>5</v>
      </c>
      <c r="G1064" s="9" t="s">
        <v>306</v>
      </c>
      <c r="H1064" s="4" cm="1">
        <f t="array" ref="H1064">F1064/freq.sum.r6e</f>
        <v>3.9607097591888465E-4</v>
      </c>
      <c r="I1064" s="4" t="str">
        <f t="shared" si="274"/>
        <v>vd</v>
      </c>
      <c r="J1064" s="4" t="str">
        <f t="shared" si="275"/>
        <v>ved</v>
      </c>
      <c r="K1064" s="10">
        <f t="shared" si="276"/>
        <v>2</v>
      </c>
      <c r="L1064" s="1">
        <f t="shared" si="277"/>
        <v>3</v>
      </c>
      <c r="M1064" s="10">
        <f t="shared" si="278"/>
        <v>3</v>
      </c>
      <c r="N1064" s="1" t="str">
        <f t="shared" si="279"/>
        <v>~ved~</v>
      </c>
      <c r="O1064" s="1" t="str">
        <f t="shared" si="280"/>
        <v>[vd]</v>
      </c>
      <c r="P1064" s="3" cm="1">
        <f t="array" ref="P1064">SUM(_xlfn._xlws.FILTER($H$2:$H$2454,_xlfn.MAP($N$2:$N$2454,_xlfn.LAMBDA(_xlpm.x,_xlpm.x=$N1064))))</f>
        <v>4.7528517110266159E-4</v>
      </c>
      <c r="Q1064" s="4">
        <f t="shared" si="281"/>
        <v>0.83333333333333326</v>
      </c>
      <c r="R1064" s="6" cm="1">
        <f t="array" ref="R1064">SUM(_xlfn._xlws.FILTER($H$2:$H$2454,_xlfn.MAP($O$2:$O$2454,_xlfn.LAMBDA(_xlpm.x,_xlpm.x=$O1064))))</f>
        <v>3.9607097591888465E-4</v>
      </c>
      <c r="S1064" s="4">
        <f t="shared" si="282"/>
        <v>1</v>
      </c>
      <c r="T1064" s="4">
        <f t="shared" si="283"/>
        <v>0.49445852986793987</v>
      </c>
      <c r="U1064" s="4">
        <f t="shared" si="284"/>
        <v>0.90909090909090906</v>
      </c>
      <c r="V1064" s="4">
        <f t="shared" si="285"/>
        <v>-7.9181246047624873E-2</v>
      </c>
      <c r="W1064" s="4" t="s">
        <v>5121</v>
      </c>
      <c r="X1064" s="2" cm="1">
        <f t="array" ref="X1064">SUM(_xlfn._xlws.FILTER($F$2:$F$2454,_xlfn.MAP($W$2:$W$2454,_xlfn.LAMBDA(_xlpm.x,_xlpm.x=$W1064))))</f>
        <v>2896</v>
      </c>
      <c r="Y1064" s="11">
        <f t="shared" si="286"/>
        <v>1.7265193370165745E-3</v>
      </c>
      <c r="Z1064" s="4"/>
      <c r="AA1064" s="2" cm="1">
        <f t="array" ref="AA1064">SUM(_xlfn._xlws.FILTER($F$2:$F$2454,_xlfn.MAP($Z$2:$Z$2454,_xlfn.LAMBDA(_xlpm.x,_xlpm.x=$Z1064))))</f>
        <v>3871</v>
      </c>
      <c r="AB1064" s="11">
        <f t="shared" si="287"/>
        <v>1.2916559028674762E-3</v>
      </c>
      <c r="AC1064" s="11">
        <f t="shared" si="288"/>
        <v>0.12602461379384577</v>
      </c>
      <c r="AG1064" s="2"/>
      <c r="AL1064" s="2"/>
      <c r="AM1064" s="2"/>
    </row>
    <row r="1065" spans="1:39">
      <c r="A1065" s="1" t="str">
        <f t="shared" si="272"/>
        <v>~spa~ : [spɑ]</v>
      </c>
      <c r="B1065" s="1">
        <f>_xlfn.LET(_xlpm.d,$G1065,_xlpm.k,_xlfn.CONCAT(LEFT(TRIM(B$1),1),"*"),COUNTIF(_xlpm.d,_xlpm.k))</f>
        <v>0</v>
      </c>
      <c r="C1065" s="1">
        <f>_xlfn.LET(_xlpm.d,$G1065,_xlpm.k,_xlfn.CONCAT(LEFT(TRIM(C$1),1),"*"),COUNTIF(_xlpm.d,_xlpm.k))</f>
        <v>0</v>
      </c>
      <c r="D1065" s="1">
        <f>_xlfn.LET(_xlpm.d,$G1065,_xlpm.k,_xlfn.CONCAT(LEFT(TRIM(D$1),1),"*"),COUNTIF(_xlpm.d,_xlpm.k))</f>
        <v>0</v>
      </c>
      <c r="E1065" s="1">
        <f t="shared" si="273"/>
        <v>0.30102999566398114</v>
      </c>
      <c r="F1065" s="7">
        <v>1</v>
      </c>
      <c r="G1065" s="9" t="s">
        <v>2226</v>
      </c>
      <c r="H1065" s="4" cm="1">
        <f t="array" ref="H1065">F1065/freq.sum.r6e</f>
        <v>7.9214195183776928E-5</v>
      </c>
      <c r="I1065" s="1" t="str">
        <f t="shared" si="274"/>
        <v>spɑ</v>
      </c>
      <c r="J1065" s="1" t="str">
        <f t="shared" si="275"/>
        <v>spa</v>
      </c>
      <c r="K1065" s="10">
        <f t="shared" si="276"/>
        <v>3</v>
      </c>
      <c r="L1065" s="1">
        <f t="shared" si="277"/>
        <v>3</v>
      </c>
      <c r="M1065" s="10">
        <f t="shared" si="278"/>
        <v>3</v>
      </c>
      <c r="N1065" s="1" t="str">
        <f t="shared" si="279"/>
        <v>~spa~</v>
      </c>
      <c r="O1065" s="1" t="str">
        <f t="shared" si="280"/>
        <v>[spɑ]</v>
      </c>
      <c r="P1065" s="3" cm="1">
        <f t="array" ref="P1065">SUM(_xlfn._xlws.FILTER($H$2:$H$2454,_xlfn.MAP($N$2:$N$2454,_xlfn.LAMBDA(_xlpm.x,_xlpm.x=$N1065))))</f>
        <v>4.7528517110266159E-4</v>
      </c>
      <c r="Q1065" s="4">
        <f t="shared" si="281"/>
        <v>0.16666666666666666</v>
      </c>
      <c r="R1065" s="6" cm="1">
        <f t="array" ref="R1065">SUM(_xlfn._xlws.FILTER($H$2:$H$2454,_xlfn.MAP($O$2:$O$2454,_xlfn.LAMBDA(_xlpm.x,_xlpm.x=$O1065))))</f>
        <v>3.9607097591888465E-4</v>
      </c>
      <c r="S1065" s="4">
        <f t="shared" si="282"/>
        <v>0.19999999999999998</v>
      </c>
      <c r="T1065" s="4">
        <f t="shared" si="283"/>
        <v>3.8256534068095392E-2</v>
      </c>
      <c r="U1065" s="4">
        <f t="shared" si="284"/>
        <v>0.1818181818181818</v>
      </c>
      <c r="V1065" s="4">
        <f t="shared" si="285"/>
        <v>-7.9181246047624804E-2</v>
      </c>
      <c r="W1065" s="4" t="s">
        <v>5120</v>
      </c>
      <c r="X1065" s="2" cm="1">
        <f t="array" ref="X1065">SUM(_xlfn._xlws.FILTER($F$2:$F$2454,_xlfn.MAP($W$2:$W$2454,_xlfn.LAMBDA(_xlpm.x,_xlpm.x=$W1065))))</f>
        <v>1666</v>
      </c>
      <c r="Y1065" s="11">
        <f t="shared" si="286"/>
        <v>6.0024009603841532E-4</v>
      </c>
      <c r="Z1065" s="4" t="s">
        <v>5105</v>
      </c>
      <c r="AA1065" s="2" cm="1">
        <f t="array" ref="AA1065">SUM(_xlfn._xlws.FILTER($F$2:$F$2454,_xlfn.MAP($Z$2:$Z$2454,_xlfn.LAMBDA(_xlpm.x,_xlpm.x=$Z1065))))</f>
        <v>436</v>
      </c>
      <c r="AB1065" s="11">
        <f t="shared" si="287"/>
        <v>2.2935779816513763E-3</v>
      </c>
      <c r="AC1065" s="11">
        <f t="shared" si="288"/>
        <v>-0.58218850780218279</v>
      </c>
      <c r="AG1065" s="2"/>
      <c r="AL1065" s="2"/>
      <c r="AM1065" s="2"/>
    </row>
    <row r="1066" spans="1:39">
      <c r="A1066" s="1" t="str">
        <f t="shared" si="272"/>
        <v>~pla~ : [pleɪ]</v>
      </c>
      <c r="B1066" s="1">
        <f>_xlfn.LET(_xlpm.d,$G1066,_xlpm.k,_xlfn.CONCAT(LEFT(TRIM(B$1),1),"*"),COUNTIF(_xlpm.d,_xlpm.k))</f>
        <v>0</v>
      </c>
      <c r="C1066" s="1">
        <f>_xlfn.LET(_xlpm.d,$G1066,_xlpm.k,_xlfn.CONCAT(LEFT(TRIM(C$1),1),"*"),COUNTIF(_xlpm.d,_xlpm.k))</f>
        <v>0</v>
      </c>
      <c r="D1066" s="1">
        <f>_xlfn.LET(_xlpm.d,$G1066,_xlpm.k,_xlfn.CONCAT(LEFT(TRIM(D$1),1),"*"),COUNTIF(_xlpm.d,_xlpm.k))</f>
        <v>0</v>
      </c>
      <c r="E1066" s="1">
        <f t="shared" si="273"/>
        <v>0.90308998699194343</v>
      </c>
      <c r="F1066" s="7">
        <v>7</v>
      </c>
      <c r="G1066" s="9" t="s">
        <v>714</v>
      </c>
      <c r="H1066" s="4" cm="1">
        <f t="array" ref="H1066">F1066/freq.sum.r6e</f>
        <v>5.5449936628643854E-4</v>
      </c>
      <c r="I1066" s="4" t="str">
        <f t="shared" si="274"/>
        <v>pleɪ</v>
      </c>
      <c r="J1066" s="4" t="str">
        <f t="shared" si="275"/>
        <v>pla</v>
      </c>
      <c r="K1066" s="10">
        <f t="shared" si="276"/>
        <v>4</v>
      </c>
      <c r="L1066" s="1">
        <f t="shared" si="277"/>
        <v>3</v>
      </c>
      <c r="M1066" s="10">
        <f t="shared" si="278"/>
        <v>4</v>
      </c>
      <c r="N1066" s="1" t="str">
        <f t="shared" si="279"/>
        <v>~pla~</v>
      </c>
      <c r="O1066" s="1" t="str">
        <f t="shared" si="280"/>
        <v>[pleɪ]</v>
      </c>
      <c r="P1066" s="3" cm="1">
        <f t="array" ref="P1066">SUM(_xlfn._xlws.FILTER($H$2:$H$2454,_xlfn.MAP($N$2:$N$2454,_xlfn.LAMBDA(_xlpm.x,_xlpm.x=$N1066))))</f>
        <v>1.4258555133079848E-3</v>
      </c>
      <c r="Q1066" s="4">
        <f t="shared" si="281"/>
        <v>0.3888888888888889</v>
      </c>
      <c r="R1066" s="6" cm="1">
        <f t="array" ref="R1066">SUM(_xlfn._xlws.FILTER($H$2:$H$2454,_xlfn.MAP($O$2:$O$2454,_xlfn.LAMBDA(_xlpm.x,_xlpm.x=$O1066))))</f>
        <v>1.188212927756654E-3</v>
      </c>
      <c r="S1066" s="4">
        <f t="shared" si="282"/>
        <v>0.46666666666666667</v>
      </c>
      <c r="T1066" s="4">
        <f t="shared" si="283"/>
        <v>0.29813237685497607</v>
      </c>
      <c r="U1066" s="4">
        <f t="shared" si="284"/>
        <v>0.42424242424242425</v>
      </c>
      <c r="V1066" s="4">
        <f t="shared" si="285"/>
        <v>-7.9181246047624804E-2</v>
      </c>
      <c r="W1066" s="4" t="s">
        <v>5120</v>
      </c>
      <c r="X1066" s="2" cm="1">
        <f t="array" ref="X1066">SUM(_xlfn._xlws.FILTER($F$2:$F$2454,_xlfn.MAP($W$2:$W$2454,_xlfn.LAMBDA(_xlpm.x,_xlpm.x=$W1066))))</f>
        <v>1666</v>
      </c>
      <c r="Y1066" s="11">
        <f t="shared" si="286"/>
        <v>4.2016806722689074E-3</v>
      </c>
      <c r="Z1066" s="4" t="s">
        <v>5108</v>
      </c>
      <c r="AA1066" s="2" cm="1">
        <f t="array" ref="AA1066">SUM(_xlfn._xlws.FILTER($F$2:$F$2454,_xlfn.MAP($Z$2:$Z$2454,_xlfn.LAMBDA(_xlpm.x,_xlpm.x=$Z1066))))</f>
        <v>475</v>
      </c>
      <c r="AB1066" s="11">
        <f t="shared" si="287"/>
        <v>1.4736842105263158E-2</v>
      </c>
      <c r="AC1066" s="11">
        <f t="shared" si="288"/>
        <v>-0.5449813874459023</v>
      </c>
      <c r="AG1066" s="2"/>
      <c r="AL1066" s="2"/>
      <c r="AM1066" s="2"/>
    </row>
    <row r="1067" spans="1:39">
      <c r="A1067" s="1" t="str">
        <f t="shared" si="272"/>
        <v>~nta~ : [ntɛ]</v>
      </c>
      <c r="B1067" s="1">
        <f>_xlfn.LET(_xlpm.d,$G1067,_xlpm.k,_xlfn.CONCAT(LEFT(TRIM(B$1),1),"*"),COUNTIF(_xlpm.d,_xlpm.k))</f>
        <v>0</v>
      </c>
      <c r="C1067" s="1">
        <f>_xlfn.LET(_xlpm.d,$G1067,_xlpm.k,_xlfn.CONCAT(LEFT(TRIM(C$1),1),"*"),COUNTIF(_xlpm.d,_xlpm.k))</f>
        <v>0</v>
      </c>
      <c r="D1067" s="1">
        <f>_xlfn.LET(_xlpm.d,$G1067,_xlpm.k,_xlfn.CONCAT(LEFT(TRIM(D$1),1),"*"),COUNTIF(_xlpm.d,_xlpm.k))</f>
        <v>1</v>
      </c>
      <c r="E1067" s="1">
        <f t="shared" si="273"/>
        <v>0.47712125471966244</v>
      </c>
      <c r="F1067" s="7">
        <v>2</v>
      </c>
      <c r="G1067" s="9" t="s">
        <v>1398</v>
      </c>
      <c r="H1067" s="4" cm="1">
        <f t="array" ref="H1067">F1067/freq.sum.r6e</f>
        <v>1.5842839036755386E-4</v>
      </c>
      <c r="I1067" s="4" t="str">
        <f t="shared" si="274"/>
        <v>ntɛ</v>
      </c>
      <c r="J1067" s="4" t="str">
        <f t="shared" si="275"/>
        <v>nta</v>
      </c>
      <c r="K1067" s="10">
        <f t="shared" si="276"/>
        <v>3</v>
      </c>
      <c r="L1067" s="1">
        <f t="shared" si="277"/>
        <v>3</v>
      </c>
      <c r="M1067" s="10">
        <f t="shared" si="278"/>
        <v>3</v>
      </c>
      <c r="N1067" s="1" t="str">
        <f t="shared" si="279"/>
        <v>~nta~</v>
      </c>
      <c r="O1067" s="1" t="str">
        <f t="shared" si="280"/>
        <v>[ntɛ]</v>
      </c>
      <c r="P1067" s="3" cm="1">
        <f t="array" ref="P1067">SUM(_xlfn._xlws.FILTER($H$2:$H$2454,_xlfn.MAP($N$2:$N$2454,_xlfn.LAMBDA(_xlpm.x,_xlpm.x=$N1067))))</f>
        <v>9.5057034220532308E-4</v>
      </c>
      <c r="Q1067" s="4">
        <f t="shared" si="281"/>
        <v>0.16666666666666669</v>
      </c>
      <c r="R1067" s="6" cm="1">
        <f t="array" ref="R1067">SUM(_xlfn._xlws.FILTER($H$2:$H$2454,_xlfn.MAP($O$2:$O$2454,_xlfn.LAMBDA(_xlpm.x,_xlpm.x=$O1067))))</f>
        <v>7.9214195183776931E-4</v>
      </c>
      <c r="S1067" s="4">
        <f t="shared" si="282"/>
        <v>0.19999999999999998</v>
      </c>
      <c r="T1067" s="4">
        <f t="shared" si="283"/>
        <v>6.0635171905492578E-2</v>
      </c>
      <c r="U1067" s="4">
        <f t="shared" si="284"/>
        <v>0.1818181818181818</v>
      </c>
      <c r="V1067" s="4">
        <f t="shared" si="285"/>
        <v>-7.9181246047624748E-2</v>
      </c>
      <c r="W1067" s="4" t="s">
        <v>5120</v>
      </c>
      <c r="X1067" s="2" cm="1">
        <f t="array" ref="X1067">SUM(_xlfn._xlws.FILTER($F$2:$F$2454,_xlfn.MAP($W$2:$W$2454,_xlfn.LAMBDA(_xlpm.x,_xlpm.x=$W1067))))</f>
        <v>1666</v>
      </c>
      <c r="Y1067" s="11">
        <f t="shared" si="286"/>
        <v>1.2004801920768306E-3</v>
      </c>
      <c r="Z1067" s="4" t="s">
        <v>5104</v>
      </c>
      <c r="AA1067" s="2" cm="1">
        <f t="array" ref="AA1067">SUM(_xlfn._xlws.FILTER($F$2:$F$2454,_xlfn.MAP($Z$2:$Z$2454,_xlfn.LAMBDA(_xlpm.x,_xlpm.x=$Z1067))))</f>
        <v>883</v>
      </c>
      <c r="AB1067" s="11">
        <f t="shared" si="287"/>
        <v>2.2650056625141564E-3</v>
      </c>
      <c r="AC1067" s="11">
        <f t="shared" si="288"/>
        <v>-0.27571429349320026</v>
      </c>
      <c r="AG1067" s="2"/>
      <c r="AL1067" s="2"/>
      <c r="AM1067" s="2"/>
    </row>
    <row r="1068" spans="1:39">
      <c r="A1068" s="1" t="str">
        <f t="shared" si="272"/>
        <v>~fri~ : [fɹaɪ]</v>
      </c>
      <c r="B1068" s="1">
        <f>_xlfn.LET(_xlpm.d,$G1068,_xlpm.k,_xlfn.CONCAT(LEFT(TRIM(B$1),1),"*"),COUNTIF(_xlpm.d,_xlpm.k))</f>
        <v>0</v>
      </c>
      <c r="C1068" s="1">
        <f>_xlfn.LET(_xlpm.d,$G1068,_xlpm.k,_xlfn.CONCAT(LEFT(TRIM(C$1),1),"*"),COUNTIF(_xlpm.d,_xlpm.k))</f>
        <v>0</v>
      </c>
      <c r="D1068" s="1">
        <f>_xlfn.LET(_xlpm.d,$G1068,_xlpm.k,_xlfn.CONCAT(LEFT(TRIM(D$1),1),"*"),COUNTIF(_xlpm.d,_xlpm.k))</f>
        <v>0</v>
      </c>
      <c r="E1068" s="1">
        <f t="shared" si="273"/>
        <v>0.69897000433601875</v>
      </c>
      <c r="F1068" s="7">
        <v>4</v>
      </c>
      <c r="G1068" s="9" t="s">
        <v>1447</v>
      </c>
      <c r="H1068" s="4" cm="1">
        <f t="array" ref="H1068">F1068/freq.sum.r6e</f>
        <v>3.1685678073510771E-4</v>
      </c>
      <c r="I1068" s="4" t="str">
        <f t="shared" si="274"/>
        <v>fɹaɪ</v>
      </c>
      <c r="J1068" s="4" t="str">
        <f t="shared" si="275"/>
        <v>fri</v>
      </c>
      <c r="K1068" s="10">
        <f t="shared" si="276"/>
        <v>4</v>
      </c>
      <c r="L1068" s="1">
        <f t="shared" si="277"/>
        <v>3</v>
      </c>
      <c r="M1068" s="10">
        <f t="shared" si="278"/>
        <v>4</v>
      </c>
      <c r="N1068" s="1" t="str">
        <f t="shared" si="279"/>
        <v>~fri~</v>
      </c>
      <c r="O1068" s="1" t="str">
        <f t="shared" si="280"/>
        <v>[fɹaɪ]</v>
      </c>
      <c r="P1068" s="3" cm="1">
        <f t="array" ref="P1068">SUM(_xlfn._xlws.FILTER($H$2:$H$2454,_xlfn.MAP($N$2:$N$2454,_xlfn.LAMBDA(_xlpm.x,_xlpm.x=$N1068))))</f>
        <v>4.7528517110266154E-4</v>
      </c>
      <c r="Q1068" s="4">
        <f t="shared" si="281"/>
        <v>0.66666666666666674</v>
      </c>
      <c r="R1068" s="6" cm="1">
        <f t="array" ref="R1068">SUM(_xlfn._xlws.FILTER($H$2:$H$2454,_xlfn.MAP($O$2:$O$2454,_xlfn.LAMBDA(_xlpm.x,_xlpm.x=$O1068))))</f>
        <v>3.9607097591888465E-4</v>
      </c>
      <c r="S1068" s="4">
        <f t="shared" si="282"/>
        <v>0.79999999999999993</v>
      </c>
      <c r="T1068" s="4">
        <f t="shared" si="283"/>
        <v>0.39556682389435183</v>
      </c>
      <c r="U1068" s="4">
        <f t="shared" si="284"/>
        <v>0.72727272727272718</v>
      </c>
      <c r="V1068" s="4">
        <f t="shared" si="285"/>
        <v>-7.9181246047624748E-2</v>
      </c>
      <c r="W1068" s="4" t="s">
        <v>5110</v>
      </c>
      <c r="X1068" s="2" cm="1">
        <f t="array" ref="X1068">SUM(_xlfn._xlws.FILTER($F$2:$F$2454,_xlfn.MAP($W$2:$W$2454,_xlfn.LAMBDA(_xlpm.x,_xlpm.x=$W1068))))</f>
        <v>1594</v>
      </c>
      <c r="Y1068" s="11">
        <f t="shared" si="286"/>
        <v>2.509410288582183E-3</v>
      </c>
      <c r="Z1068" s="4" t="s">
        <v>5106</v>
      </c>
      <c r="AA1068" s="2" cm="1">
        <f t="array" ref="AA1068">SUM(_xlfn._xlws.FILTER($F$2:$F$2454,_xlfn.MAP($Z$2:$Z$2454,_xlfn.LAMBDA(_xlpm.x,_xlpm.x=$Z1068))))</f>
        <v>397</v>
      </c>
      <c r="AB1068" s="11">
        <f t="shared" si="287"/>
        <v>1.0075566750629723E-2</v>
      </c>
      <c r="AC1068" s="11">
        <f t="shared" si="288"/>
        <v>-0.60369781029697855</v>
      </c>
      <c r="AG1068" s="2"/>
      <c r="AL1068" s="2"/>
      <c r="AM1068" s="2"/>
    </row>
    <row r="1069" spans="1:39">
      <c r="A1069" s="1" t="str">
        <f t="shared" si="272"/>
        <v>~who~ : [hu]</v>
      </c>
      <c r="B1069" s="1">
        <f>_xlfn.LET(_xlpm.d,$G1069,_xlpm.k,_xlfn.CONCAT(LEFT(TRIM(B$1),1),"*"),COUNTIF(_xlpm.d,_xlpm.k))</f>
        <v>0</v>
      </c>
      <c r="C1069" s="1">
        <f>_xlfn.LET(_xlpm.d,$G1069,_xlpm.k,_xlfn.CONCAT(LEFT(TRIM(C$1),1),"*"),COUNTIF(_xlpm.d,_xlpm.k))</f>
        <v>0</v>
      </c>
      <c r="D1069" s="1">
        <f>_xlfn.LET(_xlpm.d,$G1069,_xlpm.k,_xlfn.CONCAT(LEFT(TRIM(D$1),1),"*"),COUNTIF(_xlpm.d,_xlpm.k))</f>
        <v>0</v>
      </c>
      <c r="E1069" s="1">
        <f t="shared" si="273"/>
        <v>0.69897000433601875</v>
      </c>
      <c r="F1069" s="7">
        <v>4</v>
      </c>
      <c r="G1069" s="9" t="s">
        <v>68</v>
      </c>
      <c r="H1069" s="4" cm="1">
        <f t="array" ref="H1069">F1069/freq.sum.r6e</f>
        <v>3.1685678073510771E-4</v>
      </c>
      <c r="I1069" s="1" t="str">
        <f t="shared" si="274"/>
        <v>hu</v>
      </c>
      <c r="J1069" s="1" t="str">
        <f t="shared" si="275"/>
        <v>who</v>
      </c>
      <c r="K1069" s="10">
        <f t="shared" si="276"/>
        <v>2</v>
      </c>
      <c r="L1069" s="1">
        <f t="shared" si="277"/>
        <v>3</v>
      </c>
      <c r="M1069" s="10">
        <f t="shared" si="278"/>
        <v>3</v>
      </c>
      <c r="N1069" s="1" t="str">
        <f t="shared" si="279"/>
        <v>~who~</v>
      </c>
      <c r="O1069" s="1" t="str">
        <f t="shared" si="280"/>
        <v>[hu]</v>
      </c>
      <c r="P1069" s="3" cm="1">
        <f t="array" ref="P1069">SUM(_xlfn._xlws.FILTER($H$2:$H$2454,_xlfn.MAP($N$2:$N$2454,_xlfn.LAMBDA(_xlpm.x,_xlpm.x=$N1069))))</f>
        <v>4.7528517110266154E-4</v>
      </c>
      <c r="Q1069" s="4">
        <f t="shared" si="281"/>
        <v>0.66666666666666674</v>
      </c>
      <c r="R1069" s="6" cm="1">
        <f t="array" ref="R1069">SUM(_xlfn._xlws.FILTER($H$2:$H$2454,_xlfn.MAP($O$2:$O$2454,_xlfn.LAMBDA(_xlpm.x,_xlpm.x=$O1069))))</f>
        <v>3.9607097591888465E-4</v>
      </c>
      <c r="S1069" s="4">
        <f t="shared" si="282"/>
        <v>0.79999999999999993</v>
      </c>
      <c r="T1069" s="4">
        <f t="shared" si="283"/>
        <v>0.35531568506290484</v>
      </c>
      <c r="U1069" s="4">
        <f t="shared" si="284"/>
        <v>0.72727272727272718</v>
      </c>
      <c r="V1069" s="4">
        <f t="shared" si="285"/>
        <v>-7.9181246047624748E-2</v>
      </c>
      <c r="W1069" s="4" t="s">
        <v>5119</v>
      </c>
      <c r="X1069" s="2" cm="1">
        <f t="array" ref="X1069">SUM(_xlfn._xlws.FILTER($F$2:$F$2454,_xlfn.MAP($W$2:$W$2454,_xlfn.LAMBDA(_xlpm.x,_xlpm.x=$W1069))))</f>
        <v>1157</v>
      </c>
      <c r="Y1069" s="11">
        <f t="shared" si="286"/>
        <v>3.4572169403630079E-3</v>
      </c>
      <c r="Z1069" s="4" t="s">
        <v>5111</v>
      </c>
      <c r="AA1069" s="2" cm="1">
        <f t="array" ref="AA1069">SUM(_xlfn._xlws.FILTER($F$2:$F$2454,_xlfn.MAP($Z$2:$Z$2454,_xlfn.LAMBDA(_xlpm.x,_xlpm.x=$Z1069))))</f>
        <v>254</v>
      </c>
      <c r="AB1069" s="11">
        <f t="shared" si="287"/>
        <v>1.5748031496062992E-2</v>
      </c>
      <c r="AC1069" s="11">
        <f t="shared" si="288"/>
        <v>-0.65849964233181146</v>
      </c>
      <c r="AG1069" s="2"/>
      <c r="AL1069" s="2"/>
      <c r="AM1069" s="2"/>
    </row>
    <row r="1070" spans="1:39">
      <c r="A1070" s="1" t="str">
        <f t="shared" si="272"/>
        <v>~tou~ : [tʌ]</v>
      </c>
      <c r="B1070" s="1">
        <f>_xlfn.LET(_xlpm.d,$G1070,_xlpm.k,_xlfn.CONCAT(LEFT(TRIM(B$1),1),"*"),COUNTIF(_xlpm.d,_xlpm.k))</f>
        <v>0</v>
      </c>
      <c r="C1070" s="1">
        <f>_xlfn.LET(_xlpm.d,$G1070,_xlpm.k,_xlfn.CONCAT(LEFT(TRIM(C$1),1),"*"),COUNTIF(_xlpm.d,_xlpm.k))</f>
        <v>0</v>
      </c>
      <c r="D1070" s="1">
        <f>_xlfn.LET(_xlpm.d,$G1070,_xlpm.k,_xlfn.CONCAT(LEFT(TRIM(D$1),1),"*"),COUNTIF(_xlpm.d,_xlpm.k))</f>
        <v>0</v>
      </c>
      <c r="E1070" s="1">
        <f t="shared" si="273"/>
        <v>0.60205999132796229</v>
      </c>
      <c r="F1070" s="7">
        <v>3</v>
      </c>
      <c r="G1070" s="9" t="s">
        <v>793</v>
      </c>
      <c r="H1070" s="4" cm="1">
        <f t="array" ref="H1070">F1070/freq.sum.r6e</f>
        <v>2.376425855513308E-4</v>
      </c>
      <c r="I1070" s="1" t="str">
        <f t="shared" si="274"/>
        <v>tʌ</v>
      </c>
      <c r="J1070" s="1" t="str">
        <f t="shared" si="275"/>
        <v>tou</v>
      </c>
      <c r="K1070" s="10">
        <f t="shared" si="276"/>
        <v>2</v>
      </c>
      <c r="L1070" s="1">
        <f t="shared" si="277"/>
        <v>3</v>
      </c>
      <c r="M1070" s="10">
        <f t="shared" si="278"/>
        <v>3</v>
      </c>
      <c r="N1070" s="1" t="str">
        <f t="shared" si="279"/>
        <v>~tou~</v>
      </c>
      <c r="O1070" s="1" t="str">
        <f t="shared" si="280"/>
        <v>[tʌ]</v>
      </c>
      <c r="P1070" s="3" cm="1">
        <f t="array" ref="P1070">SUM(_xlfn._xlws.FILTER($H$2:$H$2454,_xlfn.MAP($N$2:$N$2454,_xlfn.LAMBDA(_xlpm.x,_xlpm.x=$N1070))))</f>
        <v>4.7528517110266159E-4</v>
      </c>
      <c r="Q1070" s="4">
        <f t="shared" si="281"/>
        <v>0.5</v>
      </c>
      <c r="R1070" s="6" cm="1">
        <f t="array" ref="R1070">SUM(_xlfn._xlws.FILTER($H$2:$H$2454,_xlfn.MAP($O$2:$O$2454,_xlfn.LAMBDA(_xlpm.x,_xlpm.x=$O1070))))</f>
        <v>3.9607097591888465E-4</v>
      </c>
      <c r="S1070" s="4">
        <f t="shared" si="282"/>
        <v>0.6</v>
      </c>
      <c r="T1070" s="4">
        <f t="shared" si="283"/>
        <v>0.22953920440857237</v>
      </c>
      <c r="U1070" s="4">
        <f t="shared" si="284"/>
        <v>0.54545454545454541</v>
      </c>
      <c r="V1070" s="4">
        <f t="shared" si="285"/>
        <v>-7.9181246047624804E-2</v>
      </c>
      <c r="W1070" s="4" t="s">
        <v>5100</v>
      </c>
      <c r="X1070" s="2" cm="1">
        <f t="array" ref="X1070">SUM(_xlfn._xlws.FILTER($F$2:$F$2454,_xlfn.MAP($W$2:$W$2454,_xlfn.LAMBDA(_xlpm.x,_xlpm.x=$W1070))))</f>
        <v>150</v>
      </c>
      <c r="Y1070" s="11">
        <f t="shared" si="286"/>
        <v>0.02</v>
      </c>
      <c r="Z1070" s="4" t="s">
        <v>5113</v>
      </c>
      <c r="AA1070" s="2" cm="1">
        <f t="array" ref="AA1070">SUM(_xlfn._xlws.FILTER($F$2:$F$2454,_xlfn.MAP($Z$2:$Z$2454,_xlfn.LAMBDA(_xlpm.x,_xlpm.x=$Z1070))))</f>
        <v>309</v>
      </c>
      <c r="AB1070" s="11">
        <f t="shared" si="287"/>
        <v>9.7087378640776691E-3</v>
      </c>
      <c r="AC1070" s="11">
        <f t="shared" si="288"/>
        <v>0.31386722036915343</v>
      </c>
      <c r="AG1070" s="2"/>
      <c r="AL1070" s="2"/>
      <c r="AM1070" s="2"/>
    </row>
    <row r="1071" spans="1:39">
      <c r="A1071" s="1" t="str">
        <f t="shared" si="272"/>
        <v>~rne~ : [ɹnə]</v>
      </c>
      <c r="B1071" s="1">
        <f>_xlfn.LET(_xlpm.d,$G1071,_xlpm.k,_xlfn.CONCAT(LEFT(TRIM(B$1),1),"*"),COUNTIF(_xlpm.d,_xlpm.k))</f>
        <v>1</v>
      </c>
      <c r="C1071" s="1">
        <f>_xlfn.LET(_xlpm.d,$G1071,_xlpm.k,_xlfn.CONCAT(LEFT(TRIM(C$1),1),"*"),COUNTIF(_xlpm.d,_xlpm.k))</f>
        <v>0</v>
      </c>
      <c r="D1071" s="1">
        <f>_xlfn.LET(_xlpm.d,$G1071,_xlpm.k,_xlfn.CONCAT(LEFT(TRIM(D$1),1),"*"),COUNTIF(_xlpm.d,_xlpm.k))</f>
        <v>0</v>
      </c>
      <c r="E1071" s="1">
        <f t="shared" si="273"/>
        <v>0.47712125471966244</v>
      </c>
      <c r="F1071" s="7">
        <v>2</v>
      </c>
      <c r="G1071" s="9" t="s">
        <v>1206</v>
      </c>
      <c r="H1071" s="4" cm="1">
        <f t="array" ref="H1071">F1071/freq.sum.r6e</f>
        <v>1.5842839036755386E-4</v>
      </c>
      <c r="I1071" s="4" t="str">
        <f t="shared" si="274"/>
        <v>ɹnə</v>
      </c>
      <c r="J1071" s="4" t="str">
        <f t="shared" si="275"/>
        <v>rne</v>
      </c>
      <c r="K1071" s="10">
        <f t="shared" si="276"/>
        <v>3</v>
      </c>
      <c r="L1071" s="1">
        <f t="shared" si="277"/>
        <v>3</v>
      </c>
      <c r="M1071" s="10">
        <f t="shared" si="278"/>
        <v>3</v>
      </c>
      <c r="N1071" s="1" t="str">
        <f t="shared" si="279"/>
        <v>~rne~</v>
      </c>
      <c r="O1071" s="1" t="str">
        <f t="shared" si="280"/>
        <v>[ɹnə]</v>
      </c>
      <c r="P1071" s="3" cm="1">
        <f t="array" ref="P1071">SUM(_xlfn._xlws.FILTER($H$2:$H$2454,_xlfn.MAP($N$2:$N$2454,_xlfn.LAMBDA(_xlpm.x,_xlpm.x=$N1071))))</f>
        <v>5.5449936628643843E-4</v>
      </c>
      <c r="Q1071" s="4">
        <f t="shared" si="281"/>
        <v>0.28571428571428575</v>
      </c>
      <c r="R1071" s="6" cm="1">
        <f t="array" ref="R1071">SUM(_xlfn._xlws.FILTER($H$2:$H$2454,_xlfn.MAP($O$2:$O$2454,_xlfn.LAMBDA(_xlpm.x,_xlpm.x=$O1071))))</f>
        <v>4.7528517110266159E-4</v>
      </c>
      <c r="S1071" s="4">
        <f t="shared" si="282"/>
        <v>0.33333333333333331</v>
      </c>
      <c r="T1071" s="4">
        <f t="shared" si="283"/>
        <v>0.10261336784006438</v>
      </c>
      <c r="U1071" s="4">
        <f t="shared" si="284"/>
        <v>0.30769230769230771</v>
      </c>
      <c r="V1071" s="4">
        <f t="shared" si="285"/>
        <v>-6.694678963061311E-2</v>
      </c>
      <c r="W1071" s="4" t="s">
        <v>5121</v>
      </c>
      <c r="X1071" s="2" cm="1">
        <f t="array" ref="X1071">SUM(_xlfn._xlws.FILTER($F$2:$F$2454,_xlfn.MAP($W$2:$W$2454,_xlfn.LAMBDA(_xlpm.x,_xlpm.x=$W1071))))</f>
        <v>2896</v>
      </c>
      <c r="Y1071" s="11">
        <f t="shared" si="286"/>
        <v>6.9060773480662981E-4</v>
      </c>
      <c r="Z1071" s="4" t="s">
        <v>5101</v>
      </c>
      <c r="AA1071" s="2" cm="1">
        <f t="array" ref="AA1071">SUM(_xlfn._xlws.FILTER($F$2:$F$2454,_xlfn.MAP($Z$2:$Z$2454,_xlfn.LAMBDA(_xlpm.x,_xlpm.x=$Z1071))))</f>
        <v>2255</v>
      </c>
      <c r="AB1071" s="11">
        <f t="shared" si="287"/>
        <v>8.869179600886918E-4</v>
      </c>
      <c r="AC1071" s="11">
        <f t="shared" si="288"/>
        <v>-0.10865201131112999</v>
      </c>
      <c r="AG1071" s="2"/>
      <c r="AL1071" s="2"/>
      <c r="AM1071" s="2"/>
    </row>
    <row r="1072" spans="1:39">
      <c r="A1072" s="1" t="str">
        <f t="shared" si="272"/>
        <v>~ski~ : [skɪ]</v>
      </c>
      <c r="B1072" s="1">
        <f>_xlfn.LET(_xlpm.d,$G1072,_xlpm.k,_xlfn.CONCAT(LEFT(TRIM(B$1),1),"*"),COUNTIF(_xlpm.d,_xlpm.k))</f>
        <v>0</v>
      </c>
      <c r="C1072" s="1">
        <f>_xlfn.LET(_xlpm.d,$G1072,_xlpm.k,_xlfn.CONCAT(LEFT(TRIM(C$1),1),"*"),COUNTIF(_xlpm.d,_xlpm.k))</f>
        <v>0</v>
      </c>
      <c r="D1072" s="1">
        <f>_xlfn.LET(_xlpm.d,$G1072,_xlpm.k,_xlfn.CONCAT(LEFT(TRIM(D$1),1),"*"),COUNTIF(_xlpm.d,_xlpm.k))</f>
        <v>0</v>
      </c>
      <c r="E1072" s="1">
        <f t="shared" si="273"/>
        <v>0.8450980400142567</v>
      </c>
      <c r="F1072" s="7">
        <v>6</v>
      </c>
      <c r="G1072" s="9" t="s">
        <v>401</v>
      </c>
      <c r="H1072" s="4" cm="1">
        <f t="array" ref="H1072">F1072/freq.sum.r6e</f>
        <v>4.7528517110266159E-4</v>
      </c>
      <c r="I1072" s="4" t="str">
        <f t="shared" si="274"/>
        <v>skɪ</v>
      </c>
      <c r="J1072" s="4" t="str">
        <f t="shared" si="275"/>
        <v>ski</v>
      </c>
      <c r="K1072" s="10">
        <f t="shared" si="276"/>
        <v>3</v>
      </c>
      <c r="L1072" s="1">
        <f t="shared" si="277"/>
        <v>3</v>
      </c>
      <c r="M1072" s="10">
        <f t="shared" si="278"/>
        <v>3</v>
      </c>
      <c r="N1072" s="1" t="str">
        <f t="shared" si="279"/>
        <v>~ski~</v>
      </c>
      <c r="O1072" s="1" t="str">
        <f t="shared" si="280"/>
        <v>[skɪ]</v>
      </c>
      <c r="P1072" s="3" cm="1">
        <f t="array" ref="P1072">SUM(_xlfn._xlws.FILTER($H$2:$H$2454,_xlfn.MAP($N$2:$N$2454,_xlfn.LAMBDA(_xlpm.x,_xlpm.x=$N1072))))</f>
        <v>5.5449936628643854E-4</v>
      </c>
      <c r="Q1072" s="4">
        <f t="shared" si="281"/>
        <v>0.8571428571428571</v>
      </c>
      <c r="R1072" s="6" cm="1">
        <f t="array" ref="R1072">SUM(_xlfn._xlws.FILTER($H$2:$H$2454,_xlfn.MAP($O$2:$O$2454,_xlfn.LAMBDA(_xlpm.x,_xlpm.x=$O1072))))</f>
        <v>4.7528517110266159E-4</v>
      </c>
      <c r="S1072" s="4">
        <f t="shared" si="282"/>
        <v>1</v>
      </c>
      <c r="T1072" s="4">
        <f t="shared" si="283"/>
        <v>0.54525985910134711</v>
      </c>
      <c r="U1072" s="4">
        <f t="shared" si="284"/>
        <v>0.92307692307692302</v>
      </c>
      <c r="V1072" s="4">
        <f t="shared" si="285"/>
        <v>-6.6946789630613221E-2</v>
      </c>
      <c r="W1072" s="4" t="s">
        <v>5110</v>
      </c>
      <c r="X1072" s="2" cm="1">
        <f t="array" ref="X1072">SUM(_xlfn._xlws.FILTER($F$2:$F$2454,_xlfn.MAP($W$2:$W$2454,_xlfn.LAMBDA(_xlpm.x,_xlpm.x=$W1072))))</f>
        <v>1594</v>
      </c>
      <c r="Y1072" s="11">
        <f t="shared" si="286"/>
        <v>3.7641154328732747E-3</v>
      </c>
      <c r="Z1072" s="4" t="s">
        <v>5102</v>
      </c>
      <c r="AA1072" s="2" cm="1">
        <f t="array" ref="AA1072">SUM(_xlfn._xlws.FILTER($F$2:$F$2454,_xlfn.MAP($Z$2:$Z$2454,_xlfn.LAMBDA(_xlpm.x,_xlpm.x=$Z1072))))</f>
        <v>1794</v>
      </c>
      <c r="AB1072" s="11">
        <f t="shared" si="287"/>
        <v>3.3444816053511705E-3</v>
      </c>
      <c r="AC1072" s="11">
        <f t="shared" si="288"/>
        <v>5.1334121647979701E-2</v>
      </c>
      <c r="AG1072" s="2"/>
      <c r="AL1072" s="2"/>
      <c r="AM1072" s="2"/>
    </row>
    <row r="1073" spans="1:39">
      <c r="A1073" s="1" t="str">
        <f t="shared" si="272"/>
        <v>~rse~ : [ɹsə]</v>
      </c>
      <c r="B1073" s="1">
        <f>_xlfn.LET(_xlpm.d,$G1073,_xlpm.k,_xlfn.CONCAT(LEFT(TRIM(B$1),1),"*"),COUNTIF(_xlpm.d,_xlpm.k))</f>
        <v>1</v>
      </c>
      <c r="C1073" s="1">
        <f>_xlfn.LET(_xlpm.d,$G1073,_xlpm.k,_xlfn.CONCAT(LEFT(TRIM(C$1),1),"*"),COUNTIF(_xlpm.d,_xlpm.k))</f>
        <v>0</v>
      </c>
      <c r="D1073" s="1">
        <f>_xlfn.LET(_xlpm.d,$G1073,_xlpm.k,_xlfn.CONCAT(LEFT(TRIM(D$1),1),"*"),COUNTIF(_xlpm.d,_xlpm.k))</f>
        <v>0</v>
      </c>
      <c r="E1073" s="1">
        <f t="shared" si="273"/>
        <v>0.30102999566398114</v>
      </c>
      <c r="F1073" s="7">
        <v>1</v>
      </c>
      <c r="G1073" s="9" t="s">
        <v>1723</v>
      </c>
      <c r="H1073" s="4" cm="1">
        <f t="array" ref="H1073">F1073/freq.sum.r6e</f>
        <v>7.9214195183776928E-5</v>
      </c>
      <c r="I1073" s="4" t="str">
        <f t="shared" si="274"/>
        <v>ɹsə</v>
      </c>
      <c r="J1073" s="4" t="str">
        <f t="shared" si="275"/>
        <v>rse</v>
      </c>
      <c r="K1073" s="10">
        <f t="shared" si="276"/>
        <v>3</v>
      </c>
      <c r="L1073" s="1">
        <f t="shared" si="277"/>
        <v>3</v>
      </c>
      <c r="M1073" s="10">
        <f t="shared" si="278"/>
        <v>3</v>
      </c>
      <c r="N1073" s="1" t="str">
        <f t="shared" si="279"/>
        <v>~rse~</v>
      </c>
      <c r="O1073" s="1" t="str">
        <f t="shared" si="280"/>
        <v>[ɹsə]</v>
      </c>
      <c r="P1073" s="3" cm="1">
        <f t="array" ref="P1073">SUM(_xlfn._xlws.FILTER($H$2:$H$2454,_xlfn.MAP($N$2:$N$2454,_xlfn.LAMBDA(_xlpm.x,_xlpm.x=$N1073))))</f>
        <v>1.1089987325728771E-3</v>
      </c>
      <c r="Q1073" s="4">
        <f t="shared" si="281"/>
        <v>7.1428571428571425E-2</v>
      </c>
      <c r="R1073" s="6" cm="1">
        <f t="array" ref="R1073">SUM(_xlfn._xlws.FILTER($H$2:$H$2454,_xlfn.MAP($O$2:$O$2454,_xlfn.LAMBDA(_xlpm.x,_xlpm.x=$O1073))))</f>
        <v>9.5057034220532308E-4</v>
      </c>
      <c r="S1073" s="4">
        <f t="shared" si="282"/>
        <v>8.3333333333333343E-2</v>
      </c>
      <c r="T1073" s="4">
        <f t="shared" si="283"/>
        <v>1.6185456721117285E-2</v>
      </c>
      <c r="U1073" s="4">
        <f t="shared" si="284"/>
        <v>7.6923076923076927E-2</v>
      </c>
      <c r="V1073" s="4">
        <f t="shared" si="285"/>
        <v>-6.6946789630613276E-2</v>
      </c>
      <c r="W1073" s="4" t="s">
        <v>5121</v>
      </c>
      <c r="X1073" s="2" cm="1">
        <f t="array" ref="X1073">SUM(_xlfn._xlws.FILTER($F$2:$F$2454,_xlfn.MAP($W$2:$W$2454,_xlfn.LAMBDA(_xlpm.x,_xlpm.x=$W1073))))</f>
        <v>2896</v>
      </c>
      <c r="Y1073" s="11">
        <f t="shared" si="286"/>
        <v>3.453038674033149E-4</v>
      </c>
      <c r="Z1073" s="4" t="s">
        <v>5101</v>
      </c>
      <c r="AA1073" s="2" cm="1">
        <f t="array" ref="AA1073">SUM(_xlfn._xlws.FILTER($F$2:$F$2454,_xlfn.MAP($Z$2:$Z$2454,_xlfn.LAMBDA(_xlpm.x,_xlpm.x=$Z1073))))</f>
        <v>2255</v>
      </c>
      <c r="AB1073" s="11">
        <f t="shared" si="287"/>
        <v>4.434589800443459E-4</v>
      </c>
      <c r="AC1073" s="11">
        <f t="shared" si="288"/>
        <v>-0.10865201131112999</v>
      </c>
      <c r="AG1073" s="2"/>
      <c r="AL1073" s="2"/>
      <c r="AM1073" s="2"/>
    </row>
    <row r="1074" spans="1:39">
      <c r="A1074" s="1" t="str">
        <f t="shared" si="272"/>
        <v>~fra~ : [fɹeɪ]</v>
      </c>
      <c r="B1074" s="1">
        <f>_xlfn.LET(_xlpm.d,$G1074,_xlpm.k,_xlfn.CONCAT(LEFT(TRIM(B$1),1),"*"),COUNTIF(_xlpm.d,_xlpm.k))</f>
        <v>0</v>
      </c>
      <c r="C1074" s="1">
        <f>_xlfn.LET(_xlpm.d,$G1074,_xlpm.k,_xlfn.CONCAT(LEFT(TRIM(C$1),1),"*"),COUNTIF(_xlpm.d,_xlpm.k))</f>
        <v>0</v>
      </c>
      <c r="D1074" s="1">
        <f>_xlfn.LET(_xlpm.d,$G1074,_xlpm.k,_xlfn.CONCAT(LEFT(TRIM(D$1),1),"*"),COUNTIF(_xlpm.d,_xlpm.k))</f>
        <v>0</v>
      </c>
      <c r="E1074" s="1">
        <f t="shared" si="273"/>
        <v>0.69897000433601875</v>
      </c>
      <c r="F1074" s="7">
        <v>4</v>
      </c>
      <c r="G1074" s="9" t="s">
        <v>615</v>
      </c>
      <c r="H1074" s="4" cm="1">
        <f t="array" ref="H1074">F1074/freq.sum.r6e</f>
        <v>3.1685678073510771E-4</v>
      </c>
      <c r="I1074" s="4" t="str">
        <f t="shared" si="274"/>
        <v>fɹeɪ</v>
      </c>
      <c r="J1074" s="4" t="str">
        <f t="shared" si="275"/>
        <v>fra</v>
      </c>
      <c r="K1074" s="10">
        <f t="shared" si="276"/>
        <v>4</v>
      </c>
      <c r="L1074" s="1">
        <f t="shared" si="277"/>
        <v>3</v>
      </c>
      <c r="M1074" s="10">
        <f t="shared" si="278"/>
        <v>4</v>
      </c>
      <c r="N1074" s="1" t="str">
        <f t="shared" si="279"/>
        <v>~fra~</v>
      </c>
      <c r="O1074" s="1" t="str">
        <f t="shared" si="280"/>
        <v>[fɹeɪ]</v>
      </c>
      <c r="P1074" s="3" cm="1">
        <f t="array" ref="P1074">SUM(_xlfn._xlws.FILTER($H$2:$H$2454,_xlfn.MAP($N$2:$N$2454,_xlfn.LAMBDA(_xlpm.x,_xlpm.x=$N1074))))</f>
        <v>6.3371356147021542E-4</v>
      </c>
      <c r="Q1074" s="4">
        <f t="shared" si="281"/>
        <v>0.5</v>
      </c>
      <c r="R1074" s="6" cm="1">
        <f t="array" ref="R1074">SUM(_xlfn._xlws.FILTER($H$2:$H$2454,_xlfn.MAP($O$2:$O$2454,_xlfn.LAMBDA(_xlpm.x,_xlpm.x=$O1074))))</f>
        <v>5.5449936628643843E-4</v>
      </c>
      <c r="S1074" s="4">
        <f t="shared" si="282"/>
        <v>0.57142857142857151</v>
      </c>
      <c r="T1074" s="4">
        <f t="shared" si="283"/>
        <v>0.29008233752252471</v>
      </c>
      <c r="U1074" s="4">
        <f t="shared" si="284"/>
        <v>0.53333333333333333</v>
      </c>
      <c r="V1074" s="4">
        <f t="shared" si="285"/>
        <v>-5.7991946977686809E-2</v>
      </c>
      <c r="W1074" s="4" t="s">
        <v>5120</v>
      </c>
      <c r="X1074" s="2" cm="1">
        <f t="array" ref="X1074">SUM(_xlfn._xlws.FILTER($F$2:$F$2454,_xlfn.MAP($W$2:$W$2454,_xlfn.LAMBDA(_xlpm.x,_xlpm.x=$W1074))))</f>
        <v>1666</v>
      </c>
      <c r="Y1074" s="11">
        <f t="shared" si="286"/>
        <v>2.4009603841536613E-3</v>
      </c>
      <c r="Z1074" s="4" t="s">
        <v>5108</v>
      </c>
      <c r="AA1074" s="2" cm="1">
        <f t="array" ref="AA1074">SUM(_xlfn._xlws.FILTER($F$2:$F$2454,_xlfn.MAP($Z$2:$Z$2454,_xlfn.LAMBDA(_xlpm.x,_xlpm.x=$Z1074))))</f>
        <v>475</v>
      </c>
      <c r="AB1074" s="11">
        <f t="shared" si="287"/>
        <v>8.4210526315789472E-3</v>
      </c>
      <c r="AC1074" s="11">
        <f t="shared" si="288"/>
        <v>-0.5449813874459023</v>
      </c>
      <c r="AG1074" s="2"/>
      <c r="AL1074" s="2"/>
      <c r="AM1074" s="2"/>
    </row>
    <row r="1075" spans="1:39">
      <c r="A1075" s="1" t="str">
        <f t="shared" si="272"/>
        <v>~spi~ : [spɪ]</v>
      </c>
      <c r="B1075" s="1">
        <f>_xlfn.LET(_xlpm.d,$G1075,_xlpm.k,_xlfn.CONCAT(LEFT(TRIM(B$1),1),"*"),COUNTIF(_xlpm.d,_xlpm.k))</f>
        <v>0</v>
      </c>
      <c r="C1075" s="1">
        <f>_xlfn.LET(_xlpm.d,$G1075,_xlpm.k,_xlfn.CONCAT(LEFT(TRIM(C$1),1),"*"),COUNTIF(_xlpm.d,_xlpm.k))</f>
        <v>0</v>
      </c>
      <c r="D1075" s="1">
        <f>_xlfn.LET(_xlpm.d,$G1075,_xlpm.k,_xlfn.CONCAT(LEFT(TRIM(D$1),1),"*"),COUNTIF(_xlpm.d,_xlpm.k))</f>
        <v>0</v>
      </c>
      <c r="E1075" s="1">
        <f t="shared" si="273"/>
        <v>0.90308998699194343</v>
      </c>
      <c r="F1075" s="7">
        <v>7</v>
      </c>
      <c r="G1075" s="9" t="s">
        <v>411</v>
      </c>
      <c r="H1075" s="4" cm="1">
        <f t="array" ref="H1075">F1075/freq.sum.r6e</f>
        <v>5.5449936628643854E-4</v>
      </c>
      <c r="I1075" s="4" t="str">
        <f t="shared" si="274"/>
        <v>spɪ</v>
      </c>
      <c r="J1075" s="4" t="str">
        <f t="shared" si="275"/>
        <v>spi</v>
      </c>
      <c r="K1075" s="10">
        <f t="shared" si="276"/>
        <v>3</v>
      </c>
      <c r="L1075" s="1">
        <f t="shared" si="277"/>
        <v>3</v>
      </c>
      <c r="M1075" s="10">
        <f t="shared" si="278"/>
        <v>3</v>
      </c>
      <c r="N1075" s="1" t="str">
        <f t="shared" si="279"/>
        <v>~spi~</v>
      </c>
      <c r="O1075" s="1" t="str">
        <f t="shared" si="280"/>
        <v>[spɪ]</v>
      </c>
      <c r="P1075" s="3" cm="1">
        <f t="array" ref="P1075">SUM(_xlfn._xlws.FILTER($H$2:$H$2454,_xlfn.MAP($N$2:$N$2454,_xlfn.LAMBDA(_xlpm.x,_xlpm.x=$N1075))))</f>
        <v>7.1292775665399242E-4</v>
      </c>
      <c r="Q1075" s="4">
        <f t="shared" si="281"/>
        <v>0.77777777777777779</v>
      </c>
      <c r="R1075" s="6" cm="1">
        <f t="array" ref="R1075">SUM(_xlfn._xlws.FILTER($H$2:$H$2454,_xlfn.MAP($O$2:$O$2454,_xlfn.LAMBDA(_xlpm.x,_xlpm.x=$O1075))))</f>
        <v>6.3371356147021542E-4</v>
      </c>
      <c r="S1075" s="4">
        <f t="shared" si="282"/>
        <v>0.87500000000000011</v>
      </c>
      <c r="T1075" s="4">
        <f t="shared" si="283"/>
        <v>0.51983878645470805</v>
      </c>
      <c r="U1075" s="4">
        <f t="shared" si="284"/>
        <v>0.82352941176470595</v>
      </c>
      <c r="V1075" s="4">
        <f t="shared" si="285"/>
        <v>-5.1152522447381311E-2</v>
      </c>
      <c r="W1075" s="4" t="s">
        <v>5110</v>
      </c>
      <c r="X1075" s="2" cm="1">
        <f t="array" ref="X1075">SUM(_xlfn._xlws.FILTER($F$2:$F$2454,_xlfn.MAP($W$2:$W$2454,_xlfn.LAMBDA(_xlpm.x,_xlpm.x=$W1075))))</f>
        <v>1594</v>
      </c>
      <c r="Y1075" s="11">
        <f t="shared" si="286"/>
        <v>4.3914680050188204E-3</v>
      </c>
      <c r="Z1075" s="4" t="s">
        <v>5102</v>
      </c>
      <c r="AA1075" s="2" cm="1">
        <f t="array" ref="AA1075">SUM(_xlfn._xlws.FILTER($F$2:$F$2454,_xlfn.MAP($Z$2:$Z$2454,_xlfn.LAMBDA(_xlpm.x,_xlpm.x=$Z1075))))</f>
        <v>1794</v>
      </c>
      <c r="AB1075" s="11">
        <f t="shared" si="287"/>
        <v>3.9018952062430325E-3</v>
      </c>
      <c r="AC1075" s="11">
        <f t="shared" si="288"/>
        <v>5.1334121647979701E-2</v>
      </c>
      <c r="AG1075" s="2"/>
      <c r="AL1075" s="2"/>
      <c r="AM1075" s="2"/>
    </row>
    <row r="1076" spans="1:39">
      <c r="A1076" s="1" t="str">
        <f t="shared" si="272"/>
        <v>~cts~ : [kts]</v>
      </c>
      <c r="B1076" s="1">
        <f>_xlfn.LET(_xlpm.d,$G1076,_xlpm.k,_xlfn.CONCAT(LEFT(TRIM(B$1),1),"*"),COUNTIF(_xlpm.d,_xlpm.k))</f>
        <v>0</v>
      </c>
      <c r="C1076" s="1">
        <f>_xlfn.LET(_xlpm.d,$G1076,_xlpm.k,_xlfn.CONCAT(LEFT(TRIM(C$1),1),"*"),COUNTIF(_xlpm.d,_xlpm.k))</f>
        <v>0</v>
      </c>
      <c r="D1076" s="1">
        <f>_xlfn.LET(_xlpm.d,$G1076,_xlpm.k,_xlfn.CONCAT(LEFT(TRIM(D$1),1),"*"),COUNTIF(_xlpm.d,_xlpm.k))</f>
        <v>0</v>
      </c>
      <c r="E1076" s="1">
        <f t="shared" si="273"/>
        <v>0.95424250943932487</v>
      </c>
      <c r="F1076" s="7">
        <v>8</v>
      </c>
      <c r="G1076" s="9" t="s">
        <v>103</v>
      </c>
      <c r="H1076" s="4" cm="1">
        <f t="array" ref="H1076">F1076/freq.sum.r6e</f>
        <v>6.3371356147021542E-4</v>
      </c>
      <c r="I1076" s="4" t="str">
        <f t="shared" si="274"/>
        <v>kts</v>
      </c>
      <c r="J1076" s="4" t="str">
        <f t="shared" si="275"/>
        <v>cts</v>
      </c>
      <c r="K1076" s="10">
        <f t="shared" si="276"/>
        <v>3</v>
      </c>
      <c r="L1076" s="1">
        <f t="shared" si="277"/>
        <v>3</v>
      </c>
      <c r="M1076" s="10">
        <f t="shared" si="278"/>
        <v>3</v>
      </c>
      <c r="N1076" s="1" t="str">
        <f t="shared" si="279"/>
        <v>~cts~</v>
      </c>
      <c r="O1076" s="1" t="str">
        <f t="shared" si="280"/>
        <v>[kts]</v>
      </c>
      <c r="P1076" s="3" cm="1">
        <f t="array" ref="P1076">SUM(_xlfn._xlws.FILTER($H$2:$H$2454,_xlfn.MAP($N$2:$N$2454,_xlfn.LAMBDA(_xlpm.x,_xlpm.x=$N1076))))</f>
        <v>7.1292775665399231E-4</v>
      </c>
      <c r="Q1076" s="4">
        <f t="shared" si="281"/>
        <v>0.88888888888888895</v>
      </c>
      <c r="R1076" s="6" cm="1">
        <f t="array" ref="R1076">SUM(_xlfn._xlws.FILTER($H$2:$H$2454,_xlfn.MAP($O$2:$O$2454,_xlfn.LAMBDA(_xlpm.x,_xlpm.x=$O1076))))</f>
        <v>6.3371356147021542E-4</v>
      </c>
      <c r="S1076" s="4">
        <f t="shared" si="282"/>
        <v>1</v>
      </c>
      <c r="T1076" s="4">
        <f t="shared" si="283"/>
        <v>0.6277523679627468</v>
      </c>
      <c r="U1076" s="4">
        <f t="shared" si="284"/>
        <v>0.94117647058823539</v>
      </c>
      <c r="V1076" s="4">
        <f t="shared" si="285"/>
        <v>-5.1152522447381256E-2</v>
      </c>
      <c r="W1076" s="4"/>
      <c r="X1076" s="2" cm="1">
        <f t="array" ref="X1076">SUM(_xlfn._xlws.FILTER($F$2:$F$2454,_xlfn.MAP($W$2:$W$2454,_xlfn.LAMBDA(_xlpm.x,_xlpm.x=$W1076))))</f>
        <v>2988</v>
      </c>
      <c r="Y1076" s="11">
        <f t="shared" si="286"/>
        <v>2.6773761713520749E-3</v>
      </c>
      <c r="Z1076" s="4"/>
      <c r="AA1076" s="2" cm="1">
        <f t="array" ref="AA1076">SUM(_xlfn._xlws.FILTER($F$2:$F$2454,_xlfn.MAP($Z$2:$Z$2454,_xlfn.LAMBDA(_xlpm.x,_xlpm.x=$Z1076))))</f>
        <v>3871</v>
      </c>
      <c r="AB1076" s="11">
        <f t="shared" si="287"/>
        <v>2.0666494445879618E-3</v>
      </c>
      <c r="AC1076" s="11">
        <f t="shared" si="288"/>
        <v>0.11244257817559389</v>
      </c>
      <c r="AG1076" s="2"/>
      <c r="AL1076" s="2"/>
      <c r="AM1076" s="2"/>
    </row>
    <row r="1077" spans="1:39">
      <c r="A1077" s="1" t="str">
        <f t="shared" si="272"/>
        <v>~nds~ : [ndz]</v>
      </c>
      <c r="B1077" s="1">
        <f>_xlfn.LET(_xlpm.d,$G1077,_xlpm.k,_xlfn.CONCAT(LEFT(TRIM(B$1),1),"*"),COUNTIF(_xlpm.d,_xlpm.k))</f>
        <v>0</v>
      </c>
      <c r="C1077" s="1">
        <f>_xlfn.LET(_xlpm.d,$G1077,_xlpm.k,_xlfn.CONCAT(LEFT(TRIM(C$1),1),"*"),COUNTIF(_xlpm.d,_xlpm.k))</f>
        <v>0</v>
      </c>
      <c r="D1077" s="1">
        <f>_xlfn.LET(_xlpm.d,$G1077,_xlpm.k,_xlfn.CONCAT(LEFT(TRIM(D$1),1),"*"),COUNTIF(_xlpm.d,_xlpm.k))</f>
        <v>1</v>
      </c>
      <c r="E1077" s="1">
        <f t="shared" si="273"/>
        <v>0.95424250943932487</v>
      </c>
      <c r="F1077" s="7">
        <v>8</v>
      </c>
      <c r="G1077" s="9" t="s">
        <v>177</v>
      </c>
      <c r="H1077" s="4" cm="1">
        <f t="array" ref="H1077">F1077/freq.sum.r6e</f>
        <v>6.3371356147021542E-4</v>
      </c>
      <c r="I1077" s="4" t="str">
        <f t="shared" si="274"/>
        <v>ndz</v>
      </c>
      <c r="J1077" s="4" t="str">
        <f t="shared" si="275"/>
        <v>nds</v>
      </c>
      <c r="K1077" s="10">
        <f t="shared" si="276"/>
        <v>3</v>
      </c>
      <c r="L1077" s="1">
        <f t="shared" si="277"/>
        <v>3</v>
      </c>
      <c r="M1077" s="10">
        <f t="shared" si="278"/>
        <v>3</v>
      </c>
      <c r="N1077" s="1" t="str">
        <f t="shared" si="279"/>
        <v>~nds~</v>
      </c>
      <c r="O1077" s="1" t="str">
        <f t="shared" si="280"/>
        <v>[ndz]</v>
      </c>
      <c r="P1077" s="3" cm="1">
        <f t="array" ref="P1077">SUM(_xlfn._xlws.FILTER($H$2:$H$2454,_xlfn.MAP($N$2:$N$2454,_xlfn.LAMBDA(_xlpm.x,_xlpm.x=$N1077))))</f>
        <v>7.1292775665399231E-4</v>
      </c>
      <c r="Q1077" s="4">
        <f t="shared" si="281"/>
        <v>0.88888888888888895</v>
      </c>
      <c r="R1077" s="6" cm="1">
        <f t="array" ref="R1077">SUM(_xlfn._xlws.FILTER($H$2:$H$2454,_xlfn.MAP($O$2:$O$2454,_xlfn.LAMBDA(_xlpm.x,_xlpm.x=$O1077))))</f>
        <v>6.3371356147021542E-4</v>
      </c>
      <c r="S1077" s="4">
        <f t="shared" si="282"/>
        <v>1</v>
      </c>
      <c r="T1077" s="4">
        <f t="shared" si="283"/>
        <v>0.6277523679627468</v>
      </c>
      <c r="U1077" s="4">
        <f t="shared" si="284"/>
        <v>0.94117647058823539</v>
      </c>
      <c r="V1077" s="4">
        <f t="shared" si="285"/>
        <v>-5.1152522447381256E-2</v>
      </c>
      <c r="W1077" s="4"/>
      <c r="X1077" s="2" cm="1">
        <f t="array" ref="X1077">SUM(_xlfn._xlws.FILTER($F$2:$F$2454,_xlfn.MAP($W$2:$W$2454,_xlfn.LAMBDA(_xlpm.x,_xlpm.x=$W1077))))</f>
        <v>2988</v>
      </c>
      <c r="Y1077" s="11">
        <f t="shared" si="286"/>
        <v>2.6773761713520749E-3</v>
      </c>
      <c r="Z1077" s="4"/>
      <c r="AA1077" s="2" cm="1">
        <f t="array" ref="AA1077">SUM(_xlfn._xlws.FILTER($F$2:$F$2454,_xlfn.MAP($Z$2:$Z$2454,_xlfn.LAMBDA(_xlpm.x,_xlpm.x=$Z1077))))</f>
        <v>3871</v>
      </c>
      <c r="AB1077" s="11">
        <f t="shared" si="287"/>
        <v>2.0666494445879618E-3</v>
      </c>
      <c r="AC1077" s="11">
        <f t="shared" si="288"/>
        <v>0.11244257817559389</v>
      </c>
      <c r="AG1077" s="2"/>
      <c r="AL1077" s="2"/>
      <c r="AM1077" s="2"/>
    </row>
    <row r="1078" spans="1:39">
      <c r="A1078" s="1" t="str">
        <f t="shared" si="272"/>
        <v>~nte~ : [ntə]</v>
      </c>
      <c r="B1078" s="1">
        <f>_xlfn.LET(_xlpm.d,$G1078,_xlpm.k,_xlfn.CONCAT(LEFT(TRIM(B$1),1),"*"),COUNTIF(_xlpm.d,_xlpm.k))</f>
        <v>0</v>
      </c>
      <c r="C1078" s="1">
        <f>_xlfn.LET(_xlpm.d,$G1078,_xlpm.k,_xlfn.CONCAT(LEFT(TRIM(C$1),1),"*"),COUNTIF(_xlpm.d,_xlpm.k))</f>
        <v>0</v>
      </c>
      <c r="D1078" s="1">
        <f>_xlfn.LET(_xlpm.d,$G1078,_xlpm.k,_xlfn.CONCAT(LEFT(TRIM(D$1),1),"*"),COUNTIF(_xlpm.d,_xlpm.k))</f>
        <v>1</v>
      </c>
      <c r="E1078" s="1">
        <f t="shared" si="273"/>
        <v>1.3802112417116059</v>
      </c>
      <c r="F1078" s="7">
        <v>23</v>
      </c>
      <c r="G1078" s="9" t="s">
        <v>385</v>
      </c>
      <c r="H1078" s="4" cm="1">
        <f t="array" ref="H1078">F1078/freq.sum.r6e</f>
        <v>1.8219264892268695E-3</v>
      </c>
      <c r="I1078" s="4" t="str">
        <f t="shared" si="274"/>
        <v>ntə</v>
      </c>
      <c r="J1078" s="4" t="str">
        <f t="shared" si="275"/>
        <v>nte</v>
      </c>
      <c r="K1078" s="10">
        <f t="shared" si="276"/>
        <v>3</v>
      </c>
      <c r="L1078" s="1">
        <f t="shared" si="277"/>
        <v>3</v>
      </c>
      <c r="M1078" s="10">
        <f t="shared" si="278"/>
        <v>3</v>
      </c>
      <c r="N1078" s="1" t="str">
        <f t="shared" si="279"/>
        <v>~nte~</v>
      </c>
      <c r="O1078" s="1" t="str">
        <f t="shared" si="280"/>
        <v>[ntə]</v>
      </c>
      <c r="P1078" s="3" cm="1">
        <f t="array" ref="P1078">SUM(_xlfn._xlws.FILTER($H$2:$H$2454,_xlfn.MAP($N$2:$N$2454,_xlfn.LAMBDA(_xlpm.x,_xlpm.x=$N1078))))</f>
        <v>3.0893536121673003E-3</v>
      </c>
      <c r="Q1078" s="4">
        <f t="shared" si="281"/>
        <v>0.58974358974358976</v>
      </c>
      <c r="R1078" s="6" cm="1">
        <f t="array" ref="R1078">SUM(_xlfn._xlws.FILTER($H$2:$H$2454,_xlfn.MAP($O$2:$O$2454,_xlfn.LAMBDA(_xlpm.x,_xlpm.x=$O1078))))</f>
        <v>2.7724968314321928E-3</v>
      </c>
      <c r="S1078" s="4">
        <f t="shared" si="282"/>
        <v>0.65714285714285714</v>
      </c>
      <c r="T1078" s="4">
        <f t="shared" si="283"/>
        <v>0.59969470067262198</v>
      </c>
      <c r="U1078" s="4">
        <f t="shared" si="284"/>
        <v>0.6216216216216216</v>
      </c>
      <c r="V1078" s="4">
        <f t="shared" si="285"/>
        <v>-4.6996562676223555E-2</v>
      </c>
      <c r="W1078" s="4" t="s">
        <v>5121</v>
      </c>
      <c r="X1078" s="2" cm="1">
        <f t="array" ref="X1078">SUM(_xlfn._xlws.FILTER($F$2:$F$2454,_xlfn.MAP($W$2:$W$2454,_xlfn.LAMBDA(_xlpm.x,_xlpm.x=$W1078))))</f>
        <v>2896</v>
      </c>
      <c r="Y1078" s="11">
        <f t="shared" si="286"/>
        <v>7.9419889502762436E-3</v>
      </c>
      <c r="Z1078" s="4" t="s">
        <v>5101</v>
      </c>
      <c r="AA1078" s="2" cm="1">
        <f t="array" ref="AA1078">SUM(_xlfn._xlws.FILTER($F$2:$F$2454,_xlfn.MAP($Z$2:$Z$2454,_xlfn.LAMBDA(_xlpm.x,_xlpm.x=$Z1078))))</f>
        <v>2255</v>
      </c>
      <c r="AB1078" s="11">
        <f t="shared" si="287"/>
        <v>1.0199556541019957E-2</v>
      </c>
      <c r="AC1078" s="11">
        <f t="shared" si="288"/>
        <v>-0.10865201131112999</v>
      </c>
      <c r="AG1078" s="2"/>
      <c r="AL1078" s="2"/>
      <c r="AM1078" s="2"/>
    </row>
    <row r="1079" spans="1:39">
      <c r="A1079" s="1" t="str">
        <f t="shared" si="272"/>
        <v>~ble~ : [bl]</v>
      </c>
      <c r="B1079" s="1">
        <f>_xlfn.LET(_xlpm.d,$G1079,_xlpm.k,_xlfn.CONCAT(LEFT(TRIM(B$1),1),"*"),COUNTIF(_xlpm.d,_xlpm.k))</f>
        <v>0</v>
      </c>
      <c r="C1079" s="1">
        <f>_xlfn.LET(_xlpm.d,$G1079,_xlpm.k,_xlfn.CONCAT(LEFT(TRIM(C$1),1),"*"),COUNTIF(_xlpm.d,_xlpm.k))</f>
        <v>0</v>
      </c>
      <c r="D1079" s="1">
        <f>_xlfn.LET(_xlpm.d,$G1079,_xlpm.k,_xlfn.CONCAT(LEFT(TRIM(D$1),1),"*"),COUNTIF(_xlpm.d,_xlpm.k))</f>
        <v>0</v>
      </c>
      <c r="E1079" s="1">
        <f t="shared" si="273"/>
        <v>1.5682017240669948</v>
      </c>
      <c r="F1079" s="7">
        <v>36</v>
      </c>
      <c r="G1079" s="9" t="s">
        <v>13</v>
      </c>
      <c r="H1079" s="4" cm="1">
        <f t="array" ref="H1079">F1079/freq.sum.r6e</f>
        <v>2.8517110266159697E-3</v>
      </c>
      <c r="I1079" s="4" t="str">
        <f t="shared" si="274"/>
        <v>bl</v>
      </c>
      <c r="J1079" s="4" t="str">
        <f t="shared" si="275"/>
        <v>ble</v>
      </c>
      <c r="K1079" s="10">
        <f t="shared" si="276"/>
        <v>2</v>
      </c>
      <c r="L1079" s="1">
        <f t="shared" si="277"/>
        <v>3</v>
      </c>
      <c r="M1079" s="10">
        <f t="shared" si="278"/>
        <v>3</v>
      </c>
      <c r="N1079" s="1" t="str">
        <f t="shared" si="279"/>
        <v>~ble~</v>
      </c>
      <c r="O1079" s="1" t="str">
        <f t="shared" si="280"/>
        <v>[bl]</v>
      </c>
      <c r="P1079" s="3" cm="1">
        <f t="array" ref="P1079">SUM(_xlfn._xlws.FILTER($H$2:$H$2454,_xlfn.MAP($N$2:$N$2454,_xlfn.LAMBDA(_xlpm.x,_xlpm.x=$N1079))))</f>
        <v>3.1685678073510772E-3</v>
      </c>
      <c r="Q1079" s="4">
        <f t="shared" si="281"/>
        <v>0.9</v>
      </c>
      <c r="R1079" s="6" cm="1">
        <f t="array" ref="R1079">SUM(_xlfn._xlws.FILTER($H$2:$H$2454,_xlfn.MAP($O$2:$O$2454,_xlfn.LAMBDA(_xlpm.x,_xlpm.x=$O1079))))</f>
        <v>2.8517110266159697E-3</v>
      </c>
      <c r="S1079" s="4">
        <f t="shared" si="282"/>
        <v>1</v>
      </c>
      <c r="T1079" s="4">
        <f t="shared" si="283"/>
        <v>1.0384351255618671</v>
      </c>
      <c r="U1079" s="4">
        <f t="shared" si="284"/>
        <v>0.94736842105263164</v>
      </c>
      <c r="V1079" s="4">
        <f t="shared" si="285"/>
        <v>-4.5757490560675115E-2</v>
      </c>
      <c r="W1079" s="4" t="s">
        <v>5121</v>
      </c>
      <c r="X1079" s="2" cm="1">
        <f t="array" ref="X1079">SUM(_xlfn._xlws.FILTER($F$2:$F$2454,_xlfn.MAP($W$2:$W$2454,_xlfn.LAMBDA(_xlpm.x,_xlpm.x=$W1079))))</f>
        <v>2896</v>
      </c>
      <c r="Y1079" s="11">
        <f t="shared" si="286"/>
        <v>1.2430939226519336E-2</v>
      </c>
      <c r="Z1079" s="4"/>
      <c r="AA1079" s="2" cm="1">
        <f t="array" ref="AA1079">SUM(_xlfn._xlws.FILTER($F$2:$F$2454,_xlfn.MAP($Z$2:$Z$2454,_xlfn.LAMBDA(_xlpm.x,_xlpm.x=$Z1079))))</f>
        <v>3871</v>
      </c>
      <c r="AB1079" s="11">
        <f t="shared" si="287"/>
        <v>9.2999225006458273E-3</v>
      </c>
      <c r="AC1079" s="11">
        <f t="shared" si="288"/>
        <v>0.12602461379384577</v>
      </c>
      <c r="AG1079" s="2"/>
      <c r="AL1079" s="2"/>
      <c r="AM1079" s="2"/>
    </row>
    <row r="1080" spans="1:39">
      <c r="A1080" s="1" t="str">
        <f t="shared" si="272"/>
        <v>~bli~ : [blɪ]</v>
      </c>
      <c r="B1080" s="1">
        <f>_xlfn.LET(_xlpm.d,$G1080,_xlpm.k,_xlfn.CONCAT(LEFT(TRIM(B$1),1),"*"),COUNTIF(_xlpm.d,_xlpm.k))</f>
        <v>0</v>
      </c>
      <c r="C1080" s="1">
        <f>_xlfn.LET(_xlpm.d,$G1080,_xlpm.k,_xlfn.CONCAT(LEFT(TRIM(C$1),1),"*"),COUNTIF(_xlpm.d,_xlpm.k))</f>
        <v>0</v>
      </c>
      <c r="D1080" s="1">
        <f>_xlfn.LET(_xlpm.d,$G1080,_xlpm.k,_xlfn.CONCAT(LEFT(TRIM(D$1),1),"*"),COUNTIF(_xlpm.d,_xlpm.k))</f>
        <v>0</v>
      </c>
      <c r="E1080" s="1">
        <f t="shared" si="273"/>
        <v>0.95424250943932487</v>
      </c>
      <c r="F1080" s="7">
        <v>8</v>
      </c>
      <c r="G1080" s="9" t="s">
        <v>442</v>
      </c>
      <c r="H1080" s="4" cm="1">
        <f t="array" ref="H1080">F1080/freq.sum.r6e</f>
        <v>6.3371356147021542E-4</v>
      </c>
      <c r="I1080" s="4" t="str">
        <f t="shared" si="274"/>
        <v>blɪ</v>
      </c>
      <c r="J1080" s="4" t="str">
        <f t="shared" si="275"/>
        <v>bli</v>
      </c>
      <c r="K1080" s="10">
        <f t="shared" si="276"/>
        <v>3</v>
      </c>
      <c r="L1080" s="1">
        <f t="shared" si="277"/>
        <v>3</v>
      </c>
      <c r="M1080" s="10">
        <f t="shared" si="278"/>
        <v>3</v>
      </c>
      <c r="N1080" s="1" t="str">
        <f t="shared" si="279"/>
        <v>~bli~</v>
      </c>
      <c r="O1080" s="1" t="str">
        <f t="shared" si="280"/>
        <v>[blɪ]</v>
      </c>
      <c r="P1080" s="3" cm="1">
        <f t="array" ref="P1080">SUM(_xlfn._xlws.FILTER($H$2:$H$2454,_xlfn.MAP($N$2:$N$2454,_xlfn.LAMBDA(_xlpm.x,_xlpm.x=$N1080))))</f>
        <v>9.5057034220532308E-4</v>
      </c>
      <c r="Q1080" s="4">
        <f t="shared" si="281"/>
        <v>0.66666666666666674</v>
      </c>
      <c r="R1080" s="6" cm="1">
        <f t="array" ref="R1080">SUM(_xlfn._xlws.FILTER($H$2:$H$2454,_xlfn.MAP($O$2:$O$2454,_xlfn.LAMBDA(_xlpm.x,_xlpm.x=$O1080))))</f>
        <v>8.7135614702154619E-4</v>
      </c>
      <c r="S1080" s="4">
        <f t="shared" si="282"/>
        <v>0.72727272727272729</v>
      </c>
      <c r="T1080" s="4">
        <f t="shared" si="283"/>
        <v>0.46399088066811722</v>
      </c>
      <c r="U1080" s="4">
        <f t="shared" si="284"/>
        <v>0.69565217391304357</v>
      </c>
      <c r="V1080" s="4">
        <f t="shared" si="285"/>
        <v>-3.7788560889399754E-2</v>
      </c>
      <c r="W1080" s="4" t="s">
        <v>5110</v>
      </c>
      <c r="X1080" s="2" cm="1">
        <f t="array" ref="X1080">SUM(_xlfn._xlws.FILTER($F$2:$F$2454,_xlfn.MAP($W$2:$W$2454,_xlfn.LAMBDA(_xlpm.x,_xlpm.x=$W1080))))</f>
        <v>1594</v>
      </c>
      <c r="Y1080" s="11">
        <f t="shared" si="286"/>
        <v>5.018820577164366E-3</v>
      </c>
      <c r="Z1080" s="4" t="s">
        <v>5102</v>
      </c>
      <c r="AA1080" s="2" cm="1">
        <f t="array" ref="AA1080">SUM(_xlfn._xlws.FILTER($F$2:$F$2454,_xlfn.MAP($Z$2:$Z$2454,_xlfn.LAMBDA(_xlpm.x,_xlpm.x=$Z1080))))</f>
        <v>1794</v>
      </c>
      <c r="AB1080" s="11">
        <f t="shared" si="287"/>
        <v>4.459308807134894E-3</v>
      </c>
      <c r="AC1080" s="11">
        <f t="shared" si="288"/>
        <v>5.1334121647979701E-2</v>
      </c>
      <c r="AG1080" s="2"/>
      <c r="AL1080" s="2"/>
      <c r="AM1080" s="2"/>
    </row>
    <row r="1081" spans="1:39">
      <c r="A1081" s="1" t="str">
        <f t="shared" si="272"/>
        <v>~rou~ : [ɹu]</v>
      </c>
      <c r="B1081" s="1">
        <f>_xlfn.LET(_xlpm.d,$G1081,_xlpm.k,_xlfn.CONCAT(LEFT(TRIM(B$1),1),"*"),COUNTIF(_xlpm.d,_xlpm.k))</f>
        <v>1</v>
      </c>
      <c r="C1081" s="1">
        <f>_xlfn.LET(_xlpm.d,$G1081,_xlpm.k,_xlfn.CONCAT(LEFT(TRIM(C$1),1),"*"),COUNTIF(_xlpm.d,_xlpm.k))</f>
        <v>0</v>
      </c>
      <c r="D1081" s="1">
        <f>_xlfn.LET(_xlpm.d,$G1081,_xlpm.k,_xlfn.CONCAT(LEFT(TRIM(D$1),1),"*"),COUNTIF(_xlpm.d,_xlpm.k))</f>
        <v>0</v>
      </c>
      <c r="E1081" s="1">
        <f t="shared" si="273"/>
        <v>0.30102999566398114</v>
      </c>
      <c r="F1081" s="7">
        <v>1</v>
      </c>
      <c r="G1081" s="9" t="s">
        <v>2381</v>
      </c>
      <c r="H1081" s="4" cm="1">
        <f t="array" ref="H1081">F1081/freq.sum.r6e</f>
        <v>7.9214195183776928E-5</v>
      </c>
      <c r="I1081" s="4" t="str">
        <f t="shared" si="274"/>
        <v>ɹu</v>
      </c>
      <c r="J1081" s="4" t="str">
        <f t="shared" si="275"/>
        <v>rou</v>
      </c>
      <c r="K1081" s="10">
        <f t="shared" si="276"/>
        <v>2</v>
      </c>
      <c r="L1081" s="1">
        <f t="shared" si="277"/>
        <v>3</v>
      </c>
      <c r="M1081" s="10">
        <f t="shared" si="278"/>
        <v>3</v>
      </c>
      <c r="N1081" s="1" t="str">
        <f t="shared" si="279"/>
        <v>~rou~</v>
      </c>
      <c r="O1081" s="1" t="str">
        <f t="shared" si="280"/>
        <v>[ɹu]</v>
      </c>
      <c r="P1081" s="3" cm="1">
        <f t="array" ref="P1081">SUM(_xlfn._xlws.FILTER($H$2:$H$2454,_xlfn.MAP($N$2:$N$2454,_xlfn.LAMBDA(_xlpm.x,_xlpm.x=$N1081))))</f>
        <v>9.5057034220532319E-4</v>
      </c>
      <c r="Q1081" s="4">
        <f t="shared" si="281"/>
        <v>8.3333333333333329E-2</v>
      </c>
      <c r="R1081" s="6" cm="1">
        <f t="array" ref="R1081">SUM(_xlfn._xlws.FILTER($H$2:$H$2454,_xlfn.MAP($O$2:$O$2454,_xlfn.LAMBDA(_xlpm.x,_xlpm.x=$O1081))))</f>
        <v>8.7135614702154619E-4</v>
      </c>
      <c r="S1081" s="4">
        <f t="shared" si="282"/>
        <v>9.0909090909090912E-2</v>
      </c>
      <c r="T1081" s="4">
        <f t="shared" si="283"/>
        <v>1.8296603249958666E-2</v>
      </c>
      <c r="U1081" s="4">
        <f t="shared" si="284"/>
        <v>8.6956521739130432E-2</v>
      </c>
      <c r="V1081" s="4">
        <f t="shared" si="285"/>
        <v>-3.7788560889399803E-2</v>
      </c>
      <c r="W1081" s="4" t="s">
        <v>5100</v>
      </c>
      <c r="X1081" s="2" cm="1">
        <f t="array" ref="X1081">SUM(_xlfn._xlws.FILTER($F$2:$F$2454,_xlfn.MAP($W$2:$W$2454,_xlfn.LAMBDA(_xlpm.x,_xlpm.x=$W1081))))</f>
        <v>150</v>
      </c>
      <c r="Y1081" s="11">
        <f t="shared" si="286"/>
        <v>6.6666666666666671E-3</v>
      </c>
      <c r="Z1081" s="4" t="s">
        <v>5111</v>
      </c>
      <c r="AA1081" s="2" cm="1">
        <f t="array" ref="AA1081">SUM(_xlfn._xlws.FILTER($F$2:$F$2454,_xlfn.MAP($Z$2:$Z$2454,_xlfn.LAMBDA(_xlpm.x,_xlpm.x=$Z1081))))</f>
        <v>254</v>
      </c>
      <c r="AB1081" s="11">
        <f t="shared" si="287"/>
        <v>3.937007874015748E-3</v>
      </c>
      <c r="AC1081" s="11">
        <f t="shared" si="288"/>
        <v>0.22874245756425682</v>
      </c>
      <c r="AG1081" s="2"/>
      <c r="AL1081" s="2"/>
      <c r="AM1081" s="2"/>
    </row>
    <row r="1082" spans="1:39">
      <c r="A1082" s="1" t="str">
        <f t="shared" si="272"/>
        <v>~ffe~ : [fɜ]</v>
      </c>
      <c r="B1082" s="1">
        <f>_xlfn.LET(_xlpm.d,$G1082,_xlpm.k,_xlfn.CONCAT(LEFT(TRIM(B$1),1),"*"),COUNTIF(_xlpm.d,_xlpm.k))</f>
        <v>0</v>
      </c>
      <c r="C1082" s="1">
        <f>_xlfn.LET(_xlpm.d,$G1082,_xlpm.k,_xlfn.CONCAT(LEFT(TRIM(C$1),1),"*"),COUNTIF(_xlpm.d,_xlpm.k))</f>
        <v>0</v>
      </c>
      <c r="D1082" s="1">
        <f>_xlfn.LET(_xlpm.d,$G1082,_xlpm.k,_xlfn.CONCAT(LEFT(TRIM(D$1),1),"*"),COUNTIF(_xlpm.d,_xlpm.k))</f>
        <v>0</v>
      </c>
      <c r="E1082" s="1">
        <f t="shared" si="273"/>
        <v>0.30102999566398114</v>
      </c>
      <c r="F1082" s="7">
        <v>1</v>
      </c>
      <c r="G1082" s="9" t="s">
        <v>1722</v>
      </c>
      <c r="H1082" s="4" cm="1">
        <f t="array" ref="H1082">F1082/freq.sum.r6e</f>
        <v>7.9214195183776928E-5</v>
      </c>
      <c r="I1082" s="4" t="str">
        <f t="shared" si="274"/>
        <v>fɜ</v>
      </c>
      <c r="J1082" s="4" t="str">
        <f t="shared" si="275"/>
        <v>ffe</v>
      </c>
      <c r="K1082" s="10">
        <f t="shared" si="276"/>
        <v>2</v>
      </c>
      <c r="L1082" s="1">
        <f t="shared" si="277"/>
        <v>3</v>
      </c>
      <c r="M1082" s="10">
        <f t="shared" si="278"/>
        <v>3</v>
      </c>
      <c r="N1082" s="1" t="str">
        <f t="shared" si="279"/>
        <v>~ffe~</v>
      </c>
      <c r="O1082" s="1" t="str">
        <f t="shared" si="280"/>
        <v>[fɜ]</v>
      </c>
      <c r="P1082" s="3" cm="1">
        <f t="array" ref="P1082">SUM(_xlfn._xlws.FILTER($H$2:$H$2454,_xlfn.MAP($N$2:$N$2454,_xlfn.LAMBDA(_xlpm.x,_xlpm.x=$N1082))))</f>
        <v>1.1089987325728771E-3</v>
      </c>
      <c r="Q1082" s="4">
        <f t="shared" si="281"/>
        <v>7.1428571428571425E-2</v>
      </c>
      <c r="R1082" s="6" cm="1">
        <f t="array" ref="R1082">SUM(_xlfn._xlws.FILTER($H$2:$H$2454,_xlfn.MAP($O$2:$O$2454,_xlfn.LAMBDA(_xlpm.x,_xlpm.x=$O1082))))</f>
        <v>1.0297845373891E-3</v>
      </c>
      <c r="S1082" s="4">
        <f t="shared" si="282"/>
        <v>7.6923076923076927E-2</v>
      </c>
      <c r="T1082" s="4">
        <f t="shared" si="283"/>
        <v>1.5585995361075904E-2</v>
      </c>
      <c r="U1082" s="4">
        <f t="shared" si="284"/>
        <v>7.4074074074074084E-2</v>
      </c>
      <c r="V1082" s="4">
        <f t="shared" si="285"/>
        <v>-3.2184683371401297E-2</v>
      </c>
      <c r="W1082" s="4" t="s">
        <v>5121</v>
      </c>
      <c r="X1082" s="2" cm="1">
        <f t="array" ref="X1082">SUM(_xlfn._xlws.FILTER($F$2:$F$2454,_xlfn.MAP($W$2:$W$2454,_xlfn.LAMBDA(_xlpm.x,_xlpm.x=$W1082))))</f>
        <v>2896</v>
      </c>
      <c r="Y1082" s="11">
        <f t="shared" si="286"/>
        <v>3.453038674033149E-4</v>
      </c>
      <c r="Z1082" s="4" t="s">
        <v>5112</v>
      </c>
      <c r="AA1082" s="2" cm="1">
        <f t="array" ref="AA1082">SUM(_xlfn._xlws.FILTER($F$2:$F$2454,_xlfn.MAP($Z$2:$Z$2454,_xlfn.LAMBDA(_xlpm.x,_xlpm.x=$Z1082))))</f>
        <v>192</v>
      </c>
      <c r="AB1082" s="11">
        <f t="shared" si="287"/>
        <v>5.208333333333333E-3</v>
      </c>
      <c r="AC1082" s="11">
        <f t="shared" si="288"/>
        <v>-1.1784973288215597</v>
      </c>
      <c r="AG1082" s="2"/>
      <c r="AL1082" s="2"/>
      <c r="AM1082" s="2"/>
    </row>
    <row r="1083" spans="1:39">
      <c r="A1083" s="1" t="str">
        <f t="shared" si="272"/>
        <v>~sta~ : [teɪ]</v>
      </c>
      <c r="B1083" s="1">
        <f>_xlfn.LET(_xlpm.d,$G1083,_xlpm.k,_xlfn.CONCAT(LEFT(TRIM(B$1),1),"*"),COUNTIF(_xlpm.d,_xlpm.k))</f>
        <v>0</v>
      </c>
      <c r="C1083" s="1">
        <f>_xlfn.LET(_xlpm.d,$G1083,_xlpm.k,_xlfn.CONCAT(LEFT(TRIM(C$1),1),"*"),COUNTIF(_xlpm.d,_xlpm.k))</f>
        <v>0</v>
      </c>
      <c r="D1083" s="1">
        <f>_xlfn.LET(_xlpm.d,$G1083,_xlpm.k,_xlfn.CONCAT(LEFT(TRIM(D$1),1),"*"),COUNTIF(_xlpm.d,_xlpm.k))</f>
        <v>0</v>
      </c>
      <c r="E1083" s="1">
        <f t="shared" si="273"/>
        <v>0.30102999566398114</v>
      </c>
      <c r="F1083" s="7">
        <v>1</v>
      </c>
      <c r="G1083" s="9" t="s">
        <v>2457</v>
      </c>
      <c r="H1083" s="4" cm="1">
        <f t="array" ref="H1083">F1083/freq.sum.r6e</f>
        <v>7.9214195183776928E-5</v>
      </c>
      <c r="I1083" s="4" t="str">
        <f t="shared" si="274"/>
        <v>teɪ</v>
      </c>
      <c r="J1083" s="4" t="str">
        <f t="shared" si="275"/>
        <v>sta</v>
      </c>
      <c r="K1083" s="10">
        <f t="shared" si="276"/>
        <v>3</v>
      </c>
      <c r="L1083" s="1">
        <f t="shared" si="277"/>
        <v>3</v>
      </c>
      <c r="M1083" s="10">
        <f t="shared" si="278"/>
        <v>3</v>
      </c>
      <c r="N1083" s="1" t="str">
        <f t="shared" si="279"/>
        <v>~sta~</v>
      </c>
      <c r="O1083" s="1" t="str">
        <f t="shared" si="280"/>
        <v>[teɪ]</v>
      </c>
      <c r="P1083" s="3" cm="1">
        <f t="array" ref="P1083">SUM(_xlfn._xlws.FILTER($H$2:$H$2454,_xlfn.MAP($N$2:$N$2454,_xlfn.LAMBDA(_xlpm.x,_xlpm.x=$N1083))))</f>
        <v>2.297211660329531E-3</v>
      </c>
      <c r="Q1083" s="4">
        <f t="shared" si="281"/>
        <v>3.4482758620689655E-2</v>
      </c>
      <c r="R1083" s="6" cm="1">
        <f t="array" ref="R1083">SUM(_xlfn._xlws.FILTER($H$2:$H$2454,_xlfn.MAP($O$2:$O$2454,_xlfn.LAMBDA(_xlpm.x,_xlpm.x=$O1083))))</f>
        <v>2.1387832699619773E-3</v>
      </c>
      <c r="S1083" s="4">
        <f t="shared" si="282"/>
        <v>3.7037037037037035E-2</v>
      </c>
      <c r="T1083" s="4">
        <f t="shared" si="283"/>
        <v>7.5146763348044529E-3</v>
      </c>
      <c r="U1083" s="4">
        <f t="shared" si="284"/>
        <v>3.5714285714285712E-2</v>
      </c>
      <c r="V1083" s="4">
        <f t="shared" si="285"/>
        <v>-3.1034233739968737E-2</v>
      </c>
      <c r="W1083" s="4" t="s">
        <v>5120</v>
      </c>
      <c r="X1083" s="2" cm="1">
        <f t="array" ref="X1083">SUM(_xlfn._xlws.FILTER($F$2:$F$2454,_xlfn.MAP($W$2:$W$2454,_xlfn.LAMBDA(_xlpm.x,_xlpm.x=$W1083))))</f>
        <v>1666</v>
      </c>
      <c r="Y1083" s="11">
        <f t="shared" si="286"/>
        <v>6.0024009603841532E-4</v>
      </c>
      <c r="Z1083" s="4" t="s">
        <v>5108</v>
      </c>
      <c r="AA1083" s="2" cm="1">
        <f t="array" ref="AA1083">SUM(_xlfn._xlws.FILTER($F$2:$F$2454,_xlfn.MAP($Z$2:$Z$2454,_xlfn.LAMBDA(_xlpm.x,_xlpm.x=$Z1083))))</f>
        <v>475</v>
      </c>
      <c r="AB1083" s="11">
        <f t="shared" si="287"/>
        <v>2.1052631578947368E-3</v>
      </c>
      <c r="AC1083" s="11">
        <f t="shared" si="288"/>
        <v>-0.5449813874459023</v>
      </c>
      <c r="AG1083" s="2"/>
      <c r="AL1083" s="2"/>
      <c r="AM1083" s="2"/>
    </row>
    <row r="1084" spans="1:39">
      <c r="A1084" s="1" t="str">
        <f t="shared" si="272"/>
        <v>~spe~ : [spɛ]</v>
      </c>
      <c r="B1084" s="1">
        <f>_xlfn.LET(_xlpm.d,$G1084,_xlpm.k,_xlfn.CONCAT(LEFT(TRIM(B$1),1),"*"),COUNTIF(_xlpm.d,_xlpm.k))</f>
        <v>0</v>
      </c>
      <c r="C1084" s="1">
        <f>_xlfn.LET(_xlpm.d,$G1084,_xlpm.k,_xlfn.CONCAT(LEFT(TRIM(C$1),1),"*"),COUNTIF(_xlpm.d,_xlpm.k))</f>
        <v>0</v>
      </c>
      <c r="D1084" s="1">
        <f>_xlfn.LET(_xlpm.d,$G1084,_xlpm.k,_xlfn.CONCAT(LEFT(TRIM(D$1),1),"*"),COUNTIF(_xlpm.d,_xlpm.k))</f>
        <v>0</v>
      </c>
      <c r="E1084" s="1">
        <f t="shared" si="273"/>
        <v>1.1461280356782377</v>
      </c>
      <c r="F1084" s="7">
        <v>13</v>
      </c>
      <c r="G1084" s="9" t="s">
        <v>370</v>
      </c>
      <c r="H1084" s="4" cm="1">
        <f t="array" ref="H1084">F1084/freq.sum.r6e</f>
        <v>1.0297845373891002E-3</v>
      </c>
      <c r="I1084" s="1" t="str">
        <f t="shared" si="274"/>
        <v>spɛ</v>
      </c>
      <c r="J1084" s="1" t="str">
        <f t="shared" si="275"/>
        <v>spe</v>
      </c>
      <c r="K1084" s="10">
        <f t="shared" si="276"/>
        <v>3</v>
      </c>
      <c r="L1084" s="1">
        <f t="shared" si="277"/>
        <v>3</v>
      </c>
      <c r="M1084" s="10">
        <f t="shared" si="278"/>
        <v>3</v>
      </c>
      <c r="N1084" s="1" t="str">
        <f t="shared" si="279"/>
        <v>~spe~</v>
      </c>
      <c r="O1084" s="1" t="str">
        <f t="shared" si="280"/>
        <v>[spɛ]</v>
      </c>
      <c r="P1084" s="3" cm="1">
        <f t="array" ref="P1084">SUM(_xlfn._xlws.FILTER($H$2:$H$2454,_xlfn.MAP($N$2:$N$2454,_xlfn.LAMBDA(_xlpm.x,_xlpm.x=$N1084))))</f>
        <v>1.2674271229404311E-3</v>
      </c>
      <c r="Q1084" s="4">
        <f t="shared" si="281"/>
        <v>0.8125</v>
      </c>
      <c r="R1084" s="6" cm="1">
        <f t="array" ref="R1084">SUM(_xlfn._xlws.FILTER($H$2:$H$2454,_xlfn.MAP($O$2:$O$2454,_xlfn.LAMBDA(_xlpm.x,_xlpm.x=$O1084))))</f>
        <v>1.188212927756654E-3</v>
      </c>
      <c r="S1084" s="4">
        <f t="shared" si="282"/>
        <v>0.8666666666666667</v>
      </c>
      <c r="T1084" s="4">
        <f t="shared" si="283"/>
        <v>0.67189796999222318</v>
      </c>
      <c r="U1084" s="4">
        <f t="shared" si="284"/>
        <v>0.83870967741935487</v>
      </c>
      <c r="V1084" s="4">
        <f t="shared" si="285"/>
        <v>-2.8028723600243537E-2</v>
      </c>
      <c r="W1084" s="4" t="s">
        <v>5121</v>
      </c>
      <c r="X1084" s="2" cm="1">
        <f t="array" ref="X1084">SUM(_xlfn._xlws.FILTER($F$2:$F$2454,_xlfn.MAP($W$2:$W$2454,_xlfn.LAMBDA(_xlpm.x,_xlpm.x=$W1084))))</f>
        <v>2896</v>
      </c>
      <c r="Y1084" s="11">
        <f t="shared" si="286"/>
        <v>4.4889502762430937E-3</v>
      </c>
      <c r="Z1084" s="4" t="s">
        <v>5104</v>
      </c>
      <c r="AA1084" s="2" cm="1">
        <f t="array" ref="AA1084">SUM(_xlfn._xlws.FILTER($F$2:$F$2454,_xlfn.MAP($Z$2:$Z$2454,_xlfn.LAMBDA(_xlpm.x,_xlpm.x=$Z1084))))</f>
        <v>883</v>
      </c>
      <c r="AB1084" s="11">
        <f t="shared" si="287"/>
        <v>1.4722536806342015E-2</v>
      </c>
      <c r="AC1084" s="11">
        <f t="shared" si="288"/>
        <v>-0.51583785394754067</v>
      </c>
      <c r="AG1084" s="2"/>
      <c r="AL1084" s="2"/>
      <c r="AM1084" s="2"/>
    </row>
    <row r="1085" spans="1:39">
      <c r="A1085" s="1" t="str">
        <f t="shared" si="272"/>
        <v>~nce~ : [ns]</v>
      </c>
      <c r="B1085" s="1">
        <f>_xlfn.LET(_xlpm.d,$G1085,_xlpm.k,_xlfn.CONCAT(LEFT(TRIM(B$1),1),"*"),COUNTIF(_xlpm.d,_xlpm.k))</f>
        <v>0</v>
      </c>
      <c r="C1085" s="1">
        <f>_xlfn.LET(_xlpm.d,$G1085,_xlpm.k,_xlfn.CONCAT(LEFT(TRIM(C$1),1),"*"),COUNTIF(_xlpm.d,_xlpm.k))</f>
        <v>0</v>
      </c>
      <c r="D1085" s="1">
        <f>_xlfn.LET(_xlpm.d,$G1085,_xlpm.k,_xlfn.CONCAT(LEFT(TRIM(D$1),1),"*"),COUNTIF(_xlpm.d,_xlpm.k))</f>
        <v>1</v>
      </c>
      <c r="E1085" s="1">
        <f t="shared" si="273"/>
        <v>1.7708520116421442</v>
      </c>
      <c r="F1085" s="7">
        <v>58</v>
      </c>
      <c r="G1085" s="9" t="s">
        <v>189</v>
      </c>
      <c r="H1085" s="4" cm="1">
        <f t="array" ref="H1085">F1085/freq.sum.r6e</f>
        <v>4.5944233206590621E-3</v>
      </c>
      <c r="I1085" s="4" t="str">
        <f t="shared" si="274"/>
        <v>ns</v>
      </c>
      <c r="J1085" s="4" t="str">
        <f t="shared" si="275"/>
        <v>nce</v>
      </c>
      <c r="K1085" s="10">
        <f t="shared" si="276"/>
        <v>2</v>
      </c>
      <c r="L1085" s="1">
        <f t="shared" si="277"/>
        <v>3</v>
      </c>
      <c r="M1085" s="10">
        <f t="shared" si="278"/>
        <v>3</v>
      </c>
      <c r="N1085" s="1" t="str">
        <f t="shared" si="279"/>
        <v>~nce~</v>
      </c>
      <c r="O1085" s="1" t="str">
        <f t="shared" si="280"/>
        <v>[ns]</v>
      </c>
      <c r="P1085" s="3" cm="1">
        <f t="array" ref="P1085">SUM(_xlfn._xlws.FILTER($H$2:$H$2454,_xlfn.MAP($N$2:$N$2454,_xlfn.LAMBDA(_xlpm.x,_xlpm.x=$N1085))))</f>
        <v>5.624207858048162E-3</v>
      </c>
      <c r="Q1085" s="4">
        <f t="shared" si="281"/>
        <v>0.81690140845070425</v>
      </c>
      <c r="R1085" s="6" cm="1">
        <f t="array" ref="R1085">SUM(_xlfn._xlws.FILTER($H$2:$H$2454,_xlfn.MAP($O$2:$O$2454,_xlfn.LAMBDA(_xlpm.x,_xlpm.x=$O1085))))</f>
        <v>5.5449936628643856E-3</v>
      </c>
      <c r="S1085" s="4">
        <f t="shared" si="282"/>
        <v>0.82857142857142851</v>
      </c>
      <c r="T1085" s="4">
        <f t="shared" si="283"/>
        <v>1.0183092399836242</v>
      </c>
      <c r="U1085" s="4">
        <f t="shared" si="284"/>
        <v>0.82269503546099287</v>
      </c>
      <c r="V1085" s="4">
        <f t="shared" si="285"/>
        <v>-6.1603087048183978E-3</v>
      </c>
      <c r="W1085" s="4" t="s">
        <v>5121</v>
      </c>
      <c r="X1085" s="2" cm="1">
        <f t="array" ref="X1085">SUM(_xlfn._xlws.FILTER($F$2:$F$2454,_xlfn.MAP($W$2:$W$2454,_xlfn.LAMBDA(_xlpm.x,_xlpm.x=$W1085))))</f>
        <v>2896</v>
      </c>
      <c r="Y1085" s="11">
        <f t="shared" si="286"/>
        <v>2.0027624309392266E-2</v>
      </c>
      <c r="Z1085" s="4"/>
      <c r="AA1085" s="2" cm="1">
        <f t="array" ref="AA1085">SUM(_xlfn._xlws.FILTER($F$2:$F$2454,_xlfn.MAP($Z$2:$Z$2454,_xlfn.LAMBDA(_xlpm.x,_xlpm.x=$Z1085))))</f>
        <v>3871</v>
      </c>
      <c r="AB1085" s="11">
        <f t="shared" si="287"/>
        <v>1.4983208473262722E-2</v>
      </c>
      <c r="AC1085" s="11">
        <f t="shared" si="288"/>
        <v>0.12602461379384586</v>
      </c>
      <c r="AG1085" s="2"/>
      <c r="AL1085" s="2"/>
      <c r="AM1085" s="2"/>
    </row>
    <row r="1086" spans="1:39">
      <c r="A1086" s="1" t="str">
        <f t="shared" si="272"/>
        <v>~hea~ : [hɑ]</v>
      </c>
      <c r="B1086" s="1">
        <f>_xlfn.LET(_xlpm.d,$G1086,_xlpm.k,_xlfn.CONCAT(LEFT(TRIM(B$1),1),"*"),COUNTIF(_xlpm.d,_xlpm.k))</f>
        <v>0</v>
      </c>
      <c r="C1086" s="1">
        <f>_xlfn.LET(_xlpm.d,$G1086,_xlpm.k,_xlfn.CONCAT(LEFT(TRIM(C$1),1),"*"),COUNTIF(_xlpm.d,_xlpm.k))</f>
        <v>0</v>
      </c>
      <c r="D1086" s="1">
        <f>_xlfn.LET(_xlpm.d,$G1086,_xlpm.k,_xlfn.CONCAT(LEFT(TRIM(D$1),1),"*"),COUNTIF(_xlpm.d,_xlpm.k))</f>
        <v>0</v>
      </c>
      <c r="E1086" s="1">
        <f t="shared" si="273"/>
        <v>0.30102999566398114</v>
      </c>
      <c r="F1086" s="7">
        <v>1</v>
      </c>
      <c r="G1086" s="9" t="s">
        <v>1787</v>
      </c>
      <c r="H1086" s="4" cm="1">
        <f t="array" ref="H1086">F1086/freq.sum.r6e</f>
        <v>7.9214195183776928E-5</v>
      </c>
      <c r="I1086" s="4" t="str">
        <f t="shared" si="274"/>
        <v>hɑ</v>
      </c>
      <c r="J1086" s="4" t="str">
        <f t="shared" si="275"/>
        <v>hea</v>
      </c>
      <c r="K1086" s="10">
        <f t="shared" si="276"/>
        <v>2</v>
      </c>
      <c r="L1086" s="1">
        <f t="shared" si="277"/>
        <v>3</v>
      </c>
      <c r="M1086" s="10">
        <f t="shared" si="278"/>
        <v>3</v>
      </c>
      <c r="N1086" s="1" t="str">
        <f t="shared" si="279"/>
        <v>~hea~</v>
      </c>
      <c r="O1086" s="1" t="str">
        <f t="shared" si="280"/>
        <v>[hɑ]</v>
      </c>
      <c r="P1086" s="3" cm="1">
        <f t="array" ref="P1086">SUM(_xlfn._xlws.FILTER($H$2:$H$2454,_xlfn.MAP($N$2:$N$2454,_xlfn.LAMBDA(_xlpm.x,_xlpm.x=$N1086))))</f>
        <v>1.7427122940430924E-3</v>
      </c>
      <c r="Q1086" s="4">
        <f t="shared" si="281"/>
        <v>4.5454545454545456E-2</v>
      </c>
      <c r="R1086" s="6" cm="1">
        <f t="array" ref="R1086">SUM(_xlfn._xlws.FILTER($H$2:$H$2454,_xlfn.MAP($O$2:$O$2454,_xlfn.LAMBDA(_xlpm.x,_xlpm.x=$O1086))))</f>
        <v>1.7427122940430924E-3</v>
      </c>
      <c r="S1086" s="4">
        <f t="shared" si="282"/>
        <v>4.5454545454545456E-2</v>
      </c>
      <c r="T1086" s="4">
        <f t="shared" si="283"/>
        <v>9.5641335170238498E-3</v>
      </c>
      <c r="U1086" s="4">
        <f t="shared" si="284"/>
        <v>4.5454545454545456E-2</v>
      </c>
      <c r="V1086" s="4">
        <f t="shared" si="285"/>
        <v>0</v>
      </c>
      <c r="W1086" s="4" t="s">
        <v>5124</v>
      </c>
      <c r="X1086" s="2" cm="1">
        <f t="array" ref="X1086">SUM(_xlfn._xlws.FILTER($F$2:$F$2454,_xlfn.MAP($W$2:$W$2454,_xlfn.LAMBDA(_xlpm.x,_xlpm.x=$W1086))))</f>
        <v>184</v>
      </c>
      <c r="Y1086" s="11">
        <f t="shared" si="286"/>
        <v>5.434782608695652E-3</v>
      </c>
      <c r="Z1086" s="4" t="s">
        <v>5105</v>
      </c>
      <c r="AA1086" s="2" cm="1">
        <f t="array" ref="AA1086">SUM(_xlfn._xlws.FILTER($F$2:$F$2454,_xlfn.MAP($Z$2:$Z$2454,_xlfn.LAMBDA(_xlpm.x,_xlpm.x=$Z1086))))</f>
        <v>436</v>
      </c>
      <c r="AB1086" s="11">
        <f t="shared" si="287"/>
        <v>2.2935779816513763E-3</v>
      </c>
      <c r="AC1086" s="11">
        <f t="shared" si="288"/>
        <v>0.37466866625904954</v>
      </c>
      <c r="AG1086" s="2"/>
      <c r="AL1086" s="2"/>
      <c r="AM1086" s="2"/>
    </row>
    <row r="1087" spans="1:39">
      <c r="A1087" s="1" t="str">
        <f t="shared" si="272"/>
        <v>~dva~ : [dvæ]</v>
      </c>
      <c r="B1087" s="1">
        <f>_xlfn.LET(_xlpm.d,$G1087,_xlpm.k,_xlfn.CONCAT(LEFT(TRIM(B$1),1),"*"),COUNTIF(_xlpm.d,_xlpm.k))</f>
        <v>0</v>
      </c>
      <c r="C1087" s="1">
        <f>_xlfn.LET(_xlpm.d,$G1087,_xlpm.k,_xlfn.CONCAT(LEFT(TRIM(C$1),1),"*"),COUNTIF(_xlpm.d,_xlpm.k))</f>
        <v>0</v>
      </c>
      <c r="D1087" s="1">
        <f>_xlfn.LET(_xlpm.d,$G1087,_xlpm.k,_xlfn.CONCAT(LEFT(TRIM(D$1),1),"*"),COUNTIF(_xlpm.d,_xlpm.k))</f>
        <v>0</v>
      </c>
      <c r="E1087" s="1">
        <f t="shared" si="273"/>
        <v>0.60205999132796229</v>
      </c>
      <c r="F1087" s="7">
        <v>3</v>
      </c>
      <c r="G1087" s="9" t="s">
        <v>38</v>
      </c>
      <c r="H1087" s="4" cm="1">
        <f t="array" ref="H1087">F1087/freq.sum.r6e</f>
        <v>2.376425855513308E-4</v>
      </c>
      <c r="I1087" s="4" t="str">
        <f t="shared" si="274"/>
        <v>dvæ</v>
      </c>
      <c r="J1087" s="4" t="str">
        <f t="shared" si="275"/>
        <v>dva</v>
      </c>
      <c r="K1087" s="10">
        <f t="shared" si="276"/>
        <v>3</v>
      </c>
      <c r="L1087" s="1">
        <f t="shared" si="277"/>
        <v>3</v>
      </c>
      <c r="M1087" s="10">
        <f t="shared" si="278"/>
        <v>3</v>
      </c>
      <c r="N1087" s="1" t="str">
        <f t="shared" si="279"/>
        <v>~dva~</v>
      </c>
      <c r="O1087" s="1" t="str">
        <f t="shared" si="280"/>
        <v>[dvæ]</v>
      </c>
      <c r="P1087" s="3" cm="1">
        <f t="array" ref="P1087">SUM(_xlfn._xlws.FILTER($H$2:$H$2454,_xlfn.MAP($N$2:$N$2454,_xlfn.LAMBDA(_xlpm.x,_xlpm.x=$N1087))))</f>
        <v>2.376425855513308E-4</v>
      </c>
      <c r="Q1087" s="4">
        <f t="shared" si="281"/>
        <v>1</v>
      </c>
      <c r="R1087" s="6" cm="1">
        <f t="array" ref="R1087">SUM(_xlfn._xlws.FILTER($H$2:$H$2454,_xlfn.MAP($O$2:$O$2454,_xlfn.LAMBDA(_xlpm.x,_xlpm.x=$O1087))))</f>
        <v>2.376425855513308E-4</v>
      </c>
      <c r="S1087" s="4">
        <f t="shared" si="282"/>
        <v>1</v>
      </c>
      <c r="T1087" s="4">
        <f t="shared" si="283"/>
        <v>0.42082187474904936</v>
      </c>
      <c r="U1087" s="4">
        <f t="shared" si="284"/>
        <v>1</v>
      </c>
      <c r="V1087" s="4">
        <f t="shared" si="285"/>
        <v>0</v>
      </c>
      <c r="W1087" s="4" t="s">
        <v>5120</v>
      </c>
      <c r="X1087" s="2" cm="1">
        <f t="array" ref="X1087">SUM(_xlfn._xlws.FILTER($F$2:$F$2454,_xlfn.MAP($W$2:$W$2454,_xlfn.LAMBDA(_xlpm.x,_xlpm.x=$W1087))))</f>
        <v>1666</v>
      </c>
      <c r="Y1087" s="11">
        <f t="shared" si="286"/>
        <v>1.8007202881152461E-3</v>
      </c>
      <c r="Z1087" s="4" t="s">
        <v>5103</v>
      </c>
      <c r="AA1087" s="2" cm="1">
        <f t="array" ref="AA1087">SUM(_xlfn._xlws.FILTER($F$2:$F$2454,_xlfn.MAP($Z$2:$Z$2454,_xlfn.LAMBDA(_xlpm.x,_xlpm.x=$Z1087))))</f>
        <v>514</v>
      </c>
      <c r="AB1087" s="11">
        <f t="shared" si="287"/>
        <v>5.8365758754863814E-3</v>
      </c>
      <c r="AC1087" s="11">
        <f t="shared" si="288"/>
        <v>-0.51071187807549301</v>
      </c>
      <c r="AG1087" s="2"/>
      <c r="AL1087" s="2"/>
      <c r="AM1087" s="2"/>
    </row>
    <row r="1088" spans="1:39">
      <c r="A1088" s="1" t="str">
        <f t="shared" si="272"/>
        <v>~mba~ : [mbæ]</v>
      </c>
      <c r="B1088" s="1">
        <f>_xlfn.LET(_xlpm.d,$G1088,_xlpm.k,_xlfn.CONCAT(LEFT(TRIM(B$1),1),"*"),COUNTIF(_xlpm.d,_xlpm.k))</f>
        <v>0</v>
      </c>
      <c r="C1088" s="1">
        <f>_xlfn.LET(_xlpm.d,$G1088,_xlpm.k,_xlfn.CONCAT(LEFT(TRIM(C$1),1),"*"),COUNTIF(_xlpm.d,_xlpm.k))</f>
        <v>1</v>
      </c>
      <c r="D1088" s="1">
        <f>_xlfn.LET(_xlpm.d,$G1088,_xlpm.k,_xlfn.CONCAT(LEFT(TRIM(D$1),1),"*"),COUNTIF(_xlpm.d,_xlpm.k))</f>
        <v>0</v>
      </c>
      <c r="E1088" s="1">
        <f t="shared" si="273"/>
        <v>0.30102999566398114</v>
      </c>
      <c r="F1088" s="7">
        <v>1</v>
      </c>
      <c r="G1088" s="9" t="s">
        <v>2100</v>
      </c>
      <c r="H1088" s="4" cm="1">
        <f t="array" ref="H1088">F1088/freq.sum.r6e</f>
        <v>7.9214195183776928E-5</v>
      </c>
      <c r="I1088" s="4" t="str">
        <f t="shared" si="274"/>
        <v>mbæ</v>
      </c>
      <c r="J1088" s="4" t="str">
        <f t="shared" si="275"/>
        <v>mba</v>
      </c>
      <c r="K1088" s="10">
        <f t="shared" si="276"/>
        <v>3</v>
      </c>
      <c r="L1088" s="1">
        <f t="shared" si="277"/>
        <v>3</v>
      </c>
      <c r="M1088" s="10">
        <f t="shared" si="278"/>
        <v>3</v>
      </c>
      <c r="N1088" s="1" t="str">
        <f t="shared" si="279"/>
        <v>~mba~</v>
      </c>
      <c r="O1088" s="1" t="str">
        <f t="shared" si="280"/>
        <v>[mbæ]</v>
      </c>
      <c r="P1088" s="3" cm="1">
        <f t="array" ref="P1088">SUM(_xlfn._xlws.FILTER($H$2:$H$2454,_xlfn.MAP($N$2:$N$2454,_xlfn.LAMBDA(_xlpm.x,_xlpm.x=$N1088))))</f>
        <v>7.9214195183776928E-5</v>
      </c>
      <c r="Q1088" s="4">
        <f t="shared" si="281"/>
        <v>1</v>
      </c>
      <c r="R1088" s="6" cm="1">
        <f t="array" ref="R1088">SUM(_xlfn._xlws.FILTER($H$2:$H$2454,_xlfn.MAP($O$2:$O$2454,_xlfn.LAMBDA(_xlpm.x,_xlpm.x=$O1088))))</f>
        <v>7.9214195183776928E-5</v>
      </c>
      <c r="S1088" s="4">
        <f t="shared" si="282"/>
        <v>1</v>
      </c>
      <c r="T1088" s="4">
        <f t="shared" si="283"/>
        <v>0.21041093737452468</v>
      </c>
      <c r="U1088" s="4">
        <f t="shared" si="284"/>
        <v>1</v>
      </c>
      <c r="V1088" s="4">
        <f t="shared" si="285"/>
        <v>0</v>
      </c>
      <c r="W1088" s="4" t="s">
        <v>5120</v>
      </c>
      <c r="X1088" s="2" cm="1">
        <f t="array" ref="X1088">SUM(_xlfn._xlws.FILTER($F$2:$F$2454,_xlfn.MAP($W$2:$W$2454,_xlfn.LAMBDA(_xlpm.x,_xlpm.x=$W1088))))</f>
        <v>1666</v>
      </c>
      <c r="Y1088" s="11">
        <f t="shared" si="286"/>
        <v>6.0024009603841532E-4</v>
      </c>
      <c r="Z1088" s="4" t="s">
        <v>5103</v>
      </c>
      <c r="AA1088" s="2" cm="1">
        <f t="array" ref="AA1088">SUM(_xlfn._xlws.FILTER($F$2:$F$2454,_xlfn.MAP($Z$2:$Z$2454,_xlfn.LAMBDA(_xlpm.x,_xlpm.x=$Z1088))))</f>
        <v>514</v>
      </c>
      <c r="AB1088" s="11">
        <f t="shared" si="287"/>
        <v>1.9455252918287938E-3</v>
      </c>
      <c r="AC1088" s="11">
        <f t="shared" si="288"/>
        <v>-0.51071187807549312</v>
      </c>
      <c r="AG1088" s="2"/>
      <c r="AL1088" s="2"/>
      <c r="AM1088" s="2"/>
    </row>
    <row r="1089" spans="1:39">
      <c r="A1089" s="1" t="str">
        <f t="shared" si="272"/>
        <v>~rha~ : [ɹhæ]</v>
      </c>
      <c r="B1089" s="1">
        <f>_xlfn.LET(_xlpm.d,$G1089,_xlpm.k,_xlfn.CONCAT(LEFT(TRIM(B$1),1),"*"),COUNTIF(_xlpm.d,_xlpm.k))</f>
        <v>1</v>
      </c>
      <c r="C1089" s="1">
        <f>_xlfn.LET(_xlpm.d,$G1089,_xlpm.k,_xlfn.CONCAT(LEFT(TRIM(C$1),1),"*"),COUNTIF(_xlpm.d,_xlpm.k))</f>
        <v>0</v>
      </c>
      <c r="D1089" s="1">
        <f>_xlfn.LET(_xlpm.d,$G1089,_xlpm.k,_xlfn.CONCAT(LEFT(TRIM(D$1),1),"*"),COUNTIF(_xlpm.d,_xlpm.k))</f>
        <v>0</v>
      </c>
      <c r="E1089" s="1">
        <f t="shared" si="273"/>
        <v>0.30102999566398114</v>
      </c>
      <c r="F1089" s="7">
        <v>1</v>
      </c>
      <c r="G1089" s="9" t="s">
        <v>865</v>
      </c>
      <c r="H1089" s="4" cm="1">
        <f t="array" ref="H1089">F1089/freq.sum.r6e</f>
        <v>7.9214195183776928E-5</v>
      </c>
      <c r="I1089" s="4" t="str">
        <f t="shared" si="274"/>
        <v>ɹhæ</v>
      </c>
      <c r="J1089" s="4" t="str">
        <f t="shared" si="275"/>
        <v>rha</v>
      </c>
      <c r="K1089" s="10">
        <f t="shared" si="276"/>
        <v>3</v>
      </c>
      <c r="L1089" s="1">
        <f t="shared" si="277"/>
        <v>3</v>
      </c>
      <c r="M1089" s="10">
        <f t="shared" si="278"/>
        <v>3</v>
      </c>
      <c r="N1089" s="1" t="str">
        <f t="shared" si="279"/>
        <v>~rha~</v>
      </c>
      <c r="O1089" s="1" t="str">
        <f t="shared" si="280"/>
        <v>[ɹhæ]</v>
      </c>
      <c r="P1089" s="3" cm="1">
        <f t="array" ref="P1089">SUM(_xlfn._xlws.FILTER($H$2:$H$2454,_xlfn.MAP($N$2:$N$2454,_xlfn.LAMBDA(_xlpm.x,_xlpm.x=$N1089))))</f>
        <v>7.9214195183776928E-5</v>
      </c>
      <c r="Q1089" s="4">
        <f t="shared" si="281"/>
        <v>1</v>
      </c>
      <c r="R1089" s="6" cm="1">
        <f t="array" ref="R1089">SUM(_xlfn._xlws.FILTER($H$2:$H$2454,_xlfn.MAP($O$2:$O$2454,_xlfn.LAMBDA(_xlpm.x,_xlpm.x=$O1089))))</f>
        <v>7.9214195183776928E-5</v>
      </c>
      <c r="S1089" s="4">
        <f t="shared" si="282"/>
        <v>1</v>
      </c>
      <c r="T1089" s="4">
        <f t="shared" si="283"/>
        <v>0.21041093737452468</v>
      </c>
      <c r="U1089" s="4">
        <f t="shared" si="284"/>
        <v>1</v>
      </c>
      <c r="V1089" s="4">
        <f t="shared" si="285"/>
        <v>0</v>
      </c>
      <c r="W1089" s="4" t="s">
        <v>5120</v>
      </c>
      <c r="X1089" s="2" cm="1">
        <f t="array" ref="X1089">SUM(_xlfn._xlws.FILTER($F$2:$F$2454,_xlfn.MAP($W$2:$W$2454,_xlfn.LAMBDA(_xlpm.x,_xlpm.x=$W1089))))</f>
        <v>1666</v>
      </c>
      <c r="Y1089" s="11">
        <f t="shared" si="286"/>
        <v>6.0024009603841532E-4</v>
      </c>
      <c r="Z1089" s="4" t="s">
        <v>5103</v>
      </c>
      <c r="AA1089" s="2" cm="1">
        <f t="array" ref="AA1089">SUM(_xlfn._xlws.FILTER($F$2:$F$2454,_xlfn.MAP($Z$2:$Z$2454,_xlfn.LAMBDA(_xlpm.x,_xlpm.x=$Z1089))))</f>
        <v>514</v>
      </c>
      <c r="AB1089" s="11">
        <f t="shared" si="287"/>
        <v>1.9455252918287938E-3</v>
      </c>
      <c r="AC1089" s="11">
        <f t="shared" si="288"/>
        <v>-0.51071187807549312</v>
      </c>
      <c r="AG1089" s="2"/>
      <c r="AL1089" s="2"/>
      <c r="AM1089" s="2"/>
    </row>
    <row r="1090" spans="1:39">
      <c r="A1090" s="1" t="str">
        <f t="shared" ref="A1090:A1153" si="289">_xlfn.LET(_xlpm.sep," : ",CONCATENATE(N1090,_xlpm.sep,O1090))</f>
        <v>~rla~ : [ɹlæ]</v>
      </c>
      <c r="B1090" s="1">
        <f>_xlfn.LET(_xlpm.d,$G1090,_xlpm.k,_xlfn.CONCAT(LEFT(TRIM(B$1),1),"*"),COUNTIF(_xlpm.d,_xlpm.k))</f>
        <v>1</v>
      </c>
      <c r="C1090" s="1">
        <f>_xlfn.LET(_xlpm.d,$G1090,_xlpm.k,_xlfn.CONCAT(LEFT(TRIM(C$1),1),"*"),COUNTIF(_xlpm.d,_xlpm.k))</f>
        <v>0</v>
      </c>
      <c r="D1090" s="1">
        <f>_xlfn.LET(_xlpm.d,$G1090,_xlpm.k,_xlfn.CONCAT(LEFT(TRIM(D$1),1),"*"),COUNTIF(_xlpm.d,_xlpm.k))</f>
        <v>0</v>
      </c>
      <c r="E1090" s="1">
        <f t="shared" ref="E1090:E1153" si="290">LOG(F1090+1,10)</f>
        <v>0.30102999566398114</v>
      </c>
      <c r="F1090" s="7">
        <v>1</v>
      </c>
      <c r="G1090" s="9" t="s">
        <v>1907</v>
      </c>
      <c r="H1090" s="4" cm="1">
        <f t="array" ref="H1090">F1090/freq.sum.r6e</f>
        <v>7.9214195183776928E-5</v>
      </c>
      <c r="I1090" s="4" t="str">
        <f t="shared" ref="I1090:I1153" si="291">_xlfn.LET(_xlpm.sep,":",_xlpm.w,$G1090,LEFT(_xlpm.w,FIND(_xlpm.sep,_xlpm.w)-1))</f>
        <v>ɹlæ</v>
      </c>
      <c r="J1090" s="4" t="str">
        <f t="shared" ref="J1090:J1153" si="292">_xlfn.LET(_xlpm.sep,":",_xlpm.w,$G1090,RIGHT(_xlpm.w,LEN(_xlpm.w)-FIND(_xlpm.sep,_xlpm.w)))</f>
        <v>rla</v>
      </c>
      <c r="K1090" s="10">
        <f t="shared" ref="K1090:K1153" si="293">_xlfn.LET(_xlpm.w,I1090,LEN(_xlpm.w))</f>
        <v>3</v>
      </c>
      <c r="L1090" s="1">
        <f t="shared" ref="L1090:L1153" si="294">_xlfn.LET(_xlpm.w,J1090,LEN(_xlpm.w))</f>
        <v>3</v>
      </c>
      <c r="M1090" s="10">
        <f t="shared" ref="M1090:M1153" si="295">_xlfn.LET(_xlpm.a,K1090,_xlpm.b,L1090,MAX(_xlpm.a,_xlpm.b))</f>
        <v>3</v>
      </c>
      <c r="N1090" s="1" t="str">
        <f t="shared" ref="N1090:N1153" si="296">_xlfn.LET(_xlpm.sep,":",_xlpm.w,$G1090,_xlfn.CONCAT("~",RIGHT(_xlpm.w,LEN(_xlpm.w)-FIND(_xlpm.sep,_xlpm.w)),"~"))</f>
        <v>~rla~</v>
      </c>
      <c r="O1090" s="1" t="str">
        <f t="shared" ref="O1090:O1153" si="297">_xlfn.LET(_xlpm.sep,":",_xlpm.w,$G1090,_xlfn.CONCAT("[",LEFT(_xlpm.w,FIND(_xlpm.sep,_xlpm.w)-1),"]"))</f>
        <v>[ɹlæ]</v>
      </c>
      <c r="P1090" s="3" cm="1">
        <f t="array" ref="P1090">SUM(_xlfn._xlws.FILTER($H$2:$H$2454,_xlfn.MAP($N$2:$N$2454,_xlfn.LAMBDA(_xlpm.x,_xlpm.x=$N1090))))</f>
        <v>7.9214195183776928E-5</v>
      </c>
      <c r="Q1090" s="4">
        <f t="shared" ref="Q1090:Q1153" si="298">$H1090/P1090</f>
        <v>1</v>
      </c>
      <c r="R1090" s="6" cm="1">
        <f t="array" ref="R1090">SUM(_xlfn._xlws.FILTER($H$2:$H$2454,_xlfn.MAP($O$2:$O$2454,_xlfn.LAMBDA(_xlpm.x,_xlpm.x=$O1090))))</f>
        <v>7.9214195183776928E-5</v>
      </c>
      <c r="S1090" s="4">
        <f t="shared" ref="S1090:S1153" si="299">$H1090/R1090</f>
        <v>1</v>
      </c>
      <c r="T1090" s="4">
        <f t="shared" ref="T1090:T1153" si="300">_xlfn.LET(_xlpm.freq,F1090,_xlpm.size,M1090+1,_xlpm.F,U1090,LOG(1+_xlpm.freq)*LOG(1+_xlpm.size)*_xlpm.F)</f>
        <v>0.21041093737452468</v>
      </c>
      <c r="U1090" s="4">
        <f t="shared" ref="U1090:U1153" si="301">_xlfn.LET(_xlpm.a,S1090,_xlpm.b,Q1090,2*_xlpm.a*_xlpm.b/(_xlpm.a+_xlpm.b))</f>
        <v>1</v>
      </c>
      <c r="V1090" s="4">
        <f t="shared" ref="V1090:V1153" si="302">_xlfn.LET(_xlpm.p,Q1090,_xlpm.q,S1090,LOG(_xlpm.p/_xlpm.q))</f>
        <v>0</v>
      </c>
      <c r="W1090" s="4" t="s">
        <v>5120</v>
      </c>
      <c r="X1090" s="2" cm="1">
        <f t="array" ref="X1090">SUM(_xlfn._xlws.FILTER($F$2:$F$2454,_xlfn.MAP($W$2:$W$2454,_xlfn.LAMBDA(_xlpm.x,_xlpm.x=$W1090))))</f>
        <v>1666</v>
      </c>
      <c r="Y1090" s="11">
        <f t="shared" ref="Y1090:Y1153" si="303">$F1090/X1090</f>
        <v>6.0024009603841532E-4</v>
      </c>
      <c r="Z1090" s="4" t="s">
        <v>5103</v>
      </c>
      <c r="AA1090" s="2" cm="1">
        <f t="array" ref="AA1090">SUM(_xlfn._xlws.FILTER($F$2:$F$2454,_xlfn.MAP($Z$2:$Z$2454,_xlfn.LAMBDA(_xlpm.x,_xlpm.x=$Z1090))))</f>
        <v>514</v>
      </c>
      <c r="AB1090" s="11">
        <f t="shared" ref="AB1090:AB1153" si="304">$F1090/AA1090</f>
        <v>1.9455252918287938E-3</v>
      </c>
      <c r="AC1090" s="11">
        <f t="shared" ref="AC1090:AC1153" si="305">_xlfn.LET(_xlpm.a,Y1090,_xlpm.b,AB1090,LOG(_xlpm.a/_xlpm.b))</f>
        <v>-0.51071187807549312</v>
      </c>
      <c r="AG1090" s="2"/>
      <c r="AL1090" s="2"/>
      <c r="AM1090" s="2"/>
    </row>
    <row r="1091" spans="1:39">
      <c r="A1091" s="1" t="str">
        <f t="shared" si="289"/>
        <v>~sfa~ : [sfæ]</v>
      </c>
      <c r="B1091" s="1">
        <f>_xlfn.LET(_xlpm.d,$G1091,_xlpm.k,_xlfn.CONCAT(LEFT(TRIM(B$1),1),"*"),COUNTIF(_xlpm.d,_xlpm.k))</f>
        <v>0</v>
      </c>
      <c r="C1091" s="1">
        <f>_xlfn.LET(_xlpm.d,$G1091,_xlpm.k,_xlfn.CONCAT(LEFT(TRIM(C$1),1),"*"),COUNTIF(_xlpm.d,_xlpm.k))</f>
        <v>0</v>
      </c>
      <c r="D1091" s="1">
        <f>_xlfn.LET(_xlpm.d,$G1091,_xlpm.k,_xlfn.CONCAT(LEFT(TRIM(D$1),1),"*"),COUNTIF(_xlpm.d,_xlpm.k))</f>
        <v>0</v>
      </c>
      <c r="E1091" s="1">
        <f t="shared" si="290"/>
        <v>0.60205999132796229</v>
      </c>
      <c r="F1091" s="7">
        <v>3</v>
      </c>
      <c r="G1091" s="9" t="s">
        <v>243</v>
      </c>
      <c r="H1091" s="4" cm="1">
        <f t="array" ref="H1091">F1091/freq.sum.r6e</f>
        <v>2.376425855513308E-4</v>
      </c>
      <c r="I1091" s="4" t="str">
        <f t="shared" si="291"/>
        <v>sfæ</v>
      </c>
      <c r="J1091" s="4" t="str">
        <f t="shared" si="292"/>
        <v>sfa</v>
      </c>
      <c r="K1091" s="10">
        <f t="shared" si="293"/>
        <v>3</v>
      </c>
      <c r="L1091" s="1">
        <f t="shared" si="294"/>
        <v>3</v>
      </c>
      <c r="M1091" s="10">
        <f t="shared" si="295"/>
        <v>3</v>
      </c>
      <c r="N1091" s="1" t="str">
        <f t="shared" si="296"/>
        <v>~sfa~</v>
      </c>
      <c r="O1091" s="1" t="str">
        <f t="shared" si="297"/>
        <v>[sfæ]</v>
      </c>
      <c r="P1091" s="3" cm="1">
        <f t="array" ref="P1091">SUM(_xlfn._xlws.FILTER($H$2:$H$2454,_xlfn.MAP($N$2:$N$2454,_xlfn.LAMBDA(_xlpm.x,_xlpm.x=$N1091))))</f>
        <v>2.376425855513308E-4</v>
      </c>
      <c r="Q1091" s="4">
        <f t="shared" si="298"/>
        <v>1</v>
      </c>
      <c r="R1091" s="6" cm="1">
        <f t="array" ref="R1091">SUM(_xlfn._xlws.FILTER($H$2:$H$2454,_xlfn.MAP($O$2:$O$2454,_xlfn.LAMBDA(_xlpm.x,_xlpm.x=$O1091))))</f>
        <v>2.376425855513308E-4</v>
      </c>
      <c r="S1091" s="4">
        <f t="shared" si="299"/>
        <v>1</v>
      </c>
      <c r="T1091" s="4">
        <f t="shared" si="300"/>
        <v>0.42082187474904936</v>
      </c>
      <c r="U1091" s="4">
        <f t="shared" si="301"/>
        <v>1</v>
      </c>
      <c r="V1091" s="4">
        <f t="shared" si="302"/>
        <v>0</v>
      </c>
      <c r="W1091" s="4" t="s">
        <v>5120</v>
      </c>
      <c r="X1091" s="2" cm="1">
        <f t="array" ref="X1091">SUM(_xlfn._xlws.FILTER($F$2:$F$2454,_xlfn.MAP($W$2:$W$2454,_xlfn.LAMBDA(_xlpm.x,_xlpm.x=$W1091))))</f>
        <v>1666</v>
      </c>
      <c r="Y1091" s="11">
        <f t="shared" si="303"/>
        <v>1.8007202881152461E-3</v>
      </c>
      <c r="Z1091" s="4" t="s">
        <v>5103</v>
      </c>
      <c r="AA1091" s="2" cm="1">
        <f t="array" ref="AA1091">SUM(_xlfn._xlws.FILTER($F$2:$F$2454,_xlfn.MAP($Z$2:$Z$2454,_xlfn.LAMBDA(_xlpm.x,_xlpm.x=$Z1091))))</f>
        <v>514</v>
      </c>
      <c r="AB1091" s="11">
        <f t="shared" si="304"/>
        <v>5.8365758754863814E-3</v>
      </c>
      <c r="AC1091" s="11">
        <f t="shared" si="305"/>
        <v>-0.51071187807549301</v>
      </c>
      <c r="AG1091" s="2"/>
      <c r="AL1091" s="2"/>
      <c r="AM1091" s="2"/>
    </row>
    <row r="1092" spans="1:39">
      <c r="A1092" s="1" t="str">
        <f t="shared" si="289"/>
        <v>~lta~ : [lteɪ]</v>
      </c>
      <c r="B1092" s="1">
        <f>_xlfn.LET(_xlpm.d,$G1092,_xlpm.k,_xlfn.CONCAT(LEFT(TRIM(B$1),1),"*"),COUNTIF(_xlpm.d,_xlpm.k))</f>
        <v>0</v>
      </c>
      <c r="C1092" s="1">
        <f>_xlfn.LET(_xlpm.d,$G1092,_xlpm.k,_xlfn.CONCAT(LEFT(TRIM(C$1),1),"*"),COUNTIF(_xlpm.d,_xlpm.k))</f>
        <v>0</v>
      </c>
      <c r="D1092" s="1">
        <f>_xlfn.LET(_xlpm.d,$G1092,_xlpm.k,_xlfn.CONCAT(LEFT(TRIM(D$1),1),"*"),COUNTIF(_xlpm.d,_xlpm.k))</f>
        <v>0</v>
      </c>
      <c r="E1092" s="1">
        <f t="shared" si="290"/>
        <v>0.30102999566398114</v>
      </c>
      <c r="F1092" s="7">
        <v>1</v>
      </c>
      <c r="G1092" s="9" t="s">
        <v>2073</v>
      </c>
      <c r="H1092" s="4" cm="1">
        <f t="array" ref="H1092">F1092/freq.sum.r6e</f>
        <v>7.9214195183776928E-5</v>
      </c>
      <c r="I1092" s="4" t="str">
        <f t="shared" si="291"/>
        <v>lteɪ</v>
      </c>
      <c r="J1092" s="4" t="str">
        <f t="shared" si="292"/>
        <v>lta</v>
      </c>
      <c r="K1092" s="10">
        <f t="shared" si="293"/>
        <v>4</v>
      </c>
      <c r="L1092" s="1">
        <f t="shared" si="294"/>
        <v>3</v>
      </c>
      <c r="M1092" s="10">
        <f t="shared" si="295"/>
        <v>4</v>
      </c>
      <c r="N1092" s="1" t="str">
        <f t="shared" si="296"/>
        <v>~lta~</v>
      </c>
      <c r="O1092" s="1" t="str">
        <f t="shared" si="297"/>
        <v>[lteɪ]</v>
      </c>
      <c r="P1092" s="3" cm="1">
        <f t="array" ref="P1092">SUM(_xlfn._xlws.FILTER($H$2:$H$2454,_xlfn.MAP($N$2:$N$2454,_xlfn.LAMBDA(_xlpm.x,_xlpm.x=$N1092))))</f>
        <v>7.9214195183776928E-5</v>
      </c>
      <c r="Q1092" s="4">
        <f t="shared" si="298"/>
        <v>1</v>
      </c>
      <c r="R1092" s="6" cm="1">
        <f t="array" ref="R1092">SUM(_xlfn._xlws.FILTER($H$2:$H$2454,_xlfn.MAP($O$2:$O$2454,_xlfn.LAMBDA(_xlpm.x,_xlpm.x=$O1092))))</f>
        <v>7.9214195183776928E-5</v>
      </c>
      <c r="S1092" s="4">
        <f t="shared" si="299"/>
        <v>1</v>
      </c>
      <c r="T1092" s="4">
        <f t="shared" si="300"/>
        <v>0.2342468675289098</v>
      </c>
      <c r="U1092" s="4">
        <f t="shared" si="301"/>
        <v>1</v>
      </c>
      <c r="V1092" s="4">
        <f t="shared" si="302"/>
        <v>0</v>
      </c>
      <c r="W1092" s="4" t="s">
        <v>5120</v>
      </c>
      <c r="X1092" s="2" cm="1">
        <f t="array" ref="X1092">SUM(_xlfn._xlws.FILTER($F$2:$F$2454,_xlfn.MAP($W$2:$W$2454,_xlfn.LAMBDA(_xlpm.x,_xlpm.x=$W1092))))</f>
        <v>1666</v>
      </c>
      <c r="Y1092" s="11">
        <f t="shared" si="303"/>
        <v>6.0024009603841532E-4</v>
      </c>
      <c r="Z1092" s="4" t="s">
        <v>5108</v>
      </c>
      <c r="AA1092" s="2" cm="1">
        <f t="array" ref="AA1092">SUM(_xlfn._xlws.FILTER($F$2:$F$2454,_xlfn.MAP($Z$2:$Z$2454,_xlfn.LAMBDA(_xlpm.x,_xlpm.x=$Z1092))))</f>
        <v>475</v>
      </c>
      <c r="AB1092" s="11">
        <f t="shared" si="304"/>
        <v>2.1052631578947368E-3</v>
      </c>
      <c r="AC1092" s="11">
        <f t="shared" si="305"/>
        <v>-0.5449813874459023</v>
      </c>
      <c r="AG1092" s="2"/>
      <c r="AL1092" s="2"/>
      <c r="AM1092" s="2"/>
    </row>
    <row r="1093" spans="1:39">
      <c r="A1093" s="1" t="str">
        <f t="shared" si="289"/>
        <v>~nsa~ : [nseɪ]</v>
      </c>
      <c r="B1093" s="1">
        <f>_xlfn.LET(_xlpm.d,$G1093,_xlpm.k,_xlfn.CONCAT(LEFT(TRIM(B$1),1),"*"),COUNTIF(_xlpm.d,_xlpm.k))</f>
        <v>0</v>
      </c>
      <c r="C1093" s="1">
        <f>_xlfn.LET(_xlpm.d,$G1093,_xlpm.k,_xlfn.CONCAT(LEFT(TRIM(C$1),1),"*"),COUNTIF(_xlpm.d,_xlpm.k))</f>
        <v>0</v>
      </c>
      <c r="D1093" s="1">
        <f>_xlfn.LET(_xlpm.d,$G1093,_xlpm.k,_xlfn.CONCAT(LEFT(TRIM(D$1),1),"*"),COUNTIF(_xlpm.d,_xlpm.k))</f>
        <v>1</v>
      </c>
      <c r="E1093" s="1">
        <f t="shared" si="290"/>
        <v>0.30102999566398114</v>
      </c>
      <c r="F1093" s="7">
        <v>1</v>
      </c>
      <c r="G1093" s="9" t="s">
        <v>856</v>
      </c>
      <c r="H1093" s="4" cm="1">
        <f t="array" ref="H1093">F1093/freq.sum.r6e</f>
        <v>7.9214195183776928E-5</v>
      </c>
      <c r="I1093" s="4" t="str">
        <f t="shared" si="291"/>
        <v>nseɪ</v>
      </c>
      <c r="J1093" s="4" t="str">
        <f t="shared" si="292"/>
        <v>nsa</v>
      </c>
      <c r="K1093" s="10">
        <f t="shared" si="293"/>
        <v>4</v>
      </c>
      <c r="L1093" s="1">
        <f t="shared" si="294"/>
        <v>3</v>
      </c>
      <c r="M1093" s="10">
        <f t="shared" si="295"/>
        <v>4</v>
      </c>
      <c r="N1093" s="1" t="str">
        <f t="shared" si="296"/>
        <v>~nsa~</v>
      </c>
      <c r="O1093" s="1" t="str">
        <f t="shared" si="297"/>
        <v>[nseɪ]</v>
      </c>
      <c r="P1093" s="3" cm="1">
        <f t="array" ref="P1093">SUM(_xlfn._xlws.FILTER($H$2:$H$2454,_xlfn.MAP($N$2:$N$2454,_xlfn.LAMBDA(_xlpm.x,_xlpm.x=$N1093))))</f>
        <v>7.9214195183776928E-5</v>
      </c>
      <c r="Q1093" s="4">
        <f t="shared" si="298"/>
        <v>1</v>
      </c>
      <c r="R1093" s="6" cm="1">
        <f t="array" ref="R1093">SUM(_xlfn._xlws.FILTER($H$2:$H$2454,_xlfn.MAP($O$2:$O$2454,_xlfn.LAMBDA(_xlpm.x,_xlpm.x=$O1093))))</f>
        <v>7.9214195183776928E-5</v>
      </c>
      <c r="S1093" s="4">
        <f t="shared" si="299"/>
        <v>1</v>
      </c>
      <c r="T1093" s="4">
        <f t="shared" si="300"/>
        <v>0.2342468675289098</v>
      </c>
      <c r="U1093" s="4">
        <f t="shared" si="301"/>
        <v>1</v>
      </c>
      <c r="V1093" s="4">
        <f t="shared" si="302"/>
        <v>0</v>
      </c>
      <c r="W1093" s="4" t="s">
        <v>5120</v>
      </c>
      <c r="X1093" s="2" cm="1">
        <f t="array" ref="X1093">SUM(_xlfn._xlws.FILTER($F$2:$F$2454,_xlfn.MAP($W$2:$W$2454,_xlfn.LAMBDA(_xlpm.x,_xlpm.x=$W1093))))</f>
        <v>1666</v>
      </c>
      <c r="Y1093" s="11">
        <f t="shared" si="303"/>
        <v>6.0024009603841532E-4</v>
      </c>
      <c r="Z1093" s="4" t="s">
        <v>5108</v>
      </c>
      <c r="AA1093" s="2" cm="1">
        <f t="array" ref="AA1093">SUM(_xlfn._xlws.FILTER($F$2:$F$2454,_xlfn.MAP($Z$2:$Z$2454,_xlfn.LAMBDA(_xlpm.x,_xlpm.x=$Z1093))))</f>
        <v>475</v>
      </c>
      <c r="AB1093" s="11">
        <f t="shared" si="304"/>
        <v>2.1052631578947368E-3</v>
      </c>
      <c r="AC1093" s="11">
        <f t="shared" si="305"/>
        <v>-0.5449813874459023</v>
      </c>
      <c r="AG1093" s="2"/>
      <c r="AL1093" s="2"/>
      <c r="AM1093" s="2"/>
    </row>
    <row r="1094" spans="1:39">
      <c r="A1094" s="1" t="str">
        <f t="shared" si="289"/>
        <v>~pda~ : [pdeɪ]</v>
      </c>
      <c r="B1094" s="1">
        <f>_xlfn.LET(_xlpm.d,$G1094,_xlpm.k,_xlfn.CONCAT(LEFT(TRIM(B$1),1),"*"),COUNTIF(_xlpm.d,_xlpm.k))</f>
        <v>0</v>
      </c>
      <c r="C1094" s="1">
        <f>_xlfn.LET(_xlpm.d,$G1094,_xlpm.k,_xlfn.CONCAT(LEFT(TRIM(C$1),1),"*"),COUNTIF(_xlpm.d,_xlpm.k))</f>
        <v>0</v>
      </c>
      <c r="D1094" s="1">
        <f>_xlfn.LET(_xlpm.d,$G1094,_xlpm.k,_xlfn.CONCAT(LEFT(TRIM(D$1),1),"*"),COUNTIF(_xlpm.d,_xlpm.k))</f>
        <v>0</v>
      </c>
      <c r="E1094" s="1">
        <f t="shared" si="290"/>
        <v>0.30102999566398114</v>
      </c>
      <c r="F1094" s="7">
        <v>1</v>
      </c>
      <c r="G1094" s="9" t="s">
        <v>859</v>
      </c>
      <c r="H1094" s="4" cm="1">
        <f t="array" ref="H1094">F1094/freq.sum.r6e</f>
        <v>7.9214195183776928E-5</v>
      </c>
      <c r="I1094" s="1" t="str">
        <f t="shared" si="291"/>
        <v>pdeɪ</v>
      </c>
      <c r="J1094" s="1" t="str">
        <f t="shared" si="292"/>
        <v>pda</v>
      </c>
      <c r="K1094" s="10">
        <f t="shared" si="293"/>
        <v>4</v>
      </c>
      <c r="L1094" s="1">
        <f t="shared" si="294"/>
        <v>3</v>
      </c>
      <c r="M1094" s="10">
        <f t="shared" si="295"/>
        <v>4</v>
      </c>
      <c r="N1094" s="1" t="str">
        <f t="shared" si="296"/>
        <v>~pda~</v>
      </c>
      <c r="O1094" s="1" t="str">
        <f t="shared" si="297"/>
        <v>[pdeɪ]</v>
      </c>
      <c r="P1094" s="3" cm="1">
        <f t="array" ref="P1094">SUM(_xlfn._xlws.FILTER($H$2:$H$2454,_xlfn.MAP($N$2:$N$2454,_xlfn.LAMBDA(_xlpm.x,_xlpm.x=$N1094))))</f>
        <v>7.9214195183776928E-5</v>
      </c>
      <c r="Q1094" s="4">
        <f t="shared" si="298"/>
        <v>1</v>
      </c>
      <c r="R1094" s="6" cm="1">
        <f t="array" ref="R1094">SUM(_xlfn._xlws.FILTER($H$2:$H$2454,_xlfn.MAP($O$2:$O$2454,_xlfn.LAMBDA(_xlpm.x,_xlpm.x=$O1094))))</f>
        <v>7.9214195183776928E-5</v>
      </c>
      <c r="S1094" s="4">
        <f t="shared" si="299"/>
        <v>1</v>
      </c>
      <c r="T1094" s="4">
        <f t="shared" si="300"/>
        <v>0.2342468675289098</v>
      </c>
      <c r="U1094" s="4">
        <f t="shared" si="301"/>
        <v>1</v>
      </c>
      <c r="V1094" s="4">
        <f t="shared" si="302"/>
        <v>0</v>
      </c>
      <c r="W1094" s="4" t="s">
        <v>5120</v>
      </c>
      <c r="X1094" s="2" cm="1">
        <f t="array" ref="X1094">SUM(_xlfn._xlws.FILTER($F$2:$F$2454,_xlfn.MAP($W$2:$W$2454,_xlfn.LAMBDA(_xlpm.x,_xlpm.x=$W1094))))</f>
        <v>1666</v>
      </c>
      <c r="Y1094" s="11">
        <f t="shared" si="303"/>
        <v>6.0024009603841532E-4</v>
      </c>
      <c r="Z1094" s="4" t="s">
        <v>5108</v>
      </c>
      <c r="AA1094" s="2" cm="1">
        <f t="array" ref="AA1094">SUM(_xlfn._xlws.FILTER($F$2:$F$2454,_xlfn.MAP($Z$2:$Z$2454,_xlfn.LAMBDA(_xlpm.x,_xlpm.x=$Z1094))))</f>
        <v>475</v>
      </c>
      <c r="AB1094" s="11">
        <f t="shared" si="304"/>
        <v>2.1052631578947368E-3</v>
      </c>
      <c r="AC1094" s="11">
        <f t="shared" si="305"/>
        <v>-0.5449813874459023</v>
      </c>
      <c r="AG1094" s="2"/>
      <c r="AL1094" s="2"/>
      <c r="AM1094" s="2"/>
    </row>
    <row r="1095" spans="1:39">
      <c r="A1095" s="1" t="str">
        <f t="shared" si="289"/>
        <v>~dra~ : [dɹə]</v>
      </c>
      <c r="B1095" s="1">
        <f>_xlfn.LET(_xlpm.d,$G1095,_xlpm.k,_xlfn.CONCAT(LEFT(TRIM(B$1),1),"*"),COUNTIF(_xlpm.d,_xlpm.k))</f>
        <v>0</v>
      </c>
      <c r="C1095" s="1">
        <f>_xlfn.LET(_xlpm.d,$G1095,_xlpm.k,_xlfn.CONCAT(LEFT(TRIM(C$1),1),"*"),COUNTIF(_xlpm.d,_xlpm.k))</f>
        <v>0</v>
      </c>
      <c r="D1095" s="1">
        <f>_xlfn.LET(_xlpm.d,$G1095,_xlpm.k,_xlfn.CONCAT(LEFT(TRIM(D$1),1),"*"),COUNTIF(_xlpm.d,_xlpm.k))</f>
        <v>0</v>
      </c>
      <c r="E1095" s="1">
        <f t="shared" si="290"/>
        <v>0.47712125471966244</v>
      </c>
      <c r="F1095" s="7">
        <v>2</v>
      </c>
      <c r="G1095" s="9" t="s">
        <v>1969</v>
      </c>
      <c r="H1095" s="4" cm="1">
        <f t="array" ref="H1095">F1095/freq.sum.r6e</f>
        <v>1.5842839036755386E-4</v>
      </c>
      <c r="I1095" s="1" t="str">
        <f t="shared" si="291"/>
        <v>dɹə</v>
      </c>
      <c r="J1095" s="1" t="str">
        <f t="shared" si="292"/>
        <v>dra</v>
      </c>
      <c r="K1095" s="10">
        <f t="shared" si="293"/>
        <v>3</v>
      </c>
      <c r="L1095" s="1">
        <f t="shared" si="294"/>
        <v>3</v>
      </c>
      <c r="M1095" s="10">
        <f t="shared" si="295"/>
        <v>3</v>
      </c>
      <c r="N1095" s="1" t="str">
        <f t="shared" si="296"/>
        <v>~dra~</v>
      </c>
      <c r="O1095" s="1" t="str">
        <f t="shared" si="297"/>
        <v>[dɹə]</v>
      </c>
      <c r="P1095" s="3" cm="1">
        <f t="array" ref="P1095">SUM(_xlfn._xlws.FILTER($H$2:$H$2454,_xlfn.MAP($N$2:$N$2454,_xlfn.LAMBDA(_xlpm.x,_xlpm.x=$N1095))))</f>
        <v>3.1685678073510771E-4</v>
      </c>
      <c r="Q1095" s="4">
        <f t="shared" si="298"/>
        <v>0.5</v>
      </c>
      <c r="R1095" s="6" cm="1">
        <f t="array" ref="R1095">SUM(_xlfn._xlws.FILTER($H$2:$H$2454,_xlfn.MAP($O$2:$O$2454,_xlfn.LAMBDA(_xlpm.x,_xlpm.x=$O1095))))</f>
        <v>3.1685678073510771E-4</v>
      </c>
      <c r="S1095" s="4">
        <f t="shared" si="299"/>
        <v>0.5</v>
      </c>
      <c r="T1095" s="4">
        <f t="shared" si="300"/>
        <v>0.1667467227401046</v>
      </c>
      <c r="U1095" s="4">
        <f t="shared" si="301"/>
        <v>0.5</v>
      </c>
      <c r="V1095" s="4">
        <f t="shared" si="302"/>
        <v>0</v>
      </c>
      <c r="W1095" s="4" t="s">
        <v>5120</v>
      </c>
      <c r="X1095" s="2" cm="1">
        <f t="array" ref="X1095">SUM(_xlfn._xlws.FILTER($F$2:$F$2454,_xlfn.MAP($W$2:$W$2454,_xlfn.LAMBDA(_xlpm.x,_xlpm.x=$W1095))))</f>
        <v>1666</v>
      </c>
      <c r="Y1095" s="11">
        <f t="shared" si="303"/>
        <v>1.2004801920768306E-3</v>
      </c>
      <c r="Z1095" s="4" t="s">
        <v>5101</v>
      </c>
      <c r="AA1095" s="2" cm="1">
        <f t="array" ref="AA1095">SUM(_xlfn._xlws.FILTER($F$2:$F$2454,_xlfn.MAP($Z$2:$Z$2454,_xlfn.LAMBDA(_xlpm.x,_xlpm.x=$Z1095))))</f>
        <v>2255</v>
      </c>
      <c r="AB1095" s="11">
        <f t="shared" si="304"/>
        <v>8.869179600886918E-4</v>
      </c>
      <c r="AC1095" s="11">
        <f t="shared" si="305"/>
        <v>0.13147154914321055</v>
      </c>
      <c r="AG1095" s="2"/>
      <c r="AL1095" s="2"/>
      <c r="AM1095" s="2"/>
    </row>
    <row r="1096" spans="1:39">
      <c r="A1096" s="1" t="str">
        <f t="shared" si="289"/>
        <v>~kfa~ : [kfə]</v>
      </c>
      <c r="B1096" s="1">
        <f>_xlfn.LET(_xlpm.d,$G1096,_xlpm.k,_xlfn.CONCAT(LEFT(TRIM(B$1),1),"*"),COUNTIF(_xlpm.d,_xlpm.k))</f>
        <v>0</v>
      </c>
      <c r="C1096" s="1">
        <f>_xlfn.LET(_xlpm.d,$G1096,_xlpm.k,_xlfn.CONCAT(LEFT(TRIM(C$1),1),"*"),COUNTIF(_xlpm.d,_xlpm.k))</f>
        <v>0</v>
      </c>
      <c r="D1096" s="1">
        <f>_xlfn.LET(_xlpm.d,$G1096,_xlpm.k,_xlfn.CONCAT(LEFT(TRIM(D$1),1),"*"),COUNTIF(_xlpm.d,_xlpm.k))</f>
        <v>0</v>
      </c>
      <c r="E1096" s="1">
        <f t="shared" si="290"/>
        <v>0.30102999566398114</v>
      </c>
      <c r="F1096" s="7">
        <v>1</v>
      </c>
      <c r="G1096" s="9" t="s">
        <v>848</v>
      </c>
      <c r="H1096" s="4" cm="1">
        <f t="array" ref="H1096">F1096/freq.sum.r6e</f>
        <v>7.9214195183776928E-5</v>
      </c>
      <c r="I1096" s="4" t="str">
        <f t="shared" si="291"/>
        <v>kfə</v>
      </c>
      <c r="J1096" s="4" t="str">
        <f t="shared" si="292"/>
        <v>kfa</v>
      </c>
      <c r="K1096" s="10">
        <f t="shared" si="293"/>
        <v>3</v>
      </c>
      <c r="L1096" s="1">
        <f t="shared" si="294"/>
        <v>3</v>
      </c>
      <c r="M1096" s="10">
        <f t="shared" si="295"/>
        <v>3</v>
      </c>
      <c r="N1096" s="1" t="str">
        <f t="shared" si="296"/>
        <v>~kfa~</v>
      </c>
      <c r="O1096" s="1" t="str">
        <f t="shared" si="297"/>
        <v>[kfə]</v>
      </c>
      <c r="P1096" s="3" cm="1">
        <f t="array" ref="P1096">SUM(_xlfn._xlws.FILTER($H$2:$H$2454,_xlfn.MAP($N$2:$N$2454,_xlfn.LAMBDA(_xlpm.x,_xlpm.x=$N1096))))</f>
        <v>7.9214195183776928E-5</v>
      </c>
      <c r="Q1096" s="4">
        <f t="shared" si="298"/>
        <v>1</v>
      </c>
      <c r="R1096" s="6" cm="1">
        <f t="array" ref="R1096">SUM(_xlfn._xlws.FILTER($H$2:$H$2454,_xlfn.MAP($O$2:$O$2454,_xlfn.LAMBDA(_xlpm.x,_xlpm.x=$O1096))))</f>
        <v>7.9214195183776928E-5</v>
      </c>
      <c r="S1096" s="4">
        <f t="shared" si="299"/>
        <v>1</v>
      </c>
      <c r="T1096" s="4">
        <f t="shared" si="300"/>
        <v>0.21041093737452468</v>
      </c>
      <c r="U1096" s="4">
        <f t="shared" si="301"/>
        <v>1</v>
      </c>
      <c r="V1096" s="4">
        <f t="shared" si="302"/>
        <v>0</v>
      </c>
      <c r="W1096" s="4" t="s">
        <v>5120</v>
      </c>
      <c r="X1096" s="2" cm="1">
        <f t="array" ref="X1096">SUM(_xlfn._xlws.FILTER($F$2:$F$2454,_xlfn.MAP($W$2:$W$2454,_xlfn.LAMBDA(_xlpm.x,_xlpm.x=$W1096))))</f>
        <v>1666</v>
      </c>
      <c r="Y1096" s="11">
        <f t="shared" si="303"/>
        <v>6.0024009603841532E-4</v>
      </c>
      <c r="Z1096" s="4" t="s">
        <v>5101</v>
      </c>
      <c r="AA1096" s="2" cm="1">
        <f t="array" ref="AA1096">SUM(_xlfn._xlws.FILTER($F$2:$F$2454,_xlfn.MAP($Z$2:$Z$2454,_xlfn.LAMBDA(_xlpm.x,_xlpm.x=$Z1096))))</f>
        <v>2255</v>
      </c>
      <c r="AB1096" s="11">
        <f t="shared" si="304"/>
        <v>4.434589800443459E-4</v>
      </c>
      <c r="AC1096" s="11">
        <f t="shared" si="305"/>
        <v>0.13147154914321055</v>
      </c>
      <c r="AG1096" s="2"/>
      <c r="AL1096" s="2"/>
      <c r="AM1096" s="2"/>
    </row>
    <row r="1097" spans="1:39">
      <c r="A1097" s="1" t="str">
        <f t="shared" si="289"/>
        <v>~nwa~ : [nwə]</v>
      </c>
      <c r="B1097" s="1">
        <f>_xlfn.LET(_xlpm.d,$G1097,_xlpm.k,_xlfn.CONCAT(LEFT(TRIM(B$1),1),"*"),COUNTIF(_xlpm.d,_xlpm.k))</f>
        <v>0</v>
      </c>
      <c r="C1097" s="1">
        <f>_xlfn.LET(_xlpm.d,$G1097,_xlpm.k,_xlfn.CONCAT(LEFT(TRIM(C$1),1),"*"),COUNTIF(_xlpm.d,_xlpm.k))</f>
        <v>0</v>
      </c>
      <c r="D1097" s="1">
        <f>_xlfn.LET(_xlpm.d,$G1097,_xlpm.k,_xlfn.CONCAT(LEFT(TRIM(D$1),1),"*"),COUNTIF(_xlpm.d,_xlpm.k))</f>
        <v>1</v>
      </c>
      <c r="E1097" s="1">
        <f t="shared" si="290"/>
        <v>0.30102999566398114</v>
      </c>
      <c r="F1097" s="7">
        <v>1</v>
      </c>
      <c r="G1097" s="9" t="s">
        <v>857</v>
      </c>
      <c r="H1097" s="4" cm="1">
        <f t="array" ref="H1097">F1097/freq.sum.r6e</f>
        <v>7.9214195183776928E-5</v>
      </c>
      <c r="I1097" s="1" t="str">
        <f t="shared" si="291"/>
        <v>nwə</v>
      </c>
      <c r="J1097" s="1" t="str">
        <f t="shared" si="292"/>
        <v>nwa</v>
      </c>
      <c r="K1097" s="10">
        <f t="shared" si="293"/>
        <v>3</v>
      </c>
      <c r="L1097" s="1">
        <f t="shared" si="294"/>
        <v>3</v>
      </c>
      <c r="M1097" s="10">
        <f t="shared" si="295"/>
        <v>3</v>
      </c>
      <c r="N1097" s="1" t="str">
        <f t="shared" si="296"/>
        <v>~nwa~</v>
      </c>
      <c r="O1097" s="1" t="str">
        <f t="shared" si="297"/>
        <v>[nwə]</v>
      </c>
      <c r="P1097" s="3" cm="1">
        <f t="array" ref="P1097">SUM(_xlfn._xlws.FILTER($H$2:$H$2454,_xlfn.MAP($N$2:$N$2454,_xlfn.LAMBDA(_xlpm.x,_xlpm.x=$N1097))))</f>
        <v>7.9214195183776928E-5</v>
      </c>
      <c r="Q1097" s="4">
        <f t="shared" si="298"/>
        <v>1</v>
      </c>
      <c r="R1097" s="6" cm="1">
        <f t="array" ref="R1097">SUM(_xlfn._xlws.FILTER($H$2:$H$2454,_xlfn.MAP($O$2:$O$2454,_xlfn.LAMBDA(_xlpm.x,_xlpm.x=$O1097))))</f>
        <v>7.9214195183776928E-5</v>
      </c>
      <c r="S1097" s="4">
        <f t="shared" si="299"/>
        <v>1</v>
      </c>
      <c r="T1097" s="4">
        <f t="shared" si="300"/>
        <v>0.21041093737452468</v>
      </c>
      <c r="U1097" s="4">
        <f t="shared" si="301"/>
        <v>1</v>
      </c>
      <c r="V1097" s="4">
        <f t="shared" si="302"/>
        <v>0</v>
      </c>
      <c r="W1097" s="4" t="s">
        <v>5120</v>
      </c>
      <c r="X1097" s="2" cm="1">
        <f t="array" ref="X1097">SUM(_xlfn._xlws.FILTER($F$2:$F$2454,_xlfn.MAP($W$2:$W$2454,_xlfn.LAMBDA(_xlpm.x,_xlpm.x=$W1097))))</f>
        <v>1666</v>
      </c>
      <c r="Y1097" s="11">
        <f t="shared" si="303"/>
        <v>6.0024009603841532E-4</v>
      </c>
      <c r="Z1097" s="4" t="s">
        <v>5101</v>
      </c>
      <c r="AA1097" s="2" cm="1">
        <f t="array" ref="AA1097">SUM(_xlfn._xlws.FILTER($F$2:$F$2454,_xlfn.MAP($Z$2:$Z$2454,_xlfn.LAMBDA(_xlpm.x,_xlpm.x=$Z1097))))</f>
        <v>2255</v>
      </c>
      <c r="AB1097" s="11">
        <f t="shared" si="304"/>
        <v>4.434589800443459E-4</v>
      </c>
      <c r="AC1097" s="11">
        <f t="shared" si="305"/>
        <v>0.13147154914321055</v>
      </c>
      <c r="AG1097" s="2"/>
      <c r="AL1097" s="2"/>
      <c r="AM1097" s="2"/>
    </row>
    <row r="1098" spans="1:39">
      <c r="A1098" s="1" t="str">
        <f t="shared" si="289"/>
        <v>~pta~ : [ptə]</v>
      </c>
      <c r="B1098" s="1">
        <f>_xlfn.LET(_xlpm.d,$G1098,_xlpm.k,_xlfn.CONCAT(LEFT(TRIM(B$1),1),"*"),COUNTIF(_xlpm.d,_xlpm.k))</f>
        <v>0</v>
      </c>
      <c r="C1098" s="1">
        <f>_xlfn.LET(_xlpm.d,$G1098,_xlpm.k,_xlfn.CONCAT(LEFT(TRIM(C$1),1),"*"),COUNTIF(_xlpm.d,_xlpm.k))</f>
        <v>0</v>
      </c>
      <c r="D1098" s="1">
        <f>_xlfn.LET(_xlpm.d,$G1098,_xlpm.k,_xlfn.CONCAT(LEFT(TRIM(D$1),1),"*"),COUNTIF(_xlpm.d,_xlpm.k))</f>
        <v>0</v>
      </c>
      <c r="E1098" s="1">
        <f t="shared" si="290"/>
        <v>0.30102999566398114</v>
      </c>
      <c r="F1098" s="7">
        <v>1</v>
      </c>
      <c r="G1098" s="9" t="s">
        <v>861</v>
      </c>
      <c r="H1098" s="4" cm="1">
        <f t="array" ref="H1098">F1098/freq.sum.r6e</f>
        <v>7.9214195183776928E-5</v>
      </c>
      <c r="I1098" s="1" t="str">
        <f t="shared" si="291"/>
        <v>ptə</v>
      </c>
      <c r="J1098" s="1" t="str">
        <f t="shared" si="292"/>
        <v>pta</v>
      </c>
      <c r="K1098" s="10">
        <f t="shared" si="293"/>
        <v>3</v>
      </c>
      <c r="L1098" s="1">
        <f t="shared" si="294"/>
        <v>3</v>
      </c>
      <c r="M1098" s="10">
        <f t="shared" si="295"/>
        <v>3</v>
      </c>
      <c r="N1098" s="1" t="str">
        <f t="shared" si="296"/>
        <v>~pta~</v>
      </c>
      <c r="O1098" s="1" t="str">
        <f t="shared" si="297"/>
        <v>[ptə]</v>
      </c>
      <c r="P1098" s="3" cm="1">
        <f t="array" ref="P1098">SUM(_xlfn._xlws.FILTER($H$2:$H$2454,_xlfn.MAP($N$2:$N$2454,_xlfn.LAMBDA(_xlpm.x,_xlpm.x=$N1098))))</f>
        <v>7.9214195183776928E-5</v>
      </c>
      <c r="Q1098" s="4">
        <f t="shared" si="298"/>
        <v>1</v>
      </c>
      <c r="R1098" s="6" cm="1">
        <f t="array" ref="R1098">SUM(_xlfn._xlws.FILTER($H$2:$H$2454,_xlfn.MAP($O$2:$O$2454,_xlfn.LAMBDA(_xlpm.x,_xlpm.x=$O1098))))</f>
        <v>7.9214195183776928E-5</v>
      </c>
      <c r="S1098" s="4">
        <f t="shared" si="299"/>
        <v>1</v>
      </c>
      <c r="T1098" s="4">
        <f t="shared" si="300"/>
        <v>0.21041093737452468</v>
      </c>
      <c r="U1098" s="4">
        <f t="shared" si="301"/>
        <v>1</v>
      </c>
      <c r="V1098" s="4">
        <f t="shared" si="302"/>
        <v>0</v>
      </c>
      <c r="W1098" s="4" t="s">
        <v>5120</v>
      </c>
      <c r="X1098" s="2" cm="1">
        <f t="array" ref="X1098">SUM(_xlfn._xlws.FILTER($F$2:$F$2454,_xlfn.MAP($W$2:$W$2454,_xlfn.LAMBDA(_xlpm.x,_xlpm.x=$W1098))))</f>
        <v>1666</v>
      </c>
      <c r="Y1098" s="11">
        <f t="shared" si="303"/>
        <v>6.0024009603841532E-4</v>
      </c>
      <c r="Z1098" s="4" t="s">
        <v>5101</v>
      </c>
      <c r="AA1098" s="2" cm="1">
        <f t="array" ref="AA1098">SUM(_xlfn._xlws.FILTER($F$2:$F$2454,_xlfn.MAP($Z$2:$Z$2454,_xlfn.LAMBDA(_xlpm.x,_xlpm.x=$Z1098))))</f>
        <v>2255</v>
      </c>
      <c r="AB1098" s="11">
        <f t="shared" si="304"/>
        <v>4.434589800443459E-4</v>
      </c>
      <c r="AC1098" s="11">
        <f t="shared" si="305"/>
        <v>0.13147154914321055</v>
      </c>
      <c r="AG1098" s="2"/>
      <c r="AL1098" s="2"/>
      <c r="AM1098" s="2"/>
    </row>
    <row r="1099" spans="1:39">
      <c r="A1099" s="1" t="str">
        <f t="shared" si="289"/>
        <v>~rwa~ : [ɹwə]</v>
      </c>
      <c r="B1099" s="1">
        <f>_xlfn.LET(_xlpm.d,$G1099,_xlpm.k,_xlfn.CONCAT(LEFT(TRIM(B$1),1),"*"),COUNTIF(_xlpm.d,_xlpm.k))</f>
        <v>1</v>
      </c>
      <c r="C1099" s="1">
        <f>_xlfn.LET(_xlpm.d,$G1099,_xlpm.k,_xlfn.CONCAT(LEFT(TRIM(C$1),1),"*"),COUNTIF(_xlpm.d,_xlpm.k))</f>
        <v>0</v>
      </c>
      <c r="D1099" s="1">
        <f>_xlfn.LET(_xlpm.d,$G1099,_xlpm.k,_xlfn.CONCAT(LEFT(TRIM(D$1),1),"*"),COUNTIF(_xlpm.d,_xlpm.k))</f>
        <v>0</v>
      </c>
      <c r="E1099" s="1">
        <f t="shared" si="290"/>
        <v>0.60205999132796229</v>
      </c>
      <c r="F1099" s="7">
        <v>3</v>
      </c>
      <c r="G1099" s="9" t="s">
        <v>470</v>
      </c>
      <c r="H1099" s="4" cm="1">
        <f t="array" ref="H1099">F1099/freq.sum.r6e</f>
        <v>2.376425855513308E-4</v>
      </c>
      <c r="I1099" s="4" t="str">
        <f t="shared" si="291"/>
        <v>ɹwə</v>
      </c>
      <c r="J1099" s="4" t="str">
        <f t="shared" si="292"/>
        <v>rwa</v>
      </c>
      <c r="K1099" s="10">
        <f t="shared" si="293"/>
        <v>3</v>
      </c>
      <c r="L1099" s="1">
        <f t="shared" si="294"/>
        <v>3</v>
      </c>
      <c r="M1099" s="10">
        <f t="shared" si="295"/>
        <v>3</v>
      </c>
      <c r="N1099" s="1" t="str">
        <f t="shared" si="296"/>
        <v>~rwa~</v>
      </c>
      <c r="O1099" s="1" t="str">
        <f t="shared" si="297"/>
        <v>[ɹwə]</v>
      </c>
      <c r="P1099" s="3" cm="1">
        <f t="array" ref="P1099">SUM(_xlfn._xlws.FILTER($H$2:$H$2454,_xlfn.MAP($N$2:$N$2454,_xlfn.LAMBDA(_xlpm.x,_xlpm.x=$N1099))))</f>
        <v>2.376425855513308E-4</v>
      </c>
      <c r="Q1099" s="4">
        <f t="shared" si="298"/>
        <v>1</v>
      </c>
      <c r="R1099" s="6" cm="1">
        <f t="array" ref="R1099">SUM(_xlfn._xlws.FILTER($H$2:$H$2454,_xlfn.MAP($O$2:$O$2454,_xlfn.LAMBDA(_xlpm.x,_xlpm.x=$O1099))))</f>
        <v>2.376425855513308E-4</v>
      </c>
      <c r="S1099" s="4">
        <f t="shared" si="299"/>
        <v>1</v>
      </c>
      <c r="T1099" s="4">
        <f t="shared" si="300"/>
        <v>0.42082187474904936</v>
      </c>
      <c r="U1099" s="4">
        <f t="shared" si="301"/>
        <v>1</v>
      </c>
      <c r="V1099" s="4">
        <f t="shared" si="302"/>
        <v>0</v>
      </c>
      <c r="W1099" s="4" t="s">
        <v>5120</v>
      </c>
      <c r="X1099" s="2" cm="1">
        <f t="array" ref="X1099">SUM(_xlfn._xlws.FILTER($F$2:$F$2454,_xlfn.MAP($W$2:$W$2454,_xlfn.LAMBDA(_xlpm.x,_xlpm.x=$W1099))))</f>
        <v>1666</v>
      </c>
      <c r="Y1099" s="11">
        <f t="shared" si="303"/>
        <v>1.8007202881152461E-3</v>
      </c>
      <c r="Z1099" s="4" t="s">
        <v>5101</v>
      </c>
      <c r="AA1099" s="2" cm="1">
        <f t="array" ref="AA1099">SUM(_xlfn._xlws.FILTER($F$2:$F$2454,_xlfn.MAP($Z$2:$Z$2454,_xlfn.LAMBDA(_xlpm.x,_xlpm.x=$Z1099))))</f>
        <v>2255</v>
      </c>
      <c r="AB1099" s="11">
        <f t="shared" si="304"/>
        <v>1.3303769401330377E-3</v>
      </c>
      <c r="AC1099" s="11">
        <f t="shared" si="305"/>
        <v>0.13147154914321055</v>
      </c>
      <c r="AG1099" s="2"/>
      <c r="AL1099" s="2"/>
      <c r="AM1099" s="2"/>
    </row>
    <row r="1100" spans="1:39">
      <c r="A1100" s="1" t="str">
        <f t="shared" si="289"/>
        <v>~sba~ : [zbə]</v>
      </c>
      <c r="B1100" s="1">
        <f>_xlfn.LET(_xlpm.d,$G1100,_xlpm.k,_xlfn.CONCAT(LEFT(TRIM(B$1),1),"*"),COUNTIF(_xlpm.d,_xlpm.k))</f>
        <v>0</v>
      </c>
      <c r="C1100" s="1">
        <f>_xlfn.LET(_xlpm.d,$G1100,_xlpm.k,_xlfn.CONCAT(LEFT(TRIM(C$1),1),"*"),COUNTIF(_xlpm.d,_xlpm.k))</f>
        <v>0</v>
      </c>
      <c r="D1100" s="1">
        <f>_xlfn.LET(_xlpm.d,$G1100,_xlpm.k,_xlfn.CONCAT(LEFT(TRIM(D$1),1),"*"),COUNTIF(_xlpm.d,_xlpm.k))</f>
        <v>0</v>
      </c>
      <c r="E1100" s="1">
        <f t="shared" si="290"/>
        <v>0.30102999566398114</v>
      </c>
      <c r="F1100" s="7">
        <v>1</v>
      </c>
      <c r="G1100" s="9" t="s">
        <v>870</v>
      </c>
      <c r="H1100" s="4" cm="1">
        <f t="array" ref="H1100">F1100/freq.sum.r6e</f>
        <v>7.9214195183776928E-5</v>
      </c>
      <c r="I1100" s="1" t="str">
        <f t="shared" si="291"/>
        <v>zbə</v>
      </c>
      <c r="J1100" s="1" t="str">
        <f t="shared" si="292"/>
        <v>sba</v>
      </c>
      <c r="K1100" s="10">
        <f t="shared" si="293"/>
        <v>3</v>
      </c>
      <c r="L1100" s="1">
        <f t="shared" si="294"/>
        <v>3</v>
      </c>
      <c r="M1100" s="10">
        <f t="shared" si="295"/>
        <v>3</v>
      </c>
      <c r="N1100" s="1" t="str">
        <f t="shared" si="296"/>
        <v>~sba~</v>
      </c>
      <c r="O1100" s="1" t="str">
        <f t="shared" si="297"/>
        <v>[zbə]</v>
      </c>
      <c r="P1100" s="3" cm="1">
        <f t="array" ref="P1100">SUM(_xlfn._xlws.FILTER($H$2:$H$2454,_xlfn.MAP($N$2:$N$2454,_xlfn.LAMBDA(_xlpm.x,_xlpm.x=$N1100))))</f>
        <v>7.9214195183776928E-5</v>
      </c>
      <c r="Q1100" s="4">
        <f t="shared" si="298"/>
        <v>1</v>
      </c>
      <c r="R1100" s="6" cm="1">
        <f t="array" ref="R1100">SUM(_xlfn._xlws.FILTER($H$2:$H$2454,_xlfn.MAP($O$2:$O$2454,_xlfn.LAMBDA(_xlpm.x,_xlpm.x=$O1100))))</f>
        <v>7.9214195183776928E-5</v>
      </c>
      <c r="S1100" s="4">
        <f t="shared" si="299"/>
        <v>1</v>
      </c>
      <c r="T1100" s="4">
        <f t="shared" si="300"/>
        <v>0.21041093737452468</v>
      </c>
      <c r="U1100" s="4">
        <f t="shared" si="301"/>
        <v>1</v>
      </c>
      <c r="V1100" s="4">
        <f t="shared" si="302"/>
        <v>0</v>
      </c>
      <c r="W1100" s="4" t="s">
        <v>5120</v>
      </c>
      <c r="X1100" s="2" cm="1">
        <f t="array" ref="X1100">SUM(_xlfn._xlws.FILTER($F$2:$F$2454,_xlfn.MAP($W$2:$W$2454,_xlfn.LAMBDA(_xlpm.x,_xlpm.x=$W1100))))</f>
        <v>1666</v>
      </c>
      <c r="Y1100" s="11">
        <f t="shared" si="303"/>
        <v>6.0024009603841532E-4</v>
      </c>
      <c r="Z1100" s="4" t="s">
        <v>5101</v>
      </c>
      <c r="AA1100" s="2" cm="1">
        <f t="array" ref="AA1100">SUM(_xlfn._xlws.FILTER($F$2:$F$2454,_xlfn.MAP($Z$2:$Z$2454,_xlfn.LAMBDA(_xlpm.x,_xlpm.x=$Z1100))))</f>
        <v>2255</v>
      </c>
      <c r="AB1100" s="11">
        <f t="shared" si="304"/>
        <v>4.434589800443459E-4</v>
      </c>
      <c r="AC1100" s="11">
        <f t="shared" si="305"/>
        <v>0.13147154914321055</v>
      </c>
      <c r="AG1100" s="2"/>
      <c r="AL1100" s="2"/>
      <c r="AM1100" s="2"/>
    </row>
    <row r="1101" spans="1:39">
      <c r="A1101" s="1" t="str">
        <f t="shared" si="289"/>
        <v>~bne~ : [bnə]</v>
      </c>
      <c r="B1101" s="1">
        <f>_xlfn.LET(_xlpm.d,$G1101,_xlpm.k,_xlfn.CONCAT(LEFT(TRIM(B$1),1),"*"),COUNTIF(_xlpm.d,_xlpm.k))</f>
        <v>0</v>
      </c>
      <c r="C1101" s="1">
        <f>_xlfn.LET(_xlpm.d,$G1101,_xlpm.k,_xlfn.CONCAT(LEFT(TRIM(C$1),1),"*"),COUNTIF(_xlpm.d,_xlpm.k))</f>
        <v>0</v>
      </c>
      <c r="D1101" s="1">
        <f>_xlfn.LET(_xlpm.d,$G1101,_xlpm.k,_xlfn.CONCAT(LEFT(TRIM(D$1),1),"*"),COUNTIF(_xlpm.d,_xlpm.k))</f>
        <v>0</v>
      </c>
      <c r="E1101" s="1">
        <f t="shared" si="290"/>
        <v>0.30102999566398114</v>
      </c>
      <c r="F1101" s="7">
        <v>1</v>
      </c>
      <c r="G1101" s="9" t="s">
        <v>1928</v>
      </c>
      <c r="H1101" s="4" cm="1">
        <f t="array" ref="H1101">F1101/freq.sum.r6e</f>
        <v>7.9214195183776928E-5</v>
      </c>
      <c r="I1101" s="1" t="str">
        <f t="shared" si="291"/>
        <v>bnə</v>
      </c>
      <c r="J1101" s="1" t="str">
        <f t="shared" si="292"/>
        <v>bne</v>
      </c>
      <c r="K1101" s="10">
        <f t="shared" si="293"/>
        <v>3</v>
      </c>
      <c r="L1101" s="1">
        <f t="shared" si="294"/>
        <v>3</v>
      </c>
      <c r="M1101" s="10">
        <f t="shared" si="295"/>
        <v>3</v>
      </c>
      <c r="N1101" s="1" t="str">
        <f t="shared" si="296"/>
        <v>~bne~</v>
      </c>
      <c r="O1101" s="1" t="str">
        <f t="shared" si="297"/>
        <v>[bnə]</v>
      </c>
      <c r="P1101" s="3" cm="1">
        <f t="array" ref="P1101">SUM(_xlfn._xlws.FILTER($H$2:$H$2454,_xlfn.MAP($N$2:$N$2454,_xlfn.LAMBDA(_xlpm.x,_xlpm.x=$N1101))))</f>
        <v>7.9214195183776928E-5</v>
      </c>
      <c r="Q1101" s="4">
        <f t="shared" si="298"/>
        <v>1</v>
      </c>
      <c r="R1101" s="6" cm="1">
        <f t="array" ref="R1101">SUM(_xlfn._xlws.FILTER($H$2:$H$2454,_xlfn.MAP($O$2:$O$2454,_xlfn.LAMBDA(_xlpm.x,_xlpm.x=$O1101))))</f>
        <v>7.9214195183776928E-5</v>
      </c>
      <c r="S1101" s="4">
        <f t="shared" si="299"/>
        <v>1</v>
      </c>
      <c r="T1101" s="4">
        <f t="shared" si="300"/>
        <v>0.21041093737452468</v>
      </c>
      <c r="U1101" s="4">
        <f t="shared" si="301"/>
        <v>1</v>
      </c>
      <c r="V1101" s="4">
        <f t="shared" si="302"/>
        <v>0</v>
      </c>
      <c r="W1101" s="4" t="s">
        <v>5121</v>
      </c>
      <c r="X1101" s="2" cm="1">
        <f t="array" ref="X1101">SUM(_xlfn._xlws.FILTER($F$2:$F$2454,_xlfn.MAP($W$2:$W$2454,_xlfn.LAMBDA(_xlpm.x,_xlpm.x=$W1101))))</f>
        <v>2896</v>
      </c>
      <c r="Y1101" s="11">
        <f t="shared" si="303"/>
        <v>3.453038674033149E-4</v>
      </c>
      <c r="Z1101" s="4" t="s">
        <v>5101</v>
      </c>
      <c r="AA1101" s="2" cm="1">
        <f t="array" ref="AA1101">SUM(_xlfn._xlws.FILTER($F$2:$F$2454,_xlfn.MAP($Z$2:$Z$2454,_xlfn.LAMBDA(_xlpm.x,_xlpm.x=$Z1101))))</f>
        <v>2255</v>
      </c>
      <c r="AB1101" s="11">
        <f t="shared" si="304"/>
        <v>4.434589800443459E-4</v>
      </c>
      <c r="AC1101" s="11">
        <f t="shared" si="305"/>
        <v>-0.10865201131112999</v>
      </c>
      <c r="AG1101" s="2"/>
      <c r="AL1101" s="2"/>
      <c r="AM1101" s="2"/>
    </row>
    <row r="1102" spans="1:39">
      <c r="A1102" s="1" t="str">
        <f t="shared" si="289"/>
        <v>~mre~ : [mɹə]</v>
      </c>
      <c r="B1102" s="1">
        <f>_xlfn.LET(_xlpm.d,$G1102,_xlpm.k,_xlfn.CONCAT(LEFT(TRIM(B$1),1),"*"),COUNTIF(_xlpm.d,_xlpm.k))</f>
        <v>0</v>
      </c>
      <c r="C1102" s="1">
        <f>_xlfn.LET(_xlpm.d,$G1102,_xlpm.k,_xlfn.CONCAT(LEFT(TRIM(C$1),1),"*"),COUNTIF(_xlpm.d,_xlpm.k))</f>
        <v>1</v>
      </c>
      <c r="D1102" s="1">
        <f>_xlfn.LET(_xlpm.d,$G1102,_xlpm.k,_xlfn.CONCAT(LEFT(TRIM(D$1),1),"*"),COUNTIF(_xlpm.d,_xlpm.k))</f>
        <v>0</v>
      </c>
      <c r="E1102" s="1">
        <f t="shared" si="290"/>
        <v>0.30102999566398114</v>
      </c>
      <c r="F1102" s="7">
        <v>1</v>
      </c>
      <c r="G1102" s="9" t="s">
        <v>2133</v>
      </c>
      <c r="H1102" s="4" cm="1">
        <f t="array" ref="H1102">F1102/freq.sum.r6e</f>
        <v>7.9214195183776928E-5</v>
      </c>
      <c r="I1102" s="1" t="str">
        <f t="shared" si="291"/>
        <v>mɹə</v>
      </c>
      <c r="J1102" s="1" t="str">
        <f t="shared" si="292"/>
        <v>mre</v>
      </c>
      <c r="K1102" s="10">
        <f t="shared" si="293"/>
        <v>3</v>
      </c>
      <c r="L1102" s="1">
        <f t="shared" si="294"/>
        <v>3</v>
      </c>
      <c r="M1102" s="10">
        <f t="shared" si="295"/>
        <v>3</v>
      </c>
      <c r="N1102" s="1" t="str">
        <f t="shared" si="296"/>
        <v>~mre~</v>
      </c>
      <c r="O1102" s="1" t="str">
        <f t="shared" si="297"/>
        <v>[mɹə]</v>
      </c>
      <c r="P1102" s="3" cm="1">
        <f t="array" ref="P1102">SUM(_xlfn._xlws.FILTER($H$2:$H$2454,_xlfn.MAP($N$2:$N$2454,_xlfn.LAMBDA(_xlpm.x,_xlpm.x=$N1102))))</f>
        <v>7.9214195183776928E-5</v>
      </c>
      <c r="Q1102" s="4">
        <f t="shared" si="298"/>
        <v>1</v>
      </c>
      <c r="R1102" s="6" cm="1">
        <f t="array" ref="R1102">SUM(_xlfn._xlws.FILTER($H$2:$H$2454,_xlfn.MAP($O$2:$O$2454,_xlfn.LAMBDA(_xlpm.x,_xlpm.x=$O1102))))</f>
        <v>7.9214195183776928E-5</v>
      </c>
      <c r="S1102" s="4">
        <f t="shared" si="299"/>
        <v>1</v>
      </c>
      <c r="T1102" s="4">
        <f t="shared" si="300"/>
        <v>0.21041093737452468</v>
      </c>
      <c r="U1102" s="4">
        <f t="shared" si="301"/>
        <v>1</v>
      </c>
      <c r="V1102" s="4">
        <f t="shared" si="302"/>
        <v>0</v>
      </c>
      <c r="W1102" s="4" t="s">
        <v>5121</v>
      </c>
      <c r="X1102" s="2" cm="1">
        <f t="array" ref="X1102">SUM(_xlfn._xlws.FILTER($F$2:$F$2454,_xlfn.MAP($W$2:$W$2454,_xlfn.LAMBDA(_xlpm.x,_xlpm.x=$W1102))))</f>
        <v>2896</v>
      </c>
      <c r="Y1102" s="11">
        <f t="shared" si="303"/>
        <v>3.453038674033149E-4</v>
      </c>
      <c r="Z1102" s="4" t="s">
        <v>5101</v>
      </c>
      <c r="AA1102" s="2" cm="1">
        <f t="array" ref="AA1102">SUM(_xlfn._xlws.FILTER($F$2:$F$2454,_xlfn.MAP($Z$2:$Z$2454,_xlfn.LAMBDA(_xlpm.x,_xlpm.x=$Z1102))))</f>
        <v>2255</v>
      </c>
      <c r="AB1102" s="11">
        <f t="shared" si="304"/>
        <v>4.434589800443459E-4</v>
      </c>
      <c r="AC1102" s="11">
        <f t="shared" si="305"/>
        <v>-0.10865201131112999</v>
      </c>
      <c r="AG1102" s="2"/>
      <c r="AL1102" s="2"/>
      <c r="AM1102" s="2"/>
    </row>
    <row r="1103" spans="1:39">
      <c r="A1103" s="1" t="str">
        <f t="shared" si="289"/>
        <v>~nbe~ : [nbə]</v>
      </c>
      <c r="B1103" s="1">
        <f>_xlfn.LET(_xlpm.d,$G1103,_xlpm.k,_xlfn.CONCAT(LEFT(TRIM(B$1),1),"*"),COUNTIF(_xlpm.d,_xlpm.k))</f>
        <v>0</v>
      </c>
      <c r="C1103" s="1">
        <f>_xlfn.LET(_xlpm.d,$G1103,_xlpm.k,_xlfn.CONCAT(LEFT(TRIM(C$1),1),"*"),COUNTIF(_xlpm.d,_xlpm.k))</f>
        <v>0</v>
      </c>
      <c r="D1103" s="1">
        <f>_xlfn.LET(_xlpm.d,$G1103,_xlpm.k,_xlfn.CONCAT(LEFT(TRIM(D$1),1),"*"),COUNTIF(_xlpm.d,_xlpm.k))</f>
        <v>1</v>
      </c>
      <c r="E1103" s="1">
        <f t="shared" si="290"/>
        <v>0.30102999566398114</v>
      </c>
      <c r="F1103" s="7">
        <v>1</v>
      </c>
      <c r="G1103" s="9" t="s">
        <v>2136</v>
      </c>
      <c r="H1103" s="4" cm="1">
        <f t="array" ref="H1103">F1103/freq.sum.r6e</f>
        <v>7.9214195183776928E-5</v>
      </c>
      <c r="I1103" s="4" t="str">
        <f t="shared" si="291"/>
        <v>nbə</v>
      </c>
      <c r="J1103" s="4" t="str">
        <f t="shared" si="292"/>
        <v>nbe</v>
      </c>
      <c r="K1103" s="10">
        <f t="shared" si="293"/>
        <v>3</v>
      </c>
      <c r="L1103" s="1">
        <f t="shared" si="294"/>
        <v>3</v>
      </c>
      <c r="M1103" s="10">
        <f t="shared" si="295"/>
        <v>3</v>
      </c>
      <c r="N1103" s="1" t="str">
        <f t="shared" si="296"/>
        <v>~nbe~</v>
      </c>
      <c r="O1103" s="1" t="str">
        <f t="shared" si="297"/>
        <v>[nbə]</v>
      </c>
      <c r="P1103" s="3" cm="1">
        <f t="array" ref="P1103">SUM(_xlfn._xlws.FILTER($H$2:$H$2454,_xlfn.MAP($N$2:$N$2454,_xlfn.LAMBDA(_xlpm.x,_xlpm.x=$N1103))))</f>
        <v>7.9214195183776928E-5</v>
      </c>
      <c r="Q1103" s="4">
        <f t="shared" si="298"/>
        <v>1</v>
      </c>
      <c r="R1103" s="6" cm="1">
        <f t="array" ref="R1103">SUM(_xlfn._xlws.FILTER($H$2:$H$2454,_xlfn.MAP($O$2:$O$2454,_xlfn.LAMBDA(_xlpm.x,_xlpm.x=$O1103))))</f>
        <v>7.9214195183776928E-5</v>
      </c>
      <c r="S1103" s="4">
        <f t="shared" si="299"/>
        <v>1</v>
      </c>
      <c r="T1103" s="4">
        <f t="shared" si="300"/>
        <v>0.21041093737452468</v>
      </c>
      <c r="U1103" s="4">
        <f t="shared" si="301"/>
        <v>1</v>
      </c>
      <c r="V1103" s="4">
        <f t="shared" si="302"/>
        <v>0</v>
      </c>
      <c r="W1103" s="4" t="s">
        <v>5121</v>
      </c>
      <c r="X1103" s="2" cm="1">
        <f t="array" ref="X1103">SUM(_xlfn._xlws.FILTER($F$2:$F$2454,_xlfn.MAP($W$2:$W$2454,_xlfn.LAMBDA(_xlpm.x,_xlpm.x=$W1103))))</f>
        <v>2896</v>
      </c>
      <c r="Y1103" s="11">
        <f t="shared" si="303"/>
        <v>3.453038674033149E-4</v>
      </c>
      <c r="Z1103" s="4" t="s">
        <v>5101</v>
      </c>
      <c r="AA1103" s="2" cm="1">
        <f t="array" ref="AA1103">SUM(_xlfn._xlws.FILTER($F$2:$F$2454,_xlfn.MAP($Z$2:$Z$2454,_xlfn.LAMBDA(_xlpm.x,_xlpm.x=$Z1103))))</f>
        <v>2255</v>
      </c>
      <c r="AB1103" s="11">
        <f t="shared" si="304"/>
        <v>4.434589800443459E-4</v>
      </c>
      <c r="AC1103" s="11">
        <f t="shared" si="305"/>
        <v>-0.10865201131112999</v>
      </c>
      <c r="AG1103" s="2"/>
      <c r="AL1103" s="2"/>
      <c r="AM1103" s="2"/>
    </row>
    <row r="1104" spans="1:39">
      <c r="A1104" s="1" t="str">
        <f t="shared" si="289"/>
        <v>~pme~ : [pmə]</v>
      </c>
      <c r="B1104" s="1">
        <f>_xlfn.LET(_xlpm.d,$G1104,_xlpm.k,_xlfn.CONCAT(LEFT(TRIM(B$1),1),"*"),COUNTIF(_xlpm.d,_xlpm.k))</f>
        <v>0</v>
      </c>
      <c r="C1104" s="1">
        <f>_xlfn.LET(_xlpm.d,$G1104,_xlpm.k,_xlfn.CONCAT(LEFT(TRIM(C$1),1),"*"),COUNTIF(_xlpm.d,_xlpm.k))</f>
        <v>0</v>
      </c>
      <c r="D1104" s="1">
        <f>_xlfn.LET(_xlpm.d,$G1104,_xlpm.k,_xlfn.CONCAT(LEFT(TRIM(D$1),1),"*"),COUNTIF(_xlpm.d,_xlpm.k))</f>
        <v>0</v>
      </c>
      <c r="E1104" s="1">
        <f t="shared" si="290"/>
        <v>0.47712125471966244</v>
      </c>
      <c r="F1104" s="7">
        <v>2</v>
      </c>
      <c r="G1104" s="9" t="s">
        <v>588</v>
      </c>
      <c r="H1104" s="4" cm="1">
        <f t="array" ref="H1104">F1104/freq.sum.r6e</f>
        <v>1.5842839036755386E-4</v>
      </c>
      <c r="I1104" s="1" t="str">
        <f t="shared" si="291"/>
        <v>pmə</v>
      </c>
      <c r="J1104" s="1" t="str">
        <f t="shared" si="292"/>
        <v>pme</v>
      </c>
      <c r="K1104" s="10">
        <f t="shared" si="293"/>
        <v>3</v>
      </c>
      <c r="L1104" s="1">
        <f t="shared" si="294"/>
        <v>3</v>
      </c>
      <c r="M1104" s="10">
        <f t="shared" si="295"/>
        <v>3</v>
      </c>
      <c r="N1104" s="1" t="str">
        <f t="shared" si="296"/>
        <v>~pme~</v>
      </c>
      <c r="O1104" s="1" t="str">
        <f t="shared" si="297"/>
        <v>[pmə]</v>
      </c>
      <c r="P1104" s="3" cm="1">
        <f t="array" ref="P1104">SUM(_xlfn._xlws.FILTER($H$2:$H$2454,_xlfn.MAP($N$2:$N$2454,_xlfn.LAMBDA(_xlpm.x,_xlpm.x=$N1104))))</f>
        <v>1.5842839036755386E-4</v>
      </c>
      <c r="Q1104" s="4">
        <f t="shared" si="298"/>
        <v>1</v>
      </c>
      <c r="R1104" s="6" cm="1">
        <f t="array" ref="R1104">SUM(_xlfn._xlws.FILTER($H$2:$H$2454,_xlfn.MAP($O$2:$O$2454,_xlfn.LAMBDA(_xlpm.x,_xlpm.x=$O1104))))</f>
        <v>1.5842839036755386E-4</v>
      </c>
      <c r="S1104" s="4">
        <f t="shared" si="299"/>
        <v>1</v>
      </c>
      <c r="T1104" s="4">
        <f t="shared" si="300"/>
        <v>0.33349344548020921</v>
      </c>
      <c r="U1104" s="4">
        <f t="shared" si="301"/>
        <v>1</v>
      </c>
      <c r="V1104" s="4">
        <f t="shared" si="302"/>
        <v>0</v>
      </c>
      <c r="W1104" s="4" t="s">
        <v>5121</v>
      </c>
      <c r="X1104" s="2" cm="1">
        <f t="array" ref="X1104">SUM(_xlfn._xlws.FILTER($F$2:$F$2454,_xlfn.MAP($W$2:$W$2454,_xlfn.LAMBDA(_xlpm.x,_xlpm.x=$W1104))))</f>
        <v>2896</v>
      </c>
      <c r="Y1104" s="11">
        <f t="shared" si="303"/>
        <v>6.9060773480662981E-4</v>
      </c>
      <c r="Z1104" s="4" t="s">
        <v>5101</v>
      </c>
      <c r="AA1104" s="2" cm="1">
        <f t="array" ref="AA1104">SUM(_xlfn._xlws.FILTER($F$2:$F$2454,_xlfn.MAP($Z$2:$Z$2454,_xlfn.LAMBDA(_xlpm.x,_xlpm.x=$Z1104))))</f>
        <v>2255</v>
      </c>
      <c r="AB1104" s="11">
        <f t="shared" si="304"/>
        <v>8.869179600886918E-4</v>
      </c>
      <c r="AC1104" s="11">
        <f t="shared" si="305"/>
        <v>-0.10865201131112999</v>
      </c>
      <c r="AG1104" s="2"/>
      <c r="AL1104" s="2"/>
      <c r="AM1104" s="2"/>
    </row>
    <row r="1105" spans="1:39">
      <c r="A1105" s="1" t="str">
        <f t="shared" si="289"/>
        <v>~tne~ : [tnə]</v>
      </c>
      <c r="B1105" s="1">
        <f>_xlfn.LET(_xlpm.d,$G1105,_xlpm.k,_xlfn.CONCAT(LEFT(TRIM(B$1),1),"*"),COUNTIF(_xlpm.d,_xlpm.k))</f>
        <v>0</v>
      </c>
      <c r="C1105" s="1">
        <f>_xlfn.LET(_xlpm.d,$G1105,_xlpm.k,_xlfn.CONCAT(LEFT(TRIM(C$1),1),"*"),COUNTIF(_xlpm.d,_xlpm.k))</f>
        <v>0</v>
      </c>
      <c r="D1105" s="1">
        <f>_xlfn.LET(_xlpm.d,$G1105,_xlpm.k,_xlfn.CONCAT(LEFT(TRIM(D$1),1),"*"),COUNTIF(_xlpm.d,_xlpm.k))</f>
        <v>0</v>
      </c>
      <c r="E1105" s="1">
        <f t="shared" si="290"/>
        <v>0.30102999566398114</v>
      </c>
      <c r="F1105" s="7">
        <v>1</v>
      </c>
      <c r="G1105" s="9" t="s">
        <v>878</v>
      </c>
      <c r="H1105" s="4" cm="1">
        <f t="array" ref="H1105">F1105/freq.sum.r6e</f>
        <v>7.9214195183776928E-5</v>
      </c>
      <c r="I1105" s="4" t="str">
        <f t="shared" si="291"/>
        <v>tnə</v>
      </c>
      <c r="J1105" s="4" t="str">
        <f t="shared" si="292"/>
        <v>tne</v>
      </c>
      <c r="K1105" s="10">
        <f t="shared" si="293"/>
        <v>3</v>
      </c>
      <c r="L1105" s="1">
        <f t="shared" si="294"/>
        <v>3</v>
      </c>
      <c r="M1105" s="10">
        <f t="shared" si="295"/>
        <v>3</v>
      </c>
      <c r="N1105" s="1" t="str">
        <f t="shared" si="296"/>
        <v>~tne~</v>
      </c>
      <c r="O1105" s="1" t="str">
        <f t="shared" si="297"/>
        <v>[tnə]</v>
      </c>
      <c r="P1105" s="3" cm="1">
        <f t="array" ref="P1105">SUM(_xlfn._xlws.FILTER($H$2:$H$2454,_xlfn.MAP($N$2:$N$2454,_xlfn.LAMBDA(_xlpm.x,_xlpm.x=$N1105))))</f>
        <v>7.9214195183776928E-5</v>
      </c>
      <c r="Q1105" s="4">
        <f t="shared" si="298"/>
        <v>1</v>
      </c>
      <c r="R1105" s="6" cm="1">
        <f t="array" ref="R1105">SUM(_xlfn._xlws.FILTER($H$2:$H$2454,_xlfn.MAP($O$2:$O$2454,_xlfn.LAMBDA(_xlpm.x,_xlpm.x=$O1105))))</f>
        <v>7.9214195183776928E-5</v>
      </c>
      <c r="S1105" s="4">
        <f t="shared" si="299"/>
        <v>1</v>
      </c>
      <c r="T1105" s="4">
        <f t="shared" si="300"/>
        <v>0.21041093737452468</v>
      </c>
      <c r="U1105" s="4">
        <f t="shared" si="301"/>
        <v>1</v>
      </c>
      <c r="V1105" s="4">
        <f t="shared" si="302"/>
        <v>0</v>
      </c>
      <c r="W1105" s="4" t="s">
        <v>5121</v>
      </c>
      <c r="X1105" s="2" cm="1">
        <f t="array" ref="X1105">SUM(_xlfn._xlws.FILTER($F$2:$F$2454,_xlfn.MAP($W$2:$W$2454,_xlfn.LAMBDA(_xlpm.x,_xlpm.x=$W1105))))</f>
        <v>2896</v>
      </c>
      <c r="Y1105" s="11">
        <f t="shared" si="303"/>
        <v>3.453038674033149E-4</v>
      </c>
      <c r="Z1105" s="4" t="s">
        <v>5101</v>
      </c>
      <c r="AA1105" s="2" cm="1">
        <f t="array" ref="AA1105">SUM(_xlfn._xlws.FILTER($F$2:$F$2454,_xlfn.MAP($Z$2:$Z$2454,_xlfn.LAMBDA(_xlpm.x,_xlpm.x=$Z1105))))</f>
        <v>2255</v>
      </c>
      <c r="AB1105" s="11">
        <f t="shared" si="304"/>
        <v>4.434589800443459E-4</v>
      </c>
      <c r="AC1105" s="11">
        <f t="shared" si="305"/>
        <v>-0.10865201131112999</v>
      </c>
      <c r="AG1105" s="2"/>
      <c r="AL1105" s="2"/>
      <c r="AM1105" s="2"/>
    </row>
    <row r="1106" spans="1:39">
      <c r="A1106" s="1" t="str">
        <f t="shared" si="289"/>
        <v>~cle~ : [klɛ]</v>
      </c>
      <c r="B1106" s="1">
        <f>_xlfn.LET(_xlpm.d,$G1106,_xlpm.k,_xlfn.CONCAT(LEFT(TRIM(B$1),1),"*"),COUNTIF(_xlpm.d,_xlpm.k))</f>
        <v>0</v>
      </c>
      <c r="C1106" s="1">
        <f>_xlfn.LET(_xlpm.d,$G1106,_xlpm.k,_xlfn.CONCAT(LEFT(TRIM(C$1),1),"*"),COUNTIF(_xlpm.d,_xlpm.k))</f>
        <v>0</v>
      </c>
      <c r="D1106" s="1">
        <f>_xlfn.LET(_xlpm.d,$G1106,_xlpm.k,_xlfn.CONCAT(LEFT(TRIM(D$1),1),"*"),COUNTIF(_xlpm.d,_xlpm.k))</f>
        <v>0</v>
      </c>
      <c r="E1106" s="1">
        <f t="shared" si="290"/>
        <v>0.30102999566398114</v>
      </c>
      <c r="F1106" s="7">
        <v>1</v>
      </c>
      <c r="G1106" s="9" t="s">
        <v>1443</v>
      </c>
      <c r="H1106" s="4" cm="1">
        <f t="array" ref="H1106">F1106/freq.sum.r6e</f>
        <v>7.9214195183776928E-5</v>
      </c>
      <c r="I1106" s="4" t="str">
        <f t="shared" si="291"/>
        <v>klɛ</v>
      </c>
      <c r="J1106" s="4" t="str">
        <f t="shared" si="292"/>
        <v>cle</v>
      </c>
      <c r="K1106" s="10">
        <f t="shared" si="293"/>
        <v>3</v>
      </c>
      <c r="L1106" s="1">
        <f t="shared" si="294"/>
        <v>3</v>
      </c>
      <c r="M1106" s="10">
        <f t="shared" si="295"/>
        <v>3</v>
      </c>
      <c r="N1106" s="1" t="str">
        <f t="shared" si="296"/>
        <v>~cle~</v>
      </c>
      <c r="O1106" s="1" t="str">
        <f t="shared" si="297"/>
        <v>[klɛ]</v>
      </c>
      <c r="P1106" s="3" cm="1">
        <f t="array" ref="P1106">SUM(_xlfn._xlws.FILTER($H$2:$H$2454,_xlfn.MAP($N$2:$N$2454,_xlfn.LAMBDA(_xlpm.x,_xlpm.x=$N1106))))</f>
        <v>2.3764258555133077E-4</v>
      </c>
      <c r="Q1106" s="4">
        <f t="shared" si="298"/>
        <v>0.33333333333333337</v>
      </c>
      <c r="R1106" s="6" cm="1">
        <f t="array" ref="R1106">SUM(_xlfn._xlws.FILTER($H$2:$H$2454,_xlfn.MAP($O$2:$O$2454,_xlfn.LAMBDA(_xlpm.x,_xlpm.x=$O1106))))</f>
        <v>2.3764258555133077E-4</v>
      </c>
      <c r="S1106" s="4">
        <f t="shared" si="299"/>
        <v>0.33333333333333337</v>
      </c>
      <c r="T1106" s="4">
        <f t="shared" si="300"/>
        <v>7.013697912484157E-2</v>
      </c>
      <c r="U1106" s="4">
        <f t="shared" si="301"/>
        <v>0.33333333333333337</v>
      </c>
      <c r="V1106" s="4">
        <f t="shared" si="302"/>
        <v>0</v>
      </c>
      <c r="W1106" s="4" t="s">
        <v>5121</v>
      </c>
      <c r="X1106" s="2" cm="1">
        <f t="array" ref="X1106">SUM(_xlfn._xlws.FILTER($F$2:$F$2454,_xlfn.MAP($W$2:$W$2454,_xlfn.LAMBDA(_xlpm.x,_xlpm.x=$W1106))))</f>
        <v>2896</v>
      </c>
      <c r="Y1106" s="11">
        <f t="shared" si="303"/>
        <v>3.453038674033149E-4</v>
      </c>
      <c r="Z1106" s="4" t="s">
        <v>5104</v>
      </c>
      <c r="AA1106" s="2" cm="1">
        <f t="array" ref="AA1106">SUM(_xlfn._xlws.FILTER($F$2:$F$2454,_xlfn.MAP($Z$2:$Z$2454,_xlfn.LAMBDA(_xlpm.x,_xlpm.x=$Z1106))))</f>
        <v>883</v>
      </c>
      <c r="AB1106" s="11">
        <f t="shared" si="304"/>
        <v>1.1325028312570782E-3</v>
      </c>
      <c r="AC1106" s="11">
        <f t="shared" si="305"/>
        <v>-0.51583785394754078</v>
      </c>
      <c r="AG1106" s="2"/>
      <c r="AL1106" s="2"/>
      <c r="AM1106" s="2"/>
    </row>
    <row r="1107" spans="1:39">
      <c r="A1107" s="1" t="str">
        <f t="shared" si="289"/>
        <v>~dwe~ : [dwɛ]</v>
      </c>
      <c r="B1107" s="1">
        <f>_xlfn.LET(_xlpm.d,$G1107,_xlpm.k,_xlfn.CONCAT(LEFT(TRIM(B$1),1),"*"),COUNTIF(_xlpm.d,_xlpm.k))</f>
        <v>0</v>
      </c>
      <c r="C1107" s="1">
        <f>_xlfn.LET(_xlpm.d,$G1107,_xlpm.k,_xlfn.CONCAT(LEFT(TRIM(C$1),1),"*"),COUNTIF(_xlpm.d,_xlpm.k))</f>
        <v>0</v>
      </c>
      <c r="D1107" s="1">
        <f>_xlfn.LET(_xlpm.d,$G1107,_xlpm.k,_xlfn.CONCAT(LEFT(TRIM(D$1),1),"*"),COUNTIF(_xlpm.d,_xlpm.k))</f>
        <v>0</v>
      </c>
      <c r="E1107" s="1">
        <f t="shared" si="290"/>
        <v>0.30102999566398114</v>
      </c>
      <c r="F1107" s="7">
        <v>1</v>
      </c>
      <c r="G1107" s="9" t="s">
        <v>1955</v>
      </c>
      <c r="H1107" s="4" cm="1">
        <f t="array" ref="H1107">F1107/freq.sum.r6e</f>
        <v>7.9214195183776928E-5</v>
      </c>
      <c r="I1107" s="1" t="str">
        <f t="shared" si="291"/>
        <v>dwɛ</v>
      </c>
      <c r="J1107" s="1" t="str">
        <f t="shared" si="292"/>
        <v>dwe</v>
      </c>
      <c r="K1107" s="10">
        <f t="shared" si="293"/>
        <v>3</v>
      </c>
      <c r="L1107" s="1">
        <f t="shared" si="294"/>
        <v>3</v>
      </c>
      <c r="M1107" s="10">
        <f t="shared" si="295"/>
        <v>3</v>
      </c>
      <c r="N1107" s="1" t="str">
        <f t="shared" si="296"/>
        <v>~dwe~</v>
      </c>
      <c r="O1107" s="1" t="str">
        <f t="shared" si="297"/>
        <v>[dwɛ]</v>
      </c>
      <c r="P1107" s="3" cm="1">
        <f t="array" ref="P1107">SUM(_xlfn._xlws.FILTER($H$2:$H$2454,_xlfn.MAP($N$2:$N$2454,_xlfn.LAMBDA(_xlpm.x,_xlpm.x=$N1107))))</f>
        <v>7.9214195183776928E-5</v>
      </c>
      <c r="Q1107" s="4">
        <f t="shared" si="298"/>
        <v>1</v>
      </c>
      <c r="R1107" s="6" cm="1">
        <f t="array" ref="R1107">SUM(_xlfn._xlws.FILTER($H$2:$H$2454,_xlfn.MAP($O$2:$O$2454,_xlfn.LAMBDA(_xlpm.x,_xlpm.x=$O1107))))</f>
        <v>7.9214195183776928E-5</v>
      </c>
      <c r="S1107" s="4">
        <f t="shared" si="299"/>
        <v>1</v>
      </c>
      <c r="T1107" s="4">
        <f t="shared" si="300"/>
        <v>0.21041093737452468</v>
      </c>
      <c r="U1107" s="4">
        <f t="shared" si="301"/>
        <v>1</v>
      </c>
      <c r="V1107" s="4">
        <f t="shared" si="302"/>
        <v>0</v>
      </c>
      <c r="W1107" s="4" t="s">
        <v>5121</v>
      </c>
      <c r="X1107" s="2" cm="1">
        <f t="array" ref="X1107">SUM(_xlfn._xlws.FILTER($F$2:$F$2454,_xlfn.MAP($W$2:$W$2454,_xlfn.LAMBDA(_xlpm.x,_xlpm.x=$W1107))))</f>
        <v>2896</v>
      </c>
      <c r="Y1107" s="11">
        <f t="shared" si="303"/>
        <v>3.453038674033149E-4</v>
      </c>
      <c r="Z1107" s="4" t="s">
        <v>5104</v>
      </c>
      <c r="AA1107" s="2" cm="1">
        <f t="array" ref="AA1107">SUM(_xlfn._xlws.FILTER($F$2:$F$2454,_xlfn.MAP($Z$2:$Z$2454,_xlfn.LAMBDA(_xlpm.x,_xlpm.x=$Z1107))))</f>
        <v>883</v>
      </c>
      <c r="AB1107" s="11">
        <f t="shared" si="304"/>
        <v>1.1325028312570782E-3</v>
      </c>
      <c r="AC1107" s="11">
        <f t="shared" si="305"/>
        <v>-0.51583785394754078</v>
      </c>
      <c r="AG1107" s="2"/>
      <c r="AL1107" s="2"/>
      <c r="AM1107" s="2"/>
    </row>
    <row r="1108" spans="1:39">
      <c r="A1108" s="1" t="str">
        <f t="shared" si="289"/>
        <v>~mse~ : [msɛ]</v>
      </c>
      <c r="B1108" s="1">
        <f>_xlfn.LET(_xlpm.d,$G1108,_xlpm.k,_xlfn.CONCAT(LEFT(TRIM(B$1),1),"*"),COUNTIF(_xlpm.d,_xlpm.k))</f>
        <v>0</v>
      </c>
      <c r="C1108" s="1">
        <f>_xlfn.LET(_xlpm.d,$G1108,_xlpm.k,_xlfn.CONCAT(LEFT(TRIM(C$1),1),"*"),COUNTIF(_xlpm.d,_xlpm.k))</f>
        <v>1</v>
      </c>
      <c r="D1108" s="1">
        <f>_xlfn.LET(_xlpm.d,$G1108,_xlpm.k,_xlfn.CONCAT(LEFT(TRIM(D$1),1),"*"),COUNTIF(_xlpm.d,_xlpm.k))</f>
        <v>0</v>
      </c>
      <c r="E1108" s="1">
        <f t="shared" si="290"/>
        <v>0.47712125471966244</v>
      </c>
      <c r="F1108" s="7">
        <v>2</v>
      </c>
      <c r="G1108" s="9" t="s">
        <v>586</v>
      </c>
      <c r="H1108" s="4" cm="1">
        <f t="array" ref="H1108">F1108/freq.sum.r6e</f>
        <v>1.5842839036755386E-4</v>
      </c>
      <c r="I1108" s="1" t="str">
        <f t="shared" si="291"/>
        <v>msɛ</v>
      </c>
      <c r="J1108" s="1" t="str">
        <f t="shared" si="292"/>
        <v>mse</v>
      </c>
      <c r="K1108" s="10">
        <f t="shared" si="293"/>
        <v>3</v>
      </c>
      <c r="L1108" s="1">
        <f t="shared" si="294"/>
        <v>3</v>
      </c>
      <c r="M1108" s="10">
        <f t="shared" si="295"/>
        <v>3</v>
      </c>
      <c r="N1108" s="1" t="str">
        <f t="shared" si="296"/>
        <v>~mse~</v>
      </c>
      <c r="O1108" s="1" t="str">
        <f t="shared" si="297"/>
        <v>[msɛ]</v>
      </c>
      <c r="P1108" s="3" cm="1">
        <f t="array" ref="P1108">SUM(_xlfn._xlws.FILTER($H$2:$H$2454,_xlfn.MAP($N$2:$N$2454,_xlfn.LAMBDA(_xlpm.x,_xlpm.x=$N1108))))</f>
        <v>1.5842839036755386E-4</v>
      </c>
      <c r="Q1108" s="4">
        <f t="shared" si="298"/>
        <v>1</v>
      </c>
      <c r="R1108" s="6" cm="1">
        <f t="array" ref="R1108">SUM(_xlfn._xlws.FILTER($H$2:$H$2454,_xlfn.MAP($O$2:$O$2454,_xlfn.LAMBDA(_xlpm.x,_xlpm.x=$O1108))))</f>
        <v>1.5842839036755386E-4</v>
      </c>
      <c r="S1108" s="4">
        <f t="shared" si="299"/>
        <v>1</v>
      </c>
      <c r="T1108" s="4">
        <f t="shared" si="300"/>
        <v>0.33349344548020921</v>
      </c>
      <c r="U1108" s="4">
        <f t="shared" si="301"/>
        <v>1</v>
      </c>
      <c r="V1108" s="4">
        <f t="shared" si="302"/>
        <v>0</v>
      </c>
      <c r="W1108" s="4" t="s">
        <v>5121</v>
      </c>
      <c r="X1108" s="2" cm="1">
        <f t="array" ref="X1108">SUM(_xlfn._xlws.FILTER($F$2:$F$2454,_xlfn.MAP($W$2:$W$2454,_xlfn.LAMBDA(_xlpm.x,_xlpm.x=$W1108))))</f>
        <v>2896</v>
      </c>
      <c r="Y1108" s="11">
        <f t="shared" si="303"/>
        <v>6.9060773480662981E-4</v>
      </c>
      <c r="Z1108" s="4" t="s">
        <v>5104</v>
      </c>
      <c r="AA1108" s="2" cm="1">
        <f t="array" ref="AA1108">SUM(_xlfn._xlws.FILTER($F$2:$F$2454,_xlfn.MAP($Z$2:$Z$2454,_xlfn.LAMBDA(_xlpm.x,_xlpm.x=$Z1108))))</f>
        <v>883</v>
      </c>
      <c r="AB1108" s="11">
        <f t="shared" si="304"/>
        <v>2.2650056625141564E-3</v>
      </c>
      <c r="AC1108" s="11">
        <f t="shared" si="305"/>
        <v>-0.51583785394754078</v>
      </c>
      <c r="AG1108" s="2"/>
      <c r="AL1108" s="2"/>
      <c r="AM1108" s="2"/>
    </row>
    <row r="1109" spans="1:39">
      <c r="A1109" s="1" t="str">
        <f t="shared" si="289"/>
        <v>~nle~ : [nlɛ]</v>
      </c>
      <c r="B1109" s="1">
        <f>_xlfn.LET(_xlpm.d,$G1109,_xlpm.k,_xlfn.CONCAT(LEFT(TRIM(B$1),1),"*"),COUNTIF(_xlpm.d,_xlpm.k))</f>
        <v>0</v>
      </c>
      <c r="C1109" s="1">
        <f>_xlfn.LET(_xlpm.d,$G1109,_xlpm.k,_xlfn.CONCAT(LEFT(TRIM(C$1),1),"*"),COUNTIF(_xlpm.d,_xlpm.k))</f>
        <v>0</v>
      </c>
      <c r="D1109" s="1">
        <f>_xlfn.LET(_xlpm.d,$G1109,_xlpm.k,_xlfn.CONCAT(LEFT(TRIM(D$1),1),"*"),COUNTIF(_xlpm.d,_xlpm.k))</f>
        <v>1</v>
      </c>
      <c r="E1109" s="1">
        <f t="shared" si="290"/>
        <v>0.30102999566398114</v>
      </c>
      <c r="F1109" s="7">
        <v>1</v>
      </c>
      <c r="G1109" s="9" t="s">
        <v>854</v>
      </c>
      <c r="H1109" s="4" cm="1">
        <f t="array" ref="H1109">F1109/freq.sum.r6e</f>
        <v>7.9214195183776928E-5</v>
      </c>
      <c r="I1109" s="4" t="str">
        <f t="shared" si="291"/>
        <v>nlɛ</v>
      </c>
      <c r="J1109" s="4" t="str">
        <f t="shared" si="292"/>
        <v>nle</v>
      </c>
      <c r="K1109" s="10">
        <f t="shared" si="293"/>
        <v>3</v>
      </c>
      <c r="L1109" s="1">
        <f t="shared" si="294"/>
        <v>3</v>
      </c>
      <c r="M1109" s="10">
        <f t="shared" si="295"/>
        <v>3</v>
      </c>
      <c r="N1109" s="1" t="str">
        <f t="shared" si="296"/>
        <v>~nle~</v>
      </c>
      <c r="O1109" s="1" t="str">
        <f t="shared" si="297"/>
        <v>[nlɛ]</v>
      </c>
      <c r="P1109" s="3" cm="1">
        <f t="array" ref="P1109">SUM(_xlfn._xlws.FILTER($H$2:$H$2454,_xlfn.MAP($N$2:$N$2454,_xlfn.LAMBDA(_xlpm.x,_xlpm.x=$N1109))))</f>
        <v>7.9214195183776928E-5</v>
      </c>
      <c r="Q1109" s="4">
        <f t="shared" si="298"/>
        <v>1</v>
      </c>
      <c r="R1109" s="6" cm="1">
        <f t="array" ref="R1109">SUM(_xlfn._xlws.FILTER($H$2:$H$2454,_xlfn.MAP($O$2:$O$2454,_xlfn.LAMBDA(_xlpm.x,_xlpm.x=$O1109))))</f>
        <v>7.9214195183776928E-5</v>
      </c>
      <c r="S1109" s="4">
        <f t="shared" si="299"/>
        <v>1</v>
      </c>
      <c r="T1109" s="4">
        <f t="shared" si="300"/>
        <v>0.21041093737452468</v>
      </c>
      <c r="U1109" s="4">
        <f t="shared" si="301"/>
        <v>1</v>
      </c>
      <c r="V1109" s="4">
        <f t="shared" si="302"/>
        <v>0</v>
      </c>
      <c r="W1109" s="4" t="s">
        <v>5121</v>
      </c>
      <c r="X1109" s="2" cm="1">
        <f t="array" ref="X1109">SUM(_xlfn._xlws.FILTER($F$2:$F$2454,_xlfn.MAP($W$2:$W$2454,_xlfn.LAMBDA(_xlpm.x,_xlpm.x=$W1109))))</f>
        <v>2896</v>
      </c>
      <c r="Y1109" s="11">
        <f t="shared" si="303"/>
        <v>3.453038674033149E-4</v>
      </c>
      <c r="Z1109" s="4" t="s">
        <v>5104</v>
      </c>
      <c r="AA1109" s="2" cm="1">
        <f t="array" ref="AA1109">SUM(_xlfn._xlws.FILTER($F$2:$F$2454,_xlfn.MAP($Z$2:$Z$2454,_xlfn.LAMBDA(_xlpm.x,_xlpm.x=$Z1109))))</f>
        <v>883</v>
      </c>
      <c r="AB1109" s="11">
        <f t="shared" si="304"/>
        <v>1.1325028312570782E-3</v>
      </c>
      <c r="AC1109" s="11">
        <f t="shared" si="305"/>
        <v>-0.51583785394754078</v>
      </c>
      <c r="AG1109" s="2"/>
      <c r="AL1109" s="2"/>
      <c r="AM1109" s="2"/>
    </row>
    <row r="1110" spans="1:39">
      <c r="A1110" s="1" t="str">
        <f t="shared" si="289"/>
        <v>~sme~ : [smɛ]</v>
      </c>
      <c r="B1110" s="1">
        <f>_xlfn.LET(_xlpm.d,$G1110,_xlpm.k,_xlfn.CONCAT(LEFT(TRIM(B$1),1),"*"),COUNTIF(_xlpm.d,_xlpm.k))</f>
        <v>0</v>
      </c>
      <c r="C1110" s="1">
        <f>_xlfn.LET(_xlpm.d,$G1110,_xlpm.k,_xlfn.CONCAT(LEFT(TRIM(C$1),1),"*"),COUNTIF(_xlpm.d,_xlpm.k))</f>
        <v>0</v>
      </c>
      <c r="D1110" s="1">
        <f>_xlfn.LET(_xlpm.d,$G1110,_xlpm.k,_xlfn.CONCAT(LEFT(TRIM(D$1),1),"*"),COUNTIF(_xlpm.d,_xlpm.k))</f>
        <v>0</v>
      </c>
      <c r="E1110" s="1">
        <f t="shared" si="290"/>
        <v>0.30102999566398114</v>
      </c>
      <c r="F1110" s="7">
        <v>1</v>
      </c>
      <c r="G1110" s="9" t="s">
        <v>874</v>
      </c>
      <c r="H1110" s="4" cm="1">
        <f t="array" ref="H1110">F1110/freq.sum.r6e</f>
        <v>7.9214195183776928E-5</v>
      </c>
      <c r="I1110" s="4" t="str">
        <f t="shared" si="291"/>
        <v>smɛ</v>
      </c>
      <c r="J1110" s="4" t="str">
        <f t="shared" si="292"/>
        <v>sme</v>
      </c>
      <c r="K1110" s="10">
        <f t="shared" si="293"/>
        <v>3</v>
      </c>
      <c r="L1110" s="1">
        <f t="shared" si="294"/>
        <v>3</v>
      </c>
      <c r="M1110" s="10">
        <f t="shared" si="295"/>
        <v>3</v>
      </c>
      <c r="N1110" s="1" t="str">
        <f t="shared" si="296"/>
        <v>~sme~</v>
      </c>
      <c r="O1110" s="1" t="str">
        <f t="shared" si="297"/>
        <v>[smɛ]</v>
      </c>
      <c r="P1110" s="3" cm="1">
        <f t="array" ref="P1110">SUM(_xlfn._xlws.FILTER($H$2:$H$2454,_xlfn.MAP($N$2:$N$2454,_xlfn.LAMBDA(_xlpm.x,_xlpm.x=$N1110))))</f>
        <v>7.9214195183776928E-5</v>
      </c>
      <c r="Q1110" s="4">
        <f t="shared" si="298"/>
        <v>1</v>
      </c>
      <c r="R1110" s="6" cm="1">
        <f t="array" ref="R1110">SUM(_xlfn._xlws.FILTER($H$2:$H$2454,_xlfn.MAP($O$2:$O$2454,_xlfn.LAMBDA(_xlpm.x,_xlpm.x=$O1110))))</f>
        <v>7.9214195183776928E-5</v>
      </c>
      <c r="S1110" s="4">
        <f t="shared" si="299"/>
        <v>1</v>
      </c>
      <c r="T1110" s="4">
        <f t="shared" si="300"/>
        <v>0.21041093737452468</v>
      </c>
      <c r="U1110" s="4">
        <f t="shared" si="301"/>
        <v>1</v>
      </c>
      <c r="V1110" s="4">
        <f t="shared" si="302"/>
        <v>0</v>
      </c>
      <c r="W1110" s="4" t="s">
        <v>5121</v>
      </c>
      <c r="X1110" s="2" cm="1">
        <f t="array" ref="X1110">SUM(_xlfn._xlws.FILTER($F$2:$F$2454,_xlfn.MAP($W$2:$W$2454,_xlfn.LAMBDA(_xlpm.x,_xlpm.x=$W1110))))</f>
        <v>2896</v>
      </c>
      <c r="Y1110" s="11">
        <f t="shared" si="303"/>
        <v>3.453038674033149E-4</v>
      </c>
      <c r="Z1110" s="4" t="s">
        <v>5104</v>
      </c>
      <c r="AA1110" s="2" cm="1">
        <f t="array" ref="AA1110">SUM(_xlfn._xlws.FILTER($F$2:$F$2454,_xlfn.MAP($Z$2:$Z$2454,_xlfn.LAMBDA(_xlpm.x,_xlpm.x=$Z1110))))</f>
        <v>883</v>
      </c>
      <c r="AB1110" s="11">
        <f t="shared" si="304"/>
        <v>1.1325028312570782E-3</v>
      </c>
      <c r="AC1110" s="11">
        <f t="shared" si="305"/>
        <v>-0.51583785394754078</v>
      </c>
      <c r="AG1110" s="2"/>
      <c r="AL1110" s="2"/>
      <c r="AM1110" s="2"/>
    </row>
    <row r="1111" spans="1:39">
      <c r="A1111" s="1" t="str">
        <f t="shared" si="289"/>
        <v>~twe~ : [twɛ]</v>
      </c>
      <c r="B1111" s="1">
        <f>_xlfn.LET(_xlpm.d,$G1111,_xlpm.k,_xlfn.CONCAT(LEFT(TRIM(B$1),1),"*"),COUNTIF(_xlpm.d,_xlpm.k))</f>
        <v>0</v>
      </c>
      <c r="C1111" s="1">
        <f>_xlfn.LET(_xlpm.d,$G1111,_xlpm.k,_xlfn.CONCAT(LEFT(TRIM(C$1),1),"*"),COUNTIF(_xlpm.d,_xlpm.k))</f>
        <v>0</v>
      </c>
      <c r="D1111" s="1">
        <f>_xlfn.LET(_xlpm.d,$G1111,_xlpm.k,_xlfn.CONCAT(LEFT(TRIM(D$1),1),"*"),COUNTIF(_xlpm.d,_xlpm.k))</f>
        <v>0</v>
      </c>
      <c r="E1111" s="1">
        <f t="shared" si="290"/>
        <v>0.47712125471966244</v>
      </c>
      <c r="F1111" s="7">
        <v>2</v>
      </c>
      <c r="G1111" s="9" t="s">
        <v>593</v>
      </c>
      <c r="H1111" s="4" cm="1">
        <f t="array" ref="H1111">F1111/freq.sum.r6e</f>
        <v>1.5842839036755386E-4</v>
      </c>
      <c r="I1111" s="4" t="str">
        <f t="shared" si="291"/>
        <v>twɛ</v>
      </c>
      <c r="J1111" s="4" t="str">
        <f t="shared" si="292"/>
        <v>twe</v>
      </c>
      <c r="K1111" s="10">
        <f t="shared" si="293"/>
        <v>3</v>
      </c>
      <c r="L1111" s="1">
        <f t="shared" si="294"/>
        <v>3</v>
      </c>
      <c r="M1111" s="10">
        <f t="shared" si="295"/>
        <v>3</v>
      </c>
      <c r="N1111" s="1" t="str">
        <f t="shared" si="296"/>
        <v>~twe~</v>
      </c>
      <c r="O1111" s="1" t="str">
        <f t="shared" si="297"/>
        <v>[twɛ]</v>
      </c>
      <c r="P1111" s="3" cm="1">
        <f t="array" ref="P1111">SUM(_xlfn._xlws.FILTER($H$2:$H$2454,_xlfn.MAP($N$2:$N$2454,_xlfn.LAMBDA(_xlpm.x,_xlpm.x=$N1111))))</f>
        <v>1.5842839036755386E-4</v>
      </c>
      <c r="Q1111" s="4">
        <f t="shared" si="298"/>
        <v>1</v>
      </c>
      <c r="R1111" s="6" cm="1">
        <f t="array" ref="R1111">SUM(_xlfn._xlws.FILTER($H$2:$H$2454,_xlfn.MAP($O$2:$O$2454,_xlfn.LAMBDA(_xlpm.x,_xlpm.x=$O1111))))</f>
        <v>1.5842839036755386E-4</v>
      </c>
      <c r="S1111" s="4">
        <f t="shared" si="299"/>
        <v>1</v>
      </c>
      <c r="T1111" s="4">
        <f t="shared" si="300"/>
        <v>0.33349344548020921</v>
      </c>
      <c r="U1111" s="4">
        <f t="shared" si="301"/>
        <v>1</v>
      </c>
      <c r="V1111" s="4">
        <f t="shared" si="302"/>
        <v>0</v>
      </c>
      <c r="W1111" s="4" t="s">
        <v>5121</v>
      </c>
      <c r="X1111" s="2" cm="1">
        <f t="array" ref="X1111">SUM(_xlfn._xlws.FILTER($F$2:$F$2454,_xlfn.MAP($W$2:$W$2454,_xlfn.LAMBDA(_xlpm.x,_xlpm.x=$W1111))))</f>
        <v>2896</v>
      </c>
      <c r="Y1111" s="11">
        <f t="shared" si="303"/>
        <v>6.9060773480662981E-4</v>
      </c>
      <c r="Z1111" s="4" t="s">
        <v>5104</v>
      </c>
      <c r="AA1111" s="2" cm="1">
        <f t="array" ref="AA1111">SUM(_xlfn._xlws.FILTER($F$2:$F$2454,_xlfn.MAP($Z$2:$Z$2454,_xlfn.LAMBDA(_xlpm.x,_xlpm.x=$Z1111))))</f>
        <v>883</v>
      </c>
      <c r="AB1111" s="11">
        <f t="shared" si="304"/>
        <v>2.2650056625141564E-3</v>
      </c>
      <c r="AC1111" s="11">
        <f t="shared" si="305"/>
        <v>-0.51583785394754078</v>
      </c>
      <c r="AG1111" s="2"/>
      <c r="AL1111" s="2"/>
      <c r="AM1111" s="2"/>
    </row>
    <row r="1112" spans="1:39">
      <c r="A1112" s="1" t="str">
        <f t="shared" si="289"/>
        <v>~xte~ : [kstɛ]</v>
      </c>
      <c r="B1112" s="1">
        <f>_xlfn.LET(_xlpm.d,$G1112,_xlpm.k,_xlfn.CONCAT(LEFT(TRIM(B$1),1),"*"),COUNTIF(_xlpm.d,_xlpm.k))</f>
        <v>0</v>
      </c>
      <c r="C1112" s="1">
        <f>_xlfn.LET(_xlpm.d,$G1112,_xlpm.k,_xlfn.CONCAT(LEFT(TRIM(C$1),1),"*"),COUNTIF(_xlpm.d,_xlpm.k))</f>
        <v>0</v>
      </c>
      <c r="D1112" s="1">
        <f>_xlfn.LET(_xlpm.d,$G1112,_xlpm.k,_xlfn.CONCAT(LEFT(TRIM(D$1),1),"*"),COUNTIF(_xlpm.d,_xlpm.k))</f>
        <v>0</v>
      </c>
      <c r="E1112" s="1">
        <f t="shared" si="290"/>
        <v>0.69897000433601875</v>
      </c>
      <c r="F1112" s="7">
        <v>4</v>
      </c>
      <c r="G1112" s="9" t="s">
        <v>425</v>
      </c>
      <c r="H1112" s="4" cm="1">
        <f t="array" ref="H1112">F1112/freq.sum.r6e</f>
        <v>3.1685678073510771E-4</v>
      </c>
      <c r="I1112" s="1" t="str">
        <f t="shared" si="291"/>
        <v>kstɛ</v>
      </c>
      <c r="J1112" s="1" t="str">
        <f t="shared" si="292"/>
        <v>xte</v>
      </c>
      <c r="K1112" s="10">
        <f t="shared" si="293"/>
        <v>4</v>
      </c>
      <c r="L1112" s="1">
        <f t="shared" si="294"/>
        <v>3</v>
      </c>
      <c r="M1112" s="10">
        <f t="shared" si="295"/>
        <v>4</v>
      </c>
      <c r="N1112" s="1" t="str">
        <f t="shared" si="296"/>
        <v>~xte~</v>
      </c>
      <c r="O1112" s="1" t="str">
        <f t="shared" si="297"/>
        <v>[kstɛ]</v>
      </c>
      <c r="P1112" s="3" cm="1">
        <f t="array" ref="P1112">SUM(_xlfn._xlws.FILTER($H$2:$H$2454,_xlfn.MAP($N$2:$N$2454,_xlfn.LAMBDA(_xlpm.x,_xlpm.x=$N1112))))</f>
        <v>3.1685678073510771E-4</v>
      </c>
      <c r="Q1112" s="4">
        <f t="shared" si="298"/>
        <v>1</v>
      </c>
      <c r="R1112" s="6" cm="1">
        <f t="array" ref="R1112">SUM(_xlfn._xlws.FILTER($H$2:$H$2454,_xlfn.MAP($O$2:$O$2454,_xlfn.LAMBDA(_xlpm.x,_xlpm.x=$O1112))))</f>
        <v>3.1685678073510771E-4</v>
      </c>
      <c r="S1112" s="4">
        <f t="shared" si="299"/>
        <v>1</v>
      </c>
      <c r="T1112" s="4">
        <f t="shared" si="300"/>
        <v>0.54390438285473386</v>
      </c>
      <c r="U1112" s="4">
        <f t="shared" si="301"/>
        <v>1</v>
      </c>
      <c r="V1112" s="4">
        <f t="shared" si="302"/>
        <v>0</v>
      </c>
      <c r="W1112" s="4" t="s">
        <v>5121</v>
      </c>
      <c r="X1112" s="2" cm="1">
        <f t="array" ref="X1112">SUM(_xlfn._xlws.FILTER($F$2:$F$2454,_xlfn.MAP($W$2:$W$2454,_xlfn.LAMBDA(_xlpm.x,_xlpm.x=$W1112))))</f>
        <v>2896</v>
      </c>
      <c r="Y1112" s="11">
        <f t="shared" si="303"/>
        <v>1.3812154696132596E-3</v>
      </c>
      <c r="Z1112" s="4" t="s">
        <v>5104</v>
      </c>
      <c r="AA1112" s="2" cm="1">
        <f t="array" ref="AA1112">SUM(_xlfn._xlws.FILTER($F$2:$F$2454,_xlfn.MAP($Z$2:$Z$2454,_xlfn.LAMBDA(_xlpm.x,_xlpm.x=$Z1112))))</f>
        <v>883</v>
      </c>
      <c r="AB1112" s="11">
        <f t="shared" si="304"/>
        <v>4.5300113250283129E-3</v>
      </c>
      <c r="AC1112" s="11">
        <f t="shared" si="305"/>
        <v>-0.51583785394754078</v>
      </c>
      <c r="AG1112" s="2"/>
      <c r="AL1112" s="2"/>
      <c r="AM1112" s="2"/>
    </row>
    <row r="1113" spans="1:39">
      <c r="A1113" s="1" t="str">
        <f t="shared" si="289"/>
        <v>~bed~ : [bd]</v>
      </c>
      <c r="B1113" s="1">
        <f>_xlfn.LET(_xlpm.d,$G1113,_xlpm.k,_xlfn.CONCAT(LEFT(TRIM(B$1),1),"*"),COUNTIF(_xlpm.d,_xlpm.k))</f>
        <v>0</v>
      </c>
      <c r="C1113" s="1">
        <f>_xlfn.LET(_xlpm.d,$G1113,_xlpm.k,_xlfn.CONCAT(LEFT(TRIM(C$1),1),"*"),COUNTIF(_xlpm.d,_xlpm.k))</f>
        <v>0</v>
      </c>
      <c r="D1113" s="1">
        <f>_xlfn.LET(_xlpm.d,$G1113,_xlpm.k,_xlfn.CONCAT(LEFT(TRIM(D$1),1),"*"),COUNTIF(_xlpm.d,_xlpm.k))</f>
        <v>0</v>
      </c>
      <c r="E1113" s="1">
        <f t="shared" si="290"/>
        <v>0.30102999566398114</v>
      </c>
      <c r="F1113" s="7">
        <v>1</v>
      </c>
      <c r="G1113" s="9" t="s">
        <v>9</v>
      </c>
      <c r="H1113" s="4" cm="1">
        <f t="array" ref="H1113">F1113/freq.sum.r6e</f>
        <v>7.9214195183776928E-5</v>
      </c>
      <c r="I1113" s="4" t="str">
        <f t="shared" si="291"/>
        <v>bd</v>
      </c>
      <c r="J1113" s="4" t="str">
        <f t="shared" si="292"/>
        <v>bed</v>
      </c>
      <c r="K1113" s="10">
        <f t="shared" si="293"/>
        <v>2</v>
      </c>
      <c r="L1113" s="1">
        <f t="shared" si="294"/>
        <v>3</v>
      </c>
      <c r="M1113" s="10">
        <f t="shared" si="295"/>
        <v>3</v>
      </c>
      <c r="N1113" s="1" t="str">
        <f t="shared" si="296"/>
        <v>~bed~</v>
      </c>
      <c r="O1113" s="1" t="str">
        <f t="shared" si="297"/>
        <v>[bd]</v>
      </c>
      <c r="P1113" s="3" cm="1">
        <f t="array" ref="P1113">SUM(_xlfn._xlws.FILTER($H$2:$H$2454,_xlfn.MAP($N$2:$N$2454,_xlfn.LAMBDA(_xlpm.x,_xlpm.x=$N1113))))</f>
        <v>7.9214195183776928E-5</v>
      </c>
      <c r="Q1113" s="4">
        <f t="shared" si="298"/>
        <v>1</v>
      </c>
      <c r="R1113" s="6" cm="1">
        <f t="array" ref="R1113">SUM(_xlfn._xlws.FILTER($H$2:$H$2454,_xlfn.MAP($O$2:$O$2454,_xlfn.LAMBDA(_xlpm.x,_xlpm.x=$O1113))))</f>
        <v>7.9214195183776928E-5</v>
      </c>
      <c r="S1113" s="4">
        <f t="shared" si="299"/>
        <v>1</v>
      </c>
      <c r="T1113" s="4">
        <f t="shared" si="300"/>
        <v>0.21041093737452468</v>
      </c>
      <c r="U1113" s="4">
        <f t="shared" si="301"/>
        <v>1</v>
      </c>
      <c r="V1113" s="4">
        <f t="shared" si="302"/>
        <v>0</v>
      </c>
      <c r="W1113" s="4" t="s">
        <v>5121</v>
      </c>
      <c r="X1113" s="2" cm="1">
        <f t="array" ref="X1113">SUM(_xlfn._xlws.FILTER($F$2:$F$2454,_xlfn.MAP($W$2:$W$2454,_xlfn.LAMBDA(_xlpm.x,_xlpm.x=$W1113))))</f>
        <v>2896</v>
      </c>
      <c r="Y1113" s="11">
        <f t="shared" si="303"/>
        <v>3.453038674033149E-4</v>
      </c>
      <c r="Z1113" s="4"/>
      <c r="AA1113" s="2" cm="1">
        <f t="array" ref="AA1113">SUM(_xlfn._xlws.FILTER($F$2:$F$2454,_xlfn.MAP($Z$2:$Z$2454,_xlfn.LAMBDA(_xlpm.x,_xlpm.x=$Z1113))))</f>
        <v>3871</v>
      </c>
      <c r="AB1113" s="11">
        <f t="shared" si="304"/>
        <v>2.5833118057349522E-4</v>
      </c>
      <c r="AC1113" s="11">
        <f t="shared" si="305"/>
        <v>0.12602461379384577</v>
      </c>
      <c r="AG1113" s="2"/>
      <c r="AL1113" s="2"/>
      <c r="AM1113" s="2"/>
    </row>
    <row r="1114" spans="1:39">
      <c r="A1114" s="1" t="str">
        <f t="shared" si="289"/>
        <v>~ged~ : [dʒd]</v>
      </c>
      <c r="B1114" s="1">
        <f>_xlfn.LET(_xlpm.d,$G1114,_xlpm.k,_xlfn.CONCAT(LEFT(TRIM(B$1),1),"*"),COUNTIF(_xlpm.d,_xlpm.k))</f>
        <v>0</v>
      </c>
      <c r="C1114" s="1">
        <f>_xlfn.LET(_xlpm.d,$G1114,_xlpm.k,_xlfn.CONCAT(LEFT(TRIM(C$1),1),"*"),COUNTIF(_xlpm.d,_xlpm.k))</f>
        <v>0</v>
      </c>
      <c r="D1114" s="1">
        <f>_xlfn.LET(_xlpm.d,$G1114,_xlpm.k,_xlfn.CONCAT(LEFT(TRIM(D$1),1),"*"),COUNTIF(_xlpm.d,_xlpm.k))</f>
        <v>0</v>
      </c>
      <c r="E1114" s="1">
        <f t="shared" si="290"/>
        <v>0.30102999566398114</v>
      </c>
      <c r="F1114" s="7">
        <v>1</v>
      </c>
      <c r="G1114" s="9" t="s">
        <v>1962</v>
      </c>
      <c r="H1114" s="4" cm="1">
        <f t="array" ref="H1114">F1114/freq.sum.r6e</f>
        <v>7.9214195183776928E-5</v>
      </c>
      <c r="I1114" s="4" t="str">
        <f t="shared" si="291"/>
        <v>dʒd</v>
      </c>
      <c r="J1114" s="4" t="str">
        <f t="shared" si="292"/>
        <v>ged</v>
      </c>
      <c r="K1114" s="10">
        <f t="shared" si="293"/>
        <v>3</v>
      </c>
      <c r="L1114" s="1">
        <f t="shared" si="294"/>
        <v>3</v>
      </c>
      <c r="M1114" s="10">
        <f t="shared" si="295"/>
        <v>3</v>
      </c>
      <c r="N1114" s="1" t="str">
        <f t="shared" si="296"/>
        <v>~ged~</v>
      </c>
      <c r="O1114" s="1" t="str">
        <f t="shared" si="297"/>
        <v>[dʒd]</v>
      </c>
      <c r="P1114" s="3" cm="1">
        <f t="array" ref="P1114">SUM(_xlfn._xlws.FILTER($H$2:$H$2454,_xlfn.MAP($N$2:$N$2454,_xlfn.LAMBDA(_xlpm.x,_xlpm.x=$N1114))))</f>
        <v>7.9214195183776928E-5</v>
      </c>
      <c r="Q1114" s="4">
        <f t="shared" si="298"/>
        <v>1</v>
      </c>
      <c r="R1114" s="6" cm="1">
        <f t="array" ref="R1114">SUM(_xlfn._xlws.FILTER($H$2:$H$2454,_xlfn.MAP($O$2:$O$2454,_xlfn.LAMBDA(_xlpm.x,_xlpm.x=$O1114))))</f>
        <v>7.9214195183776928E-5</v>
      </c>
      <c r="S1114" s="4">
        <f t="shared" si="299"/>
        <v>1</v>
      </c>
      <c r="T1114" s="4">
        <f t="shared" si="300"/>
        <v>0.21041093737452468</v>
      </c>
      <c r="U1114" s="4">
        <f t="shared" si="301"/>
        <v>1</v>
      </c>
      <c r="V1114" s="4">
        <f t="shared" si="302"/>
        <v>0</v>
      </c>
      <c r="W1114" s="4" t="s">
        <v>5121</v>
      </c>
      <c r="X1114" s="2" cm="1">
        <f t="array" ref="X1114">SUM(_xlfn._xlws.FILTER($F$2:$F$2454,_xlfn.MAP($W$2:$W$2454,_xlfn.LAMBDA(_xlpm.x,_xlpm.x=$W1114))))</f>
        <v>2896</v>
      </c>
      <c r="Y1114" s="11">
        <f t="shared" si="303"/>
        <v>3.453038674033149E-4</v>
      </c>
      <c r="Z1114" s="4"/>
      <c r="AA1114" s="2" cm="1">
        <f t="array" ref="AA1114">SUM(_xlfn._xlws.FILTER($F$2:$F$2454,_xlfn.MAP($Z$2:$Z$2454,_xlfn.LAMBDA(_xlpm.x,_xlpm.x=$Z1114))))</f>
        <v>3871</v>
      </c>
      <c r="AB1114" s="11">
        <f t="shared" si="304"/>
        <v>2.5833118057349522E-4</v>
      </c>
      <c r="AC1114" s="11">
        <f t="shared" si="305"/>
        <v>0.12602461379384577</v>
      </c>
      <c r="AG1114" s="2"/>
      <c r="AL1114" s="2"/>
      <c r="AM1114" s="2"/>
    </row>
    <row r="1115" spans="1:39">
      <c r="A1115" s="1" t="str">
        <f t="shared" si="289"/>
        <v>~len~ : [ln]</v>
      </c>
      <c r="B1115" s="1">
        <f>_xlfn.LET(_xlpm.d,$G1115,_xlpm.k,_xlfn.CONCAT(LEFT(TRIM(B$1),1),"*"),COUNTIF(_xlpm.d,_xlpm.k))</f>
        <v>0</v>
      </c>
      <c r="C1115" s="1">
        <f>_xlfn.LET(_xlpm.d,$G1115,_xlpm.k,_xlfn.CONCAT(LEFT(TRIM(C$1),1),"*"),COUNTIF(_xlpm.d,_xlpm.k))</f>
        <v>0</v>
      </c>
      <c r="D1115" s="1">
        <f>_xlfn.LET(_xlpm.d,$G1115,_xlpm.k,_xlfn.CONCAT(LEFT(TRIM(D$1),1),"*"),COUNTIF(_xlpm.d,_xlpm.k))</f>
        <v>0</v>
      </c>
      <c r="E1115" s="1">
        <f t="shared" si="290"/>
        <v>0.30102999566398114</v>
      </c>
      <c r="F1115" s="7">
        <v>1</v>
      </c>
      <c r="G1115" s="9" t="s">
        <v>124</v>
      </c>
      <c r="H1115" s="4" cm="1">
        <f t="array" ref="H1115">F1115/freq.sum.r6e</f>
        <v>7.9214195183776928E-5</v>
      </c>
      <c r="I1115" s="4" t="str">
        <f t="shared" si="291"/>
        <v>ln</v>
      </c>
      <c r="J1115" s="4" t="str">
        <f t="shared" si="292"/>
        <v>len</v>
      </c>
      <c r="K1115" s="10">
        <f t="shared" si="293"/>
        <v>2</v>
      </c>
      <c r="L1115" s="1">
        <f t="shared" si="294"/>
        <v>3</v>
      </c>
      <c r="M1115" s="10">
        <f t="shared" si="295"/>
        <v>3</v>
      </c>
      <c r="N1115" s="1" t="str">
        <f t="shared" si="296"/>
        <v>~len~</v>
      </c>
      <c r="O1115" s="1" t="str">
        <f t="shared" si="297"/>
        <v>[ln]</v>
      </c>
      <c r="P1115" s="3" cm="1">
        <f t="array" ref="P1115">SUM(_xlfn._xlws.FILTER($H$2:$H$2454,_xlfn.MAP($N$2:$N$2454,_xlfn.LAMBDA(_xlpm.x,_xlpm.x=$N1115))))</f>
        <v>7.9214195183776928E-5</v>
      </c>
      <c r="Q1115" s="4">
        <f t="shared" si="298"/>
        <v>1</v>
      </c>
      <c r="R1115" s="6" cm="1">
        <f t="array" ref="R1115">SUM(_xlfn._xlws.FILTER($H$2:$H$2454,_xlfn.MAP($O$2:$O$2454,_xlfn.LAMBDA(_xlpm.x,_xlpm.x=$O1115))))</f>
        <v>7.9214195183776928E-5</v>
      </c>
      <c r="S1115" s="4">
        <f t="shared" si="299"/>
        <v>1</v>
      </c>
      <c r="T1115" s="4">
        <f t="shared" si="300"/>
        <v>0.21041093737452468</v>
      </c>
      <c r="U1115" s="4">
        <f t="shared" si="301"/>
        <v>1</v>
      </c>
      <c r="V1115" s="4">
        <f t="shared" si="302"/>
        <v>0</v>
      </c>
      <c r="W1115" s="4" t="s">
        <v>5121</v>
      </c>
      <c r="X1115" s="2" cm="1">
        <f t="array" ref="X1115">SUM(_xlfn._xlws.FILTER($F$2:$F$2454,_xlfn.MAP($W$2:$W$2454,_xlfn.LAMBDA(_xlpm.x,_xlpm.x=$W1115))))</f>
        <v>2896</v>
      </c>
      <c r="Y1115" s="11">
        <f t="shared" si="303"/>
        <v>3.453038674033149E-4</v>
      </c>
      <c r="Z1115" s="4"/>
      <c r="AA1115" s="2" cm="1">
        <f t="array" ref="AA1115">SUM(_xlfn._xlws.FILTER($F$2:$F$2454,_xlfn.MAP($Z$2:$Z$2454,_xlfn.LAMBDA(_xlpm.x,_xlpm.x=$Z1115))))</f>
        <v>3871</v>
      </c>
      <c r="AB1115" s="11">
        <f t="shared" si="304"/>
        <v>2.5833118057349522E-4</v>
      </c>
      <c r="AC1115" s="11">
        <f t="shared" si="305"/>
        <v>0.12602461379384577</v>
      </c>
      <c r="AG1115" s="2"/>
      <c r="AL1115" s="2"/>
      <c r="AM1115" s="2"/>
    </row>
    <row r="1116" spans="1:39">
      <c r="A1116" s="1" t="str">
        <f t="shared" si="289"/>
        <v>~lse~ : [ls]</v>
      </c>
      <c r="B1116" s="1">
        <f>_xlfn.LET(_xlpm.d,$G1116,_xlpm.k,_xlfn.CONCAT(LEFT(TRIM(B$1),1),"*"),COUNTIF(_xlpm.d,_xlpm.k))</f>
        <v>0</v>
      </c>
      <c r="C1116" s="1">
        <f>_xlfn.LET(_xlpm.d,$G1116,_xlpm.k,_xlfn.CONCAT(LEFT(TRIM(C$1),1),"*"),COUNTIF(_xlpm.d,_xlpm.k))</f>
        <v>0</v>
      </c>
      <c r="D1116" s="1">
        <f>_xlfn.LET(_xlpm.d,$G1116,_xlpm.k,_xlfn.CONCAT(LEFT(TRIM(D$1),1),"*"),COUNTIF(_xlpm.d,_xlpm.k))</f>
        <v>0</v>
      </c>
      <c r="E1116" s="1">
        <f t="shared" si="290"/>
        <v>0.60205999132796229</v>
      </c>
      <c r="F1116" s="7">
        <v>3</v>
      </c>
      <c r="G1116" s="9" t="s">
        <v>126</v>
      </c>
      <c r="H1116" s="4" cm="1">
        <f t="array" ref="H1116">F1116/freq.sum.r6e</f>
        <v>2.376425855513308E-4</v>
      </c>
      <c r="I1116" s="4" t="str">
        <f t="shared" si="291"/>
        <v>ls</v>
      </c>
      <c r="J1116" s="4" t="str">
        <f t="shared" si="292"/>
        <v>lse</v>
      </c>
      <c r="K1116" s="10">
        <f t="shared" si="293"/>
        <v>2</v>
      </c>
      <c r="L1116" s="1">
        <f t="shared" si="294"/>
        <v>3</v>
      </c>
      <c r="M1116" s="10">
        <f t="shared" si="295"/>
        <v>3</v>
      </c>
      <c r="N1116" s="1" t="str">
        <f t="shared" si="296"/>
        <v>~lse~</v>
      </c>
      <c r="O1116" s="1" t="str">
        <f t="shared" si="297"/>
        <v>[ls]</v>
      </c>
      <c r="P1116" s="3" cm="1">
        <f t="array" ref="P1116">SUM(_xlfn._xlws.FILTER($H$2:$H$2454,_xlfn.MAP($N$2:$N$2454,_xlfn.LAMBDA(_xlpm.x,_xlpm.x=$N1116))))</f>
        <v>2.376425855513308E-4</v>
      </c>
      <c r="Q1116" s="4">
        <f t="shared" si="298"/>
        <v>1</v>
      </c>
      <c r="R1116" s="6" cm="1">
        <f t="array" ref="R1116">SUM(_xlfn._xlws.FILTER($H$2:$H$2454,_xlfn.MAP($O$2:$O$2454,_xlfn.LAMBDA(_xlpm.x,_xlpm.x=$O1116))))</f>
        <v>2.376425855513308E-4</v>
      </c>
      <c r="S1116" s="4">
        <f t="shared" si="299"/>
        <v>1</v>
      </c>
      <c r="T1116" s="4">
        <f t="shared" si="300"/>
        <v>0.42082187474904936</v>
      </c>
      <c r="U1116" s="4">
        <f t="shared" si="301"/>
        <v>1</v>
      </c>
      <c r="V1116" s="4">
        <f t="shared" si="302"/>
        <v>0</v>
      </c>
      <c r="W1116" s="4" t="s">
        <v>5121</v>
      </c>
      <c r="X1116" s="2" cm="1">
        <f t="array" ref="X1116">SUM(_xlfn._xlws.FILTER($F$2:$F$2454,_xlfn.MAP($W$2:$W$2454,_xlfn.LAMBDA(_xlpm.x,_xlpm.x=$W1116))))</f>
        <v>2896</v>
      </c>
      <c r="Y1116" s="11">
        <f t="shared" si="303"/>
        <v>1.0359116022099447E-3</v>
      </c>
      <c r="Z1116" s="4"/>
      <c r="AA1116" s="2" cm="1">
        <f t="array" ref="AA1116">SUM(_xlfn._xlws.FILTER($F$2:$F$2454,_xlfn.MAP($Z$2:$Z$2454,_xlfn.LAMBDA(_xlpm.x,_xlpm.x=$Z1116))))</f>
        <v>3871</v>
      </c>
      <c r="AB1116" s="11">
        <f t="shared" si="304"/>
        <v>7.7499354172048571E-4</v>
      </c>
      <c r="AC1116" s="11">
        <f t="shared" si="305"/>
        <v>0.12602461379384577</v>
      </c>
      <c r="AG1116" s="2"/>
      <c r="AL1116" s="2"/>
      <c r="AM1116" s="2"/>
    </row>
    <row r="1117" spans="1:39">
      <c r="A1117" s="1" t="str">
        <f t="shared" si="289"/>
        <v>~med~ : [md]</v>
      </c>
      <c r="B1117" s="1">
        <f>_xlfn.LET(_xlpm.d,$G1117,_xlpm.k,_xlfn.CONCAT(LEFT(TRIM(B$1),1),"*"),COUNTIF(_xlpm.d,_xlpm.k))</f>
        <v>0</v>
      </c>
      <c r="C1117" s="1">
        <f>_xlfn.LET(_xlpm.d,$G1117,_xlpm.k,_xlfn.CONCAT(LEFT(TRIM(C$1),1),"*"),COUNTIF(_xlpm.d,_xlpm.k))</f>
        <v>1</v>
      </c>
      <c r="D1117" s="1">
        <f>_xlfn.LET(_xlpm.d,$G1117,_xlpm.k,_xlfn.CONCAT(LEFT(TRIM(D$1),1),"*"),COUNTIF(_xlpm.d,_xlpm.k))</f>
        <v>0</v>
      </c>
      <c r="E1117" s="1">
        <f t="shared" si="290"/>
        <v>0.60205999132796229</v>
      </c>
      <c r="F1117" s="7">
        <v>3</v>
      </c>
      <c r="G1117" s="9" t="s">
        <v>147</v>
      </c>
      <c r="H1117" s="4" cm="1">
        <f t="array" ref="H1117">F1117/freq.sum.r6e</f>
        <v>2.376425855513308E-4</v>
      </c>
      <c r="I1117" s="4" t="str">
        <f t="shared" si="291"/>
        <v>md</v>
      </c>
      <c r="J1117" s="4" t="str">
        <f t="shared" si="292"/>
        <v>med</v>
      </c>
      <c r="K1117" s="10">
        <f t="shared" si="293"/>
        <v>2</v>
      </c>
      <c r="L1117" s="1">
        <f t="shared" si="294"/>
        <v>3</v>
      </c>
      <c r="M1117" s="10">
        <f t="shared" si="295"/>
        <v>3</v>
      </c>
      <c r="N1117" s="1" t="str">
        <f t="shared" si="296"/>
        <v>~med~</v>
      </c>
      <c r="O1117" s="1" t="str">
        <f t="shared" si="297"/>
        <v>[md]</v>
      </c>
      <c r="P1117" s="3" cm="1">
        <f t="array" ref="P1117">SUM(_xlfn._xlws.FILTER($H$2:$H$2454,_xlfn.MAP($N$2:$N$2454,_xlfn.LAMBDA(_xlpm.x,_xlpm.x=$N1117))))</f>
        <v>2.376425855513308E-4</v>
      </c>
      <c r="Q1117" s="4">
        <f t="shared" si="298"/>
        <v>1</v>
      </c>
      <c r="R1117" s="6" cm="1">
        <f t="array" ref="R1117">SUM(_xlfn._xlws.FILTER($H$2:$H$2454,_xlfn.MAP($O$2:$O$2454,_xlfn.LAMBDA(_xlpm.x,_xlpm.x=$O1117))))</f>
        <v>2.376425855513308E-4</v>
      </c>
      <c r="S1117" s="4">
        <f t="shared" si="299"/>
        <v>1</v>
      </c>
      <c r="T1117" s="4">
        <f t="shared" si="300"/>
        <v>0.42082187474904936</v>
      </c>
      <c r="U1117" s="4">
        <f t="shared" si="301"/>
        <v>1</v>
      </c>
      <c r="V1117" s="4">
        <f t="shared" si="302"/>
        <v>0</v>
      </c>
      <c r="W1117" s="4" t="s">
        <v>5121</v>
      </c>
      <c r="X1117" s="2" cm="1">
        <f t="array" ref="X1117">SUM(_xlfn._xlws.FILTER($F$2:$F$2454,_xlfn.MAP($W$2:$W$2454,_xlfn.LAMBDA(_xlpm.x,_xlpm.x=$W1117))))</f>
        <v>2896</v>
      </c>
      <c r="Y1117" s="11">
        <f t="shared" si="303"/>
        <v>1.0359116022099447E-3</v>
      </c>
      <c r="Z1117" s="4"/>
      <c r="AA1117" s="2" cm="1">
        <f t="array" ref="AA1117">SUM(_xlfn._xlws.FILTER($F$2:$F$2454,_xlfn.MAP($Z$2:$Z$2454,_xlfn.LAMBDA(_xlpm.x,_xlpm.x=$Z1117))))</f>
        <v>3871</v>
      </c>
      <c r="AB1117" s="11">
        <f t="shared" si="304"/>
        <v>7.7499354172048571E-4</v>
      </c>
      <c r="AC1117" s="11">
        <f t="shared" si="305"/>
        <v>0.12602461379384577</v>
      </c>
      <c r="AG1117" s="2"/>
      <c r="AL1117" s="2"/>
      <c r="AM1117" s="2"/>
    </row>
    <row r="1118" spans="1:39">
      <c r="A1118" s="1" t="str">
        <f t="shared" si="289"/>
        <v>~ple~ : [pl]</v>
      </c>
      <c r="B1118" s="1">
        <f>_xlfn.LET(_xlpm.d,$G1118,_xlpm.k,_xlfn.CONCAT(LEFT(TRIM(B$1),1),"*"),COUNTIF(_xlpm.d,_xlpm.k))</f>
        <v>0</v>
      </c>
      <c r="C1118" s="1">
        <f>_xlfn.LET(_xlpm.d,$G1118,_xlpm.k,_xlfn.CONCAT(LEFT(TRIM(C$1),1),"*"),COUNTIF(_xlpm.d,_xlpm.k))</f>
        <v>0</v>
      </c>
      <c r="D1118" s="1">
        <f>_xlfn.LET(_xlpm.d,$G1118,_xlpm.k,_xlfn.CONCAT(LEFT(TRIM(D$1),1),"*"),COUNTIF(_xlpm.d,_xlpm.k))</f>
        <v>0</v>
      </c>
      <c r="E1118" s="1">
        <f t="shared" si="290"/>
        <v>0.90308998699194343</v>
      </c>
      <c r="F1118" s="7">
        <v>7</v>
      </c>
      <c r="G1118" s="9" t="s">
        <v>224</v>
      </c>
      <c r="H1118" s="4" cm="1">
        <f t="array" ref="H1118">F1118/freq.sum.r6e</f>
        <v>5.5449936628643854E-4</v>
      </c>
      <c r="I1118" s="4" t="str">
        <f t="shared" si="291"/>
        <v>pl</v>
      </c>
      <c r="J1118" s="4" t="str">
        <f t="shared" si="292"/>
        <v>ple</v>
      </c>
      <c r="K1118" s="10">
        <f t="shared" si="293"/>
        <v>2</v>
      </c>
      <c r="L1118" s="1">
        <f t="shared" si="294"/>
        <v>3</v>
      </c>
      <c r="M1118" s="10">
        <f t="shared" si="295"/>
        <v>3</v>
      </c>
      <c r="N1118" s="1" t="str">
        <f t="shared" si="296"/>
        <v>~ple~</v>
      </c>
      <c r="O1118" s="1" t="str">
        <f t="shared" si="297"/>
        <v>[pl]</v>
      </c>
      <c r="P1118" s="3" cm="1">
        <f t="array" ref="P1118">SUM(_xlfn._xlws.FILTER($H$2:$H$2454,_xlfn.MAP($N$2:$N$2454,_xlfn.LAMBDA(_xlpm.x,_xlpm.x=$N1118))))</f>
        <v>6.3371356147021542E-4</v>
      </c>
      <c r="Q1118" s="4">
        <f t="shared" si="298"/>
        <v>0.87500000000000011</v>
      </c>
      <c r="R1118" s="6" cm="1">
        <f t="array" ref="R1118">SUM(_xlfn._xlws.FILTER($H$2:$H$2454,_xlfn.MAP($O$2:$O$2454,_xlfn.LAMBDA(_xlpm.x,_xlpm.x=$O1118))))</f>
        <v>6.3371356147021542E-4</v>
      </c>
      <c r="S1118" s="4">
        <f t="shared" si="299"/>
        <v>0.87500000000000011</v>
      </c>
      <c r="T1118" s="4">
        <f t="shared" si="300"/>
        <v>0.55232871060812727</v>
      </c>
      <c r="U1118" s="4">
        <f t="shared" si="301"/>
        <v>0.87500000000000011</v>
      </c>
      <c r="V1118" s="4">
        <f t="shared" si="302"/>
        <v>0</v>
      </c>
      <c r="W1118" s="4" t="s">
        <v>5121</v>
      </c>
      <c r="X1118" s="2" cm="1">
        <f t="array" ref="X1118">SUM(_xlfn._xlws.FILTER($F$2:$F$2454,_xlfn.MAP($W$2:$W$2454,_xlfn.LAMBDA(_xlpm.x,_xlpm.x=$W1118))))</f>
        <v>2896</v>
      </c>
      <c r="Y1118" s="11">
        <f t="shared" si="303"/>
        <v>2.4171270718232043E-3</v>
      </c>
      <c r="Z1118" s="4"/>
      <c r="AA1118" s="2" cm="1">
        <f t="array" ref="AA1118">SUM(_xlfn._xlws.FILTER($F$2:$F$2454,_xlfn.MAP($Z$2:$Z$2454,_xlfn.LAMBDA(_xlpm.x,_xlpm.x=$Z1118))))</f>
        <v>3871</v>
      </c>
      <c r="AB1118" s="11">
        <f t="shared" si="304"/>
        <v>1.8083182640144665E-3</v>
      </c>
      <c r="AC1118" s="11">
        <f t="shared" si="305"/>
        <v>0.12602461379384577</v>
      </c>
      <c r="AG1118" s="2"/>
      <c r="AL1118" s="2"/>
      <c r="AM1118" s="2"/>
    </row>
    <row r="1119" spans="1:39">
      <c r="A1119" s="1" t="str">
        <f t="shared" si="289"/>
        <v>~sed~ : [zd]</v>
      </c>
      <c r="B1119" s="1">
        <f>_xlfn.LET(_xlpm.d,$G1119,_xlpm.k,_xlfn.CONCAT(LEFT(TRIM(B$1),1),"*"),COUNTIF(_xlpm.d,_xlpm.k))</f>
        <v>0</v>
      </c>
      <c r="C1119" s="1">
        <f>_xlfn.LET(_xlpm.d,$G1119,_xlpm.k,_xlfn.CONCAT(LEFT(TRIM(C$1),1),"*"),COUNTIF(_xlpm.d,_xlpm.k))</f>
        <v>0</v>
      </c>
      <c r="D1119" s="1">
        <f>_xlfn.LET(_xlpm.d,$G1119,_xlpm.k,_xlfn.CONCAT(LEFT(TRIM(D$1),1),"*"),COUNTIF(_xlpm.d,_xlpm.k))</f>
        <v>0</v>
      </c>
      <c r="E1119" s="1">
        <f t="shared" si="290"/>
        <v>0.77815125038364352</v>
      </c>
      <c r="F1119" s="7">
        <v>5</v>
      </c>
      <c r="G1119" s="9" t="s">
        <v>324</v>
      </c>
      <c r="H1119" s="4" cm="1">
        <f t="array" ref="H1119">F1119/freq.sum.r6e</f>
        <v>3.9607097591888465E-4</v>
      </c>
      <c r="I1119" s="4" t="str">
        <f t="shared" si="291"/>
        <v>zd</v>
      </c>
      <c r="J1119" s="4" t="str">
        <f t="shared" si="292"/>
        <v>sed</v>
      </c>
      <c r="K1119" s="10">
        <f t="shared" si="293"/>
        <v>2</v>
      </c>
      <c r="L1119" s="1">
        <f t="shared" si="294"/>
        <v>3</v>
      </c>
      <c r="M1119" s="10">
        <f t="shared" si="295"/>
        <v>3</v>
      </c>
      <c r="N1119" s="1" t="str">
        <f t="shared" si="296"/>
        <v>~sed~</v>
      </c>
      <c r="O1119" s="1" t="str">
        <f t="shared" si="297"/>
        <v>[zd]</v>
      </c>
      <c r="P1119" s="3" cm="1">
        <f t="array" ref="P1119">SUM(_xlfn._xlws.FILTER($H$2:$H$2454,_xlfn.MAP($N$2:$N$2454,_xlfn.LAMBDA(_xlpm.x,_xlpm.x=$N1119))))</f>
        <v>7.9214195183776931E-4</v>
      </c>
      <c r="Q1119" s="4">
        <f t="shared" si="298"/>
        <v>0.5</v>
      </c>
      <c r="R1119" s="6" cm="1">
        <f t="array" ref="R1119">SUM(_xlfn._xlws.FILTER($H$2:$H$2454,_xlfn.MAP($O$2:$O$2454,_xlfn.LAMBDA(_xlpm.x,_xlpm.x=$O1119))))</f>
        <v>7.9214195183776931E-4</v>
      </c>
      <c r="S1119" s="4">
        <f t="shared" si="299"/>
        <v>0.5</v>
      </c>
      <c r="T1119" s="4">
        <f t="shared" si="300"/>
        <v>0.27195219142736693</v>
      </c>
      <c r="U1119" s="4">
        <f t="shared" si="301"/>
        <v>0.5</v>
      </c>
      <c r="V1119" s="4">
        <f t="shared" si="302"/>
        <v>0</v>
      </c>
      <c r="W1119" s="4" t="s">
        <v>5121</v>
      </c>
      <c r="X1119" s="2" cm="1">
        <f t="array" ref="X1119">SUM(_xlfn._xlws.FILTER($F$2:$F$2454,_xlfn.MAP($W$2:$W$2454,_xlfn.LAMBDA(_xlpm.x,_xlpm.x=$W1119))))</f>
        <v>2896</v>
      </c>
      <c r="Y1119" s="11">
        <f t="shared" si="303"/>
        <v>1.7265193370165745E-3</v>
      </c>
      <c r="Z1119" s="4"/>
      <c r="AA1119" s="2" cm="1">
        <f t="array" ref="AA1119">SUM(_xlfn._xlws.FILTER($F$2:$F$2454,_xlfn.MAP($Z$2:$Z$2454,_xlfn.LAMBDA(_xlpm.x,_xlpm.x=$Z1119))))</f>
        <v>3871</v>
      </c>
      <c r="AB1119" s="11">
        <f t="shared" si="304"/>
        <v>1.2916559028674762E-3</v>
      </c>
      <c r="AC1119" s="11">
        <f t="shared" si="305"/>
        <v>0.12602461379384577</v>
      </c>
      <c r="AG1119" s="2"/>
      <c r="AL1119" s="2"/>
      <c r="AM1119" s="2"/>
    </row>
    <row r="1120" spans="1:39">
      <c r="A1120" s="1" t="str">
        <f t="shared" si="289"/>
        <v>~ven~ : [vn]</v>
      </c>
      <c r="B1120" s="1">
        <f>_xlfn.LET(_xlpm.d,$G1120,_xlpm.k,_xlfn.CONCAT(LEFT(TRIM(B$1),1),"*"),COUNTIF(_xlpm.d,_xlpm.k))</f>
        <v>0</v>
      </c>
      <c r="C1120" s="1">
        <f>_xlfn.LET(_xlpm.d,$G1120,_xlpm.k,_xlfn.CONCAT(LEFT(TRIM(C$1),1),"*"),COUNTIF(_xlpm.d,_xlpm.k))</f>
        <v>0</v>
      </c>
      <c r="D1120" s="1">
        <f>_xlfn.LET(_xlpm.d,$G1120,_xlpm.k,_xlfn.CONCAT(LEFT(TRIM(D$1),1),"*"),COUNTIF(_xlpm.d,_xlpm.k))</f>
        <v>0</v>
      </c>
      <c r="E1120" s="1">
        <f t="shared" si="290"/>
        <v>0.90308998699194343</v>
      </c>
      <c r="F1120" s="7">
        <v>7</v>
      </c>
      <c r="G1120" s="9" t="s">
        <v>308</v>
      </c>
      <c r="H1120" s="4" cm="1">
        <f t="array" ref="H1120">F1120/freq.sum.r6e</f>
        <v>5.5449936628643854E-4</v>
      </c>
      <c r="I1120" s="1" t="str">
        <f t="shared" si="291"/>
        <v>vn</v>
      </c>
      <c r="J1120" s="1" t="str">
        <f t="shared" si="292"/>
        <v>ven</v>
      </c>
      <c r="K1120" s="10">
        <f t="shared" si="293"/>
        <v>2</v>
      </c>
      <c r="L1120" s="1">
        <f t="shared" si="294"/>
        <v>3</v>
      </c>
      <c r="M1120" s="10">
        <f t="shared" si="295"/>
        <v>3</v>
      </c>
      <c r="N1120" s="1" t="str">
        <f t="shared" si="296"/>
        <v>~ven~</v>
      </c>
      <c r="O1120" s="1" t="str">
        <f t="shared" si="297"/>
        <v>[vn]</v>
      </c>
      <c r="P1120" s="3" cm="1">
        <f t="array" ref="P1120">SUM(_xlfn._xlws.FILTER($H$2:$H$2454,_xlfn.MAP($N$2:$N$2454,_xlfn.LAMBDA(_xlpm.x,_xlpm.x=$N1120))))</f>
        <v>5.5449936628643854E-4</v>
      </c>
      <c r="Q1120" s="4">
        <f t="shared" si="298"/>
        <v>1</v>
      </c>
      <c r="R1120" s="6" cm="1">
        <f t="array" ref="R1120">SUM(_xlfn._xlws.FILTER($H$2:$H$2454,_xlfn.MAP($O$2:$O$2454,_xlfn.LAMBDA(_xlpm.x,_xlpm.x=$O1120))))</f>
        <v>5.5449936628643854E-4</v>
      </c>
      <c r="S1120" s="4">
        <f t="shared" si="299"/>
        <v>1</v>
      </c>
      <c r="T1120" s="4">
        <f t="shared" si="300"/>
        <v>0.63123281212357396</v>
      </c>
      <c r="U1120" s="4">
        <f t="shared" si="301"/>
        <v>1</v>
      </c>
      <c r="V1120" s="4">
        <f t="shared" si="302"/>
        <v>0</v>
      </c>
      <c r="W1120" s="4" t="s">
        <v>5121</v>
      </c>
      <c r="X1120" s="2" cm="1">
        <f t="array" ref="X1120">SUM(_xlfn._xlws.FILTER($F$2:$F$2454,_xlfn.MAP($W$2:$W$2454,_xlfn.LAMBDA(_xlpm.x,_xlpm.x=$W1120))))</f>
        <v>2896</v>
      </c>
      <c r="Y1120" s="11">
        <f t="shared" si="303"/>
        <v>2.4171270718232043E-3</v>
      </c>
      <c r="Z1120" s="4"/>
      <c r="AA1120" s="2" cm="1">
        <f t="array" ref="AA1120">SUM(_xlfn._xlws.FILTER($F$2:$F$2454,_xlfn.MAP($Z$2:$Z$2454,_xlfn.LAMBDA(_xlpm.x,_xlpm.x=$Z1120))))</f>
        <v>3871</v>
      </c>
      <c r="AB1120" s="11">
        <f t="shared" si="304"/>
        <v>1.8083182640144665E-3</v>
      </c>
      <c r="AC1120" s="11">
        <f t="shared" si="305"/>
        <v>0.12602461379384577</v>
      </c>
      <c r="AG1120" s="2"/>
      <c r="AL1120" s="2"/>
      <c r="AM1120" s="2"/>
    </row>
    <row r="1121" spans="1:39">
      <c r="A1121" s="1" t="str">
        <f t="shared" si="289"/>
        <v>~bsi~ : [bsaɪ]</v>
      </c>
      <c r="B1121" s="1">
        <f>_xlfn.LET(_xlpm.d,$G1121,_xlpm.k,_xlfn.CONCAT(LEFT(TRIM(B$1),1),"*"),COUNTIF(_xlpm.d,_xlpm.k))</f>
        <v>0</v>
      </c>
      <c r="C1121" s="1">
        <f>_xlfn.LET(_xlpm.d,$G1121,_xlpm.k,_xlfn.CONCAT(LEFT(TRIM(C$1),1),"*"),COUNTIF(_xlpm.d,_xlpm.k))</f>
        <v>0</v>
      </c>
      <c r="D1121" s="1">
        <f>_xlfn.LET(_xlpm.d,$G1121,_xlpm.k,_xlfn.CONCAT(LEFT(TRIM(D$1),1),"*"),COUNTIF(_xlpm.d,_xlpm.k))</f>
        <v>0</v>
      </c>
      <c r="E1121" s="1">
        <f t="shared" si="290"/>
        <v>0.30102999566398114</v>
      </c>
      <c r="F1121" s="7">
        <v>1</v>
      </c>
      <c r="G1121" s="9" t="s">
        <v>841</v>
      </c>
      <c r="H1121" s="4" cm="1">
        <f t="array" ref="H1121">F1121/freq.sum.r6e</f>
        <v>7.9214195183776928E-5</v>
      </c>
      <c r="I1121" s="1" t="str">
        <f t="shared" si="291"/>
        <v>bsaɪ</v>
      </c>
      <c r="J1121" s="1" t="str">
        <f t="shared" si="292"/>
        <v>bsi</v>
      </c>
      <c r="K1121" s="10">
        <f t="shared" si="293"/>
        <v>4</v>
      </c>
      <c r="L1121" s="1">
        <f t="shared" si="294"/>
        <v>3</v>
      </c>
      <c r="M1121" s="10">
        <f t="shared" si="295"/>
        <v>4</v>
      </c>
      <c r="N1121" s="1" t="str">
        <f t="shared" si="296"/>
        <v>~bsi~</v>
      </c>
      <c r="O1121" s="1" t="str">
        <f t="shared" si="297"/>
        <v>[bsaɪ]</v>
      </c>
      <c r="P1121" s="3" cm="1">
        <f t="array" ref="P1121">SUM(_xlfn._xlws.FILTER($H$2:$H$2454,_xlfn.MAP($N$2:$N$2454,_xlfn.LAMBDA(_xlpm.x,_xlpm.x=$N1121))))</f>
        <v>7.9214195183776928E-5</v>
      </c>
      <c r="Q1121" s="4">
        <f t="shared" si="298"/>
        <v>1</v>
      </c>
      <c r="R1121" s="6" cm="1">
        <f t="array" ref="R1121">SUM(_xlfn._xlws.FILTER($H$2:$H$2454,_xlfn.MAP($O$2:$O$2454,_xlfn.LAMBDA(_xlpm.x,_xlpm.x=$O1121))))</f>
        <v>7.9214195183776928E-5</v>
      </c>
      <c r="S1121" s="4">
        <f t="shared" si="299"/>
        <v>1</v>
      </c>
      <c r="T1121" s="4">
        <f t="shared" si="300"/>
        <v>0.2342468675289098</v>
      </c>
      <c r="U1121" s="4">
        <f t="shared" si="301"/>
        <v>1</v>
      </c>
      <c r="V1121" s="4">
        <f t="shared" si="302"/>
        <v>0</v>
      </c>
      <c r="W1121" s="4" t="s">
        <v>5110</v>
      </c>
      <c r="X1121" s="2" cm="1">
        <f t="array" ref="X1121">SUM(_xlfn._xlws.FILTER($F$2:$F$2454,_xlfn.MAP($W$2:$W$2454,_xlfn.LAMBDA(_xlpm.x,_xlpm.x=$W1121))))</f>
        <v>1594</v>
      </c>
      <c r="Y1121" s="11">
        <f t="shared" si="303"/>
        <v>6.2735257214554575E-4</v>
      </c>
      <c r="Z1121" s="4" t="s">
        <v>5106</v>
      </c>
      <c r="AA1121" s="2" cm="1">
        <f t="array" ref="AA1121">SUM(_xlfn._xlws.FILTER($F$2:$F$2454,_xlfn.MAP($Z$2:$Z$2454,_xlfn.LAMBDA(_xlpm.x,_xlpm.x=$Z1121))))</f>
        <v>397</v>
      </c>
      <c r="AB1121" s="11">
        <f t="shared" si="304"/>
        <v>2.5188916876574307E-3</v>
      </c>
      <c r="AC1121" s="11">
        <f t="shared" si="305"/>
        <v>-0.60369781029697855</v>
      </c>
      <c r="AG1121" s="2"/>
      <c r="AL1121" s="2"/>
      <c r="AM1121" s="2"/>
    </row>
    <row r="1122" spans="1:39">
      <c r="A1122" s="1" t="str">
        <f t="shared" si="289"/>
        <v>~dri~ : [dɹaɪ]</v>
      </c>
      <c r="B1122" s="1">
        <f>_xlfn.LET(_xlpm.d,$G1122,_xlpm.k,_xlfn.CONCAT(LEFT(TRIM(B$1),1),"*"),COUNTIF(_xlpm.d,_xlpm.k))</f>
        <v>0</v>
      </c>
      <c r="C1122" s="1">
        <f>_xlfn.LET(_xlpm.d,$G1122,_xlpm.k,_xlfn.CONCAT(LEFT(TRIM(C$1),1),"*"),COUNTIF(_xlpm.d,_xlpm.k))</f>
        <v>0</v>
      </c>
      <c r="D1122" s="1">
        <f>_xlfn.LET(_xlpm.d,$G1122,_xlpm.k,_xlfn.CONCAT(LEFT(TRIM(D$1),1),"*"),COUNTIF(_xlpm.d,_xlpm.k))</f>
        <v>0</v>
      </c>
      <c r="E1122" s="1">
        <f t="shared" si="290"/>
        <v>0.60205999132796229</v>
      </c>
      <c r="F1122" s="7">
        <v>3</v>
      </c>
      <c r="G1122" s="9" t="s">
        <v>645</v>
      </c>
      <c r="H1122" s="4" cm="1">
        <f t="array" ref="H1122">F1122/freq.sum.r6e</f>
        <v>2.376425855513308E-4</v>
      </c>
      <c r="I1122" s="4" t="str">
        <f t="shared" si="291"/>
        <v>dɹaɪ</v>
      </c>
      <c r="J1122" s="4" t="str">
        <f t="shared" si="292"/>
        <v>dri</v>
      </c>
      <c r="K1122" s="10">
        <f t="shared" si="293"/>
        <v>4</v>
      </c>
      <c r="L1122" s="1">
        <f t="shared" si="294"/>
        <v>3</v>
      </c>
      <c r="M1122" s="10">
        <f t="shared" si="295"/>
        <v>4</v>
      </c>
      <c r="N1122" s="1" t="str">
        <f t="shared" si="296"/>
        <v>~dri~</v>
      </c>
      <c r="O1122" s="1" t="str">
        <f t="shared" si="297"/>
        <v>[dɹaɪ]</v>
      </c>
      <c r="P1122" s="3" cm="1">
        <f t="array" ref="P1122">SUM(_xlfn._xlws.FILTER($H$2:$H$2454,_xlfn.MAP($N$2:$N$2454,_xlfn.LAMBDA(_xlpm.x,_xlpm.x=$N1122))))</f>
        <v>3.9607097591888465E-4</v>
      </c>
      <c r="Q1122" s="4">
        <f t="shared" si="298"/>
        <v>0.6</v>
      </c>
      <c r="R1122" s="6" cm="1">
        <f t="array" ref="R1122">SUM(_xlfn._xlws.FILTER($H$2:$H$2454,_xlfn.MAP($O$2:$O$2454,_xlfn.LAMBDA(_xlpm.x,_xlpm.x=$O1122))))</f>
        <v>3.9607097591888465E-4</v>
      </c>
      <c r="S1122" s="4">
        <f t="shared" si="299"/>
        <v>0.6</v>
      </c>
      <c r="T1122" s="4">
        <f t="shared" si="300"/>
        <v>0.28109624103469177</v>
      </c>
      <c r="U1122" s="4">
        <f t="shared" si="301"/>
        <v>0.6</v>
      </c>
      <c r="V1122" s="4">
        <f t="shared" si="302"/>
        <v>0</v>
      </c>
      <c r="W1122" s="4" t="s">
        <v>5110</v>
      </c>
      <c r="X1122" s="2" cm="1">
        <f t="array" ref="X1122">SUM(_xlfn._xlws.FILTER($F$2:$F$2454,_xlfn.MAP($W$2:$W$2454,_xlfn.LAMBDA(_xlpm.x,_xlpm.x=$W1122))))</f>
        <v>1594</v>
      </c>
      <c r="Y1122" s="11">
        <f t="shared" si="303"/>
        <v>1.8820577164366374E-3</v>
      </c>
      <c r="Z1122" s="4" t="s">
        <v>5106</v>
      </c>
      <c r="AA1122" s="2" cm="1">
        <f t="array" ref="AA1122">SUM(_xlfn._xlws.FILTER($F$2:$F$2454,_xlfn.MAP($Z$2:$Z$2454,_xlfn.LAMBDA(_xlpm.x,_xlpm.x=$Z1122))))</f>
        <v>397</v>
      </c>
      <c r="AB1122" s="11">
        <f t="shared" si="304"/>
        <v>7.556675062972292E-3</v>
      </c>
      <c r="AC1122" s="11">
        <f t="shared" si="305"/>
        <v>-0.60369781029697844</v>
      </c>
      <c r="AG1122" s="2"/>
      <c r="AL1122" s="2"/>
      <c r="AM1122" s="2"/>
    </row>
    <row r="1123" spans="1:39">
      <c r="A1123" s="1" t="str">
        <f t="shared" si="289"/>
        <v>~dvi~ : [dvaɪ]</v>
      </c>
      <c r="B1123" s="1">
        <f>_xlfn.LET(_xlpm.d,$G1123,_xlpm.k,_xlfn.CONCAT(LEFT(TRIM(B$1),1),"*"),COUNTIF(_xlpm.d,_xlpm.k))</f>
        <v>0</v>
      </c>
      <c r="C1123" s="1">
        <f>_xlfn.LET(_xlpm.d,$G1123,_xlpm.k,_xlfn.CONCAT(LEFT(TRIM(C$1),1),"*"),COUNTIF(_xlpm.d,_xlpm.k))</f>
        <v>0</v>
      </c>
      <c r="D1123" s="1">
        <f>_xlfn.LET(_xlpm.d,$G1123,_xlpm.k,_xlfn.CONCAT(LEFT(TRIM(D$1),1),"*"),COUNTIF(_xlpm.d,_xlpm.k))</f>
        <v>0</v>
      </c>
      <c r="E1123" s="1">
        <f t="shared" si="290"/>
        <v>0.47712125471966244</v>
      </c>
      <c r="F1123" s="7">
        <v>2</v>
      </c>
      <c r="G1123" s="9" t="s">
        <v>580</v>
      </c>
      <c r="H1123" s="4" cm="1">
        <f t="array" ref="H1123">F1123/freq.sum.r6e</f>
        <v>1.5842839036755386E-4</v>
      </c>
      <c r="I1123" s="1" t="str">
        <f t="shared" si="291"/>
        <v>dvaɪ</v>
      </c>
      <c r="J1123" s="1" t="str">
        <f t="shared" si="292"/>
        <v>dvi</v>
      </c>
      <c r="K1123" s="10">
        <f t="shared" si="293"/>
        <v>4</v>
      </c>
      <c r="L1123" s="1">
        <f t="shared" si="294"/>
        <v>3</v>
      </c>
      <c r="M1123" s="10">
        <f t="shared" si="295"/>
        <v>4</v>
      </c>
      <c r="N1123" s="1" t="str">
        <f t="shared" si="296"/>
        <v>~dvi~</v>
      </c>
      <c r="O1123" s="1" t="str">
        <f t="shared" si="297"/>
        <v>[dvaɪ]</v>
      </c>
      <c r="P1123" s="3" cm="1">
        <f t="array" ref="P1123">SUM(_xlfn._xlws.FILTER($H$2:$H$2454,_xlfn.MAP($N$2:$N$2454,_xlfn.LAMBDA(_xlpm.x,_xlpm.x=$N1123))))</f>
        <v>1.5842839036755386E-4</v>
      </c>
      <c r="Q1123" s="4">
        <f t="shared" si="298"/>
        <v>1</v>
      </c>
      <c r="R1123" s="6" cm="1">
        <f t="array" ref="R1123">SUM(_xlfn._xlws.FILTER($H$2:$H$2454,_xlfn.MAP($O$2:$O$2454,_xlfn.LAMBDA(_xlpm.x,_xlpm.x=$O1123))))</f>
        <v>1.5842839036755386E-4</v>
      </c>
      <c r="S1123" s="4">
        <f t="shared" si="299"/>
        <v>1</v>
      </c>
      <c r="T1123" s="4">
        <f t="shared" si="300"/>
        <v>0.37127250094471825</v>
      </c>
      <c r="U1123" s="4">
        <f t="shared" si="301"/>
        <v>1</v>
      </c>
      <c r="V1123" s="4">
        <f t="shared" si="302"/>
        <v>0</v>
      </c>
      <c r="W1123" s="4" t="s">
        <v>5110</v>
      </c>
      <c r="X1123" s="2" cm="1">
        <f t="array" ref="X1123">SUM(_xlfn._xlws.FILTER($F$2:$F$2454,_xlfn.MAP($W$2:$W$2454,_xlfn.LAMBDA(_xlpm.x,_xlpm.x=$W1123))))</f>
        <v>1594</v>
      </c>
      <c r="Y1123" s="11">
        <f t="shared" si="303"/>
        <v>1.2547051442910915E-3</v>
      </c>
      <c r="Z1123" s="4" t="s">
        <v>5106</v>
      </c>
      <c r="AA1123" s="2" cm="1">
        <f t="array" ref="AA1123">SUM(_xlfn._xlws.FILTER($F$2:$F$2454,_xlfn.MAP($Z$2:$Z$2454,_xlfn.LAMBDA(_xlpm.x,_xlpm.x=$Z1123))))</f>
        <v>397</v>
      </c>
      <c r="AB1123" s="11">
        <f t="shared" si="304"/>
        <v>5.0377833753148613E-3</v>
      </c>
      <c r="AC1123" s="11">
        <f t="shared" si="305"/>
        <v>-0.60369781029697855</v>
      </c>
      <c r="AG1123" s="2"/>
      <c r="AL1123" s="2"/>
      <c r="AM1123" s="2"/>
    </row>
    <row r="1124" spans="1:39">
      <c r="A1124" s="1" t="str">
        <f t="shared" si="289"/>
        <v>~mpi~ : [mpaɪ]</v>
      </c>
      <c r="B1124" s="1">
        <f>_xlfn.LET(_xlpm.d,$G1124,_xlpm.k,_xlfn.CONCAT(LEFT(TRIM(B$1),1),"*"),COUNTIF(_xlpm.d,_xlpm.k))</f>
        <v>0</v>
      </c>
      <c r="C1124" s="1">
        <f>_xlfn.LET(_xlpm.d,$G1124,_xlpm.k,_xlfn.CONCAT(LEFT(TRIM(C$1),1),"*"),COUNTIF(_xlpm.d,_xlpm.k))</f>
        <v>1</v>
      </c>
      <c r="D1124" s="1">
        <f>_xlfn.LET(_xlpm.d,$G1124,_xlpm.k,_xlfn.CONCAT(LEFT(TRIM(D$1),1),"*"),COUNTIF(_xlpm.d,_xlpm.k))</f>
        <v>0</v>
      </c>
      <c r="E1124" s="1">
        <f t="shared" si="290"/>
        <v>0.30102999566398114</v>
      </c>
      <c r="F1124" s="7">
        <v>1</v>
      </c>
      <c r="G1124" s="9" t="s">
        <v>852</v>
      </c>
      <c r="H1124" s="4" cm="1">
        <f t="array" ref="H1124">F1124/freq.sum.r6e</f>
        <v>7.9214195183776928E-5</v>
      </c>
      <c r="I1124" s="1" t="str">
        <f t="shared" si="291"/>
        <v>mpaɪ</v>
      </c>
      <c r="J1124" s="1" t="str">
        <f t="shared" si="292"/>
        <v>mpi</v>
      </c>
      <c r="K1124" s="10">
        <f t="shared" si="293"/>
        <v>4</v>
      </c>
      <c r="L1124" s="1">
        <f t="shared" si="294"/>
        <v>3</v>
      </c>
      <c r="M1124" s="10">
        <f t="shared" si="295"/>
        <v>4</v>
      </c>
      <c r="N1124" s="1" t="str">
        <f t="shared" si="296"/>
        <v>~mpi~</v>
      </c>
      <c r="O1124" s="1" t="str">
        <f t="shared" si="297"/>
        <v>[mpaɪ]</v>
      </c>
      <c r="P1124" s="3" cm="1">
        <f t="array" ref="P1124">SUM(_xlfn._xlws.FILTER($H$2:$H$2454,_xlfn.MAP($N$2:$N$2454,_xlfn.LAMBDA(_xlpm.x,_xlpm.x=$N1124))))</f>
        <v>7.9214195183776928E-5</v>
      </c>
      <c r="Q1124" s="4">
        <f t="shared" si="298"/>
        <v>1</v>
      </c>
      <c r="R1124" s="6" cm="1">
        <f t="array" ref="R1124">SUM(_xlfn._xlws.FILTER($H$2:$H$2454,_xlfn.MAP($O$2:$O$2454,_xlfn.LAMBDA(_xlpm.x,_xlpm.x=$O1124))))</f>
        <v>7.9214195183776928E-5</v>
      </c>
      <c r="S1124" s="4">
        <f t="shared" si="299"/>
        <v>1</v>
      </c>
      <c r="T1124" s="4">
        <f t="shared" si="300"/>
        <v>0.2342468675289098</v>
      </c>
      <c r="U1124" s="4">
        <f t="shared" si="301"/>
        <v>1</v>
      </c>
      <c r="V1124" s="4">
        <f t="shared" si="302"/>
        <v>0</v>
      </c>
      <c r="W1124" s="4" t="s">
        <v>5110</v>
      </c>
      <c r="X1124" s="2" cm="1">
        <f t="array" ref="X1124">SUM(_xlfn._xlws.FILTER($F$2:$F$2454,_xlfn.MAP($W$2:$W$2454,_xlfn.LAMBDA(_xlpm.x,_xlpm.x=$W1124))))</f>
        <v>1594</v>
      </c>
      <c r="Y1124" s="11">
        <f t="shared" si="303"/>
        <v>6.2735257214554575E-4</v>
      </c>
      <c r="Z1124" s="4" t="s">
        <v>5106</v>
      </c>
      <c r="AA1124" s="2" cm="1">
        <f t="array" ref="AA1124">SUM(_xlfn._xlws.FILTER($F$2:$F$2454,_xlfn.MAP($Z$2:$Z$2454,_xlfn.LAMBDA(_xlpm.x,_xlpm.x=$Z1124))))</f>
        <v>397</v>
      </c>
      <c r="AB1124" s="11">
        <f t="shared" si="304"/>
        <v>2.5188916876574307E-3</v>
      </c>
      <c r="AC1124" s="11">
        <f t="shared" si="305"/>
        <v>-0.60369781029697855</v>
      </c>
      <c r="AG1124" s="2"/>
      <c r="AL1124" s="2"/>
      <c r="AM1124" s="2"/>
    </row>
    <row r="1125" spans="1:39">
      <c r="A1125" s="1" t="str">
        <f t="shared" si="289"/>
        <v>~nli~ : [nlaɪ]</v>
      </c>
      <c r="B1125" s="1">
        <f>_xlfn.LET(_xlpm.d,$G1125,_xlpm.k,_xlfn.CONCAT(LEFT(TRIM(B$1),1),"*"),COUNTIF(_xlpm.d,_xlpm.k))</f>
        <v>0</v>
      </c>
      <c r="C1125" s="1">
        <f>_xlfn.LET(_xlpm.d,$G1125,_xlpm.k,_xlfn.CONCAT(LEFT(TRIM(C$1),1),"*"),COUNTIF(_xlpm.d,_xlpm.k))</f>
        <v>0</v>
      </c>
      <c r="D1125" s="1">
        <f>_xlfn.LET(_xlpm.d,$G1125,_xlpm.k,_xlfn.CONCAT(LEFT(TRIM(D$1),1),"*"),COUNTIF(_xlpm.d,_xlpm.k))</f>
        <v>1</v>
      </c>
      <c r="E1125" s="1">
        <f t="shared" si="290"/>
        <v>0.30102999566398114</v>
      </c>
      <c r="F1125" s="7">
        <v>1</v>
      </c>
      <c r="G1125" s="9" t="s">
        <v>855</v>
      </c>
      <c r="H1125" s="4" cm="1">
        <f t="array" ref="H1125">F1125/freq.sum.r6e</f>
        <v>7.9214195183776928E-5</v>
      </c>
      <c r="I1125" s="4" t="str">
        <f t="shared" si="291"/>
        <v>nlaɪ</v>
      </c>
      <c r="J1125" s="4" t="str">
        <f t="shared" si="292"/>
        <v>nli</v>
      </c>
      <c r="K1125" s="10">
        <f t="shared" si="293"/>
        <v>4</v>
      </c>
      <c r="L1125" s="1">
        <f t="shared" si="294"/>
        <v>3</v>
      </c>
      <c r="M1125" s="10">
        <f t="shared" si="295"/>
        <v>4</v>
      </c>
      <c r="N1125" s="1" t="str">
        <f t="shared" si="296"/>
        <v>~nli~</v>
      </c>
      <c r="O1125" s="1" t="str">
        <f t="shared" si="297"/>
        <v>[nlaɪ]</v>
      </c>
      <c r="P1125" s="3" cm="1">
        <f t="array" ref="P1125">SUM(_xlfn._xlws.FILTER($H$2:$H$2454,_xlfn.MAP($N$2:$N$2454,_xlfn.LAMBDA(_xlpm.x,_xlpm.x=$N1125))))</f>
        <v>7.9214195183776928E-5</v>
      </c>
      <c r="Q1125" s="4">
        <f t="shared" si="298"/>
        <v>1</v>
      </c>
      <c r="R1125" s="6" cm="1">
        <f t="array" ref="R1125">SUM(_xlfn._xlws.FILTER($H$2:$H$2454,_xlfn.MAP($O$2:$O$2454,_xlfn.LAMBDA(_xlpm.x,_xlpm.x=$O1125))))</f>
        <v>7.9214195183776928E-5</v>
      </c>
      <c r="S1125" s="4">
        <f t="shared" si="299"/>
        <v>1</v>
      </c>
      <c r="T1125" s="4">
        <f t="shared" si="300"/>
        <v>0.2342468675289098</v>
      </c>
      <c r="U1125" s="4">
        <f t="shared" si="301"/>
        <v>1</v>
      </c>
      <c r="V1125" s="4">
        <f t="shared" si="302"/>
        <v>0</v>
      </c>
      <c r="W1125" s="4" t="s">
        <v>5110</v>
      </c>
      <c r="X1125" s="2" cm="1">
        <f t="array" ref="X1125">SUM(_xlfn._xlws.FILTER($F$2:$F$2454,_xlfn.MAP($W$2:$W$2454,_xlfn.LAMBDA(_xlpm.x,_xlpm.x=$W1125))))</f>
        <v>1594</v>
      </c>
      <c r="Y1125" s="11">
        <f t="shared" si="303"/>
        <v>6.2735257214554575E-4</v>
      </c>
      <c r="Z1125" s="4" t="s">
        <v>5106</v>
      </c>
      <c r="AA1125" s="2" cm="1">
        <f t="array" ref="AA1125">SUM(_xlfn._xlws.FILTER($F$2:$F$2454,_xlfn.MAP($Z$2:$Z$2454,_xlfn.LAMBDA(_xlpm.x,_xlpm.x=$Z1125))))</f>
        <v>397</v>
      </c>
      <c r="AB1125" s="11">
        <f t="shared" si="304"/>
        <v>2.5188916876574307E-3</v>
      </c>
      <c r="AC1125" s="11">
        <f t="shared" si="305"/>
        <v>-0.60369781029697855</v>
      </c>
      <c r="AG1125" s="2"/>
      <c r="AL1125" s="2"/>
      <c r="AM1125" s="2"/>
    </row>
    <row r="1126" spans="1:39">
      <c r="A1126" s="1" t="str">
        <f t="shared" si="289"/>
        <v>~nxi~ : [ŋzaɪ]</v>
      </c>
      <c r="B1126" s="1">
        <f>_xlfn.LET(_xlpm.d,$G1126,_xlpm.k,_xlfn.CONCAT(LEFT(TRIM(B$1),1),"*"),COUNTIF(_xlpm.d,_xlpm.k))</f>
        <v>0</v>
      </c>
      <c r="C1126" s="1">
        <f>_xlfn.LET(_xlpm.d,$G1126,_xlpm.k,_xlfn.CONCAT(LEFT(TRIM(C$1),1),"*"),COUNTIF(_xlpm.d,_xlpm.k))</f>
        <v>0</v>
      </c>
      <c r="D1126" s="1">
        <f>_xlfn.LET(_xlpm.d,$G1126,_xlpm.k,_xlfn.CONCAT(LEFT(TRIM(D$1),1),"*"),COUNTIF(_xlpm.d,_xlpm.k))</f>
        <v>0</v>
      </c>
      <c r="E1126" s="1">
        <f t="shared" si="290"/>
        <v>0.30102999566398114</v>
      </c>
      <c r="F1126" s="7">
        <v>1</v>
      </c>
      <c r="G1126" s="9" t="s">
        <v>858</v>
      </c>
      <c r="H1126" s="4" cm="1">
        <f t="array" ref="H1126">F1126/freq.sum.r6e</f>
        <v>7.9214195183776928E-5</v>
      </c>
      <c r="I1126" s="4" t="str">
        <f t="shared" si="291"/>
        <v>ŋzaɪ</v>
      </c>
      <c r="J1126" s="4" t="str">
        <f t="shared" si="292"/>
        <v>nxi</v>
      </c>
      <c r="K1126" s="10">
        <f t="shared" si="293"/>
        <v>4</v>
      </c>
      <c r="L1126" s="1">
        <f t="shared" si="294"/>
        <v>3</v>
      </c>
      <c r="M1126" s="10">
        <f t="shared" si="295"/>
        <v>4</v>
      </c>
      <c r="N1126" s="1" t="str">
        <f t="shared" si="296"/>
        <v>~nxi~</v>
      </c>
      <c r="O1126" s="1" t="str">
        <f t="shared" si="297"/>
        <v>[ŋzaɪ]</v>
      </c>
      <c r="P1126" s="3" cm="1">
        <f t="array" ref="P1126">SUM(_xlfn._xlws.FILTER($H$2:$H$2454,_xlfn.MAP($N$2:$N$2454,_xlfn.LAMBDA(_xlpm.x,_xlpm.x=$N1126))))</f>
        <v>7.9214195183776928E-5</v>
      </c>
      <c r="Q1126" s="4">
        <f t="shared" si="298"/>
        <v>1</v>
      </c>
      <c r="R1126" s="6" cm="1">
        <f t="array" ref="R1126">SUM(_xlfn._xlws.FILTER($H$2:$H$2454,_xlfn.MAP($O$2:$O$2454,_xlfn.LAMBDA(_xlpm.x,_xlpm.x=$O1126))))</f>
        <v>7.9214195183776928E-5</v>
      </c>
      <c r="S1126" s="4">
        <f t="shared" si="299"/>
        <v>1</v>
      </c>
      <c r="T1126" s="4">
        <f t="shared" si="300"/>
        <v>0.2342468675289098</v>
      </c>
      <c r="U1126" s="4">
        <f t="shared" si="301"/>
        <v>1</v>
      </c>
      <c r="V1126" s="4">
        <f t="shared" si="302"/>
        <v>0</v>
      </c>
      <c r="W1126" s="4" t="s">
        <v>5110</v>
      </c>
      <c r="X1126" s="2" cm="1">
        <f t="array" ref="X1126">SUM(_xlfn._xlws.FILTER($F$2:$F$2454,_xlfn.MAP($W$2:$W$2454,_xlfn.LAMBDA(_xlpm.x,_xlpm.x=$W1126))))</f>
        <v>1594</v>
      </c>
      <c r="Y1126" s="11">
        <f t="shared" si="303"/>
        <v>6.2735257214554575E-4</v>
      </c>
      <c r="Z1126" s="4" t="s">
        <v>5106</v>
      </c>
      <c r="AA1126" s="2" cm="1">
        <f t="array" ref="AA1126">SUM(_xlfn._xlws.FILTER($F$2:$F$2454,_xlfn.MAP($Z$2:$Z$2454,_xlfn.LAMBDA(_xlpm.x,_xlpm.x=$Z1126))))</f>
        <v>397</v>
      </c>
      <c r="AB1126" s="11">
        <f t="shared" si="304"/>
        <v>2.5188916876574307E-3</v>
      </c>
      <c r="AC1126" s="11">
        <f t="shared" si="305"/>
        <v>-0.60369781029697855</v>
      </c>
      <c r="AG1126" s="2"/>
      <c r="AL1126" s="2"/>
      <c r="AM1126" s="2"/>
    </row>
    <row r="1127" spans="1:39">
      <c r="A1127" s="1" t="str">
        <f t="shared" si="289"/>
        <v>~xci~ : [ksaɪ]</v>
      </c>
      <c r="B1127" s="1">
        <f>_xlfn.LET(_xlpm.d,$G1127,_xlpm.k,_xlfn.CONCAT(LEFT(TRIM(B$1),1),"*"),COUNTIF(_xlpm.d,_xlpm.k))</f>
        <v>0</v>
      </c>
      <c r="C1127" s="1">
        <f>_xlfn.LET(_xlpm.d,$G1127,_xlpm.k,_xlfn.CONCAT(LEFT(TRIM(C$1),1),"*"),COUNTIF(_xlpm.d,_xlpm.k))</f>
        <v>0</v>
      </c>
      <c r="D1127" s="1">
        <f>_xlfn.LET(_xlpm.d,$G1127,_xlpm.k,_xlfn.CONCAT(LEFT(TRIM(D$1),1),"*"),COUNTIF(_xlpm.d,_xlpm.k))</f>
        <v>0</v>
      </c>
      <c r="E1127" s="1">
        <f t="shared" si="290"/>
        <v>0.60205999132796229</v>
      </c>
      <c r="F1127" s="7">
        <v>3</v>
      </c>
      <c r="G1127" s="9" t="s">
        <v>472</v>
      </c>
      <c r="H1127" s="4" cm="1">
        <f t="array" ref="H1127">F1127/freq.sum.r6e</f>
        <v>2.376425855513308E-4</v>
      </c>
      <c r="I1127" s="1" t="str">
        <f t="shared" si="291"/>
        <v>ksaɪ</v>
      </c>
      <c r="J1127" s="1" t="str">
        <f t="shared" si="292"/>
        <v>xci</v>
      </c>
      <c r="K1127" s="10">
        <f t="shared" si="293"/>
        <v>4</v>
      </c>
      <c r="L1127" s="1">
        <f t="shared" si="294"/>
        <v>3</v>
      </c>
      <c r="M1127" s="10">
        <f t="shared" si="295"/>
        <v>4</v>
      </c>
      <c r="N1127" s="1" t="str">
        <f t="shared" si="296"/>
        <v>~xci~</v>
      </c>
      <c r="O1127" s="1" t="str">
        <f t="shared" si="297"/>
        <v>[ksaɪ]</v>
      </c>
      <c r="P1127" s="3" cm="1">
        <f t="array" ref="P1127">SUM(_xlfn._xlws.FILTER($H$2:$H$2454,_xlfn.MAP($N$2:$N$2454,_xlfn.LAMBDA(_xlpm.x,_xlpm.x=$N1127))))</f>
        <v>2.376425855513308E-4</v>
      </c>
      <c r="Q1127" s="4">
        <f t="shared" si="298"/>
        <v>1</v>
      </c>
      <c r="R1127" s="6" cm="1">
        <f t="array" ref="R1127">SUM(_xlfn._xlws.FILTER($H$2:$H$2454,_xlfn.MAP($O$2:$O$2454,_xlfn.LAMBDA(_xlpm.x,_xlpm.x=$O1127))))</f>
        <v>2.376425855513308E-4</v>
      </c>
      <c r="S1127" s="4">
        <f t="shared" si="299"/>
        <v>1</v>
      </c>
      <c r="T1127" s="4">
        <f t="shared" si="300"/>
        <v>0.4684937350578196</v>
      </c>
      <c r="U1127" s="4">
        <f t="shared" si="301"/>
        <v>1</v>
      </c>
      <c r="V1127" s="4">
        <f t="shared" si="302"/>
        <v>0</v>
      </c>
      <c r="W1127" s="4" t="s">
        <v>5110</v>
      </c>
      <c r="X1127" s="2" cm="1">
        <f t="array" ref="X1127">SUM(_xlfn._xlws.FILTER($F$2:$F$2454,_xlfn.MAP($W$2:$W$2454,_xlfn.LAMBDA(_xlpm.x,_xlpm.x=$W1127))))</f>
        <v>1594</v>
      </c>
      <c r="Y1127" s="11">
        <f t="shared" si="303"/>
        <v>1.8820577164366374E-3</v>
      </c>
      <c r="Z1127" s="4" t="s">
        <v>5106</v>
      </c>
      <c r="AA1127" s="2" cm="1">
        <f t="array" ref="AA1127">SUM(_xlfn._xlws.FILTER($F$2:$F$2454,_xlfn.MAP($Z$2:$Z$2454,_xlfn.LAMBDA(_xlpm.x,_xlpm.x=$Z1127))))</f>
        <v>397</v>
      </c>
      <c r="AB1127" s="11">
        <f t="shared" si="304"/>
        <v>7.556675062972292E-3</v>
      </c>
      <c r="AC1127" s="11">
        <f t="shared" si="305"/>
        <v>-0.60369781029697844</v>
      </c>
      <c r="AG1127" s="2"/>
      <c r="AL1127" s="2"/>
      <c r="AM1127" s="2"/>
    </row>
    <row r="1128" spans="1:39">
      <c r="A1128" s="1" t="str">
        <f t="shared" si="289"/>
        <v>~rgi~ : [ɹdʒə]</v>
      </c>
      <c r="B1128" s="1">
        <f>_xlfn.LET(_xlpm.d,$G1128,_xlpm.k,_xlfn.CONCAT(LEFT(TRIM(B$1),1),"*"),COUNTIF(_xlpm.d,_xlpm.k))</f>
        <v>1</v>
      </c>
      <c r="C1128" s="1">
        <f>_xlfn.LET(_xlpm.d,$G1128,_xlpm.k,_xlfn.CONCAT(LEFT(TRIM(C$1),1),"*"),COUNTIF(_xlpm.d,_xlpm.k))</f>
        <v>0</v>
      </c>
      <c r="D1128" s="1">
        <f>_xlfn.LET(_xlpm.d,$G1128,_xlpm.k,_xlfn.CONCAT(LEFT(TRIM(D$1),1),"*"),COUNTIF(_xlpm.d,_xlpm.k))</f>
        <v>0</v>
      </c>
      <c r="E1128" s="1">
        <f t="shared" si="290"/>
        <v>0.30102999566398114</v>
      </c>
      <c r="F1128" s="7">
        <v>1</v>
      </c>
      <c r="G1128" s="9" t="s">
        <v>2337</v>
      </c>
      <c r="H1128" s="4" cm="1">
        <f t="array" ref="H1128">F1128/freq.sum.r6e</f>
        <v>7.9214195183776928E-5</v>
      </c>
      <c r="I1128" s="1" t="str">
        <f t="shared" si="291"/>
        <v>ɹdʒə</v>
      </c>
      <c r="J1128" s="1" t="str">
        <f t="shared" si="292"/>
        <v>rgi</v>
      </c>
      <c r="K1128" s="10">
        <f t="shared" si="293"/>
        <v>4</v>
      </c>
      <c r="L1128" s="1">
        <f t="shared" si="294"/>
        <v>3</v>
      </c>
      <c r="M1128" s="10">
        <f t="shared" si="295"/>
        <v>4</v>
      </c>
      <c r="N1128" s="1" t="str">
        <f t="shared" si="296"/>
        <v>~rgi~</v>
      </c>
      <c r="O1128" s="1" t="str">
        <f t="shared" si="297"/>
        <v>[ɹdʒə]</v>
      </c>
      <c r="P1128" s="3" cm="1">
        <f t="array" ref="P1128">SUM(_xlfn._xlws.FILTER($H$2:$H$2454,_xlfn.MAP($N$2:$N$2454,_xlfn.LAMBDA(_xlpm.x,_xlpm.x=$N1128))))</f>
        <v>1.5842839036755386E-4</v>
      </c>
      <c r="Q1128" s="4">
        <f t="shared" si="298"/>
        <v>0.5</v>
      </c>
      <c r="R1128" s="6" cm="1">
        <f t="array" ref="R1128">SUM(_xlfn._xlws.FILTER($H$2:$H$2454,_xlfn.MAP($O$2:$O$2454,_xlfn.LAMBDA(_xlpm.x,_xlpm.x=$O1128))))</f>
        <v>1.5842839036755386E-4</v>
      </c>
      <c r="S1128" s="4">
        <f t="shared" si="299"/>
        <v>0.5</v>
      </c>
      <c r="T1128" s="4">
        <f t="shared" si="300"/>
        <v>0.1171234337644549</v>
      </c>
      <c r="U1128" s="4">
        <f t="shared" si="301"/>
        <v>0.5</v>
      </c>
      <c r="V1128" s="4">
        <f t="shared" si="302"/>
        <v>0</v>
      </c>
      <c r="W1128" s="4" t="s">
        <v>5110</v>
      </c>
      <c r="X1128" s="2" cm="1">
        <f t="array" ref="X1128">SUM(_xlfn._xlws.FILTER($F$2:$F$2454,_xlfn.MAP($W$2:$W$2454,_xlfn.LAMBDA(_xlpm.x,_xlpm.x=$W1128))))</f>
        <v>1594</v>
      </c>
      <c r="Y1128" s="11">
        <f t="shared" si="303"/>
        <v>6.2735257214554575E-4</v>
      </c>
      <c r="Z1128" s="4" t="s">
        <v>5101</v>
      </c>
      <c r="AA1128" s="2" cm="1">
        <f t="array" ref="AA1128">SUM(_xlfn._xlws.FILTER($F$2:$F$2454,_xlfn.MAP($Z$2:$Z$2454,_xlfn.LAMBDA(_xlpm.x,_xlpm.x=$Z1128))))</f>
        <v>2255</v>
      </c>
      <c r="AB1128" s="11">
        <f t="shared" si="304"/>
        <v>4.434589800443459E-4</v>
      </c>
      <c r="AC1128" s="11">
        <f t="shared" si="305"/>
        <v>0.1506582291538858</v>
      </c>
      <c r="AG1128" s="2"/>
      <c r="AL1128" s="2"/>
      <c r="AM1128" s="2"/>
    </row>
    <row r="1129" spans="1:39">
      <c r="A1129" s="1" t="str">
        <f t="shared" si="289"/>
        <v>~bvi~ : [bvɪ]</v>
      </c>
      <c r="B1129" s="1">
        <f>_xlfn.LET(_xlpm.d,$G1129,_xlpm.k,_xlfn.CONCAT(LEFT(TRIM(B$1),1),"*"),COUNTIF(_xlpm.d,_xlpm.k))</f>
        <v>0</v>
      </c>
      <c r="C1129" s="1">
        <f>_xlfn.LET(_xlpm.d,$G1129,_xlpm.k,_xlfn.CONCAT(LEFT(TRIM(C$1),1),"*"),COUNTIF(_xlpm.d,_xlpm.k))</f>
        <v>0</v>
      </c>
      <c r="D1129" s="1">
        <f>_xlfn.LET(_xlpm.d,$G1129,_xlpm.k,_xlfn.CONCAT(LEFT(TRIM(D$1),1),"*"),COUNTIF(_xlpm.d,_xlpm.k))</f>
        <v>0</v>
      </c>
      <c r="E1129" s="1">
        <f t="shared" si="290"/>
        <v>0.47712125471966244</v>
      </c>
      <c r="F1129" s="7">
        <v>2</v>
      </c>
      <c r="G1129" s="9" t="s">
        <v>579</v>
      </c>
      <c r="H1129" s="4" cm="1">
        <f t="array" ref="H1129">F1129/freq.sum.r6e</f>
        <v>1.5842839036755386E-4</v>
      </c>
      <c r="I1129" s="4" t="str">
        <f t="shared" si="291"/>
        <v>bvɪ</v>
      </c>
      <c r="J1129" s="4" t="str">
        <f t="shared" si="292"/>
        <v>bvi</v>
      </c>
      <c r="K1129" s="10">
        <f t="shared" si="293"/>
        <v>3</v>
      </c>
      <c r="L1129" s="1">
        <f t="shared" si="294"/>
        <v>3</v>
      </c>
      <c r="M1129" s="10">
        <f t="shared" si="295"/>
        <v>3</v>
      </c>
      <c r="N1129" s="1" t="str">
        <f t="shared" si="296"/>
        <v>~bvi~</v>
      </c>
      <c r="O1129" s="1" t="str">
        <f t="shared" si="297"/>
        <v>[bvɪ]</v>
      </c>
      <c r="P1129" s="3" cm="1">
        <f t="array" ref="P1129">SUM(_xlfn._xlws.FILTER($H$2:$H$2454,_xlfn.MAP($N$2:$N$2454,_xlfn.LAMBDA(_xlpm.x,_xlpm.x=$N1129))))</f>
        <v>1.5842839036755386E-4</v>
      </c>
      <c r="Q1129" s="4">
        <f t="shared" si="298"/>
        <v>1</v>
      </c>
      <c r="R1129" s="6" cm="1">
        <f t="array" ref="R1129">SUM(_xlfn._xlws.FILTER($H$2:$H$2454,_xlfn.MAP($O$2:$O$2454,_xlfn.LAMBDA(_xlpm.x,_xlpm.x=$O1129))))</f>
        <v>1.5842839036755386E-4</v>
      </c>
      <c r="S1129" s="4">
        <f t="shared" si="299"/>
        <v>1</v>
      </c>
      <c r="T1129" s="4">
        <f t="shared" si="300"/>
        <v>0.33349344548020921</v>
      </c>
      <c r="U1129" s="4">
        <f t="shared" si="301"/>
        <v>1</v>
      </c>
      <c r="V1129" s="4">
        <f t="shared" si="302"/>
        <v>0</v>
      </c>
      <c r="W1129" s="4" t="s">
        <v>5110</v>
      </c>
      <c r="X1129" s="2" cm="1">
        <f t="array" ref="X1129">SUM(_xlfn._xlws.FILTER($F$2:$F$2454,_xlfn.MAP($W$2:$W$2454,_xlfn.LAMBDA(_xlpm.x,_xlpm.x=$W1129))))</f>
        <v>1594</v>
      </c>
      <c r="Y1129" s="11">
        <f t="shared" si="303"/>
        <v>1.2547051442910915E-3</v>
      </c>
      <c r="Z1129" s="4" t="s">
        <v>5102</v>
      </c>
      <c r="AA1129" s="2" cm="1">
        <f t="array" ref="AA1129">SUM(_xlfn._xlws.FILTER($F$2:$F$2454,_xlfn.MAP($Z$2:$Z$2454,_xlfn.LAMBDA(_xlpm.x,_xlpm.x=$Z1129))))</f>
        <v>1794</v>
      </c>
      <c r="AB1129" s="11">
        <f t="shared" si="304"/>
        <v>1.1148272017837235E-3</v>
      </c>
      <c r="AC1129" s="11">
        <f t="shared" si="305"/>
        <v>5.1334121647979701E-2</v>
      </c>
      <c r="AG1129" s="2"/>
      <c r="AL1129" s="2"/>
      <c r="AM1129" s="2"/>
    </row>
    <row r="1130" spans="1:39">
      <c r="A1130" s="1" t="str">
        <f t="shared" si="289"/>
        <v>~ldi~ : [ldɪ]</v>
      </c>
      <c r="B1130" s="1">
        <f>_xlfn.LET(_xlpm.d,$G1130,_xlpm.k,_xlfn.CONCAT(LEFT(TRIM(B$1),1),"*"),COUNTIF(_xlpm.d,_xlpm.k))</f>
        <v>0</v>
      </c>
      <c r="C1130" s="1">
        <f>_xlfn.LET(_xlpm.d,$G1130,_xlpm.k,_xlfn.CONCAT(LEFT(TRIM(C$1),1),"*"),COUNTIF(_xlpm.d,_xlpm.k))</f>
        <v>0</v>
      </c>
      <c r="D1130" s="1">
        <f>_xlfn.LET(_xlpm.d,$G1130,_xlpm.k,_xlfn.CONCAT(LEFT(TRIM(D$1),1),"*"),COUNTIF(_xlpm.d,_xlpm.k))</f>
        <v>0</v>
      </c>
      <c r="E1130" s="1">
        <f t="shared" si="290"/>
        <v>0.30102999566398114</v>
      </c>
      <c r="F1130" s="7">
        <v>1</v>
      </c>
      <c r="G1130" s="9" t="s">
        <v>849</v>
      </c>
      <c r="H1130" s="4" cm="1">
        <f t="array" ref="H1130">F1130/freq.sum.r6e</f>
        <v>7.9214195183776928E-5</v>
      </c>
      <c r="I1130" s="1" t="str">
        <f t="shared" si="291"/>
        <v>ldɪ</v>
      </c>
      <c r="J1130" s="1" t="str">
        <f t="shared" si="292"/>
        <v>ldi</v>
      </c>
      <c r="K1130" s="10">
        <f t="shared" si="293"/>
        <v>3</v>
      </c>
      <c r="L1130" s="1">
        <f t="shared" si="294"/>
        <v>3</v>
      </c>
      <c r="M1130" s="10">
        <f t="shared" si="295"/>
        <v>3</v>
      </c>
      <c r="N1130" s="1" t="str">
        <f t="shared" si="296"/>
        <v>~ldi~</v>
      </c>
      <c r="O1130" s="1" t="str">
        <f t="shared" si="297"/>
        <v>[ldɪ]</v>
      </c>
      <c r="P1130" s="3" cm="1">
        <f t="array" ref="P1130">SUM(_xlfn._xlws.FILTER($H$2:$H$2454,_xlfn.MAP($N$2:$N$2454,_xlfn.LAMBDA(_xlpm.x,_xlpm.x=$N1130))))</f>
        <v>7.9214195183776928E-5</v>
      </c>
      <c r="Q1130" s="4">
        <f t="shared" si="298"/>
        <v>1</v>
      </c>
      <c r="R1130" s="6" cm="1">
        <f t="array" ref="R1130">SUM(_xlfn._xlws.FILTER($H$2:$H$2454,_xlfn.MAP($O$2:$O$2454,_xlfn.LAMBDA(_xlpm.x,_xlpm.x=$O1130))))</f>
        <v>7.9214195183776928E-5</v>
      </c>
      <c r="S1130" s="4">
        <f t="shared" si="299"/>
        <v>1</v>
      </c>
      <c r="T1130" s="4">
        <f t="shared" si="300"/>
        <v>0.21041093737452468</v>
      </c>
      <c r="U1130" s="4">
        <f t="shared" si="301"/>
        <v>1</v>
      </c>
      <c r="V1130" s="4">
        <f t="shared" si="302"/>
        <v>0</v>
      </c>
      <c r="W1130" s="4" t="s">
        <v>5110</v>
      </c>
      <c r="X1130" s="2" cm="1">
        <f t="array" ref="X1130">SUM(_xlfn._xlws.FILTER($F$2:$F$2454,_xlfn.MAP($W$2:$W$2454,_xlfn.LAMBDA(_xlpm.x,_xlpm.x=$W1130))))</f>
        <v>1594</v>
      </c>
      <c r="Y1130" s="11">
        <f t="shared" si="303"/>
        <v>6.2735257214554575E-4</v>
      </c>
      <c r="Z1130" s="4" t="s">
        <v>5102</v>
      </c>
      <c r="AA1130" s="2" cm="1">
        <f t="array" ref="AA1130">SUM(_xlfn._xlws.FILTER($F$2:$F$2454,_xlfn.MAP($Z$2:$Z$2454,_xlfn.LAMBDA(_xlpm.x,_xlpm.x=$Z1130))))</f>
        <v>1794</v>
      </c>
      <c r="AB1130" s="11">
        <f t="shared" si="304"/>
        <v>5.5741360089186175E-4</v>
      </c>
      <c r="AC1130" s="11">
        <f t="shared" si="305"/>
        <v>5.1334121647979701E-2</v>
      </c>
      <c r="AG1130" s="2"/>
      <c r="AL1130" s="2"/>
      <c r="AM1130" s="2"/>
    </row>
    <row r="1131" spans="1:39">
      <c r="A1131" s="1" t="str">
        <f t="shared" si="289"/>
        <v>~lfi~ : [lfɪ]</v>
      </c>
      <c r="B1131" s="1">
        <f>_xlfn.LET(_xlpm.d,$G1131,_xlpm.k,_xlfn.CONCAT(LEFT(TRIM(B$1),1),"*"),COUNTIF(_xlpm.d,_xlpm.k))</f>
        <v>0</v>
      </c>
      <c r="C1131" s="1">
        <f>_xlfn.LET(_xlpm.d,$G1131,_xlpm.k,_xlfn.CONCAT(LEFT(TRIM(C$1),1),"*"),COUNTIF(_xlpm.d,_xlpm.k))</f>
        <v>0</v>
      </c>
      <c r="D1131" s="1">
        <f>_xlfn.LET(_xlpm.d,$G1131,_xlpm.k,_xlfn.CONCAT(LEFT(TRIM(D$1),1),"*"),COUNTIF(_xlpm.d,_xlpm.k))</f>
        <v>0</v>
      </c>
      <c r="E1131" s="1">
        <f t="shared" si="290"/>
        <v>0.47712125471966244</v>
      </c>
      <c r="F1131" s="7">
        <v>2</v>
      </c>
      <c r="G1131" s="9" t="s">
        <v>584</v>
      </c>
      <c r="H1131" s="4" cm="1">
        <f t="array" ref="H1131">F1131/freq.sum.r6e</f>
        <v>1.5842839036755386E-4</v>
      </c>
      <c r="I1131" s="4" t="str">
        <f t="shared" si="291"/>
        <v>lfɪ</v>
      </c>
      <c r="J1131" s="4" t="str">
        <f t="shared" si="292"/>
        <v>lfi</v>
      </c>
      <c r="K1131" s="10">
        <f t="shared" si="293"/>
        <v>3</v>
      </c>
      <c r="L1131" s="1">
        <f t="shared" si="294"/>
        <v>3</v>
      </c>
      <c r="M1131" s="10">
        <f t="shared" si="295"/>
        <v>3</v>
      </c>
      <c r="N1131" s="1" t="str">
        <f t="shared" si="296"/>
        <v>~lfi~</v>
      </c>
      <c r="O1131" s="1" t="str">
        <f t="shared" si="297"/>
        <v>[lfɪ]</v>
      </c>
      <c r="P1131" s="3" cm="1">
        <f t="array" ref="P1131">SUM(_xlfn._xlws.FILTER($H$2:$H$2454,_xlfn.MAP($N$2:$N$2454,_xlfn.LAMBDA(_xlpm.x,_xlpm.x=$N1131))))</f>
        <v>1.5842839036755386E-4</v>
      </c>
      <c r="Q1131" s="4">
        <f t="shared" si="298"/>
        <v>1</v>
      </c>
      <c r="R1131" s="6" cm="1">
        <f t="array" ref="R1131">SUM(_xlfn._xlws.FILTER($H$2:$H$2454,_xlfn.MAP($O$2:$O$2454,_xlfn.LAMBDA(_xlpm.x,_xlpm.x=$O1131))))</f>
        <v>1.5842839036755386E-4</v>
      </c>
      <c r="S1131" s="4">
        <f t="shared" si="299"/>
        <v>1</v>
      </c>
      <c r="T1131" s="4">
        <f t="shared" si="300"/>
        <v>0.33349344548020921</v>
      </c>
      <c r="U1131" s="4">
        <f t="shared" si="301"/>
        <v>1</v>
      </c>
      <c r="V1131" s="4">
        <f t="shared" si="302"/>
        <v>0</v>
      </c>
      <c r="W1131" s="4" t="s">
        <v>5110</v>
      </c>
      <c r="X1131" s="2" cm="1">
        <f t="array" ref="X1131">SUM(_xlfn._xlws.FILTER($F$2:$F$2454,_xlfn.MAP($W$2:$W$2454,_xlfn.LAMBDA(_xlpm.x,_xlpm.x=$W1131))))</f>
        <v>1594</v>
      </c>
      <c r="Y1131" s="11">
        <f t="shared" si="303"/>
        <v>1.2547051442910915E-3</v>
      </c>
      <c r="Z1131" s="4" t="s">
        <v>5102</v>
      </c>
      <c r="AA1131" s="2" cm="1">
        <f t="array" ref="AA1131">SUM(_xlfn._xlws.FILTER($F$2:$F$2454,_xlfn.MAP($Z$2:$Z$2454,_xlfn.LAMBDA(_xlpm.x,_xlpm.x=$Z1131))))</f>
        <v>1794</v>
      </c>
      <c r="AB1131" s="11">
        <f t="shared" si="304"/>
        <v>1.1148272017837235E-3</v>
      </c>
      <c r="AC1131" s="11">
        <f t="shared" si="305"/>
        <v>5.1334121647979701E-2</v>
      </c>
      <c r="AG1131" s="2"/>
      <c r="AL1131" s="2"/>
      <c r="AM1131" s="2"/>
    </row>
    <row r="1132" spans="1:39">
      <c r="A1132" s="1" t="str">
        <f t="shared" si="289"/>
        <v>~pci~ : [psɪ]</v>
      </c>
      <c r="B1132" s="1">
        <f>_xlfn.LET(_xlpm.d,$G1132,_xlpm.k,_xlfn.CONCAT(LEFT(TRIM(B$1),1),"*"),COUNTIF(_xlpm.d,_xlpm.k))</f>
        <v>0</v>
      </c>
      <c r="C1132" s="1">
        <f>_xlfn.LET(_xlpm.d,$G1132,_xlpm.k,_xlfn.CONCAT(LEFT(TRIM(C$1),1),"*"),COUNTIF(_xlpm.d,_xlpm.k))</f>
        <v>0</v>
      </c>
      <c r="D1132" s="1">
        <f>_xlfn.LET(_xlpm.d,$G1132,_xlpm.k,_xlfn.CONCAT(LEFT(TRIM(D$1),1),"*"),COUNTIF(_xlpm.d,_xlpm.k))</f>
        <v>0</v>
      </c>
      <c r="E1132" s="1">
        <f t="shared" si="290"/>
        <v>0.30102999566398114</v>
      </c>
      <c r="F1132" s="7">
        <v>1</v>
      </c>
      <c r="G1132" s="9" t="s">
        <v>2188</v>
      </c>
      <c r="H1132" s="4" cm="1">
        <f t="array" ref="H1132">F1132/freq.sum.r6e</f>
        <v>7.9214195183776928E-5</v>
      </c>
      <c r="I1132" s="1" t="str">
        <f t="shared" si="291"/>
        <v>psɪ</v>
      </c>
      <c r="J1132" s="1" t="str">
        <f t="shared" si="292"/>
        <v>pci</v>
      </c>
      <c r="K1132" s="10">
        <f t="shared" si="293"/>
        <v>3</v>
      </c>
      <c r="L1132" s="1">
        <f t="shared" si="294"/>
        <v>3</v>
      </c>
      <c r="M1132" s="10">
        <f t="shared" si="295"/>
        <v>3</v>
      </c>
      <c r="N1132" s="1" t="str">
        <f t="shared" si="296"/>
        <v>~pci~</v>
      </c>
      <c r="O1132" s="1" t="str">
        <f t="shared" si="297"/>
        <v>[psɪ]</v>
      </c>
      <c r="P1132" s="3" cm="1">
        <f t="array" ref="P1132">SUM(_xlfn._xlws.FILTER($H$2:$H$2454,_xlfn.MAP($N$2:$N$2454,_xlfn.LAMBDA(_xlpm.x,_xlpm.x=$N1132))))</f>
        <v>7.9214195183776928E-5</v>
      </c>
      <c r="Q1132" s="4">
        <f t="shared" si="298"/>
        <v>1</v>
      </c>
      <c r="R1132" s="6" cm="1">
        <f t="array" ref="R1132">SUM(_xlfn._xlws.FILTER($H$2:$H$2454,_xlfn.MAP($O$2:$O$2454,_xlfn.LAMBDA(_xlpm.x,_xlpm.x=$O1132))))</f>
        <v>7.9214195183776928E-5</v>
      </c>
      <c r="S1132" s="4">
        <f t="shared" si="299"/>
        <v>1</v>
      </c>
      <c r="T1132" s="4">
        <f t="shared" si="300"/>
        <v>0.21041093737452468</v>
      </c>
      <c r="U1132" s="4">
        <f t="shared" si="301"/>
        <v>1</v>
      </c>
      <c r="V1132" s="4">
        <f t="shared" si="302"/>
        <v>0</v>
      </c>
      <c r="W1132" s="4" t="s">
        <v>5110</v>
      </c>
      <c r="X1132" s="2" cm="1">
        <f t="array" ref="X1132">SUM(_xlfn._xlws.FILTER($F$2:$F$2454,_xlfn.MAP($W$2:$W$2454,_xlfn.LAMBDA(_xlpm.x,_xlpm.x=$W1132))))</f>
        <v>1594</v>
      </c>
      <c r="Y1132" s="11">
        <f t="shared" si="303"/>
        <v>6.2735257214554575E-4</v>
      </c>
      <c r="Z1132" s="4" t="s">
        <v>5102</v>
      </c>
      <c r="AA1132" s="2" cm="1">
        <f t="array" ref="AA1132">SUM(_xlfn._xlws.FILTER($F$2:$F$2454,_xlfn.MAP($Z$2:$Z$2454,_xlfn.LAMBDA(_xlpm.x,_xlpm.x=$Z1132))))</f>
        <v>1794</v>
      </c>
      <c r="AB1132" s="11">
        <f t="shared" si="304"/>
        <v>5.5741360089186175E-4</v>
      </c>
      <c r="AC1132" s="11">
        <f t="shared" si="305"/>
        <v>5.1334121647979701E-2</v>
      </c>
      <c r="AG1132" s="2"/>
      <c r="AL1132" s="2"/>
      <c r="AM1132" s="2"/>
    </row>
    <row r="1133" spans="1:39">
      <c r="A1133" s="1" t="str">
        <f t="shared" si="289"/>
        <v>~pti~ : [ptɪ]</v>
      </c>
      <c r="B1133" s="1">
        <f>_xlfn.LET(_xlpm.d,$G1133,_xlpm.k,_xlfn.CONCAT(LEFT(TRIM(B$1),1),"*"),COUNTIF(_xlpm.d,_xlpm.k))</f>
        <v>0</v>
      </c>
      <c r="C1133" s="1">
        <f>_xlfn.LET(_xlpm.d,$G1133,_xlpm.k,_xlfn.CONCAT(LEFT(TRIM(C$1),1),"*"),COUNTIF(_xlpm.d,_xlpm.k))</f>
        <v>0</v>
      </c>
      <c r="D1133" s="1">
        <f>_xlfn.LET(_xlpm.d,$G1133,_xlpm.k,_xlfn.CONCAT(LEFT(TRIM(D$1),1),"*"),COUNTIF(_xlpm.d,_xlpm.k))</f>
        <v>0</v>
      </c>
      <c r="E1133" s="1">
        <f t="shared" si="290"/>
        <v>0.30102999566398114</v>
      </c>
      <c r="F1133" s="7">
        <v>1</v>
      </c>
      <c r="G1133" s="9" t="s">
        <v>862</v>
      </c>
      <c r="H1133" s="4" cm="1">
        <f t="array" ref="H1133">F1133/freq.sum.r6e</f>
        <v>7.9214195183776928E-5</v>
      </c>
      <c r="I1133" s="4" t="str">
        <f t="shared" si="291"/>
        <v>ptɪ</v>
      </c>
      <c r="J1133" s="4" t="str">
        <f t="shared" si="292"/>
        <v>pti</v>
      </c>
      <c r="K1133" s="10">
        <f t="shared" si="293"/>
        <v>3</v>
      </c>
      <c r="L1133" s="1">
        <f t="shared" si="294"/>
        <v>3</v>
      </c>
      <c r="M1133" s="10">
        <f t="shared" si="295"/>
        <v>3</v>
      </c>
      <c r="N1133" s="1" t="str">
        <f t="shared" si="296"/>
        <v>~pti~</v>
      </c>
      <c r="O1133" s="1" t="str">
        <f t="shared" si="297"/>
        <v>[ptɪ]</v>
      </c>
      <c r="P1133" s="3" cm="1">
        <f t="array" ref="P1133">SUM(_xlfn._xlws.FILTER($H$2:$H$2454,_xlfn.MAP($N$2:$N$2454,_xlfn.LAMBDA(_xlpm.x,_xlpm.x=$N1133))))</f>
        <v>7.9214195183776928E-5</v>
      </c>
      <c r="Q1133" s="4">
        <f t="shared" si="298"/>
        <v>1</v>
      </c>
      <c r="R1133" s="6" cm="1">
        <f t="array" ref="R1133">SUM(_xlfn._xlws.FILTER($H$2:$H$2454,_xlfn.MAP($O$2:$O$2454,_xlfn.LAMBDA(_xlpm.x,_xlpm.x=$O1133))))</f>
        <v>7.9214195183776928E-5</v>
      </c>
      <c r="S1133" s="4">
        <f t="shared" si="299"/>
        <v>1</v>
      </c>
      <c r="T1133" s="4">
        <f t="shared" si="300"/>
        <v>0.21041093737452468</v>
      </c>
      <c r="U1133" s="4">
        <f t="shared" si="301"/>
        <v>1</v>
      </c>
      <c r="V1133" s="4">
        <f t="shared" si="302"/>
        <v>0</v>
      </c>
      <c r="W1133" s="4" t="s">
        <v>5110</v>
      </c>
      <c r="X1133" s="2" cm="1">
        <f t="array" ref="X1133">SUM(_xlfn._xlws.FILTER($F$2:$F$2454,_xlfn.MAP($W$2:$W$2454,_xlfn.LAMBDA(_xlpm.x,_xlpm.x=$W1133))))</f>
        <v>1594</v>
      </c>
      <c r="Y1133" s="11">
        <f t="shared" si="303"/>
        <v>6.2735257214554575E-4</v>
      </c>
      <c r="Z1133" s="4" t="s">
        <v>5102</v>
      </c>
      <c r="AA1133" s="2" cm="1">
        <f t="array" ref="AA1133">SUM(_xlfn._xlws.FILTER($F$2:$F$2454,_xlfn.MAP($Z$2:$Z$2454,_xlfn.LAMBDA(_xlpm.x,_xlpm.x=$Z1133))))</f>
        <v>1794</v>
      </c>
      <c r="AB1133" s="11">
        <f t="shared" si="304"/>
        <v>5.5741360089186175E-4</v>
      </c>
      <c r="AC1133" s="11">
        <f t="shared" si="305"/>
        <v>5.1334121647979701E-2</v>
      </c>
      <c r="AG1133" s="2"/>
      <c r="AL1133" s="2"/>
      <c r="AM1133" s="2"/>
    </row>
    <row r="1134" spans="1:39">
      <c r="A1134" s="1" t="str">
        <f t="shared" si="289"/>
        <v>~rbi~ : [ɹbɪ]</v>
      </c>
      <c r="B1134" s="1">
        <f>_xlfn.LET(_xlpm.d,$G1134,_xlpm.k,_xlfn.CONCAT(LEFT(TRIM(B$1),1),"*"),COUNTIF(_xlpm.d,_xlpm.k))</f>
        <v>1</v>
      </c>
      <c r="C1134" s="1">
        <f>_xlfn.LET(_xlpm.d,$G1134,_xlpm.k,_xlfn.CONCAT(LEFT(TRIM(C$1),1),"*"),COUNTIF(_xlpm.d,_xlpm.k))</f>
        <v>0</v>
      </c>
      <c r="D1134" s="1">
        <f>_xlfn.LET(_xlpm.d,$G1134,_xlpm.k,_xlfn.CONCAT(LEFT(TRIM(D$1),1),"*"),COUNTIF(_xlpm.d,_xlpm.k))</f>
        <v>0</v>
      </c>
      <c r="E1134" s="1">
        <f t="shared" si="290"/>
        <v>0.47712125471966244</v>
      </c>
      <c r="F1134" s="7">
        <v>2</v>
      </c>
      <c r="G1134" s="9" t="s">
        <v>672</v>
      </c>
      <c r="H1134" s="4" cm="1">
        <f t="array" ref="H1134">F1134/freq.sum.r6e</f>
        <v>1.5842839036755386E-4</v>
      </c>
      <c r="I1134" s="4" t="str">
        <f t="shared" si="291"/>
        <v>ɹbɪ</v>
      </c>
      <c r="J1134" s="4" t="str">
        <f t="shared" si="292"/>
        <v>rbi</v>
      </c>
      <c r="K1134" s="10">
        <f t="shared" si="293"/>
        <v>3</v>
      </c>
      <c r="L1134" s="1">
        <f t="shared" si="294"/>
        <v>3</v>
      </c>
      <c r="M1134" s="10">
        <f t="shared" si="295"/>
        <v>3</v>
      </c>
      <c r="N1134" s="1" t="str">
        <f t="shared" si="296"/>
        <v>~rbi~</v>
      </c>
      <c r="O1134" s="1" t="str">
        <f t="shared" si="297"/>
        <v>[ɹbɪ]</v>
      </c>
      <c r="P1134" s="3" cm="1">
        <f t="array" ref="P1134">SUM(_xlfn._xlws.FILTER($H$2:$H$2454,_xlfn.MAP($N$2:$N$2454,_xlfn.LAMBDA(_xlpm.x,_xlpm.x=$N1134))))</f>
        <v>1.5842839036755386E-4</v>
      </c>
      <c r="Q1134" s="4">
        <f t="shared" si="298"/>
        <v>1</v>
      </c>
      <c r="R1134" s="6" cm="1">
        <f t="array" ref="R1134">SUM(_xlfn._xlws.FILTER($H$2:$H$2454,_xlfn.MAP($O$2:$O$2454,_xlfn.LAMBDA(_xlpm.x,_xlpm.x=$O1134))))</f>
        <v>1.5842839036755386E-4</v>
      </c>
      <c r="S1134" s="4">
        <f t="shared" si="299"/>
        <v>1</v>
      </c>
      <c r="T1134" s="4">
        <f t="shared" si="300"/>
        <v>0.33349344548020921</v>
      </c>
      <c r="U1134" s="4">
        <f t="shared" si="301"/>
        <v>1</v>
      </c>
      <c r="V1134" s="4">
        <f t="shared" si="302"/>
        <v>0</v>
      </c>
      <c r="W1134" s="4" t="s">
        <v>5110</v>
      </c>
      <c r="X1134" s="2" cm="1">
        <f t="array" ref="X1134">SUM(_xlfn._xlws.FILTER($F$2:$F$2454,_xlfn.MAP($W$2:$W$2454,_xlfn.LAMBDA(_xlpm.x,_xlpm.x=$W1134))))</f>
        <v>1594</v>
      </c>
      <c r="Y1134" s="11">
        <f t="shared" si="303"/>
        <v>1.2547051442910915E-3</v>
      </c>
      <c r="Z1134" s="4" t="s">
        <v>5102</v>
      </c>
      <c r="AA1134" s="2" cm="1">
        <f t="array" ref="AA1134">SUM(_xlfn._xlws.FILTER($F$2:$F$2454,_xlfn.MAP($Z$2:$Z$2454,_xlfn.LAMBDA(_xlpm.x,_xlpm.x=$Z1134))))</f>
        <v>1794</v>
      </c>
      <c r="AB1134" s="11">
        <f t="shared" si="304"/>
        <v>1.1148272017837235E-3</v>
      </c>
      <c r="AC1134" s="11">
        <f t="shared" si="305"/>
        <v>5.1334121647979701E-2</v>
      </c>
      <c r="AG1134" s="2"/>
      <c r="AL1134" s="2"/>
      <c r="AM1134" s="2"/>
    </row>
    <row r="1135" spans="1:39">
      <c r="A1135" s="1" t="str">
        <f t="shared" si="289"/>
        <v>~rki~ : [ɹkɪ]</v>
      </c>
      <c r="B1135" s="1">
        <f>_xlfn.LET(_xlpm.d,$G1135,_xlpm.k,_xlfn.CONCAT(LEFT(TRIM(B$1),1),"*"),COUNTIF(_xlpm.d,_xlpm.k))</f>
        <v>1</v>
      </c>
      <c r="C1135" s="1">
        <f>_xlfn.LET(_xlpm.d,$G1135,_xlpm.k,_xlfn.CONCAT(LEFT(TRIM(C$1),1),"*"),COUNTIF(_xlpm.d,_xlpm.k))</f>
        <v>0</v>
      </c>
      <c r="D1135" s="1">
        <f>_xlfn.LET(_xlpm.d,$G1135,_xlpm.k,_xlfn.CONCAT(LEFT(TRIM(D$1),1),"*"),COUNTIF(_xlpm.d,_xlpm.k))</f>
        <v>0</v>
      </c>
      <c r="E1135" s="1">
        <f t="shared" si="290"/>
        <v>0.30102999566398114</v>
      </c>
      <c r="F1135" s="7">
        <v>1</v>
      </c>
      <c r="G1135" s="9" t="s">
        <v>866</v>
      </c>
      <c r="H1135" s="4" cm="1">
        <f t="array" ref="H1135">F1135/freq.sum.r6e</f>
        <v>7.9214195183776928E-5</v>
      </c>
      <c r="I1135" s="4" t="str">
        <f t="shared" si="291"/>
        <v>ɹkɪ</v>
      </c>
      <c r="J1135" s="4" t="str">
        <f t="shared" si="292"/>
        <v>rki</v>
      </c>
      <c r="K1135" s="10">
        <f t="shared" si="293"/>
        <v>3</v>
      </c>
      <c r="L1135" s="1">
        <f t="shared" si="294"/>
        <v>3</v>
      </c>
      <c r="M1135" s="10">
        <f t="shared" si="295"/>
        <v>3</v>
      </c>
      <c r="N1135" s="1" t="str">
        <f t="shared" si="296"/>
        <v>~rki~</v>
      </c>
      <c r="O1135" s="1" t="str">
        <f t="shared" si="297"/>
        <v>[ɹkɪ]</v>
      </c>
      <c r="P1135" s="3" cm="1">
        <f t="array" ref="P1135">SUM(_xlfn._xlws.FILTER($H$2:$H$2454,_xlfn.MAP($N$2:$N$2454,_xlfn.LAMBDA(_xlpm.x,_xlpm.x=$N1135))))</f>
        <v>7.9214195183776928E-5</v>
      </c>
      <c r="Q1135" s="4">
        <f t="shared" si="298"/>
        <v>1</v>
      </c>
      <c r="R1135" s="6" cm="1">
        <f t="array" ref="R1135">SUM(_xlfn._xlws.FILTER($H$2:$H$2454,_xlfn.MAP($O$2:$O$2454,_xlfn.LAMBDA(_xlpm.x,_xlpm.x=$O1135))))</f>
        <v>7.9214195183776928E-5</v>
      </c>
      <c r="S1135" s="4">
        <f t="shared" si="299"/>
        <v>1</v>
      </c>
      <c r="T1135" s="4">
        <f t="shared" si="300"/>
        <v>0.21041093737452468</v>
      </c>
      <c r="U1135" s="4">
        <f t="shared" si="301"/>
        <v>1</v>
      </c>
      <c r="V1135" s="4">
        <f t="shared" si="302"/>
        <v>0</v>
      </c>
      <c r="W1135" s="4" t="s">
        <v>5110</v>
      </c>
      <c r="X1135" s="2" cm="1">
        <f t="array" ref="X1135">SUM(_xlfn._xlws.FILTER($F$2:$F$2454,_xlfn.MAP($W$2:$W$2454,_xlfn.LAMBDA(_xlpm.x,_xlpm.x=$W1135))))</f>
        <v>1594</v>
      </c>
      <c r="Y1135" s="11">
        <f t="shared" si="303"/>
        <v>6.2735257214554575E-4</v>
      </c>
      <c r="Z1135" s="4" t="s">
        <v>5102</v>
      </c>
      <c r="AA1135" s="2" cm="1">
        <f t="array" ref="AA1135">SUM(_xlfn._xlws.FILTER($F$2:$F$2454,_xlfn.MAP($Z$2:$Z$2454,_xlfn.LAMBDA(_xlpm.x,_xlpm.x=$Z1135))))</f>
        <v>1794</v>
      </c>
      <c r="AB1135" s="11">
        <f t="shared" si="304"/>
        <v>5.5741360089186175E-4</v>
      </c>
      <c r="AC1135" s="11">
        <f t="shared" si="305"/>
        <v>5.1334121647979701E-2</v>
      </c>
      <c r="AG1135" s="2"/>
      <c r="AL1135" s="2"/>
      <c r="AM1135" s="2"/>
    </row>
    <row r="1136" spans="1:39">
      <c r="A1136" s="1" t="str">
        <f t="shared" si="289"/>
        <v>~smi~ : [smɪ]</v>
      </c>
      <c r="B1136" s="1">
        <f>_xlfn.LET(_xlpm.d,$G1136,_xlpm.k,_xlfn.CONCAT(LEFT(TRIM(B$1),1),"*"),COUNTIF(_xlpm.d,_xlpm.k))</f>
        <v>0</v>
      </c>
      <c r="C1136" s="1">
        <f>_xlfn.LET(_xlpm.d,$G1136,_xlpm.k,_xlfn.CONCAT(LEFT(TRIM(C$1),1),"*"),COUNTIF(_xlpm.d,_xlpm.k))</f>
        <v>0</v>
      </c>
      <c r="D1136" s="1">
        <f>_xlfn.LET(_xlpm.d,$G1136,_xlpm.k,_xlfn.CONCAT(LEFT(TRIM(D$1),1),"*"),COUNTIF(_xlpm.d,_xlpm.k))</f>
        <v>0</v>
      </c>
      <c r="E1136" s="1">
        <f t="shared" si="290"/>
        <v>0.30102999566398114</v>
      </c>
      <c r="F1136" s="7">
        <v>1</v>
      </c>
      <c r="G1136" s="9" t="s">
        <v>1191</v>
      </c>
      <c r="H1136" s="4" cm="1">
        <f t="array" ref="H1136">F1136/freq.sum.r6e</f>
        <v>7.9214195183776928E-5</v>
      </c>
      <c r="I1136" s="4" t="str">
        <f t="shared" si="291"/>
        <v>smɪ</v>
      </c>
      <c r="J1136" s="4" t="str">
        <f t="shared" si="292"/>
        <v>smi</v>
      </c>
      <c r="K1136" s="10">
        <f t="shared" si="293"/>
        <v>3</v>
      </c>
      <c r="L1136" s="1">
        <f t="shared" si="294"/>
        <v>3</v>
      </c>
      <c r="M1136" s="10">
        <f t="shared" si="295"/>
        <v>3</v>
      </c>
      <c r="N1136" s="1" t="str">
        <f t="shared" si="296"/>
        <v>~smi~</v>
      </c>
      <c r="O1136" s="1" t="str">
        <f t="shared" si="297"/>
        <v>[smɪ]</v>
      </c>
      <c r="P1136" s="3" cm="1">
        <f t="array" ref="P1136">SUM(_xlfn._xlws.FILTER($H$2:$H$2454,_xlfn.MAP($N$2:$N$2454,_xlfn.LAMBDA(_xlpm.x,_xlpm.x=$N1136))))</f>
        <v>1.5842839036755386E-4</v>
      </c>
      <c r="Q1136" s="4">
        <f t="shared" si="298"/>
        <v>0.5</v>
      </c>
      <c r="R1136" s="6" cm="1">
        <f t="array" ref="R1136">SUM(_xlfn._xlws.FILTER($H$2:$H$2454,_xlfn.MAP($O$2:$O$2454,_xlfn.LAMBDA(_xlpm.x,_xlpm.x=$O1136))))</f>
        <v>1.5842839036755386E-4</v>
      </c>
      <c r="S1136" s="4">
        <f t="shared" si="299"/>
        <v>0.5</v>
      </c>
      <c r="T1136" s="4">
        <f t="shared" si="300"/>
        <v>0.10520546868726234</v>
      </c>
      <c r="U1136" s="4">
        <f t="shared" si="301"/>
        <v>0.5</v>
      </c>
      <c r="V1136" s="4">
        <f t="shared" si="302"/>
        <v>0</v>
      </c>
      <c r="W1136" s="4" t="s">
        <v>5110</v>
      </c>
      <c r="X1136" s="2" cm="1">
        <f t="array" ref="X1136">SUM(_xlfn._xlws.FILTER($F$2:$F$2454,_xlfn.MAP($W$2:$W$2454,_xlfn.LAMBDA(_xlpm.x,_xlpm.x=$W1136))))</f>
        <v>1594</v>
      </c>
      <c r="Y1136" s="11">
        <f t="shared" si="303"/>
        <v>6.2735257214554575E-4</v>
      </c>
      <c r="Z1136" s="4" t="s">
        <v>5102</v>
      </c>
      <c r="AA1136" s="2" cm="1">
        <f t="array" ref="AA1136">SUM(_xlfn._xlws.FILTER($F$2:$F$2454,_xlfn.MAP($Z$2:$Z$2454,_xlfn.LAMBDA(_xlpm.x,_xlpm.x=$Z1136))))</f>
        <v>1794</v>
      </c>
      <c r="AB1136" s="11">
        <f t="shared" si="304"/>
        <v>5.5741360089186175E-4</v>
      </c>
      <c r="AC1136" s="11">
        <f t="shared" si="305"/>
        <v>5.1334121647979701E-2</v>
      </c>
      <c r="AG1136" s="2"/>
      <c r="AL1136" s="2"/>
      <c r="AM1136" s="2"/>
    </row>
    <row r="1137" spans="1:39">
      <c r="A1137" s="1" t="str">
        <f t="shared" si="289"/>
        <v>~swi~ : [swɪ]</v>
      </c>
      <c r="B1137" s="1">
        <f>_xlfn.LET(_xlpm.d,$G1137,_xlpm.k,_xlfn.CONCAT(LEFT(TRIM(B$1),1),"*"),COUNTIF(_xlpm.d,_xlpm.k))</f>
        <v>0</v>
      </c>
      <c r="C1137" s="1">
        <f>_xlfn.LET(_xlpm.d,$G1137,_xlpm.k,_xlfn.CONCAT(LEFT(TRIM(C$1),1),"*"),COUNTIF(_xlpm.d,_xlpm.k))</f>
        <v>0</v>
      </c>
      <c r="D1137" s="1">
        <f>_xlfn.LET(_xlpm.d,$G1137,_xlpm.k,_xlfn.CONCAT(LEFT(TRIM(D$1),1),"*"),COUNTIF(_xlpm.d,_xlpm.k))</f>
        <v>0</v>
      </c>
      <c r="E1137" s="1">
        <f t="shared" si="290"/>
        <v>0.47712125471966244</v>
      </c>
      <c r="F1137" s="7">
        <v>2</v>
      </c>
      <c r="G1137" s="9" t="s">
        <v>592</v>
      </c>
      <c r="H1137" s="4" cm="1">
        <f t="array" ref="H1137">F1137/freq.sum.r6e</f>
        <v>1.5842839036755386E-4</v>
      </c>
      <c r="I1137" s="4" t="str">
        <f t="shared" si="291"/>
        <v>swɪ</v>
      </c>
      <c r="J1137" s="4" t="str">
        <f t="shared" si="292"/>
        <v>swi</v>
      </c>
      <c r="K1137" s="10">
        <f t="shared" si="293"/>
        <v>3</v>
      </c>
      <c r="L1137" s="1">
        <f t="shared" si="294"/>
        <v>3</v>
      </c>
      <c r="M1137" s="10">
        <f t="shared" si="295"/>
        <v>3</v>
      </c>
      <c r="N1137" s="1" t="str">
        <f t="shared" si="296"/>
        <v>~swi~</v>
      </c>
      <c r="O1137" s="1" t="str">
        <f t="shared" si="297"/>
        <v>[swɪ]</v>
      </c>
      <c r="P1137" s="3" cm="1">
        <f t="array" ref="P1137">SUM(_xlfn._xlws.FILTER($H$2:$H$2454,_xlfn.MAP($N$2:$N$2454,_xlfn.LAMBDA(_xlpm.x,_xlpm.x=$N1137))))</f>
        <v>1.5842839036755386E-4</v>
      </c>
      <c r="Q1137" s="4">
        <f t="shared" si="298"/>
        <v>1</v>
      </c>
      <c r="R1137" s="6" cm="1">
        <f t="array" ref="R1137">SUM(_xlfn._xlws.FILTER($H$2:$H$2454,_xlfn.MAP($O$2:$O$2454,_xlfn.LAMBDA(_xlpm.x,_xlpm.x=$O1137))))</f>
        <v>1.5842839036755386E-4</v>
      </c>
      <c r="S1137" s="4">
        <f t="shared" si="299"/>
        <v>1</v>
      </c>
      <c r="T1137" s="4">
        <f t="shared" si="300"/>
        <v>0.33349344548020921</v>
      </c>
      <c r="U1137" s="4">
        <f t="shared" si="301"/>
        <v>1</v>
      </c>
      <c r="V1137" s="4">
        <f t="shared" si="302"/>
        <v>0</v>
      </c>
      <c r="W1137" s="4" t="s">
        <v>5110</v>
      </c>
      <c r="X1137" s="2" cm="1">
        <f t="array" ref="X1137">SUM(_xlfn._xlws.FILTER($F$2:$F$2454,_xlfn.MAP($W$2:$W$2454,_xlfn.LAMBDA(_xlpm.x,_xlpm.x=$W1137))))</f>
        <v>1594</v>
      </c>
      <c r="Y1137" s="11">
        <f t="shared" si="303"/>
        <v>1.2547051442910915E-3</v>
      </c>
      <c r="Z1137" s="4" t="s">
        <v>5102</v>
      </c>
      <c r="AA1137" s="2" cm="1">
        <f t="array" ref="AA1137">SUM(_xlfn._xlws.FILTER($F$2:$F$2454,_xlfn.MAP($Z$2:$Z$2454,_xlfn.LAMBDA(_xlpm.x,_xlpm.x=$Z1137))))</f>
        <v>1794</v>
      </c>
      <c r="AB1137" s="11">
        <f t="shared" si="304"/>
        <v>1.1148272017837235E-3</v>
      </c>
      <c r="AC1137" s="11">
        <f t="shared" si="305"/>
        <v>5.1334121647979701E-2</v>
      </c>
      <c r="AG1137" s="2"/>
      <c r="AL1137" s="2"/>
      <c r="AM1137" s="2"/>
    </row>
    <row r="1138" spans="1:39">
      <c r="A1138" s="1" t="str">
        <f t="shared" si="289"/>
        <v>~flo~ : [fla]</v>
      </c>
      <c r="B1138" s="1">
        <f>_xlfn.LET(_xlpm.d,$G1138,_xlpm.k,_xlfn.CONCAT(LEFT(TRIM(B$1),1),"*"),COUNTIF(_xlpm.d,_xlpm.k))</f>
        <v>0</v>
      </c>
      <c r="C1138" s="1">
        <f>_xlfn.LET(_xlpm.d,$G1138,_xlpm.k,_xlfn.CONCAT(LEFT(TRIM(C$1),1),"*"),COUNTIF(_xlpm.d,_xlpm.k))</f>
        <v>0</v>
      </c>
      <c r="D1138" s="1">
        <f>_xlfn.LET(_xlpm.d,$G1138,_xlpm.k,_xlfn.CONCAT(LEFT(TRIM(D$1),1),"*"),COUNTIF(_xlpm.d,_xlpm.k))</f>
        <v>0</v>
      </c>
      <c r="E1138" s="1">
        <f t="shared" si="290"/>
        <v>0.47712125471966244</v>
      </c>
      <c r="F1138" s="7">
        <v>2</v>
      </c>
      <c r="G1138" s="9" t="s">
        <v>1977</v>
      </c>
      <c r="H1138" s="4" cm="1">
        <f t="array" ref="H1138">F1138/freq.sum.r6e</f>
        <v>1.5842839036755386E-4</v>
      </c>
      <c r="I1138" s="4" t="str">
        <f t="shared" si="291"/>
        <v>fla</v>
      </c>
      <c r="J1138" s="4" t="str">
        <f t="shared" si="292"/>
        <v>flo</v>
      </c>
      <c r="K1138" s="10">
        <f t="shared" si="293"/>
        <v>3</v>
      </c>
      <c r="L1138" s="1">
        <f t="shared" si="294"/>
        <v>3</v>
      </c>
      <c r="M1138" s="10">
        <f t="shared" si="295"/>
        <v>3</v>
      </c>
      <c r="N1138" s="1" t="str">
        <f t="shared" si="296"/>
        <v>~flo~</v>
      </c>
      <c r="O1138" s="1" t="str">
        <f t="shared" si="297"/>
        <v>[fla]</v>
      </c>
      <c r="P1138" s="3" cm="1">
        <f t="array" ref="P1138">SUM(_xlfn._xlws.FILTER($H$2:$H$2454,_xlfn.MAP($N$2:$N$2454,_xlfn.LAMBDA(_xlpm.x,_xlpm.x=$N1138))))</f>
        <v>1.5842839036755386E-4</v>
      </c>
      <c r="Q1138" s="4">
        <f t="shared" si="298"/>
        <v>1</v>
      </c>
      <c r="R1138" s="6" cm="1">
        <f t="array" ref="R1138">SUM(_xlfn._xlws.FILTER($H$2:$H$2454,_xlfn.MAP($O$2:$O$2454,_xlfn.LAMBDA(_xlpm.x,_xlpm.x=$O1138))))</f>
        <v>1.5842839036755386E-4</v>
      </c>
      <c r="S1138" s="4">
        <f t="shared" si="299"/>
        <v>1</v>
      </c>
      <c r="T1138" s="4">
        <f t="shared" si="300"/>
        <v>0.33349344548020921</v>
      </c>
      <c r="U1138" s="4">
        <f t="shared" si="301"/>
        <v>1</v>
      </c>
      <c r="V1138" s="4">
        <f t="shared" si="302"/>
        <v>0</v>
      </c>
      <c r="W1138" s="4" t="s">
        <v>5119</v>
      </c>
      <c r="X1138" s="2" cm="1">
        <f t="array" ref="X1138">SUM(_xlfn._xlws.FILTER($F$2:$F$2454,_xlfn.MAP($W$2:$W$2454,_xlfn.LAMBDA(_xlpm.x,_xlpm.x=$W1138))))</f>
        <v>1157</v>
      </c>
      <c r="Y1138" s="11">
        <f t="shared" si="303"/>
        <v>1.7286084701815039E-3</v>
      </c>
      <c r="Z1138" s="4" t="s">
        <v>5120</v>
      </c>
      <c r="AA1138" s="2" cm="1">
        <f t="array" ref="AA1138">SUM(_xlfn._xlws.FILTER($F$2:$F$2454,_xlfn.MAP($Z$2:$Z$2454,_xlfn.LAMBDA(_xlpm.x,_xlpm.x=$Z1138))))</f>
        <v>11</v>
      </c>
      <c r="AB1138" s="11">
        <f t="shared" si="304"/>
        <v>0.18181818181818182</v>
      </c>
      <c r="AC1138" s="11">
        <f t="shared" si="305"/>
        <v>-2.0219406737935244</v>
      </c>
      <c r="AG1138" s="2"/>
      <c r="AL1138" s="2"/>
      <c r="AM1138" s="2"/>
    </row>
    <row r="1139" spans="1:39">
      <c r="A1139" s="1" t="str">
        <f t="shared" si="289"/>
        <v>~blo~ : [blɑ]</v>
      </c>
      <c r="B1139" s="1">
        <f>_xlfn.LET(_xlpm.d,$G1139,_xlpm.k,_xlfn.CONCAT(LEFT(TRIM(B$1),1),"*"),COUNTIF(_xlpm.d,_xlpm.k))</f>
        <v>0</v>
      </c>
      <c r="C1139" s="1">
        <f>_xlfn.LET(_xlpm.d,$G1139,_xlpm.k,_xlfn.CONCAT(LEFT(TRIM(C$1),1),"*"),COUNTIF(_xlpm.d,_xlpm.k))</f>
        <v>0</v>
      </c>
      <c r="D1139" s="1">
        <f>_xlfn.LET(_xlpm.d,$G1139,_xlpm.k,_xlfn.CONCAT(LEFT(TRIM(D$1),1),"*"),COUNTIF(_xlpm.d,_xlpm.k))</f>
        <v>0</v>
      </c>
      <c r="E1139" s="1">
        <f t="shared" si="290"/>
        <v>0.30102999566398114</v>
      </c>
      <c r="F1139" s="7">
        <v>1</v>
      </c>
      <c r="G1139" s="9" t="s">
        <v>840</v>
      </c>
      <c r="H1139" s="4" cm="1">
        <f t="array" ref="H1139">F1139/freq.sum.r6e</f>
        <v>7.9214195183776928E-5</v>
      </c>
      <c r="I1139" s="4" t="str">
        <f t="shared" si="291"/>
        <v>blɑ</v>
      </c>
      <c r="J1139" s="4" t="str">
        <f t="shared" si="292"/>
        <v>blo</v>
      </c>
      <c r="K1139" s="10">
        <f t="shared" si="293"/>
        <v>3</v>
      </c>
      <c r="L1139" s="1">
        <f t="shared" si="294"/>
        <v>3</v>
      </c>
      <c r="M1139" s="10">
        <f t="shared" si="295"/>
        <v>3</v>
      </c>
      <c r="N1139" s="1" t="str">
        <f t="shared" si="296"/>
        <v>~blo~</v>
      </c>
      <c r="O1139" s="1" t="str">
        <f t="shared" si="297"/>
        <v>[blɑ]</v>
      </c>
      <c r="P1139" s="3" cm="1">
        <f t="array" ref="P1139">SUM(_xlfn._xlws.FILTER($H$2:$H$2454,_xlfn.MAP($N$2:$N$2454,_xlfn.LAMBDA(_xlpm.x,_xlpm.x=$N1139))))</f>
        <v>7.9214195183776928E-5</v>
      </c>
      <c r="Q1139" s="4">
        <f t="shared" si="298"/>
        <v>1</v>
      </c>
      <c r="R1139" s="6" cm="1">
        <f t="array" ref="R1139">SUM(_xlfn._xlws.FILTER($H$2:$H$2454,_xlfn.MAP($O$2:$O$2454,_xlfn.LAMBDA(_xlpm.x,_xlpm.x=$O1139))))</f>
        <v>7.9214195183776928E-5</v>
      </c>
      <c r="S1139" s="4">
        <f t="shared" si="299"/>
        <v>1</v>
      </c>
      <c r="T1139" s="4">
        <f t="shared" si="300"/>
        <v>0.21041093737452468</v>
      </c>
      <c r="U1139" s="4">
        <f t="shared" si="301"/>
        <v>1</v>
      </c>
      <c r="V1139" s="4">
        <f t="shared" si="302"/>
        <v>0</v>
      </c>
      <c r="W1139" s="4" t="s">
        <v>5119</v>
      </c>
      <c r="X1139" s="2" cm="1">
        <f t="array" ref="X1139">SUM(_xlfn._xlws.FILTER($F$2:$F$2454,_xlfn.MAP($W$2:$W$2454,_xlfn.LAMBDA(_xlpm.x,_xlpm.x=$W1139))))</f>
        <v>1157</v>
      </c>
      <c r="Y1139" s="11">
        <f t="shared" si="303"/>
        <v>8.6430423509075197E-4</v>
      </c>
      <c r="Z1139" s="4" t="s">
        <v>5105</v>
      </c>
      <c r="AA1139" s="2" cm="1">
        <f t="array" ref="AA1139">SUM(_xlfn._xlws.FILTER($F$2:$F$2454,_xlfn.MAP($Z$2:$Z$2454,_xlfn.LAMBDA(_xlpm.x,_xlpm.x=$Z1139))))</f>
        <v>436</v>
      </c>
      <c r="AB1139" s="11">
        <f t="shared" si="304"/>
        <v>2.2935779816513763E-3</v>
      </c>
      <c r="AC1139" s="11">
        <f t="shared" si="305"/>
        <v>-0.42384686968316354</v>
      </c>
      <c r="AG1139" s="2"/>
      <c r="AL1139" s="2"/>
      <c r="AM1139" s="2"/>
    </row>
    <row r="1140" spans="1:39">
      <c r="A1140" s="1" t="str">
        <f t="shared" si="289"/>
        <v>~dlo~ : [dlɑ]</v>
      </c>
      <c r="B1140" s="1">
        <f>_xlfn.LET(_xlpm.d,$G1140,_xlpm.k,_xlfn.CONCAT(LEFT(TRIM(B$1),1),"*"),COUNTIF(_xlpm.d,_xlpm.k))</f>
        <v>0</v>
      </c>
      <c r="C1140" s="1">
        <f>_xlfn.LET(_xlpm.d,$G1140,_xlpm.k,_xlfn.CONCAT(LEFT(TRIM(C$1),1),"*"),COUNTIF(_xlpm.d,_xlpm.k))</f>
        <v>0</v>
      </c>
      <c r="D1140" s="1">
        <f>_xlfn.LET(_xlpm.d,$G1140,_xlpm.k,_xlfn.CONCAT(LEFT(TRIM(D$1),1),"*"),COUNTIF(_xlpm.d,_xlpm.k))</f>
        <v>0</v>
      </c>
      <c r="E1140" s="1">
        <f t="shared" si="290"/>
        <v>0.30102999566398114</v>
      </c>
      <c r="F1140" s="7">
        <v>1</v>
      </c>
      <c r="G1140" s="9" t="s">
        <v>1948</v>
      </c>
      <c r="H1140" s="4" cm="1">
        <f t="array" ref="H1140">F1140/freq.sum.r6e</f>
        <v>7.9214195183776928E-5</v>
      </c>
      <c r="I1140" s="4" t="str">
        <f t="shared" si="291"/>
        <v>dlɑ</v>
      </c>
      <c r="J1140" s="4" t="str">
        <f t="shared" si="292"/>
        <v>dlo</v>
      </c>
      <c r="K1140" s="10">
        <f t="shared" si="293"/>
        <v>3</v>
      </c>
      <c r="L1140" s="1">
        <f t="shared" si="294"/>
        <v>3</v>
      </c>
      <c r="M1140" s="10">
        <f t="shared" si="295"/>
        <v>3</v>
      </c>
      <c r="N1140" s="1" t="str">
        <f t="shared" si="296"/>
        <v>~dlo~</v>
      </c>
      <c r="O1140" s="1" t="str">
        <f t="shared" si="297"/>
        <v>[dlɑ]</v>
      </c>
      <c r="P1140" s="3" cm="1">
        <f t="array" ref="P1140">SUM(_xlfn._xlws.FILTER($H$2:$H$2454,_xlfn.MAP($N$2:$N$2454,_xlfn.LAMBDA(_xlpm.x,_xlpm.x=$N1140))))</f>
        <v>7.9214195183776928E-5</v>
      </c>
      <c r="Q1140" s="4">
        <f t="shared" si="298"/>
        <v>1</v>
      </c>
      <c r="R1140" s="6" cm="1">
        <f t="array" ref="R1140">SUM(_xlfn._xlws.FILTER($H$2:$H$2454,_xlfn.MAP($O$2:$O$2454,_xlfn.LAMBDA(_xlpm.x,_xlpm.x=$O1140))))</f>
        <v>7.9214195183776928E-5</v>
      </c>
      <c r="S1140" s="4">
        <f t="shared" si="299"/>
        <v>1</v>
      </c>
      <c r="T1140" s="4">
        <f t="shared" si="300"/>
        <v>0.21041093737452468</v>
      </c>
      <c r="U1140" s="4">
        <f t="shared" si="301"/>
        <v>1</v>
      </c>
      <c r="V1140" s="4">
        <f t="shared" si="302"/>
        <v>0</v>
      </c>
      <c r="W1140" s="4" t="s">
        <v>5119</v>
      </c>
      <c r="X1140" s="2" cm="1">
        <f t="array" ref="X1140">SUM(_xlfn._xlws.FILTER($F$2:$F$2454,_xlfn.MAP($W$2:$W$2454,_xlfn.LAMBDA(_xlpm.x,_xlpm.x=$W1140))))</f>
        <v>1157</v>
      </c>
      <c r="Y1140" s="11">
        <f t="shared" si="303"/>
        <v>8.6430423509075197E-4</v>
      </c>
      <c r="Z1140" s="4" t="s">
        <v>5105</v>
      </c>
      <c r="AA1140" s="2" cm="1">
        <f t="array" ref="AA1140">SUM(_xlfn._xlws.FILTER($F$2:$F$2454,_xlfn.MAP($Z$2:$Z$2454,_xlfn.LAMBDA(_xlpm.x,_xlpm.x=$Z1140))))</f>
        <v>436</v>
      </c>
      <c r="AB1140" s="11">
        <f t="shared" si="304"/>
        <v>2.2935779816513763E-3</v>
      </c>
      <c r="AC1140" s="11">
        <f t="shared" si="305"/>
        <v>-0.42384686968316354</v>
      </c>
      <c r="AG1140" s="2"/>
      <c r="AL1140" s="2"/>
      <c r="AM1140" s="2"/>
    </row>
    <row r="1141" spans="1:39">
      <c r="A1141" s="1" t="str">
        <f t="shared" si="289"/>
        <v>~dro~ : [dɹɑ]</v>
      </c>
      <c r="B1141" s="1">
        <f>_xlfn.LET(_xlpm.d,$G1141,_xlpm.k,_xlfn.CONCAT(LEFT(TRIM(B$1),1),"*"),COUNTIF(_xlpm.d,_xlpm.k))</f>
        <v>0</v>
      </c>
      <c r="C1141" s="1">
        <f>_xlfn.LET(_xlpm.d,$G1141,_xlpm.k,_xlfn.CONCAT(LEFT(TRIM(C$1),1),"*"),COUNTIF(_xlpm.d,_xlpm.k))</f>
        <v>0</v>
      </c>
      <c r="D1141" s="1">
        <f>_xlfn.LET(_xlpm.d,$G1141,_xlpm.k,_xlfn.CONCAT(LEFT(TRIM(D$1),1),"*"),COUNTIF(_xlpm.d,_xlpm.k))</f>
        <v>0</v>
      </c>
      <c r="E1141" s="1">
        <f t="shared" si="290"/>
        <v>0.30102999566398114</v>
      </c>
      <c r="F1141" s="7">
        <v>1</v>
      </c>
      <c r="G1141" s="9" t="s">
        <v>845</v>
      </c>
      <c r="H1141" s="4" cm="1">
        <f t="array" ref="H1141">F1141/freq.sum.r6e</f>
        <v>7.9214195183776928E-5</v>
      </c>
      <c r="I1141" s="1" t="str">
        <f t="shared" si="291"/>
        <v>dɹɑ</v>
      </c>
      <c r="J1141" s="1" t="str">
        <f t="shared" si="292"/>
        <v>dro</v>
      </c>
      <c r="K1141" s="10">
        <f t="shared" si="293"/>
        <v>3</v>
      </c>
      <c r="L1141" s="1">
        <f t="shared" si="294"/>
        <v>3</v>
      </c>
      <c r="M1141" s="10">
        <f t="shared" si="295"/>
        <v>3</v>
      </c>
      <c r="N1141" s="1" t="str">
        <f t="shared" si="296"/>
        <v>~dro~</v>
      </c>
      <c r="O1141" s="1" t="str">
        <f t="shared" si="297"/>
        <v>[dɹɑ]</v>
      </c>
      <c r="P1141" s="3" cm="1">
        <f t="array" ref="P1141">SUM(_xlfn._xlws.FILTER($H$2:$H$2454,_xlfn.MAP($N$2:$N$2454,_xlfn.LAMBDA(_xlpm.x,_xlpm.x=$N1141))))</f>
        <v>7.9214195183776928E-5</v>
      </c>
      <c r="Q1141" s="4">
        <f t="shared" si="298"/>
        <v>1</v>
      </c>
      <c r="R1141" s="6" cm="1">
        <f t="array" ref="R1141">SUM(_xlfn._xlws.FILTER($H$2:$H$2454,_xlfn.MAP($O$2:$O$2454,_xlfn.LAMBDA(_xlpm.x,_xlpm.x=$O1141))))</f>
        <v>7.9214195183776928E-5</v>
      </c>
      <c r="S1141" s="4">
        <f t="shared" si="299"/>
        <v>1</v>
      </c>
      <c r="T1141" s="4">
        <f t="shared" si="300"/>
        <v>0.21041093737452468</v>
      </c>
      <c r="U1141" s="4">
        <f t="shared" si="301"/>
        <v>1</v>
      </c>
      <c r="V1141" s="4">
        <f t="shared" si="302"/>
        <v>0</v>
      </c>
      <c r="W1141" s="4" t="s">
        <v>5119</v>
      </c>
      <c r="X1141" s="2" cm="1">
        <f t="array" ref="X1141">SUM(_xlfn._xlws.FILTER($F$2:$F$2454,_xlfn.MAP($W$2:$W$2454,_xlfn.LAMBDA(_xlpm.x,_xlpm.x=$W1141))))</f>
        <v>1157</v>
      </c>
      <c r="Y1141" s="11">
        <f t="shared" si="303"/>
        <v>8.6430423509075197E-4</v>
      </c>
      <c r="Z1141" s="4" t="s">
        <v>5105</v>
      </c>
      <c r="AA1141" s="2" cm="1">
        <f t="array" ref="AA1141">SUM(_xlfn._xlws.FILTER($F$2:$F$2454,_xlfn.MAP($Z$2:$Z$2454,_xlfn.LAMBDA(_xlpm.x,_xlpm.x=$Z1141))))</f>
        <v>436</v>
      </c>
      <c r="AB1141" s="11">
        <f t="shared" si="304"/>
        <v>2.2935779816513763E-3</v>
      </c>
      <c r="AC1141" s="11">
        <f t="shared" si="305"/>
        <v>-0.42384686968316354</v>
      </c>
      <c r="AG1141" s="2"/>
      <c r="AL1141" s="2"/>
      <c r="AM1141" s="2"/>
    </row>
    <row r="1142" spans="1:39">
      <c r="A1142" s="1" t="str">
        <f t="shared" si="289"/>
        <v>~mro~ : [mɹɑ]</v>
      </c>
      <c r="B1142" s="1">
        <f>_xlfn.LET(_xlpm.d,$G1142,_xlpm.k,_xlfn.CONCAT(LEFT(TRIM(B$1),1),"*"),COUNTIF(_xlpm.d,_xlpm.k))</f>
        <v>0</v>
      </c>
      <c r="C1142" s="1">
        <f>_xlfn.LET(_xlpm.d,$G1142,_xlpm.k,_xlfn.CONCAT(LEFT(TRIM(C$1),1),"*"),COUNTIF(_xlpm.d,_xlpm.k))</f>
        <v>1</v>
      </c>
      <c r="D1142" s="1">
        <f>_xlfn.LET(_xlpm.d,$G1142,_xlpm.k,_xlfn.CONCAT(LEFT(TRIM(D$1),1),"*"),COUNTIF(_xlpm.d,_xlpm.k))</f>
        <v>0</v>
      </c>
      <c r="E1142" s="1">
        <f t="shared" si="290"/>
        <v>0.30102999566398114</v>
      </c>
      <c r="F1142" s="7">
        <v>1</v>
      </c>
      <c r="G1142" s="9" t="s">
        <v>2134</v>
      </c>
      <c r="H1142" s="4" cm="1">
        <f t="array" ref="H1142">F1142/freq.sum.r6e</f>
        <v>7.9214195183776928E-5</v>
      </c>
      <c r="I1142" s="4" t="str">
        <f t="shared" si="291"/>
        <v>mɹɑ</v>
      </c>
      <c r="J1142" s="4" t="str">
        <f t="shared" si="292"/>
        <v>mro</v>
      </c>
      <c r="K1142" s="10">
        <f t="shared" si="293"/>
        <v>3</v>
      </c>
      <c r="L1142" s="1">
        <f t="shared" si="294"/>
        <v>3</v>
      </c>
      <c r="M1142" s="10">
        <f t="shared" si="295"/>
        <v>3</v>
      </c>
      <c r="N1142" s="1" t="str">
        <f t="shared" si="296"/>
        <v>~mro~</v>
      </c>
      <c r="O1142" s="1" t="str">
        <f t="shared" si="297"/>
        <v>[mɹɑ]</v>
      </c>
      <c r="P1142" s="3" cm="1">
        <f t="array" ref="P1142">SUM(_xlfn._xlws.FILTER($H$2:$H$2454,_xlfn.MAP($N$2:$N$2454,_xlfn.LAMBDA(_xlpm.x,_xlpm.x=$N1142))))</f>
        <v>7.9214195183776928E-5</v>
      </c>
      <c r="Q1142" s="4">
        <f t="shared" si="298"/>
        <v>1</v>
      </c>
      <c r="R1142" s="6" cm="1">
        <f t="array" ref="R1142">SUM(_xlfn._xlws.FILTER($H$2:$H$2454,_xlfn.MAP($O$2:$O$2454,_xlfn.LAMBDA(_xlpm.x,_xlpm.x=$O1142))))</f>
        <v>7.9214195183776928E-5</v>
      </c>
      <c r="S1142" s="4">
        <f t="shared" si="299"/>
        <v>1</v>
      </c>
      <c r="T1142" s="4">
        <f t="shared" si="300"/>
        <v>0.21041093737452468</v>
      </c>
      <c r="U1142" s="4">
        <f t="shared" si="301"/>
        <v>1</v>
      </c>
      <c r="V1142" s="4">
        <f t="shared" si="302"/>
        <v>0</v>
      </c>
      <c r="W1142" s="4" t="s">
        <v>5119</v>
      </c>
      <c r="X1142" s="2" cm="1">
        <f t="array" ref="X1142">SUM(_xlfn._xlws.FILTER($F$2:$F$2454,_xlfn.MAP($W$2:$W$2454,_xlfn.LAMBDA(_xlpm.x,_xlpm.x=$W1142))))</f>
        <v>1157</v>
      </c>
      <c r="Y1142" s="11">
        <f t="shared" si="303"/>
        <v>8.6430423509075197E-4</v>
      </c>
      <c r="Z1142" s="4" t="s">
        <v>5105</v>
      </c>
      <c r="AA1142" s="2" cm="1">
        <f t="array" ref="AA1142">SUM(_xlfn._xlws.FILTER($F$2:$F$2454,_xlfn.MAP($Z$2:$Z$2454,_xlfn.LAMBDA(_xlpm.x,_xlpm.x=$Z1142))))</f>
        <v>436</v>
      </c>
      <c r="AB1142" s="11">
        <f t="shared" si="304"/>
        <v>2.2935779816513763E-3</v>
      </c>
      <c r="AC1142" s="11">
        <f t="shared" si="305"/>
        <v>-0.42384686968316354</v>
      </c>
      <c r="AG1142" s="2"/>
      <c r="AL1142" s="2"/>
      <c r="AM1142" s="2"/>
    </row>
    <row r="1143" spans="1:39">
      <c r="A1143" s="1" t="str">
        <f t="shared" si="289"/>
        <v>~nvo~ : [nvɑ]</v>
      </c>
      <c r="B1143" s="1">
        <f>_xlfn.LET(_xlpm.d,$G1143,_xlpm.k,_xlfn.CONCAT(LEFT(TRIM(B$1),1),"*"),COUNTIF(_xlpm.d,_xlpm.k))</f>
        <v>0</v>
      </c>
      <c r="C1143" s="1">
        <f>_xlfn.LET(_xlpm.d,$G1143,_xlpm.k,_xlfn.CONCAT(LEFT(TRIM(C$1),1),"*"),COUNTIF(_xlpm.d,_xlpm.k))</f>
        <v>0</v>
      </c>
      <c r="D1143" s="1">
        <f>_xlfn.LET(_xlpm.d,$G1143,_xlpm.k,_xlfn.CONCAT(LEFT(TRIM(D$1),1),"*"),COUNTIF(_xlpm.d,_xlpm.k))</f>
        <v>1</v>
      </c>
      <c r="E1143" s="1">
        <f t="shared" si="290"/>
        <v>0.47712125471966244</v>
      </c>
      <c r="F1143" s="7">
        <v>2</v>
      </c>
      <c r="G1143" s="9" t="s">
        <v>587</v>
      </c>
      <c r="H1143" s="4" cm="1">
        <f t="array" ref="H1143">F1143/freq.sum.r6e</f>
        <v>1.5842839036755386E-4</v>
      </c>
      <c r="I1143" s="4" t="str">
        <f t="shared" si="291"/>
        <v>nvɑ</v>
      </c>
      <c r="J1143" s="4" t="str">
        <f t="shared" si="292"/>
        <v>nvo</v>
      </c>
      <c r="K1143" s="10">
        <f t="shared" si="293"/>
        <v>3</v>
      </c>
      <c r="L1143" s="1">
        <f t="shared" si="294"/>
        <v>3</v>
      </c>
      <c r="M1143" s="10">
        <f t="shared" si="295"/>
        <v>3</v>
      </c>
      <c r="N1143" s="1" t="str">
        <f t="shared" si="296"/>
        <v>~nvo~</v>
      </c>
      <c r="O1143" s="1" t="str">
        <f t="shared" si="297"/>
        <v>[nvɑ]</v>
      </c>
      <c r="P1143" s="3" cm="1">
        <f t="array" ref="P1143">SUM(_xlfn._xlws.FILTER($H$2:$H$2454,_xlfn.MAP($N$2:$N$2454,_xlfn.LAMBDA(_xlpm.x,_xlpm.x=$N1143))))</f>
        <v>1.5842839036755386E-4</v>
      </c>
      <c r="Q1143" s="4">
        <f t="shared" si="298"/>
        <v>1</v>
      </c>
      <c r="R1143" s="6" cm="1">
        <f t="array" ref="R1143">SUM(_xlfn._xlws.FILTER($H$2:$H$2454,_xlfn.MAP($O$2:$O$2454,_xlfn.LAMBDA(_xlpm.x,_xlpm.x=$O1143))))</f>
        <v>1.5842839036755386E-4</v>
      </c>
      <c r="S1143" s="4">
        <f t="shared" si="299"/>
        <v>1</v>
      </c>
      <c r="T1143" s="4">
        <f t="shared" si="300"/>
        <v>0.33349344548020921</v>
      </c>
      <c r="U1143" s="4">
        <f t="shared" si="301"/>
        <v>1</v>
      </c>
      <c r="V1143" s="4">
        <f t="shared" si="302"/>
        <v>0</v>
      </c>
      <c r="W1143" s="4" t="s">
        <v>5119</v>
      </c>
      <c r="X1143" s="2" cm="1">
        <f t="array" ref="X1143">SUM(_xlfn._xlws.FILTER($F$2:$F$2454,_xlfn.MAP($W$2:$W$2454,_xlfn.LAMBDA(_xlpm.x,_xlpm.x=$W1143))))</f>
        <v>1157</v>
      </c>
      <c r="Y1143" s="11">
        <f t="shared" si="303"/>
        <v>1.7286084701815039E-3</v>
      </c>
      <c r="Z1143" s="4" t="s">
        <v>5105</v>
      </c>
      <c r="AA1143" s="2" cm="1">
        <f t="array" ref="AA1143">SUM(_xlfn._xlws.FILTER($F$2:$F$2454,_xlfn.MAP($Z$2:$Z$2454,_xlfn.LAMBDA(_xlpm.x,_xlpm.x=$Z1143))))</f>
        <v>436</v>
      </c>
      <c r="AB1143" s="11">
        <f t="shared" si="304"/>
        <v>4.5871559633027525E-3</v>
      </c>
      <c r="AC1143" s="11">
        <f t="shared" si="305"/>
        <v>-0.42384686968316354</v>
      </c>
      <c r="AG1143" s="2"/>
      <c r="AL1143" s="2"/>
      <c r="AM1143" s="2"/>
    </row>
    <row r="1144" spans="1:39">
      <c r="A1144" s="1" t="str">
        <f t="shared" si="289"/>
        <v>~slo~ : [slɑ]</v>
      </c>
      <c r="B1144" s="1">
        <f>_xlfn.LET(_xlpm.d,$G1144,_xlpm.k,_xlfn.CONCAT(LEFT(TRIM(B$1),1),"*"),COUNTIF(_xlpm.d,_xlpm.k))</f>
        <v>0</v>
      </c>
      <c r="C1144" s="1">
        <f>_xlfn.LET(_xlpm.d,$G1144,_xlpm.k,_xlfn.CONCAT(LEFT(TRIM(C$1),1),"*"),COUNTIF(_xlpm.d,_xlpm.k))</f>
        <v>0</v>
      </c>
      <c r="D1144" s="1">
        <f>_xlfn.LET(_xlpm.d,$G1144,_xlpm.k,_xlfn.CONCAT(LEFT(TRIM(D$1),1),"*"),COUNTIF(_xlpm.d,_xlpm.k))</f>
        <v>0</v>
      </c>
      <c r="E1144" s="1">
        <f t="shared" si="290"/>
        <v>0.30102999566398114</v>
      </c>
      <c r="F1144" s="7">
        <v>1</v>
      </c>
      <c r="G1144" s="9" t="s">
        <v>2217</v>
      </c>
      <c r="H1144" s="4" cm="1">
        <f t="array" ref="H1144">F1144/freq.sum.r6e</f>
        <v>7.9214195183776928E-5</v>
      </c>
      <c r="I1144" s="1" t="str">
        <f t="shared" si="291"/>
        <v>slɑ</v>
      </c>
      <c r="J1144" s="1" t="str">
        <f t="shared" si="292"/>
        <v>slo</v>
      </c>
      <c r="K1144" s="10">
        <f t="shared" si="293"/>
        <v>3</v>
      </c>
      <c r="L1144" s="1">
        <f t="shared" si="294"/>
        <v>3</v>
      </c>
      <c r="M1144" s="10">
        <f t="shared" si="295"/>
        <v>3</v>
      </c>
      <c r="N1144" s="1" t="str">
        <f t="shared" si="296"/>
        <v>~slo~</v>
      </c>
      <c r="O1144" s="1" t="str">
        <f t="shared" si="297"/>
        <v>[slɑ]</v>
      </c>
      <c r="P1144" s="3" cm="1">
        <f t="array" ref="P1144">SUM(_xlfn._xlws.FILTER($H$2:$H$2454,_xlfn.MAP($N$2:$N$2454,_xlfn.LAMBDA(_xlpm.x,_xlpm.x=$N1144))))</f>
        <v>1.5842839036755386E-4</v>
      </c>
      <c r="Q1144" s="4">
        <f t="shared" si="298"/>
        <v>0.5</v>
      </c>
      <c r="R1144" s="6" cm="1">
        <f t="array" ref="R1144">SUM(_xlfn._xlws.FILTER($H$2:$H$2454,_xlfn.MAP($O$2:$O$2454,_xlfn.LAMBDA(_xlpm.x,_xlpm.x=$O1144))))</f>
        <v>1.5842839036755386E-4</v>
      </c>
      <c r="S1144" s="4">
        <f t="shared" si="299"/>
        <v>0.5</v>
      </c>
      <c r="T1144" s="4">
        <f t="shared" si="300"/>
        <v>0.10520546868726234</v>
      </c>
      <c r="U1144" s="4">
        <f t="shared" si="301"/>
        <v>0.5</v>
      </c>
      <c r="V1144" s="4">
        <f t="shared" si="302"/>
        <v>0</v>
      </c>
      <c r="W1144" s="4" t="s">
        <v>5119</v>
      </c>
      <c r="X1144" s="2" cm="1">
        <f t="array" ref="X1144">SUM(_xlfn._xlws.FILTER($F$2:$F$2454,_xlfn.MAP($W$2:$W$2454,_xlfn.LAMBDA(_xlpm.x,_xlpm.x=$W1144))))</f>
        <v>1157</v>
      </c>
      <c r="Y1144" s="11">
        <f t="shared" si="303"/>
        <v>8.6430423509075197E-4</v>
      </c>
      <c r="Z1144" s="4" t="s">
        <v>5105</v>
      </c>
      <c r="AA1144" s="2" cm="1">
        <f t="array" ref="AA1144">SUM(_xlfn._xlws.FILTER($F$2:$F$2454,_xlfn.MAP($Z$2:$Z$2454,_xlfn.LAMBDA(_xlpm.x,_xlpm.x=$Z1144))))</f>
        <v>436</v>
      </c>
      <c r="AB1144" s="11">
        <f t="shared" si="304"/>
        <v>2.2935779816513763E-3</v>
      </c>
      <c r="AC1144" s="11">
        <f t="shared" si="305"/>
        <v>-0.42384686968316354</v>
      </c>
      <c r="AG1144" s="2"/>
      <c r="AL1144" s="2"/>
      <c r="AM1144" s="2"/>
    </row>
    <row r="1145" spans="1:39">
      <c r="A1145" s="1" t="str">
        <f t="shared" si="289"/>
        <v>~lco~ : [lkə]</v>
      </c>
      <c r="B1145" s="1">
        <f>_xlfn.LET(_xlpm.d,$G1145,_xlpm.k,_xlfn.CONCAT(LEFT(TRIM(B$1),1),"*"),COUNTIF(_xlpm.d,_xlpm.k))</f>
        <v>0</v>
      </c>
      <c r="C1145" s="1">
        <f>_xlfn.LET(_xlpm.d,$G1145,_xlpm.k,_xlfn.CONCAT(LEFT(TRIM(C$1),1),"*"),COUNTIF(_xlpm.d,_xlpm.k))</f>
        <v>0</v>
      </c>
      <c r="D1145" s="1">
        <f>_xlfn.LET(_xlpm.d,$G1145,_xlpm.k,_xlfn.CONCAT(LEFT(TRIM(D$1),1),"*"),COUNTIF(_xlpm.d,_xlpm.k))</f>
        <v>0</v>
      </c>
      <c r="E1145" s="1">
        <f t="shared" si="290"/>
        <v>0.47712125471966244</v>
      </c>
      <c r="F1145" s="7">
        <v>2</v>
      </c>
      <c r="G1145" s="9" t="s">
        <v>583</v>
      </c>
      <c r="H1145" s="4" cm="1">
        <f t="array" ref="H1145">F1145/freq.sum.r6e</f>
        <v>1.5842839036755386E-4</v>
      </c>
      <c r="I1145" s="1" t="str">
        <f t="shared" si="291"/>
        <v>lkə</v>
      </c>
      <c r="J1145" s="1" t="str">
        <f t="shared" si="292"/>
        <v>lco</v>
      </c>
      <c r="K1145" s="10">
        <f t="shared" si="293"/>
        <v>3</v>
      </c>
      <c r="L1145" s="1">
        <f t="shared" si="294"/>
        <v>3</v>
      </c>
      <c r="M1145" s="10">
        <f t="shared" si="295"/>
        <v>3</v>
      </c>
      <c r="N1145" s="1" t="str">
        <f t="shared" si="296"/>
        <v>~lco~</v>
      </c>
      <c r="O1145" s="1" t="str">
        <f t="shared" si="297"/>
        <v>[lkə]</v>
      </c>
      <c r="P1145" s="3" cm="1">
        <f t="array" ref="P1145">SUM(_xlfn._xlws.FILTER($H$2:$H$2454,_xlfn.MAP($N$2:$N$2454,_xlfn.LAMBDA(_xlpm.x,_xlpm.x=$N1145))))</f>
        <v>1.5842839036755386E-4</v>
      </c>
      <c r="Q1145" s="4">
        <f t="shared" si="298"/>
        <v>1</v>
      </c>
      <c r="R1145" s="6" cm="1">
        <f t="array" ref="R1145">SUM(_xlfn._xlws.FILTER($H$2:$H$2454,_xlfn.MAP($O$2:$O$2454,_xlfn.LAMBDA(_xlpm.x,_xlpm.x=$O1145))))</f>
        <v>1.5842839036755386E-4</v>
      </c>
      <c r="S1145" s="4">
        <f t="shared" si="299"/>
        <v>1</v>
      </c>
      <c r="T1145" s="4">
        <f t="shared" si="300"/>
        <v>0.33349344548020921</v>
      </c>
      <c r="U1145" s="4">
        <f t="shared" si="301"/>
        <v>1</v>
      </c>
      <c r="V1145" s="4">
        <f t="shared" si="302"/>
        <v>0</v>
      </c>
      <c r="W1145" s="4" t="s">
        <v>5119</v>
      </c>
      <c r="X1145" s="2" cm="1">
        <f t="array" ref="X1145">SUM(_xlfn._xlws.FILTER($F$2:$F$2454,_xlfn.MAP($W$2:$W$2454,_xlfn.LAMBDA(_xlpm.x,_xlpm.x=$W1145))))</f>
        <v>1157</v>
      </c>
      <c r="Y1145" s="11">
        <f t="shared" si="303"/>
        <v>1.7286084701815039E-3</v>
      </c>
      <c r="Z1145" s="4" t="s">
        <v>5101</v>
      </c>
      <c r="AA1145" s="2" cm="1">
        <f t="array" ref="AA1145">SUM(_xlfn._xlws.FILTER($F$2:$F$2454,_xlfn.MAP($Z$2:$Z$2454,_xlfn.LAMBDA(_xlpm.x,_xlpm.x=$Z1145))))</f>
        <v>2255</v>
      </c>
      <c r="AB1145" s="11">
        <f t="shared" si="304"/>
        <v>8.869179600886918E-4</v>
      </c>
      <c r="AC1145" s="11">
        <f t="shared" si="305"/>
        <v>0.28981318726222982</v>
      </c>
      <c r="AG1145" s="2"/>
      <c r="AL1145" s="2"/>
      <c r="AM1145" s="2"/>
    </row>
    <row r="1146" spans="1:39">
      <c r="A1146" s="1" t="str">
        <f t="shared" si="289"/>
        <v>~mfo~ : [mfə]</v>
      </c>
      <c r="B1146" s="1">
        <f>_xlfn.LET(_xlpm.d,$G1146,_xlpm.k,_xlfn.CONCAT(LEFT(TRIM(B$1),1),"*"),COUNTIF(_xlpm.d,_xlpm.k))</f>
        <v>0</v>
      </c>
      <c r="C1146" s="1">
        <f>_xlfn.LET(_xlpm.d,$G1146,_xlpm.k,_xlfn.CONCAT(LEFT(TRIM(C$1),1),"*"),COUNTIF(_xlpm.d,_xlpm.k))</f>
        <v>1</v>
      </c>
      <c r="D1146" s="1">
        <f>_xlfn.LET(_xlpm.d,$G1146,_xlpm.k,_xlfn.CONCAT(LEFT(TRIM(D$1),1),"*"),COUNTIF(_xlpm.d,_xlpm.k))</f>
        <v>0</v>
      </c>
      <c r="E1146" s="1">
        <f t="shared" si="290"/>
        <v>0.60205999132796229</v>
      </c>
      <c r="F1146" s="7">
        <v>3</v>
      </c>
      <c r="G1146" s="9" t="s">
        <v>468</v>
      </c>
      <c r="H1146" s="4" cm="1">
        <f t="array" ref="H1146">F1146/freq.sum.r6e</f>
        <v>2.376425855513308E-4</v>
      </c>
      <c r="I1146" s="4" t="str">
        <f t="shared" si="291"/>
        <v>mfə</v>
      </c>
      <c r="J1146" s="4" t="str">
        <f t="shared" si="292"/>
        <v>mfo</v>
      </c>
      <c r="K1146" s="10">
        <f t="shared" si="293"/>
        <v>3</v>
      </c>
      <c r="L1146" s="1">
        <f t="shared" si="294"/>
        <v>3</v>
      </c>
      <c r="M1146" s="10">
        <f t="shared" si="295"/>
        <v>3</v>
      </c>
      <c r="N1146" s="1" t="str">
        <f t="shared" si="296"/>
        <v>~mfo~</v>
      </c>
      <c r="O1146" s="1" t="str">
        <f t="shared" si="297"/>
        <v>[mfə]</v>
      </c>
      <c r="P1146" s="3" cm="1">
        <f t="array" ref="P1146">SUM(_xlfn._xlws.FILTER($H$2:$H$2454,_xlfn.MAP($N$2:$N$2454,_xlfn.LAMBDA(_xlpm.x,_xlpm.x=$N1146))))</f>
        <v>2.376425855513308E-4</v>
      </c>
      <c r="Q1146" s="4">
        <f t="shared" si="298"/>
        <v>1</v>
      </c>
      <c r="R1146" s="6" cm="1">
        <f t="array" ref="R1146">SUM(_xlfn._xlws.FILTER($H$2:$H$2454,_xlfn.MAP($O$2:$O$2454,_xlfn.LAMBDA(_xlpm.x,_xlpm.x=$O1146))))</f>
        <v>2.376425855513308E-4</v>
      </c>
      <c r="S1146" s="4">
        <f t="shared" si="299"/>
        <v>1</v>
      </c>
      <c r="T1146" s="4">
        <f t="shared" si="300"/>
        <v>0.42082187474904936</v>
      </c>
      <c r="U1146" s="4">
        <f t="shared" si="301"/>
        <v>1</v>
      </c>
      <c r="V1146" s="4">
        <f t="shared" si="302"/>
        <v>0</v>
      </c>
      <c r="W1146" s="4" t="s">
        <v>5119</v>
      </c>
      <c r="X1146" s="2" cm="1">
        <f t="array" ref="X1146">SUM(_xlfn._xlws.FILTER($F$2:$F$2454,_xlfn.MAP($W$2:$W$2454,_xlfn.LAMBDA(_xlpm.x,_xlpm.x=$W1146))))</f>
        <v>1157</v>
      </c>
      <c r="Y1146" s="11">
        <f t="shared" si="303"/>
        <v>2.5929127052722557E-3</v>
      </c>
      <c r="Z1146" s="4" t="s">
        <v>5101</v>
      </c>
      <c r="AA1146" s="2" cm="1">
        <f t="array" ref="AA1146">SUM(_xlfn._xlws.FILTER($F$2:$F$2454,_xlfn.MAP($Z$2:$Z$2454,_xlfn.LAMBDA(_xlpm.x,_xlpm.x=$Z1146))))</f>
        <v>2255</v>
      </c>
      <c r="AB1146" s="11">
        <f t="shared" si="304"/>
        <v>1.3303769401330377E-3</v>
      </c>
      <c r="AC1146" s="11">
        <f t="shared" si="305"/>
        <v>0.28981318726222977</v>
      </c>
      <c r="AG1146" s="2"/>
      <c r="AL1146" s="2"/>
      <c r="AM1146" s="2"/>
    </row>
    <row r="1147" spans="1:39">
      <c r="A1147" s="1" t="str">
        <f t="shared" si="289"/>
        <v>~sdo~ : [zdə]</v>
      </c>
      <c r="B1147" s="1">
        <f>_xlfn.LET(_xlpm.d,$G1147,_xlpm.k,_xlfn.CONCAT(LEFT(TRIM(B$1),1),"*"),COUNTIF(_xlpm.d,_xlpm.k))</f>
        <v>0</v>
      </c>
      <c r="C1147" s="1">
        <f>_xlfn.LET(_xlpm.d,$G1147,_xlpm.k,_xlfn.CONCAT(LEFT(TRIM(C$1),1),"*"),COUNTIF(_xlpm.d,_xlpm.k))</f>
        <v>0</v>
      </c>
      <c r="D1147" s="1">
        <f>_xlfn.LET(_xlpm.d,$G1147,_xlpm.k,_xlfn.CONCAT(LEFT(TRIM(D$1),1),"*"),COUNTIF(_xlpm.d,_xlpm.k))</f>
        <v>0</v>
      </c>
      <c r="E1147" s="1">
        <f t="shared" si="290"/>
        <v>0.30102999566398114</v>
      </c>
      <c r="F1147" s="7">
        <v>1</v>
      </c>
      <c r="G1147" s="9" t="s">
        <v>871</v>
      </c>
      <c r="H1147" s="4" cm="1">
        <f t="array" ref="H1147">F1147/freq.sum.r6e</f>
        <v>7.9214195183776928E-5</v>
      </c>
      <c r="I1147" s="1" t="str">
        <f t="shared" si="291"/>
        <v>zdə</v>
      </c>
      <c r="J1147" s="1" t="str">
        <f t="shared" si="292"/>
        <v>sdo</v>
      </c>
      <c r="K1147" s="10">
        <f t="shared" si="293"/>
        <v>3</v>
      </c>
      <c r="L1147" s="1">
        <f t="shared" si="294"/>
        <v>3</v>
      </c>
      <c r="M1147" s="10">
        <f t="shared" si="295"/>
        <v>3</v>
      </c>
      <c r="N1147" s="1" t="str">
        <f t="shared" si="296"/>
        <v>~sdo~</v>
      </c>
      <c r="O1147" s="1" t="str">
        <f t="shared" si="297"/>
        <v>[zdə]</v>
      </c>
      <c r="P1147" s="3" cm="1">
        <f t="array" ref="P1147">SUM(_xlfn._xlws.FILTER($H$2:$H$2454,_xlfn.MAP($N$2:$N$2454,_xlfn.LAMBDA(_xlpm.x,_xlpm.x=$N1147))))</f>
        <v>7.9214195183776928E-5</v>
      </c>
      <c r="Q1147" s="4">
        <f t="shared" si="298"/>
        <v>1</v>
      </c>
      <c r="R1147" s="6" cm="1">
        <f t="array" ref="R1147">SUM(_xlfn._xlws.FILTER($H$2:$H$2454,_xlfn.MAP($O$2:$O$2454,_xlfn.LAMBDA(_xlpm.x,_xlpm.x=$O1147))))</f>
        <v>7.9214195183776928E-5</v>
      </c>
      <c r="S1147" s="4">
        <f t="shared" si="299"/>
        <v>1</v>
      </c>
      <c r="T1147" s="4">
        <f t="shared" si="300"/>
        <v>0.21041093737452468</v>
      </c>
      <c r="U1147" s="4">
        <f t="shared" si="301"/>
        <v>1</v>
      </c>
      <c r="V1147" s="4">
        <f t="shared" si="302"/>
        <v>0</v>
      </c>
      <c r="W1147" s="4" t="s">
        <v>5119</v>
      </c>
      <c r="X1147" s="2" cm="1">
        <f t="array" ref="X1147">SUM(_xlfn._xlws.FILTER($F$2:$F$2454,_xlfn.MAP($W$2:$W$2454,_xlfn.LAMBDA(_xlpm.x,_xlpm.x=$W1147))))</f>
        <v>1157</v>
      </c>
      <c r="Y1147" s="11">
        <f t="shared" si="303"/>
        <v>8.6430423509075197E-4</v>
      </c>
      <c r="Z1147" s="4" t="s">
        <v>5101</v>
      </c>
      <c r="AA1147" s="2" cm="1">
        <f t="array" ref="AA1147">SUM(_xlfn._xlws.FILTER($F$2:$F$2454,_xlfn.MAP($Z$2:$Z$2454,_xlfn.LAMBDA(_xlpm.x,_xlpm.x=$Z1147))))</f>
        <v>2255</v>
      </c>
      <c r="AB1147" s="11">
        <f t="shared" si="304"/>
        <v>4.434589800443459E-4</v>
      </c>
      <c r="AC1147" s="11">
        <f t="shared" si="305"/>
        <v>0.28981318726222982</v>
      </c>
      <c r="AG1147" s="2"/>
      <c r="AL1147" s="2"/>
      <c r="AM1147" s="2"/>
    </row>
    <row r="1148" spans="1:39">
      <c r="A1148" s="1" t="str">
        <f t="shared" si="289"/>
        <v>~ngo~ : [ŋɡəʊ]</v>
      </c>
      <c r="B1148" s="1">
        <f>_xlfn.LET(_xlpm.d,$G1148,_xlpm.k,_xlfn.CONCAT(LEFT(TRIM(B$1),1),"*"),COUNTIF(_xlpm.d,_xlpm.k))</f>
        <v>0</v>
      </c>
      <c r="C1148" s="1">
        <f>_xlfn.LET(_xlpm.d,$G1148,_xlpm.k,_xlfn.CONCAT(LEFT(TRIM(C$1),1),"*"),COUNTIF(_xlpm.d,_xlpm.k))</f>
        <v>0</v>
      </c>
      <c r="D1148" s="1">
        <f>_xlfn.LET(_xlpm.d,$G1148,_xlpm.k,_xlfn.CONCAT(LEFT(TRIM(D$1),1),"*"),COUNTIF(_xlpm.d,_xlpm.k))</f>
        <v>0</v>
      </c>
      <c r="E1148" s="1">
        <f t="shared" si="290"/>
        <v>0.30102999566398114</v>
      </c>
      <c r="F1148" s="7">
        <v>1</v>
      </c>
      <c r="G1148" s="9" t="s">
        <v>2436</v>
      </c>
      <c r="H1148" s="4" cm="1">
        <f t="array" ref="H1148">F1148/freq.sum.r6e</f>
        <v>7.9214195183776928E-5</v>
      </c>
      <c r="I1148" s="4" t="str">
        <f t="shared" si="291"/>
        <v>ŋɡəʊ</v>
      </c>
      <c r="J1148" s="4" t="str">
        <f t="shared" si="292"/>
        <v>ngo</v>
      </c>
      <c r="K1148" s="10">
        <f t="shared" si="293"/>
        <v>4</v>
      </c>
      <c r="L1148" s="1">
        <f t="shared" si="294"/>
        <v>3</v>
      </c>
      <c r="M1148" s="10">
        <f t="shared" si="295"/>
        <v>4</v>
      </c>
      <c r="N1148" s="1" t="str">
        <f t="shared" si="296"/>
        <v>~ngo~</v>
      </c>
      <c r="O1148" s="1" t="str">
        <f t="shared" si="297"/>
        <v>[ŋɡəʊ]</v>
      </c>
      <c r="P1148" s="3" cm="1">
        <f t="array" ref="P1148">SUM(_xlfn._xlws.FILTER($H$2:$H$2454,_xlfn.MAP($N$2:$N$2454,_xlfn.LAMBDA(_xlpm.x,_xlpm.x=$N1148))))</f>
        <v>7.9214195183776928E-5</v>
      </c>
      <c r="Q1148" s="4">
        <f t="shared" si="298"/>
        <v>1</v>
      </c>
      <c r="R1148" s="6" cm="1">
        <f t="array" ref="R1148">SUM(_xlfn._xlws.FILTER($H$2:$H$2454,_xlfn.MAP($O$2:$O$2454,_xlfn.LAMBDA(_xlpm.x,_xlpm.x=$O1148))))</f>
        <v>7.9214195183776928E-5</v>
      </c>
      <c r="S1148" s="4">
        <f t="shared" si="299"/>
        <v>1</v>
      </c>
      <c r="T1148" s="4">
        <f t="shared" si="300"/>
        <v>0.2342468675289098</v>
      </c>
      <c r="U1148" s="4">
        <f t="shared" si="301"/>
        <v>1</v>
      </c>
      <c r="V1148" s="4">
        <f t="shared" si="302"/>
        <v>0</v>
      </c>
      <c r="W1148" s="4" t="s">
        <v>5119</v>
      </c>
      <c r="X1148" s="2" cm="1">
        <f t="array" ref="X1148">SUM(_xlfn._xlws.FILTER($F$2:$F$2454,_xlfn.MAP($W$2:$W$2454,_xlfn.LAMBDA(_xlpm.x,_xlpm.x=$W1148))))</f>
        <v>1157</v>
      </c>
      <c r="Y1148" s="11">
        <f t="shared" si="303"/>
        <v>8.6430423509075197E-4</v>
      </c>
      <c r="Z1148" s="4" t="s">
        <v>5115</v>
      </c>
      <c r="AA1148" s="2" cm="1">
        <f t="array" ref="AA1148">SUM(_xlfn._xlws.FILTER($F$2:$F$2454,_xlfn.MAP($Z$2:$Z$2454,_xlfn.LAMBDA(_xlpm.x,_xlpm.x=$Z1148))))</f>
        <v>73</v>
      </c>
      <c r="AB1148" s="11">
        <f t="shared" si="304"/>
        <v>1.3698630136986301E-2</v>
      </c>
      <c r="AC1148" s="11">
        <f t="shared" si="305"/>
        <v>-1.2000104988312936</v>
      </c>
      <c r="AG1148" s="2"/>
      <c r="AL1148" s="2"/>
      <c r="AM1148" s="2"/>
    </row>
    <row r="1149" spans="1:39">
      <c r="A1149" s="1" t="str">
        <f t="shared" si="289"/>
        <v>~nzo~ : [nzəʊ]</v>
      </c>
      <c r="B1149" s="1">
        <f>_xlfn.LET(_xlpm.d,$G1149,_xlpm.k,_xlfn.CONCAT(LEFT(TRIM(B$1),1),"*"),COUNTIF(_xlpm.d,_xlpm.k))</f>
        <v>0</v>
      </c>
      <c r="C1149" s="1">
        <f>_xlfn.LET(_xlpm.d,$G1149,_xlpm.k,_xlfn.CONCAT(LEFT(TRIM(C$1),1),"*"),COUNTIF(_xlpm.d,_xlpm.k))</f>
        <v>0</v>
      </c>
      <c r="D1149" s="1">
        <f>_xlfn.LET(_xlpm.d,$G1149,_xlpm.k,_xlfn.CONCAT(LEFT(TRIM(D$1),1),"*"),COUNTIF(_xlpm.d,_xlpm.k))</f>
        <v>1</v>
      </c>
      <c r="E1149" s="1">
        <f t="shared" si="290"/>
        <v>0.30102999566398114</v>
      </c>
      <c r="F1149" s="7">
        <v>1</v>
      </c>
      <c r="G1149" s="9" t="s">
        <v>2167</v>
      </c>
      <c r="H1149" s="4" cm="1">
        <f t="array" ref="H1149">F1149/freq.sum.r6e</f>
        <v>7.9214195183776928E-5</v>
      </c>
      <c r="I1149" s="4" t="str">
        <f t="shared" si="291"/>
        <v>nzəʊ</v>
      </c>
      <c r="J1149" s="4" t="str">
        <f t="shared" si="292"/>
        <v>nzo</v>
      </c>
      <c r="K1149" s="10">
        <f t="shared" si="293"/>
        <v>4</v>
      </c>
      <c r="L1149" s="1">
        <f t="shared" si="294"/>
        <v>3</v>
      </c>
      <c r="M1149" s="10">
        <f t="shared" si="295"/>
        <v>4</v>
      </c>
      <c r="N1149" s="1" t="str">
        <f t="shared" si="296"/>
        <v>~nzo~</v>
      </c>
      <c r="O1149" s="1" t="str">
        <f t="shared" si="297"/>
        <v>[nzəʊ]</v>
      </c>
      <c r="P1149" s="3" cm="1">
        <f t="array" ref="P1149">SUM(_xlfn._xlws.FILTER($H$2:$H$2454,_xlfn.MAP($N$2:$N$2454,_xlfn.LAMBDA(_xlpm.x,_xlpm.x=$N1149))))</f>
        <v>7.9214195183776928E-5</v>
      </c>
      <c r="Q1149" s="4">
        <f t="shared" si="298"/>
        <v>1</v>
      </c>
      <c r="R1149" s="6" cm="1">
        <f t="array" ref="R1149">SUM(_xlfn._xlws.FILTER($H$2:$H$2454,_xlfn.MAP($O$2:$O$2454,_xlfn.LAMBDA(_xlpm.x,_xlpm.x=$O1149))))</f>
        <v>7.9214195183776928E-5</v>
      </c>
      <c r="S1149" s="4">
        <f t="shared" si="299"/>
        <v>1</v>
      </c>
      <c r="T1149" s="4">
        <f t="shared" si="300"/>
        <v>0.2342468675289098</v>
      </c>
      <c r="U1149" s="4">
        <f t="shared" si="301"/>
        <v>1</v>
      </c>
      <c r="V1149" s="4">
        <f t="shared" si="302"/>
        <v>0</v>
      </c>
      <c r="W1149" s="4" t="s">
        <v>5119</v>
      </c>
      <c r="X1149" s="2" cm="1">
        <f t="array" ref="X1149">SUM(_xlfn._xlws.FILTER($F$2:$F$2454,_xlfn.MAP($W$2:$W$2454,_xlfn.LAMBDA(_xlpm.x,_xlpm.x=$W1149))))</f>
        <v>1157</v>
      </c>
      <c r="Y1149" s="11">
        <f t="shared" si="303"/>
        <v>8.6430423509075197E-4</v>
      </c>
      <c r="Z1149" s="4" t="s">
        <v>5115</v>
      </c>
      <c r="AA1149" s="2" cm="1">
        <f t="array" ref="AA1149">SUM(_xlfn._xlws.FILTER($F$2:$F$2454,_xlfn.MAP($Z$2:$Z$2454,_xlfn.LAMBDA(_xlpm.x,_xlpm.x=$Z1149))))</f>
        <v>73</v>
      </c>
      <c r="AB1149" s="11">
        <f t="shared" si="304"/>
        <v>1.3698630136986301E-2</v>
      </c>
      <c r="AC1149" s="11">
        <f t="shared" si="305"/>
        <v>-1.2000104988312936</v>
      </c>
      <c r="AG1149" s="2"/>
      <c r="AL1149" s="2"/>
      <c r="AM1149" s="2"/>
    </row>
    <row r="1150" spans="1:39">
      <c r="A1150" s="1" t="str">
        <f t="shared" si="289"/>
        <v>~rco~ : [ɹkəʊ]</v>
      </c>
      <c r="B1150" s="1">
        <f>_xlfn.LET(_xlpm.d,$G1150,_xlpm.k,_xlfn.CONCAT(LEFT(TRIM(B$1),1),"*"),COUNTIF(_xlpm.d,_xlpm.k))</f>
        <v>1</v>
      </c>
      <c r="C1150" s="1">
        <f>_xlfn.LET(_xlpm.d,$G1150,_xlpm.k,_xlfn.CONCAT(LEFT(TRIM(C$1),1),"*"),COUNTIF(_xlpm.d,_xlpm.k))</f>
        <v>0</v>
      </c>
      <c r="D1150" s="1">
        <f>_xlfn.LET(_xlpm.d,$G1150,_xlpm.k,_xlfn.CONCAT(LEFT(TRIM(D$1),1),"*"),COUNTIF(_xlpm.d,_xlpm.k))</f>
        <v>0</v>
      </c>
      <c r="E1150" s="1">
        <f t="shared" si="290"/>
        <v>0.47712125471966244</v>
      </c>
      <c r="F1150" s="7">
        <v>2</v>
      </c>
      <c r="G1150" s="9" t="s">
        <v>2352</v>
      </c>
      <c r="H1150" s="4" cm="1">
        <f t="array" ref="H1150">F1150/freq.sum.r6e</f>
        <v>1.5842839036755386E-4</v>
      </c>
      <c r="I1150" s="4" t="str">
        <f t="shared" si="291"/>
        <v>ɹkəʊ</v>
      </c>
      <c r="J1150" s="4" t="str">
        <f t="shared" si="292"/>
        <v>rco</v>
      </c>
      <c r="K1150" s="10">
        <f t="shared" si="293"/>
        <v>4</v>
      </c>
      <c r="L1150" s="1">
        <f t="shared" si="294"/>
        <v>3</v>
      </c>
      <c r="M1150" s="10">
        <f t="shared" si="295"/>
        <v>4</v>
      </c>
      <c r="N1150" s="1" t="str">
        <f t="shared" si="296"/>
        <v>~rco~</v>
      </c>
      <c r="O1150" s="1" t="str">
        <f t="shared" si="297"/>
        <v>[ɹkəʊ]</v>
      </c>
      <c r="P1150" s="3" cm="1">
        <f t="array" ref="P1150">SUM(_xlfn._xlws.FILTER($H$2:$H$2454,_xlfn.MAP($N$2:$N$2454,_xlfn.LAMBDA(_xlpm.x,_xlpm.x=$N1150))))</f>
        <v>1.5842839036755386E-4</v>
      </c>
      <c r="Q1150" s="4">
        <f t="shared" si="298"/>
        <v>1</v>
      </c>
      <c r="R1150" s="6" cm="1">
        <f t="array" ref="R1150">SUM(_xlfn._xlws.FILTER($H$2:$H$2454,_xlfn.MAP($O$2:$O$2454,_xlfn.LAMBDA(_xlpm.x,_xlpm.x=$O1150))))</f>
        <v>1.5842839036755386E-4</v>
      </c>
      <c r="S1150" s="4">
        <f t="shared" si="299"/>
        <v>1</v>
      </c>
      <c r="T1150" s="4">
        <f t="shared" si="300"/>
        <v>0.37127250094471825</v>
      </c>
      <c r="U1150" s="4">
        <f t="shared" si="301"/>
        <v>1</v>
      </c>
      <c r="V1150" s="4">
        <f t="shared" si="302"/>
        <v>0</v>
      </c>
      <c r="W1150" s="4" t="s">
        <v>5119</v>
      </c>
      <c r="X1150" s="2" cm="1">
        <f t="array" ref="X1150">SUM(_xlfn._xlws.FILTER($F$2:$F$2454,_xlfn.MAP($W$2:$W$2454,_xlfn.LAMBDA(_xlpm.x,_xlpm.x=$W1150))))</f>
        <v>1157</v>
      </c>
      <c r="Y1150" s="11">
        <f t="shared" si="303"/>
        <v>1.7286084701815039E-3</v>
      </c>
      <c r="Z1150" s="4" t="s">
        <v>5115</v>
      </c>
      <c r="AA1150" s="2" cm="1">
        <f t="array" ref="AA1150">SUM(_xlfn._xlws.FILTER($F$2:$F$2454,_xlfn.MAP($Z$2:$Z$2454,_xlfn.LAMBDA(_xlpm.x,_xlpm.x=$Z1150))))</f>
        <v>73</v>
      </c>
      <c r="AB1150" s="11">
        <f t="shared" si="304"/>
        <v>2.7397260273972601E-2</v>
      </c>
      <c r="AC1150" s="11">
        <f t="shared" si="305"/>
        <v>-1.2000104988312936</v>
      </c>
      <c r="AG1150" s="2"/>
      <c r="AL1150" s="2"/>
      <c r="AM1150" s="2"/>
    </row>
    <row r="1151" spans="1:39">
      <c r="A1151" s="1" t="str">
        <f t="shared" si="289"/>
        <v>~rso~ : [ɹsɪ]</v>
      </c>
      <c r="B1151" s="1">
        <f>_xlfn.LET(_xlpm.d,$G1151,_xlpm.k,_xlfn.CONCAT(LEFT(TRIM(B$1),1),"*"),COUNTIF(_xlpm.d,_xlpm.k))</f>
        <v>1</v>
      </c>
      <c r="C1151" s="1">
        <f>_xlfn.LET(_xlpm.d,$G1151,_xlpm.k,_xlfn.CONCAT(LEFT(TRIM(C$1),1),"*"),COUNTIF(_xlpm.d,_xlpm.k))</f>
        <v>0</v>
      </c>
      <c r="D1151" s="1">
        <f>_xlfn.LET(_xlpm.d,$G1151,_xlpm.k,_xlfn.CONCAT(LEFT(TRIM(D$1),1),"*"),COUNTIF(_xlpm.d,_xlpm.k))</f>
        <v>0</v>
      </c>
      <c r="E1151" s="1">
        <f t="shared" si="290"/>
        <v>0.30102999566398114</v>
      </c>
      <c r="F1151" s="7">
        <v>1</v>
      </c>
      <c r="G1151" s="9" t="s">
        <v>1558</v>
      </c>
      <c r="H1151" s="4" cm="1">
        <f t="array" ref="H1151">F1151/freq.sum.r6e</f>
        <v>7.9214195183776928E-5</v>
      </c>
      <c r="I1151" s="4" t="str">
        <f t="shared" si="291"/>
        <v>ɹsɪ</v>
      </c>
      <c r="J1151" s="4" t="str">
        <f t="shared" si="292"/>
        <v>rso</v>
      </c>
      <c r="K1151" s="10">
        <f t="shared" si="293"/>
        <v>3</v>
      </c>
      <c r="L1151" s="1">
        <f t="shared" si="294"/>
        <v>3</v>
      </c>
      <c r="M1151" s="10">
        <f t="shared" si="295"/>
        <v>3</v>
      </c>
      <c r="N1151" s="1" t="str">
        <f t="shared" si="296"/>
        <v>~rso~</v>
      </c>
      <c r="O1151" s="1" t="str">
        <f t="shared" si="297"/>
        <v>[ɹsɪ]</v>
      </c>
      <c r="P1151" s="3" cm="1">
        <f t="array" ref="P1151">SUM(_xlfn._xlws.FILTER($H$2:$H$2454,_xlfn.MAP($N$2:$N$2454,_xlfn.LAMBDA(_xlpm.x,_xlpm.x=$N1151))))</f>
        <v>4.7528517110266159E-4</v>
      </c>
      <c r="Q1151" s="4">
        <f t="shared" si="298"/>
        <v>0.16666666666666666</v>
      </c>
      <c r="R1151" s="6" cm="1">
        <f t="array" ref="R1151">SUM(_xlfn._xlws.FILTER($H$2:$H$2454,_xlfn.MAP($O$2:$O$2454,_xlfn.LAMBDA(_xlpm.x,_xlpm.x=$O1151))))</f>
        <v>4.7528517110266159E-4</v>
      </c>
      <c r="S1151" s="4">
        <f t="shared" si="299"/>
        <v>0.16666666666666666</v>
      </c>
      <c r="T1151" s="4">
        <f t="shared" si="300"/>
        <v>3.5068489562420778E-2</v>
      </c>
      <c r="U1151" s="4">
        <f t="shared" si="301"/>
        <v>0.16666666666666666</v>
      </c>
      <c r="V1151" s="4">
        <f t="shared" si="302"/>
        <v>0</v>
      </c>
      <c r="W1151" s="4" t="s">
        <v>5119</v>
      </c>
      <c r="X1151" s="2" cm="1">
        <f t="array" ref="X1151">SUM(_xlfn._xlws.FILTER($F$2:$F$2454,_xlfn.MAP($W$2:$W$2454,_xlfn.LAMBDA(_xlpm.x,_xlpm.x=$W1151))))</f>
        <v>1157</v>
      </c>
      <c r="Y1151" s="11">
        <f t="shared" si="303"/>
        <v>8.6430423509075197E-4</v>
      </c>
      <c r="Z1151" s="4" t="s">
        <v>5102</v>
      </c>
      <c r="AA1151" s="2" cm="1">
        <f t="array" ref="AA1151">SUM(_xlfn._xlws.FILTER($F$2:$F$2454,_xlfn.MAP($Z$2:$Z$2454,_xlfn.LAMBDA(_xlpm.x,_xlpm.x=$Z1151))))</f>
        <v>1794</v>
      </c>
      <c r="AB1151" s="11">
        <f t="shared" si="304"/>
        <v>5.5741360089186175E-4</v>
      </c>
      <c r="AC1151" s="11">
        <f t="shared" si="305"/>
        <v>0.19048907975632373</v>
      </c>
      <c r="AG1151" s="2"/>
      <c r="AL1151" s="2"/>
      <c r="AM1151" s="2"/>
    </row>
    <row r="1152" spans="1:39">
      <c r="A1152" s="1" t="str">
        <f t="shared" si="289"/>
        <v>~gno~ : [ɡnoʊ]</v>
      </c>
      <c r="B1152" s="1">
        <f>_xlfn.LET(_xlpm.d,$G1152,_xlpm.k,_xlfn.CONCAT(LEFT(TRIM(B$1),1),"*"),COUNTIF(_xlpm.d,_xlpm.k))</f>
        <v>0</v>
      </c>
      <c r="C1152" s="1">
        <f>_xlfn.LET(_xlpm.d,$G1152,_xlpm.k,_xlfn.CONCAT(LEFT(TRIM(C$1),1),"*"),COUNTIF(_xlpm.d,_xlpm.k))</f>
        <v>0</v>
      </c>
      <c r="D1152" s="1">
        <f>_xlfn.LET(_xlpm.d,$G1152,_xlpm.k,_xlfn.CONCAT(LEFT(TRIM(D$1),1),"*"),COUNTIF(_xlpm.d,_xlpm.k))</f>
        <v>0</v>
      </c>
      <c r="E1152" s="1">
        <f t="shared" si="290"/>
        <v>0.47712125471966244</v>
      </c>
      <c r="F1152" s="7">
        <v>2</v>
      </c>
      <c r="G1152" s="9" t="s">
        <v>2362</v>
      </c>
      <c r="H1152" s="4" cm="1">
        <f t="array" ref="H1152">F1152/freq.sum.r6e</f>
        <v>1.5842839036755386E-4</v>
      </c>
      <c r="I1152" s="4" t="str">
        <f t="shared" si="291"/>
        <v>ɡnoʊ</v>
      </c>
      <c r="J1152" s="4" t="str">
        <f t="shared" si="292"/>
        <v>gno</v>
      </c>
      <c r="K1152" s="10">
        <f t="shared" si="293"/>
        <v>4</v>
      </c>
      <c r="L1152" s="1">
        <f t="shared" si="294"/>
        <v>3</v>
      </c>
      <c r="M1152" s="10">
        <f t="shared" si="295"/>
        <v>4</v>
      </c>
      <c r="N1152" s="1" t="str">
        <f t="shared" si="296"/>
        <v>~gno~</v>
      </c>
      <c r="O1152" s="1" t="str">
        <f t="shared" si="297"/>
        <v>[ɡnoʊ]</v>
      </c>
      <c r="P1152" s="3" cm="1">
        <f t="array" ref="P1152">SUM(_xlfn._xlws.FILTER($H$2:$H$2454,_xlfn.MAP($N$2:$N$2454,_xlfn.LAMBDA(_xlpm.x,_xlpm.x=$N1152))))</f>
        <v>1.5842839036755386E-4</v>
      </c>
      <c r="Q1152" s="4">
        <f t="shared" si="298"/>
        <v>1</v>
      </c>
      <c r="R1152" s="6" cm="1">
        <f t="array" ref="R1152">SUM(_xlfn._xlws.FILTER($H$2:$H$2454,_xlfn.MAP($O$2:$O$2454,_xlfn.LAMBDA(_xlpm.x,_xlpm.x=$O1152))))</f>
        <v>1.5842839036755386E-4</v>
      </c>
      <c r="S1152" s="4">
        <f t="shared" si="299"/>
        <v>1</v>
      </c>
      <c r="T1152" s="4">
        <f t="shared" si="300"/>
        <v>0.37127250094471825</v>
      </c>
      <c r="U1152" s="4">
        <f t="shared" si="301"/>
        <v>1</v>
      </c>
      <c r="V1152" s="4">
        <f t="shared" si="302"/>
        <v>0</v>
      </c>
      <c r="W1152" s="4" t="s">
        <v>5119</v>
      </c>
      <c r="X1152" s="2" cm="1">
        <f t="array" ref="X1152">SUM(_xlfn._xlws.FILTER($F$2:$F$2454,_xlfn.MAP($W$2:$W$2454,_xlfn.LAMBDA(_xlpm.x,_xlpm.x=$W1152))))</f>
        <v>1157</v>
      </c>
      <c r="Y1152" s="11">
        <f t="shared" si="303"/>
        <v>1.7286084701815039E-3</v>
      </c>
      <c r="Z1152" s="4" t="s">
        <v>5109</v>
      </c>
      <c r="AA1152" s="2" cm="1">
        <f t="array" ref="AA1152">SUM(_xlfn._xlws.FILTER($F$2:$F$2454,_xlfn.MAP($Z$2:$Z$2454,_xlfn.LAMBDA(_xlpm.x,_xlpm.x=$Z1152))))</f>
        <v>257</v>
      </c>
      <c r="AB1152" s="11">
        <f t="shared" si="304"/>
        <v>7.7821011673151752E-3</v>
      </c>
      <c r="AC1152" s="11">
        <f t="shared" si="305"/>
        <v>-0.65340023562045502</v>
      </c>
      <c r="AG1152" s="2"/>
      <c r="AL1152" s="2"/>
      <c r="AM1152" s="2"/>
    </row>
    <row r="1153" spans="1:39">
      <c r="A1153" s="1" t="str">
        <f t="shared" si="289"/>
        <v>~lgo~ : [lɡoʊ]</v>
      </c>
      <c r="B1153" s="1">
        <f>_xlfn.LET(_xlpm.d,$G1153,_xlpm.k,_xlfn.CONCAT(LEFT(TRIM(B$1),1),"*"),COUNTIF(_xlpm.d,_xlpm.k))</f>
        <v>0</v>
      </c>
      <c r="C1153" s="1">
        <f>_xlfn.LET(_xlpm.d,$G1153,_xlpm.k,_xlfn.CONCAT(LEFT(TRIM(C$1),1),"*"),COUNTIF(_xlpm.d,_xlpm.k))</f>
        <v>0</v>
      </c>
      <c r="D1153" s="1">
        <f>_xlfn.LET(_xlpm.d,$G1153,_xlpm.k,_xlfn.CONCAT(LEFT(TRIM(D$1),1),"*"),COUNTIF(_xlpm.d,_xlpm.k))</f>
        <v>0</v>
      </c>
      <c r="E1153" s="1">
        <f t="shared" si="290"/>
        <v>0.30102999566398114</v>
      </c>
      <c r="F1153" s="7">
        <v>1</v>
      </c>
      <c r="G1153" s="9" t="s">
        <v>2094</v>
      </c>
      <c r="H1153" s="4" cm="1">
        <f t="array" ref="H1153">F1153/freq.sum.r6e</f>
        <v>7.9214195183776928E-5</v>
      </c>
      <c r="I1153" s="4" t="str">
        <f t="shared" si="291"/>
        <v>lɡoʊ</v>
      </c>
      <c r="J1153" s="4" t="str">
        <f t="shared" si="292"/>
        <v>lgo</v>
      </c>
      <c r="K1153" s="10">
        <f t="shared" si="293"/>
        <v>4</v>
      </c>
      <c r="L1153" s="1">
        <f t="shared" si="294"/>
        <v>3</v>
      </c>
      <c r="M1153" s="10">
        <f t="shared" si="295"/>
        <v>4</v>
      </c>
      <c r="N1153" s="1" t="str">
        <f t="shared" si="296"/>
        <v>~lgo~</v>
      </c>
      <c r="O1153" s="1" t="str">
        <f t="shared" si="297"/>
        <v>[lɡoʊ]</v>
      </c>
      <c r="P1153" s="3" cm="1">
        <f t="array" ref="P1153">SUM(_xlfn._xlws.FILTER($H$2:$H$2454,_xlfn.MAP($N$2:$N$2454,_xlfn.LAMBDA(_xlpm.x,_xlpm.x=$N1153))))</f>
        <v>7.9214195183776928E-5</v>
      </c>
      <c r="Q1153" s="4">
        <f t="shared" si="298"/>
        <v>1</v>
      </c>
      <c r="R1153" s="6" cm="1">
        <f t="array" ref="R1153">SUM(_xlfn._xlws.FILTER($H$2:$H$2454,_xlfn.MAP($O$2:$O$2454,_xlfn.LAMBDA(_xlpm.x,_xlpm.x=$O1153))))</f>
        <v>7.9214195183776928E-5</v>
      </c>
      <c r="S1153" s="4">
        <f t="shared" si="299"/>
        <v>1</v>
      </c>
      <c r="T1153" s="4">
        <f t="shared" si="300"/>
        <v>0.2342468675289098</v>
      </c>
      <c r="U1153" s="4">
        <f t="shared" si="301"/>
        <v>1</v>
      </c>
      <c r="V1153" s="4">
        <f t="shared" si="302"/>
        <v>0</v>
      </c>
      <c r="W1153" s="4" t="s">
        <v>5119</v>
      </c>
      <c r="X1153" s="2" cm="1">
        <f t="array" ref="X1153">SUM(_xlfn._xlws.FILTER($F$2:$F$2454,_xlfn.MAP($W$2:$W$2454,_xlfn.LAMBDA(_xlpm.x,_xlpm.x=$W1153))))</f>
        <v>1157</v>
      </c>
      <c r="Y1153" s="11">
        <f t="shared" si="303"/>
        <v>8.6430423509075197E-4</v>
      </c>
      <c r="Z1153" s="4" t="s">
        <v>5109</v>
      </c>
      <c r="AA1153" s="2" cm="1">
        <f t="array" ref="AA1153">SUM(_xlfn._xlws.FILTER($F$2:$F$2454,_xlfn.MAP($Z$2:$Z$2454,_xlfn.LAMBDA(_xlpm.x,_xlpm.x=$Z1153))))</f>
        <v>257</v>
      </c>
      <c r="AB1153" s="11">
        <f t="shared" si="304"/>
        <v>3.8910505836575876E-3</v>
      </c>
      <c r="AC1153" s="11">
        <f t="shared" si="305"/>
        <v>-0.65340023562045502</v>
      </c>
      <c r="AG1153" s="2"/>
      <c r="AL1153" s="2"/>
      <c r="AM1153" s="2"/>
    </row>
    <row r="1154" spans="1:39">
      <c r="A1154" s="1" t="str">
        <f t="shared" ref="A1154:A1217" si="306">_xlfn.LET(_xlpm.sep," : ",CONCATENATE(N1154,_xlpm.sep,O1154))</f>
        <v>~lmo~ : [lmoʊ]</v>
      </c>
      <c r="B1154" s="1">
        <f>_xlfn.LET(_xlpm.d,$G1154,_xlpm.k,_xlfn.CONCAT(LEFT(TRIM(B$1),1),"*"),COUNTIF(_xlpm.d,_xlpm.k))</f>
        <v>0</v>
      </c>
      <c r="C1154" s="1">
        <f>_xlfn.LET(_xlpm.d,$G1154,_xlpm.k,_xlfn.CONCAT(LEFT(TRIM(C$1),1),"*"),COUNTIF(_xlpm.d,_xlpm.k))</f>
        <v>0</v>
      </c>
      <c r="D1154" s="1">
        <f>_xlfn.LET(_xlpm.d,$G1154,_xlpm.k,_xlfn.CONCAT(LEFT(TRIM(D$1),1),"*"),COUNTIF(_xlpm.d,_xlpm.k))</f>
        <v>0</v>
      </c>
      <c r="E1154" s="1">
        <f t="shared" ref="E1154:E1217" si="307">LOG(F1154+1,10)</f>
        <v>0.30102999566398114</v>
      </c>
      <c r="F1154" s="7">
        <v>1</v>
      </c>
      <c r="G1154" s="9" t="s">
        <v>850</v>
      </c>
      <c r="H1154" s="4" cm="1">
        <f t="array" ref="H1154">F1154/freq.sum.r6e</f>
        <v>7.9214195183776928E-5</v>
      </c>
      <c r="I1154" s="4" t="str">
        <f t="shared" ref="I1154:I1217" si="308">_xlfn.LET(_xlpm.sep,":",_xlpm.w,$G1154,LEFT(_xlpm.w,FIND(_xlpm.sep,_xlpm.w)-1))</f>
        <v>lmoʊ</v>
      </c>
      <c r="J1154" s="4" t="str">
        <f t="shared" ref="J1154:J1217" si="309">_xlfn.LET(_xlpm.sep,":",_xlpm.w,$G1154,RIGHT(_xlpm.w,LEN(_xlpm.w)-FIND(_xlpm.sep,_xlpm.w)))</f>
        <v>lmo</v>
      </c>
      <c r="K1154" s="10">
        <f t="shared" ref="K1154:K1217" si="310">_xlfn.LET(_xlpm.w,I1154,LEN(_xlpm.w))</f>
        <v>4</v>
      </c>
      <c r="L1154" s="1">
        <f t="shared" ref="L1154:L1217" si="311">_xlfn.LET(_xlpm.w,J1154,LEN(_xlpm.w))</f>
        <v>3</v>
      </c>
      <c r="M1154" s="10">
        <f t="shared" ref="M1154:M1217" si="312">_xlfn.LET(_xlpm.a,K1154,_xlpm.b,L1154,MAX(_xlpm.a,_xlpm.b))</f>
        <v>4</v>
      </c>
      <c r="N1154" s="1" t="str">
        <f t="shared" ref="N1154:N1217" si="313">_xlfn.LET(_xlpm.sep,":",_xlpm.w,$G1154,_xlfn.CONCAT("~",RIGHT(_xlpm.w,LEN(_xlpm.w)-FIND(_xlpm.sep,_xlpm.w)),"~"))</f>
        <v>~lmo~</v>
      </c>
      <c r="O1154" s="1" t="str">
        <f t="shared" ref="O1154:O1217" si="314">_xlfn.LET(_xlpm.sep,":",_xlpm.w,$G1154,_xlfn.CONCAT("[",LEFT(_xlpm.w,FIND(_xlpm.sep,_xlpm.w)-1),"]"))</f>
        <v>[lmoʊ]</v>
      </c>
      <c r="P1154" s="3" cm="1">
        <f t="array" ref="P1154">SUM(_xlfn._xlws.FILTER($H$2:$H$2454,_xlfn.MAP($N$2:$N$2454,_xlfn.LAMBDA(_xlpm.x,_xlpm.x=$N1154))))</f>
        <v>7.9214195183776928E-5</v>
      </c>
      <c r="Q1154" s="4">
        <f t="shared" ref="Q1154:Q1217" si="315">$H1154/P1154</f>
        <v>1</v>
      </c>
      <c r="R1154" s="6" cm="1">
        <f t="array" ref="R1154">SUM(_xlfn._xlws.FILTER($H$2:$H$2454,_xlfn.MAP($O$2:$O$2454,_xlfn.LAMBDA(_xlpm.x,_xlpm.x=$O1154))))</f>
        <v>7.9214195183776928E-5</v>
      </c>
      <c r="S1154" s="4">
        <f t="shared" ref="S1154:S1217" si="316">$H1154/R1154</f>
        <v>1</v>
      </c>
      <c r="T1154" s="4">
        <f t="shared" ref="T1154:T1217" si="317">_xlfn.LET(_xlpm.freq,F1154,_xlpm.size,M1154+1,_xlpm.F,U1154,LOG(1+_xlpm.freq)*LOG(1+_xlpm.size)*_xlpm.F)</f>
        <v>0.2342468675289098</v>
      </c>
      <c r="U1154" s="4">
        <f t="shared" ref="U1154:U1217" si="318">_xlfn.LET(_xlpm.a,S1154,_xlpm.b,Q1154,2*_xlpm.a*_xlpm.b/(_xlpm.a+_xlpm.b))</f>
        <v>1</v>
      </c>
      <c r="V1154" s="4">
        <f t="shared" ref="V1154:V1217" si="319">_xlfn.LET(_xlpm.p,Q1154,_xlpm.q,S1154,LOG(_xlpm.p/_xlpm.q))</f>
        <v>0</v>
      </c>
      <c r="W1154" s="4" t="s">
        <v>5119</v>
      </c>
      <c r="X1154" s="2" cm="1">
        <f t="array" ref="X1154">SUM(_xlfn._xlws.FILTER($F$2:$F$2454,_xlfn.MAP($W$2:$W$2454,_xlfn.LAMBDA(_xlpm.x,_xlpm.x=$W1154))))</f>
        <v>1157</v>
      </c>
      <c r="Y1154" s="11">
        <f t="shared" ref="Y1154:Y1217" si="320">$F1154/X1154</f>
        <v>8.6430423509075197E-4</v>
      </c>
      <c r="Z1154" s="4" t="s">
        <v>5109</v>
      </c>
      <c r="AA1154" s="2" cm="1">
        <f t="array" ref="AA1154">SUM(_xlfn._xlws.FILTER($F$2:$F$2454,_xlfn.MAP($Z$2:$Z$2454,_xlfn.LAMBDA(_xlpm.x,_xlpm.x=$Z1154))))</f>
        <v>257</v>
      </c>
      <c r="AB1154" s="11">
        <f t="shared" ref="AB1154:AB1217" si="321">$F1154/AA1154</f>
        <v>3.8910505836575876E-3</v>
      </c>
      <c r="AC1154" s="11">
        <f t="shared" ref="AC1154:AC1217" si="322">_xlfn.LET(_xlpm.a,Y1154,_xlpm.b,AB1154,LOG(_xlpm.a/_xlpm.b))</f>
        <v>-0.65340023562045502</v>
      </c>
      <c r="AG1154" s="2"/>
      <c r="AL1154" s="2"/>
      <c r="AM1154" s="2"/>
    </row>
    <row r="1155" spans="1:39">
      <c r="A1155" s="1" t="str">
        <f t="shared" si="306"/>
        <v>~plo~ : [ploʊ]</v>
      </c>
      <c r="B1155" s="1">
        <f>_xlfn.LET(_xlpm.d,$G1155,_xlpm.k,_xlfn.CONCAT(LEFT(TRIM(B$1),1),"*"),COUNTIF(_xlpm.d,_xlpm.k))</f>
        <v>0</v>
      </c>
      <c r="C1155" s="1">
        <f>_xlfn.LET(_xlpm.d,$G1155,_xlpm.k,_xlfn.CONCAT(LEFT(TRIM(C$1),1),"*"),COUNTIF(_xlpm.d,_xlpm.k))</f>
        <v>0</v>
      </c>
      <c r="D1155" s="1">
        <f>_xlfn.LET(_xlpm.d,$G1155,_xlpm.k,_xlfn.CONCAT(LEFT(TRIM(D$1),1),"*"),COUNTIF(_xlpm.d,_xlpm.k))</f>
        <v>0</v>
      </c>
      <c r="E1155" s="1">
        <f t="shared" si="307"/>
        <v>0.60205999132796229</v>
      </c>
      <c r="F1155" s="7">
        <v>3</v>
      </c>
      <c r="G1155" s="9" t="s">
        <v>469</v>
      </c>
      <c r="H1155" s="4" cm="1">
        <f t="array" ref="H1155">F1155/freq.sum.r6e</f>
        <v>2.376425855513308E-4</v>
      </c>
      <c r="I1155" s="4" t="str">
        <f t="shared" si="308"/>
        <v>ploʊ</v>
      </c>
      <c r="J1155" s="4" t="str">
        <f t="shared" si="309"/>
        <v>plo</v>
      </c>
      <c r="K1155" s="10">
        <f t="shared" si="310"/>
        <v>4</v>
      </c>
      <c r="L1155" s="1">
        <f t="shared" si="311"/>
        <v>3</v>
      </c>
      <c r="M1155" s="10">
        <f t="shared" si="312"/>
        <v>4</v>
      </c>
      <c r="N1155" s="1" t="str">
        <f t="shared" si="313"/>
        <v>~plo~</v>
      </c>
      <c r="O1155" s="1" t="str">
        <f t="shared" si="314"/>
        <v>[ploʊ]</v>
      </c>
      <c r="P1155" s="3" cm="1">
        <f t="array" ref="P1155">SUM(_xlfn._xlws.FILTER($H$2:$H$2454,_xlfn.MAP($N$2:$N$2454,_xlfn.LAMBDA(_xlpm.x,_xlpm.x=$N1155))))</f>
        <v>2.376425855513308E-4</v>
      </c>
      <c r="Q1155" s="4">
        <f t="shared" si="315"/>
        <v>1</v>
      </c>
      <c r="R1155" s="6" cm="1">
        <f t="array" ref="R1155">SUM(_xlfn._xlws.FILTER($H$2:$H$2454,_xlfn.MAP($O$2:$O$2454,_xlfn.LAMBDA(_xlpm.x,_xlpm.x=$O1155))))</f>
        <v>2.376425855513308E-4</v>
      </c>
      <c r="S1155" s="4">
        <f t="shared" si="316"/>
        <v>1</v>
      </c>
      <c r="T1155" s="4">
        <f t="shared" si="317"/>
        <v>0.4684937350578196</v>
      </c>
      <c r="U1155" s="4">
        <f t="shared" si="318"/>
        <v>1</v>
      </c>
      <c r="V1155" s="4">
        <f t="shared" si="319"/>
        <v>0</v>
      </c>
      <c r="W1155" s="4" t="s">
        <v>5119</v>
      </c>
      <c r="X1155" s="2" cm="1">
        <f t="array" ref="X1155">SUM(_xlfn._xlws.FILTER($F$2:$F$2454,_xlfn.MAP($W$2:$W$2454,_xlfn.LAMBDA(_xlpm.x,_xlpm.x=$W1155))))</f>
        <v>1157</v>
      </c>
      <c r="Y1155" s="11">
        <f t="shared" si="320"/>
        <v>2.5929127052722557E-3</v>
      </c>
      <c r="Z1155" s="4" t="s">
        <v>5109</v>
      </c>
      <c r="AA1155" s="2" cm="1">
        <f t="array" ref="AA1155">SUM(_xlfn._xlws.FILTER($F$2:$F$2454,_xlfn.MAP($Z$2:$Z$2454,_xlfn.LAMBDA(_xlpm.x,_xlpm.x=$Z1155))))</f>
        <v>257</v>
      </c>
      <c r="AB1155" s="11">
        <f t="shared" si="321"/>
        <v>1.1673151750972763E-2</v>
      </c>
      <c r="AC1155" s="11">
        <f t="shared" si="322"/>
        <v>-0.65340023562045502</v>
      </c>
      <c r="AG1155" s="2"/>
      <c r="AL1155" s="2"/>
      <c r="AM1155" s="2"/>
    </row>
    <row r="1156" spans="1:39">
      <c r="A1156" s="1" t="str">
        <f t="shared" si="306"/>
        <v>~slo~ : [sloʊ]</v>
      </c>
      <c r="B1156" s="1">
        <f>_xlfn.LET(_xlpm.d,$G1156,_xlpm.k,_xlfn.CONCAT(LEFT(TRIM(B$1),1),"*"),COUNTIF(_xlpm.d,_xlpm.k))</f>
        <v>0</v>
      </c>
      <c r="C1156" s="1">
        <f>_xlfn.LET(_xlpm.d,$G1156,_xlpm.k,_xlfn.CONCAT(LEFT(TRIM(C$1),1),"*"),COUNTIF(_xlpm.d,_xlpm.k))</f>
        <v>0</v>
      </c>
      <c r="D1156" s="1">
        <f>_xlfn.LET(_xlpm.d,$G1156,_xlpm.k,_xlfn.CONCAT(LEFT(TRIM(D$1),1),"*"),COUNTIF(_xlpm.d,_xlpm.k))</f>
        <v>0</v>
      </c>
      <c r="E1156" s="1">
        <f t="shared" si="307"/>
        <v>0.30102999566398114</v>
      </c>
      <c r="F1156" s="7">
        <v>1</v>
      </c>
      <c r="G1156" s="9" t="s">
        <v>1189</v>
      </c>
      <c r="H1156" s="4" cm="1">
        <f t="array" ref="H1156">F1156/freq.sum.r6e</f>
        <v>7.9214195183776928E-5</v>
      </c>
      <c r="I1156" s="4" t="str">
        <f t="shared" si="308"/>
        <v>sloʊ</v>
      </c>
      <c r="J1156" s="4" t="str">
        <f t="shared" si="309"/>
        <v>slo</v>
      </c>
      <c r="K1156" s="10">
        <f t="shared" si="310"/>
        <v>4</v>
      </c>
      <c r="L1156" s="1">
        <f t="shared" si="311"/>
        <v>3</v>
      </c>
      <c r="M1156" s="10">
        <f t="shared" si="312"/>
        <v>4</v>
      </c>
      <c r="N1156" s="1" t="str">
        <f t="shared" si="313"/>
        <v>~slo~</v>
      </c>
      <c r="O1156" s="1" t="str">
        <f t="shared" si="314"/>
        <v>[sloʊ]</v>
      </c>
      <c r="P1156" s="3" cm="1">
        <f t="array" ref="P1156">SUM(_xlfn._xlws.FILTER($H$2:$H$2454,_xlfn.MAP($N$2:$N$2454,_xlfn.LAMBDA(_xlpm.x,_xlpm.x=$N1156))))</f>
        <v>1.5842839036755386E-4</v>
      </c>
      <c r="Q1156" s="4">
        <f t="shared" si="315"/>
        <v>0.5</v>
      </c>
      <c r="R1156" s="6" cm="1">
        <f t="array" ref="R1156">SUM(_xlfn._xlws.FILTER($H$2:$H$2454,_xlfn.MAP($O$2:$O$2454,_xlfn.LAMBDA(_xlpm.x,_xlpm.x=$O1156))))</f>
        <v>1.5842839036755386E-4</v>
      </c>
      <c r="S1156" s="4">
        <f t="shared" si="316"/>
        <v>0.5</v>
      </c>
      <c r="T1156" s="4">
        <f t="shared" si="317"/>
        <v>0.1171234337644549</v>
      </c>
      <c r="U1156" s="4">
        <f t="shared" si="318"/>
        <v>0.5</v>
      </c>
      <c r="V1156" s="4">
        <f t="shared" si="319"/>
        <v>0</v>
      </c>
      <c r="W1156" s="4" t="s">
        <v>5119</v>
      </c>
      <c r="X1156" s="2" cm="1">
        <f t="array" ref="X1156">SUM(_xlfn._xlws.FILTER($F$2:$F$2454,_xlfn.MAP($W$2:$W$2454,_xlfn.LAMBDA(_xlpm.x,_xlpm.x=$W1156))))</f>
        <v>1157</v>
      </c>
      <c r="Y1156" s="11">
        <f t="shared" si="320"/>
        <v>8.6430423509075197E-4</v>
      </c>
      <c r="Z1156" s="4" t="s">
        <v>5109</v>
      </c>
      <c r="AA1156" s="2" cm="1">
        <f t="array" ref="AA1156">SUM(_xlfn._xlws.FILTER($F$2:$F$2454,_xlfn.MAP($Z$2:$Z$2454,_xlfn.LAMBDA(_xlpm.x,_xlpm.x=$Z1156))))</f>
        <v>257</v>
      </c>
      <c r="AB1156" s="11">
        <f t="shared" si="321"/>
        <v>3.8910505836575876E-3</v>
      </c>
      <c r="AC1156" s="11">
        <f t="shared" si="322"/>
        <v>-0.65340023562045502</v>
      </c>
      <c r="AG1156" s="2"/>
      <c r="AL1156" s="2"/>
      <c r="AM1156" s="2"/>
    </row>
    <row r="1157" spans="1:39">
      <c r="A1157" s="1" t="str">
        <f t="shared" si="306"/>
        <v>~smo~ : [smoʊ]</v>
      </c>
      <c r="B1157" s="1">
        <f>_xlfn.LET(_xlpm.d,$G1157,_xlpm.k,_xlfn.CONCAT(LEFT(TRIM(B$1),1),"*"),COUNTIF(_xlpm.d,_xlpm.k))</f>
        <v>0</v>
      </c>
      <c r="C1157" s="1">
        <f>_xlfn.LET(_xlpm.d,$G1157,_xlpm.k,_xlfn.CONCAT(LEFT(TRIM(C$1),1),"*"),COUNTIF(_xlpm.d,_xlpm.k))</f>
        <v>0</v>
      </c>
      <c r="D1157" s="1">
        <f>_xlfn.LET(_xlpm.d,$G1157,_xlpm.k,_xlfn.CONCAT(LEFT(TRIM(D$1),1),"*"),COUNTIF(_xlpm.d,_xlpm.k))</f>
        <v>0</v>
      </c>
      <c r="E1157" s="1">
        <f t="shared" si="307"/>
        <v>0.30102999566398114</v>
      </c>
      <c r="F1157" s="7">
        <v>1</v>
      </c>
      <c r="G1157" s="9" t="s">
        <v>875</v>
      </c>
      <c r="H1157" s="4" cm="1">
        <f t="array" ref="H1157">F1157/freq.sum.r6e</f>
        <v>7.9214195183776928E-5</v>
      </c>
      <c r="I1157" s="4" t="str">
        <f t="shared" si="308"/>
        <v>smoʊ</v>
      </c>
      <c r="J1157" s="4" t="str">
        <f t="shared" si="309"/>
        <v>smo</v>
      </c>
      <c r="K1157" s="10">
        <f t="shared" si="310"/>
        <v>4</v>
      </c>
      <c r="L1157" s="1">
        <f t="shared" si="311"/>
        <v>3</v>
      </c>
      <c r="M1157" s="10">
        <f t="shared" si="312"/>
        <v>4</v>
      </c>
      <c r="N1157" s="1" t="str">
        <f t="shared" si="313"/>
        <v>~smo~</v>
      </c>
      <c r="O1157" s="1" t="str">
        <f t="shared" si="314"/>
        <v>[smoʊ]</v>
      </c>
      <c r="P1157" s="3" cm="1">
        <f t="array" ref="P1157">SUM(_xlfn._xlws.FILTER($H$2:$H$2454,_xlfn.MAP($N$2:$N$2454,_xlfn.LAMBDA(_xlpm.x,_xlpm.x=$N1157))))</f>
        <v>7.9214195183776928E-5</v>
      </c>
      <c r="Q1157" s="4">
        <f t="shared" si="315"/>
        <v>1</v>
      </c>
      <c r="R1157" s="6" cm="1">
        <f t="array" ref="R1157">SUM(_xlfn._xlws.FILTER($H$2:$H$2454,_xlfn.MAP($O$2:$O$2454,_xlfn.LAMBDA(_xlpm.x,_xlpm.x=$O1157))))</f>
        <v>7.9214195183776928E-5</v>
      </c>
      <c r="S1157" s="4">
        <f t="shared" si="316"/>
        <v>1</v>
      </c>
      <c r="T1157" s="4">
        <f t="shared" si="317"/>
        <v>0.2342468675289098</v>
      </c>
      <c r="U1157" s="4">
        <f t="shared" si="318"/>
        <v>1</v>
      </c>
      <c r="V1157" s="4">
        <f t="shared" si="319"/>
        <v>0</v>
      </c>
      <c r="W1157" s="4" t="s">
        <v>5119</v>
      </c>
      <c r="X1157" s="2" cm="1">
        <f t="array" ref="X1157">SUM(_xlfn._xlws.FILTER($F$2:$F$2454,_xlfn.MAP($W$2:$W$2454,_xlfn.LAMBDA(_xlpm.x,_xlpm.x=$W1157))))</f>
        <v>1157</v>
      </c>
      <c r="Y1157" s="11">
        <f t="shared" si="320"/>
        <v>8.6430423509075197E-4</v>
      </c>
      <c r="Z1157" s="4" t="s">
        <v>5109</v>
      </c>
      <c r="AA1157" s="2" cm="1">
        <f t="array" ref="AA1157">SUM(_xlfn._xlws.FILTER($F$2:$F$2454,_xlfn.MAP($Z$2:$Z$2454,_xlfn.LAMBDA(_xlpm.x,_xlpm.x=$Z1157))))</f>
        <v>257</v>
      </c>
      <c r="AB1157" s="11">
        <f t="shared" si="321"/>
        <v>3.8910505836575876E-3</v>
      </c>
      <c r="AC1157" s="11">
        <f t="shared" si="322"/>
        <v>-0.65340023562045502</v>
      </c>
      <c r="AG1157" s="2"/>
      <c r="AL1157" s="2"/>
      <c r="AM1157" s="2"/>
    </row>
    <row r="1158" spans="1:39">
      <c r="A1158" s="1" t="str">
        <f t="shared" si="306"/>
        <v>~rto~ : [ɹtɔ]</v>
      </c>
      <c r="B1158" s="1">
        <f>_xlfn.LET(_xlpm.d,$G1158,_xlpm.k,_xlfn.CONCAT(LEFT(TRIM(B$1),1),"*"),COUNTIF(_xlpm.d,_xlpm.k))</f>
        <v>1</v>
      </c>
      <c r="C1158" s="1">
        <f>_xlfn.LET(_xlpm.d,$G1158,_xlpm.k,_xlfn.CONCAT(LEFT(TRIM(C$1),1),"*"),COUNTIF(_xlpm.d,_xlpm.k))</f>
        <v>0</v>
      </c>
      <c r="D1158" s="1">
        <f>_xlfn.LET(_xlpm.d,$G1158,_xlpm.k,_xlfn.CONCAT(LEFT(TRIM(D$1),1),"*"),COUNTIF(_xlpm.d,_xlpm.k))</f>
        <v>0</v>
      </c>
      <c r="E1158" s="1">
        <f t="shared" si="307"/>
        <v>0.30102999566398114</v>
      </c>
      <c r="F1158" s="7">
        <v>1</v>
      </c>
      <c r="G1158" s="9" t="s">
        <v>2378</v>
      </c>
      <c r="H1158" s="4" cm="1">
        <f t="array" ref="H1158">F1158/freq.sum.r6e</f>
        <v>7.9214195183776928E-5</v>
      </c>
      <c r="I1158" s="4" t="str">
        <f t="shared" si="308"/>
        <v>ɹtɔ</v>
      </c>
      <c r="J1158" s="4" t="str">
        <f t="shared" si="309"/>
        <v>rto</v>
      </c>
      <c r="K1158" s="10">
        <f t="shared" si="310"/>
        <v>3</v>
      </c>
      <c r="L1158" s="1">
        <f t="shared" si="311"/>
        <v>3</v>
      </c>
      <c r="M1158" s="10">
        <f t="shared" si="312"/>
        <v>3</v>
      </c>
      <c r="N1158" s="1" t="str">
        <f t="shared" si="313"/>
        <v>~rto~</v>
      </c>
      <c r="O1158" s="1" t="str">
        <f t="shared" si="314"/>
        <v>[ɹtɔ]</v>
      </c>
      <c r="P1158" s="3" cm="1">
        <f t="array" ref="P1158">SUM(_xlfn._xlws.FILTER($H$2:$H$2454,_xlfn.MAP($N$2:$N$2454,_xlfn.LAMBDA(_xlpm.x,_xlpm.x=$N1158))))</f>
        <v>7.9214195183776928E-5</v>
      </c>
      <c r="Q1158" s="4">
        <f t="shared" si="315"/>
        <v>1</v>
      </c>
      <c r="R1158" s="6" cm="1">
        <f t="array" ref="R1158">SUM(_xlfn._xlws.FILTER($H$2:$H$2454,_xlfn.MAP($O$2:$O$2454,_xlfn.LAMBDA(_xlpm.x,_xlpm.x=$O1158))))</f>
        <v>7.9214195183776928E-5</v>
      </c>
      <c r="S1158" s="4">
        <f t="shared" si="316"/>
        <v>1</v>
      </c>
      <c r="T1158" s="4">
        <f t="shared" si="317"/>
        <v>0.21041093737452468</v>
      </c>
      <c r="U1158" s="4">
        <f t="shared" si="318"/>
        <v>1</v>
      </c>
      <c r="V1158" s="4">
        <f t="shared" si="319"/>
        <v>0</v>
      </c>
      <c r="W1158" s="4" t="s">
        <v>5119</v>
      </c>
      <c r="X1158" s="2" cm="1">
        <f t="array" ref="X1158">SUM(_xlfn._xlws.FILTER($F$2:$F$2454,_xlfn.MAP($W$2:$W$2454,_xlfn.LAMBDA(_xlpm.x,_xlpm.x=$W1158))))</f>
        <v>1157</v>
      </c>
      <c r="Y1158" s="11">
        <f t="shared" si="320"/>
        <v>8.6430423509075197E-4</v>
      </c>
      <c r="Z1158" s="4" t="s">
        <v>5107</v>
      </c>
      <c r="AA1158" s="2" cm="1">
        <f t="array" ref="AA1158">SUM(_xlfn._xlws.FILTER($F$2:$F$2454,_xlfn.MAP($Z$2:$Z$2454,_xlfn.LAMBDA(_xlpm.x,_xlpm.x=$Z1158))))</f>
        <v>293</v>
      </c>
      <c r="AB1158" s="11">
        <f t="shared" si="321"/>
        <v>3.4129692832764505E-3</v>
      </c>
      <c r="AC1158" s="11">
        <f t="shared" si="322"/>
        <v>-0.59646573859764007</v>
      </c>
      <c r="AG1158" s="2"/>
      <c r="AL1158" s="2"/>
      <c r="AM1158" s="2"/>
    </row>
    <row r="1159" spans="1:39">
      <c r="A1159" s="1" t="str">
        <f t="shared" si="306"/>
        <v>~fro~ : [fɹʌ]</v>
      </c>
      <c r="B1159" s="1">
        <f>_xlfn.LET(_xlpm.d,$G1159,_xlpm.k,_xlfn.CONCAT(LEFT(TRIM(B$1),1),"*"),COUNTIF(_xlpm.d,_xlpm.k))</f>
        <v>0</v>
      </c>
      <c r="C1159" s="1">
        <f>_xlfn.LET(_xlpm.d,$G1159,_xlpm.k,_xlfn.CONCAT(LEFT(TRIM(C$1),1),"*"),COUNTIF(_xlpm.d,_xlpm.k))</f>
        <v>0</v>
      </c>
      <c r="D1159" s="1">
        <f>_xlfn.LET(_xlpm.d,$G1159,_xlpm.k,_xlfn.CONCAT(LEFT(TRIM(D$1),1),"*"),COUNTIF(_xlpm.d,_xlpm.k))</f>
        <v>0</v>
      </c>
      <c r="E1159" s="1">
        <f t="shared" si="307"/>
        <v>0.47712125471966244</v>
      </c>
      <c r="F1159" s="7">
        <v>2</v>
      </c>
      <c r="G1159" s="9" t="s">
        <v>581</v>
      </c>
      <c r="H1159" s="4" cm="1">
        <f t="array" ref="H1159">F1159/freq.sum.r6e</f>
        <v>1.5842839036755386E-4</v>
      </c>
      <c r="I1159" s="4" t="str">
        <f t="shared" si="308"/>
        <v>fɹʌ</v>
      </c>
      <c r="J1159" s="4" t="str">
        <f t="shared" si="309"/>
        <v>fro</v>
      </c>
      <c r="K1159" s="10">
        <f t="shared" si="310"/>
        <v>3</v>
      </c>
      <c r="L1159" s="1">
        <f t="shared" si="311"/>
        <v>3</v>
      </c>
      <c r="M1159" s="10">
        <f t="shared" si="312"/>
        <v>3</v>
      </c>
      <c r="N1159" s="1" t="str">
        <f t="shared" si="313"/>
        <v>~fro~</v>
      </c>
      <c r="O1159" s="1" t="str">
        <f t="shared" si="314"/>
        <v>[fɹʌ]</v>
      </c>
      <c r="P1159" s="3" cm="1">
        <f t="array" ref="P1159">SUM(_xlfn._xlws.FILTER($H$2:$H$2454,_xlfn.MAP($N$2:$N$2454,_xlfn.LAMBDA(_xlpm.x,_xlpm.x=$N1159))))</f>
        <v>1.5842839036755386E-4</v>
      </c>
      <c r="Q1159" s="4">
        <f t="shared" si="315"/>
        <v>1</v>
      </c>
      <c r="R1159" s="6" cm="1">
        <f t="array" ref="R1159">SUM(_xlfn._xlws.FILTER($H$2:$H$2454,_xlfn.MAP($O$2:$O$2454,_xlfn.LAMBDA(_xlpm.x,_xlpm.x=$O1159))))</f>
        <v>1.5842839036755386E-4</v>
      </c>
      <c r="S1159" s="4">
        <f t="shared" si="316"/>
        <v>1</v>
      </c>
      <c r="T1159" s="4">
        <f t="shared" si="317"/>
        <v>0.33349344548020921</v>
      </c>
      <c r="U1159" s="4">
        <f t="shared" si="318"/>
        <v>1</v>
      </c>
      <c r="V1159" s="4">
        <f t="shared" si="319"/>
        <v>0</v>
      </c>
      <c r="W1159" s="4" t="s">
        <v>5119</v>
      </c>
      <c r="X1159" s="2" cm="1">
        <f t="array" ref="X1159">SUM(_xlfn._xlws.FILTER($F$2:$F$2454,_xlfn.MAP($W$2:$W$2454,_xlfn.LAMBDA(_xlpm.x,_xlpm.x=$W1159))))</f>
        <v>1157</v>
      </c>
      <c r="Y1159" s="11">
        <f t="shared" si="320"/>
        <v>1.7286084701815039E-3</v>
      </c>
      <c r="Z1159" s="4" t="s">
        <v>5113</v>
      </c>
      <c r="AA1159" s="2" cm="1">
        <f t="array" ref="AA1159">SUM(_xlfn._xlws.FILTER($F$2:$F$2454,_xlfn.MAP($Z$2:$Z$2454,_xlfn.LAMBDA(_xlpm.x,_xlpm.x=$Z1159))))</f>
        <v>309</v>
      </c>
      <c r="AB1159" s="11">
        <f t="shared" si="321"/>
        <v>6.4724919093851136E-3</v>
      </c>
      <c r="AC1159" s="11">
        <f t="shared" si="322"/>
        <v>-0.5733748795269149</v>
      </c>
      <c r="AG1159" s="2"/>
      <c r="AL1159" s="2"/>
      <c r="AM1159" s="2"/>
    </row>
    <row r="1160" spans="1:39">
      <c r="A1160" s="1" t="str">
        <f t="shared" si="306"/>
        <v>~coi~ : [kɔɪ]</v>
      </c>
      <c r="B1160" s="1">
        <f>_xlfn.LET(_xlpm.d,$G1160,_xlpm.k,_xlfn.CONCAT(LEFT(TRIM(B$1),1),"*"),COUNTIF(_xlpm.d,_xlpm.k))</f>
        <v>0</v>
      </c>
      <c r="C1160" s="1">
        <f>_xlfn.LET(_xlpm.d,$G1160,_xlpm.k,_xlfn.CONCAT(LEFT(TRIM(C$1),1),"*"),COUNTIF(_xlpm.d,_xlpm.k))</f>
        <v>0</v>
      </c>
      <c r="D1160" s="1">
        <f>_xlfn.LET(_xlpm.d,$G1160,_xlpm.k,_xlfn.CONCAT(LEFT(TRIM(D$1),1),"*"),COUNTIF(_xlpm.d,_xlpm.k))</f>
        <v>0</v>
      </c>
      <c r="E1160" s="1">
        <f t="shared" si="307"/>
        <v>0.30102999566398114</v>
      </c>
      <c r="F1160" s="7">
        <v>1</v>
      </c>
      <c r="G1160" s="9" t="s">
        <v>842</v>
      </c>
      <c r="H1160" s="4" cm="1">
        <f t="array" ref="H1160">F1160/freq.sum.r6e</f>
        <v>7.9214195183776928E-5</v>
      </c>
      <c r="I1160" s="4" t="str">
        <f t="shared" si="308"/>
        <v>kɔɪ</v>
      </c>
      <c r="J1160" s="4" t="str">
        <f t="shared" si="309"/>
        <v>coi</v>
      </c>
      <c r="K1160" s="10">
        <f t="shared" si="310"/>
        <v>3</v>
      </c>
      <c r="L1160" s="1">
        <f t="shared" si="311"/>
        <v>3</v>
      </c>
      <c r="M1160" s="10">
        <f t="shared" si="312"/>
        <v>3</v>
      </c>
      <c r="N1160" s="1" t="str">
        <f t="shared" si="313"/>
        <v>~coi~</v>
      </c>
      <c r="O1160" s="1" t="str">
        <f t="shared" si="314"/>
        <v>[kɔɪ]</v>
      </c>
      <c r="P1160" s="3" cm="1">
        <f t="array" ref="P1160">SUM(_xlfn._xlws.FILTER($H$2:$H$2454,_xlfn.MAP($N$2:$N$2454,_xlfn.LAMBDA(_xlpm.x,_xlpm.x=$N1160))))</f>
        <v>7.9214195183776928E-5</v>
      </c>
      <c r="Q1160" s="4">
        <f t="shared" si="315"/>
        <v>1</v>
      </c>
      <c r="R1160" s="6" cm="1">
        <f t="array" ref="R1160">SUM(_xlfn._xlws.FILTER($H$2:$H$2454,_xlfn.MAP($O$2:$O$2454,_xlfn.LAMBDA(_xlpm.x,_xlpm.x=$O1160))))</f>
        <v>7.9214195183776928E-5</v>
      </c>
      <c r="S1160" s="4">
        <f t="shared" si="316"/>
        <v>1</v>
      </c>
      <c r="T1160" s="4">
        <f t="shared" si="317"/>
        <v>0.21041093737452468</v>
      </c>
      <c r="U1160" s="4">
        <f t="shared" si="318"/>
        <v>1</v>
      </c>
      <c r="V1160" s="4">
        <f t="shared" si="319"/>
        <v>0</v>
      </c>
      <c r="W1160" s="4" t="s">
        <v>5136</v>
      </c>
      <c r="X1160" s="2" cm="1">
        <f t="array" ref="X1160">SUM(_xlfn._xlws.FILTER($F$2:$F$2454,_xlfn.MAP($W$2:$W$2454,_xlfn.LAMBDA(_xlpm.x,_xlpm.x=$W1160))))</f>
        <v>23</v>
      </c>
      <c r="Y1160" s="11">
        <f t="shared" si="320"/>
        <v>4.3478260869565216E-2</v>
      </c>
      <c r="Z1160" s="4" t="s">
        <v>5117</v>
      </c>
      <c r="AA1160" s="2" cm="1">
        <f t="array" ref="AA1160">SUM(_xlfn._xlws.FILTER($F$2:$F$2454,_xlfn.MAP($Z$2:$Z$2454,_xlfn.LAMBDA(_xlpm.x,_xlpm.x=$Z1160))))</f>
        <v>45</v>
      </c>
      <c r="AB1160" s="11">
        <f t="shared" si="321"/>
        <v>2.2222222222222223E-2</v>
      </c>
      <c r="AC1160" s="11">
        <f t="shared" si="322"/>
        <v>0.29148467775775078</v>
      </c>
      <c r="AG1160" s="2"/>
      <c r="AL1160" s="2"/>
      <c r="AM1160" s="2"/>
    </row>
    <row r="1161" spans="1:39">
      <c r="A1161" s="1" t="str">
        <f t="shared" si="306"/>
        <v>~soi~ : [sɔɪ]</v>
      </c>
      <c r="B1161" s="1">
        <f>_xlfn.LET(_xlpm.d,$G1161,_xlpm.k,_xlfn.CONCAT(LEFT(TRIM(B$1),1),"*"),COUNTIF(_xlpm.d,_xlpm.k))</f>
        <v>0</v>
      </c>
      <c r="C1161" s="1">
        <f>_xlfn.LET(_xlpm.d,$G1161,_xlpm.k,_xlfn.CONCAT(LEFT(TRIM(C$1),1),"*"),COUNTIF(_xlpm.d,_xlpm.k))</f>
        <v>0</v>
      </c>
      <c r="D1161" s="1">
        <f>_xlfn.LET(_xlpm.d,$G1161,_xlpm.k,_xlfn.CONCAT(LEFT(TRIM(D$1),1),"*"),COUNTIF(_xlpm.d,_xlpm.k))</f>
        <v>0</v>
      </c>
      <c r="E1161" s="1">
        <f t="shared" si="307"/>
        <v>0.30102999566398114</v>
      </c>
      <c r="F1161" s="7">
        <v>1</v>
      </c>
      <c r="G1161" s="9" t="s">
        <v>876</v>
      </c>
      <c r="H1161" s="4" cm="1">
        <f t="array" ref="H1161">F1161/freq.sum.r6e</f>
        <v>7.9214195183776928E-5</v>
      </c>
      <c r="I1161" s="1" t="str">
        <f t="shared" si="308"/>
        <v>sɔɪ</v>
      </c>
      <c r="J1161" s="1" t="str">
        <f t="shared" si="309"/>
        <v>soi</v>
      </c>
      <c r="K1161" s="10">
        <f t="shared" si="310"/>
        <v>3</v>
      </c>
      <c r="L1161" s="1">
        <f t="shared" si="311"/>
        <v>3</v>
      </c>
      <c r="M1161" s="10">
        <f t="shared" si="312"/>
        <v>3</v>
      </c>
      <c r="N1161" s="1" t="str">
        <f t="shared" si="313"/>
        <v>~soi~</v>
      </c>
      <c r="O1161" s="1" t="str">
        <f t="shared" si="314"/>
        <v>[sɔɪ]</v>
      </c>
      <c r="P1161" s="3" cm="1">
        <f t="array" ref="P1161">SUM(_xlfn._xlws.FILTER($H$2:$H$2454,_xlfn.MAP($N$2:$N$2454,_xlfn.LAMBDA(_xlpm.x,_xlpm.x=$N1161))))</f>
        <v>7.9214195183776928E-5</v>
      </c>
      <c r="Q1161" s="4">
        <f t="shared" si="315"/>
        <v>1</v>
      </c>
      <c r="R1161" s="6" cm="1">
        <f t="array" ref="R1161">SUM(_xlfn._xlws.FILTER($H$2:$H$2454,_xlfn.MAP($O$2:$O$2454,_xlfn.LAMBDA(_xlpm.x,_xlpm.x=$O1161))))</f>
        <v>7.9214195183776928E-5</v>
      </c>
      <c r="S1161" s="4">
        <f t="shared" si="316"/>
        <v>1</v>
      </c>
      <c r="T1161" s="4">
        <f t="shared" si="317"/>
        <v>0.21041093737452468</v>
      </c>
      <c r="U1161" s="4">
        <f t="shared" si="318"/>
        <v>1</v>
      </c>
      <c r="V1161" s="4">
        <f t="shared" si="319"/>
        <v>0</v>
      </c>
      <c r="W1161" s="4" t="s">
        <v>5136</v>
      </c>
      <c r="X1161" s="2" cm="1">
        <f t="array" ref="X1161">SUM(_xlfn._xlws.FILTER($F$2:$F$2454,_xlfn.MAP($W$2:$W$2454,_xlfn.LAMBDA(_xlpm.x,_xlpm.x=$W1161))))</f>
        <v>23</v>
      </c>
      <c r="Y1161" s="11">
        <f t="shared" si="320"/>
        <v>4.3478260869565216E-2</v>
      </c>
      <c r="Z1161" s="4" t="s">
        <v>5117</v>
      </c>
      <c r="AA1161" s="2" cm="1">
        <f t="array" ref="AA1161">SUM(_xlfn._xlws.FILTER($F$2:$F$2454,_xlfn.MAP($Z$2:$Z$2454,_xlfn.LAMBDA(_xlpm.x,_xlpm.x=$Z1161))))</f>
        <v>45</v>
      </c>
      <c r="AB1161" s="11">
        <f t="shared" si="321"/>
        <v>2.2222222222222223E-2</v>
      </c>
      <c r="AC1161" s="11">
        <f t="shared" si="322"/>
        <v>0.29148467775775078</v>
      </c>
      <c r="AG1161" s="2"/>
      <c r="AL1161" s="2"/>
      <c r="AM1161" s="2"/>
    </row>
    <row r="1162" spans="1:39">
      <c r="A1162" s="1" t="str">
        <f t="shared" si="306"/>
        <v>~voi~ : [vɔɪ]</v>
      </c>
      <c r="B1162" s="1">
        <f>_xlfn.LET(_xlpm.d,$G1162,_xlpm.k,_xlfn.CONCAT(LEFT(TRIM(B$1),1),"*"),COUNTIF(_xlpm.d,_xlpm.k))</f>
        <v>0</v>
      </c>
      <c r="C1162" s="1">
        <f>_xlfn.LET(_xlpm.d,$G1162,_xlpm.k,_xlfn.CONCAT(LEFT(TRIM(C$1),1),"*"),COUNTIF(_xlpm.d,_xlpm.k))</f>
        <v>0</v>
      </c>
      <c r="D1162" s="1">
        <f>_xlfn.LET(_xlpm.d,$G1162,_xlpm.k,_xlfn.CONCAT(LEFT(TRIM(D$1),1),"*"),COUNTIF(_xlpm.d,_xlpm.k))</f>
        <v>0</v>
      </c>
      <c r="E1162" s="1">
        <f t="shared" si="307"/>
        <v>0.60205999132796229</v>
      </c>
      <c r="F1162" s="7">
        <v>3</v>
      </c>
      <c r="G1162" s="9" t="s">
        <v>598</v>
      </c>
      <c r="H1162" s="4" cm="1">
        <f t="array" ref="H1162">F1162/freq.sum.r6e</f>
        <v>2.376425855513308E-4</v>
      </c>
      <c r="I1162" s="1" t="str">
        <f t="shared" si="308"/>
        <v>vɔɪ</v>
      </c>
      <c r="J1162" s="1" t="str">
        <f t="shared" si="309"/>
        <v>voi</v>
      </c>
      <c r="K1162" s="10">
        <f t="shared" si="310"/>
        <v>3</v>
      </c>
      <c r="L1162" s="1">
        <f t="shared" si="311"/>
        <v>3</v>
      </c>
      <c r="M1162" s="10">
        <f t="shared" si="312"/>
        <v>3</v>
      </c>
      <c r="N1162" s="1" t="str">
        <f t="shared" si="313"/>
        <v>~voi~</v>
      </c>
      <c r="O1162" s="1" t="str">
        <f t="shared" si="314"/>
        <v>[vɔɪ]</v>
      </c>
      <c r="P1162" s="3" cm="1">
        <f t="array" ref="P1162">SUM(_xlfn._xlws.FILTER($H$2:$H$2454,_xlfn.MAP($N$2:$N$2454,_xlfn.LAMBDA(_xlpm.x,_xlpm.x=$N1162))))</f>
        <v>3.1685678073510771E-4</v>
      </c>
      <c r="Q1162" s="4">
        <f t="shared" si="315"/>
        <v>0.75</v>
      </c>
      <c r="R1162" s="6" cm="1">
        <f t="array" ref="R1162">SUM(_xlfn._xlws.FILTER($H$2:$H$2454,_xlfn.MAP($O$2:$O$2454,_xlfn.LAMBDA(_xlpm.x,_xlpm.x=$O1162))))</f>
        <v>3.1685678073510771E-4</v>
      </c>
      <c r="S1162" s="4">
        <f t="shared" si="316"/>
        <v>0.75</v>
      </c>
      <c r="T1162" s="4">
        <f t="shared" si="317"/>
        <v>0.31561640606178704</v>
      </c>
      <c r="U1162" s="4">
        <f t="shared" si="318"/>
        <v>0.75</v>
      </c>
      <c r="V1162" s="4">
        <f t="shared" si="319"/>
        <v>0</v>
      </c>
      <c r="W1162" s="4" t="s">
        <v>5136</v>
      </c>
      <c r="X1162" s="2" cm="1">
        <f t="array" ref="X1162">SUM(_xlfn._xlws.FILTER($F$2:$F$2454,_xlfn.MAP($W$2:$W$2454,_xlfn.LAMBDA(_xlpm.x,_xlpm.x=$W1162))))</f>
        <v>23</v>
      </c>
      <c r="Y1162" s="11">
        <f t="shared" si="320"/>
        <v>0.13043478260869565</v>
      </c>
      <c r="Z1162" s="4" t="s">
        <v>5117</v>
      </c>
      <c r="AA1162" s="2" cm="1">
        <f t="array" ref="AA1162">SUM(_xlfn._xlws.FILTER($F$2:$F$2454,_xlfn.MAP($Z$2:$Z$2454,_xlfn.LAMBDA(_xlpm.x,_xlpm.x=$Z1162))))</f>
        <v>45</v>
      </c>
      <c r="AB1162" s="11">
        <f t="shared" si="321"/>
        <v>6.6666666666666666E-2</v>
      </c>
      <c r="AC1162" s="11">
        <f t="shared" si="322"/>
        <v>0.29148467775775083</v>
      </c>
      <c r="AG1162" s="2"/>
      <c r="AL1162" s="2"/>
      <c r="AM1162" s="2"/>
    </row>
    <row r="1163" spans="1:39">
      <c r="A1163" s="1" t="str">
        <f t="shared" si="306"/>
        <v>~coo~ : [kʊ]</v>
      </c>
      <c r="B1163" s="1">
        <f>_xlfn.LET(_xlpm.d,$G1163,_xlpm.k,_xlfn.CONCAT(LEFT(TRIM(B$1),1),"*"),COUNTIF(_xlpm.d,_xlpm.k))</f>
        <v>0</v>
      </c>
      <c r="C1163" s="1">
        <f>_xlfn.LET(_xlpm.d,$G1163,_xlpm.k,_xlfn.CONCAT(LEFT(TRIM(C$1),1),"*"),COUNTIF(_xlpm.d,_xlpm.k))</f>
        <v>0</v>
      </c>
      <c r="D1163" s="1">
        <f>_xlfn.LET(_xlpm.d,$G1163,_xlpm.k,_xlfn.CONCAT(LEFT(TRIM(D$1),1),"*"),COUNTIF(_xlpm.d,_xlpm.k))</f>
        <v>0</v>
      </c>
      <c r="E1163" s="1">
        <f t="shared" si="307"/>
        <v>0.47712125471966244</v>
      </c>
      <c r="F1163" s="7">
        <v>2</v>
      </c>
      <c r="G1163" s="9" t="s">
        <v>967</v>
      </c>
      <c r="H1163" s="4" cm="1">
        <f t="array" ref="H1163">F1163/freq.sum.r6e</f>
        <v>1.5842839036755386E-4</v>
      </c>
      <c r="I1163" s="4" t="str">
        <f t="shared" si="308"/>
        <v>kʊ</v>
      </c>
      <c r="J1163" s="4" t="str">
        <f t="shared" si="309"/>
        <v>coo</v>
      </c>
      <c r="K1163" s="10">
        <f t="shared" si="310"/>
        <v>2</v>
      </c>
      <c r="L1163" s="1">
        <f t="shared" si="311"/>
        <v>3</v>
      </c>
      <c r="M1163" s="10">
        <f t="shared" si="312"/>
        <v>3</v>
      </c>
      <c r="N1163" s="1" t="str">
        <f t="shared" si="313"/>
        <v>~coo~</v>
      </c>
      <c r="O1163" s="1" t="str">
        <f t="shared" si="314"/>
        <v>[kʊ]</v>
      </c>
      <c r="P1163" s="3" cm="1">
        <f t="array" ref="P1163">SUM(_xlfn._xlws.FILTER($H$2:$H$2454,_xlfn.MAP($N$2:$N$2454,_xlfn.LAMBDA(_xlpm.x,_xlpm.x=$N1163))))</f>
        <v>3.1685678073510771E-4</v>
      </c>
      <c r="Q1163" s="4">
        <f t="shared" si="315"/>
        <v>0.5</v>
      </c>
      <c r="R1163" s="6" cm="1">
        <f t="array" ref="R1163">SUM(_xlfn._xlws.FILTER($H$2:$H$2454,_xlfn.MAP($O$2:$O$2454,_xlfn.LAMBDA(_xlpm.x,_xlpm.x=$O1163))))</f>
        <v>3.1685678073510771E-4</v>
      </c>
      <c r="S1163" s="4">
        <f t="shared" si="316"/>
        <v>0.5</v>
      </c>
      <c r="T1163" s="4">
        <f t="shared" si="317"/>
        <v>0.1667467227401046</v>
      </c>
      <c r="U1163" s="4">
        <f t="shared" si="318"/>
        <v>0.5</v>
      </c>
      <c r="V1163" s="4">
        <f t="shared" si="319"/>
        <v>0</v>
      </c>
      <c r="W1163" s="4" t="s">
        <v>5130</v>
      </c>
      <c r="X1163" s="2" cm="1">
        <f t="array" ref="X1163">SUM(_xlfn._xlws.FILTER($F$2:$F$2454,_xlfn.MAP($W$2:$W$2454,_xlfn.LAMBDA(_xlpm.x,_xlpm.x=$W1163))))</f>
        <v>79</v>
      </c>
      <c r="Y1163" s="11">
        <f t="shared" si="320"/>
        <v>2.5316455696202531E-2</v>
      </c>
      <c r="Z1163" s="4" t="s">
        <v>5116</v>
      </c>
      <c r="AA1163" s="2" cm="1">
        <f t="array" ref="AA1163">SUM(_xlfn._xlws.FILTER($F$2:$F$2454,_xlfn.MAP($Z$2:$Z$2454,_xlfn.LAMBDA(_xlpm.x,_xlpm.x=$Z1163))))</f>
        <v>96</v>
      </c>
      <c r="AB1163" s="11">
        <f t="shared" si="321"/>
        <v>2.0833333333333332E-2</v>
      </c>
      <c r="AC1163" s="11">
        <f t="shared" si="322"/>
        <v>8.4644141749127003E-2</v>
      </c>
      <c r="AG1163" s="2"/>
      <c r="AL1163" s="2"/>
      <c r="AM1163" s="2"/>
    </row>
    <row r="1164" spans="1:39">
      <c r="A1164" s="1" t="str">
        <f t="shared" si="306"/>
        <v>~foo~ : [fʊ]</v>
      </c>
      <c r="B1164" s="1">
        <f>_xlfn.LET(_xlpm.d,$G1164,_xlpm.k,_xlfn.CONCAT(LEFT(TRIM(B$1),1),"*"),COUNTIF(_xlpm.d,_xlpm.k))</f>
        <v>0</v>
      </c>
      <c r="C1164" s="1">
        <f>_xlfn.LET(_xlpm.d,$G1164,_xlpm.k,_xlfn.CONCAT(LEFT(TRIM(C$1),1),"*"),COUNTIF(_xlpm.d,_xlpm.k))</f>
        <v>0</v>
      </c>
      <c r="D1164" s="1">
        <f>_xlfn.LET(_xlpm.d,$G1164,_xlpm.k,_xlfn.CONCAT(LEFT(TRIM(D$1),1),"*"),COUNTIF(_xlpm.d,_xlpm.k))</f>
        <v>0</v>
      </c>
      <c r="E1164" s="1">
        <f t="shared" si="307"/>
        <v>0.69897000433601875</v>
      </c>
      <c r="F1164" s="7">
        <v>4</v>
      </c>
      <c r="G1164" s="9" t="s">
        <v>652</v>
      </c>
      <c r="H1164" s="4" cm="1">
        <f t="array" ref="H1164">F1164/freq.sum.r6e</f>
        <v>3.1685678073510771E-4</v>
      </c>
      <c r="I1164" s="4" t="str">
        <f t="shared" si="308"/>
        <v>fʊ</v>
      </c>
      <c r="J1164" s="4" t="str">
        <f t="shared" si="309"/>
        <v>foo</v>
      </c>
      <c r="K1164" s="10">
        <f t="shared" si="310"/>
        <v>2</v>
      </c>
      <c r="L1164" s="1">
        <f t="shared" si="311"/>
        <v>3</v>
      </c>
      <c r="M1164" s="10">
        <f t="shared" si="312"/>
        <v>3</v>
      </c>
      <c r="N1164" s="1" t="str">
        <f t="shared" si="313"/>
        <v>~foo~</v>
      </c>
      <c r="O1164" s="1" t="str">
        <f t="shared" si="314"/>
        <v>[fʊ]</v>
      </c>
      <c r="P1164" s="3" cm="1">
        <f t="array" ref="P1164">SUM(_xlfn._xlws.FILTER($H$2:$H$2454,_xlfn.MAP($N$2:$N$2454,_xlfn.LAMBDA(_xlpm.x,_xlpm.x=$N1164))))</f>
        <v>5.5449936628643854E-4</v>
      </c>
      <c r="Q1164" s="4">
        <f t="shared" si="315"/>
        <v>0.5714285714285714</v>
      </c>
      <c r="R1164" s="6" cm="1">
        <f t="array" ref="R1164">SUM(_xlfn._xlws.FILTER($H$2:$H$2454,_xlfn.MAP($O$2:$O$2454,_xlfn.LAMBDA(_xlpm.x,_xlpm.x=$O1164))))</f>
        <v>5.5449936628643854E-4</v>
      </c>
      <c r="S1164" s="4">
        <f t="shared" si="316"/>
        <v>0.5714285714285714</v>
      </c>
      <c r="T1164" s="4">
        <f t="shared" si="317"/>
        <v>0.27917660969228236</v>
      </c>
      <c r="U1164" s="4">
        <f t="shared" si="318"/>
        <v>0.5714285714285714</v>
      </c>
      <c r="V1164" s="4">
        <f t="shared" si="319"/>
        <v>0</v>
      </c>
      <c r="W1164" s="4" t="s">
        <v>5130</v>
      </c>
      <c r="X1164" s="2" cm="1">
        <f t="array" ref="X1164">SUM(_xlfn._xlws.FILTER($F$2:$F$2454,_xlfn.MAP($W$2:$W$2454,_xlfn.LAMBDA(_xlpm.x,_xlpm.x=$W1164))))</f>
        <v>79</v>
      </c>
      <c r="Y1164" s="11">
        <f t="shared" si="320"/>
        <v>5.0632911392405063E-2</v>
      </c>
      <c r="Z1164" s="4" t="s">
        <v>5116</v>
      </c>
      <c r="AA1164" s="2" cm="1">
        <f t="array" ref="AA1164">SUM(_xlfn._xlws.FILTER($F$2:$F$2454,_xlfn.MAP($Z$2:$Z$2454,_xlfn.LAMBDA(_xlpm.x,_xlpm.x=$Z1164))))</f>
        <v>96</v>
      </c>
      <c r="AB1164" s="11">
        <f t="shared" si="321"/>
        <v>4.1666666666666664E-2</v>
      </c>
      <c r="AC1164" s="11">
        <f t="shared" si="322"/>
        <v>8.4644141749127003E-2</v>
      </c>
      <c r="AG1164" s="2"/>
      <c r="AL1164" s="2"/>
      <c r="AM1164" s="2"/>
    </row>
    <row r="1165" spans="1:39">
      <c r="A1165" s="1" t="str">
        <f t="shared" si="306"/>
        <v>~jou~ : [dʒɜ]</v>
      </c>
      <c r="B1165" s="1">
        <f>_xlfn.LET(_xlpm.d,$G1165,_xlpm.k,_xlfn.CONCAT(LEFT(TRIM(B$1),1),"*"),COUNTIF(_xlpm.d,_xlpm.k))</f>
        <v>0</v>
      </c>
      <c r="C1165" s="1">
        <f>_xlfn.LET(_xlpm.d,$G1165,_xlpm.k,_xlfn.CONCAT(LEFT(TRIM(C$1),1),"*"),COUNTIF(_xlpm.d,_xlpm.k))</f>
        <v>0</v>
      </c>
      <c r="D1165" s="1">
        <f>_xlfn.LET(_xlpm.d,$G1165,_xlpm.k,_xlfn.CONCAT(LEFT(TRIM(D$1),1),"*"),COUNTIF(_xlpm.d,_xlpm.k))</f>
        <v>0</v>
      </c>
      <c r="E1165" s="1">
        <f t="shared" si="307"/>
        <v>0.47712125471966244</v>
      </c>
      <c r="F1165" s="7">
        <v>2</v>
      </c>
      <c r="G1165" s="9" t="s">
        <v>582</v>
      </c>
      <c r="H1165" s="4" cm="1">
        <f t="array" ref="H1165">F1165/freq.sum.r6e</f>
        <v>1.5842839036755386E-4</v>
      </c>
      <c r="I1165" s="1" t="str">
        <f t="shared" si="308"/>
        <v>dʒɜ</v>
      </c>
      <c r="J1165" s="1" t="str">
        <f t="shared" si="309"/>
        <v>jou</v>
      </c>
      <c r="K1165" s="10">
        <f t="shared" si="310"/>
        <v>3</v>
      </c>
      <c r="L1165" s="1">
        <f t="shared" si="311"/>
        <v>3</v>
      </c>
      <c r="M1165" s="10">
        <f t="shared" si="312"/>
        <v>3</v>
      </c>
      <c r="N1165" s="1" t="str">
        <f t="shared" si="313"/>
        <v>~jou~</v>
      </c>
      <c r="O1165" s="1" t="str">
        <f t="shared" si="314"/>
        <v>[dʒɜ]</v>
      </c>
      <c r="P1165" s="3" cm="1">
        <f t="array" ref="P1165">SUM(_xlfn._xlws.FILTER($H$2:$H$2454,_xlfn.MAP($N$2:$N$2454,_xlfn.LAMBDA(_xlpm.x,_xlpm.x=$N1165))))</f>
        <v>1.5842839036755386E-4</v>
      </c>
      <c r="Q1165" s="4">
        <f t="shared" si="315"/>
        <v>1</v>
      </c>
      <c r="R1165" s="6" cm="1">
        <f t="array" ref="R1165">SUM(_xlfn._xlws.FILTER($H$2:$H$2454,_xlfn.MAP($O$2:$O$2454,_xlfn.LAMBDA(_xlpm.x,_xlpm.x=$O1165))))</f>
        <v>1.5842839036755386E-4</v>
      </c>
      <c r="S1165" s="4">
        <f t="shared" si="316"/>
        <v>1</v>
      </c>
      <c r="T1165" s="4">
        <f t="shared" si="317"/>
        <v>0.33349344548020921</v>
      </c>
      <c r="U1165" s="4">
        <f t="shared" si="318"/>
        <v>1</v>
      </c>
      <c r="V1165" s="4">
        <f t="shared" si="319"/>
        <v>0</v>
      </c>
      <c r="W1165" s="4" t="s">
        <v>5100</v>
      </c>
      <c r="X1165" s="2" cm="1">
        <f t="array" ref="X1165">SUM(_xlfn._xlws.FILTER($F$2:$F$2454,_xlfn.MAP($W$2:$W$2454,_xlfn.LAMBDA(_xlpm.x,_xlpm.x=$W1165))))</f>
        <v>150</v>
      </c>
      <c r="Y1165" s="11">
        <f t="shared" si="320"/>
        <v>1.3333333333333334E-2</v>
      </c>
      <c r="Z1165" s="4" t="s">
        <v>5112</v>
      </c>
      <c r="AA1165" s="2" cm="1">
        <f t="array" ref="AA1165">SUM(_xlfn._xlws.FILTER($F$2:$F$2454,_xlfn.MAP($Z$2:$Z$2454,_xlfn.LAMBDA(_xlpm.x,_xlpm.x=$Z1165))))</f>
        <v>192</v>
      </c>
      <c r="AB1165" s="11">
        <f t="shared" si="321"/>
        <v>1.0416666666666666E-2</v>
      </c>
      <c r="AC1165" s="11">
        <f t="shared" si="322"/>
        <v>0.10720996964786846</v>
      </c>
      <c r="AG1165" s="2"/>
      <c r="AL1165" s="2"/>
      <c r="AM1165" s="2"/>
    </row>
    <row r="1166" spans="1:39">
      <c r="A1166" s="1" t="str">
        <f t="shared" si="306"/>
        <v>~pou~ : [pu]</v>
      </c>
      <c r="B1166" s="1">
        <f>_xlfn.LET(_xlpm.d,$G1166,_xlpm.k,_xlfn.CONCAT(LEFT(TRIM(B$1),1),"*"),COUNTIF(_xlpm.d,_xlpm.k))</f>
        <v>0</v>
      </c>
      <c r="C1166" s="1">
        <f>_xlfn.LET(_xlpm.d,$G1166,_xlpm.k,_xlfn.CONCAT(LEFT(TRIM(C$1),1),"*"),COUNTIF(_xlpm.d,_xlpm.k))</f>
        <v>0</v>
      </c>
      <c r="D1166" s="1">
        <f>_xlfn.LET(_xlpm.d,$G1166,_xlpm.k,_xlfn.CONCAT(LEFT(TRIM(D$1),1),"*"),COUNTIF(_xlpm.d,_xlpm.k))</f>
        <v>0</v>
      </c>
      <c r="E1166" s="1">
        <f t="shared" si="307"/>
        <v>0.30102999566398114</v>
      </c>
      <c r="F1166" s="7">
        <v>1</v>
      </c>
      <c r="G1166" s="9" t="s">
        <v>2192</v>
      </c>
      <c r="H1166" s="4" cm="1">
        <f t="array" ref="H1166">F1166/freq.sum.r6e</f>
        <v>7.9214195183776928E-5</v>
      </c>
      <c r="I1166" s="4" t="str">
        <f t="shared" si="308"/>
        <v>pu</v>
      </c>
      <c r="J1166" s="4" t="str">
        <f t="shared" si="309"/>
        <v>pou</v>
      </c>
      <c r="K1166" s="10">
        <f t="shared" si="310"/>
        <v>2</v>
      </c>
      <c r="L1166" s="1">
        <f t="shared" si="311"/>
        <v>3</v>
      </c>
      <c r="M1166" s="10">
        <f t="shared" si="312"/>
        <v>3</v>
      </c>
      <c r="N1166" s="1" t="str">
        <f t="shared" si="313"/>
        <v>~pou~</v>
      </c>
      <c r="O1166" s="1" t="str">
        <f t="shared" si="314"/>
        <v>[pu]</v>
      </c>
      <c r="P1166" s="3" cm="1">
        <f t="array" ref="P1166">SUM(_xlfn._xlws.FILTER($H$2:$H$2454,_xlfn.MAP($N$2:$N$2454,_xlfn.LAMBDA(_xlpm.x,_xlpm.x=$N1166))))</f>
        <v>3.1685678073510771E-4</v>
      </c>
      <c r="Q1166" s="4">
        <f t="shared" si="315"/>
        <v>0.25</v>
      </c>
      <c r="R1166" s="6" cm="1">
        <f t="array" ref="R1166">SUM(_xlfn._xlws.FILTER($H$2:$H$2454,_xlfn.MAP($O$2:$O$2454,_xlfn.LAMBDA(_xlpm.x,_xlpm.x=$O1166))))</f>
        <v>3.1685678073510771E-4</v>
      </c>
      <c r="S1166" s="4">
        <f t="shared" si="316"/>
        <v>0.25</v>
      </c>
      <c r="T1166" s="4">
        <f t="shared" si="317"/>
        <v>5.260273434363117E-2</v>
      </c>
      <c r="U1166" s="4">
        <f t="shared" si="318"/>
        <v>0.25</v>
      </c>
      <c r="V1166" s="4">
        <f t="shared" si="319"/>
        <v>0</v>
      </c>
      <c r="W1166" s="4" t="s">
        <v>5100</v>
      </c>
      <c r="X1166" s="2" cm="1">
        <f t="array" ref="X1166">SUM(_xlfn._xlws.FILTER($F$2:$F$2454,_xlfn.MAP($W$2:$W$2454,_xlfn.LAMBDA(_xlpm.x,_xlpm.x=$W1166))))</f>
        <v>150</v>
      </c>
      <c r="Y1166" s="11">
        <f t="shared" si="320"/>
        <v>6.6666666666666671E-3</v>
      </c>
      <c r="Z1166" s="4" t="s">
        <v>5111</v>
      </c>
      <c r="AA1166" s="2" cm="1">
        <f t="array" ref="AA1166">SUM(_xlfn._xlws.FILTER($F$2:$F$2454,_xlfn.MAP($Z$2:$Z$2454,_xlfn.LAMBDA(_xlpm.x,_xlpm.x=$Z1166))))</f>
        <v>254</v>
      </c>
      <c r="AB1166" s="11">
        <f t="shared" si="321"/>
        <v>3.937007874015748E-3</v>
      </c>
      <c r="AC1166" s="11">
        <f t="shared" si="322"/>
        <v>0.22874245756425682</v>
      </c>
      <c r="AG1166" s="2"/>
      <c r="AL1166" s="2"/>
      <c r="AM1166" s="2"/>
    </row>
    <row r="1167" spans="1:39">
      <c r="A1167" s="1" t="str">
        <f t="shared" si="306"/>
        <v>~gow~ : [ɡaʊ]</v>
      </c>
      <c r="B1167" s="1">
        <f>_xlfn.LET(_xlpm.d,$G1167,_xlpm.k,_xlfn.CONCAT(LEFT(TRIM(B$1),1),"*"),COUNTIF(_xlpm.d,_xlpm.k))</f>
        <v>0</v>
      </c>
      <c r="C1167" s="1">
        <f>_xlfn.LET(_xlpm.d,$G1167,_xlpm.k,_xlfn.CONCAT(LEFT(TRIM(C$1),1),"*"),COUNTIF(_xlpm.d,_xlpm.k))</f>
        <v>0</v>
      </c>
      <c r="D1167" s="1">
        <f>_xlfn.LET(_xlpm.d,$G1167,_xlpm.k,_xlfn.CONCAT(LEFT(TRIM(D$1),1),"*"),COUNTIF(_xlpm.d,_xlpm.k))</f>
        <v>0</v>
      </c>
      <c r="E1167" s="1">
        <f t="shared" si="307"/>
        <v>0.30102999566398114</v>
      </c>
      <c r="F1167" s="7">
        <v>1</v>
      </c>
      <c r="G1167" s="9" t="s">
        <v>2324</v>
      </c>
      <c r="H1167" s="4" cm="1">
        <f t="array" ref="H1167">F1167/freq.sum.r6e</f>
        <v>7.9214195183776928E-5</v>
      </c>
      <c r="I1167" s="4" t="str">
        <f t="shared" si="308"/>
        <v>ɡaʊ</v>
      </c>
      <c r="J1167" s="4" t="str">
        <f t="shared" si="309"/>
        <v>gow</v>
      </c>
      <c r="K1167" s="10">
        <f t="shared" si="310"/>
        <v>3</v>
      </c>
      <c r="L1167" s="1">
        <f t="shared" si="311"/>
        <v>3</v>
      </c>
      <c r="M1167" s="10">
        <f t="shared" si="312"/>
        <v>3</v>
      </c>
      <c r="N1167" s="1" t="str">
        <f t="shared" si="313"/>
        <v>~gow~</v>
      </c>
      <c r="O1167" s="1" t="str">
        <f t="shared" si="314"/>
        <v>[ɡaʊ]</v>
      </c>
      <c r="P1167" s="3" cm="1">
        <f t="array" ref="P1167">SUM(_xlfn._xlws.FILTER($H$2:$H$2454,_xlfn.MAP($N$2:$N$2454,_xlfn.LAMBDA(_xlpm.x,_xlpm.x=$N1167))))</f>
        <v>7.9214195183776928E-5</v>
      </c>
      <c r="Q1167" s="4">
        <f t="shared" si="315"/>
        <v>1</v>
      </c>
      <c r="R1167" s="6" cm="1">
        <f t="array" ref="R1167">SUM(_xlfn._xlws.FILTER($H$2:$H$2454,_xlfn.MAP($O$2:$O$2454,_xlfn.LAMBDA(_xlpm.x,_xlpm.x=$O1167))))</f>
        <v>7.9214195183776928E-5</v>
      </c>
      <c r="S1167" s="4">
        <f t="shared" si="316"/>
        <v>1</v>
      </c>
      <c r="T1167" s="4">
        <f t="shared" si="317"/>
        <v>0.21041093737452468</v>
      </c>
      <c r="U1167" s="4">
        <f t="shared" si="318"/>
        <v>1</v>
      </c>
      <c r="V1167" s="4">
        <f t="shared" si="319"/>
        <v>0</v>
      </c>
      <c r="W1167" s="4" t="s">
        <v>5128</v>
      </c>
      <c r="X1167" s="2" cm="1">
        <f t="array" ref="X1167">SUM(_xlfn._xlws.FILTER($F$2:$F$2454,_xlfn.MAP($W$2:$W$2454,_xlfn.LAMBDA(_xlpm.x,_xlpm.x=$W1167))))</f>
        <v>89</v>
      </c>
      <c r="Y1167" s="11">
        <f t="shared" si="320"/>
        <v>1.1235955056179775E-2</v>
      </c>
      <c r="Z1167" s="4" t="s">
        <v>5114</v>
      </c>
      <c r="AA1167" s="2" cm="1">
        <f t="array" ref="AA1167">SUM(_xlfn._xlws.FILTER($F$2:$F$2454,_xlfn.MAP($Z$2:$Z$2454,_xlfn.LAMBDA(_xlpm.x,_xlpm.x=$Z1167))))</f>
        <v>104</v>
      </c>
      <c r="AB1167" s="11">
        <f t="shared" si="321"/>
        <v>9.6153846153846159E-3</v>
      </c>
      <c r="AC1167" s="11">
        <f t="shared" si="322"/>
        <v>6.7643332653867558E-2</v>
      </c>
      <c r="AG1167" s="2"/>
      <c r="AL1167" s="2"/>
      <c r="AM1167" s="2"/>
    </row>
    <row r="1168" spans="1:39">
      <c r="A1168" s="1" t="str">
        <f t="shared" si="306"/>
        <v>~tow~ : [taʊ]</v>
      </c>
      <c r="B1168" s="1">
        <f>_xlfn.LET(_xlpm.d,$G1168,_xlpm.k,_xlfn.CONCAT(LEFT(TRIM(B$1),1),"*"),COUNTIF(_xlpm.d,_xlpm.k))</f>
        <v>0</v>
      </c>
      <c r="C1168" s="1">
        <f>_xlfn.LET(_xlpm.d,$G1168,_xlpm.k,_xlfn.CONCAT(LEFT(TRIM(C$1),1),"*"),COUNTIF(_xlpm.d,_xlpm.k))</f>
        <v>0</v>
      </c>
      <c r="D1168" s="1">
        <f>_xlfn.LET(_xlpm.d,$G1168,_xlpm.k,_xlfn.CONCAT(LEFT(TRIM(D$1),1),"*"),COUNTIF(_xlpm.d,_xlpm.k))</f>
        <v>0</v>
      </c>
      <c r="E1168" s="1">
        <f t="shared" si="307"/>
        <v>0.69897000433601875</v>
      </c>
      <c r="F1168" s="7">
        <v>4</v>
      </c>
      <c r="G1168" s="9" t="s">
        <v>462</v>
      </c>
      <c r="H1168" s="4" cm="1">
        <f t="array" ref="H1168">F1168/freq.sum.r6e</f>
        <v>3.1685678073510771E-4</v>
      </c>
      <c r="I1168" s="1" t="str">
        <f t="shared" si="308"/>
        <v>taʊ</v>
      </c>
      <c r="J1168" s="1" t="str">
        <f t="shared" si="309"/>
        <v>tow</v>
      </c>
      <c r="K1168" s="10">
        <f t="shared" si="310"/>
        <v>3</v>
      </c>
      <c r="L1168" s="1">
        <f t="shared" si="311"/>
        <v>3</v>
      </c>
      <c r="M1168" s="10">
        <f t="shared" si="312"/>
        <v>3</v>
      </c>
      <c r="N1168" s="1" t="str">
        <f t="shared" si="313"/>
        <v>~tow~</v>
      </c>
      <c r="O1168" s="1" t="str">
        <f t="shared" si="314"/>
        <v>[taʊ]</v>
      </c>
      <c r="P1168" s="3" cm="1">
        <f t="array" ref="P1168">SUM(_xlfn._xlws.FILTER($H$2:$H$2454,_xlfn.MAP($N$2:$N$2454,_xlfn.LAMBDA(_xlpm.x,_xlpm.x=$N1168))))</f>
        <v>3.9607097591888465E-4</v>
      </c>
      <c r="Q1168" s="4">
        <f t="shared" si="315"/>
        <v>0.79999999999999993</v>
      </c>
      <c r="R1168" s="6" cm="1">
        <f t="array" ref="R1168">SUM(_xlfn._xlws.FILTER($H$2:$H$2454,_xlfn.MAP($O$2:$O$2454,_xlfn.LAMBDA(_xlpm.x,_xlpm.x=$O1168))))</f>
        <v>3.9607097591888465E-4</v>
      </c>
      <c r="S1168" s="4">
        <f t="shared" si="316"/>
        <v>0.79999999999999993</v>
      </c>
      <c r="T1168" s="4">
        <f t="shared" si="317"/>
        <v>0.39084725356919531</v>
      </c>
      <c r="U1168" s="4">
        <f t="shared" si="318"/>
        <v>0.79999999999999993</v>
      </c>
      <c r="V1168" s="4">
        <f t="shared" si="319"/>
        <v>0</v>
      </c>
      <c r="W1168" s="4" t="s">
        <v>5128</v>
      </c>
      <c r="X1168" s="2" cm="1">
        <f t="array" ref="X1168">SUM(_xlfn._xlws.FILTER($F$2:$F$2454,_xlfn.MAP($W$2:$W$2454,_xlfn.LAMBDA(_xlpm.x,_xlpm.x=$W1168))))</f>
        <v>89</v>
      </c>
      <c r="Y1168" s="11">
        <f t="shared" si="320"/>
        <v>4.49438202247191E-2</v>
      </c>
      <c r="Z1168" s="4" t="s">
        <v>5114</v>
      </c>
      <c r="AA1168" s="2" cm="1">
        <f t="array" ref="AA1168">SUM(_xlfn._xlws.FILTER($F$2:$F$2454,_xlfn.MAP($Z$2:$Z$2454,_xlfn.LAMBDA(_xlpm.x,_xlpm.x=$Z1168))))</f>
        <v>104</v>
      </c>
      <c r="AB1168" s="11">
        <f t="shared" si="321"/>
        <v>3.8461538461538464E-2</v>
      </c>
      <c r="AC1168" s="11">
        <f t="shared" si="322"/>
        <v>6.7643332653867558E-2</v>
      </c>
      <c r="AG1168" s="2"/>
      <c r="AL1168" s="2"/>
      <c r="AM1168" s="2"/>
    </row>
    <row r="1169" spans="1:39">
      <c r="A1169" s="1" t="str">
        <f t="shared" si="306"/>
        <v>~vow~ : [vaʊ]</v>
      </c>
      <c r="B1169" s="1">
        <f>_xlfn.LET(_xlpm.d,$G1169,_xlpm.k,_xlfn.CONCAT(LEFT(TRIM(B$1),1),"*"),COUNTIF(_xlpm.d,_xlpm.k))</f>
        <v>0</v>
      </c>
      <c r="C1169" s="1">
        <f>_xlfn.LET(_xlpm.d,$G1169,_xlpm.k,_xlfn.CONCAT(LEFT(TRIM(C$1),1),"*"),COUNTIF(_xlpm.d,_xlpm.k))</f>
        <v>0</v>
      </c>
      <c r="D1169" s="1">
        <f>_xlfn.LET(_xlpm.d,$G1169,_xlpm.k,_xlfn.CONCAT(LEFT(TRIM(D$1),1),"*"),COUNTIF(_xlpm.d,_xlpm.k))</f>
        <v>0</v>
      </c>
      <c r="E1169" s="1">
        <f t="shared" si="307"/>
        <v>0.30102999566398114</v>
      </c>
      <c r="F1169" s="7">
        <v>1</v>
      </c>
      <c r="G1169" s="9" t="s">
        <v>880</v>
      </c>
      <c r="H1169" s="4" cm="1">
        <f t="array" ref="H1169">F1169/freq.sum.r6e</f>
        <v>7.9214195183776928E-5</v>
      </c>
      <c r="I1169" s="4" t="str">
        <f t="shared" si="308"/>
        <v>vaʊ</v>
      </c>
      <c r="J1169" s="4" t="str">
        <f t="shared" si="309"/>
        <v>vow</v>
      </c>
      <c r="K1169" s="10">
        <f t="shared" si="310"/>
        <v>3</v>
      </c>
      <c r="L1169" s="1">
        <f t="shared" si="311"/>
        <v>3</v>
      </c>
      <c r="M1169" s="10">
        <f t="shared" si="312"/>
        <v>3</v>
      </c>
      <c r="N1169" s="1" t="str">
        <f t="shared" si="313"/>
        <v>~vow~</v>
      </c>
      <c r="O1169" s="1" t="str">
        <f t="shared" si="314"/>
        <v>[vaʊ]</v>
      </c>
      <c r="P1169" s="3" cm="1">
        <f t="array" ref="P1169">SUM(_xlfn._xlws.FILTER($H$2:$H$2454,_xlfn.MAP($N$2:$N$2454,_xlfn.LAMBDA(_xlpm.x,_xlpm.x=$N1169))))</f>
        <v>7.9214195183776928E-5</v>
      </c>
      <c r="Q1169" s="4">
        <f t="shared" si="315"/>
        <v>1</v>
      </c>
      <c r="R1169" s="6" cm="1">
        <f t="array" ref="R1169">SUM(_xlfn._xlws.FILTER($H$2:$H$2454,_xlfn.MAP($O$2:$O$2454,_xlfn.LAMBDA(_xlpm.x,_xlpm.x=$O1169))))</f>
        <v>7.9214195183776928E-5</v>
      </c>
      <c r="S1169" s="4">
        <f t="shared" si="316"/>
        <v>1</v>
      </c>
      <c r="T1169" s="4">
        <f t="shared" si="317"/>
        <v>0.21041093737452468</v>
      </c>
      <c r="U1169" s="4">
        <f t="shared" si="318"/>
        <v>1</v>
      </c>
      <c r="V1169" s="4">
        <f t="shared" si="319"/>
        <v>0</v>
      </c>
      <c r="W1169" s="4" t="s">
        <v>5128</v>
      </c>
      <c r="X1169" s="2" cm="1">
        <f t="array" ref="X1169">SUM(_xlfn._xlws.FILTER($F$2:$F$2454,_xlfn.MAP($W$2:$W$2454,_xlfn.LAMBDA(_xlpm.x,_xlpm.x=$W1169))))</f>
        <v>89</v>
      </c>
      <c r="Y1169" s="11">
        <f t="shared" si="320"/>
        <v>1.1235955056179775E-2</v>
      </c>
      <c r="Z1169" s="4" t="s">
        <v>5114</v>
      </c>
      <c r="AA1169" s="2" cm="1">
        <f t="array" ref="AA1169">SUM(_xlfn._xlws.FILTER($F$2:$F$2454,_xlfn.MAP($Z$2:$Z$2454,_xlfn.LAMBDA(_xlpm.x,_xlpm.x=$Z1169))))</f>
        <v>104</v>
      </c>
      <c r="AB1169" s="11">
        <f t="shared" si="321"/>
        <v>9.6153846153846159E-3</v>
      </c>
      <c r="AC1169" s="11">
        <f t="shared" si="322"/>
        <v>6.7643332653867558E-2</v>
      </c>
      <c r="AG1169" s="2"/>
      <c r="AL1169" s="2"/>
      <c r="AM1169" s="2"/>
    </row>
    <row r="1170" spans="1:39">
      <c r="A1170" s="1" t="str">
        <f t="shared" si="306"/>
        <v>~loy~ : [lɔɪ]</v>
      </c>
      <c r="B1170" s="1">
        <f>_xlfn.LET(_xlpm.d,$G1170,_xlpm.k,_xlfn.CONCAT(LEFT(TRIM(B$1),1),"*"),COUNTIF(_xlpm.d,_xlpm.k))</f>
        <v>0</v>
      </c>
      <c r="C1170" s="1">
        <f>_xlfn.LET(_xlpm.d,$G1170,_xlpm.k,_xlfn.CONCAT(LEFT(TRIM(C$1),1),"*"),COUNTIF(_xlpm.d,_xlpm.k))</f>
        <v>0</v>
      </c>
      <c r="D1170" s="1">
        <f>_xlfn.LET(_xlpm.d,$G1170,_xlpm.k,_xlfn.CONCAT(LEFT(TRIM(D$1),1),"*"),COUNTIF(_xlpm.d,_xlpm.k))</f>
        <v>0</v>
      </c>
      <c r="E1170" s="1">
        <f t="shared" si="307"/>
        <v>0.47712125471966244</v>
      </c>
      <c r="F1170" s="7">
        <v>2</v>
      </c>
      <c r="G1170" s="9" t="s">
        <v>585</v>
      </c>
      <c r="H1170" s="4" cm="1">
        <f t="array" ref="H1170">F1170/freq.sum.r6e</f>
        <v>1.5842839036755386E-4</v>
      </c>
      <c r="I1170" s="4" t="str">
        <f t="shared" si="308"/>
        <v>lɔɪ</v>
      </c>
      <c r="J1170" s="4" t="str">
        <f t="shared" si="309"/>
        <v>loy</v>
      </c>
      <c r="K1170" s="10">
        <f t="shared" si="310"/>
        <v>3</v>
      </c>
      <c r="L1170" s="1">
        <f t="shared" si="311"/>
        <v>3</v>
      </c>
      <c r="M1170" s="10">
        <f t="shared" si="312"/>
        <v>3</v>
      </c>
      <c r="N1170" s="1" t="str">
        <f t="shared" si="313"/>
        <v>~loy~</v>
      </c>
      <c r="O1170" s="1" t="str">
        <f t="shared" si="314"/>
        <v>[lɔɪ]</v>
      </c>
      <c r="P1170" s="3" cm="1">
        <f t="array" ref="P1170">SUM(_xlfn._xlws.FILTER($H$2:$H$2454,_xlfn.MAP($N$2:$N$2454,_xlfn.LAMBDA(_xlpm.x,_xlpm.x=$N1170))))</f>
        <v>1.5842839036755386E-4</v>
      </c>
      <c r="Q1170" s="4">
        <f t="shared" si="315"/>
        <v>1</v>
      </c>
      <c r="R1170" s="6" cm="1">
        <f t="array" ref="R1170">SUM(_xlfn._xlws.FILTER($H$2:$H$2454,_xlfn.MAP($O$2:$O$2454,_xlfn.LAMBDA(_xlpm.x,_xlpm.x=$O1170))))</f>
        <v>1.5842839036755386E-4</v>
      </c>
      <c r="S1170" s="4">
        <f t="shared" si="316"/>
        <v>1</v>
      </c>
      <c r="T1170" s="4">
        <f t="shared" si="317"/>
        <v>0.33349344548020921</v>
      </c>
      <c r="U1170" s="4">
        <f t="shared" si="318"/>
        <v>1</v>
      </c>
      <c r="V1170" s="4">
        <f t="shared" si="319"/>
        <v>0</v>
      </c>
      <c r="W1170" s="4" t="s">
        <v>5148</v>
      </c>
      <c r="X1170" s="2" cm="1">
        <f t="array" ref="X1170">SUM(_xlfn._xlws.FILTER($F$2:$F$2454,_xlfn.MAP($W$2:$W$2454,_xlfn.LAMBDA(_xlpm.x,_xlpm.x=$W1170))))</f>
        <v>22</v>
      </c>
      <c r="Y1170" s="11">
        <f t="shared" si="320"/>
        <v>9.0909090909090912E-2</v>
      </c>
      <c r="Z1170" s="4" t="s">
        <v>5117</v>
      </c>
      <c r="AA1170" s="2" cm="1">
        <f t="array" ref="AA1170">SUM(_xlfn._xlws.FILTER($F$2:$F$2454,_xlfn.MAP($Z$2:$Z$2454,_xlfn.LAMBDA(_xlpm.x,_xlpm.x=$Z1170))))</f>
        <v>45</v>
      </c>
      <c r="AB1170" s="11">
        <f t="shared" si="321"/>
        <v>4.4444444444444446E-2</v>
      </c>
      <c r="AC1170" s="11">
        <f t="shared" si="322"/>
        <v>0.31078983295313745</v>
      </c>
      <c r="AG1170" s="2"/>
      <c r="AL1170" s="2"/>
      <c r="AM1170" s="2"/>
    </row>
    <row r="1171" spans="1:39">
      <c r="A1171" s="1" t="str">
        <f t="shared" si="306"/>
        <v>~toy~ : [tɔɪ]</v>
      </c>
      <c r="B1171" s="1">
        <f>_xlfn.LET(_xlpm.d,$G1171,_xlpm.k,_xlfn.CONCAT(LEFT(TRIM(B$1),1),"*"),COUNTIF(_xlpm.d,_xlpm.k))</f>
        <v>0</v>
      </c>
      <c r="C1171" s="1">
        <f>_xlfn.LET(_xlpm.d,$G1171,_xlpm.k,_xlfn.CONCAT(LEFT(TRIM(C$1),1),"*"),COUNTIF(_xlpm.d,_xlpm.k))</f>
        <v>0</v>
      </c>
      <c r="D1171" s="1">
        <f>_xlfn.LET(_xlpm.d,$G1171,_xlpm.k,_xlfn.CONCAT(LEFT(TRIM(D$1),1),"*"),COUNTIF(_xlpm.d,_xlpm.k))</f>
        <v>0</v>
      </c>
      <c r="E1171" s="1">
        <f t="shared" si="307"/>
        <v>0.30102999566398114</v>
      </c>
      <c r="F1171" s="7">
        <v>1</v>
      </c>
      <c r="G1171" s="9" t="s">
        <v>879</v>
      </c>
      <c r="H1171" s="4" cm="1">
        <f t="array" ref="H1171">F1171/freq.sum.r6e</f>
        <v>7.9214195183776928E-5</v>
      </c>
      <c r="I1171" s="1" t="str">
        <f t="shared" si="308"/>
        <v>tɔɪ</v>
      </c>
      <c r="J1171" s="1" t="str">
        <f t="shared" si="309"/>
        <v>toy</v>
      </c>
      <c r="K1171" s="10">
        <f t="shared" si="310"/>
        <v>3</v>
      </c>
      <c r="L1171" s="1">
        <f t="shared" si="311"/>
        <v>3</v>
      </c>
      <c r="M1171" s="10">
        <f t="shared" si="312"/>
        <v>3</v>
      </c>
      <c r="N1171" s="1" t="str">
        <f t="shared" si="313"/>
        <v>~toy~</v>
      </c>
      <c r="O1171" s="1" t="str">
        <f t="shared" si="314"/>
        <v>[tɔɪ]</v>
      </c>
      <c r="P1171" s="3" cm="1">
        <f t="array" ref="P1171">SUM(_xlfn._xlws.FILTER($H$2:$H$2454,_xlfn.MAP($N$2:$N$2454,_xlfn.LAMBDA(_xlpm.x,_xlpm.x=$N1171))))</f>
        <v>7.9214195183776928E-5</v>
      </c>
      <c r="Q1171" s="4">
        <f t="shared" si="315"/>
        <v>1</v>
      </c>
      <c r="R1171" s="6" cm="1">
        <f t="array" ref="R1171">SUM(_xlfn._xlws.FILTER($H$2:$H$2454,_xlfn.MAP($O$2:$O$2454,_xlfn.LAMBDA(_xlpm.x,_xlpm.x=$O1171))))</f>
        <v>7.9214195183776928E-5</v>
      </c>
      <c r="S1171" s="4">
        <f t="shared" si="316"/>
        <v>1</v>
      </c>
      <c r="T1171" s="4">
        <f t="shared" si="317"/>
        <v>0.21041093737452468</v>
      </c>
      <c r="U1171" s="4">
        <f t="shared" si="318"/>
        <v>1</v>
      </c>
      <c r="V1171" s="4">
        <f t="shared" si="319"/>
        <v>0</v>
      </c>
      <c r="W1171" s="4" t="s">
        <v>5148</v>
      </c>
      <c r="X1171" s="2" cm="1">
        <f t="array" ref="X1171">SUM(_xlfn._xlws.FILTER($F$2:$F$2454,_xlfn.MAP($W$2:$W$2454,_xlfn.LAMBDA(_xlpm.x,_xlpm.x=$W1171))))</f>
        <v>22</v>
      </c>
      <c r="Y1171" s="11">
        <f t="shared" si="320"/>
        <v>4.5454545454545456E-2</v>
      </c>
      <c r="Z1171" s="4" t="s">
        <v>5117</v>
      </c>
      <c r="AA1171" s="2" cm="1">
        <f t="array" ref="AA1171">SUM(_xlfn._xlws.FILTER($F$2:$F$2454,_xlfn.MAP($Z$2:$Z$2454,_xlfn.LAMBDA(_xlpm.x,_xlpm.x=$Z1171))))</f>
        <v>45</v>
      </c>
      <c r="AB1171" s="11">
        <f t="shared" si="321"/>
        <v>2.2222222222222223E-2</v>
      </c>
      <c r="AC1171" s="11">
        <f t="shared" si="322"/>
        <v>0.31078983295313745</v>
      </c>
      <c r="AG1171" s="2"/>
      <c r="AL1171" s="2"/>
      <c r="AM1171" s="2"/>
    </row>
    <row r="1172" spans="1:39">
      <c r="A1172" s="1" t="str">
        <f t="shared" si="306"/>
        <v>~ltu~ : [ltʃə]</v>
      </c>
      <c r="B1172" s="1">
        <f>_xlfn.LET(_xlpm.d,$G1172,_xlpm.k,_xlfn.CONCAT(LEFT(TRIM(B$1),1),"*"),COUNTIF(_xlpm.d,_xlpm.k))</f>
        <v>0</v>
      </c>
      <c r="C1172" s="1">
        <f>_xlfn.LET(_xlpm.d,$G1172,_xlpm.k,_xlfn.CONCAT(LEFT(TRIM(C$1),1),"*"),COUNTIF(_xlpm.d,_xlpm.k))</f>
        <v>0</v>
      </c>
      <c r="D1172" s="1">
        <f>_xlfn.LET(_xlpm.d,$G1172,_xlpm.k,_xlfn.CONCAT(LEFT(TRIM(D$1),1),"*"),COUNTIF(_xlpm.d,_xlpm.k))</f>
        <v>0</v>
      </c>
      <c r="E1172" s="1">
        <f t="shared" si="307"/>
        <v>0.60205999132796229</v>
      </c>
      <c r="F1172" s="7">
        <v>3</v>
      </c>
      <c r="G1172" s="9" t="s">
        <v>467</v>
      </c>
      <c r="H1172" s="4" cm="1">
        <f t="array" ref="H1172">F1172/freq.sum.r6e</f>
        <v>2.376425855513308E-4</v>
      </c>
      <c r="I1172" s="4" t="str">
        <f t="shared" si="308"/>
        <v>ltʃə</v>
      </c>
      <c r="J1172" s="4" t="str">
        <f t="shared" si="309"/>
        <v>ltu</v>
      </c>
      <c r="K1172" s="10">
        <f t="shared" si="310"/>
        <v>4</v>
      </c>
      <c r="L1172" s="1">
        <f t="shared" si="311"/>
        <v>3</v>
      </c>
      <c r="M1172" s="10">
        <f t="shared" si="312"/>
        <v>4</v>
      </c>
      <c r="N1172" s="1" t="str">
        <f t="shared" si="313"/>
        <v>~ltu~</v>
      </c>
      <c r="O1172" s="1" t="str">
        <f t="shared" si="314"/>
        <v>[ltʃə]</v>
      </c>
      <c r="P1172" s="3" cm="1">
        <f t="array" ref="P1172">SUM(_xlfn._xlws.FILTER($H$2:$H$2454,_xlfn.MAP($N$2:$N$2454,_xlfn.LAMBDA(_xlpm.x,_xlpm.x=$N1172))))</f>
        <v>2.376425855513308E-4</v>
      </c>
      <c r="Q1172" s="4">
        <f t="shared" si="315"/>
        <v>1</v>
      </c>
      <c r="R1172" s="6" cm="1">
        <f t="array" ref="R1172">SUM(_xlfn._xlws.FILTER($H$2:$H$2454,_xlfn.MAP($O$2:$O$2454,_xlfn.LAMBDA(_xlpm.x,_xlpm.x=$O1172))))</f>
        <v>2.376425855513308E-4</v>
      </c>
      <c r="S1172" s="4">
        <f t="shared" si="316"/>
        <v>1</v>
      </c>
      <c r="T1172" s="4">
        <f t="shared" si="317"/>
        <v>0.4684937350578196</v>
      </c>
      <c r="U1172" s="4">
        <f t="shared" si="318"/>
        <v>1</v>
      </c>
      <c r="V1172" s="4">
        <f t="shared" si="319"/>
        <v>0</v>
      </c>
      <c r="W1172" s="4" t="s">
        <v>5111</v>
      </c>
      <c r="X1172" s="2" cm="1">
        <f t="array" ref="X1172">SUM(_xlfn._xlws.FILTER($F$2:$F$2454,_xlfn.MAP($W$2:$W$2454,_xlfn.LAMBDA(_xlpm.x,_xlpm.x=$W1172))))</f>
        <v>566</v>
      </c>
      <c r="Y1172" s="11">
        <f t="shared" si="320"/>
        <v>5.3003533568904597E-3</v>
      </c>
      <c r="Z1172" s="4" t="s">
        <v>5101</v>
      </c>
      <c r="AA1172" s="2" cm="1">
        <f t="array" ref="AA1172">SUM(_xlfn._xlws.FILTER($F$2:$F$2454,_xlfn.MAP($Z$2:$Z$2454,_xlfn.LAMBDA(_xlpm.x,_xlpm.x=$Z1172))))</f>
        <v>2255</v>
      </c>
      <c r="AB1172" s="11">
        <f t="shared" si="321"/>
        <v>1.3303769401330377E-3</v>
      </c>
      <c r="AC1172" s="11">
        <f t="shared" si="322"/>
        <v>0.60033011502570799</v>
      </c>
      <c r="AG1172" s="2"/>
      <c r="AL1172" s="2"/>
      <c r="AM1172" s="2"/>
    </row>
    <row r="1173" spans="1:39">
      <c r="A1173" s="1" t="str">
        <f t="shared" si="306"/>
        <v>~psu~ : [psə]</v>
      </c>
      <c r="B1173" s="1">
        <f>_xlfn.LET(_xlpm.d,$G1173,_xlpm.k,_xlfn.CONCAT(LEFT(TRIM(B$1),1),"*"),COUNTIF(_xlpm.d,_xlpm.k))</f>
        <v>0</v>
      </c>
      <c r="C1173" s="1">
        <f>_xlfn.LET(_xlpm.d,$G1173,_xlpm.k,_xlfn.CONCAT(LEFT(TRIM(C$1),1),"*"),COUNTIF(_xlpm.d,_xlpm.k))</f>
        <v>0</v>
      </c>
      <c r="D1173" s="1">
        <f>_xlfn.LET(_xlpm.d,$G1173,_xlpm.k,_xlfn.CONCAT(LEFT(TRIM(D$1),1),"*"),COUNTIF(_xlpm.d,_xlpm.k))</f>
        <v>0</v>
      </c>
      <c r="E1173" s="1">
        <f t="shared" si="307"/>
        <v>0.30102999566398114</v>
      </c>
      <c r="F1173" s="7">
        <v>1</v>
      </c>
      <c r="G1173" s="9" t="s">
        <v>2189</v>
      </c>
      <c r="H1173" s="4" cm="1">
        <f t="array" ref="H1173">F1173/freq.sum.r6e</f>
        <v>7.9214195183776928E-5</v>
      </c>
      <c r="I1173" s="4" t="str">
        <f t="shared" si="308"/>
        <v>psə</v>
      </c>
      <c r="J1173" s="4" t="str">
        <f t="shared" si="309"/>
        <v>psu</v>
      </c>
      <c r="K1173" s="10">
        <f t="shared" si="310"/>
        <v>3</v>
      </c>
      <c r="L1173" s="1">
        <f t="shared" si="311"/>
        <v>3</v>
      </c>
      <c r="M1173" s="10">
        <f t="shared" si="312"/>
        <v>3</v>
      </c>
      <c r="N1173" s="1" t="str">
        <f t="shared" si="313"/>
        <v>~psu~</v>
      </c>
      <c r="O1173" s="1" t="str">
        <f t="shared" si="314"/>
        <v>[psə]</v>
      </c>
      <c r="P1173" s="3" cm="1">
        <f t="array" ref="P1173">SUM(_xlfn._xlws.FILTER($H$2:$H$2454,_xlfn.MAP($N$2:$N$2454,_xlfn.LAMBDA(_xlpm.x,_xlpm.x=$N1173))))</f>
        <v>7.9214195183776928E-5</v>
      </c>
      <c r="Q1173" s="4">
        <f t="shared" si="315"/>
        <v>1</v>
      </c>
      <c r="R1173" s="6" cm="1">
        <f t="array" ref="R1173">SUM(_xlfn._xlws.FILTER($H$2:$H$2454,_xlfn.MAP($O$2:$O$2454,_xlfn.LAMBDA(_xlpm.x,_xlpm.x=$O1173))))</f>
        <v>7.9214195183776928E-5</v>
      </c>
      <c r="S1173" s="4">
        <f t="shared" si="316"/>
        <v>1</v>
      </c>
      <c r="T1173" s="4">
        <f t="shared" si="317"/>
        <v>0.21041093737452468</v>
      </c>
      <c r="U1173" s="4">
        <f t="shared" si="318"/>
        <v>1</v>
      </c>
      <c r="V1173" s="4">
        <f t="shared" si="319"/>
        <v>0</v>
      </c>
      <c r="W1173" s="4" t="s">
        <v>5111</v>
      </c>
      <c r="X1173" s="2" cm="1">
        <f t="array" ref="X1173">SUM(_xlfn._xlws.FILTER($F$2:$F$2454,_xlfn.MAP($W$2:$W$2454,_xlfn.LAMBDA(_xlpm.x,_xlpm.x=$W1173))))</f>
        <v>566</v>
      </c>
      <c r="Y1173" s="11">
        <f t="shared" si="320"/>
        <v>1.7667844522968198E-3</v>
      </c>
      <c r="Z1173" s="4" t="s">
        <v>5101</v>
      </c>
      <c r="AA1173" s="2" cm="1">
        <f t="array" ref="AA1173">SUM(_xlfn._xlws.FILTER($F$2:$F$2454,_xlfn.MAP($Z$2:$Z$2454,_xlfn.LAMBDA(_xlpm.x,_xlpm.x=$Z1173))))</f>
        <v>2255</v>
      </c>
      <c r="AB1173" s="11">
        <f t="shared" si="321"/>
        <v>4.434589800443459E-4</v>
      </c>
      <c r="AC1173" s="11">
        <f t="shared" si="322"/>
        <v>0.60033011502570788</v>
      </c>
      <c r="AG1173" s="2"/>
      <c r="AL1173" s="2"/>
      <c r="AM1173" s="2"/>
    </row>
    <row r="1174" spans="1:39">
      <c r="A1174" s="1" t="str">
        <f t="shared" si="306"/>
        <v>~ptu~ : [ptʃə]</v>
      </c>
      <c r="B1174" s="1">
        <f>_xlfn.LET(_xlpm.d,$G1174,_xlpm.k,_xlfn.CONCAT(LEFT(TRIM(B$1),1),"*"),COUNTIF(_xlpm.d,_xlpm.k))</f>
        <v>0</v>
      </c>
      <c r="C1174" s="1">
        <f>_xlfn.LET(_xlpm.d,$G1174,_xlpm.k,_xlfn.CONCAT(LEFT(TRIM(C$1),1),"*"),COUNTIF(_xlpm.d,_xlpm.k))</f>
        <v>0</v>
      </c>
      <c r="D1174" s="1">
        <f>_xlfn.LET(_xlpm.d,$G1174,_xlpm.k,_xlfn.CONCAT(LEFT(TRIM(D$1),1),"*"),COUNTIF(_xlpm.d,_xlpm.k))</f>
        <v>0</v>
      </c>
      <c r="E1174" s="1">
        <f t="shared" si="307"/>
        <v>0.30102999566398114</v>
      </c>
      <c r="F1174" s="7">
        <v>1</v>
      </c>
      <c r="G1174" s="9" t="s">
        <v>2191</v>
      </c>
      <c r="H1174" s="4" cm="1">
        <f t="array" ref="H1174">F1174/freq.sum.r6e</f>
        <v>7.9214195183776928E-5</v>
      </c>
      <c r="I1174" s="4" t="str">
        <f t="shared" si="308"/>
        <v>ptʃə</v>
      </c>
      <c r="J1174" s="4" t="str">
        <f t="shared" si="309"/>
        <v>ptu</v>
      </c>
      <c r="K1174" s="10">
        <f t="shared" si="310"/>
        <v>4</v>
      </c>
      <c r="L1174" s="1">
        <f t="shared" si="311"/>
        <v>3</v>
      </c>
      <c r="M1174" s="10">
        <f t="shared" si="312"/>
        <v>4</v>
      </c>
      <c r="N1174" s="1" t="str">
        <f t="shared" si="313"/>
        <v>~ptu~</v>
      </c>
      <c r="O1174" s="1" t="str">
        <f t="shared" si="314"/>
        <v>[ptʃə]</v>
      </c>
      <c r="P1174" s="3" cm="1">
        <f t="array" ref="P1174">SUM(_xlfn._xlws.FILTER($H$2:$H$2454,_xlfn.MAP($N$2:$N$2454,_xlfn.LAMBDA(_xlpm.x,_xlpm.x=$N1174))))</f>
        <v>7.9214195183776928E-5</v>
      </c>
      <c r="Q1174" s="4">
        <f t="shared" si="315"/>
        <v>1</v>
      </c>
      <c r="R1174" s="6" cm="1">
        <f t="array" ref="R1174">SUM(_xlfn._xlws.FILTER($H$2:$H$2454,_xlfn.MAP($O$2:$O$2454,_xlfn.LAMBDA(_xlpm.x,_xlpm.x=$O1174))))</f>
        <v>7.9214195183776928E-5</v>
      </c>
      <c r="S1174" s="4">
        <f t="shared" si="316"/>
        <v>1</v>
      </c>
      <c r="T1174" s="4">
        <f t="shared" si="317"/>
        <v>0.2342468675289098</v>
      </c>
      <c r="U1174" s="4">
        <f t="shared" si="318"/>
        <v>1</v>
      </c>
      <c r="V1174" s="4">
        <f t="shared" si="319"/>
        <v>0</v>
      </c>
      <c r="W1174" s="4" t="s">
        <v>5111</v>
      </c>
      <c r="X1174" s="2" cm="1">
        <f t="array" ref="X1174">SUM(_xlfn._xlws.FILTER($F$2:$F$2454,_xlfn.MAP($W$2:$W$2454,_xlfn.LAMBDA(_xlpm.x,_xlpm.x=$W1174))))</f>
        <v>566</v>
      </c>
      <c r="Y1174" s="11">
        <f t="shared" si="320"/>
        <v>1.7667844522968198E-3</v>
      </c>
      <c r="Z1174" s="4" t="s">
        <v>5101</v>
      </c>
      <c r="AA1174" s="2" cm="1">
        <f t="array" ref="AA1174">SUM(_xlfn._xlws.FILTER($F$2:$F$2454,_xlfn.MAP($Z$2:$Z$2454,_xlfn.LAMBDA(_xlpm.x,_xlpm.x=$Z1174))))</f>
        <v>2255</v>
      </c>
      <c r="AB1174" s="11">
        <f t="shared" si="321"/>
        <v>4.434589800443459E-4</v>
      </c>
      <c r="AC1174" s="11">
        <f t="shared" si="322"/>
        <v>0.60033011502570788</v>
      </c>
      <c r="AG1174" s="2"/>
      <c r="AL1174" s="2"/>
      <c r="AM1174" s="2"/>
    </row>
    <row r="1175" spans="1:39">
      <c r="A1175" s="1" t="str">
        <f t="shared" si="306"/>
        <v>~rgu~ : [ɹɡyə]</v>
      </c>
      <c r="B1175" s="1">
        <f>_xlfn.LET(_xlpm.d,$G1175,_xlpm.k,_xlfn.CONCAT(LEFT(TRIM(B$1),1),"*"),COUNTIF(_xlpm.d,_xlpm.k))</f>
        <v>1</v>
      </c>
      <c r="C1175" s="1">
        <f>_xlfn.LET(_xlpm.d,$G1175,_xlpm.k,_xlfn.CONCAT(LEFT(TRIM(C$1),1),"*"),COUNTIF(_xlpm.d,_xlpm.k))</f>
        <v>0</v>
      </c>
      <c r="D1175" s="1">
        <f>_xlfn.LET(_xlpm.d,$G1175,_xlpm.k,_xlfn.CONCAT(LEFT(TRIM(D$1),1),"*"),COUNTIF(_xlpm.d,_xlpm.k))</f>
        <v>0</v>
      </c>
      <c r="E1175" s="1">
        <f t="shared" si="307"/>
        <v>0.30102999566398114</v>
      </c>
      <c r="F1175" s="7">
        <v>1</v>
      </c>
      <c r="G1175" s="9" t="s">
        <v>864</v>
      </c>
      <c r="H1175" s="4" cm="1">
        <f t="array" ref="H1175">F1175/freq.sum.r6e</f>
        <v>7.9214195183776928E-5</v>
      </c>
      <c r="I1175" s="1" t="str">
        <f t="shared" si="308"/>
        <v>ɹɡyə</v>
      </c>
      <c r="J1175" s="1" t="str">
        <f t="shared" si="309"/>
        <v>rgu</v>
      </c>
      <c r="K1175" s="10">
        <f t="shared" si="310"/>
        <v>4</v>
      </c>
      <c r="L1175" s="1">
        <f t="shared" si="311"/>
        <v>3</v>
      </c>
      <c r="M1175" s="10">
        <f t="shared" si="312"/>
        <v>4</v>
      </c>
      <c r="N1175" s="1" t="str">
        <f t="shared" si="313"/>
        <v>~rgu~</v>
      </c>
      <c r="O1175" s="1" t="str">
        <f t="shared" si="314"/>
        <v>[ɹɡyə]</v>
      </c>
      <c r="P1175" s="3" cm="1">
        <f t="array" ref="P1175">SUM(_xlfn._xlws.FILTER($H$2:$H$2454,_xlfn.MAP($N$2:$N$2454,_xlfn.LAMBDA(_xlpm.x,_xlpm.x=$N1175))))</f>
        <v>7.9214195183776928E-5</v>
      </c>
      <c r="Q1175" s="4">
        <f t="shared" si="315"/>
        <v>1</v>
      </c>
      <c r="R1175" s="6" cm="1">
        <f t="array" ref="R1175">SUM(_xlfn._xlws.FILTER($H$2:$H$2454,_xlfn.MAP($O$2:$O$2454,_xlfn.LAMBDA(_xlpm.x,_xlpm.x=$O1175))))</f>
        <v>7.9214195183776928E-5</v>
      </c>
      <c r="S1175" s="4">
        <f t="shared" si="316"/>
        <v>1</v>
      </c>
      <c r="T1175" s="4">
        <f t="shared" si="317"/>
        <v>0.2342468675289098</v>
      </c>
      <c r="U1175" s="4">
        <f t="shared" si="318"/>
        <v>1</v>
      </c>
      <c r="V1175" s="4">
        <f t="shared" si="319"/>
        <v>0</v>
      </c>
      <c r="W1175" s="4" t="s">
        <v>5111</v>
      </c>
      <c r="X1175" s="2" cm="1">
        <f t="array" ref="X1175">SUM(_xlfn._xlws.FILTER($F$2:$F$2454,_xlfn.MAP($W$2:$W$2454,_xlfn.LAMBDA(_xlpm.x,_xlpm.x=$W1175))))</f>
        <v>566</v>
      </c>
      <c r="Y1175" s="11">
        <f t="shared" si="320"/>
        <v>1.7667844522968198E-3</v>
      </c>
      <c r="Z1175" s="4" t="s">
        <v>5101</v>
      </c>
      <c r="AA1175" s="2" cm="1">
        <f t="array" ref="AA1175">SUM(_xlfn._xlws.FILTER($F$2:$F$2454,_xlfn.MAP($Z$2:$Z$2454,_xlfn.LAMBDA(_xlpm.x,_xlpm.x=$Z1175))))</f>
        <v>2255</v>
      </c>
      <c r="AB1175" s="11">
        <f t="shared" si="321"/>
        <v>4.434589800443459E-4</v>
      </c>
      <c r="AC1175" s="11">
        <f t="shared" si="322"/>
        <v>0.60033011502570788</v>
      </c>
      <c r="AG1175" s="2"/>
      <c r="AL1175" s="2"/>
      <c r="AM1175" s="2"/>
    </row>
    <row r="1176" spans="1:39">
      <c r="A1176" s="1" t="str">
        <f t="shared" si="306"/>
        <v>~xtu~ : [kstʃə]</v>
      </c>
      <c r="B1176" s="1">
        <f>_xlfn.LET(_xlpm.d,$G1176,_xlpm.k,_xlfn.CONCAT(LEFT(TRIM(B$1),1),"*"),COUNTIF(_xlpm.d,_xlpm.k))</f>
        <v>0</v>
      </c>
      <c r="C1176" s="1">
        <f>_xlfn.LET(_xlpm.d,$G1176,_xlpm.k,_xlfn.CONCAT(LEFT(TRIM(C$1),1),"*"),COUNTIF(_xlpm.d,_xlpm.k))</f>
        <v>0</v>
      </c>
      <c r="D1176" s="1">
        <f>_xlfn.LET(_xlpm.d,$G1176,_xlpm.k,_xlfn.CONCAT(LEFT(TRIM(D$1),1),"*"),COUNTIF(_xlpm.d,_xlpm.k))</f>
        <v>0</v>
      </c>
      <c r="E1176" s="1">
        <f t="shared" si="307"/>
        <v>0.30102999566398114</v>
      </c>
      <c r="F1176" s="7">
        <v>1</v>
      </c>
      <c r="G1176" s="9" t="s">
        <v>881</v>
      </c>
      <c r="H1176" s="4" cm="1">
        <f t="array" ref="H1176">F1176/freq.sum.r6e</f>
        <v>7.9214195183776928E-5</v>
      </c>
      <c r="I1176" s="4" t="str">
        <f t="shared" si="308"/>
        <v>kstʃə</v>
      </c>
      <c r="J1176" s="4" t="str">
        <f t="shared" si="309"/>
        <v>xtu</v>
      </c>
      <c r="K1176" s="10">
        <f t="shared" si="310"/>
        <v>5</v>
      </c>
      <c r="L1176" s="1">
        <f t="shared" si="311"/>
        <v>3</v>
      </c>
      <c r="M1176" s="10">
        <f t="shared" si="312"/>
        <v>5</v>
      </c>
      <c r="N1176" s="1" t="str">
        <f t="shared" si="313"/>
        <v>~xtu~</v>
      </c>
      <c r="O1176" s="1" t="str">
        <f t="shared" si="314"/>
        <v>[kstʃə]</v>
      </c>
      <c r="P1176" s="3" cm="1">
        <f t="array" ref="P1176">SUM(_xlfn._xlws.FILTER($H$2:$H$2454,_xlfn.MAP($N$2:$N$2454,_xlfn.LAMBDA(_xlpm.x,_xlpm.x=$N1176))))</f>
        <v>7.9214195183776928E-5</v>
      </c>
      <c r="Q1176" s="4">
        <f t="shared" si="315"/>
        <v>1</v>
      </c>
      <c r="R1176" s="6" cm="1">
        <f t="array" ref="R1176">SUM(_xlfn._xlws.FILTER($H$2:$H$2454,_xlfn.MAP($O$2:$O$2454,_xlfn.LAMBDA(_xlpm.x,_xlpm.x=$O1176))))</f>
        <v>7.9214195183776928E-5</v>
      </c>
      <c r="S1176" s="4">
        <f t="shared" si="316"/>
        <v>1</v>
      </c>
      <c r="T1176" s="4">
        <f t="shared" si="317"/>
        <v>0.25439985932113074</v>
      </c>
      <c r="U1176" s="4">
        <f t="shared" si="318"/>
        <v>1</v>
      </c>
      <c r="V1176" s="4">
        <f t="shared" si="319"/>
        <v>0</v>
      </c>
      <c r="W1176" s="4" t="s">
        <v>5111</v>
      </c>
      <c r="X1176" s="2" cm="1">
        <f t="array" ref="X1176">SUM(_xlfn._xlws.FILTER($F$2:$F$2454,_xlfn.MAP($W$2:$W$2454,_xlfn.LAMBDA(_xlpm.x,_xlpm.x=$W1176))))</f>
        <v>566</v>
      </c>
      <c r="Y1176" s="11">
        <f t="shared" si="320"/>
        <v>1.7667844522968198E-3</v>
      </c>
      <c r="Z1176" s="4" t="s">
        <v>5101</v>
      </c>
      <c r="AA1176" s="2" cm="1">
        <f t="array" ref="AA1176">SUM(_xlfn._xlws.FILTER($F$2:$F$2454,_xlfn.MAP($Z$2:$Z$2454,_xlfn.LAMBDA(_xlpm.x,_xlpm.x=$Z1176))))</f>
        <v>2255</v>
      </c>
      <c r="AB1176" s="11">
        <f t="shared" si="321"/>
        <v>4.434589800443459E-4</v>
      </c>
      <c r="AC1176" s="11">
        <f t="shared" si="322"/>
        <v>0.60033011502570788</v>
      </c>
      <c r="AG1176" s="2"/>
      <c r="AL1176" s="2"/>
      <c r="AM1176" s="2"/>
    </row>
    <row r="1177" spans="1:39">
      <c r="A1177" s="1" t="str">
        <f t="shared" si="306"/>
        <v>~ccu~ : [kyu]</v>
      </c>
      <c r="B1177" s="1">
        <f>_xlfn.LET(_xlpm.d,$G1177,_xlpm.k,_xlfn.CONCAT(LEFT(TRIM(B$1),1),"*"),COUNTIF(_xlpm.d,_xlpm.k))</f>
        <v>0</v>
      </c>
      <c r="C1177" s="1">
        <f>_xlfn.LET(_xlpm.d,$G1177,_xlpm.k,_xlfn.CONCAT(LEFT(TRIM(C$1),1),"*"),COUNTIF(_xlpm.d,_xlpm.k))</f>
        <v>0</v>
      </c>
      <c r="D1177" s="1">
        <f>_xlfn.LET(_xlpm.d,$G1177,_xlpm.k,_xlfn.CONCAT(LEFT(TRIM(D$1),1),"*"),COUNTIF(_xlpm.d,_xlpm.k))</f>
        <v>0</v>
      </c>
      <c r="E1177" s="1">
        <f t="shared" si="307"/>
        <v>0.30102999566398114</v>
      </c>
      <c r="F1177" s="7">
        <v>1</v>
      </c>
      <c r="G1177" s="9" t="s">
        <v>107</v>
      </c>
      <c r="H1177" s="4" cm="1">
        <f t="array" ref="H1177">F1177/freq.sum.r6e</f>
        <v>7.9214195183776928E-5</v>
      </c>
      <c r="I1177" s="4" t="str">
        <f t="shared" si="308"/>
        <v>kyu</v>
      </c>
      <c r="J1177" s="4" t="str">
        <f t="shared" si="309"/>
        <v>ccu</v>
      </c>
      <c r="K1177" s="10">
        <f t="shared" si="310"/>
        <v>3</v>
      </c>
      <c r="L1177" s="1">
        <f t="shared" si="311"/>
        <v>3</v>
      </c>
      <c r="M1177" s="10">
        <f t="shared" si="312"/>
        <v>3</v>
      </c>
      <c r="N1177" s="1" t="str">
        <f t="shared" si="313"/>
        <v>~ccu~</v>
      </c>
      <c r="O1177" s="1" t="str">
        <f t="shared" si="314"/>
        <v>[kyu]</v>
      </c>
      <c r="P1177" s="3" cm="1">
        <f t="array" ref="P1177">SUM(_xlfn._xlws.FILTER($H$2:$H$2454,_xlfn.MAP($N$2:$N$2454,_xlfn.LAMBDA(_xlpm.x,_xlpm.x=$N1177))))</f>
        <v>3.9607097591888465E-4</v>
      </c>
      <c r="Q1177" s="4">
        <f t="shared" si="315"/>
        <v>0.19999999999999998</v>
      </c>
      <c r="R1177" s="6" cm="1">
        <f t="array" ref="R1177">SUM(_xlfn._xlws.FILTER($H$2:$H$2454,_xlfn.MAP($O$2:$O$2454,_xlfn.LAMBDA(_xlpm.x,_xlpm.x=$O1177))))</f>
        <v>3.9607097591888465E-4</v>
      </c>
      <c r="S1177" s="4">
        <f t="shared" si="316"/>
        <v>0.19999999999999998</v>
      </c>
      <c r="T1177" s="4">
        <f t="shared" si="317"/>
        <v>4.2082187474904935E-2</v>
      </c>
      <c r="U1177" s="4">
        <f t="shared" si="318"/>
        <v>0.19999999999999998</v>
      </c>
      <c r="V1177" s="4">
        <f t="shared" si="319"/>
        <v>0</v>
      </c>
      <c r="W1177" s="4" t="s">
        <v>5111</v>
      </c>
      <c r="X1177" s="2" cm="1">
        <f t="array" ref="X1177">SUM(_xlfn._xlws.FILTER($F$2:$F$2454,_xlfn.MAP($W$2:$W$2454,_xlfn.LAMBDA(_xlpm.x,_xlpm.x=$W1177))))</f>
        <v>566</v>
      </c>
      <c r="Y1177" s="11">
        <f t="shared" si="320"/>
        <v>1.7667844522968198E-3</v>
      </c>
      <c r="Z1177" s="4" t="s">
        <v>5111</v>
      </c>
      <c r="AA1177" s="2" cm="1">
        <f t="array" ref="AA1177">SUM(_xlfn._xlws.FILTER($F$2:$F$2454,_xlfn.MAP($Z$2:$Z$2454,_xlfn.LAMBDA(_xlpm.x,_xlpm.x=$Z1177))))</f>
        <v>254</v>
      </c>
      <c r="AB1177" s="11">
        <f t="shared" si="321"/>
        <v>3.937007874015748E-3</v>
      </c>
      <c r="AC1177" s="11">
        <f t="shared" si="322"/>
        <v>-0.34798271456833335</v>
      </c>
      <c r="AG1177" s="2"/>
      <c r="AL1177" s="2"/>
      <c r="AM1177" s="2"/>
    </row>
    <row r="1178" spans="1:39">
      <c r="A1178" s="1" t="str">
        <f t="shared" si="306"/>
        <v>~mpu~ : [mpyu]</v>
      </c>
      <c r="B1178" s="1">
        <f>_xlfn.LET(_xlpm.d,$G1178,_xlpm.k,_xlfn.CONCAT(LEFT(TRIM(B$1),1),"*"),COUNTIF(_xlpm.d,_xlpm.k))</f>
        <v>0</v>
      </c>
      <c r="C1178" s="1">
        <f>_xlfn.LET(_xlpm.d,$G1178,_xlpm.k,_xlfn.CONCAT(LEFT(TRIM(C$1),1),"*"),COUNTIF(_xlpm.d,_xlpm.k))</f>
        <v>1</v>
      </c>
      <c r="D1178" s="1">
        <f>_xlfn.LET(_xlpm.d,$G1178,_xlpm.k,_xlfn.CONCAT(LEFT(TRIM(D$1),1),"*"),COUNTIF(_xlpm.d,_xlpm.k))</f>
        <v>0</v>
      </c>
      <c r="E1178" s="1">
        <f t="shared" si="307"/>
        <v>0.60205999132796229</v>
      </c>
      <c r="F1178" s="7">
        <v>3</v>
      </c>
      <c r="G1178" s="9" t="s">
        <v>158</v>
      </c>
      <c r="H1178" s="4" cm="1">
        <f t="array" ref="H1178">F1178/freq.sum.r6e</f>
        <v>2.376425855513308E-4</v>
      </c>
      <c r="I1178" s="1" t="str">
        <f t="shared" si="308"/>
        <v>mpyu</v>
      </c>
      <c r="J1178" s="1" t="str">
        <f t="shared" si="309"/>
        <v>mpu</v>
      </c>
      <c r="K1178" s="10">
        <f t="shared" si="310"/>
        <v>4</v>
      </c>
      <c r="L1178" s="1">
        <f t="shared" si="311"/>
        <v>3</v>
      </c>
      <c r="M1178" s="10">
        <f t="shared" si="312"/>
        <v>4</v>
      </c>
      <c r="N1178" s="1" t="str">
        <f t="shared" si="313"/>
        <v>~mpu~</v>
      </c>
      <c r="O1178" s="1" t="str">
        <f t="shared" si="314"/>
        <v>[mpyu]</v>
      </c>
      <c r="P1178" s="3" cm="1">
        <f t="array" ref="P1178">SUM(_xlfn._xlws.FILTER($H$2:$H$2454,_xlfn.MAP($N$2:$N$2454,_xlfn.LAMBDA(_xlpm.x,_xlpm.x=$N1178))))</f>
        <v>2.376425855513308E-4</v>
      </c>
      <c r="Q1178" s="4">
        <f t="shared" si="315"/>
        <v>1</v>
      </c>
      <c r="R1178" s="6" cm="1">
        <f t="array" ref="R1178">SUM(_xlfn._xlws.FILTER($H$2:$H$2454,_xlfn.MAP($O$2:$O$2454,_xlfn.LAMBDA(_xlpm.x,_xlpm.x=$O1178))))</f>
        <v>2.376425855513308E-4</v>
      </c>
      <c r="S1178" s="4">
        <f t="shared" si="316"/>
        <v>1</v>
      </c>
      <c r="T1178" s="4">
        <f t="shared" si="317"/>
        <v>0.4684937350578196</v>
      </c>
      <c r="U1178" s="4">
        <f t="shared" si="318"/>
        <v>1</v>
      </c>
      <c r="V1178" s="4">
        <f t="shared" si="319"/>
        <v>0</v>
      </c>
      <c r="W1178" s="4" t="s">
        <v>5111</v>
      </c>
      <c r="X1178" s="2" cm="1">
        <f t="array" ref="X1178">SUM(_xlfn._xlws.FILTER($F$2:$F$2454,_xlfn.MAP($W$2:$W$2454,_xlfn.LAMBDA(_xlpm.x,_xlpm.x=$W1178))))</f>
        <v>566</v>
      </c>
      <c r="Y1178" s="11">
        <f t="shared" si="320"/>
        <v>5.3003533568904597E-3</v>
      </c>
      <c r="Z1178" s="4" t="s">
        <v>5111</v>
      </c>
      <c r="AA1178" s="2" cm="1">
        <f t="array" ref="AA1178">SUM(_xlfn._xlws.FILTER($F$2:$F$2454,_xlfn.MAP($Z$2:$Z$2454,_xlfn.LAMBDA(_xlpm.x,_xlpm.x=$Z1178))))</f>
        <v>254</v>
      </c>
      <c r="AB1178" s="11">
        <f t="shared" si="321"/>
        <v>1.1811023622047244E-2</v>
      </c>
      <c r="AC1178" s="11">
        <f t="shared" si="322"/>
        <v>-0.34798271456833335</v>
      </c>
      <c r="AG1178" s="2"/>
      <c r="AL1178" s="2"/>
      <c r="AM1178" s="2"/>
    </row>
    <row r="1179" spans="1:39">
      <c r="A1179" s="1" t="str">
        <f t="shared" si="306"/>
        <v>~nfu~ : [nfyu]</v>
      </c>
      <c r="B1179" s="1">
        <f>_xlfn.LET(_xlpm.d,$G1179,_xlpm.k,_xlfn.CONCAT(LEFT(TRIM(B$1),1),"*"),COUNTIF(_xlpm.d,_xlpm.k))</f>
        <v>0</v>
      </c>
      <c r="C1179" s="1">
        <f>_xlfn.LET(_xlpm.d,$G1179,_xlpm.k,_xlfn.CONCAT(LEFT(TRIM(C$1),1),"*"),COUNTIF(_xlpm.d,_xlpm.k))</f>
        <v>0</v>
      </c>
      <c r="D1179" s="1">
        <f>_xlfn.LET(_xlpm.d,$G1179,_xlpm.k,_xlfn.CONCAT(LEFT(TRIM(D$1),1),"*"),COUNTIF(_xlpm.d,_xlpm.k))</f>
        <v>1</v>
      </c>
      <c r="E1179" s="1">
        <f t="shared" si="307"/>
        <v>0.47712125471966244</v>
      </c>
      <c r="F1179" s="7">
        <v>2</v>
      </c>
      <c r="G1179" s="9" t="s">
        <v>179</v>
      </c>
      <c r="H1179" s="4" cm="1">
        <f t="array" ref="H1179">F1179/freq.sum.r6e</f>
        <v>1.5842839036755386E-4</v>
      </c>
      <c r="I1179" s="4" t="str">
        <f t="shared" si="308"/>
        <v>nfyu</v>
      </c>
      <c r="J1179" s="4" t="str">
        <f t="shared" si="309"/>
        <v>nfu</v>
      </c>
      <c r="K1179" s="10">
        <f t="shared" si="310"/>
        <v>4</v>
      </c>
      <c r="L1179" s="1">
        <f t="shared" si="311"/>
        <v>3</v>
      </c>
      <c r="M1179" s="10">
        <f t="shared" si="312"/>
        <v>4</v>
      </c>
      <c r="N1179" s="1" t="str">
        <f t="shared" si="313"/>
        <v>~nfu~</v>
      </c>
      <c r="O1179" s="1" t="str">
        <f t="shared" si="314"/>
        <v>[nfyu]</v>
      </c>
      <c r="P1179" s="3" cm="1">
        <f t="array" ref="P1179">SUM(_xlfn._xlws.FILTER($H$2:$H$2454,_xlfn.MAP($N$2:$N$2454,_xlfn.LAMBDA(_xlpm.x,_xlpm.x=$N1179))))</f>
        <v>1.5842839036755386E-4</v>
      </c>
      <c r="Q1179" s="4">
        <f t="shared" si="315"/>
        <v>1</v>
      </c>
      <c r="R1179" s="6" cm="1">
        <f t="array" ref="R1179">SUM(_xlfn._xlws.FILTER($H$2:$H$2454,_xlfn.MAP($O$2:$O$2454,_xlfn.LAMBDA(_xlpm.x,_xlpm.x=$O1179))))</f>
        <v>1.5842839036755386E-4</v>
      </c>
      <c r="S1179" s="4">
        <f t="shared" si="316"/>
        <v>1</v>
      </c>
      <c r="T1179" s="4">
        <f t="shared" si="317"/>
        <v>0.37127250094471825</v>
      </c>
      <c r="U1179" s="4">
        <f t="shared" si="318"/>
        <v>1</v>
      </c>
      <c r="V1179" s="4">
        <f t="shared" si="319"/>
        <v>0</v>
      </c>
      <c r="W1179" s="4" t="s">
        <v>5111</v>
      </c>
      <c r="X1179" s="2" cm="1">
        <f t="array" ref="X1179">SUM(_xlfn._xlws.FILTER($F$2:$F$2454,_xlfn.MAP($W$2:$W$2454,_xlfn.LAMBDA(_xlpm.x,_xlpm.x=$W1179))))</f>
        <v>566</v>
      </c>
      <c r="Y1179" s="11">
        <f t="shared" si="320"/>
        <v>3.5335689045936395E-3</v>
      </c>
      <c r="Z1179" s="4" t="s">
        <v>5111</v>
      </c>
      <c r="AA1179" s="2" cm="1">
        <f t="array" ref="AA1179">SUM(_xlfn._xlws.FILTER($F$2:$F$2454,_xlfn.MAP($Z$2:$Z$2454,_xlfn.LAMBDA(_xlpm.x,_xlpm.x=$Z1179))))</f>
        <v>254</v>
      </c>
      <c r="AB1179" s="11">
        <f t="shared" si="321"/>
        <v>7.874015748031496E-3</v>
      </c>
      <c r="AC1179" s="11">
        <f t="shared" si="322"/>
        <v>-0.34798271456833335</v>
      </c>
      <c r="AG1179" s="2"/>
      <c r="AL1179" s="2"/>
      <c r="AM1179" s="2"/>
    </row>
    <row r="1180" spans="1:39">
      <c r="A1180" s="1" t="str">
        <f t="shared" si="306"/>
        <v>~ngu~ : [ŋɡyu]</v>
      </c>
      <c r="B1180" s="1">
        <f>_xlfn.LET(_xlpm.d,$G1180,_xlpm.k,_xlfn.CONCAT(LEFT(TRIM(B$1),1),"*"),COUNTIF(_xlpm.d,_xlpm.k))</f>
        <v>0</v>
      </c>
      <c r="C1180" s="1">
        <f>_xlfn.LET(_xlpm.d,$G1180,_xlpm.k,_xlfn.CONCAT(LEFT(TRIM(C$1),1),"*"),COUNTIF(_xlpm.d,_xlpm.k))</f>
        <v>0</v>
      </c>
      <c r="D1180" s="1">
        <f>_xlfn.LET(_xlpm.d,$G1180,_xlpm.k,_xlfn.CONCAT(LEFT(TRIM(D$1),1),"*"),COUNTIF(_xlpm.d,_xlpm.k))</f>
        <v>0</v>
      </c>
      <c r="E1180" s="1">
        <f t="shared" si="307"/>
        <v>0.30102999566398114</v>
      </c>
      <c r="F1180" s="7">
        <v>1</v>
      </c>
      <c r="G1180" s="9" t="s">
        <v>853</v>
      </c>
      <c r="H1180" s="4" cm="1">
        <f t="array" ref="H1180">F1180/freq.sum.r6e</f>
        <v>7.9214195183776928E-5</v>
      </c>
      <c r="I1180" s="4" t="str">
        <f t="shared" si="308"/>
        <v>ŋɡyu</v>
      </c>
      <c r="J1180" s="4" t="str">
        <f t="shared" si="309"/>
        <v>ngu</v>
      </c>
      <c r="K1180" s="10">
        <f t="shared" si="310"/>
        <v>4</v>
      </c>
      <c r="L1180" s="1">
        <f t="shared" si="311"/>
        <v>3</v>
      </c>
      <c r="M1180" s="10">
        <f t="shared" si="312"/>
        <v>4</v>
      </c>
      <c r="N1180" s="1" t="str">
        <f t="shared" si="313"/>
        <v>~ngu~</v>
      </c>
      <c r="O1180" s="1" t="str">
        <f t="shared" si="314"/>
        <v>[ŋɡyu]</v>
      </c>
      <c r="P1180" s="3" cm="1">
        <f t="array" ref="P1180">SUM(_xlfn._xlws.FILTER($H$2:$H$2454,_xlfn.MAP($N$2:$N$2454,_xlfn.LAMBDA(_xlpm.x,_xlpm.x=$N1180))))</f>
        <v>7.9214195183776928E-5</v>
      </c>
      <c r="Q1180" s="4">
        <f t="shared" si="315"/>
        <v>1</v>
      </c>
      <c r="R1180" s="6" cm="1">
        <f t="array" ref="R1180">SUM(_xlfn._xlws.FILTER($H$2:$H$2454,_xlfn.MAP($O$2:$O$2454,_xlfn.LAMBDA(_xlpm.x,_xlpm.x=$O1180))))</f>
        <v>7.9214195183776928E-5</v>
      </c>
      <c r="S1180" s="4">
        <f t="shared" si="316"/>
        <v>1</v>
      </c>
      <c r="T1180" s="4">
        <f t="shared" si="317"/>
        <v>0.2342468675289098</v>
      </c>
      <c r="U1180" s="4">
        <f t="shared" si="318"/>
        <v>1</v>
      </c>
      <c r="V1180" s="4">
        <f t="shared" si="319"/>
        <v>0</v>
      </c>
      <c r="W1180" s="4" t="s">
        <v>5111</v>
      </c>
      <c r="X1180" s="2" cm="1">
        <f t="array" ref="X1180">SUM(_xlfn._xlws.FILTER($F$2:$F$2454,_xlfn.MAP($W$2:$W$2454,_xlfn.LAMBDA(_xlpm.x,_xlpm.x=$W1180))))</f>
        <v>566</v>
      </c>
      <c r="Y1180" s="11">
        <f t="shared" si="320"/>
        <v>1.7667844522968198E-3</v>
      </c>
      <c r="Z1180" s="4" t="s">
        <v>5111</v>
      </c>
      <c r="AA1180" s="2" cm="1">
        <f t="array" ref="AA1180">SUM(_xlfn._xlws.FILTER($F$2:$F$2454,_xlfn.MAP($Z$2:$Z$2454,_xlfn.LAMBDA(_xlpm.x,_xlpm.x=$Z1180))))</f>
        <v>254</v>
      </c>
      <c r="AB1180" s="11">
        <f t="shared" si="321"/>
        <v>3.937007874015748E-3</v>
      </c>
      <c r="AC1180" s="11">
        <f t="shared" si="322"/>
        <v>-0.34798271456833335</v>
      </c>
      <c r="AG1180" s="2"/>
      <c r="AL1180" s="2"/>
      <c r="AM1180" s="2"/>
    </row>
    <row r="1181" spans="1:39">
      <c r="A1181" s="1" t="str">
        <f t="shared" si="306"/>
        <v>~spu~ : [spyu]</v>
      </c>
      <c r="B1181" s="1">
        <f>_xlfn.LET(_xlpm.d,$G1181,_xlpm.k,_xlfn.CONCAT(LEFT(TRIM(B$1),1),"*"),COUNTIF(_xlpm.d,_xlpm.k))</f>
        <v>0</v>
      </c>
      <c r="C1181" s="1">
        <f>_xlfn.LET(_xlpm.d,$G1181,_xlpm.k,_xlfn.CONCAT(LEFT(TRIM(C$1),1),"*"),COUNTIF(_xlpm.d,_xlpm.k))</f>
        <v>0</v>
      </c>
      <c r="D1181" s="1">
        <f>_xlfn.LET(_xlpm.d,$G1181,_xlpm.k,_xlfn.CONCAT(LEFT(TRIM(D$1),1),"*"),COUNTIF(_xlpm.d,_xlpm.k))</f>
        <v>0</v>
      </c>
      <c r="E1181" s="1">
        <f t="shared" si="307"/>
        <v>0.30102999566398114</v>
      </c>
      <c r="F1181" s="7">
        <v>1</v>
      </c>
      <c r="G1181" s="9" t="s">
        <v>2225</v>
      </c>
      <c r="H1181" s="4" cm="1">
        <f t="array" ref="H1181">F1181/freq.sum.r6e</f>
        <v>7.9214195183776928E-5</v>
      </c>
      <c r="I1181" s="4" t="str">
        <f t="shared" si="308"/>
        <v>spyu</v>
      </c>
      <c r="J1181" s="4" t="str">
        <f t="shared" si="309"/>
        <v>spu</v>
      </c>
      <c r="K1181" s="10">
        <f t="shared" si="310"/>
        <v>4</v>
      </c>
      <c r="L1181" s="1">
        <f t="shared" si="311"/>
        <v>3</v>
      </c>
      <c r="M1181" s="10">
        <f t="shared" si="312"/>
        <v>4</v>
      </c>
      <c r="N1181" s="1" t="str">
        <f t="shared" si="313"/>
        <v>~spu~</v>
      </c>
      <c r="O1181" s="1" t="str">
        <f t="shared" si="314"/>
        <v>[spyu]</v>
      </c>
      <c r="P1181" s="3" cm="1">
        <f t="array" ref="P1181">SUM(_xlfn._xlws.FILTER($H$2:$H$2454,_xlfn.MAP($N$2:$N$2454,_xlfn.LAMBDA(_xlpm.x,_xlpm.x=$N1181))))</f>
        <v>7.9214195183776928E-5</v>
      </c>
      <c r="Q1181" s="4">
        <f t="shared" si="315"/>
        <v>1</v>
      </c>
      <c r="R1181" s="6" cm="1">
        <f t="array" ref="R1181">SUM(_xlfn._xlws.FILTER($H$2:$H$2454,_xlfn.MAP($O$2:$O$2454,_xlfn.LAMBDA(_xlpm.x,_xlpm.x=$O1181))))</f>
        <v>7.9214195183776928E-5</v>
      </c>
      <c r="S1181" s="4">
        <f t="shared" si="316"/>
        <v>1</v>
      </c>
      <c r="T1181" s="4">
        <f t="shared" si="317"/>
        <v>0.2342468675289098</v>
      </c>
      <c r="U1181" s="4">
        <f t="shared" si="318"/>
        <v>1</v>
      </c>
      <c r="V1181" s="4">
        <f t="shared" si="319"/>
        <v>0</v>
      </c>
      <c r="W1181" s="4" t="s">
        <v>5111</v>
      </c>
      <c r="X1181" s="2" cm="1">
        <f t="array" ref="X1181">SUM(_xlfn._xlws.FILTER($F$2:$F$2454,_xlfn.MAP($W$2:$W$2454,_xlfn.LAMBDA(_xlpm.x,_xlpm.x=$W1181))))</f>
        <v>566</v>
      </c>
      <c r="Y1181" s="11">
        <f t="shared" si="320"/>
        <v>1.7667844522968198E-3</v>
      </c>
      <c r="Z1181" s="4" t="s">
        <v>5111</v>
      </c>
      <c r="AA1181" s="2" cm="1">
        <f t="array" ref="AA1181">SUM(_xlfn._xlws.FILTER($F$2:$F$2454,_xlfn.MAP($Z$2:$Z$2454,_xlfn.LAMBDA(_xlpm.x,_xlpm.x=$Z1181))))</f>
        <v>254</v>
      </c>
      <c r="AB1181" s="11">
        <f t="shared" si="321"/>
        <v>3.937007874015748E-3</v>
      </c>
      <c r="AC1181" s="11">
        <f t="shared" si="322"/>
        <v>-0.34798271456833335</v>
      </c>
      <c r="AG1181" s="2"/>
      <c r="AL1181" s="2"/>
      <c r="AM1181" s="2"/>
    </row>
    <row r="1182" spans="1:39">
      <c r="A1182" s="1" t="str">
        <f t="shared" si="306"/>
        <v>~xcu~ : [kskyu]</v>
      </c>
      <c r="B1182" s="1">
        <f>_xlfn.LET(_xlpm.d,$G1182,_xlpm.k,_xlfn.CONCAT(LEFT(TRIM(B$1),1),"*"),COUNTIF(_xlpm.d,_xlpm.k))</f>
        <v>0</v>
      </c>
      <c r="C1182" s="1">
        <f>_xlfn.LET(_xlpm.d,$G1182,_xlpm.k,_xlfn.CONCAT(LEFT(TRIM(C$1),1),"*"),COUNTIF(_xlpm.d,_xlpm.k))</f>
        <v>0</v>
      </c>
      <c r="D1182" s="1">
        <f>_xlfn.LET(_xlpm.d,$G1182,_xlpm.k,_xlfn.CONCAT(LEFT(TRIM(D$1),1),"*"),COUNTIF(_xlpm.d,_xlpm.k))</f>
        <v>0</v>
      </c>
      <c r="E1182" s="1">
        <f t="shared" si="307"/>
        <v>0.30102999566398114</v>
      </c>
      <c r="F1182" s="7">
        <v>1</v>
      </c>
      <c r="G1182" s="9" t="s">
        <v>96</v>
      </c>
      <c r="H1182" s="4" cm="1">
        <f t="array" ref="H1182">F1182/freq.sum.r6e</f>
        <v>7.9214195183776928E-5</v>
      </c>
      <c r="I1182" s="4" t="str">
        <f t="shared" si="308"/>
        <v>kskyu</v>
      </c>
      <c r="J1182" s="4" t="str">
        <f t="shared" si="309"/>
        <v>xcu</v>
      </c>
      <c r="K1182" s="10">
        <f t="shared" si="310"/>
        <v>5</v>
      </c>
      <c r="L1182" s="1">
        <f t="shared" si="311"/>
        <v>3</v>
      </c>
      <c r="M1182" s="10">
        <f t="shared" si="312"/>
        <v>5</v>
      </c>
      <c r="N1182" s="1" t="str">
        <f t="shared" si="313"/>
        <v>~xcu~</v>
      </c>
      <c r="O1182" s="1" t="str">
        <f t="shared" si="314"/>
        <v>[kskyu]</v>
      </c>
      <c r="P1182" s="3" cm="1">
        <f t="array" ref="P1182">SUM(_xlfn._xlws.FILTER($H$2:$H$2454,_xlfn.MAP($N$2:$N$2454,_xlfn.LAMBDA(_xlpm.x,_xlpm.x=$N1182))))</f>
        <v>7.9214195183776928E-5</v>
      </c>
      <c r="Q1182" s="4">
        <f t="shared" si="315"/>
        <v>1</v>
      </c>
      <c r="R1182" s="6" cm="1">
        <f t="array" ref="R1182">SUM(_xlfn._xlws.FILTER($H$2:$H$2454,_xlfn.MAP($O$2:$O$2454,_xlfn.LAMBDA(_xlpm.x,_xlpm.x=$O1182))))</f>
        <v>7.9214195183776928E-5</v>
      </c>
      <c r="S1182" s="4">
        <f t="shared" si="316"/>
        <v>1</v>
      </c>
      <c r="T1182" s="4">
        <f t="shared" si="317"/>
        <v>0.25439985932113074</v>
      </c>
      <c r="U1182" s="4">
        <f t="shared" si="318"/>
        <v>1</v>
      </c>
      <c r="V1182" s="4">
        <f t="shared" si="319"/>
        <v>0</v>
      </c>
      <c r="W1182" s="4" t="s">
        <v>5111</v>
      </c>
      <c r="X1182" s="2" cm="1">
        <f t="array" ref="X1182">SUM(_xlfn._xlws.FILTER($F$2:$F$2454,_xlfn.MAP($W$2:$W$2454,_xlfn.LAMBDA(_xlpm.x,_xlpm.x=$W1182))))</f>
        <v>566</v>
      </c>
      <c r="Y1182" s="11">
        <f t="shared" si="320"/>
        <v>1.7667844522968198E-3</v>
      </c>
      <c r="Z1182" s="4" t="s">
        <v>5111</v>
      </c>
      <c r="AA1182" s="2" cm="1">
        <f t="array" ref="AA1182">SUM(_xlfn._xlws.FILTER($F$2:$F$2454,_xlfn.MAP($Z$2:$Z$2454,_xlfn.LAMBDA(_xlpm.x,_xlpm.x=$Z1182))))</f>
        <v>254</v>
      </c>
      <c r="AB1182" s="11">
        <f t="shared" si="321"/>
        <v>3.937007874015748E-3</v>
      </c>
      <c r="AC1182" s="11">
        <f t="shared" si="322"/>
        <v>-0.34798271456833335</v>
      </c>
      <c r="AG1182" s="2"/>
      <c r="AL1182" s="2"/>
      <c r="AM1182" s="2"/>
    </row>
    <row r="1183" spans="1:39">
      <c r="A1183" s="1" t="str">
        <f t="shared" si="306"/>
        <v>~plu~ : [plʊ]</v>
      </c>
      <c r="B1183" s="1">
        <f>_xlfn.LET(_xlpm.d,$G1183,_xlpm.k,_xlfn.CONCAT(LEFT(TRIM(B$1),1),"*"),COUNTIF(_xlpm.d,_xlpm.k))</f>
        <v>0</v>
      </c>
      <c r="C1183" s="1">
        <f>_xlfn.LET(_xlpm.d,$G1183,_xlpm.k,_xlfn.CONCAT(LEFT(TRIM(C$1),1),"*"),COUNTIF(_xlpm.d,_xlpm.k))</f>
        <v>0</v>
      </c>
      <c r="D1183" s="1">
        <f>_xlfn.LET(_xlpm.d,$G1183,_xlpm.k,_xlfn.CONCAT(LEFT(TRIM(D$1),1),"*"),COUNTIF(_xlpm.d,_xlpm.k))</f>
        <v>0</v>
      </c>
      <c r="E1183" s="1">
        <f t="shared" si="307"/>
        <v>0.30102999566398114</v>
      </c>
      <c r="F1183" s="7">
        <v>1</v>
      </c>
      <c r="G1183" s="9" t="s">
        <v>860</v>
      </c>
      <c r="H1183" s="4" cm="1">
        <f t="array" ref="H1183">F1183/freq.sum.r6e</f>
        <v>7.9214195183776928E-5</v>
      </c>
      <c r="I1183" s="4" t="str">
        <f t="shared" si="308"/>
        <v>plʊ</v>
      </c>
      <c r="J1183" s="4" t="str">
        <f t="shared" si="309"/>
        <v>plu</v>
      </c>
      <c r="K1183" s="10">
        <f t="shared" si="310"/>
        <v>3</v>
      </c>
      <c r="L1183" s="1">
        <f t="shared" si="311"/>
        <v>3</v>
      </c>
      <c r="M1183" s="10">
        <f t="shared" si="312"/>
        <v>3</v>
      </c>
      <c r="N1183" s="1" t="str">
        <f t="shared" si="313"/>
        <v>~plu~</v>
      </c>
      <c r="O1183" s="1" t="str">
        <f t="shared" si="314"/>
        <v>[plʊ]</v>
      </c>
      <c r="P1183" s="3" cm="1">
        <f t="array" ref="P1183">SUM(_xlfn._xlws.FILTER($H$2:$H$2454,_xlfn.MAP($N$2:$N$2454,_xlfn.LAMBDA(_xlpm.x,_xlpm.x=$N1183))))</f>
        <v>7.9214195183776928E-5</v>
      </c>
      <c r="Q1183" s="4">
        <f t="shared" si="315"/>
        <v>1</v>
      </c>
      <c r="R1183" s="6" cm="1">
        <f t="array" ref="R1183">SUM(_xlfn._xlws.FILTER($H$2:$H$2454,_xlfn.MAP($O$2:$O$2454,_xlfn.LAMBDA(_xlpm.x,_xlpm.x=$O1183))))</f>
        <v>7.9214195183776928E-5</v>
      </c>
      <c r="S1183" s="4">
        <f t="shared" si="316"/>
        <v>1</v>
      </c>
      <c r="T1183" s="4">
        <f t="shared" si="317"/>
        <v>0.21041093737452468</v>
      </c>
      <c r="U1183" s="4">
        <f t="shared" si="318"/>
        <v>1</v>
      </c>
      <c r="V1183" s="4">
        <f t="shared" si="319"/>
        <v>0</v>
      </c>
      <c r="W1183" s="4" t="s">
        <v>5111</v>
      </c>
      <c r="X1183" s="2" cm="1">
        <f t="array" ref="X1183">SUM(_xlfn._xlws.FILTER($F$2:$F$2454,_xlfn.MAP($W$2:$W$2454,_xlfn.LAMBDA(_xlpm.x,_xlpm.x=$W1183))))</f>
        <v>566</v>
      </c>
      <c r="Y1183" s="11">
        <f t="shared" si="320"/>
        <v>1.7667844522968198E-3</v>
      </c>
      <c r="Z1183" s="4" t="s">
        <v>5116</v>
      </c>
      <c r="AA1183" s="2" cm="1">
        <f t="array" ref="AA1183">SUM(_xlfn._xlws.FILTER($F$2:$F$2454,_xlfn.MAP($Z$2:$Z$2454,_xlfn.LAMBDA(_xlpm.x,_xlpm.x=$Z1183))))</f>
        <v>96</v>
      </c>
      <c r="AB1183" s="11">
        <f t="shared" si="321"/>
        <v>1.0416666666666666E-2</v>
      </c>
      <c r="AC1183" s="11">
        <f t="shared" si="322"/>
        <v>-0.77054519814870304</v>
      </c>
      <c r="AG1183" s="2"/>
      <c r="AL1183" s="2"/>
      <c r="AM1183" s="2"/>
    </row>
    <row r="1184" spans="1:39">
      <c r="A1184" s="1" t="str">
        <f t="shared" si="306"/>
        <v>~rcu~ : [ɹkyʊ]</v>
      </c>
      <c r="B1184" s="1">
        <f>_xlfn.LET(_xlpm.d,$G1184,_xlpm.k,_xlfn.CONCAT(LEFT(TRIM(B$1),1),"*"),COUNTIF(_xlpm.d,_xlpm.k))</f>
        <v>1</v>
      </c>
      <c r="C1184" s="1">
        <f>_xlfn.LET(_xlpm.d,$G1184,_xlpm.k,_xlfn.CONCAT(LEFT(TRIM(C$1),1),"*"),COUNTIF(_xlpm.d,_xlpm.k))</f>
        <v>0</v>
      </c>
      <c r="D1184" s="1">
        <f>_xlfn.LET(_xlpm.d,$G1184,_xlpm.k,_xlfn.CONCAT(LEFT(TRIM(D$1),1),"*"),COUNTIF(_xlpm.d,_xlpm.k))</f>
        <v>0</v>
      </c>
      <c r="E1184" s="1">
        <f t="shared" si="307"/>
        <v>0.30102999566398114</v>
      </c>
      <c r="F1184" s="7">
        <v>1</v>
      </c>
      <c r="G1184" s="9" t="s">
        <v>863</v>
      </c>
      <c r="H1184" s="4" cm="1">
        <f t="array" ref="H1184">F1184/freq.sum.r6e</f>
        <v>7.9214195183776928E-5</v>
      </c>
      <c r="I1184" s="4" t="str">
        <f t="shared" si="308"/>
        <v>ɹkyʊ</v>
      </c>
      <c r="J1184" s="4" t="str">
        <f t="shared" si="309"/>
        <v>rcu</v>
      </c>
      <c r="K1184" s="10">
        <f t="shared" si="310"/>
        <v>4</v>
      </c>
      <c r="L1184" s="1">
        <f t="shared" si="311"/>
        <v>3</v>
      </c>
      <c r="M1184" s="10">
        <f t="shared" si="312"/>
        <v>4</v>
      </c>
      <c r="N1184" s="1" t="str">
        <f t="shared" si="313"/>
        <v>~rcu~</v>
      </c>
      <c r="O1184" s="1" t="str">
        <f t="shared" si="314"/>
        <v>[ɹkyʊ]</v>
      </c>
      <c r="P1184" s="3" cm="1">
        <f t="array" ref="P1184">SUM(_xlfn._xlws.FILTER($H$2:$H$2454,_xlfn.MAP($N$2:$N$2454,_xlfn.LAMBDA(_xlpm.x,_xlpm.x=$N1184))))</f>
        <v>7.9214195183776928E-5</v>
      </c>
      <c r="Q1184" s="4">
        <f t="shared" si="315"/>
        <v>1</v>
      </c>
      <c r="R1184" s="6" cm="1">
        <f t="array" ref="R1184">SUM(_xlfn._xlws.FILTER($H$2:$H$2454,_xlfn.MAP($O$2:$O$2454,_xlfn.LAMBDA(_xlpm.x,_xlpm.x=$O1184))))</f>
        <v>7.9214195183776928E-5</v>
      </c>
      <c r="S1184" s="4">
        <f t="shared" si="316"/>
        <v>1</v>
      </c>
      <c r="T1184" s="4">
        <f t="shared" si="317"/>
        <v>0.2342468675289098</v>
      </c>
      <c r="U1184" s="4">
        <f t="shared" si="318"/>
        <v>1</v>
      </c>
      <c r="V1184" s="4">
        <f t="shared" si="319"/>
        <v>0</v>
      </c>
      <c r="W1184" s="4" t="s">
        <v>5111</v>
      </c>
      <c r="X1184" s="2" cm="1">
        <f t="array" ref="X1184">SUM(_xlfn._xlws.FILTER($F$2:$F$2454,_xlfn.MAP($W$2:$W$2454,_xlfn.LAMBDA(_xlpm.x,_xlpm.x=$W1184))))</f>
        <v>566</v>
      </c>
      <c r="Y1184" s="11">
        <f t="shared" si="320"/>
        <v>1.7667844522968198E-3</v>
      </c>
      <c r="Z1184" s="4" t="s">
        <v>5116</v>
      </c>
      <c r="AA1184" s="2" cm="1">
        <f t="array" ref="AA1184">SUM(_xlfn._xlws.FILTER($F$2:$F$2454,_xlfn.MAP($Z$2:$Z$2454,_xlfn.LAMBDA(_xlpm.x,_xlpm.x=$Z1184))))</f>
        <v>96</v>
      </c>
      <c r="AB1184" s="11">
        <f t="shared" si="321"/>
        <v>1.0416666666666666E-2</v>
      </c>
      <c r="AC1184" s="11">
        <f t="shared" si="322"/>
        <v>-0.77054519814870304</v>
      </c>
      <c r="AG1184" s="2"/>
      <c r="AL1184" s="2"/>
      <c r="AM1184" s="2"/>
    </row>
    <row r="1185" spans="1:39">
      <c r="A1185" s="1" t="str">
        <f t="shared" si="306"/>
        <v>~shu~ : [ʃʊ]</v>
      </c>
      <c r="B1185" s="1">
        <f>_xlfn.LET(_xlpm.d,$G1185,_xlpm.k,_xlfn.CONCAT(LEFT(TRIM(B$1),1),"*"),COUNTIF(_xlpm.d,_xlpm.k))</f>
        <v>0</v>
      </c>
      <c r="C1185" s="1">
        <f>_xlfn.LET(_xlpm.d,$G1185,_xlpm.k,_xlfn.CONCAT(LEFT(TRIM(C$1),1),"*"),COUNTIF(_xlpm.d,_xlpm.k))</f>
        <v>0</v>
      </c>
      <c r="D1185" s="1">
        <f>_xlfn.LET(_xlpm.d,$G1185,_xlpm.k,_xlfn.CONCAT(LEFT(TRIM(D$1),1),"*"),COUNTIF(_xlpm.d,_xlpm.k))</f>
        <v>0</v>
      </c>
      <c r="E1185" s="1">
        <f t="shared" si="307"/>
        <v>0.30102999566398114</v>
      </c>
      <c r="F1185" s="7">
        <v>1</v>
      </c>
      <c r="G1185" s="9" t="s">
        <v>2416</v>
      </c>
      <c r="H1185" s="4" cm="1">
        <f t="array" ref="H1185">F1185/freq.sum.r6e</f>
        <v>7.9214195183776928E-5</v>
      </c>
      <c r="I1185" s="1" t="str">
        <f t="shared" si="308"/>
        <v>ʃʊ</v>
      </c>
      <c r="J1185" s="1" t="str">
        <f t="shared" si="309"/>
        <v>shu</v>
      </c>
      <c r="K1185" s="10">
        <f t="shared" si="310"/>
        <v>2</v>
      </c>
      <c r="L1185" s="1">
        <f t="shared" si="311"/>
        <v>3</v>
      </c>
      <c r="M1185" s="10">
        <f t="shared" si="312"/>
        <v>3</v>
      </c>
      <c r="N1185" s="1" t="str">
        <f t="shared" si="313"/>
        <v>~shu~</v>
      </c>
      <c r="O1185" s="1" t="str">
        <f t="shared" si="314"/>
        <v>[ʃʊ]</v>
      </c>
      <c r="P1185" s="3" cm="1">
        <f t="array" ref="P1185">SUM(_xlfn._xlws.FILTER($H$2:$H$2454,_xlfn.MAP($N$2:$N$2454,_xlfn.LAMBDA(_xlpm.x,_xlpm.x=$N1185))))</f>
        <v>3.1685678073510771E-4</v>
      </c>
      <c r="Q1185" s="4">
        <f t="shared" si="315"/>
        <v>0.25</v>
      </c>
      <c r="R1185" s="6" cm="1">
        <f t="array" ref="R1185">SUM(_xlfn._xlws.FILTER($H$2:$H$2454,_xlfn.MAP($O$2:$O$2454,_xlfn.LAMBDA(_xlpm.x,_xlpm.x=$O1185))))</f>
        <v>3.1685678073510771E-4</v>
      </c>
      <c r="S1185" s="4">
        <f t="shared" si="316"/>
        <v>0.25</v>
      </c>
      <c r="T1185" s="4">
        <f t="shared" si="317"/>
        <v>5.260273434363117E-2</v>
      </c>
      <c r="U1185" s="4">
        <f t="shared" si="318"/>
        <v>0.25</v>
      </c>
      <c r="V1185" s="4">
        <f t="shared" si="319"/>
        <v>0</v>
      </c>
      <c r="W1185" s="4" t="s">
        <v>5111</v>
      </c>
      <c r="X1185" s="2" cm="1">
        <f t="array" ref="X1185">SUM(_xlfn._xlws.FILTER($F$2:$F$2454,_xlfn.MAP($W$2:$W$2454,_xlfn.LAMBDA(_xlpm.x,_xlpm.x=$W1185))))</f>
        <v>566</v>
      </c>
      <c r="Y1185" s="11">
        <f t="shared" si="320"/>
        <v>1.7667844522968198E-3</v>
      </c>
      <c r="Z1185" s="4" t="s">
        <v>5116</v>
      </c>
      <c r="AA1185" s="2" cm="1">
        <f t="array" ref="AA1185">SUM(_xlfn._xlws.FILTER($F$2:$F$2454,_xlfn.MAP($Z$2:$Z$2454,_xlfn.LAMBDA(_xlpm.x,_xlpm.x=$Z1185))))</f>
        <v>96</v>
      </c>
      <c r="AB1185" s="11">
        <f t="shared" si="321"/>
        <v>1.0416666666666666E-2</v>
      </c>
      <c r="AC1185" s="11">
        <f t="shared" si="322"/>
        <v>-0.77054519814870304</v>
      </c>
      <c r="AG1185" s="2"/>
      <c r="AL1185" s="2"/>
      <c r="AM1185" s="2"/>
    </row>
    <row r="1186" spans="1:39">
      <c r="A1186" s="1" t="str">
        <f t="shared" si="306"/>
        <v>~clu~ : [klʌ]</v>
      </c>
      <c r="B1186" s="1">
        <f>_xlfn.LET(_xlpm.d,$G1186,_xlpm.k,_xlfn.CONCAT(LEFT(TRIM(B$1),1),"*"),COUNTIF(_xlpm.d,_xlpm.k))</f>
        <v>0</v>
      </c>
      <c r="C1186" s="1">
        <f>_xlfn.LET(_xlpm.d,$G1186,_xlpm.k,_xlfn.CONCAT(LEFT(TRIM(C$1),1),"*"),COUNTIF(_xlpm.d,_xlpm.k))</f>
        <v>0</v>
      </c>
      <c r="D1186" s="1">
        <f>_xlfn.LET(_xlpm.d,$G1186,_xlpm.k,_xlfn.CONCAT(LEFT(TRIM(D$1),1),"*"),COUNTIF(_xlpm.d,_xlpm.k))</f>
        <v>0</v>
      </c>
      <c r="E1186" s="1">
        <f t="shared" si="307"/>
        <v>0.69897000433601875</v>
      </c>
      <c r="F1186" s="7">
        <v>4</v>
      </c>
      <c r="G1186" s="9" t="s">
        <v>421</v>
      </c>
      <c r="H1186" s="4" cm="1">
        <f t="array" ref="H1186">F1186/freq.sum.r6e</f>
        <v>3.1685678073510771E-4</v>
      </c>
      <c r="I1186" s="4" t="str">
        <f t="shared" si="308"/>
        <v>klʌ</v>
      </c>
      <c r="J1186" s="4" t="str">
        <f t="shared" si="309"/>
        <v>clu</v>
      </c>
      <c r="K1186" s="10">
        <f t="shared" si="310"/>
        <v>3</v>
      </c>
      <c r="L1186" s="1">
        <f t="shared" si="311"/>
        <v>3</v>
      </c>
      <c r="M1186" s="10">
        <f t="shared" si="312"/>
        <v>3</v>
      </c>
      <c r="N1186" s="1" t="str">
        <f t="shared" si="313"/>
        <v>~clu~</v>
      </c>
      <c r="O1186" s="1" t="str">
        <f t="shared" si="314"/>
        <v>[klʌ]</v>
      </c>
      <c r="P1186" s="3" cm="1">
        <f t="array" ref="P1186">SUM(_xlfn._xlws.FILTER($H$2:$H$2454,_xlfn.MAP($N$2:$N$2454,_xlfn.LAMBDA(_xlpm.x,_xlpm.x=$N1186))))</f>
        <v>3.1685678073510771E-4</v>
      </c>
      <c r="Q1186" s="4">
        <f t="shared" si="315"/>
        <v>1</v>
      </c>
      <c r="R1186" s="6" cm="1">
        <f t="array" ref="R1186">SUM(_xlfn._xlws.FILTER($H$2:$H$2454,_xlfn.MAP($O$2:$O$2454,_xlfn.LAMBDA(_xlpm.x,_xlpm.x=$O1186))))</f>
        <v>3.1685678073510771E-4</v>
      </c>
      <c r="S1186" s="4">
        <f t="shared" si="316"/>
        <v>1</v>
      </c>
      <c r="T1186" s="4">
        <f t="shared" si="317"/>
        <v>0.4885590669614942</v>
      </c>
      <c r="U1186" s="4">
        <f t="shared" si="318"/>
        <v>1</v>
      </c>
      <c r="V1186" s="4">
        <f t="shared" si="319"/>
        <v>0</v>
      </c>
      <c r="W1186" s="4" t="s">
        <v>5111</v>
      </c>
      <c r="X1186" s="2" cm="1">
        <f t="array" ref="X1186">SUM(_xlfn._xlws.FILTER($F$2:$F$2454,_xlfn.MAP($W$2:$W$2454,_xlfn.LAMBDA(_xlpm.x,_xlpm.x=$W1186))))</f>
        <v>566</v>
      </c>
      <c r="Y1186" s="11">
        <f t="shared" si="320"/>
        <v>7.0671378091872791E-3</v>
      </c>
      <c r="Z1186" s="4" t="s">
        <v>5113</v>
      </c>
      <c r="AA1186" s="2" cm="1">
        <f t="array" ref="AA1186">SUM(_xlfn._xlws.FILTER($F$2:$F$2454,_xlfn.MAP($Z$2:$Z$2454,_xlfn.LAMBDA(_xlpm.x,_xlpm.x=$Z1186))))</f>
        <v>309</v>
      </c>
      <c r="AB1186" s="11">
        <f t="shared" si="321"/>
        <v>1.2944983818770227E-2</v>
      </c>
      <c r="AC1186" s="11">
        <f t="shared" si="322"/>
        <v>-0.26285795176343679</v>
      </c>
      <c r="AG1186" s="2"/>
      <c r="AL1186" s="2"/>
      <c r="AM1186" s="2"/>
    </row>
    <row r="1187" spans="1:39">
      <c r="A1187" s="1" t="str">
        <f t="shared" si="306"/>
        <v>~dru~ : [dɹʌ]</v>
      </c>
      <c r="B1187" s="1">
        <f>_xlfn.LET(_xlpm.d,$G1187,_xlpm.k,_xlfn.CONCAT(LEFT(TRIM(B$1),1),"*"),COUNTIF(_xlpm.d,_xlpm.k))</f>
        <v>0</v>
      </c>
      <c r="C1187" s="1">
        <f>_xlfn.LET(_xlpm.d,$G1187,_xlpm.k,_xlfn.CONCAT(LEFT(TRIM(C$1),1),"*"),COUNTIF(_xlpm.d,_xlpm.k))</f>
        <v>0</v>
      </c>
      <c r="D1187" s="1">
        <f>_xlfn.LET(_xlpm.d,$G1187,_xlpm.k,_xlfn.CONCAT(LEFT(TRIM(D$1),1),"*"),COUNTIF(_xlpm.d,_xlpm.k))</f>
        <v>0</v>
      </c>
      <c r="E1187" s="1">
        <f t="shared" si="307"/>
        <v>0.69897000433601875</v>
      </c>
      <c r="F1187" s="7">
        <v>4</v>
      </c>
      <c r="G1187" s="9" t="s">
        <v>422</v>
      </c>
      <c r="H1187" s="4" cm="1">
        <f t="array" ref="H1187">F1187/freq.sum.r6e</f>
        <v>3.1685678073510771E-4</v>
      </c>
      <c r="I1187" s="4" t="str">
        <f t="shared" si="308"/>
        <v>dɹʌ</v>
      </c>
      <c r="J1187" s="4" t="str">
        <f t="shared" si="309"/>
        <v>dru</v>
      </c>
      <c r="K1187" s="10">
        <f t="shared" si="310"/>
        <v>3</v>
      </c>
      <c r="L1187" s="1">
        <f t="shared" si="311"/>
        <v>3</v>
      </c>
      <c r="M1187" s="10">
        <f t="shared" si="312"/>
        <v>3</v>
      </c>
      <c r="N1187" s="1" t="str">
        <f t="shared" si="313"/>
        <v>~dru~</v>
      </c>
      <c r="O1187" s="1" t="str">
        <f t="shared" si="314"/>
        <v>[dɹʌ]</v>
      </c>
      <c r="P1187" s="3" cm="1">
        <f t="array" ref="P1187">SUM(_xlfn._xlws.FILTER($H$2:$H$2454,_xlfn.MAP($N$2:$N$2454,_xlfn.LAMBDA(_xlpm.x,_xlpm.x=$N1187))))</f>
        <v>3.1685678073510771E-4</v>
      </c>
      <c r="Q1187" s="4">
        <f t="shared" si="315"/>
        <v>1</v>
      </c>
      <c r="R1187" s="6" cm="1">
        <f t="array" ref="R1187">SUM(_xlfn._xlws.FILTER($H$2:$H$2454,_xlfn.MAP($O$2:$O$2454,_xlfn.LAMBDA(_xlpm.x,_xlpm.x=$O1187))))</f>
        <v>3.1685678073510771E-4</v>
      </c>
      <c r="S1187" s="4">
        <f t="shared" si="316"/>
        <v>1</v>
      </c>
      <c r="T1187" s="4">
        <f t="shared" si="317"/>
        <v>0.4885590669614942</v>
      </c>
      <c r="U1187" s="4">
        <f t="shared" si="318"/>
        <v>1</v>
      </c>
      <c r="V1187" s="4">
        <f t="shared" si="319"/>
        <v>0</v>
      </c>
      <c r="W1187" s="4" t="s">
        <v>5111</v>
      </c>
      <c r="X1187" s="2" cm="1">
        <f t="array" ref="X1187">SUM(_xlfn._xlws.FILTER($F$2:$F$2454,_xlfn.MAP($W$2:$W$2454,_xlfn.LAMBDA(_xlpm.x,_xlpm.x=$W1187))))</f>
        <v>566</v>
      </c>
      <c r="Y1187" s="11">
        <f t="shared" si="320"/>
        <v>7.0671378091872791E-3</v>
      </c>
      <c r="Z1187" s="4" t="s">
        <v>5113</v>
      </c>
      <c r="AA1187" s="2" cm="1">
        <f t="array" ref="AA1187">SUM(_xlfn._xlws.FILTER($F$2:$F$2454,_xlfn.MAP($Z$2:$Z$2454,_xlfn.LAMBDA(_xlpm.x,_xlpm.x=$Z1187))))</f>
        <v>309</v>
      </c>
      <c r="AB1187" s="11">
        <f t="shared" si="321"/>
        <v>1.2944983818770227E-2</v>
      </c>
      <c r="AC1187" s="11">
        <f t="shared" si="322"/>
        <v>-0.26285795176343679</v>
      </c>
      <c r="AG1187" s="2"/>
      <c r="AL1187" s="2"/>
      <c r="AM1187" s="2"/>
    </row>
    <row r="1188" spans="1:39">
      <c r="A1188" s="1" t="str">
        <f t="shared" si="306"/>
        <v>~gru~ : [ɡɹʌ]</v>
      </c>
      <c r="B1188" s="1">
        <f>_xlfn.LET(_xlpm.d,$G1188,_xlpm.k,_xlfn.CONCAT(LEFT(TRIM(B$1),1),"*"),COUNTIF(_xlpm.d,_xlpm.k))</f>
        <v>0</v>
      </c>
      <c r="C1188" s="1">
        <f>_xlfn.LET(_xlpm.d,$G1188,_xlpm.k,_xlfn.CONCAT(LEFT(TRIM(C$1),1),"*"),COUNTIF(_xlpm.d,_xlpm.k))</f>
        <v>0</v>
      </c>
      <c r="D1188" s="1">
        <f>_xlfn.LET(_xlpm.d,$G1188,_xlpm.k,_xlfn.CONCAT(LEFT(TRIM(D$1),1),"*"),COUNTIF(_xlpm.d,_xlpm.k))</f>
        <v>0</v>
      </c>
      <c r="E1188" s="1">
        <f t="shared" si="307"/>
        <v>0.30102999566398114</v>
      </c>
      <c r="F1188" s="7">
        <v>1</v>
      </c>
      <c r="G1188" s="9" t="s">
        <v>2429</v>
      </c>
      <c r="H1188" s="4" cm="1">
        <f t="array" ref="H1188">F1188/freq.sum.r6e</f>
        <v>7.9214195183776928E-5</v>
      </c>
      <c r="I1188" s="4" t="str">
        <f t="shared" si="308"/>
        <v>ɡɹʌ</v>
      </c>
      <c r="J1188" s="4" t="str">
        <f t="shared" si="309"/>
        <v>gru</v>
      </c>
      <c r="K1188" s="10">
        <f t="shared" si="310"/>
        <v>3</v>
      </c>
      <c r="L1188" s="1">
        <f t="shared" si="311"/>
        <v>3</v>
      </c>
      <c r="M1188" s="10">
        <f t="shared" si="312"/>
        <v>3</v>
      </c>
      <c r="N1188" s="1" t="str">
        <f t="shared" si="313"/>
        <v>~gru~</v>
      </c>
      <c r="O1188" s="1" t="str">
        <f t="shared" si="314"/>
        <v>[ɡɹʌ]</v>
      </c>
      <c r="P1188" s="3" cm="1">
        <f t="array" ref="P1188">SUM(_xlfn._xlws.FILTER($H$2:$H$2454,_xlfn.MAP($N$2:$N$2454,_xlfn.LAMBDA(_xlpm.x,_xlpm.x=$N1188))))</f>
        <v>7.9214195183776928E-5</v>
      </c>
      <c r="Q1188" s="4">
        <f t="shared" si="315"/>
        <v>1</v>
      </c>
      <c r="R1188" s="6" cm="1">
        <f t="array" ref="R1188">SUM(_xlfn._xlws.FILTER($H$2:$H$2454,_xlfn.MAP($O$2:$O$2454,_xlfn.LAMBDA(_xlpm.x,_xlpm.x=$O1188))))</f>
        <v>7.9214195183776928E-5</v>
      </c>
      <c r="S1188" s="4">
        <f t="shared" si="316"/>
        <v>1</v>
      </c>
      <c r="T1188" s="4">
        <f t="shared" si="317"/>
        <v>0.21041093737452468</v>
      </c>
      <c r="U1188" s="4">
        <f t="shared" si="318"/>
        <v>1</v>
      </c>
      <c r="V1188" s="4">
        <f t="shared" si="319"/>
        <v>0</v>
      </c>
      <c r="W1188" s="4" t="s">
        <v>5111</v>
      </c>
      <c r="X1188" s="2" cm="1">
        <f t="array" ref="X1188">SUM(_xlfn._xlws.FILTER($F$2:$F$2454,_xlfn.MAP($W$2:$W$2454,_xlfn.LAMBDA(_xlpm.x,_xlpm.x=$W1188))))</f>
        <v>566</v>
      </c>
      <c r="Y1188" s="11">
        <f t="shared" si="320"/>
        <v>1.7667844522968198E-3</v>
      </c>
      <c r="Z1188" s="4" t="s">
        <v>5113</v>
      </c>
      <c r="AA1188" s="2" cm="1">
        <f t="array" ref="AA1188">SUM(_xlfn._xlws.FILTER($F$2:$F$2454,_xlfn.MAP($Z$2:$Z$2454,_xlfn.LAMBDA(_xlpm.x,_xlpm.x=$Z1188))))</f>
        <v>309</v>
      </c>
      <c r="AB1188" s="11">
        <f t="shared" si="321"/>
        <v>3.2362459546925568E-3</v>
      </c>
      <c r="AC1188" s="11">
        <f t="shared" si="322"/>
        <v>-0.26285795176343679</v>
      </c>
      <c r="AG1188" s="2"/>
      <c r="AL1188" s="2"/>
      <c r="AM1188" s="2"/>
    </row>
    <row r="1189" spans="1:39">
      <c r="A1189" s="1" t="str">
        <f t="shared" si="306"/>
        <v>~mbu~ : [mbʌ]</v>
      </c>
      <c r="B1189" s="1">
        <f>_xlfn.LET(_xlpm.d,$G1189,_xlpm.k,_xlfn.CONCAT(LEFT(TRIM(B$1),1),"*"),COUNTIF(_xlpm.d,_xlpm.k))</f>
        <v>0</v>
      </c>
      <c r="C1189" s="1">
        <f>_xlfn.LET(_xlpm.d,$G1189,_xlpm.k,_xlfn.CONCAT(LEFT(TRIM(C$1),1),"*"),COUNTIF(_xlpm.d,_xlpm.k))</f>
        <v>1</v>
      </c>
      <c r="D1189" s="1">
        <f>_xlfn.LET(_xlpm.d,$G1189,_xlpm.k,_xlfn.CONCAT(LEFT(TRIM(D$1),1),"*"),COUNTIF(_xlpm.d,_xlpm.k))</f>
        <v>0</v>
      </c>
      <c r="E1189" s="1">
        <f t="shared" si="307"/>
        <v>0.30102999566398114</v>
      </c>
      <c r="F1189" s="7">
        <v>1</v>
      </c>
      <c r="G1189" s="9" t="s">
        <v>2106</v>
      </c>
      <c r="H1189" s="4" cm="1">
        <f t="array" ref="H1189">F1189/freq.sum.r6e</f>
        <v>7.9214195183776928E-5</v>
      </c>
      <c r="I1189" s="4" t="str">
        <f t="shared" si="308"/>
        <v>mbʌ</v>
      </c>
      <c r="J1189" s="4" t="str">
        <f t="shared" si="309"/>
        <v>mbu</v>
      </c>
      <c r="K1189" s="10">
        <f t="shared" si="310"/>
        <v>3</v>
      </c>
      <c r="L1189" s="1">
        <f t="shared" si="311"/>
        <v>3</v>
      </c>
      <c r="M1189" s="10">
        <f t="shared" si="312"/>
        <v>3</v>
      </c>
      <c r="N1189" s="1" t="str">
        <f t="shared" si="313"/>
        <v>~mbu~</v>
      </c>
      <c r="O1189" s="1" t="str">
        <f t="shared" si="314"/>
        <v>[mbʌ]</v>
      </c>
      <c r="P1189" s="3" cm="1">
        <f t="array" ref="P1189">SUM(_xlfn._xlws.FILTER($H$2:$H$2454,_xlfn.MAP($N$2:$N$2454,_xlfn.LAMBDA(_xlpm.x,_xlpm.x=$N1189))))</f>
        <v>7.9214195183776928E-5</v>
      </c>
      <c r="Q1189" s="4">
        <f t="shared" si="315"/>
        <v>1</v>
      </c>
      <c r="R1189" s="6" cm="1">
        <f t="array" ref="R1189">SUM(_xlfn._xlws.FILTER($H$2:$H$2454,_xlfn.MAP($O$2:$O$2454,_xlfn.LAMBDA(_xlpm.x,_xlpm.x=$O1189))))</f>
        <v>7.9214195183776928E-5</v>
      </c>
      <c r="S1189" s="4">
        <f t="shared" si="316"/>
        <v>1</v>
      </c>
      <c r="T1189" s="4">
        <f t="shared" si="317"/>
        <v>0.21041093737452468</v>
      </c>
      <c r="U1189" s="4">
        <f t="shared" si="318"/>
        <v>1</v>
      </c>
      <c r="V1189" s="4">
        <f t="shared" si="319"/>
        <v>0</v>
      </c>
      <c r="W1189" s="4" t="s">
        <v>5111</v>
      </c>
      <c r="X1189" s="2" cm="1">
        <f t="array" ref="X1189">SUM(_xlfn._xlws.FILTER($F$2:$F$2454,_xlfn.MAP($W$2:$W$2454,_xlfn.LAMBDA(_xlpm.x,_xlpm.x=$W1189))))</f>
        <v>566</v>
      </c>
      <c r="Y1189" s="11">
        <f t="shared" si="320"/>
        <v>1.7667844522968198E-3</v>
      </c>
      <c r="Z1189" s="4" t="s">
        <v>5113</v>
      </c>
      <c r="AA1189" s="2" cm="1">
        <f t="array" ref="AA1189">SUM(_xlfn._xlws.FILTER($F$2:$F$2454,_xlfn.MAP($Z$2:$Z$2454,_xlfn.LAMBDA(_xlpm.x,_xlpm.x=$Z1189))))</f>
        <v>309</v>
      </c>
      <c r="AB1189" s="11">
        <f t="shared" si="321"/>
        <v>3.2362459546925568E-3</v>
      </c>
      <c r="AC1189" s="11">
        <f t="shared" si="322"/>
        <v>-0.26285795176343679</v>
      </c>
      <c r="AG1189" s="2"/>
      <c r="AL1189" s="2"/>
      <c r="AM1189" s="2"/>
    </row>
    <row r="1190" spans="1:39">
      <c r="A1190" s="1" t="str">
        <f t="shared" si="306"/>
        <v>~sgu~ : [sɡʌ]</v>
      </c>
      <c r="B1190" s="1">
        <f>_xlfn.LET(_xlpm.d,$G1190,_xlpm.k,_xlfn.CONCAT(LEFT(TRIM(B$1),1),"*"),COUNTIF(_xlpm.d,_xlpm.k))</f>
        <v>0</v>
      </c>
      <c r="C1190" s="1">
        <f>_xlfn.LET(_xlpm.d,$G1190,_xlpm.k,_xlfn.CONCAT(LEFT(TRIM(C$1),1),"*"),COUNTIF(_xlpm.d,_xlpm.k))</f>
        <v>0</v>
      </c>
      <c r="D1190" s="1">
        <f>_xlfn.LET(_xlpm.d,$G1190,_xlpm.k,_xlfn.CONCAT(LEFT(TRIM(D$1),1),"*"),COUNTIF(_xlpm.d,_xlpm.k))</f>
        <v>0</v>
      </c>
      <c r="E1190" s="1">
        <f t="shared" si="307"/>
        <v>0.30102999566398114</v>
      </c>
      <c r="F1190" s="7">
        <v>1</v>
      </c>
      <c r="G1190" s="9" t="s">
        <v>872</v>
      </c>
      <c r="H1190" s="4" cm="1">
        <f t="array" ref="H1190">F1190/freq.sum.r6e</f>
        <v>7.9214195183776928E-5</v>
      </c>
      <c r="I1190" s="4" t="str">
        <f t="shared" si="308"/>
        <v>sɡʌ</v>
      </c>
      <c r="J1190" s="4" t="str">
        <f t="shared" si="309"/>
        <v>sgu</v>
      </c>
      <c r="K1190" s="10">
        <f t="shared" si="310"/>
        <v>3</v>
      </c>
      <c r="L1190" s="1">
        <f t="shared" si="311"/>
        <v>3</v>
      </c>
      <c r="M1190" s="10">
        <f t="shared" si="312"/>
        <v>3</v>
      </c>
      <c r="N1190" s="1" t="str">
        <f t="shared" si="313"/>
        <v>~sgu~</v>
      </c>
      <c r="O1190" s="1" t="str">
        <f t="shared" si="314"/>
        <v>[sɡʌ]</v>
      </c>
      <c r="P1190" s="3" cm="1">
        <f t="array" ref="P1190">SUM(_xlfn._xlws.FILTER($H$2:$H$2454,_xlfn.MAP($N$2:$N$2454,_xlfn.LAMBDA(_xlpm.x,_xlpm.x=$N1190))))</f>
        <v>7.9214195183776928E-5</v>
      </c>
      <c r="Q1190" s="4">
        <f t="shared" si="315"/>
        <v>1</v>
      </c>
      <c r="R1190" s="6" cm="1">
        <f t="array" ref="R1190">SUM(_xlfn._xlws.FILTER($H$2:$H$2454,_xlfn.MAP($O$2:$O$2454,_xlfn.LAMBDA(_xlpm.x,_xlpm.x=$O1190))))</f>
        <v>7.9214195183776928E-5</v>
      </c>
      <c r="S1190" s="4">
        <f t="shared" si="316"/>
        <v>1</v>
      </c>
      <c r="T1190" s="4">
        <f t="shared" si="317"/>
        <v>0.21041093737452468</v>
      </c>
      <c r="U1190" s="4">
        <f t="shared" si="318"/>
        <v>1</v>
      </c>
      <c r="V1190" s="4">
        <f t="shared" si="319"/>
        <v>0</v>
      </c>
      <c r="W1190" s="4" t="s">
        <v>5111</v>
      </c>
      <c r="X1190" s="2" cm="1">
        <f t="array" ref="X1190">SUM(_xlfn._xlws.FILTER($F$2:$F$2454,_xlfn.MAP($W$2:$W$2454,_xlfn.LAMBDA(_xlpm.x,_xlpm.x=$W1190))))</f>
        <v>566</v>
      </c>
      <c r="Y1190" s="11">
        <f t="shared" si="320"/>
        <v>1.7667844522968198E-3</v>
      </c>
      <c r="Z1190" s="4" t="s">
        <v>5113</v>
      </c>
      <c r="AA1190" s="2" cm="1">
        <f t="array" ref="AA1190">SUM(_xlfn._xlws.FILTER($F$2:$F$2454,_xlfn.MAP($Z$2:$Z$2454,_xlfn.LAMBDA(_xlpm.x,_xlpm.x=$Z1190))))</f>
        <v>309</v>
      </c>
      <c r="AB1190" s="11">
        <f t="shared" si="321"/>
        <v>3.2362459546925568E-3</v>
      </c>
      <c r="AC1190" s="11">
        <f t="shared" si="322"/>
        <v>-0.26285795176343679</v>
      </c>
      <c r="AG1190" s="2"/>
      <c r="AL1190" s="2"/>
      <c r="AM1190" s="2"/>
    </row>
    <row r="1191" spans="1:39">
      <c r="A1191" s="1" t="str">
        <f t="shared" si="306"/>
        <v>~thu~ : [θʌ]</v>
      </c>
      <c r="B1191" s="1">
        <f>_xlfn.LET(_xlpm.d,$G1191,_xlpm.k,_xlfn.CONCAT(LEFT(TRIM(B$1),1),"*"),COUNTIF(_xlpm.d,_xlpm.k))</f>
        <v>0</v>
      </c>
      <c r="C1191" s="1">
        <f>_xlfn.LET(_xlpm.d,$G1191,_xlpm.k,_xlfn.CONCAT(LEFT(TRIM(C$1),1),"*"),COUNTIF(_xlpm.d,_xlpm.k))</f>
        <v>0</v>
      </c>
      <c r="D1191" s="1">
        <f>_xlfn.LET(_xlpm.d,$G1191,_xlpm.k,_xlfn.CONCAT(LEFT(TRIM(D$1),1),"*"),COUNTIF(_xlpm.d,_xlpm.k))</f>
        <v>0</v>
      </c>
      <c r="E1191" s="1">
        <f t="shared" si="307"/>
        <v>0.47712125471966244</v>
      </c>
      <c r="F1191" s="7">
        <v>2</v>
      </c>
      <c r="G1191" s="9" t="s">
        <v>819</v>
      </c>
      <c r="H1191" s="4" cm="1">
        <f t="array" ref="H1191">F1191/freq.sum.r6e</f>
        <v>1.5842839036755386E-4</v>
      </c>
      <c r="I1191" s="4" t="str">
        <f t="shared" si="308"/>
        <v>θʌ</v>
      </c>
      <c r="J1191" s="4" t="str">
        <f t="shared" si="309"/>
        <v>thu</v>
      </c>
      <c r="K1191" s="10">
        <f t="shared" si="310"/>
        <v>2</v>
      </c>
      <c r="L1191" s="1">
        <f t="shared" si="311"/>
        <v>3</v>
      </c>
      <c r="M1191" s="10">
        <f t="shared" si="312"/>
        <v>3</v>
      </c>
      <c r="N1191" s="1" t="str">
        <f t="shared" si="313"/>
        <v>~thu~</v>
      </c>
      <c r="O1191" s="1" t="str">
        <f t="shared" si="314"/>
        <v>[θʌ]</v>
      </c>
      <c r="P1191" s="3" cm="1">
        <f t="array" ref="P1191">SUM(_xlfn._xlws.FILTER($H$2:$H$2454,_xlfn.MAP($N$2:$N$2454,_xlfn.LAMBDA(_xlpm.x,_xlpm.x=$N1191))))</f>
        <v>2.3764258555133077E-4</v>
      </c>
      <c r="Q1191" s="4">
        <f t="shared" si="315"/>
        <v>0.66666666666666674</v>
      </c>
      <c r="R1191" s="6" cm="1">
        <f t="array" ref="R1191">SUM(_xlfn._xlws.FILTER($H$2:$H$2454,_xlfn.MAP($O$2:$O$2454,_xlfn.LAMBDA(_xlpm.x,_xlpm.x=$O1191))))</f>
        <v>2.3764258555133077E-4</v>
      </c>
      <c r="S1191" s="4">
        <f t="shared" si="316"/>
        <v>0.66666666666666674</v>
      </c>
      <c r="T1191" s="4">
        <f t="shared" si="317"/>
        <v>0.22232896365347282</v>
      </c>
      <c r="U1191" s="4">
        <f t="shared" si="318"/>
        <v>0.66666666666666674</v>
      </c>
      <c r="V1191" s="4">
        <f t="shared" si="319"/>
        <v>0</v>
      </c>
      <c r="W1191" s="4" t="s">
        <v>5111</v>
      </c>
      <c r="X1191" s="2" cm="1">
        <f t="array" ref="X1191">SUM(_xlfn._xlws.FILTER($F$2:$F$2454,_xlfn.MAP($W$2:$W$2454,_xlfn.LAMBDA(_xlpm.x,_xlpm.x=$W1191))))</f>
        <v>566</v>
      </c>
      <c r="Y1191" s="11">
        <f t="shared" si="320"/>
        <v>3.5335689045936395E-3</v>
      </c>
      <c r="Z1191" s="4" t="s">
        <v>5113</v>
      </c>
      <c r="AA1191" s="2" cm="1">
        <f t="array" ref="AA1191">SUM(_xlfn._xlws.FILTER($F$2:$F$2454,_xlfn.MAP($Z$2:$Z$2454,_xlfn.LAMBDA(_xlpm.x,_xlpm.x=$Z1191))))</f>
        <v>309</v>
      </c>
      <c r="AB1191" s="11">
        <f t="shared" si="321"/>
        <v>6.4724919093851136E-3</v>
      </c>
      <c r="AC1191" s="11">
        <f t="shared" si="322"/>
        <v>-0.26285795176343679</v>
      </c>
      <c r="AG1191" s="2"/>
      <c r="AL1191" s="2"/>
      <c r="AM1191" s="2"/>
    </row>
    <row r="1192" spans="1:39">
      <c r="A1192" s="1" t="str">
        <f t="shared" si="306"/>
        <v>~sfy~ : [sfaɪ]</v>
      </c>
      <c r="B1192" s="1">
        <f>_xlfn.LET(_xlpm.d,$G1192,_xlpm.k,_xlfn.CONCAT(LEFT(TRIM(B$1),1),"*"),COUNTIF(_xlpm.d,_xlpm.k))</f>
        <v>0</v>
      </c>
      <c r="C1192" s="1">
        <f>_xlfn.LET(_xlpm.d,$G1192,_xlpm.k,_xlfn.CONCAT(LEFT(TRIM(C$1),1),"*"),COUNTIF(_xlpm.d,_xlpm.k))</f>
        <v>0</v>
      </c>
      <c r="D1192" s="1">
        <f>_xlfn.LET(_xlpm.d,$G1192,_xlpm.k,_xlfn.CONCAT(LEFT(TRIM(D$1),1),"*"),COUNTIF(_xlpm.d,_xlpm.k))</f>
        <v>0</v>
      </c>
      <c r="E1192" s="1">
        <f t="shared" si="307"/>
        <v>0.47712125471966244</v>
      </c>
      <c r="F1192" s="7">
        <v>2</v>
      </c>
      <c r="G1192" s="9" t="s">
        <v>591</v>
      </c>
      <c r="H1192" s="4" cm="1">
        <f t="array" ref="H1192">F1192/freq.sum.r6e</f>
        <v>1.5842839036755386E-4</v>
      </c>
      <c r="I1192" s="4" t="str">
        <f t="shared" si="308"/>
        <v>sfaɪ</v>
      </c>
      <c r="J1192" s="4" t="str">
        <f t="shared" si="309"/>
        <v>sfy</v>
      </c>
      <c r="K1192" s="10">
        <f t="shared" si="310"/>
        <v>4</v>
      </c>
      <c r="L1192" s="1">
        <f t="shared" si="311"/>
        <v>3</v>
      </c>
      <c r="M1192" s="10">
        <f t="shared" si="312"/>
        <v>4</v>
      </c>
      <c r="N1192" s="1" t="str">
        <f t="shared" si="313"/>
        <v>~sfy~</v>
      </c>
      <c r="O1192" s="1" t="str">
        <f t="shared" si="314"/>
        <v>[sfaɪ]</v>
      </c>
      <c r="P1192" s="3" cm="1">
        <f t="array" ref="P1192">SUM(_xlfn._xlws.FILTER($H$2:$H$2454,_xlfn.MAP($N$2:$N$2454,_xlfn.LAMBDA(_xlpm.x,_xlpm.x=$N1192))))</f>
        <v>1.5842839036755386E-4</v>
      </c>
      <c r="Q1192" s="4">
        <f t="shared" si="315"/>
        <v>1</v>
      </c>
      <c r="R1192" s="6" cm="1">
        <f t="array" ref="R1192">SUM(_xlfn._xlws.FILTER($H$2:$H$2454,_xlfn.MAP($O$2:$O$2454,_xlfn.LAMBDA(_xlpm.x,_xlpm.x=$O1192))))</f>
        <v>1.5842839036755386E-4</v>
      </c>
      <c r="S1192" s="4">
        <f t="shared" si="316"/>
        <v>1</v>
      </c>
      <c r="T1192" s="4">
        <f t="shared" si="317"/>
        <v>0.37127250094471825</v>
      </c>
      <c r="U1192" s="4">
        <f t="shared" si="318"/>
        <v>1</v>
      </c>
      <c r="V1192" s="4">
        <f t="shared" si="319"/>
        <v>0</v>
      </c>
      <c r="W1192" s="4" t="s">
        <v>5123</v>
      </c>
      <c r="X1192" s="2" cm="1">
        <f t="array" ref="X1192">SUM(_xlfn._xlws.FILTER($F$2:$F$2454,_xlfn.MAP($W$2:$W$2454,_xlfn.LAMBDA(_xlpm.x,_xlpm.x=$W1192))))</f>
        <v>340</v>
      </c>
      <c r="Y1192" s="11">
        <f t="shared" si="320"/>
        <v>5.8823529411764705E-3</v>
      </c>
      <c r="Z1192" s="4" t="s">
        <v>5106</v>
      </c>
      <c r="AA1192" s="2" cm="1">
        <f t="array" ref="AA1192">SUM(_xlfn._xlws.FILTER($F$2:$F$2454,_xlfn.MAP($Z$2:$Z$2454,_xlfn.LAMBDA(_xlpm.x,_xlpm.x=$Z1192))))</f>
        <v>397</v>
      </c>
      <c r="AB1192" s="11">
        <f t="shared" si="321"/>
        <v>5.0377833753148613E-3</v>
      </c>
      <c r="AC1192" s="11">
        <f t="shared" si="322"/>
        <v>6.7311589720859974E-2</v>
      </c>
      <c r="AG1192" s="2"/>
      <c r="AL1192" s="2"/>
      <c r="AM1192" s="2"/>
    </row>
    <row r="1193" spans="1:39">
      <c r="A1193" s="1" t="str">
        <f t="shared" si="306"/>
        <v>~sky~ : [skaɪ]</v>
      </c>
      <c r="B1193" s="1">
        <f>_xlfn.LET(_xlpm.d,$G1193,_xlpm.k,_xlfn.CONCAT(LEFT(TRIM(B$1),1),"*"),COUNTIF(_xlpm.d,_xlpm.k))</f>
        <v>0</v>
      </c>
      <c r="C1193" s="1">
        <f>_xlfn.LET(_xlpm.d,$G1193,_xlpm.k,_xlfn.CONCAT(LEFT(TRIM(C$1),1),"*"),COUNTIF(_xlpm.d,_xlpm.k))</f>
        <v>0</v>
      </c>
      <c r="D1193" s="1">
        <f>_xlfn.LET(_xlpm.d,$G1193,_xlpm.k,_xlfn.CONCAT(LEFT(TRIM(D$1),1),"*"),COUNTIF(_xlpm.d,_xlpm.k))</f>
        <v>0</v>
      </c>
      <c r="E1193" s="1">
        <f t="shared" si="307"/>
        <v>0.30102999566398114</v>
      </c>
      <c r="F1193" s="7">
        <v>1</v>
      </c>
      <c r="G1193" s="9" t="s">
        <v>873</v>
      </c>
      <c r="H1193" s="4" cm="1">
        <f t="array" ref="H1193">F1193/freq.sum.r6e</f>
        <v>7.9214195183776928E-5</v>
      </c>
      <c r="I1193" s="4" t="str">
        <f t="shared" si="308"/>
        <v>skaɪ</v>
      </c>
      <c r="J1193" s="4" t="str">
        <f t="shared" si="309"/>
        <v>sky</v>
      </c>
      <c r="K1193" s="10">
        <f t="shared" si="310"/>
        <v>4</v>
      </c>
      <c r="L1193" s="1">
        <f t="shared" si="311"/>
        <v>3</v>
      </c>
      <c r="M1193" s="10">
        <f t="shared" si="312"/>
        <v>4</v>
      </c>
      <c r="N1193" s="1" t="str">
        <f t="shared" si="313"/>
        <v>~sky~</v>
      </c>
      <c r="O1193" s="1" t="str">
        <f t="shared" si="314"/>
        <v>[skaɪ]</v>
      </c>
      <c r="P1193" s="3" cm="1">
        <f t="array" ref="P1193">SUM(_xlfn._xlws.FILTER($H$2:$H$2454,_xlfn.MAP($N$2:$N$2454,_xlfn.LAMBDA(_xlpm.x,_xlpm.x=$N1193))))</f>
        <v>7.9214195183776928E-5</v>
      </c>
      <c r="Q1193" s="4">
        <f t="shared" si="315"/>
        <v>1</v>
      </c>
      <c r="R1193" s="6" cm="1">
        <f t="array" ref="R1193">SUM(_xlfn._xlws.FILTER($H$2:$H$2454,_xlfn.MAP($O$2:$O$2454,_xlfn.LAMBDA(_xlpm.x,_xlpm.x=$O1193))))</f>
        <v>7.9214195183776928E-5</v>
      </c>
      <c r="S1193" s="4">
        <f t="shared" si="316"/>
        <v>1</v>
      </c>
      <c r="T1193" s="4">
        <f t="shared" si="317"/>
        <v>0.2342468675289098</v>
      </c>
      <c r="U1193" s="4">
        <f t="shared" si="318"/>
        <v>1</v>
      </c>
      <c r="V1193" s="4">
        <f t="shared" si="319"/>
        <v>0</v>
      </c>
      <c r="W1193" s="4" t="s">
        <v>5123</v>
      </c>
      <c r="X1193" s="2" cm="1">
        <f t="array" ref="X1193">SUM(_xlfn._xlws.FILTER($F$2:$F$2454,_xlfn.MAP($W$2:$W$2454,_xlfn.LAMBDA(_xlpm.x,_xlpm.x=$W1193))))</f>
        <v>340</v>
      </c>
      <c r="Y1193" s="11">
        <f t="shared" si="320"/>
        <v>2.9411764705882353E-3</v>
      </c>
      <c r="Z1193" s="4" t="s">
        <v>5106</v>
      </c>
      <c r="AA1193" s="2" cm="1">
        <f t="array" ref="AA1193">SUM(_xlfn._xlws.FILTER($F$2:$F$2454,_xlfn.MAP($Z$2:$Z$2454,_xlfn.LAMBDA(_xlpm.x,_xlpm.x=$Z1193))))</f>
        <v>397</v>
      </c>
      <c r="AB1193" s="11">
        <f t="shared" si="321"/>
        <v>2.5188916876574307E-3</v>
      </c>
      <c r="AC1193" s="11">
        <f t="shared" si="322"/>
        <v>6.7311589720859974E-2</v>
      </c>
      <c r="AG1193" s="2"/>
      <c r="AL1193" s="2"/>
      <c r="AM1193" s="2"/>
    </row>
    <row r="1194" spans="1:39">
      <c r="A1194" s="1" t="str">
        <f t="shared" si="306"/>
        <v>~dly~ : [dlɪ]</v>
      </c>
      <c r="B1194" s="1">
        <f>_xlfn.LET(_xlpm.d,$G1194,_xlpm.k,_xlfn.CONCAT(LEFT(TRIM(B$1),1),"*"),COUNTIF(_xlpm.d,_xlpm.k))</f>
        <v>0</v>
      </c>
      <c r="C1194" s="1">
        <f>_xlfn.LET(_xlpm.d,$G1194,_xlpm.k,_xlfn.CONCAT(LEFT(TRIM(C$1),1),"*"),COUNTIF(_xlpm.d,_xlpm.k))</f>
        <v>0</v>
      </c>
      <c r="D1194" s="1">
        <f>_xlfn.LET(_xlpm.d,$G1194,_xlpm.k,_xlfn.CONCAT(LEFT(TRIM(D$1),1),"*"),COUNTIF(_xlpm.d,_xlpm.k))</f>
        <v>0</v>
      </c>
      <c r="E1194" s="1">
        <f t="shared" si="307"/>
        <v>0.47712125471966244</v>
      </c>
      <c r="F1194" s="7">
        <v>2</v>
      </c>
      <c r="G1194" s="9" t="s">
        <v>1949</v>
      </c>
      <c r="H1194" s="4" cm="1">
        <f t="array" ref="H1194">F1194/freq.sum.r6e</f>
        <v>1.5842839036755386E-4</v>
      </c>
      <c r="I1194" s="4" t="str">
        <f t="shared" si="308"/>
        <v>dlɪ</v>
      </c>
      <c r="J1194" s="4" t="str">
        <f t="shared" si="309"/>
        <v>dly</v>
      </c>
      <c r="K1194" s="10">
        <f t="shared" si="310"/>
        <v>3</v>
      </c>
      <c r="L1194" s="1">
        <f t="shared" si="311"/>
        <v>3</v>
      </c>
      <c r="M1194" s="10">
        <f t="shared" si="312"/>
        <v>3</v>
      </c>
      <c r="N1194" s="1" t="str">
        <f t="shared" si="313"/>
        <v>~dly~</v>
      </c>
      <c r="O1194" s="1" t="str">
        <f t="shared" si="314"/>
        <v>[dlɪ]</v>
      </c>
      <c r="P1194" s="3" cm="1">
        <f t="array" ref="P1194">SUM(_xlfn._xlws.FILTER($H$2:$H$2454,_xlfn.MAP($N$2:$N$2454,_xlfn.LAMBDA(_xlpm.x,_xlpm.x=$N1194))))</f>
        <v>1.5842839036755386E-4</v>
      </c>
      <c r="Q1194" s="4">
        <f t="shared" si="315"/>
        <v>1</v>
      </c>
      <c r="R1194" s="6" cm="1">
        <f t="array" ref="R1194">SUM(_xlfn._xlws.FILTER($H$2:$H$2454,_xlfn.MAP($O$2:$O$2454,_xlfn.LAMBDA(_xlpm.x,_xlpm.x=$O1194))))</f>
        <v>1.5842839036755386E-4</v>
      </c>
      <c r="S1194" s="4">
        <f t="shared" si="316"/>
        <v>1</v>
      </c>
      <c r="T1194" s="4">
        <f t="shared" si="317"/>
        <v>0.33349344548020921</v>
      </c>
      <c r="U1194" s="4">
        <f t="shared" si="318"/>
        <v>1</v>
      </c>
      <c r="V1194" s="4">
        <f t="shared" si="319"/>
        <v>0</v>
      </c>
      <c r="W1194" s="4" t="s">
        <v>5123</v>
      </c>
      <c r="X1194" s="2" cm="1">
        <f t="array" ref="X1194">SUM(_xlfn._xlws.FILTER($F$2:$F$2454,_xlfn.MAP($W$2:$W$2454,_xlfn.LAMBDA(_xlpm.x,_xlpm.x=$W1194))))</f>
        <v>340</v>
      </c>
      <c r="Y1194" s="11">
        <f t="shared" si="320"/>
        <v>5.8823529411764705E-3</v>
      </c>
      <c r="Z1194" s="4" t="s">
        <v>5102</v>
      </c>
      <c r="AA1194" s="2" cm="1">
        <f t="array" ref="AA1194">SUM(_xlfn._xlws.FILTER($F$2:$F$2454,_xlfn.MAP($Z$2:$Z$2454,_xlfn.LAMBDA(_xlpm.x,_xlpm.x=$Z1194))))</f>
        <v>1794</v>
      </c>
      <c r="AB1194" s="11">
        <f t="shared" si="321"/>
        <v>1.1148272017837235E-3</v>
      </c>
      <c r="AC1194" s="11">
        <f t="shared" si="322"/>
        <v>0.72234352166581817</v>
      </c>
      <c r="AG1194" s="2"/>
      <c r="AL1194" s="2"/>
      <c r="AM1194" s="2"/>
    </row>
    <row r="1195" spans="1:39">
      <c r="A1195" s="1" t="str">
        <f t="shared" si="306"/>
        <v>~gly~ : [ɡlɪ]</v>
      </c>
      <c r="B1195" s="1">
        <f>_xlfn.LET(_xlpm.d,$G1195,_xlpm.k,_xlfn.CONCAT(LEFT(TRIM(B$1),1),"*"),COUNTIF(_xlpm.d,_xlpm.k))</f>
        <v>0</v>
      </c>
      <c r="C1195" s="1">
        <f>_xlfn.LET(_xlpm.d,$G1195,_xlpm.k,_xlfn.CONCAT(LEFT(TRIM(C$1),1),"*"),COUNTIF(_xlpm.d,_xlpm.k))</f>
        <v>0</v>
      </c>
      <c r="D1195" s="1">
        <f>_xlfn.LET(_xlpm.d,$G1195,_xlpm.k,_xlfn.CONCAT(LEFT(TRIM(D$1),1),"*"),COUNTIF(_xlpm.d,_xlpm.k))</f>
        <v>0</v>
      </c>
      <c r="E1195" s="1">
        <f t="shared" si="307"/>
        <v>0.30102999566398114</v>
      </c>
      <c r="F1195" s="7">
        <v>1</v>
      </c>
      <c r="G1195" s="9" t="s">
        <v>846</v>
      </c>
      <c r="H1195" s="4" cm="1">
        <f t="array" ref="H1195">F1195/freq.sum.r6e</f>
        <v>7.9214195183776928E-5</v>
      </c>
      <c r="I1195" s="4" t="str">
        <f t="shared" si="308"/>
        <v>ɡlɪ</v>
      </c>
      <c r="J1195" s="4" t="str">
        <f t="shared" si="309"/>
        <v>gly</v>
      </c>
      <c r="K1195" s="10">
        <f t="shared" si="310"/>
        <v>3</v>
      </c>
      <c r="L1195" s="1">
        <f t="shared" si="311"/>
        <v>3</v>
      </c>
      <c r="M1195" s="10">
        <f t="shared" si="312"/>
        <v>3</v>
      </c>
      <c r="N1195" s="1" t="str">
        <f t="shared" si="313"/>
        <v>~gly~</v>
      </c>
      <c r="O1195" s="1" t="str">
        <f t="shared" si="314"/>
        <v>[ɡlɪ]</v>
      </c>
      <c r="P1195" s="3" cm="1">
        <f t="array" ref="P1195">SUM(_xlfn._xlws.FILTER($H$2:$H$2454,_xlfn.MAP($N$2:$N$2454,_xlfn.LAMBDA(_xlpm.x,_xlpm.x=$N1195))))</f>
        <v>7.9214195183776928E-5</v>
      </c>
      <c r="Q1195" s="4">
        <f t="shared" si="315"/>
        <v>1</v>
      </c>
      <c r="R1195" s="6" cm="1">
        <f t="array" ref="R1195">SUM(_xlfn._xlws.FILTER($H$2:$H$2454,_xlfn.MAP($O$2:$O$2454,_xlfn.LAMBDA(_xlpm.x,_xlpm.x=$O1195))))</f>
        <v>7.9214195183776928E-5</v>
      </c>
      <c r="S1195" s="4">
        <f t="shared" si="316"/>
        <v>1</v>
      </c>
      <c r="T1195" s="4">
        <f t="shared" si="317"/>
        <v>0.21041093737452468</v>
      </c>
      <c r="U1195" s="4">
        <f t="shared" si="318"/>
        <v>1</v>
      </c>
      <c r="V1195" s="4">
        <f t="shared" si="319"/>
        <v>0</v>
      </c>
      <c r="W1195" s="4" t="s">
        <v>5123</v>
      </c>
      <c r="X1195" s="2" cm="1">
        <f t="array" ref="X1195">SUM(_xlfn._xlws.FILTER($F$2:$F$2454,_xlfn.MAP($W$2:$W$2454,_xlfn.LAMBDA(_xlpm.x,_xlpm.x=$W1195))))</f>
        <v>340</v>
      </c>
      <c r="Y1195" s="11">
        <f t="shared" si="320"/>
        <v>2.9411764705882353E-3</v>
      </c>
      <c r="Z1195" s="4" t="s">
        <v>5102</v>
      </c>
      <c r="AA1195" s="2" cm="1">
        <f t="array" ref="AA1195">SUM(_xlfn._xlws.FILTER($F$2:$F$2454,_xlfn.MAP($Z$2:$Z$2454,_xlfn.LAMBDA(_xlpm.x,_xlpm.x=$Z1195))))</f>
        <v>1794</v>
      </c>
      <c r="AB1195" s="11">
        <f t="shared" si="321"/>
        <v>5.5741360089186175E-4</v>
      </c>
      <c r="AC1195" s="11">
        <f t="shared" si="322"/>
        <v>0.72234352166581817</v>
      </c>
      <c r="AG1195" s="2"/>
      <c r="AL1195" s="2"/>
      <c r="AM1195" s="2"/>
    </row>
    <row r="1196" spans="1:39">
      <c r="A1196" s="1" t="str">
        <f t="shared" si="306"/>
        <v>~lry~ : [lɹɪ]</v>
      </c>
      <c r="B1196" s="1">
        <f>_xlfn.LET(_xlpm.d,$G1196,_xlpm.k,_xlfn.CONCAT(LEFT(TRIM(B$1),1),"*"),COUNTIF(_xlpm.d,_xlpm.k))</f>
        <v>0</v>
      </c>
      <c r="C1196" s="1">
        <f>_xlfn.LET(_xlpm.d,$G1196,_xlpm.k,_xlfn.CONCAT(LEFT(TRIM(C$1),1),"*"),COUNTIF(_xlpm.d,_xlpm.k))</f>
        <v>0</v>
      </c>
      <c r="D1196" s="1">
        <f>_xlfn.LET(_xlpm.d,$G1196,_xlpm.k,_xlfn.CONCAT(LEFT(TRIM(D$1),1),"*"),COUNTIF(_xlpm.d,_xlpm.k))</f>
        <v>0</v>
      </c>
      <c r="E1196" s="1">
        <f t="shared" si="307"/>
        <v>0.30102999566398114</v>
      </c>
      <c r="F1196" s="7">
        <v>1</v>
      </c>
      <c r="G1196" s="9" t="s">
        <v>851</v>
      </c>
      <c r="H1196" s="4" cm="1">
        <f t="array" ref="H1196">F1196/freq.sum.r6e</f>
        <v>7.9214195183776928E-5</v>
      </c>
      <c r="I1196" s="4" t="str">
        <f t="shared" si="308"/>
        <v>lɹɪ</v>
      </c>
      <c r="J1196" s="4" t="str">
        <f t="shared" si="309"/>
        <v>lry</v>
      </c>
      <c r="K1196" s="10">
        <f t="shared" si="310"/>
        <v>3</v>
      </c>
      <c r="L1196" s="1">
        <f t="shared" si="311"/>
        <v>3</v>
      </c>
      <c r="M1196" s="10">
        <f t="shared" si="312"/>
        <v>3</v>
      </c>
      <c r="N1196" s="1" t="str">
        <f t="shared" si="313"/>
        <v>~lry~</v>
      </c>
      <c r="O1196" s="1" t="str">
        <f t="shared" si="314"/>
        <v>[lɹɪ]</v>
      </c>
      <c r="P1196" s="3" cm="1">
        <f t="array" ref="P1196">SUM(_xlfn._xlws.FILTER($H$2:$H$2454,_xlfn.MAP($N$2:$N$2454,_xlfn.LAMBDA(_xlpm.x,_xlpm.x=$N1196))))</f>
        <v>7.9214195183776928E-5</v>
      </c>
      <c r="Q1196" s="4">
        <f t="shared" si="315"/>
        <v>1</v>
      </c>
      <c r="R1196" s="6" cm="1">
        <f t="array" ref="R1196">SUM(_xlfn._xlws.FILTER($H$2:$H$2454,_xlfn.MAP($O$2:$O$2454,_xlfn.LAMBDA(_xlpm.x,_xlpm.x=$O1196))))</f>
        <v>7.9214195183776928E-5</v>
      </c>
      <c r="S1196" s="4">
        <f t="shared" si="316"/>
        <v>1</v>
      </c>
      <c r="T1196" s="4">
        <f t="shared" si="317"/>
        <v>0.21041093737452468</v>
      </c>
      <c r="U1196" s="4">
        <f t="shared" si="318"/>
        <v>1</v>
      </c>
      <c r="V1196" s="4">
        <f t="shared" si="319"/>
        <v>0</v>
      </c>
      <c r="W1196" s="4" t="s">
        <v>5123</v>
      </c>
      <c r="X1196" s="2" cm="1">
        <f t="array" ref="X1196">SUM(_xlfn._xlws.FILTER($F$2:$F$2454,_xlfn.MAP($W$2:$W$2454,_xlfn.LAMBDA(_xlpm.x,_xlpm.x=$W1196))))</f>
        <v>340</v>
      </c>
      <c r="Y1196" s="11">
        <f t="shared" si="320"/>
        <v>2.9411764705882353E-3</v>
      </c>
      <c r="Z1196" s="4" t="s">
        <v>5102</v>
      </c>
      <c r="AA1196" s="2" cm="1">
        <f t="array" ref="AA1196">SUM(_xlfn._xlws.FILTER($F$2:$F$2454,_xlfn.MAP($Z$2:$Z$2454,_xlfn.LAMBDA(_xlpm.x,_xlpm.x=$Z1196))))</f>
        <v>1794</v>
      </c>
      <c r="AB1196" s="11">
        <f t="shared" si="321"/>
        <v>5.5741360089186175E-4</v>
      </c>
      <c r="AC1196" s="11">
        <f t="shared" si="322"/>
        <v>0.72234352166581817</v>
      </c>
      <c r="AG1196" s="2"/>
      <c r="AL1196" s="2"/>
      <c r="AM1196" s="2"/>
    </row>
    <row r="1197" spans="1:39">
      <c r="A1197" s="1" t="str">
        <f t="shared" si="306"/>
        <v>~mfy~ : [mfɪ]</v>
      </c>
      <c r="B1197" s="1">
        <f>_xlfn.LET(_xlpm.d,$G1197,_xlpm.k,_xlfn.CONCAT(LEFT(TRIM(B$1),1),"*"),COUNTIF(_xlpm.d,_xlpm.k))</f>
        <v>0</v>
      </c>
      <c r="C1197" s="1">
        <f>_xlfn.LET(_xlpm.d,$G1197,_xlpm.k,_xlfn.CONCAT(LEFT(TRIM(C$1),1),"*"),COUNTIF(_xlpm.d,_xlpm.k))</f>
        <v>1</v>
      </c>
      <c r="D1197" s="1">
        <f>_xlfn.LET(_xlpm.d,$G1197,_xlpm.k,_xlfn.CONCAT(LEFT(TRIM(D$1),1),"*"),COUNTIF(_xlpm.d,_xlpm.k))</f>
        <v>0</v>
      </c>
      <c r="E1197" s="1">
        <f t="shared" si="307"/>
        <v>0.30102999566398114</v>
      </c>
      <c r="F1197" s="7">
        <v>1</v>
      </c>
      <c r="G1197" s="9" t="s">
        <v>2114</v>
      </c>
      <c r="H1197" s="4" cm="1">
        <f t="array" ref="H1197">F1197/freq.sum.r6e</f>
        <v>7.9214195183776928E-5</v>
      </c>
      <c r="I1197" s="4" t="str">
        <f t="shared" si="308"/>
        <v>mfɪ</v>
      </c>
      <c r="J1197" s="4" t="str">
        <f t="shared" si="309"/>
        <v>mfy</v>
      </c>
      <c r="K1197" s="10">
        <f t="shared" si="310"/>
        <v>3</v>
      </c>
      <c r="L1197" s="1">
        <f t="shared" si="311"/>
        <v>3</v>
      </c>
      <c r="M1197" s="10">
        <f t="shared" si="312"/>
        <v>3</v>
      </c>
      <c r="N1197" s="1" t="str">
        <f t="shared" si="313"/>
        <v>~mfy~</v>
      </c>
      <c r="O1197" s="1" t="str">
        <f t="shared" si="314"/>
        <v>[mfɪ]</v>
      </c>
      <c r="P1197" s="3" cm="1">
        <f t="array" ref="P1197">SUM(_xlfn._xlws.FILTER($H$2:$H$2454,_xlfn.MAP($N$2:$N$2454,_xlfn.LAMBDA(_xlpm.x,_xlpm.x=$N1197))))</f>
        <v>7.9214195183776928E-5</v>
      </c>
      <c r="Q1197" s="4">
        <f t="shared" si="315"/>
        <v>1</v>
      </c>
      <c r="R1197" s="6" cm="1">
        <f t="array" ref="R1197">SUM(_xlfn._xlws.FILTER($H$2:$H$2454,_xlfn.MAP($O$2:$O$2454,_xlfn.LAMBDA(_xlpm.x,_xlpm.x=$O1197))))</f>
        <v>7.9214195183776928E-5</v>
      </c>
      <c r="S1197" s="4">
        <f t="shared" si="316"/>
        <v>1</v>
      </c>
      <c r="T1197" s="4">
        <f t="shared" si="317"/>
        <v>0.21041093737452468</v>
      </c>
      <c r="U1197" s="4">
        <f t="shared" si="318"/>
        <v>1</v>
      </c>
      <c r="V1197" s="4">
        <f t="shared" si="319"/>
        <v>0</v>
      </c>
      <c r="W1197" s="4" t="s">
        <v>5123</v>
      </c>
      <c r="X1197" s="2" cm="1">
        <f t="array" ref="X1197">SUM(_xlfn._xlws.FILTER($F$2:$F$2454,_xlfn.MAP($W$2:$W$2454,_xlfn.LAMBDA(_xlpm.x,_xlpm.x=$W1197))))</f>
        <v>340</v>
      </c>
      <c r="Y1197" s="11">
        <f t="shared" si="320"/>
        <v>2.9411764705882353E-3</v>
      </c>
      <c r="Z1197" s="4" t="s">
        <v>5102</v>
      </c>
      <c r="AA1197" s="2" cm="1">
        <f t="array" ref="AA1197">SUM(_xlfn._xlws.FILTER($F$2:$F$2454,_xlfn.MAP($Z$2:$Z$2454,_xlfn.LAMBDA(_xlpm.x,_xlpm.x=$Z1197))))</f>
        <v>1794</v>
      </c>
      <c r="AB1197" s="11">
        <f t="shared" si="321"/>
        <v>5.5741360089186175E-4</v>
      </c>
      <c r="AC1197" s="11">
        <f t="shared" si="322"/>
        <v>0.72234352166581817</v>
      </c>
      <c r="AG1197" s="2"/>
      <c r="AL1197" s="2"/>
      <c r="AM1197" s="2"/>
    </row>
    <row r="1198" spans="1:39">
      <c r="A1198" s="1" t="str">
        <f t="shared" si="306"/>
        <v>~nly~ : [nlɪ]</v>
      </c>
      <c r="B1198" s="1">
        <f>_xlfn.LET(_xlpm.d,$G1198,_xlpm.k,_xlfn.CONCAT(LEFT(TRIM(B$1),1),"*"),COUNTIF(_xlpm.d,_xlpm.k))</f>
        <v>0</v>
      </c>
      <c r="C1198" s="1">
        <f>_xlfn.LET(_xlpm.d,$G1198,_xlpm.k,_xlfn.CONCAT(LEFT(TRIM(C$1),1),"*"),COUNTIF(_xlpm.d,_xlpm.k))</f>
        <v>0</v>
      </c>
      <c r="D1198" s="1">
        <f>_xlfn.LET(_xlpm.d,$G1198,_xlpm.k,_xlfn.CONCAT(LEFT(TRIM(D$1),1),"*"),COUNTIF(_xlpm.d,_xlpm.k))</f>
        <v>1</v>
      </c>
      <c r="E1198" s="1">
        <f t="shared" si="307"/>
        <v>0.69897000433601875</v>
      </c>
      <c r="F1198" s="7">
        <v>4</v>
      </c>
      <c r="G1198" s="9" t="s">
        <v>423</v>
      </c>
      <c r="H1198" s="4" cm="1">
        <f t="array" ref="H1198">F1198/freq.sum.r6e</f>
        <v>3.1685678073510771E-4</v>
      </c>
      <c r="I1198" s="4" t="str">
        <f t="shared" si="308"/>
        <v>nlɪ</v>
      </c>
      <c r="J1198" s="4" t="str">
        <f t="shared" si="309"/>
        <v>nly</v>
      </c>
      <c r="K1198" s="10">
        <f t="shared" si="310"/>
        <v>3</v>
      </c>
      <c r="L1198" s="1">
        <f t="shared" si="311"/>
        <v>3</v>
      </c>
      <c r="M1198" s="10">
        <f t="shared" si="312"/>
        <v>3</v>
      </c>
      <c r="N1198" s="1" t="str">
        <f t="shared" si="313"/>
        <v>~nly~</v>
      </c>
      <c r="O1198" s="1" t="str">
        <f t="shared" si="314"/>
        <v>[nlɪ]</v>
      </c>
      <c r="P1198" s="3" cm="1">
        <f t="array" ref="P1198">SUM(_xlfn._xlws.FILTER($H$2:$H$2454,_xlfn.MAP($N$2:$N$2454,_xlfn.LAMBDA(_xlpm.x,_xlpm.x=$N1198))))</f>
        <v>3.1685678073510771E-4</v>
      </c>
      <c r="Q1198" s="4">
        <f t="shared" si="315"/>
        <v>1</v>
      </c>
      <c r="R1198" s="6" cm="1">
        <f t="array" ref="R1198">SUM(_xlfn._xlws.FILTER($H$2:$H$2454,_xlfn.MAP($O$2:$O$2454,_xlfn.LAMBDA(_xlpm.x,_xlpm.x=$O1198))))</f>
        <v>3.1685678073510771E-4</v>
      </c>
      <c r="S1198" s="4">
        <f t="shared" si="316"/>
        <v>1</v>
      </c>
      <c r="T1198" s="4">
        <f t="shared" si="317"/>
        <v>0.4885590669614942</v>
      </c>
      <c r="U1198" s="4">
        <f t="shared" si="318"/>
        <v>1</v>
      </c>
      <c r="V1198" s="4">
        <f t="shared" si="319"/>
        <v>0</v>
      </c>
      <c r="W1198" s="4" t="s">
        <v>5123</v>
      </c>
      <c r="X1198" s="2" cm="1">
        <f t="array" ref="X1198">SUM(_xlfn._xlws.FILTER($F$2:$F$2454,_xlfn.MAP($W$2:$W$2454,_xlfn.LAMBDA(_xlpm.x,_xlpm.x=$W1198))))</f>
        <v>340</v>
      </c>
      <c r="Y1198" s="11">
        <f t="shared" si="320"/>
        <v>1.1764705882352941E-2</v>
      </c>
      <c r="Z1198" s="4" t="s">
        <v>5102</v>
      </c>
      <c r="AA1198" s="2" cm="1">
        <f t="array" ref="AA1198">SUM(_xlfn._xlws.FILTER($F$2:$F$2454,_xlfn.MAP($Z$2:$Z$2454,_xlfn.LAMBDA(_xlpm.x,_xlpm.x=$Z1198))))</f>
        <v>1794</v>
      </c>
      <c r="AB1198" s="11">
        <f t="shared" si="321"/>
        <v>2.229654403567447E-3</v>
      </c>
      <c r="AC1198" s="11">
        <f t="shared" si="322"/>
        <v>0.72234352166581817</v>
      </c>
      <c r="AG1198" s="2"/>
      <c r="AL1198" s="2"/>
      <c r="AM1198" s="2"/>
    </row>
    <row r="1199" spans="1:39">
      <c r="A1199" s="1" t="str">
        <f t="shared" si="306"/>
        <v>~yie~ : [yi]</v>
      </c>
      <c r="B1199" s="1">
        <f>_xlfn.LET(_xlpm.d,$G1199,_xlpm.k,_xlfn.CONCAT(LEFT(TRIM(B$1),1),"*"),COUNTIF(_xlpm.d,_xlpm.k))</f>
        <v>0</v>
      </c>
      <c r="C1199" s="1">
        <f>_xlfn.LET(_xlpm.d,$G1199,_xlpm.k,_xlfn.CONCAT(LEFT(TRIM(C$1),1),"*"),COUNTIF(_xlpm.d,_xlpm.k))</f>
        <v>0</v>
      </c>
      <c r="D1199" s="1">
        <f>_xlfn.LET(_xlpm.d,$G1199,_xlpm.k,_xlfn.CONCAT(LEFT(TRIM(D$1),1),"*"),COUNTIF(_xlpm.d,_xlpm.k))</f>
        <v>0</v>
      </c>
      <c r="E1199" s="1">
        <f t="shared" si="307"/>
        <v>0.30102999566398114</v>
      </c>
      <c r="F1199" s="7">
        <v>1</v>
      </c>
      <c r="G1199" s="9" t="s">
        <v>318</v>
      </c>
      <c r="H1199" s="4" cm="1">
        <f t="array" ref="H1199">F1199/freq.sum.r6e</f>
        <v>7.9214195183776928E-5</v>
      </c>
      <c r="I1199" s="4" t="str">
        <f t="shared" si="308"/>
        <v>yi</v>
      </c>
      <c r="J1199" s="4" t="str">
        <f t="shared" si="309"/>
        <v>yie</v>
      </c>
      <c r="K1199" s="10">
        <f t="shared" si="310"/>
        <v>2</v>
      </c>
      <c r="L1199" s="1">
        <f t="shared" si="311"/>
        <v>3</v>
      </c>
      <c r="M1199" s="10">
        <f t="shared" si="312"/>
        <v>3</v>
      </c>
      <c r="N1199" s="1" t="str">
        <f t="shared" si="313"/>
        <v>~yie~</v>
      </c>
      <c r="O1199" s="1" t="str">
        <f t="shared" si="314"/>
        <v>[yi]</v>
      </c>
      <c r="P1199" s="3" cm="1">
        <f t="array" ref="P1199">SUM(_xlfn._xlws.FILTER($H$2:$H$2454,_xlfn.MAP($N$2:$N$2454,_xlfn.LAMBDA(_xlpm.x,_xlpm.x=$N1199))))</f>
        <v>7.9214195183776928E-5</v>
      </c>
      <c r="Q1199" s="4">
        <f t="shared" si="315"/>
        <v>1</v>
      </c>
      <c r="R1199" s="6" cm="1">
        <f t="array" ref="R1199">SUM(_xlfn._xlws.FILTER($H$2:$H$2454,_xlfn.MAP($O$2:$O$2454,_xlfn.LAMBDA(_xlpm.x,_xlpm.x=$O1199))))</f>
        <v>7.9214195183776928E-5</v>
      </c>
      <c r="S1199" s="4">
        <f t="shared" si="316"/>
        <v>1</v>
      </c>
      <c r="T1199" s="4">
        <f t="shared" si="317"/>
        <v>0.21041093737452468</v>
      </c>
      <c r="U1199" s="4">
        <f t="shared" si="318"/>
        <v>1</v>
      </c>
      <c r="V1199" s="4">
        <f t="shared" si="319"/>
        <v>0</v>
      </c>
      <c r="W1199" s="4" t="s">
        <v>5157</v>
      </c>
      <c r="X1199" s="2" cm="1">
        <f t="array" ref="X1199">SUM(_xlfn._xlws.FILTER($F$2:$F$2454,_xlfn.MAP($W$2:$W$2454,_xlfn.LAMBDA(_xlpm.x,_xlpm.x=$W1199))))</f>
        <v>1</v>
      </c>
      <c r="Y1199" s="11">
        <f t="shared" si="320"/>
        <v>1</v>
      </c>
      <c r="Z1199" s="4" t="s">
        <v>5110</v>
      </c>
      <c r="AA1199" s="2" cm="1">
        <f t="array" ref="AA1199">SUM(_xlfn._xlws.FILTER($F$2:$F$2454,_xlfn.MAP($Z$2:$Z$2454,_xlfn.LAMBDA(_xlpm.x,_xlpm.x=$Z1199))))</f>
        <v>354</v>
      </c>
      <c r="AB1199" s="11">
        <f t="shared" si="321"/>
        <v>2.8248587570621469E-3</v>
      </c>
      <c r="AC1199" s="11">
        <f t="shared" si="322"/>
        <v>2.5490032620257876</v>
      </c>
      <c r="AG1199" s="2"/>
      <c r="AL1199" s="2"/>
      <c r="AM1199" s="2"/>
    </row>
    <row r="1200" spans="1:39">
      <c r="A1200" s="1" t="str">
        <f t="shared" si="306"/>
        <v>~dth~ : [dθ]</v>
      </c>
      <c r="B1200" s="1">
        <f>_xlfn.LET(_xlpm.d,$G1200,_xlpm.k,_xlfn.CONCAT(LEFT(TRIM(B$1),1),"*"),COUNTIF(_xlpm.d,_xlpm.k))</f>
        <v>0</v>
      </c>
      <c r="C1200" s="1">
        <f>_xlfn.LET(_xlpm.d,$G1200,_xlpm.k,_xlfn.CONCAT(LEFT(TRIM(C$1),1),"*"),COUNTIF(_xlpm.d,_xlpm.k))</f>
        <v>0</v>
      </c>
      <c r="D1200" s="1">
        <f>_xlfn.LET(_xlpm.d,$G1200,_xlpm.k,_xlfn.CONCAT(LEFT(TRIM(D$1),1),"*"),COUNTIF(_xlpm.d,_xlpm.k))</f>
        <v>0</v>
      </c>
      <c r="E1200" s="1">
        <f t="shared" si="307"/>
        <v>0.60205999132796229</v>
      </c>
      <c r="F1200" s="7">
        <v>3</v>
      </c>
      <c r="G1200" s="9" t="s">
        <v>42</v>
      </c>
      <c r="H1200" s="4" cm="1">
        <f t="array" ref="H1200">F1200/freq.sum.r6e</f>
        <v>2.376425855513308E-4</v>
      </c>
      <c r="I1200" s="4" t="str">
        <f t="shared" si="308"/>
        <v>dθ</v>
      </c>
      <c r="J1200" s="4" t="str">
        <f t="shared" si="309"/>
        <v>dth</v>
      </c>
      <c r="K1200" s="10">
        <f t="shared" si="310"/>
        <v>2</v>
      </c>
      <c r="L1200" s="1">
        <f t="shared" si="311"/>
        <v>3</v>
      </c>
      <c r="M1200" s="10">
        <f t="shared" si="312"/>
        <v>3</v>
      </c>
      <c r="N1200" s="1" t="str">
        <f t="shared" si="313"/>
        <v>~dth~</v>
      </c>
      <c r="O1200" s="1" t="str">
        <f t="shared" si="314"/>
        <v>[dθ]</v>
      </c>
      <c r="P1200" s="3" cm="1">
        <f t="array" ref="P1200">SUM(_xlfn._xlws.FILTER($H$2:$H$2454,_xlfn.MAP($N$2:$N$2454,_xlfn.LAMBDA(_xlpm.x,_xlpm.x=$N1200))))</f>
        <v>2.376425855513308E-4</v>
      </c>
      <c r="Q1200" s="4">
        <f t="shared" si="315"/>
        <v>1</v>
      </c>
      <c r="R1200" s="6" cm="1">
        <f t="array" ref="R1200">SUM(_xlfn._xlws.FILTER($H$2:$H$2454,_xlfn.MAP($O$2:$O$2454,_xlfn.LAMBDA(_xlpm.x,_xlpm.x=$O1200))))</f>
        <v>2.376425855513308E-4</v>
      </c>
      <c r="S1200" s="4">
        <f t="shared" si="316"/>
        <v>1</v>
      </c>
      <c r="T1200" s="4">
        <f t="shared" si="317"/>
        <v>0.42082187474904936</v>
      </c>
      <c r="U1200" s="4">
        <f t="shared" si="318"/>
        <v>1</v>
      </c>
      <c r="V1200" s="4">
        <f t="shared" si="319"/>
        <v>0</v>
      </c>
      <c r="W1200" s="4"/>
      <c r="X1200" s="2" cm="1">
        <f t="array" ref="X1200">SUM(_xlfn._xlws.FILTER($F$2:$F$2454,_xlfn.MAP($W$2:$W$2454,_xlfn.LAMBDA(_xlpm.x,_xlpm.x=$W1200))))</f>
        <v>2988</v>
      </c>
      <c r="Y1200" s="11">
        <f t="shared" si="320"/>
        <v>1.004016064257028E-3</v>
      </c>
      <c r="Z1200" s="4"/>
      <c r="AA1200" s="2" cm="1">
        <f t="array" ref="AA1200">SUM(_xlfn._xlws.FILTER($F$2:$F$2454,_xlfn.MAP($Z$2:$Z$2454,_xlfn.LAMBDA(_xlpm.x,_xlpm.x=$Z1200))))</f>
        <v>3871</v>
      </c>
      <c r="AB1200" s="11">
        <f t="shared" si="321"/>
        <v>7.7499354172048571E-4</v>
      </c>
      <c r="AC1200" s="11">
        <f t="shared" si="322"/>
        <v>0.11244257817559389</v>
      </c>
      <c r="AG1200" s="2"/>
      <c r="AL1200" s="2"/>
      <c r="AM1200" s="2"/>
    </row>
    <row r="1201" spans="1:39">
      <c r="A1201" s="1" t="str">
        <f t="shared" si="306"/>
        <v>~fth~ : [fθ]</v>
      </c>
      <c r="B1201" s="1">
        <f>_xlfn.LET(_xlpm.d,$G1201,_xlpm.k,_xlfn.CONCAT(LEFT(TRIM(B$1),1),"*"),COUNTIF(_xlpm.d,_xlpm.k))</f>
        <v>0</v>
      </c>
      <c r="C1201" s="1">
        <f>_xlfn.LET(_xlpm.d,$G1201,_xlpm.k,_xlfn.CONCAT(LEFT(TRIM(C$1),1),"*"),COUNTIF(_xlpm.d,_xlpm.k))</f>
        <v>0</v>
      </c>
      <c r="D1201" s="1">
        <f>_xlfn.LET(_xlpm.d,$G1201,_xlpm.k,_xlfn.CONCAT(LEFT(TRIM(D$1),1),"*"),COUNTIF(_xlpm.d,_xlpm.k))</f>
        <v>0</v>
      </c>
      <c r="E1201" s="1">
        <f t="shared" si="307"/>
        <v>0.30102999566398114</v>
      </c>
      <c r="F1201" s="7">
        <v>1</v>
      </c>
      <c r="G1201" s="9" t="s">
        <v>63</v>
      </c>
      <c r="H1201" s="4" cm="1">
        <f t="array" ref="H1201">F1201/freq.sum.r6e</f>
        <v>7.9214195183776928E-5</v>
      </c>
      <c r="I1201" s="1" t="str">
        <f t="shared" si="308"/>
        <v>fθ</v>
      </c>
      <c r="J1201" s="1" t="str">
        <f t="shared" si="309"/>
        <v>fth</v>
      </c>
      <c r="K1201" s="10">
        <f t="shared" si="310"/>
        <v>2</v>
      </c>
      <c r="L1201" s="1">
        <f t="shared" si="311"/>
        <v>3</v>
      </c>
      <c r="M1201" s="10">
        <f t="shared" si="312"/>
        <v>3</v>
      </c>
      <c r="N1201" s="1" t="str">
        <f t="shared" si="313"/>
        <v>~fth~</v>
      </c>
      <c r="O1201" s="1" t="str">
        <f t="shared" si="314"/>
        <v>[fθ]</v>
      </c>
      <c r="P1201" s="3" cm="1">
        <f t="array" ref="P1201">SUM(_xlfn._xlws.FILTER($H$2:$H$2454,_xlfn.MAP($N$2:$N$2454,_xlfn.LAMBDA(_xlpm.x,_xlpm.x=$N1201))))</f>
        <v>7.9214195183776928E-5</v>
      </c>
      <c r="Q1201" s="4">
        <f t="shared" si="315"/>
        <v>1</v>
      </c>
      <c r="R1201" s="6" cm="1">
        <f t="array" ref="R1201">SUM(_xlfn._xlws.FILTER($H$2:$H$2454,_xlfn.MAP($O$2:$O$2454,_xlfn.LAMBDA(_xlpm.x,_xlpm.x=$O1201))))</f>
        <v>7.9214195183776928E-5</v>
      </c>
      <c r="S1201" s="4">
        <f t="shared" si="316"/>
        <v>1</v>
      </c>
      <c r="T1201" s="4">
        <f t="shared" si="317"/>
        <v>0.21041093737452468</v>
      </c>
      <c r="U1201" s="4">
        <f t="shared" si="318"/>
        <v>1</v>
      </c>
      <c r="V1201" s="4">
        <f t="shared" si="319"/>
        <v>0</v>
      </c>
      <c r="W1201" s="4"/>
      <c r="X1201" s="2" cm="1">
        <f t="array" ref="X1201">SUM(_xlfn._xlws.FILTER($F$2:$F$2454,_xlfn.MAP($W$2:$W$2454,_xlfn.LAMBDA(_xlpm.x,_xlpm.x=$W1201))))</f>
        <v>2988</v>
      </c>
      <c r="Y1201" s="11">
        <f t="shared" si="320"/>
        <v>3.3467202141900936E-4</v>
      </c>
      <c r="Z1201" s="4"/>
      <c r="AA1201" s="2" cm="1">
        <f t="array" ref="AA1201">SUM(_xlfn._xlws.FILTER($F$2:$F$2454,_xlfn.MAP($Z$2:$Z$2454,_xlfn.LAMBDA(_xlpm.x,_xlpm.x=$Z1201))))</f>
        <v>3871</v>
      </c>
      <c r="AB1201" s="11">
        <f t="shared" si="321"/>
        <v>2.5833118057349522E-4</v>
      </c>
      <c r="AC1201" s="11">
        <f t="shared" si="322"/>
        <v>0.11244257817559389</v>
      </c>
      <c r="AG1201" s="2"/>
      <c r="AL1201" s="2"/>
      <c r="AM1201" s="2"/>
    </row>
    <row r="1202" spans="1:39">
      <c r="A1202" s="1" t="str">
        <f t="shared" si="306"/>
        <v>~lds~ : [ldz]</v>
      </c>
      <c r="B1202" s="1">
        <f>_xlfn.LET(_xlpm.d,$G1202,_xlpm.k,_xlfn.CONCAT(LEFT(TRIM(B$1),1),"*"),COUNTIF(_xlpm.d,_xlpm.k))</f>
        <v>0</v>
      </c>
      <c r="C1202" s="1">
        <f>_xlfn.LET(_xlpm.d,$G1202,_xlpm.k,_xlfn.CONCAT(LEFT(TRIM(C$1),1),"*"),COUNTIF(_xlpm.d,_xlpm.k))</f>
        <v>0</v>
      </c>
      <c r="D1202" s="1">
        <f>_xlfn.LET(_xlpm.d,$G1202,_xlpm.k,_xlfn.CONCAT(LEFT(TRIM(D$1),1),"*"),COUNTIF(_xlpm.d,_xlpm.k))</f>
        <v>0</v>
      </c>
      <c r="E1202" s="1">
        <f t="shared" si="307"/>
        <v>0.30102999566398114</v>
      </c>
      <c r="F1202" s="7">
        <v>1</v>
      </c>
      <c r="G1202" s="9" t="s">
        <v>2060</v>
      </c>
      <c r="H1202" s="4" cm="1">
        <f t="array" ref="H1202">F1202/freq.sum.r6e</f>
        <v>7.9214195183776928E-5</v>
      </c>
      <c r="I1202" s="4" t="str">
        <f t="shared" si="308"/>
        <v>ldz</v>
      </c>
      <c r="J1202" s="4" t="str">
        <f t="shared" si="309"/>
        <v>lds</v>
      </c>
      <c r="K1202" s="10">
        <f t="shared" si="310"/>
        <v>3</v>
      </c>
      <c r="L1202" s="1">
        <f t="shared" si="311"/>
        <v>3</v>
      </c>
      <c r="M1202" s="10">
        <f t="shared" si="312"/>
        <v>3</v>
      </c>
      <c r="N1202" s="1" t="str">
        <f t="shared" si="313"/>
        <v>~lds~</v>
      </c>
      <c r="O1202" s="1" t="str">
        <f t="shared" si="314"/>
        <v>[ldz]</v>
      </c>
      <c r="P1202" s="3" cm="1">
        <f t="array" ref="P1202">SUM(_xlfn._xlws.FILTER($H$2:$H$2454,_xlfn.MAP($N$2:$N$2454,_xlfn.LAMBDA(_xlpm.x,_xlpm.x=$N1202))))</f>
        <v>7.9214195183776928E-5</v>
      </c>
      <c r="Q1202" s="4">
        <f t="shared" si="315"/>
        <v>1</v>
      </c>
      <c r="R1202" s="6" cm="1">
        <f t="array" ref="R1202">SUM(_xlfn._xlws.FILTER($H$2:$H$2454,_xlfn.MAP($O$2:$O$2454,_xlfn.LAMBDA(_xlpm.x,_xlpm.x=$O1202))))</f>
        <v>7.9214195183776928E-5</v>
      </c>
      <c r="S1202" s="4">
        <f t="shared" si="316"/>
        <v>1</v>
      </c>
      <c r="T1202" s="4">
        <f t="shared" si="317"/>
        <v>0.21041093737452468</v>
      </c>
      <c r="U1202" s="4">
        <f t="shared" si="318"/>
        <v>1</v>
      </c>
      <c r="V1202" s="4">
        <f t="shared" si="319"/>
        <v>0</v>
      </c>
      <c r="W1202" s="4"/>
      <c r="X1202" s="2" cm="1">
        <f t="array" ref="X1202">SUM(_xlfn._xlws.FILTER($F$2:$F$2454,_xlfn.MAP($W$2:$W$2454,_xlfn.LAMBDA(_xlpm.x,_xlpm.x=$W1202))))</f>
        <v>2988</v>
      </c>
      <c r="Y1202" s="11">
        <f t="shared" si="320"/>
        <v>3.3467202141900936E-4</v>
      </c>
      <c r="Z1202" s="4"/>
      <c r="AA1202" s="2" cm="1">
        <f t="array" ref="AA1202">SUM(_xlfn._xlws.FILTER($F$2:$F$2454,_xlfn.MAP($Z$2:$Z$2454,_xlfn.LAMBDA(_xlpm.x,_xlpm.x=$Z1202))))</f>
        <v>3871</v>
      </c>
      <c r="AB1202" s="11">
        <f t="shared" si="321"/>
        <v>2.5833118057349522E-4</v>
      </c>
      <c r="AC1202" s="11">
        <f t="shared" si="322"/>
        <v>0.11244257817559389</v>
      </c>
      <c r="AG1202" s="2"/>
      <c r="AL1202" s="2"/>
      <c r="AM1202" s="2"/>
    </row>
    <row r="1203" spans="1:39">
      <c r="A1203" s="1" t="str">
        <f t="shared" si="306"/>
        <v>~lth~ : [lθ]</v>
      </c>
      <c r="B1203" s="1">
        <f>_xlfn.LET(_xlpm.d,$G1203,_xlpm.k,_xlfn.CONCAT(LEFT(TRIM(B$1),1),"*"),COUNTIF(_xlpm.d,_xlpm.k))</f>
        <v>0</v>
      </c>
      <c r="C1203" s="1">
        <f>_xlfn.LET(_xlpm.d,$G1203,_xlpm.k,_xlfn.CONCAT(LEFT(TRIM(C$1),1),"*"),COUNTIF(_xlpm.d,_xlpm.k))</f>
        <v>0</v>
      </c>
      <c r="D1203" s="1">
        <f>_xlfn.LET(_xlpm.d,$G1203,_xlpm.k,_xlfn.CONCAT(LEFT(TRIM(D$1),1),"*"),COUNTIF(_xlpm.d,_xlpm.k))</f>
        <v>0</v>
      </c>
      <c r="E1203" s="1">
        <f t="shared" si="307"/>
        <v>0.47712125471966244</v>
      </c>
      <c r="F1203" s="7">
        <v>2</v>
      </c>
      <c r="G1203" s="9" t="s">
        <v>141</v>
      </c>
      <c r="H1203" s="4" cm="1">
        <f t="array" ref="H1203">F1203/freq.sum.r6e</f>
        <v>1.5842839036755386E-4</v>
      </c>
      <c r="I1203" s="4" t="str">
        <f t="shared" si="308"/>
        <v>lθ</v>
      </c>
      <c r="J1203" s="4" t="str">
        <f t="shared" si="309"/>
        <v>lth</v>
      </c>
      <c r="K1203" s="10">
        <f t="shared" si="310"/>
        <v>2</v>
      </c>
      <c r="L1203" s="1">
        <f t="shared" si="311"/>
        <v>3</v>
      </c>
      <c r="M1203" s="10">
        <f t="shared" si="312"/>
        <v>3</v>
      </c>
      <c r="N1203" s="1" t="str">
        <f t="shared" si="313"/>
        <v>~lth~</v>
      </c>
      <c r="O1203" s="1" t="str">
        <f t="shared" si="314"/>
        <v>[lθ]</v>
      </c>
      <c r="P1203" s="3" cm="1">
        <f t="array" ref="P1203">SUM(_xlfn._xlws.FILTER($H$2:$H$2454,_xlfn.MAP($N$2:$N$2454,_xlfn.LAMBDA(_xlpm.x,_xlpm.x=$N1203))))</f>
        <v>1.5842839036755386E-4</v>
      </c>
      <c r="Q1203" s="4">
        <f t="shared" si="315"/>
        <v>1</v>
      </c>
      <c r="R1203" s="6" cm="1">
        <f t="array" ref="R1203">SUM(_xlfn._xlws.FILTER($H$2:$H$2454,_xlfn.MAP($O$2:$O$2454,_xlfn.LAMBDA(_xlpm.x,_xlpm.x=$O1203))))</f>
        <v>1.5842839036755386E-4</v>
      </c>
      <c r="S1203" s="4">
        <f t="shared" si="316"/>
        <v>1</v>
      </c>
      <c r="T1203" s="4">
        <f t="shared" si="317"/>
        <v>0.33349344548020921</v>
      </c>
      <c r="U1203" s="4">
        <f t="shared" si="318"/>
        <v>1</v>
      </c>
      <c r="V1203" s="4">
        <f t="shared" si="319"/>
        <v>0</v>
      </c>
      <c r="W1203" s="4"/>
      <c r="X1203" s="2" cm="1">
        <f t="array" ref="X1203">SUM(_xlfn._xlws.FILTER($F$2:$F$2454,_xlfn.MAP($W$2:$W$2454,_xlfn.LAMBDA(_xlpm.x,_xlpm.x=$W1203))))</f>
        <v>2988</v>
      </c>
      <c r="Y1203" s="11">
        <f t="shared" si="320"/>
        <v>6.6934404283801872E-4</v>
      </c>
      <c r="Z1203" s="4"/>
      <c r="AA1203" s="2" cm="1">
        <f t="array" ref="AA1203">SUM(_xlfn._xlws.FILTER($F$2:$F$2454,_xlfn.MAP($Z$2:$Z$2454,_xlfn.LAMBDA(_xlpm.x,_xlpm.x=$Z1203))))</f>
        <v>3871</v>
      </c>
      <c r="AB1203" s="11">
        <f t="shared" si="321"/>
        <v>5.1666236114699044E-4</v>
      </c>
      <c r="AC1203" s="11">
        <f t="shared" si="322"/>
        <v>0.11244257817559389</v>
      </c>
      <c r="AG1203" s="2"/>
      <c r="AL1203" s="2"/>
      <c r="AM1203" s="2"/>
    </row>
    <row r="1204" spans="1:39">
      <c r="A1204" s="1" t="str">
        <f t="shared" si="306"/>
        <v>~lts~ : [lts]</v>
      </c>
      <c r="B1204" s="1">
        <f>_xlfn.LET(_xlpm.d,$G1204,_xlpm.k,_xlfn.CONCAT(LEFT(TRIM(B$1),1),"*"),COUNTIF(_xlpm.d,_xlpm.k))</f>
        <v>0</v>
      </c>
      <c r="C1204" s="1">
        <f>_xlfn.LET(_xlpm.d,$G1204,_xlpm.k,_xlfn.CONCAT(LEFT(TRIM(C$1),1),"*"),COUNTIF(_xlpm.d,_xlpm.k))</f>
        <v>0</v>
      </c>
      <c r="D1204" s="1">
        <f>_xlfn.LET(_xlpm.d,$G1204,_xlpm.k,_xlfn.CONCAT(LEFT(TRIM(D$1),1),"*"),COUNTIF(_xlpm.d,_xlpm.k))</f>
        <v>0</v>
      </c>
      <c r="E1204" s="1">
        <f t="shared" si="307"/>
        <v>0.30102999566398114</v>
      </c>
      <c r="F1204" s="7">
        <v>1</v>
      </c>
      <c r="G1204" s="9" t="s">
        <v>128</v>
      </c>
      <c r="H1204" s="4" cm="1">
        <f t="array" ref="H1204">F1204/freq.sum.r6e</f>
        <v>7.9214195183776928E-5</v>
      </c>
      <c r="I1204" s="4" t="str">
        <f t="shared" si="308"/>
        <v>lts</v>
      </c>
      <c r="J1204" s="4" t="str">
        <f t="shared" si="309"/>
        <v>lts</v>
      </c>
      <c r="K1204" s="10">
        <f t="shared" si="310"/>
        <v>3</v>
      </c>
      <c r="L1204" s="1">
        <f t="shared" si="311"/>
        <v>3</v>
      </c>
      <c r="M1204" s="10">
        <f t="shared" si="312"/>
        <v>3</v>
      </c>
      <c r="N1204" s="1" t="str">
        <f t="shared" si="313"/>
        <v>~lts~</v>
      </c>
      <c r="O1204" s="1" t="str">
        <f t="shared" si="314"/>
        <v>[lts]</v>
      </c>
      <c r="P1204" s="3" cm="1">
        <f t="array" ref="P1204">SUM(_xlfn._xlws.FILTER($H$2:$H$2454,_xlfn.MAP($N$2:$N$2454,_xlfn.LAMBDA(_xlpm.x,_xlpm.x=$N1204))))</f>
        <v>7.9214195183776928E-5</v>
      </c>
      <c r="Q1204" s="4">
        <f t="shared" si="315"/>
        <v>1</v>
      </c>
      <c r="R1204" s="6" cm="1">
        <f t="array" ref="R1204">SUM(_xlfn._xlws.FILTER($H$2:$H$2454,_xlfn.MAP($O$2:$O$2454,_xlfn.LAMBDA(_xlpm.x,_xlpm.x=$O1204))))</f>
        <v>7.9214195183776928E-5</v>
      </c>
      <c r="S1204" s="4">
        <f t="shared" si="316"/>
        <v>1</v>
      </c>
      <c r="T1204" s="4">
        <f t="shared" si="317"/>
        <v>0.21041093737452468</v>
      </c>
      <c r="U1204" s="4">
        <f t="shared" si="318"/>
        <v>1</v>
      </c>
      <c r="V1204" s="4">
        <f t="shared" si="319"/>
        <v>0</v>
      </c>
      <c r="W1204" s="4"/>
      <c r="X1204" s="2" cm="1">
        <f t="array" ref="X1204">SUM(_xlfn._xlws.FILTER($F$2:$F$2454,_xlfn.MAP($W$2:$W$2454,_xlfn.LAMBDA(_xlpm.x,_xlpm.x=$W1204))))</f>
        <v>2988</v>
      </c>
      <c r="Y1204" s="11">
        <f t="shared" si="320"/>
        <v>3.3467202141900936E-4</v>
      </c>
      <c r="Z1204" s="4"/>
      <c r="AA1204" s="2" cm="1">
        <f t="array" ref="AA1204">SUM(_xlfn._xlws.FILTER($F$2:$F$2454,_xlfn.MAP($Z$2:$Z$2454,_xlfn.LAMBDA(_xlpm.x,_xlpm.x=$Z1204))))</f>
        <v>3871</v>
      </c>
      <c r="AB1204" s="11">
        <f t="shared" si="321"/>
        <v>2.5833118057349522E-4</v>
      </c>
      <c r="AC1204" s="11">
        <f t="shared" si="322"/>
        <v>0.11244257817559389</v>
      </c>
      <c r="AG1204" s="2"/>
      <c r="AL1204" s="2"/>
      <c r="AM1204" s="2"/>
    </row>
    <row r="1205" spans="1:39">
      <c r="A1205" s="1" t="str">
        <f t="shared" si="306"/>
        <v>~mpt~ : [mpt]</v>
      </c>
      <c r="B1205" s="1">
        <f>_xlfn.LET(_xlpm.d,$G1205,_xlpm.k,_xlfn.CONCAT(LEFT(TRIM(B$1),1),"*"),COUNTIF(_xlpm.d,_xlpm.k))</f>
        <v>0</v>
      </c>
      <c r="C1205" s="1">
        <f>_xlfn.LET(_xlpm.d,$G1205,_xlpm.k,_xlfn.CONCAT(LEFT(TRIM(C$1),1),"*"),COUNTIF(_xlpm.d,_xlpm.k))</f>
        <v>1</v>
      </c>
      <c r="D1205" s="1">
        <f>_xlfn.LET(_xlpm.d,$G1205,_xlpm.k,_xlfn.CONCAT(LEFT(TRIM(D$1),1),"*"),COUNTIF(_xlpm.d,_xlpm.k))</f>
        <v>0</v>
      </c>
      <c r="E1205" s="1">
        <f t="shared" si="307"/>
        <v>0.60205999132796229</v>
      </c>
      <c r="F1205" s="7">
        <v>3</v>
      </c>
      <c r="G1205" s="9" t="s">
        <v>157</v>
      </c>
      <c r="H1205" s="4" cm="1">
        <f t="array" ref="H1205">F1205/freq.sum.r6e</f>
        <v>2.376425855513308E-4</v>
      </c>
      <c r="I1205" s="4" t="str">
        <f t="shared" si="308"/>
        <v>mpt</v>
      </c>
      <c r="J1205" s="4" t="str">
        <f t="shared" si="309"/>
        <v>mpt</v>
      </c>
      <c r="K1205" s="10">
        <f t="shared" si="310"/>
        <v>3</v>
      </c>
      <c r="L1205" s="1">
        <f t="shared" si="311"/>
        <v>3</v>
      </c>
      <c r="M1205" s="10">
        <f t="shared" si="312"/>
        <v>3</v>
      </c>
      <c r="N1205" s="1" t="str">
        <f t="shared" si="313"/>
        <v>~mpt~</v>
      </c>
      <c r="O1205" s="1" t="str">
        <f t="shared" si="314"/>
        <v>[mpt]</v>
      </c>
      <c r="P1205" s="3" cm="1">
        <f t="array" ref="P1205">SUM(_xlfn._xlws.FILTER($H$2:$H$2454,_xlfn.MAP($N$2:$N$2454,_xlfn.LAMBDA(_xlpm.x,_xlpm.x=$N1205))))</f>
        <v>2.376425855513308E-4</v>
      </c>
      <c r="Q1205" s="4">
        <f t="shared" si="315"/>
        <v>1</v>
      </c>
      <c r="R1205" s="6" cm="1">
        <f t="array" ref="R1205">SUM(_xlfn._xlws.FILTER($H$2:$H$2454,_xlfn.MAP($O$2:$O$2454,_xlfn.LAMBDA(_xlpm.x,_xlpm.x=$O1205))))</f>
        <v>2.376425855513308E-4</v>
      </c>
      <c r="S1205" s="4">
        <f t="shared" si="316"/>
        <v>1</v>
      </c>
      <c r="T1205" s="4">
        <f t="shared" si="317"/>
        <v>0.42082187474904936</v>
      </c>
      <c r="U1205" s="4">
        <f t="shared" si="318"/>
        <v>1</v>
      </c>
      <c r="V1205" s="4">
        <f t="shared" si="319"/>
        <v>0</v>
      </c>
      <c r="W1205" s="4"/>
      <c r="X1205" s="2" cm="1">
        <f t="array" ref="X1205">SUM(_xlfn._xlws.FILTER($F$2:$F$2454,_xlfn.MAP($W$2:$W$2454,_xlfn.LAMBDA(_xlpm.x,_xlpm.x=$W1205))))</f>
        <v>2988</v>
      </c>
      <c r="Y1205" s="11">
        <f t="shared" si="320"/>
        <v>1.004016064257028E-3</v>
      </c>
      <c r="Z1205" s="4"/>
      <c r="AA1205" s="2" cm="1">
        <f t="array" ref="AA1205">SUM(_xlfn._xlws.FILTER($F$2:$F$2454,_xlfn.MAP($Z$2:$Z$2454,_xlfn.LAMBDA(_xlpm.x,_xlpm.x=$Z1205))))</f>
        <v>3871</v>
      </c>
      <c r="AB1205" s="11">
        <f t="shared" si="321"/>
        <v>7.7499354172048571E-4</v>
      </c>
      <c r="AC1205" s="11">
        <f t="shared" si="322"/>
        <v>0.11244257817559389</v>
      </c>
      <c r="AG1205" s="2"/>
      <c r="AL1205" s="2"/>
      <c r="AM1205" s="2"/>
    </row>
    <row r="1206" spans="1:39">
      <c r="A1206" s="1" t="str">
        <f t="shared" si="306"/>
        <v>~nch~ : [ntʃ]</v>
      </c>
      <c r="B1206" s="1">
        <f>_xlfn.LET(_xlpm.d,$G1206,_xlpm.k,_xlfn.CONCAT(LEFT(TRIM(B$1),1),"*"),COUNTIF(_xlpm.d,_xlpm.k))</f>
        <v>0</v>
      </c>
      <c r="C1206" s="1">
        <f>_xlfn.LET(_xlpm.d,$G1206,_xlpm.k,_xlfn.CONCAT(LEFT(TRIM(C$1),1),"*"),COUNTIF(_xlpm.d,_xlpm.k))</f>
        <v>0</v>
      </c>
      <c r="D1206" s="1">
        <f>_xlfn.LET(_xlpm.d,$G1206,_xlpm.k,_xlfn.CONCAT(LEFT(TRIM(D$1),1),"*"),COUNTIF(_xlpm.d,_xlpm.k))</f>
        <v>1</v>
      </c>
      <c r="E1206" s="1">
        <f t="shared" si="307"/>
        <v>0.95424250943932487</v>
      </c>
      <c r="F1206" s="7">
        <v>8</v>
      </c>
      <c r="G1206" s="9" t="s">
        <v>371</v>
      </c>
      <c r="H1206" s="4" cm="1">
        <f t="array" ref="H1206">F1206/freq.sum.r6e</f>
        <v>6.3371356147021542E-4</v>
      </c>
      <c r="I1206" s="4" t="str">
        <f t="shared" si="308"/>
        <v>ntʃ</v>
      </c>
      <c r="J1206" s="4" t="str">
        <f t="shared" si="309"/>
        <v>nch</v>
      </c>
      <c r="K1206" s="10">
        <f t="shared" si="310"/>
        <v>3</v>
      </c>
      <c r="L1206" s="1">
        <f t="shared" si="311"/>
        <v>3</v>
      </c>
      <c r="M1206" s="10">
        <f t="shared" si="312"/>
        <v>3</v>
      </c>
      <c r="N1206" s="1" t="str">
        <f t="shared" si="313"/>
        <v>~nch~</v>
      </c>
      <c r="O1206" s="1" t="str">
        <f t="shared" si="314"/>
        <v>[ntʃ]</v>
      </c>
      <c r="P1206" s="3" cm="1">
        <f t="array" ref="P1206">SUM(_xlfn._xlws.FILTER($H$2:$H$2454,_xlfn.MAP($N$2:$N$2454,_xlfn.LAMBDA(_xlpm.x,_xlpm.x=$N1206))))</f>
        <v>6.3371356147021542E-4</v>
      </c>
      <c r="Q1206" s="4">
        <f t="shared" si="315"/>
        <v>1</v>
      </c>
      <c r="R1206" s="6" cm="1">
        <f t="array" ref="R1206">SUM(_xlfn._xlws.FILTER($H$2:$H$2454,_xlfn.MAP($O$2:$O$2454,_xlfn.LAMBDA(_xlpm.x,_xlpm.x=$O1206))))</f>
        <v>6.3371356147021542E-4</v>
      </c>
      <c r="S1206" s="4">
        <f t="shared" si="316"/>
        <v>1</v>
      </c>
      <c r="T1206" s="4">
        <f t="shared" si="317"/>
        <v>0.66698689096041841</v>
      </c>
      <c r="U1206" s="4">
        <f t="shared" si="318"/>
        <v>1</v>
      </c>
      <c r="V1206" s="4">
        <f t="shared" si="319"/>
        <v>0</v>
      </c>
      <c r="W1206" s="4"/>
      <c r="X1206" s="2" cm="1">
        <f t="array" ref="X1206">SUM(_xlfn._xlws.FILTER($F$2:$F$2454,_xlfn.MAP($W$2:$W$2454,_xlfn.LAMBDA(_xlpm.x,_xlpm.x=$W1206))))</f>
        <v>2988</v>
      </c>
      <c r="Y1206" s="11">
        <f t="shared" si="320"/>
        <v>2.6773761713520749E-3</v>
      </c>
      <c r="Z1206" s="4"/>
      <c r="AA1206" s="2" cm="1">
        <f t="array" ref="AA1206">SUM(_xlfn._xlws.FILTER($F$2:$F$2454,_xlfn.MAP($Z$2:$Z$2454,_xlfn.LAMBDA(_xlpm.x,_xlpm.x=$Z1206))))</f>
        <v>3871</v>
      </c>
      <c r="AB1206" s="11">
        <f t="shared" si="321"/>
        <v>2.0666494445879618E-3</v>
      </c>
      <c r="AC1206" s="11">
        <f t="shared" si="322"/>
        <v>0.11244257817559389</v>
      </c>
      <c r="AG1206" s="2"/>
      <c r="AL1206" s="2"/>
      <c r="AM1206" s="2"/>
    </row>
    <row r="1207" spans="1:39">
      <c r="A1207" s="1" t="str">
        <f t="shared" si="306"/>
        <v>~nst~ : [nst]</v>
      </c>
      <c r="B1207" s="1">
        <f>_xlfn.LET(_xlpm.d,$G1207,_xlpm.k,_xlfn.CONCAT(LEFT(TRIM(B$1),1),"*"),COUNTIF(_xlpm.d,_xlpm.k))</f>
        <v>0</v>
      </c>
      <c r="C1207" s="1">
        <f>_xlfn.LET(_xlpm.d,$G1207,_xlpm.k,_xlfn.CONCAT(LEFT(TRIM(C$1),1),"*"),COUNTIF(_xlpm.d,_xlpm.k))</f>
        <v>0</v>
      </c>
      <c r="D1207" s="1">
        <f>_xlfn.LET(_xlpm.d,$G1207,_xlpm.k,_xlfn.CONCAT(LEFT(TRIM(D$1),1),"*"),COUNTIF(_xlpm.d,_xlpm.k))</f>
        <v>1</v>
      </c>
      <c r="E1207" s="1">
        <f t="shared" si="307"/>
        <v>0.30102999566398114</v>
      </c>
      <c r="F1207" s="7">
        <v>1</v>
      </c>
      <c r="G1207" s="9" t="s">
        <v>191</v>
      </c>
      <c r="H1207" s="4" cm="1">
        <f t="array" ref="H1207">F1207/freq.sum.r6e</f>
        <v>7.9214195183776928E-5</v>
      </c>
      <c r="I1207" s="4" t="str">
        <f t="shared" si="308"/>
        <v>nst</v>
      </c>
      <c r="J1207" s="4" t="str">
        <f t="shared" si="309"/>
        <v>nst</v>
      </c>
      <c r="K1207" s="10">
        <f t="shared" si="310"/>
        <v>3</v>
      </c>
      <c r="L1207" s="1">
        <f t="shared" si="311"/>
        <v>3</v>
      </c>
      <c r="M1207" s="10">
        <f t="shared" si="312"/>
        <v>3</v>
      </c>
      <c r="N1207" s="1" t="str">
        <f t="shared" si="313"/>
        <v>~nst~</v>
      </c>
      <c r="O1207" s="1" t="str">
        <f t="shared" si="314"/>
        <v>[nst]</v>
      </c>
      <c r="P1207" s="3" cm="1">
        <f t="array" ref="P1207">SUM(_xlfn._xlws.FILTER($H$2:$H$2454,_xlfn.MAP($N$2:$N$2454,_xlfn.LAMBDA(_xlpm.x,_xlpm.x=$N1207))))</f>
        <v>7.9214195183776928E-5</v>
      </c>
      <c r="Q1207" s="4">
        <f t="shared" si="315"/>
        <v>1</v>
      </c>
      <c r="R1207" s="6" cm="1">
        <f t="array" ref="R1207">SUM(_xlfn._xlws.FILTER($H$2:$H$2454,_xlfn.MAP($O$2:$O$2454,_xlfn.LAMBDA(_xlpm.x,_xlpm.x=$O1207))))</f>
        <v>7.9214195183776928E-5</v>
      </c>
      <c r="S1207" s="4">
        <f t="shared" si="316"/>
        <v>1</v>
      </c>
      <c r="T1207" s="4">
        <f t="shared" si="317"/>
        <v>0.21041093737452468</v>
      </c>
      <c r="U1207" s="4">
        <f t="shared" si="318"/>
        <v>1</v>
      </c>
      <c r="V1207" s="4">
        <f t="shared" si="319"/>
        <v>0</v>
      </c>
      <c r="W1207" s="4"/>
      <c r="X1207" s="2" cm="1">
        <f t="array" ref="X1207">SUM(_xlfn._xlws.FILTER($F$2:$F$2454,_xlfn.MAP($W$2:$W$2454,_xlfn.LAMBDA(_xlpm.x,_xlpm.x=$W1207))))</f>
        <v>2988</v>
      </c>
      <c r="Y1207" s="11">
        <f t="shared" si="320"/>
        <v>3.3467202141900936E-4</v>
      </c>
      <c r="Z1207" s="4"/>
      <c r="AA1207" s="2" cm="1">
        <f t="array" ref="AA1207">SUM(_xlfn._xlws.FILTER($F$2:$F$2454,_xlfn.MAP($Z$2:$Z$2454,_xlfn.LAMBDA(_xlpm.x,_xlpm.x=$Z1207))))</f>
        <v>3871</v>
      </c>
      <c r="AB1207" s="11">
        <f t="shared" si="321"/>
        <v>2.5833118057349522E-4</v>
      </c>
      <c r="AC1207" s="11">
        <f t="shared" si="322"/>
        <v>0.11244257817559389</v>
      </c>
      <c r="AG1207" s="2"/>
      <c r="AL1207" s="2"/>
      <c r="AM1207" s="2"/>
    </row>
    <row r="1208" spans="1:39">
      <c r="A1208" s="1" t="str">
        <f t="shared" si="306"/>
        <v>~nth~ : [nθ]</v>
      </c>
      <c r="B1208" s="1">
        <f>_xlfn.LET(_xlpm.d,$G1208,_xlpm.k,_xlfn.CONCAT(LEFT(TRIM(B$1),1),"*"),COUNTIF(_xlpm.d,_xlpm.k))</f>
        <v>0</v>
      </c>
      <c r="C1208" s="1">
        <f>_xlfn.LET(_xlpm.d,$G1208,_xlpm.k,_xlfn.CONCAT(LEFT(TRIM(C$1),1),"*"),COUNTIF(_xlpm.d,_xlpm.k))</f>
        <v>0</v>
      </c>
      <c r="D1208" s="1">
        <f>_xlfn.LET(_xlpm.d,$G1208,_xlpm.k,_xlfn.CONCAT(LEFT(TRIM(D$1),1),"*"),COUNTIF(_xlpm.d,_xlpm.k))</f>
        <v>1</v>
      </c>
      <c r="E1208" s="1">
        <f t="shared" si="307"/>
        <v>0.60205999132796229</v>
      </c>
      <c r="F1208" s="7">
        <v>3</v>
      </c>
      <c r="G1208" s="9" t="s">
        <v>216</v>
      </c>
      <c r="H1208" s="4" cm="1">
        <f t="array" ref="H1208">F1208/freq.sum.r6e</f>
        <v>2.376425855513308E-4</v>
      </c>
      <c r="I1208" s="4" t="str">
        <f t="shared" si="308"/>
        <v>nθ</v>
      </c>
      <c r="J1208" s="4" t="str">
        <f t="shared" si="309"/>
        <v>nth</v>
      </c>
      <c r="K1208" s="10">
        <f t="shared" si="310"/>
        <v>2</v>
      </c>
      <c r="L1208" s="1">
        <f t="shared" si="311"/>
        <v>3</v>
      </c>
      <c r="M1208" s="10">
        <f t="shared" si="312"/>
        <v>3</v>
      </c>
      <c r="N1208" s="1" t="str">
        <f t="shared" si="313"/>
        <v>~nth~</v>
      </c>
      <c r="O1208" s="1" t="str">
        <f t="shared" si="314"/>
        <v>[nθ]</v>
      </c>
      <c r="P1208" s="3" cm="1">
        <f t="array" ref="P1208">SUM(_xlfn._xlws.FILTER($H$2:$H$2454,_xlfn.MAP($N$2:$N$2454,_xlfn.LAMBDA(_xlpm.x,_xlpm.x=$N1208))))</f>
        <v>2.376425855513308E-4</v>
      </c>
      <c r="Q1208" s="4">
        <f t="shared" si="315"/>
        <v>1</v>
      </c>
      <c r="R1208" s="6" cm="1">
        <f t="array" ref="R1208">SUM(_xlfn._xlws.FILTER($H$2:$H$2454,_xlfn.MAP($O$2:$O$2454,_xlfn.LAMBDA(_xlpm.x,_xlpm.x=$O1208))))</f>
        <v>2.376425855513308E-4</v>
      </c>
      <c r="S1208" s="4">
        <f t="shared" si="316"/>
        <v>1</v>
      </c>
      <c r="T1208" s="4">
        <f t="shared" si="317"/>
        <v>0.42082187474904936</v>
      </c>
      <c r="U1208" s="4">
        <f t="shared" si="318"/>
        <v>1</v>
      </c>
      <c r="V1208" s="4">
        <f t="shared" si="319"/>
        <v>0</v>
      </c>
      <c r="W1208" s="4"/>
      <c r="X1208" s="2" cm="1">
        <f t="array" ref="X1208">SUM(_xlfn._xlws.FILTER($F$2:$F$2454,_xlfn.MAP($W$2:$W$2454,_xlfn.LAMBDA(_xlpm.x,_xlpm.x=$W1208))))</f>
        <v>2988</v>
      </c>
      <c r="Y1208" s="11">
        <f t="shared" si="320"/>
        <v>1.004016064257028E-3</v>
      </c>
      <c r="Z1208" s="4"/>
      <c r="AA1208" s="2" cm="1">
        <f t="array" ref="AA1208">SUM(_xlfn._xlws.FILTER($F$2:$F$2454,_xlfn.MAP($Z$2:$Z$2454,_xlfn.LAMBDA(_xlpm.x,_xlpm.x=$Z1208))))</f>
        <v>3871</v>
      </c>
      <c r="AB1208" s="11">
        <f t="shared" si="321"/>
        <v>7.7499354172048571E-4</v>
      </c>
      <c r="AC1208" s="11">
        <f t="shared" si="322"/>
        <v>0.11244257817559389</v>
      </c>
      <c r="AG1208" s="2"/>
      <c r="AL1208" s="2"/>
      <c r="AM1208" s="2"/>
    </row>
    <row r="1209" spans="1:39">
      <c r="A1209" s="1" t="str">
        <f t="shared" si="306"/>
        <v>~pth~ : [pθ]</v>
      </c>
      <c r="B1209" s="1">
        <f>_xlfn.LET(_xlpm.d,$G1209,_xlpm.k,_xlfn.CONCAT(LEFT(TRIM(B$1),1),"*"),COUNTIF(_xlpm.d,_xlpm.k))</f>
        <v>0</v>
      </c>
      <c r="C1209" s="1">
        <f>_xlfn.LET(_xlpm.d,$G1209,_xlpm.k,_xlfn.CONCAT(LEFT(TRIM(C$1),1),"*"),COUNTIF(_xlpm.d,_xlpm.k))</f>
        <v>0</v>
      </c>
      <c r="D1209" s="1">
        <f>_xlfn.LET(_xlpm.d,$G1209,_xlpm.k,_xlfn.CONCAT(LEFT(TRIM(D$1),1),"*"),COUNTIF(_xlpm.d,_xlpm.k))</f>
        <v>0</v>
      </c>
      <c r="E1209" s="1">
        <f t="shared" si="307"/>
        <v>0.30102999566398114</v>
      </c>
      <c r="F1209" s="7">
        <v>1</v>
      </c>
      <c r="G1209" s="9" t="s">
        <v>238</v>
      </c>
      <c r="H1209" s="4" cm="1">
        <f t="array" ref="H1209">F1209/freq.sum.r6e</f>
        <v>7.9214195183776928E-5</v>
      </c>
      <c r="I1209" s="1" t="str">
        <f t="shared" si="308"/>
        <v>pθ</v>
      </c>
      <c r="J1209" s="1" t="str">
        <f t="shared" si="309"/>
        <v>pth</v>
      </c>
      <c r="K1209" s="10">
        <f t="shared" si="310"/>
        <v>2</v>
      </c>
      <c r="L1209" s="1">
        <f t="shared" si="311"/>
        <v>3</v>
      </c>
      <c r="M1209" s="10">
        <f t="shared" si="312"/>
        <v>3</v>
      </c>
      <c r="N1209" s="1" t="str">
        <f t="shared" si="313"/>
        <v>~pth~</v>
      </c>
      <c r="O1209" s="1" t="str">
        <f t="shared" si="314"/>
        <v>[pθ]</v>
      </c>
      <c r="P1209" s="3" cm="1">
        <f t="array" ref="P1209">SUM(_xlfn._xlws.FILTER($H$2:$H$2454,_xlfn.MAP($N$2:$N$2454,_xlfn.LAMBDA(_xlpm.x,_xlpm.x=$N1209))))</f>
        <v>7.9214195183776928E-5</v>
      </c>
      <c r="Q1209" s="4">
        <f t="shared" si="315"/>
        <v>1</v>
      </c>
      <c r="R1209" s="6" cm="1">
        <f t="array" ref="R1209">SUM(_xlfn._xlws.FILTER($H$2:$H$2454,_xlfn.MAP($O$2:$O$2454,_xlfn.LAMBDA(_xlpm.x,_xlpm.x=$O1209))))</f>
        <v>7.9214195183776928E-5</v>
      </c>
      <c r="S1209" s="4">
        <f t="shared" si="316"/>
        <v>1</v>
      </c>
      <c r="T1209" s="4">
        <f t="shared" si="317"/>
        <v>0.21041093737452468</v>
      </c>
      <c r="U1209" s="4">
        <f t="shared" si="318"/>
        <v>1</v>
      </c>
      <c r="V1209" s="4">
        <f t="shared" si="319"/>
        <v>0</v>
      </c>
      <c r="W1209" s="4"/>
      <c r="X1209" s="2" cm="1">
        <f t="array" ref="X1209">SUM(_xlfn._xlws.FILTER($F$2:$F$2454,_xlfn.MAP($W$2:$W$2454,_xlfn.LAMBDA(_xlpm.x,_xlpm.x=$W1209))))</f>
        <v>2988</v>
      </c>
      <c r="Y1209" s="11">
        <f t="shared" si="320"/>
        <v>3.3467202141900936E-4</v>
      </c>
      <c r="Z1209" s="4"/>
      <c r="AA1209" s="2" cm="1">
        <f t="array" ref="AA1209">SUM(_xlfn._xlws.FILTER($F$2:$F$2454,_xlfn.MAP($Z$2:$Z$2454,_xlfn.LAMBDA(_xlpm.x,_xlpm.x=$Z1209))))</f>
        <v>3871</v>
      </c>
      <c r="AB1209" s="11">
        <f t="shared" si="321"/>
        <v>2.5833118057349522E-4</v>
      </c>
      <c r="AC1209" s="11">
        <f t="shared" si="322"/>
        <v>0.11244257817559389</v>
      </c>
      <c r="AG1209" s="2"/>
      <c r="AL1209" s="2"/>
      <c r="AM1209" s="2"/>
    </row>
    <row r="1210" spans="1:39">
      <c r="A1210" s="1" t="str">
        <f t="shared" si="306"/>
        <v>~pts~ : [pts]</v>
      </c>
      <c r="B1210" s="1">
        <f>_xlfn.LET(_xlpm.d,$G1210,_xlpm.k,_xlfn.CONCAT(LEFT(TRIM(B$1),1),"*"),COUNTIF(_xlpm.d,_xlpm.k))</f>
        <v>0</v>
      </c>
      <c r="C1210" s="1">
        <f>_xlfn.LET(_xlpm.d,$G1210,_xlpm.k,_xlfn.CONCAT(LEFT(TRIM(C$1),1),"*"),COUNTIF(_xlpm.d,_xlpm.k))</f>
        <v>0</v>
      </c>
      <c r="D1210" s="1">
        <f>_xlfn.LET(_xlpm.d,$G1210,_xlpm.k,_xlfn.CONCAT(LEFT(TRIM(D$1),1),"*"),COUNTIF(_xlpm.d,_xlpm.k))</f>
        <v>0</v>
      </c>
      <c r="E1210" s="1">
        <f t="shared" si="307"/>
        <v>0.30102999566398114</v>
      </c>
      <c r="F1210" s="7">
        <v>1</v>
      </c>
      <c r="G1210" s="9" t="s">
        <v>2190</v>
      </c>
      <c r="H1210" s="4" cm="1">
        <f t="array" ref="H1210">F1210/freq.sum.r6e</f>
        <v>7.9214195183776928E-5</v>
      </c>
      <c r="I1210" s="1" t="str">
        <f t="shared" si="308"/>
        <v>pts</v>
      </c>
      <c r="J1210" s="1" t="str">
        <f t="shared" si="309"/>
        <v>pts</v>
      </c>
      <c r="K1210" s="10">
        <f t="shared" si="310"/>
        <v>3</v>
      </c>
      <c r="L1210" s="1">
        <f t="shared" si="311"/>
        <v>3</v>
      </c>
      <c r="M1210" s="10">
        <f t="shared" si="312"/>
        <v>3</v>
      </c>
      <c r="N1210" s="1" t="str">
        <f t="shared" si="313"/>
        <v>~pts~</v>
      </c>
      <c r="O1210" s="1" t="str">
        <f t="shared" si="314"/>
        <v>[pts]</v>
      </c>
      <c r="P1210" s="3" cm="1">
        <f t="array" ref="P1210">SUM(_xlfn._xlws.FILTER($H$2:$H$2454,_xlfn.MAP($N$2:$N$2454,_xlfn.LAMBDA(_xlpm.x,_xlpm.x=$N1210))))</f>
        <v>7.9214195183776928E-5</v>
      </c>
      <c r="Q1210" s="4">
        <f t="shared" si="315"/>
        <v>1</v>
      </c>
      <c r="R1210" s="6" cm="1">
        <f t="array" ref="R1210">SUM(_xlfn._xlws.FILTER($H$2:$H$2454,_xlfn.MAP($O$2:$O$2454,_xlfn.LAMBDA(_xlpm.x,_xlpm.x=$O1210))))</f>
        <v>7.9214195183776928E-5</v>
      </c>
      <c r="S1210" s="4">
        <f t="shared" si="316"/>
        <v>1</v>
      </c>
      <c r="T1210" s="4">
        <f t="shared" si="317"/>
        <v>0.21041093737452468</v>
      </c>
      <c r="U1210" s="4">
        <f t="shared" si="318"/>
        <v>1</v>
      </c>
      <c r="V1210" s="4">
        <f t="shared" si="319"/>
        <v>0</v>
      </c>
      <c r="W1210" s="4"/>
      <c r="X1210" s="2" cm="1">
        <f t="array" ref="X1210">SUM(_xlfn._xlws.FILTER($F$2:$F$2454,_xlfn.MAP($W$2:$W$2454,_xlfn.LAMBDA(_xlpm.x,_xlpm.x=$W1210))))</f>
        <v>2988</v>
      </c>
      <c r="Y1210" s="11">
        <f t="shared" si="320"/>
        <v>3.3467202141900936E-4</v>
      </c>
      <c r="Z1210" s="4"/>
      <c r="AA1210" s="2" cm="1">
        <f t="array" ref="AA1210">SUM(_xlfn._xlws.FILTER($F$2:$F$2454,_xlfn.MAP($Z$2:$Z$2454,_xlfn.LAMBDA(_xlpm.x,_xlpm.x=$Z1210))))</f>
        <v>3871</v>
      </c>
      <c r="AB1210" s="11">
        <f t="shared" si="321"/>
        <v>2.5833118057349522E-4</v>
      </c>
      <c r="AC1210" s="11">
        <f t="shared" si="322"/>
        <v>0.11244257817559389</v>
      </c>
      <c r="AG1210" s="2"/>
      <c r="AL1210" s="2"/>
      <c r="AM1210" s="2"/>
    </row>
    <row r="1211" spans="1:39">
      <c r="A1211" s="1" t="str">
        <f t="shared" si="306"/>
        <v>~rch~ : [ɹtʃ]</v>
      </c>
      <c r="B1211" s="1">
        <f>_xlfn.LET(_xlpm.d,$G1211,_xlpm.k,_xlfn.CONCAT(LEFT(TRIM(B$1),1),"*"),COUNTIF(_xlpm.d,_xlpm.k))</f>
        <v>1</v>
      </c>
      <c r="C1211" s="1">
        <f>_xlfn.LET(_xlpm.d,$G1211,_xlpm.k,_xlfn.CONCAT(LEFT(TRIM(C$1),1),"*"),COUNTIF(_xlpm.d,_xlpm.k))</f>
        <v>0</v>
      </c>
      <c r="D1211" s="1">
        <f>_xlfn.LET(_xlpm.d,$G1211,_xlpm.k,_xlfn.CONCAT(LEFT(TRIM(D$1),1),"*"),COUNTIF(_xlpm.d,_xlpm.k))</f>
        <v>0</v>
      </c>
      <c r="E1211" s="1">
        <f t="shared" si="307"/>
        <v>0.77815125038364352</v>
      </c>
      <c r="F1211" s="7">
        <v>5</v>
      </c>
      <c r="G1211" s="9" t="s">
        <v>403</v>
      </c>
      <c r="H1211" s="4" cm="1">
        <f t="array" ref="H1211">F1211/freq.sum.r6e</f>
        <v>3.9607097591888465E-4</v>
      </c>
      <c r="I1211" s="4" t="str">
        <f t="shared" si="308"/>
        <v>ɹtʃ</v>
      </c>
      <c r="J1211" s="4" t="str">
        <f t="shared" si="309"/>
        <v>rch</v>
      </c>
      <c r="K1211" s="10">
        <f t="shared" si="310"/>
        <v>3</v>
      </c>
      <c r="L1211" s="1">
        <f t="shared" si="311"/>
        <v>3</v>
      </c>
      <c r="M1211" s="10">
        <f t="shared" si="312"/>
        <v>3</v>
      </c>
      <c r="N1211" s="1" t="str">
        <f t="shared" si="313"/>
        <v>~rch~</v>
      </c>
      <c r="O1211" s="1" t="str">
        <f t="shared" si="314"/>
        <v>[ɹtʃ]</v>
      </c>
      <c r="P1211" s="3" cm="1">
        <f t="array" ref="P1211">SUM(_xlfn._xlws.FILTER($H$2:$H$2454,_xlfn.MAP($N$2:$N$2454,_xlfn.LAMBDA(_xlpm.x,_xlpm.x=$N1211))))</f>
        <v>3.9607097591888465E-4</v>
      </c>
      <c r="Q1211" s="4">
        <f t="shared" si="315"/>
        <v>1</v>
      </c>
      <c r="R1211" s="6" cm="1">
        <f t="array" ref="R1211">SUM(_xlfn._xlws.FILTER($H$2:$H$2454,_xlfn.MAP($O$2:$O$2454,_xlfn.LAMBDA(_xlpm.x,_xlpm.x=$O1211))))</f>
        <v>3.9607097591888465E-4</v>
      </c>
      <c r="S1211" s="4">
        <f t="shared" si="316"/>
        <v>1</v>
      </c>
      <c r="T1211" s="4">
        <f t="shared" si="317"/>
        <v>0.54390438285473386</v>
      </c>
      <c r="U1211" s="4">
        <f t="shared" si="318"/>
        <v>1</v>
      </c>
      <c r="V1211" s="4">
        <f t="shared" si="319"/>
        <v>0</v>
      </c>
      <c r="W1211" s="4"/>
      <c r="X1211" s="2" cm="1">
        <f t="array" ref="X1211">SUM(_xlfn._xlws.FILTER($F$2:$F$2454,_xlfn.MAP($W$2:$W$2454,_xlfn.LAMBDA(_xlpm.x,_xlpm.x=$W1211))))</f>
        <v>2988</v>
      </c>
      <c r="Y1211" s="11">
        <f t="shared" si="320"/>
        <v>1.6733601070950468E-3</v>
      </c>
      <c r="Z1211" s="4"/>
      <c r="AA1211" s="2" cm="1">
        <f t="array" ref="AA1211">SUM(_xlfn._xlws.FILTER($F$2:$F$2454,_xlfn.MAP($Z$2:$Z$2454,_xlfn.LAMBDA(_xlpm.x,_xlpm.x=$Z1211))))</f>
        <v>3871</v>
      </c>
      <c r="AB1211" s="11">
        <f t="shared" si="321"/>
        <v>1.2916559028674762E-3</v>
      </c>
      <c r="AC1211" s="11">
        <f t="shared" si="322"/>
        <v>0.11244257817559389</v>
      </c>
      <c r="AG1211" s="2"/>
      <c r="AL1211" s="2"/>
      <c r="AM1211" s="2"/>
    </row>
    <row r="1212" spans="1:39">
      <c r="A1212" s="1" t="str">
        <f t="shared" si="306"/>
        <v>~rds~ : [ɹdz]</v>
      </c>
      <c r="B1212" s="1">
        <f>_xlfn.LET(_xlpm.d,$G1212,_xlpm.k,_xlfn.CONCAT(LEFT(TRIM(B$1),1),"*"),COUNTIF(_xlpm.d,_xlpm.k))</f>
        <v>1</v>
      </c>
      <c r="C1212" s="1">
        <f>_xlfn.LET(_xlpm.d,$G1212,_xlpm.k,_xlfn.CONCAT(LEFT(TRIM(C$1),1),"*"),COUNTIF(_xlpm.d,_xlpm.k))</f>
        <v>0</v>
      </c>
      <c r="D1212" s="1">
        <f>_xlfn.LET(_xlpm.d,$G1212,_xlpm.k,_xlfn.CONCAT(LEFT(TRIM(D$1),1),"*"),COUNTIF(_xlpm.d,_xlpm.k))</f>
        <v>0</v>
      </c>
      <c r="E1212" s="1">
        <f t="shared" si="307"/>
        <v>0.95424250943932487</v>
      </c>
      <c r="F1212" s="7">
        <v>8</v>
      </c>
      <c r="G1212" s="9" t="s">
        <v>394</v>
      </c>
      <c r="H1212" s="4" cm="1">
        <f t="array" ref="H1212">F1212/freq.sum.r6e</f>
        <v>6.3371356147021542E-4</v>
      </c>
      <c r="I1212" s="1" t="str">
        <f t="shared" si="308"/>
        <v>ɹdz</v>
      </c>
      <c r="J1212" s="1" t="str">
        <f t="shared" si="309"/>
        <v>rds</v>
      </c>
      <c r="K1212" s="10">
        <f t="shared" si="310"/>
        <v>3</v>
      </c>
      <c r="L1212" s="1">
        <f t="shared" si="311"/>
        <v>3</v>
      </c>
      <c r="M1212" s="10">
        <f t="shared" si="312"/>
        <v>3</v>
      </c>
      <c r="N1212" s="1" t="str">
        <f t="shared" si="313"/>
        <v>~rds~</v>
      </c>
      <c r="O1212" s="1" t="str">
        <f t="shared" si="314"/>
        <v>[ɹdz]</v>
      </c>
      <c r="P1212" s="3" cm="1">
        <f t="array" ref="P1212">SUM(_xlfn._xlws.FILTER($H$2:$H$2454,_xlfn.MAP($N$2:$N$2454,_xlfn.LAMBDA(_xlpm.x,_xlpm.x=$N1212))))</f>
        <v>6.3371356147021542E-4</v>
      </c>
      <c r="Q1212" s="4">
        <f t="shared" si="315"/>
        <v>1</v>
      </c>
      <c r="R1212" s="6" cm="1">
        <f t="array" ref="R1212">SUM(_xlfn._xlws.FILTER($H$2:$H$2454,_xlfn.MAP($O$2:$O$2454,_xlfn.LAMBDA(_xlpm.x,_xlpm.x=$O1212))))</f>
        <v>6.3371356147021542E-4</v>
      </c>
      <c r="S1212" s="4">
        <f t="shared" si="316"/>
        <v>1</v>
      </c>
      <c r="T1212" s="4">
        <f t="shared" si="317"/>
        <v>0.66698689096041841</v>
      </c>
      <c r="U1212" s="4">
        <f t="shared" si="318"/>
        <v>1</v>
      </c>
      <c r="V1212" s="4">
        <f t="shared" si="319"/>
        <v>0</v>
      </c>
      <c r="W1212" s="4"/>
      <c r="X1212" s="2" cm="1">
        <f t="array" ref="X1212">SUM(_xlfn._xlws.FILTER($F$2:$F$2454,_xlfn.MAP($W$2:$W$2454,_xlfn.LAMBDA(_xlpm.x,_xlpm.x=$W1212))))</f>
        <v>2988</v>
      </c>
      <c r="Y1212" s="11">
        <f t="shared" si="320"/>
        <v>2.6773761713520749E-3</v>
      </c>
      <c r="Z1212" s="4"/>
      <c r="AA1212" s="2" cm="1">
        <f t="array" ref="AA1212">SUM(_xlfn._xlws.FILTER($F$2:$F$2454,_xlfn.MAP($Z$2:$Z$2454,_xlfn.LAMBDA(_xlpm.x,_xlpm.x=$Z1212))))</f>
        <v>3871</v>
      </c>
      <c r="AB1212" s="11">
        <f t="shared" si="321"/>
        <v>2.0666494445879618E-3</v>
      </c>
      <c r="AC1212" s="11">
        <f t="shared" si="322"/>
        <v>0.11244257817559389</v>
      </c>
      <c r="AG1212" s="2"/>
      <c r="AL1212" s="2"/>
      <c r="AM1212" s="2"/>
    </row>
    <row r="1213" spans="1:39">
      <c r="A1213" s="1" t="str">
        <f t="shared" si="306"/>
        <v>~rks~ : [ɹks]</v>
      </c>
      <c r="B1213" s="1">
        <f>_xlfn.LET(_xlpm.d,$G1213,_xlpm.k,_xlfn.CONCAT(LEFT(TRIM(B$1),1),"*"),COUNTIF(_xlpm.d,_xlpm.k))</f>
        <v>1</v>
      </c>
      <c r="C1213" s="1">
        <f>_xlfn.LET(_xlpm.d,$G1213,_xlpm.k,_xlfn.CONCAT(LEFT(TRIM(C$1),1),"*"),COUNTIF(_xlpm.d,_xlpm.k))</f>
        <v>0</v>
      </c>
      <c r="D1213" s="1">
        <f>_xlfn.LET(_xlpm.d,$G1213,_xlpm.k,_xlfn.CONCAT(LEFT(TRIM(D$1),1),"*"),COUNTIF(_xlpm.d,_xlpm.k))</f>
        <v>0</v>
      </c>
      <c r="E1213" s="1">
        <f t="shared" si="307"/>
        <v>0.30102999566398114</v>
      </c>
      <c r="F1213" s="7">
        <v>1</v>
      </c>
      <c r="G1213" s="9" t="s">
        <v>867</v>
      </c>
      <c r="H1213" s="4" cm="1">
        <f t="array" ref="H1213">F1213/freq.sum.r6e</f>
        <v>7.9214195183776928E-5</v>
      </c>
      <c r="I1213" s="4" t="str">
        <f t="shared" si="308"/>
        <v>ɹks</v>
      </c>
      <c r="J1213" s="4" t="str">
        <f t="shared" si="309"/>
        <v>rks</v>
      </c>
      <c r="K1213" s="10">
        <f t="shared" si="310"/>
        <v>3</v>
      </c>
      <c r="L1213" s="1">
        <f t="shared" si="311"/>
        <v>3</v>
      </c>
      <c r="M1213" s="10">
        <f t="shared" si="312"/>
        <v>3</v>
      </c>
      <c r="N1213" s="1" t="str">
        <f t="shared" si="313"/>
        <v>~rks~</v>
      </c>
      <c r="O1213" s="1" t="str">
        <f t="shared" si="314"/>
        <v>[ɹks]</v>
      </c>
      <c r="P1213" s="3" cm="1">
        <f t="array" ref="P1213">SUM(_xlfn._xlws.FILTER($H$2:$H$2454,_xlfn.MAP($N$2:$N$2454,_xlfn.LAMBDA(_xlpm.x,_xlpm.x=$N1213))))</f>
        <v>7.9214195183776928E-5</v>
      </c>
      <c r="Q1213" s="4">
        <f t="shared" si="315"/>
        <v>1</v>
      </c>
      <c r="R1213" s="6" cm="1">
        <f t="array" ref="R1213">SUM(_xlfn._xlws.FILTER($H$2:$H$2454,_xlfn.MAP($O$2:$O$2454,_xlfn.LAMBDA(_xlpm.x,_xlpm.x=$O1213))))</f>
        <v>7.9214195183776928E-5</v>
      </c>
      <c r="S1213" s="4">
        <f t="shared" si="316"/>
        <v>1</v>
      </c>
      <c r="T1213" s="4">
        <f t="shared" si="317"/>
        <v>0.21041093737452468</v>
      </c>
      <c r="U1213" s="4">
        <f t="shared" si="318"/>
        <v>1</v>
      </c>
      <c r="V1213" s="4">
        <f t="shared" si="319"/>
        <v>0</v>
      </c>
      <c r="W1213" s="4"/>
      <c r="X1213" s="2" cm="1">
        <f t="array" ref="X1213">SUM(_xlfn._xlws.FILTER($F$2:$F$2454,_xlfn.MAP($W$2:$W$2454,_xlfn.LAMBDA(_xlpm.x,_xlpm.x=$W1213))))</f>
        <v>2988</v>
      </c>
      <c r="Y1213" s="11">
        <f t="shared" si="320"/>
        <v>3.3467202141900936E-4</v>
      </c>
      <c r="Z1213" s="4"/>
      <c r="AA1213" s="2" cm="1">
        <f t="array" ref="AA1213">SUM(_xlfn._xlws.FILTER($F$2:$F$2454,_xlfn.MAP($Z$2:$Z$2454,_xlfn.LAMBDA(_xlpm.x,_xlpm.x=$Z1213))))</f>
        <v>3871</v>
      </c>
      <c r="AB1213" s="11">
        <f t="shared" si="321"/>
        <v>2.5833118057349522E-4</v>
      </c>
      <c r="AC1213" s="11">
        <f t="shared" si="322"/>
        <v>0.11244257817559389</v>
      </c>
      <c r="AG1213" s="2"/>
      <c r="AL1213" s="2"/>
      <c r="AM1213" s="2"/>
    </row>
    <row r="1214" spans="1:39">
      <c r="A1214" s="1" t="str">
        <f t="shared" si="306"/>
        <v>~rld~ : [ɹld]</v>
      </c>
      <c r="B1214" s="1">
        <f>_xlfn.LET(_xlpm.d,$G1214,_xlpm.k,_xlfn.CONCAT(LEFT(TRIM(B$1),1),"*"),COUNTIF(_xlpm.d,_xlpm.k))</f>
        <v>1</v>
      </c>
      <c r="C1214" s="1">
        <f>_xlfn.LET(_xlpm.d,$G1214,_xlpm.k,_xlfn.CONCAT(LEFT(TRIM(C$1),1),"*"),COUNTIF(_xlpm.d,_xlpm.k))</f>
        <v>0</v>
      </c>
      <c r="D1214" s="1">
        <f>_xlfn.LET(_xlpm.d,$G1214,_xlpm.k,_xlfn.CONCAT(LEFT(TRIM(D$1),1),"*"),COUNTIF(_xlpm.d,_xlpm.k))</f>
        <v>0</v>
      </c>
      <c r="E1214" s="1">
        <f t="shared" si="307"/>
        <v>0.30102999566398114</v>
      </c>
      <c r="F1214" s="7">
        <v>1</v>
      </c>
      <c r="G1214" s="9" t="s">
        <v>868</v>
      </c>
      <c r="H1214" s="4" cm="1">
        <f t="array" ref="H1214">F1214/freq.sum.r6e</f>
        <v>7.9214195183776928E-5</v>
      </c>
      <c r="I1214" s="1" t="str">
        <f t="shared" si="308"/>
        <v>ɹld</v>
      </c>
      <c r="J1214" s="1" t="str">
        <f t="shared" si="309"/>
        <v>rld</v>
      </c>
      <c r="K1214" s="10">
        <f t="shared" si="310"/>
        <v>3</v>
      </c>
      <c r="L1214" s="1">
        <f t="shared" si="311"/>
        <v>3</v>
      </c>
      <c r="M1214" s="10">
        <f t="shared" si="312"/>
        <v>3</v>
      </c>
      <c r="N1214" s="1" t="str">
        <f t="shared" si="313"/>
        <v>~rld~</v>
      </c>
      <c r="O1214" s="1" t="str">
        <f t="shared" si="314"/>
        <v>[ɹld]</v>
      </c>
      <c r="P1214" s="3" cm="1">
        <f t="array" ref="P1214">SUM(_xlfn._xlws.FILTER($H$2:$H$2454,_xlfn.MAP($N$2:$N$2454,_xlfn.LAMBDA(_xlpm.x,_xlpm.x=$N1214))))</f>
        <v>7.9214195183776928E-5</v>
      </c>
      <c r="Q1214" s="4">
        <f t="shared" si="315"/>
        <v>1</v>
      </c>
      <c r="R1214" s="6" cm="1">
        <f t="array" ref="R1214">SUM(_xlfn._xlws.FILTER($H$2:$H$2454,_xlfn.MAP($O$2:$O$2454,_xlfn.LAMBDA(_xlpm.x,_xlpm.x=$O1214))))</f>
        <v>7.9214195183776928E-5</v>
      </c>
      <c r="S1214" s="4">
        <f t="shared" si="316"/>
        <v>1</v>
      </c>
      <c r="T1214" s="4">
        <f t="shared" si="317"/>
        <v>0.21041093737452468</v>
      </c>
      <c r="U1214" s="4">
        <f t="shared" si="318"/>
        <v>1</v>
      </c>
      <c r="V1214" s="4">
        <f t="shared" si="319"/>
        <v>0</v>
      </c>
      <c r="W1214" s="4"/>
      <c r="X1214" s="2" cm="1">
        <f t="array" ref="X1214">SUM(_xlfn._xlws.FILTER($F$2:$F$2454,_xlfn.MAP($W$2:$W$2454,_xlfn.LAMBDA(_xlpm.x,_xlpm.x=$W1214))))</f>
        <v>2988</v>
      </c>
      <c r="Y1214" s="11">
        <f t="shared" si="320"/>
        <v>3.3467202141900936E-4</v>
      </c>
      <c r="Z1214" s="4"/>
      <c r="AA1214" s="2" cm="1">
        <f t="array" ref="AA1214">SUM(_xlfn._xlws.FILTER($F$2:$F$2454,_xlfn.MAP($Z$2:$Z$2454,_xlfn.LAMBDA(_xlpm.x,_xlpm.x=$Z1214))))</f>
        <v>3871</v>
      </c>
      <c r="AB1214" s="11">
        <f t="shared" si="321"/>
        <v>2.5833118057349522E-4</v>
      </c>
      <c r="AC1214" s="11">
        <f t="shared" si="322"/>
        <v>0.11244257817559389</v>
      </c>
      <c r="AG1214" s="2"/>
      <c r="AL1214" s="2"/>
      <c r="AM1214" s="2"/>
    </row>
    <row r="1215" spans="1:39">
      <c r="A1215" s="1" t="str">
        <f t="shared" si="306"/>
        <v>~rls~ : [ɹlz]</v>
      </c>
      <c r="B1215" s="1">
        <f>_xlfn.LET(_xlpm.d,$G1215,_xlpm.k,_xlfn.CONCAT(LEFT(TRIM(B$1),1),"*"),COUNTIF(_xlpm.d,_xlpm.k))</f>
        <v>1</v>
      </c>
      <c r="C1215" s="1">
        <f>_xlfn.LET(_xlpm.d,$G1215,_xlpm.k,_xlfn.CONCAT(LEFT(TRIM(C$1),1),"*"),COUNTIF(_xlpm.d,_xlpm.k))</f>
        <v>0</v>
      </c>
      <c r="D1215" s="1">
        <f>_xlfn.LET(_xlpm.d,$G1215,_xlpm.k,_xlfn.CONCAT(LEFT(TRIM(D$1),1),"*"),COUNTIF(_xlpm.d,_xlpm.k))</f>
        <v>0</v>
      </c>
      <c r="E1215" s="1">
        <f t="shared" si="307"/>
        <v>0.30102999566398114</v>
      </c>
      <c r="F1215" s="7">
        <v>1</v>
      </c>
      <c r="G1215" s="9" t="s">
        <v>869</v>
      </c>
      <c r="H1215" s="4" cm="1">
        <f t="array" ref="H1215">F1215/freq.sum.r6e</f>
        <v>7.9214195183776928E-5</v>
      </c>
      <c r="I1215" s="4" t="str">
        <f t="shared" si="308"/>
        <v>ɹlz</v>
      </c>
      <c r="J1215" s="4" t="str">
        <f t="shared" si="309"/>
        <v>rls</v>
      </c>
      <c r="K1215" s="10">
        <f t="shared" si="310"/>
        <v>3</v>
      </c>
      <c r="L1215" s="1">
        <f t="shared" si="311"/>
        <v>3</v>
      </c>
      <c r="M1215" s="10">
        <f t="shared" si="312"/>
        <v>3</v>
      </c>
      <c r="N1215" s="1" t="str">
        <f t="shared" si="313"/>
        <v>~rls~</v>
      </c>
      <c r="O1215" s="1" t="str">
        <f t="shared" si="314"/>
        <v>[ɹlz]</v>
      </c>
      <c r="P1215" s="3" cm="1">
        <f t="array" ref="P1215">SUM(_xlfn._xlws.FILTER($H$2:$H$2454,_xlfn.MAP($N$2:$N$2454,_xlfn.LAMBDA(_xlpm.x,_xlpm.x=$N1215))))</f>
        <v>7.9214195183776928E-5</v>
      </c>
      <c r="Q1215" s="4">
        <f t="shared" si="315"/>
        <v>1</v>
      </c>
      <c r="R1215" s="6" cm="1">
        <f t="array" ref="R1215">SUM(_xlfn._xlws.FILTER($H$2:$H$2454,_xlfn.MAP($O$2:$O$2454,_xlfn.LAMBDA(_xlpm.x,_xlpm.x=$O1215))))</f>
        <v>7.9214195183776928E-5</v>
      </c>
      <c r="S1215" s="4">
        <f t="shared" si="316"/>
        <v>1</v>
      </c>
      <c r="T1215" s="4">
        <f t="shared" si="317"/>
        <v>0.21041093737452468</v>
      </c>
      <c r="U1215" s="4">
        <f t="shared" si="318"/>
        <v>1</v>
      </c>
      <c r="V1215" s="4">
        <f t="shared" si="319"/>
        <v>0</v>
      </c>
      <c r="W1215" s="4"/>
      <c r="X1215" s="2" cm="1">
        <f t="array" ref="X1215">SUM(_xlfn._xlws.FILTER($F$2:$F$2454,_xlfn.MAP($W$2:$W$2454,_xlfn.LAMBDA(_xlpm.x,_xlpm.x=$W1215))))</f>
        <v>2988</v>
      </c>
      <c r="Y1215" s="11">
        <f t="shared" si="320"/>
        <v>3.3467202141900936E-4</v>
      </c>
      <c r="Z1215" s="4"/>
      <c r="AA1215" s="2" cm="1">
        <f t="array" ref="AA1215">SUM(_xlfn._xlws.FILTER($F$2:$F$2454,_xlfn.MAP($Z$2:$Z$2454,_xlfn.LAMBDA(_xlpm.x,_xlpm.x=$Z1215))))</f>
        <v>3871</v>
      </c>
      <c r="AB1215" s="11">
        <f t="shared" si="321"/>
        <v>2.5833118057349522E-4</v>
      </c>
      <c r="AC1215" s="11">
        <f t="shared" si="322"/>
        <v>0.11244257817559389</v>
      </c>
      <c r="AG1215" s="2"/>
      <c r="AL1215" s="2"/>
      <c r="AM1215" s="2"/>
    </row>
    <row r="1216" spans="1:39">
      <c r="A1216" s="1" t="str">
        <f t="shared" si="306"/>
        <v>~rms~ : [ɹmz]</v>
      </c>
      <c r="B1216" s="1">
        <f>_xlfn.LET(_xlpm.d,$G1216,_xlpm.k,_xlfn.CONCAT(LEFT(TRIM(B$1),1),"*"),COUNTIF(_xlpm.d,_xlpm.k))</f>
        <v>1</v>
      </c>
      <c r="C1216" s="1">
        <f>_xlfn.LET(_xlpm.d,$G1216,_xlpm.k,_xlfn.CONCAT(LEFT(TRIM(C$1),1),"*"),COUNTIF(_xlpm.d,_xlpm.k))</f>
        <v>0</v>
      </c>
      <c r="D1216" s="1">
        <f>_xlfn.LET(_xlpm.d,$G1216,_xlpm.k,_xlfn.CONCAT(LEFT(TRIM(D$1),1),"*"),COUNTIF(_xlpm.d,_xlpm.k))</f>
        <v>0</v>
      </c>
      <c r="E1216" s="1">
        <f t="shared" si="307"/>
        <v>0.47712125471966244</v>
      </c>
      <c r="F1216" s="7">
        <v>2</v>
      </c>
      <c r="G1216" s="9" t="s">
        <v>590</v>
      </c>
      <c r="H1216" s="4" cm="1">
        <f t="array" ref="H1216">F1216/freq.sum.r6e</f>
        <v>1.5842839036755386E-4</v>
      </c>
      <c r="I1216" s="4" t="str">
        <f t="shared" si="308"/>
        <v>ɹmz</v>
      </c>
      <c r="J1216" s="4" t="str">
        <f t="shared" si="309"/>
        <v>rms</v>
      </c>
      <c r="K1216" s="10">
        <f t="shared" si="310"/>
        <v>3</v>
      </c>
      <c r="L1216" s="1">
        <f t="shared" si="311"/>
        <v>3</v>
      </c>
      <c r="M1216" s="10">
        <f t="shared" si="312"/>
        <v>3</v>
      </c>
      <c r="N1216" s="1" t="str">
        <f t="shared" si="313"/>
        <v>~rms~</v>
      </c>
      <c r="O1216" s="1" t="str">
        <f t="shared" si="314"/>
        <v>[ɹmz]</v>
      </c>
      <c r="P1216" s="3" cm="1">
        <f t="array" ref="P1216">SUM(_xlfn._xlws.FILTER($H$2:$H$2454,_xlfn.MAP($N$2:$N$2454,_xlfn.LAMBDA(_xlpm.x,_xlpm.x=$N1216))))</f>
        <v>1.5842839036755386E-4</v>
      </c>
      <c r="Q1216" s="4">
        <f t="shared" si="315"/>
        <v>1</v>
      </c>
      <c r="R1216" s="6" cm="1">
        <f t="array" ref="R1216">SUM(_xlfn._xlws.FILTER($H$2:$H$2454,_xlfn.MAP($O$2:$O$2454,_xlfn.LAMBDA(_xlpm.x,_xlpm.x=$O1216))))</f>
        <v>1.5842839036755386E-4</v>
      </c>
      <c r="S1216" s="4">
        <f t="shared" si="316"/>
        <v>1</v>
      </c>
      <c r="T1216" s="4">
        <f t="shared" si="317"/>
        <v>0.33349344548020921</v>
      </c>
      <c r="U1216" s="4">
        <f t="shared" si="318"/>
        <v>1</v>
      </c>
      <c r="V1216" s="4">
        <f t="shared" si="319"/>
        <v>0</v>
      </c>
      <c r="W1216" s="4"/>
      <c r="X1216" s="2" cm="1">
        <f t="array" ref="X1216">SUM(_xlfn._xlws.FILTER($F$2:$F$2454,_xlfn.MAP($W$2:$W$2454,_xlfn.LAMBDA(_xlpm.x,_xlpm.x=$W1216))))</f>
        <v>2988</v>
      </c>
      <c r="Y1216" s="11">
        <f t="shared" si="320"/>
        <v>6.6934404283801872E-4</v>
      </c>
      <c r="Z1216" s="4"/>
      <c r="AA1216" s="2" cm="1">
        <f t="array" ref="AA1216">SUM(_xlfn._xlws.FILTER($F$2:$F$2454,_xlfn.MAP($Z$2:$Z$2454,_xlfn.LAMBDA(_xlpm.x,_xlpm.x=$Z1216))))</f>
        <v>3871</v>
      </c>
      <c r="AB1216" s="11">
        <f t="shared" si="321"/>
        <v>5.1666236114699044E-4</v>
      </c>
      <c r="AC1216" s="11">
        <f t="shared" si="322"/>
        <v>0.11244257817559389</v>
      </c>
      <c r="AG1216" s="2"/>
      <c r="AL1216" s="2"/>
      <c r="AM1216" s="2"/>
    </row>
    <row r="1217" spans="1:39">
      <c r="A1217" s="1" t="str">
        <f t="shared" si="306"/>
        <v>~rnt~ : [ɹnt]</v>
      </c>
      <c r="B1217" s="1">
        <f>_xlfn.LET(_xlpm.d,$G1217,_xlpm.k,_xlfn.CONCAT(LEFT(TRIM(B$1),1),"*"),COUNTIF(_xlpm.d,_xlpm.k))</f>
        <v>1</v>
      </c>
      <c r="C1217" s="1">
        <f>_xlfn.LET(_xlpm.d,$G1217,_xlpm.k,_xlfn.CONCAT(LEFT(TRIM(C$1),1),"*"),COUNTIF(_xlpm.d,_xlpm.k))</f>
        <v>0</v>
      </c>
      <c r="D1217" s="1">
        <f>_xlfn.LET(_xlpm.d,$G1217,_xlpm.k,_xlfn.CONCAT(LEFT(TRIM(D$1),1),"*"),COUNTIF(_xlpm.d,_xlpm.k))</f>
        <v>0</v>
      </c>
      <c r="E1217" s="1">
        <f t="shared" si="307"/>
        <v>0.30102999566398114</v>
      </c>
      <c r="F1217" s="7">
        <v>1</v>
      </c>
      <c r="G1217" s="9" t="s">
        <v>2439</v>
      </c>
      <c r="H1217" s="4" cm="1">
        <f t="array" ref="H1217">F1217/freq.sum.r6e</f>
        <v>7.9214195183776928E-5</v>
      </c>
      <c r="I1217" s="4" t="str">
        <f t="shared" si="308"/>
        <v>ɹnt</v>
      </c>
      <c r="J1217" s="4" t="str">
        <f t="shared" si="309"/>
        <v>rnt</v>
      </c>
      <c r="K1217" s="10">
        <f t="shared" si="310"/>
        <v>3</v>
      </c>
      <c r="L1217" s="1">
        <f t="shared" si="311"/>
        <v>3</v>
      </c>
      <c r="M1217" s="10">
        <f t="shared" si="312"/>
        <v>3</v>
      </c>
      <c r="N1217" s="1" t="str">
        <f t="shared" si="313"/>
        <v>~rnt~</v>
      </c>
      <c r="O1217" s="1" t="str">
        <f t="shared" si="314"/>
        <v>[ɹnt]</v>
      </c>
      <c r="P1217" s="3" cm="1">
        <f t="array" ref="P1217">SUM(_xlfn._xlws.FILTER($H$2:$H$2454,_xlfn.MAP($N$2:$N$2454,_xlfn.LAMBDA(_xlpm.x,_xlpm.x=$N1217))))</f>
        <v>7.9214195183776928E-5</v>
      </c>
      <c r="Q1217" s="4">
        <f t="shared" si="315"/>
        <v>1</v>
      </c>
      <c r="R1217" s="6" cm="1">
        <f t="array" ref="R1217">SUM(_xlfn._xlws.FILTER($H$2:$H$2454,_xlfn.MAP($O$2:$O$2454,_xlfn.LAMBDA(_xlpm.x,_xlpm.x=$O1217))))</f>
        <v>7.9214195183776928E-5</v>
      </c>
      <c r="S1217" s="4">
        <f t="shared" si="316"/>
        <v>1</v>
      </c>
      <c r="T1217" s="4">
        <f t="shared" si="317"/>
        <v>0.21041093737452468</v>
      </c>
      <c r="U1217" s="4">
        <f t="shared" si="318"/>
        <v>1</v>
      </c>
      <c r="V1217" s="4">
        <f t="shared" si="319"/>
        <v>0</v>
      </c>
      <c r="W1217" s="4"/>
      <c r="X1217" s="2" cm="1">
        <f t="array" ref="X1217">SUM(_xlfn._xlws.FILTER($F$2:$F$2454,_xlfn.MAP($W$2:$W$2454,_xlfn.LAMBDA(_xlpm.x,_xlpm.x=$W1217))))</f>
        <v>2988</v>
      </c>
      <c r="Y1217" s="11">
        <f t="shared" si="320"/>
        <v>3.3467202141900936E-4</v>
      </c>
      <c r="Z1217" s="4"/>
      <c r="AA1217" s="2" cm="1">
        <f t="array" ref="AA1217">SUM(_xlfn._xlws.FILTER($F$2:$F$2454,_xlfn.MAP($Z$2:$Z$2454,_xlfn.LAMBDA(_xlpm.x,_xlpm.x=$Z1217))))</f>
        <v>3871</v>
      </c>
      <c r="AB1217" s="11">
        <f t="shared" si="321"/>
        <v>2.5833118057349522E-4</v>
      </c>
      <c r="AC1217" s="11">
        <f t="shared" si="322"/>
        <v>0.11244257817559389</v>
      </c>
      <c r="AG1217" s="2"/>
      <c r="AL1217" s="2"/>
      <c r="AM1217" s="2"/>
    </row>
    <row r="1218" spans="1:39">
      <c r="A1218" s="1" t="str">
        <f t="shared" ref="A1218:A1281" si="323">_xlfn.LET(_xlpm.sep," : ",CONCATENATE(N1218,_xlpm.sep,O1218))</f>
        <v>~rst~ : [ɹst]</v>
      </c>
      <c r="B1218" s="1">
        <f>_xlfn.LET(_xlpm.d,$G1218,_xlpm.k,_xlfn.CONCAT(LEFT(TRIM(B$1),1),"*"),COUNTIF(_xlpm.d,_xlpm.k))</f>
        <v>1</v>
      </c>
      <c r="C1218" s="1">
        <f>_xlfn.LET(_xlpm.d,$G1218,_xlpm.k,_xlfn.CONCAT(LEFT(TRIM(C$1),1),"*"),COUNTIF(_xlpm.d,_xlpm.k))</f>
        <v>0</v>
      </c>
      <c r="D1218" s="1">
        <f>_xlfn.LET(_xlpm.d,$G1218,_xlpm.k,_xlfn.CONCAT(LEFT(TRIM(D$1),1),"*"),COUNTIF(_xlpm.d,_xlpm.k))</f>
        <v>0</v>
      </c>
      <c r="E1218" s="1">
        <f t="shared" ref="E1218:E1281" si="324">LOG(F1218+1,10)</f>
        <v>0.69897000433601875</v>
      </c>
      <c r="F1218" s="7">
        <v>4</v>
      </c>
      <c r="G1218" s="9" t="s">
        <v>424</v>
      </c>
      <c r="H1218" s="4" cm="1">
        <f t="array" ref="H1218">F1218/freq.sum.r6e</f>
        <v>3.1685678073510771E-4</v>
      </c>
      <c r="I1218" s="4" t="str">
        <f t="shared" ref="I1218:I1281" si="325">_xlfn.LET(_xlpm.sep,":",_xlpm.w,$G1218,LEFT(_xlpm.w,FIND(_xlpm.sep,_xlpm.w)-1))</f>
        <v>ɹst</v>
      </c>
      <c r="J1218" s="4" t="str">
        <f t="shared" ref="J1218:J1281" si="326">_xlfn.LET(_xlpm.sep,":",_xlpm.w,$G1218,RIGHT(_xlpm.w,LEN(_xlpm.w)-FIND(_xlpm.sep,_xlpm.w)))</f>
        <v>rst</v>
      </c>
      <c r="K1218" s="10">
        <f t="shared" ref="K1218:K1281" si="327">_xlfn.LET(_xlpm.w,I1218,LEN(_xlpm.w))</f>
        <v>3</v>
      </c>
      <c r="L1218" s="1">
        <f t="shared" ref="L1218:L1281" si="328">_xlfn.LET(_xlpm.w,J1218,LEN(_xlpm.w))</f>
        <v>3</v>
      </c>
      <c r="M1218" s="10">
        <f t="shared" ref="M1218:M1281" si="329">_xlfn.LET(_xlpm.a,K1218,_xlpm.b,L1218,MAX(_xlpm.a,_xlpm.b))</f>
        <v>3</v>
      </c>
      <c r="N1218" s="1" t="str">
        <f t="shared" ref="N1218:N1281" si="330">_xlfn.LET(_xlpm.sep,":",_xlpm.w,$G1218,_xlfn.CONCAT("~",RIGHT(_xlpm.w,LEN(_xlpm.w)-FIND(_xlpm.sep,_xlpm.w)),"~"))</f>
        <v>~rst~</v>
      </c>
      <c r="O1218" s="1" t="str">
        <f t="shared" ref="O1218:O1281" si="331">_xlfn.LET(_xlpm.sep,":",_xlpm.w,$G1218,_xlfn.CONCAT("[",LEFT(_xlpm.w,FIND(_xlpm.sep,_xlpm.w)-1),"]"))</f>
        <v>[ɹst]</v>
      </c>
      <c r="P1218" s="3" cm="1">
        <f t="array" ref="P1218">SUM(_xlfn._xlws.FILTER($H$2:$H$2454,_xlfn.MAP($N$2:$N$2454,_xlfn.LAMBDA(_xlpm.x,_xlpm.x=$N1218))))</f>
        <v>3.1685678073510771E-4</v>
      </c>
      <c r="Q1218" s="4">
        <f t="shared" ref="Q1218:Q1281" si="332">$H1218/P1218</f>
        <v>1</v>
      </c>
      <c r="R1218" s="6" cm="1">
        <f t="array" ref="R1218">SUM(_xlfn._xlws.FILTER($H$2:$H$2454,_xlfn.MAP($O$2:$O$2454,_xlfn.LAMBDA(_xlpm.x,_xlpm.x=$O1218))))</f>
        <v>3.1685678073510771E-4</v>
      </c>
      <c r="S1218" s="4">
        <f t="shared" ref="S1218:S1281" si="333">$H1218/R1218</f>
        <v>1</v>
      </c>
      <c r="T1218" s="4">
        <f t="shared" ref="T1218:T1281" si="334">_xlfn.LET(_xlpm.freq,F1218,_xlpm.size,M1218+1,_xlpm.F,U1218,LOG(1+_xlpm.freq)*LOG(1+_xlpm.size)*_xlpm.F)</f>
        <v>0.4885590669614942</v>
      </c>
      <c r="U1218" s="4">
        <f t="shared" ref="U1218:U1281" si="335">_xlfn.LET(_xlpm.a,S1218,_xlpm.b,Q1218,2*_xlpm.a*_xlpm.b/(_xlpm.a+_xlpm.b))</f>
        <v>1</v>
      </c>
      <c r="V1218" s="4">
        <f t="shared" ref="V1218:V1281" si="336">_xlfn.LET(_xlpm.p,Q1218,_xlpm.q,S1218,LOG(_xlpm.p/_xlpm.q))</f>
        <v>0</v>
      </c>
      <c r="W1218" s="4"/>
      <c r="X1218" s="2" cm="1">
        <f t="array" ref="X1218">SUM(_xlfn._xlws.FILTER($F$2:$F$2454,_xlfn.MAP($W$2:$W$2454,_xlfn.LAMBDA(_xlpm.x,_xlpm.x=$W1218))))</f>
        <v>2988</v>
      </c>
      <c r="Y1218" s="11">
        <f t="shared" ref="Y1218:Y1281" si="337">$F1218/X1218</f>
        <v>1.3386880856760374E-3</v>
      </c>
      <c r="Z1218" s="4"/>
      <c r="AA1218" s="2" cm="1">
        <f t="array" ref="AA1218">SUM(_xlfn._xlws.FILTER($F$2:$F$2454,_xlfn.MAP($Z$2:$Z$2454,_xlfn.LAMBDA(_xlpm.x,_xlpm.x=$Z1218))))</f>
        <v>3871</v>
      </c>
      <c r="AB1218" s="11">
        <f t="shared" ref="AB1218:AB1281" si="338">$F1218/AA1218</f>
        <v>1.0333247222939809E-3</v>
      </c>
      <c r="AC1218" s="11">
        <f t="shared" ref="AC1218:AC1281" si="339">_xlfn.LET(_xlpm.a,Y1218,_xlpm.b,AB1218,LOG(_xlpm.a/_xlpm.b))</f>
        <v>0.11244257817559389</v>
      </c>
      <c r="AG1218" s="2"/>
      <c r="AL1218" s="2"/>
      <c r="AM1218" s="2"/>
    </row>
    <row r="1219" spans="1:39">
      <c r="A1219" s="1" t="str">
        <f t="shared" si="323"/>
        <v>~rth~ : [ɹθ]</v>
      </c>
      <c r="B1219" s="1">
        <f>_xlfn.LET(_xlpm.d,$G1219,_xlpm.k,_xlfn.CONCAT(LEFT(TRIM(B$1),1),"*"),COUNTIF(_xlpm.d,_xlpm.k))</f>
        <v>1</v>
      </c>
      <c r="C1219" s="1">
        <f>_xlfn.LET(_xlpm.d,$G1219,_xlpm.k,_xlfn.CONCAT(LEFT(TRIM(C$1),1),"*"),COUNTIF(_xlpm.d,_xlpm.k))</f>
        <v>0</v>
      </c>
      <c r="D1219" s="1">
        <f>_xlfn.LET(_xlpm.d,$G1219,_xlpm.k,_xlfn.CONCAT(LEFT(TRIM(D$1),1),"*"),COUNTIF(_xlpm.d,_xlpm.k))</f>
        <v>0</v>
      </c>
      <c r="E1219" s="1">
        <f t="shared" si="324"/>
        <v>0.95424250943932487</v>
      </c>
      <c r="F1219" s="7">
        <v>8</v>
      </c>
      <c r="G1219" s="9" t="s">
        <v>380</v>
      </c>
      <c r="H1219" s="4" cm="1">
        <f t="array" ref="H1219">F1219/freq.sum.r6e</f>
        <v>6.3371356147021542E-4</v>
      </c>
      <c r="I1219" s="1" t="str">
        <f t="shared" si="325"/>
        <v>ɹθ</v>
      </c>
      <c r="J1219" s="1" t="str">
        <f t="shared" si="326"/>
        <v>rth</v>
      </c>
      <c r="K1219" s="10">
        <f t="shared" si="327"/>
        <v>2</v>
      </c>
      <c r="L1219" s="1">
        <f t="shared" si="328"/>
        <v>3</v>
      </c>
      <c r="M1219" s="10">
        <f t="shared" si="329"/>
        <v>3</v>
      </c>
      <c r="N1219" s="1" t="str">
        <f t="shared" si="330"/>
        <v>~rth~</v>
      </c>
      <c r="O1219" s="1" t="str">
        <f t="shared" si="331"/>
        <v>[ɹθ]</v>
      </c>
      <c r="P1219" s="3" cm="1">
        <f t="array" ref="P1219">SUM(_xlfn._xlws.FILTER($H$2:$H$2454,_xlfn.MAP($N$2:$N$2454,_xlfn.LAMBDA(_xlpm.x,_xlpm.x=$N1219))))</f>
        <v>6.3371356147021542E-4</v>
      </c>
      <c r="Q1219" s="4">
        <f t="shared" si="332"/>
        <v>1</v>
      </c>
      <c r="R1219" s="6" cm="1">
        <f t="array" ref="R1219">SUM(_xlfn._xlws.FILTER($H$2:$H$2454,_xlfn.MAP($O$2:$O$2454,_xlfn.LAMBDA(_xlpm.x,_xlpm.x=$O1219))))</f>
        <v>6.3371356147021542E-4</v>
      </c>
      <c r="S1219" s="4">
        <f t="shared" si="333"/>
        <v>1</v>
      </c>
      <c r="T1219" s="4">
        <f t="shared" si="334"/>
        <v>0.66698689096041841</v>
      </c>
      <c r="U1219" s="4">
        <f t="shared" si="335"/>
        <v>1</v>
      </c>
      <c r="V1219" s="4">
        <f t="shared" si="336"/>
        <v>0</v>
      </c>
      <c r="W1219" s="4"/>
      <c r="X1219" s="2" cm="1">
        <f t="array" ref="X1219">SUM(_xlfn._xlws.FILTER($F$2:$F$2454,_xlfn.MAP($W$2:$W$2454,_xlfn.LAMBDA(_xlpm.x,_xlpm.x=$W1219))))</f>
        <v>2988</v>
      </c>
      <c r="Y1219" s="11">
        <f t="shared" si="337"/>
        <v>2.6773761713520749E-3</v>
      </c>
      <c r="Z1219" s="4"/>
      <c r="AA1219" s="2" cm="1">
        <f t="array" ref="AA1219">SUM(_xlfn._xlws.FILTER($F$2:$F$2454,_xlfn.MAP($Z$2:$Z$2454,_xlfn.LAMBDA(_xlpm.x,_xlpm.x=$Z1219))))</f>
        <v>3871</v>
      </c>
      <c r="AB1219" s="11">
        <f t="shared" si="338"/>
        <v>2.0666494445879618E-3</v>
      </c>
      <c r="AC1219" s="11">
        <f t="shared" si="339"/>
        <v>0.11244257817559389</v>
      </c>
      <c r="AG1219" s="2"/>
      <c r="AL1219" s="2"/>
      <c r="AM1219" s="2"/>
    </row>
    <row r="1220" spans="1:39">
      <c r="A1220" s="1" t="str">
        <f t="shared" si="323"/>
        <v>~rts~ : [ɹts]</v>
      </c>
      <c r="B1220" s="1">
        <f>_xlfn.LET(_xlpm.d,$G1220,_xlpm.k,_xlfn.CONCAT(LEFT(TRIM(B$1),1),"*"),COUNTIF(_xlpm.d,_xlpm.k))</f>
        <v>1</v>
      </c>
      <c r="C1220" s="1">
        <f>_xlfn.LET(_xlpm.d,$G1220,_xlpm.k,_xlfn.CONCAT(LEFT(TRIM(C$1),1),"*"),COUNTIF(_xlpm.d,_xlpm.k))</f>
        <v>0</v>
      </c>
      <c r="D1220" s="1">
        <f>_xlfn.LET(_xlpm.d,$G1220,_xlpm.k,_xlfn.CONCAT(LEFT(TRIM(D$1),1),"*"),COUNTIF(_xlpm.d,_xlpm.k))</f>
        <v>0</v>
      </c>
      <c r="E1220" s="1">
        <f t="shared" si="324"/>
        <v>0.8450980400142567</v>
      </c>
      <c r="F1220" s="7">
        <v>6</v>
      </c>
      <c r="G1220" s="9" t="s">
        <v>392</v>
      </c>
      <c r="H1220" s="4" cm="1">
        <f t="array" ref="H1220">F1220/freq.sum.r6e</f>
        <v>4.7528517110266159E-4</v>
      </c>
      <c r="I1220" s="1" t="str">
        <f t="shared" si="325"/>
        <v>ɹts</v>
      </c>
      <c r="J1220" s="1" t="str">
        <f t="shared" si="326"/>
        <v>rts</v>
      </c>
      <c r="K1220" s="10">
        <f t="shared" si="327"/>
        <v>3</v>
      </c>
      <c r="L1220" s="1">
        <f t="shared" si="328"/>
        <v>3</v>
      </c>
      <c r="M1220" s="10">
        <f t="shared" si="329"/>
        <v>3</v>
      </c>
      <c r="N1220" s="1" t="str">
        <f t="shared" si="330"/>
        <v>~rts~</v>
      </c>
      <c r="O1220" s="1" t="str">
        <f t="shared" si="331"/>
        <v>[ɹts]</v>
      </c>
      <c r="P1220" s="3" cm="1">
        <f t="array" ref="P1220">SUM(_xlfn._xlws.FILTER($H$2:$H$2454,_xlfn.MAP($N$2:$N$2454,_xlfn.LAMBDA(_xlpm.x,_xlpm.x=$N1220))))</f>
        <v>4.7528517110266159E-4</v>
      </c>
      <c r="Q1220" s="4">
        <f t="shared" si="332"/>
        <v>1</v>
      </c>
      <c r="R1220" s="6" cm="1">
        <f t="array" ref="R1220">SUM(_xlfn._xlws.FILTER($H$2:$H$2454,_xlfn.MAP($O$2:$O$2454,_xlfn.LAMBDA(_xlpm.x,_xlpm.x=$O1220))))</f>
        <v>4.7528517110266159E-4</v>
      </c>
      <c r="S1220" s="4">
        <f t="shared" si="333"/>
        <v>1</v>
      </c>
      <c r="T1220" s="4">
        <f t="shared" si="334"/>
        <v>0.59069818069312607</v>
      </c>
      <c r="U1220" s="4">
        <f t="shared" si="335"/>
        <v>1</v>
      </c>
      <c r="V1220" s="4">
        <f t="shared" si="336"/>
        <v>0</v>
      </c>
      <c r="W1220" s="4"/>
      <c r="X1220" s="2" cm="1">
        <f t="array" ref="X1220">SUM(_xlfn._xlws.FILTER($F$2:$F$2454,_xlfn.MAP($W$2:$W$2454,_xlfn.LAMBDA(_xlpm.x,_xlpm.x=$W1220))))</f>
        <v>2988</v>
      </c>
      <c r="Y1220" s="11">
        <f t="shared" si="337"/>
        <v>2.008032128514056E-3</v>
      </c>
      <c r="Z1220" s="4"/>
      <c r="AA1220" s="2" cm="1">
        <f t="array" ref="AA1220">SUM(_xlfn._xlws.FILTER($F$2:$F$2454,_xlfn.MAP($Z$2:$Z$2454,_xlfn.LAMBDA(_xlpm.x,_xlpm.x=$Z1220))))</f>
        <v>3871</v>
      </c>
      <c r="AB1220" s="11">
        <f t="shared" si="338"/>
        <v>1.5499870834409714E-3</v>
      </c>
      <c r="AC1220" s="11">
        <f t="shared" si="339"/>
        <v>0.11244257817559389</v>
      </c>
      <c r="AG1220" s="2"/>
      <c r="AL1220" s="2"/>
      <c r="AM1220" s="2"/>
    </row>
    <row r="1221" spans="1:39">
      <c r="A1221" s="1" t="str">
        <f t="shared" si="323"/>
        <v>~ths~ : [θs]</v>
      </c>
      <c r="B1221" s="1">
        <f>_xlfn.LET(_xlpm.d,$G1221,_xlpm.k,_xlfn.CONCAT(LEFT(TRIM(B$1),1),"*"),COUNTIF(_xlpm.d,_xlpm.k))</f>
        <v>0</v>
      </c>
      <c r="C1221" s="1">
        <f>_xlfn.LET(_xlpm.d,$G1221,_xlpm.k,_xlfn.CONCAT(LEFT(TRIM(C$1),1),"*"),COUNTIF(_xlpm.d,_xlpm.k))</f>
        <v>0</v>
      </c>
      <c r="D1221" s="1">
        <f>_xlfn.LET(_xlpm.d,$G1221,_xlpm.k,_xlfn.CONCAT(LEFT(TRIM(D$1),1),"*"),COUNTIF(_xlpm.d,_xlpm.k))</f>
        <v>0</v>
      </c>
      <c r="E1221" s="1">
        <f t="shared" si="324"/>
        <v>0.30102999566398114</v>
      </c>
      <c r="F1221" s="7">
        <v>1</v>
      </c>
      <c r="G1221" s="9" t="s">
        <v>2369</v>
      </c>
      <c r="H1221" s="4" cm="1">
        <f t="array" ref="H1221">F1221/freq.sum.r6e</f>
        <v>7.9214195183776928E-5</v>
      </c>
      <c r="I1221" s="1" t="str">
        <f t="shared" si="325"/>
        <v>θs</v>
      </c>
      <c r="J1221" s="1" t="str">
        <f t="shared" si="326"/>
        <v>ths</v>
      </c>
      <c r="K1221" s="10">
        <f t="shared" si="327"/>
        <v>2</v>
      </c>
      <c r="L1221" s="1">
        <f t="shared" si="328"/>
        <v>3</v>
      </c>
      <c r="M1221" s="10">
        <f t="shared" si="329"/>
        <v>3</v>
      </c>
      <c r="N1221" s="1" t="str">
        <f t="shared" si="330"/>
        <v>~ths~</v>
      </c>
      <c r="O1221" s="1" t="str">
        <f t="shared" si="331"/>
        <v>[θs]</v>
      </c>
      <c r="P1221" s="3" cm="1">
        <f t="array" ref="P1221">SUM(_xlfn._xlws.FILTER($H$2:$H$2454,_xlfn.MAP($N$2:$N$2454,_xlfn.LAMBDA(_xlpm.x,_xlpm.x=$N1221))))</f>
        <v>7.9214195183776928E-5</v>
      </c>
      <c r="Q1221" s="4">
        <f t="shared" si="332"/>
        <v>1</v>
      </c>
      <c r="R1221" s="6" cm="1">
        <f t="array" ref="R1221">SUM(_xlfn._xlws.FILTER($H$2:$H$2454,_xlfn.MAP($O$2:$O$2454,_xlfn.LAMBDA(_xlpm.x,_xlpm.x=$O1221))))</f>
        <v>7.9214195183776928E-5</v>
      </c>
      <c r="S1221" s="4">
        <f t="shared" si="333"/>
        <v>1</v>
      </c>
      <c r="T1221" s="4">
        <f t="shared" si="334"/>
        <v>0.21041093737452468</v>
      </c>
      <c r="U1221" s="4">
        <f t="shared" si="335"/>
        <v>1</v>
      </c>
      <c r="V1221" s="4">
        <f t="shared" si="336"/>
        <v>0</v>
      </c>
      <c r="W1221" s="4"/>
      <c r="X1221" s="2" cm="1">
        <f t="array" ref="X1221">SUM(_xlfn._xlws.FILTER($F$2:$F$2454,_xlfn.MAP($W$2:$W$2454,_xlfn.LAMBDA(_xlpm.x,_xlpm.x=$W1221))))</f>
        <v>2988</v>
      </c>
      <c r="Y1221" s="11">
        <f t="shared" si="337"/>
        <v>3.3467202141900936E-4</v>
      </c>
      <c r="Z1221" s="4"/>
      <c r="AA1221" s="2" cm="1">
        <f t="array" ref="AA1221">SUM(_xlfn._xlws.FILTER($F$2:$F$2454,_xlfn.MAP($Z$2:$Z$2454,_xlfn.LAMBDA(_xlpm.x,_xlpm.x=$Z1221))))</f>
        <v>3871</v>
      </c>
      <c r="AB1221" s="11">
        <f t="shared" si="338"/>
        <v>2.5833118057349522E-4</v>
      </c>
      <c r="AC1221" s="11">
        <f t="shared" si="339"/>
        <v>0.11244257817559389</v>
      </c>
      <c r="AG1221" s="2"/>
      <c r="AL1221" s="2"/>
      <c r="AM1221" s="2"/>
    </row>
    <row r="1222" spans="1:39">
      <c r="A1222" s="1" t="str">
        <f t="shared" si="323"/>
        <v>~tri~ : [tɹɪ]</v>
      </c>
      <c r="B1222" s="1">
        <f>_xlfn.LET(_xlpm.d,$G1222,_xlpm.k,_xlfn.CONCAT(LEFT(TRIM(B$1),1),"*"),COUNTIF(_xlpm.d,_xlpm.k))</f>
        <v>0</v>
      </c>
      <c r="C1222" s="1">
        <f>_xlfn.LET(_xlpm.d,$G1222,_xlpm.k,_xlfn.CONCAT(LEFT(TRIM(C$1),1),"*"),COUNTIF(_xlpm.d,_xlpm.k))</f>
        <v>0</v>
      </c>
      <c r="D1222" s="1">
        <f>_xlfn.LET(_xlpm.d,$G1222,_xlpm.k,_xlfn.CONCAT(LEFT(TRIM(D$1),1),"*"),COUNTIF(_xlpm.d,_xlpm.k))</f>
        <v>0</v>
      </c>
      <c r="E1222" s="1">
        <f t="shared" si="324"/>
        <v>0.95424250943932487</v>
      </c>
      <c r="F1222" s="7">
        <v>8</v>
      </c>
      <c r="G1222" s="9" t="s">
        <v>407</v>
      </c>
      <c r="H1222" s="4" cm="1">
        <f t="array" ref="H1222">F1222/freq.sum.r6e</f>
        <v>6.3371356147021542E-4</v>
      </c>
      <c r="I1222" s="1" t="str">
        <f t="shared" si="325"/>
        <v>tɹɪ</v>
      </c>
      <c r="J1222" s="1" t="str">
        <f t="shared" si="326"/>
        <v>tri</v>
      </c>
      <c r="K1222" s="10">
        <f t="shared" si="327"/>
        <v>3</v>
      </c>
      <c r="L1222" s="1">
        <f t="shared" si="328"/>
        <v>3</v>
      </c>
      <c r="M1222" s="10">
        <f t="shared" si="329"/>
        <v>3</v>
      </c>
      <c r="N1222" s="1" t="str">
        <f t="shared" si="330"/>
        <v>~tri~</v>
      </c>
      <c r="O1222" s="1" t="str">
        <f t="shared" si="331"/>
        <v>[tɹɪ]</v>
      </c>
      <c r="P1222" s="3" cm="1">
        <f t="array" ref="P1222">SUM(_xlfn._xlws.FILTER($H$2:$H$2454,_xlfn.MAP($N$2:$N$2454,_xlfn.LAMBDA(_xlpm.x,_xlpm.x=$N1222))))</f>
        <v>8.7135614702154619E-4</v>
      </c>
      <c r="Q1222" s="4">
        <f t="shared" si="332"/>
        <v>0.72727272727272729</v>
      </c>
      <c r="R1222" s="6" cm="1">
        <f t="array" ref="R1222">SUM(_xlfn._xlws.FILTER($H$2:$H$2454,_xlfn.MAP($O$2:$O$2454,_xlfn.LAMBDA(_xlpm.x,_xlpm.x=$O1222))))</f>
        <v>8.7135614702154608E-4</v>
      </c>
      <c r="S1222" s="4">
        <f t="shared" si="333"/>
        <v>0.7272727272727274</v>
      </c>
      <c r="T1222" s="4">
        <f t="shared" si="334"/>
        <v>0.48508137524394074</v>
      </c>
      <c r="U1222" s="4">
        <f t="shared" si="335"/>
        <v>0.7272727272727274</v>
      </c>
      <c r="V1222" s="4">
        <f t="shared" si="336"/>
        <v>-4.821637332766436E-17</v>
      </c>
      <c r="W1222" s="4" t="s">
        <v>5110</v>
      </c>
      <c r="X1222" s="2" cm="1">
        <f t="array" ref="X1222">SUM(_xlfn._xlws.FILTER($F$2:$F$2454,_xlfn.MAP($W$2:$W$2454,_xlfn.LAMBDA(_xlpm.x,_xlpm.x=$W1222))))</f>
        <v>1594</v>
      </c>
      <c r="Y1222" s="11">
        <f t="shared" si="337"/>
        <v>5.018820577164366E-3</v>
      </c>
      <c r="Z1222" s="4" t="s">
        <v>5102</v>
      </c>
      <c r="AA1222" s="2" cm="1">
        <f t="array" ref="AA1222">SUM(_xlfn._xlws.FILTER($F$2:$F$2454,_xlfn.MAP($Z$2:$Z$2454,_xlfn.LAMBDA(_xlpm.x,_xlpm.x=$Z1222))))</f>
        <v>1794</v>
      </c>
      <c r="AB1222" s="11">
        <f t="shared" si="338"/>
        <v>4.459308807134894E-3</v>
      </c>
      <c r="AC1222" s="11">
        <f t="shared" si="339"/>
        <v>5.1334121647979701E-2</v>
      </c>
      <c r="AG1222" s="2"/>
      <c r="AL1222" s="2"/>
      <c r="AM1222" s="2"/>
    </row>
    <row r="1223" spans="1:39">
      <c r="A1223" s="1" t="str">
        <f t="shared" si="323"/>
        <v>~tra~ : [tɹæ]</v>
      </c>
      <c r="B1223" s="1">
        <f>_xlfn.LET(_xlpm.d,$G1223,_xlpm.k,_xlfn.CONCAT(LEFT(TRIM(B$1),1),"*"),COUNTIF(_xlpm.d,_xlpm.k))</f>
        <v>0</v>
      </c>
      <c r="C1223" s="1">
        <f>_xlfn.LET(_xlpm.d,$G1223,_xlpm.k,_xlfn.CONCAT(LEFT(TRIM(C$1),1),"*"),COUNTIF(_xlpm.d,_xlpm.k))</f>
        <v>0</v>
      </c>
      <c r="D1223" s="1">
        <f>_xlfn.LET(_xlpm.d,$G1223,_xlpm.k,_xlfn.CONCAT(LEFT(TRIM(D$1),1),"*"),COUNTIF(_xlpm.d,_xlpm.k))</f>
        <v>0</v>
      </c>
      <c r="E1223" s="1">
        <f t="shared" si="324"/>
        <v>1.2552725051033058</v>
      </c>
      <c r="F1223" s="7">
        <v>17</v>
      </c>
      <c r="G1223" s="9" t="s">
        <v>367</v>
      </c>
      <c r="H1223" s="4" cm="1">
        <f t="array" ref="H1223">F1223/freq.sum.r6e</f>
        <v>1.3466413181242079E-3</v>
      </c>
      <c r="I1223" s="4" t="str">
        <f t="shared" si="325"/>
        <v>tɹæ</v>
      </c>
      <c r="J1223" s="4" t="str">
        <f t="shared" si="326"/>
        <v>tra</v>
      </c>
      <c r="K1223" s="10">
        <f t="shared" si="327"/>
        <v>3</v>
      </c>
      <c r="L1223" s="1">
        <f t="shared" si="328"/>
        <v>3</v>
      </c>
      <c r="M1223" s="10">
        <f t="shared" si="329"/>
        <v>3</v>
      </c>
      <c r="N1223" s="1" t="str">
        <f t="shared" si="330"/>
        <v>~tra~</v>
      </c>
      <c r="O1223" s="1" t="str">
        <f t="shared" si="331"/>
        <v>[tɹæ]</v>
      </c>
      <c r="P1223" s="3" cm="1">
        <f t="array" ref="P1223">SUM(_xlfn._xlws.FILTER($H$2:$H$2454,_xlfn.MAP($N$2:$N$2454,_xlfn.LAMBDA(_xlpm.x,_xlpm.x=$N1223))))</f>
        <v>1.6634980988593157E-3</v>
      </c>
      <c r="Q1223" s="4">
        <f t="shared" si="332"/>
        <v>0.80952380952380953</v>
      </c>
      <c r="R1223" s="6" cm="1">
        <f t="array" ref="R1223">SUM(_xlfn._xlws.FILTER($H$2:$H$2454,_xlfn.MAP($O$2:$O$2454,_xlfn.LAMBDA(_xlpm.x,_xlpm.x=$O1223))))</f>
        <v>1.6634980988593157E-3</v>
      </c>
      <c r="S1223" s="4">
        <f t="shared" si="333"/>
        <v>0.80952380952380953</v>
      </c>
      <c r="T1223" s="4">
        <f t="shared" si="334"/>
        <v>0.71027443246162059</v>
      </c>
      <c r="U1223" s="4">
        <f t="shared" si="335"/>
        <v>0.80952380952380953</v>
      </c>
      <c r="V1223" s="4">
        <f t="shared" si="336"/>
        <v>0</v>
      </c>
      <c r="W1223" s="4" t="s">
        <v>5120</v>
      </c>
      <c r="X1223" s="2" cm="1">
        <f t="array" ref="X1223">SUM(_xlfn._xlws.FILTER($F$2:$F$2454,_xlfn.MAP($W$2:$W$2454,_xlfn.LAMBDA(_xlpm.x,_xlpm.x=$W1223))))</f>
        <v>1666</v>
      </c>
      <c r="Y1223" s="11">
        <f t="shared" si="337"/>
        <v>1.020408163265306E-2</v>
      </c>
      <c r="Z1223" s="4" t="s">
        <v>5103</v>
      </c>
      <c r="AA1223" s="2" cm="1">
        <f t="array" ref="AA1223">SUM(_xlfn._xlws.FILTER($F$2:$F$2454,_xlfn.MAP($Z$2:$Z$2454,_xlfn.LAMBDA(_xlpm.x,_xlpm.x=$Z1223))))</f>
        <v>514</v>
      </c>
      <c r="AB1223" s="11">
        <f t="shared" si="338"/>
        <v>3.3073929961089495E-2</v>
      </c>
      <c r="AC1223" s="11">
        <f t="shared" si="339"/>
        <v>-0.51071187807549312</v>
      </c>
      <c r="AG1223" s="2"/>
      <c r="AL1223" s="2"/>
      <c r="AM1223" s="2"/>
    </row>
    <row r="1224" spans="1:39">
      <c r="A1224" s="1" t="str">
        <f t="shared" si="323"/>
        <v>~tho~ : [tɔ]</v>
      </c>
      <c r="B1224" s="1">
        <f>_xlfn.LET(_xlpm.d,$G1224,_xlpm.k,_xlfn.CONCAT(LEFT(TRIM(B$1),1),"*"),COUNTIF(_xlpm.d,_xlpm.k))</f>
        <v>0</v>
      </c>
      <c r="C1224" s="1">
        <f>_xlfn.LET(_xlpm.d,$G1224,_xlpm.k,_xlfn.CONCAT(LEFT(TRIM(C$1),1),"*"),COUNTIF(_xlpm.d,_xlpm.k))</f>
        <v>0</v>
      </c>
      <c r="D1224" s="1">
        <f>_xlfn.LET(_xlpm.d,$G1224,_xlpm.k,_xlfn.CONCAT(LEFT(TRIM(D$1),1),"*"),COUNTIF(_xlpm.d,_xlpm.k))</f>
        <v>0</v>
      </c>
      <c r="E1224" s="1">
        <f t="shared" si="324"/>
        <v>0.30102999566398114</v>
      </c>
      <c r="F1224" s="7">
        <v>1</v>
      </c>
      <c r="G1224" s="9" t="s">
        <v>2268</v>
      </c>
      <c r="H1224" s="4" cm="1">
        <f t="array" ref="H1224">F1224/freq.sum.r6e</f>
        <v>7.9214195183776928E-5</v>
      </c>
      <c r="I1224" s="4" t="str">
        <f t="shared" si="325"/>
        <v>tɔ</v>
      </c>
      <c r="J1224" s="4" t="str">
        <f t="shared" si="326"/>
        <v>tho</v>
      </c>
      <c r="K1224" s="10">
        <f t="shared" si="327"/>
        <v>2</v>
      </c>
      <c r="L1224" s="1">
        <f t="shared" si="328"/>
        <v>3</v>
      </c>
      <c r="M1224" s="10">
        <f t="shared" si="329"/>
        <v>3</v>
      </c>
      <c r="N1224" s="1" t="str">
        <f t="shared" si="330"/>
        <v>~tho~</v>
      </c>
      <c r="O1224" s="1" t="str">
        <f t="shared" si="331"/>
        <v>[tɔ]</v>
      </c>
      <c r="P1224" s="3" cm="1">
        <f t="array" ref="P1224">SUM(_xlfn._xlws.FILTER($H$2:$H$2454,_xlfn.MAP($N$2:$N$2454,_xlfn.LAMBDA(_xlpm.x,_xlpm.x=$N1224))))</f>
        <v>7.1292775665399231E-4</v>
      </c>
      <c r="Q1224" s="4">
        <f t="shared" si="332"/>
        <v>0.11111111111111112</v>
      </c>
      <c r="R1224" s="6" cm="1">
        <f t="array" ref="R1224">SUM(_xlfn._xlws.FILTER($H$2:$H$2454,_xlfn.MAP($O$2:$O$2454,_xlfn.LAMBDA(_xlpm.x,_xlpm.x=$O1224))))</f>
        <v>7.1292775665399231E-4</v>
      </c>
      <c r="S1224" s="4">
        <f t="shared" si="333"/>
        <v>0.11111111111111112</v>
      </c>
      <c r="T1224" s="4">
        <f t="shared" si="334"/>
        <v>2.3378993041613855E-2</v>
      </c>
      <c r="U1224" s="4">
        <f t="shared" si="335"/>
        <v>0.11111111111111112</v>
      </c>
      <c r="V1224" s="4">
        <f t="shared" si="336"/>
        <v>0</v>
      </c>
      <c r="W1224" s="4" t="s">
        <v>5119</v>
      </c>
      <c r="X1224" s="2" cm="1">
        <f t="array" ref="X1224">SUM(_xlfn._xlws.FILTER($F$2:$F$2454,_xlfn.MAP($W$2:$W$2454,_xlfn.LAMBDA(_xlpm.x,_xlpm.x=$W1224))))</f>
        <v>1157</v>
      </c>
      <c r="Y1224" s="11">
        <f t="shared" si="337"/>
        <v>8.6430423509075197E-4</v>
      </c>
      <c r="Z1224" s="4" t="s">
        <v>5107</v>
      </c>
      <c r="AA1224" s="2" cm="1">
        <f t="array" ref="AA1224">SUM(_xlfn._xlws.FILTER($F$2:$F$2454,_xlfn.MAP($Z$2:$Z$2454,_xlfn.LAMBDA(_xlpm.x,_xlpm.x=$Z1224))))</f>
        <v>293</v>
      </c>
      <c r="AB1224" s="11">
        <f t="shared" si="338"/>
        <v>3.4129692832764505E-3</v>
      </c>
      <c r="AC1224" s="11">
        <f t="shared" si="339"/>
        <v>-0.59646573859764007</v>
      </c>
      <c r="AG1224" s="2"/>
      <c r="AL1224" s="2"/>
      <c r="AM1224" s="2"/>
    </row>
    <row r="1225" spans="1:39">
      <c r="A1225" s="1" t="str">
        <f t="shared" si="323"/>
        <v>~sho~ : [ʃɑ]</v>
      </c>
      <c r="B1225" s="1">
        <f>_xlfn.LET(_xlpm.d,$G1225,_xlpm.k,_xlfn.CONCAT(LEFT(TRIM(B$1),1),"*"),COUNTIF(_xlpm.d,_xlpm.k))</f>
        <v>0</v>
      </c>
      <c r="C1225" s="1">
        <f>_xlfn.LET(_xlpm.d,$G1225,_xlpm.k,_xlfn.CONCAT(LEFT(TRIM(C$1),1),"*"),COUNTIF(_xlpm.d,_xlpm.k))</f>
        <v>0</v>
      </c>
      <c r="D1225" s="1">
        <f>_xlfn.LET(_xlpm.d,$G1225,_xlpm.k,_xlfn.CONCAT(LEFT(TRIM(D$1),1),"*"),COUNTIF(_xlpm.d,_xlpm.k))</f>
        <v>0</v>
      </c>
      <c r="E1225" s="1">
        <f t="shared" si="324"/>
        <v>0.8450980400142567</v>
      </c>
      <c r="F1225" s="7">
        <v>6</v>
      </c>
      <c r="G1225" s="9" t="s">
        <v>659</v>
      </c>
      <c r="H1225" s="4" cm="1">
        <f t="array" ref="H1225">F1225/freq.sum.r6e</f>
        <v>4.7528517110266159E-4</v>
      </c>
      <c r="I1225" s="4" t="str">
        <f t="shared" si="325"/>
        <v>ʃɑ</v>
      </c>
      <c r="J1225" s="4" t="str">
        <f t="shared" si="326"/>
        <v>sho</v>
      </c>
      <c r="K1225" s="10">
        <f t="shared" si="327"/>
        <v>2</v>
      </c>
      <c r="L1225" s="1">
        <f t="shared" si="328"/>
        <v>3</v>
      </c>
      <c r="M1225" s="10">
        <f t="shared" si="329"/>
        <v>3</v>
      </c>
      <c r="N1225" s="1" t="str">
        <f t="shared" si="330"/>
        <v>~sho~</v>
      </c>
      <c r="O1225" s="1" t="str">
        <f t="shared" si="331"/>
        <v>[ʃɑ]</v>
      </c>
      <c r="P1225" s="3" cm="1">
        <f t="array" ref="P1225">SUM(_xlfn._xlws.FILTER($H$2:$H$2454,_xlfn.MAP($N$2:$N$2454,_xlfn.LAMBDA(_xlpm.x,_xlpm.x=$N1225))))</f>
        <v>8.7135614702154619E-4</v>
      </c>
      <c r="Q1225" s="4">
        <f t="shared" si="332"/>
        <v>0.54545454545454553</v>
      </c>
      <c r="R1225" s="6" cm="1">
        <f t="array" ref="R1225">SUM(_xlfn._xlws.FILTER($H$2:$H$2454,_xlfn.MAP($O$2:$O$2454,_xlfn.LAMBDA(_xlpm.x,_xlpm.x=$O1225))))</f>
        <v>8.7135614702154619E-4</v>
      </c>
      <c r="S1225" s="4">
        <f t="shared" si="333"/>
        <v>0.54545454545454553</v>
      </c>
      <c r="T1225" s="4">
        <f t="shared" si="334"/>
        <v>0.32219900765079607</v>
      </c>
      <c r="U1225" s="4">
        <f t="shared" si="335"/>
        <v>0.54545454545454553</v>
      </c>
      <c r="V1225" s="4">
        <f t="shared" si="336"/>
        <v>0</v>
      </c>
      <c r="W1225" s="4" t="s">
        <v>5119</v>
      </c>
      <c r="X1225" s="2" cm="1">
        <f t="array" ref="X1225">SUM(_xlfn._xlws.FILTER($F$2:$F$2454,_xlfn.MAP($W$2:$W$2454,_xlfn.LAMBDA(_xlpm.x,_xlpm.x=$W1225))))</f>
        <v>1157</v>
      </c>
      <c r="Y1225" s="11">
        <f t="shared" si="337"/>
        <v>5.1858254105445114E-3</v>
      </c>
      <c r="Z1225" s="4" t="s">
        <v>5105</v>
      </c>
      <c r="AA1225" s="2" cm="1">
        <f t="array" ref="AA1225">SUM(_xlfn._xlws.FILTER($F$2:$F$2454,_xlfn.MAP($Z$2:$Z$2454,_xlfn.LAMBDA(_xlpm.x,_xlpm.x=$Z1225))))</f>
        <v>436</v>
      </c>
      <c r="AB1225" s="11">
        <f t="shared" si="338"/>
        <v>1.3761467889908258E-2</v>
      </c>
      <c r="AC1225" s="11">
        <f t="shared" si="339"/>
        <v>-0.42384686968316354</v>
      </c>
      <c r="AG1225" s="2"/>
      <c r="AL1225" s="2"/>
      <c r="AM1225" s="2"/>
    </row>
    <row r="1226" spans="1:39">
      <c r="A1226" s="1" t="str">
        <f t="shared" si="323"/>
        <v>~dou~ : [daʊ]</v>
      </c>
      <c r="B1226" s="1">
        <f>_xlfn.LET(_xlpm.d,$G1226,_xlpm.k,_xlfn.CONCAT(LEFT(TRIM(B$1),1),"*"),COUNTIF(_xlpm.d,_xlpm.k))</f>
        <v>0</v>
      </c>
      <c r="C1226" s="1">
        <f>_xlfn.LET(_xlpm.d,$G1226,_xlpm.k,_xlfn.CONCAT(LEFT(TRIM(C$1),1),"*"),COUNTIF(_xlpm.d,_xlpm.k))</f>
        <v>0</v>
      </c>
      <c r="D1226" s="1">
        <f>_xlfn.LET(_xlpm.d,$G1226,_xlpm.k,_xlfn.CONCAT(LEFT(TRIM(D$1),1),"*"),COUNTIF(_xlpm.d,_xlpm.k))</f>
        <v>0</v>
      </c>
      <c r="E1226" s="1">
        <f t="shared" si="324"/>
        <v>0.60205999132796229</v>
      </c>
      <c r="F1226" s="7">
        <v>3</v>
      </c>
      <c r="G1226" s="9" t="s">
        <v>843</v>
      </c>
      <c r="H1226" s="4" cm="1">
        <f t="array" ref="H1226">F1226/freq.sum.r6e</f>
        <v>2.376425855513308E-4</v>
      </c>
      <c r="I1226" s="4" t="str">
        <f t="shared" si="325"/>
        <v>daʊ</v>
      </c>
      <c r="J1226" s="4" t="str">
        <f t="shared" si="326"/>
        <v>dou</v>
      </c>
      <c r="K1226" s="10">
        <f t="shared" si="327"/>
        <v>3</v>
      </c>
      <c r="L1226" s="1">
        <f t="shared" si="328"/>
        <v>3</v>
      </c>
      <c r="M1226" s="10">
        <f t="shared" si="329"/>
        <v>3</v>
      </c>
      <c r="N1226" s="1" t="str">
        <f t="shared" si="330"/>
        <v>~dou~</v>
      </c>
      <c r="O1226" s="1" t="str">
        <f t="shared" si="331"/>
        <v>[daʊ]</v>
      </c>
      <c r="P1226" s="3" cm="1">
        <f t="array" ref="P1226">SUM(_xlfn._xlws.FILTER($H$2:$H$2454,_xlfn.MAP($N$2:$N$2454,_xlfn.LAMBDA(_xlpm.x,_xlpm.x=$N1226))))</f>
        <v>4.7528517110266154E-4</v>
      </c>
      <c r="Q1226" s="4">
        <f t="shared" si="332"/>
        <v>0.50000000000000011</v>
      </c>
      <c r="R1226" s="6" cm="1">
        <f t="array" ref="R1226">SUM(_xlfn._xlws.FILTER($H$2:$H$2454,_xlfn.MAP($O$2:$O$2454,_xlfn.LAMBDA(_xlpm.x,_xlpm.x=$O1226))))</f>
        <v>4.7528517110266159E-4</v>
      </c>
      <c r="S1226" s="4">
        <f t="shared" si="333"/>
        <v>0.5</v>
      </c>
      <c r="T1226" s="4">
        <f t="shared" si="334"/>
        <v>0.21041093737452474</v>
      </c>
      <c r="U1226" s="4">
        <f t="shared" si="335"/>
        <v>0.50000000000000011</v>
      </c>
      <c r="V1226" s="4">
        <f t="shared" si="336"/>
        <v>9.6432746655328696E-17</v>
      </c>
      <c r="W1226" s="4" t="s">
        <v>5100</v>
      </c>
      <c r="X1226" s="2" cm="1">
        <f t="array" ref="X1226">SUM(_xlfn._xlws.FILTER($F$2:$F$2454,_xlfn.MAP($W$2:$W$2454,_xlfn.LAMBDA(_xlpm.x,_xlpm.x=$W1226))))</f>
        <v>150</v>
      </c>
      <c r="Y1226" s="11">
        <f t="shared" si="337"/>
        <v>0.02</v>
      </c>
      <c r="Z1226" s="4" t="s">
        <v>5114</v>
      </c>
      <c r="AA1226" s="2" cm="1">
        <f t="array" ref="AA1226">SUM(_xlfn._xlws.FILTER($F$2:$F$2454,_xlfn.MAP($Z$2:$Z$2454,_xlfn.LAMBDA(_xlpm.x,_xlpm.x=$Z1226))))</f>
        <v>104</v>
      </c>
      <c r="AB1226" s="11">
        <f t="shared" si="338"/>
        <v>2.8846153846153848E-2</v>
      </c>
      <c r="AC1226" s="11">
        <f t="shared" si="339"/>
        <v>-0.15905791975690087</v>
      </c>
      <c r="AG1226" s="2"/>
      <c r="AL1226" s="2"/>
      <c r="AM1226" s="2"/>
    </row>
    <row r="1227" spans="1:39">
      <c r="A1227" s="1" t="str">
        <f t="shared" si="323"/>
        <v>~dow~ : [daʊ]</v>
      </c>
      <c r="B1227" s="1">
        <f>_xlfn.LET(_xlpm.d,$G1227,_xlpm.k,_xlfn.CONCAT(LEFT(TRIM(B$1),1),"*"),COUNTIF(_xlpm.d,_xlpm.k))</f>
        <v>0</v>
      </c>
      <c r="C1227" s="1">
        <f>_xlfn.LET(_xlpm.d,$G1227,_xlpm.k,_xlfn.CONCAT(LEFT(TRIM(C$1),1),"*"),COUNTIF(_xlpm.d,_xlpm.k))</f>
        <v>0</v>
      </c>
      <c r="D1227" s="1">
        <f>_xlfn.LET(_xlpm.d,$G1227,_xlpm.k,_xlfn.CONCAT(LEFT(TRIM(D$1),1),"*"),COUNTIF(_xlpm.d,_xlpm.k))</f>
        <v>0</v>
      </c>
      <c r="E1227" s="1">
        <f t="shared" si="324"/>
        <v>0.60205999132796229</v>
      </c>
      <c r="F1227" s="7">
        <v>3</v>
      </c>
      <c r="G1227" s="9" t="s">
        <v>844</v>
      </c>
      <c r="H1227" s="4" cm="1">
        <f t="array" ref="H1227">F1227/freq.sum.r6e</f>
        <v>2.376425855513308E-4</v>
      </c>
      <c r="I1227" s="4" t="str">
        <f t="shared" si="325"/>
        <v>daʊ</v>
      </c>
      <c r="J1227" s="4" t="str">
        <f t="shared" si="326"/>
        <v>dow</v>
      </c>
      <c r="K1227" s="10">
        <f t="shared" si="327"/>
        <v>3</v>
      </c>
      <c r="L1227" s="1">
        <f t="shared" si="328"/>
        <v>3</v>
      </c>
      <c r="M1227" s="10">
        <f t="shared" si="329"/>
        <v>3</v>
      </c>
      <c r="N1227" s="1" t="str">
        <f t="shared" si="330"/>
        <v>~dow~</v>
      </c>
      <c r="O1227" s="1" t="str">
        <f t="shared" si="331"/>
        <v>[daʊ]</v>
      </c>
      <c r="P1227" s="3" cm="1">
        <f t="array" ref="P1227">SUM(_xlfn._xlws.FILTER($H$2:$H$2454,_xlfn.MAP($N$2:$N$2454,_xlfn.LAMBDA(_xlpm.x,_xlpm.x=$N1227))))</f>
        <v>4.7528517110266154E-4</v>
      </c>
      <c r="Q1227" s="4">
        <f t="shared" si="332"/>
        <v>0.50000000000000011</v>
      </c>
      <c r="R1227" s="6" cm="1">
        <f t="array" ref="R1227">SUM(_xlfn._xlws.FILTER($H$2:$H$2454,_xlfn.MAP($O$2:$O$2454,_xlfn.LAMBDA(_xlpm.x,_xlpm.x=$O1227))))</f>
        <v>4.7528517110266159E-4</v>
      </c>
      <c r="S1227" s="4">
        <f t="shared" si="333"/>
        <v>0.5</v>
      </c>
      <c r="T1227" s="4">
        <f t="shared" si="334"/>
        <v>0.21041093737452474</v>
      </c>
      <c r="U1227" s="4">
        <f t="shared" si="335"/>
        <v>0.50000000000000011</v>
      </c>
      <c r="V1227" s="4">
        <f t="shared" si="336"/>
        <v>9.6432746655328696E-17</v>
      </c>
      <c r="W1227" s="4" t="s">
        <v>5128</v>
      </c>
      <c r="X1227" s="2" cm="1">
        <f t="array" ref="X1227">SUM(_xlfn._xlws.FILTER($F$2:$F$2454,_xlfn.MAP($W$2:$W$2454,_xlfn.LAMBDA(_xlpm.x,_xlpm.x=$W1227))))</f>
        <v>89</v>
      </c>
      <c r="Y1227" s="11">
        <f t="shared" si="337"/>
        <v>3.3707865168539325E-2</v>
      </c>
      <c r="Z1227" s="4" t="s">
        <v>5114</v>
      </c>
      <c r="AA1227" s="2" cm="1">
        <f t="array" ref="AA1227">SUM(_xlfn._xlws.FILTER($F$2:$F$2454,_xlfn.MAP($Z$2:$Z$2454,_xlfn.LAMBDA(_xlpm.x,_xlpm.x=$Z1227))))</f>
        <v>104</v>
      </c>
      <c r="AB1227" s="11">
        <f t="shared" si="338"/>
        <v>2.8846153846153848E-2</v>
      </c>
      <c r="AC1227" s="11">
        <f t="shared" si="339"/>
        <v>6.7643332653867558E-2</v>
      </c>
      <c r="AG1227" s="2"/>
      <c r="AL1227" s="2"/>
      <c r="AM1227" s="2"/>
    </row>
    <row r="1228" spans="1:39">
      <c r="A1228" s="1" t="str">
        <f t="shared" si="323"/>
        <v>~ste~ : [stə]</v>
      </c>
      <c r="B1228" s="1">
        <f>_xlfn.LET(_xlpm.d,$G1228,_xlpm.k,_xlfn.CONCAT(LEFT(TRIM(B$1),1),"*"),COUNTIF(_xlpm.d,_xlpm.k))</f>
        <v>0</v>
      </c>
      <c r="C1228" s="1">
        <f>_xlfn.LET(_xlpm.d,$G1228,_xlpm.k,_xlfn.CONCAT(LEFT(TRIM(C$1),1),"*"),COUNTIF(_xlpm.d,_xlpm.k))</f>
        <v>0</v>
      </c>
      <c r="D1228" s="1">
        <f>_xlfn.LET(_xlpm.d,$G1228,_xlpm.k,_xlfn.CONCAT(LEFT(TRIM(D$1),1),"*"),COUNTIF(_xlpm.d,_xlpm.k))</f>
        <v>0</v>
      </c>
      <c r="E1228" s="1">
        <f t="shared" si="324"/>
        <v>1.3222192947339191</v>
      </c>
      <c r="F1228" s="7">
        <v>20</v>
      </c>
      <c r="G1228" s="9" t="s">
        <v>406</v>
      </c>
      <c r="H1228" s="4" cm="1">
        <f t="array" ref="H1228">F1228/freq.sum.r6e</f>
        <v>1.5842839036755386E-3</v>
      </c>
      <c r="I1228" s="4" t="str">
        <f t="shared" si="325"/>
        <v>stə</v>
      </c>
      <c r="J1228" s="4" t="str">
        <f t="shared" si="326"/>
        <v>ste</v>
      </c>
      <c r="K1228" s="10">
        <f t="shared" si="327"/>
        <v>3</v>
      </c>
      <c r="L1228" s="1">
        <f t="shared" si="328"/>
        <v>3</v>
      </c>
      <c r="M1228" s="10">
        <f t="shared" si="329"/>
        <v>3</v>
      </c>
      <c r="N1228" s="1" t="str">
        <f t="shared" si="330"/>
        <v>~ste~</v>
      </c>
      <c r="O1228" s="1" t="str">
        <f t="shared" si="331"/>
        <v>[stə]</v>
      </c>
      <c r="P1228" s="3" cm="1">
        <f t="array" ref="P1228">SUM(_xlfn._xlws.FILTER($H$2:$H$2454,_xlfn.MAP($N$2:$N$2454,_xlfn.LAMBDA(_xlpm.x,_xlpm.x=$N1228))))</f>
        <v>2.6932826362484159E-3</v>
      </c>
      <c r="Q1228" s="4">
        <f t="shared" si="332"/>
        <v>0.58823529411764697</v>
      </c>
      <c r="R1228" s="6" cm="1">
        <f t="array" ref="R1228">SUM(_xlfn._xlws.FILTER($H$2:$H$2454,_xlfn.MAP($O$2:$O$2454,_xlfn.LAMBDA(_xlpm.x,_xlpm.x=$O1228))))</f>
        <v>2.8517110266159697E-3</v>
      </c>
      <c r="S1228" s="4">
        <f t="shared" si="333"/>
        <v>0.55555555555555547</v>
      </c>
      <c r="T1228" s="4">
        <f t="shared" si="334"/>
        <v>0.52810950067047724</v>
      </c>
      <c r="U1228" s="4">
        <f t="shared" si="335"/>
        <v>0.57142857142857129</v>
      </c>
      <c r="V1228" s="4">
        <f t="shared" si="336"/>
        <v>2.4823583725032145E-2</v>
      </c>
      <c r="W1228" s="4" t="s">
        <v>5121</v>
      </c>
      <c r="X1228" s="2" cm="1">
        <f t="array" ref="X1228">SUM(_xlfn._xlws.FILTER($F$2:$F$2454,_xlfn.MAP($W$2:$W$2454,_xlfn.LAMBDA(_xlpm.x,_xlpm.x=$W1228))))</f>
        <v>2896</v>
      </c>
      <c r="Y1228" s="11">
        <f t="shared" si="337"/>
        <v>6.9060773480662981E-3</v>
      </c>
      <c r="Z1228" s="4" t="s">
        <v>5101</v>
      </c>
      <c r="AA1228" s="2" cm="1">
        <f t="array" ref="AA1228">SUM(_xlfn._xlws.FILTER($F$2:$F$2454,_xlfn.MAP($Z$2:$Z$2454,_xlfn.LAMBDA(_xlpm.x,_xlpm.x=$Z1228))))</f>
        <v>2255</v>
      </c>
      <c r="AB1228" s="11">
        <f t="shared" si="338"/>
        <v>8.869179600886918E-3</v>
      </c>
      <c r="AC1228" s="11">
        <f t="shared" si="339"/>
        <v>-0.10865201131112999</v>
      </c>
      <c r="AG1228" s="2"/>
      <c r="AL1228" s="2"/>
      <c r="AM1228" s="2"/>
    </row>
    <row r="1229" spans="1:39">
      <c r="A1229" s="1" t="str">
        <f t="shared" si="323"/>
        <v>~pre~ : [pɹə]</v>
      </c>
      <c r="B1229" s="1">
        <f>_xlfn.LET(_xlpm.d,$G1229,_xlpm.k,_xlfn.CONCAT(LEFT(TRIM(B$1),1),"*"),COUNTIF(_xlpm.d,_xlpm.k))</f>
        <v>0</v>
      </c>
      <c r="C1229" s="1">
        <f>_xlfn.LET(_xlpm.d,$G1229,_xlpm.k,_xlfn.CONCAT(LEFT(TRIM(C$1),1),"*"),COUNTIF(_xlpm.d,_xlpm.k))</f>
        <v>0</v>
      </c>
      <c r="D1229" s="1">
        <f>_xlfn.LET(_xlpm.d,$G1229,_xlpm.k,_xlfn.CONCAT(LEFT(TRIM(D$1),1),"*"),COUNTIF(_xlpm.d,_xlpm.k))</f>
        <v>0</v>
      </c>
      <c r="E1229" s="1">
        <f t="shared" si="324"/>
        <v>0.69897000433601875</v>
      </c>
      <c r="F1229" s="7">
        <v>4</v>
      </c>
      <c r="G1229" s="9" t="s">
        <v>1366</v>
      </c>
      <c r="H1229" s="4" cm="1">
        <f t="array" ref="H1229">F1229/freq.sum.r6e</f>
        <v>3.1685678073510771E-4</v>
      </c>
      <c r="I1229" s="4" t="str">
        <f t="shared" si="325"/>
        <v>pɹə</v>
      </c>
      <c r="J1229" s="4" t="str">
        <f t="shared" si="326"/>
        <v>pre</v>
      </c>
      <c r="K1229" s="10">
        <f t="shared" si="327"/>
        <v>3</v>
      </c>
      <c r="L1229" s="1">
        <f t="shared" si="328"/>
        <v>3</v>
      </c>
      <c r="M1229" s="10">
        <f t="shared" si="329"/>
        <v>3</v>
      </c>
      <c r="N1229" s="1" t="str">
        <f t="shared" si="330"/>
        <v>~pre~</v>
      </c>
      <c r="O1229" s="1" t="str">
        <f t="shared" si="331"/>
        <v>[pɹə]</v>
      </c>
      <c r="P1229" s="3" cm="1">
        <f t="array" ref="P1229">SUM(_xlfn._xlws.FILTER($H$2:$H$2454,_xlfn.MAP($N$2:$N$2454,_xlfn.LAMBDA(_xlpm.x,_xlpm.x=$N1229))))</f>
        <v>2.2179974651457541E-3</v>
      </c>
      <c r="Q1229" s="4">
        <f t="shared" si="332"/>
        <v>0.14285714285714285</v>
      </c>
      <c r="R1229" s="6" cm="1">
        <f t="array" ref="R1229">SUM(_xlfn._xlws.FILTER($H$2:$H$2454,_xlfn.MAP($O$2:$O$2454,_xlfn.LAMBDA(_xlpm.x,_xlpm.x=$O1229))))</f>
        <v>2.3764258555133079E-3</v>
      </c>
      <c r="S1229" s="4">
        <f t="shared" si="333"/>
        <v>0.13333333333333333</v>
      </c>
      <c r="T1229" s="4">
        <f t="shared" si="334"/>
        <v>6.7387457511930218E-2</v>
      </c>
      <c r="U1229" s="4">
        <f t="shared" si="335"/>
        <v>0.13793103448275859</v>
      </c>
      <c r="V1229" s="4">
        <f t="shared" si="336"/>
        <v>2.9963223377443202E-2</v>
      </c>
      <c r="W1229" s="4" t="s">
        <v>5121</v>
      </c>
      <c r="X1229" s="2" cm="1">
        <f t="array" ref="X1229">SUM(_xlfn._xlws.FILTER($F$2:$F$2454,_xlfn.MAP($W$2:$W$2454,_xlfn.LAMBDA(_xlpm.x,_xlpm.x=$W1229))))</f>
        <v>2896</v>
      </c>
      <c r="Y1229" s="11">
        <f t="shared" si="337"/>
        <v>1.3812154696132596E-3</v>
      </c>
      <c r="Z1229" s="4" t="s">
        <v>5101</v>
      </c>
      <c r="AA1229" s="2" cm="1">
        <f t="array" ref="AA1229">SUM(_xlfn._xlws.FILTER($F$2:$F$2454,_xlfn.MAP($Z$2:$Z$2454,_xlfn.LAMBDA(_xlpm.x,_xlpm.x=$Z1229))))</f>
        <v>2255</v>
      </c>
      <c r="AB1229" s="11">
        <f t="shared" si="338"/>
        <v>1.7738359201773836E-3</v>
      </c>
      <c r="AC1229" s="11">
        <f t="shared" si="339"/>
        <v>-0.10865201131112999</v>
      </c>
      <c r="AG1229" s="2"/>
      <c r="AL1229" s="2"/>
      <c r="AM1229" s="2"/>
    </row>
    <row r="1230" spans="1:39">
      <c r="A1230" s="1" t="str">
        <f t="shared" si="323"/>
        <v>~nts~ : [nts]</v>
      </c>
      <c r="B1230" s="1">
        <f>_xlfn.LET(_xlpm.d,$G1230,_xlpm.k,_xlfn.CONCAT(LEFT(TRIM(B$1),1),"*"),COUNTIF(_xlpm.d,_xlpm.k))</f>
        <v>0</v>
      </c>
      <c r="C1230" s="1">
        <f>_xlfn.LET(_xlpm.d,$G1230,_xlpm.k,_xlfn.CONCAT(LEFT(TRIM(C$1),1),"*"),COUNTIF(_xlpm.d,_xlpm.k))</f>
        <v>0</v>
      </c>
      <c r="D1230" s="1">
        <f>_xlfn.LET(_xlpm.d,$G1230,_xlpm.k,_xlfn.CONCAT(LEFT(TRIM(D$1),1),"*"),COUNTIF(_xlpm.d,_xlpm.k))</f>
        <v>1</v>
      </c>
      <c r="E1230" s="1">
        <f t="shared" si="324"/>
        <v>1.1461280356782377</v>
      </c>
      <c r="F1230" s="7">
        <v>13</v>
      </c>
      <c r="G1230" s="9" t="s">
        <v>198</v>
      </c>
      <c r="H1230" s="4" cm="1">
        <f t="array" ref="H1230">F1230/freq.sum.r6e</f>
        <v>1.0297845373891002E-3</v>
      </c>
      <c r="I1230" s="4" t="str">
        <f t="shared" si="325"/>
        <v>nts</v>
      </c>
      <c r="J1230" s="4" t="str">
        <f t="shared" si="326"/>
        <v>nts</v>
      </c>
      <c r="K1230" s="10">
        <f t="shared" si="327"/>
        <v>3</v>
      </c>
      <c r="L1230" s="1">
        <f t="shared" si="328"/>
        <v>3</v>
      </c>
      <c r="M1230" s="10">
        <f t="shared" si="329"/>
        <v>3</v>
      </c>
      <c r="N1230" s="1" t="str">
        <f t="shared" si="330"/>
        <v>~nts~</v>
      </c>
      <c r="O1230" s="1" t="str">
        <f t="shared" si="331"/>
        <v>[nts]</v>
      </c>
      <c r="P1230" s="3" cm="1">
        <f t="array" ref="P1230">SUM(_xlfn._xlws.FILTER($H$2:$H$2454,_xlfn.MAP($N$2:$N$2454,_xlfn.LAMBDA(_xlpm.x,_xlpm.x=$N1230))))</f>
        <v>1.0297845373891002E-3</v>
      </c>
      <c r="Q1230" s="4">
        <f t="shared" si="332"/>
        <v>1</v>
      </c>
      <c r="R1230" s="6" cm="1">
        <f t="array" ref="R1230">SUM(_xlfn._xlws.FILTER($H$2:$H$2454,_xlfn.MAP($O$2:$O$2454,_xlfn.LAMBDA(_xlpm.x,_xlpm.x=$O1230))))</f>
        <v>1.1089987325728771E-3</v>
      </c>
      <c r="S1230" s="4">
        <f t="shared" si="333"/>
        <v>0.9285714285714286</v>
      </c>
      <c r="T1230" s="4">
        <f t="shared" si="334"/>
        <v>0.77143840999107116</v>
      </c>
      <c r="U1230" s="4">
        <f t="shared" si="335"/>
        <v>0.96296296296296302</v>
      </c>
      <c r="V1230" s="4">
        <f t="shared" si="336"/>
        <v>3.2184683371401235E-2</v>
      </c>
      <c r="W1230" s="4"/>
      <c r="X1230" s="2" cm="1">
        <f t="array" ref="X1230">SUM(_xlfn._xlws.FILTER($F$2:$F$2454,_xlfn.MAP($W$2:$W$2454,_xlfn.LAMBDA(_xlpm.x,_xlpm.x=$W1230))))</f>
        <v>2988</v>
      </c>
      <c r="Y1230" s="11">
        <f t="shared" si="337"/>
        <v>4.3507362784471221E-3</v>
      </c>
      <c r="Z1230" s="4"/>
      <c r="AA1230" s="2" cm="1">
        <f t="array" ref="AA1230">SUM(_xlfn._xlws.FILTER($F$2:$F$2454,_xlfn.MAP($Z$2:$Z$2454,_xlfn.LAMBDA(_xlpm.x,_xlpm.x=$Z1230))))</f>
        <v>3871</v>
      </c>
      <c r="AB1230" s="11">
        <f t="shared" si="338"/>
        <v>3.3583053474554379E-3</v>
      </c>
      <c r="AC1230" s="11">
        <f t="shared" si="339"/>
        <v>0.11244257817559396</v>
      </c>
      <c r="AG1230" s="2"/>
      <c r="AL1230" s="2"/>
      <c r="AM1230" s="2"/>
    </row>
    <row r="1231" spans="1:39">
      <c r="A1231" s="1" t="str">
        <f t="shared" si="323"/>
        <v>~nsi~ : [nsə]</v>
      </c>
      <c r="B1231" s="1">
        <f>_xlfn.LET(_xlpm.d,$G1231,_xlpm.k,_xlfn.CONCAT(LEFT(TRIM(B$1),1),"*"),COUNTIF(_xlpm.d,_xlpm.k))</f>
        <v>0</v>
      </c>
      <c r="C1231" s="1">
        <f>_xlfn.LET(_xlpm.d,$G1231,_xlpm.k,_xlfn.CONCAT(LEFT(TRIM(C$1),1),"*"),COUNTIF(_xlpm.d,_xlpm.k))</f>
        <v>0</v>
      </c>
      <c r="D1231" s="1">
        <f>_xlfn.LET(_xlpm.d,$G1231,_xlpm.k,_xlfn.CONCAT(LEFT(TRIM(D$1),1),"*"),COUNTIF(_xlpm.d,_xlpm.k))</f>
        <v>1</v>
      </c>
      <c r="E1231" s="1">
        <f t="shared" si="324"/>
        <v>0.30102999566398114</v>
      </c>
      <c r="F1231" s="7">
        <v>1</v>
      </c>
      <c r="G1231" s="9" t="s">
        <v>1718</v>
      </c>
      <c r="H1231" s="4" cm="1">
        <f t="array" ref="H1231">F1231/freq.sum.r6e</f>
        <v>7.9214195183776928E-5</v>
      </c>
      <c r="I1231" s="1" t="str">
        <f t="shared" si="325"/>
        <v>nsə</v>
      </c>
      <c r="J1231" s="1" t="str">
        <f t="shared" si="326"/>
        <v>nsi</v>
      </c>
      <c r="K1231" s="10">
        <f t="shared" si="327"/>
        <v>3</v>
      </c>
      <c r="L1231" s="1">
        <f t="shared" si="328"/>
        <v>3</v>
      </c>
      <c r="M1231" s="10">
        <f t="shared" si="329"/>
        <v>3</v>
      </c>
      <c r="N1231" s="1" t="str">
        <f t="shared" si="330"/>
        <v>~nsi~</v>
      </c>
      <c r="O1231" s="1" t="str">
        <f t="shared" si="331"/>
        <v>[nsə]</v>
      </c>
      <c r="P1231" s="3" cm="1">
        <f t="array" ref="P1231">SUM(_xlfn._xlws.FILTER($H$2:$H$2454,_xlfn.MAP($N$2:$N$2454,_xlfn.LAMBDA(_xlpm.x,_xlpm.x=$N1231))))</f>
        <v>8.713561470215463E-4</v>
      </c>
      <c r="Q1231" s="4">
        <f t="shared" si="332"/>
        <v>9.0909090909090898E-2</v>
      </c>
      <c r="R1231" s="6" cm="1">
        <f t="array" ref="R1231">SUM(_xlfn._xlws.FILTER($H$2:$H$2454,_xlfn.MAP($O$2:$O$2454,_xlfn.LAMBDA(_xlpm.x,_xlpm.x=$O1231))))</f>
        <v>9.5057034220532297E-4</v>
      </c>
      <c r="S1231" s="4">
        <f t="shared" si="333"/>
        <v>8.3333333333333343E-2</v>
      </c>
      <c r="T1231" s="4">
        <f t="shared" si="334"/>
        <v>1.8296603249958666E-2</v>
      </c>
      <c r="U1231" s="4">
        <f t="shared" si="335"/>
        <v>8.6956521739130432E-2</v>
      </c>
      <c r="V1231" s="4">
        <f t="shared" si="336"/>
        <v>3.7788560889399664E-2</v>
      </c>
      <c r="W1231" s="4" t="s">
        <v>5110</v>
      </c>
      <c r="X1231" s="2" cm="1">
        <f t="array" ref="X1231">SUM(_xlfn._xlws.FILTER($F$2:$F$2454,_xlfn.MAP($W$2:$W$2454,_xlfn.LAMBDA(_xlpm.x,_xlpm.x=$W1231))))</f>
        <v>1594</v>
      </c>
      <c r="Y1231" s="11">
        <f t="shared" si="337"/>
        <v>6.2735257214554575E-4</v>
      </c>
      <c r="Z1231" s="4" t="s">
        <v>5101</v>
      </c>
      <c r="AA1231" s="2" cm="1">
        <f t="array" ref="AA1231">SUM(_xlfn._xlws.FILTER($F$2:$F$2454,_xlfn.MAP($Z$2:$Z$2454,_xlfn.LAMBDA(_xlpm.x,_xlpm.x=$Z1231))))</f>
        <v>2255</v>
      </c>
      <c r="AB1231" s="11">
        <f t="shared" si="338"/>
        <v>4.434589800443459E-4</v>
      </c>
      <c r="AC1231" s="11">
        <f t="shared" si="339"/>
        <v>0.1506582291538858</v>
      </c>
      <c r="AG1231" s="2"/>
      <c r="AL1231" s="2"/>
      <c r="AM1231" s="2"/>
    </row>
    <row r="1232" spans="1:39">
      <c r="A1232" s="1" t="str">
        <f t="shared" si="323"/>
        <v>~whi~ : [waɪ]</v>
      </c>
      <c r="B1232" s="1">
        <f>_xlfn.LET(_xlpm.d,$G1232,_xlpm.k,_xlfn.CONCAT(LEFT(TRIM(B$1),1),"*"),COUNTIF(_xlpm.d,_xlpm.k))</f>
        <v>0</v>
      </c>
      <c r="C1232" s="1">
        <f>_xlfn.LET(_xlpm.d,$G1232,_xlpm.k,_xlfn.CONCAT(LEFT(TRIM(C$1),1),"*"),COUNTIF(_xlpm.d,_xlpm.k))</f>
        <v>0</v>
      </c>
      <c r="D1232" s="1">
        <f>_xlfn.LET(_xlpm.d,$G1232,_xlpm.k,_xlfn.CONCAT(LEFT(TRIM(D$1),1),"*"),COUNTIF(_xlpm.d,_xlpm.k))</f>
        <v>0</v>
      </c>
      <c r="E1232" s="1">
        <f t="shared" si="324"/>
        <v>0.77815125038364352</v>
      </c>
      <c r="F1232" s="7">
        <v>5</v>
      </c>
      <c r="G1232" s="9" t="s">
        <v>1050</v>
      </c>
      <c r="H1232" s="4" cm="1">
        <f t="array" ref="H1232">F1232/freq.sum.r6e</f>
        <v>3.9607097591888465E-4</v>
      </c>
      <c r="I1232" s="4" t="str">
        <f t="shared" si="325"/>
        <v>waɪ</v>
      </c>
      <c r="J1232" s="4" t="str">
        <f t="shared" si="326"/>
        <v>whi</v>
      </c>
      <c r="K1232" s="10">
        <f t="shared" si="327"/>
        <v>3</v>
      </c>
      <c r="L1232" s="1">
        <f t="shared" si="328"/>
        <v>3</v>
      </c>
      <c r="M1232" s="10">
        <f t="shared" si="329"/>
        <v>3</v>
      </c>
      <c r="N1232" s="1" t="str">
        <f t="shared" si="330"/>
        <v>~whi~</v>
      </c>
      <c r="O1232" s="1" t="str">
        <f t="shared" si="331"/>
        <v>[waɪ]</v>
      </c>
      <c r="P1232" s="3" cm="1">
        <f t="array" ref="P1232">SUM(_xlfn._xlws.FILTER($H$2:$H$2454,_xlfn.MAP($N$2:$N$2454,_xlfn.LAMBDA(_xlpm.x,_xlpm.x=$N1232))))</f>
        <v>1.4258555133079848E-3</v>
      </c>
      <c r="Q1232" s="4">
        <f t="shared" si="332"/>
        <v>0.27777777777777773</v>
      </c>
      <c r="R1232" s="6" cm="1">
        <f t="array" ref="R1232">SUM(_xlfn._xlws.FILTER($H$2:$H$2454,_xlfn.MAP($O$2:$O$2454,_xlfn.LAMBDA(_xlpm.x,_xlpm.x=$O1232))))</f>
        <v>1.5842839036755386E-3</v>
      </c>
      <c r="S1232" s="4">
        <f t="shared" si="333"/>
        <v>0.25</v>
      </c>
      <c r="T1232" s="4">
        <f t="shared" si="334"/>
        <v>0.14313273233019311</v>
      </c>
      <c r="U1232" s="4">
        <f t="shared" si="335"/>
        <v>0.26315789473684209</v>
      </c>
      <c r="V1232" s="4">
        <f t="shared" si="336"/>
        <v>4.575749056067506E-2</v>
      </c>
      <c r="W1232" s="4" t="s">
        <v>5110</v>
      </c>
      <c r="X1232" s="2" cm="1">
        <f t="array" ref="X1232">SUM(_xlfn._xlws.FILTER($F$2:$F$2454,_xlfn.MAP($W$2:$W$2454,_xlfn.LAMBDA(_xlpm.x,_xlpm.x=$W1232))))</f>
        <v>1594</v>
      </c>
      <c r="Y1232" s="11">
        <f t="shared" si="337"/>
        <v>3.1367628607277291E-3</v>
      </c>
      <c r="Z1232" s="4" t="s">
        <v>5106</v>
      </c>
      <c r="AA1232" s="2" cm="1">
        <f t="array" ref="AA1232">SUM(_xlfn._xlws.FILTER($F$2:$F$2454,_xlfn.MAP($Z$2:$Z$2454,_xlfn.LAMBDA(_xlpm.x,_xlpm.x=$Z1232))))</f>
        <v>397</v>
      </c>
      <c r="AB1232" s="11">
        <f t="shared" si="338"/>
        <v>1.2594458438287154E-2</v>
      </c>
      <c r="AC1232" s="11">
        <f t="shared" si="339"/>
        <v>-0.60369781029697844</v>
      </c>
      <c r="AG1232" s="2"/>
      <c r="AL1232" s="2"/>
      <c r="AM1232" s="2"/>
    </row>
    <row r="1233" spans="1:39">
      <c r="A1233" s="1" t="str">
        <f t="shared" si="323"/>
        <v>~lti~ : [ltɪ]</v>
      </c>
      <c r="B1233" s="1">
        <f>_xlfn.LET(_xlpm.d,$G1233,_xlpm.k,_xlfn.CONCAT(LEFT(TRIM(B$1),1),"*"),COUNTIF(_xlpm.d,_xlpm.k))</f>
        <v>0</v>
      </c>
      <c r="C1233" s="1">
        <f>_xlfn.LET(_xlpm.d,$G1233,_xlpm.k,_xlfn.CONCAT(LEFT(TRIM(C$1),1),"*"),COUNTIF(_xlpm.d,_xlpm.k))</f>
        <v>0</v>
      </c>
      <c r="D1233" s="1">
        <f>_xlfn.LET(_xlpm.d,$G1233,_xlpm.k,_xlfn.CONCAT(LEFT(TRIM(D$1),1),"*"),COUNTIF(_xlpm.d,_xlpm.k))</f>
        <v>0</v>
      </c>
      <c r="E1233" s="1">
        <f t="shared" si="324"/>
        <v>0.69897000433601875</v>
      </c>
      <c r="F1233" s="7">
        <v>4</v>
      </c>
      <c r="G1233" s="9" t="s">
        <v>885</v>
      </c>
      <c r="H1233" s="4" cm="1">
        <f t="array" ref="H1233">F1233/freq.sum.r6e</f>
        <v>3.1685678073510771E-4</v>
      </c>
      <c r="I1233" s="4" t="str">
        <f t="shared" si="325"/>
        <v>ltɪ</v>
      </c>
      <c r="J1233" s="4" t="str">
        <f t="shared" si="326"/>
        <v>lti</v>
      </c>
      <c r="K1233" s="10">
        <f t="shared" si="327"/>
        <v>3</v>
      </c>
      <c r="L1233" s="1">
        <f t="shared" si="328"/>
        <v>3</v>
      </c>
      <c r="M1233" s="10">
        <f t="shared" si="329"/>
        <v>3</v>
      </c>
      <c r="N1233" s="1" t="str">
        <f t="shared" si="330"/>
        <v>~lti~</v>
      </c>
      <c r="O1233" s="1" t="str">
        <f t="shared" si="331"/>
        <v>[ltɪ]</v>
      </c>
      <c r="P1233" s="3" cm="1">
        <f t="array" ref="P1233">SUM(_xlfn._xlws.FILTER($H$2:$H$2454,_xlfn.MAP($N$2:$N$2454,_xlfn.LAMBDA(_xlpm.x,_xlpm.x=$N1233))))</f>
        <v>7.1292775665399242E-4</v>
      </c>
      <c r="Q1233" s="4">
        <f t="shared" si="332"/>
        <v>0.44444444444444442</v>
      </c>
      <c r="R1233" s="6" cm="1">
        <f t="array" ref="R1233">SUM(_xlfn._xlws.FILTER($H$2:$H$2454,_xlfn.MAP($O$2:$O$2454,_xlfn.LAMBDA(_xlpm.x,_xlpm.x=$O1233))))</f>
        <v>7.9214195183776931E-4</v>
      </c>
      <c r="S1233" s="4">
        <f t="shared" si="333"/>
        <v>0.39999999999999997</v>
      </c>
      <c r="T1233" s="4">
        <f t="shared" si="334"/>
        <v>0.20570908082589232</v>
      </c>
      <c r="U1233" s="4">
        <f t="shared" si="335"/>
        <v>0.4210526315789474</v>
      </c>
      <c r="V1233" s="4">
        <f t="shared" si="336"/>
        <v>4.5757490560675143E-2</v>
      </c>
      <c r="W1233" s="4" t="s">
        <v>5110</v>
      </c>
      <c r="X1233" s="2" cm="1">
        <f t="array" ref="X1233">SUM(_xlfn._xlws.FILTER($F$2:$F$2454,_xlfn.MAP($W$2:$W$2454,_xlfn.LAMBDA(_xlpm.x,_xlpm.x=$W1233))))</f>
        <v>1594</v>
      </c>
      <c r="Y1233" s="11">
        <f t="shared" si="337"/>
        <v>2.509410288582183E-3</v>
      </c>
      <c r="Z1233" s="4" t="s">
        <v>5102</v>
      </c>
      <c r="AA1233" s="2" cm="1">
        <f t="array" ref="AA1233">SUM(_xlfn._xlws.FILTER($F$2:$F$2454,_xlfn.MAP($Z$2:$Z$2454,_xlfn.LAMBDA(_xlpm.x,_xlpm.x=$Z1233))))</f>
        <v>1794</v>
      </c>
      <c r="AB1233" s="11">
        <f t="shared" si="338"/>
        <v>2.229654403567447E-3</v>
      </c>
      <c r="AC1233" s="11">
        <f t="shared" si="339"/>
        <v>5.1334121647979701E-2</v>
      </c>
      <c r="AG1233" s="2"/>
      <c r="AL1233" s="2"/>
      <c r="AM1233" s="2"/>
    </row>
    <row r="1234" spans="1:39">
      <c r="A1234" s="1" t="str">
        <f t="shared" si="323"/>
        <v>~ppo~ : [pɔ]</v>
      </c>
      <c r="B1234" s="1">
        <f>_xlfn.LET(_xlpm.d,$G1234,_xlpm.k,_xlfn.CONCAT(LEFT(TRIM(B$1),1),"*"),COUNTIF(_xlpm.d,_xlpm.k))</f>
        <v>0</v>
      </c>
      <c r="C1234" s="1">
        <f>_xlfn.LET(_xlpm.d,$G1234,_xlpm.k,_xlfn.CONCAT(LEFT(TRIM(C$1),1),"*"),COUNTIF(_xlpm.d,_xlpm.k))</f>
        <v>0</v>
      </c>
      <c r="D1234" s="1">
        <f>_xlfn.LET(_xlpm.d,$G1234,_xlpm.k,_xlfn.CONCAT(LEFT(TRIM(D$1),1),"*"),COUNTIF(_xlpm.d,_xlpm.k))</f>
        <v>0</v>
      </c>
      <c r="E1234" s="1">
        <f t="shared" si="324"/>
        <v>0.30102999566398114</v>
      </c>
      <c r="F1234" s="7">
        <v>1</v>
      </c>
      <c r="G1234" s="9" t="s">
        <v>1639</v>
      </c>
      <c r="H1234" s="4" cm="1">
        <f t="array" ref="H1234">F1234/freq.sum.r6e</f>
        <v>7.9214195183776928E-5</v>
      </c>
      <c r="I1234" s="4" t="str">
        <f t="shared" si="325"/>
        <v>pɔ</v>
      </c>
      <c r="J1234" s="4" t="str">
        <f t="shared" si="326"/>
        <v>ppo</v>
      </c>
      <c r="K1234" s="10">
        <f t="shared" si="327"/>
        <v>2</v>
      </c>
      <c r="L1234" s="1">
        <f t="shared" si="328"/>
        <v>3</v>
      </c>
      <c r="M1234" s="10">
        <f t="shared" si="329"/>
        <v>3</v>
      </c>
      <c r="N1234" s="1" t="str">
        <f t="shared" si="330"/>
        <v>~ppo~</v>
      </c>
      <c r="O1234" s="1" t="str">
        <f t="shared" si="331"/>
        <v>[pɔ]</v>
      </c>
      <c r="P1234" s="3" cm="1">
        <f t="array" ref="P1234">SUM(_xlfn._xlws.FILTER($H$2:$H$2454,_xlfn.MAP($N$2:$N$2454,_xlfn.LAMBDA(_xlpm.x,_xlpm.x=$N1234))))</f>
        <v>6.3371356147021542E-4</v>
      </c>
      <c r="Q1234" s="4">
        <f t="shared" si="332"/>
        <v>0.125</v>
      </c>
      <c r="R1234" s="6" cm="1">
        <f t="array" ref="R1234">SUM(_xlfn._xlws.FILTER($H$2:$H$2454,_xlfn.MAP($O$2:$O$2454,_xlfn.LAMBDA(_xlpm.x,_xlpm.x=$O1234))))</f>
        <v>7.1292775665399231E-4</v>
      </c>
      <c r="S1234" s="4">
        <f t="shared" si="333"/>
        <v>0.11111111111111112</v>
      </c>
      <c r="T1234" s="4">
        <f t="shared" si="334"/>
        <v>2.4754227926414671E-2</v>
      </c>
      <c r="U1234" s="4">
        <f t="shared" si="335"/>
        <v>0.11764705882352942</v>
      </c>
      <c r="V1234" s="4">
        <f t="shared" si="336"/>
        <v>5.1152522447381291E-2</v>
      </c>
      <c r="W1234" s="4" t="s">
        <v>5119</v>
      </c>
      <c r="X1234" s="2" cm="1">
        <f t="array" ref="X1234">SUM(_xlfn._xlws.FILTER($F$2:$F$2454,_xlfn.MAP($W$2:$W$2454,_xlfn.LAMBDA(_xlpm.x,_xlpm.x=$W1234))))</f>
        <v>1157</v>
      </c>
      <c r="Y1234" s="11">
        <f t="shared" si="337"/>
        <v>8.6430423509075197E-4</v>
      </c>
      <c r="Z1234" s="4" t="s">
        <v>5107</v>
      </c>
      <c r="AA1234" s="2" cm="1">
        <f t="array" ref="AA1234">SUM(_xlfn._xlws.FILTER($F$2:$F$2454,_xlfn.MAP($Z$2:$Z$2454,_xlfn.LAMBDA(_xlpm.x,_xlpm.x=$Z1234))))</f>
        <v>293</v>
      </c>
      <c r="AB1234" s="11">
        <f t="shared" si="338"/>
        <v>3.4129692832764505E-3</v>
      </c>
      <c r="AC1234" s="11">
        <f t="shared" si="339"/>
        <v>-0.59646573859764007</v>
      </c>
      <c r="AG1234" s="2"/>
      <c r="AL1234" s="2"/>
      <c r="AM1234" s="2"/>
    </row>
    <row r="1235" spans="1:39">
      <c r="A1235" s="1" t="str">
        <f t="shared" si="323"/>
        <v>~shi~ : [ʃɪ]</v>
      </c>
      <c r="B1235" s="1">
        <f>_xlfn.LET(_xlpm.d,$G1235,_xlpm.k,_xlfn.CONCAT(LEFT(TRIM(B$1),1),"*"),COUNTIF(_xlpm.d,_xlpm.k))</f>
        <v>0</v>
      </c>
      <c r="C1235" s="1">
        <f>_xlfn.LET(_xlpm.d,$G1235,_xlpm.k,_xlfn.CONCAT(LEFT(TRIM(C$1),1),"*"),COUNTIF(_xlpm.d,_xlpm.k))</f>
        <v>0</v>
      </c>
      <c r="D1235" s="1">
        <f>_xlfn.LET(_xlpm.d,$G1235,_xlpm.k,_xlfn.CONCAT(LEFT(TRIM(D$1),1),"*"),COUNTIF(_xlpm.d,_xlpm.k))</f>
        <v>0</v>
      </c>
      <c r="E1235" s="1">
        <f t="shared" si="324"/>
        <v>1.1461280356782377</v>
      </c>
      <c r="F1235" s="7">
        <v>13</v>
      </c>
      <c r="G1235" s="9" t="s">
        <v>383</v>
      </c>
      <c r="H1235" s="4" cm="1">
        <f t="array" ref="H1235">F1235/freq.sum.r6e</f>
        <v>1.0297845373891002E-3</v>
      </c>
      <c r="I1235" s="4" t="str">
        <f t="shared" si="325"/>
        <v>ʃɪ</v>
      </c>
      <c r="J1235" s="4" t="str">
        <f t="shared" si="326"/>
        <v>shi</v>
      </c>
      <c r="K1235" s="10">
        <f t="shared" si="327"/>
        <v>2</v>
      </c>
      <c r="L1235" s="1">
        <f t="shared" si="328"/>
        <v>3</v>
      </c>
      <c r="M1235" s="10">
        <f t="shared" si="329"/>
        <v>3</v>
      </c>
      <c r="N1235" s="1" t="str">
        <f t="shared" si="330"/>
        <v>~shi~</v>
      </c>
      <c r="O1235" s="1" t="str">
        <f t="shared" si="331"/>
        <v>[ʃɪ]</v>
      </c>
      <c r="P1235" s="3" cm="1">
        <f t="array" ref="P1235">SUM(_xlfn._xlws.FILTER($H$2:$H$2454,_xlfn.MAP($N$2:$N$2454,_xlfn.LAMBDA(_xlpm.x,_xlpm.x=$N1235))))</f>
        <v>1.188212927756654E-3</v>
      </c>
      <c r="Q1235" s="4">
        <f t="shared" si="332"/>
        <v>0.8666666666666667</v>
      </c>
      <c r="R1235" s="6" cm="1">
        <f t="array" ref="R1235">SUM(_xlfn._xlws.FILTER($H$2:$H$2454,_xlfn.MAP($O$2:$O$2454,_xlfn.LAMBDA(_xlpm.x,_xlpm.x=$O1235))))</f>
        <v>1.3466413181242077E-3</v>
      </c>
      <c r="S1235" s="4">
        <f t="shared" si="333"/>
        <v>0.76470588235294124</v>
      </c>
      <c r="T1235" s="4">
        <f t="shared" si="334"/>
        <v>0.65090115842996632</v>
      </c>
      <c r="U1235" s="4">
        <f t="shared" si="335"/>
        <v>0.81250000000000011</v>
      </c>
      <c r="V1235" s="4">
        <f t="shared" si="336"/>
        <v>5.4357662322592676E-2</v>
      </c>
      <c r="W1235" s="4" t="s">
        <v>5110</v>
      </c>
      <c r="X1235" s="2" cm="1">
        <f t="array" ref="X1235">SUM(_xlfn._xlws.FILTER($F$2:$F$2454,_xlfn.MAP($W$2:$W$2454,_xlfn.LAMBDA(_xlpm.x,_xlpm.x=$W1235))))</f>
        <v>1594</v>
      </c>
      <c r="Y1235" s="11">
        <f t="shared" si="337"/>
        <v>8.1555834378920951E-3</v>
      </c>
      <c r="Z1235" s="4" t="s">
        <v>5102</v>
      </c>
      <c r="AA1235" s="2" cm="1">
        <f t="array" ref="AA1235">SUM(_xlfn._xlws.FILTER($F$2:$F$2454,_xlfn.MAP($Z$2:$Z$2454,_xlfn.LAMBDA(_xlpm.x,_xlpm.x=$Z1235))))</f>
        <v>1794</v>
      </c>
      <c r="AB1235" s="11">
        <f t="shared" si="338"/>
        <v>7.246376811594203E-3</v>
      </c>
      <c r="AC1235" s="11">
        <f t="shared" si="339"/>
        <v>5.1334121647979701E-2</v>
      </c>
      <c r="AG1235" s="2"/>
      <c r="AL1235" s="2"/>
      <c r="AM1235" s="2"/>
    </row>
    <row r="1236" spans="1:39">
      <c r="A1236" s="1" t="str">
        <f t="shared" si="323"/>
        <v>~cti~ : [ktɪ]</v>
      </c>
      <c r="B1236" s="1">
        <f>_xlfn.LET(_xlpm.d,$G1236,_xlpm.k,_xlfn.CONCAT(LEFT(TRIM(B$1),1),"*"),COUNTIF(_xlpm.d,_xlpm.k))</f>
        <v>0</v>
      </c>
      <c r="C1236" s="1">
        <f>_xlfn.LET(_xlpm.d,$G1236,_xlpm.k,_xlfn.CONCAT(LEFT(TRIM(C$1),1),"*"),COUNTIF(_xlpm.d,_xlpm.k))</f>
        <v>0</v>
      </c>
      <c r="D1236" s="1">
        <f>_xlfn.LET(_xlpm.d,$G1236,_xlpm.k,_xlfn.CONCAT(LEFT(TRIM(D$1),1),"*"),COUNTIF(_xlpm.d,_xlpm.k))</f>
        <v>0</v>
      </c>
      <c r="E1236" s="1">
        <f t="shared" si="324"/>
        <v>1.1760912590556811</v>
      </c>
      <c r="F1236" s="7">
        <v>14</v>
      </c>
      <c r="G1236" s="9" t="s">
        <v>361</v>
      </c>
      <c r="H1236" s="4" cm="1">
        <f t="array" ref="H1236">F1236/freq.sum.r6e</f>
        <v>1.1089987325728771E-3</v>
      </c>
      <c r="I1236" s="4" t="str">
        <f t="shared" si="325"/>
        <v>ktɪ</v>
      </c>
      <c r="J1236" s="4" t="str">
        <f t="shared" si="326"/>
        <v>cti</v>
      </c>
      <c r="K1236" s="10">
        <f t="shared" si="327"/>
        <v>3</v>
      </c>
      <c r="L1236" s="1">
        <f t="shared" si="328"/>
        <v>3</v>
      </c>
      <c r="M1236" s="10">
        <f t="shared" si="329"/>
        <v>3</v>
      </c>
      <c r="N1236" s="1" t="str">
        <f t="shared" si="330"/>
        <v>~cti~</v>
      </c>
      <c r="O1236" s="1" t="str">
        <f t="shared" si="331"/>
        <v>[ktɪ]</v>
      </c>
      <c r="P1236" s="3" cm="1">
        <f t="array" ref="P1236">SUM(_xlfn._xlws.FILTER($H$2:$H$2454,_xlfn.MAP($N$2:$N$2454,_xlfn.LAMBDA(_xlpm.x,_xlpm.x=$N1236))))</f>
        <v>1.1089987325728771E-3</v>
      </c>
      <c r="Q1236" s="4">
        <f t="shared" si="332"/>
        <v>1</v>
      </c>
      <c r="R1236" s="6" cm="1">
        <f t="array" ref="R1236">SUM(_xlfn._xlws.FILTER($H$2:$H$2454,_xlfn.MAP($O$2:$O$2454,_xlfn.LAMBDA(_xlpm.x,_xlpm.x=$O1236))))</f>
        <v>1.2674271229404308E-3</v>
      </c>
      <c r="S1236" s="4">
        <f t="shared" si="333"/>
        <v>0.87500000000000011</v>
      </c>
      <c r="T1236" s="4">
        <f t="shared" si="334"/>
        <v>0.76724901161225667</v>
      </c>
      <c r="U1236" s="4">
        <f t="shared" si="335"/>
        <v>0.93333333333333346</v>
      </c>
      <c r="V1236" s="4">
        <f t="shared" si="336"/>
        <v>5.7991946977686733E-2</v>
      </c>
      <c r="W1236" s="4" t="s">
        <v>5110</v>
      </c>
      <c r="X1236" s="2" cm="1">
        <f t="array" ref="X1236">SUM(_xlfn._xlws.FILTER($F$2:$F$2454,_xlfn.MAP($W$2:$W$2454,_xlfn.LAMBDA(_xlpm.x,_xlpm.x=$W1236))))</f>
        <v>1594</v>
      </c>
      <c r="Y1236" s="11">
        <f t="shared" si="337"/>
        <v>8.7829360100376407E-3</v>
      </c>
      <c r="Z1236" s="4" t="s">
        <v>5102</v>
      </c>
      <c r="AA1236" s="2" cm="1">
        <f t="array" ref="AA1236">SUM(_xlfn._xlws.FILTER($F$2:$F$2454,_xlfn.MAP($Z$2:$Z$2454,_xlfn.LAMBDA(_xlpm.x,_xlpm.x=$Z1236))))</f>
        <v>1794</v>
      </c>
      <c r="AB1236" s="11">
        <f t="shared" si="338"/>
        <v>7.803790412486065E-3</v>
      </c>
      <c r="AC1236" s="11">
        <f t="shared" si="339"/>
        <v>5.1334121647979701E-2</v>
      </c>
      <c r="AG1236" s="2"/>
      <c r="AL1236" s="2"/>
      <c r="AM1236" s="2"/>
    </row>
    <row r="1237" spans="1:39">
      <c r="A1237" s="1" t="str">
        <f t="shared" si="323"/>
        <v>~ngs~ : [ŋz]</v>
      </c>
      <c r="B1237" s="1">
        <f>_xlfn.LET(_xlpm.d,$G1237,_xlpm.k,_xlfn.CONCAT(LEFT(TRIM(B$1),1),"*"),COUNTIF(_xlpm.d,_xlpm.k))</f>
        <v>0</v>
      </c>
      <c r="C1237" s="1">
        <f>_xlfn.LET(_xlpm.d,$G1237,_xlpm.k,_xlfn.CONCAT(LEFT(TRIM(C$1),1),"*"),COUNTIF(_xlpm.d,_xlpm.k))</f>
        <v>0</v>
      </c>
      <c r="D1237" s="1">
        <f>_xlfn.LET(_xlpm.d,$G1237,_xlpm.k,_xlfn.CONCAT(LEFT(TRIM(D$1),1),"*"),COUNTIF(_xlpm.d,_xlpm.k))</f>
        <v>0</v>
      </c>
      <c r="E1237" s="1">
        <f t="shared" si="324"/>
        <v>0.90308998699194343</v>
      </c>
      <c r="F1237" s="7">
        <v>7</v>
      </c>
      <c r="G1237" s="9" t="s">
        <v>393</v>
      </c>
      <c r="H1237" s="4" cm="1">
        <f t="array" ref="H1237">F1237/freq.sum.r6e</f>
        <v>5.5449936628643854E-4</v>
      </c>
      <c r="I1237" s="1" t="str">
        <f t="shared" si="325"/>
        <v>ŋz</v>
      </c>
      <c r="J1237" s="1" t="str">
        <f t="shared" si="326"/>
        <v>ngs</v>
      </c>
      <c r="K1237" s="10">
        <f t="shared" si="327"/>
        <v>2</v>
      </c>
      <c r="L1237" s="1">
        <f t="shared" si="328"/>
        <v>3</v>
      </c>
      <c r="M1237" s="10">
        <f t="shared" si="329"/>
        <v>3</v>
      </c>
      <c r="N1237" s="1" t="str">
        <f t="shared" si="330"/>
        <v>~ngs~</v>
      </c>
      <c r="O1237" s="1" t="str">
        <f t="shared" si="331"/>
        <v>[ŋz]</v>
      </c>
      <c r="P1237" s="3" cm="1">
        <f t="array" ref="P1237">SUM(_xlfn._xlws.FILTER($H$2:$H$2454,_xlfn.MAP($N$2:$N$2454,_xlfn.LAMBDA(_xlpm.x,_xlpm.x=$N1237))))</f>
        <v>5.5449936628643854E-4</v>
      </c>
      <c r="Q1237" s="4">
        <f t="shared" si="332"/>
        <v>1</v>
      </c>
      <c r="R1237" s="6" cm="1">
        <f t="array" ref="R1237">SUM(_xlfn._xlws.FILTER($H$2:$H$2454,_xlfn.MAP($O$2:$O$2454,_xlfn.LAMBDA(_xlpm.x,_xlpm.x=$O1237))))</f>
        <v>6.3371356147021542E-4</v>
      </c>
      <c r="S1237" s="4">
        <f t="shared" si="333"/>
        <v>0.87500000000000011</v>
      </c>
      <c r="T1237" s="4">
        <f t="shared" si="334"/>
        <v>0.58915062464866907</v>
      </c>
      <c r="U1237" s="4">
        <f t="shared" si="335"/>
        <v>0.93333333333333346</v>
      </c>
      <c r="V1237" s="4">
        <f t="shared" si="336"/>
        <v>5.7991946977686733E-2</v>
      </c>
      <c r="W1237" s="4"/>
      <c r="X1237" s="2" cm="1">
        <f t="array" ref="X1237">SUM(_xlfn._xlws.FILTER($F$2:$F$2454,_xlfn.MAP($W$2:$W$2454,_xlfn.LAMBDA(_xlpm.x,_xlpm.x=$W1237))))</f>
        <v>2988</v>
      </c>
      <c r="Y1237" s="11">
        <f t="shared" si="337"/>
        <v>2.3427041499330657E-3</v>
      </c>
      <c r="Z1237" s="4"/>
      <c r="AA1237" s="2" cm="1">
        <f t="array" ref="AA1237">SUM(_xlfn._xlws.FILTER($F$2:$F$2454,_xlfn.MAP($Z$2:$Z$2454,_xlfn.LAMBDA(_xlpm.x,_xlpm.x=$Z1237))))</f>
        <v>3871</v>
      </c>
      <c r="AB1237" s="11">
        <f t="shared" si="338"/>
        <v>1.8083182640144665E-3</v>
      </c>
      <c r="AC1237" s="11">
        <f t="shared" si="339"/>
        <v>0.11244257817559396</v>
      </c>
      <c r="AG1237" s="2"/>
      <c r="AL1237" s="2"/>
      <c r="AM1237" s="2"/>
    </row>
    <row r="1238" spans="1:39">
      <c r="A1238" s="1" t="str">
        <f t="shared" si="323"/>
        <v>~hou~ : [haʊ]</v>
      </c>
      <c r="B1238" s="1">
        <f>_xlfn.LET(_xlpm.d,$G1238,_xlpm.k,_xlfn.CONCAT(LEFT(TRIM(B$1),1),"*"),COUNTIF(_xlpm.d,_xlpm.k))</f>
        <v>0</v>
      </c>
      <c r="C1238" s="1">
        <f>_xlfn.LET(_xlpm.d,$G1238,_xlpm.k,_xlfn.CONCAT(LEFT(TRIM(C$1),1),"*"),COUNTIF(_xlpm.d,_xlpm.k))</f>
        <v>0</v>
      </c>
      <c r="D1238" s="1">
        <f>_xlfn.LET(_xlpm.d,$G1238,_xlpm.k,_xlfn.CONCAT(LEFT(TRIM(D$1),1),"*"),COUNTIF(_xlpm.d,_xlpm.k))</f>
        <v>0</v>
      </c>
      <c r="E1238" s="1">
        <f t="shared" si="324"/>
        <v>0.47712125471966244</v>
      </c>
      <c r="F1238" s="7">
        <v>2</v>
      </c>
      <c r="G1238" s="9" t="s">
        <v>1536</v>
      </c>
      <c r="H1238" s="4" cm="1">
        <f t="array" ref="H1238">F1238/freq.sum.r6e</f>
        <v>1.5842839036755386E-4</v>
      </c>
      <c r="I1238" s="4" t="str">
        <f t="shared" si="325"/>
        <v>haʊ</v>
      </c>
      <c r="J1238" s="4" t="str">
        <f t="shared" si="326"/>
        <v>hou</v>
      </c>
      <c r="K1238" s="10">
        <f t="shared" si="327"/>
        <v>3</v>
      </c>
      <c r="L1238" s="1">
        <f t="shared" si="328"/>
        <v>3</v>
      </c>
      <c r="M1238" s="10">
        <f t="shared" si="329"/>
        <v>3</v>
      </c>
      <c r="N1238" s="1" t="str">
        <f t="shared" si="330"/>
        <v>~hou~</v>
      </c>
      <c r="O1238" s="1" t="str">
        <f t="shared" si="331"/>
        <v>[haʊ]</v>
      </c>
      <c r="P1238" s="3" cm="1">
        <f t="array" ref="P1238">SUM(_xlfn._xlws.FILTER($H$2:$H$2454,_xlfn.MAP($N$2:$N$2454,_xlfn.LAMBDA(_xlpm.x,_xlpm.x=$N1238))))</f>
        <v>4.7528517110266154E-4</v>
      </c>
      <c r="Q1238" s="4">
        <f t="shared" si="332"/>
        <v>0.33333333333333337</v>
      </c>
      <c r="R1238" s="6" cm="1">
        <f t="array" ref="R1238">SUM(_xlfn._xlws.FILTER($H$2:$H$2454,_xlfn.MAP($O$2:$O$2454,_xlfn.LAMBDA(_xlpm.x,_xlpm.x=$O1238))))</f>
        <v>5.5449936628643854E-4</v>
      </c>
      <c r="S1238" s="4">
        <f t="shared" si="333"/>
        <v>0.2857142857142857</v>
      </c>
      <c r="T1238" s="4">
        <f t="shared" si="334"/>
        <v>0.10261336784006438</v>
      </c>
      <c r="U1238" s="4">
        <f t="shared" si="335"/>
        <v>0.30769230769230771</v>
      </c>
      <c r="V1238" s="4">
        <f t="shared" si="336"/>
        <v>6.6946789630613304E-2</v>
      </c>
      <c r="W1238" s="4" t="s">
        <v>5100</v>
      </c>
      <c r="X1238" s="2" cm="1">
        <f t="array" ref="X1238">SUM(_xlfn._xlws.FILTER($F$2:$F$2454,_xlfn.MAP($W$2:$W$2454,_xlfn.LAMBDA(_xlpm.x,_xlpm.x=$W1238))))</f>
        <v>150</v>
      </c>
      <c r="Y1238" s="11">
        <f t="shared" si="337"/>
        <v>1.3333333333333334E-2</v>
      </c>
      <c r="Z1238" s="4" t="s">
        <v>5114</v>
      </c>
      <c r="AA1238" s="2" cm="1">
        <f t="array" ref="AA1238">SUM(_xlfn._xlws.FILTER($F$2:$F$2454,_xlfn.MAP($Z$2:$Z$2454,_xlfn.LAMBDA(_xlpm.x,_xlpm.x=$Z1238))))</f>
        <v>104</v>
      </c>
      <c r="AB1238" s="11">
        <f t="shared" si="338"/>
        <v>1.9230769230769232E-2</v>
      </c>
      <c r="AC1238" s="11">
        <f t="shared" si="339"/>
        <v>-0.15905791975690087</v>
      </c>
      <c r="AG1238" s="2"/>
      <c r="AL1238" s="2"/>
      <c r="AM1238" s="2"/>
    </row>
    <row r="1239" spans="1:39">
      <c r="A1239" s="1" t="str">
        <f t="shared" si="323"/>
        <v>~tta~ : [tæ]</v>
      </c>
      <c r="B1239" s="1">
        <f>_xlfn.LET(_xlpm.d,$G1239,_xlpm.k,_xlfn.CONCAT(LEFT(TRIM(B$1),1),"*"),COUNTIF(_xlpm.d,_xlpm.k))</f>
        <v>0</v>
      </c>
      <c r="C1239" s="1">
        <f>_xlfn.LET(_xlpm.d,$G1239,_xlpm.k,_xlfn.CONCAT(LEFT(TRIM(C$1),1),"*"),COUNTIF(_xlpm.d,_xlpm.k))</f>
        <v>0</v>
      </c>
      <c r="D1239" s="1">
        <f>_xlfn.LET(_xlpm.d,$G1239,_xlpm.k,_xlfn.CONCAT(LEFT(TRIM(D$1),1),"*"),COUNTIF(_xlpm.d,_xlpm.k))</f>
        <v>0</v>
      </c>
      <c r="E1239" s="1">
        <f t="shared" si="324"/>
        <v>0.30102999566398114</v>
      </c>
      <c r="F1239" s="7">
        <v>1</v>
      </c>
      <c r="G1239" s="9" t="s">
        <v>303</v>
      </c>
      <c r="H1239" s="4" cm="1">
        <f t="array" ref="H1239">F1239/freq.sum.r6e</f>
        <v>7.9214195183776928E-5</v>
      </c>
      <c r="I1239" s="1" t="str">
        <f t="shared" si="325"/>
        <v>tæ</v>
      </c>
      <c r="J1239" s="1" t="str">
        <f t="shared" si="326"/>
        <v>tta</v>
      </c>
      <c r="K1239" s="10">
        <f t="shared" si="327"/>
        <v>2</v>
      </c>
      <c r="L1239" s="1">
        <f t="shared" si="328"/>
        <v>3</v>
      </c>
      <c r="M1239" s="10">
        <f t="shared" si="329"/>
        <v>3</v>
      </c>
      <c r="N1239" s="1" t="str">
        <f t="shared" si="330"/>
        <v>~tta~</v>
      </c>
      <c r="O1239" s="1" t="str">
        <f t="shared" si="331"/>
        <v>[tæ]</v>
      </c>
      <c r="P1239" s="3" cm="1">
        <f t="array" ref="P1239">SUM(_xlfn._xlws.FILTER($H$2:$H$2454,_xlfn.MAP($N$2:$N$2454,_xlfn.LAMBDA(_xlpm.x,_xlpm.x=$N1239))))</f>
        <v>4.7528517110266154E-4</v>
      </c>
      <c r="Q1239" s="4">
        <f t="shared" si="332"/>
        <v>0.16666666666666669</v>
      </c>
      <c r="R1239" s="6" cm="1">
        <f t="array" ref="R1239">SUM(_xlfn._xlws.FILTER($H$2:$H$2454,_xlfn.MAP($O$2:$O$2454,_xlfn.LAMBDA(_xlpm.x,_xlpm.x=$O1239))))</f>
        <v>5.5449936628643854E-4</v>
      </c>
      <c r="S1239" s="4">
        <f t="shared" si="333"/>
        <v>0.14285714285714285</v>
      </c>
      <c r="T1239" s="4">
        <f t="shared" si="334"/>
        <v>3.237091344223457E-2</v>
      </c>
      <c r="U1239" s="4">
        <f t="shared" si="335"/>
        <v>0.15384615384615385</v>
      </c>
      <c r="V1239" s="4">
        <f t="shared" si="336"/>
        <v>6.6946789630613304E-2</v>
      </c>
      <c r="W1239" s="4" t="s">
        <v>5120</v>
      </c>
      <c r="X1239" s="2" cm="1">
        <f t="array" ref="X1239">SUM(_xlfn._xlws.FILTER($F$2:$F$2454,_xlfn.MAP($W$2:$W$2454,_xlfn.LAMBDA(_xlpm.x,_xlpm.x=$W1239))))</f>
        <v>1666</v>
      </c>
      <c r="Y1239" s="11">
        <f t="shared" si="337"/>
        <v>6.0024009603841532E-4</v>
      </c>
      <c r="Z1239" s="4" t="s">
        <v>5103</v>
      </c>
      <c r="AA1239" s="2" cm="1">
        <f t="array" ref="AA1239">SUM(_xlfn._xlws.FILTER($F$2:$F$2454,_xlfn.MAP($Z$2:$Z$2454,_xlfn.LAMBDA(_xlpm.x,_xlpm.x=$Z1239))))</f>
        <v>514</v>
      </c>
      <c r="AB1239" s="11">
        <f t="shared" si="338"/>
        <v>1.9455252918287938E-3</v>
      </c>
      <c r="AC1239" s="11">
        <f t="shared" si="339"/>
        <v>-0.51071187807549312</v>
      </c>
      <c r="AG1239" s="2"/>
      <c r="AL1239" s="2"/>
      <c r="AM1239" s="2"/>
    </row>
    <row r="1240" spans="1:39">
      <c r="A1240" s="1" t="str">
        <f t="shared" si="323"/>
        <v>~cto~ : [ktə]</v>
      </c>
      <c r="B1240" s="1">
        <f>_xlfn.LET(_xlpm.d,$G1240,_xlpm.k,_xlfn.CONCAT(LEFT(TRIM(B$1),1),"*"),COUNTIF(_xlpm.d,_xlpm.k))</f>
        <v>0</v>
      </c>
      <c r="C1240" s="1">
        <f>_xlfn.LET(_xlpm.d,$G1240,_xlpm.k,_xlfn.CONCAT(LEFT(TRIM(C$1),1),"*"),COUNTIF(_xlpm.d,_xlpm.k))</f>
        <v>0</v>
      </c>
      <c r="D1240" s="1">
        <f>_xlfn.LET(_xlpm.d,$G1240,_xlpm.k,_xlfn.CONCAT(LEFT(TRIM(D$1),1),"*"),COUNTIF(_xlpm.d,_xlpm.k))</f>
        <v>0</v>
      </c>
      <c r="E1240" s="1">
        <f t="shared" si="324"/>
        <v>1.0791812460476247</v>
      </c>
      <c r="F1240" s="7">
        <v>11</v>
      </c>
      <c r="G1240" s="9" t="s">
        <v>378</v>
      </c>
      <c r="H1240" s="4" cm="1">
        <f t="array" ref="H1240">F1240/freq.sum.r6e</f>
        <v>8.713561470215463E-4</v>
      </c>
      <c r="I1240" s="4" t="str">
        <f t="shared" si="325"/>
        <v>ktə</v>
      </c>
      <c r="J1240" s="4" t="str">
        <f t="shared" si="326"/>
        <v>cto</v>
      </c>
      <c r="K1240" s="10">
        <f t="shared" si="327"/>
        <v>3</v>
      </c>
      <c r="L1240" s="1">
        <f t="shared" si="328"/>
        <v>3</v>
      </c>
      <c r="M1240" s="10">
        <f t="shared" si="329"/>
        <v>3</v>
      </c>
      <c r="N1240" s="1" t="str">
        <f t="shared" si="330"/>
        <v>~cto~</v>
      </c>
      <c r="O1240" s="1" t="str">
        <f t="shared" si="331"/>
        <v>[ktə]</v>
      </c>
      <c r="P1240" s="3" cm="1">
        <f t="array" ref="P1240">SUM(_xlfn._xlws.FILTER($H$2:$H$2454,_xlfn.MAP($N$2:$N$2454,_xlfn.LAMBDA(_xlpm.x,_xlpm.x=$N1240))))</f>
        <v>9.5057034220532319E-4</v>
      </c>
      <c r="Q1240" s="4">
        <f t="shared" si="332"/>
        <v>0.91666666666666674</v>
      </c>
      <c r="R1240" s="6" cm="1">
        <f t="array" ref="R1240">SUM(_xlfn._xlws.FILTER($H$2:$H$2454,_xlfn.MAP($O$2:$O$2454,_xlfn.LAMBDA(_xlpm.x,_xlpm.x=$O1240))))</f>
        <v>1.1089987325728771E-3</v>
      </c>
      <c r="S1240" s="4">
        <f t="shared" si="333"/>
        <v>0.7857142857142857</v>
      </c>
      <c r="T1240" s="4">
        <f t="shared" si="334"/>
        <v>0.63826680942475722</v>
      </c>
      <c r="U1240" s="4">
        <f t="shared" si="335"/>
        <v>0.84615384615384603</v>
      </c>
      <c r="V1240" s="4">
        <f t="shared" si="336"/>
        <v>6.6946789630613221E-2</v>
      </c>
      <c r="W1240" s="4" t="s">
        <v>5119</v>
      </c>
      <c r="X1240" s="2" cm="1">
        <f t="array" ref="X1240">SUM(_xlfn._xlws.FILTER($F$2:$F$2454,_xlfn.MAP($W$2:$W$2454,_xlfn.LAMBDA(_xlpm.x,_xlpm.x=$W1240))))</f>
        <v>1157</v>
      </c>
      <c r="Y1240" s="11">
        <f t="shared" si="337"/>
        <v>9.5073465859982706E-3</v>
      </c>
      <c r="Z1240" s="4" t="s">
        <v>5101</v>
      </c>
      <c r="AA1240" s="2" cm="1">
        <f t="array" ref="AA1240">SUM(_xlfn._xlws.FILTER($F$2:$F$2454,_xlfn.MAP($Z$2:$Z$2454,_xlfn.LAMBDA(_xlpm.x,_xlpm.x=$Z1240))))</f>
        <v>2255</v>
      </c>
      <c r="AB1240" s="11">
        <f t="shared" si="338"/>
        <v>4.8780487804878049E-3</v>
      </c>
      <c r="AC1240" s="11">
        <f t="shared" si="339"/>
        <v>0.28981318726222977</v>
      </c>
      <c r="AG1240" s="2"/>
      <c r="AL1240" s="2"/>
      <c r="AM1240" s="2"/>
    </row>
    <row r="1241" spans="1:39">
      <c r="A1241" s="1" t="str">
        <f t="shared" si="323"/>
        <v>~sti~ : [stɪ]</v>
      </c>
      <c r="B1241" s="1">
        <f>_xlfn.LET(_xlpm.d,$G1241,_xlpm.k,_xlfn.CONCAT(LEFT(TRIM(B$1),1),"*"),COUNTIF(_xlpm.d,_xlpm.k))</f>
        <v>0</v>
      </c>
      <c r="C1241" s="1">
        <f>_xlfn.LET(_xlpm.d,$G1241,_xlpm.k,_xlfn.CONCAT(LEFT(TRIM(C$1),1),"*"),COUNTIF(_xlpm.d,_xlpm.k))</f>
        <v>0</v>
      </c>
      <c r="D1241" s="1">
        <f>_xlfn.LET(_xlpm.d,$G1241,_xlpm.k,_xlfn.CONCAT(LEFT(TRIM(D$1),1),"*"),COUNTIF(_xlpm.d,_xlpm.k))</f>
        <v>0</v>
      </c>
      <c r="E1241" s="1">
        <f t="shared" si="324"/>
        <v>1.2787536009528289</v>
      </c>
      <c r="F1241" s="7">
        <v>18</v>
      </c>
      <c r="G1241" s="9" t="s">
        <v>376</v>
      </c>
      <c r="H1241" s="4" cm="1">
        <f t="array" ref="H1241">F1241/freq.sum.r6e</f>
        <v>1.4258555133079848E-3</v>
      </c>
      <c r="I1241" s="4" t="str">
        <f t="shared" si="325"/>
        <v>stɪ</v>
      </c>
      <c r="J1241" s="4" t="str">
        <f t="shared" si="326"/>
        <v>sti</v>
      </c>
      <c r="K1241" s="10">
        <f t="shared" si="327"/>
        <v>3</v>
      </c>
      <c r="L1241" s="1">
        <f t="shared" si="328"/>
        <v>3</v>
      </c>
      <c r="M1241" s="10">
        <f t="shared" si="329"/>
        <v>3</v>
      </c>
      <c r="N1241" s="1" t="str">
        <f t="shared" si="330"/>
        <v>~sti~</v>
      </c>
      <c r="O1241" s="1" t="str">
        <f t="shared" si="331"/>
        <v>[stɪ]</v>
      </c>
      <c r="P1241" s="3" cm="1">
        <f t="array" ref="P1241">SUM(_xlfn._xlws.FILTER($H$2:$H$2454,_xlfn.MAP($N$2:$N$2454,_xlfn.LAMBDA(_xlpm.x,_xlpm.x=$N1241))))</f>
        <v>1.7427122940430924E-3</v>
      </c>
      <c r="Q1241" s="4">
        <f t="shared" si="332"/>
        <v>0.81818181818181823</v>
      </c>
      <c r="R1241" s="6" cm="1">
        <f t="array" ref="R1241">SUM(_xlfn._xlws.FILTER($H$2:$H$2454,_xlfn.MAP($O$2:$O$2454,_xlfn.LAMBDA(_xlpm.x,_xlpm.x=$O1241))))</f>
        <v>2.0595690747782004E-3</v>
      </c>
      <c r="S1241" s="4">
        <f t="shared" si="333"/>
        <v>0.69230769230769229</v>
      </c>
      <c r="T1241" s="4">
        <f t="shared" si="334"/>
        <v>0.67035780750202401</v>
      </c>
      <c r="U1241" s="4">
        <f t="shared" si="335"/>
        <v>0.75000000000000011</v>
      </c>
      <c r="V1241" s="4">
        <f t="shared" si="336"/>
        <v>7.2550667148611747E-2</v>
      </c>
      <c r="W1241" s="4" t="s">
        <v>5110</v>
      </c>
      <c r="X1241" s="2" cm="1">
        <f t="array" ref="X1241">SUM(_xlfn._xlws.FILTER($F$2:$F$2454,_xlfn.MAP($W$2:$W$2454,_xlfn.LAMBDA(_xlpm.x,_xlpm.x=$W1241))))</f>
        <v>1594</v>
      </c>
      <c r="Y1241" s="11">
        <f t="shared" si="337"/>
        <v>1.1292346298619825E-2</v>
      </c>
      <c r="Z1241" s="4" t="s">
        <v>5102</v>
      </c>
      <c r="AA1241" s="2" cm="1">
        <f t="array" ref="AA1241">SUM(_xlfn._xlws.FILTER($F$2:$F$2454,_xlfn.MAP($Z$2:$Z$2454,_xlfn.LAMBDA(_xlpm.x,_xlpm.x=$Z1241))))</f>
        <v>1794</v>
      </c>
      <c r="AB1241" s="11">
        <f t="shared" si="338"/>
        <v>1.0033444816053512E-2</v>
      </c>
      <c r="AC1241" s="11">
        <f t="shared" si="339"/>
        <v>5.1334121647979784E-2</v>
      </c>
      <c r="AG1241" s="2"/>
      <c r="AL1241" s="2"/>
      <c r="AM1241" s="2"/>
    </row>
    <row r="1242" spans="1:39">
      <c r="A1242" s="1" t="str">
        <f t="shared" si="323"/>
        <v>~rna~ : [ɹnə]</v>
      </c>
      <c r="B1242" s="1">
        <f>_xlfn.LET(_xlpm.d,$G1242,_xlpm.k,_xlfn.CONCAT(LEFT(TRIM(B$1),1),"*"),COUNTIF(_xlpm.d,_xlpm.k))</f>
        <v>1</v>
      </c>
      <c r="C1242" s="1">
        <f>_xlfn.LET(_xlpm.d,$G1242,_xlpm.k,_xlfn.CONCAT(LEFT(TRIM(C$1),1),"*"),COUNTIF(_xlpm.d,_xlpm.k))</f>
        <v>0</v>
      </c>
      <c r="D1242" s="1">
        <f>_xlfn.LET(_xlpm.d,$G1242,_xlpm.k,_xlfn.CONCAT(LEFT(TRIM(D$1),1),"*"),COUNTIF(_xlpm.d,_xlpm.k))</f>
        <v>0</v>
      </c>
      <c r="E1242" s="1">
        <f t="shared" si="324"/>
        <v>0.60205999132796229</v>
      </c>
      <c r="F1242" s="7">
        <v>3</v>
      </c>
      <c r="G1242" s="9" t="s">
        <v>790</v>
      </c>
      <c r="H1242" s="4" cm="1">
        <f t="array" ref="H1242">F1242/freq.sum.r6e</f>
        <v>2.376425855513308E-4</v>
      </c>
      <c r="I1242" s="4" t="str">
        <f t="shared" si="325"/>
        <v>ɹnə</v>
      </c>
      <c r="J1242" s="4" t="str">
        <f t="shared" si="326"/>
        <v>rna</v>
      </c>
      <c r="K1242" s="10">
        <f t="shared" si="327"/>
        <v>3</v>
      </c>
      <c r="L1242" s="1">
        <f t="shared" si="328"/>
        <v>3</v>
      </c>
      <c r="M1242" s="10">
        <f t="shared" si="329"/>
        <v>3</v>
      </c>
      <c r="N1242" s="1" t="str">
        <f t="shared" si="330"/>
        <v>~rna~</v>
      </c>
      <c r="O1242" s="1" t="str">
        <f t="shared" si="331"/>
        <v>[ɹnə]</v>
      </c>
      <c r="P1242" s="3" cm="1">
        <f t="array" ref="P1242">SUM(_xlfn._xlws.FILTER($H$2:$H$2454,_xlfn.MAP($N$2:$N$2454,_xlfn.LAMBDA(_xlpm.x,_xlpm.x=$N1242))))</f>
        <v>3.9607097591888465E-4</v>
      </c>
      <c r="Q1242" s="4">
        <f t="shared" si="332"/>
        <v>0.6</v>
      </c>
      <c r="R1242" s="6" cm="1">
        <f t="array" ref="R1242">SUM(_xlfn._xlws.FILTER($H$2:$H$2454,_xlfn.MAP($O$2:$O$2454,_xlfn.LAMBDA(_xlpm.x,_xlpm.x=$O1242))))</f>
        <v>4.7528517110266159E-4</v>
      </c>
      <c r="S1242" s="4">
        <f t="shared" si="333"/>
        <v>0.5</v>
      </c>
      <c r="T1242" s="4">
        <f t="shared" si="334"/>
        <v>0.22953920440857237</v>
      </c>
      <c r="U1242" s="4">
        <f t="shared" si="335"/>
        <v>0.54545454545454541</v>
      </c>
      <c r="V1242" s="4">
        <f t="shared" si="336"/>
        <v>7.9181246047624818E-2</v>
      </c>
      <c r="W1242" s="4" t="s">
        <v>5120</v>
      </c>
      <c r="X1242" s="2" cm="1">
        <f t="array" ref="X1242">SUM(_xlfn._xlws.FILTER($F$2:$F$2454,_xlfn.MAP($W$2:$W$2454,_xlfn.LAMBDA(_xlpm.x,_xlpm.x=$W1242))))</f>
        <v>1666</v>
      </c>
      <c r="Y1242" s="11">
        <f t="shared" si="337"/>
        <v>1.8007202881152461E-3</v>
      </c>
      <c r="Z1242" s="4" t="s">
        <v>5101</v>
      </c>
      <c r="AA1242" s="2" cm="1">
        <f t="array" ref="AA1242">SUM(_xlfn._xlws.FILTER($F$2:$F$2454,_xlfn.MAP($Z$2:$Z$2454,_xlfn.LAMBDA(_xlpm.x,_xlpm.x=$Z1242))))</f>
        <v>2255</v>
      </c>
      <c r="AB1242" s="11">
        <f t="shared" si="338"/>
        <v>1.3303769401330377E-3</v>
      </c>
      <c r="AC1242" s="11">
        <f t="shared" si="339"/>
        <v>0.13147154914321055</v>
      </c>
      <c r="AG1242" s="2"/>
      <c r="AL1242" s="2"/>
      <c r="AM1242" s="2"/>
    </row>
    <row r="1243" spans="1:39">
      <c r="A1243" s="1" t="str">
        <f t="shared" si="323"/>
        <v>~che~ : [kɛ]</v>
      </c>
      <c r="B1243" s="1">
        <f>_xlfn.LET(_xlpm.d,$G1243,_xlpm.k,_xlfn.CONCAT(LEFT(TRIM(B$1),1),"*"),COUNTIF(_xlpm.d,_xlpm.k))</f>
        <v>0</v>
      </c>
      <c r="C1243" s="1">
        <f>_xlfn.LET(_xlpm.d,$G1243,_xlpm.k,_xlfn.CONCAT(LEFT(TRIM(C$1),1),"*"),COUNTIF(_xlpm.d,_xlpm.k))</f>
        <v>0</v>
      </c>
      <c r="D1243" s="1">
        <f>_xlfn.LET(_xlpm.d,$G1243,_xlpm.k,_xlfn.CONCAT(LEFT(TRIM(D$1),1),"*"),COUNTIF(_xlpm.d,_xlpm.k))</f>
        <v>0</v>
      </c>
      <c r="E1243" s="1">
        <f t="shared" si="324"/>
        <v>0.47712125471966244</v>
      </c>
      <c r="F1243" s="7">
        <v>2</v>
      </c>
      <c r="G1243" s="9" t="s">
        <v>1484</v>
      </c>
      <c r="H1243" s="4" cm="1">
        <f t="array" ref="H1243">F1243/freq.sum.r6e</f>
        <v>1.5842839036755386E-4</v>
      </c>
      <c r="I1243" s="1" t="str">
        <f t="shared" si="325"/>
        <v>kɛ</v>
      </c>
      <c r="J1243" s="1" t="str">
        <f t="shared" si="326"/>
        <v>che</v>
      </c>
      <c r="K1243" s="10">
        <f t="shared" si="327"/>
        <v>2</v>
      </c>
      <c r="L1243" s="1">
        <f t="shared" si="328"/>
        <v>3</v>
      </c>
      <c r="M1243" s="10">
        <f t="shared" si="329"/>
        <v>3</v>
      </c>
      <c r="N1243" s="1" t="str">
        <f t="shared" si="330"/>
        <v>~che~</v>
      </c>
      <c r="O1243" s="1" t="str">
        <f t="shared" si="331"/>
        <v>[kɛ]</v>
      </c>
      <c r="P1243" s="3" cm="1">
        <f t="array" ref="P1243">SUM(_xlfn._xlws.FILTER($H$2:$H$2454,_xlfn.MAP($N$2:$N$2454,_xlfn.LAMBDA(_xlpm.x,_xlpm.x=$N1243))))</f>
        <v>1.188212927756654E-3</v>
      </c>
      <c r="Q1243" s="4">
        <f t="shared" si="332"/>
        <v>0.13333333333333333</v>
      </c>
      <c r="R1243" s="6" cm="1">
        <f t="array" ref="R1243">SUM(_xlfn._xlws.FILTER($H$2:$H$2454,_xlfn.MAP($O$2:$O$2454,_xlfn.LAMBDA(_xlpm.x,_xlpm.x=$O1243))))</f>
        <v>1.4258555133079848E-3</v>
      </c>
      <c r="S1243" s="4">
        <f t="shared" si="333"/>
        <v>0.1111111111111111</v>
      </c>
      <c r="T1243" s="4">
        <f t="shared" si="334"/>
        <v>4.0423447936995052E-2</v>
      </c>
      <c r="U1243" s="4">
        <f t="shared" si="335"/>
        <v>0.1212121212121212</v>
      </c>
      <c r="V1243" s="4">
        <f t="shared" si="336"/>
        <v>7.9181246047624818E-2</v>
      </c>
      <c r="W1243" s="4" t="s">
        <v>5121</v>
      </c>
      <c r="X1243" s="2" cm="1">
        <f t="array" ref="X1243">SUM(_xlfn._xlws.FILTER($F$2:$F$2454,_xlfn.MAP($W$2:$W$2454,_xlfn.LAMBDA(_xlpm.x,_xlpm.x=$W1243))))</f>
        <v>2896</v>
      </c>
      <c r="Y1243" s="11">
        <f t="shared" si="337"/>
        <v>6.9060773480662981E-4</v>
      </c>
      <c r="Z1243" s="4" t="s">
        <v>5104</v>
      </c>
      <c r="AA1243" s="2" cm="1">
        <f t="array" ref="AA1243">SUM(_xlfn._xlws.FILTER($F$2:$F$2454,_xlfn.MAP($Z$2:$Z$2454,_xlfn.LAMBDA(_xlpm.x,_xlpm.x=$Z1243))))</f>
        <v>883</v>
      </c>
      <c r="AB1243" s="11">
        <f t="shared" si="338"/>
        <v>2.2650056625141564E-3</v>
      </c>
      <c r="AC1243" s="11">
        <f t="shared" si="339"/>
        <v>-0.51583785394754078</v>
      </c>
      <c r="AG1243" s="2"/>
      <c r="AL1243" s="2"/>
      <c r="AM1243" s="2"/>
    </row>
    <row r="1244" spans="1:39">
      <c r="A1244" s="1" t="str">
        <f t="shared" si="323"/>
        <v>~rce~ : [ɹsə]</v>
      </c>
      <c r="B1244" s="1">
        <f>_xlfn.LET(_xlpm.d,$G1244,_xlpm.k,_xlfn.CONCAT(LEFT(TRIM(B$1),1),"*"),COUNTIF(_xlpm.d,_xlpm.k))</f>
        <v>1</v>
      </c>
      <c r="C1244" s="1">
        <f>_xlfn.LET(_xlpm.d,$G1244,_xlpm.k,_xlfn.CONCAT(LEFT(TRIM(C$1),1),"*"),COUNTIF(_xlpm.d,_xlpm.k))</f>
        <v>0</v>
      </c>
      <c r="D1244" s="1">
        <f>_xlfn.LET(_xlpm.d,$G1244,_xlpm.k,_xlfn.CONCAT(LEFT(TRIM(D$1),1),"*"),COUNTIF(_xlpm.d,_xlpm.k))</f>
        <v>0</v>
      </c>
      <c r="E1244" s="1">
        <f t="shared" si="324"/>
        <v>0.30102999566398114</v>
      </c>
      <c r="F1244" s="7">
        <v>1</v>
      </c>
      <c r="G1244" s="9" t="s">
        <v>1697</v>
      </c>
      <c r="H1244" s="4" cm="1">
        <f t="array" ref="H1244">F1244/freq.sum.r6e</f>
        <v>7.9214195183776928E-5</v>
      </c>
      <c r="I1244" s="4" t="str">
        <f t="shared" si="325"/>
        <v>ɹsə</v>
      </c>
      <c r="J1244" s="4" t="str">
        <f t="shared" si="326"/>
        <v>rce</v>
      </c>
      <c r="K1244" s="10">
        <f t="shared" si="327"/>
        <v>3</v>
      </c>
      <c r="L1244" s="1">
        <f t="shared" si="328"/>
        <v>3</v>
      </c>
      <c r="M1244" s="10">
        <f t="shared" si="329"/>
        <v>3</v>
      </c>
      <c r="N1244" s="1" t="str">
        <f t="shared" si="330"/>
        <v>~rce~</v>
      </c>
      <c r="O1244" s="1" t="str">
        <f t="shared" si="331"/>
        <v>[ɹsə]</v>
      </c>
      <c r="P1244" s="3" cm="1">
        <f t="array" ref="P1244">SUM(_xlfn._xlws.FILTER($H$2:$H$2454,_xlfn.MAP($N$2:$N$2454,_xlfn.LAMBDA(_xlpm.x,_xlpm.x=$N1244))))</f>
        <v>7.9214195183776931E-4</v>
      </c>
      <c r="Q1244" s="4">
        <f t="shared" si="332"/>
        <v>9.9999999999999992E-2</v>
      </c>
      <c r="R1244" s="6" cm="1">
        <f t="array" ref="R1244">SUM(_xlfn._xlws.FILTER($H$2:$H$2454,_xlfn.MAP($O$2:$O$2454,_xlfn.LAMBDA(_xlpm.x,_xlpm.x=$O1244))))</f>
        <v>9.5057034220532308E-4</v>
      </c>
      <c r="S1244" s="4">
        <f t="shared" si="333"/>
        <v>8.3333333333333343E-2</v>
      </c>
      <c r="T1244" s="4">
        <f t="shared" si="334"/>
        <v>1.9128267034047696E-2</v>
      </c>
      <c r="U1244" s="4">
        <f t="shared" si="335"/>
        <v>9.0909090909090898E-2</v>
      </c>
      <c r="V1244" s="4">
        <f t="shared" si="336"/>
        <v>7.9181246047624734E-2</v>
      </c>
      <c r="W1244" s="4" t="s">
        <v>5121</v>
      </c>
      <c r="X1244" s="2" cm="1">
        <f t="array" ref="X1244">SUM(_xlfn._xlws.FILTER($F$2:$F$2454,_xlfn.MAP($W$2:$W$2454,_xlfn.LAMBDA(_xlpm.x,_xlpm.x=$W1244))))</f>
        <v>2896</v>
      </c>
      <c r="Y1244" s="11">
        <f t="shared" si="337"/>
        <v>3.453038674033149E-4</v>
      </c>
      <c r="Z1244" s="4" t="s">
        <v>5101</v>
      </c>
      <c r="AA1244" s="2" cm="1">
        <f t="array" ref="AA1244">SUM(_xlfn._xlws.FILTER($F$2:$F$2454,_xlfn.MAP($Z$2:$Z$2454,_xlfn.LAMBDA(_xlpm.x,_xlpm.x=$Z1244))))</f>
        <v>2255</v>
      </c>
      <c r="AB1244" s="11">
        <f t="shared" si="338"/>
        <v>4.434589800443459E-4</v>
      </c>
      <c r="AC1244" s="11">
        <f t="shared" si="339"/>
        <v>-0.10865201131112999</v>
      </c>
      <c r="AG1244" s="2"/>
      <c r="AL1244" s="2"/>
      <c r="AM1244" s="2"/>
    </row>
    <row r="1245" spans="1:39">
      <c r="A1245" s="1" t="str">
        <f t="shared" si="323"/>
        <v>~ccu~ : [kyə]</v>
      </c>
      <c r="B1245" s="1">
        <f>_xlfn.LET(_xlpm.d,$G1245,_xlpm.k,_xlfn.CONCAT(LEFT(TRIM(B$1),1),"*"),COUNTIF(_xlpm.d,_xlpm.k))</f>
        <v>0</v>
      </c>
      <c r="C1245" s="1">
        <f>_xlfn.LET(_xlpm.d,$G1245,_xlpm.k,_xlfn.CONCAT(LEFT(TRIM(C$1),1),"*"),COUNTIF(_xlpm.d,_xlpm.k))</f>
        <v>0</v>
      </c>
      <c r="D1245" s="1">
        <f>_xlfn.LET(_xlpm.d,$G1245,_xlpm.k,_xlfn.CONCAT(LEFT(TRIM(D$1),1),"*"),COUNTIF(_xlpm.d,_xlpm.k))</f>
        <v>0</v>
      </c>
      <c r="E1245" s="1">
        <f t="shared" si="324"/>
        <v>0.30102999566398114</v>
      </c>
      <c r="F1245" s="7">
        <v>1</v>
      </c>
      <c r="G1245" s="9" t="s">
        <v>2033</v>
      </c>
      <c r="H1245" s="4" cm="1">
        <f t="array" ref="H1245">F1245/freq.sum.r6e</f>
        <v>7.9214195183776928E-5</v>
      </c>
      <c r="I1245" s="1" t="str">
        <f t="shared" si="325"/>
        <v>kyə</v>
      </c>
      <c r="J1245" s="1" t="str">
        <f t="shared" si="326"/>
        <v>ccu</v>
      </c>
      <c r="K1245" s="10">
        <f t="shared" si="327"/>
        <v>3</v>
      </c>
      <c r="L1245" s="1">
        <f t="shared" si="328"/>
        <v>3</v>
      </c>
      <c r="M1245" s="10">
        <f t="shared" si="329"/>
        <v>3</v>
      </c>
      <c r="N1245" s="1" t="str">
        <f t="shared" si="330"/>
        <v>~ccu~</v>
      </c>
      <c r="O1245" s="1" t="str">
        <f t="shared" si="331"/>
        <v>[kyə]</v>
      </c>
      <c r="P1245" s="3" cm="1">
        <f t="array" ref="P1245">SUM(_xlfn._xlws.FILTER($H$2:$H$2454,_xlfn.MAP($N$2:$N$2454,_xlfn.LAMBDA(_xlpm.x,_xlpm.x=$N1245))))</f>
        <v>3.9607097591888465E-4</v>
      </c>
      <c r="Q1245" s="4">
        <f t="shared" si="332"/>
        <v>0.19999999999999998</v>
      </c>
      <c r="R1245" s="6" cm="1">
        <f t="array" ref="R1245">SUM(_xlfn._xlws.FILTER($H$2:$H$2454,_xlfn.MAP($O$2:$O$2454,_xlfn.LAMBDA(_xlpm.x,_xlpm.x=$O1245))))</f>
        <v>4.7528517110266159E-4</v>
      </c>
      <c r="S1245" s="4">
        <f t="shared" si="333"/>
        <v>0.16666666666666666</v>
      </c>
      <c r="T1245" s="4">
        <f t="shared" si="334"/>
        <v>3.8256534068095392E-2</v>
      </c>
      <c r="U1245" s="4">
        <f t="shared" si="335"/>
        <v>0.1818181818181818</v>
      </c>
      <c r="V1245" s="4">
        <f t="shared" si="336"/>
        <v>7.9181246047624818E-2</v>
      </c>
      <c r="W1245" s="4" t="s">
        <v>5111</v>
      </c>
      <c r="X1245" s="2" cm="1">
        <f t="array" ref="X1245">SUM(_xlfn._xlws.FILTER($F$2:$F$2454,_xlfn.MAP($W$2:$W$2454,_xlfn.LAMBDA(_xlpm.x,_xlpm.x=$W1245))))</f>
        <v>566</v>
      </c>
      <c r="Y1245" s="11">
        <f t="shared" si="337"/>
        <v>1.7667844522968198E-3</v>
      </c>
      <c r="Z1245" s="4" t="s">
        <v>5101</v>
      </c>
      <c r="AA1245" s="2" cm="1">
        <f t="array" ref="AA1245">SUM(_xlfn._xlws.FILTER($F$2:$F$2454,_xlfn.MAP($Z$2:$Z$2454,_xlfn.LAMBDA(_xlpm.x,_xlpm.x=$Z1245))))</f>
        <v>2255</v>
      </c>
      <c r="AB1245" s="11">
        <f t="shared" si="338"/>
        <v>4.434589800443459E-4</v>
      </c>
      <c r="AC1245" s="11">
        <f t="shared" si="339"/>
        <v>0.60033011502570788</v>
      </c>
      <c r="AG1245" s="2"/>
      <c r="AL1245" s="2"/>
      <c r="AM1245" s="2"/>
    </row>
    <row r="1246" spans="1:39">
      <c r="A1246" s="1" t="str">
        <f t="shared" si="323"/>
        <v>~che~ : [tʃə]</v>
      </c>
      <c r="B1246" s="1">
        <f>_xlfn.LET(_xlpm.d,$G1246,_xlpm.k,_xlfn.CONCAT(LEFT(TRIM(B$1),1),"*"),COUNTIF(_xlpm.d,_xlpm.k))</f>
        <v>0</v>
      </c>
      <c r="C1246" s="1">
        <f>_xlfn.LET(_xlpm.d,$G1246,_xlpm.k,_xlfn.CONCAT(LEFT(TRIM(C$1),1),"*"),COUNTIF(_xlpm.d,_xlpm.k))</f>
        <v>0</v>
      </c>
      <c r="D1246" s="1">
        <f>_xlfn.LET(_xlpm.d,$G1246,_xlpm.k,_xlfn.CONCAT(LEFT(TRIM(D$1),1),"*"),COUNTIF(_xlpm.d,_xlpm.k))</f>
        <v>0</v>
      </c>
      <c r="E1246" s="1">
        <f t="shared" si="324"/>
        <v>0.60205999132796229</v>
      </c>
      <c r="F1246" s="7">
        <v>3</v>
      </c>
      <c r="G1246" s="9" t="s">
        <v>1320</v>
      </c>
      <c r="H1246" s="4" cm="1">
        <f t="array" ref="H1246">F1246/freq.sum.r6e</f>
        <v>2.376425855513308E-4</v>
      </c>
      <c r="I1246" s="4" t="str">
        <f t="shared" si="325"/>
        <v>tʃə</v>
      </c>
      <c r="J1246" s="4" t="str">
        <f t="shared" si="326"/>
        <v>che</v>
      </c>
      <c r="K1246" s="10">
        <f t="shared" si="327"/>
        <v>3</v>
      </c>
      <c r="L1246" s="1">
        <f t="shared" si="328"/>
        <v>3</v>
      </c>
      <c r="M1246" s="10">
        <f t="shared" si="329"/>
        <v>3</v>
      </c>
      <c r="N1246" s="1" t="str">
        <f t="shared" si="330"/>
        <v>~che~</v>
      </c>
      <c r="O1246" s="1" t="str">
        <f t="shared" si="331"/>
        <v>[tʃə]</v>
      </c>
      <c r="P1246" s="3" cm="1">
        <f t="array" ref="P1246">SUM(_xlfn._xlws.FILTER($H$2:$H$2454,_xlfn.MAP($N$2:$N$2454,_xlfn.LAMBDA(_xlpm.x,_xlpm.x=$N1246))))</f>
        <v>1.188212927756654E-3</v>
      </c>
      <c r="Q1246" s="4">
        <f t="shared" si="332"/>
        <v>0.2</v>
      </c>
      <c r="R1246" s="6" cm="1">
        <f t="array" ref="R1246">SUM(_xlfn._xlws.FILTER($H$2:$H$2454,_xlfn.MAP($O$2:$O$2454,_xlfn.LAMBDA(_xlpm.x,_xlpm.x=$O1246))))</f>
        <v>1.4258555133079848E-3</v>
      </c>
      <c r="S1246" s="4">
        <f t="shared" si="333"/>
        <v>0.16666666666666666</v>
      </c>
      <c r="T1246" s="4">
        <f t="shared" si="334"/>
        <v>7.6513068136190784E-2</v>
      </c>
      <c r="U1246" s="4">
        <f t="shared" si="335"/>
        <v>0.1818181818181818</v>
      </c>
      <c r="V1246" s="4">
        <f t="shared" si="336"/>
        <v>7.9181246047624887E-2</v>
      </c>
      <c r="W1246" s="4" t="s">
        <v>5121</v>
      </c>
      <c r="X1246" s="2" cm="1">
        <f t="array" ref="X1246">SUM(_xlfn._xlws.FILTER($F$2:$F$2454,_xlfn.MAP($W$2:$W$2454,_xlfn.LAMBDA(_xlpm.x,_xlpm.x=$W1246))))</f>
        <v>2896</v>
      </c>
      <c r="Y1246" s="11">
        <f t="shared" si="337"/>
        <v>1.0359116022099447E-3</v>
      </c>
      <c r="Z1246" s="4" t="s">
        <v>5101</v>
      </c>
      <c r="AA1246" s="2" cm="1">
        <f t="array" ref="AA1246">SUM(_xlfn._xlws.FILTER($F$2:$F$2454,_xlfn.MAP($Z$2:$Z$2454,_xlfn.LAMBDA(_xlpm.x,_xlpm.x=$Z1246))))</f>
        <v>2255</v>
      </c>
      <c r="AB1246" s="11">
        <f t="shared" si="338"/>
        <v>1.3303769401330377E-3</v>
      </c>
      <c r="AC1246" s="11">
        <f t="shared" si="339"/>
        <v>-0.10865201131112999</v>
      </c>
      <c r="AG1246" s="2"/>
      <c r="AL1246" s="2"/>
      <c r="AM1246" s="2"/>
    </row>
    <row r="1247" spans="1:39">
      <c r="A1247" s="1" t="str">
        <f t="shared" si="323"/>
        <v>~ves~ : [vz]</v>
      </c>
      <c r="B1247" s="1">
        <f>_xlfn.LET(_xlpm.d,$G1247,_xlpm.k,_xlfn.CONCAT(LEFT(TRIM(B$1),1),"*"),COUNTIF(_xlpm.d,_xlpm.k))</f>
        <v>0</v>
      </c>
      <c r="C1247" s="1">
        <f>_xlfn.LET(_xlpm.d,$G1247,_xlpm.k,_xlfn.CONCAT(LEFT(TRIM(C$1),1),"*"),COUNTIF(_xlpm.d,_xlpm.k))</f>
        <v>0</v>
      </c>
      <c r="D1247" s="1">
        <f>_xlfn.LET(_xlpm.d,$G1247,_xlpm.k,_xlfn.CONCAT(LEFT(TRIM(D$1),1),"*"),COUNTIF(_xlpm.d,_xlpm.k))</f>
        <v>0</v>
      </c>
      <c r="E1247" s="1">
        <f t="shared" si="324"/>
        <v>0.77815125038364352</v>
      </c>
      <c r="F1247" s="7">
        <v>5</v>
      </c>
      <c r="G1247" s="9" t="s">
        <v>310</v>
      </c>
      <c r="H1247" s="4" cm="1">
        <f t="array" ref="H1247">F1247/freq.sum.r6e</f>
        <v>3.9607097591888465E-4</v>
      </c>
      <c r="I1247" s="4" t="str">
        <f t="shared" si="325"/>
        <v>vz</v>
      </c>
      <c r="J1247" s="4" t="str">
        <f t="shared" si="326"/>
        <v>ves</v>
      </c>
      <c r="K1247" s="10">
        <f t="shared" si="327"/>
        <v>2</v>
      </c>
      <c r="L1247" s="1">
        <f t="shared" si="328"/>
        <v>3</v>
      </c>
      <c r="M1247" s="10">
        <f t="shared" si="329"/>
        <v>3</v>
      </c>
      <c r="N1247" s="1" t="str">
        <f t="shared" si="330"/>
        <v>~ves~</v>
      </c>
      <c r="O1247" s="1" t="str">
        <f t="shared" si="331"/>
        <v>[vz]</v>
      </c>
      <c r="P1247" s="3" cm="1">
        <f t="array" ref="P1247">SUM(_xlfn._xlws.FILTER($H$2:$H$2454,_xlfn.MAP($N$2:$N$2454,_xlfn.LAMBDA(_xlpm.x,_xlpm.x=$N1247))))</f>
        <v>3.9607097591888465E-4</v>
      </c>
      <c r="Q1247" s="4">
        <f t="shared" si="332"/>
        <v>1</v>
      </c>
      <c r="R1247" s="6" cm="1">
        <f t="array" ref="R1247">SUM(_xlfn._xlws.FILTER($H$2:$H$2454,_xlfn.MAP($O$2:$O$2454,_xlfn.LAMBDA(_xlpm.x,_xlpm.x=$O1247))))</f>
        <v>4.7528517110266159E-4</v>
      </c>
      <c r="S1247" s="4">
        <f t="shared" si="333"/>
        <v>0.83333333333333326</v>
      </c>
      <c r="T1247" s="4">
        <f t="shared" si="334"/>
        <v>0.49445852986793987</v>
      </c>
      <c r="U1247" s="4">
        <f t="shared" si="335"/>
        <v>0.90909090909090906</v>
      </c>
      <c r="V1247" s="4">
        <f t="shared" si="336"/>
        <v>7.9181246047624887E-2</v>
      </c>
      <c r="W1247" s="4" t="s">
        <v>5121</v>
      </c>
      <c r="X1247" s="2" cm="1">
        <f t="array" ref="X1247">SUM(_xlfn._xlws.FILTER($F$2:$F$2454,_xlfn.MAP($W$2:$W$2454,_xlfn.LAMBDA(_xlpm.x,_xlpm.x=$W1247))))</f>
        <v>2896</v>
      </c>
      <c r="Y1247" s="11">
        <f t="shared" si="337"/>
        <v>1.7265193370165745E-3</v>
      </c>
      <c r="Z1247" s="4"/>
      <c r="AA1247" s="2" cm="1">
        <f t="array" ref="AA1247">SUM(_xlfn._xlws.FILTER($F$2:$F$2454,_xlfn.MAP($Z$2:$Z$2454,_xlfn.LAMBDA(_xlpm.x,_xlpm.x=$Z1247))))</f>
        <v>3871</v>
      </c>
      <c r="AB1247" s="11">
        <f t="shared" si="338"/>
        <v>1.2916559028674762E-3</v>
      </c>
      <c r="AC1247" s="11">
        <f t="shared" si="339"/>
        <v>0.12602461379384577</v>
      </c>
      <c r="AG1247" s="2"/>
      <c r="AL1247" s="2"/>
      <c r="AM1247" s="2"/>
    </row>
    <row r="1248" spans="1:39">
      <c r="A1248" s="1" t="str">
        <f t="shared" si="323"/>
        <v>~hoo~ : [hʊ]</v>
      </c>
      <c r="B1248" s="1">
        <f>_xlfn.LET(_xlpm.d,$G1248,_xlpm.k,_xlfn.CONCAT(LEFT(TRIM(B$1),1),"*"),COUNTIF(_xlpm.d,_xlpm.k))</f>
        <v>0</v>
      </c>
      <c r="C1248" s="1">
        <f>_xlfn.LET(_xlpm.d,$G1248,_xlpm.k,_xlfn.CONCAT(LEFT(TRIM(C$1),1),"*"),COUNTIF(_xlpm.d,_xlpm.k))</f>
        <v>0</v>
      </c>
      <c r="D1248" s="1">
        <f>_xlfn.LET(_xlpm.d,$G1248,_xlpm.k,_xlfn.CONCAT(LEFT(TRIM(D$1),1),"*"),COUNTIF(_xlpm.d,_xlpm.k))</f>
        <v>0</v>
      </c>
      <c r="E1248" s="1">
        <f t="shared" si="324"/>
        <v>0.77815125038364352</v>
      </c>
      <c r="F1248" s="7">
        <v>5</v>
      </c>
      <c r="G1248" s="9" t="s">
        <v>460</v>
      </c>
      <c r="H1248" s="4" cm="1">
        <f t="array" ref="H1248">F1248/freq.sum.r6e</f>
        <v>3.9607097591888465E-4</v>
      </c>
      <c r="I1248" s="4" t="str">
        <f t="shared" si="325"/>
        <v>hʊ</v>
      </c>
      <c r="J1248" s="4" t="str">
        <f t="shared" si="326"/>
        <v>hoo</v>
      </c>
      <c r="K1248" s="10">
        <f t="shared" si="327"/>
        <v>2</v>
      </c>
      <c r="L1248" s="1">
        <f t="shared" si="328"/>
        <v>3</v>
      </c>
      <c r="M1248" s="10">
        <f t="shared" si="329"/>
        <v>3</v>
      </c>
      <c r="N1248" s="1" t="str">
        <f t="shared" si="330"/>
        <v>~hoo~</v>
      </c>
      <c r="O1248" s="1" t="str">
        <f t="shared" si="331"/>
        <v>[hʊ]</v>
      </c>
      <c r="P1248" s="3" cm="1">
        <f t="array" ref="P1248">SUM(_xlfn._xlws.FILTER($H$2:$H$2454,_xlfn.MAP($N$2:$N$2454,_xlfn.LAMBDA(_xlpm.x,_xlpm.x=$N1248))))</f>
        <v>3.9607097591888465E-4</v>
      </c>
      <c r="Q1248" s="4">
        <f t="shared" si="332"/>
        <v>1</v>
      </c>
      <c r="R1248" s="6" cm="1">
        <f t="array" ref="R1248">SUM(_xlfn._xlws.FILTER($H$2:$H$2454,_xlfn.MAP($O$2:$O$2454,_xlfn.LAMBDA(_xlpm.x,_xlpm.x=$O1248))))</f>
        <v>4.7528517110266159E-4</v>
      </c>
      <c r="S1248" s="4">
        <f t="shared" si="333"/>
        <v>0.83333333333333326</v>
      </c>
      <c r="T1248" s="4">
        <f t="shared" si="334"/>
        <v>0.49445852986793987</v>
      </c>
      <c r="U1248" s="4">
        <f t="shared" si="335"/>
        <v>0.90909090909090906</v>
      </c>
      <c r="V1248" s="4">
        <f t="shared" si="336"/>
        <v>7.9181246047624887E-2</v>
      </c>
      <c r="W1248" s="4" t="s">
        <v>5130</v>
      </c>
      <c r="X1248" s="2" cm="1">
        <f t="array" ref="X1248">SUM(_xlfn._xlws.FILTER($F$2:$F$2454,_xlfn.MAP($W$2:$W$2454,_xlfn.LAMBDA(_xlpm.x,_xlpm.x=$W1248))))</f>
        <v>79</v>
      </c>
      <c r="Y1248" s="11">
        <f t="shared" si="337"/>
        <v>6.3291139240506333E-2</v>
      </c>
      <c r="Z1248" s="4" t="s">
        <v>5116</v>
      </c>
      <c r="AA1248" s="2" cm="1">
        <f t="array" ref="AA1248">SUM(_xlfn._xlws.FILTER($F$2:$F$2454,_xlfn.MAP($Z$2:$Z$2454,_xlfn.LAMBDA(_xlpm.x,_xlpm.x=$Z1248))))</f>
        <v>96</v>
      </c>
      <c r="AB1248" s="11">
        <f t="shared" si="338"/>
        <v>5.2083333333333336E-2</v>
      </c>
      <c r="AC1248" s="11">
        <f t="shared" si="339"/>
        <v>8.4644141749127003E-2</v>
      </c>
      <c r="AG1248" s="2"/>
      <c r="AL1248" s="2"/>
      <c r="AM1248" s="2"/>
    </row>
    <row r="1249" spans="1:39">
      <c r="A1249" s="1" t="str">
        <f t="shared" si="323"/>
        <v>~sts~ : [sts]</v>
      </c>
      <c r="B1249" s="1">
        <f>_xlfn.LET(_xlpm.d,$G1249,_xlpm.k,_xlfn.CONCAT(LEFT(TRIM(B$1),1),"*"),COUNTIF(_xlpm.d,_xlpm.k))</f>
        <v>0</v>
      </c>
      <c r="C1249" s="1">
        <f>_xlfn.LET(_xlpm.d,$G1249,_xlpm.k,_xlfn.CONCAT(LEFT(TRIM(C$1),1),"*"),COUNTIF(_xlpm.d,_xlpm.k))</f>
        <v>0</v>
      </c>
      <c r="D1249" s="1">
        <f>_xlfn.LET(_xlpm.d,$G1249,_xlpm.k,_xlfn.CONCAT(LEFT(TRIM(D$1),1),"*"),COUNTIF(_xlpm.d,_xlpm.k))</f>
        <v>0</v>
      </c>
      <c r="E1249" s="1">
        <f t="shared" si="324"/>
        <v>0.77815125038364352</v>
      </c>
      <c r="F1249" s="7">
        <v>5</v>
      </c>
      <c r="G1249" s="9" t="s">
        <v>274</v>
      </c>
      <c r="H1249" s="4" cm="1">
        <f t="array" ref="H1249">F1249/freq.sum.r6e</f>
        <v>3.9607097591888465E-4</v>
      </c>
      <c r="I1249" s="4" t="str">
        <f t="shared" si="325"/>
        <v>sts</v>
      </c>
      <c r="J1249" s="4" t="str">
        <f t="shared" si="326"/>
        <v>sts</v>
      </c>
      <c r="K1249" s="10">
        <f t="shared" si="327"/>
        <v>3</v>
      </c>
      <c r="L1249" s="1">
        <f t="shared" si="328"/>
        <v>3</v>
      </c>
      <c r="M1249" s="10">
        <f t="shared" si="329"/>
        <v>3</v>
      </c>
      <c r="N1249" s="1" t="str">
        <f t="shared" si="330"/>
        <v>~sts~</v>
      </c>
      <c r="O1249" s="1" t="str">
        <f t="shared" si="331"/>
        <v>[sts]</v>
      </c>
      <c r="P1249" s="3" cm="1">
        <f t="array" ref="P1249">SUM(_xlfn._xlws.FILTER($H$2:$H$2454,_xlfn.MAP($N$2:$N$2454,_xlfn.LAMBDA(_xlpm.x,_xlpm.x=$N1249))))</f>
        <v>3.9607097591888465E-4</v>
      </c>
      <c r="Q1249" s="4">
        <f t="shared" si="332"/>
        <v>1</v>
      </c>
      <c r="R1249" s="6" cm="1">
        <f t="array" ref="R1249">SUM(_xlfn._xlws.FILTER($H$2:$H$2454,_xlfn.MAP($O$2:$O$2454,_xlfn.LAMBDA(_xlpm.x,_xlpm.x=$O1249))))</f>
        <v>4.7528517110266159E-4</v>
      </c>
      <c r="S1249" s="4">
        <f t="shared" si="333"/>
        <v>0.83333333333333326</v>
      </c>
      <c r="T1249" s="4">
        <f t="shared" si="334"/>
        <v>0.49445852986793987</v>
      </c>
      <c r="U1249" s="4">
        <f t="shared" si="335"/>
        <v>0.90909090909090906</v>
      </c>
      <c r="V1249" s="4">
        <f t="shared" si="336"/>
        <v>7.9181246047624887E-2</v>
      </c>
      <c r="W1249" s="4"/>
      <c r="X1249" s="2" cm="1">
        <f t="array" ref="X1249">SUM(_xlfn._xlws.FILTER($F$2:$F$2454,_xlfn.MAP($W$2:$W$2454,_xlfn.LAMBDA(_xlpm.x,_xlpm.x=$W1249))))</f>
        <v>2988</v>
      </c>
      <c r="Y1249" s="11">
        <f t="shared" si="337"/>
        <v>1.6733601070950468E-3</v>
      </c>
      <c r="Z1249" s="4"/>
      <c r="AA1249" s="2" cm="1">
        <f t="array" ref="AA1249">SUM(_xlfn._xlws.FILTER($F$2:$F$2454,_xlfn.MAP($Z$2:$Z$2454,_xlfn.LAMBDA(_xlpm.x,_xlpm.x=$Z1249))))</f>
        <v>3871</v>
      </c>
      <c r="AB1249" s="11">
        <f t="shared" si="338"/>
        <v>1.2916559028674762E-3</v>
      </c>
      <c r="AC1249" s="11">
        <f t="shared" si="339"/>
        <v>0.11244257817559389</v>
      </c>
      <c r="AG1249" s="2"/>
      <c r="AL1249" s="2"/>
      <c r="AM1249" s="2"/>
    </row>
    <row r="1250" spans="1:39">
      <c r="A1250" s="1" t="str">
        <f t="shared" si="323"/>
        <v>~mbe~ : [mbə]</v>
      </c>
      <c r="B1250" s="1">
        <f>_xlfn.LET(_xlpm.d,$G1250,_xlpm.k,_xlfn.CONCAT(LEFT(TRIM(B$1),1),"*"),COUNTIF(_xlpm.d,_xlpm.k))</f>
        <v>0</v>
      </c>
      <c r="C1250" s="1">
        <f>_xlfn.LET(_xlpm.d,$G1250,_xlpm.k,_xlfn.CONCAT(LEFT(TRIM(C$1),1),"*"),COUNTIF(_xlpm.d,_xlpm.k))</f>
        <v>1</v>
      </c>
      <c r="D1250" s="1">
        <f>_xlfn.LET(_xlpm.d,$G1250,_xlpm.k,_xlfn.CONCAT(LEFT(TRIM(D$1),1),"*"),COUNTIF(_xlpm.d,_xlpm.k))</f>
        <v>0</v>
      </c>
      <c r="E1250" s="1">
        <f t="shared" si="324"/>
        <v>1.0413926851582249</v>
      </c>
      <c r="F1250" s="7">
        <v>10</v>
      </c>
      <c r="G1250" s="9" t="s">
        <v>364</v>
      </c>
      <c r="H1250" s="4" cm="1">
        <f t="array" ref="H1250">F1250/freq.sum.r6e</f>
        <v>7.9214195183776931E-4</v>
      </c>
      <c r="I1250" s="4" t="str">
        <f t="shared" si="325"/>
        <v>mbə</v>
      </c>
      <c r="J1250" s="4" t="str">
        <f t="shared" si="326"/>
        <v>mbe</v>
      </c>
      <c r="K1250" s="10">
        <f t="shared" si="327"/>
        <v>3</v>
      </c>
      <c r="L1250" s="1">
        <f t="shared" si="328"/>
        <v>3</v>
      </c>
      <c r="M1250" s="10">
        <f t="shared" si="329"/>
        <v>3</v>
      </c>
      <c r="N1250" s="1" t="str">
        <f t="shared" si="330"/>
        <v>~mbe~</v>
      </c>
      <c r="O1250" s="1" t="str">
        <f t="shared" si="331"/>
        <v>[mbə]</v>
      </c>
      <c r="P1250" s="3" cm="1">
        <f t="array" ref="P1250">SUM(_xlfn._xlws.FILTER($H$2:$H$2454,_xlfn.MAP($N$2:$N$2454,_xlfn.LAMBDA(_xlpm.x,_xlpm.x=$N1250))))</f>
        <v>7.9214195183776931E-4</v>
      </c>
      <c r="Q1250" s="4">
        <f t="shared" si="332"/>
        <v>1</v>
      </c>
      <c r="R1250" s="6" cm="1">
        <f t="array" ref="R1250">SUM(_xlfn._xlws.FILTER($H$2:$H$2454,_xlfn.MAP($O$2:$O$2454,_xlfn.LAMBDA(_xlpm.x,_xlpm.x=$O1250))))</f>
        <v>9.5057034220532308E-4</v>
      </c>
      <c r="S1250" s="4">
        <f t="shared" si="333"/>
        <v>0.83333333333333337</v>
      </c>
      <c r="T1250" s="4">
        <f t="shared" si="334"/>
        <v>0.66172931787322087</v>
      </c>
      <c r="U1250" s="4">
        <f t="shared" si="335"/>
        <v>0.90909090909090906</v>
      </c>
      <c r="V1250" s="4">
        <f t="shared" si="336"/>
        <v>7.9181246047624818E-2</v>
      </c>
      <c r="W1250" s="4" t="s">
        <v>5121</v>
      </c>
      <c r="X1250" s="2" cm="1">
        <f t="array" ref="X1250">SUM(_xlfn._xlws.FILTER($F$2:$F$2454,_xlfn.MAP($W$2:$W$2454,_xlfn.LAMBDA(_xlpm.x,_xlpm.x=$W1250))))</f>
        <v>2896</v>
      </c>
      <c r="Y1250" s="11">
        <f t="shared" si="337"/>
        <v>3.453038674033149E-3</v>
      </c>
      <c r="Z1250" s="4" t="s">
        <v>5101</v>
      </c>
      <c r="AA1250" s="2" cm="1">
        <f t="array" ref="AA1250">SUM(_xlfn._xlws.FILTER($F$2:$F$2454,_xlfn.MAP($Z$2:$Z$2454,_xlfn.LAMBDA(_xlpm.x,_xlpm.x=$Z1250))))</f>
        <v>2255</v>
      </c>
      <c r="AB1250" s="11">
        <f t="shared" si="338"/>
        <v>4.434589800443459E-3</v>
      </c>
      <c r="AC1250" s="11">
        <f t="shared" si="339"/>
        <v>-0.10865201131112999</v>
      </c>
      <c r="AG1250" s="2"/>
      <c r="AL1250" s="2"/>
      <c r="AM1250" s="2"/>
    </row>
    <row r="1251" spans="1:39">
      <c r="A1251" s="1" t="str">
        <f t="shared" si="323"/>
        <v>~nti~ : [ntɪ]</v>
      </c>
      <c r="B1251" s="1">
        <f>_xlfn.LET(_xlpm.d,$G1251,_xlpm.k,_xlfn.CONCAT(LEFT(TRIM(B$1),1),"*"),COUNTIF(_xlpm.d,_xlpm.k))</f>
        <v>0</v>
      </c>
      <c r="C1251" s="1">
        <f>_xlfn.LET(_xlpm.d,$G1251,_xlpm.k,_xlfn.CONCAT(LEFT(TRIM(C$1),1),"*"),COUNTIF(_xlpm.d,_xlpm.k))</f>
        <v>0</v>
      </c>
      <c r="D1251" s="1">
        <f>_xlfn.LET(_xlpm.d,$G1251,_xlpm.k,_xlfn.CONCAT(LEFT(TRIM(D$1),1),"*"),COUNTIF(_xlpm.d,_xlpm.k))</f>
        <v>1</v>
      </c>
      <c r="E1251" s="1">
        <f t="shared" si="324"/>
        <v>1.0413926851582249</v>
      </c>
      <c r="F1251" s="7">
        <v>10</v>
      </c>
      <c r="G1251" s="9" t="s">
        <v>506</v>
      </c>
      <c r="H1251" s="4" cm="1">
        <f t="array" ref="H1251">F1251/freq.sum.r6e</f>
        <v>7.9214195183776931E-4</v>
      </c>
      <c r="I1251" s="4" t="str">
        <f t="shared" si="325"/>
        <v>ntɪ</v>
      </c>
      <c r="J1251" s="4" t="str">
        <f t="shared" si="326"/>
        <v>nti</v>
      </c>
      <c r="K1251" s="10">
        <f t="shared" si="327"/>
        <v>3</v>
      </c>
      <c r="L1251" s="1">
        <f t="shared" si="328"/>
        <v>3</v>
      </c>
      <c r="M1251" s="10">
        <f t="shared" si="329"/>
        <v>3</v>
      </c>
      <c r="N1251" s="1" t="str">
        <f t="shared" si="330"/>
        <v>~nti~</v>
      </c>
      <c r="O1251" s="1" t="str">
        <f t="shared" si="331"/>
        <v>[ntɪ]</v>
      </c>
      <c r="P1251" s="3" cm="1">
        <f t="array" ref="P1251">SUM(_xlfn._xlws.FILTER($H$2:$H$2454,_xlfn.MAP($N$2:$N$2454,_xlfn.LAMBDA(_xlpm.x,_xlpm.x=$N1251))))</f>
        <v>1.3466413181242077E-3</v>
      </c>
      <c r="Q1251" s="4">
        <f t="shared" si="332"/>
        <v>0.58823529411764708</v>
      </c>
      <c r="R1251" s="6" cm="1">
        <f t="array" ref="R1251">SUM(_xlfn._xlws.FILTER($H$2:$H$2454,_xlfn.MAP($O$2:$O$2454,_xlfn.LAMBDA(_xlpm.x,_xlpm.x=$O1251))))</f>
        <v>1.6634980988593155E-3</v>
      </c>
      <c r="S1251" s="4">
        <f t="shared" si="333"/>
        <v>0.47619047619047622</v>
      </c>
      <c r="T1251" s="4">
        <f t="shared" si="334"/>
        <v>0.38310644718975945</v>
      </c>
      <c r="U1251" s="4">
        <f t="shared" si="335"/>
        <v>0.52631578947368418</v>
      </c>
      <c r="V1251" s="4">
        <f t="shared" si="336"/>
        <v>9.1770373355645363E-2</v>
      </c>
      <c r="W1251" s="4" t="s">
        <v>5110</v>
      </c>
      <c r="X1251" s="2" cm="1">
        <f t="array" ref="X1251">SUM(_xlfn._xlws.FILTER($F$2:$F$2454,_xlfn.MAP($W$2:$W$2454,_xlfn.LAMBDA(_xlpm.x,_xlpm.x=$W1251))))</f>
        <v>1594</v>
      </c>
      <c r="Y1251" s="11">
        <f t="shared" si="337"/>
        <v>6.2735257214554582E-3</v>
      </c>
      <c r="Z1251" s="4" t="s">
        <v>5102</v>
      </c>
      <c r="AA1251" s="2" cm="1">
        <f t="array" ref="AA1251">SUM(_xlfn._xlws.FILTER($F$2:$F$2454,_xlfn.MAP($Z$2:$Z$2454,_xlfn.LAMBDA(_xlpm.x,_xlpm.x=$Z1251))))</f>
        <v>1794</v>
      </c>
      <c r="AB1251" s="11">
        <f t="shared" si="338"/>
        <v>5.5741360089186179E-3</v>
      </c>
      <c r="AC1251" s="11">
        <f t="shared" si="339"/>
        <v>5.1334121647979701E-2</v>
      </c>
      <c r="AG1251" s="2"/>
      <c r="AL1251" s="2"/>
      <c r="AM1251" s="2"/>
    </row>
    <row r="1252" spans="1:39">
      <c r="A1252" s="1" t="str">
        <f t="shared" si="323"/>
        <v>~sta~ : [stə]</v>
      </c>
      <c r="B1252" s="1">
        <f>_xlfn.LET(_xlpm.d,$G1252,_xlpm.k,_xlfn.CONCAT(LEFT(TRIM(B$1),1),"*"),COUNTIF(_xlpm.d,_xlpm.k))</f>
        <v>0</v>
      </c>
      <c r="C1252" s="1">
        <f>_xlfn.LET(_xlpm.d,$G1252,_xlpm.k,_xlfn.CONCAT(LEFT(TRIM(C$1),1),"*"),COUNTIF(_xlpm.d,_xlpm.k))</f>
        <v>0</v>
      </c>
      <c r="D1252" s="1">
        <f>_xlfn.LET(_xlpm.d,$G1252,_xlpm.k,_xlfn.CONCAT(LEFT(TRIM(D$1),1),"*"),COUNTIF(_xlpm.d,_xlpm.k))</f>
        <v>0</v>
      </c>
      <c r="E1252" s="1">
        <f t="shared" si="324"/>
        <v>0.77815125038364352</v>
      </c>
      <c r="F1252" s="7">
        <v>5</v>
      </c>
      <c r="G1252" s="9" t="s">
        <v>1260</v>
      </c>
      <c r="H1252" s="4" cm="1">
        <f t="array" ref="H1252">F1252/freq.sum.r6e</f>
        <v>3.9607097591888465E-4</v>
      </c>
      <c r="I1252" s="4" t="str">
        <f t="shared" si="325"/>
        <v>stə</v>
      </c>
      <c r="J1252" s="4" t="str">
        <f t="shared" si="326"/>
        <v>sta</v>
      </c>
      <c r="K1252" s="10">
        <f t="shared" si="327"/>
        <v>3</v>
      </c>
      <c r="L1252" s="1">
        <f t="shared" si="328"/>
        <v>3</v>
      </c>
      <c r="M1252" s="10">
        <f t="shared" si="329"/>
        <v>3</v>
      </c>
      <c r="N1252" s="1" t="str">
        <f t="shared" si="330"/>
        <v>~sta~</v>
      </c>
      <c r="O1252" s="1" t="str">
        <f t="shared" si="331"/>
        <v>[stə]</v>
      </c>
      <c r="P1252" s="3" cm="1">
        <f t="array" ref="P1252">SUM(_xlfn._xlws.FILTER($H$2:$H$2454,_xlfn.MAP($N$2:$N$2454,_xlfn.LAMBDA(_xlpm.x,_xlpm.x=$N1252))))</f>
        <v>2.297211660329531E-3</v>
      </c>
      <c r="Q1252" s="4">
        <f t="shared" si="332"/>
        <v>0.17241379310344826</v>
      </c>
      <c r="R1252" s="6" cm="1">
        <f t="array" ref="R1252">SUM(_xlfn._xlws.FILTER($H$2:$H$2454,_xlfn.MAP($O$2:$O$2454,_xlfn.LAMBDA(_xlpm.x,_xlpm.x=$O1252))))</f>
        <v>2.8517110266159697E-3</v>
      </c>
      <c r="S1252" s="4">
        <f t="shared" si="333"/>
        <v>0.13888888888888887</v>
      </c>
      <c r="T1252" s="4">
        <f t="shared" si="334"/>
        <v>8.3677597362266737E-2</v>
      </c>
      <c r="U1252" s="4">
        <f t="shared" si="335"/>
        <v>0.15384615384615383</v>
      </c>
      <c r="V1252" s="4">
        <f t="shared" si="336"/>
        <v>9.3904502868331186E-2</v>
      </c>
      <c r="W1252" s="4" t="s">
        <v>5120</v>
      </c>
      <c r="X1252" s="2" cm="1">
        <f t="array" ref="X1252">SUM(_xlfn._xlws.FILTER($F$2:$F$2454,_xlfn.MAP($W$2:$W$2454,_xlfn.LAMBDA(_xlpm.x,_xlpm.x=$W1252))))</f>
        <v>1666</v>
      </c>
      <c r="Y1252" s="11">
        <f t="shared" si="337"/>
        <v>3.0012004801920769E-3</v>
      </c>
      <c r="Z1252" s="4" t="s">
        <v>5101</v>
      </c>
      <c r="AA1252" s="2" cm="1">
        <f t="array" ref="AA1252">SUM(_xlfn._xlws.FILTER($F$2:$F$2454,_xlfn.MAP($Z$2:$Z$2454,_xlfn.LAMBDA(_xlpm.x,_xlpm.x=$Z1252))))</f>
        <v>2255</v>
      </c>
      <c r="AB1252" s="11">
        <f t="shared" si="338"/>
        <v>2.2172949002217295E-3</v>
      </c>
      <c r="AC1252" s="11">
        <f t="shared" si="339"/>
        <v>0.13147154914321055</v>
      </c>
      <c r="AG1252" s="2"/>
      <c r="AL1252" s="2"/>
      <c r="AM1252" s="2"/>
    </row>
    <row r="1253" spans="1:39">
      <c r="A1253" s="1" t="str">
        <f t="shared" si="323"/>
        <v>~fte~ : [ftə]</v>
      </c>
      <c r="B1253" s="1">
        <f>_xlfn.LET(_xlpm.d,$G1253,_xlpm.k,_xlfn.CONCAT(LEFT(TRIM(B$1),1),"*"),COUNTIF(_xlpm.d,_xlpm.k))</f>
        <v>0</v>
      </c>
      <c r="C1253" s="1">
        <f>_xlfn.LET(_xlpm.d,$G1253,_xlpm.k,_xlfn.CONCAT(LEFT(TRIM(C$1),1),"*"),COUNTIF(_xlpm.d,_xlpm.k))</f>
        <v>0</v>
      </c>
      <c r="D1253" s="1">
        <f>_xlfn.LET(_xlpm.d,$G1253,_xlpm.k,_xlfn.CONCAT(LEFT(TRIM(D$1),1),"*"),COUNTIF(_xlpm.d,_xlpm.k))</f>
        <v>0</v>
      </c>
      <c r="E1253" s="1">
        <f t="shared" si="324"/>
        <v>0.69897000433601875</v>
      </c>
      <c r="F1253" s="7">
        <v>4</v>
      </c>
      <c r="G1253" s="9" t="s">
        <v>459</v>
      </c>
      <c r="H1253" s="4" cm="1">
        <f t="array" ref="H1253">F1253/freq.sum.r6e</f>
        <v>3.1685678073510771E-4</v>
      </c>
      <c r="I1253" s="1" t="str">
        <f t="shared" si="325"/>
        <v>ftə</v>
      </c>
      <c r="J1253" s="1" t="str">
        <f t="shared" si="326"/>
        <v>fte</v>
      </c>
      <c r="K1253" s="10">
        <f t="shared" si="327"/>
        <v>3</v>
      </c>
      <c r="L1253" s="1">
        <f t="shared" si="328"/>
        <v>3</v>
      </c>
      <c r="M1253" s="10">
        <f t="shared" si="329"/>
        <v>3</v>
      </c>
      <c r="N1253" s="1" t="str">
        <f t="shared" si="330"/>
        <v>~fte~</v>
      </c>
      <c r="O1253" s="1" t="str">
        <f t="shared" si="331"/>
        <v>[ftə]</v>
      </c>
      <c r="P1253" s="3" cm="1">
        <f t="array" ref="P1253">SUM(_xlfn._xlws.FILTER($H$2:$H$2454,_xlfn.MAP($N$2:$N$2454,_xlfn.LAMBDA(_xlpm.x,_xlpm.x=$N1253))))</f>
        <v>3.1685678073510771E-4</v>
      </c>
      <c r="Q1253" s="4">
        <f t="shared" si="332"/>
        <v>1</v>
      </c>
      <c r="R1253" s="6" cm="1">
        <f t="array" ref="R1253">SUM(_xlfn._xlws.FILTER($H$2:$H$2454,_xlfn.MAP($O$2:$O$2454,_xlfn.LAMBDA(_xlpm.x,_xlpm.x=$O1253))))</f>
        <v>3.9607097591888465E-4</v>
      </c>
      <c r="S1253" s="4">
        <f t="shared" si="333"/>
        <v>0.79999999999999993</v>
      </c>
      <c r="T1253" s="4">
        <f t="shared" si="334"/>
        <v>0.4342747261879949</v>
      </c>
      <c r="U1253" s="4">
        <f t="shared" si="335"/>
        <v>0.88888888888888895</v>
      </c>
      <c r="V1253" s="4">
        <f t="shared" si="336"/>
        <v>9.691001300805642E-2</v>
      </c>
      <c r="W1253" s="4" t="s">
        <v>5121</v>
      </c>
      <c r="X1253" s="2" cm="1">
        <f t="array" ref="X1253">SUM(_xlfn._xlws.FILTER($F$2:$F$2454,_xlfn.MAP($W$2:$W$2454,_xlfn.LAMBDA(_xlpm.x,_xlpm.x=$W1253))))</f>
        <v>2896</v>
      </c>
      <c r="Y1253" s="11">
        <f t="shared" si="337"/>
        <v>1.3812154696132596E-3</v>
      </c>
      <c r="Z1253" s="4" t="s">
        <v>5101</v>
      </c>
      <c r="AA1253" s="2" cm="1">
        <f t="array" ref="AA1253">SUM(_xlfn._xlws.FILTER($F$2:$F$2454,_xlfn.MAP($Z$2:$Z$2454,_xlfn.LAMBDA(_xlpm.x,_xlpm.x=$Z1253))))</f>
        <v>2255</v>
      </c>
      <c r="AB1253" s="11">
        <f t="shared" si="338"/>
        <v>1.7738359201773836E-3</v>
      </c>
      <c r="AC1253" s="11">
        <f t="shared" si="339"/>
        <v>-0.10865201131112999</v>
      </c>
      <c r="AG1253" s="2"/>
      <c r="AL1253" s="2"/>
      <c r="AM1253" s="2"/>
    </row>
    <row r="1254" spans="1:39">
      <c r="A1254" s="1" t="str">
        <f t="shared" si="323"/>
        <v>~pli~ : [plə]</v>
      </c>
      <c r="B1254" s="1">
        <f>_xlfn.LET(_xlpm.d,$G1254,_xlpm.k,_xlfn.CONCAT(LEFT(TRIM(B$1),1),"*"),COUNTIF(_xlpm.d,_xlpm.k))</f>
        <v>0</v>
      </c>
      <c r="C1254" s="1">
        <f>_xlfn.LET(_xlpm.d,$G1254,_xlpm.k,_xlfn.CONCAT(LEFT(TRIM(C$1),1),"*"),COUNTIF(_xlpm.d,_xlpm.k))</f>
        <v>0</v>
      </c>
      <c r="D1254" s="1">
        <f>_xlfn.LET(_xlpm.d,$G1254,_xlpm.k,_xlfn.CONCAT(LEFT(TRIM(D$1),1),"*"),COUNTIF(_xlpm.d,_xlpm.k))</f>
        <v>0</v>
      </c>
      <c r="E1254" s="1">
        <f t="shared" si="324"/>
        <v>0.47712125471966244</v>
      </c>
      <c r="F1254" s="7">
        <v>2</v>
      </c>
      <c r="G1254" s="9" t="s">
        <v>970</v>
      </c>
      <c r="H1254" s="4" cm="1">
        <f t="array" ref="H1254">F1254/freq.sum.r6e</f>
        <v>1.5842839036755386E-4</v>
      </c>
      <c r="I1254" s="4" t="str">
        <f t="shared" si="325"/>
        <v>plə</v>
      </c>
      <c r="J1254" s="4" t="str">
        <f t="shared" si="326"/>
        <v>pli</v>
      </c>
      <c r="K1254" s="10">
        <f t="shared" si="327"/>
        <v>3</v>
      </c>
      <c r="L1254" s="1">
        <f t="shared" si="328"/>
        <v>3</v>
      </c>
      <c r="M1254" s="10">
        <f t="shared" si="329"/>
        <v>3</v>
      </c>
      <c r="N1254" s="1" t="str">
        <f t="shared" si="330"/>
        <v>~pli~</v>
      </c>
      <c r="O1254" s="1" t="str">
        <f t="shared" si="331"/>
        <v>[plə]</v>
      </c>
      <c r="P1254" s="3" cm="1">
        <f t="array" ref="P1254">SUM(_xlfn._xlws.FILTER($H$2:$H$2454,_xlfn.MAP($N$2:$N$2454,_xlfn.LAMBDA(_xlpm.x,_xlpm.x=$N1254))))</f>
        <v>3.1685678073510771E-4</v>
      </c>
      <c r="Q1254" s="4">
        <f t="shared" si="332"/>
        <v>0.5</v>
      </c>
      <c r="R1254" s="6" cm="1">
        <f t="array" ref="R1254">SUM(_xlfn._xlws.FILTER($H$2:$H$2454,_xlfn.MAP($O$2:$O$2454,_xlfn.LAMBDA(_xlpm.x,_xlpm.x=$O1254))))</f>
        <v>3.9607097591888465E-4</v>
      </c>
      <c r="S1254" s="4">
        <f t="shared" si="333"/>
        <v>0.39999999999999997</v>
      </c>
      <c r="T1254" s="4">
        <f t="shared" si="334"/>
        <v>0.14821930910231521</v>
      </c>
      <c r="U1254" s="4">
        <f t="shared" si="335"/>
        <v>0.44444444444444448</v>
      </c>
      <c r="V1254" s="4">
        <f t="shared" si="336"/>
        <v>9.691001300805642E-2</v>
      </c>
      <c r="W1254" s="4" t="s">
        <v>5110</v>
      </c>
      <c r="X1254" s="2" cm="1">
        <f t="array" ref="X1254">SUM(_xlfn._xlws.FILTER($F$2:$F$2454,_xlfn.MAP($W$2:$W$2454,_xlfn.LAMBDA(_xlpm.x,_xlpm.x=$W1254))))</f>
        <v>1594</v>
      </c>
      <c r="Y1254" s="11">
        <f t="shared" si="337"/>
        <v>1.2547051442910915E-3</v>
      </c>
      <c r="Z1254" s="4" t="s">
        <v>5101</v>
      </c>
      <c r="AA1254" s="2" cm="1">
        <f t="array" ref="AA1254">SUM(_xlfn._xlws.FILTER($F$2:$F$2454,_xlfn.MAP($Z$2:$Z$2454,_xlfn.LAMBDA(_xlpm.x,_xlpm.x=$Z1254))))</f>
        <v>2255</v>
      </c>
      <c r="AB1254" s="11">
        <f t="shared" si="338"/>
        <v>8.869179600886918E-4</v>
      </c>
      <c r="AC1254" s="11">
        <f t="shared" si="339"/>
        <v>0.1506582291538858</v>
      </c>
      <c r="AG1254" s="2"/>
      <c r="AL1254" s="2"/>
      <c r="AM1254" s="2"/>
    </row>
    <row r="1255" spans="1:39">
      <c r="A1255" s="1" t="str">
        <f t="shared" si="323"/>
        <v>~spo~ : [spɑ]</v>
      </c>
      <c r="B1255" s="1">
        <f>_xlfn.LET(_xlpm.d,$G1255,_xlpm.k,_xlfn.CONCAT(LEFT(TRIM(B$1),1),"*"),COUNTIF(_xlpm.d,_xlpm.k))</f>
        <v>0</v>
      </c>
      <c r="C1255" s="1">
        <f>_xlfn.LET(_xlpm.d,$G1255,_xlpm.k,_xlfn.CONCAT(LEFT(TRIM(C$1),1),"*"),COUNTIF(_xlpm.d,_xlpm.k))</f>
        <v>0</v>
      </c>
      <c r="D1255" s="1">
        <f>_xlfn.LET(_xlpm.d,$G1255,_xlpm.k,_xlfn.CONCAT(LEFT(TRIM(D$1),1),"*"),COUNTIF(_xlpm.d,_xlpm.k))</f>
        <v>0</v>
      </c>
      <c r="E1255" s="1">
        <f t="shared" si="324"/>
        <v>0.60205999132796229</v>
      </c>
      <c r="F1255" s="7">
        <v>3</v>
      </c>
      <c r="G1255" s="9" t="s">
        <v>648</v>
      </c>
      <c r="H1255" s="4" cm="1">
        <f t="array" ref="H1255">F1255/freq.sum.r6e</f>
        <v>2.376425855513308E-4</v>
      </c>
      <c r="I1255" s="4" t="str">
        <f t="shared" si="325"/>
        <v>spɑ</v>
      </c>
      <c r="J1255" s="4" t="str">
        <f t="shared" si="326"/>
        <v>spo</v>
      </c>
      <c r="K1255" s="10">
        <f t="shared" si="327"/>
        <v>3</v>
      </c>
      <c r="L1255" s="1">
        <f t="shared" si="328"/>
        <v>3</v>
      </c>
      <c r="M1255" s="10">
        <f t="shared" si="329"/>
        <v>3</v>
      </c>
      <c r="N1255" s="1" t="str">
        <f t="shared" si="330"/>
        <v>~spo~</v>
      </c>
      <c r="O1255" s="1" t="str">
        <f t="shared" si="331"/>
        <v>[spɑ]</v>
      </c>
      <c r="P1255" s="3" cm="1">
        <f t="array" ref="P1255">SUM(_xlfn._xlws.FILTER($H$2:$H$2454,_xlfn.MAP($N$2:$N$2454,_xlfn.LAMBDA(_xlpm.x,_xlpm.x=$N1255))))</f>
        <v>3.1685678073510771E-4</v>
      </c>
      <c r="Q1255" s="4">
        <f t="shared" si="332"/>
        <v>0.75</v>
      </c>
      <c r="R1255" s="6" cm="1">
        <f t="array" ref="R1255">SUM(_xlfn._xlws.FILTER($H$2:$H$2454,_xlfn.MAP($O$2:$O$2454,_xlfn.LAMBDA(_xlpm.x,_xlpm.x=$O1255))))</f>
        <v>3.9607097591888465E-4</v>
      </c>
      <c r="S1255" s="4">
        <f t="shared" si="333"/>
        <v>0.6</v>
      </c>
      <c r="T1255" s="4">
        <f t="shared" si="334"/>
        <v>0.28054791649936617</v>
      </c>
      <c r="U1255" s="4">
        <f t="shared" si="335"/>
        <v>0.66666666666666652</v>
      </c>
      <c r="V1255" s="4">
        <f t="shared" si="336"/>
        <v>9.691001300805642E-2</v>
      </c>
      <c r="W1255" s="4" t="s">
        <v>5119</v>
      </c>
      <c r="X1255" s="2" cm="1">
        <f t="array" ref="X1255">SUM(_xlfn._xlws.FILTER($F$2:$F$2454,_xlfn.MAP($W$2:$W$2454,_xlfn.LAMBDA(_xlpm.x,_xlpm.x=$W1255))))</f>
        <v>1157</v>
      </c>
      <c r="Y1255" s="11">
        <f t="shared" si="337"/>
        <v>2.5929127052722557E-3</v>
      </c>
      <c r="Z1255" s="4" t="s">
        <v>5105</v>
      </c>
      <c r="AA1255" s="2" cm="1">
        <f t="array" ref="AA1255">SUM(_xlfn._xlws.FILTER($F$2:$F$2454,_xlfn.MAP($Z$2:$Z$2454,_xlfn.LAMBDA(_xlpm.x,_xlpm.x=$Z1255))))</f>
        <v>436</v>
      </c>
      <c r="AB1255" s="11">
        <f t="shared" si="338"/>
        <v>6.8807339449541288E-3</v>
      </c>
      <c r="AC1255" s="11">
        <f t="shared" si="339"/>
        <v>-0.42384686968316354</v>
      </c>
      <c r="AG1255" s="2"/>
      <c r="AL1255" s="2"/>
      <c r="AM1255" s="2"/>
    </row>
    <row r="1256" spans="1:39">
      <c r="A1256" s="1" t="str">
        <f t="shared" si="323"/>
        <v>~rfo~ : [ɹfɔ]</v>
      </c>
      <c r="B1256" s="1">
        <f>_xlfn.LET(_xlpm.d,$G1256,_xlpm.k,_xlfn.CONCAT(LEFT(TRIM(B$1),1),"*"),COUNTIF(_xlpm.d,_xlpm.k))</f>
        <v>1</v>
      </c>
      <c r="C1256" s="1">
        <f>_xlfn.LET(_xlpm.d,$G1256,_xlpm.k,_xlfn.CONCAT(LEFT(TRIM(C$1),1),"*"),COUNTIF(_xlpm.d,_xlpm.k))</f>
        <v>0</v>
      </c>
      <c r="D1256" s="1">
        <f>_xlfn.LET(_xlpm.d,$G1256,_xlpm.k,_xlfn.CONCAT(LEFT(TRIM(D$1),1),"*"),COUNTIF(_xlpm.d,_xlpm.k))</f>
        <v>0</v>
      </c>
      <c r="E1256" s="1">
        <f t="shared" si="324"/>
        <v>0.69897000433601875</v>
      </c>
      <c r="F1256" s="7">
        <v>4</v>
      </c>
      <c r="G1256" s="9" t="s">
        <v>461</v>
      </c>
      <c r="H1256" s="4" cm="1">
        <f t="array" ref="H1256">F1256/freq.sum.r6e</f>
        <v>3.1685678073510771E-4</v>
      </c>
      <c r="I1256" s="4" t="str">
        <f t="shared" si="325"/>
        <v>ɹfɔ</v>
      </c>
      <c r="J1256" s="4" t="str">
        <f t="shared" si="326"/>
        <v>rfo</v>
      </c>
      <c r="K1256" s="10">
        <f t="shared" si="327"/>
        <v>3</v>
      </c>
      <c r="L1256" s="1">
        <f t="shared" si="328"/>
        <v>3</v>
      </c>
      <c r="M1256" s="10">
        <f t="shared" si="329"/>
        <v>3</v>
      </c>
      <c r="N1256" s="1" t="str">
        <f t="shared" si="330"/>
        <v>~rfo~</v>
      </c>
      <c r="O1256" s="1" t="str">
        <f t="shared" si="331"/>
        <v>[ɹfɔ]</v>
      </c>
      <c r="P1256" s="3" cm="1">
        <f t="array" ref="P1256">SUM(_xlfn._xlws.FILTER($H$2:$H$2454,_xlfn.MAP($N$2:$N$2454,_xlfn.LAMBDA(_xlpm.x,_xlpm.x=$N1256))))</f>
        <v>3.1685678073510771E-4</v>
      </c>
      <c r="Q1256" s="4">
        <f t="shared" si="332"/>
        <v>1</v>
      </c>
      <c r="R1256" s="6" cm="1">
        <f t="array" ref="R1256">SUM(_xlfn._xlws.FILTER($H$2:$H$2454,_xlfn.MAP($O$2:$O$2454,_xlfn.LAMBDA(_xlpm.x,_xlpm.x=$O1256))))</f>
        <v>3.9607097591888465E-4</v>
      </c>
      <c r="S1256" s="4">
        <f t="shared" si="333"/>
        <v>0.79999999999999993</v>
      </c>
      <c r="T1256" s="4">
        <f t="shared" si="334"/>
        <v>0.4342747261879949</v>
      </c>
      <c r="U1256" s="4">
        <f t="shared" si="335"/>
        <v>0.88888888888888895</v>
      </c>
      <c r="V1256" s="4">
        <f t="shared" si="336"/>
        <v>9.691001300805642E-2</v>
      </c>
      <c r="W1256" s="4" t="s">
        <v>5119</v>
      </c>
      <c r="X1256" s="2" cm="1">
        <f t="array" ref="X1256">SUM(_xlfn._xlws.FILTER($F$2:$F$2454,_xlfn.MAP($W$2:$W$2454,_xlfn.LAMBDA(_xlpm.x,_xlpm.x=$W1256))))</f>
        <v>1157</v>
      </c>
      <c r="Y1256" s="11">
        <f t="shared" si="337"/>
        <v>3.4572169403630079E-3</v>
      </c>
      <c r="Z1256" s="4" t="s">
        <v>5107</v>
      </c>
      <c r="AA1256" s="2" cm="1">
        <f t="array" ref="AA1256">SUM(_xlfn._xlws.FILTER($F$2:$F$2454,_xlfn.MAP($Z$2:$Z$2454,_xlfn.LAMBDA(_xlpm.x,_xlpm.x=$Z1256))))</f>
        <v>293</v>
      </c>
      <c r="AB1256" s="11">
        <f t="shared" si="338"/>
        <v>1.3651877133105802E-2</v>
      </c>
      <c r="AC1256" s="11">
        <f t="shared" si="339"/>
        <v>-0.59646573859764007</v>
      </c>
      <c r="AG1256" s="2"/>
      <c r="AL1256" s="2"/>
      <c r="AM1256" s="2"/>
    </row>
    <row r="1257" spans="1:39">
      <c r="A1257" s="1" t="str">
        <f t="shared" si="323"/>
        <v>~roa~ : [ɹɔ]</v>
      </c>
      <c r="B1257" s="1">
        <f>_xlfn.LET(_xlpm.d,$G1257,_xlpm.k,_xlfn.CONCAT(LEFT(TRIM(B$1),1),"*"),COUNTIF(_xlpm.d,_xlpm.k))</f>
        <v>1</v>
      </c>
      <c r="C1257" s="1">
        <f>_xlfn.LET(_xlpm.d,$G1257,_xlpm.k,_xlfn.CONCAT(LEFT(TRIM(C$1),1),"*"),COUNTIF(_xlpm.d,_xlpm.k))</f>
        <v>0</v>
      </c>
      <c r="D1257" s="1">
        <f>_xlfn.LET(_xlpm.d,$G1257,_xlpm.k,_xlfn.CONCAT(LEFT(TRIM(D$1),1),"*"),COUNTIF(_xlpm.d,_xlpm.k))</f>
        <v>0</v>
      </c>
      <c r="E1257" s="1">
        <f t="shared" si="324"/>
        <v>0.30102999566398114</v>
      </c>
      <c r="F1257" s="7">
        <v>1</v>
      </c>
      <c r="G1257" s="9" t="s">
        <v>1505</v>
      </c>
      <c r="H1257" s="4" cm="1">
        <f t="array" ref="H1257">F1257/freq.sum.r6e</f>
        <v>7.9214195183776928E-5</v>
      </c>
      <c r="I1257" s="4" t="str">
        <f t="shared" si="325"/>
        <v>ɹɔ</v>
      </c>
      <c r="J1257" s="4" t="str">
        <f t="shared" si="326"/>
        <v>roa</v>
      </c>
      <c r="K1257" s="10">
        <f t="shared" si="327"/>
        <v>2</v>
      </c>
      <c r="L1257" s="1">
        <f t="shared" si="328"/>
        <v>3</v>
      </c>
      <c r="M1257" s="10">
        <f t="shared" si="329"/>
        <v>3</v>
      </c>
      <c r="N1257" s="1" t="str">
        <f t="shared" si="330"/>
        <v>~roa~</v>
      </c>
      <c r="O1257" s="1" t="str">
        <f t="shared" si="331"/>
        <v>[ɹɔ]</v>
      </c>
      <c r="P1257" s="3" cm="1">
        <f t="array" ref="P1257">SUM(_xlfn._xlws.FILTER($H$2:$H$2454,_xlfn.MAP($N$2:$N$2454,_xlfn.LAMBDA(_xlpm.x,_xlpm.x=$N1257))))</f>
        <v>3.1685678073510771E-4</v>
      </c>
      <c r="Q1257" s="4">
        <f t="shared" si="332"/>
        <v>0.25</v>
      </c>
      <c r="R1257" s="6" cm="1">
        <f t="array" ref="R1257">SUM(_xlfn._xlws.FILTER($H$2:$H$2454,_xlfn.MAP($O$2:$O$2454,_xlfn.LAMBDA(_xlpm.x,_xlpm.x=$O1257))))</f>
        <v>3.9607097591888465E-4</v>
      </c>
      <c r="S1257" s="4">
        <f t="shared" si="333"/>
        <v>0.19999999999999998</v>
      </c>
      <c r="T1257" s="4">
        <f t="shared" si="334"/>
        <v>4.6757986083227711E-2</v>
      </c>
      <c r="U1257" s="4">
        <f t="shared" si="335"/>
        <v>0.22222222222222224</v>
      </c>
      <c r="V1257" s="4">
        <f t="shared" si="336"/>
        <v>9.691001300805642E-2</v>
      </c>
      <c r="W1257" s="4" t="s">
        <v>5138</v>
      </c>
      <c r="X1257" s="2" cm="1">
        <f t="array" ref="X1257">SUM(_xlfn._xlws.FILTER($F$2:$F$2454,_xlfn.MAP($W$2:$W$2454,_xlfn.LAMBDA(_xlpm.x,_xlpm.x=$W1257))))</f>
        <v>32</v>
      </c>
      <c r="Y1257" s="11">
        <f t="shared" si="337"/>
        <v>3.125E-2</v>
      </c>
      <c r="Z1257" s="4" t="s">
        <v>5107</v>
      </c>
      <c r="AA1257" s="2" cm="1">
        <f t="array" ref="AA1257">SUM(_xlfn._xlws.FILTER($F$2:$F$2454,_xlfn.MAP($Z$2:$Z$2454,_xlfn.LAMBDA(_xlpm.x,_xlpm.x=$Z1257))))</f>
        <v>293</v>
      </c>
      <c r="AB1257" s="11">
        <f t="shared" si="338"/>
        <v>3.4129692832764505E-3</v>
      </c>
      <c r="AC1257" s="11">
        <f t="shared" si="339"/>
        <v>0.96171764203420351</v>
      </c>
      <c r="AG1257" s="2"/>
      <c r="AL1257" s="2"/>
      <c r="AM1257" s="2"/>
    </row>
    <row r="1258" spans="1:39">
      <c r="A1258" s="1" t="str">
        <f t="shared" si="323"/>
        <v>~boo~ : [bʊ]</v>
      </c>
      <c r="B1258" s="1">
        <f>_xlfn.LET(_xlpm.d,$G1258,_xlpm.k,_xlfn.CONCAT(LEFT(TRIM(B$1),1),"*"),COUNTIF(_xlpm.d,_xlpm.k))</f>
        <v>0</v>
      </c>
      <c r="C1258" s="1">
        <f>_xlfn.LET(_xlpm.d,$G1258,_xlpm.k,_xlfn.CONCAT(LEFT(TRIM(C$1),1),"*"),COUNTIF(_xlpm.d,_xlpm.k))</f>
        <v>0</v>
      </c>
      <c r="D1258" s="1">
        <f>_xlfn.LET(_xlpm.d,$G1258,_xlpm.k,_xlfn.CONCAT(LEFT(TRIM(D$1),1),"*"),COUNTIF(_xlpm.d,_xlpm.k))</f>
        <v>0</v>
      </c>
      <c r="E1258" s="1">
        <f t="shared" si="324"/>
        <v>0.8450980400142567</v>
      </c>
      <c r="F1258" s="7">
        <v>6</v>
      </c>
      <c r="G1258" s="9" t="s">
        <v>650</v>
      </c>
      <c r="H1258" s="4" cm="1">
        <f t="array" ref="H1258">F1258/freq.sum.r6e</f>
        <v>4.7528517110266159E-4</v>
      </c>
      <c r="I1258" s="4" t="str">
        <f t="shared" si="325"/>
        <v>bʊ</v>
      </c>
      <c r="J1258" s="4" t="str">
        <f t="shared" si="326"/>
        <v>boo</v>
      </c>
      <c r="K1258" s="10">
        <f t="shared" si="327"/>
        <v>2</v>
      </c>
      <c r="L1258" s="1">
        <f t="shared" si="328"/>
        <v>3</v>
      </c>
      <c r="M1258" s="10">
        <f t="shared" si="329"/>
        <v>3</v>
      </c>
      <c r="N1258" s="1" t="str">
        <f t="shared" si="330"/>
        <v>~boo~</v>
      </c>
      <c r="O1258" s="1" t="str">
        <f t="shared" si="331"/>
        <v>[bʊ]</v>
      </c>
      <c r="P1258" s="3" cm="1">
        <f t="array" ref="P1258">SUM(_xlfn._xlws.FILTER($H$2:$H$2454,_xlfn.MAP($N$2:$N$2454,_xlfn.LAMBDA(_xlpm.x,_xlpm.x=$N1258))))</f>
        <v>6.3371356147021542E-4</v>
      </c>
      <c r="Q1258" s="4">
        <f t="shared" si="332"/>
        <v>0.75</v>
      </c>
      <c r="R1258" s="6" cm="1">
        <f t="array" ref="R1258">SUM(_xlfn._xlws.FILTER($H$2:$H$2454,_xlfn.MAP($O$2:$O$2454,_xlfn.LAMBDA(_xlpm.x,_xlpm.x=$O1258))))</f>
        <v>7.9214195183776931E-4</v>
      </c>
      <c r="S1258" s="4">
        <f t="shared" si="333"/>
        <v>0.6</v>
      </c>
      <c r="T1258" s="4">
        <f t="shared" si="334"/>
        <v>0.3937987871287506</v>
      </c>
      <c r="U1258" s="4">
        <f t="shared" si="335"/>
        <v>0.66666666666666652</v>
      </c>
      <c r="V1258" s="4">
        <f t="shared" si="336"/>
        <v>9.691001300805642E-2</v>
      </c>
      <c r="W1258" s="4" t="s">
        <v>5130</v>
      </c>
      <c r="X1258" s="2" cm="1">
        <f t="array" ref="X1258">SUM(_xlfn._xlws.FILTER($F$2:$F$2454,_xlfn.MAP($W$2:$W$2454,_xlfn.LAMBDA(_xlpm.x,_xlpm.x=$W1258))))</f>
        <v>79</v>
      </c>
      <c r="Y1258" s="11">
        <f t="shared" si="337"/>
        <v>7.5949367088607597E-2</v>
      </c>
      <c r="Z1258" s="4" t="s">
        <v>5116</v>
      </c>
      <c r="AA1258" s="2" cm="1">
        <f t="array" ref="AA1258">SUM(_xlfn._xlws.FILTER($F$2:$F$2454,_xlfn.MAP($Z$2:$Z$2454,_xlfn.LAMBDA(_xlpm.x,_xlpm.x=$Z1258))))</f>
        <v>96</v>
      </c>
      <c r="AB1258" s="11">
        <f t="shared" si="338"/>
        <v>6.25E-2</v>
      </c>
      <c r="AC1258" s="11">
        <f t="shared" si="339"/>
        <v>8.4644141749127003E-2</v>
      </c>
      <c r="AG1258" s="2"/>
      <c r="AL1258" s="2"/>
      <c r="AM1258" s="2"/>
    </row>
    <row r="1259" spans="1:39">
      <c r="A1259" s="1" t="str">
        <f t="shared" si="323"/>
        <v>~nou~ : [naʊ]</v>
      </c>
      <c r="B1259" s="1">
        <f>_xlfn.LET(_xlpm.d,$G1259,_xlpm.k,_xlfn.CONCAT(LEFT(TRIM(B$1),1),"*"),COUNTIF(_xlpm.d,_xlpm.k))</f>
        <v>0</v>
      </c>
      <c r="C1259" s="1">
        <f>_xlfn.LET(_xlpm.d,$G1259,_xlpm.k,_xlfn.CONCAT(LEFT(TRIM(C$1),1),"*"),COUNTIF(_xlpm.d,_xlpm.k))</f>
        <v>0</v>
      </c>
      <c r="D1259" s="1">
        <f>_xlfn.LET(_xlpm.d,$G1259,_xlpm.k,_xlfn.CONCAT(LEFT(TRIM(D$1),1),"*"),COUNTIF(_xlpm.d,_xlpm.k))</f>
        <v>1</v>
      </c>
      <c r="E1259" s="1">
        <f t="shared" si="324"/>
        <v>0.47712125471966244</v>
      </c>
      <c r="F1259" s="7">
        <v>2</v>
      </c>
      <c r="G1259" s="9" t="s">
        <v>1037</v>
      </c>
      <c r="H1259" s="4" cm="1">
        <f t="array" ref="H1259">F1259/freq.sum.r6e</f>
        <v>1.5842839036755386E-4</v>
      </c>
      <c r="I1259" s="4" t="str">
        <f t="shared" si="325"/>
        <v>naʊ</v>
      </c>
      <c r="J1259" s="4" t="str">
        <f t="shared" si="326"/>
        <v>nou</v>
      </c>
      <c r="K1259" s="10">
        <f t="shared" si="327"/>
        <v>3</v>
      </c>
      <c r="L1259" s="1">
        <f t="shared" si="328"/>
        <v>3</v>
      </c>
      <c r="M1259" s="10">
        <f t="shared" si="329"/>
        <v>3</v>
      </c>
      <c r="N1259" s="1" t="str">
        <f t="shared" si="330"/>
        <v>~nou~</v>
      </c>
      <c r="O1259" s="1" t="str">
        <f t="shared" si="331"/>
        <v>[naʊ]</v>
      </c>
      <c r="P1259" s="3" cm="1">
        <f t="array" ref="P1259">SUM(_xlfn._xlws.FILTER($H$2:$H$2454,_xlfn.MAP($N$2:$N$2454,_xlfn.LAMBDA(_xlpm.x,_xlpm.x=$N1259))))</f>
        <v>3.1685678073510771E-4</v>
      </c>
      <c r="Q1259" s="4">
        <f t="shared" si="332"/>
        <v>0.5</v>
      </c>
      <c r="R1259" s="6" cm="1">
        <f t="array" ref="R1259">SUM(_xlfn._xlws.FILTER($H$2:$H$2454,_xlfn.MAP($O$2:$O$2454,_xlfn.LAMBDA(_xlpm.x,_xlpm.x=$O1259))))</f>
        <v>3.9607097591888465E-4</v>
      </c>
      <c r="S1259" s="4">
        <f t="shared" si="333"/>
        <v>0.39999999999999997</v>
      </c>
      <c r="T1259" s="4">
        <f t="shared" si="334"/>
        <v>0.14821930910231521</v>
      </c>
      <c r="U1259" s="4">
        <f t="shared" si="335"/>
        <v>0.44444444444444448</v>
      </c>
      <c r="V1259" s="4">
        <f t="shared" si="336"/>
        <v>9.691001300805642E-2</v>
      </c>
      <c r="W1259" s="4" t="s">
        <v>5100</v>
      </c>
      <c r="X1259" s="2" cm="1">
        <f t="array" ref="X1259">SUM(_xlfn._xlws.FILTER($F$2:$F$2454,_xlfn.MAP($W$2:$W$2454,_xlfn.LAMBDA(_xlpm.x,_xlpm.x=$W1259))))</f>
        <v>150</v>
      </c>
      <c r="Y1259" s="11">
        <f t="shared" si="337"/>
        <v>1.3333333333333334E-2</v>
      </c>
      <c r="Z1259" s="4" t="s">
        <v>5114</v>
      </c>
      <c r="AA1259" s="2" cm="1">
        <f t="array" ref="AA1259">SUM(_xlfn._xlws.FILTER($F$2:$F$2454,_xlfn.MAP($Z$2:$Z$2454,_xlfn.LAMBDA(_xlpm.x,_xlpm.x=$Z1259))))</f>
        <v>104</v>
      </c>
      <c r="AB1259" s="11">
        <f t="shared" si="338"/>
        <v>1.9230769230769232E-2</v>
      </c>
      <c r="AC1259" s="11">
        <f t="shared" si="339"/>
        <v>-0.15905791975690087</v>
      </c>
      <c r="AG1259" s="2"/>
      <c r="AL1259" s="2"/>
      <c r="AM1259" s="2"/>
    </row>
    <row r="1260" spans="1:39">
      <c r="A1260" s="1" t="str">
        <f t="shared" si="323"/>
        <v>~tru~ : [tɹʌ]</v>
      </c>
      <c r="B1260" s="1">
        <f>_xlfn.LET(_xlpm.d,$G1260,_xlpm.k,_xlfn.CONCAT(LEFT(TRIM(B$1),1),"*"),COUNTIF(_xlpm.d,_xlpm.k))</f>
        <v>0</v>
      </c>
      <c r="C1260" s="1">
        <f>_xlfn.LET(_xlpm.d,$G1260,_xlpm.k,_xlfn.CONCAT(LEFT(TRIM(C$1),1),"*"),COUNTIF(_xlpm.d,_xlpm.k))</f>
        <v>0</v>
      </c>
      <c r="D1260" s="1">
        <f>_xlfn.LET(_xlpm.d,$G1260,_xlpm.k,_xlfn.CONCAT(LEFT(TRIM(D$1),1),"*"),COUNTIF(_xlpm.d,_xlpm.k))</f>
        <v>0</v>
      </c>
      <c r="E1260" s="1">
        <f t="shared" si="324"/>
        <v>0.60205999132796229</v>
      </c>
      <c r="F1260" s="7">
        <v>3</v>
      </c>
      <c r="G1260" s="9" t="s">
        <v>649</v>
      </c>
      <c r="H1260" s="4" cm="1">
        <f t="array" ref="H1260">F1260/freq.sum.r6e</f>
        <v>2.376425855513308E-4</v>
      </c>
      <c r="I1260" s="4" t="str">
        <f t="shared" si="325"/>
        <v>tɹʌ</v>
      </c>
      <c r="J1260" s="4" t="str">
        <f t="shared" si="326"/>
        <v>tru</v>
      </c>
      <c r="K1260" s="10">
        <f t="shared" si="327"/>
        <v>3</v>
      </c>
      <c r="L1260" s="1">
        <f t="shared" si="328"/>
        <v>3</v>
      </c>
      <c r="M1260" s="10">
        <f t="shared" si="329"/>
        <v>3</v>
      </c>
      <c r="N1260" s="1" t="str">
        <f t="shared" si="330"/>
        <v>~tru~</v>
      </c>
      <c r="O1260" s="1" t="str">
        <f t="shared" si="331"/>
        <v>[tɹʌ]</v>
      </c>
      <c r="P1260" s="3" cm="1">
        <f t="array" ref="P1260">SUM(_xlfn._xlws.FILTER($H$2:$H$2454,_xlfn.MAP($N$2:$N$2454,_xlfn.LAMBDA(_xlpm.x,_xlpm.x=$N1260))))</f>
        <v>3.1685678073510771E-4</v>
      </c>
      <c r="Q1260" s="4">
        <f t="shared" si="332"/>
        <v>0.75</v>
      </c>
      <c r="R1260" s="6" cm="1">
        <f t="array" ref="R1260">SUM(_xlfn._xlws.FILTER($H$2:$H$2454,_xlfn.MAP($O$2:$O$2454,_xlfn.LAMBDA(_xlpm.x,_xlpm.x=$O1260))))</f>
        <v>3.9607097591888465E-4</v>
      </c>
      <c r="S1260" s="4">
        <f t="shared" si="333"/>
        <v>0.6</v>
      </c>
      <c r="T1260" s="4">
        <f t="shared" si="334"/>
        <v>0.28054791649936617</v>
      </c>
      <c r="U1260" s="4">
        <f t="shared" si="335"/>
        <v>0.66666666666666652</v>
      </c>
      <c r="V1260" s="4">
        <f t="shared" si="336"/>
        <v>9.691001300805642E-2</v>
      </c>
      <c r="W1260" s="4" t="s">
        <v>5111</v>
      </c>
      <c r="X1260" s="2" cm="1">
        <f t="array" ref="X1260">SUM(_xlfn._xlws.FILTER($F$2:$F$2454,_xlfn.MAP($W$2:$W$2454,_xlfn.LAMBDA(_xlpm.x,_xlpm.x=$W1260))))</f>
        <v>566</v>
      </c>
      <c r="Y1260" s="11">
        <f t="shared" si="337"/>
        <v>5.3003533568904597E-3</v>
      </c>
      <c r="Z1260" s="4" t="s">
        <v>5113</v>
      </c>
      <c r="AA1260" s="2" cm="1">
        <f t="array" ref="AA1260">SUM(_xlfn._xlws.FILTER($F$2:$F$2454,_xlfn.MAP($Z$2:$Z$2454,_xlfn.LAMBDA(_xlpm.x,_xlpm.x=$Z1260))))</f>
        <v>309</v>
      </c>
      <c r="AB1260" s="11">
        <f t="shared" si="338"/>
        <v>9.7087378640776691E-3</v>
      </c>
      <c r="AC1260" s="11">
        <f t="shared" si="339"/>
        <v>-0.26285795176343668</v>
      </c>
      <c r="AG1260" s="2"/>
      <c r="AL1260" s="2"/>
      <c r="AM1260" s="2"/>
    </row>
    <row r="1261" spans="1:39">
      <c r="A1261" s="1" t="str">
        <f t="shared" si="323"/>
        <v>~rou~ : [ɹʌ]</v>
      </c>
      <c r="B1261" s="1">
        <f>_xlfn.LET(_xlpm.d,$G1261,_xlpm.k,_xlfn.CONCAT(LEFT(TRIM(B$1),1),"*"),COUNTIF(_xlpm.d,_xlpm.k))</f>
        <v>1</v>
      </c>
      <c r="C1261" s="1">
        <f>_xlfn.LET(_xlpm.d,$G1261,_xlpm.k,_xlfn.CONCAT(LEFT(TRIM(C$1),1),"*"),COUNTIF(_xlpm.d,_xlpm.k))</f>
        <v>0</v>
      </c>
      <c r="D1261" s="1">
        <f>_xlfn.LET(_xlpm.d,$G1261,_xlpm.k,_xlfn.CONCAT(LEFT(TRIM(D$1),1),"*"),COUNTIF(_xlpm.d,_xlpm.k))</f>
        <v>0</v>
      </c>
      <c r="E1261" s="1">
        <f t="shared" si="324"/>
        <v>0.30102999566398114</v>
      </c>
      <c r="F1261" s="7">
        <v>1</v>
      </c>
      <c r="G1261" s="9" t="s">
        <v>1712</v>
      </c>
      <c r="H1261" s="4" cm="1">
        <f t="array" ref="H1261">F1261/freq.sum.r6e</f>
        <v>7.9214195183776928E-5</v>
      </c>
      <c r="I1261" s="4" t="str">
        <f t="shared" si="325"/>
        <v>ɹʌ</v>
      </c>
      <c r="J1261" s="4" t="str">
        <f t="shared" si="326"/>
        <v>rou</v>
      </c>
      <c r="K1261" s="10">
        <f t="shared" si="327"/>
        <v>2</v>
      </c>
      <c r="L1261" s="1">
        <f t="shared" si="328"/>
        <v>3</v>
      </c>
      <c r="M1261" s="10">
        <f t="shared" si="329"/>
        <v>3</v>
      </c>
      <c r="N1261" s="1" t="str">
        <f t="shared" si="330"/>
        <v>~rou~</v>
      </c>
      <c r="O1261" s="1" t="str">
        <f t="shared" si="331"/>
        <v>[ɹʌ]</v>
      </c>
      <c r="P1261" s="3" cm="1">
        <f t="array" ref="P1261">SUM(_xlfn._xlws.FILTER($H$2:$H$2454,_xlfn.MAP($N$2:$N$2454,_xlfn.LAMBDA(_xlpm.x,_xlpm.x=$N1261))))</f>
        <v>9.5057034220532319E-4</v>
      </c>
      <c r="Q1261" s="4">
        <f t="shared" si="332"/>
        <v>8.3333333333333329E-2</v>
      </c>
      <c r="R1261" s="6" cm="1">
        <f t="array" ref="R1261">SUM(_xlfn._xlws.FILTER($H$2:$H$2454,_xlfn.MAP($O$2:$O$2454,_xlfn.LAMBDA(_xlpm.x,_xlpm.x=$O1261))))</f>
        <v>1.188212927756654E-3</v>
      </c>
      <c r="S1261" s="4">
        <f t="shared" si="333"/>
        <v>6.6666666666666666E-2</v>
      </c>
      <c r="T1261" s="4">
        <f t="shared" si="334"/>
        <v>1.5585995361075902E-2</v>
      </c>
      <c r="U1261" s="4">
        <f t="shared" si="335"/>
        <v>7.407407407407407E-2</v>
      </c>
      <c r="V1261" s="4">
        <f t="shared" si="336"/>
        <v>9.691001300805642E-2</v>
      </c>
      <c r="W1261" s="4" t="s">
        <v>5100</v>
      </c>
      <c r="X1261" s="2" cm="1">
        <f t="array" ref="X1261">SUM(_xlfn._xlws.FILTER($F$2:$F$2454,_xlfn.MAP($W$2:$W$2454,_xlfn.LAMBDA(_xlpm.x,_xlpm.x=$W1261))))</f>
        <v>150</v>
      </c>
      <c r="Y1261" s="11">
        <f t="shared" si="337"/>
        <v>6.6666666666666671E-3</v>
      </c>
      <c r="Z1261" s="4" t="s">
        <v>5113</v>
      </c>
      <c r="AA1261" s="2" cm="1">
        <f t="array" ref="AA1261">SUM(_xlfn._xlws.FILTER($F$2:$F$2454,_xlfn.MAP($Z$2:$Z$2454,_xlfn.LAMBDA(_xlpm.x,_xlpm.x=$Z1261))))</f>
        <v>309</v>
      </c>
      <c r="AB1261" s="11">
        <f t="shared" si="338"/>
        <v>3.2362459546925568E-3</v>
      </c>
      <c r="AC1261" s="11">
        <f t="shared" si="339"/>
        <v>0.31386722036915343</v>
      </c>
      <c r="AG1261" s="2"/>
      <c r="AL1261" s="2"/>
      <c r="AM1261" s="2"/>
    </row>
    <row r="1262" spans="1:39">
      <c r="A1262" s="1" t="str">
        <f t="shared" si="323"/>
        <v>~mpe~ : [mp]</v>
      </c>
      <c r="B1262" s="1">
        <f>_xlfn.LET(_xlpm.d,$G1262,_xlpm.k,_xlfn.CONCAT(LEFT(TRIM(B$1),1),"*"),COUNTIF(_xlpm.d,_xlpm.k))</f>
        <v>0</v>
      </c>
      <c r="C1262" s="1">
        <f>_xlfn.LET(_xlpm.d,$G1262,_xlpm.k,_xlfn.CONCAT(LEFT(TRIM(C$1),1),"*"),COUNTIF(_xlpm.d,_xlpm.k))</f>
        <v>1</v>
      </c>
      <c r="D1262" s="1">
        <f>_xlfn.LET(_xlpm.d,$G1262,_xlpm.k,_xlfn.CONCAT(LEFT(TRIM(D$1),1),"*"),COUNTIF(_xlpm.d,_xlpm.k))</f>
        <v>0</v>
      </c>
      <c r="E1262" s="1">
        <f t="shared" si="324"/>
        <v>0.30102999566398114</v>
      </c>
      <c r="F1262" s="7">
        <v>1</v>
      </c>
      <c r="G1262" s="9" t="s">
        <v>2119</v>
      </c>
      <c r="H1262" s="4" cm="1">
        <f t="array" ref="H1262">F1262/freq.sum.r6e</f>
        <v>7.9214195183776928E-5</v>
      </c>
      <c r="I1262" s="4" t="str">
        <f t="shared" si="325"/>
        <v>mp</v>
      </c>
      <c r="J1262" s="4" t="str">
        <f t="shared" si="326"/>
        <v>mpe</v>
      </c>
      <c r="K1262" s="10">
        <f t="shared" si="327"/>
        <v>2</v>
      </c>
      <c r="L1262" s="1">
        <f t="shared" si="328"/>
        <v>3</v>
      </c>
      <c r="M1262" s="10">
        <f t="shared" si="329"/>
        <v>3</v>
      </c>
      <c r="N1262" s="1" t="str">
        <f t="shared" si="330"/>
        <v>~mpe~</v>
      </c>
      <c r="O1262" s="1" t="str">
        <f t="shared" si="331"/>
        <v>[mp]</v>
      </c>
      <c r="P1262" s="3" cm="1">
        <f t="array" ref="P1262">SUM(_xlfn._xlws.FILTER($H$2:$H$2454,_xlfn.MAP($N$2:$N$2454,_xlfn.LAMBDA(_xlpm.x,_xlpm.x=$N1262))))</f>
        <v>5.5449936628643854E-4</v>
      </c>
      <c r="Q1262" s="4">
        <f t="shared" si="332"/>
        <v>0.14285714285714285</v>
      </c>
      <c r="R1262" s="6" cm="1">
        <f t="array" ref="R1262">SUM(_xlfn._xlws.FILTER($H$2:$H$2454,_xlfn.MAP($O$2:$O$2454,_xlfn.LAMBDA(_xlpm.x,_xlpm.x=$O1262))))</f>
        <v>7.1292775665399231E-4</v>
      </c>
      <c r="S1262" s="4">
        <f t="shared" si="333"/>
        <v>0.11111111111111112</v>
      </c>
      <c r="T1262" s="4">
        <f t="shared" si="334"/>
        <v>2.6301367171815585E-2</v>
      </c>
      <c r="U1262" s="4">
        <f t="shared" si="335"/>
        <v>0.125</v>
      </c>
      <c r="V1262" s="4">
        <f t="shared" si="336"/>
        <v>0.109144469425068</v>
      </c>
      <c r="W1262" s="4" t="s">
        <v>5121</v>
      </c>
      <c r="X1262" s="2" cm="1">
        <f t="array" ref="X1262">SUM(_xlfn._xlws.FILTER($F$2:$F$2454,_xlfn.MAP($W$2:$W$2454,_xlfn.LAMBDA(_xlpm.x,_xlpm.x=$W1262))))</f>
        <v>2896</v>
      </c>
      <c r="Y1262" s="11">
        <f t="shared" si="337"/>
        <v>3.453038674033149E-4</v>
      </c>
      <c r="Z1262" s="4"/>
      <c r="AA1262" s="2" cm="1">
        <f t="array" ref="AA1262">SUM(_xlfn._xlws.FILTER($F$2:$F$2454,_xlfn.MAP($Z$2:$Z$2454,_xlfn.LAMBDA(_xlpm.x,_xlpm.x=$Z1262))))</f>
        <v>3871</v>
      </c>
      <c r="AB1262" s="11">
        <f t="shared" si="338"/>
        <v>2.5833118057349522E-4</v>
      </c>
      <c r="AC1262" s="11">
        <f t="shared" si="339"/>
        <v>0.12602461379384577</v>
      </c>
      <c r="AG1262" s="2"/>
      <c r="AL1262" s="2"/>
      <c r="AM1262" s="2"/>
    </row>
    <row r="1263" spans="1:39">
      <c r="A1263" s="1" t="str">
        <f t="shared" si="323"/>
        <v>~mpe~ : [mpə]</v>
      </c>
      <c r="B1263" s="1">
        <f>_xlfn.LET(_xlpm.d,$G1263,_xlpm.k,_xlfn.CONCAT(LEFT(TRIM(B$1),1),"*"),COUNTIF(_xlpm.d,_xlpm.k))</f>
        <v>0</v>
      </c>
      <c r="C1263" s="1">
        <f>_xlfn.LET(_xlpm.d,$G1263,_xlpm.k,_xlfn.CONCAT(LEFT(TRIM(C$1),1),"*"),COUNTIF(_xlpm.d,_xlpm.k))</f>
        <v>1</v>
      </c>
      <c r="D1263" s="1">
        <f>_xlfn.LET(_xlpm.d,$G1263,_xlpm.k,_xlfn.CONCAT(LEFT(TRIM(D$1),1),"*"),COUNTIF(_xlpm.d,_xlpm.k))</f>
        <v>0</v>
      </c>
      <c r="E1263" s="1">
        <f t="shared" si="324"/>
        <v>0.60205999132796229</v>
      </c>
      <c r="F1263" s="7">
        <v>3</v>
      </c>
      <c r="G1263" s="9" t="s">
        <v>985</v>
      </c>
      <c r="H1263" s="4" cm="1">
        <f t="array" ref="H1263">F1263/freq.sum.r6e</f>
        <v>2.376425855513308E-4</v>
      </c>
      <c r="I1263" s="4" t="str">
        <f t="shared" si="325"/>
        <v>mpə</v>
      </c>
      <c r="J1263" s="4" t="str">
        <f t="shared" si="326"/>
        <v>mpe</v>
      </c>
      <c r="K1263" s="10">
        <f t="shared" si="327"/>
        <v>3</v>
      </c>
      <c r="L1263" s="1">
        <f t="shared" si="328"/>
        <v>3</v>
      </c>
      <c r="M1263" s="10">
        <f t="shared" si="329"/>
        <v>3</v>
      </c>
      <c r="N1263" s="1" t="str">
        <f t="shared" si="330"/>
        <v>~mpe~</v>
      </c>
      <c r="O1263" s="1" t="str">
        <f t="shared" si="331"/>
        <v>[mpə]</v>
      </c>
      <c r="P1263" s="3" cm="1">
        <f t="array" ref="P1263">SUM(_xlfn._xlws.FILTER($H$2:$H$2454,_xlfn.MAP($N$2:$N$2454,_xlfn.LAMBDA(_xlpm.x,_xlpm.x=$N1263))))</f>
        <v>5.5449936628643854E-4</v>
      </c>
      <c r="Q1263" s="4">
        <f t="shared" si="332"/>
        <v>0.42857142857142855</v>
      </c>
      <c r="R1263" s="6" cm="1">
        <f t="array" ref="R1263">SUM(_xlfn._xlws.FILTER($H$2:$H$2454,_xlfn.MAP($O$2:$O$2454,_xlfn.LAMBDA(_xlpm.x,_xlpm.x=$O1263))))</f>
        <v>7.1292775665399242E-4</v>
      </c>
      <c r="S1263" s="4">
        <f t="shared" si="333"/>
        <v>0.33333333333333331</v>
      </c>
      <c r="T1263" s="4">
        <f t="shared" si="334"/>
        <v>0.15780820303089352</v>
      </c>
      <c r="U1263" s="4">
        <f t="shared" si="335"/>
        <v>0.375</v>
      </c>
      <c r="V1263" s="4">
        <f t="shared" si="336"/>
        <v>0.10914446942506807</v>
      </c>
      <c r="W1263" s="4" t="s">
        <v>5121</v>
      </c>
      <c r="X1263" s="2" cm="1">
        <f t="array" ref="X1263">SUM(_xlfn._xlws.FILTER($F$2:$F$2454,_xlfn.MAP($W$2:$W$2454,_xlfn.LAMBDA(_xlpm.x,_xlpm.x=$W1263))))</f>
        <v>2896</v>
      </c>
      <c r="Y1263" s="11">
        <f t="shared" si="337"/>
        <v>1.0359116022099447E-3</v>
      </c>
      <c r="Z1263" s="4" t="s">
        <v>5101</v>
      </c>
      <c r="AA1263" s="2" cm="1">
        <f t="array" ref="AA1263">SUM(_xlfn._xlws.FILTER($F$2:$F$2454,_xlfn.MAP($Z$2:$Z$2454,_xlfn.LAMBDA(_xlpm.x,_xlpm.x=$Z1263))))</f>
        <v>2255</v>
      </c>
      <c r="AB1263" s="11">
        <f t="shared" si="338"/>
        <v>1.3303769401330377E-3</v>
      </c>
      <c r="AC1263" s="11">
        <f t="shared" si="339"/>
        <v>-0.10865201131112999</v>
      </c>
      <c r="AG1263" s="2"/>
      <c r="AL1263" s="2"/>
      <c r="AM1263" s="2"/>
    </row>
    <row r="1264" spans="1:39">
      <c r="A1264" s="1" t="str">
        <f t="shared" si="323"/>
        <v>~rse~ : [ɹs]</v>
      </c>
      <c r="B1264" s="1">
        <f>_xlfn.LET(_xlpm.d,$G1264,_xlpm.k,_xlfn.CONCAT(LEFT(TRIM(B$1),1),"*"),COUNTIF(_xlpm.d,_xlpm.k))</f>
        <v>1</v>
      </c>
      <c r="C1264" s="1">
        <f>_xlfn.LET(_xlpm.d,$G1264,_xlpm.k,_xlfn.CONCAT(LEFT(TRIM(C$1),1),"*"),COUNTIF(_xlpm.d,_xlpm.k))</f>
        <v>0</v>
      </c>
      <c r="D1264" s="1">
        <f>_xlfn.LET(_xlpm.d,$G1264,_xlpm.k,_xlfn.CONCAT(LEFT(TRIM(D$1),1),"*"),COUNTIF(_xlpm.d,_xlpm.k))</f>
        <v>0</v>
      </c>
      <c r="E1264" s="1">
        <f t="shared" si="324"/>
        <v>1.0413926851582249</v>
      </c>
      <c r="F1264" s="7">
        <v>10</v>
      </c>
      <c r="G1264" s="9" t="s">
        <v>446</v>
      </c>
      <c r="H1264" s="4" cm="1">
        <f t="array" ref="H1264">F1264/freq.sum.r6e</f>
        <v>7.9214195183776931E-4</v>
      </c>
      <c r="I1264" s="4" t="str">
        <f t="shared" si="325"/>
        <v>ɹs</v>
      </c>
      <c r="J1264" s="4" t="str">
        <f t="shared" si="326"/>
        <v>rse</v>
      </c>
      <c r="K1264" s="10">
        <f t="shared" si="327"/>
        <v>2</v>
      </c>
      <c r="L1264" s="1">
        <f t="shared" si="328"/>
        <v>3</v>
      </c>
      <c r="M1264" s="10">
        <f t="shared" si="329"/>
        <v>3</v>
      </c>
      <c r="N1264" s="1" t="str">
        <f t="shared" si="330"/>
        <v>~rse~</v>
      </c>
      <c r="O1264" s="1" t="str">
        <f t="shared" si="331"/>
        <v>[ɹs]</v>
      </c>
      <c r="P1264" s="3" cm="1">
        <f t="array" ref="P1264">SUM(_xlfn._xlws.FILTER($H$2:$H$2454,_xlfn.MAP($N$2:$N$2454,_xlfn.LAMBDA(_xlpm.x,_xlpm.x=$N1264))))</f>
        <v>1.1089987325728771E-3</v>
      </c>
      <c r="Q1264" s="4">
        <f t="shared" si="332"/>
        <v>0.7142857142857143</v>
      </c>
      <c r="R1264" s="6" cm="1">
        <f t="array" ref="R1264">SUM(_xlfn._xlws.FILTER($H$2:$H$2454,_xlfn.MAP($O$2:$O$2454,_xlfn.LAMBDA(_xlpm.x,_xlpm.x=$O1264))))</f>
        <v>1.4258555133079848E-3</v>
      </c>
      <c r="S1264" s="4">
        <f t="shared" si="333"/>
        <v>0.55555555555555547</v>
      </c>
      <c r="T1264" s="4">
        <f t="shared" si="334"/>
        <v>0.45493890603783926</v>
      </c>
      <c r="U1264" s="4">
        <f t="shared" si="335"/>
        <v>0.62499999999999989</v>
      </c>
      <c r="V1264" s="4">
        <f t="shared" si="336"/>
        <v>0.10914446942506816</v>
      </c>
      <c r="W1264" s="4" t="s">
        <v>5121</v>
      </c>
      <c r="X1264" s="2" cm="1">
        <f t="array" ref="X1264">SUM(_xlfn._xlws.FILTER($F$2:$F$2454,_xlfn.MAP($W$2:$W$2454,_xlfn.LAMBDA(_xlpm.x,_xlpm.x=$W1264))))</f>
        <v>2896</v>
      </c>
      <c r="Y1264" s="11">
        <f t="shared" si="337"/>
        <v>3.453038674033149E-3</v>
      </c>
      <c r="Z1264" s="4"/>
      <c r="AA1264" s="2" cm="1">
        <f t="array" ref="AA1264">SUM(_xlfn._xlws.FILTER($F$2:$F$2454,_xlfn.MAP($Z$2:$Z$2454,_xlfn.LAMBDA(_xlpm.x,_xlpm.x=$Z1264))))</f>
        <v>3871</v>
      </c>
      <c r="AB1264" s="11">
        <f t="shared" si="338"/>
        <v>2.5833118057349523E-3</v>
      </c>
      <c r="AC1264" s="11">
        <f t="shared" si="339"/>
        <v>0.12602461379384577</v>
      </c>
      <c r="AG1264" s="2"/>
      <c r="AL1264" s="2"/>
      <c r="AM1264" s="2"/>
    </row>
    <row r="1265" spans="1:39">
      <c r="A1265" s="1" t="str">
        <f t="shared" si="323"/>
        <v>~sou~ : [soʊ]</v>
      </c>
      <c r="B1265" s="1">
        <f>_xlfn.LET(_xlpm.d,$G1265,_xlpm.k,_xlfn.CONCAT(LEFT(TRIM(B$1),1),"*"),COUNTIF(_xlpm.d,_xlpm.k))</f>
        <v>0</v>
      </c>
      <c r="C1265" s="1">
        <f>_xlfn.LET(_xlpm.d,$G1265,_xlpm.k,_xlfn.CONCAT(LEFT(TRIM(C$1),1),"*"),COUNTIF(_xlpm.d,_xlpm.k))</f>
        <v>0</v>
      </c>
      <c r="D1265" s="1">
        <f>_xlfn.LET(_xlpm.d,$G1265,_xlpm.k,_xlfn.CONCAT(LEFT(TRIM(D$1),1),"*"),COUNTIF(_xlpm.d,_xlpm.k))</f>
        <v>0</v>
      </c>
      <c r="E1265" s="1">
        <f t="shared" si="324"/>
        <v>0.30102999566398114</v>
      </c>
      <c r="F1265" s="7">
        <v>1</v>
      </c>
      <c r="G1265" s="9" t="s">
        <v>1701</v>
      </c>
      <c r="H1265" s="4" cm="1">
        <f t="array" ref="H1265">F1265/freq.sum.r6e</f>
        <v>7.9214195183776928E-5</v>
      </c>
      <c r="I1265" s="4" t="str">
        <f t="shared" si="325"/>
        <v>soʊ</v>
      </c>
      <c r="J1265" s="4" t="str">
        <f t="shared" si="326"/>
        <v>sou</v>
      </c>
      <c r="K1265" s="10">
        <f t="shared" si="327"/>
        <v>3</v>
      </c>
      <c r="L1265" s="1">
        <f t="shared" si="328"/>
        <v>3</v>
      </c>
      <c r="M1265" s="10">
        <f t="shared" si="329"/>
        <v>3</v>
      </c>
      <c r="N1265" s="1" t="str">
        <f t="shared" si="330"/>
        <v>~sou~</v>
      </c>
      <c r="O1265" s="1" t="str">
        <f t="shared" si="331"/>
        <v>[soʊ]</v>
      </c>
      <c r="P1265" s="3" cm="1">
        <f t="array" ref="P1265">SUM(_xlfn._xlws.FILTER($H$2:$H$2454,_xlfn.MAP($N$2:$N$2454,_xlfn.LAMBDA(_xlpm.x,_xlpm.x=$N1265))))</f>
        <v>7.9214195183776931E-4</v>
      </c>
      <c r="Q1265" s="4">
        <f t="shared" si="332"/>
        <v>9.9999999999999992E-2</v>
      </c>
      <c r="R1265" s="6" cm="1">
        <f t="array" ref="R1265">SUM(_xlfn._xlws.FILTER($H$2:$H$2454,_xlfn.MAP($O$2:$O$2454,_xlfn.LAMBDA(_xlpm.x,_xlpm.x=$O1265))))</f>
        <v>1.0297845373891E-3</v>
      </c>
      <c r="S1265" s="4">
        <f t="shared" si="333"/>
        <v>7.6923076923076927E-2</v>
      </c>
      <c r="T1265" s="4">
        <f t="shared" si="334"/>
        <v>1.8296603249958666E-2</v>
      </c>
      <c r="U1265" s="4">
        <f t="shared" si="335"/>
        <v>8.6956521739130432E-2</v>
      </c>
      <c r="V1265" s="4">
        <f t="shared" si="336"/>
        <v>0.11394335230683671</v>
      </c>
      <c r="W1265" s="4" t="s">
        <v>5100</v>
      </c>
      <c r="X1265" s="2" cm="1">
        <f t="array" ref="X1265">SUM(_xlfn._xlws.FILTER($F$2:$F$2454,_xlfn.MAP($W$2:$W$2454,_xlfn.LAMBDA(_xlpm.x,_xlpm.x=$W1265))))</f>
        <v>150</v>
      </c>
      <c r="Y1265" s="11">
        <f t="shared" si="337"/>
        <v>6.6666666666666671E-3</v>
      </c>
      <c r="Z1265" s="4" t="s">
        <v>5109</v>
      </c>
      <c r="AA1265" s="2" cm="1">
        <f t="array" ref="AA1265">SUM(_xlfn._xlws.FILTER($F$2:$F$2454,_xlfn.MAP($Z$2:$Z$2454,_xlfn.LAMBDA(_xlpm.x,_xlpm.x=$Z1265))))</f>
        <v>257</v>
      </c>
      <c r="AB1265" s="11">
        <f t="shared" si="338"/>
        <v>3.8910505836575876E-3</v>
      </c>
      <c r="AC1265" s="11">
        <f t="shared" si="339"/>
        <v>0.23384186427561329</v>
      </c>
      <c r="AG1265" s="2"/>
      <c r="AL1265" s="2"/>
      <c r="AM1265" s="2"/>
    </row>
    <row r="1266" spans="1:39">
      <c r="A1266" s="1" t="str">
        <f t="shared" si="323"/>
        <v>~sso~ : [soʊ]</v>
      </c>
      <c r="B1266" s="1">
        <f>_xlfn.LET(_xlpm.d,$G1266,_xlpm.k,_xlfn.CONCAT(LEFT(TRIM(B$1),1),"*"),COUNTIF(_xlpm.d,_xlpm.k))</f>
        <v>0</v>
      </c>
      <c r="C1266" s="1">
        <f>_xlfn.LET(_xlpm.d,$G1266,_xlpm.k,_xlfn.CONCAT(LEFT(TRIM(C$1),1),"*"),COUNTIF(_xlpm.d,_xlpm.k))</f>
        <v>0</v>
      </c>
      <c r="D1266" s="1">
        <f>_xlfn.LET(_xlpm.d,$G1266,_xlpm.k,_xlfn.CONCAT(LEFT(TRIM(D$1),1),"*"),COUNTIF(_xlpm.d,_xlpm.k))</f>
        <v>0</v>
      </c>
      <c r="E1266" s="1">
        <f t="shared" si="324"/>
        <v>0.69897000433601875</v>
      </c>
      <c r="F1266" s="7">
        <v>4</v>
      </c>
      <c r="G1266" s="9" t="s">
        <v>955</v>
      </c>
      <c r="H1266" s="4" cm="1">
        <f t="array" ref="H1266">F1266/freq.sum.r6e</f>
        <v>3.1685678073510771E-4</v>
      </c>
      <c r="I1266" s="4" t="str">
        <f t="shared" si="325"/>
        <v>soʊ</v>
      </c>
      <c r="J1266" s="4" t="str">
        <f t="shared" si="326"/>
        <v>sso</v>
      </c>
      <c r="K1266" s="10">
        <f t="shared" si="327"/>
        <v>3</v>
      </c>
      <c r="L1266" s="1">
        <f t="shared" si="328"/>
        <v>3</v>
      </c>
      <c r="M1266" s="10">
        <f t="shared" si="329"/>
        <v>3</v>
      </c>
      <c r="N1266" s="1" t="str">
        <f t="shared" si="330"/>
        <v>~sso~</v>
      </c>
      <c r="O1266" s="1" t="str">
        <f t="shared" si="331"/>
        <v>[soʊ]</v>
      </c>
      <c r="P1266" s="3" cm="1">
        <f t="array" ref="P1266">SUM(_xlfn._xlws.FILTER($H$2:$H$2454,_xlfn.MAP($N$2:$N$2454,_xlfn.LAMBDA(_xlpm.x,_xlpm.x=$N1266))))</f>
        <v>7.9214195183776931E-4</v>
      </c>
      <c r="Q1266" s="4">
        <f t="shared" si="332"/>
        <v>0.39999999999999997</v>
      </c>
      <c r="R1266" s="6" cm="1">
        <f t="array" ref="R1266">SUM(_xlfn._xlws.FILTER($H$2:$H$2454,_xlfn.MAP($O$2:$O$2454,_xlfn.LAMBDA(_xlpm.x,_xlpm.x=$O1266))))</f>
        <v>1.0297845373891E-3</v>
      </c>
      <c r="S1266" s="4">
        <f t="shared" si="333"/>
        <v>0.30769230769230771</v>
      </c>
      <c r="T1266" s="4">
        <f t="shared" si="334"/>
        <v>0.16993358850834581</v>
      </c>
      <c r="U1266" s="4">
        <f t="shared" si="335"/>
        <v>0.34782608695652173</v>
      </c>
      <c r="V1266" s="4">
        <f t="shared" si="336"/>
        <v>0.11394335230683671</v>
      </c>
      <c r="W1266" s="4" t="s">
        <v>5119</v>
      </c>
      <c r="X1266" s="2" cm="1">
        <f t="array" ref="X1266">SUM(_xlfn._xlws.FILTER($F$2:$F$2454,_xlfn.MAP($W$2:$W$2454,_xlfn.LAMBDA(_xlpm.x,_xlpm.x=$W1266))))</f>
        <v>1157</v>
      </c>
      <c r="Y1266" s="11">
        <f t="shared" si="337"/>
        <v>3.4572169403630079E-3</v>
      </c>
      <c r="Z1266" s="4" t="s">
        <v>5109</v>
      </c>
      <c r="AA1266" s="2" cm="1">
        <f t="array" ref="AA1266">SUM(_xlfn._xlws.FILTER($F$2:$F$2454,_xlfn.MAP($Z$2:$Z$2454,_xlfn.LAMBDA(_xlpm.x,_xlpm.x=$Z1266))))</f>
        <v>257</v>
      </c>
      <c r="AB1266" s="11">
        <f t="shared" si="338"/>
        <v>1.556420233463035E-2</v>
      </c>
      <c r="AC1266" s="11">
        <f t="shared" si="339"/>
        <v>-0.65340023562045502</v>
      </c>
      <c r="AG1266" s="2"/>
      <c r="AL1266" s="2"/>
      <c r="AM1266" s="2"/>
    </row>
    <row r="1267" spans="1:39">
      <c r="A1267" s="1" t="str">
        <f t="shared" si="323"/>
        <v>~lea~ : [li]</v>
      </c>
      <c r="B1267" s="1">
        <f>_xlfn.LET(_xlpm.d,$G1267,_xlpm.k,_xlfn.CONCAT(LEFT(TRIM(B$1),1),"*"),COUNTIF(_xlpm.d,_xlpm.k))</f>
        <v>0</v>
      </c>
      <c r="C1267" s="1">
        <f>_xlfn.LET(_xlpm.d,$G1267,_xlpm.k,_xlfn.CONCAT(LEFT(TRIM(C$1),1),"*"),COUNTIF(_xlpm.d,_xlpm.k))</f>
        <v>0</v>
      </c>
      <c r="D1267" s="1">
        <f>_xlfn.LET(_xlpm.d,$G1267,_xlpm.k,_xlfn.CONCAT(LEFT(TRIM(D$1),1),"*"),COUNTIF(_xlpm.d,_xlpm.k))</f>
        <v>0</v>
      </c>
      <c r="E1267" s="1">
        <f t="shared" si="324"/>
        <v>1</v>
      </c>
      <c r="F1267" s="7">
        <v>9</v>
      </c>
      <c r="G1267" s="9" t="s">
        <v>119</v>
      </c>
      <c r="H1267" s="4" cm="1">
        <f t="array" ref="H1267">F1267/freq.sum.r6e</f>
        <v>7.1292775665399242E-4</v>
      </c>
      <c r="I1267" s="4" t="str">
        <f t="shared" si="325"/>
        <v>li</v>
      </c>
      <c r="J1267" s="4" t="str">
        <f t="shared" si="326"/>
        <v>lea</v>
      </c>
      <c r="K1267" s="10">
        <f t="shared" si="327"/>
        <v>2</v>
      </c>
      <c r="L1267" s="1">
        <f t="shared" si="328"/>
        <v>3</v>
      </c>
      <c r="M1267" s="10">
        <f t="shared" si="329"/>
        <v>3</v>
      </c>
      <c r="N1267" s="1" t="str">
        <f t="shared" si="330"/>
        <v>~lea~</v>
      </c>
      <c r="O1267" s="1" t="str">
        <f t="shared" si="331"/>
        <v>[li]</v>
      </c>
      <c r="P1267" s="3" cm="1">
        <f t="array" ref="P1267">SUM(_xlfn._xlws.FILTER($H$2:$H$2454,_xlfn.MAP($N$2:$N$2454,_xlfn.LAMBDA(_xlpm.x,_xlpm.x=$N1267))))</f>
        <v>1.2674271229404308E-3</v>
      </c>
      <c r="Q1267" s="4">
        <f t="shared" si="332"/>
        <v>0.5625</v>
      </c>
      <c r="R1267" s="6" cm="1">
        <f t="array" ref="R1267">SUM(_xlfn._xlws.FILTER($H$2:$H$2454,_xlfn.MAP($O$2:$O$2454,_xlfn.LAMBDA(_xlpm.x,_xlpm.x=$O1267))))</f>
        <v>1.6634980988593155E-3</v>
      </c>
      <c r="S1267" s="4">
        <f t="shared" si="333"/>
        <v>0.4285714285714286</v>
      </c>
      <c r="T1267" s="4">
        <f t="shared" si="334"/>
        <v>0.34003946156887405</v>
      </c>
      <c r="U1267" s="4">
        <f t="shared" si="335"/>
        <v>0.48648648648648651</v>
      </c>
      <c r="V1267" s="4">
        <f t="shared" si="336"/>
        <v>0.11809931207799448</v>
      </c>
      <c r="W1267" s="4" t="s">
        <v>5124</v>
      </c>
      <c r="X1267" s="2" cm="1">
        <f t="array" ref="X1267">SUM(_xlfn._xlws.FILTER($F$2:$F$2454,_xlfn.MAP($W$2:$W$2454,_xlfn.LAMBDA(_xlpm.x,_xlpm.x=$W1267))))</f>
        <v>184</v>
      </c>
      <c r="Y1267" s="11">
        <f t="shared" si="337"/>
        <v>4.8913043478260872E-2</v>
      </c>
      <c r="Z1267" s="4" t="s">
        <v>5110</v>
      </c>
      <c r="AA1267" s="2" cm="1">
        <f t="array" ref="AA1267">SUM(_xlfn._xlws.FILTER($F$2:$F$2454,_xlfn.MAP($Z$2:$Z$2454,_xlfn.LAMBDA(_xlpm.x,_xlpm.x=$Z1267))))</f>
        <v>354</v>
      </c>
      <c r="AB1267" s="11">
        <f t="shared" si="338"/>
        <v>2.5423728813559324E-2</v>
      </c>
      <c r="AC1267" s="11">
        <f t="shared" si="339"/>
        <v>0.28418543901625132</v>
      </c>
      <c r="AG1267" s="2"/>
      <c r="AL1267" s="2"/>
      <c r="AM1267" s="2"/>
    </row>
    <row r="1268" spans="1:39">
      <c r="A1268" s="1" t="str">
        <f t="shared" si="323"/>
        <v>~xce~ : [ksə]</v>
      </c>
      <c r="B1268" s="1">
        <f>_xlfn.LET(_xlpm.d,$G1268,_xlpm.k,_xlfn.CONCAT(LEFT(TRIM(B$1),1),"*"),COUNTIF(_xlpm.d,_xlpm.k))</f>
        <v>0</v>
      </c>
      <c r="C1268" s="1">
        <f>_xlfn.LET(_xlpm.d,$G1268,_xlpm.k,_xlfn.CONCAT(LEFT(TRIM(C$1),1),"*"),COUNTIF(_xlpm.d,_xlpm.k))</f>
        <v>0</v>
      </c>
      <c r="D1268" s="1">
        <f>_xlfn.LET(_xlpm.d,$G1268,_xlpm.k,_xlfn.CONCAT(LEFT(TRIM(D$1),1),"*"),COUNTIF(_xlpm.d,_xlpm.k))</f>
        <v>0</v>
      </c>
      <c r="E1268" s="1">
        <f t="shared" si="324"/>
        <v>0.47712125471966244</v>
      </c>
      <c r="F1268" s="7">
        <v>2</v>
      </c>
      <c r="G1268" s="9" t="s">
        <v>1226</v>
      </c>
      <c r="H1268" s="4" cm="1">
        <f t="array" ref="H1268">F1268/freq.sum.r6e</f>
        <v>1.5842839036755386E-4</v>
      </c>
      <c r="I1268" s="4" t="str">
        <f t="shared" si="325"/>
        <v>ksə</v>
      </c>
      <c r="J1268" s="4" t="str">
        <f t="shared" si="326"/>
        <v>xce</v>
      </c>
      <c r="K1268" s="10">
        <f t="shared" si="327"/>
        <v>3</v>
      </c>
      <c r="L1268" s="1">
        <f t="shared" si="328"/>
        <v>3</v>
      </c>
      <c r="M1268" s="10">
        <f t="shared" si="329"/>
        <v>3</v>
      </c>
      <c r="N1268" s="1" t="str">
        <f t="shared" si="330"/>
        <v>~xce~</v>
      </c>
      <c r="O1268" s="1" t="str">
        <f t="shared" si="331"/>
        <v>[ksə]</v>
      </c>
      <c r="P1268" s="3" cm="1">
        <f t="array" ref="P1268">SUM(_xlfn._xlws.FILTER($H$2:$H$2454,_xlfn.MAP($N$2:$N$2454,_xlfn.LAMBDA(_xlpm.x,_xlpm.x=$N1268))))</f>
        <v>4.7528517110266154E-4</v>
      </c>
      <c r="Q1268" s="4">
        <f t="shared" si="332"/>
        <v>0.33333333333333337</v>
      </c>
      <c r="R1268" s="6" cm="1">
        <f t="array" ref="R1268">SUM(_xlfn._xlws.FILTER($H$2:$H$2454,_xlfn.MAP($O$2:$O$2454,_xlfn.LAMBDA(_xlpm.x,_xlpm.x=$O1268))))</f>
        <v>6.3371356147021542E-4</v>
      </c>
      <c r="S1268" s="4">
        <f t="shared" si="333"/>
        <v>0.25</v>
      </c>
      <c r="T1268" s="4">
        <f t="shared" si="334"/>
        <v>9.5283841565774074E-2</v>
      </c>
      <c r="U1268" s="4">
        <f t="shared" si="335"/>
        <v>0.28571428571428575</v>
      </c>
      <c r="V1268" s="4">
        <f t="shared" si="336"/>
        <v>0.1249387366083</v>
      </c>
      <c r="W1268" s="4" t="s">
        <v>5121</v>
      </c>
      <c r="X1268" s="2" cm="1">
        <f t="array" ref="X1268">SUM(_xlfn._xlws.FILTER($F$2:$F$2454,_xlfn.MAP($W$2:$W$2454,_xlfn.LAMBDA(_xlpm.x,_xlpm.x=$W1268))))</f>
        <v>2896</v>
      </c>
      <c r="Y1268" s="11">
        <f t="shared" si="337"/>
        <v>6.9060773480662981E-4</v>
      </c>
      <c r="Z1268" s="4" t="s">
        <v>5101</v>
      </c>
      <c r="AA1268" s="2" cm="1">
        <f t="array" ref="AA1268">SUM(_xlfn._xlws.FILTER($F$2:$F$2454,_xlfn.MAP($Z$2:$Z$2454,_xlfn.LAMBDA(_xlpm.x,_xlpm.x=$Z1268))))</f>
        <v>2255</v>
      </c>
      <c r="AB1268" s="11">
        <f t="shared" si="338"/>
        <v>8.869179600886918E-4</v>
      </c>
      <c r="AC1268" s="11">
        <f t="shared" si="339"/>
        <v>-0.10865201131112999</v>
      </c>
      <c r="AG1268" s="2"/>
      <c r="AL1268" s="2"/>
      <c r="AM1268" s="2"/>
    </row>
    <row r="1269" spans="1:39">
      <c r="A1269" s="1" t="str">
        <f t="shared" si="323"/>
        <v>~lde~ : [ldə]</v>
      </c>
      <c r="B1269" s="1">
        <f>_xlfn.LET(_xlpm.d,$G1269,_xlpm.k,_xlfn.CONCAT(LEFT(TRIM(B$1),1),"*"),COUNTIF(_xlpm.d,_xlpm.k))</f>
        <v>0</v>
      </c>
      <c r="C1269" s="1">
        <f>_xlfn.LET(_xlpm.d,$G1269,_xlpm.k,_xlfn.CONCAT(LEFT(TRIM(C$1),1),"*"),COUNTIF(_xlpm.d,_xlpm.k))</f>
        <v>0</v>
      </c>
      <c r="D1269" s="1">
        <f>_xlfn.LET(_xlpm.d,$G1269,_xlpm.k,_xlfn.CONCAT(LEFT(TRIM(D$1),1),"*"),COUNTIF(_xlpm.d,_xlpm.k))</f>
        <v>0</v>
      </c>
      <c r="E1269" s="1">
        <f t="shared" si="324"/>
        <v>0.60205999132796229</v>
      </c>
      <c r="F1269" s="7">
        <v>3</v>
      </c>
      <c r="G1269" s="9" t="s">
        <v>555</v>
      </c>
      <c r="H1269" s="4" cm="1">
        <f t="array" ref="H1269">F1269/freq.sum.r6e</f>
        <v>2.376425855513308E-4</v>
      </c>
      <c r="I1269" s="4" t="str">
        <f t="shared" si="325"/>
        <v>ldə</v>
      </c>
      <c r="J1269" s="4" t="str">
        <f t="shared" si="326"/>
        <v>lde</v>
      </c>
      <c r="K1269" s="10">
        <f t="shared" si="327"/>
        <v>3</v>
      </c>
      <c r="L1269" s="1">
        <f t="shared" si="328"/>
        <v>3</v>
      </c>
      <c r="M1269" s="10">
        <f t="shared" si="329"/>
        <v>3</v>
      </c>
      <c r="N1269" s="1" t="str">
        <f t="shared" si="330"/>
        <v>~lde~</v>
      </c>
      <c r="O1269" s="1" t="str">
        <f t="shared" si="331"/>
        <v>[ldə]</v>
      </c>
      <c r="P1269" s="3" cm="1">
        <f t="array" ref="P1269">SUM(_xlfn._xlws.FILTER($H$2:$H$2454,_xlfn.MAP($N$2:$N$2454,_xlfn.LAMBDA(_xlpm.x,_xlpm.x=$N1269))))</f>
        <v>2.376425855513308E-4</v>
      </c>
      <c r="Q1269" s="4">
        <f t="shared" si="332"/>
        <v>1</v>
      </c>
      <c r="R1269" s="6" cm="1">
        <f t="array" ref="R1269">SUM(_xlfn._xlws.FILTER($H$2:$H$2454,_xlfn.MAP($O$2:$O$2454,_xlfn.LAMBDA(_xlpm.x,_xlpm.x=$O1269))))</f>
        <v>3.1685678073510771E-4</v>
      </c>
      <c r="S1269" s="4">
        <f t="shared" si="333"/>
        <v>0.75</v>
      </c>
      <c r="T1269" s="4">
        <f t="shared" si="334"/>
        <v>0.36070446407061374</v>
      </c>
      <c r="U1269" s="4">
        <f t="shared" si="335"/>
        <v>0.8571428571428571</v>
      </c>
      <c r="V1269" s="4">
        <f t="shared" si="336"/>
        <v>0.12493873660829993</v>
      </c>
      <c r="W1269" s="4" t="s">
        <v>5121</v>
      </c>
      <c r="X1269" s="2" cm="1">
        <f t="array" ref="X1269">SUM(_xlfn._xlws.FILTER($F$2:$F$2454,_xlfn.MAP($W$2:$W$2454,_xlfn.LAMBDA(_xlpm.x,_xlpm.x=$W1269))))</f>
        <v>2896</v>
      </c>
      <c r="Y1269" s="11">
        <f t="shared" si="337"/>
        <v>1.0359116022099447E-3</v>
      </c>
      <c r="Z1269" s="4" t="s">
        <v>5101</v>
      </c>
      <c r="AA1269" s="2" cm="1">
        <f t="array" ref="AA1269">SUM(_xlfn._xlws.FILTER($F$2:$F$2454,_xlfn.MAP($Z$2:$Z$2454,_xlfn.LAMBDA(_xlpm.x,_xlpm.x=$Z1269))))</f>
        <v>2255</v>
      </c>
      <c r="AB1269" s="11">
        <f t="shared" si="338"/>
        <v>1.3303769401330377E-3</v>
      </c>
      <c r="AC1269" s="11">
        <f t="shared" si="339"/>
        <v>-0.10865201131112999</v>
      </c>
      <c r="AG1269" s="2"/>
      <c r="AL1269" s="2"/>
      <c r="AM1269" s="2"/>
    </row>
    <row r="1270" spans="1:39">
      <c r="A1270" s="1" t="str">
        <f t="shared" si="323"/>
        <v>~gre~ : [ɡɹɛ]</v>
      </c>
      <c r="B1270" s="1">
        <f>_xlfn.LET(_xlpm.d,$G1270,_xlpm.k,_xlfn.CONCAT(LEFT(TRIM(B$1),1),"*"),COUNTIF(_xlpm.d,_xlpm.k))</f>
        <v>0</v>
      </c>
      <c r="C1270" s="1">
        <f>_xlfn.LET(_xlpm.d,$G1270,_xlpm.k,_xlfn.CONCAT(LEFT(TRIM(C$1),1),"*"),COUNTIF(_xlpm.d,_xlpm.k))</f>
        <v>0</v>
      </c>
      <c r="D1270" s="1">
        <f>_xlfn.LET(_xlpm.d,$G1270,_xlpm.k,_xlfn.CONCAT(LEFT(TRIM(D$1),1),"*"),COUNTIF(_xlpm.d,_xlpm.k))</f>
        <v>0</v>
      </c>
      <c r="E1270" s="1">
        <f t="shared" si="324"/>
        <v>0.60205999132796229</v>
      </c>
      <c r="F1270" s="7">
        <v>3</v>
      </c>
      <c r="G1270" s="9" t="s">
        <v>668</v>
      </c>
      <c r="H1270" s="4" cm="1">
        <f t="array" ref="H1270">F1270/freq.sum.r6e</f>
        <v>2.376425855513308E-4</v>
      </c>
      <c r="I1270" s="1" t="str">
        <f t="shared" si="325"/>
        <v>ɡɹɛ</v>
      </c>
      <c r="J1270" s="1" t="str">
        <f t="shared" si="326"/>
        <v>gre</v>
      </c>
      <c r="K1270" s="10">
        <f t="shared" si="327"/>
        <v>3</v>
      </c>
      <c r="L1270" s="1">
        <f t="shared" si="328"/>
        <v>3</v>
      </c>
      <c r="M1270" s="10">
        <f t="shared" si="329"/>
        <v>3</v>
      </c>
      <c r="N1270" s="1" t="str">
        <f t="shared" si="330"/>
        <v>~gre~</v>
      </c>
      <c r="O1270" s="1" t="str">
        <f t="shared" si="331"/>
        <v>[ɡɹɛ]</v>
      </c>
      <c r="P1270" s="3" cm="1">
        <f t="array" ref="P1270">SUM(_xlfn._xlws.FILTER($H$2:$H$2454,_xlfn.MAP($N$2:$N$2454,_xlfn.LAMBDA(_xlpm.x,_xlpm.x=$N1270))))</f>
        <v>2.376425855513308E-4</v>
      </c>
      <c r="Q1270" s="4">
        <f t="shared" si="332"/>
        <v>1</v>
      </c>
      <c r="R1270" s="6" cm="1">
        <f t="array" ref="R1270">SUM(_xlfn._xlws.FILTER($H$2:$H$2454,_xlfn.MAP($O$2:$O$2454,_xlfn.LAMBDA(_xlpm.x,_xlpm.x=$O1270))))</f>
        <v>3.1685678073510771E-4</v>
      </c>
      <c r="S1270" s="4">
        <f t="shared" si="333"/>
        <v>0.75</v>
      </c>
      <c r="T1270" s="4">
        <f t="shared" si="334"/>
        <v>0.36070446407061374</v>
      </c>
      <c r="U1270" s="4">
        <f t="shared" si="335"/>
        <v>0.8571428571428571</v>
      </c>
      <c r="V1270" s="4">
        <f t="shared" si="336"/>
        <v>0.12493873660829993</v>
      </c>
      <c r="W1270" s="4" t="s">
        <v>5121</v>
      </c>
      <c r="X1270" s="2" cm="1">
        <f t="array" ref="X1270">SUM(_xlfn._xlws.FILTER($F$2:$F$2454,_xlfn.MAP($W$2:$W$2454,_xlfn.LAMBDA(_xlpm.x,_xlpm.x=$W1270))))</f>
        <v>2896</v>
      </c>
      <c r="Y1270" s="11">
        <f t="shared" si="337"/>
        <v>1.0359116022099447E-3</v>
      </c>
      <c r="Z1270" s="4" t="s">
        <v>5104</v>
      </c>
      <c r="AA1270" s="2" cm="1">
        <f t="array" ref="AA1270">SUM(_xlfn._xlws.FILTER($F$2:$F$2454,_xlfn.MAP($Z$2:$Z$2454,_xlfn.LAMBDA(_xlpm.x,_xlpm.x=$Z1270))))</f>
        <v>883</v>
      </c>
      <c r="AB1270" s="11">
        <f t="shared" si="338"/>
        <v>3.3975084937712344E-3</v>
      </c>
      <c r="AC1270" s="11">
        <f t="shared" si="339"/>
        <v>-0.51583785394754067</v>
      </c>
      <c r="AG1270" s="2"/>
      <c r="AL1270" s="2"/>
      <c r="AM1270" s="2"/>
    </row>
    <row r="1271" spans="1:39">
      <c r="A1271" s="1" t="str">
        <f t="shared" si="323"/>
        <v>~pen~ : [pn]</v>
      </c>
      <c r="B1271" s="1">
        <f>_xlfn.LET(_xlpm.d,$G1271,_xlpm.k,_xlfn.CONCAT(LEFT(TRIM(B$1),1),"*"),COUNTIF(_xlpm.d,_xlpm.k))</f>
        <v>0</v>
      </c>
      <c r="C1271" s="1">
        <f>_xlfn.LET(_xlpm.d,$G1271,_xlpm.k,_xlfn.CONCAT(LEFT(TRIM(C$1),1),"*"),COUNTIF(_xlpm.d,_xlpm.k))</f>
        <v>0</v>
      </c>
      <c r="D1271" s="1">
        <f>_xlfn.LET(_xlpm.d,$G1271,_xlpm.k,_xlfn.CONCAT(LEFT(TRIM(D$1),1),"*"),COUNTIF(_xlpm.d,_xlpm.k))</f>
        <v>0</v>
      </c>
      <c r="E1271" s="1">
        <f t="shared" si="324"/>
        <v>0.60205999132796229</v>
      </c>
      <c r="F1271" s="7">
        <v>3</v>
      </c>
      <c r="G1271" s="9" t="s">
        <v>228</v>
      </c>
      <c r="H1271" s="4" cm="1">
        <f t="array" ref="H1271">F1271/freq.sum.r6e</f>
        <v>2.376425855513308E-4</v>
      </c>
      <c r="I1271" s="4" t="str">
        <f t="shared" si="325"/>
        <v>pn</v>
      </c>
      <c r="J1271" s="4" t="str">
        <f t="shared" si="326"/>
        <v>pen</v>
      </c>
      <c r="K1271" s="10">
        <f t="shared" si="327"/>
        <v>2</v>
      </c>
      <c r="L1271" s="1">
        <f t="shared" si="328"/>
        <v>3</v>
      </c>
      <c r="M1271" s="10">
        <f t="shared" si="329"/>
        <v>3</v>
      </c>
      <c r="N1271" s="1" t="str">
        <f t="shared" si="330"/>
        <v>~pen~</v>
      </c>
      <c r="O1271" s="1" t="str">
        <f t="shared" si="331"/>
        <v>[pn]</v>
      </c>
      <c r="P1271" s="3" cm="1">
        <f t="array" ref="P1271">SUM(_xlfn._xlws.FILTER($H$2:$H$2454,_xlfn.MAP($N$2:$N$2454,_xlfn.LAMBDA(_xlpm.x,_xlpm.x=$N1271))))</f>
        <v>2.376425855513308E-4</v>
      </c>
      <c r="Q1271" s="4">
        <f t="shared" si="332"/>
        <v>1</v>
      </c>
      <c r="R1271" s="6" cm="1">
        <f t="array" ref="R1271">SUM(_xlfn._xlws.FILTER($H$2:$H$2454,_xlfn.MAP($O$2:$O$2454,_xlfn.LAMBDA(_xlpm.x,_xlpm.x=$O1271))))</f>
        <v>3.1685678073510771E-4</v>
      </c>
      <c r="S1271" s="4">
        <f t="shared" si="333"/>
        <v>0.75</v>
      </c>
      <c r="T1271" s="4">
        <f t="shared" si="334"/>
        <v>0.36070446407061374</v>
      </c>
      <c r="U1271" s="4">
        <f t="shared" si="335"/>
        <v>0.8571428571428571</v>
      </c>
      <c r="V1271" s="4">
        <f t="shared" si="336"/>
        <v>0.12493873660829993</v>
      </c>
      <c r="W1271" s="4" t="s">
        <v>5121</v>
      </c>
      <c r="X1271" s="2" cm="1">
        <f t="array" ref="X1271">SUM(_xlfn._xlws.FILTER($F$2:$F$2454,_xlfn.MAP($W$2:$W$2454,_xlfn.LAMBDA(_xlpm.x,_xlpm.x=$W1271))))</f>
        <v>2896</v>
      </c>
      <c r="Y1271" s="11">
        <f t="shared" si="337"/>
        <v>1.0359116022099447E-3</v>
      </c>
      <c r="Z1271" s="4"/>
      <c r="AA1271" s="2" cm="1">
        <f t="array" ref="AA1271">SUM(_xlfn._xlws.FILTER($F$2:$F$2454,_xlfn.MAP($Z$2:$Z$2454,_xlfn.LAMBDA(_xlpm.x,_xlpm.x=$Z1271))))</f>
        <v>3871</v>
      </c>
      <c r="AB1271" s="11">
        <f t="shared" si="338"/>
        <v>7.7499354172048571E-4</v>
      </c>
      <c r="AC1271" s="11">
        <f t="shared" si="339"/>
        <v>0.12602461379384577</v>
      </c>
      <c r="AG1271" s="2"/>
      <c r="AL1271" s="2"/>
      <c r="AM1271" s="2"/>
    </row>
    <row r="1272" spans="1:39">
      <c r="A1272" s="1" t="str">
        <f t="shared" si="323"/>
        <v>~rni~ : [ɹnɪ]</v>
      </c>
      <c r="B1272" s="1">
        <f>_xlfn.LET(_xlpm.d,$G1272,_xlpm.k,_xlfn.CONCAT(LEFT(TRIM(B$1),1),"*"),COUNTIF(_xlpm.d,_xlpm.k))</f>
        <v>1</v>
      </c>
      <c r="C1272" s="1">
        <f>_xlfn.LET(_xlpm.d,$G1272,_xlpm.k,_xlfn.CONCAT(LEFT(TRIM(C$1),1),"*"),COUNTIF(_xlpm.d,_xlpm.k))</f>
        <v>0</v>
      </c>
      <c r="D1272" s="1">
        <f>_xlfn.LET(_xlpm.d,$G1272,_xlpm.k,_xlfn.CONCAT(LEFT(TRIM(D$1),1),"*"),COUNTIF(_xlpm.d,_xlpm.k))</f>
        <v>0</v>
      </c>
      <c r="E1272" s="1">
        <f t="shared" si="324"/>
        <v>1</v>
      </c>
      <c r="F1272" s="7">
        <v>9</v>
      </c>
      <c r="G1272" s="9" t="s">
        <v>379</v>
      </c>
      <c r="H1272" s="4" cm="1">
        <f t="array" ref="H1272">F1272/freq.sum.r6e</f>
        <v>7.1292775665399242E-4</v>
      </c>
      <c r="I1272" s="4" t="str">
        <f t="shared" si="325"/>
        <v>ɹnɪ</v>
      </c>
      <c r="J1272" s="4" t="str">
        <f t="shared" si="326"/>
        <v>rni</v>
      </c>
      <c r="K1272" s="10">
        <f t="shared" si="327"/>
        <v>3</v>
      </c>
      <c r="L1272" s="1">
        <f t="shared" si="328"/>
        <v>3</v>
      </c>
      <c r="M1272" s="10">
        <f t="shared" si="329"/>
        <v>3</v>
      </c>
      <c r="N1272" s="1" t="str">
        <f t="shared" si="330"/>
        <v>~rni~</v>
      </c>
      <c r="O1272" s="1" t="str">
        <f t="shared" si="331"/>
        <v>[ɹnɪ]</v>
      </c>
      <c r="P1272" s="3" cm="1">
        <f t="array" ref="P1272">SUM(_xlfn._xlws.FILTER($H$2:$H$2454,_xlfn.MAP($N$2:$N$2454,_xlfn.LAMBDA(_xlpm.x,_xlpm.x=$N1272))))</f>
        <v>7.1292775665399242E-4</v>
      </c>
      <c r="Q1272" s="4">
        <f t="shared" si="332"/>
        <v>1</v>
      </c>
      <c r="R1272" s="6" cm="1">
        <f t="array" ref="R1272">SUM(_xlfn._xlws.FILTER($H$2:$H$2454,_xlfn.MAP($O$2:$O$2454,_xlfn.LAMBDA(_xlpm.x,_xlpm.x=$O1272))))</f>
        <v>9.5057034220532319E-4</v>
      </c>
      <c r="S1272" s="4">
        <f t="shared" si="333"/>
        <v>0.75</v>
      </c>
      <c r="T1272" s="4">
        <f t="shared" si="334"/>
        <v>0.59911714657373039</v>
      </c>
      <c r="U1272" s="4">
        <f t="shared" si="335"/>
        <v>0.8571428571428571</v>
      </c>
      <c r="V1272" s="4">
        <f t="shared" si="336"/>
        <v>0.12493873660829993</v>
      </c>
      <c r="W1272" s="4" t="s">
        <v>5110</v>
      </c>
      <c r="X1272" s="2" cm="1">
        <f t="array" ref="X1272">SUM(_xlfn._xlws.FILTER($F$2:$F$2454,_xlfn.MAP($W$2:$W$2454,_xlfn.LAMBDA(_xlpm.x,_xlpm.x=$W1272))))</f>
        <v>1594</v>
      </c>
      <c r="Y1272" s="11">
        <f t="shared" si="337"/>
        <v>5.6461731493099125E-3</v>
      </c>
      <c r="Z1272" s="4" t="s">
        <v>5102</v>
      </c>
      <c r="AA1272" s="2" cm="1">
        <f t="array" ref="AA1272">SUM(_xlfn._xlws.FILTER($F$2:$F$2454,_xlfn.MAP($Z$2:$Z$2454,_xlfn.LAMBDA(_xlpm.x,_xlpm.x=$Z1272))))</f>
        <v>1794</v>
      </c>
      <c r="AB1272" s="11">
        <f t="shared" si="338"/>
        <v>5.016722408026756E-3</v>
      </c>
      <c r="AC1272" s="11">
        <f t="shared" si="339"/>
        <v>5.1334121647979784E-2</v>
      </c>
      <c r="AG1272" s="2"/>
      <c r="AL1272" s="2"/>
      <c r="AM1272" s="2"/>
    </row>
    <row r="1273" spans="1:39">
      <c r="A1273" s="1" t="str">
        <f t="shared" si="323"/>
        <v>~roy~ : [ɹɔɪ]</v>
      </c>
      <c r="B1273" s="1">
        <f>_xlfn.LET(_xlpm.d,$G1273,_xlpm.k,_xlfn.CONCAT(LEFT(TRIM(B$1),1),"*"),COUNTIF(_xlpm.d,_xlpm.k))</f>
        <v>1</v>
      </c>
      <c r="C1273" s="1">
        <f>_xlfn.LET(_xlpm.d,$G1273,_xlpm.k,_xlfn.CONCAT(LEFT(TRIM(C$1),1),"*"),COUNTIF(_xlpm.d,_xlpm.k))</f>
        <v>0</v>
      </c>
      <c r="D1273" s="1">
        <f>_xlfn.LET(_xlpm.d,$G1273,_xlpm.k,_xlfn.CONCAT(LEFT(TRIM(D$1),1),"*"),COUNTIF(_xlpm.d,_xlpm.k))</f>
        <v>0</v>
      </c>
      <c r="E1273" s="1">
        <f t="shared" si="324"/>
        <v>0.60205999132796229</v>
      </c>
      <c r="F1273" s="7">
        <v>3</v>
      </c>
      <c r="G1273" s="9" t="s">
        <v>559</v>
      </c>
      <c r="H1273" s="4" cm="1">
        <f t="array" ref="H1273">F1273/freq.sum.r6e</f>
        <v>2.376425855513308E-4</v>
      </c>
      <c r="I1273" s="4" t="str">
        <f t="shared" si="325"/>
        <v>ɹɔɪ</v>
      </c>
      <c r="J1273" s="4" t="str">
        <f t="shared" si="326"/>
        <v>roy</v>
      </c>
      <c r="K1273" s="10">
        <f t="shared" si="327"/>
        <v>3</v>
      </c>
      <c r="L1273" s="1">
        <f t="shared" si="328"/>
        <v>3</v>
      </c>
      <c r="M1273" s="10">
        <f t="shared" si="329"/>
        <v>3</v>
      </c>
      <c r="N1273" s="1" t="str">
        <f t="shared" si="330"/>
        <v>~roy~</v>
      </c>
      <c r="O1273" s="1" t="str">
        <f t="shared" si="331"/>
        <v>[ɹɔɪ]</v>
      </c>
      <c r="P1273" s="3" cm="1">
        <f t="array" ref="P1273">SUM(_xlfn._xlws.FILTER($H$2:$H$2454,_xlfn.MAP($N$2:$N$2454,_xlfn.LAMBDA(_xlpm.x,_xlpm.x=$N1273))))</f>
        <v>2.376425855513308E-4</v>
      </c>
      <c r="Q1273" s="4">
        <f t="shared" si="332"/>
        <v>1</v>
      </c>
      <c r="R1273" s="6" cm="1">
        <f t="array" ref="R1273">SUM(_xlfn._xlws.FILTER($H$2:$H$2454,_xlfn.MAP($O$2:$O$2454,_xlfn.LAMBDA(_xlpm.x,_xlpm.x=$O1273))))</f>
        <v>3.1685678073510771E-4</v>
      </c>
      <c r="S1273" s="4">
        <f t="shared" si="333"/>
        <v>0.75</v>
      </c>
      <c r="T1273" s="4">
        <f t="shared" si="334"/>
        <v>0.36070446407061374</v>
      </c>
      <c r="U1273" s="4">
        <f t="shared" si="335"/>
        <v>0.8571428571428571</v>
      </c>
      <c r="V1273" s="4">
        <f t="shared" si="336"/>
        <v>0.12493873660829993</v>
      </c>
      <c r="W1273" s="4" t="s">
        <v>5148</v>
      </c>
      <c r="X1273" s="2" cm="1">
        <f t="array" ref="X1273">SUM(_xlfn._xlws.FILTER($F$2:$F$2454,_xlfn.MAP($W$2:$W$2454,_xlfn.LAMBDA(_xlpm.x,_xlpm.x=$W1273))))</f>
        <v>22</v>
      </c>
      <c r="Y1273" s="11">
        <f t="shared" si="337"/>
        <v>0.13636363636363635</v>
      </c>
      <c r="Z1273" s="4" t="s">
        <v>5117</v>
      </c>
      <c r="AA1273" s="2" cm="1">
        <f t="array" ref="AA1273">SUM(_xlfn._xlws.FILTER($F$2:$F$2454,_xlfn.MAP($Z$2:$Z$2454,_xlfn.LAMBDA(_xlpm.x,_xlpm.x=$Z1273))))</f>
        <v>45</v>
      </c>
      <c r="AB1273" s="11">
        <f t="shared" si="338"/>
        <v>6.6666666666666666E-2</v>
      </c>
      <c r="AC1273" s="11">
        <f t="shared" si="339"/>
        <v>0.31078983295313745</v>
      </c>
      <c r="AG1273" s="2"/>
      <c r="AL1273" s="2"/>
      <c r="AM1273" s="2"/>
    </row>
    <row r="1274" spans="1:39">
      <c r="A1274" s="1" t="str">
        <f t="shared" si="323"/>
        <v>~bse~ : [bsə]</v>
      </c>
      <c r="B1274" s="1">
        <f>_xlfn.LET(_xlpm.d,$G1274,_xlpm.k,_xlfn.CONCAT(LEFT(TRIM(B$1),1),"*"),COUNTIF(_xlpm.d,_xlpm.k))</f>
        <v>0</v>
      </c>
      <c r="C1274" s="1">
        <f>_xlfn.LET(_xlpm.d,$G1274,_xlpm.k,_xlfn.CONCAT(LEFT(TRIM(C$1),1),"*"),COUNTIF(_xlpm.d,_xlpm.k))</f>
        <v>0</v>
      </c>
      <c r="D1274" s="1">
        <f>_xlfn.LET(_xlpm.d,$G1274,_xlpm.k,_xlfn.CONCAT(LEFT(TRIM(D$1),1),"*"),COUNTIF(_xlpm.d,_xlpm.k))</f>
        <v>0</v>
      </c>
      <c r="E1274" s="1">
        <f t="shared" si="324"/>
        <v>0.47712125471966244</v>
      </c>
      <c r="F1274" s="7">
        <v>2</v>
      </c>
      <c r="G1274" s="9" t="s">
        <v>909</v>
      </c>
      <c r="H1274" s="4" cm="1">
        <f t="array" ref="H1274">F1274/freq.sum.r6e</f>
        <v>1.5842839036755386E-4</v>
      </c>
      <c r="I1274" s="4" t="str">
        <f t="shared" si="325"/>
        <v>bsə</v>
      </c>
      <c r="J1274" s="4" t="str">
        <f t="shared" si="326"/>
        <v>bse</v>
      </c>
      <c r="K1274" s="10">
        <f t="shared" si="327"/>
        <v>3</v>
      </c>
      <c r="L1274" s="1">
        <f t="shared" si="328"/>
        <v>3</v>
      </c>
      <c r="M1274" s="10">
        <f t="shared" si="329"/>
        <v>3</v>
      </c>
      <c r="N1274" s="1" t="str">
        <f t="shared" si="330"/>
        <v>~bse~</v>
      </c>
      <c r="O1274" s="1" t="str">
        <f t="shared" si="331"/>
        <v>[bsə]</v>
      </c>
      <c r="P1274" s="3" cm="1">
        <f t="array" ref="P1274">SUM(_xlfn._xlws.FILTER($H$2:$H$2454,_xlfn.MAP($N$2:$N$2454,_xlfn.LAMBDA(_xlpm.x,_xlpm.x=$N1274))))</f>
        <v>2.3764258555133077E-4</v>
      </c>
      <c r="Q1274" s="4">
        <f t="shared" si="332"/>
        <v>0.66666666666666674</v>
      </c>
      <c r="R1274" s="6" cm="1">
        <f t="array" ref="R1274">SUM(_xlfn._xlws.FILTER($H$2:$H$2454,_xlfn.MAP($O$2:$O$2454,_xlfn.LAMBDA(_xlpm.x,_xlpm.x=$O1274))))</f>
        <v>3.1685678073510771E-4</v>
      </c>
      <c r="S1274" s="4">
        <f t="shared" si="333"/>
        <v>0.5</v>
      </c>
      <c r="T1274" s="4">
        <f t="shared" si="334"/>
        <v>0.19056768313154815</v>
      </c>
      <c r="U1274" s="4">
        <f t="shared" si="335"/>
        <v>0.57142857142857151</v>
      </c>
      <c r="V1274" s="4">
        <f t="shared" si="336"/>
        <v>0.1249387366083</v>
      </c>
      <c r="W1274" s="4" t="s">
        <v>5121</v>
      </c>
      <c r="X1274" s="2" cm="1">
        <f t="array" ref="X1274">SUM(_xlfn._xlws.FILTER($F$2:$F$2454,_xlfn.MAP($W$2:$W$2454,_xlfn.LAMBDA(_xlpm.x,_xlpm.x=$W1274))))</f>
        <v>2896</v>
      </c>
      <c r="Y1274" s="11">
        <f t="shared" si="337"/>
        <v>6.9060773480662981E-4</v>
      </c>
      <c r="Z1274" s="4" t="s">
        <v>5101</v>
      </c>
      <c r="AA1274" s="2" cm="1">
        <f t="array" ref="AA1274">SUM(_xlfn._xlws.FILTER($F$2:$F$2454,_xlfn.MAP($Z$2:$Z$2454,_xlfn.LAMBDA(_xlpm.x,_xlpm.x=$Z1274))))</f>
        <v>2255</v>
      </c>
      <c r="AB1274" s="11">
        <f t="shared" si="338"/>
        <v>8.869179600886918E-4</v>
      </c>
      <c r="AC1274" s="11">
        <f t="shared" si="339"/>
        <v>-0.10865201131112999</v>
      </c>
      <c r="AG1274" s="2"/>
      <c r="AL1274" s="2"/>
      <c r="AM1274" s="2"/>
    </row>
    <row r="1275" spans="1:39">
      <c r="A1275" s="1" t="str">
        <f t="shared" si="323"/>
        <v>~goa~ : [ɡɔ]</v>
      </c>
      <c r="B1275" s="1">
        <f>_xlfn.LET(_xlpm.d,$G1275,_xlpm.k,_xlfn.CONCAT(LEFT(TRIM(B$1),1),"*"),COUNTIF(_xlpm.d,_xlpm.k))</f>
        <v>0</v>
      </c>
      <c r="C1275" s="1">
        <f>_xlfn.LET(_xlpm.d,$G1275,_xlpm.k,_xlfn.CONCAT(LEFT(TRIM(C$1),1),"*"),COUNTIF(_xlpm.d,_xlpm.k))</f>
        <v>0</v>
      </c>
      <c r="D1275" s="1">
        <f>_xlfn.LET(_xlpm.d,$G1275,_xlpm.k,_xlfn.CONCAT(LEFT(TRIM(D$1),1),"*"),COUNTIF(_xlpm.d,_xlpm.k))</f>
        <v>0</v>
      </c>
      <c r="E1275" s="1">
        <f t="shared" si="324"/>
        <v>0.30102999566398114</v>
      </c>
      <c r="F1275" s="7">
        <v>1</v>
      </c>
      <c r="G1275" s="9" t="s">
        <v>2400</v>
      </c>
      <c r="H1275" s="4" cm="1">
        <f t="array" ref="H1275">F1275/freq.sum.r6e</f>
        <v>7.9214195183776928E-5</v>
      </c>
      <c r="I1275" s="4" t="str">
        <f t="shared" si="325"/>
        <v>ɡɔ</v>
      </c>
      <c r="J1275" s="4" t="str">
        <f t="shared" si="326"/>
        <v>goa</v>
      </c>
      <c r="K1275" s="10">
        <f t="shared" si="327"/>
        <v>2</v>
      </c>
      <c r="L1275" s="1">
        <f t="shared" si="328"/>
        <v>3</v>
      </c>
      <c r="M1275" s="10">
        <f t="shared" si="329"/>
        <v>3</v>
      </c>
      <c r="N1275" s="1" t="str">
        <f t="shared" si="330"/>
        <v>~goa~</v>
      </c>
      <c r="O1275" s="1" t="str">
        <f t="shared" si="331"/>
        <v>[ɡɔ]</v>
      </c>
      <c r="P1275" s="3" cm="1">
        <f t="array" ref="P1275">SUM(_xlfn._xlws.FILTER($H$2:$H$2454,_xlfn.MAP($N$2:$N$2454,_xlfn.LAMBDA(_xlpm.x,_xlpm.x=$N1275))))</f>
        <v>2.3764258555133077E-4</v>
      </c>
      <c r="Q1275" s="4">
        <f t="shared" si="332"/>
        <v>0.33333333333333337</v>
      </c>
      <c r="R1275" s="6" cm="1">
        <f t="array" ref="R1275">SUM(_xlfn._xlws.FILTER($H$2:$H$2454,_xlfn.MAP($O$2:$O$2454,_xlfn.LAMBDA(_xlpm.x,_xlpm.x=$O1275))))</f>
        <v>3.1685678073510771E-4</v>
      </c>
      <c r="S1275" s="4">
        <f t="shared" si="333"/>
        <v>0.25</v>
      </c>
      <c r="T1275" s="4">
        <f t="shared" si="334"/>
        <v>6.011741067843563E-2</v>
      </c>
      <c r="U1275" s="4">
        <f t="shared" si="335"/>
        <v>0.28571428571428575</v>
      </c>
      <c r="V1275" s="4">
        <f t="shared" si="336"/>
        <v>0.1249387366083</v>
      </c>
      <c r="W1275" s="4" t="s">
        <v>5138</v>
      </c>
      <c r="X1275" s="2" cm="1">
        <f t="array" ref="X1275">SUM(_xlfn._xlws.FILTER($F$2:$F$2454,_xlfn.MAP($W$2:$W$2454,_xlfn.LAMBDA(_xlpm.x,_xlpm.x=$W1275))))</f>
        <v>32</v>
      </c>
      <c r="Y1275" s="11">
        <f t="shared" si="337"/>
        <v>3.125E-2</v>
      </c>
      <c r="Z1275" s="4" t="s">
        <v>5107</v>
      </c>
      <c r="AA1275" s="2" cm="1">
        <f t="array" ref="AA1275">SUM(_xlfn._xlws.FILTER($F$2:$F$2454,_xlfn.MAP($Z$2:$Z$2454,_xlfn.LAMBDA(_xlpm.x,_xlpm.x=$Z1275))))</f>
        <v>293</v>
      </c>
      <c r="AB1275" s="11">
        <f t="shared" si="338"/>
        <v>3.4129692832764505E-3</v>
      </c>
      <c r="AC1275" s="11">
        <f t="shared" si="339"/>
        <v>0.96171764203420351</v>
      </c>
      <c r="AG1275" s="2"/>
      <c r="AL1275" s="2"/>
      <c r="AM1275" s="2"/>
    </row>
    <row r="1276" spans="1:39">
      <c r="A1276" s="1" t="str">
        <f t="shared" si="323"/>
        <v>~gui~ : [ɡaɪ]</v>
      </c>
      <c r="B1276" s="1">
        <f>_xlfn.LET(_xlpm.d,$G1276,_xlpm.k,_xlfn.CONCAT(LEFT(TRIM(B$1),1),"*"),COUNTIF(_xlpm.d,_xlpm.k))</f>
        <v>0</v>
      </c>
      <c r="C1276" s="1">
        <f>_xlfn.LET(_xlpm.d,$G1276,_xlpm.k,_xlfn.CONCAT(LEFT(TRIM(C$1),1),"*"),COUNTIF(_xlpm.d,_xlpm.k))</f>
        <v>0</v>
      </c>
      <c r="D1276" s="1">
        <f>_xlfn.LET(_xlpm.d,$G1276,_xlpm.k,_xlfn.CONCAT(LEFT(TRIM(D$1),1),"*"),COUNTIF(_xlpm.d,_xlpm.k))</f>
        <v>0</v>
      </c>
      <c r="E1276" s="1">
        <f t="shared" si="324"/>
        <v>0.47712125471966244</v>
      </c>
      <c r="F1276" s="7">
        <v>2</v>
      </c>
      <c r="G1276" s="9" t="s">
        <v>911</v>
      </c>
      <c r="H1276" s="4" cm="1">
        <f t="array" ref="H1276">F1276/freq.sum.r6e</f>
        <v>1.5842839036755386E-4</v>
      </c>
      <c r="I1276" s="4" t="str">
        <f t="shared" si="325"/>
        <v>ɡaɪ</v>
      </c>
      <c r="J1276" s="4" t="str">
        <f t="shared" si="326"/>
        <v>gui</v>
      </c>
      <c r="K1276" s="10">
        <f t="shared" si="327"/>
        <v>3</v>
      </c>
      <c r="L1276" s="1">
        <f t="shared" si="328"/>
        <v>3</v>
      </c>
      <c r="M1276" s="10">
        <f t="shared" si="329"/>
        <v>3</v>
      </c>
      <c r="N1276" s="1" t="str">
        <f t="shared" si="330"/>
        <v>~gui~</v>
      </c>
      <c r="O1276" s="1" t="str">
        <f t="shared" si="331"/>
        <v>[ɡaɪ]</v>
      </c>
      <c r="P1276" s="3" cm="1">
        <f t="array" ref="P1276">SUM(_xlfn._xlws.FILTER($H$2:$H$2454,_xlfn.MAP($N$2:$N$2454,_xlfn.LAMBDA(_xlpm.x,_xlpm.x=$N1276))))</f>
        <v>2.3764258555133077E-4</v>
      </c>
      <c r="Q1276" s="4">
        <f t="shared" si="332"/>
        <v>0.66666666666666674</v>
      </c>
      <c r="R1276" s="6" cm="1">
        <f t="array" ref="R1276">SUM(_xlfn._xlws.FILTER($H$2:$H$2454,_xlfn.MAP($O$2:$O$2454,_xlfn.LAMBDA(_xlpm.x,_xlpm.x=$O1276))))</f>
        <v>3.1685678073510771E-4</v>
      </c>
      <c r="S1276" s="4">
        <f t="shared" si="333"/>
        <v>0.5</v>
      </c>
      <c r="T1276" s="4">
        <f t="shared" si="334"/>
        <v>0.19056768313154815</v>
      </c>
      <c r="U1276" s="4">
        <f t="shared" si="335"/>
        <v>0.57142857142857151</v>
      </c>
      <c r="V1276" s="4">
        <f t="shared" si="336"/>
        <v>0.1249387366083</v>
      </c>
      <c r="W1276" s="4" t="s">
        <v>5132</v>
      </c>
      <c r="X1276" s="2" cm="1">
        <f t="array" ref="X1276">SUM(_xlfn._xlws.FILTER($F$2:$F$2454,_xlfn.MAP($W$2:$W$2454,_xlfn.LAMBDA(_xlpm.x,_xlpm.x=$W1276))))</f>
        <v>28</v>
      </c>
      <c r="Y1276" s="11">
        <f t="shared" si="337"/>
        <v>7.1428571428571425E-2</v>
      </c>
      <c r="Z1276" s="4" t="s">
        <v>5106</v>
      </c>
      <c r="AA1276" s="2" cm="1">
        <f t="array" ref="AA1276">SUM(_xlfn._xlws.FILTER($F$2:$F$2454,_xlfn.MAP($Z$2:$Z$2454,_xlfn.LAMBDA(_xlpm.x,_xlpm.x=$Z1276))))</f>
        <v>397</v>
      </c>
      <c r="AB1276" s="11">
        <f t="shared" si="338"/>
        <v>5.0377833753148613E-3</v>
      </c>
      <c r="AC1276" s="11">
        <f t="shared" si="339"/>
        <v>1.1516324754208958</v>
      </c>
      <c r="AG1276" s="2"/>
      <c r="AL1276" s="2"/>
      <c r="AM1276" s="2"/>
    </row>
    <row r="1277" spans="1:39">
      <c r="A1277" s="1" t="str">
        <f t="shared" si="323"/>
        <v>~pri~ : [pɹɪ]</v>
      </c>
      <c r="B1277" s="1">
        <f>_xlfn.LET(_xlpm.d,$G1277,_xlpm.k,_xlfn.CONCAT(LEFT(TRIM(B$1),1),"*"),COUNTIF(_xlpm.d,_xlpm.k))</f>
        <v>0</v>
      </c>
      <c r="C1277" s="1">
        <f>_xlfn.LET(_xlpm.d,$G1277,_xlpm.k,_xlfn.CONCAT(LEFT(TRIM(C$1),1),"*"),COUNTIF(_xlpm.d,_xlpm.k))</f>
        <v>0</v>
      </c>
      <c r="D1277" s="1">
        <f>_xlfn.LET(_xlpm.d,$G1277,_xlpm.k,_xlfn.CONCAT(LEFT(TRIM(D$1),1),"*"),COUNTIF(_xlpm.d,_xlpm.k))</f>
        <v>0</v>
      </c>
      <c r="E1277" s="1">
        <f t="shared" si="324"/>
        <v>0.95424250943932487</v>
      </c>
      <c r="F1277" s="7">
        <v>8</v>
      </c>
      <c r="G1277" s="9" t="s">
        <v>636</v>
      </c>
      <c r="H1277" s="4" cm="1">
        <f t="array" ref="H1277">F1277/freq.sum.r6e</f>
        <v>6.3371356147021542E-4</v>
      </c>
      <c r="I1277" s="1" t="str">
        <f t="shared" si="325"/>
        <v>pɹɪ</v>
      </c>
      <c r="J1277" s="1" t="str">
        <f t="shared" si="326"/>
        <v>pri</v>
      </c>
      <c r="K1277" s="10">
        <f t="shared" si="327"/>
        <v>3</v>
      </c>
      <c r="L1277" s="1">
        <f t="shared" si="328"/>
        <v>3</v>
      </c>
      <c r="M1277" s="10">
        <f t="shared" si="329"/>
        <v>3</v>
      </c>
      <c r="N1277" s="1" t="str">
        <f t="shared" si="330"/>
        <v>~pri~</v>
      </c>
      <c r="O1277" s="1" t="str">
        <f t="shared" si="331"/>
        <v>[pɹɪ]</v>
      </c>
      <c r="P1277" s="3" cm="1">
        <f t="array" ref="P1277">SUM(_xlfn._xlws.FILTER($H$2:$H$2454,_xlfn.MAP($N$2:$N$2454,_xlfn.LAMBDA(_xlpm.x,_xlpm.x=$N1277))))</f>
        <v>1.1089987325728769E-3</v>
      </c>
      <c r="Q1277" s="4">
        <f t="shared" si="332"/>
        <v>0.57142857142857151</v>
      </c>
      <c r="R1277" s="6" cm="1">
        <f t="array" ref="R1277">SUM(_xlfn._xlws.FILTER($H$2:$H$2454,_xlfn.MAP($O$2:$O$2454,_xlfn.LAMBDA(_xlpm.x,_xlpm.x=$O1277))))</f>
        <v>1.5050697084917617E-3</v>
      </c>
      <c r="S1277" s="4">
        <f t="shared" si="333"/>
        <v>0.42105263157894735</v>
      </c>
      <c r="T1277" s="4">
        <f t="shared" si="334"/>
        <v>0.32338758349596047</v>
      </c>
      <c r="U1277" s="4">
        <f t="shared" si="335"/>
        <v>0.48484848484848486</v>
      </c>
      <c r="V1277" s="4">
        <f t="shared" si="336"/>
        <v>0.13262556527459102</v>
      </c>
      <c r="W1277" s="4" t="s">
        <v>5110</v>
      </c>
      <c r="X1277" s="2" cm="1">
        <f t="array" ref="X1277">SUM(_xlfn._xlws.FILTER($F$2:$F$2454,_xlfn.MAP($W$2:$W$2454,_xlfn.LAMBDA(_xlpm.x,_xlpm.x=$W1277))))</f>
        <v>1594</v>
      </c>
      <c r="Y1277" s="11">
        <f t="shared" si="337"/>
        <v>5.018820577164366E-3</v>
      </c>
      <c r="Z1277" s="4" t="s">
        <v>5102</v>
      </c>
      <c r="AA1277" s="2" cm="1">
        <f t="array" ref="AA1277">SUM(_xlfn._xlws.FILTER($F$2:$F$2454,_xlfn.MAP($Z$2:$Z$2454,_xlfn.LAMBDA(_xlpm.x,_xlpm.x=$Z1277))))</f>
        <v>1794</v>
      </c>
      <c r="AB1277" s="11">
        <f t="shared" si="338"/>
        <v>4.459308807134894E-3</v>
      </c>
      <c r="AC1277" s="11">
        <f t="shared" si="339"/>
        <v>5.1334121647979701E-2</v>
      </c>
      <c r="AG1277" s="2"/>
      <c r="AL1277" s="2"/>
      <c r="AM1277" s="2"/>
    </row>
    <row r="1278" spans="1:39">
      <c r="A1278" s="1" t="str">
        <f t="shared" si="323"/>
        <v>~hea~ : [hɛ]</v>
      </c>
      <c r="B1278" s="1">
        <f>_xlfn.LET(_xlpm.d,$G1278,_xlpm.k,_xlfn.CONCAT(LEFT(TRIM(B$1),1),"*"),COUNTIF(_xlpm.d,_xlpm.k))</f>
        <v>0</v>
      </c>
      <c r="C1278" s="1">
        <f>_xlfn.LET(_xlpm.d,$G1278,_xlpm.k,_xlfn.CONCAT(LEFT(TRIM(C$1),1),"*"),COUNTIF(_xlpm.d,_xlpm.k))</f>
        <v>0</v>
      </c>
      <c r="D1278" s="1">
        <f>_xlfn.LET(_xlpm.d,$G1278,_xlpm.k,_xlfn.CONCAT(LEFT(TRIM(D$1),1),"*"),COUNTIF(_xlpm.d,_xlpm.k))</f>
        <v>0</v>
      </c>
      <c r="E1278" s="1">
        <f t="shared" si="324"/>
        <v>1.1760912590556811</v>
      </c>
      <c r="F1278" s="7">
        <v>14</v>
      </c>
      <c r="G1278" s="9" t="s">
        <v>476</v>
      </c>
      <c r="H1278" s="4" cm="1">
        <f t="array" ref="H1278">F1278/freq.sum.r6e</f>
        <v>1.1089987325728771E-3</v>
      </c>
      <c r="I1278" s="4" t="str">
        <f t="shared" si="325"/>
        <v>hɛ</v>
      </c>
      <c r="J1278" s="4" t="str">
        <f t="shared" si="326"/>
        <v>hea</v>
      </c>
      <c r="K1278" s="10">
        <f t="shared" si="327"/>
        <v>2</v>
      </c>
      <c r="L1278" s="1">
        <f t="shared" si="328"/>
        <v>3</v>
      </c>
      <c r="M1278" s="10">
        <f t="shared" si="329"/>
        <v>3</v>
      </c>
      <c r="N1278" s="1" t="str">
        <f t="shared" si="330"/>
        <v>~hea~</v>
      </c>
      <c r="O1278" s="1" t="str">
        <f t="shared" si="331"/>
        <v>[hɛ]</v>
      </c>
      <c r="P1278" s="3" cm="1">
        <f t="array" ref="P1278">SUM(_xlfn._xlws.FILTER($H$2:$H$2454,_xlfn.MAP($N$2:$N$2454,_xlfn.LAMBDA(_xlpm.x,_xlpm.x=$N1278))))</f>
        <v>1.7427122940430924E-3</v>
      </c>
      <c r="Q1278" s="4">
        <f t="shared" si="332"/>
        <v>0.63636363636363646</v>
      </c>
      <c r="R1278" s="6" cm="1">
        <f t="array" ref="R1278">SUM(_xlfn._xlws.FILTER($H$2:$H$2454,_xlfn.MAP($O$2:$O$2454,_xlfn.LAMBDA(_xlpm.x,_xlpm.x=$O1278))))</f>
        <v>2.3764258555133079E-3</v>
      </c>
      <c r="S1278" s="4">
        <f t="shared" si="333"/>
        <v>0.46666666666666667</v>
      </c>
      <c r="T1278" s="4">
        <f t="shared" si="334"/>
        <v>0.44264366054553272</v>
      </c>
      <c r="U1278" s="4">
        <f t="shared" si="335"/>
        <v>0.53846153846153855</v>
      </c>
      <c r="V1278" s="4">
        <f t="shared" si="336"/>
        <v>0.13469857389745624</v>
      </c>
      <c r="W1278" s="4" t="s">
        <v>5124</v>
      </c>
      <c r="X1278" s="2" cm="1">
        <f t="array" ref="X1278">SUM(_xlfn._xlws.FILTER($F$2:$F$2454,_xlfn.MAP($W$2:$W$2454,_xlfn.LAMBDA(_xlpm.x,_xlpm.x=$W1278))))</f>
        <v>184</v>
      </c>
      <c r="Y1278" s="11">
        <f t="shared" si="337"/>
        <v>7.6086956521739135E-2</v>
      </c>
      <c r="Z1278" s="4" t="s">
        <v>5104</v>
      </c>
      <c r="AA1278" s="2" cm="1">
        <f t="array" ref="AA1278">SUM(_xlfn._xlws.FILTER($F$2:$F$2454,_xlfn.MAP($Z$2:$Z$2454,_xlfn.LAMBDA(_xlpm.x,_xlpm.x=$Z1278))))</f>
        <v>883</v>
      </c>
      <c r="AB1278" s="11">
        <f t="shared" si="338"/>
        <v>1.5855039637599093E-2</v>
      </c>
      <c r="AC1278" s="11">
        <f t="shared" si="339"/>
        <v>0.68114288056803218</v>
      </c>
      <c r="AG1278" s="2"/>
      <c r="AL1278" s="2"/>
      <c r="AM1278" s="2"/>
    </row>
    <row r="1279" spans="1:39">
      <c r="A1279" s="1" t="str">
        <f t="shared" si="323"/>
        <v>~lou~ : [laʊ]</v>
      </c>
      <c r="B1279" s="1">
        <f>_xlfn.LET(_xlpm.d,$G1279,_xlpm.k,_xlfn.CONCAT(LEFT(TRIM(B$1),1),"*"),COUNTIF(_xlpm.d,_xlpm.k))</f>
        <v>0</v>
      </c>
      <c r="C1279" s="1">
        <f>_xlfn.LET(_xlpm.d,$G1279,_xlpm.k,_xlfn.CONCAT(LEFT(TRIM(C$1),1),"*"),COUNTIF(_xlpm.d,_xlpm.k))</f>
        <v>0</v>
      </c>
      <c r="D1279" s="1">
        <f>_xlfn.LET(_xlpm.d,$G1279,_xlpm.k,_xlfn.CONCAT(LEFT(TRIM(D$1),1),"*"),COUNTIF(_xlpm.d,_xlpm.k))</f>
        <v>0</v>
      </c>
      <c r="E1279" s="1">
        <f t="shared" si="324"/>
        <v>0.47712125471966244</v>
      </c>
      <c r="F1279" s="7">
        <v>2</v>
      </c>
      <c r="G1279" s="9" t="s">
        <v>1169</v>
      </c>
      <c r="H1279" s="4" cm="1">
        <f t="array" ref="H1279">F1279/freq.sum.r6e</f>
        <v>1.5842839036755386E-4</v>
      </c>
      <c r="I1279" s="4" t="str">
        <f t="shared" si="325"/>
        <v>laʊ</v>
      </c>
      <c r="J1279" s="4" t="str">
        <f t="shared" si="326"/>
        <v>lou</v>
      </c>
      <c r="K1279" s="10">
        <f t="shared" si="327"/>
        <v>3</v>
      </c>
      <c r="L1279" s="1">
        <f t="shared" si="328"/>
        <v>3</v>
      </c>
      <c r="M1279" s="10">
        <f t="shared" si="329"/>
        <v>3</v>
      </c>
      <c r="N1279" s="1" t="str">
        <f t="shared" si="330"/>
        <v>~lou~</v>
      </c>
      <c r="O1279" s="1" t="str">
        <f t="shared" si="331"/>
        <v>[laʊ]</v>
      </c>
      <c r="P1279" s="3" cm="1">
        <f t="array" ref="P1279">SUM(_xlfn._xlws.FILTER($H$2:$H$2454,_xlfn.MAP($N$2:$N$2454,_xlfn.LAMBDA(_xlpm.x,_xlpm.x=$N1279))))</f>
        <v>3.9607097591888465E-4</v>
      </c>
      <c r="Q1279" s="4">
        <f t="shared" si="332"/>
        <v>0.39999999999999997</v>
      </c>
      <c r="R1279" s="6" cm="1">
        <f t="array" ref="R1279">SUM(_xlfn._xlws.FILTER($H$2:$H$2454,_xlfn.MAP($O$2:$O$2454,_xlfn.LAMBDA(_xlpm.x,_xlpm.x=$O1279))))</f>
        <v>5.5449936628643843E-4</v>
      </c>
      <c r="S1279" s="4">
        <f t="shared" si="333"/>
        <v>0.28571428571428575</v>
      </c>
      <c r="T1279" s="4">
        <f t="shared" si="334"/>
        <v>0.11116448182673641</v>
      </c>
      <c r="U1279" s="4">
        <f t="shared" si="335"/>
        <v>0.33333333333333337</v>
      </c>
      <c r="V1279" s="4">
        <f t="shared" si="336"/>
        <v>0.14612803567823793</v>
      </c>
      <c r="W1279" s="4" t="s">
        <v>5100</v>
      </c>
      <c r="X1279" s="2" cm="1">
        <f t="array" ref="X1279">SUM(_xlfn._xlws.FILTER($F$2:$F$2454,_xlfn.MAP($W$2:$W$2454,_xlfn.LAMBDA(_xlpm.x,_xlpm.x=$W1279))))</f>
        <v>150</v>
      </c>
      <c r="Y1279" s="11">
        <f t="shared" si="337"/>
        <v>1.3333333333333334E-2</v>
      </c>
      <c r="Z1279" s="4" t="s">
        <v>5114</v>
      </c>
      <c r="AA1279" s="2" cm="1">
        <f t="array" ref="AA1279">SUM(_xlfn._xlws.FILTER($F$2:$F$2454,_xlfn.MAP($Z$2:$Z$2454,_xlfn.LAMBDA(_xlpm.x,_xlpm.x=$Z1279))))</f>
        <v>104</v>
      </c>
      <c r="AB1279" s="11">
        <f t="shared" si="338"/>
        <v>1.9230769230769232E-2</v>
      </c>
      <c r="AC1279" s="11">
        <f t="shared" si="339"/>
        <v>-0.15905791975690087</v>
      </c>
      <c r="AG1279" s="2"/>
      <c r="AL1279" s="2"/>
      <c r="AM1279" s="2"/>
    </row>
    <row r="1280" spans="1:39">
      <c r="A1280" s="1" t="str">
        <f t="shared" si="323"/>
        <v>~how~ : [haʊ]</v>
      </c>
      <c r="B1280" s="1">
        <f>_xlfn.LET(_xlpm.d,$G1280,_xlpm.k,_xlfn.CONCAT(LEFT(TRIM(B$1),1),"*"),COUNTIF(_xlpm.d,_xlpm.k))</f>
        <v>0</v>
      </c>
      <c r="C1280" s="1">
        <f>_xlfn.LET(_xlpm.d,$G1280,_xlpm.k,_xlfn.CONCAT(LEFT(TRIM(C$1),1),"*"),COUNTIF(_xlpm.d,_xlpm.k))</f>
        <v>0</v>
      </c>
      <c r="D1280" s="1">
        <f>_xlfn.LET(_xlpm.d,$G1280,_xlpm.k,_xlfn.CONCAT(LEFT(TRIM(D$1),1),"*"),COUNTIF(_xlpm.d,_xlpm.k))</f>
        <v>0</v>
      </c>
      <c r="E1280" s="1">
        <f t="shared" si="324"/>
        <v>0.77815125038364352</v>
      </c>
      <c r="F1280" s="7">
        <v>5</v>
      </c>
      <c r="G1280" s="9" t="s">
        <v>420</v>
      </c>
      <c r="H1280" s="4" cm="1">
        <f t="array" ref="H1280">F1280/freq.sum.r6e</f>
        <v>3.9607097591888465E-4</v>
      </c>
      <c r="I1280" s="1" t="str">
        <f t="shared" si="325"/>
        <v>haʊ</v>
      </c>
      <c r="J1280" s="1" t="str">
        <f t="shared" si="326"/>
        <v>how</v>
      </c>
      <c r="K1280" s="10">
        <f t="shared" si="327"/>
        <v>3</v>
      </c>
      <c r="L1280" s="1">
        <f t="shared" si="328"/>
        <v>3</v>
      </c>
      <c r="M1280" s="10">
        <f t="shared" si="329"/>
        <v>3</v>
      </c>
      <c r="N1280" s="1" t="str">
        <f t="shared" si="330"/>
        <v>~how~</v>
      </c>
      <c r="O1280" s="1" t="str">
        <f t="shared" si="331"/>
        <v>[haʊ]</v>
      </c>
      <c r="P1280" s="3" cm="1">
        <f t="array" ref="P1280">SUM(_xlfn._xlws.FILTER($H$2:$H$2454,_xlfn.MAP($N$2:$N$2454,_xlfn.LAMBDA(_xlpm.x,_xlpm.x=$N1280))))</f>
        <v>3.9607097591888465E-4</v>
      </c>
      <c r="Q1280" s="4">
        <f t="shared" si="332"/>
        <v>1</v>
      </c>
      <c r="R1280" s="6" cm="1">
        <f t="array" ref="R1280">SUM(_xlfn._xlws.FILTER($H$2:$H$2454,_xlfn.MAP($O$2:$O$2454,_xlfn.LAMBDA(_xlpm.x,_xlpm.x=$O1280))))</f>
        <v>5.5449936628643854E-4</v>
      </c>
      <c r="S1280" s="4">
        <f t="shared" si="333"/>
        <v>0.7142857142857143</v>
      </c>
      <c r="T1280" s="4">
        <f t="shared" si="334"/>
        <v>0.45325365237894483</v>
      </c>
      <c r="U1280" s="4">
        <f t="shared" si="335"/>
        <v>0.83333333333333326</v>
      </c>
      <c r="V1280" s="4">
        <f t="shared" si="336"/>
        <v>0.14612803567823801</v>
      </c>
      <c r="W1280" s="4" t="s">
        <v>5128</v>
      </c>
      <c r="X1280" s="2" cm="1">
        <f t="array" ref="X1280">SUM(_xlfn._xlws.FILTER($F$2:$F$2454,_xlfn.MAP($W$2:$W$2454,_xlfn.LAMBDA(_xlpm.x,_xlpm.x=$W1280))))</f>
        <v>89</v>
      </c>
      <c r="Y1280" s="11">
        <f t="shared" si="337"/>
        <v>5.6179775280898875E-2</v>
      </c>
      <c r="Z1280" s="4" t="s">
        <v>5114</v>
      </c>
      <c r="AA1280" s="2" cm="1">
        <f t="array" ref="AA1280">SUM(_xlfn._xlws.FILTER($F$2:$F$2454,_xlfn.MAP($Z$2:$Z$2454,_xlfn.LAMBDA(_xlpm.x,_xlpm.x=$Z1280))))</f>
        <v>104</v>
      </c>
      <c r="AB1280" s="11">
        <f t="shared" si="338"/>
        <v>4.807692307692308E-2</v>
      </c>
      <c r="AC1280" s="11">
        <f t="shared" si="339"/>
        <v>6.7643332653867558E-2</v>
      </c>
      <c r="AG1280" s="2"/>
      <c r="AL1280" s="2"/>
      <c r="AM1280" s="2"/>
    </row>
    <row r="1281" spans="1:39">
      <c r="A1281" s="1" t="str">
        <f t="shared" si="323"/>
        <v>~fre~ : [fɹi]</v>
      </c>
      <c r="B1281" s="1">
        <f>_xlfn.LET(_xlpm.d,$G1281,_xlpm.k,_xlfn.CONCAT(LEFT(TRIM(B$1),1),"*"),COUNTIF(_xlpm.d,_xlpm.k))</f>
        <v>0</v>
      </c>
      <c r="C1281" s="1">
        <f>_xlfn.LET(_xlpm.d,$G1281,_xlpm.k,_xlfn.CONCAT(LEFT(TRIM(C$1),1),"*"),COUNTIF(_xlpm.d,_xlpm.k))</f>
        <v>0</v>
      </c>
      <c r="D1281" s="1">
        <f>_xlfn.LET(_xlpm.d,$G1281,_xlpm.k,_xlfn.CONCAT(LEFT(TRIM(D$1),1),"*"),COUNTIF(_xlpm.d,_xlpm.k))</f>
        <v>0</v>
      </c>
      <c r="E1281" s="1">
        <f t="shared" si="324"/>
        <v>0.47712125471966244</v>
      </c>
      <c r="F1281" s="7">
        <v>2</v>
      </c>
      <c r="G1281" s="9" t="s">
        <v>1168</v>
      </c>
      <c r="H1281" s="4" cm="1">
        <f t="array" ref="H1281">F1281/freq.sum.r6e</f>
        <v>1.5842839036755386E-4</v>
      </c>
      <c r="I1281" s="4" t="str">
        <f t="shared" si="325"/>
        <v>fɹi</v>
      </c>
      <c r="J1281" s="4" t="str">
        <f t="shared" si="326"/>
        <v>fre</v>
      </c>
      <c r="K1281" s="10">
        <f t="shared" si="327"/>
        <v>3</v>
      </c>
      <c r="L1281" s="1">
        <f t="shared" si="328"/>
        <v>3</v>
      </c>
      <c r="M1281" s="10">
        <f t="shared" si="329"/>
        <v>3</v>
      </c>
      <c r="N1281" s="1" t="str">
        <f t="shared" si="330"/>
        <v>~fre~</v>
      </c>
      <c r="O1281" s="1" t="str">
        <f t="shared" si="331"/>
        <v>[fɹi]</v>
      </c>
      <c r="P1281" s="3" cm="1">
        <f t="array" ref="P1281">SUM(_xlfn._xlws.FILTER($H$2:$H$2454,_xlfn.MAP($N$2:$N$2454,_xlfn.LAMBDA(_xlpm.x,_xlpm.x=$N1281))))</f>
        <v>3.9607097591888465E-4</v>
      </c>
      <c r="Q1281" s="4">
        <f t="shared" si="332"/>
        <v>0.39999999999999997</v>
      </c>
      <c r="R1281" s="6" cm="1">
        <f t="array" ref="R1281">SUM(_xlfn._xlws.FILTER($H$2:$H$2454,_xlfn.MAP($O$2:$O$2454,_xlfn.LAMBDA(_xlpm.x,_xlpm.x=$O1281))))</f>
        <v>5.5449936628643843E-4</v>
      </c>
      <c r="S1281" s="4">
        <f t="shared" si="333"/>
        <v>0.28571428571428575</v>
      </c>
      <c r="T1281" s="4">
        <f t="shared" si="334"/>
        <v>0.11116448182673641</v>
      </c>
      <c r="U1281" s="4">
        <f t="shared" si="335"/>
        <v>0.33333333333333337</v>
      </c>
      <c r="V1281" s="4">
        <f t="shared" si="336"/>
        <v>0.14612803567823793</v>
      </c>
      <c r="W1281" s="4" t="s">
        <v>5121</v>
      </c>
      <c r="X1281" s="2" cm="1">
        <f t="array" ref="X1281">SUM(_xlfn._xlws.FILTER($F$2:$F$2454,_xlfn.MAP($W$2:$W$2454,_xlfn.LAMBDA(_xlpm.x,_xlpm.x=$W1281))))</f>
        <v>2896</v>
      </c>
      <c r="Y1281" s="11">
        <f t="shared" si="337"/>
        <v>6.9060773480662981E-4</v>
      </c>
      <c r="Z1281" s="4" t="s">
        <v>5110</v>
      </c>
      <c r="AA1281" s="2" cm="1">
        <f t="array" ref="AA1281">SUM(_xlfn._xlws.FILTER($F$2:$F$2454,_xlfn.MAP($Z$2:$Z$2454,_xlfn.LAMBDA(_xlpm.x,_xlpm.x=$Z1281))))</f>
        <v>354</v>
      </c>
      <c r="AB1281" s="11">
        <f t="shared" si="338"/>
        <v>5.6497175141242938E-3</v>
      </c>
      <c r="AC1281" s="11">
        <f t="shared" si="339"/>
        <v>-0.91279529549932148</v>
      </c>
      <c r="AG1281" s="2"/>
      <c r="AL1281" s="2"/>
      <c r="AM1281" s="2"/>
    </row>
    <row r="1282" spans="1:39">
      <c r="A1282" s="1" t="str">
        <f t="shared" ref="A1282:A1345" si="340">_xlfn.LET(_xlpm.sep," : ",CONCATENATE(N1282,_xlpm.sep,O1282))</f>
        <v>~bea~ : [bi]</v>
      </c>
      <c r="B1282" s="1">
        <f>_xlfn.LET(_xlpm.d,$G1282,_xlpm.k,_xlfn.CONCAT(LEFT(TRIM(B$1),1),"*"),COUNTIF(_xlpm.d,_xlpm.k))</f>
        <v>0</v>
      </c>
      <c r="C1282" s="1">
        <f>_xlfn.LET(_xlpm.d,$G1282,_xlpm.k,_xlfn.CONCAT(LEFT(TRIM(C$1),1),"*"),COUNTIF(_xlpm.d,_xlpm.k))</f>
        <v>0</v>
      </c>
      <c r="D1282" s="1">
        <f>_xlfn.LET(_xlpm.d,$G1282,_xlpm.k,_xlfn.CONCAT(LEFT(TRIM(D$1),1),"*"),COUNTIF(_xlpm.d,_xlpm.k))</f>
        <v>0</v>
      </c>
      <c r="E1282" s="1">
        <f t="shared" ref="E1282:E1345" si="341">LOG(F1282+1,10)</f>
        <v>0.8450980400142567</v>
      </c>
      <c r="F1282" s="7">
        <v>6</v>
      </c>
      <c r="G1282" s="9" t="s">
        <v>11</v>
      </c>
      <c r="H1282" s="4" cm="1">
        <f t="array" ref="H1282">F1282/freq.sum.r6e</f>
        <v>4.7528517110266159E-4</v>
      </c>
      <c r="I1282" s="4" t="str">
        <f t="shared" ref="I1282:I1345" si="342">_xlfn.LET(_xlpm.sep,":",_xlpm.w,$G1282,LEFT(_xlpm.w,FIND(_xlpm.sep,_xlpm.w)-1))</f>
        <v>bi</v>
      </c>
      <c r="J1282" s="4" t="str">
        <f t="shared" ref="J1282:J1345" si="343">_xlfn.LET(_xlpm.sep,":",_xlpm.w,$G1282,RIGHT(_xlpm.w,LEN(_xlpm.w)-FIND(_xlpm.sep,_xlpm.w)))</f>
        <v>bea</v>
      </c>
      <c r="K1282" s="10">
        <f t="shared" ref="K1282:K1345" si="344">_xlfn.LET(_xlpm.w,I1282,LEN(_xlpm.w))</f>
        <v>2</v>
      </c>
      <c r="L1282" s="1">
        <f t="shared" ref="L1282:L1345" si="345">_xlfn.LET(_xlpm.w,J1282,LEN(_xlpm.w))</f>
        <v>3</v>
      </c>
      <c r="M1282" s="10">
        <f t="shared" ref="M1282:M1345" si="346">_xlfn.LET(_xlpm.a,K1282,_xlpm.b,L1282,MAX(_xlpm.a,_xlpm.b))</f>
        <v>3</v>
      </c>
      <c r="N1282" s="1" t="str">
        <f t="shared" ref="N1282:N1345" si="347">_xlfn.LET(_xlpm.sep,":",_xlpm.w,$G1282,_xlfn.CONCAT("~",RIGHT(_xlpm.w,LEN(_xlpm.w)-FIND(_xlpm.sep,_xlpm.w)),"~"))</f>
        <v>~bea~</v>
      </c>
      <c r="O1282" s="1" t="str">
        <f t="shared" ref="O1282:O1345" si="348">_xlfn.LET(_xlpm.sep,":",_xlpm.w,$G1282,_xlfn.CONCAT("[",LEFT(_xlpm.w,FIND(_xlpm.sep,_xlpm.w)-1),"]"))</f>
        <v>[bi]</v>
      </c>
      <c r="P1282" s="3" cm="1">
        <f t="array" ref="P1282">SUM(_xlfn._xlws.FILTER($H$2:$H$2454,_xlfn.MAP($N$2:$N$2454,_xlfn.LAMBDA(_xlpm.x,_xlpm.x=$N1282))))</f>
        <v>7.1292775665399231E-4</v>
      </c>
      <c r="Q1282" s="4">
        <f t="shared" ref="Q1282:Q1345" si="349">$H1282/P1282</f>
        <v>0.66666666666666674</v>
      </c>
      <c r="R1282" s="6" cm="1">
        <f t="array" ref="R1282">SUM(_xlfn._xlws.FILTER($H$2:$H$2454,_xlfn.MAP($O$2:$O$2454,_xlfn.LAMBDA(_xlpm.x,_xlpm.x=$O1282))))</f>
        <v>1.0297845373891E-3</v>
      </c>
      <c r="S1282" s="4">
        <f t="shared" ref="S1282:S1345" si="350">$H1282/R1282</f>
        <v>0.46153846153846162</v>
      </c>
      <c r="T1282" s="4">
        <f t="shared" ref="T1282:T1345" si="351">_xlfn.LET(_xlpm.freq,F1282,_xlpm.size,M1282+1,_xlpm.F,U1282,LOG(1+_xlpm.freq)*LOG(1+_xlpm.size)*_xlpm.F)</f>
        <v>0.32219900765079607</v>
      </c>
      <c r="U1282" s="4">
        <f t="shared" ref="U1282:U1345" si="352">_xlfn.LET(_xlpm.a,S1282,_xlpm.b,Q1282,2*_xlpm.a*_xlpm.b/(_xlpm.a+_xlpm.b))</f>
        <v>0.54545454545454553</v>
      </c>
      <c r="V1282" s="4">
        <f t="shared" ref="V1282:V1345" si="353">_xlfn.LET(_xlpm.p,Q1282,_xlpm.q,S1282,LOG(_xlpm.p/_xlpm.q))</f>
        <v>0.15970084286751188</v>
      </c>
      <c r="W1282" s="4" t="s">
        <v>5124</v>
      </c>
      <c r="X1282" s="2" cm="1">
        <f t="array" ref="X1282">SUM(_xlfn._xlws.FILTER($F$2:$F$2454,_xlfn.MAP($W$2:$W$2454,_xlfn.LAMBDA(_xlpm.x,_xlpm.x=$W1282))))</f>
        <v>184</v>
      </c>
      <c r="Y1282" s="11">
        <f t="shared" ref="Y1282:Y1345" si="354">$F1282/X1282</f>
        <v>3.2608695652173912E-2</v>
      </c>
      <c r="Z1282" s="4" t="s">
        <v>5110</v>
      </c>
      <c r="AA1282" s="2" cm="1">
        <f t="array" ref="AA1282">SUM(_xlfn._xlws.FILTER($F$2:$F$2454,_xlfn.MAP($Z$2:$Z$2454,_xlfn.LAMBDA(_xlpm.x,_xlpm.x=$Z1282))))</f>
        <v>354</v>
      </c>
      <c r="AB1282" s="11">
        <f t="shared" ref="AB1282:AB1345" si="355">$F1282/AA1282</f>
        <v>1.6949152542372881E-2</v>
      </c>
      <c r="AC1282" s="11">
        <f t="shared" ref="AC1282:AC1345" si="356">_xlfn.LET(_xlpm.a,Y1282,_xlpm.b,AB1282,LOG(_xlpm.a/_xlpm.b))</f>
        <v>0.28418543901625132</v>
      </c>
      <c r="AG1282" s="2"/>
      <c r="AL1282" s="2"/>
      <c r="AM1282" s="2"/>
    </row>
    <row r="1283" spans="1:39">
      <c r="A1283" s="1" t="str">
        <f t="shared" si="340"/>
        <v>~cre~ : [kɹɪ]</v>
      </c>
      <c r="B1283" s="1">
        <f>_xlfn.LET(_xlpm.d,$G1283,_xlpm.k,_xlfn.CONCAT(LEFT(TRIM(B$1),1),"*"),COUNTIF(_xlpm.d,_xlpm.k))</f>
        <v>0</v>
      </c>
      <c r="C1283" s="1">
        <f>_xlfn.LET(_xlpm.d,$G1283,_xlpm.k,_xlfn.CONCAT(LEFT(TRIM(C$1),1),"*"),COUNTIF(_xlpm.d,_xlpm.k))</f>
        <v>0</v>
      </c>
      <c r="D1283" s="1">
        <f>_xlfn.LET(_xlpm.d,$G1283,_xlpm.k,_xlfn.CONCAT(LEFT(TRIM(D$1),1),"*"),COUNTIF(_xlpm.d,_xlpm.k))</f>
        <v>0</v>
      </c>
      <c r="E1283" s="1">
        <f t="shared" si="341"/>
        <v>0.77815125038364352</v>
      </c>
      <c r="F1283" s="7">
        <v>5</v>
      </c>
      <c r="G1283" s="9" t="s">
        <v>824</v>
      </c>
      <c r="H1283" s="4" cm="1">
        <f t="array" ref="H1283">F1283/freq.sum.r6e</f>
        <v>3.9607097591888465E-4</v>
      </c>
      <c r="I1283" s="4" t="str">
        <f t="shared" si="342"/>
        <v>kɹɪ</v>
      </c>
      <c r="J1283" s="4" t="str">
        <f t="shared" si="343"/>
        <v>cre</v>
      </c>
      <c r="K1283" s="10">
        <f t="shared" si="344"/>
        <v>3</v>
      </c>
      <c r="L1283" s="1">
        <f t="shared" si="345"/>
        <v>3</v>
      </c>
      <c r="M1283" s="10">
        <f t="shared" si="346"/>
        <v>3</v>
      </c>
      <c r="N1283" s="1" t="str">
        <f t="shared" si="347"/>
        <v>~cre~</v>
      </c>
      <c r="O1283" s="1" t="str">
        <f t="shared" si="348"/>
        <v>[kɹɪ]</v>
      </c>
      <c r="P1283" s="3" cm="1">
        <f t="array" ref="P1283">SUM(_xlfn._xlws.FILTER($H$2:$H$2454,_xlfn.MAP($N$2:$N$2454,_xlfn.LAMBDA(_xlpm.x,_xlpm.x=$N1283))))</f>
        <v>7.1292775665399242E-4</v>
      </c>
      <c r="Q1283" s="4">
        <f t="shared" si="349"/>
        <v>0.55555555555555547</v>
      </c>
      <c r="R1283" s="6" cm="1">
        <f t="array" ref="R1283">SUM(_xlfn._xlws.FILTER($H$2:$H$2454,_xlfn.MAP($O$2:$O$2454,_xlfn.LAMBDA(_xlpm.x,_xlpm.x=$O1283))))</f>
        <v>1.0297845373891002E-3</v>
      </c>
      <c r="S1283" s="4">
        <f t="shared" si="350"/>
        <v>0.38461538461538458</v>
      </c>
      <c r="T1283" s="4">
        <f t="shared" si="351"/>
        <v>0.24722926493396991</v>
      </c>
      <c r="U1283" s="4">
        <f t="shared" si="352"/>
        <v>0.45454545454545447</v>
      </c>
      <c r="V1283" s="4">
        <f t="shared" si="353"/>
        <v>0.15970084286751188</v>
      </c>
      <c r="W1283" s="4" t="s">
        <v>5121</v>
      </c>
      <c r="X1283" s="2" cm="1">
        <f t="array" ref="X1283">SUM(_xlfn._xlws.FILTER($F$2:$F$2454,_xlfn.MAP($W$2:$W$2454,_xlfn.LAMBDA(_xlpm.x,_xlpm.x=$W1283))))</f>
        <v>2896</v>
      </c>
      <c r="Y1283" s="11">
        <f t="shared" si="354"/>
        <v>1.7265193370165745E-3</v>
      </c>
      <c r="Z1283" s="4" t="s">
        <v>5102</v>
      </c>
      <c r="AA1283" s="2" cm="1">
        <f t="array" ref="AA1283">SUM(_xlfn._xlws.FILTER($F$2:$F$2454,_xlfn.MAP($Z$2:$Z$2454,_xlfn.LAMBDA(_xlpm.x,_xlpm.x=$Z1283))))</f>
        <v>1794</v>
      </c>
      <c r="AB1283" s="11">
        <f t="shared" si="355"/>
        <v>2.787068004459309E-3</v>
      </c>
      <c r="AC1283" s="11">
        <f t="shared" si="356"/>
        <v>-0.20797611881703607</v>
      </c>
      <c r="AG1283" s="2"/>
      <c r="AL1283" s="2"/>
      <c r="AM1283" s="2"/>
    </row>
    <row r="1284" spans="1:39">
      <c r="A1284" s="1" t="str">
        <f t="shared" si="340"/>
        <v>~rti~ : [ɹtə]</v>
      </c>
      <c r="B1284" s="1">
        <f>_xlfn.LET(_xlpm.d,$G1284,_xlpm.k,_xlfn.CONCAT(LEFT(TRIM(B$1),1),"*"),COUNTIF(_xlpm.d,_xlpm.k))</f>
        <v>1</v>
      </c>
      <c r="C1284" s="1">
        <f>_xlfn.LET(_xlpm.d,$G1284,_xlpm.k,_xlfn.CONCAT(LEFT(TRIM(C$1),1),"*"),COUNTIF(_xlpm.d,_xlpm.k))</f>
        <v>0</v>
      </c>
      <c r="D1284" s="1">
        <f>_xlfn.LET(_xlpm.d,$G1284,_xlpm.k,_xlfn.CONCAT(LEFT(TRIM(D$1),1),"*"),COUNTIF(_xlpm.d,_xlpm.k))</f>
        <v>0</v>
      </c>
      <c r="E1284" s="1">
        <f t="shared" si="341"/>
        <v>0.95424250943932487</v>
      </c>
      <c r="F1284" s="7">
        <v>8</v>
      </c>
      <c r="G1284" s="9" t="s">
        <v>700</v>
      </c>
      <c r="H1284" s="4" cm="1">
        <f t="array" ref="H1284">F1284/freq.sum.r6e</f>
        <v>6.3371356147021542E-4</v>
      </c>
      <c r="I1284" s="1" t="str">
        <f t="shared" si="342"/>
        <v>ɹtə</v>
      </c>
      <c r="J1284" s="1" t="str">
        <f t="shared" si="343"/>
        <v>rti</v>
      </c>
      <c r="K1284" s="10">
        <f t="shared" si="344"/>
        <v>3</v>
      </c>
      <c r="L1284" s="1">
        <f t="shared" si="345"/>
        <v>3</v>
      </c>
      <c r="M1284" s="10">
        <f t="shared" si="346"/>
        <v>3</v>
      </c>
      <c r="N1284" s="1" t="str">
        <f t="shared" si="347"/>
        <v>~rti~</v>
      </c>
      <c r="O1284" s="1" t="str">
        <f t="shared" si="348"/>
        <v>[ɹtə]</v>
      </c>
      <c r="P1284" s="3" cm="1">
        <f t="array" ref="P1284">SUM(_xlfn._xlws.FILTER($H$2:$H$2454,_xlfn.MAP($N$2:$N$2454,_xlfn.LAMBDA(_xlpm.x,_xlpm.x=$N1284))))</f>
        <v>1.188212927756654E-3</v>
      </c>
      <c r="Q1284" s="4">
        <f t="shared" si="349"/>
        <v>0.53333333333333333</v>
      </c>
      <c r="R1284" s="6" cm="1">
        <f t="array" ref="R1284">SUM(_xlfn._xlws.FILTER($H$2:$H$2454,_xlfn.MAP($O$2:$O$2454,_xlfn.LAMBDA(_xlpm.x,_xlpm.x=$O1284))))</f>
        <v>1.7427122940430926E-3</v>
      </c>
      <c r="S1284" s="4">
        <f t="shared" si="350"/>
        <v>0.36363636363636359</v>
      </c>
      <c r="T1284" s="4">
        <f t="shared" si="351"/>
        <v>0.28842676365855924</v>
      </c>
      <c r="U1284" s="4">
        <f t="shared" si="352"/>
        <v>0.43243243243243235</v>
      </c>
      <c r="V1284" s="4">
        <f t="shared" si="353"/>
        <v>0.16633142176652502</v>
      </c>
      <c r="W1284" s="4" t="s">
        <v>5110</v>
      </c>
      <c r="X1284" s="2" cm="1">
        <f t="array" ref="X1284">SUM(_xlfn._xlws.FILTER($F$2:$F$2454,_xlfn.MAP($W$2:$W$2454,_xlfn.LAMBDA(_xlpm.x,_xlpm.x=$W1284))))</f>
        <v>1594</v>
      </c>
      <c r="Y1284" s="11">
        <f t="shared" si="354"/>
        <v>5.018820577164366E-3</v>
      </c>
      <c r="Z1284" s="4" t="s">
        <v>5101</v>
      </c>
      <c r="AA1284" s="2" cm="1">
        <f t="array" ref="AA1284">SUM(_xlfn._xlws.FILTER($F$2:$F$2454,_xlfn.MAP($Z$2:$Z$2454,_xlfn.LAMBDA(_xlpm.x,_xlpm.x=$Z1284))))</f>
        <v>2255</v>
      </c>
      <c r="AB1284" s="11">
        <f t="shared" si="355"/>
        <v>3.5476718403547672E-3</v>
      </c>
      <c r="AC1284" s="11">
        <f t="shared" si="356"/>
        <v>0.1506582291538858</v>
      </c>
      <c r="AG1284" s="2"/>
      <c r="AL1284" s="2"/>
      <c r="AM1284" s="2"/>
    </row>
    <row r="1285" spans="1:39">
      <c r="A1285" s="1" t="str">
        <f t="shared" si="340"/>
        <v>~cha~ : [kæ]</v>
      </c>
      <c r="B1285" s="1">
        <f>_xlfn.LET(_xlpm.d,$G1285,_xlpm.k,_xlfn.CONCAT(LEFT(TRIM(B$1),1),"*"),COUNTIF(_xlpm.d,_xlpm.k))</f>
        <v>0</v>
      </c>
      <c r="C1285" s="1">
        <f>_xlfn.LET(_xlpm.d,$G1285,_xlpm.k,_xlfn.CONCAT(LEFT(TRIM(C$1),1),"*"),COUNTIF(_xlpm.d,_xlpm.k))</f>
        <v>0</v>
      </c>
      <c r="D1285" s="1">
        <f>_xlfn.LET(_xlpm.d,$G1285,_xlpm.k,_xlfn.CONCAT(LEFT(TRIM(D$1),1),"*"),COUNTIF(_xlpm.d,_xlpm.k))</f>
        <v>0</v>
      </c>
      <c r="E1285" s="1">
        <f t="shared" si="341"/>
        <v>0.47712125471966244</v>
      </c>
      <c r="F1285" s="7">
        <v>2</v>
      </c>
      <c r="G1285" s="9" t="s">
        <v>110</v>
      </c>
      <c r="H1285" s="4" cm="1">
        <f t="array" ref="H1285">F1285/freq.sum.r6e</f>
        <v>1.5842839036755386E-4</v>
      </c>
      <c r="I1285" s="4" t="str">
        <f t="shared" si="342"/>
        <v>kæ</v>
      </c>
      <c r="J1285" s="4" t="str">
        <f t="shared" si="343"/>
        <v>cha</v>
      </c>
      <c r="K1285" s="10">
        <f t="shared" si="344"/>
        <v>2</v>
      </c>
      <c r="L1285" s="1">
        <f t="shared" si="345"/>
        <v>3</v>
      </c>
      <c r="M1285" s="10">
        <f t="shared" si="346"/>
        <v>3</v>
      </c>
      <c r="N1285" s="1" t="str">
        <f t="shared" si="347"/>
        <v>~cha~</v>
      </c>
      <c r="O1285" s="1" t="str">
        <f t="shared" si="348"/>
        <v>[kæ]</v>
      </c>
      <c r="P1285" s="3" cm="1">
        <f t="array" ref="P1285">SUM(_xlfn._xlws.FILTER($H$2:$H$2454,_xlfn.MAP($N$2:$N$2454,_xlfn.LAMBDA(_xlpm.x,_xlpm.x=$N1285))))</f>
        <v>1.7427122940430922E-3</v>
      </c>
      <c r="Q1285" s="4">
        <f t="shared" si="349"/>
        <v>9.0909090909090925E-2</v>
      </c>
      <c r="R1285" s="6" cm="1">
        <f t="array" ref="R1285">SUM(_xlfn._xlws.FILTER($H$2:$H$2454,_xlfn.MAP($O$2:$O$2454,_xlfn.LAMBDA(_xlpm.x,_xlpm.x=$O1285))))</f>
        <v>2.6140684410646386E-3</v>
      </c>
      <c r="S1285" s="4">
        <f t="shared" si="350"/>
        <v>6.0606060606060608E-2</v>
      </c>
      <c r="T1285" s="4">
        <f t="shared" si="351"/>
        <v>2.4254068762197031E-2</v>
      </c>
      <c r="U1285" s="4">
        <f t="shared" si="352"/>
        <v>7.2727272727272724E-2</v>
      </c>
      <c r="V1285" s="4">
        <f t="shared" si="353"/>
        <v>0.17609125905568129</v>
      </c>
      <c r="W1285" s="4" t="s">
        <v>5120</v>
      </c>
      <c r="X1285" s="2" cm="1">
        <f t="array" ref="X1285">SUM(_xlfn._xlws.FILTER($F$2:$F$2454,_xlfn.MAP($W$2:$W$2454,_xlfn.LAMBDA(_xlpm.x,_xlpm.x=$W1285))))</f>
        <v>1666</v>
      </c>
      <c r="Y1285" s="11">
        <f t="shared" si="354"/>
        <v>1.2004801920768306E-3</v>
      </c>
      <c r="Z1285" s="4" t="s">
        <v>5103</v>
      </c>
      <c r="AA1285" s="2" cm="1">
        <f t="array" ref="AA1285">SUM(_xlfn._xlws.FILTER($F$2:$F$2454,_xlfn.MAP($Z$2:$Z$2454,_xlfn.LAMBDA(_xlpm.x,_xlpm.x=$Z1285))))</f>
        <v>514</v>
      </c>
      <c r="AB1285" s="11">
        <f t="shared" si="355"/>
        <v>3.8910505836575876E-3</v>
      </c>
      <c r="AC1285" s="11">
        <f t="shared" si="356"/>
        <v>-0.51071187807549312</v>
      </c>
      <c r="AG1285" s="2"/>
      <c r="AL1285" s="2"/>
      <c r="AM1285" s="2"/>
    </row>
    <row r="1286" spans="1:39">
      <c r="A1286" s="1" t="str">
        <f t="shared" si="340"/>
        <v>~pea~ : [pi]</v>
      </c>
      <c r="B1286" s="1">
        <f>_xlfn.LET(_xlpm.d,$G1286,_xlpm.k,_xlfn.CONCAT(LEFT(TRIM(B$1),1),"*"),COUNTIF(_xlpm.d,_xlpm.k))</f>
        <v>0</v>
      </c>
      <c r="C1286" s="1">
        <f>_xlfn.LET(_xlpm.d,$G1286,_xlpm.k,_xlfn.CONCAT(LEFT(TRIM(C$1),1),"*"),COUNTIF(_xlpm.d,_xlpm.k))</f>
        <v>0</v>
      </c>
      <c r="D1286" s="1">
        <f>_xlfn.LET(_xlpm.d,$G1286,_xlpm.k,_xlfn.CONCAT(LEFT(TRIM(D$1),1),"*"),COUNTIF(_xlpm.d,_xlpm.k))</f>
        <v>0</v>
      </c>
      <c r="E1286" s="1">
        <f t="shared" si="341"/>
        <v>0.77815125038364352</v>
      </c>
      <c r="F1286" s="7">
        <v>5</v>
      </c>
      <c r="G1286" s="9" t="s">
        <v>221</v>
      </c>
      <c r="H1286" s="4" cm="1">
        <f t="array" ref="H1286">F1286/freq.sum.r6e</f>
        <v>3.9607097591888465E-4</v>
      </c>
      <c r="I1286" s="4" t="str">
        <f t="shared" si="342"/>
        <v>pi</v>
      </c>
      <c r="J1286" s="4" t="str">
        <f t="shared" si="343"/>
        <v>pea</v>
      </c>
      <c r="K1286" s="10">
        <f t="shared" si="344"/>
        <v>2</v>
      </c>
      <c r="L1286" s="1">
        <f t="shared" si="345"/>
        <v>3</v>
      </c>
      <c r="M1286" s="10">
        <f t="shared" si="346"/>
        <v>3</v>
      </c>
      <c r="N1286" s="1" t="str">
        <f t="shared" si="347"/>
        <v>~pea~</v>
      </c>
      <c r="O1286" s="1" t="str">
        <f t="shared" si="348"/>
        <v>[pi]</v>
      </c>
      <c r="P1286" s="3" cm="1">
        <f t="array" ref="P1286">SUM(_xlfn._xlws.FILTER($H$2:$H$2454,_xlfn.MAP($N$2:$N$2454,_xlfn.LAMBDA(_xlpm.x,_xlpm.x=$N1286))))</f>
        <v>4.7528517110266159E-4</v>
      </c>
      <c r="Q1286" s="4">
        <f t="shared" si="349"/>
        <v>0.83333333333333326</v>
      </c>
      <c r="R1286" s="6" cm="1">
        <f t="array" ref="R1286">SUM(_xlfn._xlws.FILTER($H$2:$H$2454,_xlfn.MAP($O$2:$O$2454,_xlfn.LAMBDA(_xlpm.x,_xlpm.x=$O1286))))</f>
        <v>7.1292775665399231E-4</v>
      </c>
      <c r="S1286" s="4">
        <f t="shared" si="350"/>
        <v>0.55555555555555558</v>
      </c>
      <c r="T1286" s="4">
        <f t="shared" si="351"/>
        <v>0.36260292190315596</v>
      </c>
      <c r="U1286" s="4">
        <f t="shared" si="352"/>
        <v>0.66666666666666674</v>
      </c>
      <c r="V1286" s="4">
        <f t="shared" si="353"/>
        <v>0.17609125905568118</v>
      </c>
      <c r="W1286" s="4" t="s">
        <v>5124</v>
      </c>
      <c r="X1286" s="2" cm="1">
        <f t="array" ref="X1286">SUM(_xlfn._xlws.FILTER($F$2:$F$2454,_xlfn.MAP($W$2:$W$2454,_xlfn.LAMBDA(_xlpm.x,_xlpm.x=$W1286))))</f>
        <v>184</v>
      </c>
      <c r="Y1286" s="11">
        <f t="shared" si="354"/>
        <v>2.717391304347826E-2</v>
      </c>
      <c r="Z1286" s="4" t="s">
        <v>5110</v>
      </c>
      <c r="AA1286" s="2" cm="1">
        <f t="array" ref="AA1286">SUM(_xlfn._xlws.FILTER($F$2:$F$2454,_xlfn.MAP($Z$2:$Z$2454,_xlfn.LAMBDA(_xlpm.x,_xlpm.x=$Z1286))))</f>
        <v>354</v>
      </c>
      <c r="AB1286" s="11">
        <f t="shared" si="355"/>
        <v>1.4124293785310734E-2</v>
      </c>
      <c r="AC1286" s="11">
        <f t="shared" si="356"/>
        <v>0.28418543901625132</v>
      </c>
      <c r="AG1286" s="2"/>
      <c r="AL1286" s="2"/>
      <c r="AM1286" s="2"/>
    </row>
    <row r="1287" spans="1:39">
      <c r="A1287" s="1" t="str">
        <f t="shared" si="340"/>
        <v>~gna~ : [ɡnə]</v>
      </c>
      <c r="B1287" s="1">
        <f>_xlfn.LET(_xlpm.d,$G1287,_xlpm.k,_xlfn.CONCAT(LEFT(TRIM(B$1),1),"*"),COUNTIF(_xlpm.d,_xlpm.k))</f>
        <v>0</v>
      </c>
      <c r="C1287" s="1">
        <f>_xlfn.LET(_xlpm.d,$G1287,_xlpm.k,_xlfn.CONCAT(LEFT(TRIM(C$1),1),"*"),COUNTIF(_xlpm.d,_xlpm.k))</f>
        <v>0</v>
      </c>
      <c r="D1287" s="1">
        <f>_xlfn.LET(_xlpm.d,$G1287,_xlpm.k,_xlfn.CONCAT(LEFT(TRIM(D$1),1),"*"),COUNTIF(_xlpm.d,_xlpm.k))</f>
        <v>0</v>
      </c>
      <c r="E1287" s="1">
        <f t="shared" si="341"/>
        <v>0.47712125471966244</v>
      </c>
      <c r="F1287" s="7">
        <v>2</v>
      </c>
      <c r="G1287" s="9" t="s">
        <v>666</v>
      </c>
      <c r="H1287" s="4" cm="1">
        <f t="array" ref="H1287">F1287/freq.sum.r6e</f>
        <v>1.5842839036755386E-4</v>
      </c>
      <c r="I1287" s="4" t="str">
        <f t="shared" si="342"/>
        <v>ɡnə</v>
      </c>
      <c r="J1287" s="4" t="str">
        <f t="shared" si="343"/>
        <v>gna</v>
      </c>
      <c r="K1287" s="10">
        <f t="shared" si="344"/>
        <v>3</v>
      </c>
      <c r="L1287" s="1">
        <f t="shared" si="345"/>
        <v>3</v>
      </c>
      <c r="M1287" s="10">
        <f t="shared" si="346"/>
        <v>3</v>
      </c>
      <c r="N1287" s="1" t="str">
        <f t="shared" si="347"/>
        <v>~gna~</v>
      </c>
      <c r="O1287" s="1" t="str">
        <f t="shared" si="348"/>
        <v>[ɡnə]</v>
      </c>
      <c r="P1287" s="3" cm="1">
        <f t="array" ref="P1287">SUM(_xlfn._xlws.FILTER($H$2:$H$2454,_xlfn.MAP($N$2:$N$2454,_xlfn.LAMBDA(_xlpm.x,_xlpm.x=$N1287))))</f>
        <v>1.5842839036755386E-4</v>
      </c>
      <c r="Q1287" s="4">
        <f t="shared" si="349"/>
        <v>1</v>
      </c>
      <c r="R1287" s="6" cm="1">
        <f t="array" ref="R1287">SUM(_xlfn._xlws.FILTER($H$2:$H$2454,_xlfn.MAP($O$2:$O$2454,_xlfn.LAMBDA(_xlpm.x,_xlpm.x=$O1287))))</f>
        <v>2.3764258555133077E-4</v>
      </c>
      <c r="S1287" s="4">
        <f t="shared" si="350"/>
        <v>0.66666666666666674</v>
      </c>
      <c r="T1287" s="4">
        <f t="shared" si="351"/>
        <v>0.26679475638416739</v>
      </c>
      <c r="U1287" s="4">
        <f t="shared" si="352"/>
        <v>0.8</v>
      </c>
      <c r="V1287" s="4">
        <f t="shared" si="353"/>
        <v>0.17609125905568118</v>
      </c>
      <c r="W1287" s="4" t="s">
        <v>5120</v>
      </c>
      <c r="X1287" s="2" cm="1">
        <f t="array" ref="X1287">SUM(_xlfn._xlws.FILTER($F$2:$F$2454,_xlfn.MAP($W$2:$W$2454,_xlfn.LAMBDA(_xlpm.x,_xlpm.x=$W1287))))</f>
        <v>1666</v>
      </c>
      <c r="Y1287" s="11">
        <f t="shared" si="354"/>
        <v>1.2004801920768306E-3</v>
      </c>
      <c r="Z1287" s="4" t="s">
        <v>5101</v>
      </c>
      <c r="AA1287" s="2" cm="1">
        <f t="array" ref="AA1287">SUM(_xlfn._xlws.FILTER($F$2:$F$2454,_xlfn.MAP($Z$2:$Z$2454,_xlfn.LAMBDA(_xlpm.x,_xlpm.x=$Z1287))))</f>
        <v>2255</v>
      </c>
      <c r="AB1287" s="11">
        <f t="shared" si="355"/>
        <v>8.869179600886918E-4</v>
      </c>
      <c r="AC1287" s="11">
        <f t="shared" si="356"/>
        <v>0.13147154914321055</v>
      </c>
      <c r="AG1287" s="2"/>
      <c r="AL1287" s="2"/>
      <c r="AM1287" s="2"/>
    </row>
    <row r="1288" spans="1:39">
      <c r="A1288" s="1" t="str">
        <f t="shared" si="340"/>
        <v>~tre~ : [tɹɛ]</v>
      </c>
      <c r="B1288" s="1">
        <f>_xlfn.LET(_xlpm.d,$G1288,_xlpm.k,_xlfn.CONCAT(LEFT(TRIM(B$1),1),"*"),COUNTIF(_xlpm.d,_xlpm.k))</f>
        <v>0</v>
      </c>
      <c r="C1288" s="1">
        <f>_xlfn.LET(_xlpm.d,$G1288,_xlpm.k,_xlfn.CONCAT(LEFT(TRIM(C$1),1),"*"),COUNTIF(_xlpm.d,_xlpm.k))</f>
        <v>0</v>
      </c>
      <c r="D1288" s="1">
        <f>_xlfn.LET(_xlpm.d,$G1288,_xlpm.k,_xlfn.CONCAT(LEFT(TRIM(D$1),1),"*"),COUNTIF(_xlpm.d,_xlpm.k))</f>
        <v>0</v>
      </c>
      <c r="E1288" s="1">
        <f t="shared" si="341"/>
        <v>0.30102999566398114</v>
      </c>
      <c r="F1288" s="7">
        <v>1</v>
      </c>
      <c r="G1288" s="9" t="s">
        <v>1281</v>
      </c>
      <c r="H1288" s="4" cm="1">
        <f t="array" ref="H1288">F1288/freq.sum.r6e</f>
        <v>7.9214195183776928E-5</v>
      </c>
      <c r="I1288" s="4" t="str">
        <f t="shared" si="342"/>
        <v>tɹɛ</v>
      </c>
      <c r="J1288" s="4" t="str">
        <f t="shared" si="343"/>
        <v>tre</v>
      </c>
      <c r="K1288" s="10">
        <f t="shared" si="344"/>
        <v>3</v>
      </c>
      <c r="L1288" s="1">
        <f t="shared" si="345"/>
        <v>3</v>
      </c>
      <c r="M1288" s="10">
        <f t="shared" si="346"/>
        <v>3</v>
      </c>
      <c r="N1288" s="1" t="str">
        <f t="shared" si="347"/>
        <v>~tre~</v>
      </c>
      <c r="O1288" s="1" t="str">
        <f t="shared" si="348"/>
        <v>[tɹɛ]</v>
      </c>
      <c r="P1288" s="3" cm="1">
        <f t="array" ref="P1288">SUM(_xlfn._xlws.FILTER($H$2:$H$2454,_xlfn.MAP($N$2:$N$2454,_xlfn.LAMBDA(_xlpm.x,_xlpm.x=$N1288))))</f>
        <v>1.5842839036755386E-4</v>
      </c>
      <c r="Q1288" s="4">
        <f t="shared" si="349"/>
        <v>0.5</v>
      </c>
      <c r="R1288" s="6" cm="1">
        <f t="array" ref="R1288">SUM(_xlfn._xlws.FILTER($H$2:$H$2454,_xlfn.MAP($O$2:$O$2454,_xlfn.LAMBDA(_xlpm.x,_xlpm.x=$O1288))))</f>
        <v>2.3764258555133077E-4</v>
      </c>
      <c r="S1288" s="4">
        <f t="shared" si="350"/>
        <v>0.33333333333333337</v>
      </c>
      <c r="T1288" s="4">
        <f t="shared" si="351"/>
        <v>8.4164374949809884E-2</v>
      </c>
      <c r="U1288" s="4">
        <f t="shared" si="352"/>
        <v>0.4</v>
      </c>
      <c r="V1288" s="4">
        <f t="shared" si="353"/>
        <v>0.17609125905568118</v>
      </c>
      <c r="W1288" s="4" t="s">
        <v>5121</v>
      </c>
      <c r="X1288" s="2" cm="1">
        <f t="array" ref="X1288">SUM(_xlfn._xlws.FILTER($F$2:$F$2454,_xlfn.MAP($W$2:$W$2454,_xlfn.LAMBDA(_xlpm.x,_xlpm.x=$W1288))))</f>
        <v>2896</v>
      </c>
      <c r="Y1288" s="11">
        <f t="shared" si="354"/>
        <v>3.453038674033149E-4</v>
      </c>
      <c r="Z1288" s="4" t="s">
        <v>5104</v>
      </c>
      <c r="AA1288" s="2" cm="1">
        <f t="array" ref="AA1288">SUM(_xlfn._xlws.FILTER($F$2:$F$2454,_xlfn.MAP($Z$2:$Z$2454,_xlfn.LAMBDA(_xlpm.x,_xlpm.x=$Z1288))))</f>
        <v>883</v>
      </c>
      <c r="AB1288" s="11">
        <f t="shared" si="355"/>
        <v>1.1325028312570782E-3</v>
      </c>
      <c r="AC1288" s="11">
        <f t="shared" si="356"/>
        <v>-0.51583785394754078</v>
      </c>
      <c r="AG1288" s="2"/>
      <c r="AL1288" s="2"/>
      <c r="AM1288" s="2"/>
    </row>
    <row r="1289" spans="1:39">
      <c r="A1289" s="1" t="str">
        <f t="shared" si="340"/>
        <v>~ken~ : [kn]</v>
      </c>
      <c r="B1289" s="1">
        <f>_xlfn.LET(_xlpm.d,$G1289,_xlpm.k,_xlfn.CONCAT(LEFT(TRIM(B$1),1),"*"),COUNTIF(_xlpm.d,_xlpm.k))</f>
        <v>0</v>
      </c>
      <c r="C1289" s="1">
        <f>_xlfn.LET(_xlpm.d,$G1289,_xlpm.k,_xlfn.CONCAT(LEFT(TRIM(C$1),1),"*"),COUNTIF(_xlpm.d,_xlpm.k))</f>
        <v>0</v>
      </c>
      <c r="D1289" s="1">
        <f>_xlfn.LET(_xlpm.d,$G1289,_xlpm.k,_xlfn.CONCAT(LEFT(TRIM(D$1),1),"*"),COUNTIF(_xlpm.d,_xlpm.k))</f>
        <v>0</v>
      </c>
      <c r="E1289" s="1">
        <f t="shared" si="341"/>
        <v>0.47712125471966244</v>
      </c>
      <c r="F1289" s="7">
        <v>2</v>
      </c>
      <c r="G1289" s="9" t="s">
        <v>89</v>
      </c>
      <c r="H1289" s="4" cm="1">
        <f t="array" ref="H1289">F1289/freq.sum.r6e</f>
        <v>1.5842839036755386E-4</v>
      </c>
      <c r="I1289" s="4" t="str">
        <f t="shared" si="342"/>
        <v>kn</v>
      </c>
      <c r="J1289" s="4" t="str">
        <f t="shared" si="343"/>
        <v>ken</v>
      </c>
      <c r="K1289" s="10">
        <f t="shared" si="344"/>
        <v>2</v>
      </c>
      <c r="L1289" s="1">
        <f t="shared" si="345"/>
        <v>3</v>
      </c>
      <c r="M1289" s="10">
        <f t="shared" si="346"/>
        <v>3</v>
      </c>
      <c r="N1289" s="1" t="str">
        <f t="shared" si="347"/>
        <v>~ken~</v>
      </c>
      <c r="O1289" s="1" t="str">
        <f t="shared" si="348"/>
        <v>[kn]</v>
      </c>
      <c r="P1289" s="3" cm="1">
        <f t="array" ref="P1289">SUM(_xlfn._xlws.FILTER($H$2:$H$2454,_xlfn.MAP($N$2:$N$2454,_xlfn.LAMBDA(_xlpm.x,_xlpm.x=$N1289))))</f>
        <v>1.5842839036755386E-4</v>
      </c>
      <c r="Q1289" s="4">
        <f t="shared" si="349"/>
        <v>1</v>
      </c>
      <c r="R1289" s="6" cm="1">
        <f t="array" ref="R1289">SUM(_xlfn._xlws.FILTER($H$2:$H$2454,_xlfn.MAP($O$2:$O$2454,_xlfn.LAMBDA(_xlpm.x,_xlpm.x=$O1289))))</f>
        <v>2.3764258555133077E-4</v>
      </c>
      <c r="S1289" s="4">
        <f t="shared" si="350"/>
        <v>0.66666666666666674</v>
      </c>
      <c r="T1289" s="4">
        <f t="shared" si="351"/>
        <v>0.26679475638416739</v>
      </c>
      <c r="U1289" s="4">
        <f t="shared" si="352"/>
        <v>0.8</v>
      </c>
      <c r="V1289" s="4">
        <f t="shared" si="353"/>
        <v>0.17609125905568118</v>
      </c>
      <c r="W1289" s="4" t="s">
        <v>5121</v>
      </c>
      <c r="X1289" s="2" cm="1">
        <f t="array" ref="X1289">SUM(_xlfn._xlws.FILTER($F$2:$F$2454,_xlfn.MAP($W$2:$W$2454,_xlfn.LAMBDA(_xlpm.x,_xlpm.x=$W1289))))</f>
        <v>2896</v>
      </c>
      <c r="Y1289" s="11">
        <f t="shared" si="354"/>
        <v>6.9060773480662981E-4</v>
      </c>
      <c r="Z1289" s="4"/>
      <c r="AA1289" s="2" cm="1">
        <f t="array" ref="AA1289">SUM(_xlfn._xlws.FILTER($F$2:$F$2454,_xlfn.MAP($Z$2:$Z$2454,_xlfn.LAMBDA(_xlpm.x,_xlpm.x=$Z1289))))</f>
        <v>3871</v>
      </c>
      <c r="AB1289" s="11">
        <f t="shared" si="355"/>
        <v>5.1666236114699044E-4</v>
      </c>
      <c r="AC1289" s="11">
        <f t="shared" si="356"/>
        <v>0.12602461379384577</v>
      </c>
      <c r="AG1289" s="2"/>
      <c r="AL1289" s="2"/>
      <c r="AM1289" s="2"/>
    </row>
    <row r="1290" spans="1:39">
      <c r="A1290" s="1" t="str">
        <f t="shared" si="340"/>
        <v>~lke~ : [lk]</v>
      </c>
      <c r="B1290" s="1">
        <f>_xlfn.LET(_xlpm.d,$G1290,_xlpm.k,_xlfn.CONCAT(LEFT(TRIM(B$1),1),"*"),COUNTIF(_xlpm.d,_xlpm.k))</f>
        <v>0</v>
      </c>
      <c r="C1290" s="1">
        <f>_xlfn.LET(_xlpm.d,$G1290,_xlpm.k,_xlfn.CONCAT(LEFT(TRIM(C$1),1),"*"),COUNTIF(_xlpm.d,_xlpm.k))</f>
        <v>0</v>
      </c>
      <c r="D1290" s="1">
        <f>_xlfn.LET(_xlpm.d,$G1290,_xlpm.k,_xlfn.CONCAT(LEFT(TRIM(D$1),1),"*"),COUNTIF(_xlpm.d,_xlpm.k))</f>
        <v>0</v>
      </c>
      <c r="E1290" s="1">
        <f t="shared" si="341"/>
        <v>0.30102999566398114</v>
      </c>
      <c r="F1290" s="7">
        <v>1</v>
      </c>
      <c r="G1290" s="9" t="s">
        <v>2452</v>
      </c>
      <c r="H1290" s="4" cm="1">
        <f t="array" ref="H1290">F1290/freq.sum.r6e</f>
        <v>7.9214195183776928E-5</v>
      </c>
      <c r="I1290" s="4" t="str">
        <f t="shared" si="342"/>
        <v>lk</v>
      </c>
      <c r="J1290" s="4" t="str">
        <f t="shared" si="343"/>
        <v>lke</v>
      </c>
      <c r="K1290" s="10">
        <f t="shared" si="344"/>
        <v>2</v>
      </c>
      <c r="L1290" s="1">
        <f t="shared" si="345"/>
        <v>3</v>
      </c>
      <c r="M1290" s="10">
        <f t="shared" si="346"/>
        <v>3</v>
      </c>
      <c r="N1290" s="1" t="str">
        <f t="shared" si="347"/>
        <v>~lke~</v>
      </c>
      <c r="O1290" s="1" t="str">
        <f t="shared" si="348"/>
        <v>[lk]</v>
      </c>
      <c r="P1290" s="3" cm="1">
        <f t="array" ref="P1290">SUM(_xlfn._xlws.FILTER($H$2:$H$2454,_xlfn.MAP($N$2:$N$2454,_xlfn.LAMBDA(_xlpm.x,_xlpm.x=$N1290))))</f>
        <v>1.5842839036755386E-4</v>
      </c>
      <c r="Q1290" s="4">
        <f t="shared" si="349"/>
        <v>0.5</v>
      </c>
      <c r="R1290" s="6" cm="1">
        <f t="array" ref="R1290">SUM(_xlfn._xlws.FILTER($H$2:$H$2454,_xlfn.MAP($O$2:$O$2454,_xlfn.LAMBDA(_xlpm.x,_xlpm.x=$O1290))))</f>
        <v>2.3764258555133077E-4</v>
      </c>
      <c r="S1290" s="4">
        <f t="shared" si="350"/>
        <v>0.33333333333333337</v>
      </c>
      <c r="T1290" s="4">
        <f t="shared" si="351"/>
        <v>8.4164374949809884E-2</v>
      </c>
      <c r="U1290" s="4">
        <f t="shared" si="352"/>
        <v>0.4</v>
      </c>
      <c r="V1290" s="4">
        <f t="shared" si="353"/>
        <v>0.17609125905568118</v>
      </c>
      <c r="W1290" s="4" t="s">
        <v>5121</v>
      </c>
      <c r="X1290" s="2" cm="1">
        <f t="array" ref="X1290">SUM(_xlfn._xlws.FILTER($F$2:$F$2454,_xlfn.MAP($W$2:$W$2454,_xlfn.LAMBDA(_xlpm.x,_xlpm.x=$W1290))))</f>
        <v>2896</v>
      </c>
      <c r="Y1290" s="11">
        <f t="shared" si="354"/>
        <v>3.453038674033149E-4</v>
      </c>
      <c r="Z1290" s="4"/>
      <c r="AA1290" s="2" cm="1">
        <f t="array" ref="AA1290">SUM(_xlfn._xlws.FILTER($F$2:$F$2454,_xlfn.MAP($Z$2:$Z$2454,_xlfn.LAMBDA(_xlpm.x,_xlpm.x=$Z1290))))</f>
        <v>3871</v>
      </c>
      <c r="AB1290" s="11">
        <f t="shared" si="355"/>
        <v>2.5833118057349522E-4</v>
      </c>
      <c r="AC1290" s="11">
        <f t="shared" si="356"/>
        <v>0.12602461379384577</v>
      </c>
      <c r="AG1290" s="2"/>
      <c r="AL1290" s="2"/>
      <c r="AM1290" s="2"/>
    </row>
    <row r="1291" spans="1:39">
      <c r="A1291" s="1" t="str">
        <f t="shared" si="340"/>
        <v>~nci~ : [nsə]</v>
      </c>
      <c r="B1291" s="1">
        <f>_xlfn.LET(_xlpm.d,$G1291,_xlpm.k,_xlfn.CONCAT(LEFT(TRIM(B$1),1),"*"),COUNTIF(_xlpm.d,_xlpm.k))</f>
        <v>0</v>
      </c>
      <c r="C1291" s="1">
        <f>_xlfn.LET(_xlpm.d,$G1291,_xlpm.k,_xlfn.CONCAT(LEFT(TRIM(C$1),1),"*"),COUNTIF(_xlpm.d,_xlpm.k))</f>
        <v>0</v>
      </c>
      <c r="D1291" s="1">
        <f>_xlfn.LET(_xlpm.d,$G1291,_xlpm.k,_xlfn.CONCAT(LEFT(TRIM(D$1),1),"*"),COUNTIF(_xlpm.d,_xlpm.k))</f>
        <v>1</v>
      </c>
      <c r="E1291" s="1">
        <f t="shared" si="341"/>
        <v>0.69897000433601875</v>
      </c>
      <c r="F1291" s="7">
        <v>4</v>
      </c>
      <c r="G1291" s="9" t="s">
        <v>823</v>
      </c>
      <c r="H1291" s="4" cm="1">
        <f t="array" ref="H1291">F1291/freq.sum.r6e</f>
        <v>3.1685678073510771E-4</v>
      </c>
      <c r="I1291" s="1" t="str">
        <f t="shared" si="342"/>
        <v>nsə</v>
      </c>
      <c r="J1291" s="1" t="str">
        <f t="shared" si="343"/>
        <v>nci</v>
      </c>
      <c r="K1291" s="10">
        <f t="shared" si="344"/>
        <v>3</v>
      </c>
      <c r="L1291" s="1">
        <f t="shared" si="345"/>
        <v>3</v>
      </c>
      <c r="M1291" s="10">
        <f t="shared" si="346"/>
        <v>3</v>
      </c>
      <c r="N1291" s="1" t="str">
        <f t="shared" si="347"/>
        <v>~nci~</v>
      </c>
      <c r="O1291" s="1" t="str">
        <f t="shared" si="348"/>
        <v>[nsə]</v>
      </c>
      <c r="P1291" s="3" cm="1">
        <f t="array" ref="P1291">SUM(_xlfn._xlws.FILTER($H$2:$H$2454,_xlfn.MAP($N$2:$N$2454,_xlfn.LAMBDA(_xlpm.x,_xlpm.x=$N1291))))</f>
        <v>6.3371356147021542E-4</v>
      </c>
      <c r="Q1291" s="4">
        <f t="shared" si="349"/>
        <v>0.5</v>
      </c>
      <c r="R1291" s="6" cm="1">
        <f t="array" ref="R1291">SUM(_xlfn._xlws.FILTER($H$2:$H$2454,_xlfn.MAP($O$2:$O$2454,_xlfn.LAMBDA(_xlpm.x,_xlpm.x=$O1291))))</f>
        <v>9.5057034220532297E-4</v>
      </c>
      <c r="S1291" s="4">
        <f t="shared" si="350"/>
        <v>0.33333333333333337</v>
      </c>
      <c r="T1291" s="4">
        <f t="shared" si="351"/>
        <v>0.19542362678459768</v>
      </c>
      <c r="U1291" s="4">
        <f t="shared" si="352"/>
        <v>0.4</v>
      </c>
      <c r="V1291" s="4">
        <f t="shared" si="353"/>
        <v>0.17609125905568118</v>
      </c>
      <c r="W1291" s="4" t="s">
        <v>5110</v>
      </c>
      <c r="X1291" s="2" cm="1">
        <f t="array" ref="X1291">SUM(_xlfn._xlws.FILTER($F$2:$F$2454,_xlfn.MAP($W$2:$W$2454,_xlfn.LAMBDA(_xlpm.x,_xlpm.x=$W1291))))</f>
        <v>1594</v>
      </c>
      <c r="Y1291" s="11">
        <f t="shared" si="354"/>
        <v>2.509410288582183E-3</v>
      </c>
      <c r="Z1291" s="4" t="s">
        <v>5101</v>
      </c>
      <c r="AA1291" s="2" cm="1">
        <f t="array" ref="AA1291">SUM(_xlfn._xlws.FILTER($F$2:$F$2454,_xlfn.MAP($Z$2:$Z$2454,_xlfn.LAMBDA(_xlpm.x,_xlpm.x=$Z1291))))</f>
        <v>2255</v>
      </c>
      <c r="AB1291" s="11">
        <f t="shared" si="355"/>
        <v>1.7738359201773836E-3</v>
      </c>
      <c r="AC1291" s="11">
        <f t="shared" si="356"/>
        <v>0.1506582291538858</v>
      </c>
      <c r="AG1291" s="2"/>
      <c r="AL1291" s="2"/>
      <c r="AM1291" s="2"/>
    </row>
    <row r="1292" spans="1:39">
      <c r="A1292" s="1" t="str">
        <f t="shared" si="340"/>
        <v>~mmo~ : [məʊ]</v>
      </c>
      <c r="B1292" s="1">
        <f>_xlfn.LET(_xlpm.d,$G1292,_xlpm.k,_xlfn.CONCAT(LEFT(TRIM(B$1),1),"*"),COUNTIF(_xlpm.d,_xlpm.k))</f>
        <v>0</v>
      </c>
      <c r="C1292" s="1">
        <f>_xlfn.LET(_xlpm.d,$G1292,_xlpm.k,_xlfn.CONCAT(LEFT(TRIM(C$1),1),"*"),COUNTIF(_xlpm.d,_xlpm.k))</f>
        <v>1</v>
      </c>
      <c r="D1292" s="1">
        <f>_xlfn.LET(_xlpm.d,$G1292,_xlpm.k,_xlfn.CONCAT(LEFT(TRIM(D$1),1),"*"),COUNTIF(_xlpm.d,_xlpm.k))</f>
        <v>0</v>
      </c>
      <c r="E1292" s="1">
        <f t="shared" si="341"/>
        <v>0.30102999566398114</v>
      </c>
      <c r="F1292" s="7">
        <v>1</v>
      </c>
      <c r="G1292" s="9" t="s">
        <v>2131</v>
      </c>
      <c r="H1292" s="4" cm="1">
        <f t="array" ref="H1292">F1292/freq.sum.r6e</f>
        <v>7.9214195183776928E-5</v>
      </c>
      <c r="I1292" s="4" t="str">
        <f t="shared" si="342"/>
        <v>məʊ</v>
      </c>
      <c r="J1292" s="4" t="str">
        <f t="shared" si="343"/>
        <v>mmo</v>
      </c>
      <c r="K1292" s="10">
        <f t="shared" si="344"/>
        <v>3</v>
      </c>
      <c r="L1292" s="1">
        <f t="shared" si="345"/>
        <v>3</v>
      </c>
      <c r="M1292" s="10">
        <f t="shared" si="346"/>
        <v>3</v>
      </c>
      <c r="N1292" s="1" t="str">
        <f t="shared" si="347"/>
        <v>~mmo~</v>
      </c>
      <c r="O1292" s="1" t="str">
        <f t="shared" si="348"/>
        <v>[məʊ]</v>
      </c>
      <c r="P1292" s="3" cm="1">
        <f t="array" ref="P1292">SUM(_xlfn._xlws.FILTER($H$2:$H$2454,_xlfn.MAP($N$2:$N$2454,_xlfn.LAMBDA(_xlpm.x,_xlpm.x=$N1292))))</f>
        <v>1.5842839036755386E-4</v>
      </c>
      <c r="Q1292" s="4">
        <f t="shared" si="349"/>
        <v>0.5</v>
      </c>
      <c r="R1292" s="6" cm="1">
        <f t="array" ref="R1292">SUM(_xlfn._xlws.FILTER($H$2:$H$2454,_xlfn.MAP($O$2:$O$2454,_xlfn.LAMBDA(_xlpm.x,_xlpm.x=$O1292))))</f>
        <v>2.3764258555133077E-4</v>
      </c>
      <c r="S1292" s="4">
        <f t="shared" si="350"/>
        <v>0.33333333333333337</v>
      </c>
      <c r="T1292" s="4">
        <f t="shared" si="351"/>
        <v>8.4164374949809884E-2</v>
      </c>
      <c r="U1292" s="4">
        <f t="shared" si="352"/>
        <v>0.4</v>
      </c>
      <c r="V1292" s="4">
        <f t="shared" si="353"/>
        <v>0.17609125905568118</v>
      </c>
      <c r="W1292" s="4" t="s">
        <v>5119</v>
      </c>
      <c r="X1292" s="2" cm="1">
        <f t="array" ref="X1292">SUM(_xlfn._xlws.FILTER($F$2:$F$2454,_xlfn.MAP($W$2:$W$2454,_xlfn.LAMBDA(_xlpm.x,_xlpm.x=$W1292))))</f>
        <v>1157</v>
      </c>
      <c r="Y1292" s="11">
        <f t="shared" si="354"/>
        <v>8.6430423509075197E-4</v>
      </c>
      <c r="Z1292" s="4" t="s">
        <v>5115</v>
      </c>
      <c r="AA1292" s="2" cm="1">
        <f t="array" ref="AA1292">SUM(_xlfn._xlws.FILTER($F$2:$F$2454,_xlfn.MAP($Z$2:$Z$2454,_xlfn.LAMBDA(_xlpm.x,_xlpm.x=$Z1292))))</f>
        <v>73</v>
      </c>
      <c r="AB1292" s="11">
        <f t="shared" si="355"/>
        <v>1.3698630136986301E-2</v>
      </c>
      <c r="AC1292" s="11">
        <f t="shared" si="356"/>
        <v>-1.2000104988312936</v>
      </c>
      <c r="AG1292" s="2"/>
      <c r="AL1292" s="2"/>
      <c r="AM1292" s="2"/>
    </row>
    <row r="1293" spans="1:39">
      <c r="A1293" s="1" t="str">
        <f t="shared" si="340"/>
        <v>~pow~ : [pa]</v>
      </c>
      <c r="B1293" s="1">
        <f>_xlfn.LET(_xlpm.d,$G1293,_xlpm.k,_xlfn.CONCAT(LEFT(TRIM(B$1),1),"*"),COUNTIF(_xlpm.d,_xlpm.k))</f>
        <v>0</v>
      </c>
      <c r="C1293" s="1">
        <f>_xlfn.LET(_xlpm.d,$G1293,_xlpm.k,_xlfn.CONCAT(LEFT(TRIM(C$1),1),"*"),COUNTIF(_xlpm.d,_xlpm.k))</f>
        <v>0</v>
      </c>
      <c r="D1293" s="1">
        <f>_xlfn.LET(_xlpm.d,$G1293,_xlpm.k,_xlfn.CONCAT(LEFT(TRIM(D$1),1),"*"),COUNTIF(_xlpm.d,_xlpm.k))</f>
        <v>0</v>
      </c>
      <c r="E1293" s="1">
        <f t="shared" si="341"/>
        <v>0.30102999566398114</v>
      </c>
      <c r="F1293" s="7">
        <v>1</v>
      </c>
      <c r="G1293" s="9" t="s">
        <v>2456</v>
      </c>
      <c r="H1293" s="4" cm="1">
        <f t="array" ref="H1293">F1293/freq.sum.r6e</f>
        <v>7.9214195183776928E-5</v>
      </c>
      <c r="I1293" s="1" t="str">
        <f t="shared" si="342"/>
        <v>pa</v>
      </c>
      <c r="J1293" s="1" t="str">
        <f t="shared" si="343"/>
        <v>pow</v>
      </c>
      <c r="K1293" s="10">
        <f t="shared" si="344"/>
        <v>2</v>
      </c>
      <c r="L1293" s="1">
        <f t="shared" si="345"/>
        <v>3</v>
      </c>
      <c r="M1293" s="10">
        <f t="shared" si="346"/>
        <v>3</v>
      </c>
      <c r="N1293" s="1" t="str">
        <f t="shared" si="347"/>
        <v>~pow~</v>
      </c>
      <c r="O1293" s="1" t="str">
        <f t="shared" si="348"/>
        <v>[pa]</v>
      </c>
      <c r="P1293" s="3" cm="1">
        <f t="array" ref="P1293">SUM(_xlfn._xlws.FILTER($H$2:$H$2454,_xlfn.MAP($N$2:$N$2454,_xlfn.LAMBDA(_xlpm.x,_xlpm.x=$N1293))))</f>
        <v>1.5842839036755386E-4</v>
      </c>
      <c r="Q1293" s="4">
        <f t="shared" si="349"/>
        <v>0.5</v>
      </c>
      <c r="R1293" s="6" cm="1">
        <f t="array" ref="R1293">SUM(_xlfn._xlws.FILTER($H$2:$H$2454,_xlfn.MAP($O$2:$O$2454,_xlfn.LAMBDA(_xlpm.x,_xlpm.x=$O1293))))</f>
        <v>2.3764258555133077E-4</v>
      </c>
      <c r="S1293" s="4">
        <f t="shared" si="350"/>
        <v>0.33333333333333337</v>
      </c>
      <c r="T1293" s="4">
        <f t="shared" si="351"/>
        <v>8.4164374949809884E-2</v>
      </c>
      <c r="U1293" s="4">
        <f t="shared" si="352"/>
        <v>0.4</v>
      </c>
      <c r="V1293" s="4">
        <f t="shared" si="353"/>
        <v>0.17609125905568118</v>
      </c>
      <c r="W1293" s="4" t="s">
        <v>5128</v>
      </c>
      <c r="X1293" s="2" cm="1">
        <f t="array" ref="X1293">SUM(_xlfn._xlws.FILTER($F$2:$F$2454,_xlfn.MAP($W$2:$W$2454,_xlfn.LAMBDA(_xlpm.x,_xlpm.x=$W1293))))</f>
        <v>89</v>
      </c>
      <c r="Y1293" s="11">
        <f t="shared" si="354"/>
        <v>1.1235955056179775E-2</v>
      </c>
      <c r="Z1293" s="4" t="s">
        <v>5120</v>
      </c>
      <c r="AA1293" s="2" cm="1">
        <f t="array" ref="AA1293">SUM(_xlfn._xlws.FILTER($F$2:$F$2454,_xlfn.MAP($Z$2:$Z$2454,_xlfn.LAMBDA(_xlpm.x,_xlpm.x=$Z1293))))</f>
        <v>11</v>
      </c>
      <c r="AB1293" s="11">
        <f t="shared" si="355"/>
        <v>9.0909090909090912E-2</v>
      </c>
      <c r="AC1293" s="11">
        <f t="shared" si="356"/>
        <v>-0.90799732148668777</v>
      </c>
      <c r="AG1293" s="2"/>
      <c r="AL1293" s="2"/>
      <c r="AM1293" s="2"/>
    </row>
    <row r="1294" spans="1:39">
      <c r="A1294" s="1" t="str">
        <f t="shared" si="340"/>
        <v>~pow~ : [paʊ]</v>
      </c>
      <c r="B1294" s="1">
        <f>_xlfn.LET(_xlpm.d,$G1294,_xlpm.k,_xlfn.CONCAT(LEFT(TRIM(B$1),1),"*"),COUNTIF(_xlpm.d,_xlpm.k))</f>
        <v>0</v>
      </c>
      <c r="C1294" s="1">
        <f>_xlfn.LET(_xlpm.d,$G1294,_xlpm.k,_xlfn.CONCAT(LEFT(TRIM(C$1),1),"*"),COUNTIF(_xlpm.d,_xlpm.k))</f>
        <v>0</v>
      </c>
      <c r="D1294" s="1">
        <f>_xlfn.LET(_xlpm.d,$G1294,_xlpm.k,_xlfn.CONCAT(LEFT(TRIM(D$1),1),"*"),COUNTIF(_xlpm.d,_xlpm.k))</f>
        <v>0</v>
      </c>
      <c r="E1294" s="1">
        <f t="shared" si="341"/>
        <v>0.30102999566398114</v>
      </c>
      <c r="F1294" s="7">
        <v>1</v>
      </c>
      <c r="G1294" s="9" t="s">
        <v>643</v>
      </c>
      <c r="H1294" s="4" cm="1">
        <f t="array" ref="H1294">F1294/freq.sum.r6e</f>
        <v>7.9214195183776928E-5</v>
      </c>
      <c r="I1294" s="4" t="str">
        <f t="shared" si="342"/>
        <v>paʊ</v>
      </c>
      <c r="J1294" s="4" t="str">
        <f t="shared" si="343"/>
        <v>pow</v>
      </c>
      <c r="K1294" s="10">
        <f t="shared" si="344"/>
        <v>3</v>
      </c>
      <c r="L1294" s="1">
        <f t="shared" si="345"/>
        <v>3</v>
      </c>
      <c r="M1294" s="10">
        <f t="shared" si="346"/>
        <v>3</v>
      </c>
      <c r="N1294" s="1" t="str">
        <f t="shared" si="347"/>
        <v>~pow~</v>
      </c>
      <c r="O1294" s="1" t="str">
        <f t="shared" si="348"/>
        <v>[paʊ]</v>
      </c>
      <c r="P1294" s="3" cm="1">
        <f t="array" ref="P1294">SUM(_xlfn._xlws.FILTER($H$2:$H$2454,_xlfn.MAP($N$2:$N$2454,_xlfn.LAMBDA(_xlpm.x,_xlpm.x=$N1294))))</f>
        <v>1.5842839036755386E-4</v>
      </c>
      <c r="Q1294" s="4">
        <f t="shared" si="349"/>
        <v>0.5</v>
      </c>
      <c r="R1294" s="6" cm="1">
        <f t="array" ref="R1294">SUM(_xlfn._xlws.FILTER($H$2:$H$2454,_xlfn.MAP($O$2:$O$2454,_xlfn.LAMBDA(_xlpm.x,_xlpm.x=$O1294))))</f>
        <v>2.3764258555133077E-4</v>
      </c>
      <c r="S1294" s="4">
        <f t="shared" si="350"/>
        <v>0.33333333333333337</v>
      </c>
      <c r="T1294" s="4">
        <f t="shared" si="351"/>
        <v>8.4164374949809884E-2</v>
      </c>
      <c r="U1294" s="4">
        <f t="shared" si="352"/>
        <v>0.4</v>
      </c>
      <c r="V1294" s="4">
        <f t="shared" si="353"/>
        <v>0.17609125905568118</v>
      </c>
      <c r="W1294" s="4" t="s">
        <v>5128</v>
      </c>
      <c r="X1294" s="2" cm="1">
        <f t="array" ref="X1294">SUM(_xlfn._xlws.FILTER($F$2:$F$2454,_xlfn.MAP($W$2:$W$2454,_xlfn.LAMBDA(_xlpm.x,_xlpm.x=$W1294))))</f>
        <v>89</v>
      </c>
      <c r="Y1294" s="11">
        <f t="shared" si="354"/>
        <v>1.1235955056179775E-2</v>
      </c>
      <c r="Z1294" s="4" t="s">
        <v>5114</v>
      </c>
      <c r="AA1294" s="2" cm="1">
        <f t="array" ref="AA1294">SUM(_xlfn._xlws.FILTER($F$2:$F$2454,_xlfn.MAP($Z$2:$Z$2454,_xlfn.LAMBDA(_xlpm.x,_xlpm.x=$Z1294))))</f>
        <v>104</v>
      </c>
      <c r="AB1294" s="11">
        <f t="shared" si="355"/>
        <v>9.6153846153846159E-3</v>
      </c>
      <c r="AC1294" s="11">
        <f t="shared" si="356"/>
        <v>6.7643332653867558E-2</v>
      </c>
      <c r="AG1294" s="2"/>
      <c r="AL1294" s="2"/>
      <c r="AM1294" s="2"/>
    </row>
    <row r="1295" spans="1:39">
      <c r="A1295" s="1" t="str">
        <f t="shared" si="340"/>
        <v>~nsu~ : [nsə]</v>
      </c>
      <c r="B1295" s="1">
        <f>_xlfn.LET(_xlpm.d,$G1295,_xlpm.k,_xlfn.CONCAT(LEFT(TRIM(B$1),1),"*"),COUNTIF(_xlpm.d,_xlpm.k))</f>
        <v>0</v>
      </c>
      <c r="C1295" s="1">
        <f>_xlfn.LET(_xlpm.d,$G1295,_xlpm.k,_xlfn.CONCAT(LEFT(TRIM(C$1),1),"*"),COUNTIF(_xlpm.d,_xlpm.k))</f>
        <v>0</v>
      </c>
      <c r="D1295" s="1">
        <f>_xlfn.LET(_xlpm.d,$G1295,_xlpm.k,_xlfn.CONCAT(LEFT(TRIM(D$1),1),"*"),COUNTIF(_xlpm.d,_xlpm.k))</f>
        <v>1</v>
      </c>
      <c r="E1295" s="1">
        <f t="shared" si="341"/>
        <v>0.30102999566398114</v>
      </c>
      <c r="F1295" s="7">
        <v>1</v>
      </c>
      <c r="G1295" s="9" t="s">
        <v>2153</v>
      </c>
      <c r="H1295" s="4" cm="1">
        <f t="array" ref="H1295">F1295/freq.sum.r6e</f>
        <v>7.9214195183776928E-5</v>
      </c>
      <c r="I1295" s="4" t="str">
        <f t="shared" si="342"/>
        <v>nsə</v>
      </c>
      <c r="J1295" s="4" t="str">
        <f t="shared" si="343"/>
        <v>nsu</v>
      </c>
      <c r="K1295" s="10">
        <f t="shared" si="344"/>
        <v>3</v>
      </c>
      <c r="L1295" s="1">
        <f t="shared" si="345"/>
        <v>3</v>
      </c>
      <c r="M1295" s="10">
        <f t="shared" si="346"/>
        <v>3</v>
      </c>
      <c r="N1295" s="1" t="str">
        <f t="shared" si="347"/>
        <v>~nsu~</v>
      </c>
      <c r="O1295" s="1" t="str">
        <f t="shared" si="348"/>
        <v>[nsə]</v>
      </c>
      <c r="P1295" s="3" cm="1">
        <f t="array" ref="P1295">SUM(_xlfn._xlws.FILTER($H$2:$H$2454,_xlfn.MAP($N$2:$N$2454,_xlfn.LAMBDA(_xlpm.x,_xlpm.x=$N1295))))</f>
        <v>6.3371356147021542E-4</v>
      </c>
      <c r="Q1295" s="4">
        <f t="shared" si="349"/>
        <v>0.125</v>
      </c>
      <c r="R1295" s="6" cm="1">
        <f t="array" ref="R1295">SUM(_xlfn._xlws.FILTER($H$2:$H$2454,_xlfn.MAP($O$2:$O$2454,_xlfn.LAMBDA(_xlpm.x,_xlpm.x=$O1295))))</f>
        <v>9.5057034220532297E-4</v>
      </c>
      <c r="S1295" s="4">
        <f t="shared" si="350"/>
        <v>8.3333333333333343E-2</v>
      </c>
      <c r="T1295" s="4">
        <f t="shared" si="351"/>
        <v>2.1041093737452471E-2</v>
      </c>
      <c r="U1295" s="4">
        <f t="shared" si="352"/>
        <v>0.1</v>
      </c>
      <c r="V1295" s="4">
        <f t="shared" si="353"/>
        <v>0.17609125905568118</v>
      </c>
      <c r="W1295" s="4" t="s">
        <v>5111</v>
      </c>
      <c r="X1295" s="2" cm="1">
        <f t="array" ref="X1295">SUM(_xlfn._xlws.FILTER($F$2:$F$2454,_xlfn.MAP($W$2:$W$2454,_xlfn.LAMBDA(_xlpm.x,_xlpm.x=$W1295))))</f>
        <v>566</v>
      </c>
      <c r="Y1295" s="11">
        <f t="shared" si="354"/>
        <v>1.7667844522968198E-3</v>
      </c>
      <c r="Z1295" s="4" t="s">
        <v>5101</v>
      </c>
      <c r="AA1295" s="2" cm="1">
        <f t="array" ref="AA1295">SUM(_xlfn._xlws.FILTER($F$2:$F$2454,_xlfn.MAP($Z$2:$Z$2454,_xlfn.LAMBDA(_xlpm.x,_xlpm.x=$Z1295))))</f>
        <v>2255</v>
      </c>
      <c r="AB1295" s="11">
        <f t="shared" si="355"/>
        <v>4.434589800443459E-4</v>
      </c>
      <c r="AC1295" s="11">
        <f t="shared" si="356"/>
        <v>0.60033011502570788</v>
      </c>
      <c r="AG1295" s="2"/>
      <c r="AL1295" s="2"/>
      <c r="AM1295" s="2"/>
    </row>
    <row r="1296" spans="1:39">
      <c r="A1296" s="1" t="str">
        <f t="shared" si="340"/>
        <v>~blu~ : [blu]</v>
      </c>
      <c r="B1296" s="1">
        <f>_xlfn.LET(_xlpm.d,$G1296,_xlpm.k,_xlfn.CONCAT(LEFT(TRIM(B$1),1),"*"),COUNTIF(_xlpm.d,_xlpm.k))</f>
        <v>0</v>
      </c>
      <c r="C1296" s="1">
        <f>_xlfn.LET(_xlpm.d,$G1296,_xlpm.k,_xlfn.CONCAT(LEFT(TRIM(C$1),1),"*"),COUNTIF(_xlpm.d,_xlpm.k))</f>
        <v>0</v>
      </c>
      <c r="D1296" s="1">
        <f>_xlfn.LET(_xlpm.d,$G1296,_xlpm.k,_xlfn.CONCAT(LEFT(TRIM(D$1),1),"*"),COUNTIF(_xlpm.d,_xlpm.k))</f>
        <v>0</v>
      </c>
      <c r="E1296" s="1">
        <f t="shared" si="341"/>
        <v>0.47712125471966244</v>
      </c>
      <c r="F1296" s="7">
        <v>2</v>
      </c>
      <c r="G1296" s="9" t="s">
        <v>1926</v>
      </c>
      <c r="H1296" s="4" cm="1">
        <f t="array" ref="H1296">F1296/freq.sum.r6e</f>
        <v>1.5842839036755386E-4</v>
      </c>
      <c r="I1296" s="4" t="str">
        <f t="shared" si="342"/>
        <v>blu</v>
      </c>
      <c r="J1296" s="4" t="str">
        <f t="shared" si="343"/>
        <v>blu</v>
      </c>
      <c r="K1296" s="10">
        <f t="shared" si="344"/>
        <v>3</v>
      </c>
      <c r="L1296" s="1">
        <f t="shared" si="345"/>
        <v>3</v>
      </c>
      <c r="M1296" s="10">
        <f t="shared" si="346"/>
        <v>3</v>
      </c>
      <c r="N1296" s="1" t="str">
        <f t="shared" si="347"/>
        <v>~blu~</v>
      </c>
      <c r="O1296" s="1" t="str">
        <f t="shared" si="348"/>
        <v>[blu]</v>
      </c>
      <c r="P1296" s="3" cm="1">
        <f t="array" ref="P1296">SUM(_xlfn._xlws.FILTER($H$2:$H$2454,_xlfn.MAP($N$2:$N$2454,_xlfn.LAMBDA(_xlpm.x,_xlpm.x=$N1296))))</f>
        <v>1.5842839036755386E-4</v>
      </c>
      <c r="Q1296" s="4">
        <f t="shared" si="349"/>
        <v>1</v>
      </c>
      <c r="R1296" s="6" cm="1">
        <f t="array" ref="R1296">SUM(_xlfn._xlws.FILTER($H$2:$H$2454,_xlfn.MAP($O$2:$O$2454,_xlfn.LAMBDA(_xlpm.x,_xlpm.x=$O1296))))</f>
        <v>2.3764258555133077E-4</v>
      </c>
      <c r="S1296" s="4">
        <f t="shared" si="350"/>
        <v>0.66666666666666674</v>
      </c>
      <c r="T1296" s="4">
        <f t="shared" si="351"/>
        <v>0.26679475638416739</v>
      </c>
      <c r="U1296" s="4">
        <f t="shared" si="352"/>
        <v>0.8</v>
      </c>
      <c r="V1296" s="4">
        <f t="shared" si="353"/>
        <v>0.17609125905568118</v>
      </c>
      <c r="W1296" s="4" t="s">
        <v>5111</v>
      </c>
      <c r="X1296" s="2" cm="1">
        <f t="array" ref="X1296">SUM(_xlfn._xlws.FILTER($F$2:$F$2454,_xlfn.MAP($W$2:$W$2454,_xlfn.LAMBDA(_xlpm.x,_xlpm.x=$W1296))))</f>
        <v>566</v>
      </c>
      <c r="Y1296" s="11">
        <f t="shared" si="354"/>
        <v>3.5335689045936395E-3</v>
      </c>
      <c r="Z1296" s="4" t="s">
        <v>5111</v>
      </c>
      <c r="AA1296" s="2" cm="1">
        <f t="array" ref="AA1296">SUM(_xlfn._xlws.FILTER($F$2:$F$2454,_xlfn.MAP($Z$2:$Z$2454,_xlfn.LAMBDA(_xlpm.x,_xlpm.x=$Z1296))))</f>
        <v>254</v>
      </c>
      <c r="AB1296" s="11">
        <f t="shared" si="355"/>
        <v>7.874015748031496E-3</v>
      </c>
      <c r="AC1296" s="11">
        <f t="shared" si="356"/>
        <v>-0.34798271456833335</v>
      </c>
      <c r="AG1296" s="2"/>
      <c r="AL1296" s="2"/>
      <c r="AM1296" s="2"/>
    </row>
    <row r="1297" spans="1:39">
      <c r="A1297" s="1" t="str">
        <f t="shared" si="340"/>
        <v>~rgy~ : [ɹdʒɪ]</v>
      </c>
      <c r="B1297" s="1">
        <f>_xlfn.LET(_xlpm.d,$G1297,_xlpm.k,_xlfn.CONCAT(LEFT(TRIM(B$1),1),"*"),COUNTIF(_xlpm.d,_xlpm.k))</f>
        <v>1</v>
      </c>
      <c r="C1297" s="1">
        <f>_xlfn.LET(_xlpm.d,$G1297,_xlpm.k,_xlfn.CONCAT(LEFT(TRIM(C$1),1),"*"),COUNTIF(_xlpm.d,_xlpm.k))</f>
        <v>0</v>
      </c>
      <c r="D1297" s="1">
        <f>_xlfn.LET(_xlpm.d,$G1297,_xlpm.k,_xlfn.CONCAT(LEFT(TRIM(D$1),1),"*"),COUNTIF(_xlpm.d,_xlpm.k))</f>
        <v>0</v>
      </c>
      <c r="E1297" s="1">
        <f t="shared" si="341"/>
        <v>0.47712125471966244</v>
      </c>
      <c r="F1297" s="7">
        <v>2</v>
      </c>
      <c r="G1297" s="9" t="s">
        <v>673</v>
      </c>
      <c r="H1297" s="4" cm="1">
        <f t="array" ref="H1297">F1297/freq.sum.r6e</f>
        <v>1.5842839036755386E-4</v>
      </c>
      <c r="I1297" s="4" t="str">
        <f t="shared" si="342"/>
        <v>ɹdʒɪ</v>
      </c>
      <c r="J1297" s="4" t="str">
        <f t="shared" si="343"/>
        <v>rgy</v>
      </c>
      <c r="K1297" s="10">
        <f t="shared" si="344"/>
        <v>4</v>
      </c>
      <c r="L1297" s="1">
        <f t="shared" si="345"/>
        <v>3</v>
      </c>
      <c r="M1297" s="10">
        <f t="shared" si="346"/>
        <v>4</v>
      </c>
      <c r="N1297" s="1" t="str">
        <f t="shared" si="347"/>
        <v>~rgy~</v>
      </c>
      <c r="O1297" s="1" t="str">
        <f t="shared" si="348"/>
        <v>[ɹdʒɪ]</v>
      </c>
      <c r="P1297" s="3" cm="1">
        <f t="array" ref="P1297">SUM(_xlfn._xlws.FILTER($H$2:$H$2454,_xlfn.MAP($N$2:$N$2454,_xlfn.LAMBDA(_xlpm.x,_xlpm.x=$N1297))))</f>
        <v>1.5842839036755386E-4</v>
      </c>
      <c r="Q1297" s="4">
        <f t="shared" si="349"/>
        <v>1</v>
      </c>
      <c r="R1297" s="6" cm="1">
        <f t="array" ref="R1297">SUM(_xlfn._xlws.FILTER($H$2:$H$2454,_xlfn.MAP($O$2:$O$2454,_xlfn.LAMBDA(_xlpm.x,_xlpm.x=$O1297))))</f>
        <v>2.3764258555133077E-4</v>
      </c>
      <c r="S1297" s="4">
        <f t="shared" si="350"/>
        <v>0.66666666666666674</v>
      </c>
      <c r="T1297" s="4">
        <f t="shared" si="351"/>
        <v>0.29701800075577461</v>
      </c>
      <c r="U1297" s="4">
        <f t="shared" si="352"/>
        <v>0.8</v>
      </c>
      <c r="V1297" s="4">
        <f t="shared" si="353"/>
        <v>0.17609125905568118</v>
      </c>
      <c r="W1297" s="4" t="s">
        <v>5123</v>
      </c>
      <c r="X1297" s="2" cm="1">
        <f t="array" ref="X1297">SUM(_xlfn._xlws.FILTER($F$2:$F$2454,_xlfn.MAP($W$2:$W$2454,_xlfn.LAMBDA(_xlpm.x,_xlpm.x=$W1297))))</f>
        <v>340</v>
      </c>
      <c r="Y1297" s="11">
        <f t="shared" si="354"/>
        <v>5.8823529411764705E-3</v>
      </c>
      <c r="Z1297" s="4" t="s">
        <v>5102</v>
      </c>
      <c r="AA1297" s="2" cm="1">
        <f t="array" ref="AA1297">SUM(_xlfn._xlws.FILTER($F$2:$F$2454,_xlfn.MAP($Z$2:$Z$2454,_xlfn.LAMBDA(_xlpm.x,_xlpm.x=$Z1297))))</f>
        <v>1794</v>
      </c>
      <c r="AB1297" s="11">
        <f t="shared" si="355"/>
        <v>1.1148272017837235E-3</v>
      </c>
      <c r="AC1297" s="11">
        <f t="shared" si="356"/>
        <v>0.72234352166581817</v>
      </c>
      <c r="AG1297" s="2"/>
      <c r="AL1297" s="2"/>
      <c r="AM1297" s="2"/>
    </row>
    <row r="1298" spans="1:39">
      <c r="A1298" s="1" t="str">
        <f t="shared" si="340"/>
        <v>~rns~ : [ɹnz]</v>
      </c>
      <c r="B1298" s="1">
        <f>_xlfn.LET(_xlpm.d,$G1298,_xlpm.k,_xlfn.CONCAT(LEFT(TRIM(B$1),1),"*"),COUNTIF(_xlpm.d,_xlpm.k))</f>
        <v>1</v>
      </c>
      <c r="C1298" s="1">
        <f>_xlfn.LET(_xlpm.d,$G1298,_xlpm.k,_xlfn.CONCAT(LEFT(TRIM(C$1),1),"*"),COUNTIF(_xlpm.d,_xlpm.k))</f>
        <v>0</v>
      </c>
      <c r="D1298" s="1">
        <f>_xlfn.LET(_xlpm.d,$G1298,_xlpm.k,_xlfn.CONCAT(LEFT(TRIM(D$1),1),"*"),COUNTIF(_xlpm.d,_xlpm.k))</f>
        <v>0</v>
      </c>
      <c r="E1298" s="1">
        <f t="shared" si="341"/>
        <v>0.47712125471966244</v>
      </c>
      <c r="F1298" s="7">
        <v>2</v>
      </c>
      <c r="G1298" s="9" t="s">
        <v>674</v>
      </c>
      <c r="H1298" s="4" cm="1">
        <f t="array" ref="H1298">F1298/freq.sum.r6e</f>
        <v>1.5842839036755386E-4</v>
      </c>
      <c r="I1298" s="4" t="str">
        <f t="shared" si="342"/>
        <v>ɹnz</v>
      </c>
      <c r="J1298" s="4" t="str">
        <f t="shared" si="343"/>
        <v>rns</v>
      </c>
      <c r="K1298" s="10">
        <f t="shared" si="344"/>
        <v>3</v>
      </c>
      <c r="L1298" s="1">
        <f t="shared" si="345"/>
        <v>3</v>
      </c>
      <c r="M1298" s="10">
        <f t="shared" si="346"/>
        <v>3</v>
      </c>
      <c r="N1298" s="1" t="str">
        <f t="shared" si="347"/>
        <v>~rns~</v>
      </c>
      <c r="O1298" s="1" t="str">
        <f t="shared" si="348"/>
        <v>[ɹnz]</v>
      </c>
      <c r="P1298" s="3" cm="1">
        <f t="array" ref="P1298">SUM(_xlfn._xlws.FILTER($H$2:$H$2454,_xlfn.MAP($N$2:$N$2454,_xlfn.LAMBDA(_xlpm.x,_xlpm.x=$N1298))))</f>
        <v>1.5842839036755386E-4</v>
      </c>
      <c r="Q1298" s="4">
        <f t="shared" si="349"/>
        <v>1</v>
      </c>
      <c r="R1298" s="6" cm="1">
        <f t="array" ref="R1298">SUM(_xlfn._xlws.FILTER($H$2:$H$2454,_xlfn.MAP($O$2:$O$2454,_xlfn.LAMBDA(_xlpm.x,_xlpm.x=$O1298))))</f>
        <v>2.3764258555133077E-4</v>
      </c>
      <c r="S1298" s="4">
        <f t="shared" si="350"/>
        <v>0.66666666666666674</v>
      </c>
      <c r="T1298" s="4">
        <f t="shared" si="351"/>
        <v>0.26679475638416739</v>
      </c>
      <c r="U1298" s="4">
        <f t="shared" si="352"/>
        <v>0.8</v>
      </c>
      <c r="V1298" s="4">
        <f t="shared" si="353"/>
        <v>0.17609125905568118</v>
      </c>
      <c r="W1298" s="4"/>
      <c r="X1298" s="2" cm="1">
        <f t="array" ref="X1298">SUM(_xlfn._xlws.FILTER($F$2:$F$2454,_xlfn.MAP($W$2:$W$2454,_xlfn.LAMBDA(_xlpm.x,_xlpm.x=$W1298))))</f>
        <v>2988</v>
      </c>
      <c r="Y1298" s="11">
        <f t="shared" si="354"/>
        <v>6.6934404283801872E-4</v>
      </c>
      <c r="Z1298" s="4"/>
      <c r="AA1298" s="2" cm="1">
        <f t="array" ref="AA1298">SUM(_xlfn._xlws.FILTER($F$2:$F$2454,_xlfn.MAP($Z$2:$Z$2454,_xlfn.LAMBDA(_xlpm.x,_xlpm.x=$Z1298))))</f>
        <v>3871</v>
      </c>
      <c r="AB1298" s="11">
        <f t="shared" si="355"/>
        <v>5.1666236114699044E-4</v>
      </c>
      <c r="AC1298" s="11">
        <f t="shared" si="356"/>
        <v>0.11244257817559389</v>
      </c>
      <c r="AG1298" s="2"/>
      <c r="AL1298" s="2"/>
      <c r="AM1298" s="2"/>
    </row>
    <row r="1299" spans="1:39">
      <c r="A1299" s="1" t="str">
        <f t="shared" si="340"/>
        <v>~mpo~ : [mpə]</v>
      </c>
      <c r="B1299" s="1">
        <f>_xlfn.LET(_xlpm.d,$G1299,_xlpm.k,_xlfn.CONCAT(LEFT(TRIM(B$1),1),"*"),COUNTIF(_xlpm.d,_xlpm.k))</f>
        <v>0</v>
      </c>
      <c r="C1299" s="1">
        <f>_xlfn.LET(_xlpm.d,$G1299,_xlpm.k,_xlfn.CONCAT(LEFT(TRIM(C$1),1),"*"),COUNTIF(_xlpm.d,_xlpm.k))</f>
        <v>1</v>
      </c>
      <c r="D1299" s="1">
        <f>_xlfn.LET(_xlpm.d,$G1299,_xlpm.k,_xlfn.CONCAT(LEFT(TRIM(D$1),1),"*"),COUNTIF(_xlpm.d,_xlpm.k))</f>
        <v>0</v>
      </c>
      <c r="E1299" s="1">
        <f t="shared" si="341"/>
        <v>0.47712125471966244</v>
      </c>
      <c r="F1299" s="7">
        <v>2</v>
      </c>
      <c r="G1299" s="9" t="s">
        <v>1256</v>
      </c>
      <c r="H1299" s="4" cm="1">
        <f t="array" ref="H1299">F1299/freq.sum.r6e</f>
        <v>1.5842839036755386E-4</v>
      </c>
      <c r="I1299" s="4" t="str">
        <f t="shared" si="342"/>
        <v>mpə</v>
      </c>
      <c r="J1299" s="4" t="str">
        <f t="shared" si="343"/>
        <v>mpo</v>
      </c>
      <c r="K1299" s="10">
        <f t="shared" si="344"/>
        <v>3</v>
      </c>
      <c r="L1299" s="1">
        <f t="shared" si="345"/>
        <v>3</v>
      </c>
      <c r="M1299" s="10">
        <f t="shared" si="346"/>
        <v>3</v>
      </c>
      <c r="N1299" s="1" t="str">
        <f t="shared" si="347"/>
        <v>~mpo~</v>
      </c>
      <c r="O1299" s="1" t="str">
        <f t="shared" si="348"/>
        <v>[mpə]</v>
      </c>
      <c r="P1299" s="3" cm="1">
        <f t="array" ref="P1299">SUM(_xlfn._xlws.FILTER($H$2:$H$2454,_xlfn.MAP($N$2:$N$2454,_xlfn.LAMBDA(_xlpm.x,_xlpm.x=$N1299))))</f>
        <v>4.7528517110266154E-4</v>
      </c>
      <c r="Q1299" s="4">
        <f t="shared" si="349"/>
        <v>0.33333333333333337</v>
      </c>
      <c r="R1299" s="6" cm="1">
        <f t="array" ref="R1299">SUM(_xlfn._xlws.FILTER($H$2:$H$2454,_xlfn.MAP($O$2:$O$2454,_xlfn.LAMBDA(_xlpm.x,_xlpm.x=$O1299))))</f>
        <v>7.1292775665399242E-4</v>
      </c>
      <c r="S1299" s="4">
        <f t="shared" si="350"/>
        <v>0.22222222222222221</v>
      </c>
      <c r="T1299" s="4">
        <f t="shared" si="351"/>
        <v>8.8931585461389115E-2</v>
      </c>
      <c r="U1299" s="4">
        <f t="shared" si="352"/>
        <v>0.26666666666666666</v>
      </c>
      <c r="V1299" s="4">
        <f t="shared" si="353"/>
        <v>0.17609125905568129</v>
      </c>
      <c r="W1299" s="4" t="s">
        <v>5119</v>
      </c>
      <c r="X1299" s="2" cm="1">
        <f t="array" ref="X1299">SUM(_xlfn._xlws.FILTER($F$2:$F$2454,_xlfn.MAP($W$2:$W$2454,_xlfn.LAMBDA(_xlpm.x,_xlpm.x=$W1299))))</f>
        <v>1157</v>
      </c>
      <c r="Y1299" s="11">
        <f t="shared" si="354"/>
        <v>1.7286084701815039E-3</v>
      </c>
      <c r="Z1299" s="4" t="s">
        <v>5101</v>
      </c>
      <c r="AA1299" s="2" cm="1">
        <f t="array" ref="AA1299">SUM(_xlfn._xlws.FILTER($F$2:$F$2454,_xlfn.MAP($Z$2:$Z$2454,_xlfn.LAMBDA(_xlpm.x,_xlpm.x=$Z1299))))</f>
        <v>2255</v>
      </c>
      <c r="AB1299" s="11">
        <f t="shared" si="355"/>
        <v>8.869179600886918E-4</v>
      </c>
      <c r="AC1299" s="11">
        <f t="shared" si="356"/>
        <v>0.28981318726222982</v>
      </c>
      <c r="AG1299" s="2"/>
      <c r="AL1299" s="2"/>
      <c r="AM1299" s="2"/>
    </row>
    <row r="1300" spans="1:39">
      <c r="A1300" s="1" t="str">
        <f t="shared" si="340"/>
        <v>~nio~ : [nyə]</v>
      </c>
      <c r="B1300" s="1">
        <f>_xlfn.LET(_xlpm.d,$G1300,_xlpm.k,_xlfn.CONCAT(LEFT(TRIM(B$1),1),"*"),COUNTIF(_xlpm.d,_xlpm.k))</f>
        <v>0</v>
      </c>
      <c r="C1300" s="1">
        <f>_xlfn.LET(_xlpm.d,$G1300,_xlpm.k,_xlfn.CONCAT(LEFT(TRIM(C$1),1),"*"),COUNTIF(_xlpm.d,_xlpm.k))</f>
        <v>0</v>
      </c>
      <c r="D1300" s="1">
        <f>_xlfn.LET(_xlpm.d,$G1300,_xlpm.k,_xlfn.CONCAT(LEFT(TRIM(D$1),1),"*"),COUNTIF(_xlpm.d,_xlpm.k))</f>
        <v>1</v>
      </c>
      <c r="E1300" s="1">
        <f t="shared" si="341"/>
        <v>0.69897000433601875</v>
      </c>
      <c r="F1300" s="7">
        <v>4</v>
      </c>
      <c r="G1300" s="9" t="s">
        <v>500</v>
      </c>
      <c r="H1300" s="4" cm="1">
        <f t="array" ref="H1300">F1300/freq.sum.r6e</f>
        <v>3.1685678073510771E-4</v>
      </c>
      <c r="I1300" s="4" t="str">
        <f t="shared" si="342"/>
        <v>nyə</v>
      </c>
      <c r="J1300" s="4" t="str">
        <f t="shared" si="343"/>
        <v>nio</v>
      </c>
      <c r="K1300" s="10">
        <f t="shared" si="344"/>
        <v>3</v>
      </c>
      <c r="L1300" s="1">
        <f t="shared" si="345"/>
        <v>3</v>
      </c>
      <c r="M1300" s="10">
        <f t="shared" si="346"/>
        <v>3</v>
      </c>
      <c r="N1300" s="1" t="str">
        <f t="shared" si="347"/>
        <v>~nio~</v>
      </c>
      <c r="O1300" s="1" t="str">
        <f t="shared" si="348"/>
        <v>[nyə]</v>
      </c>
      <c r="P1300" s="3" cm="1">
        <f t="array" ref="P1300">SUM(_xlfn._xlws.FILTER($H$2:$H$2454,_xlfn.MAP($N$2:$N$2454,_xlfn.LAMBDA(_xlpm.x,_xlpm.x=$N1300))))</f>
        <v>3.1685678073510771E-4</v>
      </c>
      <c r="Q1300" s="4">
        <f t="shared" si="349"/>
        <v>1</v>
      </c>
      <c r="R1300" s="6" cm="1">
        <f t="array" ref="R1300">SUM(_xlfn._xlws.FILTER($H$2:$H$2454,_xlfn.MAP($O$2:$O$2454,_xlfn.LAMBDA(_xlpm.x,_xlpm.x=$O1300))))</f>
        <v>4.7528517110266159E-4</v>
      </c>
      <c r="S1300" s="4">
        <f t="shared" si="350"/>
        <v>0.66666666666666663</v>
      </c>
      <c r="T1300" s="4">
        <f t="shared" si="351"/>
        <v>0.39084725356919536</v>
      </c>
      <c r="U1300" s="4">
        <f t="shared" si="352"/>
        <v>0.8</v>
      </c>
      <c r="V1300" s="4">
        <f t="shared" si="353"/>
        <v>0.17609125905568124</v>
      </c>
      <c r="W1300" s="4" t="s">
        <v>5122</v>
      </c>
      <c r="X1300" s="2" cm="1">
        <f t="array" ref="X1300">SUM(_xlfn._xlws.FILTER($F$2:$F$2454,_xlfn.MAP($W$2:$W$2454,_xlfn.LAMBDA(_xlpm.x,_xlpm.x=$W1300))))</f>
        <v>180</v>
      </c>
      <c r="Y1300" s="11">
        <f t="shared" si="354"/>
        <v>2.2222222222222223E-2</v>
      </c>
      <c r="Z1300" s="4" t="s">
        <v>5101</v>
      </c>
      <c r="AA1300" s="2" cm="1">
        <f t="array" ref="AA1300">SUM(_xlfn._xlws.FILTER($F$2:$F$2454,_xlfn.MAP($Z$2:$Z$2454,_xlfn.LAMBDA(_xlpm.x,_xlpm.x=$Z1300))))</f>
        <v>2255</v>
      </c>
      <c r="AB1300" s="11">
        <f t="shared" si="355"/>
        <v>1.7738359201773836E-3</v>
      </c>
      <c r="AC1300" s="11">
        <f t="shared" si="356"/>
        <v>1.0978740411106733</v>
      </c>
      <c r="AG1300" s="2"/>
      <c r="AL1300" s="2"/>
      <c r="AM1300" s="2"/>
    </row>
    <row r="1301" spans="1:39">
      <c r="A1301" s="1" t="str">
        <f t="shared" si="340"/>
        <v>~tio~ : [ʃə]</v>
      </c>
      <c r="B1301" s="1">
        <f>_xlfn.LET(_xlpm.d,$G1301,_xlpm.k,_xlfn.CONCAT(LEFT(TRIM(B$1),1),"*"),COUNTIF(_xlpm.d,_xlpm.k))</f>
        <v>0</v>
      </c>
      <c r="C1301" s="1">
        <f>_xlfn.LET(_xlpm.d,$G1301,_xlpm.k,_xlfn.CONCAT(LEFT(TRIM(C$1),1),"*"),COUNTIF(_xlpm.d,_xlpm.k))</f>
        <v>0</v>
      </c>
      <c r="D1301" s="1">
        <f>_xlfn.LET(_xlpm.d,$G1301,_xlpm.k,_xlfn.CONCAT(LEFT(TRIM(D$1),1),"*"),COUNTIF(_xlpm.d,_xlpm.k))</f>
        <v>0</v>
      </c>
      <c r="E1301" s="1">
        <f t="shared" si="341"/>
        <v>1.9542425094393248</v>
      </c>
      <c r="F1301" s="7">
        <v>89</v>
      </c>
      <c r="G1301" s="9" t="s">
        <v>352</v>
      </c>
      <c r="H1301" s="4" cm="1">
        <f t="array" ref="H1301">F1301/freq.sum.r6e</f>
        <v>7.0500633713561469E-3</v>
      </c>
      <c r="I1301" s="4" t="str">
        <f t="shared" si="342"/>
        <v>ʃə</v>
      </c>
      <c r="J1301" s="4" t="str">
        <f t="shared" si="343"/>
        <v>tio</v>
      </c>
      <c r="K1301" s="10">
        <f t="shared" si="344"/>
        <v>2</v>
      </c>
      <c r="L1301" s="1">
        <f t="shared" si="345"/>
        <v>3</v>
      </c>
      <c r="M1301" s="10">
        <f t="shared" si="346"/>
        <v>3</v>
      </c>
      <c r="N1301" s="1" t="str">
        <f t="shared" si="347"/>
        <v>~tio~</v>
      </c>
      <c r="O1301" s="1" t="str">
        <f t="shared" si="348"/>
        <v>[ʃə]</v>
      </c>
      <c r="P1301" s="3" cm="1">
        <f t="array" ref="P1301">SUM(_xlfn._xlws.FILTER($H$2:$H$2454,_xlfn.MAP($N$2:$N$2454,_xlfn.LAMBDA(_xlpm.x,_xlpm.x=$N1301))))</f>
        <v>7.0500633713561469E-3</v>
      </c>
      <c r="Q1301" s="4">
        <f t="shared" si="349"/>
        <v>1</v>
      </c>
      <c r="R1301" s="6" cm="1">
        <f t="array" ref="R1301">SUM(_xlfn._xlws.FILTER($H$2:$H$2454,_xlfn.MAP($O$2:$O$2454,_xlfn.LAMBDA(_xlpm.x,_xlpm.x=$O1301))))</f>
        <v>1.0693916349809885E-2</v>
      </c>
      <c r="S1301" s="4">
        <f t="shared" si="350"/>
        <v>0.65925925925925932</v>
      </c>
      <c r="T1301" s="4">
        <f t="shared" si="351"/>
        <v>1.0854478900123474</v>
      </c>
      <c r="U1301" s="4">
        <f t="shared" si="352"/>
        <v>0.7946428571428571</v>
      </c>
      <c r="V1301" s="4">
        <f t="shared" si="353"/>
        <v>0.18094376185009331</v>
      </c>
      <c r="W1301" s="4" t="s">
        <v>5122</v>
      </c>
      <c r="X1301" s="2" cm="1">
        <f t="array" ref="X1301">SUM(_xlfn._xlws.FILTER($F$2:$F$2454,_xlfn.MAP($W$2:$W$2454,_xlfn.LAMBDA(_xlpm.x,_xlpm.x=$W1301))))</f>
        <v>180</v>
      </c>
      <c r="Y1301" s="11">
        <f t="shared" si="354"/>
        <v>0.49444444444444446</v>
      </c>
      <c r="Z1301" s="4" t="s">
        <v>5101</v>
      </c>
      <c r="AA1301" s="2" cm="1">
        <f t="array" ref="AA1301">SUM(_xlfn._xlws.FILTER($F$2:$F$2454,_xlfn.MAP($Z$2:$Z$2454,_xlfn.LAMBDA(_xlpm.x,_xlpm.x=$Z1301))))</f>
        <v>2255</v>
      </c>
      <c r="AB1301" s="11">
        <f t="shared" si="355"/>
        <v>3.9467849223946784E-2</v>
      </c>
      <c r="AC1301" s="11">
        <f t="shared" si="356"/>
        <v>1.0978740411106733</v>
      </c>
      <c r="AG1301" s="2"/>
      <c r="AL1301" s="2"/>
      <c r="AM1301" s="2"/>
    </row>
    <row r="1302" spans="1:39">
      <c r="A1302" s="1" t="str">
        <f t="shared" si="340"/>
        <v>~whi~ : [wɪ]</v>
      </c>
      <c r="B1302" s="1">
        <f>_xlfn.LET(_xlpm.d,$G1302,_xlpm.k,_xlfn.CONCAT(LEFT(TRIM(B$1),1),"*"),COUNTIF(_xlpm.d,_xlpm.k))</f>
        <v>0</v>
      </c>
      <c r="C1302" s="1">
        <f>_xlfn.LET(_xlpm.d,$G1302,_xlpm.k,_xlfn.CONCAT(LEFT(TRIM(C$1),1),"*"),COUNTIF(_xlpm.d,_xlpm.k))</f>
        <v>0</v>
      </c>
      <c r="D1302" s="1">
        <f>_xlfn.LET(_xlpm.d,$G1302,_xlpm.k,_xlfn.CONCAT(LEFT(TRIM(D$1),1),"*"),COUNTIF(_xlpm.d,_xlpm.k))</f>
        <v>0</v>
      </c>
      <c r="E1302" s="1">
        <f t="shared" si="341"/>
        <v>0.90308998699194343</v>
      </c>
      <c r="F1302" s="7">
        <v>7</v>
      </c>
      <c r="G1302" s="9" t="s">
        <v>903</v>
      </c>
      <c r="H1302" s="4" cm="1">
        <f t="array" ref="H1302">F1302/freq.sum.r6e</f>
        <v>5.5449936628643854E-4</v>
      </c>
      <c r="I1302" s="4" t="str">
        <f t="shared" si="342"/>
        <v>wɪ</v>
      </c>
      <c r="J1302" s="4" t="str">
        <f t="shared" si="343"/>
        <v>whi</v>
      </c>
      <c r="K1302" s="10">
        <f t="shared" si="344"/>
        <v>2</v>
      </c>
      <c r="L1302" s="1">
        <f t="shared" si="345"/>
        <v>3</v>
      </c>
      <c r="M1302" s="10">
        <f t="shared" si="346"/>
        <v>3</v>
      </c>
      <c r="N1302" s="1" t="str">
        <f t="shared" si="347"/>
        <v>~whi~</v>
      </c>
      <c r="O1302" s="1" t="str">
        <f t="shared" si="348"/>
        <v>[wɪ]</v>
      </c>
      <c r="P1302" s="3" cm="1">
        <f t="array" ref="P1302">SUM(_xlfn._xlws.FILTER($H$2:$H$2454,_xlfn.MAP($N$2:$N$2454,_xlfn.LAMBDA(_xlpm.x,_xlpm.x=$N1302))))</f>
        <v>1.4258555133079848E-3</v>
      </c>
      <c r="Q1302" s="4">
        <f t="shared" si="349"/>
        <v>0.3888888888888889</v>
      </c>
      <c r="R1302" s="6" cm="1">
        <f t="array" ref="R1302">SUM(_xlfn._xlws.FILTER($H$2:$H$2454,_xlfn.MAP($O$2:$O$2454,_xlfn.LAMBDA(_xlpm.x,_xlpm.x=$O1302))))</f>
        <v>2.2179974651457541E-3</v>
      </c>
      <c r="S1302" s="4">
        <f t="shared" si="350"/>
        <v>0.25</v>
      </c>
      <c r="T1302" s="4">
        <f t="shared" si="351"/>
        <v>0.19211433412456599</v>
      </c>
      <c r="U1302" s="4">
        <f t="shared" si="352"/>
        <v>0.30434782608695654</v>
      </c>
      <c r="V1302" s="4">
        <f t="shared" si="353"/>
        <v>0.19188552623891317</v>
      </c>
      <c r="W1302" s="4" t="s">
        <v>5110</v>
      </c>
      <c r="X1302" s="2" cm="1">
        <f t="array" ref="X1302">SUM(_xlfn._xlws.FILTER($F$2:$F$2454,_xlfn.MAP($W$2:$W$2454,_xlfn.LAMBDA(_xlpm.x,_xlpm.x=$W1302))))</f>
        <v>1594</v>
      </c>
      <c r="Y1302" s="11">
        <f t="shared" si="354"/>
        <v>4.3914680050188204E-3</v>
      </c>
      <c r="Z1302" s="4" t="s">
        <v>5102</v>
      </c>
      <c r="AA1302" s="2" cm="1">
        <f t="array" ref="AA1302">SUM(_xlfn._xlws.FILTER($F$2:$F$2454,_xlfn.MAP($Z$2:$Z$2454,_xlfn.LAMBDA(_xlpm.x,_xlpm.x=$Z1302))))</f>
        <v>1794</v>
      </c>
      <c r="AB1302" s="11">
        <f t="shared" si="355"/>
        <v>3.9018952062430325E-3</v>
      </c>
      <c r="AC1302" s="11">
        <f t="shared" si="356"/>
        <v>5.1334121647979701E-2</v>
      </c>
      <c r="AG1302" s="2"/>
      <c r="AL1302" s="2"/>
      <c r="AM1302" s="2"/>
    </row>
    <row r="1303" spans="1:39">
      <c r="A1303" s="1" t="str">
        <f t="shared" si="340"/>
        <v>~cou~ : [kɔ]</v>
      </c>
      <c r="B1303" s="1">
        <f>_xlfn.LET(_xlpm.d,$G1303,_xlpm.k,_xlfn.CONCAT(LEFT(TRIM(B$1),1),"*"),COUNTIF(_xlpm.d,_xlpm.k))</f>
        <v>0</v>
      </c>
      <c r="C1303" s="1">
        <f>_xlfn.LET(_xlpm.d,$G1303,_xlpm.k,_xlfn.CONCAT(LEFT(TRIM(C$1),1),"*"),COUNTIF(_xlpm.d,_xlpm.k))</f>
        <v>0</v>
      </c>
      <c r="D1303" s="1">
        <f>_xlfn.LET(_xlpm.d,$G1303,_xlpm.k,_xlfn.CONCAT(LEFT(TRIM(D$1),1),"*"),COUNTIF(_xlpm.d,_xlpm.k))</f>
        <v>0</v>
      </c>
      <c r="E1303" s="1">
        <f t="shared" si="341"/>
        <v>0.47712125471966244</v>
      </c>
      <c r="F1303" s="7">
        <v>2</v>
      </c>
      <c r="G1303" s="9" t="s">
        <v>1570</v>
      </c>
      <c r="H1303" s="4" cm="1">
        <f t="array" ref="H1303">F1303/freq.sum.r6e</f>
        <v>1.5842839036755386E-4</v>
      </c>
      <c r="I1303" s="4" t="str">
        <f t="shared" si="342"/>
        <v>kɔ</v>
      </c>
      <c r="J1303" s="4" t="str">
        <f t="shared" si="343"/>
        <v>cou</v>
      </c>
      <c r="K1303" s="10">
        <f t="shared" si="344"/>
        <v>2</v>
      </c>
      <c r="L1303" s="1">
        <f t="shared" si="345"/>
        <v>3</v>
      </c>
      <c r="M1303" s="10">
        <f t="shared" si="346"/>
        <v>3</v>
      </c>
      <c r="N1303" s="1" t="str">
        <f t="shared" si="347"/>
        <v>~cou~</v>
      </c>
      <c r="O1303" s="1" t="str">
        <f t="shared" si="348"/>
        <v>[kɔ]</v>
      </c>
      <c r="P1303" s="3" cm="1">
        <f t="array" ref="P1303">SUM(_xlfn._xlws.FILTER($H$2:$H$2454,_xlfn.MAP($N$2:$N$2454,_xlfn.LAMBDA(_xlpm.x,_xlpm.x=$N1303))))</f>
        <v>1.2674271229404308E-3</v>
      </c>
      <c r="Q1303" s="4">
        <f t="shared" si="349"/>
        <v>0.125</v>
      </c>
      <c r="R1303" s="6" cm="1">
        <f t="array" ref="R1303">SUM(_xlfn._xlws.FILTER($H$2:$H$2454,_xlfn.MAP($O$2:$O$2454,_xlfn.LAMBDA(_xlpm.x,_xlpm.x=$O1303))))</f>
        <v>1.9803548795944235E-3</v>
      </c>
      <c r="S1303" s="4">
        <f t="shared" si="350"/>
        <v>7.9999999999999988E-2</v>
      </c>
      <c r="T1303" s="4">
        <f t="shared" si="351"/>
        <v>3.2535945900508213E-2</v>
      </c>
      <c r="U1303" s="4">
        <f t="shared" si="352"/>
        <v>9.7560975609756087E-2</v>
      </c>
      <c r="V1303" s="4">
        <f t="shared" si="353"/>
        <v>0.1938200260161129</v>
      </c>
      <c r="W1303" s="4" t="s">
        <v>5100</v>
      </c>
      <c r="X1303" s="2" cm="1">
        <f t="array" ref="X1303">SUM(_xlfn._xlws.FILTER($F$2:$F$2454,_xlfn.MAP($W$2:$W$2454,_xlfn.LAMBDA(_xlpm.x,_xlpm.x=$W1303))))</f>
        <v>150</v>
      </c>
      <c r="Y1303" s="11">
        <f t="shared" si="354"/>
        <v>1.3333333333333334E-2</v>
      </c>
      <c r="Z1303" s="4" t="s">
        <v>5107</v>
      </c>
      <c r="AA1303" s="2" cm="1">
        <f t="array" ref="AA1303">SUM(_xlfn._xlws.FILTER($F$2:$F$2454,_xlfn.MAP($Z$2:$Z$2454,_xlfn.LAMBDA(_xlpm.x,_xlpm.x=$Z1303))))</f>
        <v>293</v>
      </c>
      <c r="AB1303" s="11">
        <f t="shared" si="355"/>
        <v>6.8259385665529011E-3</v>
      </c>
      <c r="AC1303" s="11">
        <f t="shared" si="356"/>
        <v>0.29077636129842821</v>
      </c>
      <c r="AG1303" s="2"/>
      <c r="AL1303" s="2"/>
      <c r="AM1303" s="2"/>
    </row>
    <row r="1304" spans="1:39">
      <c r="A1304" s="1" t="str">
        <f t="shared" si="340"/>
        <v>~rly~ : [ɹlɪ]</v>
      </c>
      <c r="B1304" s="1">
        <f>_xlfn.LET(_xlpm.d,$G1304,_xlpm.k,_xlfn.CONCAT(LEFT(TRIM(B$1),1),"*"),COUNTIF(_xlpm.d,_xlpm.k))</f>
        <v>1</v>
      </c>
      <c r="C1304" s="1">
        <f>_xlfn.LET(_xlpm.d,$G1304,_xlpm.k,_xlfn.CONCAT(LEFT(TRIM(C$1),1),"*"),COUNTIF(_xlpm.d,_xlpm.k))</f>
        <v>0</v>
      </c>
      <c r="D1304" s="1">
        <f>_xlfn.LET(_xlpm.d,$G1304,_xlpm.k,_xlfn.CONCAT(LEFT(TRIM(D$1),1),"*"),COUNTIF(_xlpm.d,_xlpm.k))</f>
        <v>0</v>
      </c>
      <c r="E1304" s="1">
        <f t="shared" si="341"/>
        <v>0.90308998699194343</v>
      </c>
      <c r="F1304" s="7">
        <v>7</v>
      </c>
      <c r="G1304" s="9" t="s">
        <v>408</v>
      </c>
      <c r="H1304" s="4" cm="1">
        <f t="array" ref="H1304">F1304/freq.sum.r6e</f>
        <v>5.5449936628643854E-4</v>
      </c>
      <c r="I1304" s="1" t="str">
        <f t="shared" si="342"/>
        <v>ɹlɪ</v>
      </c>
      <c r="J1304" s="1" t="str">
        <f t="shared" si="343"/>
        <v>rly</v>
      </c>
      <c r="K1304" s="10">
        <f t="shared" si="344"/>
        <v>3</v>
      </c>
      <c r="L1304" s="1">
        <f t="shared" si="345"/>
        <v>3</v>
      </c>
      <c r="M1304" s="10">
        <f t="shared" si="346"/>
        <v>3</v>
      </c>
      <c r="N1304" s="1" t="str">
        <f t="shared" si="347"/>
        <v>~rly~</v>
      </c>
      <c r="O1304" s="1" t="str">
        <f t="shared" si="348"/>
        <v>[ɹlɪ]</v>
      </c>
      <c r="P1304" s="3" cm="1">
        <f t="array" ref="P1304">SUM(_xlfn._xlws.FILTER($H$2:$H$2454,_xlfn.MAP($N$2:$N$2454,_xlfn.LAMBDA(_xlpm.x,_xlpm.x=$N1304))))</f>
        <v>5.5449936628643854E-4</v>
      </c>
      <c r="Q1304" s="4">
        <f t="shared" si="349"/>
        <v>1</v>
      </c>
      <c r="R1304" s="6" cm="1">
        <f t="array" ref="R1304">SUM(_xlfn._xlws.FILTER($H$2:$H$2454,_xlfn.MAP($O$2:$O$2454,_xlfn.LAMBDA(_xlpm.x,_xlpm.x=$O1304))))</f>
        <v>8.7135614702154619E-4</v>
      </c>
      <c r="S1304" s="4">
        <f t="shared" si="350"/>
        <v>0.63636363636363646</v>
      </c>
      <c r="T1304" s="4">
        <f t="shared" si="351"/>
        <v>0.49095885387389093</v>
      </c>
      <c r="U1304" s="4">
        <f t="shared" si="352"/>
        <v>0.7777777777777779</v>
      </c>
      <c r="V1304" s="4">
        <f t="shared" si="353"/>
        <v>0.19629464514396813</v>
      </c>
      <c r="W1304" s="4" t="s">
        <v>5123</v>
      </c>
      <c r="X1304" s="2" cm="1">
        <f t="array" ref="X1304">SUM(_xlfn._xlws.FILTER($F$2:$F$2454,_xlfn.MAP($W$2:$W$2454,_xlfn.LAMBDA(_xlpm.x,_xlpm.x=$W1304))))</f>
        <v>340</v>
      </c>
      <c r="Y1304" s="11">
        <f t="shared" si="354"/>
        <v>2.0588235294117647E-2</v>
      </c>
      <c r="Z1304" s="4" t="s">
        <v>5102</v>
      </c>
      <c r="AA1304" s="2" cm="1">
        <f t="array" ref="AA1304">SUM(_xlfn._xlws.FILTER($F$2:$F$2454,_xlfn.MAP($Z$2:$Z$2454,_xlfn.LAMBDA(_xlpm.x,_xlpm.x=$Z1304))))</f>
        <v>1794</v>
      </c>
      <c r="AB1304" s="11">
        <f t="shared" si="355"/>
        <v>3.9018952062430325E-3</v>
      </c>
      <c r="AC1304" s="11">
        <f t="shared" si="356"/>
        <v>0.72234352166581817</v>
      </c>
      <c r="AG1304" s="2"/>
      <c r="AL1304" s="2"/>
      <c r="AM1304" s="2"/>
    </row>
    <row r="1305" spans="1:39">
      <c r="A1305" s="1" t="str">
        <f t="shared" si="340"/>
        <v>~sio~ : [ʒə]</v>
      </c>
      <c r="B1305" s="1">
        <f>_xlfn.LET(_xlpm.d,$G1305,_xlpm.k,_xlfn.CONCAT(LEFT(TRIM(B$1),1),"*"),COUNTIF(_xlpm.d,_xlpm.k))</f>
        <v>0</v>
      </c>
      <c r="C1305" s="1">
        <f>_xlfn.LET(_xlpm.d,$G1305,_xlpm.k,_xlfn.CONCAT(LEFT(TRIM(C$1),1),"*"),COUNTIF(_xlpm.d,_xlpm.k))</f>
        <v>0</v>
      </c>
      <c r="D1305" s="1">
        <f>_xlfn.LET(_xlpm.d,$G1305,_xlpm.k,_xlfn.CONCAT(LEFT(TRIM(D$1),1),"*"),COUNTIF(_xlpm.d,_xlpm.k))</f>
        <v>0</v>
      </c>
      <c r="E1305" s="1">
        <f t="shared" si="341"/>
        <v>1.1139433523068367</v>
      </c>
      <c r="F1305" s="7">
        <v>12</v>
      </c>
      <c r="G1305" s="9" t="s">
        <v>388</v>
      </c>
      <c r="H1305" s="4" cm="1">
        <f t="array" ref="H1305">F1305/freq.sum.r6e</f>
        <v>9.5057034220532319E-4</v>
      </c>
      <c r="I1305" s="1" t="str">
        <f t="shared" si="342"/>
        <v>ʒə</v>
      </c>
      <c r="J1305" s="1" t="str">
        <f t="shared" si="343"/>
        <v>sio</v>
      </c>
      <c r="K1305" s="10">
        <f t="shared" si="344"/>
        <v>2</v>
      </c>
      <c r="L1305" s="1">
        <f t="shared" si="345"/>
        <v>3</v>
      </c>
      <c r="M1305" s="10">
        <f t="shared" si="346"/>
        <v>3</v>
      </c>
      <c r="N1305" s="1" t="str">
        <f t="shared" si="347"/>
        <v>~sio~</v>
      </c>
      <c r="O1305" s="1" t="str">
        <f t="shared" si="348"/>
        <v>[ʒə]</v>
      </c>
      <c r="P1305" s="3" cm="1">
        <f t="array" ref="P1305">SUM(_xlfn._xlws.FILTER($H$2:$H$2454,_xlfn.MAP($N$2:$N$2454,_xlfn.LAMBDA(_xlpm.x,_xlpm.x=$N1305))))</f>
        <v>9.5057034220532319E-4</v>
      </c>
      <c r="Q1305" s="4">
        <f t="shared" si="349"/>
        <v>1</v>
      </c>
      <c r="R1305" s="6" cm="1">
        <f t="array" ref="R1305">SUM(_xlfn._xlws.FILTER($H$2:$H$2454,_xlfn.MAP($O$2:$O$2454,_xlfn.LAMBDA(_xlpm.x,_xlpm.x=$O1305))))</f>
        <v>1.5050697084917617E-3</v>
      </c>
      <c r="S1305" s="4">
        <f t="shared" si="350"/>
        <v>0.63157894736842102</v>
      </c>
      <c r="T1305" s="4">
        <f t="shared" si="351"/>
        <v>0.6027971533873463</v>
      </c>
      <c r="U1305" s="4">
        <f t="shared" si="352"/>
        <v>0.77419354838709675</v>
      </c>
      <c r="V1305" s="4">
        <f t="shared" si="353"/>
        <v>0.19957235490520417</v>
      </c>
      <c r="W1305" s="4" t="s">
        <v>5122</v>
      </c>
      <c r="X1305" s="2" cm="1">
        <f t="array" ref="X1305">SUM(_xlfn._xlws.FILTER($F$2:$F$2454,_xlfn.MAP($W$2:$W$2454,_xlfn.LAMBDA(_xlpm.x,_xlpm.x=$W1305))))</f>
        <v>180</v>
      </c>
      <c r="Y1305" s="11">
        <f t="shared" si="354"/>
        <v>6.6666666666666666E-2</v>
      </c>
      <c r="Z1305" s="4" t="s">
        <v>5101</v>
      </c>
      <c r="AA1305" s="2" cm="1">
        <f t="array" ref="AA1305">SUM(_xlfn._xlws.FILTER($F$2:$F$2454,_xlfn.MAP($Z$2:$Z$2454,_xlfn.LAMBDA(_xlpm.x,_xlpm.x=$Z1305))))</f>
        <v>2255</v>
      </c>
      <c r="AB1305" s="11">
        <f t="shared" si="355"/>
        <v>5.3215077605321508E-3</v>
      </c>
      <c r="AC1305" s="11">
        <f t="shared" si="356"/>
        <v>1.0978740411106733</v>
      </c>
      <c r="AG1305" s="2"/>
      <c r="AL1305" s="2"/>
      <c r="AM1305" s="2"/>
    </row>
    <row r="1306" spans="1:39">
      <c r="A1306" s="1" t="str">
        <f t="shared" si="340"/>
        <v>~fre~ : [fɹɛ]</v>
      </c>
      <c r="B1306" s="1">
        <f>_xlfn.LET(_xlpm.d,$G1306,_xlpm.k,_xlfn.CONCAT(LEFT(TRIM(B$1),1),"*"),COUNTIF(_xlpm.d,_xlpm.k))</f>
        <v>0</v>
      </c>
      <c r="C1306" s="1">
        <f>_xlfn.LET(_xlpm.d,$G1306,_xlpm.k,_xlfn.CONCAT(LEFT(TRIM(C$1),1),"*"),COUNTIF(_xlpm.d,_xlpm.k))</f>
        <v>0</v>
      </c>
      <c r="D1306" s="1">
        <f>_xlfn.LET(_xlpm.d,$G1306,_xlpm.k,_xlfn.CONCAT(LEFT(TRIM(D$1),1),"*"),COUNTIF(_xlpm.d,_xlpm.k))</f>
        <v>0</v>
      </c>
      <c r="E1306" s="1">
        <f t="shared" si="341"/>
        <v>0.60205999132796229</v>
      </c>
      <c r="F1306" s="7">
        <v>3</v>
      </c>
      <c r="G1306" s="9" t="s">
        <v>898</v>
      </c>
      <c r="H1306" s="4" cm="1">
        <f t="array" ref="H1306">F1306/freq.sum.r6e</f>
        <v>2.376425855513308E-4</v>
      </c>
      <c r="I1306" s="4" t="str">
        <f t="shared" si="342"/>
        <v>fɹɛ</v>
      </c>
      <c r="J1306" s="4" t="str">
        <f t="shared" si="343"/>
        <v>fre</v>
      </c>
      <c r="K1306" s="10">
        <f t="shared" si="344"/>
        <v>3</v>
      </c>
      <c r="L1306" s="1">
        <f t="shared" si="345"/>
        <v>3</v>
      </c>
      <c r="M1306" s="10">
        <f t="shared" si="346"/>
        <v>3</v>
      </c>
      <c r="N1306" s="1" t="str">
        <f t="shared" si="347"/>
        <v>~fre~</v>
      </c>
      <c r="O1306" s="1" t="str">
        <f t="shared" si="348"/>
        <v>[fɹɛ]</v>
      </c>
      <c r="P1306" s="3" cm="1">
        <f t="array" ref="P1306">SUM(_xlfn._xlws.FILTER($H$2:$H$2454,_xlfn.MAP($N$2:$N$2454,_xlfn.LAMBDA(_xlpm.x,_xlpm.x=$N1306))))</f>
        <v>3.9607097591888465E-4</v>
      </c>
      <c r="Q1306" s="4">
        <f t="shared" si="349"/>
        <v>0.6</v>
      </c>
      <c r="R1306" s="6" cm="1">
        <f t="array" ref="R1306">SUM(_xlfn._xlws.FILTER($H$2:$H$2454,_xlfn.MAP($O$2:$O$2454,_xlfn.LAMBDA(_xlpm.x,_xlpm.x=$O1306))))</f>
        <v>6.3371356147021542E-4</v>
      </c>
      <c r="S1306" s="4">
        <f t="shared" si="350"/>
        <v>0.375</v>
      </c>
      <c r="T1306" s="4">
        <f t="shared" si="351"/>
        <v>0.19422548065340739</v>
      </c>
      <c r="U1306" s="4">
        <f t="shared" si="352"/>
        <v>0.46153846153846151</v>
      </c>
      <c r="V1306" s="4">
        <f t="shared" si="353"/>
        <v>0.20411998265592474</v>
      </c>
      <c r="W1306" s="4" t="s">
        <v>5121</v>
      </c>
      <c r="X1306" s="2" cm="1">
        <f t="array" ref="X1306">SUM(_xlfn._xlws.FILTER($F$2:$F$2454,_xlfn.MAP($W$2:$W$2454,_xlfn.LAMBDA(_xlpm.x,_xlpm.x=$W1306))))</f>
        <v>2896</v>
      </c>
      <c r="Y1306" s="11">
        <f t="shared" si="354"/>
        <v>1.0359116022099447E-3</v>
      </c>
      <c r="Z1306" s="4" t="s">
        <v>5104</v>
      </c>
      <c r="AA1306" s="2" cm="1">
        <f t="array" ref="AA1306">SUM(_xlfn._xlws.FILTER($F$2:$F$2454,_xlfn.MAP($Z$2:$Z$2454,_xlfn.LAMBDA(_xlpm.x,_xlpm.x=$Z1306))))</f>
        <v>883</v>
      </c>
      <c r="AB1306" s="11">
        <f t="shared" si="355"/>
        <v>3.3975084937712344E-3</v>
      </c>
      <c r="AC1306" s="11">
        <f t="shared" si="356"/>
        <v>-0.51583785394754067</v>
      </c>
      <c r="AG1306" s="2"/>
      <c r="AL1306" s="2"/>
      <c r="AM1306" s="2"/>
    </row>
    <row r="1307" spans="1:39">
      <c r="A1307" s="1" t="str">
        <f t="shared" si="340"/>
        <v>~pho~ : [foʊ]</v>
      </c>
      <c r="B1307" s="1">
        <f>_xlfn.LET(_xlpm.d,$G1307,_xlpm.k,_xlfn.CONCAT(LEFT(TRIM(B$1),1),"*"),COUNTIF(_xlpm.d,_xlpm.k))</f>
        <v>0</v>
      </c>
      <c r="C1307" s="1">
        <f>_xlfn.LET(_xlpm.d,$G1307,_xlpm.k,_xlfn.CONCAT(LEFT(TRIM(C$1),1),"*"),COUNTIF(_xlpm.d,_xlpm.k))</f>
        <v>0</v>
      </c>
      <c r="D1307" s="1">
        <f>_xlfn.LET(_xlpm.d,$G1307,_xlpm.k,_xlfn.CONCAT(LEFT(TRIM(D$1),1),"*"),COUNTIF(_xlpm.d,_xlpm.k))</f>
        <v>0</v>
      </c>
      <c r="E1307" s="1">
        <f t="shared" si="341"/>
        <v>0.69897000433601875</v>
      </c>
      <c r="F1307" s="7">
        <v>4</v>
      </c>
      <c r="G1307" s="9" t="s">
        <v>597</v>
      </c>
      <c r="H1307" s="4" cm="1">
        <f t="array" ref="H1307">F1307/freq.sum.r6e</f>
        <v>3.1685678073510771E-4</v>
      </c>
      <c r="I1307" s="1" t="str">
        <f t="shared" si="342"/>
        <v>foʊ</v>
      </c>
      <c r="J1307" s="1" t="str">
        <f t="shared" si="343"/>
        <v>pho</v>
      </c>
      <c r="K1307" s="10">
        <f t="shared" si="344"/>
        <v>3</v>
      </c>
      <c r="L1307" s="1">
        <f t="shared" si="345"/>
        <v>3</v>
      </c>
      <c r="M1307" s="10">
        <f t="shared" si="346"/>
        <v>3</v>
      </c>
      <c r="N1307" s="1" t="str">
        <f t="shared" si="347"/>
        <v>~pho~</v>
      </c>
      <c r="O1307" s="1" t="str">
        <f t="shared" si="348"/>
        <v>[foʊ]</v>
      </c>
      <c r="P1307" s="3" cm="1">
        <f t="array" ref="P1307">SUM(_xlfn._xlws.FILTER($H$2:$H$2454,_xlfn.MAP($N$2:$N$2454,_xlfn.LAMBDA(_xlpm.x,_xlpm.x=$N1307))))</f>
        <v>3.9607097591888465E-4</v>
      </c>
      <c r="Q1307" s="4">
        <f t="shared" si="349"/>
        <v>0.79999999999999993</v>
      </c>
      <c r="R1307" s="6" cm="1">
        <f t="array" ref="R1307">SUM(_xlfn._xlws.FILTER($H$2:$H$2454,_xlfn.MAP($O$2:$O$2454,_xlfn.LAMBDA(_xlpm.x,_xlpm.x=$O1307))))</f>
        <v>6.3371356147021542E-4</v>
      </c>
      <c r="S1307" s="4">
        <f t="shared" si="350"/>
        <v>0.5</v>
      </c>
      <c r="T1307" s="4">
        <f t="shared" si="351"/>
        <v>0.30065173351476571</v>
      </c>
      <c r="U1307" s="4">
        <f t="shared" si="352"/>
        <v>0.61538461538461542</v>
      </c>
      <c r="V1307" s="4">
        <f t="shared" si="353"/>
        <v>0.20411998265592474</v>
      </c>
      <c r="W1307" s="4" t="s">
        <v>5119</v>
      </c>
      <c r="X1307" s="2" cm="1">
        <f t="array" ref="X1307">SUM(_xlfn._xlws.FILTER($F$2:$F$2454,_xlfn.MAP($W$2:$W$2454,_xlfn.LAMBDA(_xlpm.x,_xlpm.x=$W1307))))</f>
        <v>1157</v>
      </c>
      <c r="Y1307" s="11">
        <f t="shared" si="354"/>
        <v>3.4572169403630079E-3</v>
      </c>
      <c r="Z1307" s="4" t="s">
        <v>5109</v>
      </c>
      <c r="AA1307" s="2" cm="1">
        <f t="array" ref="AA1307">SUM(_xlfn._xlws.FILTER($F$2:$F$2454,_xlfn.MAP($Z$2:$Z$2454,_xlfn.LAMBDA(_xlpm.x,_xlpm.x=$Z1307))))</f>
        <v>257</v>
      </c>
      <c r="AB1307" s="11">
        <f t="shared" si="355"/>
        <v>1.556420233463035E-2</v>
      </c>
      <c r="AC1307" s="11">
        <f t="shared" si="356"/>
        <v>-0.65340023562045502</v>
      </c>
      <c r="AG1307" s="2"/>
      <c r="AL1307" s="2"/>
      <c r="AM1307" s="2"/>
    </row>
    <row r="1308" spans="1:39">
      <c r="A1308" s="1" t="str">
        <f t="shared" si="340"/>
        <v>~poi~ : [pɔɪ]</v>
      </c>
      <c r="B1308" s="1">
        <f>_xlfn.LET(_xlpm.d,$G1308,_xlpm.k,_xlfn.CONCAT(LEFT(TRIM(B$1),1),"*"),COUNTIF(_xlpm.d,_xlpm.k))</f>
        <v>0</v>
      </c>
      <c r="C1308" s="1">
        <f>_xlfn.LET(_xlpm.d,$G1308,_xlpm.k,_xlfn.CONCAT(LEFT(TRIM(C$1),1),"*"),COUNTIF(_xlpm.d,_xlpm.k))</f>
        <v>0</v>
      </c>
      <c r="D1308" s="1">
        <f>_xlfn.LET(_xlpm.d,$G1308,_xlpm.k,_xlfn.CONCAT(LEFT(TRIM(D$1),1),"*"),COUNTIF(_xlpm.d,_xlpm.k))</f>
        <v>0</v>
      </c>
      <c r="E1308" s="1">
        <f t="shared" si="341"/>
        <v>0.77815125038364352</v>
      </c>
      <c r="F1308" s="7">
        <v>5</v>
      </c>
      <c r="G1308" s="9" t="s">
        <v>474</v>
      </c>
      <c r="H1308" s="4" cm="1">
        <f t="array" ref="H1308">F1308/freq.sum.r6e</f>
        <v>3.9607097591888465E-4</v>
      </c>
      <c r="I1308" s="4" t="str">
        <f t="shared" si="342"/>
        <v>pɔɪ</v>
      </c>
      <c r="J1308" s="4" t="str">
        <f t="shared" si="343"/>
        <v>poi</v>
      </c>
      <c r="K1308" s="10">
        <f t="shared" si="344"/>
        <v>3</v>
      </c>
      <c r="L1308" s="1">
        <f t="shared" si="345"/>
        <v>3</v>
      </c>
      <c r="M1308" s="10">
        <f t="shared" si="346"/>
        <v>3</v>
      </c>
      <c r="N1308" s="1" t="str">
        <f t="shared" si="347"/>
        <v>~poi~</v>
      </c>
      <c r="O1308" s="1" t="str">
        <f t="shared" si="348"/>
        <v>[pɔɪ]</v>
      </c>
      <c r="P1308" s="3" cm="1">
        <f t="array" ref="P1308">SUM(_xlfn._xlws.FILTER($H$2:$H$2454,_xlfn.MAP($N$2:$N$2454,_xlfn.LAMBDA(_xlpm.x,_xlpm.x=$N1308))))</f>
        <v>3.9607097591888465E-4</v>
      </c>
      <c r="Q1308" s="4">
        <f t="shared" si="349"/>
        <v>1</v>
      </c>
      <c r="R1308" s="6" cm="1">
        <f t="array" ref="R1308">SUM(_xlfn._xlws.FILTER($H$2:$H$2454,_xlfn.MAP($O$2:$O$2454,_xlfn.LAMBDA(_xlpm.x,_xlpm.x=$O1308))))</f>
        <v>6.3371356147021542E-4</v>
      </c>
      <c r="S1308" s="4">
        <f t="shared" si="350"/>
        <v>0.625</v>
      </c>
      <c r="T1308" s="4">
        <f t="shared" si="351"/>
        <v>0.41838798681133377</v>
      </c>
      <c r="U1308" s="4">
        <f t="shared" si="352"/>
        <v>0.76923076923076927</v>
      </c>
      <c r="V1308" s="4">
        <f t="shared" si="353"/>
        <v>0.20411998265592479</v>
      </c>
      <c r="W1308" s="4" t="s">
        <v>5136</v>
      </c>
      <c r="X1308" s="2" cm="1">
        <f t="array" ref="X1308">SUM(_xlfn._xlws.FILTER($F$2:$F$2454,_xlfn.MAP($W$2:$W$2454,_xlfn.LAMBDA(_xlpm.x,_xlpm.x=$W1308))))</f>
        <v>23</v>
      </c>
      <c r="Y1308" s="11">
        <f t="shared" si="354"/>
        <v>0.21739130434782608</v>
      </c>
      <c r="Z1308" s="4" t="s">
        <v>5117</v>
      </c>
      <c r="AA1308" s="2" cm="1">
        <f t="array" ref="AA1308">SUM(_xlfn._xlws.FILTER($F$2:$F$2454,_xlfn.MAP($Z$2:$Z$2454,_xlfn.LAMBDA(_xlpm.x,_xlpm.x=$Z1308))))</f>
        <v>45</v>
      </c>
      <c r="AB1308" s="11">
        <f t="shared" si="355"/>
        <v>0.1111111111111111</v>
      </c>
      <c r="AC1308" s="11">
        <f t="shared" si="356"/>
        <v>0.29148467775775083</v>
      </c>
      <c r="AG1308" s="2"/>
      <c r="AL1308" s="2"/>
      <c r="AM1308" s="2"/>
    </row>
    <row r="1309" spans="1:39">
      <c r="A1309" s="1" t="str">
        <f t="shared" si="340"/>
        <v>~wea~ : [wi]</v>
      </c>
      <c r="B1309" s="1">
        <f>_xlfn.LET(_xlpm.d,$G1309,_xlpm.k,_xlfn.CONCAT(LEFT(TRIM(B$1),1),"*"),COUNTIF(_xlpm.d,_xlpm.k))</f>
        <v>0</v>
      </c>
      <c r="C1309" s="1">
        <f>_xlfn.LET(_xlpm.d,$G1309,_xlpm.k,_xlfn.CONCAT(LEFT(TRIM(C$1),1),"*"),COUNTIF(_xlpm.d,_xlpm.k))</f>
        <v>0</v>
      </c>
      <c r="D1309" s="1">
        <f>_xlfn.LET(_xlpm.d,$G1309,_xlpm.k,_xlfn.CONCAT(LEFT(TRIM(D$1),1),"*"),COUNTIF(_xlpm.d,_xlpm.k))</f>
        <v>0</v>
      </c>
      <c r="E1309" s="1">
        <f t="shared" si="341"/>
        <v>0.69897000433601875</v>
      </c>
      <c r="F1309" s="7">
        <v>4</v>
      </c>
      <c r="G1309" s="9" t="s">
        <v>313</v>
      </c>
      <c r="H1309" s="4" cm="1">
        <f t="array" ref="H1309">F1309/freq.sum.r6e</f>
        <v>3.1685678073510771E-4</v>
      </c>
      <c r="I1309" s="1" t="str">
        <f t="shared" si="342"/>
        <v>wi</v>
      </c>
      <c r="J1309" s="1" t="str">
        <f t="shared" si="343"/>
        <v>wea</v>
      </c>
      <c r="K1309" s="10">
        <f t="shared" si="344"/>
        <v>2</v>
      </c>
      <c r="L1309" s="1">
        <f t="shared" si="345"/>
        <v>3</v>
      </c>
      <c r="M1309" s="10">
        <f t="shared" si="346"/>
        <v>3</v>
      </c>
      <c r="N1309" s="1" t="str">
        <f t="shared" si="347"/>
        <v>~wea~</v>
      </c>
      <c r="O1309" s="1" t="str">
        <f t="shared" si="348"/>
        <v>[wi]</v>
      </c>
      <c r="P1309" s="3" cm="1">
        <f t="array" ref="P1309">SUM(_xlfn._xlws.FILTER($H$2:$H$2454,_xlfn.MAP($N$2:$N$2454,_xlfn.LAMBDA(_xlpm.x,_xlpm.x=$N1309))))</f>
        <v>6.3371356147021542E-4</v>
      </c>
      <c r="Q1309" s="4">
        <f t="shared" si="349"/>
        <v>0.5</v>
      </c>
      <c r="R1309" s="6" cm="1">
        <f t="array" ref="R1309">SUM(_xlfn._xlws.FILTER($H$2:$H$2454,_xlfn.MAP($O$2:$O$2454,_xlfn.LAMBDA(_xlpm.x,_xlpm.x=$O1309))))</f>
        <v>1.0297845373891E-3</v>
      </c>
      <c r="S1309" s="4">
        <f t="shared" si="350"/>
        <v>0.30769230769230771</v>
      </c>
      <c r="T1309" s="4">
        <f t="shared" si="351"/>
        <v>0.18611773979485496</v>
      </c>
      <c r="U1309" s="4">
        <f t="shared" si="352"/>
        <v>0.38095238095238099</v>
      </c>
      <c r="V1309" s="4">
        <f t="shared" si="353"/>
        <v>0.21085336531489318</v>
      </c>
      <c r="W1309" s="4" t="s">
        <v>5124</v>
      </c>
      <c r="X1309" s="2" cm="1">
        <f t="array" ref="X1309">SUM(_xlfn._xlws.FILTER($F$2:$F$2454,_xlfn.MAP($W$2:$W$2454,_xlfn.LAMBDA(_xlpm.x,_xlpm.x=$W1309))))</f>
        <v>184</v>
      </c>
      <c r="Y1309" s="11">
        <f t="shared" si="354"/>
        <v>2.1739130434782608E-2</v>
      </c>
      <c r="Z1309" s="4" t="s">
        <v>5110</v>
      </c>
      <c r="AA1309" s="2" cm="1">
        <f t="array" ref="AA1309">SUM(_xlfn._xlws.FILTER($F$2:$F$2454,_xlfn.MAP($Z$2:$Z$2454,_xlfn.LAMBDA(_xlpm.x,_xlpm.x=$Z1309))))</f>
        <v>354</v>
      </c>
      <c r="AB1309" s="11">
        <f t="shared" si="355"/>
        <v>1.1299435028248588E-2</v>
      </c>
      <c r="AC1309" s="11">
        <f t="shared" si="356"/>
        <v>0.28418543901625132</v>
      </c>
      <c r="AG1309" s="2"/>
      <c r="AL1309" s="2"/>
      <c r="AM1309" s="2"/>
    </row>
    <row r="1310" spans="1:39">
      <c r="A1310" s="1" t="str">
        <f t="shared" si="340"/>
        <v>~cri~ : [kɹɪ]</v>
      </c>
      <c r="B1310" s="1">
        <f>_xlfn.LET(_xlpm.d,$G1310,_xlpm.k,_xlfn.CONCAT(LEFT(TRIM(B$1),1),"*"),COUNTIF(_xlpm.d,_xlpm.k))</f>
        <v>0</v>
      </c>
      <c r="C1310" s="1">
        <f>_xlfn.LET(_xlpm.d,$G1310,_xlpm.k,_xlfn.CONCAT(LEFT(TRIM(C$1),1),"*"),COUNTIF(_xlpm.d,_xlpm.k))</f>
        <v>0</v>
      </c>
      <c r="D1310" s="1">
        <f>_xlfn.LET(_xlpm.d,$G1310,_xlpm.k,_xlfn.CONCAT(LEFT(TRIM(D$1),1),"*"),COUNTIF(_xlpm.d,_xlpm.k))</f>
        <v>0</v>
      </c>
      <c r="E1310" s="1">
        <f t="shared" si="341"/>
        <v>0.77815125038364352</v>
      </c>
      <c r="F1310" s="7">
        <v>5</v>
      </c>
      <c r="G1310" s="9" t="s">
        <v>787</v>
      </c>
      <c r="H1310" s="4" cm="1">
        <f t="array" ref="H1310">F1310/freq.sum.r6e</f>
        <v>3.9607097591888465E-4</v>
      </c>
      <c r="I1310" s="4" t="str">
        <f t="shared" si="342"/>
        <v>kɹɪ</v>
      </c>
      <c r="J1310" s="4" t="str">
        <f t="shared" si="343"/>
        <v>cri</v>
      </c>
      <c r="K1310" s="10">
        <f t="shared" si="344"/>
        <v>3</v>
      </c>
      <c r="L1310" s="1">
        <f t="shared" si="345"/>
        <v>3</v>
      </c>
      <c r="M1310" s="10">
        <f t="shared" si="346"/>
        <v>3</v>
      </c>
      <c r="N1310" s="1" t="str">
        <f t="shared" si="347"/>
        <v>~cri~</v>
      </c>
      <c r="O1310" s="1" t="str">
        <f t="shared" si="348"/>
        <v>[kɹɪ]</v>
      </c>
      <c r="P1310" s="3" cm="1">
        <f t="array" ref="P1310">SUM(_xlfn._xlws.FILTER($H$2:$H$2454,_xlfn.MAP($N$2:$N$2454,_xlfn.LAMBDA(_xlpm.x,_xlpm.x=$N1310))))</f>
        <v>6.3371356147021542E-4</v>
      </c>
      <c r="Q1310" s="4">
        <f t="shared" si="349"/>
        <v>0.625</v>
      </c>
      <c r="R1310" s="6" cm="1">
        <f t="array" ref="R1310">SUM(_xlfn._xlws.FILTER($H$2:$H$2454,_xlfn.MAP($O$2:$O$2454,_xlfn.LAMBDA(_xlpm.x,_xlpm.x=$O1310))))</f>
        <v>1.0297845373891002E-3</v>
      </c>
      <c r="S1310" s="4">
        <f t="shared" si="350"/>
        <v>0.38461538461538458</v>
      </c>
      <c r="T1310" s="4">
        <f t="shared" si="351"/>
        <v>0.25900208707368277</v>
      </c>
      <c r="U1310" s="4">
        <f t="shared" si="352"/>
        <v>0.47619047619047616</v>
      </c>
      <c r="V1310" s="4">
        <f t="shared" si="353"/>
        <v>0.21085336531489324</v>
      </c>
      <c r="W1310" s="4" t="s">
        <v>5110</v>
      </c>
      <c r="X1310" s="2" cm="1">
        <f t="array" ref="X1310">SUM(_xlfn._xlws.FILTER($F$2:$F$2454,_xlfn.MAP($W$2:$W$2454,_xlfn.LAMBDA(_xlpm.x,_xlpm.x=$W1310))))</f>
        <v>1594</v>
      </c>
      <c r="Y1310" s="11">
        <f t="shared" si="354"/>
        <v>3.1367628607277291E-3</v>
      </c>
      <c r="Z1310" s="4" t="s">
        <v>5102</v>
      </c>
      <c r="AA1310" s="2" cm="1">
        <f t="array" ref="AA1310">SUM(_xlfn._xlws.FILTER($F$2:$F$2454,_xlfn.MAP($Z$2:$Z$2454,_xlfn.LAMBDA(_xlpm.x,_xlpm.x=$Z1310))))</f>
        <v>1794</v>
      </c>
      <c r="AB1310" s="11">
        <f t="shared" si="355"/>
        <v>2.787068004459309E-3</v>
      </c>
      <c r="AC1310" s="11">
        <f t="shared" si="356"/>
        <v>5.1334121647979701E-2</v>
      </c>
      <c r="AG1310" s="2"/>
      <c r="AL1310" s="2"/>
      <c r="AM1310" s="2"/>
    </row>
    <row r="1311" spans="1:39">
      <c r="A1311" s="1" t="str">
        <f t="shared" si="340"/>
        <v>~mme~ : [mi]</v>
      </c>
      <c r="B1311" s="1">
        <f>_xlfn.LET(_xlpm.d,$G1311,_xlpm.k,_xlfn.CONCAT(LEFT(TRIM(B$1),1),"*"),COUNTIF(_xlpm.d,_xlpm.k))</f>
        <v>0</v>
      </c>
      <c r="C1311" s="1">
        <f>_xlfn.LET(_xlpm.d,$G1311,_xlpm.k,_xlfn.CONCAT(LEFT(TRIM(C$1),1),"*"),COUNTIF(_xlpm.d,_xlpm.k))</f>
        <v>1</v>
      </c>
      <c r="D1311" s="1">
        <f>_xlfn.LET(_xlpm.d,$G1311,_xlpm.k,_xlfn.CONCAT(LEFT(TRIM(D$1),1),"*"),COUNTIF(_xlpm.d,_xlpm.k))</f>
        <v>0</v>
      </c>
      <c r="E1311" s="1">
        <f t="shared" si="341"/>
        <v>0.30102999566398114</v>
      </c>
      <c r="F1311" s="7">
        <v>1</v>
      </c>
      <c r="G1311" s="9" t="s">
        <v>151</v>
      </c>
      <c r="H1311" s="4" cm="1">
        <f t="array" ref="H1311">F1311/freq.sum.r6e</f>
        <v>7.9214195183776928E-5</v>
      </c>
      <c r="I1311" s="4" t="str">
        <f t="shared" si="342"/>
        <v>mi</v>
      </c>
      <c r="J1311" s="4" t="str">
        <f t="shared" si="343"/>
        <v>mme</v>
      </c>
      <c r="K1311" s="10">
        <f t="shared" si="344"/>
        <v>2</v>
      </c>
      <c r="L1311" s="1">
        <f t="shared" si="345"/>
        <v>3</v>
      </c>
      <c r="M1311" s="10">
        <f t="shared" si="346"/>
        <v>3</v>
      </c>
      <c r="N1311" s="1" t="str">
        <f t="shared" si="347"/>
        <v>~mme~</v>
      </c>
      <c r="O1311" s="1" t="str">
        <f t="shared" si="348"/>
        <v>[mi]</v>
      </c>
      <c r="P1311" s="3" cm="1">
        <f t="array" ref="P1311">SUM(_xlfn._xlws.FILTER($H$2:$H$2454,_xlfn.MAP($N$2:$N$2454,_xlfn.LAMBDA(_xlpm.x,_xlpm.x=$N1311))))</f>
        <v>8.7135614702154619E-4</v>
      </c>
      <c r="Q1311" s="4">
        <f t="shared" si="349"/>
        <v>9.0909090909090912E-2</v>
      </c>
      <c r="R1311" s="6" cm="1">
        <f t="array" ref="R1311">SUM(_xlfn._xlws.FILTER($H$2:$H$2454,_xlfn.MAP($O$2:$O$2454,_xlfn.LAMBDA(_xlpm.x,_xlpm.x=$O1311))))</f>
        <v>1.4258555133079846E-3</v>
      </c>
      <c r="S1311" s="4">
        <f t="shared" si="350"/>
        <v>5.5555555555555559E-2</v>
      </c>
      <c r="T1311" s="4">
        <f t="shared" si="351"/>
        <v>1.4511099129277567E-2</v>
      </c>
      <c r="U1311" s="4">
        <f t="shared" si="352"/>
        <v>6.8965517241379323E-2</v>
      </c>
      <c r="V1311" s="4">
        <f t="shared" si="353"/>
        <v>0.21387981994508098</v>
      </c>
      <c r="W1311" s="4" t="s">
        <v>5121</v>
      </c>
      <c r="X1311" s="2" cm="1">
        <f t="array" ref="X1311">SUM(_xlfn._xlws.FILTER($F$2:$F$2454,_xlfn.MAP($W$2:$W$2454,_xlfn.LAMBDA(_xlpm.x,_xlpm.x=$W1311))))</f>
        <v>2896</v>
      </c>
      <c r="Y1311" s="11">
        <f t="shared" si="354"/>
        <v>3.453038674033149E-4</v>
      </c>
      <c r="Z1311" s="4" t="s">
        <v>5110</v>
      </c>
      <c r="AA1311" s="2" cm="1">
        <f t="array" ref="AA1311">SUM(_xlfn._xlws.FILTER($F$2:$F$2454,_xlfn.MAP($Z$2:$Z$2454,_xlfn.LAMBDA(_xlpm.x,_xlpm.x=$Z1311))))</f>
        <v>354</v>
      </c>
      <c r="AB1311" s="11">
        <f t="shared" si="355"/>
        <v>2.8248587570621469E-3</v>
      </c>
      <c r="AC1311" s="11">
        <f t="shared" si="356"/>
        <v>-0.91279529549932148</v>
      </c>
      <c r="AG1311" s="2"/>
      <c r="AL1311" s="2"/>
      <c r="AM1311" s="2"/>
    </row>
    <row r="1312" spans="1:39">
      <c r="A1312" s="1" t="str">
        <f t="shared" si="340"/>
        <v>~sti~ : [stə]</v>
      </c>
      <c r="B1312" s="1">
        <f>_xlfn.LET(_xlpm.d,$G1312,_xlpm.k,_xlfn.CONCAT(LEFT(TRIM(B$1),1),"*"),COUNTIF(_xlpm.d,_xlpm.k))</f>
        <v>0</v>
      </c>
      <c r="C1312" s="1">
        <f>_xlfn.LET(_xlpm.d,$G1312,_xlpm.k,_xlfn.CONCAT(LEFT(TRIM(C$1),1),"*"),COUNTIF(_xlpm.d,_xlpm.k))</f>
        <v>0</v>
      </c>
      <c r="D1312" s="1">
        <f>_xlfn.LET(_xlpm.d,$G1312,_xlpm.k,_xlfn.CONCAT(LEFT(TRIM(D$1),1),"*"),COUNTIF(_xlpm.d,_xlpm.k))</f>
        <v>0</v>
      </c>
      <c r="E1312" s="1">
        <f t="shared" si="341"/>
        <v>0.47712125471966244</v>
      </c>
      <c r="F1312" s="7">
        <v>2</v>
      </c>
      <c r="G1312" s="9" t="s">
        <v>1650</v>
      </c>
      <c r="H1312" s="4" cm="1">
        <f t="array" ref="H1312">F1312/freq.sum.r6e</f>
        <v>1.5842839036755386E-4</v>
      </c>
      <c r="I1312" s="1" t="str">
        <f t="shared" si="342"/>
        <v>stə</v>
      </c>
      <c r="J1312" s="1" t="str">
        <f t="shared" si="343"/>
        <v>sti</v>
      </c>
      <c r="K1312" s="10">
        <f t="shared" si="344"/>
        <v>3</v>
      </c>
      <c r="L1312" s="1">
        <f t="shared" si="345"/>
        <v>3</v>
      </c>
      <c r="M1312" s="10">
        <f t="shared" si="346"/>
        <v>3</v>
      </c>
      <c r="N1312" s="1" t="str">
        <f t="shared" si="347"/>
        <v>~sti~</v>
      </c>
      <c r="O1312" s="1" t="str">
        <f t="shared" si="348"/>
        <v>[stə]</v>
      </c>
      <c r="P1312" s="3" cm="1">
        <f t="array" ref="P1312">SUM(_xlfn._xlws.FILTER($H$2:$H$2454,_xlfn.MAP($N$2:$N$2454,_xlfn.LAMBDA(_xlpm.x,_xlpm.x=$N1312))))</f>
        <v>1.7427122940430924E-3</v>
      </c>
      <c r="Q1312" s="4">
        <f t="shared" si="349"/>
        <v>9.0909090909090912E-2</v>
      </c>
      <c r="R1312" s="6" cm="1">
        <f t="array" ref="R1312">SUM(_xlfn._xlws.FILTER($H$2:$H$2454,_xlfn.MAP($O$2:$O$2454,_xlfn.LAMBDA(_xlpm.x,_xlpm.x=$O1312))))</f>
        <v>2.8517110266159697E-3</v>
      </c>
      <c r="S1312" s="4">
        <f t="shared" si="350"/>
        <v>5.5555555555555552E-2</v>
      </c>
      <c r="T1312" s="4">
        <f t="shared" si="351"/>
        <v>2.2999547964152357E-2</v>
      </c>
      <c r="U1312" s="4">
        <f t="shared" si="352"/>
        <v>6.8965517241379309E-2</v>
      </c>
      <c r="V1312" s="4">
        <f t="shared" si="353"/>
        <v>0.21387981994508107</v>
      </c>
      <c r="W1312" s="4" t="s">
        <v>5110</v>
      </c>
      <c r="X1312" s="2" cm="1">
        <f t="array" ref="X1312">SUM(_xlfn._xlws.FILTER($F$2:$F$2454,_xlfn.MAP($W$2:$W$2454,_xlfn.LAMBDA(_xlpm.x,_xlpm.x=$W1312))))</f>
        <v>1594</v>
      </c>
      <c r="Y1312" s="11">
        <f t="shared" si="354"/>
        <v>1.2547051442910915E-3</v>
      </c>
      <c r="Z1312" s="4" t="s">
        <v>5101</v>
      </c>
      <c r="AA1312" s="2" cm="1">
        <f t="array" ref="AA1312">SUM(_xlfn._xlws.FILTER($F$2:$F$2454,_xlfn.MAP($Z$2:$Z$2454,_xlfn.LAMBDA(_xlpm.x,_xlpm.x=$Z1312))))</f>
        <v>2255</v>
      </c>
      <c r="AB1312" s="11">
        <f t="shared" si="355"/>
        <v>8.869179600886918E-4</v>
      </c>
      <c r="AC1312" s="11">
        <f t="shared" si="356"/>
        <v>0.1506582291538858</v>
      </c>
      <c r="AG1312" s="2"/>
      <c r="AL1312" s="2"/>
      <c r="AM1312" s="2"/>
    </row>
    <row r="1313" spans="1:39">
      <c r="A1313" s="1" t="str">
        <f t="shared" si="340"/>
        <v>~cce~ : [ksɛ]</v>
      </c>
      <c r="B1313" s="1">
        <f>_xlfn.LET(_xlpm.d,$G1313,_xlpm.k,_xlfn.CONCAT(LEFT(TRIM(B$1),1),"*"),COUNTIF(_xlpm.d,_xlpm.k))</f>
        <v>0</v>
      </c>
      <c r="C1313" s="1">
        <f>_xlfn.LET(_xlpm.d,$G1313,_xlpm.k,_xlfn.CONCAT(LEFT(TRIM(C$1),1),"*"),COUNTIF(_xlpm.d,_xlpm.k))</f>
        <v>0</v>
      </c>
      <c r="D1313" s="1">
        <f>_xlfn.LET(_xlpm.d,$G1313,_xlpm.k,_xlfn.CONCAT(LEFT(TRIM(D$1),1),"*"),COUNTIF(_xlpm.d,_xlpm.k))</f>
        <v>0</v>
      </c>
      <c r="E1313" s="1">
        <f t="shared" si="341"/>
        <v>0.8450980400142567</v>
      </c>
      <c r="F1313" s="7">
        <v>6</v>
      </c>
      <c r="G1313" s="9" t="s">
        <v>453</v>
      </c>
      <c r="H1313" s="4" cm="1">
        <f t="array" ref="H1313">F1313/freq.sum.r6e</f>
        <v>4.7528517110266159E-4</v>
      </c>
      <c r="I1313" s="4" t="str">
        <f t="shared" si="342"/>
        <v>ksɛ</v>
      </c>
      <c r="J1313" s="4" t="str">
        <f t="shared" si="343"/>
        <v>cce</v>
      </c>
      <c r="K1313" s="10">
        <f t="shared" si="344"/>
        <v>3</v>
      </c>
      <c r="L1313" s="1">
        <f t="shared" si="345"/>
        <v>3</v>
      </c>
      <c r="M1313" s="10">
        <f t="shared" si="346"/>
        <v>3</v>
      </c>
      <c r="N1313" s="1" t="str">
        <f t="shared" si="347"/>
        <v>~cce~</v>
      </c>
      <c r="O1313" s="1" t="str">
        <f t="shared" si="348"/>
        <v>[ksɛ]</v>
      </c>
      <c r="P1313" s="3" cm="1">
        <f t="array" ref="P1313">SUM(_xlfn._xlws.FILTER($H$2:$H$2454,_xlfn.MAP($N$2:$N$2454,_xlfn.LAMBDA(_xlpm.x,_xlpm.x=$N1313))))</f>
        <v>4.7528517110266159E-4</v>
      </c>
      <c r="Q1313" s="4">
        <f t="shared" si="349"/>
        <v>1</v>
      </c>
      <c r="R1313" s="6" cm="1">
        <f t="array" ref="R1313">SUM(_xlfn._xlws.FILTER($H$2:$H$2454,_xlfn.MAP($O$2:$O$2454,_xlfn.LAMBDA(_xlpm.x,_xlpm.x=$O1313))))</f>
        <v>7.9214195183776931E-4</v>
      </c>
      <c r="S1313" s="4">
        <f t="shared" si="350"/>
        <v>0.6</v>
      </c>
      <c r="T1313" s="4">
        <f t="shared" si="351"/>
        <v>0.44302363551984447</v>
      </c>
      <c r="U1313" s="4">
        <f t="shared" si="352"/>
        <v>0.74999999999999989</v>
      </c>
      <c r="V1313" s="4">
        <f t="shared" si="353"/>
        <v>0.22184874961635639</v>
      </c>
      <c r="W1313" s="4" t="s">
        <v>5121</v>
      </c>
      <c r="X1313" s="2" cm="1">
        <f t="array" ref="X1313">SUM(_xlfn._xlws.FILTER($F$2:$F$2454,_xlfn.MAP($W$2:$W$2454,_xlfn.LAMBDA(_xlpm.x,_xlpm.x=$W1313))))</f>
        <v>2896</v>
      </c>
      <c r="Y1313" s="11">
        <f t="shared" si="354"/>
        <v>2.0718232044198894E-3</v>
      </c>
      <c r="Z1313" s="4" t="s">
        <v>5104</v>
      </c>
      <c r="AA1313" s="2" cm="1">
        <f t="array" ref="AA1313">SUM(_xlfn._xlws.FILTER($F$2:$F$2454,_xlfn.MAP($Z$2:$Z$2454,_xlfn.LAMBDA(_xlpm.x,_xlpm.x=$Z1313))))</f>
        <v>883</v>
      </c>
      <c r="AB1313" s="11">
        <f t="shared" si="355"/>
        <v>6.7950169875424689E-3</v>
      </c>
      <c r="AC1313" s="11">
        <f t="shared" si="356"/>
        <v>-0.51583785394754067</v>
      </c>
      <c r="AG1313" s="2"/>
      <c r="AL1313" s="2"/>
      <c r="AM1313" s="2"/>
    </row>
    <row r="1314" spans="1:39">
      <c r="A1314" s="1" t="str">
        <f t="shared" si="340"/>
        <v>~nki~ : [ŋkɪ]</v>
      </c>
      <c r="B1314" s="1">
        <f>_xlfn.LET(_xlpm.d,$G1314,_xlpm.k,_xlfn.CONCAT(LEFT(TRIM(B$1),1),"*"),COUNTIF(_xlpm.d,_xlpm.k))</f>
        <v>0</v>
      </c>
      <c r="C1314" s="1">
        <f>_xlfn.LET(_xlpm.d,$G1314,_xlpm.k,_xlfn.CONCAT(LEFT(TRIM(C$1),1),"*"),COUNTIF(_xlpm.d,_xlpm.k))</f>
        <v>0</v>
      </c>
      <c r="D1314" s="1">
        <f>_xlfn.LET(_xlpm.d,$G1314,_xlpm.k,_xlfn.CONCAT(LEFT(TRIM(D$1),1),"*"),COUNTIF(_xlpm.d,_xlpm.k))</f>
        <v>0</v>
      </c>
      <c r="E1314" s="1">
        <f t="shared" si="341"/>
        <v>0.60205999132796229</v>
      </c>
      <c r="F1314" s="7">
        <v>3</v>
      </c>
      <c r="G1314" s="9" t="s">
        <v>603</v>
      </c>
      <c r="H1314" s="4" cm="1">
        <f t="array" ref="H1314">F1314/freq.sum.r6e</f>
        <v>2.376425855513308E-4</v>
      </c>
      <c r="I1314" s="4" t="str">
        <f t="shared" si="342"/>
        <v>ŋkɪ</v>
      </c>
      <c r="J1314" s="4" t="str">
        <f t="shared" si="343"/>
        <v>nki</v>
      </c>
      <c r="K1314" s="10">
        <f t="shared" si="344"/>
        <v>3</v>
      </c>
      <c r="L1314" s="1">
        <f t="shared" si="345"/>
        <v>3</v>
      </c>
      <c r="M1314" s="10">
        <f t="shared" si="346"/>
        <v>3</v>
      </c>
      <c r="N1314" s="1" t="str">
        <f t="shared" si="347"/>
        <v>~nki~</v>
      </c>
      <c r="O1314" s="1" t="str">
        <f t="shared" si="348"/>
        <v>[ŋkɪ]</v>
      </c>
      <c r="P1314" s="3" cm="1">
        <f t="array" ref="P1314">SUM(_xlfn._xlws.FILTER($H$2:$H$2454,_xlfn.MAP($N$2:$N$2454,_xlfn.LAMBDA(_xlpm.x,_xlpm.x=$N1314))))</f>
        <v>2.376425855513308E-4</v>
      </c>
      <c r="Q1314" s="4">
        <f t="shared" si="349"/>
        <v>1</v>
      </c>
      <c r="R1314" s="6" cm="1">
        <f t="array" ref="R1314">SUM(_xlfn._xlws.FILTER($H$2:$H$2454,_xlfn.MAP($O$2:$O$2454,_xlfn.LAMBDA(_xlpm.x,_xlpm.x=$O1314))))</f>
        <v>3.9607097591888465E-4</v>
      </c>
      <c r="S1314" s="4">
        <f t="shared" si="350"/>
        <v>0.6</v>
      </c>
      <c r="T1314" s="4">
        <f t="shared" si="351"/>
        <v>0.31561640606178698</v>
      </c>
      <c r="U1314" s="4">
        <f t="shared" si="352"/>
        <v>0.74999999999999989</v>
      </c>
      <c r="V1314" s="4">
        <f t="shared" si="353"/>
        <v>0.22184874961635639</v>
      </c>
      <c r="W1314" s="4" t="s">
        <v>5110</v>
      </c>
      <c r="X1314" s="2" cm="1">
        <f t="array" ref="X1314">SUM(_xlfn._xlws.FILTER($F$2:$F$2454,_xlfn.MAP($W$2:$W$2454,_xlfn.LAMBDA(_xlpm.x,_xlpm.x=$W1314))))</f>
        <v>1594</v>
      </c>
      <c r="Y1314" s="11">
        <f t="shared" si="354"/>
        <v>1.8820577164366374E-3</v>
      </c>
      <c r="Z1314" s="4" t="s">
        <v>5102</v>
      </c>
      <c r="AA1314" s="2" cm="1">
        <f t="array" ref="AA1314">SUM(_xlfn._xlws.FILTER($F$2:$F$2454,_xlfn.MAP($Z$2:$Z$2454,_xlfn.LAMBDA(_xlpm.x,_xlpm.x=$Z1314))))</f>
        <v>1794</v>
      </c>
      <c r="AB1314" s="11">
        <f t="shared" si="355"/>
        <v>1.6722408026755853E-3</v>
      </c>
      <c r="AC1314" s="11">
        <f t="shared" si="356"/>
        <v>5.1334121647979701E-2</v>
      </c>
      <c r="AG1314" s="2"/>
      <c r="AL1314" s="2"/>
      <c r="AM1314" s="2"/>
    </row>
    <row r="1315" spans="1:39">
      <c r="A1315" s="1" t="str">
        <f t="shared" si="340"/>
        <v>~joi~ : [dʒɔɪ]</v>
      </c>
      <c r="B1315" s="1">
        <f>_xlfn.LET(_xlpm.d,$G1315,_xlpm.k,_xlfn.CONCAT(LEFT(TRIM(B$1),1),"*"),COUNTIF(_xlpm.d,_xlpm.k))</f>
        <v>0</v>
      </c>
      <c r="C1315" s="1">
        <f>_xlfn.LET(_xlpm.d,$G1315,_xlpm.k,_xlfn.CONCAT(LEFT(TRIM(C$1),1),"*"),COUNTIF(_xlpm.d,_xlpm.k))</f>
        <v>0</v>
      </c>
      <c r="D1315" s="1">
        <f>_xlfn.LET(_xlpm.d,$G1315,_xlpm.k,_xlfn.CONCAT(LEFT(TRIM(D$1),1),"*"),COUNTIF(_xlpm.d,_xlpm.k))</f>
        <v>0</v>
      </c>
      <c r="E1315" s="1">
        <f t="shared" si="341"/>
        <v>0.60205999132796229</v>
      </c>
      <c r="F1315" s="7">
        <v>3</v>
      </c>
      <c r="G1315" s="9" t="s">
        <v>602</v>
      </c>
      <c r="H1315" s="4" cm="1">
        <f t="array" ref="H1315">F1315/freq.sum.r6e</f>
        <v>2.376425855513308E-4</v>
      </c>
      <c r="I1315" s="1" t="str">
        <f t="shared" si="342"/>
        <v>dʒɔɪ</v>
      </c>
      <c r="J1315" s="1" t="str">
        <f t="shared" si="343"/>
        <v>joi</v>
      </c>
      <c r="K1315" s="10">
        <f t="shared" si="344"/>
        <v>4</v>
      </c>
      <c r="L1315" s="1">
        <f t="shared" si="345"/>
        <v>3</v>
      </c>
      <c r="M1315" s="10">
        <f t="shared" si="346"/>
        <v>4</v>
      </c>
      <c r="N1315" s="1" t="str">
        <f t="shared" si="347"/>
        <v>~joi~</v>
      </c>
      <c r="O1315" s="1" t="str">
        <f t="shared" si="348"/>
        <v>[dʒɔɪ]</v>
      </c>
      <c r="P1315" s="3" cm="1">
        <f t="array" ref="P1315">SUM(_xlfn._xlws.FILTER($H$2:$H$2454,_xlfn.MAP($N$2:$N$2454,_xlfn.LAMBDA(_xlpm.x,_xlpm.x=$N1315))))</f>
        <v>2.376425855513308E-4</v>
      </c>
      <c r="Q1315" s="4">
        <f t="shared" si="349"/>
        <v>1</v>
      </c>
      <c r="R1315" s="6" cm="1">
        <f t="array" ref="R1315">SUM(_xlfn._xlws.FILTER($H$2:$H$2454,_xlfn.MAP($O$2:$O$2454,_xlfn.LAMBDA(_xlpm.x,_xlpm.x=$O1315))))</f>
        <v>3.9607097591888465E-4</v>
      </c>
      <c r="S1315" s="4">
        <f t="shared" si="350"/>
        <v>0.6</v>
      </c>
      <c r="T1315" s="4">
        <f t="shared" si="351"/>
        <v>0.35137030129336466</v>
      </c>
      <c r="U1315" s="4">
        <f t="shared" si="352"/>
        <v>0.74999999999999989</v>
      </c>
      <c r="V1315" s="4">
        <f t="shared" si="353"/>
        <v>0.22184874961635639</v>
      </c>
      <c r="W1315" s="4" t="s">
        <v>5136</v>
      </c>
      <c r="X1315" s="2" cm="1">
        <f t="array" ref="X1315">SUM(_xlfn._xlws.FILTER($F$2:$F$2454,_xlfn.MAP($W$2:$W$2454,_xlfn.LAMBDA(_xlpm.x,_xlpm.x=$W1315))))</f>
        <v>23</v>
      </c>
      <c r="Y1315" s="11">
        <f t="shared" si="354"/>
        <v>0.13043478260869565</v>
      </c>
      <c r="Z1315" s="4" t="s">
        <v>5117</v>
      </c>
      <c r="AA1315" s="2" cm="1">
        <f t="array" ref="AA1315">SUM(_xlfn._xlws.FILTER($F$2:$F$2454,_xlfn.MAP($Z$2:$Z$2454,_xlfn.LAMBDA(_xlpm.x,_xlpm.x=$Z1315))))</f>
        <v>45</v>
      </c>
      <c r="AB1315" s="11">
        <f t="shared" si="355"/>
        <v>6.6666666666666666E-2</v>
      </c>
      <c r="AC1315" s="11">
        <f t="shared" si="356"/>
        <v>0.29148467775775083</v>
      </c>
      <c r="AG1315" s="2"/>
      <c r="AL1315" s="2"/>
      <c r="AM1315" s="2"/>
    </row>
    <row r="1316" spans="1:39">
      <c r="A1316" s="1" t="str">
        <f t="shared" si="340"/>
        <v>~bou~ : [baʊ]</v>
      </c>
      <c r="B1316" s="1">
        <f>_xlfn.LET(_xlpm.d,$G1316,_xlpm.k,_xlfn.CONCAT(LEFT(TRIM(B$1),1),"*"),COUNTIF(_xlpm.d,_xlpm.k))</f>
        <v>0</v>
      </c>
      <c r="C1316" s="1">
        <f>_xlfn.LET(_xlpm.d,$G1316,_xlpm.k,_xlfn.CONCAT(LEFT(TRIM(C$1),1),"*"),COUNTIF(_xlpm.d,_xlpm.k))</f>
        <v>0</v>
      </c>
      <c r="D1316" s="1">
        <f>_xlfn.LET(_xlpm.d,$G1316,_xlpm.k,_xlfn.CONCAT(LEFT(TRIM(D$1),1),"*"),COUNTIF(_xlpm.d,_xlpm.k))</f>
        <v>0</v>
      </c>
      <c r="E1316" s="1">
        <f t="shared" si="341"/>
        <v>0.60205999132796229</v>
      </c>
      <c r="F1316" s="7">
        <v>3</v>
      </c>
      <c r="G1316" s="9" t="s">
        <v>599</v>
      </c>
      <c r="H1316" s="4" cm="1">
        <f t="array" ref="H1316">F1316/freq.sum.r6e</f>
        <v>2.376425855513308E-4</v>
      </c>
      <c r="I1316" s="1" t="str">
        <f t="shared" si="342"/>
        <v>baʊ</v>
      </c>
      <c r="J1316" s="1" t="str">
        <f t="shared" si="343"/>
        <v>bou</v>
      </c>
      <c r="K1316" s="10">
        <f t="shared" si="344"/>
        <v>3</v>
      </c>
      <c r="L1316" s="1">
        <f t="shared" si="345"/>
        <v>3</v>
      </c>
      <c r="M1316" s="10">
        <f t="shared" si="346"/>
        <v>3</v>
      </c>
      <c r="N1316" s="1" t="str">
        <f t="shared" si="347"/>
        <v>~bou~</v>
      </c>
      <c r="O1316" s="1" t="str">
        <f t="shared" si="348"/>
        <v>[baʊ]</v>
      </c>
      <c r="P1316" s="3" cm="1">
        <f t="array" ref="P1316">SUM(_xlfn._xlws.FILTER($H$2:$H$2454,_xlfn.MAP($N$2:$N$2454,_xlfn.LAMBDA(_xlpm.x,_xlpm.x=$N1316))))</f>
        <v>2.376425855513308E-4</v>
      </c>
      <c r="Q1316" s="4">
        <f t="shared" si="349"/>
        <v>1</v>
      </c>
      <c r="R1316" s="6" cm="1">
        <f t="array" ref="R1316">SUM(_xlfn._xlws.FILTER($H$2:$H$2454,_xlfn.MAP($O$2:$O$2454,_xlfn.LAMBDA(_xlpm.x,_xlpm.x=$O1316))))</f>
        <v>3.9607097591888465E-4</v>
      </c>
      <c r="S1316" s="4">
        <f t="shared" si="350"/>
        <v>0.6</v>
      </c>
      <c r="T1316" s="4">
        <f t="shared" si="351"/>
        <v>0.31561640606178698</v>
      </c>
      <c r="U1316" s="4">
        <f t="shared" si="352"/>
        <v>0.74999999999999989</v>
      </c>
      <c r="V1316" s="4">
        <f t="shared" si="353"/>
        <v>0.22184874961635639</v>
      </c>
      <c r="W1316" s="4" t="s">
        <v>5100</v>
      </c>
      <c r="X1316" s="2" cm="1">
        <f t="array" ref="X1316">SUM(_xlfn._xlws.FILTER($F$2:$F$2454,_xlfn.MAP($W$2:$W$2454,_xlfn.LAMBDA(_xlpm.x,_xlpm.x=$W1316))))</f>
        <v>150</v>
      </c>
      <c r="Y1316" s="11">
        <f t="shared" si="354"/>
        <v>0.02</v>
      </c>
      <c r="Z1316" s="4" t="s">
        <v>5114</v>
      </c>
      <c r="AA1316" s="2" cm="1">
        <f t="array" ref="AA1316">SUM(_xlfn._xlws.FILTER($F$2:$F$2454,_xlfn.MAP($Z$2:$Z$2454,_xlfn.LAMBDA(_xlpm.x,_xlpm.x=$Z1316))))</f>
        <v>104</v>
      </c>
      <c r="AB1316" s="11">
        <f t="shared" si="355"/>
        <v>2.8846153846153848E-2</v>
      </c>
      <c r="AC1316" s="11">
        <f t="shared" si="356"/>
        <v>-0.15905791975690087</v>
      </c>
      <c r="AG1316" s="2"/>
      <c r="AL1316" s="2"/>
      <c r="AM1316" s="2"/>
    </row>
    <row r="1317" spans="1:39">
      <c r="A1317" s="1" t="str">
        <f t="shared" si="340"/>
        <v>~ntu~ : [ntʃə]</v>
      </c>
      <c r="B1317" s="1">
        <f>_xlfn.LET(_xlpm.d,$G1317,_xlpm.k,_xlfn.CONCAT(LEFT(TRIM(B$1),1),"*"),COUNTIF(_xlpm.d,_xlpm.k))</f>
        <v>0</v>
      </c>
      <c r="C1317" s="1">
        <f>_xlfn.LET(_xlpm.d,$G1317,_xlpm.k,_xlfn.CONCAT(LEFT(TRIM(C$1),1),"*"),COUNTIF(_xlpm.d,_xlpm.k))</f>
        <v>0</v>
      </c>
      <c r="D1317" s="1">
        <f>_xlfn.LET(_xlpm.d,$G1317,_xlpm.k,_xlfn.CONCAT(LEFT(TRIM(D$1),1),"*"),COUNTIF(_xlpm.d,_xlpm.k))</f>
        <v>1</v>
      </c>
      <c r="E1317" s="1">
        <f t="shared" si="341"/>
        <v>0.60205999132796229</v>
      </c>
      <c r="F1317" s="7">
        <v>3</v>
      </c>
      <c r="G1317" s="9" t="s">
        <v>604</v>
      </c>
      <c r="H1317" s="4" cm="1">
        <f t="array" ref="H1317">F1317/freq.sum.r6e</f>
        <v>2.376425855513308E-4</v>
      </c>
      <c r="I1317" s="4" t="str">
        <f t="shared" si="342"/>
        <v>ntʃə</v>
      </c>
      <c r="J1317" s="4" t="str">
        <f t="shared" si="343"/>
        <v>ntu</v>
      </c>
      <c r="K1317" s="10">
        <f t="shared" si="344"/>
        <v>4</v>
      </c>
      <c r="L1317" s="1">
        <f t="shared" si="345"/>
        <v>3</v>
      </c>
      <c r="M1317" s="10">
        <f t="shared" si="346"/>
        <v>4</v>
      </c>
      <c r="N1317" s="1" t="str">
        <f t="shared" si="347"/>
        <v>~ntu~</v>
      </c>
      <c r="O1317" s="1" t="str">
        <f t="shared" si="348"/>
        <v>[ntʃə]</v>
      </c>
      <c r="P1317" s="3" cm="1">
        <f t="array" ref="P1317">SUM(_xlfn._xlws.FILTER($H$2:$H$2454,_xlfn.MAP($N$2:$N$2454,_xlfn.LAMBDA(_xlpm.x,_xlpm.x=$N1317))))</f>
        <v>2.376425855513308E-4</v>
      </c>
      <c r="Q1317" s="4">
        <f t="shared" si="349"/>
        <v>1</v>
      </c>
      <c r="R1317" s="6" cm="1">
        <f t="array" ref="R1317">SUM(_xlfn._xlws.FILTER($H$2:$H$2454,_xlfn.MAP($O$2:$O$2454,_xlfn.LAMBDA(_xlpm.x,_xlpm.x=$O1317))))</f>
        <v>3.9607097591888465E-4</v>
      </c>
      <c r="S1317" s="4">
        <f t="shared" si="350"/>
        <v>0.6</v>
      </c>
      <c r="T1317" s="4">
        <f t="shared" si="351"/>
        <v>0.35137030129336466</v>
      </c>
      <c r="U1317" s="4">
        <f t="shared" si="352"/>
        <v>0.74999999999999989</v>
      </c>
      <c r="V1317" s="4">
        <f t="shared" si="353"/>
        <v>0.22184874961635639</v>
      </c>
      <c r="W1317" s="4" t="s">
        <v>5111</v>
      </c>
      <c r="X1317" s="2" cm="1">
        <f t="array" ref="X1317">SUM(_xlfn._xlws.FILTER($F$2:$F$2454,_xlfn.MAP($W$2:$W$2454,_xlfn.LAMBDA(_xlpm.x,_xlpm.x=$W1317))))</f>
        <v>566</v>
      </c>
      <c r="Y1317" s="11">
        <f t="shared" si="354"/>
        <v>5.3003533568904597E-3</v>
      </c>
      <c r="Z1317" s="4" t="s">
        <v>5101</v>
      </c>
      <c r="AA1317" s="2" cm="1">
        <f t="array" ref="AA1317">SUM(_xlfn._xlws.FILTER($F$2:$F$2454,_xlfn.MAP($Z$2:$Z$2454,_xlfn.LAMBDA(_xlpm.x,_xlpm.x=$Z1317))))</f>
        <v>2255</v>
      </c>
      <c r="AB1317" s="11">
        <f t="shared" si="355"/>
        <v>1.3303769401330377E-3</v>
      </c>
      <c r="AC1317" s="11">
        <f t="shared" si="356"/>
        <v>0.60033011502570799</v>
      </c>
      <c r="AG1317" s="2"/>
      <c r="AL1317" s="2"/>
      <c r="AM1317" s="2"/>
    </row>
    <row r="1318" spans="1:39">
      <c r="A1318" s="1" t="str">
        <f t="shared" si="340"/>
        <v>~xce~ : [ksɛ]</v>
      </c>
      <c r="B1318" s="1">
        <f>_xlfn.LET(_xlpm.d,$G1318,_xlpm.k,_xlfn.CONCAT(LEFT(TRIM(B$1),1),"*"),COUNTIF(_xlpm.d,_xlpm.k))</f>
        <v>0</v>
      </c>
      <c r="C1318" s="1">
        <f>_xlfn.LET(_xlpm.d,$G1318,_xlpm.k,_xlfn.CONCAT(LEFT(TRIM(C$1),1),"*"),COUNTIF(_xlpm.d,_xlpm.k))</f>
        <v>0</v>
      </c>
      <c r="D1318" s="1">
        <f>_xlfn.LET(_xlpm.d,$G1318,_xlpm.k,_xlfn.CONCAT(LEFT(TRIM(D$1),1),"*"),COUNTIF(_xlpm.d,_xlpm.k))</f>
        <v>0</v>
      </c>
      <c r="E1318" s="1">
        <f t="shared" si="341"/>
        <v>0.69897000433601875</v>
      </c>
      <c r="F1318" s="7">
        <v>4</v>
      </c>
      <c r="G1318" s="9" t="s">
        <v>716</v>
      </c>
      <c r="H1318" s="4" cm="1">
        <f t="array" ref="H1318">F1318/freq.sum.r6e</f>
        <v>3.1685678073510771E-4</v>
      </c>
      <c r="I1318" s="1" t="str">
        <f t="shared" si="342"/>
        <v>ksɛ</v>
      </c>
      <c r="J1318" s="1" t="str">
        <f t="shared" si="343"/>
        <v>xce</v>
      </c>
      <c r="K1318" s="10">
        <f t="shared" si="344"/>
        <v>3</v>
      </c>
      <c r="L1318" s="1">
        <f t="shared" si="345"/>
        <v>3</v>
      </c>
      <c r="M1318" s="10">
        <f t="shared" si="346"/>
        <v>3</v>
      </c>
      <c r="N1318" s="1" t="str">
        <f t="shared" si="347"/>
        <v>~xce~</v>
      </c>
      <c r="O1318" s="1" t="str">
        <f t="shared" si="348"/>
        <v>[ksɛ]</v>
      </c>
      <c r="P1318" s="3" cm="1">
        <f t="array" ref="P1318">SUM(_xlfn._xlws.FILTER($H$2:$H$2454,_xlfn.MAP($N$2:$N$2454,_xlfn.LAMBDA(_xlpm.x,_xlpm.x=$N1318))))</f>
        <v>4.7528517110266154E-4</v>
      </c>
      <c r="Q1318" s="4">
        <f t="shared" si="349"/>
        <v>0.66666666666666674</v>
      </c>
      <c r="R1318" s="6" cm="1">
        <f t="array" ref="R1318">SUM(_xlfn._xlws.FILTER($H$2:$H$2454,_xlfn.MAP($O$2:$O$2454,_xlfn.LAMBDA(_xlpm.x,_xlpm.x=$O1318))))</f>
        <v>7.9214195183776931E-4</v>
      </c>
      <c r="S1318" s="4">
        <f t="shared" si="350"/>
        <v>0.39999999999999997</v>
      </c>
      <c r="T1318" s="4">
        <f t="shared" si="351"/>
        <v>0.2442795334807471</v>
      </c>
      <c r="U1318" s="4">
        <f t="shared" si="352"/>
        <v>0.5</v>
      </c>
      <c r="V1318" s="4">
        <f t="shared" si="353"/>
        <v>0.22184874961635645</v>
      </c>
      <c r="W1318" s="4" t="s">
        <v>5121</v>
      </c>
      <c r="X1318" s="2" cm="1">
        <f t="array" ref="X1318">SUM(_xlfn._xlws.FILTER($F$2:$F$2454,_xlfn.MAP($W$2:$W$2454,_xlfn.LAMBDA(_xlpm.x,_xlpm.x=$W1318))))</f>
        <v>2896</v>
      </c>
      <c r="Y1318" s="11">
        <f t="shared" si="354"/>
        <v>1.3812154696132596E-3</v>
      </c>
      <c r="Z1318" s="4" t="s">
        <v>5104</v>
      </c>
      <c r="AA1318" s="2" cm="1">
        <f t="array" ref="AA1318">SUM(_xlfn._xlws.FILTER($F$2:$F$2454,_xlfn.MAP($Z$2:$Z$2454,_xlfn.LAMBDA(_xlpm.x,_xlpm.x=$Z1318))))</f>
        <v>883</v>
      </c>
      <c r="AB1318" s="11">
        <f t="shared" si="355"/>
        <v>4.5300113250283129E-3</v>
      </c>
      <c r="AC1318" s="11">
        <f t="shared" si="356"/>
        <v>-0.51583785394754078</v>
      </c>
      <c r="AG1318" s="2"/>
      <c r="AL1318" s="2"/>
      <c r="AM1318" s="2"/>
    </row>
    <row r="1319" spans="1:39">
      <c r="A1319" s="1" t="str">
        <f t="shared" si="340"/>
        <v>~wro~ : [ɹɔ]</v>
      </c>
      <c r="B1319" s="1">
        <f>_xlfn.LET(_xlpm.d,$G1319,_xlpm.k,_xlfn.CONCAT(LEFT(TRIM(B$1),1),"*"),COUNTIF(_xlpm.d,_xlpm.k))</f>
        <v>1</v>
      </c>
      <c r="C1319" s="1">
        <f>_xlfn.LET(_xlpm.d,$G1319,_xlpm.k,_xlfn.CONCAT(LEFT(TRIM(C$1),1),"*"),COUNTIF(_xlpm.d,_xlpm.k))</f>
        <v>0</v>
      </c>
      <c r="D1319" s="1">
        <f>_xlfn.LET(_xlpm.d,$G1319,_xlpm.k,_xlfn.CONCAT(LEFT(TRIM(D$1),1),"*"),COUNTIF(_xlpm.d,_xlpm.k))</f>
        <v>0</v>
      </c>
      <c r="E1319" s="1">
        <f t="shared" si="341"/>
        <v>0.47712125471966244</v>
      </c>
      <c r="F1319" s="7">
        <v>2</v>
      </c>
      <c r="G1319" s="9" t="s">
        <v>1040</v>
      </c>
      <c r="H1319" s="4" cm="1">
        <f t="array" ref="H1319">F1319/freq.sum.r6e</f>
        <v>1.5842839036755386E-4</v>
      </c>
      <c r="I1319" s="4" t="str">
        <f t="shared" si="342"/>
        <v>ɹɔ</v>
      </c>
      <c r="J1319" s="4" t="str">
        <f t="shared" si="343"/>
        <v>wro</v>
      </c>
      <c r="K1319" s="10">
        <f t="shared" si="344"/>
        <v>2</v>
      </c>
      <c r="L1319" s="1">
        <f t="shared" si="345"/>
        <v>3</v>
      </c>
      <c r="M1319" s="10">
        <f t="shared" si="346"/>
        <v>3</v>
      </c>
      <c r="N1319" s="1" t="str">
        <f t="shared" si="347"/>
        <v>~wro~</v>
      </c>
      <c r="O1319" s="1" t="str">
        <f t="shared" si="348"/>
        <v>[ɹɔ]</v>
      </c>
      <c r="P1319" s="3" cm="1">
        <f t="array" ref="P1319">SUM(_xlfn._xlws.FILTER($H$2:$H$2454,_xlfn.MAP($N$2:$N$2454,_xlfn.LAMBDA(_xlpm.x,_xlpm.x=$N1319))))</f>
        <v>2.3764258555133077E-4</v>
      </c>
      <c r="Q1319" s="4">
        <f t="shared" si="349"/>
        <v>0.66666666666666674</v>
      </c>
      <c r="R1319" s="6" cm="1">
        <f t="array" ref="R1319">SUM(_xlfn._xlws.FILTER($H$2:$H$2454,_xlfn.MAP($O$2:$O$2454,_xlfn.LAMBDA(_xlpm.x,_xlpm.x=$O1319))))</f>
        <v>3.9607097591888465E-4</v>
      </c>
      <c r="S1319" s="4">
        <f t="shared" si="350"/>
        <v>0.39999999999999997</v>
      </c>
      <c r="T1319" s="4">
        <f t="shared" si="351"/>
        <v>0.1667467227401046</v>
      </c>
      <c r="U1319" s="4">
        <f t="shared" si="352"/>
        <v>0.5</v>
      </c>
      <c r="V1319" s="4">
        <f t="shared" si="353"/>
        <v>0.22184874961635645</v>
      </c>
      <c r="W1319" s="4" t="s">
        <v>5119</v>
      </c>
      <c r="X1319" s="2" cm="1">
        <f t="array" ref="X1319">SUM(_xlfn._xlws.FILTER($F$2:$F$2454,_xlfn.MAP($W$2:$W$2454,_xlfn.LAMBDA(_xlpm.x,_xlpm.x=$W1319))))</f>
        <v>1157</v>
      </c>
      <c r="Y1319" s="11">
        <f t="shared" si="354"/>
        <v>1.7286084701815039E-3</v>
      </c>
      <c r="Z1319" s="4" t="s">
        <v>5107</v>
      </c>
      <c r="AA1319" s="2" cm="1">
        <f t="array" ref="AA1319">SUM(_xlfn._xlws.FILTER($F$2:$F$2454,_xlfn.MAP($Z$2:$Z$2454,_xlfn.LAMBDA(_xlpm.x,_xlpm.x=$Z1319))))</f>
        <v>293</v>
      </c>
      <c r="AB1319" s="11">
        <f t="shared" si="355"/>
        <v>6.8259385665529011E-3</v>
      </c>
      <c r="AC1319" s="11">
        <f t="shared" si="356"/>
        <v>-0.59646573859764007</v>
      </c>
      <c r="AG1319" s="2"/>
      <c r="AL1319" s="2"/>
      <c r="AM1319" s="2"/>
    </row>
    <row r="1320" spans="1:39">
      <c r="A1320" s="1" t="str">
        <f t="shared" si="340"/>
        <v>~bow~ : [baʊ]</v>
      </c>
      <c r="B1320" s="1">
        <f>_xlfn.LET(_xlpm.d,$G1320,_xlpm.k,_xlfn.CONCAT(LEFT(TRIM(B$1),1),"*"),COUNTIF(_xlpm.d,_xlpm.k))</f>
        <v>0</v>
      </c>
      <c r="C1320" s="1">
        <f>_xlfn.LET(_xlpm.d,$G1320,_xlpm.k,_xlfn.CONCAT(LEFT(TRIM(C$1),1),"*"),COUNTIF(_xlpm.d,_xlpm.k))</f>
        <v>0</v>
      </c>
      <c r="D1320" s="1">
        <f>_xlfn.LET(_xlpm.d,$G1320,_xlpm.k,_xlfn.CONCAT(LEFT(TRIM(D$1),1),"*"),COUNTIF(_xlpm.d,_xlpm.k))</f>
        <v>0</v>
      </c>
      <c r="E1320" s="1">
        <f t="shared" si="341"/>
        <v>0.47712125471966244</v>
      </c>
      <c r="F1320" s="7">
        <v>2</v>
      </c>
      <c r="G1320" s="9" t="s">
        <v>966</v>
      </c>
      <c r="H1320" s="4" cm="1">
        <f t="array" ref="H1320">F1320/freq.sum.r6e</f>
        <v>1.5842839036755386E-4</v>
      </c>
      <c r="I1320" s="4" t="str">
        <f t="shared" si="342"/>
        <v>baʊ</v>
      </c>
      <c r="J1320" s="4" t="str">
        <f t="shared" si="343"/>
        <v>bow</v>
      </c>
      <c r="K1320" s="10">
        <f t="shared" si="344"/>
        <v>3</v>
      </c>
      <c r="L1320" s="1">
        <f t="shared" si="345"/>
        <v>3</v>
      </c>
      <c r="M1320" s="10">
        <f t="shared" si="346"/>
        <v>3</v>
      </c>
      <c r="N1320" s="1" t="str">
        <f t="shared" si="347"/>
        <v>~bow~</v>
      </c>
      <c r="O1320" s="1" t="str">
        <f t="shared" si="348"/>
        <v>[baʊ]</v>
      </c>
      <c r="P1320" s="3" cm="1">
        <f t="array" ref="P1320">SUM(_xlfn._xlws.FILTER($H$2:$H$2454,_xlfn.MAP($N$2:$N$2454,_xlfn.LAMBDA(_xlpm.x,_xlpm.x=$N1320))))</f>
        <v>2.3764258555133077E-4</v>
      </c>
      <c r="Q1320" s="4">
        <f t="shared" si="349"/>
        <v>0.66666666666666674</v>
      </c>
      <c r="R1320" s="6" cm="1">
        <f t="array" ref="R1320">SUM(_xlfn._xlws.FILTER($H$2:$H$2454,_xlfn.MAP($O$2:$O$2454,_xlfn.LAMBDA(_xlpm.x,_xlpm.x=$O1320))))</f>
        <v>3.9607097591888465E-4</v>
      </c>
      <c r="S1320" s="4">
        <f t="shared" si="350"/>
        <v>0.39999999999999997</v>
      </c>
      <c r="T1320" s="4">
        <f t="shared" si="351"/>
        <v>0.1667467227401046</v>
      </c>
      <c r="U1320" s="4">
        <f t="shared" si="352"/>
        <v>0.5</v>
      </c>
      <c r="V1320" s="4">
        <f t="shared" si="353"/>
        <v>0.22184874961635645</v>
      </c>
      <c r="W1320" s="4" t="s">
        <v>5128</v>
      </c>
      <c r="X1320" s="2" cm="1">
        <f t="array" ref="X1320">SUM(_xlfn._xlws.FILTER($F$2:$F$2454,_xlfn.MAP($W$2:$W$2454,_xlfn.LAMBDA(_xlpm.x,_xlpm.x=$W1320))))</f>
        <v>89</v>
      </c>
      <c r="Y1320" s="11">
        <f t="shared" si="354"/>
        <v>2.247191011235955E-2</v>
      </c>
      <c r="Z1320" s="4" t="s">
        <v>5114</v>
      </c>
      <c r="AA1320" s="2" cm="1">
        <f t="array" ref="AA1320">SUM(_xlfn._xlws.FILTER($F$2:$F$2454,_xlfn.MAP($Z$2:$Z$2454,_xlfn.LAMBDA(_xlpm.x,_xlpm.x=$Z1320))))</f>
        <v>104</v>
      </c>
      <c r="AB1320" s="11">
        <f t="shared" si="355"/>
        <v>1.9230769230769232E-2</v>
      </c>
      <c r="AC1320" s="11">
        <f t="shared" si="356"/>
        <v>6.7643332653867558E-2</v>
      </c>
      <c r="AG1320" s="2"/>
      <c r="AL1320" s="2"/>
      <c r="AM1320" s="2"/>
    </row>
    <row r="1321" spans="1:39">
      <c r="A1321" s="1" t="str">
        <f t="shared" si="340"/>
        <v>~try~ : [tɹaɪ]</v>
      </c>
      <c r="B1321" s="1">
        <f>_xlfn.LET(_xlpm.d,$G1321,_xlpm.k,_xlfn.CONCAT(LEFT(TRIM(B$1),1),"*"),COUNTIF(_xlpm.d,_xlpm.k))</f>
        <v>0</v>
      </c>
      <c r="C1321" s="1">
        <f>_xlfn.LET(_xlpm.d,$G1321,_xlpm.k,_xlfn.CONCAT(LEFT(TRIM(C$1),1),"*"),COUNTIF(_xlpm.d,_xlpm.k))</f>
        <v>0</v>
      </c>
      <c r="D1321" s="1">
        <f>_xlfn.LET(_xlpm.d,$G1321,_xlpm.k,_xlfn.CONCAT(LEFT(TRIM(D$1),1),"*"),COUNTIF(_xlpm.d,_xlpm.k))</f>
        <v>0</v>
      </c>
      <c r="E1321" s="1">
        <f t="shared" si="341"/>
        <v>0.47712125471966244</v>
      </c>
      <c r="F1321" s="7">
        <v>2</v>
      </c>
      <c r="G1321" s="9" t="s">
        <v>971</v>
      </c>
      <c r="H1321" s="4" cm="1">
        <f t="array" ref="H1321">F1321/freq.sum.r6e</f>
        <v>1.5842839036755386E-4</v>
      </c>
      <c r="I1321" s="4" t="str">
        <f t="shared" si="342"/>
        <v>tɹaɪ</v>
      </c>
      <c r="J1321" s="4" t="str">
        <f t="shared" si="343"/>
        <v>try</v>
      </c>
      <c r="K1321" s="10">
        <f t="shared" si="344"/>
        <v>4</v>
      </c>
      <c r="L1321" s="1">
        <f t="shared" si="345"/>
        <v>3</v>
      </c>
      <c r="M1321" s="10">
        <f t="shared" si="346"/>
        <v>4</v>
      </c>
      <c r="N1321" s="1" t="str">
        <f t="shared" si="347"/>
        <v>~try~</v>
      </c>
      <c r="O1321" s="1" t="str">
        <f t="shared" si="348"/>
        <v>[tɹaɪ]</v>
      </c>
      <c r="P1321" s="3" cm="1">
        <f t="array" ref="P1321">SUM(_xlfn._xlws.FILTER($H$2:$H$2454,_xlfn.MAP($N$2:$N$2454,_xlfn.LAMBDA(_xlpm.x,_xlpm.x=$N1321))))</f>
        <v>2.3764258555133077E-4</v>
      </c>
      <c r="Q1321" s="4">
        <f t="shared" si="349"/>
        <v>0.66666666666666674</v>
      </c>
      <c r="R1321" s="6" cm="1">
        <f t="array" ref="R1321">SUM(_xlfn._xlws.FILTER($H$2:$H$2454,_xlfn.MAP($O$2:$O$2454,_xlfn.LAMBDA(_xlpm.x,_xlpm.x=$O1321))))</f>
        <v>3.9607097591888465E-4</v>
      </c>
      <c r="S1321" s="4">
        <f t="shared" si="350"/>
        <v>0.39999999999999997</v>
      </c>
      <c r="T1321" s="4">
        <f t="shared" si="351"/>
        <v>0.18563625047235913</v>
      </c>
      <c r="U1321" s="4">
        <f t="shared" si="352"/>
        <v>0.5</v>
      </c>
      <c r="V1321" s="4">
        <f t="shared" si="353"/>
        <v>0.22184874961635645</v>
      </c>
      <c r="W1321" s="4" t="s">
        <v>5123</v>
      </c>
      <c r="X1321" s="2" cm="1">
        <f t="array" ref="X1321">SUM(_xlfn._xlws.FILTER($F$2:$F$2454,_xlfn.MAP($W$2:$W$2454,_xlfn.LAMBDA(_xlpm.x,_xlpm.x=$W1321))))</f>
        <v>340</v>
      </c>
      <c r="Y1321" s="11">
        <f t="shared" si="354"/>
        <v>5.8823529411764705E-3</v>
      </c>
      <c r="Z1321" s="4" t="s">
        <v>5106</v>
      </c>
      <c r="AA1321" s="2" cm="1">
        <f t="array" ref="AA1321">SUM(_xlfn._xlws.FILTER($F$2:$F$2454,_xlfn.MAP($Z$2:$Z$2454,_xlfn.LAMBDA(_xlpm.x,_xlpm.x=$Z1321))))</f>
        <v>397</v>
      </c>
      <c r="AB1321" s="11">
        <f t="shared" si="355"/>
        <v>5.0377833753148613E-3</v>
      </c>
      <c r="AC1321" s="11">
        <f t="shared" si="356"/>
        <v>6.7311589720859974E-2</v>
      </c>
      <c r="AG1321" s="2"/>
      <c r="AL1321" s="2"/>
      <c r="AM1321" s="2"/>
    </row>
    <row r="1322" spans="1:39">
      <c r="A1322" s="1" t="str">
        <f t="shared" si="340"/>
        <v>~sou~ : [sɔ]</v>
      </c>
      <c r="B1322" s="1">
        <f>_xlfn.LET(_xlpm.d,$G1322,_xlpm.k,_xlfn.CONCAT(LEFT(TRIM(B$1),1),"*"),COUNTIF(_xlpm.d,_xlpm.k))</f>
        <v>0</v>
      </c>
      <c r="C1322" s="1">
        <f>_xlfn.LET(_xlpm.d,$G1322,_xlpm.k,_xlfn.CONCAT(LEFT(TRIM(C$1),1),"*"),COUNTIF(_xlpm.d,_xlpm.k))</f>
        <v>0</v>
      </c>
      <c r="D1322" s="1">
        <f>_xlfn.LET(_xlpm.d,$G1322,_xlpm.k,_xlfn.CONCAT(LEFT(TRIM(D$1),1),"*"),COUNTIF(_xlpm.d,_xlpm.k))</f>
        <v>0</v>
      </c>
      <c r="E1322" s="1">
        <f t="shared" si="341"/>
        <v>0.60205999132796229</v>
      </c>
      <c r="F1322" s="7">
        <v>3</v>
      </c>
      <c r="G1322" s="9" t="s">
        <v>1244</v>
      </c>
      <c r="H1322" s="4" cm="1">
        <f t="array" ref="H1322">F1322/freq.sum.r6e</f>
        <v>2.376425855513308E-4</v>
      </c>
      <c r="I1322" s="1" t="str">
        <f t="shared" si="342"/>
        <v>sɔ</v>
      </c>
      <c r="J1322" s="1" t="str">
        <f t="shared" si="343"/>
        <v>sou</v>
      </c>
      <c r="K1322" s="10">
        <f t="shared" si="344"/>
        <v>2</v>
      </c>
      <c r="L1322" s="1">
        <f t="shared" si="345"/>
        <v>3</v>
      </c>
      <c r="M1322" s="10">
        <f t="shared" si="346"/>
        <v>3</v>
      </c>
      <c r="N1322" s="1" t="str">
        <f t="shared" si="347"/>
        <v>~sou~</v>
      </c>
      <c r="O1322" s="1" t="str">
        <f t="shared" si="348"/>
        <v>[sɔ]</v>
      </c>
      <c r="P1322" s="3" cm="1">
        <f t="array" ref="P1322">SUM(_xlfn._xlws.FILTER($H$2:$H$2454,_xlfn.MAP($N$2:$N$2454,_xlfn.LAMBDA(_xlpm.x,_xlpm.x=$N1322))))</f>
        <v>7.9214195183776931E-4</v>
      </c>
      <c r="Q1322" s="4">
        <f t="shared" si="349"/>
        <v>0.3</v>
      </c>
      <c r="R1322" s="6" cm="1">
        <f t="array" ref="R1322">SUM(_xlfn._xlws.FILTER($H$2:$H$2454,_xlfn.MAP($O$2:$O$2454,_xlfn.LAMBDA(_xlpm.x,_xlpm.x=$O1322))))</f>
        <v>1.3466413181242077E-3</v>
      </c>
      <c r="S1322" s="4">
        <f t="shared" si="350"/>
        <v>0.17647058823529413</v>
      </c>
      <c r="T1322" s="4">
        <f t="shared" si="351"/>
        <v>9.3515972166455422E-2</v>
      </c>
      <c r="U1322" s="4">
        <f t="shared" si="352"/>
        <v>0.22222222222222224</v>
      </c>
      <c r="V1322" s="4">
        <f t="shared" si="353"/>
        <v>0.23044892137827386</v>
      </c>
      <c r="W1322" s="4" t="s">
        <v>5100</v>
      </c>
      <c r="X1322" s="2" cm="1">
        <f t="array" ref="X1322">SUM(_xlfn._xlws.FILTER($F$2:$F$2454,_xlfn.MAP($W$2:$W$2454,_xlfn.LAMBDA(_xlpm.x,_xlpm.x=$W1322))))</f>
        <v>150</v>
      </c>
      <c r="Y1322" s="11">
        <f t="shared" si="354"/>
        <v>0.02</v>
      </c>
      <c r="Z1322" s="4" t="s">
        <v>5107</v>
      </c>
      <c r="AA1322" s="2" cm="1">
        <f t="array" ref="AA1322">SUM(_xlfn._xlws.FILTER($F$2:$F$2454,_xlfn.MAP($Z$2:$Z$2454,_xlfn.LAMBDA(_xlpm.x,_xlpm.x=$Z1322))))</f>
        <v>293</v>
      </c>
      <c r="AB1322" s="11">
        <f t="shared" si="355"/>
        <v>1.0238907849829351E-2</v>
      </c>
      <c r="AC1322" s="11">
        <f t="shared" si="356"/>
        <v>0.29077636129842821</v>
      </c>
      <c r="AG1322" s="2"/>
      <c r="AL1322" s="2"/>
      <c r="AM1322" s="2"/>
    </row>
    <row r="1323" spans="1:39">
      <c r="A1323" s="1" t="str">
        <f t="shared" si="340"/>
        <v>~rde~ : [ɹdə]</v>
      </c>
      <c r="B1323" s="1">
        <f>_xlfn.LET(_xlpm.d,$G1323,_xlpm.k,_xlfn.CONCAT(LEFT(TRIM(B$1),1),"*"),COUNTIF(_xlpm.d,_xlpm.k))</f>
        <v>1</v>
      </c>
      <c r="C1323" s="1">
        <f>_xlfn.LET(_xlpm.d,$G1323,_xlpm.k,_xlfn.CONCAT(LEFT(TRIM(C$1),1),"*"),COUNTIF(_xlpm.d,_xlpm.k))</f>
        <v>0</v>
      </c>
      <c r="D1323" s="1">
        <f>_xlfn.LET(_xlpm.d,$G1323,_xlpm.k,_xlfn.CONCAT(LEFT(TRIM(D$1),1),"*"),COUNTIF(_xlpm.d,_xlpm.k))</f>
        <v>0</v>
      </c>
      <c r="E1323" s="1">
        <f t="shared" si="341"/>
        <v>0.8450980400142567</v>
      </c>
      <c r="F1323" s="7">
        <v>6</v>
      </c>
      <c r="G1323" s="9" t="s">
        <v>513</v>
      </c>
      <c r="H1323" s="4" cm="1">
        <f t="array" ref="H1323">F1323/freq.sum.r6e</f>
        <v>4.7528517110266159E-4</v>
      </c>
      <c r="I1323" s="4" t="str">
        <f t="shared" si="342"/>
        <v>ɹdə</v>
      </c>
      <c r="J1323" s="4" t="str">
        <f t="shared" si="343"/>
        <v>rde</v>
      </c>
      <c r="K1323" s="10">
        <f t="shared" si="344"/>
        <v>3</v>
      </c>
      <c r="L1323" s="1">
        <f t="shared" si="345"/>
        <v>3</v>
      </c>
      <c r="M1323" s="10">
        <f t="shared" si="346"/>
        <v>3</v>
      </c>
      <c r="N1323" s="1" t="str">
        <f t="shared" si="347"/>
        <v>~rde~</v>
      </c>
      <c r="O1323" s="1" t="str">
        <f t="shared" si="348"/>
        <v>[ɹdə]</v>
      </c>
      <c r="P1323" s="3" cm="1">
        <f t="array" ref="P1323">SUM(_xlfn._xlws.FILTER($H$2:$H$2454,_xlfn.MAP($N$2:$N$2454,_xlfn.LAMBDA(_xlpm.x,_xlpm.x=$N1323))))</f>
        <v>5.5449936628643854E-4</v>
      </c>
      <c r="Q1323" s="4">
        <f t="shared" si="349"/>
        <v>0.8571428571428571</v>
      </c>
      <c r="R1323" s="6" cm="1">
        <f t="array" ref="R1323">SUM(_xlfn._xlws.FILTER($H$2:$H$2454,_xlfn.MAP($O$2:$O$2454,_xlfn.LAMBDA(_xlpm.x,_xlpm.x=$O1323))))</f>
        <v>9.5057034220532319E-4</v>
      </c>
      <c r="S1323" s="4">
        <f t="shared" si="350"/>
        <v>0.5</v>
      </c>
      <c r="T1323" s="4">
        <f t="shared" si="351"/>
        <v>0.37307253517460592</v>
      </c>
      <c r="U1323" s="4">
        <f t="shared" si="352"/>
        <v>0.63157894736842102</v>
      </c>
      <c r="V1323" s="4">
        <f t="shared" si="353"/>
        <v>0.23408320603336796</v>
      </c>
      <c r="W1323" s="4" t="s">
        <v>5121</v>
      </c>
      <c r="X1323" s="2" cm="1">
        <f t="array" ref="X1323">SUM(_xlfn._xlws.FILTER($F$2:$F$2454,_xlfn.MAP($W$2:$W$2454,_xlfn.LAMBDA(_xlpm.x,_xlpm.x=$W1323))))</f>
        <v>2896</v>
      </c>
      <c r="Y1323" s="11">
        <f t="shared" si="354"/>
        <v>2.0718232044198894E-3</v>
      </c>
      <c r="Z1323" s="4" t="s">
        <v>5101</v>
      </c>
      <c r="AA1323" s="2" cm="1">
        <f t="array" ref="AA1323">SUM(_xlfn._xlws.FILTER($F$2:$F$2454,_xlfn.MAP($Z$2:$Z$2454,_xlfn.LAMBDA(_xlpm.x,_xlpm.x=$Z1323))))</f>
        <v>2255</v>
      </c>
      <c r="AB1323" s="11">
        <f t="shared" si="355"/>
        <v>2.6607538802660754E-3</v>
      </c>
      <c r="AC1323" s="11">
        <f t="shared" si="356"/>
        <v>-0.10865201131112999</v>
      </c>
      <c r="AG1323" s="2"/>
      <c r="AL1323" s="2"/>
      <c r="AM1323" s="2"/>
    </row>
    <row r="1324" spans="1:39">
      <c r="A1324" s="1" t="str">
        <f t="shared" si="340"/>
        <v>~rne~ : [ɹnɪ]</v>
      </c>
      <c r="B1324" s="1">
        <f>_xlfn.LET(_xlpm.d,$G1324,_xlpm.k,_xlfn.CONCAT(LEFT(TRIM(B$1),1),"*"),COUNTIF(_xlpm.d,_xlpm.k))</f>
        <v>1</v>
      </c>
      <c r="C1324" s="1">
        <f>_xlfn.LET(_xlpm.d,$G1324,_xlpm.k,_xlfn.CONCAT(LEFT(TRIM(C$1),1),"*"),COUNTIF(_xlpm.d,_xlpm.k))</f>
        <v>0</v>
      </c>
      <c r="D1324" s="1">
        <f>_xlfn.LET(_xlpm.d,$G1324,_xlpm.k,_xlfn.CONCAT(LEFT(TRIM(D$1),1),"*"),COUNTIF(_xlpm.d,_xlpm.k))</f>
        <v>0</v>
      </c>
      <c r="E1324" s="1">
        <f t="shared" si="341"/>
        <v>0.30102999566398114</v>
      </c>
      <c r="F1324" s="7">
        <v>1</v>
      </c>
      <c r="G1324" s="9" t="s">
        <v>1683</v>
      </c>
      <c r="H1324" s="4" cm="1">
        <f t="array" ref="H1324">F1324/freq.sum.r6e</f>
        <v>7.9214195183776928E-5</v>
      </c>
      <c r="I1324" s="1" t="str">
        <f t="shared" si="342"/>
        <v>ɹnɪ</v>
      </c>
      <c r="J1324" s="1" t="str">
        <f t="shared" si="343"/>
        <v>rne</v>
      </c>
      <c r="K1324" s="10">
        <f t="shared" si="344"/>
        <v>3</v>
      </c>
      <c r="L1324" s="1">
        <f t="shared" si="345"/>
        <v>3</v>
      </c>
      <c r="M1324" s="10">
        <f t="shared" si="346"/>
        <v>3</v>
      </c>
      <c r="N1324" s="1" t="str">
        <f t="shared" si="347"/>
        <v>~rne~</v>
      </c>
      <c r="O1324" s="1" t="str">
        <f t="shared" si="348"/>
        <v>[ɹnɪ]</v>
      </c>
      <c r="P1324" s="3" cm="1">
        <f t="array" ref="P1324">SUM(_xlfn._xlws.FILTER($H$2:$H$2454,_xlfn.MAP($N$2:$N$2454,_xlfn.LAMBDA(_xlpm.x,_xlpm.x=$N1324))))</f>
        <v>5.5449936628643843E-4</v>
      </c>
      <c r="Q1324" s="4">
        <f t="shared" si="349"/>
        <v>0.14285714285714288</v>
      </c>
      <c r="R1324" s="6" cm="1">
        <f t="array" ref="R1324">SUM(_xlfn._xlws.FILTER($H$2:$H$2454,_xlfn.MAP($O$2:$O$2454,_xlfn.LAMBDA(_xlpm.x,_xlpm.x=$O1324))))</f>
        <v>9.5057034220532319E-4</v>
      </c>
      <c r="S1324" s="4">
        <f t="shared" si="350"/>
        <v>8.3333333333333329E-2</v>
      </c>
      <c r="T1324" s="4">
        <f t="shared" si="351"/>
        <v>2.2148519723634175E-2</v>
      </c>
      <c r="U1324" s="4">
        <f t="shared" si="352"/>
        <v>0.10526315789473684</v>
      </c>
      <c r="V1324" s="4">
        <f t="shared" si="353"/>
        <v>0.23408320603336807</v>
      </c>
      <c r="W1324" s="4" t="s">
        <v>5121</v>
      </c>
      <c r="X1324" s="2" cm="1">
        <f t="array" ref="X1324">SUM(_xlfn._xlws.FILTER($F$2:$F$2454,_xlfn.MAP($W$2:$W$2454,_xlfn.LAMBDA(_xlpm.x,_xlpm.x=$W1324))))</f>
        <v>2896</v>
      </c>
      <c r="Y1324" s="11">
        <f t="shared" si="354"/>
        <v>3.453038674033149E-4</v>
      </c>
      <c r="Z1324" s="4" t="s">
        <v>5102</v>
      </c>
      <c r="AA1324" s="2" cm="1">
        <f t="array" ref="AA1324">SUM(_xlfn._xlws.FILTER($F$2:$F$2454,_xlfn.MAP($Z$2:$Z$2454,_xlfn.LAMBDA(_xlpm.x,_xlpm.x=$Z1324))))</f>
        <v>1794</v>
      </c>
      <c r="AB1324" s="11">
        <f t="shared" si="355"/>
        <v>5.5741360089186175E-4</v>
      </c>
      <c r="AC1324" s="11">
        <f t="shared" si="356"/>
        <v>-0.20797611881703601</v>
      </c>
      <c r="AG1324" s="2"/>
      <c r="AL1324" s="2"/>
      <c r="AM1324" s="2"/>
    </row>
    <row r="1325" spans="1:39">
      <c r="A1325" s="1" t="str">
        <f t="shared" si="340"/>
        <v>~woo~ : [wʊ]</v>
      </c>
      <c r="B1325" s="1">
        <f>_xlfn.LET(_xlpm.d,$G1325,_xlpm.k,_xlfn.CONCAT(LEFT(TRIM(B$1),1),"*"),COUNTIF(_xlpm.d,_xlpm.k))</f>
        <v>0</v>
      </c>
      <c r="C1325" s="1">
        <f>_xlfn.LET(_xlpm.d,$G1325,_xlpm.k,_xlfn.CONCAT(LEFT(TRIM(C$1),1),"*"),COUNTIF(_xlpm.d,_xlpm.k))</f>
        <v>0</v>
      </c>
      <c r="D1325" s="1">
        <f>_xlfn.LET(_xlpm.d,$G1325,_xlpm.k,_xlfn.CONCAT(LEFT(TRIM(D$1),1),"*"),COUNTIF(_xlpm.d,_xlpm.k))</f>
        <v>0</v>
      </c>
      <c r="E1325" s="1">
        <f t="shared" si="341"/>
        <v>0.90308998699194343</v>
      </c>
      <c r="F1325" s="7">
        <v>7</v>
      </c>
      <c r="G1325" s="9" t="s">
        <v>440</v>
      </c>
      <c r="H1325" s="4" cm="1">
        <f t="array" ref="H1325">F1325/freq.sum.r6e</f>
        <v>5.5449936628643854E-4</v>
      </c>
      <c r="I1325" s="4" t="str">
        <f t="shared" si="342"/>
        <v>wʊ</v>
      </c>
      <c r="J1325" s="4" t="str">
        <f t="shared" si="343"/>
        <v>woo</v>
      </c>
      <c r="K1325" s="10">
        <f t="shared" si="344"/>
        <v>2</v>
      </c>
      <c r="L1325" s="1">
        <f t="shared" si="345"/>
        <v>3</v>
      </c>
      <c r="M1325" s="10">
        <f t="shared" si="346"/>
        <v>3</v>
      </c>
      <c r="N1325" s="1" t="str">
        <f t="shared" si="347"/>
        <v>~woo~</v>
      </c>
      <c r="O1325" s="1" t="str">
        <f t="shared" si="348"/>
        <v>[wʊ]</v>
      </c>
      <c r="P1325" s="3" cm="1">
        <f t="array" ref="P1325">SUM(_xlfn._xlws.FILTER($H$2:$H$2454,_xlfn.MAP($N$2:$N$2454,_xlfn.LAMBDA(_xlpm.x,_xlpm.x=$N1325))))</f>
        <v>5.5449936628643854E-4</v>
      </c>
      <c r="Q1325" s="4">
        <f t="shared" si="349"/>
        <v>1</v>
      </c>
      <c r="R1325" s="6" cm="1">
        <f t="array" ref="R1325">SUM(_xlfn._xlws.FILTER($H$2:$H$2454,_xlfn.MAP($O$2:$O$2454,_xlfn.LAMBDA(_xlpm.x,_xlpm.x=$O1325))))</f>
        <v>9.5057034220532308E-4</v>
      </c>
      <c r="S1325" s="4">
        <f t="shared" si="350"/>
        <v>0.58333333333333337</v>
      </c>
      <c r="T1325" s="4">
        <f t="shared" si="351"/>
        <v>0.46511891419631762</v>
      </c>
      <c r="U1325" s="4">
        <f t="shared" si="352"/>
        <v>0.73684210526315785</v>
      </c>
      <c r="V1325" s="4">
        <f t="shared" si="353"/>
        <v>0.23408320603336796</v>
      </c>
      <c r="W1325" s="4" t="s">
        <v>5130</v>
      </c>
      <c r="X1325" s="2" cm="1">
        <f t="array" ref="X1325">SUM(_xlfn._xlws.FILTER($F$2:$F$2454,_xlfn.MAP($W$2:$W$2454,_xlfn.LAMBDA(_xlpm.x,_xlpm.x=$W1325))))</f>
        <v>79</v>
      </c>
      <c r="Y1325" s="11">
        <f t="shared" si="354"/>
        <v>8.8607594936708861E-2</v>
      </c>
      <c r="Z1325" s="4" t="s">
        <v>5116</v>
      </c>
      <c r="AA1325" s="2" cm="1">
        <f t="array" ref="AA1325">SUM(_xlfn._xlws.FILTER($F$2:$F$2454,_xlfn.MAP($Z$2:$Z$2454,_xlfn.LAMBDA(_xlpm.x,_xlpm.x=$Z1325))))</f>
        <v>96</v>
      </c>
      <c r="AB1325" s="11">
        <f t="shared" si="355"/>
        <v>7.2916666666666671E-2</v>
      </c>
      <c r="AC1325" s="11">
        <f t="shared" si="356"/>
        <v>8.4644141749127003E-2</v>
      </c>
      <c r="AG1325" s="2"/>
      <c r="AL1325" s="2"/>
      <c r="AM1325" s="2"/>
    </row>
    <row r="1326" spans="1:39">
      <c r="A1326" s="1" t="str">
        <f t="shared" si="340"/>
        <v>~mou~ : [mɔ]</v>
      </c>
      <c r="B1326" s="1">
        <f>_xlfn.LET(_xlpm.d,$G1326,_xlpm.k,_xlfn.CONCAT(LEFT(TRIM(B$1),1),"*"),COUNTIF(_xlpm.d,_xlpm.k))</f>
        <v>0</v>
      </c>
      <c r="C1326" s="1">
        <f>_xlfn.LET(_xlpm.d,$G1326,_xlpm.k,_xlfn.CONCAT(LEFT(TRIM(C$1),1),"*"),COUNTIF(_xlpm.d,_xlpm.k))</f>
        <v>1</v>
      </c>
      <c r="D1326" s="1">
        <f>_xlfn.LET(_xlpm.d,$G1326,_xlpm.k,_xlfn.CONCAT(LEFT(TRIM(D$1),1),"*"),COUNTIF(_xlpm.d,_xlpm.k))</f>
        <v>0</v>
      </c>
      <c r="E1326" s="1">
        <f t="shared" si="341"/>
        <v>0.30102999566398114</v>
      </c>
      <c r="F1326" s="7">
        <v>1</v>
      </c>
      <c r="G1326" s="9" t="s">
        <v>2128</v>
      </c>
      <c r="H1326" s="4" cm="1">
        <f t="array" ref="H1326">F1326/freq.sum.r6e</f>
        <v>7.9214195183776928E-5</v>
      </c>
      <c r="I1326" s="1" t="str">
        <f t="shared" si="342"/>
        <v>mɔ</v>
      </c>
      <c r="J1326" s="1" t="str">
        <f t="shared" si="343"/>
        <v>mou</v>
      </c>
      <c r="K1326" s="10">
        <f t="shared" si="344"/>
        <v>2</v>
      </c>
      <c r="L1326" s="1">
        <f t="shared" si="345"/>
        <v>3</v>
      </c>
      <c r="M1326" s="10">
        <f t="shared" si="346"/>
        <v>3</v>
      </c>
      <c r="N1326" s="1" t="str">
        <f t="shared" si="347"/>
        <v>~mou~</v>
      </c>
      <c r="O1326" s="1" t="str">
        <f t="shared" si="348"/>
        <v>[mɔ]</v>
      </c>
      <c r="P1326" s="3" cm="1">
        <f t="array" ref="P1326">SUM(_xlfn._xlws.FILTER($H$2:$H$2454,_xlfn.MAP($N$2:$N$2454,_xlfn.LAMBDA(_xlpm.x,_xlpm.x=$N1326))))</f>
        <v>5.5449936628643854E-4</v>
      </c>
      <c r="Q1326" s="4">
        <f t="shared" si="349"/>
        <v>0.14285714285714285</v>
      </c>
      <c r="R1326" s="6" cm="1">
        <f t="array" ref="R1326">SUM(_xlfn._xlws.FILTER($H$2:$H$2454,_xlfn.MAP($O$2:$O$2454,_xlfn.LAMBDA(_xlpm.x,_xlpm.x=$O1326))))</f>
        <v>9.5057034220532308E-4</v>
      </c>
      <c r="S1326" s="4">
        <f t="shared" si="350"/>
        <v>8.3333333333333343E-2</v>
      </c>
      <c r="T1326" s="4">
        <f t="shared" si="351"/>
        <v>2.2148519723634179E-2</v>
      </c>
      <c r="U1326" s="4">
        <f t="shared" si="352"/>
        <v>0.10526315789473685</v>
      </c>
      <c r="V1326" s="4">
        <f t="shared" si="353"/>
        <v>0.23408320603336791</v>
      </c>
      <c r="W1326" s="4" t="s">
        <v>5100</v>
      </c>
      <c r="X1326" s="2" cm="1">
        <f t="array" ref="X1326">SUM(_xlfn._xlws.FILTER($F$2:$F$2454,_xlfn.MAP($W$2:$W$2454,_xlfn.LAMBDA(_xlpm.x,_xlpm.x=$W1326))))</f>
        <v>150</v>
      </c>
      <c r="Y1326" s="11">
        <f t="shared" si="354"/>
        <v>6.6666666666666671E-3</v>
      </c>
      <c r="Z1326" s="4" t="s">
        <v>5107</v>
      </c>
      <c r="AA1326" s="2" cm="1">
        <f t="array" ref="AA1326">SUM(_xlfn._xlws.FILTER($F$2:$F$2454,_xlfn.MAP($Z$2:$Z$2454,_xlfn.LAMBDA(_xlpm.x,_xlpm.x=$Z1326))))</f>
        <v>293</v>
      </c>
      <c r="AB1326" s="11">
        <f t="shared" si="355"/>
        <v>3.4129692832764505E-3</v>
      </c>
      <c r="AC1326" s="11">
        <f t="shared" si="356"/>
        <v>0.29077636129842821</v>
      </c>
      <c r="AG1326" s="2"/>
      <c r="AL1326" s="2"/>
      <c r="AM1326" s="2"/>
    </row>
    <row r="1327" spans="1:39">
      <c r="A1327" s="1" t="str">
        <f t="shared" si="340"/>
        <v>~dee~ : [di]</v>
      </c>
      <c r="B1327" s="1">
        <f>_xlfn.LET(_xlpm.d,$G1327,_xlpm.k,_xlfn.CONCAT(LEFT(TRIM(B$1),1),"*"),COUNTIF(_xlpm.d,_xlpm.k))</f>
        <v>0</v>
      </c>
      <c r="C1327" s="1">
        <f>_xlfn.LET(_xlpm.d,$G1327,_xlpm.k,_xlfn.CONCAT(LEFT(TRIM(C$1),1),"*"),COUNTIF(_xlpm.d,_xlpm.k))</f>
        <v>0</v>
      </c>
      <c r="D1327" s="1">
        <f>_xlfn.LET(_xlpm.d,$G1327,_xlpm.k,_xlfn.CONCAT(LEFT(TRIM(D$1),1),"*"),COUNTIF(_xlpm.d,_xlpm.k))</f>
        <v>0</v>
      </c>
      <c r="E1327" s="1">
        <f t="shared" si="341"/>
        <v>0.77815125038364352</v>
      </c>
      <c r="F1327" s="7">
        <v>5</v>
      </c>
      <c r="G1327" s="9" t="s">
        <v>28</v>
      </c>
      <c r="H1327" s="4" cm="1">
        <f t="array" ref="H1327">F1327/freq.sum.r6e</f>
        <v>3.9607097591888465E-4</v>
      </c>
      <c r="I1327" s="1" t="str">
        <f t="shared" si="342"/>
        <v>di</v>
      </c>
      <c r="J1327" s="1" t="str">
        <f t="shared" si="343"/>
        <v>dee</v>
      </c>
      <c r="K1327" s="10">
        <f t="shared" si="344"/>
        <v>2</v>
      </c>
      <c r="L1327" s="1">
        <f t="shared" si="345"/>
        <v>3</v>
      </c>
      <c r="M1327" s="10">
        <f t="shared" si="346"/>
        <v>3</v>
      </c>
      <c r="N1327" s="1" t="str">
        <f t="shared" si="347"/>
        <v>~dee~</v>
      </c>
      <c r="O1327" s="1" t="str">
        <f t="shared" si="348"/>
        <v>[di]</v>
      </c>
      <c r="P1327" s="3" cm="1">
        <f t="array" ref="P1327">SUM(_xlfn._xlws.FILTER($H$2:$H$2454,_xlfn.MAP($N$2:$N$2454,_xlfn.LAMBDA(_xlpm.x,_xlpm.x=$N1327))))</f>
        <v>5.5449936628643854E-4</v>
      </c>
      <c r="Q1327" s="4">
        <f t="shared" si="349"/>
        <v>0.7142857142857143</v>
      </c>
      <c r="R1327" s="6" cm="1">
        <f t="array" ref="R1327">SUM(_xlfn._xlws.FILTER($H$2:$H$2454,_xlfn.MAP($O$2:$O$2454,_xlfn.LAMBDA(_xlpm.x,_xlpm.x=$O1327))))</f>
        <v>9.5057034220532308E-4</v>
      </c>
      <c r="S1327" s="4">
        <f t="shared" si="350"/>
        <v>0.41666666666666669</v>
      </c>
      <c r="T1327" s="4">
        <f t="shared" si="351"/>
        <v>0.28626546466038622</v>
      </c>
      <c r="U1327" s="4">
        <f t="shared" si="352"/>
        <v>0.52631578947368418</v>
      </c>
      <c r="V1327" s="4">
        <f t="shared" si="353"/>
        <v>0.23408320603336796</v>
      </c>
      <c r="W1327" s="4" t="s">
        <v>5126</v>
      </c>
      <c r="X1327" s="2" cm="1">
        <f t="array" ref="X1327">SUM(_xlfn._xlws.FILTER($F$2:$F$2454,_xlfn.MAP($W$2:$W$2454,_xlfn.LAMBDA(_xlpm.x,_xlpm.x=$W1327))))</f>
        <v>109</v>
      </c>
      <c r="Y1327" s="11">
        <f t="shared" si="354"/>
        <v>4.5871559633027525E-2</v>
      </c>
      <c r="Z1327" s="4" t="s">
        <v>5110</v>
      </c>
      <c r="AA1327" s="2" cm="1">
        <f t="array" ref="AA1327">SUM(_xlfn._xlws.FILTER($F$2:$F$2454,_xlfn.MAP($Z$2:$Z$2454,_xlfn.LAMBDA(_xlpm.x,_xlpm.x=$Z1327))))</f>
        <v>354</v>
      </c>
      <c r="AB1327" s="11">
        <f t="shared" si="355"/>
        <v>1.4124293785310734E-2</v>
      </c>
      <c r="AC1327" s="11">
        <f t="shared" si="356"/>
        <v>0.51157676408516417</v>
      </c>
      <c r="AG1327" s="2"/>
      <c r="AL1327" s="2"/>
      <c r="AM1327" s="2"/>
    </row>
    <row r="1328" spans="1:39">
      <c r="A1328" s="1" t="str">
        <f t="shared" si="340"/>
        <v>~sto~ : [stə]</v>
      </c>
      <c r="B1328" s="1">
        <f>_xlfn.LET(_xlpm.d,$G1328,_xlpm.k,_xlfn.CONCAT(LEFT(TRIM(B$1),1),"*"),COUNTIF(_xlpm.d,_xlpm.k))</f>
        <v>0</v>
      </c>
      <c r="C1328" s="1">
        <f>_xlfn.LET(_xlpm.d,$G1328,_xlpm.k,_xlfn.CONCAT(LEFT(TRIM(C$1),1),"*"),COUNTIF(_xlpm.d,_xlpm.k))</f>
        <v>0</v>
      </c>
      <c r="D1328" s="1">
        <f>_xlfn.LET(_xlpm.d,$G1328,_xlpm.k,_xlfn.CONCAT(LEFT(TRIM(D$1),1),"*"),COUNTIF(_xlpm.d,_xlpm.k))</f>
        <v>0</v>
      </c>
      <c r="E1328" s="1">
        <f t="shared" si="341"/>
        <v>0.95424250943932487</v>
      </c>
      <c r="F1328" s="7">
        <v>8</v>
      </c>
      <c r="G1328" s="9" t="s">
        <v>982</v>
      </c>
      <c r="H1328" s="4" cm="1">
        <f t="array" ref="H1328">F1328/freq.sum.r6e</f>
        <v>6.3371356147021542E-4</v>
      </c>
      <c r="I1328" s="4" t="str">
        <f t="shared" si="342"/>
        <v>stə</v>
      </c>
      <c r="J1328" s="4" t="str">
        <f t="shared" si="343"/>
        <v>sto</v>
      </c>
      <c r="K1328" s="10">
        <f t="shared" si="344"/>
        <v>3</v>
      </c>
      <c r="L1328" s="1">
        <f t="shared" si="345"/>
        <v>3</v>
      </c>
      <c r="M1328" s="10">
        <f t="shared" si="346"/>
        <v>3</v>
      </c>
      <c r="N1328" s="1" t="str">
        <f t="shared" si="347"/>
        <v>~sto~</v>
      </c>
      <c r="O1328" s="1" t="str">
        <f t="shared" si="348"/>
        <v>[stə]</v>
      </c>
      <c r="P1328" s="3" cm="1">
        <f t="array" ref="P1328">SUM(_xlfn._xlws.FILTER($H$2:$H$2454,_xlfn.MAP($N$2:$N$2454,_xlfn.LAMBDA(_xlpm.x,_xlpm.x=$N1328))))</f>
        <v>1.6634980988593155E-3</v>
      </c>
      <c r="Q1328" s="4">
        <f t="shared" si="349"/>
        <v>0.38095238095238093</v>
      </c>
      <c r="R1328" s="6" cm="1">
        <f t="array" ref="R1328">SUM(_xlfn._xlws.FILTER($H$2:$H$2454,_xlfn.MAP($O$2:$O$2454,_xlfn.LAMBDA(_xlpm.x,_xlpm.x=$O1328))))</f>
        <v>2.8517110266159697E-3</v>
      </c>
      <c r="S1328" s="4">
        <f t="shared" si="350"/>
        <v>0.22222222222222221</v>
      </c>
      <c r="T1328" s="4">
        <f t="shared" si="351"/>
        <v>0.18722439044502973</v>
      </c>
      <c r="U1328" s="4">
        <f t="shared" si="352"/>
        <v>0.2807017543859649</v>
      </c>
      <c r="V1328" s="4">
        <f t="shared" si="353"/>
        <v>0.23408320603336796</v>
      </c>
      <c r="W1328" s="4" t="s">
        <v>5119</v>
      </c>
      <c r="X1328" s="2" cm="1">
        <f t="array" ref="X1328">SUM(_xlfn._xlws.FILTER($F$2:$F$2454,_xlfn.MAP($W$2:$W$2454,_xlfn.LAMBDA(_xlpm.x,_xlpm.x=$W1328))))</f>
        <v>1157</v>
      </c>
      <c r="Y1328" s="11">
        <f t="shared" si="354"/>
        <v>6.9144338807260158E-3</v>
      </c>
      <c r="Z1328" s="4" t="s">
        <v>5101</v>
      </c>
      <c r="AA1328" s="2" cm="1">
        <f t="array" ref="AA1328">SUM(_xlfn._xlws.FILTER($F$2:$F$2454,_xlfn.MAP($Z$2:$Z$2454,_xlfn.LAMBDA(_xlpm.x,_xlpm.x=$Z1328))))</f>
        <v>2255</v>
      </c>
      <c r="AB1328" s="11">
        <f t="shared" si="355"/>
        <v>3.5476718403547672E-3</v>
      </c>
      <c r="AC1328" s="11">
        <f t="shared" si="356"/>
        <v>0.28981318726222982</v>
      </c>
      <c r="AG1328" s="2"/>
      <c r="AL1328" s="2"/>
      <c r="AM1328" s="2"/>
    </row>
    <row r="1329" spans="1:39">
      <c r="A1329" s="1" t="str">
        <f t="shared" si="340"/>
        <v>~nde~ : [ndə]</v>
      </c>
      <c r="B1329" s="1">
        <f>_xlfn.LET(_xlpm.d,$G1329,_xlpm.k,_xlfn.CONCAT(LEFT(TRIM(B$1),1),"*"),COUNTIF(_xlpm.d,_xlpm.k))</f>
        <v>0</v>
      </c>
      <c r="C1329" s="1">
        <f>_xlfn.LET(_xlpm.d,$G1329,_xlpm.k,_xlfn.CONCAT(LEFT(TRIM(C$1),1),"*"),COUNTIF(_xlpm.d,_xlpm.k))</f>
        <v>0</v>
      </c>
      <c r="D1329" s="1">
        <f>_xlfn.LET(_xlpm.d,$G1329,_xlpm.k,_xlfn.CONCAT(LEFT(TRIM(D$1),1),"*"),COUNTIF(_xlpm.d,_xlpm.k))</f>
        <v>1</v>
      </c>
      <c r="E1329" s="1">
        <f t="shared" si="341"/>
        <v>1.301029995663981</v>
      </c>
      <c r="F1329" s="7">
        <v>19</v>
      </c>
      <c r="G1329" s="9" t="s">
        <v>375</v>
      </c>
      <c r="H1329" s="4" cm="1">
        <f t="array" ref="H1329">F1329/freq.sum.r6e</f>
        <v>1.5050697084917617E-3</v>
      </c>
      <c r="I1329" s="4" t="str">
        <f t="shared" si="342"/>
        <v>ndə</v>
      </c>
      <c r="J1329" s="4" t="str">
        <f t="shared" si="343"/>
        <v>nde</v>
      </c>
      <c r="K1329" s="10">
        <f t="shared" si="344"/>
        <v>3</v>
      </c>
      <c r="L1329" s="1">
        <f t="shared" si="345"/>
        <v>3</v>
      </c>
      <c r="M1329" s="10">
        <f t="shared" si="346"/>
        <v>3</v>
      </c>
      <c r="N1329" s="1" t="str">
        <f t="shared" si="347"/>
        <v>~nde~</v>
      </c>
      <c r="O1329" s="1" t="str">
        <f t="shared" si="348"/>
        <v>[ndə]</v>
      </c>
      <c r="P1329" s="3" cm="1">
        <f t="array" ref="P1329">SUM(_xlfn._xlws.FILTER($H$2:$H$2454,_xlfn.MAP($N$2:$N$2454,_xlfn.LAMBDA(_xlpm.x,_xlpm.x=$N1329))))</f>
        <v>1.5050697084917617E-3</v>
      </c>
      <c r="Q1329" s="4">
        <f t="shared" si="349"/>
        <v>1</v>
      </c>
      <c r="R1329" s="6" cm="1">
        <f t="array" ref="R1329">SUM(_xlfn._xlws.FILTER($H$2:$H$2454,_xlfn.MAP($O$2:$O$2454,_xlfn.LAMBDA(_xlpm.x,_xlpm.x=$O1329))))</f>
        <v>2.6140684410646386E-3</v>
      </c>
      <c r="S1329" s="4">
        <f t="shared" si="350"/>
        <v>0.5757575757575758</v>
      </c>
      <c r="T1329" s="4">
        <f t="shared" si="351"/>
        <v>0.66454761125001272</v>
      </c>
      <c r="U1329" s="4">
        <f t="shared" si="352"/>
        <v>0.73076923076923084</v>
      </c>
      <c r="V1329" s="4">
        <f t="shared" si="353"/>
        <v>0.23976033892505849</v>
      </c>
      <c r="W1329" s="4" t="s">
        <v>5121</v>
      </c>
      <c r="X1329" s="2" cm="1">
        <f t="array" ref="X1329">SUM(_xlfn._xlws.FILTER($F$2:$F$2454,_xlfn.MAP($W$2:$W$2454,_xlfn.LAMBDA(_xlpm.x,_xlpm.x=$W1329))))</f>
        <v>2896</v>
      </c>
      <c r="Y1329" s="11">
        <f t="shared" si="354"/>
        <v>6.5607734806629832E-3</v>
      </c>
      <c r="Z1329" s="4" t="s">
        <v>5101</v>
      </c>
      <c r="AA1329" s="2" cm="1">
        <f t="array" ref="AA1329">SUM(_xlfn._xlws.FILTER($F$2:$F$2454,_xlfn.MAP($Z$2:$Z$2454,_xlfn.LAMBDA(_xlpm.x,_xlpm.x=$Z1329))))</f>
        <v>2255</v>
      </c>
      <c r="AB1329" s="11">
        <f t="shared" si="355"/>
        <v>8.4257206208425729E-3</v>
      </c>
      <c r="AC1329" s="11">
        <f t="shared" si="356"/>
        <v>-0.10865201131112999</v>
      </c>
      <c r="AG1329" s="2"/>
      <c r="AL1329" s="2"/>
      <c r="AM1329" s="2"/>
    </row>
    <row r="1330" spans="1:39">
      <c r="A1330" s="1" t="str">
        <f t="shared" si="340"/>
        <v>~nta~ : [ntɪ]</v>
      </c>
      <c r="B1330" s="1">
        <f>_xlfn.LET(_xlpm.d,$G1330,_xlpm.k,_xlfn.CONCAT(LEFT(TRIM(B$1),1),"*"),COUNTIF(_xlpm.d,_xlpm.k))</f>
        <v>0</v>
      </c>
      <c r="C1330" s="1">
        <f>_xlfn.LET(_xlpm.d,$G1330,_xlpm.k,_xlfn.CONCAT(LEFT(TRIM(C$1),1),"*"),COUNTIF(_xlpm.d,_xlpm.k))</f>
        <v>0</v>
      </c>
      <c r="D1330" s="1">
        <f>_xlfn.LET(_xlpm.d,$G1330,_xlpm.k,_xlfn.CONCAT(LEFT(TRIM(D$1),1),"*"),COUNTIF(_xlpm.d,_xlpm.k))</f>
        <v>1</v>
      </c>
      <c r="E1330" s="1">
        <f t="shared" si="341"/>
        <v>0.47712125471966244</v>
      </c>
      <c r="F1330" s="7">
        <v>2</v>
      </c>
      <c r="G1330" s="9" t="s">
        <v>1511</v>
      </c>
      <c r="H1330" s="4" cm="1">
        <f t="array" ref="H1330">F1330/freq.sum.r6e</f>
        <v>1.5842839036755386E-4</v>
      </c>
      <c r="I1330" s="4" t="str">
        <f t="shared" si="342"/>
        <v>ntɪ</v>
      </c>
      <c r="J1330" s="4" t="str">
        <f t="shared" si="343"/>
        <v>nta</v>
      </c>
      <c r="K1330" s="10">
        <f t="shared" si="344"/>
        <v>3</v>
      </c>
      <c r="L1330" s="1">
        <f t="shared" si="345"/>
        <v>3</v>
      </c>
      <c r="M1330" s="10">
        <f t="shared" si="346"/>
        <v>3</v>
      </c>
      <c r="N1330" s="1" t="str">
        <f t="shared" si="347"/>
        <v>~nta~</v>
      </c>
      <c r="O1330" s="1" t="str">
        <f t="shared" si="348"/>
        <v>[ntɪ]</v>
      </c>
      <c r="P1330" s="3" cm="1">
        <f t="array" ref="P1330">SUM(_xlfn._xlws.FILTER($H$2:$H$2454,_xlfn.MAP($N$2:$N$2454,_xlfn.LAMBDA(_xlpm.x,_xlpm.x=$N1330))))</f>
        <v>9.5057034220532308E-4</v>
      </c>
      <c r="Q1330" s="4">
        <f t="shared" si="349"/>
        <v>0.16666666666666669</v>
      </c>
      <c r="R1330" s="6" cm="1">
        <f t="array" ref="R1330">SUM(_xlfn._xlws.FILTER($H$2:$H$2454,_xlfn.MAP($O$2:$O$2454,_xlfn.LAMBDA(_xlpm.x,_xlpm.x=$O1330))))</f>
        <v>1.6634980988593155E-3</v>
      </c>
      <c r="S1330" s="4">
        <f t="shared" si="350"/>
        <v>9.5238095238095233E-2</v>
      </c>
      <c r="T1330" s="4">
        <f t="shared" si="351"/>
        <v>4.0423447936995059E-2</v>
      </c>
      <c r="U1330" s="4">
        <f t="shared" si="352"/>
        <v>0.12121212121212123</v>
      </c>
      <c r="V1330" s="4">
        <f t="shared" si="353"/>
        <v>0.2430380486862945</v>
      </c>
      <c r="W1330" s="4" t="s">
        <v>5120</v>
      </c>
      <c r="X1330" s="2" cm="1">
        <f t="array" ref="X1330">SUM(_xlfn._xlws.FILTER($F$2:$F$2454,_xlfn.MAP($W$2:$W$2454,_xlfn.LAMBDA(_xlpm.x,_xlpm.x=$W1330))))</f>
        <v>1666</v>
      </c>
      <c r="Y1330" s="11">
        <f t="shared" si="354"/>
        <v>1.2004801920768306E-3</v>
      </c>
      <c r="Z1330" s="4" t="s">
        <v>5102</v>
      </c>
      <c r="AA1330" s="2" cm="1">
        <f t="array" ref="AA1330">SUM(_xlfn._xlws.FILTER($F$2:$F$2454,_xlfn.MAP($Z$2:$Z$2454,_xlfn.LAMBDA(_xlpm.x,_xlpm.x=$Z1330))))</f>
        <v>1794</v>
      </c>
      <c r="AB1330" s="11">
        <f t="shared" si="355"/>
        <v>1.1148272017837235E-3</v>
      </c>
      <c r="AC1330" s="11">
        <f t="shared" si="356"/>
        <v>3.2147441637304486E-2</v>
      </c>
      <c r="AG1330" s="2"/>
      <c r="AL1330" s="2"/>
      <c r="AM1330" s="2"/>
    </row>
    <row r="1331" spans="1:39">
      <c r="A1331" s="1" t="str">
        <f t="shared" si="340"/>
        <v>~nfi~ : [nfə]</v>
      </c>
      <c r="B1331" s="1">
        <f>_xlfn.LET(_xlpm.d,$G1331,_xlpm.k,_xlfn.CONCAT(LEFT(TRIM(B$1),1),"*"),COUNTIF(_xlpm.d,_xlpm.k))</f>
        <v>0</v>
      </c>
      <c r="C1331" s="1">
        <f>_xlfn.LET(_xlpm.d,$G1331,_xlpm.k,_xlfn.CONCAT(LEFT(TRIM(C$1),1),"*"),COUNTIF(_xlpm.d,_xlpm.k))</f>
        <v>0</v>
      </c>
      <c r="D1331" s="1">
        <f>_xlfn.LET(_xlpm.d,$G1331,_xlpm.k,_xlfn.CONCAT(LEFT(TRIM(D$1),1),"*"),COUNTIF(_xlpm.d,_xlpm.k))</f>
        <v>1</v>
      </c>
      <c r="E1331" s="1">
        <f t="shared" si="341"/>
        <v>0.69897000433601875</v>
      </c>
      <c r="F1331" s="7">
        <v>4</v>
      </c>
      <c r="G1331" s="9" t="s">
        <v>565</v>
      </c>
      <c r="H1331" s="4" cm="1">
        <f t="array" ref="H1331">F1331/freq.sum.r6e</f>
        <v>3.1685678073510771E-4</v>
      </c>
      <c r="I1331" s="1" t="str">
        <f t="shared" si="342"/>
        <v>nfə</v>
      </c>
      <c r="J1331" s="1" t="str">
        <f t="shared" si="343"/>
        <v>nfi</v>
      </c>
      <c r="K1331" s="10">
        <f t="shared" si="344"/>
        <v>3</v>
      </c>
      <c r="L1331" s="1">
        <f t="shared" si="345"/>
        <v>3</v>
      </c>
      <c r="M1331" s="10">
        <f t="shared" si="346"/>
        <v>3</v>
      </c>
      <c r="N1331" s="1" t="str">
        <f t="shared" si="347"/>
        <v>~nfi~</v>
      </c>
      <c r="O1331" s="1" t="str">
        <f t="shared" si="348"/>
        <v>[nfə]</v>
      </c>
      <c r="P1331" s="3" cm="1">
        <f t="array" ref="P1331">SUM(_xlfn._xlws.FILTER($H$2:$H$2454,_xlfn.MAP($N$2:$N$2454,_xlfn.LAMBDA(_xlpm.x,_xlpm.x=$N1331))))</f>
        <v>3.1685678073510771E-4</v>
      </c>
      <c r="Q1331" s="4">
        <f t="shared" si="349"/>
        <v>1</v>
      </c>
      <c r="R1331" s="6" cm="1">
        <f t="array" ref="R1331">SUM(_xlfn._xlws.FILTER($H$2:$H$2454,_xlfn.MAP($O$2:$O$2454,_xlfn.LAMBDA(_xlpm.x,_xlpm.x=$O1331))))</f>
        <v>5.5449936628643843E-4</v>
      </c>
      <c r="S1331" s="4">
        <f t="shared" si="350"/>
        <v>0.57142857142857151</v>
      </c>
      <c r="T1331" s="4">
        <f t="shared" si="351"/>
        <v>0.3553156850629049</v>
      </c>
      <c r="U1331" s="4">
        <f t="shared" si="352"/>
        <v>0.72727272727272729</v>
      </c>
      <c r="V1331" s="4">
        <f t="shared" si="353"/>
        <v>0.24303804868629439</v>
      </c>
      <c r="W1331" s="4" t="s">
        <v>5110</v>
      </c>
      <c r="X1331" s="2" cm="1">
        <f t="array" ref="X1331">SUM(_xlfn._xlws.FILTER($F$2:$F$2454,_xlfn.MAP($W$2:$W$2454,_xlfn.LAMBDA(_xlpm.x,_xlpm.x=$W1331))))</f>
        <v>1594</v>
      </c>
      <c r="Y1331" s="11">
        <f t="shared" si="354"/>
        <v>2.509410288582183E-3</v>
      </c>
      <c r="Z1331" s="4" t="s">
        <v>5101</v>
      </c>
      <c r="AA1331" s="2" cm="1">
        <f t="array" ref="AA1331">SUM(_xlfn._xlws.FILTER($F$2:$F$2454,_xlfn.MAP($Z$2:$Z$2454,_xlfn.LAMBDA(_xlpm.x,_xlpm.x=$Z1331))))</f>
        <v>2255</v>
      </c>
      <c r="AB1331" s="11">
        <f t="shared" si="355"/>
        <v>1.7738359201773836E-3</v>
      </c>
      <c r="AC1331" s="11">
        <f t="shared" si="356"/>
        <v>0.1506582291538858</v>
      </c>
      <c r="AG1331" s="2"/>
      <c r="AL1331" s="2"/>
      <c r="AM1331" s="2"/>
    </row>
    <row r="1332" spans="1:39">
      <c r="A1332" s="1" t="str">
        <f t="shared" si="340"/>
        <v>~nfo~ : [nfə]</v>
      </c>
      <c r="B1332" s="1">
        <f>_xlfn.LET(_xlpm.d,$G1332,_xlpm.k,_xlfn.CONCAT(LEFT(TRIM(B$1),1),"*"),COUNTIF(_xlpm.d,_xlpm.k))</f>
        <v>0</v>
      </c>
      <c r="C1332" s="1">
        <f>_xlfn.LET(_xlpm.d,$G1332,_xlpm.k,_xlfn.CONCAT(LEFT(TRIM(C$1),1),"*"),COUNTIF(_xlpm.d,_xlpm.k))</f>
        <v>0</v>
      </c>
      <c r="D1332" s="1">
        <f>_xlfn.LET(_xlpm.d,$G1332,_xlpm.k,_xlfn.CONCAT(LEFT(TRIM(D$1),1),"*"),COUNTIF(_xlpm.d,_xlpm.k))</f>
        <v>1</v>
      </c>
      <c r="E1332" s="1">
        <f t="shared" si="341"/>
        <v>0.30102999566398114</v>
      </c>
      <c r="F1332" s="7">
        <v>1</v>
      </c>
      <c r="G1332" s="9" t="s">
        <v>2142</v>
      </c>
      <c r="H1332" s="4" cm="1">
        <f t="array" ref="H1332">F1332/freq.sum.r6e</f>
        <v>7.9214195183776928E-5</v>
      </c>
      <c r="I1332" s="4" t="str">
        <f t="shared" si="342"/>
        <v>nfə</v>
      </c>
      <c r="J1332" s="4" t="str">
        <f t="shared" si="343"/>
        <v>nfo</v>
      </c>
      <c r="K1332" s="10">
        <f t="shared" si="344"/>
        <v>3</v>
      </c>
      <c r="L1332" s="1">
        <f t="shared" si="345"/>
        <v>3</v>
      </c>
      <c r="M1332" s="10">
        <f t="shared" si="346"/>
        <v>3</v>
      </c>
      <c r="N1332" s="1" t="str">
        <f t="shared" si="347"/>
        <v>~nfo~</v>
      </c>
      <c r="O1332" s="1" t="str">
        <f t="shared" si="348"/>
        <v>[nfə]</v>
      </c>
      <c r="P1332" s="3" cm="1">
        <f t="array" ref="P1332">SUM(_xlfn._xlws.FILTER($H$2:$H$2454,_xlfn.MAP($N$2:$N$2454,_xlfn.LAMBDA(_xlpm.x,_xlpm.x=$N1332))))</f>
        <v>3.1685678073510771E-4</v>
      </c>
      <c r="Q1332" s="4">
        <f t="shared" si="349"/>
        <v>0.25</v>
      </c>
      <c r="R1332" s="6" cm="1">
        <f t="array" ref="R1332">SUM(_xlfn._xlws.FILTER($H$2:$H$2454,_xlfn.MAP($O$2:$O$2454,_xlfn.LAMBDA(_xlpm.x,_xlpm.x=$O1332))))</f>
        <v>5.5449936628643843E-4</v>
      </c>
      <c r="S1332" s="4">
        <f t="shared" si="350"/>
        <v>0.14285714285714288</v>
      </c>
      <c r="T1332" s="4">
        <f t="shared" si="351"/>
        <v>3.8256534068095399E-2</v>
      </c>
      <c r="U1332" s="4">
        <f t="shared" si="352"/>
        <v>0.18181818181818182</v>
      </c>
      <c r="V1332" s="4">
        <f t="shared" si="353"/>
        <v>0.24303804868629439</v>
      </c>
      <c r="W1332" s="4" t="s">
        <v>5119</v>
      </c>
      <c r="X1332" s="2" cm="1">
        <f t="array" ref="X1332">SUM(_xlfn._xlws.FILTER($F$2:$F$2454,_xlfn.MAP($W$2:$W$2454,_xlfn.LAMBDA(_xlpm.x,_xlpm.x=$W1332))))</f>
        <v>1157</v>
      </c>
      <c r="Y1332" s="11">
        <f t="shared" si="354"/>
        <v>8.6430423509075197E-4</v>
      </c>
      <c r="Z1332" s="4" t="s">
        <v>5101</v>
      </c>
      <c r="AA1332" s="2" cm="1">
        <f t="array" ref="AA1332">SUM(_xlfn._xlws.FILTER($F$2:$F$2454,_xlfn.MAP($Z$2:$Z$2454,_xlfn.LAMBDA(_xlpm.x,_xlpm.x=$Z1332))))</f>
        <v>2255</v>
      </c>
      <c r="AB1332" s="11">
        <f t="shared" si="355"/>
        <v>4.434589800443459E-4</v>
      </c>
      <c r="AC1332" s="11">
        <f t="shared" si="356"/>
        <v>0.28981318726222982</v>
      </c>
      <c r="AG1332" s="2"/>
      <c r="AL1332" s="2"/>
      <c r="AM1332" s="2"/>
    </row>
    <row r="1333" spans="1:39">
      <c r="A1333" s="1" t="str">
        <f t="shared" si="340"/>
        <v>~kee~ : [ki]</v>
      </c>
      <c r="B1333" s="1">
        <f>_xlfn.LET(_xlpm.d,$G1333,_xlpm.k,_xlfn.CONCAT(LEFT(TRIM(B$1),1),"*"),COUNTIF(_xlpm.d,_xlpm.k))</f>
        <v>0</v>
      </c>
      <c r="C1333" s="1">
        <f>_xlfn.LET(_xlpm.d,$G1333,_xlpm.k,_xlfn.CONCAT(LEFT(TRIM(C$1),1),"*"),COUNTIF(_xlpm.d,_xlpm.k))</f>
        <v>0</v>
      </c>
      <c r="D1333" s="1">
        <f>_xlfn.LET(_xlpm.d,$G1333,_xlpm.k,_xlfn.CONCAT(LEFT(TRIM(D$1),1),"*"),COUNTIF(_xlpm.d,_xlpm.k))</f>
        <v>0</v>
      </c>
      <c r="E1333" s="1">
        <f t="shared" si="341"/>
        <v>0.77815125038364352</v>
      </c>
      <c r="F1333" s="7">
        <v>5</v>
      </c>
      <c r="G1333" s="9" t="s">
        <v>83</v>
      </c>
      <c r="H1333" s="4" cm="1">
        <f t="array" ref="H1333">F1333/freq.sum.r6e</f>
        <v>3.9607097591888465E-4</v>
      </c>
      <c r="I1333" s="4" t="str">
        <f t="shared" si="342"/>
        <v>ki</v>
      </c>
      <c r="J1333" s="4" t="str">
        <f t="shared" si="343"/>
        <v>kee</v>
      </c>
      <c r="K1333" s="10">
        <f t="shared" si="344"/>
        <v>2</v>
      </c>
      <c r="L1333" s="1">
        <f t="shared" si="345"/>
        <v>3</v>
      </c>
      <c r="M1333" s="10">
        <f t="shared" si="346"/>
        <v>3</v>
      </c>
      <c r="N1333" s="1" t="str">
        <f t="shared" si="347"/>
        <v>~kee~</v>
      </c>
      <c r="O1333" s="1" t="str">
        <f t="shared" si="348"/>
        <v>[ki]</v>
      </c>
      <c r="P1333" s="3" cm="1">
        <f t="array" ref="P1333">SUM(_xlfn._xlws.FILTER($H$2:$H$2454,_xlfn.MAP($N$2:$N$2454,_xlfn.LAMBDA(_xlpm.x,_xlpm.x=$N1333))))</f>
        <v>3.9607097591888465E-4</v>
      </c>
      <c r="Q1333" s="4">
        <f t="shared" si="349"/>
        <v>1</v>
      </c>
      <c r="R1333" s="6" cm="1">
        <f t="array" ref="R1333">SUM(_xlfn._xlws.FILTER($H$2:$H$2454,_xlfn.MAP($O$2:$O$2454,_xlfn.LAMBDA(_xlpm.x,_xlpm.x=$O1333))))</f>
        <v>7.1292775665399231E-4</v>
      </c>
      <c r="S1333" s="4">
        <f t="shared" si="350"/>
        <v>0.55555555555555558</v>
      </c>
      <c r="T1333" s="4">
        <f t="shared" si="351"/>
        <v>0.38850313061052422</v>
      </c>
      <c r="U1333" s="4">
        <f t="shared" si="352"/>
        <v>0.7142857142857143</v>
      </c>
      <c r="V1333" s="4">
        <f t="shared" si="353"/>
        <v>0.25527250510330601</v>
      </c>
      <c r="W1333" s="4" t="s">
        <v>5126</v>
      </c>
      <c r="X1333" s="2" cm="1">
        <f t="array" ref="X1333">SUM(_xlfn._xlws.FILTER($F$2:$F$2454,_xlfn.MAP($W$2:$W$2454,_xlfn.LAMBDA(_xlpm.x,_xlpm.x=$W1333))))</f>
        <v>109</v>
      </c>
      <c r="Y1333" s="11">
        <f t="shared" si="354"/>
        <v>4.5871559633027525E-2</v>
      </c>
      <c r="Z1333" s="4" t="s">
        <v>5110</v>
      </c>
      <c r="AA1333" s="2" cm="1">
        <f t="array" ref="AA1333">SUM(_xlfn._xlws.FILTER($F$2:$F$2454,_xlfn.MAP($Z$2:$Z$2454,_xlfn.LAMBDA(_xlpm.x,_xlpm.x=$Z1333))))</f>
        <v>354</v>
      </c>
      <c r="AB1333" s="11">
        <f t="shared" si="355"/>
        <v>1.4124293785310734E-2</v>
      </c>
      <c r="AC1333" s="11">
        <f t="shared" si="356"/>
        <v>0.51157676408516417</v>
      </c>
      <c r="AG1333" s="2"/>
      <c r="AL1333" s="2"/>
      <c r="AM1333" s="2"/>
    </row>
    <row r="1334" spans="1:39">
      <c r="A1334" s="1" t="str">
        <f t="shared" si="340"/>
        <v>~cke~ : [kɛ]</v>
      </c>
      <c r="B1334" s="1">
        <f>_xlfn.LET(_xlpm.d,$G1334,_xlpm.k,_xlfn.CONCAT(LEFT(TRIM(B$1),1),"*"),COUNTIF(_xlpm.d,_xlpm.k))</f>
        <v>0</v>
      </c>
      <c r="C1334" s="1">
        <f>_xlfn.LET(_xlpm.d,$G1334,_xlpm.k,_xlfn.CONCAT(LEFT(TRIM(C$1),1),"*"),COUNTIF(_xlpm.d,_xlpm.k))</f>
        <v>0</v>
      </c>
      <c r="D1334" s="1">
        <f>_xlfn.LET(_xlpm.d,$G1334,_xlpm.k,_xlfn.CONCAT(LEFT(TRIM(D$1),1),"*"),COUNTIF(_xlpm.d,_xlpm.k))</f>
        <v>0</v>
      </c>
      <c r="E1334" s="1">
        <f t="shared" si="341"/>
        <v>0.77815125038364352</v>
      </c>
      <c r="F1334" s="7">
        <v>5</v>
      </c>
      <c r="G1334" s="9" t="s">
        <v>1713</v>
      </c>
      <c r="H1334" s="4" cm="1">
        <f t="array" ref="H1334">F1334/freq.sum.r6e</f>
        <v>3.9607097591888465E-4</v>
      </c>
      <c r="I1334" s="4" t="str">
        <f t="shared" si="342"/>
        <v>kɛ</v>
      </c>
      <c r="J1334" s="4" t="str">
        <f t="shared" si="343"/>
        <v>cke</v>
      </c>
      <c r="K1334" s="10">
        <f t="shared" si="344"/>
        <v>2</v>
      </c>
      <c r="L1334" s="1">
        <f t="shared" si="345"/>
        <v>3</v>
      </c>
      <c r="M1334" s="10">
        <f t="shared" si="346"/>
        <v>3</v>
      </c>
      <c r="N1334" s="1" t="str">
        <f t="shared" si="347"/>
        <v>~cke~</v>
      </c>
      <c r="O1334" s="1" t="str">
        <f t="shared" si="348"/>
        <v>[kɛ]</v>
      </c>
      <c r="P1334" s="3" cm="1">
        <f t="array" ref="P1334">SUM(_xlfn._xlws.FILTER($H$2:$H$2454,_xlfn.MAP($N$2:$N$2454,_xlfn.LAMBDA(_xlpm.x,_xlpm.x=$N1334))))</f>
        <v>7.9214195183776931E-4</v>
      </c>
      <c r="Q1334" s="4">
        <f t="shared" si="349"/>
        <v>0.5</v>
      </c>
      <c r="R1334" s="6" cm="1">
        <f t="array" ref="R1334">SUM(_xlfn._xlws.FILTER($H$2:$H$2454,_xlfn.MAP($O$2:$O$2454,_xlfn.LAMBDA(_xlpm.x,_xlpm.x=$O1334))))</f>
        <v>1.4258555133079848E-3</v>
      </c>
      <c r="S1334" s="4">
        <f t="shared" si="350"/>
        <v>0.27777777777777773</v>
      </c>
      <c r="T1334" s="4">
        <f t="shared" si="351"/>
        <v>0.19425156530526211</v>
      </c>
      <c r="U1334" s="4">
        <f t="shared" si="352"/>
        <v>0.35714285714285715</v>
      </c>
      <c r="V1334" s="4">
        <f t="shared" si="353"/>
        <v>0.25527250510330612</v>
      </c>
      <c r="W1334" s="4" t="s">
        <v>5121</v>
      </c>
      <c r="X1334" s="2" cm="1">
        <f t="array" ref="X1334">SUM(_xlfn._xlws.FILTER($F$2:$F$2454,_xlfn.MAP($W$2:$W$2454,_xlfn.LAMBDA(_xlpm.x,_xlpm.x=$W1334))))</f>
        <v>2896</v>
      </c>
      <c r="Y1334" s="11">
        <f t="shared" si="354"/>
        <v>1.7265193370165745E-3</v>
      </c>
      <c r="Z1334" s="4" t="s">
        <v>5104</v>
      </c>
      <c r="AA1334" s="2" cm="1">
        <f t="array" ref="AA1334">SUM(_xlfn._xlws.FILTER($F$2:$F$2454,_xlfn.MAP($Z$2:$Z$2454,_xlfn.LAMBDA(_xlpm.x,_xlpm.x=$Z1334))))</f>
        <v>883</v>
      </c>
      <c r="AB1334" s="11">
        <f t="shared" si="355"/>
        <v>5.6625141562853904E-3</v>
      </c>
      <c r="AC1334" s="11">
        <f t="shared" si="356"/>
        <v>-0.51583785394754067</v>
      </c>
      <c r="AG1334" s="2"/>
      <c r="AL1334" s="2"/>
      <c r="AM1334" s="2"/>
    </row>
    <row r="1335" spans="1:39">
      <c r="A1335" s="1" t="str">
        <f t="shared" si="340"/>
        <v>~rce~ : [ɹs]</v>
      </c>
      <c r="B1335" s="1">
        <f>_xlfn.LET(_xlpm.d,$G1335,_xlpm.k,_xlfn.CONCAT(LEFT(TRIM(B$1),1),"*"),COUNTIF(_xlpm.d,_xlpm.k))</f>
        <v>1</v>
      </c>
      <c r="C1335" s="1">
        <f>_xlfn.LET(_xlpm.d,$G1335,_xlpm.k,_xlfn.CONCAT(LEFT(TRIM(C$1),1),"*"),COUNTIF(_xlpm.d,_xlpm.k))</f>
        <v>0</v>
      </c>
      <c r="D1335" s="1">
        <f>_xlfn.LET(_xlpm.d,$G1335,_xlpm.k,_xlfn.CONCAT(LEFT(TRIM(D$1),1),"*"),COUNTIF(_xlpm.d,_xlpm.k))</f>
        <v>0</v>
      </c>
      <c r="E1335" s="1">
        <f t="shared" si="341"/>
        <v>0.90308998699194343</v>
      </c>
      <c r="F1335" s="7">
        <v>7</v>
      </c>
      <c r="G1335" s="9" t="s">
        <v>605</v>
      </c>
      <c r="H1335" s="4" cm="1">
        <f t="array" ref="H1335">F1335/freq.sum.r6e</f>
        <v>5.5449936628643854E-4</v>
      </c>
      <c r="I1335" s="1" t="str">
        <f t="shared" si="342"/>
        <v>ɹs</v>
      </c>
      <c r="J1335" s="1" t="str">
        <f t="shared" si="343"/>
        <v>rce</v>
      </c>
      <c r="K1335" s="10">
        <f t="shared" si="344"/>
        <v>2</v>
      </c>
      <c r="L1335" s="1">
        <f t="shared" si="345"/>
        <v>3</v>
      </c>
      <c r="M1335" s="10">
        <f t="shared" si="346"/>
        <v>3</v>
      </c>
      <c r="N1335" s="1" t="str">
        <f t="shared" si="347"/>
        <v>~rce~</v>
      </c>
      <c r="O1335" s="1" t="str">
        <f t="shared" si="348"/>
        <v>[ɹs]</v>
      </c>
      <c r="P1335" s="3" cm="1">
        <f t="array" ref="P1335">SUM(_xlfn._xlws.FILTER($H$2:$H$2454,_xlfn.MAP($N$2:$N$2454,_xlfn.LAMBDA(_xlpm.x,_xlpm.x=$N1335))))</f>
        <v>7.9214195183776931E-4</v>
      </c>
      <c r="Q1335" s="4">
        <f t="shared" si="349"/>
        <v>0.70000000000000007</v>
      </c>
      <c r="R1335" s="6" cm="1">
        <f t="array" ref="R1335">SUM(_xlfn._xlws.FILTER($H$2:$H$2454,_xlfn.MAP($O$2:$O$2454,_xlfn.LAMBDA(_xlpm.x,_xlpm.x=$O1335))))</f>
        <v>1.4258555133079848E-3</v>
      </c>
      <c r="S1335" s="4">
        <f t="shared" si="350"/>
        <v>0.3888888888888889</v>
      </c>
      <c r="T1335" s="4">
        <f t="shared" si="351"/>
        <v>0.31561640606178698</v>
      </c>
      <c r="U1335" s="4">
        <f t="shared" si="352"/>
        <v>0.5</v>
      </c>
      <c r="V1335" s="4">
        <f t="shared" si="353"/>
        <v>0.25527250510330607</v>
      </c>
      <c r="W1335" s="4" t="s">
        <v>5121</v>
      </c>
      <c r="X1335" s="2" cm="1">
        <f t="array" ref="X1335">SUM(_xlfn._xlws.FILTER($F$2:$F$2454,_xlfn.MAP($W$2:$W$2454,_xlfn.LAMBDA(_xlpm.x,_xlpm.x=$W1335))))</f>
        <v>2896</v>
      </c>
      <c r="Y1335" s="11">
        <f t="shared" si="354"/>
        <v>2.4171270718232043E-3</v>
      </c>
      <c r="Z1335" s="4"/>
      <c r="AA1335" s="2" cm="1">
        <f t="array" ref="AA1335">SUM(_xlfn._xlws.FILTER($F$2:$F$2454,_xlfn.MAP($Z$2:$Z$2454,_xlfn.LAMBDA(_xlpm.x,_xlpm.x=$Z1335))))</f>
        <v>3871</v>
      </c>
      <c r="AB1335" s="11">
        <f t="shared" si="355"/>
        <v>1.8083182640144665E-3</v>
      </c>
      <c r="AC1335" s="11">
        <f t="shared" si="356"/>
        <v>0.12602461379384577</v>
      </c>
      <c r="AG1335" s="2"/>
      <c r="AL1335" s="2"/>
      <c r="AM1335" s="2"/>
    </row>
    <row r="1336" spans="1:39">
      <c r="A1336" s="1" t="str">
        <f t="shared" si="340"/>
        <v>~rma~ : [ɹmə]</v>
      </c>
      <c r="B1336" s="1">
        <f>_xlfn.LET(_xlpm.d,$G1336,_xlpm.k,_xlfn.CONCAT(LEFT(TRIM(B$1),1),"*"),COUNTIF(_xlpm.d,_xlpm.k))</f>
        <v>1</v>
      </c>
      <c r="C1336" s="1">
        <f>_xlfn.LET(_xlpm.d,$G1336,_xlpm.k,_xlfn.CONCAT(LEFT(TRIM(C$1),1),"*"),COUNTIF(_xlpm.d,_xlpm.k))</f>
        <v>0</v>
      </c>
      <c r="D1336" s="1">
        <f>_xlfn.LET(_xlpm.d,$G1336,_xlpm.k,_xlfn.CONCAT(LEFT(TRIM(D$1),1),"*"),COUNTIF(_xlpm.d,_xlpm.k))</f>
        <v>0</v>
      </c>
      <c r="E1336" s="1">
        <f t="shared" si="341"/>
        <v>0.95424250943932487</v>
      </c>
      <c r="F1336" s="7">
        <v>8</v>
      </c>
      <c r="G1336" s="9" t="s">
        <v>589</v>
      </c>
      <c r="H1336" s="4" cm="1">
        <f t="array" ref="H1336">F1336/freq.sum.r6e</f>
        <v>6.3371356147021542E-4</v>
      </c>
      <c r="I1336" s="4" t="str">
        <f t="shared" si="342"/>
        <v>ɹmə</v>
      </c>
      <c r="J1336" s="4" t="str">
        <f t="shared" si="343"/>
        <v>rma</v>
      </c>
      <c r="K1336" s="10">
        <f t="shared" si="344"/>
        <v>3</v>
      </c>
      <c r="L1336" s="1">
        <f t="shared" si="345"/>
        <v>3</v>
      </c>
      <c r="M1336" s="10">
        <f t="shared" si="346"/>
        <v>3</v>
      </c>
      <c r="N1336" s="1" t="str">
        <f t="shared" si="347"/>
        <v>~rma~</v>
      </c>
      <c r="O1336" s="1" t="str">
        <f t="shared" si="348"/>
        <v>[ɹmə]</v>
      </c>
      <c r="P1336" s="3" cm="1">
        <f t="array" ref="P1336">SUM(_xlfn._xlws.FILTER($H$2:$H$2454,_xlfn.MAP($N$2:$N$2454,_xlfn.LAMBDA(_xlpm.x,_xlpm.x=$N1336))))</f>
        <v>8.7135614702154619E-4</v>
      </c>
      <c r="Q1336" s="4">
        <f t="shared" si="349"/>
        <v>0.72727272727272729</v>
      </c>
      <c r="R1336" s="6" cm="1">
        <f t="array" ref="R1336">SUM(_xlfn._xlws.FILTER($H$2:$H$2454,_xlfn.MAP($O$2:$O$2454,_xlfn.LAMBDA(_xlpm.x,_xlpm.x=$O1336))))</f>
        <v>1.5842839036755384E-3</v>
      </c>
      <c r="S1336" s="4">
        <f t="shared" si="350"/>
        <v>0.4</v>
      </c>
      <c r="T1336" s="4">
        <f t="shared" si="351"/>
        <v>0.34425129856021597</v>
      </c>
      <c r="U1336" s="4">
        <f t="shared" si="352"/>
        <v>0.5161290322580645</v>
      </c>
      <c r="V1336" s="4">
        <f t="shared" si="353"/>
        <v>0.25963731050575611</v>
      </c>
      <c r="W1336" s="4" t="s">
        <v>5120</v>
      </c>
      <c r="X1336" s="2" cm="1">
        <f t="array" ref="X1336">SUM(_xlfn._xlws.FILTER($F$2:$F$2454,_xlfn.MAP($W$2:$W$2454,_xlfn.LAMBDA(_xlpm.x,_xlpm.x=$W1336))))</f>
        <v>1666</v>
      </c>
      <c r="Y1336" s="11">
        <f t="shared" si="354"/>
        <v>4.8019207683073226E-3</v>
      </c>
      <c r="Z1336" s="4" t="s">
        <v>5101</v>
      </c>
      <c r="AA1336" s="2" cm="1">
        <f t="array" ref="AA1336">SUM(_xlfn._xlws.FILTER($F$2:$F$2454,_xlfn.MAP($Z$2:$Z$2454,_xlfn.LAMBDA(_xlpm.x,_xlpm.x=$Z1336))))</f>
        <v>2255</v>
      </c>
      <c r="AB1336" s="11">
        <f t="shared" si="355"/>
        <v>3.5476718403547672E-3</v>
      </c>
      <c r="AC1336" s="11">
        <f t="shared" si="356"/>
        <v>0.13147154914321055</v>
      </c>
      <c r="AG1336" s="2"/>
      <c r="AL1336" s="2"/>
      <c r="AM1336" s="2"/>
    </row>
    <row r="1337" spans="1:39">
      <c r="A1337" s="1" t="str">
        <f t="shared" si="340"/>
        <v>~loo~ : [lu]</v>
      </c>
      <c r="B1337" s="1">
        <f>_xlfn.LET(_xlpm.d,$G1337,_xlpm.k,_xlfn.CONCAT(LEFT(TRIM(B$1),1),"*"),COUNTIF(_xlpm.d,_xlpm.k))</f>
        <v>0</v>
      </c>
      <c r="C1337" s="1">
        <f>_xlfn.LET(_xlpm.d,$G1337,_xlpm.k,_xlfn.CONCAT(LEFT(TRIM(C$1),1),"*"),COUNTIF(_xlpm.d,_xlpm.k))</f>
        <v>0</v>
      </c>
      <c r="D1337" s="1">
        <f>_xlfn.LET(_xlpm.d,$G1337,_xlpm.k,_xlfn.CONCAT(LEFT(TRIM(D$1),1),"*"),COUNTIF(_xlpm.d,_xlpm.k))</f>
        <v>0</v>
      </c>
      <c r="E1337" s="1">
        <f t="shared" si="341"/>
        <v>0.47712125471966244</v>
      </c>
      <c r="F1337" s="7">
        <v>2</v>
      </c>
      <c r="G1337" s="9" t="s">
        <v>130</v>
      </c>
      <c r="H1337" s="4" cm="1">
        <f t="array" ref="H1337">F1337/freq.sum.r6e</f>
        <v>1.5842839036755386E-4</v>
      </c>
      <c r="I1337" s="4" t="str">
        <f t="shared" si="342"/>
        <v>lu</v>
      </c>
      <c r="J1337" s="4" t="str">
        <f t="shared" si="343"/>
        <v>loo</v>
      </c>
      <c r="K1337" s="10">
        <f t="shared" si="344"/>
        <v>2</v>
      </c>
      <c r="L1337" s="1">
        <f t="shared" si="345"/>
        <v>3</v>
      </c>
      <c r="M1337" s="10">
        <f t="shared" si="346"/>
        <v>3</v>
      </c>
      <c r="N1337" s="1" t="str">
        <f t="shared" si="347"/>
        <v>~loo~</v>
      </c>
      <c r="O1337" s="1" t="str">
        <f t="shared" si="348"/>
        <v>[lu]</v>
      </c>
      <c r="P1337" s="3" cm="1">
        <f t="array" ref="P1337">SUM(_xlfn._xlws.FILTER($H$2:$H$2454,_xlfn.MAP($N$2:$N$2454,_xlfn.LAMBDA(_xlpm.x,_xlpm.x=$N1337))))</f>
        <v>4.7528517110266154E-4</v>
      </c>
      <c r="Q1337" s="4">
        <f t="shared" si="349"/>
        <v>0.33333333333333337</v>
      </c>
      <c r="R1337" s="6" cm="1">
        <f t="array" ref="R1337">SUM(_xlfn._xlws.FILTER($H$2:$H$2454,_xlfn.MAP($O$2:$O$2454,_xlfn.LAMBDA(_xlpm.x,_xlpm.x=$O1337))))</f>
        <v>8.7135614702154619E-4</v>
      </c>
      <c r="S1337" s="4">
        <f t="shared" si="350"/>
        <v>0.18181818181818182</v>
      </c>
      <c r="T1337" s="4">
        <f t="shared" si="351"/>
        <v>7.8469045995343364E-2</v>
      </c>
      <c r="U1337" s="4">
        <f t="shared" si="352"/>
        <v>0.23529411764705888</v>
      </c>
      <c r="V1337" s="4">
        <f t="shared" si="353"/>
        <v>0.26324143477458145</v>
      </c>
      <c r="W1337" s="4" t="s">
        <v>5130</v>
      </c>
      <c r="X1337" s="2" cm="1">
        <f t="array" ref="X1337">SUM(_xlfn._xlws.FILTER($F$2:$F$2454,_xlfn.MAP($W$2:$W$2454,_xlfn.LAMBDA(_xlpm.x,_xlpm.x=$W1337))))</f>
        <v>79</v>
      </c>
      <c r="Y1337" s="11">
        <f t="shared" si="354"/>
        <v>2.5316455696202531E-2</v>
      </c>
      <c r="Z1337" s="4" t="s">
        <v>5111</v>
      </c>
      <c r="AA1337" s="2" cm="1">
        <f t="array" ref="AA1337">SUM(_xlfn._xlws.FILTER($F$2:$F$2454,_xlfn.MAP($Z$2:$Z$2454,_xlfn.LAMBDA(_xlpm.x,_xlpm.x=$Z1337))))</f>
        <v>254</v>
      </c>
      <c r="AB1337" s="11">
        <f t="shared" si="355"/>
        <v>7.874015748031496E-3</v>
      </c>
      <c r="AC1337" s="11">
        <f t="shared" si="356"/>
        <v>0.50720662532949656</v>
      </c>
      <c r="AG1337" s="2"/>
      <c r="AL1337" s="2"/>
      <c r="AM1337" s="2"/>
    </row>
    <row r="1338" spans="1:39">
      <c r="A1338" s="1" t="str">
        <f t="shared" si="340"/>
        <v>~doo~ : [dɔ]</v>
      </c>
      <c r="B1338" s="1">
        <f>_xlfn.LET(_xlpm.d,$G1338,_xlpm.k,_xlfn.CONCAT(LEFT(TRIM(B$1),1),"*"),COUNTIF(_xlpm.d,_xlpm.k))</f>
        <v>0</v>
      </c>
      <c r="C1338" s="1">
        <f>_xlfn.LET(_xlpm.d,$G1338,_xlpm.k,_xlfn.CONCAT(LEFT(TRIM(C$1),1),"*"),COUNTIF(_xlpm.d,_xlpm.k))</f>
        <v>0</v>
      </c>
      <c r="D1338" s="1">
        <f>_xlfn.LET(_xlpm.d,$G1338,_xlpm.k,_xlfn.CONCAT(LEFT(TRIM(D$1),1),"*"),COUNTIF(_xlpm.d,_xlpm.k))</f>
        <v>0</v>
      </c>
      <c r="E1338" s="1">
        <f t="shared" si="341"/>
        <v>0.8450980400142567</v>
      </c>
      <c r="F1338" s="7">
        <v>6</v>
      </c>
      <c r="G1338" s="9" t="s">
        <v>512</v>
      </c>
      <c r="H1338" s="4" cm="1">
        <f t="array" ref="H1338">F1338/freq.sum.r6e</f>
        <v>4.7528517110266159E-4</v>
      </c>
      <c r="I1338" s="4" t="str">
        <f t="shared" si="342"/>
        <v>dɔ</v>
      </c>
      <c r="J1338" s="4" t="str">
        <f t="shared" si="343"/>
        <v>doo</v>
      </c>
      <c r="K1338" s="10">
        <f t="shared" si="344"/>
        <v>2</v>
      </c>
      <c r="L1338" s="1">
        <f t="shared" si="345"/>
        <v>3</v>
      </c>
      <c r="M1338" s="10">
        <f t="shared" si="346"/>
        <v>3</v>
      </c>
      <c r="N1338" s="1" t="str">
        <f t="shared" si="347"/>
        <v>~doo~</v>
      </c>
      <c r="O1338" s="1" t="str">
        <f t="shared" si="348"/>
        <v>[dɔ]</v>
      </c>
      <c r="P1338" s="3" cm="1">
        <f t="array" ref="P1338">SUM(_xlfn._xlws.FILTER($H$2:$H$2454,_xlfn.MAP($N$2:$N$2454,_xlfn.LAMBDA(_xlpm.x,_xlpm.x=$N1338))))</f>
        <v>5.5449936628643854E-4</v>
      </c>
      <c r="Q1338" s="4">
        <f t="shared" si="349"/>
        <v>0.8571428571428571</v>
      </c>
      <c r="R1338" s="6" cm="1">
        <f t="array" ref="R1338">SUM(_xlfn._xlws.FILTER($H$2:$H$2454,_xlfn.MAP($O$2:$O$2454,_xlfn.LAMBDA(_xlpm.x,_xlpm.x=$O1338))))</f>
        <v>1.0297845373891E-3</v>
      </c>
      <c r="S1338" s="4">
        <f t="shared" si="350"/>
        <v>0.46153846153846162</v>
      </c>
      <c r="T1338" s="4">
        <f t="shared" si="351"/>
        <v>0.3544189084158757</v>
      </c>
      <c r="U1338" s="4">
        <f t="shared" si="352"/>
        <v>0.60000000000000009</v>
      </c>
      <c r="V1338" s="4">
        <f t="shared" si="353"/>
        <v>0.26884531229257985</v>
      </c>
      <c r="W1338" s="4" t="s">
        <v>5130</v>
      </c>
      <c r="X1338" s="2" cm="1">
        <f t="array" ref="X1338">SUM(_xlfn._xlws.FILTER($F$2:$F$2454,_xlfn.MAP($W$2:$W$2454,_xlfn.LAMBDA(_xlpm.x,_xlpm.x=$W1338))))</f>
        <v>79</v>
      </c>
      <c r="Y1338" s="11">
        <f t="shared" si="354"/>
        <v>7.5949367088607597E-2</v>
      </c>
      <c r="Z1338" s="4" t="s">
        <v>5107</v>
      </c>
      <c r="AA1338" s="2" cm="1">
        <f t="array" ref="AA1338">SUM(_xlfn._xlws.FILTER($F$2:$F$2454,_xlfn.MAP($Z$2:$Z$2454,_xlfn.LAMBDA(_xlpm.x,_xlpm.x=$Z1338))))</f>
        <v>293</v>
      </c>
      <c r="AB1338" s="11">
        <f t="shared" si="355"/>
        <v>2.0477815699658702E-2</v>
      </c>
      <c r="AC1338" s="11">
        <f t="shared" si="356"/>
        <v>0.56924052906366807</v>
      </c>
      <c r="AG1338" s="2"/>
      <c r="AL1338" s="2"/>
      <c r="AM1338" s="2"/>
    </row>
    <row r="1339" spans="1:39">
      <c r="A1339" s="1" t="str">
        <f t="shared" si="340"/>
        <v>~tea~ : [ti]</v>
      </c>
      <c r="B1339" s="1">
        <f>_xlfn.LET(_xlpm.d,$G1339,_xlpm.k,_xlfn.CONCAT(LEFT(TRIM(B$1),1),"*"),COUNTIF(_xlpm.d,_xlpm.k))</f>
        <v>0</v>
      </c>
      <c r="C1339" s="1">
        <f>_xlfn.LET(_xlpm.d,$G1339,_xlpm.k,_xlfn.CONCAT(LEFT(TRIM(C$1),1),"*"),COUNTIF(_xlpm.d,_xlpm.k))</f>
        <v>0</v>
      </c>
      <c r="D1339" s="1">
        <f>_xlfn.LET(_xlpm.d,$G1339,_xlpm.k,_xlfn.CONCAT(LEFT(TRIM(D$1),1),"*"),COUNTIF(_xlpm.d,_xlpm.k))</f>
        <v>0</v>
      </c>
      <c r="E1339" s="1">
        <f t="shared" si="341"/>
        <v>0.77815125038364352</v>
      </c>
      <c r="F1339" s="7">
        <v>5</v>
      </c>
      <c r="G1339" s="9" t="s">
        <v>288</v>
      </c>
      <c r="H1339" s="4" cm="1">
        <f t="array" ref="H1339">F1339/freq.sum.r6e</f>
        <v>3.9607097591888465E-4</v>
      </c>
      <c r="I1339" s="1" t="str">
        <f t="shared" si="342"/>
        <v>ti</v>
      </c>
      <c r="J1339" s="1" t="str">
        <f t="shared" si="343"/>
        <v>tea</v>
      </c>
      <c r="K1339" s="10">
        <f t="shared" si="344"/>
        <v>2</v>
      </c>
      <c r="L1339" s="1">
        <f t="shared" si="345"/>
        <v>3</v>
      </c>
      <c r="M1339" s="10">
        <f t="shared" si="346"/>
        <v>3</v>
      </c>
      <c r="N1339" s="1" t="str">
        <f t="shared" si="347"/>
        <v>~tea~</v>
      </c>
      <c r="O1339" s="1" t="str">
        <f t="shared" si="348"/>
        <v>[ti]</v>
      </c>
      <c r="P1339" s="3" cm="1">
        <f t="array" ref="P1339">SUM(_xlfn._xlws.FILTER($H$2:$H$2454,_xlfn.MAP($N$2:$N$2454,_xlfn.LAMBDA(_xlpm.x,_xlpm.x=$N1339))))</f>
        <v>5.5449936628643854E-4</v>
      </c>
      <c r="Q1339" s="4">
        <f t="shared" si="349"/>
        <v>0.7142857142857143</v>
      </c>
      <c r="R1339" s="6" cm="1">
        <f t="array" ref="R1339">SUM(_xlfn._xlws.FILTER($H$2:$H$2454,_xlfn.MAP($O$2:$O$2454,_xlfn.LAMBDA(_xlpm.x,_xlpm.x=$O1339))))</f>
        <v>1.0297845373891002E-3</v>
      </c>
      <c r="S1339" s="4">
        <f t="shared" si="350"/>
        <v>0.38461538461538458</v>
      </c>
      <c r="T1339" s="4">
        <f t="shared" si="351"/>
        <v>0.27195219142736687</v>
      </c>
      <c r="U1339" s="4">
        <f t="shared" si="352"/>
        <v>0.49999999999999989</v>
      </c>
      <c r="V1339" s="4">
        <f t="shared" si="353"/>
        <v>0.26884531229258002</v>
      </c>
      <c r="W1339" s="4" t="s">
        <v>5124</v>
      </c>
      <c r="X1339" s="2" cm="1">
        <f t="array" ref="X1339">SUM(_xlfn._xlws.FILTER($F$2:$F$2454,_xlfn.MAP($W$2:$W$2454,_xlfn.LAMBDA(_xlpm.x,_xlpm.x=$W1339))))</f>
        <v>184</v>
      </c>
      <c r="Y1339" s="11">
        <f t="shared" si="354"/>
        <v>2.717391304347826E-2</v>
      </c>
      <c r="Z1339" s="4" t="s">
        <v>5110</v>
      </c>
      <c r="AA1339" s="2" cm="1">
        <f t="array" ref="AA1339">SUM(_xlfn._xlws.FILTER($F$2:$F$2454,_xlfn.MAP($Z$2:$Z$2454,_xlfn.LAMBDA(_xlpm.x,_xlpm.x=$Z1339))))</f>
        <v>354</v>
      </c>
      <c r="AB1339" s="11">
        <f t="shared" si="355"/>
        <v>1.4124293785310734E-2</v>
      </c>
      <c r="AC1339" s="11">
        <f t="shared" si="356"/>
        <v>0.28418543901625132</v>
      </c>
      <c r="AG1339" s="2"/>
      <c r="AL1339" s="2"/>
      <c r="AM1339" s="2"/>
    </row>
    <row r="1340" spans="1:39">
      <c r="A1340" s="1" t="str">
        <f t="shared" si="340"/>
        <v>~ppo~ : [poʊ]</v>
      </c>
      <c r="B1340" s="1">
        <f>_xlfn.LET(_xlpm.d,$G1340,_xlpm.k,_xlfn.CONCAT(LEFT(TRIM(B$1),1),"*"),COUNTIF(_xlpm.d,_xlpm.k))</f>
        <v>0</v>
      </c>
      <c r="C1340" s="1">
        <f>_xlfn.LET(_xlpm.d,$G1340,_xlpm.k,_xlfn.CONCAT(LEFT(TRIM(C$1),1),"*"),COUNTIF(_xlpm.d,_xlpm.k))</f>
        <v>0</v>
      </c>
      <c r="D1340" s="1">
        <f>_xlfn.LET(_xlpm.d,$G1340,_xlpm.k,_xlfn.CONCAT(LEFT(TRIM(D$1),1),"*"),COUNTIF(_xlpm.d,_xlpm.k))</f>
        <v>0</v>
      </c>
      <c r="E1340" s="1">
        <f t="shared" si="341"/>
        <v>0.69897000433601875</v>
      </c>
      <c r="F1340" s="7">
        <v>4</v>
      </c>
      <c r="G1340" s="9" t="s">
        <v>954</v>
      </c>
      <c r="H1340" s="4" cm="1">
        <f t="array" ref="H1340">F1340/freq.sum.r6e</f>
        <v>3.1685678073510771E-4</v>
      </c>
      <c r="I1340" s="1" t="str">
        <f t="shared" si="342"/>
        <v>poʊ</v>
      </c>
      <c r="J1340" s="1" t="str">
        <f t="shared" si="343"/>
        <v>ppo</v>
      </c>
      <c r="K1340" s="10">
        <f t="shared" si="344"/>
        <v>3</v>
      </c>
      <c r="L1340" s="1">
        <f t="shared" si="345"/>
        <v>3</v>
      </c>
      <c r="M1340" s="10">
        <f t="shared" si="346"/>
        <v>3</v>
      </c>
      <c r="N1340" s="1" t="str">
        <f t="shared" si="347"/>
        <v>~ppo~</v>
      </c>
      <c r="O1340" s="1" t="str">
        <f t="shared" si="348"/>
        <v>[poʊ]</v>
      </c>
      <c r="P1340" s="3" cm="1">
        <f t="array" ref="P1340">SUM(_xlfn._xlws.FILTER($H$2:$H$2454,_xlfn.MAP($N$2:$N$2454,_xlfn.LAMBDA(_xlpm.x,_xlpm.x=$N1340))))</f>
        <v>6.3371356147021542E-4</v>
      </c>
      <c r="Q1340" s="4">
        <f t="shared" si="349"/>
        <v>0.5</v>
      </c>
      <c r="R1340" s="6" cm="1">
        <f t="array" ref="R1340">SUM(_xlfn._xlws.FILTER($H$2:$H$2454,_xlfn.MAP($O$2:$O$2454,_xlfn.LAMBDA(_xlpm.x,_xlpm.x=$O1340))))</f>
        <v>1.188212927756654E-3</v>
      </c>
      <c r="S1340" s="4">
        <f t="shared" si="350"/>
        <v>0.26666666666666666</v>
      </c>
      <c r="T1340" s="4">
        <f t="shared" si="351"/>
        <v>0.16993358850834583</v>
      </c>
      <c r="U1340" s="4">
        <f t="shared" si="352"/>
        <v>0.34782608695652178</v>
      </c>
      <c r="V1340" s="4">
        <f t="shared" si="353"/>
        <v>0.27300127206373764</v>
      </c>
      <c r="W1340" s="4" t="s">
        <v>5119</v>
      </c>
      <c r="X1340" s="2" cm="1">
        <f t="array" ref="X1340">SUM(_xlfn._xlws.FILTER($F$2:$F$2454,_xlfn.MAP($W$2:$W$2454,_xlfn.LAMBDA(_xlpm.x,_xlpm.x=$W1340))))</f>
        <v>1157</v>
      </c>
      <c r="Y1340" s="11">
        <f t="shared" si="354"/>
        <v>3.4572169403630079E-3</v>
      </c>
      <c r="Z1340" s="4" t="s">
        <v>5109</v>
      </c>
      <c r="AA1340" s="2" cm="1">
        <f t="array" ref="AA1340">SUM(_xlfn._xlws.FILTER($F$2:$F$2454,_xlfn.MAP($Z$2:$Z$2454,_xlfn.LAMBDA(_xlpm.x,_xlpm.x=$Z1340))))</f>
        <v>257</v>
      </c>
      <c r="AB1340" s="11">
        <f t="shared" si="355"/>
        <v>1.556420233463035E-2</v>
      </c>
      <c r="AC1340" s="11">
        <f t="shared" si="356"/>
        <v>-0.65340023562045502</v>
      </c>
      <c r="AG1340" s="2"/>
      <c r="AL1340" s="2"/>
      <c r="AM1340" s="2"/>
    </row>
    <row r="1341" spans="1:39">
      <c r="A1341" s="1" t="str">
        <f t="shared" si="340"/>
        <v>~day~ : [deɪ]</v>
      </c>
      <c r="B1341" s="1">
        <f>_xlfn.LET(_xlpm.d,$G1341,_xlpm.k,_xlfn.CONCAT(LEFT(TRIM(B$1),1),"*"),COUNTIF(_xlpm.d,_xlpm.k))</f>
        <v>0</v>
      </c>
      <c r="C1341" s="1">
        <f>_xlfn.LET(_xlpm.d,$G1341,_xlpm.k,_xlfn.CONCAT(LEFT(TRIM(C$1),1),"*"),COUNTIF(_xlpm.d,_xlpm.k))</f>
        <v>0</v>
      </c>
      <c r="D1341" s="1">
        <f>_xlfn.LET(_xlpm.d,$G1341,_xlpm.k,_xlfn.CONCAT(LEFT(TRIM(D$1),1),"*"),COUNTIF(_xlpm.d,_xlpm.k))</f>
        <v>0</v>
      </c>
      <c r="E1341" s="1">
        <f t="shared" si="341"/>
        <v>1.0413926851582249</v>
      </c>
      <c r="F1341" s="7">
        <v>10</v>
      </c>
      <c r="G1341" s="9" t="s">
        <v>450</v>
      </c>
      <c r="H1341" s="4" cm="1">
        <f t="array" ref="H1341">F1341/freq.sum.r6e</f>
        <v>7.9214195183776931E-4</v>
      </c>
      <c r="I1341" s="4" t="str">
        <f t="shared" si="342"/>
        <v>deɪ</v>
      </c>
      <c r="J1341" s="4" t="str">
        <f t="shared" si="343"/>
        <v>day</v>
      </c>
      <c r="K1341" s="10">
        <f t="shared" si="344"/>
        <v>3</v>
      </c>
      <c r="L1341" s="1">
        <f t="shared" si="345"/>
        <v>3</v>
      </c>
      <c r="M1341" s="10">
        <f t="shared" si="346"/>
        <v>3</v>
      </c>
      <c r="N1341" s="1" t="str">
        <f t="shared" si="347"/>
        <v>~day~</v>
      </c>
      <c r="O1341" s="1" t="str">
        <f t="shared" si="348"/>
        <v>[deɪ]</v>
      </c>
      <c r="P1341" s="3" cm="1">
        <f t="array" ref="P1341">SUM(_xlfn._xlws.FILTER($H$2:$H$2454,_xlfn.MAP($N$2:$N$2454,_xlfn.LAMBDA(_xlpm.x,_xlpm.x=$N1341))))</f>
        <v>7.9214195183776931E-4</v>
      </c>
      <c r="Q1341" s="4">
        <f t="shared" si="349"/>
        <v>1</v>
      </c>
      <c r="R1341" s="6" cm="1">
        <f t="array" ref="R1341">SUM(_xlfn._xlws.FILTER($H$2:$H$2454,_xlfn.MAP($O$2:$O$2454,_xlfn.LAMBDA(_xlpm.x,_xlpm.x=$O1341))))</f>
        <v>1.5050697084917617E-3</v>
      </c>
      <c r="S1341" s="4">
        <f t="shared" si="350"/>
        <v>0.52631578947368418</v>
      </c>
      <c r="T1341" s="4">
        <f t="shared" si="351"/>
        <v>0.50200155149002967</v>
      </c>
      <c r="U1341" s="4">
        <f t="shared" si="352"/>
        <v>0.68965517241379315</v>
      </c>
      <c r="V1341" s="4">
        <f t="shared" si="353"/>
        <v>0.27875360095282897</v>
      </c>
      <c r="W1341" s="4" t="s">
        <v>5127</v>
      </c>
      <c r="X1341" s="2" cm="1">
        <f t="array" ref="X1341">SUM(_xlfn._xlws.FILTER($F$2:$F$2454,_xlfn.MAP($W$2:$W$2454,_xlfn.LAMBDA(_xlpm.x,_xlpm.x=$W1341))))</f>
        <v>59</v>
      </c>
      <c r="Y1341" s="11">
        <f t="shared" si="354"/>
        <v>0.16949152542372881</v>
      </c>
      <c r="Z1341" s="4" t="s">
        <v>5108</v>
      </c>
      <c r="AA1341" s="2" cm="1">
        <f t="array" ref="AA1341">SUM(_xlfn._xlws.FILTER($F$2:$F$2454,_xlfn.MAP($Z$2:$Z$2454,_xlfn.LAMBDA(_xlpm.x,_xlpm.x=$Z1341))))</f>
        <v>475</v>
      </c>
      <c r="AB1341" s="11">
        <f t="shared" si="355"/>
        <v>2.1052631578947368E-2</v>
      </c>
      <c r="AC1341" s="11">
        <f t="shared" si="356"/>
        <v>0.90584159798272235</v>
      </c>
      <c r="AG1341" s="2"/>
      <c r="AL1341" s="2"/>
      <c r="AM1341" s="2"/>
    </row>
    <row r="1342" spans="1:39">
      <c r="A1342" s="1" t="str">
        <f t="shared" si="340"/>
        <v>~rdi~ : [ɹdə]</v>
      </c>
      <c r="B1342" s="1">
        <f>_xlfn.LET(_xlpm.d,$G1342,_xlpm.k,_xlfn.CONCAT(LEFT(TRIM(B$1),1),"*"),COUNTIF(_xlpm.d,_xlpm.k))</f>
        <v>1</v>
      </c>
      <c r="C1342" s="1">
        <f>_xlfn.LET(_xlpm.d,$G1342,_xlpm.k,_xlfn.CONCAT(LEFT(TRIM(C$1),1),"*"),COUNTIF(_xlpm.d,_xlpm.k))</f>
        <v>0</v>
      </c>
      <c r="D1342" s="1">
        <f>_xlfn.LET(_xlpm.d,$G1342,_xlpm.k,_xlfn.CONCAT(LEFT(TRIM(D$1),1),"*"),COUNTIF(_xlpm.d,_xlpm.k))</f>
        <v>0</v>
      </c>
      <c r="E1342" s="1">
        <f t="shared" si="341"/>
        <v>0.60205999132796229</v>
      </c>
      <c r="F1342" s="7">
        <v>3</v>
      </c>
      <c r="G1342" s="9" t="s">
        <v>1068</v>
      </c>
      <c r="H1342" s="4" cm="1">
        <f t="array" ref="H1342">F1342/freq.sum.r6e</f>
        <v>2.376425855513308E-4</v>
      </c>
      <c r="I1342" s="1" t="str">
        <f t="shared" si="342"/>
        <v>ɹdə</v>
      </c>
      <c r="J1342" s="1" t="str">
        <f t="shared" si="343"/>
        <v>rdi</v>
      </c>
      <c r="K1342" s="10">
        <f t="shared" si="344"/>
        <v>3</v>
      </c>
      <c r="L1342" s="1">
        <f t="shared" si="345"/>
        <v>3</v>
      </c>
      <c r="M1342" s="10">
        <f t="shared" si="346"/>
        <v>3</v>
      </c>
      <c r="N1342" s="1" t="str">
        <f t="shared" si="347"/>
        <v>~rdi~</v>
      </c>
      <c r="O1342" s="1" t="str">
        <f t="shared" si="348"/>
        <v>[ɹdə]</v>
      </c>
      <c r="P1342" s="3" cm="1">
        <f t="array" ref="P1342">SUM(_xlfn._xlws.FILTER($H$2:$H$2454,_xlfn.MAP($N$2:$N$2454,_xlfn.LAMBDA(_xlpm.x,_xlpm.x=$N1342))))</f>
        <v>4.7528517110266154E-4</v>
      </c>
      <c r="Q1342" s="4">
        <f t="shared" si="349"/>
        <v>0.50000000000000011</v>
      </c>
      <c r="R1342" s="6" cm="1">
        <f t="array" ref="R1342">SUM(_xlfn._xlws.FILTER($H$2:$H$2454,_xlfn.MAP($O$2:$O$2454,_xlfn.LAMBDA(_xlpm.x,_xlpm.x=$O1342))))</f>
        <v>9.5057034220532319E-4</v>
      </c>
      <c r="S1342" s="4">
        <f t="shared" si="350"/>
        <v>0.25</v>
      </c>
      <c r="T1342" s="4">
        <f t="shared" si="351"/>
        <v>0.14027395824968314</v>
      </c>
      <c r="U1342" s="4">
        <f t="shared" si="352"/>
        <v>0.33333333333333337</v>
      </c>
      <c r="V1342" s="4">
        <f t="shared" si="353"/>
        <v>0.30102999566398131</v>
      </c>
      <c r="W1342" s="4" t="s">
        <v>5110</v>
      </c>
      <c r="X1342" s="2" cm="1">
        <f t="array" ref="X1342">SUM(_xlfn._xlws.FILTER($F$2:$F$2454,_xlfn.MAP($W$2:$W$2454,_xlfn.LAMBDA(_xlpm.x,_xlpm.x=$W1342))))</f>
        <v>1594</v>
      </c>
      <c r="Y1342" s="11">
        <f t="shared" si="354"/>
        <v>1.8820577164366374E-3</v>
      </c>
      <c r="Z1342" s="4" t="s">
        <v>5101</v>
      </c>
      <c r="AA1342" s="2" cm="1">
        <f t="array" ref="AA1342">SUM(_xlfn._xlws.FILTER($F$2:$F$2454,_xlfn.MAP($Z$2:$Z$2454,_xlfn.LAMBDA(_xlpm.x,_xlpm.x=$Z1342))))</f>
        <v>2255</v>
      </c>
      <c r="AB1342" s="11">
        <f t="shared" si="355"/>
        <v>1.3303769401330377E-3</v>
      </c>
      <c r="AC1342" s="11">
        <f t="shared" si="356"/>
        <v>0.1506582291538858</v>
      </c>
      <c r="AG1342" s="2"/>
      <c r="AL1342" s="2"/>
      <c r="AM1342" s="2"/>
    </row>
    <row r="1343" spans="1:39">
      <c r="A1343" s="1" t="str">
        <f t="shared" si="340"/>
        <v>~rso~ : [ɹsə]</v>
      </c>
      <c r="B1343" s="1">
        <f>_xlfn.LET(_xlpm.d,$G1343,_xlpm.k,_xlfn.CONCAT(LEFT(TRIM(B$1),1),"*"),COUNTIF(_xlpm.d,_xlpm.k))</f>
        <v>1</v>
      </c>
      <c r="C1343" s="1">
        <f>_xlfn.LET(_xlpm.d,$G1343,_xlpm.k,_xlfn.CONCAT(LEFT(TRIM(C$1),1),"*"),COUNTIF(_xlpm.d,_xlpm.k))</f>
        <v>0</v>
      </c>
      <c r="D1343" s="1">
        <f>_xlfn.LET(_xlpm.d,$G1343,_xlpm.k,_xlfn.CONCAT(LEFT(TRIM(D$1),1),"*"),COUNTIF(_xlpm.d,_xlpm.k))</f>
        <v>0</v>
      </c>
      <c r="E1343" s="1">
        <f t="shared" si="341"/>
        <v>0.77815125038364352</v>
      </c>
      <c r="F1343" s="7">
        <v>5</v>
      </c>
      <c r="G1343" s="9" t="s">
        <v>614</v>
      </c>
      <c r="H1343" s="4" cm="1">
        <f t="array" ref="H1343">F1343/freq.sum.r6e</f>
        <v>3.9607097591888465E-4</v>
      </c>
      <c r="I1343" s="4" t="str">
        <f t="shared" si="342"/>
        <v>ɹsə</v>
      </c>
      <c r="J1343" s="4" t="str">
        <f t="shared" si="343"/>
        <v>rso</v>
      </c>
      <c r="K1343" s="10">
        <f t="shared" si="344"/>
        <v>3</v>
      </c>
      <c r="L1343" s="1">
        <f t="shared" si="345"/>
        <v>3</v>
      </c>
      <c r="M1343" s="10">
        <f t="shared" si="346"/>
        <v>3</v>
      </c>
      <c r="N1343" s="1" t="str">
        <f t="shared" si="347"/>
        <v>~rso~</v>
      </c>
      <c r="O1343" s="1" t="str">
        <f t="shared" si="348"/>
        <v>[ɹsə]</v>
      </c>
      <c r="P1343" s="3" cm="1">
        <f t="array" ref="P1343">SUM(_xlfn._xlws.FILTER($H$2:$H$2454,_xlfn.MAP($N$2:$N$2454,_xlfn.LAMBDA(_xlpm.x,_xlpm.x=$N1343))))</f>
        <v>4.7528517110266159E-4</v>
      </c>
      <c r="Q1343" s="4">
        <f t="shared" si="349"/>
        <v>0.83333333333333326</v>
      </c>
      <c r="R1343" s="6" cm="1">
        <f t="array" ref="R1343">SUM(_xlfn._xlws.FILTER($H$2:$H$2454,_xlfn.MAP($O$2:$O$2454,_xlfn.LAMBDA(_xlpm.x,_xlpm.x=$O1343))))</f>
        <v>9.5057034220532308E-4</v>
      </c>
      <c r="S1343" s="4">
        <f t="shared" si="350"/>
        <v>0.41666666666666669</v>
      </c>
      <c r="T1343" s="4">
        <f t="shared" si="351"/>
        <v>0.30216910158596327</v>
      </c>
      <c r="U1343" s="4">
        <f t="shared" si="352"/>
        <v>0.55555555555555558</v>
      </c>
      <c r="V1343" s="4">
        <f t="shared" si="353"/>
        <v>0.30102999566398114</v>
      </c>
      <c r="W1343" s="4" t="s">
        <v>5119</v>
      </c>
      <c r="X1343" s="2" cm="1">
        <f t="array" ref="X1343">SUM(_xlfn._xlws.FILTER($F$2:$F$2454,_xlfn.MAP($W$2:$W$2454,_xlfn.LAMBDA(_xlpm.x,_xlpm.x=$W1343))))</f>
        <v>1157</v>
      </c>
      <c r="Y1343" s="11">
        <f t="shared" si="354"/>
        <v>4.3215211754537601E-3</v>
      </c>
      <c r="Z1343" s="4" t="s">
        <v>5101</v>
      </c>
      <c r="AA1343" s="2" cm="1">
        <f t="array" ref="AA1343">SUM(_xlfn._xlws.FILTER($F$2:$F$2454,_xlfn.MAP($Z$2:$Z$2454,_xlfn.LAMBDA(_xlpm.x,_xlpm.x=$Z1343))))</f>
        <v>2255</v>
      </c>
      <c r="AB1343" s="11">
        <f t="shared" si="355"/>
        <v>2.2172949002217295E-3</v>
      </c>
      <c r="AC1343" s="11">
        <f t="shared" si="356"/>
        <v>0.28981318726222982</v>
      </c>
      <c r="AG1343" s="2"/>
      <c r="AL1343" s="2"/>
      <c r="AM1343" s="2"/>
    </row>
    <row r="1344" spans="1:39">
      <c r="A1344" s="1" t="str">
        <f t="shared" si="340"/>
        <v>~too~ : [tu]</v>
      </c>
      <c r="B1344" s="1">
        <f>_xlfn.LET(_xlpm.d,$G1344,_xlpm.k,_xlfn.CONCAT(LEFT(TRIM(B$1),1),"*"),COUNTIF(_xlpm.d,_xlpm.k))</f>
        <v>0</v>
      </c>
      <c r="C1344" s="1">
        <f>_xlfn.LET(_xlpm.d,$G1344,_xlpm.k,_xlfn.CONCAT(LEFT(TRIM(C$1),1),"*"),COUNTIF(_xlpm.d,_xlpm.k))</f>
        <v>0</v>
      </c>
      <c r="D1344" s="1">
        <f>_xlfn.LET(_xlpm.d,$G1344,_xlpm.k,_xlfn.CONCAT(LEFT(TRIM(D$1),1),"*"),COUNTIF(_xlpm.d,_xlpm.k))</f>
        <v>0</v>
      </c>
      <c r="E1344" s="1">
        <f t="shared" si="341"/>
        <v>0.69897000433601875</v>
      </c>
      <c r="F1344" s="7">
        <v>4</v>
      </c>
      <c r="G1344" s="9" t="s">
        <v>298</v>
      </c>
      <c r="H1344" s="4" cm="1">
        <f t="array" ref="H1344">F1344/freq.sum.r6e</f>
        <v>3.1685678073510771E-4</v>
      </c>
      <c r="I1344" s="1" t="str">
        <f t="shared" si="342"/>
        <v>tu</v>
      </c>
      <c r="J1344" s="1" t="str">
        <f t="shared" si="343"/>
        <v>too</v>
      </c>
      <c r="K1344" s="10">
        <f t="shared" si="344"/>
        <v>2</v>
      </c>
      <c r="L1344" s="1">
        <f t="shared" si="345"/>
        <v>3</v>
      </c>
      <c r="M1344" s="10">
        <f t="shared" si="346"/>
        <v>3</v>
      </c>
      <c r="N1344" s="1" t="str">
        <f t="shared" si="347"/>
        <v>~too~</v>
      </c>
      <c r="O1344" s="1" t="str">
        <f t="shared" si="348"/>
        <v>[tu]</v>
      </c>
      <c r="P1344" s="3" cm="1">
        <f t="array" ref="P1344">SUM(_xlfn._xlws.FILTER($H$2:$H$2454,_xlfn.MAP($N$2:$N$2454,_xlfn.LAMBDA(_xlpm.x,_xlpm.x=$N1344))))</f>
        <v>3.9607097591888465E-4</v>
      </c>
      <c r="Q1344" s="4">
        <f t="shared" si="349"/>
        <v>0.79999999999999993</v>
      </c>
      <c r="R1344" s="6" cm="1">
        <f t="array" ref="R1344">SUM(_xlfn._xlws.FILTER($H$2:$H$2454,_xlfn.MAP($O$2:$O$2454,_xlfn.LAMBDA(_xlpm.x,_xlpm.x=$O1344))))</f>
        <v>7.9214195183776931E-4</v>
      </c>
      <c r="S1344" s="4">
        <f t="shared" si="350"/>
        <v>0.39999999999999997</v>
      </c>
      <c r="T1344" s="4">
        <f t="shared" si="351"/>
        <v>0.26056483571279693</v>
      </c>
      <c r="U1344" s="4">
        <f t="shared" si="352"/>
        <v>0.53333333333333333</v>
      </c>
      <c r="V1344" s="4">
        <f t="shared" si="353"/>
        <v>0.3010299956639812</v>
      </c>
      <c r="W1344" s="4" t="s">
        <v>5130</v>
      </c>
      <c r="X1344" s="2" cm="1">
        <f t="array" ref="X1344">SUM(_xlfn._xlws.FILTER($F$2:$F$2454,_xlfn.MAP($W$2:$W$2454,_xlfn.LAMBDA(_xlpm.x,_xlpm.x=$W1344))))</f>
        <v>79</v>
      </c>
      <c r="Y1344" s="11">
        <f t="shared" si="354"/>
        <v>5.0632911392405063E-2</v>
      </c>
      <c r="Z1344" s="4" t="s">
        <v>5111</v>
      </c>
      <c r="AA1344" s="2" cm="1">
        <f t="array" ref="AA1344">SUM(_xlfn._xlws.FILTER($F$2:$F$2454,_xlfn.MAP($Z$2:$Z$2454,_xlfn.LAMBDA(_xlpm.x,_xlpm.x=$Z1344))))</f>
        <v>254</v>
      </c>
      <c r="AB1344" s="11">
        <f t="shared" si="355"/>
        <v>1.5748031496062992E-2</v>
      </c>
      <c r="AC1344" s="11">
        <f t="shared" si="356"/>
        <v>0.50720662532949656</v>
      </c>
      <c r="AG1344" s="2"/>
      <c r="AL1344" s="2"/>
      <c r="AM1344" s="2"/>
    </row>
    <row r="1345" spans="1:39">
      <c r="A1345" s="1" t="str">
        <f t="shared" si="340"/>
        <v>~nco~ : [ŋkə]</v>
      </c>
      <c r="B1345" s="1">
        <f>_xlfn.LET(_xlpm.d,$G1345,_xlpm.k,_xlfn.CONCAT(LEFT(TRIM(B$1),1),"*"),COUNTIF(_xlpm.d,_xlpm.k))</f>
        <v>0</v>
      </c>
      <c r="C1345" s="1">
        <f>_xlfn.LET(_xlpm.d,$G1345,_xlpm.k,_xlfn.CONCAT(LEFT(TRIM(C$1),1),"*"),COUNTIF(_xlpm.d,_xlpm.k))</f>
        <v>0</v>
      </c>
      <c r="D1345" s="1">
        <f>_xlfn.LET(_xlpm.d,$G1345,_xlpm.k,_xlfn.CONCAT(LEFT(TRIM(D$1),1),"*"),COUNTIF(_xlpm.d,_xlpm.k))</f>
        <v>0</v>
      </c>
      <c r="E1345" s="1">
        <f t="shared" si="341"/>
        <v>0.30102999566398114</v>
      </c>
      <c r="F1345" s="7">
        <v>1</v>
      </c>
      <c r="G1345" s="9" t="s">
        <v>2349</v>
      </c>
      <c r="H1345" s="4" cm="1">
        <f t="array" ref="H1345">F1345/freq.sum.r6e</f>
        <v>7.9214195183776928E-5</v>
      </c>
      <c r="I1345" s="4" t="str">
        <f t="shared" si="342"/>
        <v>ŋkə</v>
      </c>
      <c r="J1345" s="4" t="str">
        <f t="shared" si="343"/>
        <v>nco</v>
      </c>
      <c r="K1345" s="10">
        <f t="shared" si="344"/>
        <v>3</v>
      </c>
      <c r="L1345" s="1">
        <f t="shared" si="345"/>
        <v>3</v>
      </c>
      <c r="M1345" s="10">
        <f t="shared" si="346"/>
        <v>3</v>
      </c>
      <c r="N1345" s="1" t="str">
        <f t="shared" si="347"/>
        <v>~nco~</v>
      </c>
      <c r="O1345" s="1" t="str">
        <f t="shared" si="348"/>
        <v>[ŋkə]</v>
      </c>
      <c r="P1345" s="3" cm="1">
        <f t="array" ref="P1345">SUM(_xlfn._xlws.FILTER($H$2:$H$2454,_xlfn.MAP($N$2:$N$2454,_xlfn.LAMBDA(_xlpm.x,_xlpm.x=$N1345))))</f>
        <v>2.3764258555133077E-4</v>
      </c>
      <c r="Q1345" s="4">
        <f t="shared" si="349"/>
        <v>0.33333333333333337</v>
      </c>
      <c r="R1345" s="6" cm="1">
        <f t="array" ref="R1345">SUM(_xlfn._xlws.FILTER($H$2:$H$2454,_xlfn.MAP($O$2:$O$2454,_xlfn.LAMBDA(_xlpm.x,_xlpm.x=$O1345))))</f>
        <v>4.7528517110266159E-4</v>
      </c>
      <c r="S1345" s="4">
        <f t="shared" si="350"/>
        <v>0.16666666666666666</v>
      </c>
      <c r="T1345" s="4">
        <f t="shared" si="351"/>
        <v>4.6757986083227711E-2</v>
      </c>
      <c r="U1345" s="4">
        <f t="shared" si="352"/>
        <v>0.22222222222222224</v>
      </c>
      <c r="V1345" s="4">
        <f t="shared" si="353"/>
        <v>0.30102999566398131</v>
      </c>
      <c r="W1345" s="4" t="s">
        <v>5119</v>
      </c>
      <c r="X1345" s="2" cm="1">
        <f t="array" ref="X1345">SUM(_xlfn._xlws.FILTER($F$2:$F$2454,_xlfn.MAP($W$2:$W$2454,_xlfn.LAMBDA(_xlpm.x,_xlpm.x=$W1345))))</f>
        <v>1157</v>
      </c>
      <c r="Y1345" s="11">
        <f t="shared" si="354"/>
        <v>8.6430423509075197E-4</v>
      </c>
      <c r="Z1345" s="4" t="s">
        <v>5101</v>
      </c>
      <c r="AA1345" s="2" cm="1">
        <f t="array" ref="AA1345">SUM(_xlfn._xlws.FILTER($F$2:$F$2454,_xlfn.MAP($Z$2:$Z$2454,_xlfn.LAMBDA(_xlpm.x,_xlpm.x=$Z1345))))</f>
        <v>2255</v>
      </c>
      <c r="AB1345" s="11">
        <f t="shared" si="355"/>
        <v>4.434589800443459E-4</v>
      </c>
      <c r="AC1345" s="11">
        <f t="shared" si="356"/>
        <v>0.28981318726222982</v>
      </c>
      <c r="AG1345" s="2"/>
      <c r="AL1345" s="2"/>
      <c r="AM1345" s="2"/>
    </row>
    <row r="1346" spans="1:39">
      <c r="A1346" s="1" t="str">
        <f t="shared" ref="A1346:A1409" si="357">_xlfn.LET(_xlpm.sep," : ",CONCATENATE(N1346,_xlpm.sep,O1346))</f>
        <v>~lva~ : [lvə]</v>
      </c>
      <c r="B1346" s="1">
        <f>_xlfn.LET(_xlpm.d,$G1346,_xlpm.k,_xlfn.CONCAT(LEFT(TRIM(B$1),1),"*"),COUNTIF(_xlpm.d,_xlpm.k))</f>
        <v>0</v>
      </c>
      <c r="C1346" s="1">
        <f>_xlfn.LET(_xlpm.d,$G1346,_xlpm.k,_xlfn.CONCAT(LEFT(TRIM(C$1),1),"*"),COUNTIF(_xlpm.d,_xlpm.k))</f>
        <v>0</v>
      </c>
      <c r="D1346" s="1">
        <f>_xlfn.LET(_xlpm.d,$G1346,_xlpm.k,_xlfn.CONCAT(LEFT(TRIM(D$1),1),"*"),COUNTIF(_xlpm.d,_xlpm.k))</f>
        <v>0</v>
      </c>
      <c r="E1346" s="1">
        <f t="shared" ref="E1346:E1409" si="358">LOG(F1346+1,10)</f>
        <v>0.30102999566398114</v>
      </c>
      <c r="F1346" s="7">
        <v>1</v>
      </c>
      <c r="G1346" s="9" t="s">
        <v>2076</v>
      </c>
      <c r="H1346" s="4" cm="1">
        <f t="array" ref="H1346">F1346/freq.sum.r6e</f>
        <v>7.9214195183776928E-5</v>
      </c>
      <c r="I1346" s="4" t="str">
        <f t="shared" ref="I1346:I1409" si="359">_xlfn.LET(_xlpm.sep,":",_xlpm.w,$G1346,LEFT(_xlpm.w,FIND(_xlpm.sep,_xlpm.w)-1))</f>
        <v>lvə</v>
      </c>
      <c r="J1346" s="4" t="str">
        <f t="shared" ref="J1346:J1409" si="360">_xlfn.LET(_xlpm.sep,":",_xlpm.w,$G1346,RIGHT(_xlpm.w,LEN(_xlpm.w)-FIND(_xlpm.sep,_xlpm.w)))</f>
        <v>lva</v>
      </c>
      <c r="K1346" s="10">
        <f t="shared" ref="K1346:K1409" si="361">_xlfn.LET(_xlpm.w,I1346,LEN(_xlpm.w))</f>
        <v>3</v>
      </c>
      <c r="L1346" s="1">
        <f t="shared" ref="L1346:L1409" si="362">_xlfn.LET(_xlpm.w,J1346,LEN(_xlpm.w))</f>
        <v>3</v>
      </c>
      <c r="M1346" s="10">
        <f t="shared" ref="M1346:M1409" si="363">_xlfn.LET(_xlpm.a,K1346,_xlpm.b,L1346,MAX(_xlpm.a,_xlpm.b))</f>
        <v>3</v>
      </c>
      <c r="N1346" s="1" t="str">
        <f t="shared" ref="N1346:N1409" si="364">_xlfn.LET(_xlpm.sep,":",_xlpm.w,$G1346,_xlfn.CONCAT("~",RIGHT(_xlpm.w,LEN(_xlpm.w)-FIND(_xlpm.sep,_xlpm.w)),"~"))</f>
        <v>~lva~</v>
      </c>
      <c r="O1346" s="1" t="str">
        <f t="shared" ref="O1346:O1409" si="365">_xlfn.LET(_xlpm.sep,":",_xlpm.w,$G1346,_xlfn.CONCAT("[",LEFT(_xlpm.w,FIND(_xlpm.sep,_xlpm.w)-1),"]"))</f>
        <v>[lvə]</v>
      </c>
      <c r="P1346" s="3" cm="1">
        <f t="array" ref="P1346">SUM(_xlfn._xlws.FILTER($H$2:$H$2454,_xlfn.MAP($N$2:$N$2454,_xlfn.LAMBDA(_xlpm.x,_xlpm.x=$N1346))))</f>
        <v>7.9214195183776928E-5</v>
      </c>
      <c r="Q1346" s="4">
        <f t="shared" ref="Q1346:Q1409" si="366">$H1346/P1346</f>
        <v>1</v>
      </c>
      <c r="R1346" s="6" cm="1">
        <f t="array" ref="R1346">SUM(_xlfn._xlws.FILTER($H$2:$H$2454,_xlfn.MAP($O$2:$O$2454,_xlfn.LAMBDA(_xlpm.x,_xlpm.x=$O1346))))</f>
        <v>1.5842839036755386E-4</v>
      </c>
      <c r="S1346" s="4">
        <f t="shared" ref="S1346:S1409" si="367">$H1346/R1346</f>
        <v>0.5</v>
      </c>
      <c r="T1346" s="4">
        <f t="shared" ref="T1346:T1409" si="368">_xlfn.LET(_xlpm.freq,F1346,_xlpm.size,M1346+1,_xlpm.F,U1346,LOG(1+_xlpm.freq)*LOG(1+_xlpm.size)*_xlpm.F)</f>
        <v>0.14027395824968311</v>
      </c>
      <c r="U1346" s="4">
        <f t="shared" ref="U1346:U1409" si="369">_xlfn.LET(_xlpm.a,S1346,_xlpm.b,Q1346,2*_xlpm.a*_xlpm.b/(_xlpm.a+_xlpm.b))</f>
        <v>0.66666666666666663</v>
      </c>
      <c r="V1346" s="4">
        <f t="shared" ref="V1346:V1409" si="370">_xlfn.LET(_xlpm.p,Q1346,_xlpm.q,S1346,LOG(_xlpm.p/_xlpm.q))</f>
        <v>0.3010299956639812</v>
      </c>
      <c r="W1346" s="4" t="s">
        <v>5120</v>
      </c>
      <c r="X1346" s="2" cm="1">
        <f t="array" ref="X1346">SUM(_xlfn._xlws.FILTER($F$2:$F$2454,_xlfn.MAP($W$2:$W$2454,_xlfn.LAMBDA(_xlpm.x,_xlpm.x=$W1346))))</f>
        <v>1666</v>
      </c>
      <c r="Y1346" s="11">
        <f t="shared" ref="Y1346:Y1409" si="371">$F1346/X1346</f>
        <v>6.0024009603841532E-4</v>
      </c>
      <c r="Z1346" s="4" t="s">
        <v>5101</v>
      </c>
      <c r="AA1346" s="2" cm="1">
        <f t="array" ref="AA1346">SUM(_xlfn._xlws.FILTER($F$2:$F$2454,_xlfn.MAP($Z$2:$Z$2454,_xlfn.LAMBDA(_xlpm.x,_xlpm.x=$Z1346))))</f>
        <v>2255</v>
      </c>
      <c r="AB1346" s="11">
        <f t="shared" ref="AB1346:AB1409" si="372">$F1346/AA1346</f>
        <v>4.434589800443459E-4</v>
      </c>
      <c r="AC1346" s="11">
        <f t="shared" ref="AC1346:AC1409" si="373">_xlfn.LET(_xlpm.a,Y1346,_xlpm.b,AB1346,LOG(_xlpm.a/_xlpm.b))</f>
        <v>0.13147154914321055</v>
      </c>
      <c r="AG1346" s="2"/>
      <c r="AL1346" s="2"/>
      <c r="AM1346" s="2"/>
    </row>
    <row r="1347" spans="1:39">
      <c r="A1347" s="1" t="str">
        <f t="shared" si="357"/>
        <v>~mda~ : [mdə]</v>
      </c>
      <c r="B1347" s="1">
        <f>_xlfn.LET(_xlpm.d,$G1347,_xlpm.k,_xlfn.CONCAT(LEFT(TRIM(B$1),1),"*"),COUNTIF(_xlpm.d,_xlpm.k))</f>
        <v>0</v>
      </c>
      <c r="C1347" s="1">
        <f>_xlfn.LET(_xlpm.d,$G1347,_xlpm.k,_xlfn.CONCAT(LEFT(TRIM(C$1),1),"*"),COUNTIF(_xlpm.d,_xlpm.k))</f>
        <v>1</v>
      </c>
      <c r="D1347" s="1">
        <f>_xlfn.LET(_xlpm.d,$G1347,_xlpm.k,_xlfn.CONCAT(LEFT(TRIM(D$1),1),"*"),COUNTIF(_xlpm.d,_xlpm.k))</f>
        <v>0</v>
      </c>
      <c r="E1347" s="1">
        <f t="shared" si="358"/>
        <v>0.30102999566398114</v>
      </c>
      <c r="F1347" s="7">
        <v>1</v>
      </c>
      <c r="G1347" s="9" t="s">
        <v>2112</v>
      </c>
      <c r="H1347" s="4" cm="1">
        <f t="array" ref="H1347">F1347/freq.sum.r6e</f>
        <v>7.9214195183776928E-5</v>
      </c>
      <c r="I1347" s="1" t="str">
        <f t="shared" si="359"/>
        <v>mdə</v>
      </c>
      <c r="J1347" s="1" t="str">
        <f t="shared" si="360"/>
        <v>mda</v>
      </c>
      <c r="K1347" s="10">
        <f t="shared" si="361"/>
        <v>3</v>
      </c>
      <c r="L1347" s="1">
        <f t="shared" si="362"/>
        <v>3</v>
      </c>
      <c r="M1347" s="10">
        <f t="shared" si="363"/>
        <v>3</v>
      </c>
      <c r="N1347" s="1" t="str">
        <f t="shared" si="364"/>
        <v>~mda~</v>
      </c>
      <c r="O1347" s="1" t="str">
        <f t="shared" si="365"/>
        <v>[mdə]</v>
      </c>
      <c r="P1347" s="3" cm="1">
        <f t="array" ref="P1347">SUM(_xlfn._xlws.FILTER($H$2:$H$2454,_xlfn.MAP($N$2:$N$2454,_xlfn.LAMBDA(_xlpm.x,_xlpm.x=$N1347))))</f>
        <v>7.9214195183776928E-5</v>
      </c>
      <c r="Q1347" s="4">
        <f t="shared" si="366"/>
        <v>1</v>
      </c>
      <c r="R1347" s="6" cm="1">
        <f t="array" ref="R1347">SUM(_xlfn._xlws.FILTER($H$2:$H$2454,_xlfn.MAP($O$2:$O$2454,_xlfn.LAMBDA(_xlpm.x,_xlpm.x=$O1347))))</f>
        <v>1.5842839036755386E-4</v>
      </c>
      <c r="S1347" s="4">
        <f t="shared" si="367"/>
        <v>0.5</v>
      </c>
      <c r="T1347" s="4">
        <f t="shared" si="368"/>
        <v>0.14027395824968311</v>
      </c>
      <c r="U1347" s="4">
        <f t="shared" si="369"/>
        <v>0.66666666666666663</v>
      </c>
      <c r="V1347" s="4">
        <f t="shared" si="370"/>
        <v>0.3010299956639812</v>
      </c>
      <c r="W1347" s="4" t="s">
        <v>5120</v>
      </c>
      <c r="X1347" s="2" cm="1">
        <f t="array" ref="X1347">SUM(_xlfn._xlws.FILTER($F$2:$F$2454,_xlfn.MAP($W$2:$W$2454,_xlfn.LAMBDA(_xlpm.x,_xlpm.x=$W1347))))</f>
        <v>1666</v>
      </c>
      <c r="Y1347" s="11">
        <f t="shared" si="371"/>
        <v>6.0024009603841532E-4</v>
      </c>
      <c r="Z1347" s="4" t="s">
        <v>5101</v>
      </c>
      <c r="AA1347" s="2" cm="1">
        <f t="array" ref="AA1347">SUM(_xlfn._xlws.FILTER($F$2:$F$2454,_xlfn.MAP($Z$2:$Z$2454,_xlfn.LAMBDA(_xlpm.x,_xlpm.x=$Z1347))))</f>
        <v>2255</v>
      </c>
      <c r="AB1347" s="11">
        <f t="shared" si="372"/>
        <v>4.434589800443459E-4</v>
      </c>
      <c r="AC1347" s="11">
        <f t="shared" si="373"/>
        <v>0.13147154914321055</v>
      </c>
      <c r="AG1347" s="2"/>
      <c r="AL1347" s="2"/>
      <c r="AM1347" s="2"/>
    </row>
    <row r="1348" spans="1:39">
      <c r="A1348" s="1" t="str">
        <f t="shared" si="357"/>
        <v>~lbe~ : [lbə]</v>
      </c>
      <c r="B1348" s="1">
        <f>_xlfn.LET(_xlpm.d,$G1348,_xlpm.k,_xlfn.CONCAT(LEFT(TRIM(B$1),1),"*"),COUNTIF(_xlpm.d,_xlpm.k))</f>
        <v>0</v>
      </c>
      <c r="C1348" s="1">
        <f>_xlfn.LET(_xlpm.d,$G1348,_xlpm.k,_xlfn.CONCAT(LEFT(TRIM(C$1),1),"*"),COUNTIF(_xlpm.d,_xlpm.k))</f>
        <v>0</v>
      </c>
      <c r="D1348" s="1">
        <f>_xlfn.LET(_xlpm.d,$G1348,_xlpm.k,_xlfn.CONCAT(LEFT(TRIM(D$1),1),"*"),COUNTIF(_xlpm.d,_xlpm.k))</f>
        <v>0</v>
      </c>
      <c r="E1348" s="1">
        <f t="shared" si="358"/>
        <v>0.30102999566398114</v>
      </c>
      <c r="F1348" s="7">
        <v>1</v>
      </c>
      <c r="G1348" s="9" t="s">
        <v>2057</v>
      </c>
      <c r="H1348" s="4" cm="1">
        <f t="array" ref="H1348">F1348/freq.sum.r6e</f>
        <v>7.9214195183776928E-5</v>
      </c>
      <c r="I1348" s="4" t="str">
        <f t="shared" si="359"/>
        <v>lbə</v>
      </c>
      <c r="J1348" s="4" t="str">
        <f t="shared" si="360"/>
        <v>lbe</v>
      </c>
      <c r="K1348" s="10">
        <f t="shared" si="361"/>
        <v>3</v>
      </c>
      <c r="L1348" s="1">
        <f t="shared" si="362"/>
        <v>3</v>
      </c>
      <c r="M1348" s="10">
        <f t="shared" si="363"/>
        <v>3</v>
      </c>
      <c r="N1348" s="1" t="str">
        <f t="shared" si="364"/>
        <v>~lbe~</v>
      </c>
      <c r="O1348" s="1" t="str">
        <f t="shared" si="365"/>
        <v>[lbə]</v>
      </c>
      <c r="P1348" s="3" cm="1">
        <f t="array" ref="P1348">SUM(_xlfn._xlws.FILTER($H$2:$H$2454,_xlfn.MAP($N$2:$N$2454,_xlfn.LAMBDA(_xlpm.x,_xlpm.x=$N1348))))</f>
        <v>7.9214195183776928E-5</v>
      </c>
      <c r="Q1348" s="4">
        <f t="shared" si="366"/>
        <v>1</v>
      </c>
      <c r="R1348" s="6" cm="1">
        <f t="array" ref="R1348">SUM(_xlfn._xlws.FILTER($H$2:$H$2454,_xlfn.MAP($O$2:$O$2454,_xlfn.LAMBDA(_xlpm.x,_xlpm.x=$O1348))))</f>
        <v>1.5842839036755386E-4</v>
      </c>
      <c r="S1348" s="4">
        <f t="shared" si="367"/>
        <v>0.5</v>
      </c>
      <c r="T1348" s="4">
        <f t="shared" si="368"/>
        <v>0.14027395824968311</v>
      </c>
      <c r="U1348" s="4">
        <f t="shared" si="369"/>
        <v>0.66666666666666663</v>
      </c>
      <c r="V1348" s="4">
        <f t="shared" si="370"/>
        <v>0.3010299956639812</v>
      </c>
      <c r="W1348" s="4" t="s">
        <v>5121</v>
      </c>
      <c r="X1348" s="2" cm="1">
        <f t="array" ref="X1348">SUM(_xlfn._xlws.FILTER($F$2:$F$2454,_xlfn.MAP($W$2:$W$2454,_xlfn.LAMBDA(_xlpm.x,_xlpm.x=$W1348))))</f>
        <v>2896</v>
      </c>
      <c r="Y1348" s="11">
        <f t="shared" si="371"/>
        <v>3.453038674033149E-4</v>
      </c>
      <c r="Z1348" s="4" t="s">
        <v>5101</v>
      </c>
      <c r="AA1348" s="2" cm="1">
        <f t="array" ref="AA1348">SUM(_xlfn._xlws.FILTER($F$2:$F$2454,_xlfn.MAP($Z$2:$Z$2454,_xlfn.LAMBDA(_xlpm.x,_xlpm.x=$Z1348))))</f>
        <v>2255</v>
      </c>
      <c r="AB1348" s="11">
        <f t="shared" si="372"/>
        <v>4.434589800443459E-4</v>
      </c>
      <c r="AC1348" s="11">
        <f t="shared" si="373"/>
        <v>-0.10865201131112999</v>
      </c>
      <c r="AG1348" s="2"/>
      <c r="AL1348" s="2"/>
      <c r="AM1348" s="2"/>
    </row>
    <row r="1349" spans="1:39">
      <c r="A1349" s="1" t="str">
        <f t="shared" si="357"/>
        <v>~lte~ : [ltə]</v>
      </c>
      <c r="B1349" s="1">
        <f>_xlfn.LET(_xlpm.d,$G1349,_xlpm.k,_xlfn.CONCAT(LEFT(TRIM(B$1),1),"*"),COUNTIF(_xlpm.d,_xlpm.k))</f>
        <v>0</v>
      </c>
      <c r="C1349" s="1">
        <f>_xlfn.LET(_xlpm.d,$G1349,_xlpm.k,_xlfn.CONCAT(LEFT(TRIM(C$1),1),"*"),COUNTIF(_xlpm.d,_xlpm.k))</f>
        <v>0</v>
      </c>
      <c r="D1349" s="1">
        <f>_xlfn.LET(_xlpm.d,$G1349,_xlpm.k,_xlfn.CONCAT(LEFT(TRIM(D$1),1),"*"),COUNTIF(_xlpm.d,_xlpm.k))</f>
        <v>0</v>
      </c>
      <c r="E1349" s="1">
        <f t="shared" si="358"/>
        <v>0.47712125471966244</v>
      </c>
      <c r="F1349" s="7">
        <v>2</v>
      </c>
      <c r="G1349" s="9" t="s">
        <v>1036</v>
      </c>
      <c r="H1349" s="4" cm="1">
        <f t="array" ref="H1349">F1349/freq.sum.r6e</f>
        <v>1.5842839036755386E-4</v>
      </c>
      <c r="I1349" s="4" t="str">
        <f t="shared" si="359"/>
        <v>ltə</v>
      </c>
      <c r="J1349" s="4" t="str">
        <f t="shared" si="360"/>
        <v>lte</v>
      </c>
      <c r="K1349" s="10">
        <f t="shared" si="361"/>
        <v>3</v>
      </c>
      <c r="L1349" s="1">
        <f t="shared" si="362"/>
        <v>3</v>
      </c>
      <c r="M1349" s="10">
        <f t="shared" si="363"/>
        <v>3</v>
      </c>
      <c r="N1349" s="1" t="str">
        <f t="shared" si="364"/>
        <v>~lte~</v>
      </c>
      <c r="O1349" s="1" t="str">
        <f t="shared" si="365"/>
        <v>[ltə]</v>
      </c>
      <c r="P1349" s="3" cm="1">
        <f t="array" ref="P1349">SUM(_xlfn._xlws.FILTER($H$2:$H$2454,_xlfn.MAP($N$2:$N$2454,_xlfn.LAMBDA(_xlpm.x,_xlpm.x=$N1349))))</f>
        <v>2.3764258555133077E-4</v>
      </c>
      <c r="Q1349" s="4">
        <f t="shared" si="366"/>
        <v>0.66666666666666674</v>
      </c>
      <c r="R1349" s="6" cm="1">
        <f t="array" ref="R1349">SUM(_xlfn._xlws.FILTER($H$2:$H$2454,_xlfn.MAP($O$2:$O$2454,_xlfn.LAMBDA(_xlpm.x,_xlpm.x=$O1349))))</f>
        <v>4.7528517110266154E-4</v>
      </c>
      <c r="S1349" s="4">
        <f t="shared" si="367"/>
        <v>0.33333333333333337</v>
      </c>
      <c r="T1349" s="4">
        <f t="shared" si="368"/>
        <v>0.14821930910231523</v>
      </c>
      <c r="U1349" s="4">
        <f t="shared" si="369"/>
        <v>0.44444444444444453</v>
      </c>
      <c r="V1349" s="4">
        <f t="shared" si="370"/>
        <v>0.3010299956639812</v>
      </c>
      <c r="W1349" s="4" t="s">
        <v>5121</v>
      </c>
      <c r="X1349" s="2" cm="1">
        <f t="array" ref="X1349">SUM(_xlfn._xlws.FILTER($F$2:$F$2454,_xlfn.MAP($W$2:$W$2454,_xlfn.LAMBDA(_xlpm.x,_xlpm.x=$W1349))))</f>
        <v>2896</v>
      </c>
      <c r="Y1349" s="11">
        <f t="shared" si="371"/>
        <v>6.9060773480662981E-4</v>
      </c>
      <c r="Z1349" s="4" t="s">
        <v>5101</v>
      </c>
      <c r="AA1349" s="2" cm="1">
        <f t="array" ref="AA1349">SUM(_xlfn._xlws.FILTER($F$2:$F$2454,_xlfn.MAP($Z$2:$Z$2454,_xlfn.LAMBDA(_xlpm.x,_xlpm.x=$Z1349))))</f>
        <v>2255</v>
      </c>
      <c r="AB1349" s="11">
        <f t="shared" si="372"/>
        <v>8.869179600886918E-4</v>
      </c>
      <c r="AC1349" s="11">
        <f t="shared" si="373"/>
        <v>-0.10865201131112999</v>
      </c>
      <c r="AG1349" s="2"/>
      <c r="AL1349" s="2"/>
      <c r="AM1349" s="2"/>
    </row>
    <row r="1350" spans="1:39">
      <c r="A1350" s="1" t="str">
        <f t="shared" si="357"/>
        <v>~rpe~ : [ɹpə]</v>
      </c>
      <c r="B1350" s="1">
        <f>_xlfn.LET(_xlpm.d,$G1350,_xlpm.k,_xlfn.CONCAT(LEFT(TRIM(B$1),1),"*"),COUNTIF(_xlpm.d,_xlpm.k))</f>
        <v>1</v>
      </c>
      <c r="C1350" s="1">
        <f>_xlfn.LET(_xlpm.d,$G1350,_xlpm.k,_xlfn.CONCAT(LEFT(TRIM(C$1),1),"*"),COUNTIF(_xlpm.d,_xlpm.k))</f>
        <v>0</v>
      </c>
      <c r="D1350" s="1">
        <f>_xlfn.LET(_xlpm.d,$G1350,_xlpm.k,_xlfn.CONCAT(LEFT(TRIM(D$1),1),"*"),COUNTIF(_xlpm.d,_xlpm.k))</f>
        <v>0</v>
      </c>
      <c r="E1350" s="1">
        <f t="shared" si="358"/>
        <v>0.47712125471966244</v>
      </c>
      <c r="F1350" s="7">
        <v>2</v>
      </c>
      <c r="G1350" s="9" t="s">
        <v>816</v>
      </c>
      <c r="H1350" s="4" cm="1">
        <f t="array" ref="H1350">F1350/freq.sum.r6e</f>
        <v>1.5842839036755386E-4</v>
      </c>
      <c r="I1350" s="1" t="str">
        <f t="shared" si="359"/>
        <v>ɹpə</v>
      </c>
      <c r="J1350" s="1" t="str">
        <f t="shared" si="360"/>
        <v>rpe</v>
      </c>
      <c r="K1350" s="10">
        <f t="shared" si="361"/>
        <v>3</v>
      </c>
      <c r="L1350" s="1">
        <f t="shared" si="362"/>
        <v>3</v>
      </c>
      <c r="M1350" s="10">
        <f t="shared" si="363"/>
        <v>3</v>
      </c>
      <c r="N1350" s="1" t="str">
        <f t="shared" si="364"/>
        <v>~rpe~</v>
      </c>
      <c r="O1350" s="1" t="str">
        <f t="shared" si="365"/>
        <v>[ɹpə]</v>
      </c>
      <c r="P1350" s="3" cm="1">
        <f t="array" ref="P1350">SUM(_xlfn._xlws.FILTER($H$2:$H$2454,_xlfn.MAP($N$2:$N$2454,_xlfn.LAMBDA(_xlpm.x,_xlpm.x=$N1350))))</f>
        <v>1.5842839036755386E-4</v>
      </c>
      <c r="Q1350" s="4">
        <f t="shared" si="366"/>
        <v>1</v>
      </c>
      <c r="R1350" s="6" cm="1">
        <f t="array" ref="R1350">SUM(_xlfn._xlws.FILTER($H$2:$H$2454,_xlfn.MAP($O$2:$O$2454,_xlfn.LAMBDA(_xlpm.x,_xlpm.x=$O1350))))</f>
        <v>3.1685678073510771E-4</v>
      </c>
      <c r="S1350" s="4">
        <f t="shared" si="367"/>
        <v>0.5</v>
      </c>
      <c r="T1350" s="4">
        <f t="shared" si="368"/>
        <v>0.22232896365347279</v>
      </c>
      <c r="U1350" s="4">
        <f t="shared" si="369"/>
        <v>0.66666666666666663</v>
      </c>
      <c r="V1350" s="4">
        <f t="shared" si="370"/>
        <v>0.3010299956639812</v>
      </c>
      <c r="W1350" s="4" t="s">
        <v>5121</v>
      </c>
      <c r="X1350" s="2" cm="1">
        <f t="array" ref="X1350">SUM(_xlfn._xlws.FILTER($F$2:$F$2454,_xlfn.MAP($W$2:$W$2454,_xlfn.LAMBDA(_xlpm.x,_xlpm.x=$W1350))))</f>
        <v>2896</v>
      </c>
      <c r="Y1350" s="11">
        <f t="shared" si="371"/>
        <v>6.9060773480662981E-4</v>
      </c>
      <c r="Z1350" s="4" t="s">
        <v>5101</v>
      </c>
      <c r="AA1350" s="2" cm="1">
        <f t="array" ref="AA1350">SUM(_xlfn._xlws.FILTER($F$2:$F$2454,_xlfn.MAP($Z$2:$Z$2454,_xlfn.LAMBDA(_xlpm.x,_xlpm.x=$Z1350))))</f>
        <v>2255</v>
      </c>
      <c r="AB1350" s="11">
        <f t="shared" si="372"/>
        <v>8.869179600886918E-4</v>
      </c>
      <c r="AC1350" s="11">
        <f t="shared" si="373"/>
        <v>-0.10865201131112999</v>
      </c>
      <c r="AG1350" s="2"/>
      <c r="AL1350" s="2"/>
      <c r="AM1350" s="2"/>
    </row>
    <row r="1351" spans="1:39">
      <c r="A1351" s="1" t="str">
        <f t="shared" si="357"/>
        <v>~tme~ : [tmə]</v>
      </c>
      <c r="B1351" s="1">
        <f>_xlfn.LET(_xlpm.d,$G1351,_xlpm.k,_xlfn.CONCAT(LEFT(TRIM(B$1),1),"*"),COUNTIF(_xlpm.d,_xlpm.k))</f>
        <v>0</v>
      </c>
      <c r="C1351" s="1">
        <f>_xlfn.LET(_xlpm.d,$G1351,_xlpm.k,_xlfn.CONCAT(LEFT(TRIM(C$1),1),"*"),COUNTIF(_xlpm.d,_xlpm.k))</f>
        <v>0</v>
      </c>
      <c r="D1351" s="1">
        <f>_xlfn.LET(_xlpm.d,$G1351,_xlpm.k,_xlfn.CONCAT(LEFT(TRIM(D$1),1),"*"),COUNTIF(_xlpm.d,_xlpm.k))</f>
        <v>0</v>
      </c>
      <c r="E1351" s="1">
        <f t="shared" si="358"/>
        <v>0.30102999566398114</v>
      </c>
      <c r="F1351" s="7">
        <v>1</v>
      </c>
      <c r="G1351" s="9" t="s">
        <v>1075</v>
      </c>
      <c r="H1351" s="4" cm="1">
        <f t="array" ref="H1351">F1351/freq.sum.r6e</f>
        <v>7.9214195183776928E-5</v>
      </c>
      <c r="I1351" s="4" t="str">
        <f t="shared" si="359"/>
        <v>tmə</v>
      </c>
      <c r="J1351" s="4" t="str">
        <f t="shared" si="360"/>
        <v>tme</v>
      </c>
      <c r="K1351" s="10">
        <f t="shared" si="361"/>
        <v>3</v>
      </c>
      <c r="L1351" s="1">
        <f t="shared" si="362"/>
        <v>3</v>
      </c>
      <c r="M1351" s="10">
        <f t="shared" si="363"/>
        <v>3</v>
      </c>
      <c r="N1351" s="1" t="str">
        <f t="shared" si="364"/>
        <v>~tme~</v>
      </c>
      <c r="O1351" s="1" t="str">
        <f t="shared" si="365"/>
        <v>[tmə]</v>
      </c>
      <c r="P1351" s="3" cm="1">
        <f t="array" ref="P1351">SUM(_xlfn._xlws.FILTER($H$2:$H$2454,_xlfn.MAP($N$2:$N$2454,_xlfn.LAMBDA(_xlpm.x,_xlpm.x=$N1351))))</f>
        <v>7.9214195183776928E-5</v>
      </c>
      <c r="Q1351" s="4">
        <f t="shared" si="366"/>
        <v>1</v>
      </c>
      <c r="R1351" s="6" cm="1">
        <f t="array" ref="R1351">SUM(_xlfn._xlws.FILTER($H$2:$H$2454,_xlfn.MAP($O$2:$O$2454,_xlfn.LAMBDA(_xlpm.x,_xlpm.x=$O1351))))</f>
        <v>1.5842839036755386E-4</v>
      </c>
      <c r="S1351" s="4">
        <f t="shared" si="367"/>
        <v>0.5</v>
      </c>
      <c r="T1351" s="4">
        <f t="shared" si="368"/>
        <v>0.14027395824968311</v>
      </c>
      <c r="U1351" s="4">
        <f t="shared" si="369"/>
        <v>0.66666666666666663</v>
      </c>
      <c r="V1351" s="4">
        <f t="shared" si="370"/>
        <v>0.3010299956639812</v>
      </c>
      <c r="W1351" s="4" t="s">
        <v>5121</v>
      </c>
      <c r="X1351" s="2" cm="1">
        <f t="array" ref="X1351">SUM(_xlfn._xlws.FILTER($F$2:$F$2454,_xlfn.MAP($W$2:$W$2454,_xlfn.LAMBDA(_xlpm.x,_xlpm.x=$W1351))))</f>
        <v>2896</v>
      </c>
      <c r="Y1351" s="11">
        <f t="shared" si="371"/>
        <v>3.453038674033149E-4</v>
      </c>
      <c r="Z1351" s="4" t="s">
        <v>5101</v>
      </c>
      <c r="AA1351" s="2" cm="1">
        <f t="array" ref="AA1351">SUM(_xlfn._xlws.FILTER($F$2:$F$2454,_xlfn.MAP($Z$2:$Z$2454,_xlfn.LAMBDA(_xlpm.x,_xlpm.x=$Z1351))))</f>
        <v>2255</v>
      </c>
      <c r="AB1351" s="11">
        <f t="shared" si="372"/>
        <v>4.434589800443459E-4</v>
      </c>
      <c r="AC1351" s="11">
        <f t="shared" si="373"/>
        <v>-0.10865201131112999</v>
      </c>
      <c r="AG1351" s="2"/>
      <c r="AL1351" s="2"/>
      <c r="AM1351" s="2"/>
    </row>
    <row r="1352" spans="1:39">
      <c r="A1352" s="1" t="str">
        <f t="shared" si="357"/>
        <v>~kre~ : [kɹɛ]</v>
      </c>
      <c r="B1352" s="1">
        <f>_xlfn.LET(_xlpm.d,$G1352,_xlpm.k,_xlfn.CONCAT(LEFT(TRIM(B$1),1),"*"),COUNTIF(_xlpm.d,_xlpm.k))</f>
        <v>0</v>
      </c>
      <c r="C1352" s="1">
        <f>_xlfn.LET(_xlpm.d,$G1352,_xlpm.k,_xlfn.CONCAT(LEFT(TRIM(C$1),1),"*"),COUNTIF(_xlpm.d,_xlpm.k))</f>
        <v>0</v>
      </c>
      <c r="D1352" s="1">
        <f>_xlfn.LET(_xlpm.d,$G1352,_xlpm.k,_xlfn.CONCAT(LEFT(TRIM(D$1),1),"*"),COUNTIF(_xlpm.d,_xlpm.k))</f>
        <v>0</v>
      </c>
      <c r="E1352" s="1">
        <f t="shared" si="358"/>
        <v>0.30102999566398114</v>
      </c>
      <c r="F1352" s="7">
        <v>1</v>
      </c>
      <c r="G1352" s="9" t="s">
        <v>2049</v>
      </c>
      <c r="H1352" s="4" cm="1">
        <f t="array" ref="H1352">F1352/freq.sum.r6e</f>
        <v>7.9214195183776928E-5</v>
      </c>
      <c r="I1352" s="1" t="str">
        <f t="shared" si="359"/>
        <v>kɹɛ</v>
      </c>
      <c r="J1352" s="1" t="str">
        <f t="shared" si="360"/>
        <v>kre</v>
      </c>
      <c r="K1352" s="10">
        <f t="shared" si="361"/>
        <v>3</v>
      </c>
      <c r="L1352" s="1">
        <f t="shared" si="362"/>
        <v>3</v>
      </c>
      <c r="M1352" s="10">
        <f t="shared" si="363"/>
        <v>3</v>
      </c>
      <c r="N1352" s="1" t="str">
        <f t="shared" si="364"/>
        <v>~kre~</v>
      </c>
      <c r="O1352" s="1" t="str">
        <f t="shared" si="365"/>
        <v>[kɹɛ]</v>
      </c>
      <c r="P1352" s="3" cm="1">
        <f t="array" ref="P1352">SUM(_xlfn._xlws.FILTER($H$2:$H$2454,_xlfn.MAP($N$2:$N$2454,_xlfn.LAMBDA(_xlpm.x,_xlpm.x=$N1352))))</f>
        <v>7.9214195183776928E-5</v>
      </c>
      <c r="Q1352" s="4">
        <f t="shared" si="366"/>
        <v>1</v>
      </c>
      <c r="R1352" s="6" cm="1">
        <f t="array" ref="R1352">SUM(_xlfn._xlws.FILTER($H$2:$H$2454,_xlfn.MAP($O$2:$O$2454,_xlfn.LAMBDA(_xlpm.x,_xlpm.x=$O1352))))</f>
        <v>1.5842839036755386E-4</v>
      </c>
      <c r="S1352" s="4">
        <f t="shared" si="367"/>
        <v>0.5</v>
      </c>
      <c r="T1352" s="4">
        <f t="shared" si="368"/>
        <v>0.14027395824968311</v>
      </c>
      <c r="U1352" s="4">
        <f t="shared" si="369"/>
        <v>0.66666666666666663</v>
      </c>
      <c r="V1352" s="4">
        <f t="shared" si="370"/>
        <v>0.3010299956639812</v>
      </c>
      <c r="W1352" s="4" t="s">
        <v>5121</v>
      </c>
      <c r="X1352" s="2" cm="1">
        <f t="array" ref="X1352">SUM(_xlfn._xlws.FILTER($F$2:$F$2454,_xlfn.MAP($W$2:$W$2454,_xlfn.LAMBDA(_xlpm.x,_xlpm.x=$W1352))))</f>
        <v>2896</v>
      </c>
      <c r="Y1352" s="11">
        <f t="shared" si="371"/>
        <v>3.453038674033149E-4</v>
      </c>
      <c r="Z1352" s="4" t="s">
        <v>5104</v>
      </c>
      <c r="AA1352" s="2" cm="1">
        <f t="array" ref="AA1352">SUM(_xlfn._xlws.FILTER($F$2:$F$2454,_xlfn.MAP($Z$2:$Z$2454,_xlfn.LAMBDA(_xlpm.x,_xlpm.x=$Z1352))))</f>
        <v>883</v>
      </c>
      <c r="AB1352" s="11">
        <f t="shared" si="372"/>
        <v>1.1325028312570782E-3</v>
      </c>
      <c r="AC1352" s="11">
        <f t="shared" si="373"/>
        <v>-0.51583785394754078</v>
      </c>
      <c r="AG1352" s="2"/>
      <c r="AL1352" s="2"/>
      <c r="AM1352" s="2"/>
    </row>
    <row r="1353" spans="1:39">
      <c r="A1353" s="1" t="str">
        <f t="shared" si="357"/>
        <v>~pte~ : [ptɛ]</v>
      </c>
      <c r="B1353" s="1">
        <f>_xlfn.LET(_xlpm.d,$G1353,_xlpm.k,_xlfn.CONCAT(LEFT(TRIM(B$1),1),"*"),COUNTIF(_xlpm.d,_xlpm.k))</f>
        <v>0</v>
      </c>
      <c r="C1353" s="1">
        <f>_xlfn.LET(_xlpm.d,$G1353,_xlpm.k,_xlfn.CONCAT(LEFT(TRIM(C$1),1),"*"),COUNTIF(_xlpm.d,_xlpm.k))</f>
        <v>0</v>
      </c>
      <c r="D1353" s="1">
        <f>_xlfn.LET(_xlpm.d,$G1353,_xlpm.k,_xlfn.CONCAT(LEFT(TRIM(D$1),1),"*"),COUNTIF(_xlpm.d,_xlpm.k))</f>
        <v>0</v>
      </c>
      <c r="E1353" s="1">
        <f t="shared" si="358"/>
        <v>0.30102999566398114</v>
      </c>
      <c r="F1353" s="7">
        <v>1</v>
      </c>
      <c r="G1353" s="9" t="s">
        <v>671</v>
      </c>
      <c r="H1353" s="4" cm="1">
        <f t="array" ref="H1353">F1353/freq.sum.r6e</f>
        <v>7.9214195183776928E-5</v>
      </c>
      <c r="I1353" s="4" t="str">
        <f t="shared" si="359"/>
        <v>ptɛ</v>
      </c>
      <c r="J1353" s="4" t="str">
        <f t="shared" si="360"/>
        <v>pte</v>
      </c>
      <c r="K1353" s="10">
        <f t="shared" si="361"/>
        <v>3</v>
      </c>
      <c r="L1353" s="1">
        <f t="shared" si="362"/>
        <v>3</v>
      </c>
      <c r="M1353" s="10">
        <f t="shared" si="363"/>
        <v>3</v>
      </c>
      <c r="N1353" s="1" t="str">
        <f t="shared" si="364"/>
        <v>~pte~</v>
      </c>
      <c r="O1353" s="1" t="str">
        <f t="shared" si="365"/>
        <v>[ptɛ]</v>
      </c>
      <c r="P1353" s="3" cm="1">
        <f t="array" ref="P1353">SUM(_xlfn._xlws.FILTER($H$2:$H$2454,_xlfn.MAP($N$2:$N$2454,_xlfn.LAMBDA(_xlpm.x,_xlpm.x=$N1353))))</f>
        <v>7.9214195183776928E-5</v>
      </c>
      <c r="Q1353" s="4">
        <f t="shared" si="366"/>
        <v>1</v>
      </c>
      <c r="R1353" s="6" cm="1">
        <f t="array" ref="R1353">SUM(_xlfn._xlws.FILTER($H$2:$H$2454,_xlfn.MAP($O$2:$O$2454,_xlfn.LAMBDA(_xlpm.x,_xlpm.x=$O1353))))</f>
        <v>1.5842839036755386E-4</v>
      </c>
      <c r="S1353" s="4">
        <f t="shared" si="367"/>
        <v>0.5</v>
      </c>
      <c r="T1353" s="4">
        <f t="shared" si="368"/>
        <v>0.14027395824968311</v>
      </c>
      <c r="U1353" s="4">
        <f t="shared" si="369"/>
        <v>0.66666666666666663</v>
      </c>
      <c r="V1353" s="4">
        <f t="shared" si="370"/>
        <v>0.3010299956639812</v>
      </c>
      <c r="W1353" s="4" t="s">
        <v>5121</v>
      </c>
      <c r="X1353" s="2" cm="1">
        <f t="array" ref="X1353">SUM(_xlfn._xlws.FILTER($F$2:$F$2454,_xlfn.MAP($W$2:$W$2454,_xlfn.LAMBDA(_xlpm.x,_xlpm.x=$W1353))))</f>
        <v>2896</v>
      </c>
      <c r="Y1353" s="11">
        <f t="shared" si="371"/>
        <v>3.453038674033149E-4</v>
      </c>
      <c r="Z1353" s="4" t="s">
        <v>5104</v>
      </c>
      <c r="AA1353" s="2" cm="1">
        <f t="array" ref="AA1353">SUM(_xlfn._xlws.FILTER($F$2:$F$2454,_xlfn.MAP($Z$2:$Z$2454,_xlfn.LAMBDA(_xlpm.x,_xlpm.x=$Z1353))))</f>
        <v>883</v>
      </c>
      <c r="AB1353" s="11">
        <f t="shared" si="372"/>
        <v>1.1325028312570782E-3</v>
      </c>
      <c r="AC1353" s="11">
        <f t="shared" si="373"/>
        <v>-0.51583785394754078</v>
      </c>
      <c r="AG1353" s="2"/>
      <c r="AL1353" s="2"/>
      <c r="AM1353" s="2"/>
    </row>
    <row r="1354" spans="1:39">
      <c r="A1354" s="1" t="str">
        <f t="shared" si="357"/>
        <v>~zed~ : [zd]</v>
      </c>
      <c r="B1354" s="1">
        <f>_xlfn.LET(_xlpm.d,$G1354,_xlpm.k,_xlfn.CONCAT(LEFT(TRIM(B$1),1),"*"),COUNTIF(_xlpm.d,_xlpm.k))</f>
        <v>0</v>
      </c>
      <c r="C1354" s="1">
        <f>_xlfn.LET(_xlpm.d,$G1354,_xlpm.k,_xlfn.CONCAT(LEFT(TRIM(C$1),1),"*"),COUNTIF(_xlpm.d,_xlpm.k))</f>
        <v>0</v>
      </c>
      <c r="D1354" s="1">
        <f>_xlfn.LET(_xlpm.d,$G1354,_xlpm.k,_xlfn.CONCAT(LEFT(TRIM(D$1),1),"*"),COUNTIF(_xlpm.d,_xlpm.k))</f>
        <v>0</v>
      </c>
      <c r="E1354" s="1">
        <f t="shared" si="358"/>
        <v>0.77815125038364352</v>
      </c>
      <c r="F1354" s="7">
        <v>5</v>
      </c>
      <c r="G1354" s="9" t="s">
        <v>325</v>
      </c>
      <c r="H1354" s="4" cm="1">
        <f t="array" ref="H1354">F1354/freq.sum.r6e</f>
        <v>3.9607097591888465E-4</v>
      </c>
      <c r="I1354" s="4" t="str">
        <f t="shared" si="359"/>
        <v>zd</v>
      </c>
      <c r="J1354" s="4" t="str">
        <f t="shared" si="360"/>
        <v>zed</v>
      </c>
      <c r="K1354" s="10">
        <f t="shared" si="361"/>
        <v>2</v>
      </c>
      <c r="L1354" s="1">
        <f t="shared" si="362"/>
        <v>3</v>
      </c>
      <c r="M1354" s="10">
        <f t="shared" si="363"/>
        <v>3</v>
      </c>
      <c r="N1354" s="1" t="str">
        <f t="shared" si="364"/>
        <v>~zed~</v>
      </c>
      <c r="O1354" s="1" t="str">
        <f t="shared" si="365"/>
        <v>[zd]</v>
      </c>
      <c r="P1354" s="3" cm="1">
        <f t="array" ref="P1354">SUM(_xlfn._xlws.FILTER($H$2:$H$2454,_xlfn.MAP($N$2:$N$2454,_xlfn.LAMBDA(_xlpm.x,_xlpm.x=$N1354))))</f>
        <v>3.9607097591888465E-4</v>
      </c>
      <c r="Q1354" s="4">
        <f t="shared" si="366"/>
        <v>1</v>
      </c>
      <c r="R1354" s="6" cm="1">
        <f t="array" ref="R1354">SUM(_xlfn._xlws.FILTER($H$2:$H$2454,_xlfn.MAP($O$2:$O$2454,_xlfn.LAMBDA(_xlpm.x,_xlpm.x=$O1354))))</f>
        <v>7.9214195183776931E-4</v>
      </c>
      <c r="S1354" s="4">
        <f t="shared" si="367"/>
        <v>0.5</v>
      </c>
      <c r="T1354" s="4">
        <f t="shared" si="368"/>
        <v>0.36260292190315591</v>
      </c>
      <c r="U1354" s="4">
        <f t="shared" si="369"/>
        <v>0.66666666666666663</v>
      </c>
      <c r="V1354" s="4">
        <f t="shared" si="370"/>
        <v>0.3010299956639812</v>
      </c>
      <c r="W1354" s="4" t="s">
        <v>5121</v>
      </c>
      <c r="X1354" s="2" cm="1">
        <f t="array" ref="X1354">SUM(_xlfn._xlws.FILTER($F$2:$F$2454,_xlfn.MAP($W$2:$W$2454,_xlfn.LAMBDA(_xlpm.x,_xlpm.x=$W1354))))</f>
        <v>2896</v>
      </c>
      <c r="Y1354" s="11">
        <f t="shared" si="371"/>
        <v>1.7265193370165745E-3</v>
      </c>
      <c r="Z1354" s="4"/>
      <c r="AA1354" s="2" cm="1">
        <f t="array" ref="AA1354">SUM(_xlfn._xlws.FILTER($F$2:$F$2454,_xlfn.MAP($Z$2:$Z$2454,_xlfn.LAMBDA(_xlpm.x,_xlpm.x=$Z1354))))</f>
        <v>3871</v>
      </c>
      <c r="AB1354" s="11">
        <f t="shared" si="372"/>
        <v>1.2916559028674762E-3</v>
      </c>
      <c r="AC1354" s="11">
        <f t="shared" si="373"/>
        <v>0.12602461379384577</v>
      </c>
      <c r="AG1354" s="2"/>
      <c r="AL1354" s="2"/>
      <c r="AM1354" s="2"/>
    </row>
    <row r="1355" spans="1:39">
      <c r="A1355" s="1" t="str">
        <f t="shared" si="357"/>
        <v>~dea~ : [di]</v>
      </c>
      <c r="B1355" s="1">
        <f>_xlfn.LET(_xlpm.d,$G1355,_xlpm.k,_xlfn.CONCAT(LEFT(TRIM(B$1),1),"*"),COUNTIF(_xlpm.d,_xlpm.k))</f>
        <v>0</v>
      </c>
      <c r="C1355" s="1">
        <f>_xlfn.LET(_xlpm.d,$G1355,_xlpm.k,_xlfn.CONCAT(LEFT(TRIM(C$1),1),"*"),COUNTIF(_xlpm.d,_xlpm.k))</f>
        <v>0</v>
      </c>
      <c r="D1355" s="1">
        <f>_xlfn.LET(_xlpm.d,$G1355,_xlpm.k,_xlfn.CONCAT(LEFT(TRIM(D$1),1),"*"),COUNTIF(_xlpm.d,_xlpm.k))</f>
        <v>0</v>
      </c>
      <c r="E1355" s="1">
        <f t="shared" si="358"/>
        <v>0.30102999566398114</v>
      </c>
      <c r="F1355" s="7">
        <v>1</v>
      </c>
      <c r="G1355" s="9" t="s">
        <v>27</v>
      </c>
      <c r="H1355" s="4" cm="1">
        <f t="array" ref="H1355">F1355/freq.sum.r6e</f>
        <v>7.9214195183776928E-5</v>
      </c>
      <c r="I1355" s="4" t="str">
        <f t="shared" si="359"/>
        <v>di</v>
      </c>
      <c r="J1355" s="4" t="str">
        <f t="shared" si="360"/>
        <v>dea</v>
      </c>
      <c r="K1355" s="10">
        <f t="shared" si="361"/>
        <v>2</v>
      </c>
      <c r="L1355" s="1">
        <f t="shared" si="362"/>
        <v>3</v>
      </c>
      <c r="M1355" s="10">
        <f t="shared" si="363"/>
        <v>3</v>
      </c>
      <c r="N1355" s="1" t="str">
        <f t="shared" si="364"/>
        <v>~dea~</v>
      </c>
      <c r="O1355" s="1" t="str">
        <f t="shared" si="365"/>
        <v>[di]</v>
      </c>
      <c r="P1355" s="3" cm="1">
        <f t="array" ref="P1355">SUM(_xlfn._xlws.FILTER($H$2:$H$2454,_xlfn.MAP($N$2:$N$2454,_xlfn.LAMBDA(_xlpm.x,_xlpm.x=$N1355))))</f>
        <v>4.7528517110266159E-4</v>
      </c>
      <c r="Q1355" s="4">
        <f t="shared" si="366"/>
        <v>0.16666666666666666</v>
      </c>
      <c r="R1355" s="6" cm="1">
        <f t="array" ref="R1355">SUM(_xlfn._xlws.FILTER($H$2:$H$2454,_xlfn.MAP($O$2:$O$2454,_xlfn.LAMBDA(_xlpm.x,_xlpm.x=$O1355))))</f>
        <v>9.5057034220532308E-4</v>
      </c>
      <c r="S1355" s="4">
        <f t="shared" si="367"/>
        <v>8.3333333333333343E-2</v>
      </c>
      <c r="T1355" s="4">
        <f t="shared" si="368"/>
        <v>2.3378993041613855E-2</v>
      </c>
      <c r="U1355" s="4">
        <f t="shared" si="369"/>
        <v>0.11111111111111112</v>
      </c>
      <c r="V1355" s="4">
        <f t="shared" si="370"/>
        <v>0.30102999566398114</v>
      </c>
      <c r="W1355" s="4" t="s">
        <v>5124</v>
      </c>
      <c r="X1355" s="2" cm="1">
        <f t="array" ref="X1355">SUM(_xlfn._xlws.FILTER($F$2:$F$2454,_xlfn.MAP($W$2:$W$2454,_xlfn.LAMBDA(_xlpm.x,_xlpm.x=$W1355))))</f>
        <v>184</v>
      </c>
      <c r="Y1355" s="11">
        <f t="shared" si="371"/>
        <v>5.434782608695652E-3</v>
      </c>
      <c r="Z1355" s="4" t="s">
        <v>5110</v>
      </c>
      <c r="AA1355" s="2" cm="1">
        <f t="array" ref="AA1355">SUM(_xlfn._xlws.FILTER($F$2:$F$2454,_xlfn.MAP($Z$2:$Z$2454,_xlfn.LAMBDA(_xlpm.x,_xlpm.x=$Z1355))))</f>
        <v>354</v>
      </c>
      <c r="AB1355" s="11">
        <f t="shared" si="372"/>
        <v>2.8248587570621469E-3</v>
      </c>
      <c r="AC1355" s="11">
        <f t="shared" si="373"/>
        <v>0.28418543901625132</v>
      </c>
      <c r="AG1355" s="2"/>
      <c r="AL1355" s="2"/>
      <c r="AM1355" s="2"/>
    </row>
    <row r="1356" spans="1:39">
      <c r="A1356" s="1" t="str">
        <f t="shared" si="357"/>
        <v>~fli~ : [flaɪ]</v>
      </c>
      <c r="B1356" s="1">
        <f>_xlfn.LET(_xlpm.d,$G1356,_xlpm.k,_xlfn.CONCAT(LEFT(TRIM(B$1),1),"*"),COUNTIF(_xlpm.d,_xlpm.k))</f>
        <v>0</v>
      </c>
      <c r="C1356" s="1">
        <f>_xlfn.LET(_xlpm.d,$G1356,_xlpm.k,_xlfn.CONCAT(LEFT(TRIM(C$1),1),"*"),COUNTIF(_xlpm.d,_xlpm.k))</f>
        <v>0</v>
      </c>
      <c r="D1356" s="1">
        <f>_xlfn.LET(_xlpm.d,$G1356,_xlpm.k,_xlfn.CONCAT(LEFT(TRIM(D$1),1),"*"),COUNTIF(_xlpm.d,_xlpm.k))</f>
        <v>0</v>
      </c>
      <c r="E1356" s="1">
        <f t="shared" si="358"/>
        <v>0.30102999566398114</v>
      </c>
      <c r="F1356" s="7">
        <v>1</v>
      </c>
      <c r="G1356" s="9" t="s">
        <v>1887</v>
      </c>
      <c r="H1356" s="4" cm="1">
        <f t="array" ref="H1356">F1356/freq.sum.r6e</f>
        <v>7.9214195183776928E-5</v>
      </c>
      <c r="I1356" s="4" t="str">
        <f t="shared" si="359"/>
        <v>flaɪ</v>
      </c>
      <c r="J1356" s="4" t="str">
        <f t="shared" si="360"/>
        <v>fli</v>
      </c>
      <c r="K1356" s="10">
        <f t="shared" si="361"/>
        <v>4</v>
      </c>
      <c r="L1356" s="1">
        <f t="shared" si="362"/>
        <v>3</v>
      </c>
      <c r="M1356" s="10">
        <f t="shared" si="363"/>
        <v>4</v>
      </c>
      <c r="N1356" s="1" t="str">
        <f t="shared" si="364"/>
        <v>~fli~</v>
      </c>
      <c r="O1356" s="1" t="str">
        <f t="shared" si="365"/>
        <v>[flaɪ]</v>
      </c>
      <c r="P1356" s="3" cm="1">
        <f t="array" ref="P1356">SUM(_xlfn._xlws.FILTER($H$2:$H$2454,_xlfn.MAP($N$2:$N$2454,_xlfn.LAMBDA(_xlpm.x,_xlpm.x=$N1356))))</f>
        <v>7.9214195183776928E-5</v>
      </c>
      <c r="Q1356" s="4">
        <f t="shared" si="366"/>
        <v>1</v>
      </c>
      <c r="R1356" s="6" cm="1">
        <f t="array" ref="R1356">SUM(_xlfn._xlws.FILTER($H$2:$H$2454,_xlfn.MAP($O$2:$O$2454,_xlfn.LAMBDA(_xlpm.x,_xlpm.x=$O1356))))</f>
        <v>1.5842839036755386E-4</v>
      </c>
      <c r="S1356" s="4">
        <f t="shared" si="367"/>
        <v>0.5</v>
      </c>
      <c r="T1356" s="4">
        <f t="shared" si="368"/>
        <v>0.15616457835260653</v>
      </c>
      <c r="U1356" s="4">
        <f t="shared" si="369"/>
        <v>0.66666666666666663</v>
      </c>
      <c r="V1356" s="4">
        <f t="shared" si="370"/>
        <v>0.3010299956639812</v>
      </c>
      <c r="W1356" s="4" t="s">
        <v>5110</v>
      </c>
      <c r="X1356" s="2" cm="1">
        <f t="array" ref="X1356">SUM(_xlfn._xlws.FILTER($F$2:$F$2454,_xlfn.MAP($W$2:$W$2454,_xlfn.LAMBDA(_xlpm.x,_xlpm.x=$W1356))))</f>
        <v>1594</v>
      </c>
      <c r="Y1356" s="11">
        <f t="shared" si="371"/>
        <v>6.2735257214554575E-4</v>
      </c>
      <c r="Z1356" s="4" t="s">
        <v>5106</v>
      </c>
      <c r="AA1356" s="2" cm="1">
        <f t="array" ref="AA1356">SUM(_xlfn._xlws.FILTER($F$2:$F$2454,_xlfn.MAP($Z$2:$Z$2454,_xlfn.LAMBDA(_xlpm.x,_xlpm.x=$Z1356))))</f>
        <v>397</v>
      </c>
      <c r="AB1356" s="11">
        <f t="shared" si="372"/>
        <v>2.5188916876574307E-3</v>
      </c>
      <c r="AC1356" s="11">
        <f t="shared" si="373"/>
        <v>-0.60369781029697855</v>
      </c>
      <c r="AG1356" s="2"/>
      <c r="AL1356" s="2"/>
      <c r="AM1356" s="2"/>
    </row>
    <row r="1357" spans="1:39">
      <c r="A1357" s="1" t="str">
        <f t="shared" si="357"/>
        <v>~ngi~ : [ndʒə]</v>
      </c>
      <c r="B1357" s="1">
        <f>_xlfn.LET(_xlpm.d,$G1357,_xlpm.k,_xlfn.CONCAT(LEFT(TRIM(B$1),1),"*"),COUNTIF(_xlpm.d,_xlpm.k))</f>
        <v>0</v>
      </c>
      <c r="C1357" s="1">
        <f>_xlfn.LET(_xlpm.d,$G1357,_xlpm.k,_xlfn.CONCAT(LEFT(TRIM(C$1),1),"*"),COUNTIF(_xlpm.d,_xlpm.k))</f>
        <v>0</v>
      </c>
      <c r="D1357" s="1">
        <f>_xlfn.LET(_xlpm.d,$G1357,_xlpm.k,_xlfn.CONCAT(LEFT(TRIM(D$1),1),"*"),COUNTIF(_xlpm.d,_xlpm.k))</f>
        <v>1</v>
      </c>
      <c r="E1357" s="1">
        <f t="shared" si="358"/>
        <v>0.47712125471966244</v>
      </c>
      <c r="F1357" s="7">
        <v>2</v>
      </c>
      <c r="G1357" s="9" t="s">
        <v>1170</v>
      </c>
      <c r="H1357" s="4" cm="1">
        <f t="array" ref="H1357">F1357/freq.sum.r6e</f>
        <v>1.5842839036755386E-4</v>
      </c>
      <c r="I1357" s="4" t="str">
        <f t="shared" si="359"/>
        <v>ndʒə</v>
      </c>
      <c r="J1357" s="4" t="str">
        <f t="shared" si="360"/>
        <v>ngi</v>
      </c>
      <c r="K1357" s="10">
        <f t="shared" si="361"/>
        <v>4</v>
      </c>
      <c r="L1357" s="1">
        <f t="shared" si="362"/>
        <v>3</v>
      </c>
      <c r="M1357" s="10">
        <f t="shared" si="363"/>
        <v>4</v>
      </c>
      <c r="N1357" s="1" t="str">
        <f t="shared" si="364"/>
        <v>~ngi~</v>
      </c>
      <c r="O1357" s="1" t="str">
        <f t="shared" si="365"/>
        <v>[ndʒə]</v>
      </c>
      <c r="P1357" s="3" cm="1">
        <f t="array" ref="P1357">SUM(_xlfn._xlws.FILTER($H$2:$H$2454,_xlfn.MAP($N$2:$N$2454,_xlfn.LAMBDA(_xlpm.x,_xlpm.x=$N1357))))</f>
        <v>3.1685678073510771E-4</v>
      </c>
      <c r="Q1357" s="4">
        <f t="shared" si="366"/>
        <v>0.5</v>
      </c>
      <c r="R1357" s="6" cm="1">
        <f t="array" ref="R1357">SUM(_xlfn._xlws.FILTER($H$2:$H$2454,_xlfn.MAP($O$2:$O$2454,_xlfn.LAMBDA(_xlpm.x,_xlpm.x=$O1357))))</f>
        <v>6.3371356147021542E-4</v>
      </c>
      <c r="S1357" s="4">
        <f t="shared" si="367"/>
        <v>0.25</v>
      </c>
      <c r="T1357" s="4">
        <f t="shared" si="368"/>
        <v>0.12375750031490608</v>
      </c>
      <c r="U1357" s="4">
        <f t="shared" si="369"/>
        <v>0.33333333333333331</v>
      </c>
      <c r="V1357" s="4">
        <f t="shared" si="370"/>
        <v>0.3010299956639812</v>
      </c>
      <c r="W1357" s="4" t="s">
        <v>5110</v>
      </c>
      <c r="X1357" s="2" cm="1">
        <f t="array" ref="X1357">SUM(_xlfn._xlws.FILTER($F$2:$F$2454,_xlfn.MAP($W$2:$W$2454,_xlfn.LAMBDA(_xlpm.x,_xlpm.x=$W1357))))</f>
        <v>1594</v>
      </c>
      <c r="Y1357" s="11">
        <f t="shared" si="371"/>
        <v>1.2547051442910915E-3</v>
      </c>
      <c r="Z1357" s="4" t="s">
        <v>5101</v>
      </c>
      <c r="AA1357" s="2" cm="1">
        <f t="array" ref="AA1357">SUM(_xlfn._xlws.FILTER($F$2:$F$2454,_xlfn.MAP($Z$2:$Z$2454,_xlfn.LAMBDA(_xlpm.x,_xlpm.x=$Z1357))))</f>
        <v>2255</v>
      </c>
      <c r="AB1357" s="11">
        <f t="shared" si="372"/>
        <v>8.869179600886918E-4</v>
      </c>
      <c r="AC1357" s="11">
        <f t="shared" si="373"/>
        <v>0.1506582291538858</v>
      </c>
      <c r="AG1357" s="2"/>
      <c r="AL1357" s="2"/>
      <c r="AM1357" s="2"/>
    </row>
    <row r="1358" spans="1:39">
      <c r="A1358" s="1" t="str">
        <f t="shared" si="357"/>
        <v>~xti~ : [kstɪ]</v>
      </c>
      <c r="B1358" s="1">
        <f>_xlfn.LET(_xlpm.d,$G1358,_xlpm.k,_xlfn.CONCAT(LEFT(TRIM(B$1),1),"*"),COUNTIF(_xlpm.d,_xlpm.k))</f>
        <v>0</v>
      </c>
      <c r="C1358" s="1">
        <f>_xlfn.LET(_xlpm.d,$G1358,_xlpm.k,_xlfn.CONCAT(LEFT(TRIM(C$1),1),"*"),COUNTIF(_xlpm.d,_xlpm.k))</f>
        <v>0</v>
      </c>
      <c r="D1358" s="1">
        <f>_xlfn.LET(_xlpm.d,$G1358,_xlpm.k,_xlfn.CONCAT(LEFT(TRIM(D$1),1),"*"),COUNTIF(_xlpm.d,_xlpm.k))</f>
        <v>0</v>
      </c>
      <c r="E1358" s="1">
        <f t="shared" si="358"/>
        <v>0.30102999566398114</v>
      </c>
      <c r="F1358" s="7">
        <v>1</v>
      </c>
      <c r="G1358" s="9" t="s">
        <v>2026</v>
      </c>
      <c r="H1358" s="4" cm="1">
        <f t="array" ref="H1358">F1358/freq.sum.r6e</f>
        <v>7.9214195183776928E-5</v>
      </c>
      <c r="I1358" s="4" t="str">
        <f t="shared" si="359"/>
        <v>kstɪ</v>
      </c>
      <c r="J1358" s="4" t="str">
        <f t="shared" si="360"/>
        <v>xti</v>
      </c>
      <c r="K1358" s="10">
        <f t="shared" si="361"/>
        <v>4</v>
      </c>
      <c r="L1358" s="1">
        <f t="shared" si="362"/>
        <v>3</v>
      </c>
      <c r="M1358" s="10">
        <f t="shared" si="363"/>
        <v>4</v>
      </c>
      <c r="N1358" s="1" t="str">
        <f t="shared" si="364"/>
        <v>~xti~</v>
      </c>
      <c r="O1358" s="1" t="str">
        <f t="shared" si="365"/>
        <v>[kstɪ]</v>
      </c>
      <c r="P1358" s="3" cm="1">
        <f t="array" ref="P1358">SUM(_xlfn._xlws.FILTER($H$2:$H$2454,_xlfn.MAP($N$2:$N$2454,_xlfn.LAMBDA(_xlpm.x,_xlpm.x=$N1358))))</f>
        <v>7.9214195183776928E-5</v>
      </c>
      <c r="Q1358" s="4">
        <f t="shared" si="366"/>
        <v>1</v>
      </c>
      <c r="R1358" s="6" cm="1">
        <f t="array" ref="R1358">SUM(_xlfn._xlws.FILTER($H$2:$H$2454,_xlfn.MAP($O$2:$O$2454,_xlfn.LAMBDA(_xlpm.x,_xlpm.x=$O1358))))</f>
        <v>1.5842839036755386E-4</v>
      </c>
      <c r="S1358" s="4">
        <f t="shared" si="367"/>
        <v>0.5</v>
      </c>
      <c r="T1358" s="4">
        <f t="shared" si="368"/>
        <v>0.15616457835260653</v>
      </c>
      <c r="U1358" s="4">
        <f t="shared" si="369"/>
        <v>0.66666666666666663</v>
      </c>
      <c r="V1358" s="4">
        <f t="shared" si="370"/>
        <v>0.3010299956639812</v>
      </c>
      <c r="W1358" s="4" t="s">
        <v>5110</v>
      </c>
      <c r="X1358" s="2" cm="1">
        <f t="array" ref="X1358">SUM(_xlfn._xlws.FILTER($F$2:$F$2454,_xlfn.MAP($W$2:$W$2454,_xlfn.LAMBDA(_xlpm.x,_xlpm.x=$W1358))))</f>
        <v>1594</v>
      </c>
      <c r="Y1358" s="11">
        <f t="shared" si="371"/>
        <v>6.2735257214554575E-4</v>
      </c>
      <c r="Z1358" s="4" t="s">
        <v>5102</v>
      </c>
      <c r="AA1358" s="2" cm="1">
        <f t="array" ref="AA1358">SUM(_xlfn._xlws.FILTER($F$2:$F$2454,_xlfn.MAP($Z$2:$Z$2454,_xlfn.LAMBDA(_xlpm.x,_xlpm.x=$Z1358))))</f>
        <v>1794</v>
      </c>
      <c r="AB1358" s="11">
        <f t="shared" si="372"/>
        <v>5.5741360089186175E-4</v>
      </c>
      <c r="AC1358" s="11">
        <f t="shared" si="373"/>
        <v>5.1334121647979701E-2</v>
      </c>
      <c r="AG1358" s="2"/>
      <c r="AL1358" s="2"/>
      <c r="AM1358" s="2"/>
    </row>
    <row r="1359" spans="1:39">
      <c r="A1359" s="1" t="str">
        <f t="shared" si="357"/>
        <v>~lia~ : [lyə]</v>
      </c>
      <c r="B1359" s="1">
        <f>_xlfn.LET(_xlpm.d,$G1359,_xlpm.k,_xlfn.CONCAT(LEFT(TRIM(B$1),1),"*"),COUNTIF(_xlpm.d,_xlpm.k))</f>
        <v>0</v>
      </c>
      <c r="C1359" s="1">
        <f>_xlfn.LET(_xlpm.d,$G1359,_xlpm.k,_xlfn.CONCAT(LEFT(TRIM(C$1),1),"*"),COUNTIF(_xlpm.d,_xlpm.k))</f>
        <v>0</v>
      </c>
      <c r="D1359" s="1">
        <f>_xlfn.LET(_xlpm.d,$G1359,_xlpm.k,_xlfn.CONCAT(LEFT(TRIM(D$1),1),"*"),COUNTIF(_xlpm.d,_xlpm.k))</f>
        <v>0</v>
      </c>
      <c r="E1359" s="1">
        <f t="shared" si="358"/>
        <v>0.60205999132796229</v>
      </c>
      <c r="F1359" s="7">
        <v>3</v>
      </c>
      <c r="G1359" s="9" t="s">
        <v>642</v>
      </c>
      <c r="H1359" s="4" cm="1">
        <f t="array" ref="H1359">F1359/freq.sum.r6e</f>
        <v>2.376425855513308E-4</v>
      </c>
      <c r="I1359" s="4" t="str">
        <f t="shared" si="359"/>
        <v>lyə</v>
      </c>
      <c r="J1359" s="4" t="str">
        <f t="shared" si="360"/>
        <v>lia</v>
      </c>
      <c r="K1359" s="10">
        <f t="shared" si="361"/>
        <v>3</v>
      </c>
      <c r="L1359" s="1">
        <f t="shared" si="362"/>
        <v>3</v>
      </c>
      <c r="M1359" s="10">
        <f t="shared" si="363"/>
        <v>3</v>
      </c>
      <c r="N1359" s="1" t="str">
        <f t="shared" si="364"/>
        <v>~lia~</v>
      </c>
      <c r="O1359" s="1" t="str">
        <f t="shared" si="365"/>
        <v>[lyə]</v>
      </c>
      <c r="P1359" s="3" cm="1">
        <f t="array" ref="P1359">SUM(_xlfn._xlws.FILTER($H$2:$H$2454,_xlfn.MAP($N$2:$N$2454,_xlfn.LAMBDA(_xlpm.x,_xlpm.x=$N1359))))</f>
        <v>2.376425855513308E-4</v>
      </c>
      <c r="Q1359" s="4">
        <f t="shared" si="366"/>
        <v>1</v>
      </c>
      <c r="R1359" s="6" cm="1">
        <f t="array" ref="R1359">SUM(_xlfn._xlws.FILTER($H$2:$H$2454,_xlfn.MAP($O$2:$O$2454,_xlfn.LAMBDA(_xlpm.x,_xlpm.x=$O1359))))</f>
        <v>4.7528517110266159E-4</v>
      </c>
      <c r="S1359" s="4">
        <f t="shared" si="367"/>
        <v>0.5</v>
      </c>
      <c r="T1359" s="4">
        <f t="shared" si="368"/>
        <v>0.28054791649936622</v>
      </c>
      <c r="U1359" s="4">
        <f t="shared" si="369"/>
        <v>0.66666666666666663</v>
      </c>
      <c r="V1359" s="4">
        <f t="shared" si="370"/>
        <v>0.3010299956639812</v>
      </c>
      <c r="W1359" s="4" t="s">
        <v>5125</v>
      </c>
      <c r="X1359" s="2" cm="1">
        <f t="array" ref="X1359">SUM(_xlfn._xlws.FILTER($F$2:$F$2454,_xlfn.MAP($W$2:$W$2454,_xlfn.LAMBDA(_xlpm.x,_xlpm.x=$W1359))))</f>
        <v>26</v>
      </c>
      <c r="Y1359" s="11">
        <f t="shared" si="371"/>
        <v>0.11538461538461539</v>
      </c>
      <c r="Z1359" s="4" t="s">
        <v>5101</v>
      </c>
      <c r="AA1359" s="2" cm="1">
        <f t="array" ref="AA1359">SUM(_xlfn._xlws.FILTER($F$2:$F$2454,_xlfn.MAP($Z$2:$Z$2454,_xlfn.LAMBDA(_xlpm.x,_xlpm.x=$Z1359))))</f>
        <v>2255</v>
      </c>
      <c r="AB1359" s="11">
        <f t="shared" si="372"/>
        <v>1.3303769401330377E-3</v>
      </c>
      <c r="AC1359" s="11">
        <f t="shared" si="373"/>
        <v>1.9381731982431614</v>
      </c>
      <c r="AG1359" s="2"/>
      <c r="AL1359" s="2"/>
      <c r="AM1359" s="2"/>
    </row>
    <row r="1360" spans="1:39">
      <c r="A1360" s="1" t="str">
        <f t="shared" si="357"/>
        <v>~vio~ : [vyə]</v>
      </c>
      <c r="B1360" s="1">
        <f>_xlfn.LET(_xlpm.d,$G1360,_xlpm.k,_xlfn.CONCAT(LEFT(TRIM(B$1),1),"*"),COUNTIF(_xlpm.d,_xlpm.k))</f>
        <v>0</v>
      </c>
      <c r="C1360" s="1">
        <f>_xlfn.LET(_xlpm.d,$G1360,_xlpm.k,_xlfn.CONCAT(LEFT(TRIM(C$1),1),"*"),COUNTIF(_xlpm.d,_xlpm.k))</f>
        <v>0</v>
      </c>
      <c r="D1360" s="1">
        <f>_xlfn.LET(_xlpm.d,$G1360,_xlpm.k,_xlfn.CONCAT(LEFT(TRIM(D$1),1),"*"),COUNTIF(_xlpm.d,_xlpm.k))</f>
        <v>0</v>
      </c>
      <c r="E1360" s="1">
        <f t="shared" si="358"/>
        <v>0.30102999566398114</v>
      </c>
      <c r="F1360" s="7">
        <v>1</v>
      </c>
      <c r="G1360" s="9" t="s">
        <v>1076</v>
      </c>
      <c r="H1360" s="4" cm="1">
        <f t="array" ref="H1360">F1360/freq.sum.r6e</f>
        <v>7.9214195183776928E-5</v>
      </c>
      <c r="I1360" s="4" t="str">
        <f t="shared" si="359"/>
        <v>vyə</v>
      </c>
      <c r="J1360" s="4" t="str">
        <f t="shared" si="360"/>
        <v>vio</v>
      </c>
      <c r="K1360" s="10">
        <f t="shared" si="361"/>
        <v>3</v>
      </c>
      <c r="L1360" s="1">
        <f t="shared" si="362"/>
        <v>3</v>
      </c>
      <c r="M1360" s="10">
        <f t="shared" si="363"/>
        <v>3</v>
      </c>
      <c r="N1360" s="1" t="str">
        <f t="shared" si="364"/>
        <v>~vio~</v>
      </c>
      <c r="O1360" s="1" t="str">
        <f t="shared" si="365"/>
        <v>[vyə]</v>
      </c>
      <c r="P1360" s="3" cm="1">
        <f t="array" ref="P1360">SUM(_xlfn._xlws.FILTER($H$2:$H$2454,_xlfn.MAP($N$2:$N$2454,_xlfn.LAMBDA(_xlpm.x,_xlpm.x=$N1360))))</f>
        <v>7.9214195183776928E-5</v>
      </c>
      <c r="Q1360" s="4">
        <f t="shared" si="366"/>
        <v>1</v>
      </c>
      <c r="R1360" s="6" cm="1">
        <f t="array" ref="R1360">SUM(_xlfn._xlws.FILTER($H$2:$H$2454,_xlfn.MAP($O$2:$O$2454,_xlfn.LAMBDA(_xlpm.x,_xlpm.x=$O1360))))</f>
        <v>1.5842839036755386E-4</v>
      </c>
      <c r="S1360" s="4">
        <f t="shared" si="367"/>
        <v>0.5</v>
      </c>
      <c r="T1360" s="4">
        <f t="shared" si="368"/>
        <v>0.14027395824968311</v>
      </c>
      <c r="U1360" s="4">
        <f t="shared" si="369"/>
        <v>0.66666666666666663</v>
      </c>
      <c r="V1360" s="4">
        <f t="shared" si="370"/>
        <v>0.3010299956639812</v>
      </c>
      <c r="W1360" s="4" t="s">
        <v>5122</v>
      </c>
      <c r="X1360" s="2" cm="1">
        <f t="array" ref="X1360">SUM(_xlfn._xlws.FILTER($F$2:$F$2454,_xlfn.MAP($W$2:$W$2454,_xlfn.LAMBDA(_xlpm.x,_xlpm.x=$W1360))))</f>
        <v>180</v>
      </c>
      <c r="Y1360" s="11">
        <f t="shared" si="371"/>
        <v>5.5555555555555558E-3</v>
      </c>
      <c r="Z1360" s="4" t="s">
        <v>5101</v>
      </c>
      <c r="AA1360" s="2" cm="1">
        <f t="array" ref="AA1360">SUM(_xlfn._xlws.FILTER($F$2:$F$2454,_xlfn.MAP($Z$2:$Z$2454,_xlfn.LAMBDA(_xlpm.x,_xlpm.x=$Z1360))))</f>
        <v>2255</v>
      </c>
      <c r="AB1360" s="11">
        <f t="shared" si="372"/>
        <v>4.434589800443459E-4</v>
      </c>
      <c r="AC1360" s="11">
        <f t="shared" si="373"/>
        <v>1.0978740411106733</v>
      </c>
      <c r="AG1360" s="2"/>
      <c r="AL1360" s="2"/>
      <c r="AM1360" s="2"/>
    </row>
    <row r="1361" spans="1:39">
      <c r="A1361" s="1" t="str">
        <f t="shared" si="357"/>
        <v>~bso~ : [bsə]</v>
      </c>
      <c r="B1361" s="1">
        <f>_xlfn.LET(_xlpm.d,$G1361,_xlpm.k,_xlfn.CONCAT(LEFT(TRIM(B$1),1),"*"),COUNTIF(_xlpm.d,_xlpm.k))</f>
        <v>0</v>
      </c>
      <c r="C1361" s="1">
        <f>_xlfn.LET(_xlpm.d,$G1361,_xlpm.k,_xlfn.CONCAT(LEFT(TRIM(C$1),1),"*"),COUNTIF(_xlpm.d,_xlpm.k))</f>
        <v>0</v>
      </c>
      <c r="D1361" s="1">
        <f>_xlfn.LET(_xlpm.d,$G1361,_xlpm.k,_xlfn.CONCAT(LEFT(TRIM(D$1),1),"*"),COUNTIF(_xlpm.d,_xlpm.k))</f>
        <v>0</v>
      </c>
      <c r="E1361" s="1">
        <f t="shared" si="358"/>
        <v>0.47712125471966244</v>
      </c>
      <c r="F1361" s="7">
        <v>2</v>
      </c>
      <c r="G1361" s="9" t="s">
        <v>806</v>
      </c>
      <c r="H1361" s="4" cm="1">
        <f t="array" ref="H1361">F1361/freq.sum.r6e</f>
        <v>1.5842839036755386E-4</v>
      </c>
      <c r="I1361" s="4" t="str">
        <f t="shared" si="359"/>
        <v>bsə</v>
      </c>
      <c r="J1361" s="4" t="str">
        <f t="shared" si="360"/>
        <v>bso</v>
      </c>
      <c r="K1361" s="10">
        <f t="shared" si="361"/>
        <v>3</v>
      </c>
      <c r="L1361" s="1">
        <f t="shared" si="362"/>
        <v>3</v>
      </c>
      <c r="M1361" s="10">
        <f t="shared" si="363"/>
        <v>3</v>
      </c>
      <c r="N1361" s="1" t="str">
        <f t="shared" si="364"/>
        <v>~bso~</v>
      </c>
      <c r="O1361" s="1" t="str">
        <f t="shared" si="365"/>
        <v>[bsə]</v>
      </c>
      <c r="P1361" s="3" cm="1">
        <f t="array" ref="P1361">SUM(_xlfn._xlws.FILTER($H$2:$H$2454,_xlfn.MAP($N$2:$N$2454,_xlfn.LAMBDA(_xlpm.x,_xlpm.x=$N1361))))</f>
        <v>1.5842839036755386E-4</v>
      </c>
      <c r="Q1361" s="4">
        <f t="shared" si="366"/>
        <v>1</v>
      </c>
      <c r="R1361" s="6" cm="1">
        <f t="array" ref="R1361">SUM(_xlfn._xlws.FILTER($H$2:$H$2454,_xlfn.MAP($O$2:$O$2454,_xlfn.LAMBDA(_xlpm.x,_xlpm.x=$O1361))))</f>
        <v>3.1685678073510771E-4</v>
      </c>
      <c r="S1361" s="4">
        <f t="shared" si="367"/>
        <v>0.5</v>
      </c>
      <c r="T1361" s="4">
        <f t="shared" si="368"/>
        <v>0.22232896365347279</v>
      </c>
      <c r="U1361" s="4">
        <f t="shared" si="369"/>
        <v>0.66666666666666663</v>
      </c>
      <c r="V1361" s="4">
        <f t="shared" si="370"/>
        <v>0.3010299956639812</v>
      </c>
      <c r="W1361" s="4" t="s">
        <v>5119</v>
      </c>
      <c r="X1361" s="2" cm="1">
        <f t="array" ref="X1361">SUM(_xlfn._xlws.FILTER($F$2:$F$2454,_xlfn.MAP($W$2:$W$2454,_xlfn.LAMBDA(_xlpm.x,_xlpm.x=$W1361))))</f>
        <v>1157</v>
      </c>
      <c r="Y1361" s="11">
        <f t="shared" si="371"/>
        <v>1.7286084701815039E-3</v>
      </c>
      <c r="Z1361" s="4" t="s">
        <v>5101</v>
      </c>
      <c r="AA1361" s="2" cm="1">
        <f t="array" ref="AA1361">SUM(_xlfn._xlws.FILTER($F$2:$F$2454,_xlfn.MAP($Z$2:$Z$2454,_xlfn.LAMBDA(_xlpm.x,_xlpm.x=$Z1361))))</f>
        <v>2255</v>
      </c>
      <c r="AB1361" s="11">
        <f t="shared" si="372"/>
        <v>8.869179600886918E-4</v>
      </c>
      <c r="AC1361" s="11">
        <f t="shared" si="373"/>
        <v>0.28981318726222982</v>
      </c>
      <c r="AG1361" s="2"/>
      <c r="AL1361" s="2"/>
      <c r="AM1361" s="2"/>
    </row>
    <row r="1362" spans="1:39">
      <c r="A1362" s="1" t="str">
        <f t="shared" si="357"/>
        <v>~rpo~ : [ɹpə]</v>
      </c>
      <c r="B1362" s="1">
        <f>_xlfn.LET(_xlpm.d,$G1362,_xlpm.k,_xlfn.CONCAT(LEFT(TRIM(B$1),1),"*"),COUNTIF(_xlpm.d,_xlpm.k))</f>
        <v>1</v>
      </c>
      <c r="C1362" s="1">
        <f>_xlfn.LET(_xlpm.d,$G1362,_xlpm.k,_xlfn.CONCAT(LEFT(TRIM(C$1),1),"*"),COUNTIF(_xlpm.d,_xlpm.k))</f>
        <v>0</v>
      </c>
      <c r="D1362" s="1">
        <f>_xlfn.LET(_xlpm.d,$G1362,_xlpm.k,_xlfn.CONCAT(LEFT(TRIM(D$1),1),"*"),COUNTIF(_xlpm.d,_xlpm.k))</f>
        <v>0</v>
      </c>
      <c r="E1362" s="1">
        <f t="shared" si="358"/>
        <v>0.47712125471966244</v>
      </c>
      <c r="F1362" s="7">
        <v>2</v>
      </c>
      <c r="G1362" s="9" t="s">
        <v>817</v>
      </c>
      <c r="H1362" s="4" cm="1">
        <f t="array" ref="H1362">F1362/freq.sum.r6e</f>
        <v>1.5842839036755386E-4</v>
      </c>
      <c r="I1362" s="4" t="str">
        <f t="shared" si="359"/>
        <v>ɹpə</v>
      </c>
      <c r="J1362" s="4" t="str">
        <f t="shared" si="360"/>
        <v>rpo</v>
      </c>
      <c r="K1362" s="10">
        <f t="shared" si="361"/>
        <v>3</v>
      </c>
      <c r="L1362" s="1">
        <f t="shared" si="362"/>
        <v>3</v>
      </c>
      <c r="M1362" s="10">
        <f t="shared" si="363"/>
        <v>3</v>
      </c>
      <c r="N1362" s="1" t="str">
        <f t="shared" si="364"/>
        <v>~rpo~</v>
      </c>
      <c r="O1362" s="1" t="str">
        <f t="shared" si="365"/>
        <v>[ɹpə]</v>
      </c>
      <c r="P1362" s="3" cm="1">
        <f t="array" ref="P1362">SUM(_xlfn._xlws.FILTER($H$2:$H$2454,_xlfn.MAP($N$2:$N$2454,_xlfn.LAMBDA(_xlpm.x,_xlpm.x=$N1362))))</f>
        <v>1.5842839036755386E-4</v>
      </c>
      <c r="Q1362" s="4">
        <f t="shared" si="366"/>
        <v>1</v>
      </c>
      <c r="R1362" s="6" cm="1">
        <f t="array" ref="R1362">SUM(_xlfn._xlws.FILTER($H$2:$H$2454,_xlfn.MAP($O$2:$O$2454,_xlfn.LAMBDA(_xlpm.x,_xlpm.x=$O1362))))</f>
        <v>3.1685678073510771E-4</v>
      </c>
      <c r="S1362" s="4">
        <f t="shared" si="367"/>
        <v>0.5</v>
      </c>
      <c r="T1362" s="4">
        <f t="shared" si="368"/>
        <v>0.22232896365347279</v>
      </c>
      <c r="U1362" s="4">
        <f t="shared" si="369"/>
        <v>0.66666666666666663</v>
      </c>
      <c r="V1362" s="4">
        <f t="shared" si="370"/>
        <v>0.3010299956639812</v>
      </c>
      <c r="W1362" s="4" t="s">
        <v>5119</v>
      </c>
      <c r="X1362" s="2" cm="1">
        <f t="array" ref="X1362">SUM(_xlfn._xlws.FILTER($F$2:$F$2454,_xlfn.MAP($W$2:$W$2454,_xlfn.LAMBDA(_xlpm.x,_xlpm.x=$W1362))))</f>
        <v>1157</v>
      </c>
      <c r="Y1362" s="11">
        <f t="shared" si="371"/>
        <v>1.7286084701815039E-3</v>
      </c>
      <c r="Z1362" s="4" t="s">
        <v>5101</v>
      </c>
      <c r="AA1362" s="2" cm="1">
        <f t="array" ref="AA1362">SUM(_xlfn._xlws.FILTER($F$2:$F$2454,_xlfn.MAP($Z$2:$Z$2454,_xlfn.LAMBDA(_xlpm.x,_xlpm.x=$Z1362))))</f>
        <v>2255</v>
      </c>
      <c r="AB1362" s="11">
        <f t="shared" si="372"/>
        <v>8.869179600886918E-4</v>
      </c>
      <c r="AC1362" s="11">
        <f t="shared" si="373"/>
        <v>0.28981318726222982</v>
      </c>
      <c r="AG1362" s="2"/>
      <c r="AL1362" s="2"/>
      <c r="AM1362" s="2"/>
    </row>
    <row r="1363" spans="1:39">
      <c r="A1363" s="1" t="str">
        <f t="shared" si="357"/>
        <v>~goh~ : [ɡɔ]</v>
      </c>
      <c r="B1363" s="1">
        <f>_xlfn.LET(_xlpm.d,$G1363,_xlpm.k,_xlfn.CONCAT(LEFT(TRIM(B$1),1),"*"),COUNTIF(_xlpm.d,_xlpm.k))</f>
        <v>0</v>
      </c>
      <c r="C1363" s="1">
        <f>_xlfn.LET(_xlpm.d,$G1363,_xlpm.k,_xlfn.CONCAT(LEFT(TRIM(C$1),1),"*"),COUNTIF(_xlpm.d,_xlpm.k))</f>
        <v>0</v>
      </c>
      <c r="D1363" s="1">
        <f>_xlfn.LET(_xlpm.d,$G1363,_xlpm.k,_xlfn.CONCAT(LEFT(TRIM(D$1),1),"*"),COUNTIF(_xlpm.d,_xlpm.k))</f>
        <v>0</v>
      </c>
      <c r="E1363" s="1">
        <f t="shared" si="358"/>
        <v>0.30102999566398114</v>
      </c>
      <c r="F1363" s="7">
        <v>1</v>
      </c>
      <c r="G1363" s="9" t="s">
        <v>2465</v>
      </c>
      <c r="H1363" s="4" cm="1">
        <f t="array" ref="H1363">F1363/freq.sum.r6e</f>
        <v>7.9214195183776928E-5</v>
      </c>
      <c r="I1363" s="4" t="str">
        <f t="shared" si="359"/>
        <v>ɡɔ</v>
      </c>
      <c r="J1363" s="4" t="str">
        <f t="shared" si="360"/>
        <v>goh</v>
      </c>
      <c r="K1363" s="10">
        <f t="shared" si="361"/>
        <v>2</v>
      </c>
      <c r="L1363" s="1">
        <f t="shared" si="362"/>
        <v>3</v>
      </c>
      <c r="M1363" s="10">
        <f t="shared" si="363"/>
        <v>3</v>
      </c>
      <c r="N1363" s="1" t="str">
        <f t="shared" si="364"/>
        <v>~goh~</v>
      </c>
      <c r="O1363" s="1" t="str">
        <f t="shared" si="365"/>
        <v>[ɡɔ]</v>
      </c>
      <c r="P1363" s="3" cm="1">
        <f t="array" ref="P1363">SUM(_xlfn._xlws.FILTER($H$2:$H$2454,_xlfn.MAP($N$2:$N$2454,_xlfn.LAMBDA(_xlpm.x,_xlpm.x=$N1363))))</f>
        <v>1.5842839036755386E-4</v>
      </c>
      <c r="Q1363" s="4">
        <f t="shared" si="366"/>
        <v>0.5</v>
      </c>
      <c r="R1363" s="6" cm="1">
        <f t="array" ref="R1363">SUM(_xlfn._xlws.FILTER($H$2:$H$2454,_xlfn.MAP($O$2:$O$2454,_xlfn.LAMBDA(_xlpm.x,_xlpm.x=$O1363))))</f>
        <v>3.1685678073510771E-4</v>
      </c>
      <c r="S1363" s="4">
        <f t="shared" si="367"/>
        <v>0.25</v>
      </c>
      <c r="T1363" s="4">
        <f t="shared" si="368"/>
        <v>7.0136979124841556E-2</v>
      </c>
      <c r="U1363" s="4">
        <f t="shared" si="369"/>
        <v>0.33333333333333331</v>
      </c>
      <c r="V1363" s="4">
        <f t="shared" si="370"/>
        <v>0.3010299956639812</v>
      </c>
      <c r="W1363" s="4" t="s">
        <v>5119</v>
      </c>
      <c r="X1363" s="2" cm="1">
        <f t="array" ref="X1363">SUM(_xlfn._xlws.FILTER($F$2:$F$2454,_xlfn.MAP($W$2:$W$2454,_xlfn.LAMBDA(_xlpm.x,_xlpm.x=$W1363))))</f>
        <v>1157</v>
      </c>
      <c r="Y1363" s="11">
        <f t="shared" si="371"/>
        <v>8.6430423509075197E-4</v>
      </c>
      <c r="Z1363" s="4" t="s">
        <v>5107</v>
      </c>
      <c r="AA1363" s="2" cm="1">
        <f t="array" ref="AA1363">SUM(_xlfn._xlws.FILTER($F$2:$F$2454,_xlfn.MAP($Z$2:$Z$2454,_xlfn.LAMBDA(_xlpm.x,_xlpm.x=$Z1363))))</f>
        <v>293</v>
      </c>
      <c r="AB1363" s="11">
        <f t="shared" si="372"/>
        <v>3.4129692832764505E-3</v>
      </c>
      <c r="AC1363" s="11">
        <f t="shared" si="373"/>
        <v>-0.59646573859764007</v>
      </c>
      <c r="AG1363" s="2"/>
      <c r="AL1363" s="2"/>
      <c r="AM1363" s="2"/>
    </row>
    <row r="1364" spans="1:39">
      <c r="A1364" s="1" t="str">
        <f t="shared" si="357"/>
        <v>~bro~ : [bɹʌ]</v>
      </c>
      <c r="B1364" s="1">
        <f>_xlfn.LET(_xlpm.d,$G1364,_xlpm.k,_xlfn.CONCAT(LEFT(TRIM(B$1),1),"*"),COUNTIF(_xlpm.d,_xlpm.k))</f>
        <v>0</v>
      </c>
      <c r="C1364" s="1">
        <f>_xlfn.LET(_xlpm.d,$G1364,_xlpm.k,_xlfn.CONCAT(LEFT(TRIM(C$1),1),"*"),COUNTIF(_xlpm.d,_xlpm.k))</f>
        <v>0</v>
      </c>
      <c r="D1364" s="1">
        <f>_xlfn.LET(_xlpm.d,$G1364,_xlpm.k,_xlfn.CONCAT(LEFT(TRIM(D$1),1),"*"),COUNTIF(_xlpm.d,_xlpm.k))</f>
        <v>0</v>
      </c>
      <c r="E1364" s="1">
        <f t="shared" si="358"/>
        <v>0.30102999566398114</v>
      </c>
      <c r="F1364" s="7">
        <v>1</v>
      </c>
      <c r="G1364" s="9" t="s">
        <v>1055</v>
      </c>
      <c r="H1364" s="4" cm="1">
        <f t="array" ref="H1364">F1364/freq.sum.r6e</f>
        <v>7.9214195183776928E-5</v>
      </c>
      <c r="I1364" s="4" t="str">
        <f t="shared" si="359"/>
        <v>bɹʌ</v>
      </c>
      <c r="J1364" s="4" t="str">
        <f t="shared" si="360"/>
        <v>bro</v>
      </c>
      <c r="K1364" s="10">
        <f t="shared" si="361"/>
        <v>3</v>
      </c>
      <c r="L1364" s="1">
        <f t="shared" si="362"/>
        <v>3</v>
      </c>
      <c r="M1364" s="10">
        <f t="shared" si="363"/>
        <v>3</v>
      </c>
      <c r="N1364" s="1" t="str">
        <f t="shared" si="364"/>
        <v>~bro~</v>
      </c>
      <c r="O1364" s="1" t="str">
        <f t="shared" si="365"/>
        <v>[bɹʌ]</v>
      </c>
      <c r="P1364" s="3" cm="1">
        <f t="array" ref="P1364">SUM(_xlfn._xlws.FILTER($H$2:$H$2454,_xlfn.MAP($N$2:$N$2454,_xlfn.LAMBDA(_xlpm.x,_xlpm.x=$N1364))))</f>
        <v>7.9214195183776928E-5</v>
      </c>
      <c r="Q1364" s="4">
        <f t="shared" si="366"/>
        <v>1</v>
      </c>
      <c r="R1364" s="6" cm="1">
        <f t="array" ref="R1364">SUM(_xlfn._xlws.FILTER($H$2:$H$2454,_xlfn.MAP($O$2:$O$2454,_xlfn.LAMBDA(_xlpm.x,_xlpm.x=$O1364))))</f>
        <v>1.5842839036755386E-4</v>
      </c>
      <c r="S1364" s="4">
        <f t="shared" si="367"/>
        <v>0.5</v>
      </c>
      <c r="T1364" s="4">
        <f t="shared" si="368"/>
        <v>0.14027395824968311</v>
      </c>
      <c r="U1364" s="4">
        <f t="shared" si="369"/>
        <v>0.66666666666666663</v>
      </c>
      <c r="V1364" s="4">
        <f t="shared" si="370"/>
        <v>0.3010299956639812</v>
      </c>
      <c r="W1364" s="4" t="s">
        <v>5119</v>
      </c>
      <c r="X1364" s="2" cm="1">
        <f t="array" ref="X1364">SUM(_xlfn._xlws.FILTER($F$2:$F$2454,_xlfn.MAP($W$2:$W$2454,_xlfn.LAMBDA(_xlpm.x,_xlpm.x=$W1364))))</f>
        <v>1157</v>
      </c>
      <c r="Y1364" s="11">
        <f t="shared" si="371"/>
        <v>8.6430423509075197E-4</v>
      </c>
      <c r="Z1364" s="4" t="s">
        <v>5113</v>
      </c>
      <c r="AA1364" s="2" cm="1">
        <f t="array" ref="AA1364">SUM(_xlfn._xlws.FILTER($F$2:$F$2454,_xlfn.MAP($Z$2:$Z$2454,_xlfn.LAMBDA(_xlpm.x,_xlpm.x=$Z1364))))</f>
        <v>309</v>
      </c>
      <c r="AB1364" s="11">
        <f t="shared" si="372"/>
        <v>3.2362459546925568E-3</v>
      </c>
      <c r="AC1364" s="11">
        <f t="shared" si="373"/>
        <v>-0.5733748795269149</v>
      </c>
      <c r="AG1364" s="2"/>
      <c r="AL1364" s="2"/>
      <c r="AM1364" s="2"/>
    </row>
    <row r="1365" spans="1:39">
      <c r="A1365" s="1" t="str">
        <f t="shared" si="357"/>
        <v>~boa~ : [bɔ]</v>
      </c>
      <c r="B1365" s="1">
        <f>_xlfn.LET(_xlpm.d,$G1365,_xlpm.k,_xlfn.CONCAT(LEFT(TRIM(B$1),1),"*"),COUNTIF(_xlpm.d,_xlpm.k))</f>
        <v>0</v>
      </c>
      <c r="C1365" s="1">
        <f>_xlfn.LET(_xlpm.d,$G1365,_xlpm.k,_xlfn.CONCAT(LEFT(TRIM(C$1),1),"*"),COUNTIF(_xlpm.d,_xlpm.k))</f>
        <v>0</v>
      </c>
      <c r="D1365" s="1">
        <f>_xlfn.LET(_xlpm.d,$G1365,_xlpm.k,_xlfn.CONCAT(LEFT(TRIM(D$1),1),"*"),COUNTIF(_xlpm.d,_xlpm.k))</f>
        <v>0</v>
      </c>
      <c r="E1365" s="1">
        <f t="shared" si="358"/>
        <v>0.47712125471966244</v>
      </c>
      <c r="F1365" s="7">
        <v>2</v>
      </c>
      <c r="G1365" s="9" t="s">
        <v>1167</v>
      </c>
      <c r="H1365" s="4" cm="1">
        <f t="array" ref="H1365">F1365/freq.sum.r6e</f>
        <v>1.5842839036755386E-4</v>
      </c>
      <c r="I1365" s="1" t="str">
        <f t="shared" si="359"/>
        <v>bɔ</v>
      </c>
      <c r="J1365" s="1" t="str">
        <f t="shared" si="360"/>
        <v>boa</v>
      </c>
      <c r="K1365" s="10">
        <f t="shared" si="361"/>
        <v>2</v>
      </c>
      <c r="L1365" s="1">
        <f t="shared" si="362"/>
        <v>3</v>
      </c>
      <c r="M1365" s="10">
        <f t="shared" si="363"/>
        <v>3</v>
      </c>
      <c r="N1365" s="1" t="str">
        <f t="shared" si="364"/>
        <v>~boa~</v>
      </c>
      <c r="O1365" s="1" t="str">
        <f t="shared" si="365"/>
        <v>[bɔ]</v>
      </c>
      <c r="P1365" s="3" cm="1">
        <f t="array" ref="P1365">SUM(_xlfn._xlws.FILTER($H$2:$H$2454,_xlfn.MAP($N$2:$N$2454,_xlfn.LAMBDA(_xlpm.x,_xlpm.x=$N1365))))</f>
        <v>3.1685678073510771E-4</v>
      </c>
      <c r="Q1365" s="4">
        <f t="shared" si="366"/>
        <v>0.5</v>
      </c>
      <c r="R1365" s="6" cm="1">
        <f t="array" ref="R1365">SUM(_xlfn._xlws.FILTER($H$2:$H$2454,_xlfn.MAP($O$2:$O$2454,_xlfn.LAMBDA(_xlpm.x,_xlpm.x=$O1365))))</f>
        <v>6.3371356147021542E-4</v>
      </c>
      <c r="S1365" s="4">
        <f t="shared" si="367"/>
        <v>0.25</v>
      </c>
      <c r="T1365" s="4">
        <f t="shared" si="368"/>
        <v>0.1111644818267364</v>
      </c>
      <c r="U1365" s="4">
        <f t="shared" si="369"/>
        <v>0.33333333333333331</v>
      </c>
      <c r="V1365" s="4">
        <f t="shared" si="370"/>
        <v>0.3010299956639812</v>
      </c>
      <c r="W1365" s="4" t="s">
        <v>5138</v>
      </c>
      <c r="X1365" s="2" cm="1">
        <f t="array" ref="X1365">SUM(_xlfn._xlws.FILTER($F$2:$F$2454,_xlfn.MAP($W$2:$W$2454,_xlfn.LAMBDA(_xlpm.x,_xlpm.x=$W1365))))</f>
        <v>32</v>
      </c>
      <c r="Y1365" s="11">
        <f t="shared" si="371"/>
        <v>6.25E-2</v>
      </c>
      <c r="Z1365" s="4" t="s">
        <v>5107</v>
      </c>
      <c r="AA1365" s="2" cm="1">
        <f t="array" ref="AA1365">SUM(_xlfn._xlws.FILTER($F$2:$F$2454,_xlfn.MAP($Z$2:$Z$2454,_xlfn.LAMBDA(_xlpm.x,_xlpm.x=$Z1365))))</f>
        <v>293</v>
      </c>
      <c r="AB1365" s="11">
        <f t="shared" si="372"/>
        <v>6.8259385665529011E-3</v>
      </c>
      <c r="AC1365" s="11">
        <f t="shared" si="373"/>
        <v>0.96171764203420351</v>
      </c>
      <c r="AG1365" s="2"/>
      <c r="AL1365" s="2"/>
      <c r="AM1365" s="2"/>
    </row>
    <row r="1366" spans="1:39">
      <c r="A1366" s="1" t="str">
        <f t="shared" si="357"/>
        <v>~boi~ : [bɔɪ]</v>
      </c>
      <c r="B1366" s="1">
        <f>_xlfn.LET(_xlpm.d,$G1366,_xlpm.k,_xlfn.CONCAT(LEFT(TRIM(B$1),1),"*"),COUNTIF(_xlpm.d,_xlpm.k))</f>
        <v>0</v>
      </c>
      <c r="C1366" s="1">
        <f>_xlfn.LET(_xlpm.d,$G1366,_xlpm.k,_xlfn.CONCAT(LEFT(TRIM(C$1),1),"*"),COUNTIF(_xlpm.d,_xlpm.k))</f>
        <v>0</v>
      </c>
      <c r="D1366" s="1">
        <f>_xlfn.LET(_xlpm.d,$G1366,_xlpm.k,_xlfn.CONCAT(LEFT(TRIM(D$1),1),"*"),COUNTIF(_xlpm.d,_xlpm.k))</f>
        <v>0</v>
      </c>
      <c r="E1366" s="1">
        <f t="shared" si="358"/>
        <v>0.30102999566398114</v>
      </c>
      <c r="F1366" s="7">
        <v>1</v>
      </c>
      <c r="G1366" s="9" t="s">
        <v>1053</v>
      </c>
      <c r="H1366" s="4" cm="1">
        <f t="array" ref="H1366">F1366/freq.sum.r6e</f>
        <v>7.9214195183776928E-5</v>
      </c>
      <c r="I1366" s="4" t="str">
        <f t="shared" si="359"/>
        <v>bɔɪ</v>
      </c>
      <c r="J1366" s="4" t="str">
        <f t="shared" si="360"/>
        <v>boi</v>
      </c>
      <c r="K1366" s="10">
        <f t="shared" si="361"/>
        <v>3</v>
      </c>
      <c r="L1366" s="1">
        <f t="shared" si="362"/>
        <v>3</v>
      </c>
      <c r="M1366" s="10">
        <f t="shared" si="363"/>
        <v>3</v>
      </c>
      <c r="N1366" s="1" t="str">
        <f t="shared" si="364"/>
        <v>~boi~</v>
      </c>
      <c r="O1366" s="1" t="str">
        <f t="shared" si="365"/>
        <v>[bɔɪ]</v>
      </c>
      <c r="P1366" s="3" cm="1">
        <f t="array" ref="P1366">SUM(_xlfn._xlws.FILTER($H$2:$H$2454,_xlfn.MAP($N$2:$N$2454,_xlfn.LAMBDA(_xlpm.x,_xlpm.x=$N1366))))</f>
        <v>7.9214195183776928E-5</v>
      </c>
      <c r="Q1366" s="4">
        <f t="shared" si="366"/>
        <v>1</v>
      </c>
      <c r="R1366" s="6" cm="1">
        <f t="array" ref="R1366">SUM(_xlfn._xlws.FILTER($H$2:$H$2454,_xlfn.MAP($O$2:$O$2454,_xlfn.LAMBDA(_xlpm.x,_xlpm.x=$O1366))))</f>
        <v>1.5842839036755386E-4</v>
      </c>
      <c r="S1366" s="4">
        <f t="shared" si="367"/>
        <v>0.5</v>
      </c>
      <c r="T1366" s="4">
        <f t="shared" si="368"/>
        <v>0.14027395824968311</v>
      </c>
      <c r="U1366" s="4">
        <f t="shared" si="369"/>
        <v>0.66666666666666663</v>
      </c>
      <c r="V1366" s="4">
        <f t="shared" si="370"/>
        <v>0.3010299956639812</v>
      </c>
      <c r="W1366" s="4" t="s">
        <v>5136</v>
      </c>
      <c r="X1366" s="2" cm="1">
        <f t="array" ref="X1366">SUM(_xlfn._xlws.FILTER($F$2:$F$2454,_xlfn.MAP($W$2:$W$2454,_xlfn.LAMBDA(_xlpm.x,_xlpm.x=$W1366))))</f>
        <v>23</v>
      </c>
      <c r="Y1366" s="11">
        <f t="shared" si="371"/>
        <v>4.3478260869565216E-2</v>
      </c>
      <c r="Z1366" s="4" t="s">
        <v>5117</v>
      </c>
      <c r="AA1366" s="2" cm="1">
        <f t="array" ref="AA1366">SUM(_xlfn._xlws.FILTER($F$2:$F$2454,_xlfn.MAP($Z$2:$Z$2454,_xlfn.LAMBDA(_xlpm.x,_xlpm.x=$Z1366))))</f>
        <v>45</v>
      </c>
      <c r="AB1366" s="11">
        <f t="shared" si="372"/>
        <v>2.2222222222222223E-2</v>
      </c>
      <c r="AC1366" s="11">
        <f t="shared" si="373"/>
        <v>0.29148467775775078</v>
      </c>
      <c r="AG1366" s="2"/>
      <c r="AL1366" s="2"/>
      <c r="AM1366" s="2"/>
    </row>
    <row r="1367" spans="1:39">
      <c r="A1367" s="1" t="str">
        <f t="shared" si="357"/>
        <v>~poo~ : [pu]</v>
      </c>
      <c r="B1367" s="1">
        <f>_xlfn.LET(_xlpm.d,$G1367,_xlpm.k,_xlfn.CONCAT(LEFT(TRIM(B$1),1),"*"),COUNTIF(_xlpm.d,_xlpm.k))</f>
        <v>0</v>
      </c>
      <c r="C1367" s="1">
        <f>_xlfn.LET(_xlpm.d,$G1367,_xlpm.k,_xlfn.CONCAT(LEFT(TRIM(C$1),1),"*"),COUNTIF(_xlpm.d,_xlpm.k))</f>
        <v>0</v>
      </c>
      <c r="D1367" s="1">
        <f>_xlfn.LET(_xlpm.d,$G1367,_xlpm.k,_xlfn.CONCAT(LEFT(TRIM(D$1),1),"*"),COUNTIF(_xlpm.d,_xlpm.k))</f>
        <v>0</v>
      </c>
      <c r="E1367" s="1">
        <f t="shared" si="358"/>
        <v>0.47712125471966244</v>
      </c>
      <c r="F1367" s="7">
        <v>2</v>
      </c>
      <c r="G1367" s="9" t="s">
        <v>234</v>
      </c>
      <c r="H1367" s="4" cm="1">
        <f t="array" ref="H1367">F1367/freq.sum.r6e</f>
        <v>1.5842839036755386E-4</v>
      </c>
      <c r="I1367" s="1" t="str">
        <f t="shared" si="359"/>
        <v>pu</v>
      </c>
      <c r="J1367" s="1" t="str">
        <f t="shared" si="360"/>
        <v>poo</v>
      </c>
      <c r="K1367" s="10">
        <f t="shared" si="361"/>
        <v>2</v>
      </c>
      <c r="L1367" s="1">
        <f t="shared" si="362"/>
        <v>3</v>
      </c>
      <c r="M1367" s="10">
        <f t="shared" si="363"/>
        <v>3</v>
      </c>
      <c r="N1367" s="1" t="str">
        <f t="shared" si="364"/>
        <v>~poo~</v>
      </c>
      <c r="O1367" s="1" t="str">
        <f t="shared" si="365"/>
        <v>[pu]</v>
      </c>
      <c r="P1367" s="3" cm="1">
        <f t="array" ref="P1367">SUM(_xlfn._xlws.FILTER($H$2:$H$2454,_xlfn.MAP($N$2:$N$2454,_xlfn.LAMBDA(_xlpm.x,_xlpm.x=$N1367))))</f>
        <v>1.5842839036755386E-4</v>
      </c>
      <c r="Q1367" s="4">
        <f t="shared" si="366"/>
        <v>1</v>
      </c>
      <c r="R1367" s="6" cm="1">
        <f t="array" ref="R1367">SUM(_xlfn._xlws.FILTER($H$2:$H$2454,_xlfn.MAP($O$2:$O$2454,_xlfn.LAMBDA(_xlpm.x,_xlpm.x=$O1367))))</f>
        <v>3.1685678073510771E-4</v>
      </c>
      <c r="S1367" s="4">
        <f t="shared" si="367"/>
        <v>0.5</v>
      </c>
      <c r="T1367" s="4">
        <f t="shared" si="368"/>
        <v>0.22232896365347279</v>
      </c>
      <c r="U1367" s="4">
        <f t="shared" si="369"/>
        <v>0.66666666666666663</v>
      </c>
      <c r="V1367" s="4">
        <f t="shared" si="370"/>
        <v>0.3010299956639812</v>
      </c>
      <c r="W1367" s="4" t="s">
        <v>5130</v>
      </c>
      <c r="X1367" s="2" cm="1">
        <f t="array" ref="X1367">SUM(_xlfn._xlws.FILTER($F$2:$F$2454,_xlfn.MAP($W$2:$W$2454,_xlfn.LAMBDA(_xlpm.x,_xlpm.x=$W1367))))</f>
        <v>79</v>
      </c>
      <c r="Y1367" s="11">
        <f t="shared" si="371"/>
        <v>2.5316455696202531E-2</v>
      </c>
      <c r="Z1367" s="4" t="s">
        <v>5111</v>
      </c>
      <c r="AA1367" s="2" cm="1">
        <f t="array" ref="AA1367">SUM(_xlfn._xlws.FILTER($F$2:$F$2454,_xlfn.MAP($Z$2:$Z$2454,_xlfn.LAMBDA(_xlpm.x,_xlpm.x=$Z1367))))</f>
        <v>254</v>
      </c>
      <c r="AB1367" s="11">
        <f t="shared" si="372"/>
        <v>7.874015748031496E-3</v>
      </c>
      <c r="AC1367" s="11">
        <f t="shared" si="373"/>
        <v>0.50720662532949656</v>
      </c>
      <c r="AG1367" s="2"/>
      <c r="AL1367" s="2"/>
      <c r="AM1367" s="2"/>
    </row>
    <row r="1368" spans="1:39">
      <c r="A1368" s="1" t="str">
        <f t="shared" si="357"/>
        <v>~boy~ : [bɔɪ]</v>
      </c>
      <c r="B1368" s="1">
        <f>_xlfn.LET(_xlpm.d,$G1368,_xlpm.k,_xlfn.CONCAT(LEFT(TRIM(B$1),1),"*"),COUNTIF(_xlpm.d,_xlpm.k))</f>
        <v>0</v>
      </c>
      <c r="C1368" s="1">
        <f>_xlfn.LET(_xlpm.d,$G1368,_xlpm.k,_xlfn.CONCAT(LEFT(TRIM(C$1),1),"*"),COUNTIF(_xlpm.d,_xlpm.k))</f>
        <v>0</v>
      </c>
      <c r="D1368" s="1">
        <f>_xlfn.LET(_xlpm.d,$G1368,_xlpm.k,_xlfn.CONCAT(LEFT(TRIM(D$1),1),"*"),COUNTIF(_xlpm.d,_xlpm.k))</f>
        <v>0</v>
      </c>
      <c r="E1368" s="1">
        <f t="shared" si="358"/>
        <v>0.30102999566398114</v>
      </c>
      <c r="F1368" s="7">
        <v>1</v>
      </c>
      <c r="G1368" s="9" t="s">
        <v>1054</v>
      </c>
      <c r="H1368" s="4" cm="1">
        <f t="array" ref="H1368">F1368/freq.sum.r6e</f>
        <v>7.9214195183776928E-5</v>
      </c>
      <c r="I1368" s="4" t="str">
        <f t="shared" si="359"/>
        <v>bɔɪ</v>
      </c>
      <c r="J1368" s="4" t="str">
        <f t="shared" si="360"/>
        <v>boy</v>
      </c>
      <c r="K1368" s="10">
        <f t="shared" si="361"/>
        <v>3</v>
      </c>
      <c r="L1368" s="1">
        <f t="shared" si="362"/>
        <v>3</v>
      </c>
      <c r="M1368" s="10">
        <f t="shared" si="363"/>
        <v>3</v>
      </c>
      <c r="N1368" s="1" t="str">
        <f t="shared" si="364"/>
        <v>~boy~</v>
      </c>
      <c r="O1368" s="1" t="str">
        <f t="shared" si="365"/>
        <v>[bɔɪ]</v>
      </c>
      <c r="P1368" s="3" cm="1">
        <f t="array" ref="P1368">SUM(_xlfn._xlws.FILTER($H$2:$H$2454,_xlfn.MAP($N$2:$N$2454,_xlfn.LAMBDA(_xlpm.x,_xlpm.x=$N1368))))</f>
        <v>7.9214195183776928E-5</v>
      </c>
      <c r="Q1368" s="4">
        <f t="shared" si="366"/>
        <v>1</v>
      </c>
      <c r="R1368" s="6" cm="1">
        <f t="array" ref="R1368">SUM(_xlfn._xlws.FILTER($H$2:$H$2454,_xlfn.MAP($O$2:$O$2454,_xlfn.LAMBDA(_xlpm.x,_xlpm.x=$O1368))))</f>
        <v>1.5842839036755386E-4</v>
      </c>
      <c r="S1368" s="4">
        <f t="shared" si="367"/>
        <v>0.5</v>
      </c>
      <c r="T1368" s="4">
        <f t="shared" si="368"/>
        <v>0.14027395824968311</v>
      </c>
      <c r="U1368" s="4">
        <f t="shared" si="369"/>
        <v>0.66666666666666663</v>
      </c>
      <c r="V1368" s="4">
        <f t="shared" si="370"/>
        <v>0.3010299956639812</v>
      </c>
      <c r="W1368" s="4" t="s">
        <v>5148</v>
      </c>
      <c r="X1368" s="2" cm="1">
        <f t="array" ref="X1368">SUM(_xlfn._xlws.FILTER($F$2:$F$2454,_xlfn.MAP($W$2:$W$2454,_xlfn.LAMBDA(_xlpm.x,_xlpm.x=$W1368))))</f>
        <v>22</v>
      </c>
      <c r="Y1368" s="11">
        <f t="shared" si="371"/>
        <v>4.5454545454545456E-2</v>
      </c>
      <c r="Z1368" s="4" t="s">
        <v>5117</v>
      </c>
      <c r="AA1368" s="2" cm="1">
        <f t="array" ref="AA1368">SUM(_xlfn._xlws.FILTER($F$2:$F$2454,_xlfn.MAP($Z$2:$Z$2454,_xlfn.LAMBDA(_xlpm.x,_xlpm.x=$Z1368))))</f>
        <v>45</v>
      </c>
      <c r="AB1368" s="11">
        <f t="shared" si="372"/>
        <v>2.2222222222222223E-2</v>
      </c>
      <c r="AC1368" s="11">
        <f t="shared" si="373"/>
        <v>0.31078983295313745</v>
      </c>
      <c r="AG1368" s="2"/>
      <c r="AL1368" s="2"/>
      <c r="AM1368" s="2"/>
    </row>
    <row r="1369" spans="1:39">
      <c r="A1369" s="1" t="str">
        <f t="shared" si="357"/>
        <v>~lbu~ : [lbə]</v>
      </c>
      <c r="B1369" s="1">
        <f>_xlfn.LET(_xlpm.d,$G1369,_xlpm.k,_xlfn.CONCAT(LEFT(TRIM(B$1),1),"*"),COUNTIF(_xlpm.d,_xlpm.k))</f>
        <v>0</v>
      </c>
      <c r="C1369" s="1">
        <f>_xlfn.LET(_xlpm.d,$G1369,_xlpm.k,_xlfn.CONCAT(LEFT(TRIM(C$1),1),"*"),COUNTIF(_xlpm.d,_xlpm.k))</f>
        <v>0</v>
      </c>
      <c r="D1369" s="1">
        <f>_xlfn.LET(_xlpm.d,$G1369,_xlpm.k,_xlfn.CONCAT(LEFT(TRIM(D$1),1),"*"),COUNTIF(_xlpm.d,_xlpm.k))</f>
        <v>0</v>
      </c>
      <c r="E1369" s="1">
        <f t="shared" si="358"/>
        <v>0.30102999566398114</v>
      </c>
      <c r="F1369" s="7">
        <v>1</v>
      </c>
      <c r="G1369" s="9" t="s">
        <v>1064</v>
      </c>
      <c r="H1369" s="4" cm="1">
        <f t="array" ref="H1369">F1369/freq.sum.r6e</f>
        <v>7.9214195183776928E-5</v>
      </c>
      <c r="I1369" s="4" t="str">
        <f t="shared" si="359"/>
        <v>lbə</v>
      </c>
      <c r="J1369" s="4" t="str">
        <f t="shared" si="360"/>
        <v>lbu</v>
      </c>
      <c r="K1369" s="10">
        <f t="shared" si="361"/>
        <v>3</v>
      </c>
      <c r="L1369" s="1">
        <f t="shared" si="362"/>
        <v>3</v>
      </c>
      <c r="M1369" s="10">
        <f t="shared" si="363"/>
        <v>3</v>
      </c>
      <c r="N1369" s="1" t="str">
        <f t="shared" si="364"/>
        <v>~lbu~</v>
      </c>
      <c r="O1369" s="1" t="str">
        <f t="shared" si="365"/>
        <v>[lbə]</v>
      </c>
      <c r="P1369" s="3" cm="1">
        <f t="array" ref="P1369">SUM(_xlfn._xlws.FILTER($H$2:$H$2454,_xlfn.MAP($N$2:$N$2454,_xlfn.LAMBDA(_xlpm.x,_xlpm.x=$N1369))))</f>
        <v>7.9214195183776928E-5</v>
      </c>
      <c r="Q1369" s="4">
        <f t="shared" si="366"/>
        <v>1</v>
      </c>
      <c r="R1369" s="6" cm="1">
        <f t="array" ref="R1369">SUM(_xlfn._xlws.FILTER($H$2:$H$2454,_xlfn.MAP($O$2:$O$2454,_xlfn.LAMBDA(_xlpm.x,_xlpm.x=$O1369))))</f>
        <v>1.5842839036755386E-4</v>
      </c>
      <c r="S1369" s="4">
        <f t="shared" si="367"/>
        <v>0.5</v>
      </c>
      <c r="T1369" s="4">
        <f t="shared" si="368"/>
        <v>0.14027395824968311</v>
      </c>
      <c r="U1369" s="4">
        <f t="shared" si="369"/>
        <v>0.66666666666666663</v>
      </c>
      <c r="V1369" s="4">
        <f t="shared" si="370"/>
        <v>0.3010299956639812</v>
      </c>
      <c r="W1369" s="4" t="s">
        <v>5111</v>
      </c>
      <c r="X1369" s="2" cm="1">
        <f t="array" ref="X1369">SUM(_xlfn._xlws.FILTER($F$2:$F$2454,_xlfn.MAP($W$2:$W$2454,_xlfn.LAMBDA(_xlpm.x,_xlpm.x=$W1369))))</f>
        <v>566</v>
      </c>
      <c r="Y1369" s="11">
        <f t="shared" si="371"/>
        <v>1.7667844522968198E-3</v>
      </c>
      <c r="Z1369" s="4" t="s">
        <v>5101</v>
      </c>
      <c r="AA1369" s="2" cm="1">
        <f t="array" ref="AA1369">SUM(_xlfn._xlws.FILTER($F$2:$F$2454,_xlfn.MAP($Z$2:$Z$2454,_xlfn.LAMBDA(_xlpm.x,_xlpm.x=$Z1369))))</f>
        <v>2255</v>
      </c>
      <c r="AB1369" s="11">
        <f t="shared" si="372"/>
        <v>4.434589800443459E-4</v>
      </c>
      <c r="AC1369" s="11">
        <f t="shared" si="373"/>
        <v>0.60033011502570788</v>
      </c>
      <c r="AG1369" s="2"/>
      <c r="AL1369" s="2"/>
      <c r="AM1369" s="2"/>
    </row>
    <row r="1370" spans="1:39">
      <c r="A1370" s="1" t="str">
        <f t="shared" si="357"/>
        <v>~ccu~ : [kɜ]</v>
      </c>
      <c r="B1370" s="1">
        <f>_xlfn.LET(_xlpm.d,$G1370,_xlpm.k,_xlfn.CONCAT(LEFT(TRIM(B$1),1),"*"),COUNTIF(_xlpm.d,_xlpm.k))</f>
        <v>0</v>
      </c>
      <c r="C1370" s="1">
        <f>_xlfn.LET(_xlpm.d,$G1370,_xlpm.k,_xlfn.CONCAT(LEFT(TRIM(C$1),1),"*"),COUNTIF(_xlpm.d,_xlpm.k))</f>
        <v>0</v>
      </c>
      <c r="D1370" s="1">
        <f>_xlfn.LET(_xlpm.d,$G1370,_xlpm.k,_xlfn.CONCAT(LEFT(TRIM(D$1),1),"*"),COUNTIF(_xlpm.d,_xlpm.k))</f>
        <v>0</v>
      </c>
      <c r="E1370" s="1">
        <f t="shared" si="358"/>
        <v>0.30102999566398114</v>
      </c>
      <c r="F1370" s="7">
        <v>1</v>
      </c>
      <c r="G1370" s="9" t="s">
        <v>1607</v>
      </c>
      <c r="H1370" s="4" cm="1">
        <f t="array" ref="H1370">F1370/freq.sum.r6e</f>
        <v>7.9214195183776928E-5</v>
      </c>
      <c r="I1370" s="4" t="str">
        <f t="shared" si="359"/>
        <v>kɜ</v>
      </c>
      <c r="J1370" s="4" t="str">
        <f t="shared" si="360"/>
        <v>ccu</v>
      </c>
      <c r="K1370" s="10">
        <f t="shared" si="361"/>
        <v>2</v>
      </c>
      <c r="L1370" s="1">
        <f t="shared" si="362"/>
        <v>3</v>
      </c>
      <c r="M1370" s="10">
        <f t="shared" si="363"/>
        <v>3</v>
      </c>
      <c r="N1370" s="1" t="str">
        <f t="shared" si="364"/>
        <v>~ccu~</v>
      </c>
      <c r="O1370" s="1" t="str">
        <f t="shared" si="365"/>
        <v>[kɜ]</v>
      </c>
      <c r="P1370" s="3" cm="1">
        <f t="array" ref="P1370">SUM(_xlfn._xlws.FILTER($H$2:$H$2454,_xlfn.MAP($N$2:$N$2454,_xlfn.LAMBDA(_xlpm.x,_xlpm.x=$N1370))))</f>
        <v>3.9607097591888465E-4</v>
      </c>
      <c r="Q1370" s="4">
        <f t="shared" si="366"/>
        <v>0.19999999999999998</v>
      </c>
      <c r="R1370" s="6" cm="1">
        <f t="array" ref="R1370">SUM(_xlfn._xlws.FILTER($H$2:$H$2454,_xlfn.MAP($O$2:$O$2454,_xlfn.LAMBDA(_xlpm.x,_xlpm.x=$O1370))))</f>
        <v>7.9214195183776931E-4</v>
      </c>
      <c r="S1370" s="4">
        <f t="shared" si="367"/>
        <v>9.9999999999999992E-2</v>
      </c>
      <c r="T1370" s="4">
        <f t="shared" si="368"/>
        <v>2.8054791649936624E-2</v>
      </c>
      <c r="U1370" s="4">
        <f t="shared" si="369"/>
        <v>0.13333333333333333</v>
      </c>
      <c r="V1370" s="4">
        <f t="shared" si="370"/>
        <v>0.3010299956639812</v>
      </c>
      <c r="W1370" s="4" t="s">
        <v>5111</v>
      </c>
      <c r="X1370" s="2" cm="1">
        <f t="array" ref="X1370">SUM(_xlfn._xlws.FILTER($F$2:$F$2454,_xlfn.MAP($W$2:$W$2454,_xlfn.LAMBDA(_xlpm.x,_xlpm.x=$W1370))))</f>
        <v>566</v>
      </c>
      <c r="Y1370" s="11">
        <f t="shared" si="371"/>
        <v>1.7667844522968198E-3</v>
      </c>
      <c r="Z1370" s="4" t="s">
        <v>5112</v>
      </c>
      <c r="AA1370" s="2" cm="1">
        <f t="array" ref="AA1370">SUM(_xlfn._xlws.FILTER($F$2:$F$2454,_xlfn.MAP($Z$2:$Z$2454,_xlfn.LAMBDA(_xlpm.x,_xlpm.x=$Z1370))))</f>
        <v>192</v>
      </c>
      <c r="AB1370" s="11">
        <f t="shared" si="372"/>
        <v>5.208333333333333E-3</v>
      </c>
      <c r="AC1370" s="11">
        <f t="shared" si="373"/>
        <v>-0.46951520248472178</v>
      </c>
      <c r="AG1370" s="2"/>
      <c r="AL1370" s="2"/>
      <c r="AM1370" s="2"/>
    </row>
    <row r="1371" spans="1:39">
      <c r="A1371" s="1" t="str">
        <f t="shared" si="357"/>
        <v>~glu~ : [ɡlu]</v>
      </c>
      <c r="B1371" s="1">
        <f>_xlfn.LET(_xlpm.d,$G1371,_xlpm.k,_xlfn.CONCAT(LEFT(TRIM(B$1),1),"*"),COUNTIF(_xlpm.d,_xlpm.k))</f>
        <v>0</v>
      </c>
      <c r="C1371" s="1">
        <f>_xlfn.LET(_xlpm.d,$G1371,_xlpm.k,_xlfn.CONCAT(LEFT(TRIM(C$1),1),"*"),COUNTIF(_xlpm.d,_xlpm.k))</f>
        <v>0</v>
      </c>
      <c r="D1371" s="1">
        <f>_xlfn.LET(_xlpm.d,$G1371,_xlpm.k,_xlfn.CONCAT(LEFT(TRIM(D$1),1),"*"),COUNTIF(_xlpm.d,_xlpm.k))</f>
        <v>0</v>
      </c>
      <c r="E1371" s="1">
        <f t="shared" si="358"/>
        <v>0.30102999566398114</v>
      </c>
      <c r="F1371" s="7">
        <v>1</v>
      </c>
      <c r="G1371" s="9" t="s">
        <v>2355</v>
      </c>
      <c r="H1371" s="4" cm="1">
        <f t="array" ref="H1371">F1371/freq.sum.r6e</f>
        <v>7.9214195183776928E-5</v>
      </c>
      <c r="I1371" s="4" t="str">
        <f t="shared" si="359"/>
        <v>ɡlu</v>
      </c>
      <c r="J1371" s="4" t="str">
        <f t="shared" si="360"/>
        <v>glu</v>
      </c>
      <c r="K1371" s="10">
        <f t="shared" si="361"/>
        <v>3</v>
      </c>
      <c r="L1371" s="1">
        <f t="shared" si="362"/>
        <v>3</v>
      </c>
      <c r="M1371" s="10">
        <f t="shared" si="363"/>
        <v>3</v>
      </c>
      <c r="N1371" s="1" t="str">
        <f t="shared" si="364"/>
        <v>~glu~</v>
      </c>
      <c r="O1371" s="1" t="str">
        <f t="shared" si="365"/>
        <v>[ɡlu]</v>
      </c>
      <c r="P1371" s="3" cm="1">
        <f t="array" ref="P1371">SUM(_xlfn._xlws.FILTER($H$2:$H$2454,_xlfn.MAP($N$2:$N$2454,_xlfn.LAMBDA(_xlpm.x,_xlpm.x=$N1371))))</f>
        <v>7.9214195183776928E-5</v>
      </c>
      <c r="Q1371" s="4">
        <f t="shared" si="366"/>
        <v>1</v>
      </c>
      <c r="R1371" s="6" cm="1">
        <f t="array" ref="R1371">SUM(_xlfn._xlws.FILTER($H$2:$H$2454,_xlfn.MAP($O$2:$O$2454,_xlfn.LAMBDA(_xlpm.x,_xlpm.x=$O1371))))</f>
        <v>1.5842839036755386E-4</v>
      </c>
      <c r="S1371" s="4">
        <f t="shared" si="367"/>
        <v>0.5</v>
      </c>
      <c r="T1371" s="4">
        <f t="shared" si="368"/>
        <v>0.14027395824968311</v>
      </c>
      <c r="U1371" s="4">
        <f t="shared" si="369"/>
        <v>0.66666666666666663</v>
      </c>
      <c r="V1371" s="4">
        <f t="shared" si="370"/>
        <v>0.3010299956639812</v>
      </c>
      <c r="W1371" s="4" t="s">
        <v>5111</v>
      </c>
      <c r="X1371" s="2" cm="1">
        <f t="array" ref="X1371">SUM(_xlfn._xlws.FILTER($F$2:$F$2454,_xlfn.MAP($W$2:$W$2454,_xlfn.LAMBDA(_xlpm.x,_xlpm.x=$W1371))))</f>
        <v>566</v>
      </c>
      <c r="Y1371" s="11">
        <f t="shared" si="371"/>
        <v>1.7667844522968198E-3</v>
      </c>
      <c r="Z1371" s="4" t="s">
        <v>5111</v>
      </c>
      <c r="AA1371" s="2" cm="1">
        <f t="array" ref="AA1371">SUM(_xlfn._xlws.FILTER($F$2:$F$2454,_xlfn.MAP($Z$2:$Z$2454,_xlfn.LAMBDA(_xlpm.x,_xlpm.x=$Z1371))))</f>
        <v>254</v>
      </c>
      <c r="AB1371" s="11">
        <f t="shared" si="372"/>
        <v>3.937007874015748E-3</v>
      </c>
      <c r="AC1371" s="11">
        <f t="shared" si="373"/>
        <v>-0.34798271456833335</v>
      </c>
      <c r="AG1371" s="2"/>
      <c r="AL1371" s="2"/>
      <c r="AM1371" s="2"/>
    </row>
    <row r="1372" spans="1:39">
      <c r="A1372" s="1" t="str">
        <f t="shared" si="357"/>
        <v>~lue~ : [lyu]</v>
      </c>
      <c r="B1372" s="1">
        <f>_xlfn.LET(_xlpm.d,$G1372,_xlpm.k,_xlfn.CONCAT(LEFT(TRIM(B$1),1),"*"),COUNTIF(_xlpm.d,_xlpm.k))</f>
        <v>0</v>
      </c>
      <c r="C1372" s="1">
        <f>_xlfn.LET(_xlpm.d,$G1372,_xlpm.k,_xlfn.CONCAT(LEFT(TRIM(C$1),1),"*"),COUNTIF(_xlpm.d,_xlpm.k))</f>
        <v>0</v>
      </c>
      <c r="D1372" s="1">
        <f>_xlfn.LET(_xlpm.d,$G1372,_xlpm.k,_xlfn.CONCAT(LEFT(TRIM(D$1),1),"*"),COUNTIF(_xlpm.d,_xlpm.k))</f>
        <v>0</v>
      </c>
      <c r="E1372" s="1">
        <f t="shared" si="358"/>
        <v>0.30102999566398114</v>
      </c>
      <c r="F1372" s="7">
        <v>1</v>
      </c>
      <c r="G1372" s="9" t="s">
        <v>136</v>
      </c>
      <c r="H1372" s="4" cm="1">
        <f t="array" ref="H1372">F1372/freq.sum.r6e</f>
        <v>7.9214195183776928E-5</v>
      </c>
      <c r="I1372" s="4" t="str">
        <f t="shared" si="359"/>
        <v>lyu</v>
      </c>
      <c r="J1372" s="4" t="str">
        <f t="shared" si="360"/>
        <v>lue</v>
      </c>
      <c r="K1372" s="10">
        <f t="shared" si="361"/>
        <v>3</v>
      </c>
      <c r="L1372" s="1">
        <f t="shared" si="362"/>
        <v>3</v>
      </c>
      <c r="M1372" s="10">
        <f t="shared" si="363"/>
        <v>3</v>
      </c>
      <c r="N1372" s="1" t="str">
        <f t="shared" si="364"/>
        <v>~lue~</v>
      </c>
      <c r="O1372" s="1" t="str">
        <f t="shared" si="365"/>
        <v>[lyu]</v>
      </c>
      <c r="P1372" s="3" cm="1">
        <f t="array" ref="P1372">SUM(_xlfn._xlws.FILTER($H$2:$H$2454,_xlfn.MAP($N$2:$N$2454,_xlfn.LAMBDA(_xlpm.x,_xlpm.x=$N1372))))</f>
        <v>7.9214195183776928E-5</v>
      </c>
      <c r="Q1372" s="4">
        <f t="shared" si="366"/>
        <v>1</v>
      </c>
      <c r="R1372" s="6" cm="1">
        <f t="array" ref="R1372">SUM(_xlfn._xlws.FILTER($H$2:$H$2454,_xlfn.MAP($O$2:$O$2454,_xlfn.LAMBDA(_xlpm.x,_xlpm.x=$O1372))))</f>
        <v>1.5842839036755386E-4</v>
      </c>
      <c r="S1372" s="4">
        <f t="shared" si="367"/>
        <v>0.5</v>
      </c>
      <c r="T1372" s="4">
        <f t="shared" si="368"/>
        <v>0.14027395824968311</v>
      </c>
      <c r="U1372" s="4">
        <f t="shared" si="369"/>
        <v>0.66666666666666663</v>
      </c>
      <c r="V1372" s="4">
        <f t="shared" si="370"/>
        <v>0.3010299956639812</v>
      </c>
      <c r="W1372" s="4" t="s">
        <v>5143</v>
      </c>
      <c r="X1372" s="2" cm="1">
        <f t="array" ref="X1372">SUM(_xlfn._xlws.FILTER($F$2:$F$2454,_xlfn.MAP($W$2:$W$2454,_xlfn.LAMBDA(_xlpm.x,_xlpm.x=$W1372))))</f>
        <v>33</v>
      </c>
      <c r="Y1372" s="11">
        <f t="shared" si="371"/>
        <v>3.0303030303030304E-2</v>
      </c>
      <c r="Z1372" s="4" t="s">
        <v>5111</v>
      </c>
      <c r="AA1372" s="2" cm="1">
        <f t="array" ref="AA1372">SUM(_xlfn._xlws.FILTER($F$2:$F$2454,_xlfn.MAP($Z$2:$Z$2454,_xlfn.LAMBDA(_xlpm.x,_xlpm.x=$Z1372))))</f>
        <v>254</v>
      </c>
      <c r="AB1372" s="11">
        <f t="shared" si="372"/>
        <v>3.937007874015748E-3</v>
      </c>
      <c r="AC1372" s="11">
        <f t="shared" si="373"/>
        <v>0.88631977674205065</v>
      </c>
      <c r="AG1372" s="2"/>
      <c r="AL1372" s="2"/>
      <c r="AM1372" s="2"/>
    </row>
    <row r="1373" spans="1:39">
      <c r="A1373" s="1" t="str">
        <f t="shared" si="357"/>
        <v>~guy~ : [ɡaɪ]</v>
      </c>
      <c r="B1373" s="1">
        <f>_xlfn.LET(_xlpm.d,$G1373,_xlpm.k,_xlfn.CONCAT(LEFT(TRIM(B$1),1),"*"),COUNTIF(_xlpm.d,_xlpm.k))</f>
        <v>0</v>
      </c>
      <c r="C1373" s="1">
        <f>_xlfn.LET(_xlpm.d,$G1373,_xlpm.k,_xlfn.CONCAT(LEFT(TRIM(C$1),1),"*"),COUNTIF(_xlpm.d,_xlpm.k))</f>
        <v>0</v>
      </c>
      <c r="D1373" s="1">
        <f>_xlfn.LET(_xlpm.d,$G1373,_xlpm.k,_xlfn.CONCAT(LEFT(TRIM(D$1),1),"*"),COUNTIF(_xlpm.d,_xlpm.k))</f>
        <v>0</v>
      </c>
      <c r="E1373" s="1">
        <f t="shared" si="358"/>
        <v>0.47712125471966244</v>
      </c>
      <c r="F1373" s="7">
        <v>2</v>
      </c>
      <c r="G1373" s="9" t="s">
        <v>811</v>
      </c>
      <c r="H1373" s="4" cm="1">
        <f t="array" ref="H1373">F1373/freq.sum.r6e</f>
        <v>1.5842839036755386E-4</v>
      </c>
      <c r="I1373" s="4" t="str">
        <f t="shared" si="359"/>
        <v>ɡaɪ</v>
      </c>
      <c r="J1373" s="4" t="str">
        <f t="shared" si="360"/>
        <v>guy</v>
      </c>
      <c r="K1373" s="10">
        <f t="shared" si="361"/>
        <v>3</v>
      </c>
      <c r="L1373" s="1">
        <f t="shared" si="362"/>
        <v>3</v>
      </c>
      <c r="M1373" s="10">
        <f t="shared" si="363"/>
        <v>3</v>
      </c>
      <c r="N1373" s="1" t="str">
        <f t="shared" si="364"/>
        <v>~guy~</v>
      </c>
      <c r="O1373" s="1" t="str">
        <f t="shared" si="365"/>
        <v>[ɡaɪ]</v>
      </c>
      <c r="P1373" s="3" cm="1">
        <f t="array" ref="P1373">SUM(_xlfn._xlws.FILTER($H$2:$H$2454,_xlfn.MAP($N$2:$N$2454,_xlfn.LAMBDA(_xlpm.x,_xlpm.x=$N1373))))</f>
        <v>1.5842839036755386E-4</v>
      </c>
      <c r="Q1373" s="4">
        <f t="shared" si="366"/>
        <v>1</v>
      </c>
      <c r="R1373" s="6" cm="1">
        <f t="array" ref="R1373">SUM(_xlfn._xlws.FILTER($H$2:$H$2454,_xlfn.MAP($O$2:$O$2454,_xlfn.LAMBDA(_xlpm.x,_xlpm.x=$O1373))))</f>
        <v>3.1685678073510771E-4</v>
      </c>
      <c r="S1373" s="4">
        <f t="shared" si="367"/>
        <v>0.5</v>
      </c>
      <c r="T1373" s="4">
        <f t="shared" si="368"/>
        <v>0.22232896365347279</v>
      </c>
      <c r="U1373" s="4">
        <f t="shared" si="369"/>
        <v>0.66666666666666663</v>
      </c>
      <c r="V1373" s="4">
        <f t="shared" si="370"/>
        <v>0.3010299956639812</v>
      </c>
      <c r="W1373" s="4" t="s">
        <v>5152</v>
      </c>
      <c r="X1373" s="2" cm="1">
        <f t="array" ref="X1373">SUM(_xlfn._xlws.FILTER($F$2:$F$2454,_xlfn.MAP($W$2:$W$2454,_xlfn.LAMBDA(_xlpm.x,_xlpm.x=$W1373))))</f>
        <v>3</v>
      </c>
      <c r="Y1373" s="11">
        <f t="shared" si="371"/>
        <v>0.66666666666666663</v>
      </c>
      <c r="Z1373" s="4" t="s">
        <v>5106</v>
      </c>
      <c r="AA1373" s="2" cm="1">
        <f t="array" ref="AA1373">SUM(_xlfn._xlws.FILTER($F$2:$F$2454,_xlfn.MAP($Z$2:$Z$2454,_xlfn.LAMBDA(_xlpm.x,_xlpm.x=$Z1373))))</f>
        <v>397</v>
      </c>
      <c r="AB1373" s="11">
        <f t="shared" si="372"/>
        <v>5.0377833753148613E-3</v>
      </c>
      <c r="AC1373" s="11">
        <f t="shared" si="373"/>
        <v>2.1216692520434526</v>
      </c>
      <c r="AG1373" s="2"/>
      <c r="AL1373" s="2"/>
      <c r="AM1373" s="2"/>
    </row>
    <row r="1374" spans="1:39">
      <c r="A1374" s="1" t="str">
        <f t="shared" si="357"/>
        <v>~fly~ : [flaɪ]</v>
      </c>
      <c r="B1374" s="1">
        <f>_xlfn.LET(_xlpm.d,$G1374,_xlpm.k,_xlfn.CONCAT(LEFT(TRIM(B$1),1),"*"),COUNTIF(_xlpm.d,_xlpm.k))</f>
        <v>0</v>
      </c>
      <c r="C1374" s="1">
        <f>_xlfn.LET(_xlpm.d,$G1374,_xlpm.k,_xlfn.CONCAT(LEFT(TRIM(C$1),1),"*"),COUNTIF(_xlpm.d,_xlpm.k))</f>
        <v>0</v>
      </c>
      <c r="D1374" s="1">
        <f>_xlfn.LET(_xlpm.d,$G1374,_xlpm.k,_xlfn.CONCAT(LEFT(TRIM(D$1),1),"*"),COUNTIF(_xlpm.d,_xlpm.k))</f>
        <v>0</v>
      </c>
      <c r="E1374" s="1">
        <f t="shared" si="358"/>
        <v>0.30102999566398114</v>
      </c>
      <c r="F1374" s="7">
        <v>1</v>
      </c>
      <c r="G1374" s="9" t="s">
        <v>1058</v>
      </c>
      <c r="H1374" s="4" cm="1">
        <f t="array" ref="H1374">F1374/freq.sum.r6e</f>
        <v>7.9214195183776928E-5</v>
      </c>
      <c r="I1374" s="4" t="str">
        <f t="shared" si="359"/>
        <v>flaɪ</v>
      </c>
      <c r="J1374" s="4" t="str">
        <f t="shared" si="360"/>
        <v>fly</v>
      </c>
      <c r="K1374" s="10">
        <f t="shared" si="361"/>
        <v>4</v>
      </c>
      <c r="L1374" s="1">
        <f t="shared" si="362"/>
        <v>3</v>
      </c>
      <c r="M1374" s="10">
        <f t="shared" si="363"/>
        <v>4</v>
      </c>
      <c r="N1374" s="1" t="str">
        <f t="shared" si="364"/>
        <v>~fly~</v>
      </c>
      <c r="O1374" s="1" t="str">
        <f t="shared" si="365"/>
        <v>[flaɪ]</v>
      </c>
      <c r="P1374" s="3" cm="1">
        <f t="array" ref="P1374">SUM(_xlfn._xlws.FILTER($H$2:$H$2454,_xlfn.MAP($N$2:$N$2454,_xlfn.LAMBDA(_xlpm.x,_xlpm.x=$N1374))))</f>
        <v>7.9214195183776928E-5</v>
      </c>
      <c r="Q1374" s="4">
        <f t="shared" si="366"/>
        <v>1</v>
      </c>
      <c r="R1374" s="6" cm="1">
        <f t="array" ref="R1374">SUM(_xlfn._xlws.FILTER($H$2:$H$2454,_xlfn.MAP($O$2:$O$2454,_xlfn.LAMBDA(_xlpm.x,_xlpm.x=$O1374))))</f>
        <v>1.5842839036755386E-4</v>
      </c>
      <c r="S1374" s="4">
        <f t="shared" si="367"/>
        <v>0.5</v>
      </c>
      <c r="T1374" s="4">
        <f t="shared" si="368"/>
        <v>0.15616457835260653</v>
      </c>
      <c r="U1374" s="4">
        <f t="shared" si="369"/>
        <v>0.66666666666666663</v>
      </c>
      <c r="V1374" s="4">
        <f t="shared" si="370"/>
        <v>0.3010299956639812</v>
      </c>
      <c r="W1374" s="4" t="s">
        <v>5123</v>
      </c>
      <c r="X1374" s="2" cm="1">
        <f t="array" ref="X1374">SUM(_xlfn._xlws.FILTER($F$2:$F$2454,_xlfn.MAP($W$2:$W$2454,_xlfn.LAMBDA(_xlpm.x,_xlpm.x=$W1374))))</f>
        <v>340</v>
      </c>
      <c r="Y1374" s="11">
        <f t="shared" si="371"/>
        <v>2.9411764705882353E-3</v>
      </c>
      <c r="Z1374" s="4" t="s">
        <v>5106</v>
      </c>
      <c r="AA1374" s="2" cm="1">
        <f t="array" ref="AA1374">SUM(_xlfn._xlws.FILTER($F$2:$F$2454,_xlfn.MAP($Z$2:$Z$2454,_xlfn.LAMBDA(_xlpm.x,_xlpm.x=$Z1374))))</f>
        <v>397</v>
      </c>
      <c r="AB1374" s="11">
        <f t="shared" si="372"/>
        <v>2.5188916876574307E-3</v>
      </c>
      <c r="AC1374" s="11">
        <f t="shared" si="373"/>
        <v>6.7311589720859974E-2</v>
      </c>
      <c r="AG1374" s="2"/>
      <c r="AL1374" s="2"/>
      <c r="AM1374" s="2"/>
    </row>
    <row r="1375" spans="1:39">
      <c r="A1375" s="1" t="str">
        <f t="shared" si="357"/>
        <v>~ply~ : [plaɪ]</v>
      </c>
      <c r="B1375" s="1">
        <f>_xlfn.LET(_xlpm.d,$G1375,_xlpm.k,_xlfn.CONCAT(LEFT(TRIM(B$1),1),"*"),COUNTIF(_xlpm.d,_xlpm.k))</f>
        <v>0</v>
      </c>
      <c r="C1375" s="1">
        <f>_xlfn.LET(_xlpm.d,$G1375,_xlpm.k,_xlfn.CONCAT(LEFT(TRIM(C$1),1),"*"),COUNTIF(_xlpm.d,_xlpm.k))</f>
        <v>0</v>
      </c>
      <c r="D1375" s="1">
        <f>_xlfn.LET(_xlpm.d,$G1375,_xlpm.k,_xlfn.CONCAT(LEFT(TRIM(D$1),1),"*"),COUNTIF(_xlpm.d,_xlpm.k))</f>
        <v>0</v>
      </c>
      <c r="E1375" s="1">
        <f t="shared" si="358"/>
        <v>0.47712125471966244</v>
      </c>
      <c r="F1375" s="7">
        <v>2</v>
      </c>
      <c r="G1375" s="9" t="s">
        <v>813</v>
      </c>
      <c r="H1375" s="4" cm="1">
        <f t="array" ref="H1375">F1375/freq.sum.r6e</f>
        <v>1.5842839036755386E-4</v>
      </c>
      <c r="I1375" s="4" t="str">
        <f t="shared" si="359"/>
        <v>plaɪ</v>
      </c>
      <c r="J1375" s="4" t="str">
        <f t="shared" si="360"/>
        <v>ply</v>
      </c>
      <c r="K1375" s="10">
        <f t="shared" si="361"/>
        <v>4</v>
      </c>
      <c r="L1375" s="1">
        <f t="shared" si="362"/>
        <v>3</v>
      </c>
      <c r="M1375" s="10">
        <f t="shared" si="363"/>
        <v>4</v>
      </c>
      <c r="N1375" s="1" t="str">
        <f t="shared" si="364"/>
        <v>~ply~</v>
      </c>
      <c r="O1375" s="1" t="str">
        <f t="shared" si="365"/>
        <v>[plaɪ]</v>
      </c>
      <c r="P1375" s="3" cm="1">
        <f t="array" ref="P1375">SUM(_xlfn._xlws.FILTER($H$2:$H$2454,_xlfn.MAP($N$2:$N$2454,_xlfn.LAMBDA(_xlpm.x,_xlpm.x=$N1375))))</f>
        <v>1.5842839036755386E-4</v>
      </c>
      <c r="Q1375" s="4">
        <f t="shared" si="366"/>
        <v>1</v>
      </c>
      <c r="R1375" s="6" cm="1">
        <f t="array" ref="R1375">SUM(_xlfn._xlws.FILTER($H$2:$H$2454,_xlfn.MAP($O$2:$O$2454,_xlfn.LAMBDA(_xlpm.x,_xlpm.x=$O1375))))</f>
        <v>3.1685678073510771E-4</v>
      </c>
      <c r="S1375" s="4">
        <f t="shared" si="367"/>
        <v>0.5</v>
      </c>
      <c r="T1375" s="4">
        <f t="shared" si="368"/>
        <v>0.24751500062981216</v>
      </c>
      <c r="U1375" s="4">
        <f t="shared" si="369"/>
        <v>0.66666666666666663</v>
      </c>
      <c r="V1375" s="4">
        <f t="shared" si="370"/>
        <v>0.3010299956639812</v>
      </c>
      <c r="W1375" s="4" t="s">
        <v>5123</v>
      </c>
      <c r="X1375" s="2" cm="1">
        <f t="array" ref="X1375">SUM(_xlfn._xlws.FILTER($F$2:$F$2454,_xlfn.MAP($W$2:$W$2454,_xlfn.LAMBDA(_xlpm.x,_xlpm.x=$W1375))))</f>
        <v>340</v>
      </c>
      <c r="Y1375" s="11">
        <f t="shared" si="371"/>
        <v>5.8823529411764705E-3</v>
      </c>
      <c r="Z1375" s="4" t="s">
        <v>5106</v>
      </c>
      <c r="AA1375" s="2" cm="1">
        <f t="array" ref="AA1375">SUM(_xlfn._xlws.FILTER($F$2:$F$2454,_xlfn.MAP($Z$2:$Z$2454,_xlfn.LAMBDA(_xlpm.x,_xlpm.x=$Z1375))))</f>
        <v>397</v>
      </c>
      <c r="AB1375" s="11">
        <f t="shared" si="372"/>
        <v>5.0377833753148613E-3</v>
      </c>
      <c r="AC1375" s="11">
        <f t="shared" si="373"/>
        <v>6.7311589720859974E-2</v>
      </c>
      <c r="AG1375" s="2"/>
      <c r="AL1375" s="2"/>
      <c r="AM1375" s="2"/>
    </row>
    <row r="1376" spans="1:39">
      <c r="A1376" s="1" t="str">
        <f t="shared" si="357"/>
        <v>~why~ : [hwaɪ]</v>
      </c>
      <c r="B1376" s="1">
        <f>_xlfn.LET(_xlpm.d,$G1376,_xlpm.k,_xlfn.CONCAT(LEFT(TRIM(B$1),1),"*"),COUNTIF(_xlpm.d,_xlpm.k))</f>
        <v>0</v>
      </c>
      <c r="C1376" s="1">
        <f>_xlfn.LET(_xlpm.d,$G1376,_xlpm.k,_xlfn.CONCAT(LEFT(TRIM(C$1),1),"*"),COUNTIF(_xlpm.d,_xlpm.k))</f>
        <v>0</v>
      </c>
      <c r="D1376" s="1">
        <f>_xlfn.LET(_xlpm.d,$G1376,_xlpm.k,_xlfn.CONCAT(LEFT(TRIM(D$1),1),"*"),COUNTIF(_xlpm.d,_xlpm.k))</f>
        <v>0</v>
      </c>
      <c r="E1376" s="1">
        <f t="shared" si="358"/>
        <v>0.30102999566398114</v>
      </c>
      <c r="F1376" s="7">
        <v>1</v>
      </c>
      <c r="G1376" s="9" t="s">
        <v>1365</v>
      </c>
      <c r="H1376" s="4" cm="1">
        <f t="array" ref="H1376">F1376/freq.sum.r6e</f>
        <v>7.9214195183776928E-5</v>
      </c>
      <c r="I1376" s="4" t="str">
        <f t="shared" si="359"/>
        <v>hwaɪ</v>
      </c>
      <c r="J1376" s="4" t="str">
        <f t="shared" si="360"/>
        <v>why</v>
      </c>
      <c r="K1376" s="10">
        <f t="shared" si="361"/>
        <v>4</v>
      </c>
      <c r="L1376" s="1">
        <f t="shared" si="362"/>
        <v>3</v>
      </c>
      <c r="M1376" s="10">
        <f t="shared" si="363"/>
        <v>4</v>
      </c>
      <c r="N1376" s="1" t="str">
        <f t="shared" si="364"/>
        <v>~why~</v>
      </c>
      <c r="O1376" s="1" t="str">
        <f t="shared" si="365"/>
        <v>[hwaɪ]</v>
      </c>
      <c r="P1376" s="3" cm="1">
        <f t="array" ref="P1376">SUM(_xlfn._xlws.FILTER($H$2:$H$2454,_xlfn.MAP($N$2:$N$2454,_xlfn.LAMBDA(_xlpm.x,_xlpm.x=$N1376))))</f>
        <v>1.5842839036755386E-4</v>
      </c>
      <c r="Q1376" s="4">
        <f t="shared" si="366"/>
        <v>0.5</v>
      </c>
      <c r="R1376" s="6" cm="1">
        <f t="array" ref="R1376">SUM(_xlfn._xlws.FILTER($H$2:$H$2454,_xlfn.MAP($O$2:$O$2454,_xlfn.LAMBDA(_xlpm.x,_xlpm.x=$O1376))))</f>
        <v>3.1685678073510771E-4</v>
      </c>
      <c r="S1376" s="4">
        <f t="shared" si="367"/>
        <v>0.25</v>
      </c>
      <c r="T1376" s="4">
        <f t="shared" si="368"/>
        <v>7.8082289176303263E-2</v>
      </c>
      <c r="U1376" s="4">
        <f t="shared" si="369"/>
        <v>0.33333333333333331</v>
      </c>
      <c r="V1376" s="4">
        <f t="shared" si="370"/>
        <v>0.3010299956639812</v>
      </c>
      <c r="W1376" s="4" t="s">
        <v>5123</v>
      </c>
      <c r="X1376" s="2" cm="1">
        <f t="array" ref="X1376">SUM(_xlfn._xlws.FILTER($F$2:$F$2454,_xlfn.MAP($W$2:$W$2454,_xlfn.LAMBDA(_xlpm.x,_xlpm.x=$W1376))))</f>
        <v>340</v>
      </c>
      <c r="Y1376" s="11">
        <f t="shared" si="371"/>
        <v>2.9411764705882353E-3</v>
      </c>
      <c r="Z1376" s="4" t="s">
        <v>5106</v>
      </c>
      <c r="AA1376" s="2" cm="1">
        <f t="array" ref="AA1376">SUM(_xlfn._xlws.FILTER($F$2:$F$2454,_xlfn.MAP($Z$2:$Z$2454,_xlfn.LAMBDA(_xlpm.x,_xlpm.x=$Z1376))))</f>
        <v>397</v>
      </c>
      <c r="AB1376" s="11">
        <f t="shared" si="372"/>
        <v>2.5188916876574307E-3</v>
      </c>
      <c r="AC1376" s="11">
        <f t="shared" si="373"/>
        <v>6.7311589720859974E-2</v>
      </c>
      <c r="AG1376" s="2"/>
      <c r="AL1376" s="2"/>
      <c r="AM1376" s="2"/>
    </row>
    <row r="1377" spans="1:39">
      <c r="A1377" s="1" t="str">
        <f t="shared" si="357"/>
        <v>~fty~ : [ftɪ]</v>
      </c>
      <c r="B1377" s="1">
        <f>_xlfn.LET(_xlpm.d,$G1377,_xlpm.k,_xlfn.CONCAT(LEFT(TRIM(B$1),1),"*"),COUNTIF(_xlpm.d,_xlpm.k))</f>
        <v>0</v>
      </c>
      <c r="C1377" s="1">
        <f>_xlfn.LET(_xlpm.d,$G1377,_xlpm.k,_xlfn.CONCAT(LEFT(TRIM(C$1),1),"*"),COUNTIF(_xlpm.d,_xlpm.k))</f>
        <v>0</v>
      </c>
      <c r="D1377" s="1">
        <f>_xlfn.LET(_xlpm.d,$G1377,_xlpm.k,_xlfn.CONCAT(LEFT(TRIM(D$1),1),"*"),COUNTIF(_xlpm.d,_xlpm.k))</f>
        <v>0</v>
      </c>
      <c r="E1377" s="1">
        <f t="shared" si="358"/>
        <v>0.30102999566398114</v>
      </c>
      <c r="F1377" s="7">
        <v>1</v>
      </c>
      <c r="G1377" s="9" t="s">
        <v>1059</v>
      </c>
      <c r="H1377" s="4" cm="1">
        <f t="array" ref="H1377">F1377/freq.sum.r6e</f>
        <v>7.9214195183776928E-5</v>
      </c>
      <c r="I1377" s="4" t="str">
        <f t="shared" si="359"/>
        <v>ftɪ</v>
      </c>
      <c r="J1377" s="4" t="str">
        <f t="shared" si="360"/>
        <v>fty</v>
      </c>
      <c r="K1377" s="10">
        <f t="shared" si="361"/>
        <v>3</v>
      </c>
      <c r="L1377" s="1">
        <f t="shared" si="362"/>
        <v>3</v>
      </c>
      <c r="M1377" s="10">
        <f t="shared" si="363"/>
        <v>3</v>
      </c>
      <c r="N1377" s="1" t="str">
        <f t="shared" si="364"/>
        <v>~fty~</v>
      </c>
      <c r="O1377" s="1" t="str">
        <f t="shared" si="365"/>
        <v>[ftɪ]</v>
      </c>
      <c r="P1377" s="3" cm="1">
        <f t="array" ref="P1377">SUM(_xlfn._xlws.FILTER($H$2:$H$2454,_xlfn.MAP($N$2:$N$2454,_xlfn.LAMBDA(_xlpm.x,_xlpm.x=$N1377))))</f>
        <v>7.9214195183776928E-5</v>
      </c>
      <c r="Q1377" s="4">
        <f t="shared" si="366"/>
        <v>1</v>
      </c>
      <c r="R1377" s="6" cm="1">
        <f t="array" ref="R1377">SUM(_xlfn._xlws.FILTER($H$2:$H$2454,_xlfn.MAP($O$2:$O$2454,_xlfn.LAMBDA(_xlpm.x,_xlpm.x=$O1377))))</f>
        <v>1.5842839036755386E-4</v>
      </c>
      <c r="S1377" s="4">
        <f t="shared" si="367"/>
        <v>0.5</v>
      </c>
      <c r="T1377" s="4">
        <f t="shared" si="368"/>
        <v>0.14027395824968311</v>
      </c>
      <c r="U1377" s="4">
        <f t="shared" si="369"/>
        <v>0.66666666666666663</v>
      </c>
      <c r="V1377" s="4">
        <f t="shared" si="370"/>
        <v>0.3010299956639812</v>
      </c>
      <c r="W1377" s="4" t="s">
        <v>5123</v>
      </c>
      <c r="X1377" s="2" cm="1">
        <f t="array" ref="X1377">SUM(_xlfn._xlws.FILTER($F$2:$F$2454,_xlfn.MAP($W$2:$W$2454,_xlfn.LAMBDA(_xlpm.x,_xlpm.x=$W1377))))</f>
        <v>340</v>
      </c>
      <c r="Y1377" s="11">
        <f t="shared" si="371"/>
        <v>2.9411764705882353E-3</v>
      </c>
      <c r="Z1377" s="4" t="s">
        <v>5102</v>
      </c>
      <c r="AA1377" s="2" cm="1">
        <f t="array" ref="AA1377">SUM(_xlfn._xlws.FILTER($F$2:$F$2454,_xlfn.MAP($Z$2:$Z$2454,_xlfn.LAMBDA(_xlpm.x,_xlpm.x=$Z1377))))</f>
        <v>1794</v>
      </c>
      <c r="AB1377" s="11">
        <f t="shared" si="372"/>
        <v>5.5741360089186175E-4</v>
      </c>
      <c r="AC1377" s="11">
        <f t="shared" si="373"/>
        <v>0.72234352166581817</v>
      </c>
      <c r="AG1377" s="2"/>
      <c r="AL1377" s="2"/>
      <c r="AM1377" s="2"/>
    </row>
    <row r="1378" spans="1:39">
      <c r="A1378" s="1" t="str">
        <f t="shared" si="357"/>
        <v>~lty~ : [ltɪ]</v>
      </c>
      <c r="B1378" s="1">
        <f>_xlfn.LET(_xlpm.d,$G1378,_xlpm.k,_xlfn.CONCAT(LEFT(TRIM(B$1),1),"*"),COUNTIF(_xlpm.d,_xlpm.k))</f>
        <v>0</v>
      </c>
      <c r="C1378" s="1">
        <f>_xlfn.LET(_xlpm.d,$G1378,_xlpm.k,_xlfn.CONCAT(LEFT(TRIM(C$1),1),"*"),COUNTIF(_xlpm.d,_xlpm.k))</f>
        <v>0</v>
      </c>
      <c r="D1378" s="1">
        <f>_xlfn.LET(_xlpm.d,$G1378,_xlpm.k,_xlfn.CONCAT(LEFT(TRIM(D$1),1),"*"),COUNTIF(_xlpm.d,_xlpm.k))</f>
        <v>0</v>
      </c>
      <c r="E1378" s="1">
        <f t="shared" si="358"/>
        <v>0.77815125038364352</v>
      </c>
      <c r="F1378" s="7">
        <v>5</v>
      </c>
      <c r="G1378" s="9" t="s">
        <v>549</v>
      </c>
      <c r="H1378" s="4" cm="1">
        <f t="array" ref="H1378">F1378/freq.sum.r6e</f>
        <v>3.9607097591888465E-4</v>
      </c>
      <c r="I1378" s="1" t="str">
        <f t="shared" si="359"/>
        <v>ltɪ</v>
      </c>
      <c r="J1378" s="1" t="str">
        <f t="shared" si="360"/>
        <v>lty</v>
      </c>
      <c r="K1378" s="10">
        <f t="shared" si="361"/>
        <v>3</v>
      </c>
      <c r="L1378" s="1">
        <f t="shared" si="362"/>
        <v>3</v>
      </c>
      <c r="M1378" s="10">
        <f t="shared" si="363"/>
        <v>3</v>
      </c>
      <c r="N1378" s="1" t="str">
        <f t="shared" si="364"/>
        <v>~lty~</v>
      </c>
      <c r="O1378" s="1" t="str">
        <f t="shared" si="365"/>
        <v>[ltɪ]</v>
      </c>
      <c r="P1378" s="3" cm="1">
        <f t="array" ref="P1378">SUM(_xlfn._xlws.FILTER($H$2:$H$2454,_xlfn.MAP($N$2:$N$2454,_xlfn.LAMBDA(_xlpm.x,_xlpm.x=$N1378))))</f>
        <v>3.9607097591888465E-4</v>
      </c>
      <c r="Q1378" s="4">
        <f t="shared" si="366"/>
        <v>1</v>
      </c>
      <c r="R1378" s="6" cm="1">
        <f t="array" ref="R1378">SUM(_xlfn._xlws.FILTER($H$2:$H$2454,_xlfn.MAP($O$2:$O$2454,_xlfn.LAMBDA(_xlpm.x,_xlpm.x=$O1378))))</f>
        <v>7.9214195183776931E-4</v>
      </c>
      <c r="S1378" s="4">
        <f t="shared" si="367"/>
        <v>0.5</v>
      </c>
      <c r="T1378" s="4">
        <f t="shared" si="368"/>
        <v>0.36260292190315591</v>
      </c>
      <c r="U1378" s="4">
        <f t="shared" si="369"/>
        <v>0.66666666666666663</v>
      </c>
      <c r="V1378" s="4">
        <f t="shared" si="370"/>
        <v>0.3010299956639812</v>
      </c>
      <c r="W1378" s="4" t="s">
        <v>5123</v>
      </c>
      <c r="X1378" s="2" cm="1">
        <f t="array" ref="X1378">SUM(_xlfn._xlws.FILTER($F$2:$F$2454,_xlfn.MAP($W$2:$W$2454,_xlfn.LAMBDA(_xlpm.x,_xlpm.x=$W1378))))</f>
        <v>340</v>
      </c>
      <c r="Y1378" s="11">
        <f t="shared" si="371"/>
        <v>1.4705882352941176E-2</v>
      </c>
      <c r="Z1378" s="4" t="s">
        <v>5102</v>
      </c>
      <c r="AA1378" s="2" cm="1">
        <f t="array" ref="AA1378">SUM(_xlfn._xlws.FILTER($F$2:$F$2454,_xlfn.MAP($Z$2:$Z$2454,_xlfn.LAMBDA(_xlpm.x,_xlpm.x=$Z1378))))</f>
        <v>1794</v>
      </c>
      <c r="AB1378" s="11">
        <f t="shared" si="372"/>
        <v>2.787068004459309E-3</v>
      </c>
      <c r="AC1378" s="11">
        <f t="shared" si="373"/>
        <v>0.72234352166581817</v>
      </c>
      <c r="AG1378" s="2"/>
      <c r="AL1378" s="2"/>
      <c r="AM1378" s="2"/>
    </row>
    <row r="1379" spans="1:39">
      <c r="A1379" s="1" t="str">
        <f t="shared" si="357"/>
        <v>~nvy~ : [nvɪ]</v>
      </c>
      <c r="B1379" s="1">
        <f>_xlfn.LET(_xlpm.d,$G1379,_xlpm.k,_xlfn.CONCAT(LEFT(TRIM(B$1),1),"*"),COUNTIF(_xlpm.d,_xlpm.k))</f>
        <v>0</v>
      </c>
      <c r="C1379" s="1">
        <f>_xlfn.LET(_xlpm.d,$G1379,_xlpm.k,_xlfn.CONCAT(LEFT(TRIM(C$1),1),"*"),COUNTIF(_xlpm.d,_xlpm.k))</f>
        <v>0</v>
      </c>
      <c r="D1379" s="1">
        <f>_xlfn.LET(_xlpm.d,$G1379,_xlpm.k,_xlfn.CONCAT(LEFT(TRIM(D$1),1),"*"),COUNTIF(_xlpm.d,_xlpm.k))</f>
        <v>1</v>
      </c>
      <c r="E1379" s="1">
        <f t="shared" si="358"/>
        <v>0.30102999566398114</v>
      </c>
      <c r="F1379" s="7">
        <v>1</v>
      </c>
      <c r="G1379" s="9" t="s">
        <v>1067</v>
      </c>
      <c r="H1379" s="4" cm="1">
        <f t="array" ref="H1379">F1379/freq.sum.r6e</f>
        <v>7.9214195183776928E-5</v>
      </c>
      <c r="I1379" s="4" t="str">
        <f t="shared" si="359"/>
        <v>nvɪ</v>
      </c>
      <c r="J1379" s="4" t="str">
        <f t="shared" si="360"/>
        <v>nvy</v>
      </c>
      <c r="K1379" s="10">
        <f t="shared" si="361"/>
        <v>3</v>
      </c>
      <c r="L1379" s="1">
        <f t="shared" si="362"/>
        <v>3</v>
      </c>
      <c r="M1379" s="10">
        <f t="shared" si="363"/>
        <v>3</v>
      </c>
      <c r="N1379" s="1" t="str">
        <f t="shared" si="364"/>
        <v>~nvy~</v>
      </c>
      <c r="O1379" s="1" t="str">
        <f t="shared" si="365"/>
        <v>[nvɪ]</v>
      </c>
      <c r="P1379" s="3" cm="1">
        <f t="array" ref="P1379">SUM(_xlfn._xlws.FILTER($H$2:$H$2454,_xlfn.MAP($N$2:$N$2454,_xlfn.LAMBDA(_xlpm.x,_xlpm.x=$N1379))))</f>
        <v>7.9214195183776928E-5</v>
      </c>
      <c r="Q1379" s="4">
        <f t="shared" si="366"/>
        <v>1</v>
      </c>
      <c r="R1379" s="6" cm="1">
        <f t="array" ref="R1379">SUM(_xlfn._xlws.FILTER($H$2:$H$2454,_xlfn.MAP($O$2:$O$2454,_xlfn.LAMBDA(_xlpm.x,_xlpm.x=$O1379))))</f>
        <v>1.5842839036755386E-4</v>
      </c>
      <c r="S1379" s="4">
        <f t="shared" si="367"/>
        <v>0.5</v>
      </c>
      <c r="T1379" s="4">
        <f t="shared" si="368"/>
        <v>0.14027395824968311</v>
      </c>
      <c r="U1379" s="4">
        <f t="shared" si="369"/>
        <v>0.66666666666666663</v>
      </c>
      <c r="V1379" s="4">
        <f t="shared" si="370"/>
        <v>0.3010299956639812</v>
      </c>
      <c r="W1379" s="4" t="s">
        <v>5123</v>
      </c>
      <c r="X1379" s="2" cm="1">
        <f t="array" ref="X1379">SUM(_xlfn._xlws.FILTER($F$2:$F$2454,_xlfn.MAP($W$2:$W$2454,_xlfn.LAMBDA(_xlpm.x,_xlpm.x=$W1379))))</f>
        <v>340</v>
      </c>
      <c r="Y1379" s="11">
        <f t="shared" si="371"/>
        <v>2.9411764705882353E-3</v>
      </c>
      <c r="Z1379" s="4" t="s">
        <v>5102</v>
      </c>
      <c r="AA1379" s="2" cm="1">
        <f t="array" ref="AA1379">SUM(_xlfn._xlws.FILTER($F$2:$F$2454,_xlfn.MAP($Z$2:$Z$2454,_xlfn.LAMBDA(_xlpm.x,_xlpm.x=$Z1379))))</f>
        <v>1794</v>
      </c>
      <c r="AB1379" s="11">
        <f t="shared" si="372"/>
        <v>5.5741360089186175E-4</v>
      </c>
      <c r="AC1379" s="11">
        <f t="shared" si="373"/>
        <v>0.72234352166581817</v>
      </c>
      <c r="AG1379" s="2"/>
      <c r="AL1379" s="2"/>
      <c r="AM1379" s="2"/>
    </row>
    <row r="1380" spans="1:39">
      <c r="A1380" s="1" t="str">
        <f t="shared" si="357"/>
        <v>~rty~ : [ɹtɪ]</v>
      </c>
      <c r="B1380" s="1">
        <f>_xlfn.LET(_xlpm.d,$G1380,_xlpm.k,_xlfn.CONCAT(LEFT(TRIM(B$1),1),"*"),COUNTIF(_xlpm.d,_xlpm.k))</f>
        <v>1</v>
      </c>
      <c r="C1380" s="1">
        <f>_xlfn.LET(_xlpm.d,$G1380,_xlpm.k,_xlfn.CONCAT(LEFT(TRIM(C$1),1),"*"),COUNTIF(_xlpm.d,_xlpm.k))</f>
        <v>0</v>
      </c>
      <c r="D1380" s="1">
        <f>_xlfn.LET(_xlpm.d,$G1380,_xlpm.k,_xlfn.CONCAT(LEFT(TRIM(D$1),1),"*"),COUNTIF(_xlpm.d,_xlpm.k))</f>
        <v>0</v>
      </c>
      <c r="E1380" s="1">
        <f t="shared" si="358"/>
        <v>0.69897000433601875</v>
      </c>
      <c r="F1380" s="7">
        <v>4</v>
      </c>
      <c r="G1380" s="9" t="s">
        <v>679</v>
      </c>
      <c r="H1380" s="4" cm="1">
        <f t="array" ref="H1380">F1380/freq.sum.r6e</f>
        <v>3.1685678073510771E-4</v>
      </c>
      <c r="I1380" s="1" t="str">
        <f t="shared" si="359"/>
        <v>ɹtɪ</v>
      </c>
      <c r="J1380" s="1" t="str">
        <f t="shared" si="360"/>
        <v>rty</v>
      </c>
      <c r="K1380" s="10">
        <f t="shared" si="361"/>
        <v>3</v>
      </c>
      <c r="L1380" s="1">
        <f t="shared" si="362"/>
        <v>3</v>
      </c>
      <c r="M1380" s="10">
        <f t="shared" si="363"/>
        <v>3</v>
      </c>
      <c r="N1380" s="1" t="str">
        <f t="shared" si="364"/>
        <v>~rty~</v>
      </c>
      <c r="O1380" s="1" t="str">
        <f t="shared" si="365"/>
        <v>[ɹtɪ]</v>
      </c>
      <c r="P1380" s="3" cm="1">
        <f t="array" ref="P1380">SUM(_xlfn._xlws.FILTER($H$2:$H$2454,_xlfn.MAP($N$2:$N$2454,_xlfn.LAMBDA(_xlpm.x,_xlpm.x=$N1380))))</f>
        <v>3.9607097591888465E-4</v>
      </c>
      <c r="Q1380" s="4">
        <f t="shared" si="366"/>
        <v>0.79999999999999993</v>
      </c>
      <c r="R1380" s="6" cm="1">
        <f t="array" ref="R1380">SUM(_xlfn._xlws.FILTER($H$2:$H$2454,_xlfn.MAP($O$2:$O$2454,_xlfn.LAMBDA(_xlpm.x,_xlpm.x=$O1380))))</f>
        <v>7.9214195183776931E-4</v>
      </c>
      <c r="S1380" s="4">
        <f t="shared" si="367"/>
        <v>0.39999999999999997</v>
      </c>
      <c r="T1380" s="4">
        <f t="shared" si="368"/>
        <v>0.26056483571279693</v>
      </c>
      <c r="U1380" s="4">
        <f t="shared" si="369"/>
        <v>0.53333333333333333</v>
      </c>
      <c r="V1380" s="4">
        <f t="shared" si="370"/>
        <v>0.3010299956639812</v>
      </c>
      <c r="W1380" s="4" t="s">
        <v>5123</v>
      </c>
      <c r="X1380" s="2" cm="1">
        <f t="array" ref="X1380">SUM(_xlfn._xlws.FILTER($F$2:$F$2454,_xlfn.MAP($W$2:$W$2454,_xlfn.LAMBDA(_xlpm.x,_xlpm.x=$W1380))))</f>
        <v>340</v>
      </c>
      <c r="Y1380" s="11">
        <f t="shared" si="371"/>
        <v>1.1764705882352941E-2</v>
      </c>
      <c r="Z1380" s="4" t="s">
        <v>5102</v>
      </c>
      <c r="AA1380" s="2" cm="1">
        <f t="array" ref="AA1380">SUM(_xlfn._xlws.FILTER($F$2:$F$2454,_xlfn.MAP($Z$2:$Z$2454,_xlfn.LAMBDA(_xlpm.x,_xlpm.x=$Z1380))))</f>
        <v>1794</v>
      </c>
      <c r="AB1380" s="11">
        <f t="shared" si="372"/>
        <v>2.229654403567447E-3</v>
      </c>
      <c r="AC1380" s="11">
        <f t="shared" si="373"/>
        <v>0.72234352166581817</v>
      </c>
      <c r="AG1380" s="2"/>
      <c r="AL1380" s="2"/>
      <c r="AM1380" s="2"/>
    </row>
    <row r="1381" spans="1:39">
      <c r="A1381" s="1" t="str">
        <f t="shared" si="357"/>
        <v>~nks~ : [ŋks]</v>
      </c>
      <c r="B1381" s="1">
        <f>_xlfn.LET(_xlpm.d,$G1381,_xlpm.k,_xlfn.CONCAT(LEFT(TRIM(B$1),1),"*"),COUNTIF(_xlpm.d,_xlpm.k))</f>
        <v>0</v>
      </c>
      <c r="C1381" s="1">
        <f>_xlfn.LET(_xlpm.d,$G1381,_xlpm.k,_xlfn.CONCAT(LEFT(TRIM(C$1),1),"*"),COUNTIF(_xlpm.d,_xlpm.k))</f>
        <v>0</v>
      </c>
      <c r="D1381" s="1">
        <f>_xlfn.LET(_xlpm.d,$G1381,_xlpm.k,_xlfn.CONCAT(LEFT(TRIM(D$1),1),"*"),COUNTIF(_xlpm.d,_xlpm.k))</f>
        <v>0</v>
      </c>
      <c r="E1381" s="1">
        <f t="shared" si="358"/>
        <v>0.30102999566398114</v>
      </c>
      <c r="F1381" s="7">
        <v>1</v>
      </c>
      <c r="G1381" s="9" t="s">
        <v>1066</v>
      </c>
      <c r="H1381" s="4" cm="1">
        <f t="array" ref="H1381">F1381/freq.sum.r6e</f>
        <v>7.9214195183776928E-5</v>
      </c>
      <c r="I1381" s="4" t="str">
        <f t="shared" si="359"/>
        <v>ŋks</v>
      </c>
      <c r="J1381" s="4" t="str">
        <f t="shared" si="360"/>
        <v>nks</v>
      </c>
      <c r="K1381" s="10">
        <f t="shared" si="361"/>
        <v>3</v>
      </c>
      <c r="L1381" s="1">
        <f t="shared" si="362"/>
        <v>3</v>
      </c>
      <c r="M1381" s="10">
        <f t="shared" si="363"/>
        <v>3</v>
      </c>
      <c r="N1381" s="1" t="str">
        <f t="shared" si="364"/>
        <v>~nks~</v>
      </c>
      <c r="O1381" s="1" t="str">
        <f t="shared" si="365"/>
        <v>[ŋks]</v>
      </c>
      <c r="P1381" s="3" cm="1">
        <f t="array" ref="P1381">SUM(_xlfn._xlws.FILTER($H$2:$H$2454,_xlfn.MAP($N$2:$N$2454,_xlfn.LAMBDA(_xlpm.x,_xlpm.x=$N1381))))</f>
        <v>7.9214195183776928E-5</v>
      </c>
      <c r="Q1381" s="4">
        <f t="shared" si="366"/>
        <v>1</v>
      </c>
      <c r="R1381" s="6" cm="1">
        <f t="array" ref="R1381">SUM(_xlfn._xlws.FILTER($H$2:$H$2454,_xlfn.MAP($O$2:$O$2454,_xlfn.LAMBDA(_xlpm.x,_xlpm.x=$O1381))))</f>
        <v>1.5842839036755386E-4</v>
      </c>
      <c r="S1381" s="4">
        <f t="shared" si="367"/>
        <v>0.5</v>
      </c>
      <c r="T1381" s="4">
        <f t="shared" si="368"/>
        <v>0.14027395824968311</v>
      </c>
      <c r="U1381" s="4">
        <f t="shared" si="369"/>
        <v>0.66666666666666663</v>
      </c>
      <c r="V1381" s="4">
        <f t="shared" si="370"/>
        <v>0.3010299956639812</v>
      </c>
      <c r="W1381" s="4"/>
      <c r="X1381" s="2" cm="1">
        <f t="array" ref="X1381">SUM(_xlfn._xlws.FILTER($F$2:$F$2454,_xlfn.MAP($W$2:$W$2454,_xlfn.LAMBDA(_xlpm.x,_xlpm.x=$W1381))))</f>
        <v>2988</v>
      </c>
      <c r="Y1381" s="11">
        <f t="shared" si="371"/>
        <v>3.3467202141900936E-4</v>
      </c>
      <c r="Z1381" s="4"/>
      <c r="AA1381" s="2" cm="1">
        <f t="array" ref="AA1381">SUM(_xlfn._xlws.FILTER($F$2:$F$2454,_xlfn.MAP($Z$2:$Z$2454,_xlfn.LAMBDA(_xlpm.x,_xlpm.x=$Z1381))))</f>
        <v>3871</v>
      </c>
      <c r="AB1381" s="11">
        <f t="shared" si="372"/>
        <v>2.5833118057349522E-4</v>
      </c>
      <c r="AC1381" s="11">
        <f t="shared" si="373"/>
        <v>0.11244257817559389</v>
      </c>
      <c r="AG1381" s="2"/>
      <c r="AL1381" s="2"/>
      <c r="AM1381" s="2"/>
    </row>
    <row r="1382" spans="1:39">
      <c r="A1382" s="1" t="str">
        <f t="shared" si="357"/>
        <v>~pea~ : [pɜ]</v>
      </c>
      <c r="B1382" s="1">
        <f>_xlfn.LET(_xlpm.d,$G1382,_xlpm.k,_xlfn.CONCAT(LEFT(TRIM(B$1),1),"*"),COUNTIF(_xlpm.d,_xlpm.k))</f>
        <v>0</v>
      </c>
      <c r="C1382" s="1">
        <f>_xlfn.LET(_xlpm.d,$G1382,_xlpm.k,_xlfn.CONCAT(LEFT(TRIM(C$1),1),"*"),COUNTIF(_xlpm.d,_xlpm.k))</f>
        <v>0</v>
      </c>
      <c r="D1382" s="1">
        <f>_xlfn.LET(_xlpm.d,$G1382,_xlpm.k,_xlfn.CONCAT(LEFT(TRIM(D$1),1),"*"),COUNTIF(_xlpm.d,_xlpm.k))</f>
        <v>0</v>
      </c>
      <c r="E1382" s="1">
        <f t="shared" si="358"/>
        <v>0.30102999566398114</v>
      </c>
      <c r="F1382" s="7">
        <v>1</v>
      </c>
      <c r="G1382" s="9" t="s">
        <v>1654</v>
      </c>
      <c r="H1382" s="4" cm="1">
        <f t="array" ref="H1382">F1382/freq.sum.r6e</f>
        <v>7.9214195183776928E-5</v>
      </c>
      <c r="I1382" s="4" t="str">
        <f t="shared" si="359"/>
        <v>pɜ</v>
      </c>
      <c r="J1382" s="4" t="str">
        <f t="shared" si="360"/>
        <v>pea</v>
      </c>
      <c r="K1382" s="10">
        <f t="shared" si="361"/>
        <v>2</v>
      </c>
      <c r="L1382" s="1">
        <f t="shared" si="362"/>
        <v>3</v>
      </c>
      <c r="M1382" s="10">
        <f t="shared" si="363"/>
        <v>3</v>
      </c>
      <c r="N1382" s="1" t="str">
        <f t="shared" si="364"/>
        <v>~pea~</v>
      </c>
      <c r="O1382" s="1" t="str">
        <f t="shared" si="365"/>
        <v>[pɜ]</v>
      </c>
      <c r="P1382" s="3" cm="1">
        <f t="array" ref="P1382">SUM(_xlfn._xlws.FILTER($H$2:$H$2454,_xlfn.MAP($N$2:$N$2454,_xlfn.LAMBDA(_xlpm.x,_xlpm.x=$N1382))))</f>
        <v>4.7528517110266159E-4</v>
      </c>
      <c r="Q1382" s="4">
        <f t="shared" si="366"/>
        <v>0.16666666666666666</v>
      </c>
      <c r="R1382" s="6" cm="1">
        <f t="array" ref="R1382">SUM(_xlfn._xlws.FILTER($H$2:$H$2454,_xlfn.MAP($O$2:$O$2454,_xlfn.LAMBDA(_xlpm.x,_xlpm.x=$O1382))))</f>
        <v>9.5057034220532308E-4</v>
      </c>
      <c r="S1382" s="4">
        <f t="shared" si="367"/>
        <v>8.3333333333333343E-2</v>
      </c>
      <c r="T1382" s="4">
        <f t="shared" si="368"/>
        <v>2.3378993041613855E-2</v>
      </c>
      <c r="U1382" s="4">
        <f t="shared" si="369"/>
        <v>0.11111111111111112</v>
      </c>
      <c r="V1382" s="4">
        <f t="shared" si="370"/>
        <v>0.30102999566398114</v>
      </c>
      <c r="W1382" s="4" t="s">
        <v>5124</v>
      </c>
      <c r="X1382" s="2" cm="1">
        <f t="array" ref="X1382">SUM(_xlfn._xlws.FILTER($F$2:$F$2454,_xlfn.MAP($W$2:$W$2454,_xlfn.LAMBDA(_xlpm.x,_xlpm.x=$W1382))))</f>
        <v>184</v>
      </c>
      <c r="Y1382" s="11">
        <f t="shared" si="371"/>
        <v>5.434782608695652E-3</v>
      </c>
      <c r="Z1382" s="4" t="s">
        <v>5112</v>
      </c>
      <c r="AA1382" s="2" cm="1">
        <f t="array" ref="AA1382">SUM(_xlfn._xlws.FILTER($F$2:$F$2454,_xlfn.MAP($Z$2:$Z$2454,_xlfn.LAMBDA(_xlpm.x,_xlpm.x=$Z1382))))</f>
        <v>192</v>
      </c>
      <c r="AB1382" s="11">
        <f t="shared" si="372"/>
        <v>5.208333333333333E-3</v>
      </c>
      <c r="AC1382" s="11">
        <f t="shared" si="373"/>
        <v>1.8483405694013133E-2</v>
      </c>
      <c r="AG1382" s="2"/>
      <c r="AL1382" s="2"/>
      <c r="AM1382" s="2"/>
    </row>
    <row r="1383" spans="1:39">
      <c r="A1383" s="1" t="str">
        <f t="shared" si="357"/>
        <v>~rci~ : [ɹsɪ]</v>
      </c>
      <c r="B1383" s="1">
        <f>_xlfn.LET(_xlpm.d,$G1383,_xlpm.k,_xlfn.CONCAT(LEFT(TRIM(B$1),1),"*"),COUNTIF(_xlpm.d,_xlpm.k))</f>
        <v>1</v>
      </c>
      <c r="C1383" s="1">
        <f>_xlfn.LET(_xlpm.d,$G1383,_xlpm.k,_xlfn.CONCAT(LEFT(TRIM(C$1),1),"*"),COUNTIF(_xlpm.d,_xlpm.k))</f>
        <v>0</v>
      </c>
      <c r="D1383" s="1">
        <f>_xlfn.LET(_xlpm.d,$G1383,_xlpm.k,_xlfn.CONCAT(LEFT(TRIM(D$1),1),"*"),COUNTIF(_xlpm.d,_xlpm.k))</f>
        <v>0</v>
      </c>
      <c r="E1383" s="1">
        <f t="shared" si="358"/>
        <v>0.47712125471966244</v>
      </c>
      <c r="F1383" s="7">
        <v>2</v>
      </c>
      <c r="G1383" s="9" t="s">
        <v>2375</v>
      </c>
      <c r="H1383" s="4" cm="1">
        <f t="array" ref="H1383">F1383/freq.sum.r6e</f>
        <v>1.5842839036755386E-4</v>
      </c>
      <c r="I1383" s="1" t="str">
        <f t="shared" si="359"/>
        <v>ɹsɪ</v>
      </c>
      <c r="J1383" s="1" t="str">
        <f t="shared" si="360"/>
        <v>rci</v>
      </c>
      <c r="K1383" s="10">
        <f t="shared" si="361"/>
        <v>3</v>
      </c>
      <c r="L1383" s="1">
        <f t="shared" si="362"/>
        <v>3</v>
      </c>
      <c r="M1383" s="10">
        <f t="shared" si="363"/>
        <v>3</v>
      </c>
      <c r="N1383" s="1" t="str">
        <f t="shared" si="364"/>
        <v>~rci~</v>
      </c>
      <c r="O1383" s="1" t="str">
        <f t="shared" si="365"/>
        <v>[ɹsɪ]</v>
      </c>
      <c r="P1383" s="3" cm="1">
        <f t="array" ref="P1383">SUM(_xlfn._xlws.FILTER($H$2:$H$2454,_xlfn.MAP($N$2:$N$2454,_xlfn.LAMBDA(_xlpm.x,_xlpm.x=$N1383))))</f>
        <v>2.3764258555133077E-4</v>
      </c>
      <c r="Q1383" s="4">
        <f t="shared" si="366"/>
        <v>0.66666666666666674</v>
      </c>
      <c r="R1383" s="6" cm="1">
        <f t="array" ref="R1383">SUM(_xlfn._xlws.FILTER($H$2:$H$2454,_xlfn.MAP($O$2:$O$2454,_xlfn.LAMBDA(_xlpm.x,_xlpm.x=$O1383))))</f>
        <v>4.7528517110266159E-4</v>
      </c>
      <c r="S1383" s="4">
        <f t="shared" si="367"/>
        <v>0.33333333333333331</v>
      </c>
      <c r="T1383" s="4">
        <f t="shared" si="368"/>
        <v>0.14821930910231521</v>
      </c>
      <c r="U1383" s="4">
        <f t="shared" si="369"/>
        <v>0.44444444444444448</v>
      </c>
      <c r="V1383" s="4">
        <f t="shared" si="370"/>
        <v>0.30102999566398131</v>
      </c>
      <c r="W1383" s="4" t="s">
        <v>5110</v>
      </c>
      <c r="X1383" s="2" cm="1">
        <f t="array" ref="X1383">SUM(_xlfn._xlws.FILTER($F$2:$F$2454,_xlfn.MAP($W$2:$W$2454,_xlfn.LAMBDA(_xlpm.x,_xlpm.x=$W1383))))</f>
        <v>1594</v>
      </c>
      <c r="Y1383" s="11">
        <f t="shared" si="371"/>
        <v>1.2547051442910915E-3</v>
      </c>
      <c r="Z1383" s="4" t="s">
        <v>5102</v>
      </c>
      <c r="AA1383" s="2" cm="1">
        <f t="array" ref="AA1383">SUM(_xlfn._xlws.FILTER($F$2:$F$2454,_xlfn.MAP($Z$2:$Z$2454,_xlfn.LAMBDA(_xlpm.x,_xlpm.x=$Z1383))))</f>
        <v>1794</v>
      </c>
      <c r="AB1383" s="11">
        <f t="shared" si="372"/>
        <v>1.1148272017837235E-3</v>
      </c>
      <c r="AC1383" s="11">
        <f t="shared" si="373"/>
        <v>5.1334121647979701E-2</v>
      </c>
      <c r="AG1383" s="2"/>
      <c r="AL1383" s="2"/>
      <c r="AM1383" s="2"/>
    </row>
    <row r="1384" spans="1:39">
      <c r="A1384" s="1" t="str">
        <f t="shared" si="357"/>
        <v>~pie~ : [paɪ]</v>
      </c>
      <c r="B1384" s="1">
        <f>_xlfn.LET(_xlpm.d,$G1384,_xlpm.k,_xlfn.CONCAT(LEFT(TRIM(B$1),1),"*"),COUNTIF(_xlpm.d,_xlpm.k))</f>
        <v>0</v>
      </c>
      <c r="C1384" s="1">
        <f>_xlfn.LET(_xlpm.d,$G1384,_xlpm.k,_xlfn.CONCAT(LEFT(TRIM(C$1),1),"*"),COUNTIF(_xlpm.d,_xlpm.k))</f>
        <v>0</v>
      </c>
      <c r="D1384" s="1">
        <f>_xlfn.LET(_xlpm.d,$G1384,_xlpm.k,_xlfn.CONCAT(LEFT(TRIM(D$1),1),"*"),COUNTIF(_xlpm.d,_xlpm.k))</f>
        <v>0</v>
      </c>
      <c r="E1384" s="1">
        <f t="shared" si="358"/>
        <v>0.30102999566398114</v>
      </c>
      <c r="F1384" s="7">
        <v>1</v>
      </c>
      <c r="G1384" s="9" t="s">
        <v>2180</v>
      </c>
      <c r="H1384" s="4" cm="1">
        <f t="array" ref="H1384">F1384/freq.sum.r6e</f>
        <v>7.9214195183776928E-5</v>
      </c>
      <c r="I1384" s="4" t="str">
        <f t="shared" si="359"/>
        <v>paɪ</v>
      </c>
      <c r="J1384" s="4" t="str">
        <f t="shared" si="360"/>
        <v>pie</v>
      </c>
      <c r="K1384" s="10">
        <f t="shared" si="361"/>
        <v>3</v>
      </c>
      <c r="L1384" s="1">
        <f t="shared" si="362"/>
        <v>3</v>
      </c>
      <c r="M1384" s="10">
        <f t="shared" si="363"/>
        <v>3</v>
      </c>
      <c r="N1384" s="1" t="str">
        <f t="shared" si="364"/>
        <v>~pie~</v>
      </c>
      <c r="O1384" s="1" t="str">
        <f t="shared" si="365"/>
        <v>[paɪ]</v>
      </c>
      <c r="P1384" s="3" cm="1">
        <f t="array" ref="P1384">SUM(_xlfn._xlws.FILTER($H$2:$H$2454,_xlfn.MAP($N$2:$N$2454,_xlfn.LAMBDA(_xlpm.x,_xlpm.x=$N1384))))</f>
        <v>2.3764258555133077E-4</v>
      </c>
      <c r="Q1384" s="4">
        <f t="shared" si="366"/>
        <v>0.33333333333333337</v>
      </c>
      <c r="R1384" s="6" cm="1">
        <f t="array" ref="R1384">SUM(_xlfn._xlws.FILTER($H$2:$H$2454,_xlfn.MAP($O$2:$O$2454,_xlfn.LAMBDA(_xlpm.x,_xlpm.x=$O1384))))</f>
        <v>4.7528517110266159E-4</v>
      </c>
      <c r="S1384" s="4">
        <f t="shared" si="367"/>
        <v>0.16666666666666666</v>
      </c>
      <c r="T1384" s="4">
        <f t="shared" si="368"/>
        <v>4.6757986083227711E-2</v>
      </c>
      <c r="U1384" s="4">
        <f t="shared" si="369"/>
        <v>0.22222222222222224</v>
      </c>
      <c r="V1384" s="4">
        <f t="shared" si="370"/>
        <v>0.30102999566398131</v>
      </c>
      <c r="W1384" s="4" t="s">
        <v>5134</v>
      </c>
      <c r="X1384" s="2" cm="1">
        <f t="array" ref="X1384">SUM(_xlfn._xlws.FILTER($F$2:$F$2454,_xlfn.MAP($W$2:$W$2454,_xlfn.LAMBDA(_xlpm.x,_xlpm.x=$W1384))))</f>
        <v>59</v>
      </c>
      <c r="Y1384" s="11">
        <f t="shared" si="371"/>
        <v>1.6949152542372881E-2</v>
      </c>
      <c r="Z1384" s="4" t="s">
        <v>5106</v>
      </c>
      <c r="AA1384" s="2" cm="1">
        <f t="array" ref="AA1384">SUM(_xlfn._xlws.FILTER($F$2:$F$2454,_xlfn.MAP($Z$2:$Z$2454,_xlfn.LAMBDA(_xlpm.x,_xlpm.x=$Z1384))))</f>
        <v>397</v>
      </c>
      <c r="AB1384" s="11">
        <f t="shared" si="372"/>
        <v>2.5188916876574307E-3</v>
      </c>
      <c r="AC1384" s="11">
        <f t="shared" si="373"/>
        <v>0.82793849512097084</v>
      </c>
      <c r="AG1384" s="2"/>
      <c r="AL1384" s="2"/>
      <c r="AM1384" s="2"/>
    </row>
    <row r="1385" spans="1:39">
      <c r="A1385" s="1" t="str">
        <f t="shared" si="357"/>
        <v>~nti~ : [ntə]</v>
      </c>
      <c r="B1385" s="1">
        <f>_xlfn.LET(_xlpm.d,$G1385,_xlpm.k,_xlfn.CONCAT(LEFT(TRIM(B$1),1),"*"),COUNTIF(_xlpm.d,_xlpm.k))</f>
        <v>0</v>
      </c>
      <c r="C1385" s="1">
        <f>_xlfn.LET(_xlpm.d,$G1385,_xlpm.k,_xlfn.CONCAT(LEFT(TRIM(C$1),1),"*"),COUNTIF(_xlpm.d,_xlpm.k))</f>
        <v>0</v>
      </c>
      <c r="D1385" s="1">
        <f>_xlfn.LET(_xlpm.d,$G1385,_xlpm.k,_xlfn.CONCAT(LEFT(TRIM(D$1),1),"*"),COUNTIF(_xlpm.d,_xlpm.k))</f>
        <v>1</v>
      </c>
      <c r="E1385" s="1">
        <f t="shared" si="358"/>
        <v>0.69897000433601875</v>
      </c>
      <c r="F1385" s="7">
        <v>4</v>
      </c>
      <c r="G1385" s="9" t="s">
        <v>1322</v>
      </c>
      <c r="H1385" s="4" cm="1">
        <f t="array" ref="H1385">F1385/freq.sum.r6e</f>
        <v>3.1685678073510771E-4</v>
      </c>
      <c r="I1385" s="1" t="str">
        <f t="shared" si="359"/>
        <v>ntə</v>
      </c>
      <c r="J1385" s="1" t="str">
        <f t="shared" si="360"/>
        <v>nti</v>
      </c>
      <c r="K1385" s="10">
        <f t="shared" si="361"/>
        <v>3</v>
      </c>
      <c r="L1385" s="1">
        <f t="shared" si="362"/>
        <v>3</v>
      </c>
      <c r="M1385" s="10">
        <f t="shared" si="363"/>
        <v>3</v>
      </c>
      <c r="N1385" s="1" t="str">
        <f t="shared" si="364"/>
        <v>~nti~</v>
      </c>
      <c r="O1385" s="1" t="str">
        <f t="shared" si="365"/>
        <v>[ntə]</v>
      </c>
      <c r="P1385" s="3" cm="1">
        <f t="array" ref="P1385">SUM(_xlfn._xlws.FILTER($H$2:$H$2454,_xlfn.MAP($N$2:$N$2454,_xlfn.LAMBDA(_xlpm.x,_xlpm.x=$N1385))))</f>
        <v>1.3466413181242077E-3</v>
      </c>
      <c r="Q1385" s="4">
        <f t="shared" si="366"/>
        <v>0.23529411764705882</v>
      </c>
      <c r="R1385" s="6" cm="1">
        <f t="array" ref="R1385">SUM(_xlfn._xlws.FILTER($H$2:$H$2454,_xlfn.MAP($O$2:$O$2454,_xlfn.LAMBDA(_xlpm.x,_xlpm.x=$O1385))))</f>
        <v>2.7724968314321928E-3</v>
      </c>
      <c r="S1385" s="4">
        <f t="shared" si="367"/>
        <v>0.11428571428571427</v>
      </c>
      <c r="T1385" s="4">
        <f t="shared" si="368"/>
        <v>7.5162933378691413E-2</v>
      </c>
      <c r="U1385" s="4">
        <f t="shared" si="369"/>
        <v>0.15384615384615383</v>
      </c>
      <c r="V1385" s="4">
        <f t="shared" si="370"/>
        <v>0.31361912297200173</v>
      </c>
      <c r="W1385" s="4" t="s">
        <v>5110</v>
      </c>
      <c r="X1385" s="2" cm="1">
        <f t="array" ref="X1385">SUM(_xlfn._xlws.FILTER($F$2:$F$2454,_xlfn.MAP($W$2:$W$2454,_xlfn.LAMBDA(_xlpm.x,_xlpm.x=$W1385))))</f>
        <v>1594</v>
      </c>
      <c r="Y1385" s="11">
        <f t="shared" si="371"/>
        <v>2.509410288582183E-3</v>
      </c>
      <c r="Z1385" s="4" t="s">
        <v>5101</v>
      </c>
      <c r="AA1385" s="2" cm="1">
        <f t="array" ref="AA1385">SUM(_xlfn._xlws.FILTER($F$2:$F$2454,_xlfn.MAP($Z$2:$Z$2454,_xlfn.LAMBDA(_xlpm.x,_xlpm.x=$Z1385))))</f>
        <v>2255</v>
      </c>
      <c r="AB1385" s="11">
        <f t="shared" si="372"/>
        <v>1.7738359201773836E-3</v>
      </c>
      <c r="AC1385" s="11">
        <f t="shared" si="373"/>
        <v>0.1506582291538858</v>
      </c>
      <c r="AG1385" s="2"/>
      <c r="AL1385" s="2"/>
      <c r="AM1385" s="2"/>
    </row>
    <row r="1386" spans="1:39">
      <c r="A1386" s="1" t="str">
        <f t="shared" si="357"/>
        <v>~doo~ : [du]</v>
      </c>
      <c r="B1386" s="1">
        <f>_xlfn.LET(_xlpm.d,$G1386,_xlpm.k,_xlfn.CONCAT(LEFT(TRIM(B$1),1),"*"),COUNTIF(_xlpm.d,_xlpm.k))</f>
        <v>0</v>
      </c>
      <c r="C1386" s="1">
        <f>_xlfn.LET(_xlpm.d,$G1386,_xlpm.k,_xlfn.CONCAT(LEFT(TRIM(C$1),1),"*"),COUNTIF(_xlpm.d,_xlpm.k))</f>
        <v>0</v>
      </c>
      <c r="D1386" s="1">
        <f>_xlfn.LET(_xlpm.d,$G1386,_xlpm.k,_xlfn.CONCAT(LEFT(TRIM(D$1),1),"*"),COUNTIF(_xlpm.d,_xlpm.k))</f>
        <v>0</v>
      </c>
      <c r="E1386" s="1">
        <f t="shared" si="358"/>
        <v>0.30102999566398114</v>
      </c>
      <c r="F1386" s="7">
        <v>1</v>
      </c>
      <c r="G1386" s="9" t="s">
        <v>1953</v>
      </c>
      <c r="H1386" s="4" cm="1">
        <f t="array" ref="H1386">F1386/freq.sum.r6e</f>
        <v>7.9214195183776928E-5</v>
      </c>
      <c r="I1386" s="4" t="str">
        <f t="shared" si="359"/>
        <v>du</v>
      </c>
      <c r="J1386" s="4" t="str">
        <f t="shared" si="360"/>
        <v>doo</v>
      </c>
      <c r="K1386" s="10">
        <f t="shared" si="361"/>
        <v>2</v>
      </c>
      <c r="L1386" s="1">
        <f t="shared" si="362"/>
        <v>3</v>
      </c>
      <c r="M1386" s="10">
        <f t="shared" si="363"/>
        <v>3</v>
      </c>
      <c r="N1386" s="1" t="str">
        <f t="shared" si="364"/>
        <v>~doo~</v>
      </c>
      <c r="O1386" s="1" t="str">
        <f t="shared" si="365"/>
        <v>[du]</v>
      </c>
      <c r="P1386" s="3" cm="1">
        <f t="array" ref="P1386">SUM(_xlfn._xlws.FILTER($H$2:$H$2454,_xlfn.MAP($N$2:$N$2454,_xlfn.LAMBDA(_xlpm.x,_xlpm.x=$N1386))))</f>
        <v>5.5449936628643854E-4</v>
      </c>
      <c r="Q1386" s="4">
        <f t="shared" si="366"/>
        <v>0.14285714285714285</v>
      </c>
      <c r="R1386" s="6" cm="1">
        <f t="array" ref="R1386">SUM(_xlfn._xlws.FILTER($H$2:$H$2454,_xlfn.MAP($O$2:$O$2454,_xlfn.LAMBDA(_xlpm.x,_xlpm.x=$O1386))))</f>
        <v>1.1882129277566537E-3</v>
      </c>
      <c r="S1386" s="4">
        <f t="shared" si="367"/>
        <v>6.666666666666668E-2</v>
      </c>
      <c r="T1386" s="4">
        <f t="shared" si="368"/>
        <v>1.91282670340477E-2</v>
      </c>
      <c r="U1386" s="4">
        <f t="shared" si="369"/>
        <v>9.0909090909090912E-2</v>
      </c>
      <c r="V1386" s="4">
        <f t="shared" si="370"/>
        <v>0.33099321904142431</v>
      </c>
      <c r="W1386" s="4" t="s">
        <v>5130</v>
      </c>
      <c r="X1386" s="2" cm="1">
        <f t="array" ref="X1386">SUM(_xlfn._xlws.FILTER($F$2:$F$2454,_xlfn.MAP($W$2:$W$2454,_xlfn.LAMBDA(_xlpm.x,_xlpm.x=$W1386))))</f>
        <v>79</v>
      </c>
      <c r="Y1386" s="11">
        <f t="shared" si="371"/>
        <v>1.2658227848101266E-2</v>
      </c>
      <c r="Z1386" s="4" t="s">
        <v>5111</v>
      </c>
      <c r="AA1386" s="2" cm="1">
        <f t="array" ref="AA1386">SUM(_xlfn._xlws.FILTER($F$2:$F$2454,_xlfn.MAP($Z$2:$Z$2454,_xlfn.LAMBDA(_xlpm.x,_xlpm.x=$Z1386))))</f>
        <v>254</v>
      </c>
      <c r="AB1386" s="11">
        <f t="shared" si="372"/>
        <v>3.937007874015748E-3</v>
      </c>
      <c r="AC1386" s="11">
        <f t="shared" si="373"/>
        <v>0.50720662532949656</v>
      </c>
      <c r="AG1386" s="2"/>
      <c r="AL1386" s="2"/>
      <c r="AM1386" s="2"/>
    </row>
    <row r="1387" spans="1:39">
      <c r="A1387" s="1" t="str">
        <f t="shared" si="357"/>
        <v>~fai~ : [feɪ]</v>
      </c>
      <c r="B1387" s="1">
        <f>_xlfn.LET(_xlpm.d,$G1387,_xlpm.k,_xlfn.CONCAT(LEFT(TRIM(B$1),1),"*"),COUNTIF(_xlpm.d,_xlpm.k))</f>
        <v>0</v>
      </c>
      <c r="C1387" s="1">
        <f>_xlfn.LET(_xlpm.d,$G1387,_xlpm.k,_xlfn.CONCAT(LEFT(TRIM(C$1),1),"*"),COUNTIF(_xlpm.d,_xlpm.k))</f>
        <v>0</v>
      </c>
      <c r="D1387" s="1">
        <f>_xlfn.LET(_xlpm.d,$G1387,_xlpm.k,_xlfn.CONCAT(LEFT(TRIM(D$1),1),"*"),COUNTIF(_xlpm.d,_xlpm.k))</f>
        <v>0</v>
      </c>
      <c r="E1387" s="1">
        <f t="shared" si="358"/>
        <v>0.77815125038364352</v>
      </c>
      <c r="F1387" s="7">
        <v>5</v>
      </c>
      <c r="G1387" s="9" t="s">
        <v>713</v>
      </c>
      <c r="H1387" s="4" cm="1">
        <f t="array" ref="H1387">F1387/freq.sum.r6e</f>
        <v>3.9607097591888465E-4</v>
      </c>
      <c r="I1387" s="1" t="str">
        <f t="shared" si="359"/>
        <v>feɪ</v>
      </c>
      <c r="J1387" s="1" t="str">
        <f t="shared" si="360"/>
        <v>fai</v>
      </c>
      <c r="K1387" s="10">
        <f t="shared" si="361"/>
        <v>3</v>
      </c>
      <c r="L1387" s="1">
        <f t="shared" si="362"/>
        <v>3</v>
      </c>
      <c r="M1387" s="10">
        <f t="shared" si="363"/>
        <v>3</v>
      </c>
      <c r="N1387" s="1" t="str">
        <f t="shared" si="364"/>
        <v>~fai~</v>
      </c>
      <c r="O1387" s="1" t="str">
        <f t="shared" si="365"/>
        <v>[feɪ]</v>
      </c>
      <c r="P1387" s="3" cm="1">
        <f t="array" ref="P1387">SUM(_xlfn._xlws.FILTER($H$2:$H$2454,_xlfn.MAP($N$2:$N$2454,_xlfn.LAMBDA(_xlpm.x,_xlpm.x=$N1387))))</f>
        <v>5.5449936628643854E-4</v>
      </c>
      <c r="Q1387" s="4">
        <f t="shared" si="366"/>
        <v>0.7142857142857143</v>
      </c>
      <c r="R1387" s="6" cm="1">
        <f t="array" ref="R1387">SUM(_xlfn._xlws.FILTER($H$2:$H$2454,_xlfn.MAP($O$2:$O$2454,_xlfn.LAMBDA(_xlpm.x,_xlpm.x=$O1387))))</f>
        <v>1.188212927756654E-3</v>
      </c>
      <c r="S1387" s="4">
        <f t="shared" si="367"/>
        <v>0.33333333333333331</v>
      </c>
      <c r="T1387" s="4">
        <f t="shared" si="368"/>
        <v>0.24722926493396991</v>
      </c>
      <c r="U1387" s="4">
        <f t="shared" si="369"/>
        <v>0.45454545454545447</v>
      </c>
      <c r="V1387" s="4">
        <f t="shared" si="370"/>
        <v>0.33099321904142448</v>
      </c>
      <c r="W1387" s="4" t="s">
        <v>5131</v>
      </c>
      <c r="X1387" s="2" cm="1">
        <f t="array" ref="X1387">SUM(_xlfn._xlws.FILTER($F$2:$F$2454,_xlfn.MAP($W$2:$W$2454,_xlfn.LAMBDA(_xlpm.x,_xlpm.x=$W1387))))</f>
        <v>105</v>
      </c>
      <c r="Y1387" s="11">
        <f t="shared" si="371"/>
        <v>4.7619047619047616E-2</v>
      </c>
      <c r="Z1387" s="4" t="s">
        <v>5108</v>
      </c>
      <c r="AA1387" s="2" cm="1">
        <f t="array" ref="AA1387">SUM(_xlfn._xlws.FILTER($F$2:$F$2454,_xlfn.MAP($Z$2:$Z$2454,_xlfn.LAMBDA(_xlpm.x,_xlpm.x=$Z1387))))</f>
        <v>475</v>
      </c>
      <c r="AB1387" s="11">
        <f t="shared" si="372"/>
        <v>1.0526315789473684E-2</v>
      </c>
      <c r="AC1387" s="11">
        <f t="shared" si="373"/>
        <v>0.65550431055492853</v>
      </c>
      <c r="AG1387" s="2"/>
      <c r="AL1387" s="2"/>
      <c r="AM1387" s="2"/>
    </row>
    <row r="1388" spans="1:39">
      <c r="A1388" s="1" t="str">
        <f t="shared" si="357"/>
        <v>~pri~ : [pɹə]</v>
      </c>
      <c r="B1388" s="1">
        <f>_xlfn.LET(_xlpm.d,$G1388,_xlpm.k,_xlfn.CONCAT(LEFT(TRIM(B$1),1),"*"),COUNTIF(_xlpm.d,_xlpm.k))</f>
        <v>0</v>
      </c>
      <c r="C1388" s="1">
        <f>_xlfn.LET(_xlpm.d,$G1388,_xlpm.k,_xlfn.CONCAT(LEFT(TRIM(C$1),1),"*"),COUNTIF(_xlpm.d,_xlpm.k))</f>
        <v>0</v>
      </c>
      <c r="D1388" s="1">
        <f>_xlfn.LET(_xlpm.d,$G1388,_xlpm.k,_xlfn.CONCAT(LEFT(TRIM(D$1),1),"*"),COUNTIF(_xlpm.d,_xlpm.k))</f>
        <v>0</v>
      </c>
      <c r="E1388" s="1">
        <f t="shared" si="358"/>
        <v>0.30102999566398114</v>
      </c>
      <c r="F1388" s="7">
        <v>1</v>
      </c>
      <c r="G1388" s="9" t="s">
        <v>1789</v>
      </c>
      <c r="H1388" s="4" cm="1">
        <f t="array" ref="H1388">F1388/freq.sum.r6e</f>
        <v>7.9214195183776928E-5</v>
      </c>
      <c r="I1388" s="1" t="str">
        <f t="shared" si="359"/>
        <v>pɹə</v>
      </c>
      <c r="J1388" s="1" t="str">
        <f t="shared" si="360"/>
        <v>pri</v>
      </c>
      <c r="K1388" s="10">
        <f t="shared" si="361"/>
        <v>3</v>
      </c>
      <c r="L1388" s="1">
        <f t="shared" si="362"/>
        <v>3</v>
      </c>
      <c r="M1388" s="10">
        <f t="shared" si="363"/>
        <v>3</v>
      </c>
      <c r="N1388" s="1" t="str">
        <f t="shared" si="364"/>
        <v>~pri~</v>
      </c>
      <c r="O1388" s="1" t="str">
        <f t="shared" si="365"/>
        <v>[pɹə]</v>
      </c>
      <c r="P1388" s="3" cm="1">
        <f t="array" ref="P1388">SUM(_xlfn._xlws.FILTER($H$2:$H$2454,_xlfn.MAP($N$2:$N$2454,_xlfn.LAMBDA(_xlpm.x,_xlpm.x=$N1388))))</f>
        <v>1.1089987325728769E-3</v>
      </c>
      <c r="Q1388" s="4">
        <f t="shared" si="366"/>
        <v>7.1428571428571438E-2</v>
      </c>
      <c r="R1388" s="6" cm="1">
        <f t="array" ref="R1388">SUM(_xlfn._xlws.FILTER($H$2:$H$2454,_xlfn.MAP($O$2:$O$2454,_xlfn.LAMBDA(_xlpm.x,_xlpm.x=$O1388))))</f>
        <v>2.3764258555133079E-3</v>
      </c>
      <c r="S1388" s="4">
        <f t="shared" si="367"/>
        <v>3.3333333333333333E-2</v>
      </c>
      <c r="T1388" s="4">
        <f t="shared" si="368"/>
        <v>9.564133517023848E-3</v>
      </c>
      <c r="U1388" s="4">
        <f t="shared" si="369"/>
        <v>4.5454545454545449E-2</v>
      </c>
      <c r="V1388" s="4">
        <f t="shared" si="370"/>
        <v>0.33099321904142448</v>
      </c>
      <c r="W1388" s="4" t="s">
        <v>5110</v>
      </c>
      <c r="X1388" s="2" cm="1">
        <f t="array" ref="X1388">SUM(_xlfn._xlws.FILTER($F$2:$F$2454,_xlfn.MAP($W$2:$W$2454,_xlfn.LAMBDA(_xlpm.x,_xlpm.x=$W1388))))</f>
        <v>1594</v>
      </c>
      <c r="Y1388" s="11">
        <f t="shared" si="371"/>
        <v>6.2735257214554575E-4</v>
      </c>
      <c r="Z1388" s="4" t="s">
        <v>5101</v>
      </c>
      <c r="AA1388" s="2" cm="1">
        <f t="array" ref="AA1388">SUM(_xlfn._xlws.FILTER($F$2:$F$2454,_xlfn.MAP($Z$2:$Z$2454,_xlfn.LAMBDA(_xlpm.x,_xlpm.x=$Z1388))))</f>
        <v>2255</v>
      </c>
      <c r="AB1388" s="11">
        <f t="shared" si="372"/>
        <v>4.434589800443459E-4</v>
      </c>
      <c r="AC1388" s="11">
        <f t="shared" si="373"/>
        <v>0.1506582291538858</v>
      </c>
      <c r="AG1388" s="2"/>
      <c r="AL1388" s="2"/>
      <c r="AM1388" s="2"/>
    </row>
    <row r="1389" spans="1:39">
      <c r="A1389" s="1" t="str">
        <f t="shared" si="357"/>
        <v>~whe~ : [wɛ]</v>
      </c>
      <c r="B1389" s="1">
        <f>_xlfn.LET(_xlpm.d,$G1389,_xlpm.k,_xlfn.CONCAT(LEFT(TRIM(B$1),1),"*"),COUNTIF(_xlpm.d,_xlpm.k))</f>
        <v>0</v>
      </c>
      <c r="C1389" s="1">
        <f>_xlfn.LET(_xlpm.d,$G1389,_xlpm.k,_xlfn.CONCAT(LEFT(TRIM(C$1),1),"*"),COUNTIF(_xlpm.d,_xlpm.k))</f>
        <v>0</v>
      </c>
      <c r="D1389" s="1">
        <f>_xlfn.LET(_xlpm.d,$G1389,_xlpm.k,_xlfn.CONCAT(LEFT(TRIM(D$1),1),"*"),COUNTIF(_xlpm.d,_xlpm.k))</f>
        <v>0</v>
      </c>
      <c r="E1389" s="1">
        <f t="shared" si="358"/>
        <v>1.0413926851582249</v>
      </c>
      <c r="F1389" s="7">
        <v>10</v>
      </c>
      <c r="G1389" s="9" t="s">
        <v>566</v>
      </c>
      <c r="H1389" s="4" cm="1">
        <f t="array" ref="H1389">F1389/freq.sum.r6e</f>
        <v>7.9214195183776931E-4</v>
      </c>
      <c r="I1389" s="4" t="str">
        <f t="shared" si="359"/>
        <v>wɛ</v>
      </c>
      <c r="J1389" s="4" t="str">
        <f t="shared" si="360"/>
        <v>whe</v>
      </c>
      <c r="K1389" s="10">
        <f t="shared" si="361"/>
        <v>2</v>
      </c>
      <c r="L1389" s="1">
        <f t="shared" si="362"/>
        <v>3</v>
      </c>
      <c r="M1389" s="10">
        <f t="shared" si="363"/>
        <v>3</v>
      </c>
      <c r="N1389" s="1" t="str">
        <f t="shared" si="364"/>
        <v>~whe~</v>
      </c>
      <c r="O1389" s="1" t="str">
        <f t="shared" si="365"/>
        <v>[wɛ]</v>
      </c>
      <c r="P1389" s="3" cm="1">
        <f t="array" ref="P1389">SUM(_xlfn._xlws.FILTER($H$2:$H$2454,_xlfn.MAP($N$2:$N$2454,_xlfn.LAMBDA(_xlpm.x,_xlpm.x=$N1389))))</f>
        <v>1.0297845373891002E-3</v>
      </c>
      <c r="Q1389" s="4">
        <f t="shared" si="366"/>
        <v>0.76923076923076916</v>
      </c>
      <c r="R1389" s="6" cm="1">
        <f t="array" ref="R1389">SUM(_xlfn._xlws.FILTER($H$2:$H$2454,_xlfn.MAP($O$2:$O$2454,_xlfn.LAMBDA(_xlpm.x,_xlpm.x=$O1389))))</f>
        <v>2.2179974651457537E-3</v>
      </c>
      <c r="S1389" s="4">
        <f t="shared" si="367"/>
        <v>0.35714285714285721</v>
      </c>
      <c r="T1389" s="4">
        <f t="shared" si="368"/>
        <v>0.35507426812709414</v>
      </c>
      <c r="U1389" s="4">
        <f t="shared" si="369"/>
        <v>0.48780487804878053</v>
      </c>
      <c r="V1389" s="4">
        <f t="shared" si="370"/>
        <v>0.33321467903538232</v>
      </c>
      <c r="W1389" s="4" t="s">
        <v>5121</v>
      </c>
      <c r="X1389" s="2" cm="1">
        <f t="array" ref="X1389">SUM(_xlfn._xlws.FILTER($F$2:$F$2454,_xlfn.MAP($W$2:$W$2454,_xlfn.LAMBDA(_xlpm.x,_xlpm.x=$W1389))))</f>
        <v>2896</v>
      </c>
      <c r="Y1389" s="11">
        <f t="shared" si="371"/>
        <v>3.453038674033149E-3</v>
      </c>
      <c r="Z1389" s="4" t="s">
        <v>5104</v>
      </c>
      <c r="AA1389" s="2" cm="1">
        <f t="array" ref="AA1389">SUM(_xlfn._xlws.FILTER($F$2:$F$2454,_xlfn.MAP($Z$2:$Z$2454,_xlfn.LAMBDA(_xlpm.x,_xlpm.x=$Z1389))))</f>
        <v>883</v>
      </c>
      <c r="AB1389" s="11">
        <f t="shared" si="372"/>
        <v>1.1325028312570781E-2</v>
      </c>
      <c r="AC1389" s="11">
        <f t="shared" si="373"/>
        <v>-0.51583785394754067</v>
      </c>
      <c r="AG1389" s="2"/>
      <c r="AL1389" s="2"/>
      <c r="AM1389" s="2"/>
    </row>
    <row r="1390" spans="1:39">
      <c r="A1390" s="1" t="str">
        <f t="shared" si="357"/>
        <v>~wee~ : [wi]</v>
      </c>
      <c r="B1390" s="1">
        <f>_xlfn.LET(_xlpm.d,$G1390,_xlpm.k,_xlfn.CONCAT(LEFT(TRIM(B$1),1),"*"),COUNTIF(_xlpm.d,_xlpm.k))</f>
        <v>0</v>
      </c>
      <c r="C1390" s="1">
        <f>_xlfn.LET(_xlpm.d,$G1390,_xlpm.k,_xlfn.CONCAT(LEFT(TRIM(C$1),1),"*"),COUNTIF(_xlpm.d,_xlpm.k))</f>
        <v>0</v>
      </c>
      <c r="D1390" s="1">
        <f>_xlfn.LET(_xlpm.d,$G1390,_xlpm.k,_xlfn.CONCAT(LEFT(TRIM(D$1),1),"*"),COUNTIF(_xlpm.d,_xlpm.k))</f>
        <v>0</v>
      </c>
      <c r="E1390" s="1">
        <f t="shared" si="358"/>
        <v>0.8450980400142567</v>
      </c>
      <c r="F1390" s="7">
        <v>6</v>
      </c>
      <c r="G1390" s="9" t="s">
        <v>314</v>
      </c>
      <c r="H1390" s="4" cm="1">
        <f t="array" ref="H1390">F1390/freq.sum.r6e</f>
        <v>4.7528517110266159E-4</v>
      </c>
      <c r="I1390" s="4" t="str">
        <f t="shared" si="359"/>
        <v>wi</v>
      </c>
      <c r="J1390" s="4" t="str">
        <f t="shared" si="360"/>
        <v>wee</v>
      </c>
      <c r="K1390" s="10">
        <f t="shared" si="361"/>
        <v>2</v>
      </c>
      <c r="L1390" s="1">
        <f t="shared" si="362"/>
        <v>3</v>
      </c>
      <c r="M1390" s="10">
        <f t="shared" si="363"/>
        <v>3</v>
      </c>
      <c r="N1390" s="1" t="str">
        <f t="shared" si="364"/>
        <v>~wee~</v>
      </c>
      <c r="O1390" s="1" t="str">
        <f t="shared" si="365"/>
        <v>[wi]</v>
      </c>
      <c r="P1390" s="3" cm="1">
        <f t="array" ref="P1390">SUM(_xlfn._xlws.FILTER($H$2:$H$2454,_xlfn.MAP($N$2:$N$2454,_xlfn.LAMBDA(_xlpm.x,_xlpm.x=$N1390))))</f>
        <v>4.7528517110266159E-4</v>
      </c>
      <c r="Q1390" s="4">
        <f t="shared" si="366"/>
        <v>1</v>
      </c>
      <c r="R1390" s="6" cm="1">
        <f t="array" ref="R1390">SUM(_xlfn._xlws.FILTER($H$2:$H$2454,_xlfn.MAP($O$2:$O$2454,_xlfn.LAMBDA(_xlpm.x,_xlpm.x=$O1390))))</f>
        <v>1.0297845373891E-3</v>
      </c>
      <c r="S1390" s="4">
        <f t="shared" si="367"/>
        <v>0.46153846153846162</v>
      </c>
      <c r="T1390" s="4">
        <f t="shared" si="368"/>
        <v>0.37307253517460598</v>
      </c>
      <c r="U1390" s="4">
        <f t="shared" si="369"/>
        <v>0.63157894736842113</v>
      </c>
      <c r="V1390" s="4">
        <f t="shared" si="370"/>
        <v>0.33579210192319303</v>
      </c>
      <c r="W1390" s="4" t="s">
        <v>5126</v>
      </c>
      <c r="X1390" s="2" cm="1">
        <f t="array" ref="X1390">SUM(_xlfn._xlws.FILTER($F$2:$F$2454,_xlfn.MAP($W$2:$W$2454,_xlfn.LAMBDA(_xlpm.x,_xlpm.x=$W1390))))</f>
        <v>109</v>
      </c>
      <c r="Y1390" s="11">
        <f t="shared" si="371"/>
        <v>5.5045871559633031E-2</v>
      </c>
      <c r="Z1390" s="4" t="s">
        <v>5110</v>
      </c>
      <c r="AA1390" s="2" cm="1">
        <f t="array" ref="AA1390">SUM(_xlfn._xlws.FILTER($F$2:$F$2454,_xlfn.MAP($Z$2:$Z$2454,_xlfn.LAMBDA(_xlpm.x,_xlpm.x=$Z1390))))</f>
        <v>354</v>
      </c>
      <c r="AB1390" s="11">
        <f t="shared" si="372"/>
        <v>1.6949152542372881E-2</v>
      </c>
      <c r="AC1390" s="11">
        <f t="shared" si="373"/>
        <v>0.51157676408516417</v>
      </c>
      <c r="AG1390" s="2"/>
      <c r="AL1390" s="2"/>
      <c r="AM1390" s="2"/>
    </row>
    <row r="1391" spans="1:39">
      <c r="A1391" s="1" t="str">
        <f t="shared" si="357"/>
        <v>~mes~ : [mz]</v>
      </c>
      <c r="B1391" s="1">
        <f>_xlfn.LET(_xlpm.d,$G1391,_xlpm.k,_xlfn.CONCAT(LEFT(TRIM(B$1),1),"*"),COUNTIF(_xlpm.d,_xlpm.k))</f>
        <v>0</v>
      </c>
      <c r="C1391" s="1">
        <f>_xlfn.LET(_xlpm.d,$G1391,_xlpm.k,_xlfn.CONCAT(LEFT(TRIM(C$1),1),"*"),COUNTIF(_xlpm.d,_xlpm.k))</f>
        <v>1</v>
      </c>
      <c r="D1391" s="1">
        <f>_xlfn.LET(_xlpm.d,$G1391,_xlpm.k,_xlfn.CONCAT(LEFT(TRIM(D$1),1),"*"),COUNTIF(_xlpm.d,_xlpm.k))</f>
        <v>0</v>
      </c>
      <c r="E1391" s="1">
        <f t="shared" si="358"/>
        <v>0.8450980400142567</v>
      </c>
      <c r="F1391" s="7">
        <v>6</v>
      </c>
      <c r="G1391" s="9" t="s">
        <v>164</v>
      </c>
      <c r="H1391" s="4" cm="1">
        <f t="array" ref="H1391">F1391/freq.sum.r6e</f>
        <v>4.7528517110266159E-4</v>
      </c>
      <c r="I1391" s="4" t="str">
        <f t="shared" si="359"/>
        <v>mz</v>
      </c>
      <c r="J1391" s="4" t="str">
        <f t="shared" si="360"/>
        <v>mes</v>
      </c>
      <c r="K1391" s="10">
        <f t="shared" si="361"/>
        <v>2</v>
      </c>
      <c r="L1391" s="1">
        <f t="shared" si="362"/>
        <v>3</v>
      </c>
      <c r="M1391" s="10">
        <f t="shared" si="363"/>
        <v>3</v>
      </c>
      <c r="N1391" s="1" t="str">
        <f t="shared" si="364"/>
        <v>~mes~</v>
      </c>
      <c r="O1391" s="1" t="str">
        <f t="shared" si="365"/>
        <v>[mz]</v>
      </c>
      <c r="P1391" s="3" cm="1">
        <f t="array" ref="P1391">SUM(_xlfn._xlws.FILTER($H$2:$H$2454,_xlfn.MAP($N$2:$N$2454,_xlfn.LAMBDA(_xlpm.x,_xlpm.x=$N1391))))</f>
        <v>4.7528517110266159E-4</v>
      </c>
      <c r="Q1391" s="4">
        <f t="shared" si="366"/>
        <v>1</v>
      </c>
      <c r="R1391" s="6" cm="1">
        <f t="array" ref="R1391">SUM(_xlfn._xlws.FILTER($H$2:$H$2454,_xlfn.MAP($O$2:$O$2454,_xlfn.LAMBDA(_xlpm.x,_xlpm.x=$O1391))))</f>
        <v>1.0297845373891002E-3</v>
      </c>
      <c r="S1391" s="4">
        <f t="shared" si="367"/>
        <v>0.46153846153846151</v>
      </c>
      <c r="T1391" s="4">
        <f t="shared" si="368"/>
        <v>0.37307253517460592</v>
      </c>
      <c r="U1391" s="4">
        <f t="shared" si="369"/>
        <v>0.63157894736842102</v>
      </c>
      <c r="V1391" s="4">
        <f t="shared" si="370"/>
        <v>0.3357921019231932</v>
      </c>
      <c r="W1391" s="4" t="s">
        <v>5121</v>
      </c>
      <c r="X1391" s="2" cm="1">
        <f t="array" ref="X1391">SUM(_xlfn._xlws.FILTER($F$2:$F$2454,_xlfn.MAP($W$2:$W$2454,_xlfn.LAMBDA(_xlpm.x,_xlpm.x=$W1391))))</f>
        <v>2896</v>
      </c>
      <c r="Y1391" s="11">
        <f t="shared" si="371"/>
        <v>2.0718232044198894E-3</v>
      </c>
      <c r="Z1391" s="4"/>
      <c r="AA1391" s="2" cm="1">
        <f t="array" ref="AA1391">SUM(_xlfn._xlws.FILTER($F$2:$F$2454,_xlfn.MAP($Z$2:$Z$2454,_xlfn.LAMBDA(_xlpm.x,_xlpm.x=$Z1391))))</f>
        <v>3871</v>
      </c>
      <c r="AB1391" s="11">
        <f t="shared" si="372"/>
        <v>1.5499870834409714E-3</v>
      </c>
      <c r="AC1391" s="11">
        <f t="shared" si="373"/>
        <v>0.12602461379384577</v>
      </c>
      <c r="AG1391" s="2"/>
      <c r="AL1391" s="2"/>
      <c r="AM1391" s="2"/>
    </row>
    <row r="1392" spans="1:39">
      <c r="A1392" s="1" t="str">
        <f t="shared" si="357"/>
        <v>~tti~ : [ti]</v>
      </c>
      <c r="B1392" s="1">
        <f>_xlfn.LET(_xlpm.d,$G1392,_xlpm.k,_xlfn.CONCAT(LEFT(TRIM(B$1),1),"*"),COUNTIF(_xlpm.d,_xlpm.k))</f>
        <v>0</v>
      </c>
      <c r="C1392" s="1">
        <f>_xlfn.LET(_xlpm.d,$G1392,_xlpm.k,_xlfn.CONCAT(LEFT(TRIM(C$1),1),"*"),COUNTIF(_xlpm.d,_xlpm.k))</f>
        <v>0</v>
      </c>
      <c r="D1392" s="1">
        <f>_xlfn.LET(_xlpm.d,$G1392,_xlpm.k,_xlfn.CONCAT(LEFT(TRIM(D$1),1),"*"),COUNTIF(_xlpm.d,_xlpm.k))</f>
        <v>0</v>
      </c>
      <c r="E1392" s="1">
        <f t="shared" si="358"/>
        <v>0.30102999566398114</v>
      </c>
      <c r="F1392" s="7">
        <v>1</v>
      </c>
      <c r="G1392" s="9" t="s">
        <v>2253</v>
      </c>
      <c r="H1392" s="4" cm="1">
        <f t="array" ref="H1392">F1392/freq.sum.r6e</f>
        <v>7.9214195183776928E-5</v>
      </c>
      <c r="I1392" s="1" t="str">
        <f t="shared" si="359"/>
        <v>ti</v>
      </c>
      <c r="J1392" s="1" t="str">
        <f t="shared" si="360"/>
        <v>tti</v>
      </c>
      <c r="K1392" s="10">
        <f t="shared" si="361"/>
        <v>2</v>
      </c>
      <c r="L1392" s="1">
        <f t="shared" si="362"/>
        <v>3</v>
      </c>
      <c r="M1392" s="10">
        <f t="shared" si="363"/>
        <v>3</v>
      </c>
      <c r="N1392" s="1" t="str">
        <f t="shared" si="364"/>
        <v>~tti~</v>
      </c>
      <c r="O1392" s="1" t="str">
        <f t="shared" si="365"/>
        <v>[ti]</v>
      </c>
      <c r="P1392" s="3" cm="1">
        <f t="array" ref="P1392">SUM(_xlfn._xlws.FILTER($H$2:$H$2454,_xlfn.MAP($N$2:$N$2454,_xlfn.LAMBDA(_xlpm.x,_xlpm.x=$N1392))))</f>
        <v>4.7528517110266159E-4</v>
      </c>
      <c r="Q1392" s="4">
        <f t="shared" si="366"/>
        <v>0.16666666666666666</v>
      </c>
      <c r="R1392" s="6" cm="1">
        <f t="array" ref="R1392">SUM(_xlfn._xlws.FILTER($H$2:$H$2454,_xlfn.MAP($O$2:$O$2454,_xlfn.LAMBDA(_xlpm.x,_xlpm.x=$O1392))))</f>
        <v>1.0297845373891002E-3</v>
      </c>
      <c r="S1392" s="4">
        <f t="shared" si="367"/>
        <v>7.6923076923076913E-2</v>
      </c>
      <c r="T1392" s="4">
        <f t="shared" si="368"/>
        <v>2.2148519723634175E-2</v>
      </c>
      <c r="U1392" s="4">
        <f t="shared" si="369"/>
        <v>0.10526315789473684</v>
      </c>
      <c r="V1392" s="4">
        <f t="shared" si="370"/>
        <v>0.3357921019231932</v>
      </c>
      <c r="W1392" s="4" t="s">
        <v>5110</v>
      </c>
      <c r="X1392" s="2" cm="1">
        <f t="array" ref="X1392">SUM(_xlfn._xlws.FILTER($F$2:$F$2454,_xlfn.MAP($W$2:$W$2454,_xlfn.LAMBDA(_xlpm.x,_xlpm.x=$W1392))))</f>
        <v>1594</v>
      </c>
      <c r="Y1392" s="11">
        <f t="shared" si="371"/>
        <v>6.2735257214554575E-4</v>
      </c>
      <c r="Z1392" s="4" t="s">
        <v>5110</v>
      </c>
      <c r="AA1392" s="2" cm="1">
        <f t="array" ref="AA1392">SUM(_xlfn._xlws.FILTER($F$2:$F$2454,_xlfn.MAP($Z$2:$Z$2454,_xlfn.LAMBDA(_xlpm.x,_xlpm.x=$Z1392))))</f>
        <v>354</v>
      </c>
      <c r="AB1392" s="11">
        <f t="shared" si="372"/>
        <v>2.8248587570621469E-3</v>
      </c>
      <c r="AC1392" s="11">
        <f t="shared" si="373"/>
        <v>-0.65348505503430576</v>
      </c>
      <c r="AG1392" s="2"/>
      <c r="AL1392" s="2"/>
      <c r="AM1392" s="2"/>
    </row>
    <row r="1393" spans="1:39">
      <c r="A1393" s="1" t="str">
        <f t="shared" si="357"/>
        <v>~tte~ : [tɛ]</v>
      </c>
      <c r="B1393" s="1">
        <f>_xlfn.LET(_xlpm.d,$G1393,_xlpm.k,_xlfn.CONCAT(LEFT(TRIM(B$1),1),"*"),COUNTIF(_xlpm.d,_xlpm.k))</f>
        <v>0</v>
      </c>
      <c r="C1393" s="1">
        <f>_xlfn.LET(_xlpm.d,$G1393,_xlpm.k,_xlfn.CONCAT(LEFT(TRIM(C$1),1),"*"),COUNTIF(_xlpm.d,_xlpm.k))</f>
        <v>0</v>
      </c>
      <c r="D1393" s="1">
        <f>_xlfn.LET(_xlpm.d,$G1393,_xlpm.k,_xlfn.CONCAT(LEFT(TRIM(D$1),1),"*"),COUNTIF(_xlpm.d,_xlpm.k))</f>
        <v>0</v>
      </c>
      <c r="E1393" s="1">
        <f t="shared" si="358"/>
        <v>0.8450980400142567</v>
      </c>
      <c r="F1393" s="7">
        <v>6</v>
      </c>
      <c r="G1393" s="9" t="s">
        <v>1220</v>
      </c>
      <c r="H1393" s="4" cm="1">
        <f t="array" ref="H1393">F1393/freq.sum.r6e</f>
        <v>4.7528517110266159E-4</v>
      </c>
      <c r="I1393" s="1" t="str">
        <f t="shared" si="359"/>
        <v>tɛ</v>
      </c>
      <c r="J1393" s="1" t="str">
        <f t="shared" si="360"/>
        <v>tte</v>
      </c>
      <c r="K1393" s="10">
        <f t="shared" si="361"/>
        <v>2</v>
      </c>
      <c r="L1393" s="1">
        <f t="shared" si="362"/>
        <v>3</v>
      </c>
      <c r="M1393" s="10">
        <f t="shared" si="363"/>
        <v>3</v>
      </c>
      <c r="N1393" s="1" t="str">
        <f t="shared" si="364"/>
        <v>~tte~</v>
      </c>
      <c r="O1393" s="1" t="str">
        <f t="shared" si="365"/>
        <v>[tɛ]</v>
      </c>
      <c r="P1393" s="3" cm="1">
        <f t="array" ref="P1393">SUM(_xlfn._xlws.FILTER($H$2:$H$2454,_xlfn.MAP($N$2:$N$2454,_xlfn.LAMBDA(_xlpm.x,_xlpm.x=$N1393))))</f>
        <v>1.8219264892268693E-3</v>
      </c>
      <c r="Q1393" s="4">
        <f t="shared" si="366"/>
        <v>0.26086956521739135</v>
      </c>
      <c r="R1393" s="6" cm="1">
        <f t="array" ref="R1393">SUM(_xlfn._xlws.FILTER($H$2:$H$2454,_xlfn.MAP($O$2:$O$2454,_xlfn.LAMBDA(_xlpm.x,_xlpm.x=$O1393))))</f>
        <v>3.960709759188847E-3</v>
      </c>
      <c r="S1393" s="4">
        <f t="shared" si="367"/>
        <v>0.12</v>
      </c>
      <c r="T1393" s="4">
        <f t="shared" si="368"/>
        <v>9.7101070798870037E-2</v>
      </c>
      <c r="U1393" s="4">
        <f t="shared" si="369"/>
        <v>0.16438356164383561</v>
      </c>
      <c r="V1393" s="4">
        <f t="shared" si="370"/>
        <v>0.33724216831842602</v>
      </c>
      <c r="W1393" s="4" t="s">
        <v>5121</v>
      </c>
      <c r="X1393" s="2" cm="1">
        <f t="array" ref="X1393">SUM(_xlfn._xlws.FILTER($F$2:$F$2454,_xlfn.MAP($W$2:$W$2454,_xlfn.LAMBDA(_xlpm.x,_xlpm.x=$W1393))))</f>
        <v>2896</v>
      </c>
      <c r="Y1393" s="11">
        <f t="shared" si="371"/>
        <v>2.0718232044198894E-3</v>
      </c>
      <c r="Z1393" s="4" t="s">
        <v>5104</v>
      </c>
      <c r="AA1393" s="2" cm="1">
        <f t="array" ref="AA1393">SUM(_xlfn._xlws.FILTER($F$2:$F$2454,_xlfn.MAP($Z$2:$Z$2454,_xlfn.LAMBDA(_xlpm.x,_xlpm.x=$Z1393))))</f>
        <v>883</v>
      </c>
      <c r="AB1393" s="11">
        <f t="shared" si="372"/>
        <v>6.7950169875424689E-3</v>
      </c>
      <c r="AC1393" s="11">
        <f t="shared" si="373"/>
        <v>-0.51583785394754067</v>
      </c>
      <c r="AG1393" s="2"/>
      <c r="AL1393" s="2"/>
      <c r="AM1393" s="2"/>
    </row>
    <row r="1394" spans="1:39">
      <c r="A1394" s="1" t="str">
        <f t="shared" si="357"/>
        <v>~gue~ : [ɡɛ]</v>
      </c>
      <c r="B1394" s="1">
        <f>_xlfn.LET(_xlpm.d,$G1394,_xlpm.k,_xlfn.CONCAT(LEFT(TRIM(B$1),1),"*"),COUNTIF(_xlpm.d,_xlpm.k))</f>
        <v>0</v>
      </c>
      <c r="C1394" s="1">
        <f>_xlfn.LET(_xlpm.d,$G1394,_xlpm.k,_xlfn.CONCAT(LEFT(TRIM(C$1),1),"*"),COUNTIF(_xlpm.d,_xlpm.k))</f>
        <v>0</v>
      </c>
      <c r="D1394" s="1">
        <f>_xlfn.LET(_xlpm.d,$G1394,_xlpm.k,_xlfn.CONCAT(LEFT(TRIM(D$1),1),"*"),COUNTIF(_xlpm.d,_xlpm.k))</f>
        <v>0</v>
      </c>
      <c r="E1394" s="1">
        <f t="shared" si="358"/>
        <v>0.47712125471966244</v>
      </c>
      <c r="F1394" s="7">
        <v>2</v>
      </c>
      <c r="G1394" s="9" t="s">
        <v>1288</v>
      </c>
      <c r="H1394" s="4" cm="1">
        <f t="array" ref="H1394">F1394/freq.sum.r6e</f>
        <v>1.5842839036755386E-4</v>
      </c>
      <c r="I1394" s="4" t="str">
        <f t="shared" si="359"/>
        <v>ɡɛ</v>
      </c>
      <c r="J1394" s="4" t="str">
        <f t="shared" si="360"/>
        <v>gue</v>
      </c>
      <c r="K1394" s="10">
        <f t="shared" si="361"/>
        <v>2</v>
      </c>
      <c r="L1394" s="1">
        <f t="shared" si="362"/>
        <v>3</v>
      </c>
      <c r="M1394" s="10">
        <f t="shared" si="363"/>
        <v>3</v>
      </c>
      <c r="N1394" s="1" t="str">
        <f t="shared" si="364"/>
        <v>~gue~</v>
      </c>
      <c r="O1394" s="1" t="str">
        <f t="shared" si="365"/>
        <v>[ɡɛ]</v>
      </c>
      <c r="P1394" s="3" cm="1">
        <f t="array" ref="P1394">SUM(_xlfn._xlws.FILTER($H$2:$H$2454,_xlfn.MAP($N$2:$N$2454,_xlfn.LAMBDA(_xlpm.x,_xlpm.x=$N1394))))</f>
        <v>3.9607097591888465E-4</v>
      </c>
      <c r="Q1394" s="4">
        <f t="shared" si="366"/>
        <v>0.39999999999999997</v>
      </c>
      <c r="R1394" s="6" cm="1">
        <f t="array" ref="R1394">SUM(_xlfn._xlws.FILTER($H$2:$H$2454,_xlfn.MAP($O$2:$O$2454,_xlfn.LAMBDA(_xlpm.x,_xlpm.x=$O1394))))</f>
        <v>8.7135614702154619E-4</v>
      </c>
      <c r="S1394" s="4">
        <f t="shared" si="367"/>
        <v>0.18181818181818182</v>
      </c>
      <c r="T1394" s="4">
        <f t="shared" si="368"/>
        <v>8.3373361370052301E-2</v>
      </c>
      <c r="U1394" s="4">
        <f t="shared" si="369"/>
        <v>0.25</v>
      </c>
      <c r="V1394" s="4">
        <f t="shared" si="370"/>
        <v>0.34242268082220617</v>
      </c>
      <c r="W1394" s="4" t="s">
        <v>5143</v>
      </c>
      <c r="X1394" s="2" cm="1">
        <f t="array" ref="X1394">SUM(_xlfn._xlws.FILTER($F$2:$F$2454,_xlfn.MAP($W$2:$W$2454,_xlfn.LAMBDA(_xlpm.x,_xlpm.x=$W1394))))</f>
        <v>33</v>
      </c>
      <c r="Y1394" s="11">
        <f t="shared" si="371"/>
        <v>6.0606060606060608E-2</v>
      </c>
      <c r="Z1394" s="4" t="s">
        <v>5104</v>
      </c>
      <c r="AA1394" s="2" cm="1">
        <f t="array" ref="AA1394">SUM(_xlfn._xlws.FILTER($F$2:$F$2454,_xlfn.MAP($Z$2:$Z$2454,_xlfn.LAMBDA(_xlpm.x,_xlpm.x=$Z1394))))</f>
        <v>883</v>
      </c>
      <c r="AB1394" s="11">
        <f t="shared" si="372"/>
        <v>2.2650056625141564E-3</v>
      </c>
      <c r="AC1394" s="11">
        <f t="shared" si="373"/>
        <v>1.427446763699681</v>
      </c>
      <c r="AG1394" s="2"/>
      <c r="AL1394" s="2"/>
      <c r="AM1394" s="2"/>
    </row>
    <row r="1395" spans="1:39">
      <c r="A1395" s="1" t="str">
        <f t="shared" si="357"/>
        <v>~ste~ : [sə]</v>
      </c>
      <c r="B1395" s="1">
        <f>_xlfn.LET(_xlpm.d,$G1395,_xlpm.k,_xlfn.CONCAT(LEFT(TRIM(B$1),1),"*"),COUNTIF(_xlpm.d,_xlpm.k))</f>
        <v>0</v>
      </c>
      <c r="C1395" s="1">
        <f>_xlfn.LET(_xlpm.d,$G1395,_xlpm.k,_xlfn.CONCAT(LEFT(TRIM(C$1),1),"*"),COUNTIF(_xlpm.d,_xlpm.k))</f>
        <v>0</v>
      </c>
      <c r="D1395" s="1">
        <f>_xlfn.LET(_xlpm.d,$G1395,_xlpm.k,_xlfn.CONCAT(LEFT(TRIM(D$1),1),"*"),COUNTIF(_xlpm.d,_xlpm.k))</f>
        <v>0</v>
      </c>
      <c r="E1395" s="1">
        <f t="shared" si="358"/>
        <v>0.30102999566398114</v>
      </c>
      <c r="F1395" s="7">
        <v>1</v>
      </c>
      <c r="G1395" s="9" t="s">
        <v>1850</v>
      </c>
      <c r="H1395" s="4" cm="1">
        <f t="array" ref="H1395">F1395/freq.sum.r6e</f>
        <v>7.9214195183776928E-5</v>
      </c>
      <c r="I1395" s="1" t="str">
        <f t="shared" si="359"/>
        <v>sə</v>
      </c>
      <c r="J1395" s="1" t="str">
        <f t="shared" si="360"/>
        <v>ste</v>
      </c>
      <c r="K1395" s="10">
        <f t="shared" si="361"/>
        <v>2</v>
      </c>
      <c r="L1395" s="1">
        <f t="shared" si="362"/>
        <v>3</v>
      </c>
      <c r="M1395" s="10">
        <f t="shared" si="363"/>
        <v>3</v>
      </c>
      <c r="N1395" s="1" t="str">
        <f t="shared" si="364"/>
        <v>~ste~</v>
      </c>
      <c r="O1395" s="1" t="str">
        <f t="shared" si="365"/>
        <v>[sə]</v>
      </c>
      <c r="P1395" s="3" cm="1">
        <f t="array" ref="P1395">SUM(_xlfn._xlws.FILTER($H$2:$H$2454,_xlfn.MAP($N$2:$N$2454,_xlfn.LAMBDA(_xlpm.x,_xlpm.x=$N1395))))</f>
        <v>2.6932826362484159E-3</v>
      </c>
      <c r="Q1395" s="4">
        <f t="shared" si="366"/>
        <v>2.9411764705882349E-2</v>
      </c>
      <c r="R1395" s="6" cm="1">
        <f t="array" ref="R1395">SUM(_xlfn._xlws.FILTER($H$2:$H$2454,_xlfn.MAP($O$2:$O$2454,_xlfn.LAMBDA(_xlpm.x,_xlpm.x=$O1395))))</f>
        <v>6.0202788339670486E-3</v>
      </c>
      <c r="S1395" s="4">
        <f t="shared" si="367"/>
        <v>1.3157894736842101E-2</v>
      </c>
      <c r="T1395" s="4">
        <f t="shared" si="368"/>
        <v>3.8256534068095388E-3</v>
      </c>
      <c r="U1395" s="4">
        <f t="shared" si="369"/>
        <v>1.8181818181818177E-2</v>
      </c>
      <c r="V1395" s="4">
        <f t="shared" si="370"/>
        <v>0.34933467523853634</v>
      </c>
      <c r="W1395" s="4" t="s">
        <v>5121</v>
      </c>
      <c r="X1395" s="2" cm="1">
        <f t="array" ref="X1395">SUM(_xlfn._xlws.FILTER($F$2:$F$2454,_xlfn.MAP($W$2:$W$2454,_xlfn.LAMBDA(_xlpm.x,_xlpm.x=$W1395))))</f>
        <v>2896</v>
      </c>
      <c r="Y1395" s="11">
        <f t="shared" si="371"/>
        <v>3.453038674033149E-4</v>
      </c>
      <c r="Z1395" s="4" t="s">
        <v>5101</v>
      </c>
      <c r="AA1395" s="2" cm="1">
        <f t="array" ref="AA1395">SUM(_xlfn._xlws.FILTER($F$2:$F$2454,_xlfn.MAP($Z$2:$Z$2454,_xlfn.LAMBDA(_xlpm.x,_xlpm.x=$Z1395))))</f>
        <v>2255</v>
      </c>
      <c r="AB1395" s="11">
        <f t="shared" si="372"/>
        <v>4.434589800443459E-4</v>
      </c>
      <c r="AC1395" s="11">
        <f t="shared" si="373"/>
        <v>-0.10865201131112999</v>
      </c>
      <c r="AG1395" s="2"/>
      <c r="AL1395" s="2"/>
      <c r="AM1395" s="2"/>
    </row>
    <row r="1396" spans="1:39">
      <c r="A1396" s="1" t="str">
        <f t="shared" si="357"/>
        <v>~tle~ : [tl]</v>
      </c>
      <c r="B1396" s="1">
        <f>_xlfn.LET(_xlpm.d,$G1396,_xlpm.k,_xlfn.CONCAT(LEFT(TRIM(B$1),1),"*"),COUNTIF(_xlpm.d,_xlpm.k))</f>
        <v>0</v>
      </c>
      <c r="C1396" s="1">
        <f>_xlfn.LET(_xlpm.d,$G1396,_xlpm.k,_xlfn.CONCAT(LEFT(TRIM(C$1),1),"*"),COUNTIF(_xlpm.d,_xlpm.k))</f>
        <v>0</v>
      </c>
      <c r="D1396" s="1">
        <f>_xlfn.LET(_xlpm.d,$G1396,_xlpm.k,_xlfn.CONCAT(LEFT(TRIM(D$1),1),"*"),COUNTIF(_xlpm.d,_xlpm.k))</f>
        <v>0</v>
      </c>
      <c r="E1396" s="1">
        <f t="shared" si="358"/>
        <v>0.60205999132796229</v>
      </c>
      <c r="F1396" s="7">
        <v>3</v>
      </c>
      <c r="G1396" s="9" t="s">
        <v>290</v>
      </c>
      <c r="H1396" s="4" cm="1">
        <f t="array" ref="H1396">F1396/freq.sum.r6e</f>
        <v>2.376425855513308E-4</v>
      </c>
      <c r="I1396" s="4" t="str">
        <f t="shared" si="359"/>
        <v>tl</v>
      </c>
      <c r="J1396" s="4" t="str">
        <f t="shared" si="360"/>
        <v>tle</v>
      </c>
      <c r="K1396" s="10">
        <f t="shared" si="361"/>
        <v>2</v>
      </c>
      <c r="L1396" s="1">
        <f t="shared" si="362"/>
        <v>3</v>
      </c>
      <c r="M1396" s="10">
        <f t="shared" si="363"/>
        <v>3</v>
      </c>
      <c r="N1396" s="1" t="str">
        <f t="shared" si="364"/>
        <v>~tle~</v>
      </c>
      <c r="O1396" s="1" t="str">
        <f t="shared" si="365"/>
        <v>[tl]</v>
      </c>
      <c r="P1396" s="3" cm="1">
        <f t="array" ref="P1396">SUM(_xlfn._xlws.FILTER($H$2:$H$2454,_xlfn.MAP($N$2:$N$2454,_xlfn.LAMBDA(_xlpm.x,_xlpm.x=$N1396))))</f>
        <v>3.1685678073510771E-4</v>
      </c>
      <c r="Q1396" s="4">
        <f t="shared" si="366"/>
        <v>0.75</v>
      </c>
      <c r="R1396" s="6" cm="1">
        <f t="array" ref="R1396">SUM(_xlfn._xlws.FILTER($H$2:$H$2454,_xlfn.MAP($O$2:$O$2454,_xlfn.LAMBDA(_xlpm.x,_xlpm.x=$O1396))))</f>
        <v>7.1292775665399231E-4</v>
      </c>
      <c r="S1396" s="4">
        <f t="shared" si="367"/>
        <v>0.33333333333333337</v>
      </c>
      <c r="T1396" s="4">
        <f t="shared" si="368"/>
        <v>0.19422548065340736</v>
      </c>
      <c r="U1396" s="4">
        <f t="shared" si="369"/>
        <v>0.46153846153846145</v>
      </c>
      <c r="V1396" s="4">
        <f t="shared" si="370"/>
        <v>0.35218251811136242</v>
      </c>
      <c r="W1396" s="4" t="s">
        <v>5121</v>
      </c>
      <c r="X1396" s="2" cm="1">
        <f t="array" ref="X1396">SUM(_xlfn._xlws.FILTER($F$2:$F$2454,_xlfn.MAP($W$2:$W$2454,_xlfn.LAMBDA(_xlpm.x,_xlpm.x=$W1396))))</f>
        <v>2896</v>
      </c>
      <c r="Y1396" s="11">
        <f t="shared" si="371"/>
        <v>1.0359116022099447E-3</v>
      </c>
      <c r="Z1396" s="4"/>
      <c r="AA1396" s="2" cm="1">
        <f t="array" ref="AA1396">SUM(_xlfn._xlws.FILTER($F$2:$F$2454,_xlfn.MAP($Z$2:$Z$2454,_xlfn.LAMBDA(_xlpm.x,_xlpm.x=$Z1396))))</f>
        <v>3871</v>
      </c>
      <c r="AB1396" s="11">
        <f t="shared" si="372"/>
        <v>7.7499354172048571E-4</v>
      </c>
      <c r="AC1396" s="11">
        <f t="shared" si="373"/>
        <v>0.12602461379384577</v>
      </c>
      <c r="AG1396" s="2"/>
      <c r="AL1396" s="2"/>
      <c r="AM1396" s="2"/>
    </row>
    <row r="1397" spans="1:39">
      <c r="A1397" s="1" t="str">
        <f t="shared" si="357"/>
        <v>~sea~ : [sɜ]</v>
      </c>
      <c r="B1397" s="1">
        <f>_xlfn.LET(_xlpm.d,$G1397,_xlpm.k,_xlfn.CONCAT(LEFT(TRIM(B$1),1),"*"),COUNTIF(_xlpm.d,_xlpm.k))</f>
        <v>0</v>
      </c>
      <c r="C1397" s="1">
        <f>_xlfn.LET(_xlpm.d,$G1397,_xlpm.k,_xlfn.CONCAT(LEFT(TRIM(C$1),1),"*"),COUNTIF(_xlpm.d,_xlpm.k))</f>
        <v>0</v>
      </c>
      <c r="D1397" s="1">
        <f>_xlfn.LET(_xlpm.d,$G1397,_xlpm.k,_xlfn.CONCAT(LEFT(TRIM(D$1),1),"*"),COUNTIF(_xlpm.d,_xlpm.k))</f>
        <v>0</v>
      </c>
      <c r="E1397" s="1">
        <f t="shared" si="358"/>
        <v>0.47712125471966244</v>
      </c>
      <c r="F1397" s="7">
        <v>2</v>
      </c>
      <c r="G1397" s="9" t="s">
        <v>1462</v>
      </c>
      <c r="H1397" s="4" cm="1">
        <f t="array" ref="H1397">F1397/freq.sum.r6e</f>
        <v>1.5842839036755386E-4</v>
      </c>
      <c r="I1397" s="4" t="str">
        <f t="shared" si="359"/>
        <v>sɜ</v>
      </c>
      <c r="J1397" s="4" t="str">
        <f t="shared" si="360"/>
        <v>sea</v>
      </c>
      <c r="K1397" s="10">
        <f t="shared" si="361"/>
        <v>2</v>
      </c>
      <c r="L1397" s="1">
        <f t="shared" si="362"/>
        <v>3</v>
      </c>
      <c r="M1397" s="10">
        <f t="shared" si="363"/>
        <v>3</v>
      </c>
      <c r="N1397" s="1" t="str">
        <f t="shared" si="364"/>
        <v>~sea~</v>
      </c>
      <c r="O1397" s="1" t="str">
        <f t="shared" si="365"/>
        <v>[sɜ]</v>
      </c>
      <c r="P1397" s="3" cm="1">
        <f t="array" ref="P1397">SUM(_xlfn._xlws.FILTER($H$2:$H$2454,_xlfn.MAP($N$2:$N$2454,_xlfn.LAMBDA(_xlpm.x,_xlpm.x=$N1397))))</f>
        <v>6.3371356147021542E-4</v>
      </c>
      <c r="Q1397" s="4">
        <f t="shared" si="366"/>
        <v>0.25</v>
      </c>
      <c r="R1397" s="6" cm="1">
        <f t="array" ref="R1397">SUM(_xlfn._xlws.FILTER($H$2:$H$2454,_xlfn.MAP($O$2:$O$2454,_xlfn.LAMBDA(_xlpm.x,_xlpm.x=$O1397))))</f>
        <v>1.4258555133079844E-3</v>
      </c>
      <c r="S1397" s="4">
        <f t="shared" si="367"/>
        <v>0.11111111111111113</v>
      </c>
      <c r="T1397" s="4">
        <f t="shared" si="368"/>
        <v>5.1306683920032188E-2</v>
      </c>
      <c r="U1397" s="4">
        <f t="shared" si="369"/>
        <v>0.15384615384615385</v>
      </c>
      <c r="V1397" s="4">
        <f t="shared" si="370"/>
        <v>0.35218251811136242</v>
      </c>
      <c r="W1397" s="4" t="s">
        <v>5124</v>
      </c>
      <c r="X1397" s="2" cm="1">
        <f t="array" ref="X1397">SUM(_xlfn._xlws.FILTER($F$2:$F$2454,_xlfn.MAP($W$2:$W$2454,_xlfn.LAMBDA(_xlpm.x,_xlpm.x=$W1397))))</f>
        <v>184</v>
      </c>
      <c r="Y1397" s="11">
        <f t="shared" si="371"/>
        <v>1.0869565217391304E-2</v>
      </c>
      <c r="Z1397" s="4" t="s">
        <v>5112</v>
      </c>
      <c r="AA1397" s="2" cm="1">
        <f t="array" ref="AA1397">SUM(_xlfn._xlws.FILTER($F$2:$F$2454,_xlfn.MAP($Z$2:$Z$2454,_xlfn.LAMBDA(_xlpm.x,_xlpm.x=$Z1397))))</f>
        <v>192</v>
      </c>
      <c r="AB1397" s="11">
        <f t="shared" si="372"/>
        <v>1.0416666666666666E-2</v>
      </c>
      <c r="AC1397" s="11">
        <f t="shared" si="373"/>
        <v>1.8483405694013133E-2</v>
      </c>
      <c r="AG1397" s="2"/>
      <c r="AL1397" s="2"/>
      <c r="AM1397" s="2"/>
    </row>
    <row r="1398" spans="1:39">
      <c r="A1398" s="1" t="str">
        <f t="shared" si="357"/>
        <v>~mea~ : [mi]</v>
      </c>
      <c r="B1398" s="1">
        <f>_xlfn.LET(_xlpm.d,$G1398,_xlpm.k,_xlfn.CONCAT(LEFT(TRIM(B$1),1),"*"),COUNTIF(_xlpm.d,_xlpm.k))</f>
        <v>0</v>
      </c>
      <c r="C1398" s="1">
        <f>_xlfn.LET(_xlpm.d,$G1398,_xlpm.k,_xlfn.CONCAT(LEFT(TRIM(C$1),1),"*"),COUNTIF(_xlpm.d,_xlpm.k))</f>
        <v>1</v>
      </c>
      <c r="D1398" s="1">
        <f>_xlfn.LET(_xlpm.d,$G1398,_xlpm.k,_xlfn.CONCAT(LEFT(TRIM(D$1),1),"*"),COUNTIF(_xlpm.d,_xlpm.k))</f>
        <v>0</v>
      </c>
      <c r="E1398" s="1">
        <f t="shared" si="358"/>
        <v>0.90308998699194343</v>
      </c>
      <c r="F1398" s="7">
        <v>7</v>
      </c>
      <c r="G1398" s="9" t="s">
        <v>149</v>
      </c>
      <c r="H1398" s="4" cm="1">
        <f t="array" ref="H1398">F1398/freq.sum.r6e</f>
        <v>5.5449936628643854E-4</v>
      </c>
      <c r="I1398" s="1" t="str">
        <f t="shared" si="359"/>
        <v>mi</v>
      </c>
      <c r="J1398" s="1" t="str">
        <f t="shared" si="360"/>
        <v>mea</v>
      </c>
      <c r="K1398" s="10">
        <f t="shared" si="361"/>
        <v>2</v>
      </c>
      <c r="L1398" s="1">
        <f t="shared" si="362"/>
        <v>3</v>
      </c>
      <c r="M1398" s="10">
        <f t="shared" si="363"/>
        <v>3</v>
      </c>
      <c r="N1398" s="1" t="str">
        <f t="shared" si="364"/>
        <v>~mea~</v>
      </c>
      <c r="O1398" s="1" t="str">
        <f t="shared" si="365"/>
        <v>[mi]</v>
      </c>
      <c r="P1398" s="3" cm="1">
        <f t="array" ref="P1398">SUM(_xlfn._xlws.FILTER($H$2:$H$2454,_xlfn.MAP($N$2:$N$2454,_xlfn.LAMBDA(_xlpm.x,_xlpm.x=$N1398))))</f>
        <v>6.3371356147021542E-4</v>
      </c>
      <c r="Q1398" s="4">
        <f t="shared" si="366"/>
        <v>0.87500000000000011</v>
      </c>
      <c r="R1398" s="6" cm="1">
        <f t="array" ref="R1398">SUM(_xlfn._xlws.FILTER($H$2:$H$2454,_xlfn.MAP($O$2:$O$2454,_xlfn.LAMBDA(_xlpm.x,_xlpm.x=$O1398))))</f>
        <v>1.4258555133079846E-3</v>
      </c>
      <c r="S1398" s="4">
        <f t="shared" si="367"/>
        <v>0.38888888888888895</v>
      </c>
      <c r="T1398" s="4">
        <f t="shared" si="368"/>
        <v>0.33989459114346293</v>
      </c>
      <c r="U1398" s="4">
        <f t="shared" si="369"/>
        <v>0.53846153846153855</v>
      </c>
      <c r="V1398" s="4">
        <f t="shared" si="370"/>
        <v>0.35218251811136247</v>
      </c>
      <c r="W1398" s="4" t="s">
        <v>5124</v>
      </c>
      <c r="X1398" s="2" cm="1">
        <f t="array" ref="X1398">SUM(_xlfn._xlws.FILTER($F$2:$F$2454,_xlfn.MAP($W$2:$W$2454,_xlfn.LAMBDA(_xlpm.x,_xlpm.x=$W1398))))</f>
        <v>184</v>
      </c>
      <c r="Y1398" s="11">
        <f t="shared" si="371"/>
        <v>3.8043478260869568E-2</v>
      </c>
      <c r="Z1398" s="4" t="s">
        <v>5110</v>
      </c>
      <c r="AA1398" s="2" cm="1">
        <f t="array" ref="AA1398">SUM(_xlfn._xlws.FILTER($F$2:$F$2454,_xlfn.MAP($Z$2:$Z$2454,_xlfn.LAMBDA(_xlpm.x,_xlpm.x=$Z1398))))</f>
        <v>354</v>
      </c>
      <c r="AB1398" s="11">
        <f t="shared" si="372"/>
        <v>1.977401129943503E-2</v>
      </c>
      <c r="AC1398" s="11">
        <f t="shared" si="373"/>
        <v>0.28418543901625132</v>
      </c>
      <c r="AG1398" s="2"/>
      <c r="AL1398" s="2"/>
      <c r="AM1398" s="2"/>
    </row>
    <row r="1399" spans="1:39">
      <c r="A1399" s="1" t="str">
        <f t="shared" si="357"/>
        <v>~tie~ : [taɪ]</v>
      </c>
      <c r="B1399" s="1">
        <f>_xlfn.LET(_xlpm.d,$G1399,_xlpm.k,_xlfn.CONCAT(LEFT(TRIM(B$1),1),"*"),COUNTIF(_xlpm.d,_xlpm.k))</f>
        <v>0</v>
      </c>
      <c r="C1399" s="1">
        <f>_xlfn.LET(_xlpm.d,$G1399,_xlpm.k,_xlfn.CONCAT(LEFT(TRIM(C$1),1),"*"),COUNTIF(_xlpm.d,_xlpm.k))</f>
        <v>0</v>
      </c>
      <c r="D1399" s="1">
        <f>_xlfn.LET(_xlpm.d,$G1399,_xlpm.k,_xlfn.CONCAT(LEFT(TRIM(D$1),1),"*"),COUNTIF(_xlpm.d,_xlpm.k))</f>
        <v>0</v>
      </c>
      <c r="E1399" s="1">
        <f t="shared" si="358"/>
        <v>0.30102999566398114</v>
      </c>
      <c r="F1399" s="7">
        <v>1</v>
      </c>
      <c r="G1399" s="9" t="s">
        <v>1730</v>
      </c>
      <c r="H1399" s="4" cm="1">
        <f t="array" ref="H1399">F1399/freq.sum.r6e</f>
        <v>7.9214195183776928E-5</v>
      </c>
      <c r="I1399" s="1" t="str">
        <f t="shared" si="359"/>
        <v>taɪ</v>
      </c>
      <c r="J1399" s="1" t="str">
        <f t="shared" si="360"/>
        <v>tie</v>
      </c>
      <c r="K1399" s="10">
        <f t="shared" si="361"/>
        <v>3</v>
      </c>
      <c r="L1399" s="1">
        <f t="shared" si="362"/>
        <v>3</v>
      </c>
      <c r="M1399" s="10">
        <f t="shared" si="363"/>
        <v>3</v>
      </c>
      <c r="N1399" s="1" t="str">
        <f t="shared" si="364"/>
        <v>~tie~</v>
      </c>
      <c r="O1399" s="1" t="str">
        <f t="shared" si="365"/>
        <v>[taɪ]</v>
      </c>
      <c r="P1399" s="3" cm="1">
        <f t="array" ref="P1399">SUM(_xlfn._xlws.FILTER($H$2:$H$2454,_xlfn.MAP($N$2:$N$2454,_xlfn.LAMBDA(_xlpm.x,_xlpm.x=$N1399))))</f>
        <v>6.3371356147021542E-4</v>
      </c>
      <c r="Q1399" s="4">
        <f t="shared" si="366"/>
        <v>0.125</v>
      </c>
      <c r="R1399" s="6" cm="1">
        <f t="array" ref="R1399">SUM(_xlfn._xlws.FILTER($H$2:$H$2454,_xlfn.MAP($O$2:$O$2454,_xlfn.LAMBDA(_xlpm.x,_xlpm.x=$O1399))))</f>
        <v>1.4258555133079846E-3</v>
      </c>
      <c r="S1399" s="4">
        <f t="shared" si="367"/>
        <v>5.5555555555555559E-2</v>
      </c>
      <c r="T1399" s="4">
        <f t="shared" si="368"/>
        <v>1.6185456721117285E-2</v>
      </c>
      <c r="U1399" s="4">
        <f t="shared" si="369"/>
        <v>7.6923076923076927E-2</v>
      </c>
      <c r="V1399" s="4">
        <f t="shared" si="370"/>
        <v>0.35218251811136247</v>
      </c>
      <c r="W1399" s="4" t="s">
        <v>5134</v>
      </c>
      <c r="X1399" s="2" cm="1">
        <f t="array" ref="X1399">SUM(_xlfn._xlws.FILTER($F$2:$F$2454,_xlfn.MAP($W$2:$W$2454,_xlfn.LAMBDA(_xlpm.x,_xlpm.x=$W1399))))</f>
        <v>59</v>
      </c>
      <c r="Y1399" s="11">
        <f t="shared" si="371"/>
        <v>1.6949152542372881E-2</v>
      </c>
      <c r="Z1399" s="4" t="s">
        <v>5106</v>
      </c>
      <c r="AA1399" s="2" cm="1">
        <f t="array" ref="AA1399">SUM(_xlfn._xlws.FILTER($F$2:$F$2454,_xlfn.MAP($Z$2:$Z$2454,_xlfn.LAMBDA(_xlpm.x,_xlpm.x=$Z1399))))</f>
        <v>397</v>
      </c>
      <c r="AB1399" s="11">
        <f t="shared" si="372"/>
        <v>2.5188916876574307E-3</v>
      </c>
      <c r="AC1399" s="11">
        <f t="shared" si="373"/>
        <v>0.82793849512097084</v>
      </c>
      <c r="AG1399" s="2"/>
      <c r="AL1399" s="2"/>
      <c r="AM1399" s="2"/>
    </row>
    <row r="1400" spans="1:39">
      <c r="A1400" s="1" t="str">
        <f t="shared" si="357"/>
        <v>~boa~ : [boʊ]</v>
      </c>
      <c r="B1400" s="1">
        <f>_xlfn.LET(_xlpm.d,$G1400,_xlpm.k,_xlfn.CONCAT(LEFT(TRIM(B$1),1),"*"),COUNTIF(_xlpm.d,_xlpm.k))</f>
        <v>0</v>
      </c>
      <c r="C1400" s="1">
        <f>_xlfn.LET(_xlpm.d,$G1400,_xlpm.k,_xlfn.CONCAT(LEFT(TRIM(C$1),1),"*"),COUNTIF(_xlpm.d,_xlpm.k))</f>
        <v>0</v>
      </c>
      <c r="D1400" s="1">
        <f>_xlfn.LET(_xlpm.d,$G1400,_xlpm.k,_xlfn.CONCAT(LEFT(TRIM(D$1),1),"*"),COUNTIF(_xlpm.d,_xlpm.k))</f>
        <v>0</v>
      </c>
      <c r="E1400" s="1">
        <f t="shared" si="358"/>
        <v>0.47712125471966244</v>
      </c>
      <c r="F1400" s="7">
        <v>2</v>
      </c>
      <c r="G1400" s="9" t="s">
        <v>1202</v>
      </c>
      <c r="H1400" s="4" cm="1">
        <f t="array" ref="H1400">F1400/freq.sum.r6e</f>
        <v>1.5842839036755386E-4</v>
      </c>
      <c r="I1400" s="4" t="str">
        <f t="shared" si="359"/>
        <v>boʊ</v>
      </c>
      <c r="J1400" s="4" t="str">
        <f t="shared" si="360"/>
        <v>boa</v>
      </c>
      <c r="K1400" s="10">
        <f t="shared" si="361"/>
        <v>3</v>
      </c>
      <c r="L1400" s="1">
        <f t="shared" si="362"/>
        <v>3</v>
      </c>
      <c r="M1400" s="10">
        <f t="shared" si="363"/>
        <v>3</v>
      </c>
      <c r="N1400" s="1" t="str">
        <f t="shared" si="364"/>
        <v>~boa~</v>
      </c>
      <c r="O1400" s="1" t="str">
        <f t="shared" si="365"/>
        <v>[boʊ]</v>
      </c>
      <c r="P1400" s="3" cm="1">
        <f t="array" ref="P1400">SUM(_xlfn._xlws.FILTER($H$2:$H$2454,_xlfn.MAP($N$2:$N$2454,_xlfn.LAMBDA(_xlpm.x,_xlpm.x=$N1400))))</f>
        <v>3.1685678073510771E-4</v>
      </c>
      <c r="Q1400" s="4">
        <f t="shared" si="366"/>
        <v>0.5</v>
      </c>
      <c r="R1400" s="6" cm="1">
        <f t="array" ref="R1400">SUM(_xlfn._xlws.FILTER($H$2:$H$2454,_xlfn.MAP($O$2:$O$2454,_xlfn.LAMBDA(_xlpm.x,_xlpm.x=$O1400))))</f>
        <v>7.1292775665399231E-4</v>
      </c>
      <c r="S1400" s="4">
        <f t="shared" si="367"/>
        <v>0.22222222222222224</v>
      </c>
      <c r="T1400" s="4">
        <f t="shared" si="368"/>
        <v>0.10261336784006438</v>
      </c>
      <c r="U1400" s="4">
        <f t="shared" si="369"/>
        <v>0.30769230769230771</v>
      </c>
      <c r="V1400" s="4">
        <f t="shared" si="370"/>
        <v>0.35218251811136247</v>
      </c>
      <c r="W1400" s="4" t="s">
        <v>5138</v>
      </c>
      <c r="X1400" s="2" cm="1">
        <f t="array" ref="X1400">SUM(_xlfn._xlws.FILTER($F$2:$F$2454,_xlfn.MAP($W$2:$W$2454,_xlfn.LAMBDA(_xlpm.x,_xlpm.x=$W1400))))</f>
        <v>32</v>
      </c>
      <c r="Y1400" s="11">
        <f t="shared" si="371"/>
        <v>6.25E-2</v>
      </c>
      <c r="Z1400" s="4" t="s">
        <v>5109</v>
      </c>
      <c r="AA1400" s="2" cm="1">
        <f t="array" ref="AA1400">SUM(_xlfn._xlws.FILTER($F$2:$F$2454,_xlfn.MAP($Z$2:$Z$2454,_xlfn.LAMBDA(_xlpm.x,_xlpm.x=$Z1400))))</f>
        <v>257</v>
      </c>
      <c r="AB1400" s="11">
        <f t="shared" si="372"/>
        <v>7.7821011673151752E-3</v>
      </c>
      <c r="AC1400" s="11">
        <f t="shared" si="373"/>
        <v>0.90478314501138857</v>
      </c>
      <c r="AG1400" s="2"/>
      <c r="AL1400" s="2"/>
      <c r="AM1400" s="2"/>
    </row>
    <row r="1401" spans="1:39">
      <c r="A1401" s="1" t="str">
        <f t="shared" si="357"/>
        <v>~pou~ : [pɔ]</v>
      </c>
      <c r="B1401" s="1">
        <f>_xlfn.LET(_xlpm.d,$G1401,_xlpm.k,_xlfn.CONCAT(LEFT(TRIM(B$1),1),"*"),COUNTIF(_xlpm.d,_xlpm.k))</f>
        <v>0</v>
      </c>
      <c r="C1401" s="1">
        <f>_xlfn.LET(_xlpm.d,$G1401,_xlpm.k,_xlfn.CONCAT(LEFT(TRIM(C$1),1),"*"),COUNTIF(_xlpm.d,_xlpm.k))</f>
        <v>0</v>
      </c>
      <c r="D1401" s="1">
        <f>_xlfn.LET(_xlpm.d,$G1401,_xlpm.k,_xlfn.CONCAT(LEFT(TRIM(D$1),1),"*"),COUNTIF(_xlpm.d,_xlpm.k))</f>
        <v>0</v>
      </c>
      <c r="E1401" s="1">
        <f t="shared" si="358"/>
        <v>0.30102999566398114</v>
      </c>
      <c r="F1401" s="7">
        <v>1</v>
      </c>
      <c r="G1401" s="9" t="s">
        <v>1579</v>
      </c>
      <c r="H1401" s="4" cm="1">
        <f t="array" ref="H1401">F1401/freq.sum.r6e</f>
        <v>7.9214195183776928E-5</v>
      </c>
      <c r="I1401" s="4" t="str">
        <f t="shared" si="359"/>
        <v>pɔ</v>
      </c>
      <c r="J1401" s="4" t="str">
        <f t="shared" si="360"/>
        <v>pou</v>
      </c>
      <c r="K1401" s="10">
        <f t="shared" si="361"/>
        <v>2</v>
      </c>
      <c r="L1401" s="1">
        <f t="shared" si="362"/>
        <v>3</v>
      </c>
      <c r="M1401" s="10">
        <f t="shared" si="363"/>
        <v>3</v>
      </c>
      <c r="N1401" s="1" t="str">
        <f t="shared" si="364"/>
        <v>~pou~</v>
      </c>
      <c r="O1401" s="1" t="str">
        <f t="shared" si="365"/>
        <v>[pɔ]</v>
      </c>
      <c r="P1401" s="3" cm="1">
        <f t="array" ref="P1401">SUM(_xlfn._xlws.FILTER($H$2:$H$2454,_xlfn.MAP($N$2:$N$2454,_xlfn.LAMBDA(_xlpm.x,_xlpm.x=$N1401))))</f>
        <v>3.1685678073510771E-4</v>
      </c>
      <c r="Q1401" s="4">
        <f t="shared" si="366"/>
        <v>0.25</v>
      </c>
      <c r="R1401" s="6" cm="1">
        <f t="array" ref="R1401">SUM(_xlfn._xlws.FILTER($H$2:$H$2454,_xlfn.MAP($O$2:$O$2454,_xlfn.LAMBDA(_xlpm.x,_xlpm.x=$O1401))))</f>
        <v>7.1292775665399231E-4</v>
      </c>
      <c r="S1401" s="4">
        <f t="shared" si="367"/>
        <v>0.11111111111111112</v>
      </c>
      <c r="T1401" s="4">
        <f t="shared" si="368"/>
        <v>3.237091344223457E-2</v>
      </c>
      <c r="U1401" s="4">
        <f t="shared" si="369"/>
        <v>0.15384615384615385</v>
      </c>
      <c r="V1401" s="4">
        <f t="shared" si="370"/>
        <v>0.35218251811136247</v>
      </c>
      <c r="W1401" s="4" t="s">
        <v>5100</v>
      </c>
      <c r="X1401" s="2" cm="1">
        <f t="array" ref="X1401">SUM(_xlfn._xlws.FILTER($F$2:$F$2454,_xlfn.MAP($W$2:$W$2454,_xlfn.LAMBDA(_xlpm.x,_xlpm.x=$W1401))))</f>
        <v>150</v>
      </c>
      <c r="Y1401" s="11">
        <f t="shared" si="371"/>
        <v>6.6666666666666671E-3</v>
      </c>
      <c r="Z1401" s="4" t="s">
        <v>5107</v>
      </c>
      <c r="AA1401" s="2" cm="1">
        <f t="array" ref="AA1401">SUM(_xlfn._xlws.FILTER($F$2:$F$2454,_xlfn.MAP($Z$2:$Z$2454,_xlfn.LAMBDA(_xlpm.x,_xlpm.x=$Z1401))))</f>
        <v>293</v>
      </c>
      <c r="AB1401" s="11">
        <f t="shared" si="372"/>
        <v>3.4129692832764505E-3</v>
      </c>
      <c r="AC1401" s="11">
        <f t="shared" si="373"/>
        <v>0.29077636129842821</v>
      </c>
      <c r="AG1401" s="2"/>
      <c r="AL1401" s="2"/>
      <c r="AM1401" s="2"/>
    </row>
    <row r="1402" spans="1:39">
      <c r="A1402" s="1" t="str">
        <f t="shared" si="357"/>
        <v>~nou~ : [nʌ]</v>
      </c>
      <c r="B1402" s="1">
        <f>_xlfn.LET(_xlpm.d,$G1402,_xlpm.k,_xlfn.CONCAT(LEFT(TRIM(B$1),1),"*"),COUNTIF(_xlpm.d,_xlpm.k))</f>
        <v>0</v>
      </c>
      <c r="C1402" s="1">
        <f>_xlfn.LET(_xlpm.d,$G1402,_xlpm.k,_xlfn.CONCAT(LEFT(TRIM(C$1),1),"*"),COUNTIF(_xlpm.d,_xlpm.k))</f>
        <v>0</v>
      </c>
      <c r="D1402" s="1">
        <f>_xlfn.LET(_xlpm.d,$G1402,_xlpm.k,_xlfn.CONCAT(LEFT(TRIM(D$1),1),"*"),COUNTIF(_xlpm.d,_xlpm.k))</f>
        <v>1</v>
      </c>
      <c r="E1402" s="1">
        <f t="shared" si="358"/>
        <v>0.30102999566398114</v>
      </c>
      <c r="F1402" s="7">
        <v>1</v>
      </c>
      <c r="G1402" s="9" t="s">
        <v>1577</v>
      </c>
      <c r="H1402" s="4" cm="1">
        <f t="array" ref="H1402">F1402/freq.sum.r6e</f>
        <v>7.9214195183776928E-5</v>
      </c>
      <c r="I1402" s="1" t="str">
        <f t="shared" si="359"/>
        <v>nʌ</v>
      </c>
      <c r="J1402" s="1" t="str">
        <f t="shared" si="360"/>
        <v>nou</v>
      </c>
      <c r="K1402" s="10">
        <f t="shared" si="361"/>
        <v>2</v>
      </c>
      <c r="L1402" s="1">
        <f t="shared" si="362"/>
        <v>3</v>
      </c>
      <c r="M1402" s="10">
        <f t="shared" si="363"/>
        <v>3</v>
      </c>
      <c r="N1402" s="1" t="str">
        <f t="shared" si="364"/>
        <v>~nou~</v>
      </c>
      <c r="O1402" s="1" t="str">
        <f t="shared" si="365"/>
        <v>[nʌ]</v>
      </c>
      <c r="P1402" s="3" cm="1">
        <f t="array" ref="P1402">SUM(_xlfn._xlws.FILTER($H$2:$H$2454,_xlfn.MAP($N$2:$N$2454,_xlfn.LAMBDA(_xlpm.x,_xlpm.x=$N1402))))</f>
        <v>3.1685678073510771E-4</v>
      </c>
      <c r="Q1402" s="4">
        <f t="shared" si="366"/>
        <v>0.25</v>
      </c>
      <c r="R1402" s="6" cm="1">
        <f t="array" ref="R1402">SUM(_xlfn._xlws.FILTER($H$2:$H$2454,_xlfn.MAP($O$2:$O$2454,_xlfn.LAMBDA(_xlpm.x,_xlpm.x=$O1402))))</f>
        <v>7.1292775665399231E-4</v>
      </c>
      <c r="S1402" s="4">
        <f t="shared" si="367"/>
        <v>0.11111111111111112</v>
      </c>
      <c r="T1402" s="4">
        <f t="shared" si="368"/>
        <v>3.237091344223457E-2</v>
      </c>
      <c r="U1402" s="4">
        <f t="shared" si="369"/>
        <v>0.15384615384615385</v>
      </c>
      <c r="V1402" s="4">
        <f t="shared" si="370"/>
        <v>0.35218251811136247</v>
      </c>
      <c r="W1402" s="4" t="s">
        <v>5100</v>
      </c>
      <c r="X1402" s="2" cm="1">
        <f t="array" ref="X1402">SUM(_xlfn._xlws.FILTER($F$2:$F$2454,_xlfn.MAP($W$2:$W$2454,_xlfn.LAMBDA(_xlpm.x,_xlpm.x=$W1402))))</f>
        <v>150</v>
      </c>
      <c r="Y1402" s="11">
        <f t="shared" si="371"/>
        <v>6.6666666666666671E-3</v>
      </c>
      <c r="Z1402" s="4" t="s">
        <v>5113</v>
      </c>
      <c r="AA1402" s="2" cm="1">
        <f t="array" ref="AA1402">SUM(_xlfn._xlws.FILTER($F$2:$F$2454,_xlfn.MAP($Z$2:$Z$2454,_xlfn.LAMBDA(_xlpm.x,_xlpm.x=$Z1402))))</f>
        <v>309</v>
      </c>
      <c r="AB1402" s="11">
        <f t="shared" si="372"/>
        <v>3.2362459546925568E-3</v>
      </c>
      <c r="AC1402" s="11">
        <f t="shared" si="373"/>
        <v>0.31386722036915343</v>
      </c>
      <c r="AG1402" s="2"/>
      <c r="AL1402" s="2"/>
      <c r="AM1402" s="2"/>
    </row>
    <row r="1403" spans="1:39">
      <c r="A1403" s="1" t="str">
        <f t="shared" si="357"/>
        <v>~que~ : [kɛ]</v>
      </c>
      <c r="B1403" s="1">
        <f>_xlfn.LET(_xlpm.d,$G1403,_xlpm.k,_xlfn.CONCAT(LEFT(TRIM(B$1),1),"*"),COUNTIF(_xlpm.d,_xlpm.k))</f>
        <v>0</v>
      </c>
      <c r="C1403" s="1">
        <f>_xlfn.LET(_xlpm.d,$G1403,_xlpm.k,_xlfn.CONCAT(LEFT(TRIM(C$1),1),"*"),COUNTIF(_xlpm.d,_xlpm.k))</f>
        <v>0</v>
      </c>
      <c r="D1403" s="1">
        <f>_xlfn.LET(_xlpm.d,$G1403,_xlpm.k,_xlfn.CONCAT(LEFT(TRIM(D$1),1),"*"),COUNTIF(_xlpm.d,_xlpm.k))</f>
        <v>0</v>
      </c>
      <c r="E1403" s="1">
        <f t="shared" si="358"/>
        <v>0.30102999566398114</v>
      </c>
      <c r="F1403" s="7">
        <v>1</v>
      </c>
      <c r="G1403" s="9" t="s">
        <v>2042</v>
      </c>
      <c r="H1403" s="4" cm="1">
        <f t="array" ref="H1403">F1403/freq.sum.r6e</f>
        <v>7.9214195183776928E-5</v>
      </c>
      <c r="I1403" s="4" t="str">
        <f t="shared" si="359"/>
        <v>kɛ</v>
      </c>
      <c r="J1403" s="4" t="str">
        <f t="shared" si="360"/>
        <v>que</v>
      </c>
      <c r="K1403" s="10">
        <f t="shared" si="361"/>
        <v>2</v>
      </c>
      <c r="L1403" s="1">
        <f t="shared" si="362"/>
        <v>3</v>
      </c>
      <c r="M1403" s="10">
        <f t="shared" si="363"/>
        <v>3</v>
      </c>
      <c r="N1403" s="1" t="str">
        <f t="shared" si="364"/>
        <v>~que~</v>
      </c>
      <c r="O1403" s="1" t="str">
        <f t="shared" si="365"/>
        <v>[kɛ]</v>
      </c>
      <c r="P1403" s="3" cm="1">
        <f t="array" ref="P1403">SUM(_xlfn._xlws.FILTER($H$2:$H$2454,_xlfn.MAP($N$2:$N$2454,_xlfn.LAMBDA(_xlpm.x,_xlpm.x=$N1403))))</f>
        <v>6.3371356147021542E-4</v>
      </c>
      <c r="Q1403" s="4">
        <f t="shared" si="366"/>
        <v>0.125</v>
      </c>
      <c r="R1403" s="6" cm="1">
        <f t="array" ref="R1403">SUM(_xlfn._xlws.FILTER($H$2:$H$2454,_xlfn.MAP($O$2:$O$2454,_xlfn.LAMBDA(_xlpm.x,_xlpm.x=$O1403))))</f>
        <v>1.4258555133079848E-3</v>
      </c>
      <c r="S1403" s="4">
        <f t="shared" si="367"/>
        <v>5.5555555555555552E-2</v>
      </c>
      <c r="T1403" s="4">
        <f t="shared" si="368"/>
        <v>1.6185456721117281E-2</v>
      </c>
      <c r="U1403" s="4">
        <f t="shared" si="369"/>
        <v>7.6923076923076913E-2</v>
      </c>
      <c r="V1403" s="4">
        <f t="shared" si="370"/>
        <v>0.35218251811136247</v>
      </c>
      <c r="W1403" s="4" t="s">
        <v>5143</v>
      </c>
      <c r="X1403" s="2" cm="1">
        <f t="array" ref="X1403">SUM(_xlfn._xlws.FILTER($F$2:$F$2454,_xlfn.MAP($W$2:$W$2454,_xlfn.LAMBDA(_xlpm.x,_xlpm.x=$W1403))))</f>
        <v>33</v>
      </c>
      <c r="Y1403" s="11">
        <f t="shared" si="371"/>
        <v>3.0303030303030304E-2</v>
      </c>
      <c r="Z1403" s="4" t="s">
        <v>5104</v>
      </c>
      <c r="AA1403" s="2" cm="1">
        <f t="array" ref="AA1403">SUM(_xlfn._xlws.FILTER($F$2:$F$2454,_xlfn.MAP($Z$2:$Z$2454,_xlfn.LAMBDA(_xlpm.x,_xlpm.x=$Z1403))))</f>
        <v>883</v>
      </c>
      <c r="AB1403" s="11">
        <f t="shared" si="372"/>
        <v>1.1325028312570782E-3</v>
      </c>
      <c r="AC1403" s="11">
        <f t="shared" si="373"/>
        <v>1.427446763699681</v>
      </c>
      <c r="AG1403" s="2"/>
      <c r="AL1403" s="2"/>
      <c r="AM1403" s="2"/>
    </row>
    <row r="1404" spans="1:39">
      <c r="A1404" s="1" t="str">
        <f t="shared" si="357"/>
        <v>~cky~ : [ki]</v>
      </c>
      <c r="B1404" s="1">
        <f>_xlfn.LET(_xlpm.d,$G1404,_xlpm.k,_xlfn.CONCAT(LEFT(TRIM(B$1),1),"*"),COUNTIF(_xlpm.d,_xlpm.k))</f>
        <v>0</v>
      </c>
      <c r="C1404" s="1">
        <f>_xlfn.LET(_xlpm.d,$G1404,_xlpm.k,_xlfn.CONCAT(LEFT(TRIM(C$1),1),"*"),COUNTIF(_xlpm.d,_xlpm.k))</f>
        <v>0</v>
      </c>
      <c r="D1404" s="1">
        <f>_xlfn.LET(_xlpm.d,$G1404,_xlpm.k,_xlfn.CONCAT(LEFT(TRIM(D$1),1),"*"),COUNTIF(_xlpm.d,_xlpm.k))</f>
        <v>0</v>
      </c>
      <c r="E1404" s="1">
        <f t="shared" si="358"/>
        <v>0.30102999566398114</v>
      </c>
      <c r="F1404" s="7">
        <v>1</v>
      </c>
      <c r="G1404" s="9" t="s">
        <v>2016</v>
      </c>
      <c r="H1404" s="4" cm="1">
        <f t="array" ref="H1404">F1404/freq.sum.r6e</f>
        <v>7.9214195183776928E-5</v>
      </c>
      <c r="I1404" s="4" t="str">
        <f t="shared" si="359"/>
        <v>ki</v>
      </c>
      <c r="J1404" s="4" t="str">
        <f t="shared" si="360"/>
        <v>cky</v>
      </c>
      <c r="K1404" s="10">
        <f t="shared" si="361"/>
        <v>2</v>
      </c>
      <c r="L1404" s="1">
        <f t="shared" si="362"/>
        <v>3</v>
      </c>
      <c r="M1404" s="10">
        <f t="shared" si="363"/>
        <v>3</v>
      </c>
      <c r="N1404" s="1" t="str">
        <f t="shared" si="364"/>
        <v>~cky~</v>
      </c>
      <c r="O1404" s="1" t="str">
        <f t="shared" si="365"/>
        <v>[ki]</v>
      </c>
      <c r="P1404" s="3" cm="1">
        <f t="array" ref="P1404">SUM(_xlfn._xlws.FILTER($H$2:$H$2454,_xlfn.MAP($N$2:$N$2454,_xlfn.LAMBDA(_xlpm.x,_xlpm.x=$N1404))))</f>
        <v>3.1685678073510771E-4</v>
      </c>
      <c r="Q1404" s="4">
        <f t="shared" si="366"/>
        <v>0.25</v>
      </c>
      <c r="R1404" s="6" cm="1">
        <f t="array" ref="R1404">SUM(_xlfn._xlws.FILTER($H$2:$H$2454,_xlfn.MAP($O$2:$O$2454,_xlfn.LAMBDA(_xlpm.x,_xlpm.x=$O1404))))</f>
        <v>7.1292775665399231E-4</v>
      </c>
      <c r="S1404" s="4">
        <f t="shared" si="367"/>
        <v>0.11111111111111112</v>
      </c>
      <c r="T1404" s="4">
        <f t="shared" si="368"/>
        <v>3.237091344223457E-2</v>
      </c>
      <c r="U1404" s="4">
        <f t="shared" si="369"/>
        <v>0.15384615384615385</v>
      </c>
      <c r="V1404" s="4">
        <f t="shared" si="370"/>
        <v>0.35218251811136247</v>
      </c>
      <c r="W1404" s="4" t="s">
        <v>5123</v>
      </c>
      <c r="X1404" s="2" cm="1">
        <f t="array" ref="X1404">SUM(_xlfn._xlws.FILTER($F$2:$F$2454,_xlfn.MAP($W$2:$W$2454,_xlfn.LAMBDA(_xlpm.x,_xlpm.x=$W1404))))</f>
        <v>340</v>
      </c>
      <c r="Y1404" s="11">
        <f t="shared" si="371"/>
        <v>2.9411764705882353E-3</v>
      </c>
      <c r="Z1404" s="4" t="s">
        <v>5110</v>
      </c>
      <c r="AA1404" s="2" cm="1">
        <f t="array" ref="AA1404">SUM(_xlfn._xlws.FILTER($F$2:$F$2454,_xlfn.MAP($Z$2:$Z$2454,_xlfn.LAMBDA(_xlpm.x,_xlpm.x=$Z1404))))</f>
        <v>354</v>
      </c>
      <c r="AB1404" s="11">
        <f t="shared" si="372"/>
        <v>2.8248587570621469E-3</v>
      </c>
      <c r="AC1404" s="11">
        <f t="shared" si="373"/>
        <v>1.7524344983532732E-2</v>
      </c>
      <c r="AG1404" s="2"/>
      <c r="AL1404" s="2"/>
      <c r="AM1404" s="2"/>
    </row>
    <row r="1405" spans="1:39">
      <c r="A1405" s="1" t="str">
        <f t="shared" si="357"/>
        <v>~nsi~ : [nsɪ]</v>
      </c>
      <c r="B1405" s="1">
        <f>_xlfn.LET(_xlpm.d,$G1405,_xlpm.k,_xlfn.CONCAT(LEFT(TRIM(B$1),1),"*"),COUNTIF(_xlpm.d,_xlpm.k))</f>
        <v>0</v>
      </c>
      <c r="C1405" s="1">
        <f>_xlfn.LET(_xlpm.d,$G1405,_xlpm.k,_xlfn.CONCAT(LEFT(TRIM(C$1),1),"*"),COUNTIF(_xlpm.d,_xlpm.k))</f>
        <v>0</v>
      </c>
      <c r="D1405" s="1">
        <f>_xlfn.LET(_xlpm.d,$G1405,_xlpm.k,_xlfn.CONCAT(LEFT(TRIM(D$1),1),"*"),COUNTIF(_xlpm.d,_xlpm.k))</f>
        <v>1</v>
      </c>
      <c r="E1405" s="1">
        <f t="shared" si="358"/>
        <v>1</v>
      </c>
      <c r="F1405" s="7">
        <v>9</v>
      </c>
      <c r="G1405" s="9" t="s">
        <v>572</v>
      </c>
      <c r="H1405" s="4" cm="1">
        <f t="array" ref="H1405">F1405/freq.sum.r6e</f>
        <v>7.1292775665399242E-4</v>
      </c>
      <c r="I1405" s="1" t="str">
        <f t="shared" si="359"/>
        <v>nsɪ</v>
      </c>
      <c r="J1405" s="1" t="str">
        <f t="shared" si="360"/>
        <v>nsi</v>
      </c>
      <c r="K1405" s="10">
        <f t="shared" si="361"/>
        <v>3</v>
      </c>
      <c r="L1405" s="1">
        <f t="shared" si="362"/>
        <v>3</v>
      </c>
      <c r="M1405" s="10">
        <f t="shared" si="363"/>
        <v>3</v>
      </c>
      <c r="N1405" s="1" t="str">
        <f t="shared" si="364"/>
        <v>~nsi~</v>
      </c>
      <c r="O1405" s="1" t="str">
        <f t="shared" si="365"/>
        <v>[nsɪ]</v>
      </c>
      <c r="P1405" s="3" cm="1">
        <f t="array" ref="P1405">SUM(_xlfn._xlws.FILTER($H$2:$H$2454,_xlfn.MAP($N$2:$N$2454,_xlfn.LAMBDA(_xlpm.x,_xlpm.x=$N1405))))</f>
        <v>8.713561470215463E-4</v>
      </c>
      <c r="Q1405" s="4">
        <f t="shared" si="366"/>
        <v>0.81818181818181812</v>
      </c>
      <c r="R1405" s="6" cm="1">
        <f t="array" ref="R1405">SUM(_xlfn._xlws.FILTER($H$2:$H$2454,_xlfn.MAP($O$2:$O$2454,_xlfn.LAMBDA(_xlpm.x,_xlpm.x=$O1405))))</f>
        <v>1.9803548795944235E-3</v>
      </c>
      <c r="S1405" s="4">
        <f t="shared" si="367"/>
        <v>0.36</v>
      </c>
      <c r="T1405" s="4">
        <f t="shared" si="368"/>
        <v>0.34948500216800937</v>
      </c>
      <c r="U1405" s="4">
        <f t="shared" si="369"/>
        <v>0.49999999999999989</v>
      </c>
      <c r="V1405" s="4">
        <f t="shared" si="370"/>
        <v>0.35654732351381252</v>
      </c>
      <c r="W1405" s="4" t="s">
        <v>5110</v>
      </c>
      <c r="X1405" s="2" cm="1">
        <f t="array" ref="X1405">SUM(_xlfn._xlws.FILTER($F$2:$F$2454,_xlfn.MAP($W$2:$W$2454,_xlfn.LAMBDA(_xlpm.x,_xlpm.x=$W1405))))</f>
        <v>1594</v>
      </c>
      <c r="Y1405" s="11">
        <f t="shared" si="371"/>
        <v>5.6461731493099125E-3</v>
      </c>
      <c r="Z1405" s="4" t="s">
        <v>5102</v>
      </c>
      <c r="AA1405" s="2" cm="1">
        <f t="array" ref="AA1405">SUM(_xlfn._xlws.FILTER($F$2:$F$2454,_xlfn.MAP($Z$2:$Z$2454,_xlfn.LAMBDA(_xlpm.x,_xlpm.x=$Z1405))))</f>
        <v>1794</v>
      </c>
      <c r="AB1405" s="11">
        <f t="shared" si="372"/>
        <v>5.016722408026756E-3</v>
      </c>
      <c r="AC1405" s="11">
        <f t="shared" si="373"/>
        <v>5.1334121647979784E-2</v>
      </c>
      <c r="AG1405" s="2"/>
      <c r="AL1405" s="2"/>
      <c r="AM1405" s="2"/>
    </row>
    <row r="1406" spans="1:39">
      <c r="A1406" s="1" t="str">
        <f t="shared" si="357"/>
        <v>~sou~ : [sʌ]</v>
      </c>
      <c r="B1406" s="1">
        <f>_xlfn.LET(_xlpm.d,$G1406,_xlpm.k,_xlfn.CONCAT(LEFT(TRIM(B$1),1),"*"),COUNTIF(_xlpm.d,_xlpm.k))</f>
        <v>0</v>
      </c>
      <c r="C1406" s="1">
        <f>_xlfn.LET(_xlpm.d,$G1406,_xlpm.k,_xlfn.CONCAT(LEFT(TRIM(C$1),1),"*"),COUNTIF(_xlpm.d,_xlpm.k))</f>
        <v>0</v>
      </c>
      <c r="D1406" s="1">
        <f>_xlfn.LET(_xlpm.d,$G1406,_xlpm.k,_xlfn.CONCAT(LEFT(TRIM(D$1),1),"*"),COUNTIF(_xlpm.d,_xlpm.k))</f>
        <v>0</v>
      </c>
      <c r="E1406" s="1">
        <f t="shared" si="358"/>
        <v>0.30102999566398114</v>
      </c>
      <c r="F1406" s="7">
        <v>1</v>
      </c>
      <c r="G1406" s="9" t="s">
        <v>1750</v>
      </c>
      <c r="H1406" s="4" cm="1">
        <f t="array" ref="H1406">F1406/freq.sum.r6e</f>
        <v>7.9214195183776928E-5</v>
      </c>
      <c r="I1406" s="4" t="str">
        <f t="shared" si="359"/>
        <v>sʌ</v>
      </c>
      <c r="J1406" s="4" t="str">
        <f t="shared" si="360"/>
        <v>sou</v>
      </c>
      <c r="K1406" s="10">
        <f t="shared" si="361"/>
        <v>2</v>
      </c>
      <c r="L1406" s="1">
        <f t="shared" si="362"/>
        <v>3</v>
      </c>
      <c r="M1406" s="10">
        <f t="shared" si="363"/>
        <v>3</v>
      </c>
      <c r="N1406" s="1" t="str">
        <f t="shared" si="364"/>
        <v>~sou~</v>
      </c>
      <c r="O1406" s="1" t="str">
        <f t="shared" si="365"/>
        <v>[sʌ]</v>
      </c>
      <c r="P1406" s="3" cm="1">
        <f t="array" ref="P1406">SUM(_xlfn._xlws.FILTER($H$2:$H$2454,_xlfn.MAP($N$2:$N$2454,_xlfn.LAMBDA(_xlpm.x,_xlpm.x=$N1406))))</f>
        <v>7.9214195183776931E-4</v>
      </c>
      <c r="Q1406" s="4">
        <f t="shared" si="366"/>
        <v>9.9999999999999992E-2</v>
      </c>
      <c r="R1406" s="6" cm="1">
        <f t="array" ref="R1406">SUM(_xlfn._xlws.FILTER($H$2:$H$2454,_xlfn.MAP($O$2:$O$2454,_xlfn.LAMBDA(_xlpm.x,_xlpm.x=$O1406))))</f>
        <v>1.8219264892268693E-3</v>
      </c>
      <c r="S1406" s="4">
        <f t="shared" si="367"/>
        <v>4.3478260869565216E-2</v>
      </c>
      <c r="T1406" s="4">
        <f t="shared" si="368"/>
        <v>1.2752178022698462E-2</v>
      </c>
      <c r="U1406" s="4">
        <f t="shared" si="369"/>
        <v>6.0606060606060594E-2</v>
      </c>
      <c r="V1406" s="4">
        <f t="shared" si="370"/>
        <v>0.36172783601759284</v>
      </c>
      <c r="W1406" s="4" t="s">
        <v>5100</v>
      </c>
      <c r="X1406" s="2" cm="1">
        <f t="array" ref="X1406">SUM(_xlfn._xlws.FILTER($F$2:$F$2454,_xlfn.MAP($W$2:$W$2454,_xlfn.LAMBDA(_xlpm.x,_xlpm.x=$W1406))))</f>
        <v>150</v>
      </c>
      <c r="Y1406" s="11">
        <f t="shared" si="371"/>
        <v>6.6666666666666671E-3</v>
      </c>
      <c r="Z1406" s="4" t="s">
        <v>5113</v>
      </c>
      <c r="AA1406" s="2" cm="1">
        <f t="array" ref="AA1406">SUM(_xlfn._xlws.FILTER($F$2:$F$2454,_xlfn.MAP($Z$2:$Z$2454,_xlfn.LAMBDA(_xlpm.x,_xlpm.x=$Z1406))))</f>
        <v>309</v>
      </c>
      <c r="AB1406" s="11">
        <f t="shared" si="372"/>
        <v>3.2362459546925568E-3</v>
      </c>
      <c r="AC1406" s="11">
        <f t="shared" si="373"/>
        <v>0.31386722036915343</v>
      </c>
      <c r="AG1406" s="2"/>
      <c r="AL1406" s="2"/>
      <c r="AM1406" s="2"/>
    </row>
    <row r="1407" spans="1:39">
      <c r="A1407" s="1" t="str">
        <f t="shared" si="357"/>
        <v>~cte~ : [ktə]</v>
      </c>
      <c r="B1407" s="1">
        <f>_xlfn.LET(_xlpm.d,$G1407,_xlpm.k,_xlfn.CONCAT(LEFT(TRIM(B$1),1),"*"),COUNTIF(_xlpm.d,_xlpm.k))</f>
        <v>0</v>
      </c>
      <c r="C1407" s="1">
        <f>_xlfn.LET(_xlpm.d,$G1407,_xlpm.k,_xlfn.CONCAT(LEFT(TRIM(C$1),1),"*"),COUNTIF(_xlpm.d,_xlpm.k))</f>
        <v>0</v>
      </c>
      <c r="D1407" s="1">
        <f>_xlfn.LET(_xlpm.d,$G1407,_xlpm.k,_xlfn.CONCAT(LEFT(TRIM(D$1),1),"*"),COUNTIF(_xlpm.d,_xlpm.k))</f>
        <v>0</v>
      </c>
      <c r="E1407" s="1">
        <f t="shared" si="358"/>
        <v>0.60205999132796229</v>
      </c>
      <c r="F1407" s="7">
        <v>3</v>
      </c>
      <c r="G1407" s="9" t="s">
        <v>1108</v>
      </c>
      <c r="H1407" s="4" cm="1">
        <f t="array" ref="H1407">F1407/freq.sum.r6e</f>
        <v>2.376425855513308E-4</v>
      </c>
      <c r="I1407" s="4" t="str">
        <f t="shared" si="359"/>
        <v>ktə</v>
      </c>
      <c r="J1407" s="4" t="str">
        <f t="shared" si="360"/>
        <v>cte</v>
      </c>
      <c r="K1407" s="10">
        <f t="shared" si="361"/>
        <v>3</v>
      </c>
      <c r="L1407" s="1">
        <f t="shared" si="362"/>
        <v>3</v>
      </c>
      <c r="M1407" s="10">
        <f t="shared" si="363"/>
        <v>3</v>
      </c>
      <c r="N1407" s="1" t="str">
        <f t="shared" si="364"/>
        <v>~cte~</v>
      </c>
      <c r="O1407" s="1" t="str">
        <f t="shared" si="365"/>
        <v>[ktə]</v>
      </c>
      <c r="P1407" s="3" cm="1">
        <f t="array" ref="P1407">SUM(_xlfn._xlws.FILTER($H$2:$H$2454,_xlfn.MAP($N$2:$N$2454,_xlfn.LAMBDA(_xlpm.x,_xlpm.x=$N1407))))</f>
        <v>4.7528517110266154E-4</v>
      </c>
      <c r="Q1407" s="4">
        <f t="shared" si="366"/>
        <v>0.50000000000000011</v>
      </c>
      <c r="R1407" s="6" cm="1">
        <f t="array" ref="R1407">SUM(_xlfn._xlws.FILTER($H$2:$H$2454,_xlfn.MAP($O$2:$O$2454,_xlfn.LAMBDA(_xlpm.x,_xlpm.x=$O1407))))</f>
        <v>1.1089987325728771E-3</v>
      </c>
      <c r="S1407" s="4">
        <f t="shared" si="367"/>
        <v>0.21428571428571427</v>
      </c>
      <c r="T1407" s="4">
        <f t="shared" si="368"/>
        <v>0.1262465624247148</v>
      </c>
      <c r="U1407" s="4">
        <f t="shared" si="369"/>
        <v>0.3</v>
      </c>
      <c r="V1407" s="4">
        <f t="shared" si="370"/>
        <v>0.36797678529459449</v>
      </c>
      <c r="W1407" s="4" t="s">
        <v>5121</v>
      </c>
      <c r="X1407" s="2" cm="1">
        <f t="array" ref="X1407">SUM(_xlfn._xlws.FILTER($F$2:$F$2454,_xlfn.MAP($W$2:$W$2454,_xlfn.LAMBDA(_xlpm.x,_xlpm.x=$W1407))))</f>
        <v>2896</v>
      </c>
      <c r="Y1407" s="11">
        <f t="shared" si="371"/>
        <v>1.0359116022099447E-3</v>
      </c>
      <c r="Z1407" s="4" t="s">
        <v>5101</v>
      </c>
      <c r="AA1407" s="2" cm="1">
        <f t="array" ref="AA1407">SUM(_xlfn._xlws.FILTER($F$2:$F$2454,_xlfn.MAP($Z$2:$Z$2454,_xlfn.LAMBDA(_xlpm.x,_xlpm.x=$Z1407))))</f>
        <v>2255</v>
      </c>
      <c r="AB1407" s="11">
        <f t="shared" si="372"/>
        <v>1.3303769401330377E-3</v>
      </c>
      <c r="AC1407" s="11">
        <f t="shared" si="373"/>
        <v>-0.10865201131112999</v>
      </c>
      <c r="AG1407" s="2"/>
      <c r="AL1407" s="2"/>
      <c r="AM1407" s="2"/>
    </row>
    <row r="1408" spans="1:39">
      <c r="A1408" s="1" t="str">
        <f t="shared" si="357"/>
        <v>~law~ : [laʊ]</v>
      </c>
      <c r="B1408" s="1">
        <f>_xlfn.LET(_xlpm.d,$G1408,_xlpm.k,_xlfn.CONCAT(LEFT(TRIM(B$1),1),"*"),COUNTIF(_xlpm.d,_xlpm.k))</f>
        <v>0</v>
      </c>
      <c r="C1408" s="1">
        <f>_xlfn.LET(_xlpm.d,$G1408,_xlpm.k,_xlfn.CONCAT(LEFT(TRIM(C$1),1),"*"),COUNTIF(_xlpm.d,_xlpm.k))</f>
        <v>0</v>
      </c>
      <c r="D1408" s="1">
        <f>_xlfn.LET(_xlpm.d,$G1408,_xlpm.k,_xlfn.CONCAT(LEFT(TRIM(D$1),1),"*"),COUNTIF(_xlpm.d,_xlpm.k))</f>
        <v>0</v>
      </c>
      <c r="E1408" s="1">
        <f t="shared" si="358"/>
        <v>0.30102999566398114</v>
      </c>
      <c r="F1408" s="7">
        <v>1</v>
      </c>
      <c r="G1408" s="9" t="s">
        <v>2055</v>
      </c>
      <c r="H1408" s="4" cm="1">
        <f t="array" ref="H1408">F1408/freq.sum.r6e</f>
        <v>7.9214195183776928E-5</v>
      </c>
      <c r="I1408" s="4" t="str">
        <f t="shared" si="359"/>
        <v>laʊ</v>
      </c>
      <c r="J1408" s="4" t="str">
        <f t="shared" si="360"/>
        <v>law</v>
      </c>
      <c r="K1408" s="10">
        <f t="shared" si="361"/>
        <v>3</v>
      </c>
      <c r="L1408" s="1">
        <f t="shared" si="362"/>
        <v>3</v>
      </c>
      <c r="M1408" s="10">
        <f t="shared" si="363"/>
        <v>3</v>
      </c>
      <c r="N1408" s="1" t="str">
        <f t="shared" si="364"/>
        <v>~law~</v>
      </c>
      <c r="O1408" s="1" t="str">
        <f t="shared" si="365"/>
        <v>[laʊ]</v>
      </c>
      <c r="P1408" s="3" cm="1">
        <f t="array" ref="P1408">SUM(_xlfn._xlws.FILTER($H$2:$H$2454,_xlfn.MAP($N$2:$N$2454,_xlfn.LAMBDA(_xlpm.x,_xlpm.x=$N1408))))</f>
        <v>2.3764258555133077E-4</v>
      </c>
      <c r="Q1408" s="4">
        <f t="shared" si="366"/>
        <v>0.33333333333333337</v>
      </c>
      <c r="R1408" s="6" cm="1">
        <f t="array" ref="R1408">SUM(_xlfn._xlws.FILTER($H$2:$H$2454,_xlfn.MAP($O$2:$O$2454,_xlfn.LAMBDA(_xlpm.x,_xlpm.x=$O1408))))</f>
        <v>5.5449936628643843E-4</v>
      </c>
      <c r="S1408" s="4">
        <f t="shared" si="367"/>
        <v>0.14285714285714288</v>
      </c>
      <c r="T1408" s="4">
        <f t="shared" si="368"/>
        <v>4.2082187474904942E-2</v>
      </c>
      <c r="U1408" s="4">
        <f t="shared" si="369"/>
        <v>0.2</v>
      </c>
      <c r="V1408" s="4">
        <f t="shared" si="370"/>
        <v>0.36797678529459443</v>
      </c>
      <c r="W1408" s="4" t="s">
        <v>5145</v>
      </c>
      <c r="X1408" s="2" cm="1">
        <f t="array" ref="X1408">SUM(_xlfn._xlws.FILTER($F$2:$F$2454,_xlfn.MAP($W$2:$W$2454,_xlfn.LAMBDA(_xlpm.x,_xlpm.x=$W1408))))</f>
        <v>16</v>
      </c>
      <c r="Y1408" s="11">
        <f t="shared" si="371"/>
        <v>6.25E-2</v>
      </c>
      <c r="Z1408" s="4" t="s">
        <v>5114</v>
      </c>
      <c r="AA1408" s="2" cm="1">
        <f t="array" ref="AA1408">SUM(_xlfn._xlws.FILTER($F$2:$F$2454,_xlfn.MAP($Z$2:$Z$2454,_xlfn.LAMBDA(_xlpm.x,_xlpm.x=$Z1408))))</f>
        <v>104</v>
      </c>
      <c r="AB1408" s="11">
        <f t="shared" si="372"/>
        <v>9.6153846153846159E-3</v>
      </c>
      <c r="AC1408" s="11">
        <f t="shared" si="373"/>
        <v>0.81291335664285558</v>
      </c>
      <c r="AG1408" s="2"/>
      <c r="AL1408" s="2"/>
      <c r="AM1408" s="2"/>
    </row>
    <row r="1409" spans="1:39">
      <c r="A1409" s="1" t="str">
        <f t="shared" si="357"/>
        <v>~cco~ : [koʊ]</v>
      </c>
      <c r="B1409" s="1">
        <f>_xlfn.LET(_xlpm.d,$G1409,_xlpm.k,_xlfn.CONCAT(LEFT(TRIM(B$1),1),"*"),COUNTIF(_xlpm.d,_xlpm.k))</f>
        <v>0</v>
      </c>
      <c r="C1409" s="1">
        <f>_xlfn.LET(_xlpm.d,$G1409,_xlpm.k,_xlfn.CONCAT(LEFT(TRIM(C$1),1),"*"),COUNTIF(_xlpm.d,_xlpm.k))</f>
        <v>0</v>
      </c>
      <c r="D1409" s="1">
        <f>_xlfn.LET(_xlpm.d,$G1409,_xlpm.k,_xlfn.CONCAT(LEFT(TRIM(D$1),1),"*"),COUNTIF(_xlpm.d,_xlpm.k))</f>
        <v>0</v>
      </c>
      <c r="E1409" s="1">
        <f t="shared" si="358"/>
        <v>0.30102999566398114</v>
      </c>
      <c r="F1409" s="7">
        <v>1</v>
      </c>
      <c r="G1409" s="9" t="s">
        <v>1678</v>
      </c>
      <c r="H1409" s="4" cm="1">
        <f t="array" ref="H1409">F1409/freq.sum.r6e</f>
        <v>7.9214195183776928E-5</v>
      </c>
      <c r="I1409" s="4" t="str">
        <f t="shared" si="359"/>
        <v>koʊ</v>
      </c>
      <c r="J1409" s="4" t="str">
        <f t="shared" si="360"/>
        <v>cco</v>
      </c>
      <c r="K1409" s="10">
        <f t="shared" si="361"/>
        <v>3</v>
      </c>
      <c r="L1409" s="1">
        <f t="shared" si="362"/>
        <v>3</v>
      </c>
      <c r="M1409" s="10">
        <f t="shared" si="363"/>
        <v>3</v>
      </c>
      <c r="N1409" s="1" t="str">
        <f t="shared" si="364"/>
        <v>~cco~</v>
      </c>
      <c r="O1409" s="1" t="str">
        <f t="shared" si="365"/>
        <v>[koʊ]</v>
      </c>
      <c r="P1409" s="3" cm="1">
        <f t="array" ref="P1409">SUM(_xlfn._xlws.FILTER($H$2:$H$2454,_xlfn.MAP($N$2:$N$2454,_xlfn.LAMBDA(_xlpm.x,_xlpm.x=$N1409))))</f>
        <v>4.7528517110266159E-4</v>
      </c>
      <c r="Q1409" s="4">
        <f t="shared" si="366"/>
        <v>0.16666666666666666</v>
      </c>
      <c r="R1409" s="6" cm="1">
        <f t="array" ref="R1409">SUM(_xlfn._xlws.FILTER($H$2:$H$2454,_xlfn.MAP($O$2:$O$2454,_xlfn.LAMBDA(_xlpm.x,_xlpm.x=$O1409))))</f>
        <v>1.1089987325728769E-3</v>
      </c>
      <c r="S1409" s="4">
        <f t="shared" si="367"/>
        <v>7.1428571428571438E-2</v>
      </c>
      <c r="T1409" s="4">
        <f t="shared" si="368"/>
        <v>2.1041093737452471E-2</v>
      </c>
      <c r="U1409" s="4">
        <f t="shared" si="369"/>
        <v>0.10000000000000002</v>
      </c>
      <c r="V1409" s="4">
        <f t="shared" si="370"/>
        <v>0.36797678529459432</v>
      </c>
      <c r="W1409" s="4" t="s">
        <v>5119</v>
      </c>
      <c r="X1409" s="2" cm="1">
        <f t="array" ref="X1409">SUM(_xlfn._xlws.FILTER($F$2:$F$2454,_xlfn.MAP($W$2:$W$2454,_xlfn.LAMBDA(_xlpm.x,_xlpm.x=$W1409))))</f>
        <v>1157</v>
      </c>
      <c r="Y1409" s="11">
        <f t="shared" si="371"/>
        <v>8.6430423509075197E-4</v>
      </c>
      <c r="Z1409" s="4" t="s">
        <v>5109</v>
      </c>
      <c r="AA1409" s="2" cm="1">
        <f t="array" ref="AA1409">SUM(_xlfn._xlws.FILTER($F$2:$F$2454,_xlfn.MAP($Z$2:$Z$2454,_xlfn.LAMBDA(_xlpm.x,_xlpm.x=$Z1409))))</f>
        <v>257</v>
      </c>
      <c r="AB1409" s="11">
        <f t="shared" si="372"/>
        <v>3.8910505836575876E-3</v>
      </c>
      <c r="AC1409" s="11">
        <f t="shared" si="373"/>
        <v>-0.65340023562045502</v>
      </c>
      <c r="AG1409" s="2"/>
      <c r="AL1409" s="2"/>
      <c r="AM1409" s="2"/>
    </row>
    <row r="1410" spans="1:39">
      <c r="A1410" s="1" t="str">
        <f t="shared" ref="A1410:A1473" si="374">_xlfn.LET(_xlpm.sep," : ",CONCATENATE(N1410,_xlpm.sep,O1410))</f>
        <v>~fea~ : [fi]</v>
      </c>
      <c r="B1410" s="1">
        <f>_xlfn.LET(_xlpm.d,$G1410,_xlpm.k,_xlfn.CONCAT(LEFT(TRIM(B$1),1),"*"),COUNTIF(_xlpm.d,_xlpm.k))</f>
        <v>0</v>
      </c>
      <c r="C1410" s="1">
        <f>_xlfn.LET(_xlpm.d,$G1410,_xlpm.k,_xlfn.CONCAT(LEFT(TRIM(C$1),1),"*"),COUNTIF(_xlpm.d,_xlpm.k))</f>
        <v>0</v>
      </c>
      <c r="D1410" s="1">
        <f>_xlfn.LET(_xlpm.d,$G1410,_xlpm.k,_xlfn.CONCAT(LEFT(TRIM(D$1),1),"*"),COUNTIF(_xlpm.d,_xlpm.k))</f>
        <v>0</v>
      </c>
      <c r="E1410" s="1">
        <f t="shared" ref="E1410:E1473" si="375">LOG(F1410+1,10)</f>
        <v>0.69897000433601875</v>
      </c>
      <c r="F1410" s="7">
        <v>4</v>
      </c>
      <c r="G1410" s="9" t="s">
        <v>50</v>
      </c>
      <c r="H1410" s="4" cm="1">
        <f t="array" ref="H1410">F1410/freq.sum.r6e</f>
        <v>3.1685678073510771E-4</v>
      </c>
      <c r="I1410" s="4" t="str">
        <f t="shared" ref="I1410:I1473" si="376">_xlfn.LET(_xlpm.sep,":",_xlpm.w,$G1410,LEFT(_xlpm.w,FIND(_xlpm.sep,_xlpm.w)-1))</f>
        <v>fi</v>
      </c>
      <c r="J1410" s="4" t="str">
        <f t="shared" ref="J1410:J1473" si="377">_xlfn.LET(_xlpm.sep,":",_xlpm.w,$G1410,RIGHT(_xlpm.w,LEN(_xlpm.w)-FIND(_xlpm.sep,_xlpm.w)))</f>
        <v>fea</v>
      </c>
      <c r="K1410" s="10">
        <f t="shared" ref="K1410:K1473" si="378">_xlfn.LET(_xlpm.w,I1410,LEN(_xlpm.w))</f>
        <v>2</v>
      </c>
      <c r="L1410" s="1">
        <f t="shared" ref="L1410:L1473" si="379">_xlfn.LET(_xlpm.w,J1410,LEN(_xlpm.w))</f>
        <v>3</v>
      </c>
      <c r="M1410" s="10">
        <f t="shared" ref="M1410:M1473" si="380">_xlfn.LET(_xlpm.a,K1410,_xlpm.b,L1410,MAX(_xlpm.a,_xlpm.b))</f>
        <v>3</v>
      </c>
      <c r="N1410" s="1" t="str">
        <f t="shared" ref="N1410:N1473" si="381">_xlfn.LET(_xlpm.sep,":",_xlpm.w,$G1410,_xlfn.CONCAT("~",RIGHT(_xlpm.w,LEN(_xlpm.w)-FIND(_xlpm.sep,_xlpm.w)),"~"))</f>
        <v>~fea~</v>
      </c>
      <c r="O1410" s="1" t="str">
        <f t="shared" ref="O1410:O1473" si="382">_xlfn.LET(_xlpm.sep,":",_xlpm.w,$G1410,_xlfn.CONCAT("[",LEFT(_xlpm.w,FIND(_xlpm.sep,_xlpm.w)-1),"]"))</f>
        <v>[fi]</v>
      </c>
      <c r="P1410" s="3" cm="1">
        <f t="array" ref="P1410">SUM(_xlfn._xlws.FILTER($H$2:$H$2454,_xlfn.MAP($N$2:$N$2454,_xlfn.LAMBDA(_xlpm.x,_xlpm.x=$N1410))))</f>
        <v>4.7528517110266159E-4</v>
      </c>
      <c r="Q1410" s="4">
        <f t="shared" ref="Q1410:Q1473" si="383">$H1410/P1410</f>
        <v>0.66666666666666663</v>
      </c>
      <c r="R1410" s="6" cm="1">
        <f t="array" ref="R1410">SUM(_xlfn._xlws.FILTER($H$2:$H$2454,_xlfn.MAP($O$2:$O$2454,_xlfn.LAMBDA(_xlpm.x,_xlpm.x=$O1410))))</f>
        <v>1.1089987325728771E-3</v>
      </c>
      <c r="S1410" s="4">
        <f t="shared" ref="S1410:S1473" si="384">$H1410/R1410</f>
        <v>0.2857142857142857</v>
      </c>
      <c r="T1410" s="4">
        <f t="shared" ref="T1410:T1473" si="385">_xlfn.LET(_xlpm.freq,F1410,_xlpm.size,M1410+1,_xlpm.F,U1410,LOG(1+_xlpm.freq)*LOG(1+_xlpm.size)*_xlpm.F)</f>
        <v>0.19542362678459768</v>
      </c>
      <c r="U1410" s="4">
        <f t="shared" ref="U1410:U1473" si="386">_xlfn.LET(_xlpm.a,S1410,_xlpm.b,Q1410,2*_xlpm.a*_xlpm.b/(_xlpm.a+_xlpm.b))</f>
        <v>0.4</v>
      </c>
      <c r="V1410" s="4">
        <f t="shared" ref="V1410:V1473" si="387">_xlfn.LET(_xlpm.p,Q1410,_xlpm.q,S1410,LOG(_xlpm.p/_xlpm.q))</f>
        <v>0.36797678529459443</v>
      </c>
      <c r="W1410" s="4" t="s">
        <v>5124</v>
      </c>
      <c r="X1410" s="2" cm="1">
        <f t="array" ref="X1410">SUM(_xlfn._xlws.FILTER($F$2:$F$2454,_xlfn.MAP($W$2:$W$2454,_xlfn.LAMBDA(_xlpm.x,_xlpm.x=$W1410))))</f>
        <v>184</v>
      </c>
      <c r="Y1410" s="11">
        <f t="shared" ref="Y1410:Y1473" si="388">$F1410/X1410</f>
        <v>2.1739130434782608E-2</v>
      </c>
      <c r="Z1410" s="4" t="s">
        <v>5110</v>
      </c>
      <c r="AA1410" s="2" cm="1">
        <f t="array" ref="AA1410">SUM(_xlfn._xlws.FILTER($F$2:$F$2454,_xlfn.MAP($Z$2:$Z$2454,_xlfn.LAMBDA(_xlpm.x,_xlpm.x=$Z1410))))</f>
        <v>354</v>
      </c>
      <c r="AB1410" s="11">
        <f t="shared" ref="AB1410:AB1473" si="389">$F1410/AA1410</f>
        <v>1.1299435028248588E-2</v>
      </c>
      <c r="AC1410" s="11">
        <f t="shared" ref="AC1410:AC1473" si="390">_xlfn.LET(_xlpm.a,Y1410,_xlpm.b,AB1410,LOG(_xlpm.a/_xlpm.b))</f>
        <v>0.28418543901625132</v>
      </c>
      <c r="AG1410" s="2"/>
      <c r="AL1410" s="2"/>
      <c r="AM1410" s="2"/>
    </row>
    <row r="1411" spans="1:39">
      <c r="A1411" s="1" t="str">
        <f t="shared" si="374"/>
        <v>~ndi~ : [ndə]</v>
      </c>
      <c r="B1411" s="1">
        <f>_xlfn.LET(_xlpm.d,$G1411,_xlpm.k,_xlfn.CONCAT(LEFT(TRIM(B$1),1),"*"),COUNTIF(_xlpm.d,_xlpm.k))</f>
        <v>0</v>
      </c>
      <c r="C1411" s="1">
        <f>_xlfn.LET(_xlpm.d,$G1411,_xlpm.k,_xlfn.CONCAT(LEFT(TRIM(C$1),1),"*"),COUNTIF(_xlpm.d,_xlpm.k))</f>
        <v>0</v>
      </c>
      <c r="D1411" s="1">
        <f>_xlfn.LET(_xlpm.d,$G1411,_xlpm.k,_xlfn.CONCAT(LEFT(TRIM(D$1),1),"*"),COUNTIF(_xlpm.d,_xlpm.k))</f>
        <v>1</v>
      </c>
      <c r="E1411" s="1">
        <f t="shared" si="375"/>
        <v>0.60205999132796229</v>
      </c>
      <c r="F1411" s="7">
        <v>3</v>
      </c>
      <c r="G1411" s="9" t="s">
        <v>1438</v>
      </c>
      <c r="H1411" s="4" cm="1">
        <f t="array" ref="H1411">F1411/freq.sum.r6e</f>
        <v>2.376425855513308E-4</v>
      </c>
      <c r="I1411" s="4" t="str">
        <f t="shared" si="376"/>
        <v>ndə</v>
      </c>
      <c r="J1411" s="4" t="str">
        <f t="shared" si="377"/>
        <v>ndi</v>
      </c>
      <c r="K1411" s="10">
        <f t="shared" si="378"/>
        <v>3</v>
      </c>
      <c r="L1411" s="1">
        <f t="shared" si="379"/>
        <v>3</v>
      </c>
      <c r="M1411" s="10">
        <f t="shared" si="380"/>
        <v>3</v>
      </c>
      <c r="N1411" s="1" t="str">
        <f t="shared" si="381"/>
        <v>~ndi~</v>
      </c>
      <c r="O1411" s="1" t="str">
        <f t="shared" si="382"/>
        <v>[ndə]</v>
      </c>
      <c r="P1411" s="3" cm="1">
        <f t="array" ref="P1411">SUM(_xlfn._xlws.FILTER($H$2:$H$2454,_xlfn.MAP($N$2:$N$2454,_xlfn.LAMBDA(_xlpm.x,_xlpm.x=$N1411))))</f>
        <v>1.1089987325728771E-3</v>
      </c>
      <c r="Q1411" s="4">
        <f t="shared" si="383"/>
        <v>0.21428571428571427</v>
      </c>
      <c r="R1411" s="6" cm="1">
        <f t="array" ref="R1411">SUM(_xlfn._xlws.FILTER($H$2:$H$2454,_xlfn.MAP($O$2:$O$2454,_xlfn.LAMBDA(_xlpm.x,_xlpm.x=$O1411))))</f>
        <v>2.6140684410646386E-3</v>
      </c>
      <c r="S1411" s="4">
        <f t="shared" si="384"/>
        <v>9.0909090909090912E-2</v>
      </c>
      <c r="T1411" s="4">
        <f t="shared" si="385"/>
        <v>5.3721941457325444E-2</v>
      </c>
      <c r="U1411" s="4">
        <f t="shared" si="386"/>
        <v>0.1276595744680851</v>
      </c>
      <c r="V1411" s="4">
        <f t="shared" si="387"/>
        <v>0.3723859041996494</v>
      </c>
      <c r="W1411" s="4" t="s">
        <v>5110</v>
      </c>
      <c r="X1411" s="2" cm="1">
        <f t="array" ref="X1411">SUM(_xlfn._xlws.FILTER($F$2:$F$2454,_xlfn.MAP($W$2:$W$2454,_xlfn.LAMBDA(_xlpm.x,_xlpm.x=$W1411))))</f>
        <v>1594</v>
      </c>
      <c r="Y1411" s="11">
        <f t="shared" si="388"/>
        <v>1.8820577164366374E-3</v>
      </c>
      <c r="Z1411" s="4" t="s">
        <v>5101</v>
      </c>
      <c r="AA1411" s="2" cm="1">
        <f t="array" ref="AA1411">SUM(_xlfn._xlws.FILTER($F$2:$F$2454,_xlfn.MAP($Z$2:$Z$2454,_xlfn.LAMBDA(_xlpm.x,_xlpm.x=$Z1411))))</f>
        <v>2255</v>
      </c>
      <c r="AB1411" s="11">
        <f t="shared" si="389"/>
        <v>1.3303769401330377E-3</v>
      </c>
      <c r="AC1411" s="11">
        <f t="shared" si="390"/>
        <v>0.1506582291538858</v>
      </c>
      <c r="AG1411" s="2"/>
      <c r="AL1411" s="2"/>
      <c r="AM1411" s="2"/>
    </row>
    <row r="1412" spans="1:39">
      <c r="A1412" s="1" t="str">
        <f t="shared" si="374"/>
        <v>~rsa~ : [ɹsə]</v>
      </c>
      <c r="B1412" s="1">
        <f>_xlfn.LET(_xlpm.d,$G1412,_xlpm.k,_xlfn.CONCAT(LEFT(TRIM(B$1),1),"*"),COUNTIF(_xlpm.d,_xlpm.k))</f>
        <v>1</v>
      </c>
      <c r="C1412" s="1">
        <f>_xlfn.LET(_xlpm.d,$G1412,_xlpm.k,_xlfn.CONCAT(LEFT(TRIM(C$1),1),"*"),COUNTIF(_xlpm.d,_xlpm.k))</f>
        <v>0</v>
      </c>
      <c r="D1412" s="1">
        <f>_xlfn.LET(_xlpm.d,$G1412,_xlpm.k,_xlfn.CONCAT(LEFT(TRIM(D$1),1),"*"),COUNTIF(_xlpm.d,_xlpm.k))</f>
        <v>0</v>
      </c>
      <c r="E1412" s="1">
        <f t="shared" si="375"/>
        <v>0.60205999132796229</v>
      </c>
      <c r="F1412" s="7">
        <v>3</v>
      </c>
      <c r="G1412" s="9" t="s">
        <v>1029</v>
      </c>
      <c r="H1412" s="4" cm="1">
        <f t="array" ref="H1412">F1412/freq.sum.r6e</f>
        <v>2.376425855513308E-4</v>
      </c>
      <c r="I1412" s="4" t="str">
        <f t="shared" si="376"/>
        <v>ɹsə</v>
      </c>
      <c r="J1412" s="4" t="str">
        <f t="shared" si="377"/>
        <v>rsa</v>
      </c>
      <c r="K1412" s="10">
        <f t="shared" si="378"/>
        <v>3</v>
      </c>
      <c r="L1412" s="1">
        <f t="shared" si="379"/>
        <v>3</v>
      </c>
      <c r="M1412" s="10">
        <f t="shared" si="380"/>
        <v>3</v>
      </c>
      <c r="N1412" s="1" t="str">
        <f t="shared" si="381"/>
        <v>~rsa~</v>
      </c>
      <c r="O1412" s="1" t="str">
        <f t="shared" si="382"/>
        <v>[ɹsə]</v>
      </c>
      <c r="P1412" s="3" cm="1">
        <f t="array" ref="P1412">SUM(_xlfn._xlws.FILTER($H$2:$H$2454,_xlfn.MAP($N$2:$N$2454,_xlfn.LAMBDA(_xlpm.x,_xlpm.x=$N1412))))</f>
        <v>3.9607097591888465E-4</v>
      </c>
      <c r="Q1412" s="4">
        <f t="shared" si="383"/>
        <v>0.6</v>
      </c>
      <c r="R1412" s="6" cm="1">
        <f t="array" ref="R1412">SUM(_xlfn._xlws.FILTER($H$2:$H$2454,_xlfn.MAP($O$2:$O$2454,_xlfn.LAMBDA(_xlpm.x,_xlpm.x=$O1412))))</f>
        <v>9.5057034220532308E-4</v>
      </c>
      <c r="S1412" s="4">
        <f t="shared" si="384"/>
        <v>0.25000000000000006</v>
      </c>
      <c r="T1412" s="4">
        <f t="shared" si="385"/>
        <v>0.14852536755848803</v>
      </c>
      <c r="U1412" s="4">
        <f t="shared" si="386"/>
        <v>0.35294117647058826</v>
      </c>
      <c r="V1412" s="4">
        <f t="shared" si="387"/>
        <v>0.38021124171160592</v>
      </c>
      <c r="W1412" s="4" t="s">
        <v>5120</v>
      </c>
      <c r="X1412" s="2" cm="1">
        <f t="array" ref="X1412">SUM(_xlfn._xlws.FILTER($F$2:$F$2454,_xlfn.MAP($W$2:$W$2454,_xlfn.LAMBDA(_xlpm.x,_xlpm.x=$W1412))))</f>
        <v>1666</v>
      </c>
      <c r="Y1412" s="11">
        <f t="shared" si="388"/>
        <v>1.8007202881152461E-3</v>
      </c>
      <c r="Z1412" s="4" t="s">
        <v>5101</v>
      </c>
      <c r="AA1412" s="2" cm="1">
        <f t="array" ref="AA1412">SUM(_xlfn._xlws.FILTER($F$2:$F$2454,_xlfn.MAP($Z$2:$Z$2454,_xlfn.LAMBDA(_xlpm.x,_xlpm.x=$Z1412))))</f>
        <v>2255</v>
      </c>
      <c r="AB1412" s="11">
        <f t="shared" si="389"/>
        <v>1.3303769401330377E-3</v>
      </c>
      <c r="AC1412" s="11">
        <f t="shared" si="390"/>
        <v>0.13147154914321055</v>
      </c>
      <c r="AG1412" s="2"/>
      <c r="AL1412" s="2"/>
      <c r="AM1412" s="2"/>
    </row>
    <row r="1413" spans="1:39">
      <c r="A1413" s="1" t="str">
        <f t="shared" si="374"/>
        <v>~rri~ : [ɹaɪ]</v>
      </c>
      <c r="B1413" s="1">
        <f>_xlfn.LET(_xlpm.d,$G1413,_xlpm.k,_xlfn.CONCAT(LEFT(TRIM(B$1),1),"*"),COUNTIF(_xlpm.d,_xlpm.k))</f>
        <v>1</v>
      </c>
      <c r="C1413" s="1">
        <f>_xlfn.LET(_xlpm.d,$G1413,_xlpm.k,_xlfn.CONCAT(LEFT(TRIM(C$1),1),"*"),COUNTIF(_xlpm.d,_xlpm.k))</f>
        <v>0</v>
      </c>
      <c r="D1413" s="1">
        <f>_xlfn.LET(_xlpm.d,$G1413,_xlpm.k,_xlfn.CONCAT(LEFT(TRIM(D$1),1),"*"),COUNTIF(_xlpm.d,_xlpm.k))</f>
        <v>0</v>
      </c>
      <c r="E1413" s="1">
        <f t="shared" si="375"/>
        <v>0.47712125471966244</v>
      </c>
      <c r="F1413" s="7">
        <v>2</v>
      </c>
      <c r="G1413" s="9" t="s">
        <v>1510</v>
      </c>
      <c r="H1413" s="4" cm="1">
        <f t="array" ref="H1413">F1413/freq.sum.r6e</f>
        <v>1.5842839036755386E-4</v>
      </c>
      <c r="I1413" s="1" t="str">
        <f t="shared" si="376"/>
        <v>ɹaɪ</v>
      </c>
      <c r="J1413" s="1" t="str">
        <f t="shared" si="377"/>
        <v>rri</v>
      </c>
      <c r="K1413" s="10">
        <f t="shared" si="378"/>
        <v>3</v>
      </c>
      <c r="L1413" s="1">
        <f t="shared" si="379"/>
        <v>3</v>
      </c>
      <c r="M1413" s="10">
        <f t="shared" si="380"/>
        <v>3</v>
      </c>
      <c r="N1413" s="1" t="str">
        <f t="shared" si="381"/>
        <v>~rri~</v>
      </c>
      <c r="O1413" s="1" t="str">
        <f t="shared" si="382"/>
        <v>[ɹaɪ]</v>
      </c>
      <c r="P1413" s="3" cm="1">
        <f t="array" ref="P1413">SUM(_xlfn._xlws.FILTER($H$2:$H$2454,_xlfn.MAP($N$2:$N$2454,_xlfn.LAMBDA(_xlpm.x,_xlpm.x=$N1413))))</f>
        <v>7.9214195183776931E-4</v>
      </c>
      <c r="Q1413" s="4">
        <f t="shared" si="383"/>
        <v>0.19999999999999998</v>
      </c>
      <c r="R1413" s="6" cm="1">
        <f t="array" ref="R1413">SUM(_xlfn._xlws.FILTER($H$2:$H$2454,_xlfn.MAP($O$2:$O$2454,_xlfn.LAMBDA(_xlpm.x,_xlpm.x=$O1413))))</f>
        <v>1.9011406844106464E-3</v>
      </c>
      <c r="S1413" s="4">
        <f t="shared" si="384"/>
        <v>8.3333333333333329E-2</v>
      </c>
      <c r="T1413" s="4">
        <f t="shared" si="385"/>
        <v>3.9234522997671661E-2</v>
      </c>
      <c r="U1413" s="4">
        <f t="shared" si="386"/>
        <v>0.11764705882352938</v>
      </c>
      <c r="V1413" s="4">
        <f t="shared" si="387"/>
        <v>0.38021124171160603</v>
      </c>
      <c r="W1413" s="4" t="s">
        <v>5110</v>
      </c>
      <c r="X1413" s="2" cm="1">
        <f t="array" ref="X1413">SUM(_xlfn._xlws.FILTER($F$2:$F$2454,_xlfn.MAP($W$2:$W$2454,_xlfn.LAMBDA(_xlpm.x,_xlpm.x=$W1413))))</f>
        <v>1594</v>
      </c>
      <c r="Y1413" s="11">
        <f t="shared" si="388"/>
        <v>1.2547051442910915E-3</v>
      </c>
      <c r="Z1413" s="4" t="s">
        <v>5106</v>
      </c>
      <c r="AA1413" s="2" cm="1">
        <f t="array" ref="AA1413">SUM(_xlfn._xlws.FILTER($F$2:$F$2454,_xlfn.MAP($Z$2:$Z$2454,_xlfn.LAMBDA(_xlpm.x,_xlpm.x=$Z1413))))</f>
        <v>397</v>
      </c>
      <c r="AB1413" s="11">
        <f t="shared" si="389"/>
        <v>5.0377833753148613E-3</v>
      </c>
      <c r="AC1413" s="11">
        <f t="shared" si="390"/>
        <v>-0.60369781029697855</v>
      </c>
      <c r="AG1413" s="2"/>
      <c r="AL1413" s="2"/>
      <c r="AM1413" s="2"/>
    </row>
    <row r="1414" spans="1:39">
      <c r="A1414" s="1" t="str">
        <f t="shared" si="374"/>
        <v>~mbi~ : [mbə]</v>
      </c>
      <c r="B1414" s="1">
        <f>_xlfn.LET(_xlpm.d,$G1414,_xlpm.k,_xlfn.CONCAT(LEFT(TRIM(B$1),1),"*"),COUNTIF(_xlpm.d,_xlpm.k))</f>
        <v>0</v>
      </c>
      <c r="C1414" s="1">
        <f>_xlfn.LET(_xlpm.d,$G1414,_xlpm.k,_xlfn.CONCAT(LEFT(TRIM(C$1),1),"*"),COUNTIF(_xlpm.d,_xlpm.k))</f>
        <v>1</v>
      </c>
      <c r="D1414" s="1">
        <f>_xlfn.LET(_xlpm.d,$G1414,_xlpm.k,_xlfn.CONCAT(LEFT(TRIM(D$1),1),"*"),COUNTIF(_xlpm.d,_xlpm.k))</f>
        <v>0</v>
      </c>
      <c r="E1414" s="1">
        <f t="shared" si="375"/>
        <v>0.30102999566398114</v>
      </c>
      <c r="F1414" s="7">
        <v>1</v>
      </c>
      <c r="G1414" s="9" t="s">
        <v>1669</v>
      </c>
      <c r="H1414" s="4" cm="1">
        <f t="array" ref="H1414">F1414/freq.sum.r6e</f>
        <v>7.9214195183776928E-5</v>
      </c>
      <c r="I1414" s="4" t="str">
        <f t="shared" si="376"/>
        <v>mbə</v>
      </c>
      <c r="J1414" s="4" t="str">
        <f t="shared" si="377"/>
        <v>mbi</v>
      </c>
      <c r="K1414" s="10">
        <f t="shared" si="378"/>
        <v>3</v>
      </c>
      <c r="L1414" s="1">
        <f t="shared" si="379"/>
        <v>3</v>
      </c>
      <c r="M1414" s="10">
        <f t="shared" si="380"/>
        <v>3</v>
      </c>
      <c r="N1414" s="1" t="str">
        <f t="shared" si="381"/>
        <v>~mbi~</v>
      </c>
      <c r="O1414" s="1" t="str">
        <f t="shared" si="382"/>
        <v>[mbə]</v>
      </c>
      <c r="P1414" s="3" cm="1">
        <f t="array" ref="P1414">SUM(_xlfn._xlws.FILTER($H$2:$H$2454,_xlfn.MAP($N$2:$N$2454,_xlfn.LAMBDA(_xlpm.x,_xlpm.x=$N1414))))</f>
        <v>3.9607097591888465E-4</v>
      </c>
      <c r="Q1414" s="4">
        <f t="shared" si="383"/>
        <v>0.19999999999999998</v>
      </c>
      <c r="R1414" s="6" cm="1">
        <f t="array" ref="R1414">SUM(_xlfn._xlws.FILTER($H$2:$H$2454,_xlfn.MAP($O$2:$O$2454,_xlfn.LAMBDA(_xlpm.x,_xlpm.x=$O1414))))</f>
        <v>9.5057034220532308E-4</v>
      </c>
      <c r="S1414" s="4">
        <f t="shared" si="384"/>
        <v>8.3333333333333343E-2</v>
      </c>
      <c r="T1414" s="4">
        <f t="shared" si="385"/>
        <v>2.4754227926414667E-2</v>
      </c>
      <c r="U1414" s="4">
        <f t="shared" si="386"/>
        <v>0.11764705882352941</v>
      </c>
      <c r="V1414" s="4">
        <f t="shared" si="387"/>
        <v>0.38021124171160592</v>
      </c>
      <c r="W1414" s="4" t="s">
        <v>5110</v>
      </c>
      <c r="X1414" s="2" cm="1">
        <f t="array" ref="X1414">SUM(_xlfn._xlws.FILTER($F$2:$F$2454,_xlfn.MAP($W$2:$W$2454,_xlfn.LAMBDA(_xlpm.x,_xlpm.x=$W1414))))</f>
        <v>1594</v>
      </c>
      <c r="Y1414" s="11">
        <f t="shared" si="388"/>
        <v>6.2735257214554575E-4</v>
      </c>
      <c r="Z1414" s="4" t="s">
        <v>5101</v>
      </c>
      <c r="AA1414" s="2" cm="1">
        <f t="array" ref="AA1414">SUM(_xlfn._xlws.FILTER($F$2:$F$2454,_xlfn.MAP($Z$2:$Z$2454,_xlfn.LAMBDA(_xlpm.x,_xlpm.x=$Z1414))))</f>
        <v>2255</v>
      </c>
      <c r="AB1414" s="11">
        <f t="shared" si="389"/>
        <v>4.434589800443459E-4</v>
      </c>
      <c r="AC1414" s="11">
        <f t="shared" si="390"/>
        <v>0.1506582291538858</v>
      </c>
      <c r="AG1414" s="2"/>
      <c r="AL1414" s="2"/>
      <c r="AM1414" s="2"/>
    </row>
    <row r="1415" spans="1:39">
      <c r="A1415" s="1" t="str">
        <f t="shared" si="374"/>
        <v>~tes~ : [ts]</v>
      </c>
      <c r="B1415" s="1">
        <f>_xlfn.LET(_xlpm.d,$G1415,_xlpm.k,_xlfn.CONCAT(LEFT(TRIM(B$1),1),"*"),COUNTIF(_xlpm.d,_xlpm.k))</f>
        <v>0</v>
      </c>
      <c r="C1415" s="1">
        <f>_xlfn.LET(_xlpm.d,$G1415,_xlpm.k,_xlfn.CONCAT(LEFT(TRIM(C$1),1),"*"),COUNTIF(_xlpm.d,_xlpm.k))</f>
        <v>0</v>
      </c>
      <c r="D1415" s="1">
        <f>_xlfn.LET(_xlpm.d,$G1415,_xlpm.k,_xlfn.CONCAT(LEFT(TRIM(D$1),1),"*"),COUNTIF(_xlpm.d,_xlpm.k))</f>
        <v>0</v>
      </c>
      <c r="E1415" s="1">
        <f t="shared" si="375"/>
        <v>1.0413926851582249</v>
      </c>
      <c r="F1415" s="7">
        <v>10</v>
      </c>
      <c r="G1415" s="9" t="s">
        <v>295</v>
      </c>
      <c r="H1415" s="4" cm="1">
        <f t="array" ref="H1415">F1415/freq.sum.r6e</f>
        <v>7.9214195183776931E-4</v>
      </c>
      <c r="I1415" s="4" t="str">
        <f t="shared" si="376"/>
        <v>ts</v>
      </c>
      <c r="J1415" s="4" t="str">
        <f t="shared" si="377"/>
        <v>tes</v>
      </c>
      <c r="K1415" s="10">
        <f t="shared" si="378"/>
        <v>2</v>
      </c>
      <c r="L1415" s="1">
        <f t="shared" si="379"/>
        <v>3</v>
      </c>
      <c r="M1415" s="10">
        <f t="shared" si="380"/>
        <v>3</v>
      </c>
      <c r="N1415" s="1" t="str">
        <f t="shared" si="381"/>
        <v>~tes~</v>
      </c>
      <c r="O1415" s="1" t="str">
        <f t="shared" si="382"/>
        <v>[ts]</v>
      </c>
      <c r="P1415" s="3" cm="1">
        <f t="array" ref="P1415">SUM(_xlfn._xlws.FILTER($H$2:$H$2454,_xlfn.MAP($N$2:$N$2454,_xlfn.LAMBDA(_xlpm.x,_xlpm.x=$N1415))))</f>
        <v>7.9214195183776931E-4</v>
      </c>
      <c r="Q1415" s="4">
        <f t="shared" si="383"/>
        <v>1</v>
      </c>
      <c r="R1415" s="6" cm="1">
        <f t="array" ref="R1415">SUM(_xlfn._xlws.FILTER($H$2:$H$2454,_xlfn.MAP($O$2:$O$2454,_xlfn.LAMBDA(_xlpm.x,_xlpm.x=$O1415))))</f>
        <v>1.9011406844106462E-3</v>
      </c>
      <c r="S1415" s="4">
        <f t="shared" si="384"/>
        <v>0.41666666666666669</v>
      </c>
      <c r="T1415" s="4">
        <f t="shared" si="385"/>
        <v>0.42817779391796645</v>
      </c>
      <c r="U1415" s="4">
        <f t="shared" si="386"/>
        <v>0.58823529411764708</v>
      </c>
      <c r="V1415" s="4">
        <f t="shared" si="387"/>
        <v>0.38021124171160603</v>
      </c>
      <c r="W1415" s="4" t="s">
        <v>5121</v>
      </c>
      <c r="X1415" s="2" cm="1">
        <f t="array" ref="X1415">SUM(_xlfn._xlws.FILTER($F$2:$F$2454,_xlfn.MAP($W$2:$W$2454,_xlfn.LAMBDA(_xlpm.x,_xlpm.x=$W1415))))</f>
        <v>2896</v>
      </c>
      <c r="Y1415" s="11">
        <f t="shared" si="388"/>
        <v>3.453038674033149E-3</v>
      </c>
      <c r="Z1415" s="4"/>
      <c r="AA1415" s="2" cm="1">
        <f t="array" ref="AA1415">SUM(_xlfn._xlws.FILTER($F$2:$F$2454,_xlfn.MAP($Z$2:$Z$2454,_xlfn.LAMBDA(_xlpm.x,_xlpm.x=$Z1415))))</f>
        <v>3871</v>
      </c>
      <c r="AB1415" s="11">
        <f t="shared" si="389"/>
        <v>2.5833118057349523E-3</v>
      </c>
      <c r="AC1415" s="11">
        <f t="shared" si="390"/>
        <v>0.12602461379384577</v>
      </c>
      <c r="AG1415" s="2"/>
      <c r="AL1415" s="2"/>
      <c r="AM1415" s="2"/>
    </row>
    <row r="1416" spans="1:39">
      <c r="A1416" s="1" t="str">
        <f t="shared" si="374"/>
        <v>~pai~ : [pɛ]</v>
      </c>
      <c r="B1416" s="1">
        <f>_xlfn.LET(_xlpm.d,$G1416,_xlpm.k,_xlfn.CONCAT(LEFT(TRIM(B$1),1),"*"),COUNTIF(_xlpm.d,_xlpm.k))</f>
        <v>0</v>
      </c>
      <c r="C1416" s="1">
        <f>_xlfn.LET(_xlpm.d,$G1416,_xlpm.k,_xlfn.CONCAT(LEFT(TRIM(C$1),1),"*"),COUNTIF(_xlpm.d,_xlpm.k))</f>
        <v>0</v>
      </c>
      <c r="D1416" s="1">
        <f>_xlfn.LET(_xlpm.d,$G1416,_xlpm.k,_xlfn.CONCAT(LEFT(TRIM(D$1),1),"*"),COUNTIF(_xlpm.d,_xlpm.k))</f>
        <v>0</v>
      </c>
      <c r="E1416" s="1">
        <f t="shared" si="375"/>
        <v>0.47712125471966244</v>
      </c>
      <c r="F1416" s="7">
        <v>2</v>
      </c>
      <c r="G1416" s="9" t="s">
        <v>1422</v>
      </c>
      <c r="H1416" s="4" cm="1">
        <f t="array" ref="H1416">F1416/freq.sum.r6e</f>
        <v>1.5842839036755386E-4</v>
      </c>
      <c r="I1416" s="4" t="str">
        <f t="shared" si="376"/>
        <v>pɛ</v>
      </c>
      <c r="J1416" s="4" t="str">
        <f t="shared" si="377"/>
        <v>pai</v>
      </c>
      <c r="K1416" s="10">
        <f t="shared" si="378"/>
        <v>2</v>
      </c>
      <c r="L1416" s="1">
        <f t="shared" si="379"/>
        <v>3</v>
      </c>
      <c r="M1416" s="10">
        <f t="shared" si="380"/>
        <v>3</v>
      </c>
      <c r="N1416" s="1" t="str">
        <f t="shared" si="381"/>
        <v>~pai~</v>
      </c>
      <c r="O1416" s="1" t="str">
        <f t="shared" si="382"/>
        <v>[pɛ]</v>
      </c>
      <c r="P1416" s="3" cm="1">
        <f t="array" ref="P1416">SUM(_xlfn._xlws.FILTER($H$2:$H$2454,_xlfn.MAP($N$2:$N$2454,_xlfn.LAMBDA(_xlpm.x,_xlpm.x=$N1416))))</f>
        <v>5.5449936628643854E-4</v>
      </c>
      <c r="Q1416" s="4">
        <f t="shared" si="383"/>
        <v>0.2857142857142857</v>
      </c>
      <c r="R1416" s="6" cm="1">
        <f t="array" ref="R1416">SUM(_xlfn._xlws.FILTER($H$2:$H$2454,_xlfn.MAP($O$2:$O$2454,_xlfn.LAMBDA(_xlpm.x,_xlpm.x=$O1416))))</f>
        <v>1.3466413181242077E-3</v>
      </c>
      <c r="S1416" s="4">
        <f t="shared" si="384"/>
        <v>0.11764705882352941</v>
      </c>
      <c r="T1416" s="4">
        <f t="shared" si="385"/>
        <v>5.5582240913368199E-2</v>
      </c>
      <c r="U1416" s="4">
        <f t="shared" si="386"/>
        <v>0.16666666666666666</v>
      </c>
      <c r="V1416" s="4">
        <f t="shared" si="387"/>
        <v>0.38535088136401707</v>
      </c>
      <c r="W1416" s="4" t="s">
        <v>5131</v>
      </c>
      <c r="X1416" s="2" cm="1">
        <f t="array" ref="X1416">SUM(_xlfn._xlws.FILTER($F$2:$F$2454,_xlfn.MAP($W$2:$W$2454,_xlfn.LAMBDA(_xlpm.x,_xlpm.x=$W1416))))</f>
        <v>105</v>
      </c>
      <c r="Y1416" s="11">
        <f t="shared" si="388"/>
        <v>1.9047619047619049E-2</v>
      </c>
      <c r="Z1416" s="4" t="s">
        <v>5104</v>
      </c>
      <c r="AA1416" s="2" cm="1">
        <f t="array" ref="AA1416">SUM(_xlfn._xlws.FILTER($F$2:$F$2454,_xlfn.MAP($Z$2:$Z$2454,_xlfn.LAMBDA(_xlpm.x,_xlpm.x=$Z1416))))</f>
        <v>883</v>
      </c>
      <c r="AB1416" s="11">
        <f t="shared" si="389"/>
        <v>2.2650056625141564E-3</v>
      </c>
      <c r="AC1416" s="11">
        <f t="shared" si="390"/>
        <v>0.92477140450763051</v>
      </c>
      <c r="AG1416" s="2"/>
      <c r="AL1416" s="2"/>
      <c r="AM1416" s="2"/>
    </row>
    <row r="1417" spans="1:39">
      <c r="A1417" s="1" t="str">
        <f t="shared" si="374"/>
        <v>~ffe~ : [fɛ]</v>
      </c>
      <c r="B1417" s="1">
        <f>_xlfn.LET(_xlpm.d,$G1417,_xlpm.k,_xlfn.CONCAT(LEFT(TRIM(B$1),1),"*"),COUNTIF(_xlpm.d,_xlpm.k))</f>
        <v>0</v>
      </c>
      <c r="C1417" s="1">
        <f>_xlfn.LET(_xlpm.d,$G1417,_xlpm.k,_xlfn.CONCAT(LEFT(TRIM(C$1),1),"*"),COUNTIF(_xlpm.d,_xlpm.k))</f>
        <v>0</v>
      </c>
      <c r="D1417" s="1">
        <f>_xlfn.LET(_xlpm.d,$G1417,_xlpm.k,_xlfn.CONCAT(LEFT(TRIM(D$1),1),"*"),COUNTIF(_xlpm.d,_xlpm.k))</f>
        <v>0</v>
      </c>
      <c r="E1417" s="1">
        <f t="shared" si="375"/>
        <v>0.90308998699194343</v>
      </c>
      <c r="F1417" s="7">
        <v>7</v>
      </c>
      <c r="G1417" s="9" t="s">
        <v>924</v>
      </c>
      <c r="H1417" s="4" cm="1">
        <f t="array" ref="H1417">F1417/freq.sum.r6e</f>
        <v>5.5449936628643854E-4</v>
      </c>
      <c r="I1417" s="4" t="str">
        <f t="shared" si="376"/>
        <v>fɛ</v>
      </c>
      <c r="J1417" s="4" t="str">
        <f t="shared" si="377"/>
        <v>ffe</v>
      </c>
      <c r="K1417" s="10">
        <f t="shared" si="378"/>
        <v>2</v>
      </c>
      <c r="L1417" s="1">
        <f t="shared" si="379"/>
        <v>3</v>
      </c>
      <c r="M1417" s="10">
        <f t="shared" si="380"/>
        <v>3</v>
      </c>
      <c r="N1417" s="1" t="str">
        <f t="shared" si="381"/>
        <v>~ffe~</v>
      </c>
      <c r="O1417" s="1" t="str">
        <f t="shared" si="382"/>
        <v>[fɛ]</v>
      </c>
      <c r="P1417" s="3" cm="1">
        <f t="array" ref="P1417">SUM(_xlfn._xlws.FILTER($H$2:$H$2454,_xlfn.MAP($N$2:$N$2454,_xlfn.LAMBDA(_xlpm.x,_xlpm.x=$N1417))))</f>
        <v>1.1089987325728771E-3</v>
      </c>
      <c r="Q1417" s="4">
        <f t="shared" si="383"/>
        <v>0.5</v>
      </c>
      <c r="R1417" s="6" cm="1">
        <f t="array" ref="R1417">SUM(_xlfn._xlws.FILTER($H$2:$H$2454,_xlfn.MAP($O$2:$O$2454,_xlfn.LAMBDA(_xlpm.x,_xlpm.x=$O1417))))</f>
        <v>2.6932826362484155E-3</v>
      </c>
      <c r="S1417" s="4">
        <f t="shared" si="384"/>
        <v>0.20588235294117649</v>
      </c>
      <c r="T1417" s="4">
        <f t="shared" si="385"/>
        <v>0.18410957020270907</v>
      </c>
      <c r="U1417" s="4">
        <f t="shared" si="386"/>
        <v>0.29166666666666669</v>
      </c>
      <c r="V1417" s="4">
        <f t="shared" si="387"/>
        <v>0.38535088136401707</v>
      </c>
      <c r="W1417" s="4" t="s">
        <v>5121</v>
      </c>
      <c r="X1417" s="2" cm="1">
        <f t="array" ref="X1417">SUM(_xlfn._xlws.FILTER($F$2:$F$2454,_xlfn.MAP($W$2:$W$2454,_xlfn.LAMBDA(_xlpm.x,_xlpm.x=$W1417))))</f>
        <v>2896</v>
      </c>
      <c r="Y1417" s="11">
        <f t="shared" si="388"/>
        <v>2.4171270718232043E-3</v>
      </c>
      <c r="Z1417" s="4" t="s">
        <v>5104</v>
      </c>
      <c r="AA1417" s="2" cm="1">
        <f t="array" ref="AA1417">SUM(_xlfn._xlws.FILTER($F$2:$F$2454,_xlfn.MAP($Z$2:$Z$2454,_xlfn.LAMBDA(_xlpm.x,_xlpm.x=$Z1417))))</f>
        <v>883</v>
      </c>
      <c r="AB1417" s="11">
        <f t="shared" si="389"/>
        <v>7.9275198187995465E-3</v>
      </c>
      <c r="AC1417" s="11">
        <f t="shared" si="390"/>
        <v>-0.51583785394754067</v>
      </c>
      <c r="AG1417" s="2"/>
      <c r="AL1417" s="2"/>
      <c r="AM1417" s="2"/>
    </row>
    <row r="1418" spans="1:39">
      <c r="A1418" s="1" t="str">
        <f t="shared" si="374"/>
        <v>~nni~ : [naɪ]</v>
      </c>
      <c r="B1418" s="1">
        <f>_xlfn.LET(_xlpm.d,$G1418,_xlpm.k,_xlfn.CONCAT(LEFT(TRIM(B$1),1),"*"),COUNTIF(_xlpm.d,_xlpm.k))</f>
        <v>0</v>
      </c>
      <c r="C1418" s="1">
        <f>_xlfn.LET(_xlpm.d,$G1418,_xlpm.k,_xlfn.CONCAT(LEFT(TRIM(C$1),1),"*"),COUNTIF(_xlpm.d,_xlpm.k))</f>
        <v>0</v>
      </c>
      <c r="D1418" s="1">
        <f>_xlfn.LET(_xlpm.d,$G1418,_xlpm.k,_xlfn.CONCAT(LEFT(TRIM(D$1),1),"*"),COUNTIF(_xlpm.d,_xlpm.k))</f>
        <v>1</v>
      </c>
      <c r="E1418" s="1">
        <f t="shared" si="375"/>
        <v>0.30102999566398114</v>
      </c>
      <c r="F1418" s="7">
        <v>1</v>
      </c>
      <c r="G1418" s="9" t="s">
        <v>2135</v>
      </c>
      <c r="H1418" s="4" cm="1">
        <f t="array" ref="H1418">F1418/freq.sum.r6e</f>
        <v>7.9214195183776928E-5</v>
      </c>
      <c r="I1418" s="4" t="str">
        <f t="shared" si="376"/>
        <v>naɪ</v>
      </c>
      <c r="J1418" s="4" t="str">
        <f t="shared" si="377"/>
        <v>nni</v>
      </c>
      <c r="K1418" s="10">
        <f t="shared" si="378"/>
        <v>3</v>
      </c>
      <c r="L1418" s="1">
        <f t="shared" si="379"/>
        <v>3</v>
      </c>
      <c r="M1418" s="10">
        <f t="shared" si="380"/>
        <v>3</v>
      </c>
      <c r="N1418" s="1" t="str">
        <f t="shared" si="381"/>
        <v>~nni~</v>
      </c>
      <c r="O1418" s="1" t="str">
        <f t="shared" si="382"/>
        <v>[naɪ]</v>
      </c>
      <c r="P1418" s="3" cm="1">
        <f t="array" ref="P1418">SUM(_xlfn._xlws.FILTER($H$2:$H$2454,_xlfn.MAP($N$2:$N$2454,_xlfn.LAMBDA(_xlpm.x,_xlpm.x=$N1418))))</f>
        <v>5.5449936628643854E-4</v>
      </c>
      <c r="Q1418" s="4">
        <f t="shared" si="383"/>
        <v>0.14285714285714285</v>
      </c>
      <c r="R1418" s="6" cm="1">
        <f t="array" ref="R1418">SUM(_xlfn._xlws.FILTER($H$2:$H$2454,_xlfn.MAP($O$2:$O$2454,_xlfn.LAMBDA(_xlpm.x,_xlpm.x=$O1418))))</f>
        <v>1.3466413181242077E-3</v>
      </c>
      <c r="S1418" s="4">
        <f t="shared" si="384"/>
        <v>5.8823529411764705E-2</v>
      </c>
      <c r="T1418" s="4">
        <f t="shared" si="385"/>
        <v>1.7534244781210389E-2</v>
      </c>
      <c r="U1418" s="4">
        <f t="shared" si="386"/>
        <v>8.3333333333333329E-2</v>
      </c>
      <c r="V1418" s="4">
        <f t="shared" si="387"/>
        <v>0.38535088136401707</v>
      </c>
      <c r="W1418" s="4" t="s">
        <v>5110</v>
      </c>
      <c r="X1418" s="2" cm="1">
        <f t="array" ref="X1418">SUM(_xlfn._xlws.FILTER($F$2:$F$2454,_xlfn.MAP($W$2:$W$2454,_xlfn.LAMBDA(_xlpm.x,_xlpm.x=$W1418))))</f>
        <v>1594</v>
      </c>
      <c r="Y1418" s="11">
        <f t="shared" si="388"/>
        <v>6.2735257214554575E-4</v>
      </c>
      <c r="Z1418" s="4" t="s">
        <v>5106</v>
      </c>
      <c r="AA1418" s="2" cm="1">
        <f t="array" ref="AA1418">SUM(_xlfn._xlws.FILTER($F$2:$F$2454,_xlfn.MAP($Z$2:$Z$2454,_xlfn.LAMBDA(_xlpm.x,_xlpm.x=$Z1418))))</f>
        <v>397</v>
      </c>
      <c r="AB1418" s="11">
        <f t="shared" si="389"/>
        <v>2.5188916876574307E-3</v>
      </c>
      <c r="AC1418" s="11">
        <f t="shared" si="390"/>
        <v>-0.60369781029697855</v>
      </c>
      <c r="AG1418" s="2"/>
      <c r="AL1418" s="2"/>
      <c r="AM1418" s="2"/>
    </row>
    <row r="1419" spans="1:39">
      <c r="A1419" s="1" t="str">
        <f t="shared" si="374"/>
        <v>~chi~ : [kɪ]</v>
      </c>
      <c r="B1419" s="1">
        <f>_xlfn.LET(_xlpm.d,$G1419,_xlpm.k,_xlfn.CONCAT(LEFT(TRIM(B$1),1),"*"),COUNTIF(_xlpm.d,_xlpm.k))</f>
        <v>0</v>
      </c>
      <c r="C1419" s="1">
        <f>_xlfn.LET(_xlpm.d,$G1419,_xlpm.k,_xlfn.CONCAT(LEFT(TRIM(C$1),1),"*"),COUNTIF(_xlpm.d,_xlpm.k))</f>
        <v>0</v>
      </c>
      <c r="D1419" s="1">
        <f>_xlfn.LET(_xlpm.d,$G1419,_xlpm.k,_xlfn.CONCAT(LEFT(TRIM(D$1),1),"*"),COUNTIF(_xlpm.d,_xlpm.k))</f>
        <v>0</v>
      </c>
      <c r="E1419" s="1">
        <f t="shared" si="375"/>
        <v>0.30102999566398114</v>
      </c>
      <c r="F1419" s="7">
        <v>1</v>
      </c>
      <c r="G1419" s="9" t="s">
        <v>2036</v>
      </c>
      <c r="H1419" s="4" cm="1">
        <f t="array" ref="H1419">F1419/freq.sum.r6e</f>
        <v>7.9214195183776928E-5</v>
      </c>
      <c r="I1419" s="4" t="str">
        <f t="shared" si="376"/>
        <v>kɪ</v>
      </c>
      <c r="J1419" s="4" t="str">
        <f t="shared" si="377"/>
        <v>chi</v>
      </c>
      <c r="K1419" s="10">
        <f t="shared" si="378"/>
        <v>2</v>
      </c>
      <c r="L1419" s="1">
        <f t="shared" si="379"/>
        <v>3</v>
      </c>
      <c r="M1419" s="10">
        <f t="shared" si="380"/>
        <v>3</v>
      </c>
      <c r="N1419" s="1" t="str">
        <f t="shared" si="381"/>
        <v>~chi~</v>
      </c>
      <c r="O1419" s="1" t="str">
        <f t="shared" si="382"/>
        <v>[kɪ]</v>
      </c>
      <c r="P1419" s="3" cm="1">
        <f t="array" ref="P1419">SUM(_xlfn._xlws.FILTER($H$2:$H$2454,_xlfn.MAP($N$2:$N$2454,_xlfn.LAMBDA(_xlpm.x,_xlpm.x=$N1419))))</f>
        <v>1.0297845373891E-3</v>
      </c>
      <c r="Q1419" s="4">
        <f t="shared" si="383"/>
        <v>7.6923076923076927E-2</v>
      </c>
      <c r="R1419" s="6" cm="1">
        <f t="array" ref="R1419">SUM(_xlfn._xlws.FILTER($H$2:$H$2454,_xlfn.MAP($O$2:$O$2454,_xlfn.LAMBDA(_xlpm.x,_xlpm.x=$O1419))))</f>
        <v>2.5348542458808613E-3</v>
      </c>
      <c r="S1419" s="4">
        <f t="shared" si="384"/>
        <v>3.1250000000000007E-2</v>
      </c>
      <c r="T1419" s="4">
        <f t="shared" si="385"/>
        <v>9.3515972166455432E-3</v>
      </c>
      <c r="U1419" s="4">
        <f t="shared" si="386"/>
        <v>4.4444444444444453E-2</v>
      </c>
      <c r="V1419" s="4">
        <f t="shared" si="387"/>
        <v>0.39120662601306916</v>
      </c>
      <c r="W1419" s="4" t="s">
        <v>5110</v>
      </c>
      <c r="X1419" s="2" cm="1">
        <f t="array" ref="X1419">SUM(_xlfn._xlws.FILTER($F$2:$F$2454,_xlfn.MAP($W$2:$W$2454,_xlfn.LAMBDA(_xlpm.x,_xlpm.x=$W1419))))</f>
        <v>1594</v>
      </c>
      <c r="Y1419" s="11">
        <f t="shared" si="388"/>
        <v>6.2735257214554575E-4</v>
      </c>
      <c r="Z1419" s="4" t="s">
        <v>5102</v>
      </c>
      <c r="AA1419" s="2" cm="1">
        <f t="array" ref="AA1419">SUM(_xlfn._xlws.FILTER($F$2:$F$2454,_xlfn.MAP($Z$2:$Z$2454,_xlfn.LAMBDA(_xlpm.x,_xlpm.x=$Z1419))))</f>
        <v>1794</v>
      </c>
      <c r="AB1419" s="11">
        <f t="shared" si="389"/>
        <v>5.5741360089186175E-4</v>
      </c>
      <c r="AC1419" s="11">
        <f t="shared" si="390"/>
        <v>5.1334121647979701E-2</v>
      </c>
      <c r="AG1419" s="2"/>
      <c r="AL1419" s="2"/>
      <c r="AM1419" s="2"/>
    </row>
    <row r="1420" spans="1:39">
      <c r="A1420" s="1" t="str">
        <f t="shared" si="374"/>
        <v>~rva~ : [ɹvə]</v>
      </c>
      <c r="B1420" s="1">
        <f>_xlfn.LET(_xlpm.d,$G1420,_xlpm.k,_xlfn.CONCAT(LEFT(TRIM(B$1),1),"*"),COUNTIF(_xlpm.d,_xlpm.k))</f>
        <v>1</v>
      </c>
      <c r="C1420" s="1">
        <f>_xlfn.LET(_xlpm.d,$G1420,_xlpm.k,_xlfn.CONCAT(LEFT(TRIM(C$1),1),"*"),COUNTIF(_xlpm.d,_xlpm.k))</f>
        <v>0</v>
      </c>
      <c r="D1420" s="1">
        <f>_xlfn.LET(_xlpm.d,$G1420,_xlpm.k,_xlfn.CONCAT(LEFT(TRIM(D$1),1),"*"),COUNTIF(_xlpm.d,_xlpm.k))</f>
        <v>0</v>
      </c>
      <c r="E1420" s="1">
        <f t="shared" si="375"/>
        <v>0.30102999566398114</v>
      </c>
      <c r="F1420" s="7">
        <v>1</v>
      </c>
      <c r="G1420" s="9" t="s">
        <v>1406</v>
      </c>
      <c r="H1420" s="4" cm="1">
        <f t="array" ref="H1420">F1420/freq.sum.r6e</f>
        <v>7.9214195183776928E-5</v>
      </c>
      <c r="I1420" s="1" t="str">
        <f t="shared" si="376"/>
        <v>ɹvə</v>
      </c>
      <c r="J1420" s="1" t="str">
        <f t="shared" si="377"/>
        <v>rva</v>
      </c>
      <c r="K1420" s="10">
        <f t="shared" si="378"/>
        <v>3</v>
      </c>
      <c r="L1420" s="1">
        <f t="shared" si="379"/>
        <v>3</v>
      </c>
      <c r="M1420" s="10">
        <f t="shared" si="380"/>
        <v>3</v>
      </c>
      <c r="N1420" s="1" t="str">
        <f t="shared" si="381"/>
        <v>~rva~</v>
      </c>
      <c r="O1420" s="1" t="str">
        <f t="shared" si="382"/>
        <v>[ɹvə]</v>
      </c>
      <c r="P1420" s="3" cm="1">
        <f t="array" ref="P1420">SUM(_xlfn._xlws.FILTER($H$2:$H$2454,_xlfn.MAP($N$2:$N$2454,_xlfn.LAMBDA(_xlpm.x,_xlpm.x=$N1420))))</f>
        <v>1.5842839036755386E-4</v>
      </c>
      <c r="Q1420" s="4">
        <f t="shared" si="383"/>
        <v>0.5</v>
      </c>
      <c r="R1420" s="6" cm="1">
        <f t="array" ref="R1420">SUM(_xlfn._xlws.FILTER($H$2:$H$2454,_xlfn.MAP($O$2:$O$2454,_xlfn.LAMBDA(_xlpm.x,_xlpm.x=$O1420))))</f>
        <v>3.9607097591888465E-4</v>
      </c>
      <c r="S1420" s="4">
        <f t="shared" si="384"/>
        <v>0.19999999999999998</v>
      </c>
      <c r="T1420" s="4">
        <f t="shared" si="385"/>
        <v>6.0117410678435623E-2</v>
      </c>
      <c r="U1420" s="4">
        <f t="shared" si="386"/>
        <v>0.2857142857142857</v>
      </c>
      <c r="V1420" s="4">
        <f t="shared" si="387"/>
        <v>0.3979400086720376</v>
      </c>
      <c r="W1420" s="4" t="s">
        <v>5120</v>
      </c>
      <c r="X1420" s="2" cm="1">
        <f t="array" ref="X1420">SUM(_xlfn._xlws.FILTER($F$2:$F$2454,_xlfn.MAP($W$2:$W$2454,_xlfn.LAMBDA(_xlpm.x,_xlpm.x=$W1420))))</f>
        <v>1666</v>
      </c>
      <c r="Y1420" s="11">
        <f t="shared" si="388"/>
        <v>6.0024009603841532E-4</v>
      </c>
      <c r="Z1420" s="4" t="s">
        <v>5101</v>
      </c>
      <c r="AA1420" s="2" cm="1">
        <f t="array" ref="AA1420">SUM(_xlfn._xlws.FILTER($F$2:$F$2454,_xlfn.MAP($Z$2:$Z$2454,_xlfn.LAMBDA(_xlpm.x,_xlpm.x=$Z1420))))</f>
        <v>2255</v>
      </c>
      <c r="AB1420" s="11">
        <f t="shared" si="389"/>
        <v>4.434589800443459E-4</v>
      </c>
      <c r="AC1420" s="11">
        <f t="shared" si="390"/>
        <v>0.13147154914321055</v>
      </c>
      <c r="AG1420" s="2"/>
      <c r="AL1420" s="2"/>
      <c r="AM1420" s="2"/>
    </row>
    <row r="1421" spans="1:39">
      <c r="A1421" s="1" t="str">
        <f t="shared" si="374"/>
        <v>~spa~ : [spɛ]</v>
      </c>
      <c r="B1421" s="1">
        <f>_xlfn.LET(_xlpm.d,$G1421,_xlpm.k,_xlfn.CONCAT(LEFT(TRIM(B$1),1),"*"),COUNTIF(_xlpm.d,_xlpm.k))</f>
        <v>0</v>
      </c>
      <c r="C1421" s="1">
        <f>_xlfn.LET(_xlpm.d,$G1421,_xlpm.k,_xlfn.CONCAT(LEFT(TRIM(C$1),1),"*"),COUNTIF(_xlpm.d,_xlpm.k))</f>
        <v>0</v>
      </c>
      <c r="D1421" s="1">
        <f>_xlfn.LET(_xlpm.d,$G1421,_xlpm.k,_xlfn.CONCAT(LEFT(TRIM(D$1),1),"*"),COUNTIF(_xlpm.d,_xlpm.k))</f>
        <v>0</v>
      </c>
      <c r="E1421" s="1">
        <f t="shared" si="375"/>
        <v>0.30102999566398114</v>
      </c>
      <c r="F1421" s="7">
        <v>1</v>
      </c>
      <c r="G1421" s="9" t="s">
        <v>1688</v>
      </c>
      <c r="H1421" s="4" cm="1">
        <f t="array" ref="H1421">F1421/freq.sum.r6e</f>
        <v>7.9214195183776928E-5</v>
      </c>
      <c r="I1421" s="4" t="str">
        <f t="shared" si="376"/>
        <v>spɛ</v>
      </c>
      <c r="J1421" s="4" t="str">
        <f t="shared" si="377"/>
        <v>spa</v>
      </c>
      <c r="K1421" s="10">
        <f t="shared" si="378"/>
        <v>3</v>
      </c>
      <c r="L1421" s="1">
        <f t="shared" si="379"/>
        <v>3</v>
      </c>
      <c r="M1421" s="10">
        <f t="shared" si="380"/>
        <v>3</v>
      </c>
      <c r="N1421" s="1" t="str">
        <f t="shared" si="381"/>
        <v>~spa~</v>
      </c>
      <c r="O1421" s="1" t="str">
        <f t="shared" si="382"/>
        <v>[spɛ]</v>
      </c>
      <c r="P1421" s="3" cm="1">
        <f t="array" ref="P1421">SUM(_xlfn._xlws.FILTER($H$2:$H$2454,_xlfn.MAP($N$2:$N$2454,_xlfn.LAMBDA(_xlpm.x,_xlpm.x=$N1421))))</f>
        <v>4.7528517110266159E-4</v>
      </c>
      <c r="Q1421" s="4">
        <f t="shared" si="383"/>
        <v>0.16666666666666666</v>
      </c>
      <c r="R1421" s="6" cm="1">
        <f t="array" ref="R1421">SUM(_xlfn._xlws.FILTER($H$2:$H$2454,_xlfn.MAP($O$2:$O$2454,_xlfn.LAMBDA(_xlpm.x,_xlpm.x=$O1421))))</f>
        <v>1.188212927756654E-3</v>
      </c>
      <c r="S1421" s="4">
        <f t="shared" si="384"/>
        <v>6.6666666666666666E-2</v>
      </c>
      <c r="T1421" s="4">
        <f t="shared" si="385"/>
        <v>2.0039136892811872E-2</v>
      </c>
      <c r="U1421" s="4">
        <f t="shared" si="386"/>
        <v>9.5238095238095219E-2</v>
      </c>
      <c r="V1421" s="4">
        <f t="shared" si="387"/>
        <v>0.3979400086720376</v>
      </c>
      <c r="W1421" s="4" t="s">
        <v>5120</v>
      </c>
      <c r="X1421" s="2" cm="1">
        <f t="array" ref="X1421">SUM(_xlfn._xlws.FILTER($F$2:$F$2454,_xlfn.MAP($W$2:$W$2454,_xlfn.LAMBDA(_xlpm.x,_xlpm.x=$W1421))))</f>
        <v>1666</v>
      </c>
      <c r="Y1421" s="11">
        <f t="shared" si="388"/>
        <v>6.0024009603841532E-4</v>
      </c>
      <c r="Z1421" s="4" t="s">
        <v>5104</v>
      </c>
      <c r="AA1421" s="2" cm="1">
        <f t="array" ref="AA1421">SUM(_xlfn._xlws.FILTER($F$2:$F$2454,_xlfn.MAP($Z$2:$Z$2454,_xlfn.LAMBDA(_xlpm.x,_xlpm.x=$Z1421))))</f>
        <v>883</v>
      </c>
      <c r="AB1421" s="11">
        <f t="shared" si="389"/>
        <v>1.1325028312570782E-3</v>
      </c>
      <c r="AC1421" s="11">
        <f t="shared" si="390"/>
        <v>-0.27571429349320026</v>
      </c>
      <c r="AG1421" s="2"/>
      <c r="AL1421" s="2"/>
      <c r="AM1421" s="2"/>
    </row>
    <row r="1422" spans="1:39">
      <c r="A1422" s="1" t="str">
        <f t="shared" si="374"/>
        <v>~rra~ : [ɹʌ]</v>
      </c>
      <c r="B1422" s="1">
        <f>_xlfn.LET(_xlpm.d,$G1422,_xlpm.k,_xlfn.CONCAT(LEFT(TRIM(B$1),1),"*"),COUNTIF(_xlpm.d,_xlpm.k))</f>
        <v>1</v>
      </c>
      <c r="C1422" s="1">
        <f>_xlfn.LET(_xlpm.d,$G1422,_xlpm.k,_xlfn.CONCAT(LEFT(TRIM(C$1),1),"*"),COUNTIF(_xlpm.d,_xlpm.k))</f>
        <v>0</v>
      </c>
      <c r="D1422" s="1">
        <f>_xlfn.LET(_xlpm.d,$G1422,_xlpm.k,_xlfn.CONCAT(LEFT(TRIM(D$1),1),"*"),COUNTIF(_xlpm.d,_xlpm.k))</f>
        <v>0</v>
      </c>
      <c r="E1422" s="1">
        <f t="shared" si="375"/>
        <v>0.30102999566398114</v>
      </c>
      <c r="F1422" s="7">
        <v>1</v>
      </c>
      <c r="G1422" s="9" t="s">
        <v>2408</v>
      </c>
      <c r="H1422" s="4" cm="1">
        <f t="array" ref="H1422">F1422/freq.sum.r6e</f>
        <v>7.9214195183776928E-5</v>
      </c>
      <c r="I1422" s="4" t="str">
        <f t="shared" si="376"/>
        <v>ɹʌ</v>
      </c>
      <c r="J1422" s="4" t="str">
        <f t="shared" si="377"/>
        <v>rra</v>
      </c>
      <c r="K1422" s="10">
        <f t="shared" si="378"/>
        <v>2</v>
      </c>
      <c r="L1422" s="1">
        <f t="shared" si="379"/>
        <v>3</v>
      </c>
      <c r="M1422" s="10">
        <f t="shared" si="380"/>
        <v>3</v>
      </c>
      <c r="N1422" s="1" t="str">
        <f t="shared" si="381"/>
        <v>~rra~</v>
      </c>
      <c r="O1422" s="1" t="str">
        <f t="shared" si="382"/>
        <v>[ɹʌ]</v>
      </c>
      <c r="P1422" s="3" cm="1">
        <f t="array" ref="P1422">SUM(_xlfn._xlws.FILTER($H$2:$H$2454,_xlfn.MAP($N$2:$N$2454,_xlfn.LAMBDA(_xlpm.x,_xlpm.x=$N1422))))</f>
        <v>4.7528517110266154E-4</v>
      </c>
      <c r="Q1422" s="4">
        <f t="shared" si="383"/>
        <v>0.16666666666666669</v>
      </c>
      <c r="R1422" s="6" cm="1">
        <f t="array" ref="R1422">SUM(_xlfn._xlws.FILTER($H$2:$H$2454,_xlfn.MAP($O$2:$O$2454,_xlfn.LAMBDA(_xlpm.x,_xlpm.x=$O1422))))</f>
        <v>1.188212927756654E-3</v>
      </c>
      <c r="S1422" s="4">
        <f t="shared" si="384"/>
        <v>6.6666666666666666E-2</v>
      </c>
      <c r="T1422" s="4">
        <f t="shared" si="385"/>
        <v>2.0039136892811876E-2</v>
      </c>
      <c r="U1422" s="4">
        <f t="shared" si="386"/>
        <v>9.5238095238095247E-2</v>
      </c>
      <c r="V1422" s="4">
        <f t="shared" si="387"/>
        <v>0.39794000867203766</v>
      </c>
      <c r="W1422" s="4" t="s">
        <v>5120</v>
      </c>
      <c r="X1422" s="2" cm="1">
        <f t="array" ref="X1422">SUM(_xlfn._xlws.FILTER($F$2:$F$2454,_xlfn.MAP($W$2:$W$2454,_xlfn.LAMBDA(_xlpm.x,_xlpm.x=$W1422))))</f>
        <v>1666</v>
      </c>
      <c r="Y1422" s="11">
        <f t="shared" si="388"/>
        <v>6.0024009603841532E-4</v>
      </c>
      <c r="Z1422" s="4" t="s">
        <v>5113</v>
      </c>
      <c r="AA1422" s="2" cm="1">
        <f t="array" ref="AA1422">SUM(_xlfn._xlws.FILTER($F$2:$F$2454,_xlfn.MAP($Z$2:$Z$2454,_xlfn.LAMBDA(_xlpm.x,_xlpm.x=$Z1422))))</f>
        <v>309</v>
      </c>
      <c r="AB1422" s="11">
        <f t="shared" si="389"/>
        <v>3.2362459546925568E-3</v>
      </c>
      <c r="AC1422" s="11">
        <f t="shared" si="390"/>
        <v>-0.73171651764593426</v>
      </c>
      <c r="AG1422" s="2"/>
      <c r="AL1422" s="2"/>
      <c r="AM1422" s="2"/>
    </row>
    <row r="1423" spans="1:39">
      <c r="A1423" s="1" t="str">
        <f t="shared" si="374"/>
        <v>~gai~ : [ɡeɪ]</v>
      </c>
      <c r="B1423" s="1">
        <f>_xlfn.LET(_xlpm.d,$G1423,_xlpm.k,_xlfn.CONCAT(LEFT(TRIM(B$1),1),"*"),COUNTIF(_xlpm.d,_xlpm.k))</f>
        <v>0</v>
      </c>
      <c r="C1423" s="1">
        <f>_xlfn.LET(_xlpm.d,$G1423,_xlpm.k,_xlfn.CONCAT(LEFT(TRIM(C$1),1),"*"),COUNTIF(_xlpm.d,_xlpm.k))</f>
        <v>0</v>
      </c>
      <c r="D1423" s="1">
        <f>_xlfn.LET(_xlpm.d,$G1423,_xlpm.k,_xlfn.CONCAT(LEFT(TRIM(D$1),1),"*"),COUNTIF(_xlpm.d,_xlpm.k))</f>
        <v>0</v>
      </c>
      <c r="E1423" s="1">
        <f t="shared" si="375"/>
        <v>0.30102999566398114</v>
      </c>
      <c r="F1423" s="7">
        <v>1</v>
      </c>
      <c r="G1423" s="9" t="s">
        <v>1596</v>
      </c>
      <c r="H1423" s="4" cm="1">
        <f t="array" ref="H1423">F1423/freq.sum.r6e</f>
        <v>7.9214195183776928E-5</v>
      </c>
      <c r="I1423" s="1" t="str">
        <f t="shared" si="376"/>
        <v>ɡeɪ</v>
      </c>
      <c r="J1423" s="1" t="str">
        <f t="shared" si="377"/>
        <v>gai</v>
      </c>
      <c r="K1423" s="10">
        <f t="shared" si="378"/>
        <v>3</v>
      </c>
      <c r="L1423" s="1">
        <f t="shared" si="379"/>
        <v>3</v>
      </c>
      <c r="M1423" s="10">
        <f t="shared" si="380"/>
        <v>3</v>
      </c>
      <c r="N1423" s="1" t="str">
        <f t="shared" si="381"/>
        <v>~gai~</v>
      </c>
      <c r="O1423" s="1" t="str">
        <f t="shared" si="382"/>
        <v>[ɡeɪ]</v>
      </c>
      <c r="P1423" s="3" cm="1">
        <f t="array" ref="P1423">SUM(_xlfn._xlws.FILTER($H$2:$H$2454,_xlfn.MAP($N$2:$N$2454,_xlfn.LAMBDA(_xlpm.x,_xlpm.x=$N1423))))</f>
        <v>3.1685678073510771E-4</v>
      </c>
      <c r="Q1423" s="4">
        <f t="shared" si="383"/>
        <v>0.25</v>
      </c>
      <c r="R1423" s="6" cm="1">
        <f t="array" ref="R1423">SUM(_xlfn._xlws.FILTER($H$2:$H$2454,_xlfn.MAP($O$2:$O$2454,_xlfn.LAMBDA(_xlpm.x,_xlpm.x=$O1423))))</f>
        <v>7.921419518377692E-4</v>
      </c>
      <c r="S1423" s="4">
        <f t="shared" si="384"/>
        <v>0.1</v>
      </c>
      <c r="T1423" s="4">
        <f t="shared" si="385"/>
        <v>3.0058705339217815E-2</v>
      </c>
      <c r="U1423" s="4">
        <f t="shared" si="386"/>
        <v>0.14285714285714288</v>
      </c>
      <c r="V1423" s="4">
        <f t="shared" si="387"/>
        <v>0.3979400086720376</v>
      </c>
      <c r="W1423" s="4" t="s">
        <v>5131</v>
      </c>
      <c r="X1423" s="2" cm="1">
        <f t="array" ref="X1423">SUM(_xlfn._xlws.FILTER($F$2:$F$2454,_xlfn.MAP($W$2:$W$2454,_xlfn.LAMBDA(_xlpm.x,_xlpm.x=$W1423))))</f>
        <v>105</v>
      </c>
      <c r="Y1423" s="11">
        <f t="shared" si="388"/>
        <v>9.5238095238095247E-3</v>
      </c>
      <c r="Z1423" s="4" t="s">
        <v>5108</v>
      </c>
      <c r="AA1423" s="2" cm="1">
        <f t="array" ref="AA1423">SUM(_xlfn._xlws.FILTER($F$2:$F$2454,_xlfn.MAP($Z$2:$Z$2454,_xlfn.LAMBDA(_xlpm.x,_xlpm.x=$Z1423))))</f>
        <v>475</v>
      </c>
      <c r="AB1423" s="11">
        <f t="shared" si="389"/>
        <v>2.1052631578947368E-3</v>
      </c>
      <c r="AC1423" s="11">
        <f t="shared" si="390"/>
        <v>0.65550431055492853</v>
      </c>
      <c r="AG1423" s="2"/>
      <c r="AL1423" s="2"/>
      <c r="AM1423" s="2"/>
    </row>
    <row r="1424" spans="1:39">
      <c r="A1424" s="1" t="str">
        <f t="shared" si="374"/>
        <v>~dge~ : [dʒɪ]</v>
      </c>
      <c r="B1424" s="1">
        <f>_xlfn.LET(_xlpm.d,$G1424,_xlpm.k,_xlfn.CONCAT(LEFT(TRIM(B$1),1),"*"),COUNTIF(_xlpm.d,_xlpm.k))</f>
        <v>0</v>
      </c>
      <c r="C1424" s="1">
        <f>_xlfn.LET(_xlpm.d,$G1424,_xlpm.k,_xlfn.CONCAT(LEFT(TRIM(C$1),1),"*"),COUNTIF(_xlpm.d,_xlpm.k))</f>
        <v>0</v>
      </c>
      <c r="D1424" s="1">
        <f>_xlfn.LET(_xlpm.d,$G1424,_xlpm.k,_xlfn.CONCAT(LEFT(TRIM(D$1),1),"*"),COUNTIF(_xlpm.d,_xlpm.k))</f>
        <v>0</v>
      </c>
      <c r="E1424" s="1">
        <f t="shared" si="375"/>
        <v>0.30102999566398114</v>
      </c>
      <c r="F1424" s="7">
        <v>1</v>
      </c>
      <c r="G1424" s="9" t="s">
        <v>1968</v>
      </c>
      <c r="H1424" s="4" cm="1">
        <f t="array" ref="H1424">F1424/freq.sum.r6e</f>
        <v>7.9214195183776928E-5</v>
      </c>
      <c r="I1424" s="4" t="str">
        <f t="shared" si="376"/>
        <v>dʒɪ</v>
      </c>
      <c r="J1424" s="4" t="str">
        <f t="shared" si="377"/>
        <v>dge</v>
      </c>
      <c r="K1424" s="10">
        <f t="shared" si="378"/>
        <v>3</v>
      </c>
      <c r="L1424" s="1">
        <f t="shared" si="379"/>
        <v>3</v>
      </c>
      <c r="M1424" s="10">
        <f t="shared" si="380"/>
        <v>3</v>
      </c>
      <c r="N1424" s="1" t="str">
        <f t="shared" si="381"/>
        <v>~dge~</v>
      </c>
      <c r="O1424" s="1" t="str">
        <f t="shared" si="382"/>
        <v>[dʒɪ]</v>
      </c>
      <c r="P1424" s="3" cm="1">
        <f t="array" ref="P1424">SUM(_xlfn._xlws.FILTER($H$2:$H$2454,_xlfn.MAP($N$2:$N$2454,_xlfn.LAMBDA(_xlpm.x,_xlpm.x=$N1424))))</f>
        <v>6.3371356147021542E-4</v>
      </c>
      <c r="Q1424" s="4">
        <f t="shared" si="383"/>
        <v>0.125</v>
      </c>
      <c r="R1424" s="6" cm="1">
        <f t="array" ref="R1424">SUM(_xlfn._xlws.FILTER($H$2:$H$2454,_xlfn.MAP($O$2:$O$2454,_xlfn.LAMBDA(_xlpm.x,_xlpm.x=$O1424))))</f>
        <v>1.5842839036755384E-3</v>
      </c>
      <c r="S1424" s="4">
        <f t="shared" si="384"/>
        <v>0.05</v>
      </c>
      <c r="T1424" s="4">
        <f t="shared" si="385"/>
        <v>1.5029352669608908E-2</v>
      </c>
      <c r="U1424" s="4">
        <f t="shared" si="386"/>
        <v>7.1428571428571438E-2</v>
      </c>
      <c r="V1424" s="4">
        <f t="shared" si="387"/>
        <v>0.3979400086720376</v>
      </c>
      <c r="W1424" s="4" t="s">
        <v>5121</v>
      </c>
      <c r="X1424" s="2" cm="1">
        <f t="array" ref="X1424">SUM(_xlfn._xlws.FILTER($F$2:$F$2454,_xlfn.MAP($W$2:$W$2454,_xlfn.LAMBDA(_xlpm.x,_xlpm.x=$W1424))))</f>
        <v>2896</v>
      </c>
      <c r="Y1424" s="11">
        <f t="shared" si="388"/>
        <v>3.453038674033149E-4</v>
      </c>
      <c r="Z1424" s="4" t="s">
        <v>5102</v>
      </c>
      <c r="AA1424" s="2" cm="1">
        <f t="array" ref="AA1424">SUM(_xlfn._xlws.FILTER($F$2:$F$2454,_xlfn.MAP($Z$2:$Z$2454,_xlfn.LAMBDA(_xlpm.x,_xlpm.x=$Z1424))))</f>
        <v>1794</v>
      </c>
      <c r="AB1424" s="11">
        <f t="shared" si="389"/>
        <v>5.5741360089186175E-4</v>
      </c>
      <c r="AC1424" s="11">
        <f t="shared" si="390"/>
        <v>-0.20797611881703601</v>
      </c>
      <c r="AG1424" s="2"/>
      <c r="AL1424" s="2"/>
      <c r="AM1424" s="2"/>
    </row>
    <row r="1425" spans="1:39">
      <c r="A1425" s="1" t="str">
        <f t="shared" si="374"/>
        <v>~den~ : [dn]</v>
      </c>
      <c r="B1425" s="1">
        <f>_xlfn.LET(_xlpm.d,$G1425,_xlpm.k,_xlfn.CONCAT(LEFT(TRIM(B$1),1),"*"),COUNTIF(_xlpm.d,_xlpm.k))</f>
        <v>0</v>
      </c>
      <c r="C1425" s="1">
        <f>_xlfn.LET(_xlpm.d,$G1425,_xlpm.k,_xlfn.CONCAT(LEFT(TRIM(C$1),1),"*"),COUNTIF(_xlpm.d,_xlpm.k))</f>
        <v>0</v>
      </c>
      <c r="D1425" s="1">
        <f>_xlfn.LET(_xlpm.d,$G1425,_xlpm.k,_xlfn.CONCAT(LEFT(TRIM(D$1),1),"*"),COUNTIF(_xlpm.d,_xlpm.k))</f>
        <v>0</v>
      </c>
      <c r="E1425" s="1">
        <f t="shared" si="375"/>
        <v>0.47712125471966244</v>
      </c>
      <c r="F1425" s="7">
        <v>2</v>
      </c>
      <c r="G1425" s="9" t="s">
        <v>34</v>
      </c>
      <c r="H1425" s="4" cm="1">
        <f t="array" ref="H1425">F1425/freq.sum.r6e</f>
        <v>1.5842839036755386E-4</v>
      </c>
      <c r="I1425" s="4" t="str">
        <f t="shared" si="376"/>
        <v>dn</v>
      </c>
      <c r="J1425" s="4" t="str">
        <f t="shared" si="377"/>
        <v>den</v>
      </c>
      <c r="K1425" s="10">
        <f t="shared" si="378"/>
        <v>2</v>
      </c>
      <c r="L1425" s="1">
        <f t="shared" si="379"/>
        <v>3</v>
      </c>
      <c r="M1425" s="10">
        <f t="shared" si="380"/>
        <v>3</v>
      </c>
      <c r="N1425" s="1" t="str">
        <f t="shared" si="381"/>
        <v>~den~</v>
      </c>
      <c r="O1425" s="1" t="str">
        <f t="shared" si="382"/>
        <v>[dn]</v>
      </c>
      <c r="P1425" s="3" cm="1">
        <f t="array" ref="P1425">SUM(_xlfn._xlws.FILTER($H$2:$H$2454,_xlfn.MAP($N$2:$N$2454,_xlfn.LAMBDA(_xlpm.x,_xlpm.x=$N1425))))</f>
        <v>1.5842839036755386E-4</v>
      </c>
      <c r="Q1425" s="4">
        <f t="shared" si="383"/>
        <v>1</v>
      </c>
      <c r="R1425" s="6" cm="1">
        <f t="array" ref="R1425">SUM(_xlfn._xlws.FILTER($H$2:$H$2454,_xlfn.MAP($O$2:$O$2454,_xlfn.LAMBDA(_xlpm.x,_xlpm.x=$O1425))))</f>
        <v>3.9607097591888465E-4</v>
      </c>
      <c r="S1425" s="4">
        <f t="shared" si="384"/>
        <v>0.39999999999999997</v>
      </c>
      <c r="T1425" s="4">
        <f t="shared" si="385"/>
        <v>0.19056768313154809</v>
      </c>
      <c r="U1425" s="4">
        <f t="shared" si="386"/>
        <v>0.5714285714285714</v>
      </c>
      <c r="V1425" s="4">
        <f t="shared" si="387"/>
        <v>0.3979400086720376</v>
      </c>
      <c r="W1425" s="4" t="s">
        <v>5121</v>
      </c>
      <c r="X1425" s="2" cm="1">
        <f t="array" ref="X1425">SUM(_xlfn._xlws.FILTER($F$2:$F$2454,_xlfn.MAP($W$2:$W$2454,_xlfn.LAMBDA(_xlpm.x,_xlpm.x=$W1425))))</f>
        <v>2896</v>
      </c>
      <c r="Y1425" s="11">
        <f t="shared" si="388"/>
        <v>6.9060773480662981E-4</v>
      </c>
      <c r="Z1425" s="4"/>
      <c r="AA1425" s="2" cm="1">
        <f t="array" ref="AA1425">SUM(_xlfn._xlws.FILTER($F$2:$F$2454,_xlfn.MAP($Z$2:$Z$2454,_xlfn.LAMBDA(_xlpm.x,_xlpm.x=$Z1425))))</f>
        <v>3871</v>
      </c>
      <c r="AB1425" s="11">
        <f t="shared" si="389"/>
        <v>5.1666236114699044E-4</v>
      </c>
      <c r="AC1425" s="11">
        <f t="shared" si="390"/>
        <v>0.12602461379384577</v>
      </c>
      <c r="AG1425" s="2"/>
      <c r="AL1425" s="2"/>
      <c r="AM1425" s="2"/>
    </row>
    <row r="1426" spans="1:39">
      <c r="A1426" s="1" t="str">
        <f t="shared" si="374"/>
        <v>~dle~ : [dl]</v>
      </c>
      <c r="B1426" s="1">
        <f>_xlfn.LET(_xlpm.d,$G1426,_xlpm.k,_xlfn.CONCAT(LEFT(TRIM(B$1),1),"*"),COUNTIF(_xlpm.d,_xlpm.k))</f>
        <v>0</v>
      </c>
      <c r="C1426" s="1">
        <f>_xlfn.LET(_xlpm.d,$G1426,_xlpm.k,_xlfn.CONCAT(LEFT(TRIM(C$1),1),"*"),COUNTIF(_xlpm.d,_xlpm.k))</f>
        <v>0</v>
      </c>
      <c r="D1426" s="1">
        <f>_xlfn.LET(_xlpm.d,$G1426,_xlpm.k,_xlfn.CONCAT(LEFT(TRIM(D$1),1),"*"),COUNTIF(_xlpm.d,_xlpm.k))</f>
        <v>0</v>
      </c>
      <c r="E1426" s="1">
        <f t="shared" si="375"/>
        <v>0.47712125471966244</v>
      </c>
      <c r="F1426" s="7">
        <v>2</v>
      </c>
      <c r="G1426" s="9" t="s">
        <v>32</v>
      </c>
      <c r="H1426" s="4" cm="1">
        <f t="array" ref="H1426">F1426/freq.sum.r6e</f>
        <v>1.5842839036755386E-4</v>
      </c>
      <c r="I1426" s="4" t="str">
        <f t="shared" si="376"/>
        <v>dl</v>
      </c>
      <c r="J1426" s="4" t="str">
        <f t="shared" si="377"/>
        <v>dle</v>
      </c>
      <c r="K1426" s="10">
        <f t="shared" si="378"/>
        <v>2</v>
      </c>
      <c r="L1426" s="1">
        <f t="shared" si="379"/>
        <v>3</v>
      </c>
      <c r="M1426" s="10">
        <f t="shared" si="380"/>
        <v>3</v>
      </c>
      <c r="N1426" s="1" t="str">
        <f t="shared" si="381"/>
        <v>~dle~</v>
      </c>
      <c r="O1426" s="1" t="str">
        <f t="shared" si="382"/>
        <v>[dl]</v>
      </c>
      <c r="P1426" s="3" cm="1">
        <f t="array" ref="P1426">SUM(_xlfn._xlws.FILTER($H$2:$H$2454,_xlfn.MAP($N$2:$N$2454,_xlfn.LAMBDA(_xlpm.x,_xlpm.x=$N1426))))</f>
        <v>1.5842839036755386E-4</v>
      </c>
      <c r="Q1426" s="4">
        <f t="shared" si="383"/>
        <v>1</v>
      </c>
      <c r="R1426" s="6" cm="1">
        <f t="array" ref="R1426">SUM(_xlfn._xlws.FILTER($H$2:$H$2454,_xlfn.MAP($O$2:$O$2454,_xlfn.LAMBDA(_xlpm.x,_xlpm.x=$O1426))))</f>
        <v>3.9607097591888465E-4</v>
      </c>
      <c r="S1426" s="4">
        <f t="shared" si="384"/>
        <v>0.39999999999999997</v>
      </c>
      <c r="T1426" s="4">
        <f t="shared" si="385"/>
        <v>0.19056768313154809</v>
      </c>
      <c r="U1426" s="4">
        <f t="shared" si="386"/>
        <v>0.5714285714285714</v>
      </c>
      <c r="V1426" s="4">
        <f t="shared" si="387"/>
        <v>0.3979400086720376</v>
      </c>
      <c r="W1426" s="4" t="s">
        <v>5121</v>
      </c>
      <c r="X1426" s="2" cm="1">
        <f t="array" ref="X1426">SUM(_xlfn._xlws.FILTER($F$2:$F$2454,_xlfn.MAP($W$2:$W$2454,_xlfn.LAMBDA(_xlpm.x,_xlpm.x=$W1426))))</f>
        <v>2896</v>
      </c>
      <c r="Y1426" s="11">
        <f t="shared" si="388"/>
        <v>6.9060773480662981E-4</v>
      </c>
      <c r="Z1426" s="4"/>
      <c r="AA1426" s="2" cm="1">
        <f t="array" ref="AA1426">SUM(_xlfn._xlws.FILTER($F$2:$F$2454,_xlfn.MAP($Z$2:$Z$2454,_xlfn.LAMBDA(_xlpm.x,_xlpm.x=$Z1426))))</f>
        <v>3871</v>
      </c>
      <c r="AB1426" s="11">
        <f t="shared" si="389"/>
        <v>5.1666236114699044E-4</v>
      </c>
      <c r="AC1426" s="11">
        <f t="shared" si="390"/>
        <v>0.12602461379384577</v>
      </c>
      <c r="AG1426" s="2"/>
      <c r="AL1426" s="2"/>
      <c r="AM1426" s="2"/>
    </row>
    <row r="1427" spans="1:39">
      <c r="A1427" s="1" t="str">
        <f t="shared" si="374"/>
        <v>~rvi~ : [ɹvə]</v>
      </c>
      <c r="B1427" s="1">
        <f>_xlfn.LET(_xlpm.d,$G1427,_xlpm.k,_xlfn.CONCAT(LEFT(TRIM(B$1),1),"*"),COUNTIF(_xlpm.d,_xlpm.k))</f>
        <v>1</v>
      </c>
      <c r="C1427" s="1">
        <f>_xlfn.LET(_xlpm.d,$G1427,_xlpm.k,_xlfn.CONCAT(LEFT(TRIM(C$1),1),"*"),COUNTIF(_xlpm.d,_xlpm.k))</f>
        <v>0</v>
      </c>
      <c r="D1427" s="1">
        <f>_xlfn.LET(_xlpm.d,$G1427,_xlpm.k,_xlfn.CONCAT(LEFT(TRIM(D$1),1),"*"),COUNTIF(_xlpm.d,_xlpm.k))</f>
        <v>0</v>
      </c>
      <c r="E1427" s="1">
        <f t="shared" si="375"/>
        <v>0.47712125471966244</v>
      </c>
      <c r="F1427" s="7">
        <v>2</v>
      </c>
      <c r="G1427" s="9" t="s">
        <v>920</v>
      </c>
      <c r="H1427" s="4" cm="1">
        <f t="array" ref="H1427">F1427/freq.sum.r6e</f>
        <v>1.5842839036755386E-4</v>
      </c>
      <c r="I1427" s="4" t="str">
        <f t="shared" si="376"/>
        <v>ɹvə</v>
      </c>
      <c r="J1427" s="4" t="str">
        <f t="shared" si="377"/>
        <v>rvi</v>
      </c>
      <c r="K1427" s="10">
        <f t="shared" si="378"/>
        <v>3</v>
      </c>
      <c r="L1427" s="1">
        <f t="shared" si="379"/>
        <v>3</v>
      </c>
      <c r="M1427" s="10">
        <f t="shared" si="380"/>
        <v>3</v>
      </c>
      <c r="N1427" s="1" t="str">
        <f t="shared" si="381"/>
        <v>~rvi~</v>
      </c>
      <c r="O1427" s="1" t="str">
        <f t="shared" si="382"/>
        <v>[ɹvə]</v>
      </c>
      <c r="P1427" s="3" cm="1">
        <f t="array" ref="P1427">SUM(_xlfn._xlws.FILTER($H$2:$H$2454,_xlfn.MAP($N$2:$N$2454,_xlfn.LAMBDA(_xlpm.x,_xlpm.x=$N1427))))</f>
        <v>1.5842839036755386E-4</v>
      </c>
      <c r="Q1427" s="4">
        <f t="shared" si="383"/>
        <v>1</v>
      </c>
      <c r="R1427" s="6" cm="1">
        <f t="array" ref="R1427">SUM(_xlfn._xlws.FILTER($H$2:$H$2454,_xlfn.MAP($O$2:$O$2454,_xlfn.LAMBDA(_xlpm.x,_xlpm.x=$O1427))))</f>
        <v>3.9607097591888465E-4</v>
      </c>
      <c r="S1427" s="4">
        <f t="shared" si="384"/>
        <v>0.39999999999999997</v>
      </c>
      <c r="T1427" s="4">
        <f t="shared" si="385"/>
        <v>0.19056768313154809</v>
      </c>
      <c r="U1427" s="4">
        <f t="shared" si="386"/>
        <v>0.5714285714285714</v>
      </c>
      <c r="V1427" s="4">
        <f t="shared" si="387"/>
        <v>0.3979400086720376</v>
      </c>
      <c r="W1427" s="4" t="s">
        <v>5110</v>
      </c>
      <c r="X1427" s="2" cm="1">
        <f t="array" ref="X1427">SUM(_xlfn._xlws.FILTER($F$2:$F$2454,_xlfn.MAP($W$2:$W$2454,_xlfn.LAMBDA(_xlpm.x,_xlpm.x=$W1427))))</f>
        <v>1594</v>
      </c>
      <c r="Y1427" s="11">
        <f t="shared" si="388"/>
        <v>1.2547051442910915E-3</v>
      </c>
      <c r="Z1427" s="4" t="s">
        <v>5101</v>
      </c>
      <c r="AA1427" s="2" cm="1">
        <f t="array" ref="AA1427">SUM(_xlfn._xlws.FILTER($F$2:$F$2454,_xlfn.MAP($Z$2:$Z$2454,_xlfn.LAMBDA(_xlpm.x,_xlpm.x=$Z1427))))</f>
        <v>2255</v>
      </c>
      <c r="AB1427" s="11">
        <f t="shared" si="389"/>
        <v>8.869179600886918E-4</v>
      </c>
      <c r="AC1427" s="11">
        <f t="shared" si="390"/>
        <v>0.1506582291538858</v>
      </c>
      <c r="AG1427" s="2"/>
      <c r="AL1427" s="2"/>
      <c r="AM1427" s="2"/>
    </row>
    <row r="1428" spans="1:39">
      <c r="A1428" s="1" t="str">
        <f t="shared" si="374"/>
        <v>~dou~ : [dʌ]</v>
      </c>
      <c r="B1428" s="1">
        <f>_xlfn.LET(_xlpm.d,$G1428,_xlpm.k,_xlfn.CONCAT(LEFT(TRIM(B$1),1),"*"),COUNTIF(_xlpm.d,_xlpm.k))</f>
        <v>0</v>
      </c>
      <c r="C1428" s="1">
        <f>_xlfn.LET(_xlpm.d,$G1428,_xlpm.k,_xlfn.CONCAT(LEFT(TRIM(C$1),1),"*"),COUNTIF(_xlpm.d,_xlpm.k))</f>
        <v>0</v>
      </c>
      <c r="D1428" s="1">
        <f>_xlfn.LET(_xlpm.d,$G1428,_xlpm.k,_xlfn.CONCAT(LEFT(TRIM(D$1),1),"*"),COUNTIF(_xlpm.d,_xlpm.k))</f>
        <v>0</v>
      </c>
      <c r="E1428" s="1">
        <f t="shared" si="375"/>
        <v>0.30102999566398114</v>
      </c>
      <c r="F1428" s="7">
        <v>1</v>
      </c>
      <c r="G1428" s="9" t="s">
        <v>1681</v>
      </c>
      <c r="H1428" s="4" cm="1">
        <f t="array" ref="H1428">F1428/freq.sum.r6e</f>
        <v>7.9214195183776928E-5</v>
      </c>
      <c r="I1428" s="1" t="str">
        <f t="shared" si="376"/>
        <v>dʌ</v>
      </c>
      <c r="J1428" s="1" t="str">
        <f t="shared" si="377"/>
        <v>dou</v>
      </c>
      <c r="K1428" s="10">
        <f t="shared" si="378"/>
        <v>2</v>
      </c>
      <c r="L1428" s="1">
        <f t="shared" si="379"/>
        <v>3</v>
      </c>
      <c r="M1428" s="10">
        <f t="shared" si="380"/>
        <v>3</v>
      </c>
      <c r="N1428" s="1" t="str">
        <f t="shared" si="381"/>
        <v>~dou~</v>
      </c>
      <c r="O1428" s="1" t="str">
        <f t="shared" si="382"/>
        <v>[dʌ]</v>
      </c>
      <c r="P1428" s="3" cm="1">
        <f t="array" ref="P1428">SUM(_xlfn._xlws.FILTER($H$2:$H$2454,_xlfn.MAP($N$2:$N$2454,_xlfn.LAMBDA(_xlpm.x,_xlpm.x=$N1428))))</f>
        <v>4.7528517110266154E-4</v>
      </c>
      <c r="Q1428" s="4">
        <f t="shared" si="383"/>
        <v>0.16666666666666669</v>
      </c>
      <c r="R1428" s="6" cm="1">
        <f t="array" ref="R1428">SUM(_xlfn._xlws.FILTER($H$2:$H$2454,_xlfn.MAP($O$2:$O$2454,_xlfn.LAMBDA(_xlpm.x,_xlpm.x=$O1428))))</f>
        <v>1.188212927756654E-3</v>
      </c>
      <c r="S1428" s="4">
        <f t="shared" si="384"/>
        <v>6.6666666666666666E-2</v>
      </c>
      <c r="T1428" s="4">
        <f t="shared" si="385"/>
        <v>2.0039136892811876E-2</v>
      </c>
      <c r="U1428" s="4">
        <f t="shared" si="386"/>
        <v>9.5238095238095247E-2</v>
      </c>
      <c r="V1428" s="4">
        <f t="shared" si="387"/>
        <v>0.39794000867203766</v>
      </c>
      <c r="W1428" s="4" t="s">
        <v>5100</v>
      </c>
      <c r="X1428" s="2" cm="1">
        <f t="array" ref="X1428">SUM(_xlfn._xlws.FILTER($F$2:$F$2454,_xlfn.MAP($W$2:$W$2454,_xlfn.LAMBDA(_xlpm.x,_xlpm.x=$W1428))))</f>
        <v>150</v>
      </c>
      <c r="Y1428" s="11">
        <f t="shared" si="388"/>
        <v>6.6666666666666671E-3</v>
      </c>
      <c r="Z1428" s="4" t="s">
        <v>5113</v>
      </c>
      <c r="AA1428" s="2" cm="1">
        <f t="array" ref="AA1428">SUM(_xlfn._xlws.FILTER($F$2:$F$2454,_xlfn.MAP($Z$2:$Z$2454,_xlfn.LAMBDA(_xlpm.x,_xlpm.x=$Z1428))))</f>
        <v>309</v>
      </c>
      <c r="AB1428" s="11">
        <f t="shared" si="389"/>
        <v>3.2362459546925568E-3</v>
      </c>
      <c r="AC1428" s="11">
        <f t="shared" si="390"/>
        <v>0.31386722036915343</v>
      </c>
      <c r="AG1428" s="2"/>
      <c r="AL1428" s="2"/>
      <c r="AM1428" s="2"/>
    </row>
    <row r="1429" spans="1:39">
      <c r="A1429" s="1" t="str">
        <f t="shared" si="374"/>
        <v>~now~ : [naʊ]</v>
      </c>
      <c r="B1429" s="1">
        <f>_xlfn.LET(_xlpm.d,$G1429,_xlpm.k,_xlfn.CONCAT(LEFT(TRIM(B$1),1),"*"),COUNTIF(_xlpm.d,_xlpm.k))</f>
        <v>0</v>
      </c>
      <c r="C1429" s="1">
        <f>_xlfn.LET(_xlpm.d,$G1429,_xlpm.k,_xlfn.CONCAT(LEFT(TRIM(C$1),1),"*"),COUNTIF(_xlpm.d,_xlpm.k))</f>
        <v>0</v>
      </c>
      <c r="D1429" s="1">
        <f>_xlfn.LET(_xlpm.d,$G1429,_xlpm.k,_xlfn.CONCAT(LEFT(TRIM(D$1),1),"*"),COUNTIF(_xlpm.d,_xlpm.k))</f>
        <v>1</v>
      </c>
      <c r="E1429" s="1">
        <f t="shared" si="375"/>
        <v>0.47712125471966244</v>
      </c>
      <c r="F1429" s="7">
        <v>2</v>
      </c>
      <c r="G1429" s="9" t="s">
        <v>915</v>
      </c>
      <c r="H1429" s="4" cm="1">
        <f t="array" ref="H1429">F1429/freq.sum.r6e</f>
        <v>1.5842839036755386E-4</v>
      </c>
      <c r="I1429" s="4" t="str">
        <f t="shared" si="376"/>
        <v>naʊ</v>
      </c>
      <c r="J1429" s="4" t="str">
        <f t="shared" si="377"/>
        <v>now</v>
      </c>
      <c r="K1429" s="10">
        <f t="shared" si="378"/>
        <v>3</v>
      </c>
      <c r="L1429" s="1">
        <f t="shared" si="379"/>
        <v>3</v>
      </c>
      <c r="M1429" s="10">
        <f t="shared" si="380"/>
        <v>3</v>
      </c>
      <c r="N1429" s="1" t="str">
        <f t="shared" si="381"/>
        <v>~now~</v>
      </c>
      <c r="O1429" s="1" t="str">
        <f t="shared" si="382"/>
        <v>[naʊ]</v>
      </c>
      <c r="P1429" s="3" cm="1">
        <f t="array" ref="P1429">SUM(_xlfn._xlws.FILTER($H$2:$H$2454,_xlfn.MAP($N$2:$N$2454,_xlfn.LAMBDA(_xlpm.x,_xlpm.x=$N1429))))</f>
        <v>1.5842839036755386E-4</v>
      </c>
      <c r="Q1429" s="4">
        <f t="shared" si="383"/>
        <v>1</v>
      </c>
      <c r="R1429" s="6" cm="1">
        <f t="array" ref="R1429">SUM(_xlfn._xlws.FILTER($H$2:$H$2454,_xlfn.MAP($O$2:$O$2454,_xlfn.LAMBDA(_xlpm.x,_xlpm.x=$O1429))))</f>
        <v>3.9607097591888465E-4</v>
      </c>
      <c r="S1429" s="4">
        <f t="shared" si="384"/>
        <v>0.39999999999999997</v>
      </c>
      <c r="T1429" s="4">
        <f t="shared" si="385"/>
        <v>0.19056768313154809</v>
      </c>
      <c r="U1429" s="4">
        <f t="shared" si="386"/>
        <v>0.5714285714285714</v>
      </c>
      <c r="V1429" s="4">
        <f t="shared" si="387"/>
        <v>0.3979400086720376</v>
      </c>
      <c r="W1429" s="4" t="s">
        <v>5128</v>
      </c>
      <c r="X1429" s="2" cm="1">
        <f t="array" ref="X1429">SUM(_xlfn._xlws.FILTER($F$2:$F$2454,_xlfn.MAP($W$2:$W$2454,_xlfn.LAMBDA(_xlpm.x,_xlpm.x=$W1429))))</f>
        <v>89</v>
      </c>
      <c r="Y1429" s="11">
        <f t="shared" si="388"/>
        <v>2.247191011235955E-2</v>
      </c>
      <c r="Z1429" s="4" t="s">
        <v>5114</v>
      </c>
      <c r="AA1429" s="2" cm="1">
        <f t="array" ref="AA1429">SUM(_xlfn._xlws.FILTER($F$2:$F$2454,_xlfn.MAP($Z$2:$Z$2454,_xlfn.LAMBDA(_xlpm.x,_xlpm.x=$Z1429))))</f>
        <v>104</v>
      </c>
      <c r="AB1429" s="11">
        <f t="shared" si="389"/>
        <v>1.9230769230769232E-2</v>
      </c>
      <c r="AC1429" s="11">
        <f t="shared" si="390"/>
        <v>6.7643332653867558E-2</v>
      </c>
      <c r="AG1429" s="2"/>
      <c r="AL1429" s="2"/>
      <c r="AM1429" s="2"/>
    </row>
    <row r="1430" spans="1:39">
      <c r="A1430" s="1" t="str">
        <f t="shared" si="374"/>
        <v>~joy~ : [dʒɔɪ]</v>
      </c>
      <c r="B1430" s="1">
        <f>_xlfn.LET(_xlpm.d,$G1430,_xlpm.k,_xlfn.CONCAT(LEFT(TRIM(B$1),1),"*"),COUNTIF(_xlpm.d,_xlpm.k))</f>
        <v>0</v>
      </c>
      <c r="C1430" s="1">
        <f>_xlfn.LET(_xlpm.d,$G1430,_xlpm.k,_xlfn.CONCAT(LEFT(TRIM(C$1),1),"*"),COUNTIF(_xlpm.d,_xlpm.k))</f>
        <v>0</v>
      </c>
      <c r="D1430" s="1">
        <f>_xlfn.LET(_xlpm.d,$G1430,_xlpm.k,_xlfn.CONCAT(LEFT(TRIM(D$1),1),"*"),COUNTIF(_xlpm.d,_xlpm.k))</f>
        <v>0</v>
      </c>
      <c r="E1430" s="1">
        <f t="shared" si="375"/>
        <v>0.47712125471966244</v>
      </c>
      <c r="F1430" s="7">
        <v>2</v>
      </c>
      <c r="G1430" s="9" t="s">
        <v>912</v>
      </c>
      <c r="H1430" s="4" cm="1">
        <f t="array" ref="H1430">F1430/freq.sum.r6e</f>
        <v>1.5842839036755386E-4</v>
      </c>
      <c r="I1430" s="4" t="str">
        <f t="shared" si="376"/>
        <v>dʒɔɪ</v>
      </c>
      <c r="J1430" s="4" t="str">
        <f t="shared" si="377"/>
        <v>joy</v>
      </c>
      <c r="K1430" s="10">
        <f t="shared" si="378"/>
        <v>4</v>
      </c>
      <c r="L1430" s="1">
        <f t="shared" si="379"/>
        <v>3</v>
      </c>
      <c r="M1430" s="10">
        <f t="shared" si="380"/>
        <v>4</v>
      </c>
      <c r="N1430" s="1" t="str">
        <f t="shared" si="381"/>
        <v>~joy~</v>
      </c>
      <c r="O1430" s="1" t="str">
        <f t="shared" si="382"/>
        <v>[dʒɔɪ]</v>
      </c>
      <c r="P1430" s="3" cm="1">
        <f t="array" ref="P1430">SUM(_xlfn._xlws.FILTER($H$2:$H$2454,_xlfn.MAP($N$2:$N$2454,_xlfn.LAMBDA(_xlpm.x,_xlpm.x=$N1430))))</f>
        <v>1.5842839036755386E-4</v>
      </c>
      <c r="Q1430" s="4">
        <f t="shared" si="383"/>
        <v>1</v>
      </c>
      <c r="R1430" s="6" cm="1">
        <f t="array" ref="R1430">SUM(_xlfn._xlws.FILTER($H$2:$H$2454,_xlfn.MAP($O$2:$O$2454,_xlfn.LAMBDA(_xlpm.x,_xlpm.x=$O1430))))</f>
        <v>3.9607097591888465E-4</v>
      </c>
      <c r="S1430" s="4">
        <f t="shared" si="384"/>
        <v>0.39999999999999997</v>
      </c>
      <c r="T1430" s="4">
        <f t="shared" si="385"/>
        <v>0.21215571482555329</v>
      </c>
      <c r="U1430" s="4">
        <f t="shared" si="386"/>
        <v>0.5714285714285714</v>
      </c>
      <c r="V1430" s="4">
        <f t="shared" si="387"/>
        <v>0.3979400086720376</v>
      </c>
      <c r="W1430" s="4" t="s">
        <v>5148</v>
      </c>
      <c r="X1430" s="2" cm="1">
        <f t="array" ref="X1430">SUM(_xlfn._xlws.FILTER($F$2:$F$2454,_xlfn.MAP($W$2:$W$2454,_xlfn.LAMBDA(_xlpm.x,_xlpm.x=$W1430))))</f>
        <v>22</v>
      </c>
      <c r="Y1430" s="11">
        <f t="shared" si="388"/>
        <v>9.0909090909090912E-2</v>
      </c>
      <c r="Z1430" s="4" t="s">
        <v>5117</v>
      </c>
      <c r="AA1430" s="2" cm="1">
        <f t="array" ref="AA1430">SUM(_xlfn._xlws.FILTER($F$2:$F$2454,_xlfn.MAP($Z$2:$Z$2454,_xlfn.LAMBDA(_xlpm.x,_xlpm.x=$Z1430))))</f>
        <v>45</v>
      </c>
      <c r="AB1430" s="11">
        <f t="shared" si="389"/>
        <v>4.4444444444444446E-2</v>
      </c>
      <c r="AC1430" s="11">
        <f t="shared" si="390"/>
        <v>0.31078983295313745</v>
      </c>
      <c r="AG1430" s="2"/>
      <c r="AL1430" s="2"/>
      <c r="AM1430" s="2"/>
    </row>
    <row r="1431" spans="1:39">
      <c r="A1431" s="1" t="str">
        <f t="shared" si="374"/>
        <v>~dry~ : [dɹaɪ]</v>
      </c>
      <c r="B1431" s="1">
        <f>_xlfn.LET(_xlpm.d,$G1431,_xlpm.k,_xlfn.CONCAT(LEFT(TRIM(B$1),1),"*"),COUNTIF(_xlpm.d,_xlpm.k))</f>
        <v>0</v>
      </c>
      <c r="C1431" s="1">
        <f>_xlfn.LET(_xlpm.d,$G1431,_xlpm.k,_xlfn.CONCAT(LEFT(TRIM(C$1),1),"*"),COUNTIF(_xlpm.d,_xlpm.k))</f>
        <v>0</v>
      </c>
      <c r="D1431" s="1">
        <f>_xlfn.LET(_xlpm.d,$G1431,_xlpm.k,_xlfn.CONCAT(LEFT(TRIM(D$1),1),"*"),COUNTIF(_xlpm.d,_xlpm.k))</f>
        <v>0</v>
      </c>
      <c r="E1431" s="1">
        <f t="shared" si="375"/>
        <v>0.47712125471966244</v>
      </c>
      <c r="F1431" s="7">
        <v>2</v>
      </c>
      <c r="G1431" s="9" t="s">
        <v>910</v>
      </c>
      <c r="H1431" s="4" cm="1">
        <f t="array" ref="H1431">F1431/freq.sum.r6e</f>
        <v>1.5842839036755386E-4</v>
      </c>
      <c r="I1431" s="4" t="str">
        <f t="shared" si="376"/>
        <v>dɹaɪ</v>
      </c>
      <c r="J1431" s="4" t="str">
        <f t="shared" si="377"/>
        <v>dry</v>
      </c>
      <c r="K1431" s="10">
        <f t="shared" si="378"/>
        <v>4</v>
      </c>
      <c r="L1431" s="1">
        <f t="shared" si="379"/>
        <v>3</v>
      </c>
      <c r="M1431" s="10">
        <f t="shared" si="380"/>
        <v>4</v>
      </c>
      <c r="N1431" s="1" t="str">
        <f t="shared" si="381"/>
        <v>~dry~</v>
      </c>
      <c r="O1431" s="1" t="str">
        <f t="shared" si="382"/>
        <v>[dɹaɪ]</v>
      </c>
      <c r="P1431" s="3" cm="1">
        <f t="array" ref="P1431">SUM(_xlfn._xlws.FILTER($H$2:$H$2454,_xlfn.MAP($N$2:$N$2454,_xlfn.LAMBDA(_xlpm.x,_xlpm.x=$N1431))))</f>
        <v>1.5842839036755386E-4</v>
      </c>
      <c r="Q1431" s="4">
        <f t="shared" si="383"/>
        <v>1</v>
      </c>
      <c r="R1431" s="6" cm="1">
        <f t="array" ref="R1431">SUM(_xlfn._xlws.FILTER($H$2:$H$2454,_xlfn.MAP($O$2:$O$2454,_xlfn.LAMBDA(_xlpm.x,_xlpm.x=$O1431))))</f>
        <v>3.9607097591888465E-4</v>
      </c>
      <c r="S1431" s="4">
        <f t="shared" si="384"/>
        <v>0.39999999999999997</v>
      </c>
      <c r="T1431" s="4">
        <f t="shared" si="385"/>
        <v>0.21215571482555329</v>
      </c>
      <c r="U1431" s="4">
        <f t="shared" si="386"/>
        <v>0.5714285714285714</v>
      </c>
      <c r="V1431" s="4">
        <f t="shared" si="387"/>
        <v>0.3979400086720376</v>
      </c>
      <c r="W1431" s="4" t="s">
        <v>5123</v>
      </c>
      <c r="X1431" s="2" cm="1">
        <f t="array" ref="X1431">SUM(_xlfn._xlws.FILTER($F$2:$F$2454,_xlfn.MAP($W$2:$W$2454,_xlfn.LAMBDA(_xlpm.x,_xlpm.x=$W1431))))</f>
        <v>340</v>
      </c>
      <c r="Y1431" s="11">
        <f t="shared" si="388"/>
        <v>5.8823529411764705E-3</v>
      </c>
      <c r="Z1431" s="4" t="s">
        <v>5106</v>
      </c>
      <c r="AA1431" s="2" cm="1">
        <f t="array" ref="AA1431">SUM(_xlfn._xlws.FILTER($F$2:$F$2454,_xlfn.MAP($Z$2:$Z$2454,_xlfn.LAMBDA(_xlpm.x,_xlpm.x=$Z1431))))</f>
        <v>397</v>
      </c>
      <c r="AB1431" s="11">
        <f t="shared" si="389"/>
        <v>5.0377833753148613E-3</v>
      </c>
      <c r="AC1431" s="11">
        <f t="shared" si="390"/>
        <v>6.7311589720859974E-2</v>
      </c>
      <c r="AG1431" s="2"/>
      <c r="AL1431" s="2"/>
      <c r="AM1431" s="2"/>
    </row>
    <row r="1432" spans="1:39">
      <c r="A1432" s="1" t="str">
        <f t="shared" si="374"/>
        <v>~dou~ : [du]</v>
      </c>
      <c r="B1432" s="1">
        <f>_xlfn.LET(_xlpm.d,$G1432,_xlpm.k,_xlfn.CONCAT(LEFT(TRIM(B$1),1),"*"),COUNTIF(_xlpm.d,_xlpm.k))</f>
        <v>0</v>
      </c>
      <c r="C1432" s="1">
        <f>_xlfn.LET(_xlpm.d,$G1432,_xlpm.k,_xlfn.CONCAT(LEFT(TRIM(C$1),1),"*"),COUNTIF(_xlpm.d,_xlpm.k))</f>
        <v>0</v>
      </c>
      <c r="D1432" s="1">
        <f>_xlfn.LET(_xlpm.d,$G1432,_xlpm.k,_xlfn.CONCAT(LEFT(TRIM(D$1),1),"*"),COUNTIF(_xlpm.d,_xlpm.k))</f>
        <v>0</v>
      </c>
      <c r="E1432" s="1">
        <f t="shared" si="375"/>
        <v>0.47712125471966244</v>
      </c>
      <c r="F1432" s="7">
        <v>2</v>
      </c>
      <c r="G1432" s="9" t="s">
        <v>1954</v>
      </c>
      <c r="H1432" s="4" cm="1">
        <f t="array" ref="H1432">F1432/freq.sum.r6e</f>
        <v>1.5842839036755386E-4</v>
      </c>
      <c r="I1432" s="4" t="str">
        <f t="shared" si="376"/>
        <v>du</v>
      </c>
      <c r="J1432" s="4" t="str">
        <f t="shared" si="377"/>
        <v>dou</v>
      </c>
      <c r="K1432" s="10">
        <f t="shared" si="378"/>
        <v>2</v>
      </c>
      <c r="L1432" s="1">
        <f t="shared" si="379"/>
        <v>3</v>
      </c>
      <c r="M1432" s="10">
        <f t="shared" si="380"/>
        <v>3</v>
      </c>
      <c r="N1432" s="1" t="str">
        <f t="shared" si="381"/>
        <v>~dou~</v>
      </c>
      <c r="O1432" s="1" t="str">
        <f t="shared" si="382"/>
        <v>[du]</v>
      </c>
      <c r="P1432" s="3" cm="1">
        <f t="array" ref="P1432">SUM(_xlfn._xlws.FILTER($H$2:$H$2454,_xlfn.MAP($N$2:$N$2454,_xlfn.LAMBDA(_xlpm.x,_xlpm.x=$N1432))))</f>
        <v>4.7528517110266154E-4</v>
      </c>
      <c r="Q1432" s="4">
        <f t="shared" si="383"/>
        <v>0.33333333333333337</v>
      </c>
      <c r="R1432" s="6" cm="1">
        <f t="array" ref="R1432">SUM(_xlfn._xlws.FILTER($H$2:$H$2454,_xlfn.MAP($O$2:$O$2454,_xlfn.LAMBDA(_xlpm.x,_xlpm.x=$O1432))))</f>
        <v>1.1882129277566537E-3</v>
      </c>
      <c r="S1432" s="4">
        <f t="shared" si="384"/>
        <v>0.13333333333333336</v>
      </c>
      <c r="T1432" s="4">
        <f t="shared" si="385"/>
        <v>6.3522561043849388E-2</v>
      </c>
      <c r="U1432" s="4">
        <f t="shared" si="386"/>
        <v>0.19047619047619052</v>
      </c>
      <c r="V1432" s="4">
        <f t="shared" si="387"/>
        <v>0.3979400086720376</v>
      </c>
      <c r="W1432" s="4" t="s">
        <v>5100</v>
      </c>
      <c r="X1432" s="2" cm="1">
        <f t="array" ref="X1432">SUM(_xlfn._xlws.FILTER($F$2:$F$2454,_xlfn.MAP($W$2:$W$2454,_xlfn.LAMBDA(_xlpm.x,_xlpm.x=$W1432))))</f>
        <v>150</v>
      </c>
      <c r="Y1432" s="11">
        <f t="shared" si="388"/>
        <v>1.3333333333333334E-2</v>
      </c>
      <c r="Z1432" s="4" t="s">
        <v>5111</v>
      </c>
      <c r="AA1432" s="2" cm="1">
        <f t="array" ref="AA1432">SUM(_xlfn._xlws.FILTER($F$2:$F$2454,_xlfn.MAP($Z$2:$Z$2454,_xlfn.LAMBDA(_xlpm.x,_xlpm.x=$Z1432))))</f>
        <v>254</v>
      </c>
      <c r="AB1432" s="11">
        <f t="shared" si="389"/>
        <v>7.874015748031496E-3</v>
      </c>
      <c r="AC1432" s="11">
        <f t="shared" si="390"/>
        <v>0.22874245756425682</v>
      </c>
      <c r="AG1432" s="2"/>
      <c r="AL1432" s="2"/>
      <c r="AM1432" s="2"/>
    </row>
    <row r="1433" spans="1:39">
      <c r="A1433" s="1" t="str">
        <f t="shared" si="374"/>
        <v>~nee~ : [ni]</v>
      </c>
      <c r="B1433" s="1">
        <f>_xlfn.LET(_xlpm.d,$G1433,_xlpm.k,_xlfn.CONCAT(LEFT(TRIM(B$1),1),"*"),COUNTIF(_xlpm.d,_xlpm.k))</f>
        <v>0</v>
      </c>
      <c r="C1433" s="1">
        <f>_xlfn.LET(_xlpm.d,$G1433,_xlpm.k,_xlfn.CONCAT(LEFT(TRIM(C$1),1),"*"),COUNTIF(_xlpm.d,_xlpm.k))</f>
        <v>0</v>
      </c>
      <c r="D1433" s="1">
        <f>_xlfn.LET(_xlpm.d,$G1433,_xlpm.k,_xlfn.CONCAT(LEFT(TRIM(D$1),1),"*"),COUNTIF(_xlpm.d,_xlpm.k))</f>
        <v>1</v>
      </c>
      <c r="E1433" s="1">
        <f t="shared" si="375"/>
        <v>0.8450980400142567</v>
      </c>
      <c r="F1433" s="7">
        <v>6</v>
      </c>
      <c r="G1433" s="9" t="s">
        <v>183</v>
      </c>
      <c r="H1433" s="4" cm="1">
        <f t="array" ref="H1433">F1433/freq.sum.r6e</f>
        <v>4.7528517110266159E-4</v>
      </c>
      <c r="I1433" s="4" t="str">
        <f t="shared" si="376"/>
        <v>ni</v>
      </c>
      <c r="J1433" s="4" t="str">
        <f t="shared" si="377"/>
        <v>nee</v>
      </c>
      <c r="K1433" s="10">
        <f t="shared" si="378"/>
        <v>2</v>
      </c>
      <c r="L1433" s="1">
        <f t="shared" si="379"/>
        <v>3</v>
      </c>
      <c r="M1433" s="10">
        <f t="shared" si="380"/>
        <v>3</v>
      </c>
      <c r="N1433" s="1" t="str">
        <f t="shared" si="381"/>
        <v>~nee~</v>
      </c>
      <c r="O1433" s="1" t="str">
        <f t="shared" si="382"/>
        <v>[ni]</v>
      </c>
      <c r="P1433" s="3" cm="1">
        <f t="array" ref="P1433">SUM(_xlfn._xlws.FILTER($H$2:$H$2454,_xlfn.MAP($N$2:$N$2454,_xlfn.LAMBDA(_xlpm.x,_xlpm.x=$N1433))))</f>
        <v>5.5449936628643854E-4</v>
      </c>
      <c r="Q1433" s="4">
        <f t="shared" si="383"/>
        <v>0.8571428571428571</v>
      </c>
      <c r="R1433" s="6" cm="1">
        <f t="array" ref="R1433">SUM(_xlfn._xlws.FILTER($H$2:$H$2454,_xlfn.MAP($O$2:$O$2454,_xlfn.LAMBDA(_xlpm.x,_xlpm.x=$O1433))))</f>
        <v>1.4258555133079846E-3</v>
      </c>
      <c r="S1433" s="4">
        <f t="shared" si="384"/>
        <v>0.33333333333333337</v>
      </c>
      <c r="T1433" s="4">
        <f t="shared" si="385"/>
        <v>0.28353512673270059</v>
      </c>
      <c r="U1433" s="4">
        <f t="shared" si="386"/>
        <v>0.48000000000000009</v>
      </c>
      <c r="V1433" s="4">
        <f t="shared" si="387"/>
        <v>0.4101744650890492</v>
      </c>
      <c r="W1433" s="4" t="s">
        <v>5126</v>
      </c>
      <c r="X1433" s="2" cm="1">
        <f t="array" ref="X1433">SUM(_xlfn._xlws.FILTER($F$2:$F$2454,_xlfn.MAP($W$2:$W$2454,_xlfn.LAMBDA(_xlpm.x,_xlpm.x=$W1433))))</f>
        <v>109</v>
      </c>
      <c r="Y1433" s="11">
        <f t="shared" si="388"/>
        <v>5.5045871559633031E-2</v>
      </c>
      <c r="Z1433" s="4" t="s">
        <v>5110</v>
      </c>
      <c r="AA1433" s="2" cm="1">
        <f t="array" ref="AA1433">SUM(_xlfn._xlws.FILTER($F$2:$F$2454,_xlfn.MAP($Z$2:$Z$2454,_xlfn.LAMBDA(_xlpm.x,_xlpm.x=$Z1433))))</f>
        <v>354</v>
      </c>
      <c r="AB1433" s="11">
        <f t="shared" si="389"/>
        <v>1.6949152542372881E-2</v>
      </c>
      <c r="AC1433" s="11">
        <f t="shared" si="390"/>
        <v>0.51157676408516417</v>
      </c>
      <c r="AG1433" s="2"/>
      <c r="AL1433" s="2"/>
      <c r="AM1433" s="2"/>
    </row>
    <row r="1434" spans="1:39">
      <c r="A1434" s="1" t="str">
        <f t="shared" si="374"/>
        <v>~des~ : [dz]</v>
      </c>
      <c r="B1434" s="1">
        <f>_xlfn.LET(_xlpm.d,$G1434,_xlpm.k,_xlfn.CONCAT(LEFT(TRIM(B$1),1),"*"),COUNTIF(_xlpm.d,_xlpm.k))</f>
        <v>0</v>
      </c>
      <c r="C1434" s="1">
        <f>_xlfn.LET(_xlpm.d,$G1434,_xlpm.k,_xlfn.CONCAT(LEFT(TRIM(C$1),1),"*"),COUNTIF(_xlpm.d,_xlpm.k))</f>
        <v>0</v>
      </c>
      <c r="D1434" s="1">
        <f>_xlfn.LET(_xlpm.d,$G1434,_xlpm.k,_xlfn.CONCAT(LEFT(TRIM(D$1),1),"*"),COUNTIF(_xlpm.d,_xlpm.k))</f>
        <v>0</v>
      </c>
      <c r="E1434" s="1">
        <f t="shared" si="375"/>
        <v>0.77815125038364352</v>
      </c>
      <c r="F1434" s="7">
        <v>5</v>
      </c>
      <c r="G1434" s="9" t="s">
        <v>39</v>
      </c>
      <c r="H1434" s="4" cm="1">
        <f t="array" ref="H1434">F1434/freq.sum.r6e</f>
        <v>3.9607097591888465E-4</v>
      </c>
      <c r="I1434" s="4" t="str">
        <f t="shared" si="376"/>
        <v>dz</v>
      </c>
      <c r="J1434" s="4" t="str">
        <f t="shared" si="377"/>
        <v>des</v>
      </c>
      <c r="K1434" s="10">
        <f t="shared" si="378"/>
        <v>2</v>
      </c>
      <c r="L1434" s="1">
        <f t="shared" si="379"/>
        <v>3</v>
      </c>
      <c r="M1434" s="10">
        <f t="shared" si="380"/>
        <v>3</v>
      </c>
      <c r="N1434" s="1" t="str">
        <f t="shared" si="381"/>
        <v>~des~</v>
      </c>
      <c r="O1434" s="1" t="str">
        <f t="shared" si="382"/>
        <v>[dz]</v>
      </c>
      <c r="P1434" s="3" cm="1">
        <f t="array" ref="P1434">SUM(_xlfn._xlws.FILTER($H$2:$H$2454,_xlfn.MAP($N$2:$N$2454,_xlfn.LAMBDA(_xlpm.x,_xlpm.x=$N1434))))</f>
        <v>3.9607097591888465E-4</v>
      </c>
      <c r="Q1434" s="4">
        <f t="shared" si="383"/>
        <v>1</v>
      </c>
      <c r="R1434" s="6" cm="1">
        <f t="array" ref="R1434">SUM(_xlfn._xlws.FILTER($H$2:$H$2454,_xlfn.MAP($O$2:$O$2454,_xlfn.LAMBDA(_xlpm.x,_xlpm.x=$O1434))))</f>
        <v>1.0297845373891E-3</v>
      </c>
      <c r="S1434" s="4">
        <f t="shared" si="384"/>
        <v>0.38461538461538464</v>
      </c>
      <c r="T1434" s="4">
        <f t="shared" si="385"/>
        <v>0.30216910158596327</v>
      </c>
      <c r="U1434" s="4">
        <f t="shared" si="386"/>
        <v>0.55555555555555558</v>
      </c>
      <c r="V1434" s="4">
        <f t="shared" si="387"/>
        <v>0.41497334797081792</v>
      </c>
      <c r="W1434" s="4" t="s">
        <v>5121</v>
      </c>
      <c r="X1434" s="2" cm="1">
        <f t="array" ref="X1434">SUM(_xlfn._xlws.FILTER($F$2:$F$2454,_xlfn.MAP($W$2:$W$2454,_xlfn.LAMBDA(_xlpm.x,_xlpm.x=$W1434))))</f>
        <v>2896</v>
      </c>
      <c r="Y1434" s="11">
        <f t="shared" si="388"/>
        <v>1.7265193370165745E-3</v>
      </c>
      <c r="Z1434" s="4"/>
      <c r="AA1434" s="2" cm="1">
        <f t="array" ref="AA1434">SUM(_xlfn._xlws.FILTER($F$2:$F$2454,_xlfn.MAP($Z$2:$Z$2454,_xlfn.LAMBDA(_xlpm.x,_xlpm.x=$Z1434))))</f>
        <v>3871</v>
      </c>
      <c r="AB1434" s="11">
        <f t="shared" si="389"/>
        <v>1.2916559028674762E-3</v>
      </c>
      <c r="AC1434" s="11">
        <f t="shared" si="390"/>
        <v>0.12602461379384577</v>
      </c>
      <c r="AG1434" s="2"/>
      <c r="AL1434" s="2"/>
      <c r="AM1434" s="2"/>
    </row>
    <row r="1435" spans="1:39">
      <c r="A1435" s="1" t="str">
        <f t="shared" si="374"/>
        <v>~lea~ : [lɛ]</v>
      </c>
      <c r="B1435" s="1">
        <f>_xlfn.LET(_xlpm.d,$G1435,_xlpm.k,_xlfn.CONCAT(LEFT(TRIM(B$1),1),"*"),COUNTIF(_xlpm.d,_xlpm.k))</f>
        <v>0</v>
      </c>
      <c r="C1435" s="1">
        <f>_xlfn.LET(_xlpm.d,$G1435,_xlpm.k,_xlfn.CONCAT(LEFT(TRIM(C$1),1),"*"),COUNTIF(_xlpm.d,_xlpm.k))</f>
        <v>0</v>
      </c>
      <c r="D1435" s="1">
        <f>_xlfn.LET(_xlpm.d,$G1435,_xlpm.k,_xlfn.CONCAT(LEFT(TRIM(D$1),1),"*"),COUNTIF(_xlpm.d,_xlpm.k))</f>
        <v>0</v>
      </c>
      <c r="E1435" s="1">
        <f t="shared" si="375"/>
        <v>0.47712125471966244</v>
      </c>
      <c r="F1435" s="7">
        <v>2</v>
      </c>
      <c r="G1435" s="9" t="s">
        <v>1626</v>
      </c>
      <c r="H1435" s="4" cm="1">
        <f t="array" ref="H1435">F1435/freq.sum.r6e</f>
        <v>1.5842839036755386E-4</v>
      </c>
      <c r="I1435" s="4" t="str">
        <f t="shared" si="376"/>
        <v>lɛ</v>
      </c>
      <c r="J1435" s="4" t="str">
        <f t="shared" si="377"/>
        <v>lea</v>
      </c>
      <c r="K1435" s="10">
        <f t="shared" si="378"/>
        <v>2</v>
      </c>
      <c r="L1435" s="1">
        <f t="shared" si="379"/>
        <v>3</v>
      </c>
      <c r="M1435" s="10">
        <f t="shared" si="380"/>
        <v>3</v>
      </c>
      <c r="N1435" s="1" t="str">
        <f t="shared" si="381"/>
        <v>~lea~</v>
      </c>
      <c r="O1435" s="1" t="str">
        <f t="shared" si="382"/>
        <v>[lɛ]</v>
      </c>
      <c r="P1435" s="3" cm="1">
        <f t="array" ref="P1435">SUM(_xlfn._xlws.FILTER($H$2:$H$2454,_xlfn.MAP($N$2:$N$2454,_xlfn.LAMBDA(_xlpm.x,_xlpm.x=$N1435))))</f>
        <v>1.2674271229404308E-3</v>
      </c>
      <c r="Q1435" s="4">
        <f t="shared" si="383"/>
        <v>0.125</v>
      </c>
      <c r="R1435" s="6" cm="1">
        <f t="array" ref="R1435">SUM(_xlfn._xlws.FILTER($H$2:$H$2454,_xlfn.MAP($O$2:$O$2454,_xlfn.LAMBDA(_xlpm.x,_xlpm.x=$O1435))))</f>
        <v>3.326996197718631E-3</v>
      </c>
      <c r="S1435" s="4">
        <f t="shared" si="384"/>
        <v>4.7619047619047616E-2</v>
      </c>
      <c r="T1435" s="4">
        <f t="shared" si="385"/>
        <v>2.2999547964152357E-2</v>
      </c>
      <c r="U1435" s="4">
        <f t="shared" si="386"/>
        <v>6.8965517241379309E-2</v>
      </c>
      <c r="V1435" s="4">
        <f t="shared" si="387"/>
        <v>0.41912930774197571</v>
      </c>
      <c r="W1435" s="4" t="s">
        <v>5124</v>
      </c>
      <c r="X1435" s="2" cm="1">
        <f t="array" ref="X1435">SUM(_xlfn._xlws.FILTER($F$2:$F$2454,_xlfn.MAP($W$2:$W$2454,_xlfn.LAMBDA(_xlpm.x,_xlpm.x=$W1435))))</f>
        <v>184</v>
      </c>
      <c r="Y1435" s="11">
        <f t="shared" si="388"/>
        <v>1.0869565217391304E-2</v>
      </c>
      <c r="Z1435" s="4" t="s">
        <v>5104</v>
      </c>
      <c r="AA1435" s="2" cm="1">
        <f t="array" ref="AA1435">SUM(_xlfn._xlws.FILTER($F$2:$F$2454,_xlfn.MAP($Z$2:$Z$2454,_xlfn.LAMBDA(_xlpm.x,_xlpm.x=$Z1435))))</f>
        <v>883</v>
      </c>
      <c r="AB1435" s="11">
        <f t="shared" si="389"/>
        <v>2.2650056625141564E-3</v>
      </c>
      <c r="AC1435" s="11">
        <f t="shared" si="390"/>
        <v>0.68114288056803207</v>
      </c>
      <c r="AG1435" s="2"/>
      <c r="AL1435" s="2"/>
      <c r="AM1435" s="2"/>
    </row>
    <row r="1436" spans="1:39">
      <c r="A1436" s="1" t="str">
        <f t="shared" si="374"/>
        <v>~nte~ : [nə]</v>
      </c>
      <c r="B1436" s="1">
        <f>_xlfn.LET(_xlpm.d,$G1436,_xlpm.k,_xlfn.CONCAT(LEFT(TRIM(B$1),1),"*"),COUNTIF(_xlpm.d,_xlpm.k))</f>
        <v>0</v>
      </c>
      <c r="C1436" s="1">
        <f>_xlfn.LET(_xlpm.d,$G1436,_xlpm.k,_xlfn.CONCAT(LEFT(TRIM(C$1),1),"*"),COUNTIF(_xlpm.d,_xlpm.k))</f>
        <v>0</v>
      </c>
      <c r="D1436" s="1">
        <f>_xlfn.LET(_xlpm.d,$G1436,_xlpm.k,_xlfn.CONCAT(LEFT(TRIM(D$1),1),"*"),COUNTIF(_xlpm.d,_xlpm.k))</f>
        <v>1</v>
      </c>
      <c r="E1436" s="1">
        <f t="shared" si="375"/>
        <v>0.60205999132796229</v>
      </c>
      <c r="F1436" s="7">
        <v>3</v>
      </c>
      <c r="G1436" s="9" t="s">
        <v>2172</v>
      </c>
      <c r="H1436" s="4" cm="1">
        <f t="array" ref="H1436">F1436/freq.sum.r6e</f>
        <v>2.376425855513308E-4</v>
      </c>
      <c r="I1436" s="4" t="str">
        <f t="shared" si="376"/>
        <v>nə</v>
      </c>
      <c r="J1436" s="4" t="str">
        <f t="shared" si="377"/>
        <v>nte</v>
      </c>
      <c r="K1436" s="10">
        <f t="shared" si="378"/>
        <v>2</v>
      </c>
      <c r="L1436" s="1">
        <f t="shared" si="379"/>
        <v>3</v>
      </c>
      <c r="M1436" s="10">
        <f t="shared" si="380"/>
        <v>3</v>
      </c>
      <c r="N1436" s="1" t="str">
        <f t="shared" si="381"/>
        <v>~nte~</v>
      </c>
      <c r="O1436" s="1" t="str">
        <f t="shared" si="382"/>
        <v>[nə]</v>
      </c>
      <c r="P1436" s="3" cm="1">
        <f t="array" ref="P1436">SUM(_xlfn._xlws.FILTER($H$2:$H$2454,_xlfn.MAP($N$2:$N$2454,_xlfn.LAMBDA(_xlpm.x,_xlpm.x=$N1436))))</f>
        <v>3.0893536121673003E-3</v>
      </c>
      <c r="Q1436" s="4">
        <f t="shared" si="383"/>
        <v>7.6923076923076927E-2</v>
      </c>
      <c r="R1436" s="6" cm="1">
        <f t="array" ref="R1436">SUM(_xlfn._xlws.FILTER($H$2:$H$2454,_xlfn.MAP($O$2:$O$2454,_xlfn.LAMBDA(_xlpm.x,_xlpm.x=$O1436))))</f>
        <v>8.1590621039290216E-3</v>
      </c>
      <c r="S1436" s="4">
        <f t="shared" si="384"/>
        <v>2.9126213592233018E-2</v>
      </c>
      <c r="T1436" s="4">
        <f t="shared" si="385"/>
        <v>1.7781205975311947E-2</v>
      </c>
      <c r="U1436" s="4">
        <f t="shared" si="386"/>
        <v>4.225352112676057E-2</v>
      </c>
      <c r="V1436" s="4">
        <f t="shared" si="387"/>
        <v>0.42177261767867291</v>
      </c>
      <c r="W1436" s="4" t="s">
        <v>5121</v>
      </c>
      <c r="X1436" s="2" cm="1">
        <f t="array" ref="X1436">SUM(_xlfn._xlws.FILTER($F$2:$F$2454,_xlfn.MAP($W$2:$W$2454,_xlfn.LAMBDA(_xlpm.x,_xlpm.x=$W1436))))</f>
        <v>2896</v>
      </c>
      <c r="Y1436" s="11">
        <f t="shared" si="388"/>
        <v>1.0359116022099447E-3</v>
      </c>
      <c r="Z1436" s="4" t="s">
        <v>5101</v>
      </c>
      <c r="AA1436" s="2" cm="1">
        <f t="array" ref="AA1436">SUM(_xlfn._xlws.FILTER($F$2:$F$2454,_xlfn.MAP($Z$2:$Z$2454,_xlfn.LAMBDA(_xlpm.x,_xlpm.x=$Z1436))))</f>
        <v>2255</v>
      </c>
      <c r="AB1436" s="11">
        <f t="shared" si="389"/>
        <v>1.3303769401330377E-3</v>
      </c>
      <c r="AC1436" s="11">
        <f t="shared" si="390"/>
        <v>-0.10865201131112999</v>
      </c>
      <c r="AG1436" s="2"/>
      <c r="AL1436" s="2"/>
      <c r="AM1436" s="2"/>
    </row>
    <row r="1437" spans="1:39">
      <c r="A1437" s="1" t="str">
        <f t="shared" si="374"/>
        <v>~ste~ : [st]</v>
      </c>
      <c r="B1437" s="1">
        <f>_xlfn.LET(_xlpm.d,$G1437,_xlpm.k,_xlfn.CONCAT(LEFT(TRIM(B$1),1),"*"),COUNTIF(_xlpm.d,_xlpm.k))</f>
        <v>0</v>
      </c>
      <c r="C1437" s="1">
        <f>_xlfn.LET(_xlpm.d,$G1437,_xlpm.k,_xlfn.CONCAT(LEFT(TRIM(C$1),1),"*"),COUNTIF(_xlpm.d,_xlpm.k))</f>
        <v>0</v>
      </c>
      <c r="D1437" s="1">
        <f>_xlfn.LET(_xlpm.d,$G1437,_xlpm.k,_xlfn.CONCAT(LEFT(TRIM(D$1),1),"*"),COUNTIF(_xlpm.d,_xlpm.k))</f>
        <v>0</v>
      </c>
      <c r="E1437" s="1">
        <f t="shared" si="375"/>
        <v>0.77815125038364352</v>
      </c>
      <c r="F1437" s="7">
        <v>5</v>
      </c>
      <c r="G1437" s="9" t="s">
        <v>270</v>
      </c>
      <c r="H1437" s="4" cm="1">
        <f t="array" ref="H1437">F1437/freq.sum.r6e</f>
        <v>3.9607097591888465E-4</v>
      </c>
      <c r="I1437" s="4" t="str">
        <f t="shared" si="376"/>
        <v>st</v>
      </c>
      <c r="J1437" s="4" t="str">
        <f t="shared" si="377"/>
        <v>ste</v>
      </c>
      <c r="K1437" s="10">
        <f t="shared" si="378"/>
        <v>2</v>
      </c>
      <c r="L1437" s="1">
        <f t="shared" si="379"/>
        <v>3</v>
      </c>
      <c r="M1437" s="10">
        <f t="shared" si="380"/>
        <v>3</v>
      </c>
      <c r="N1437" s="1" t="str">
        <f t="shared" si="381"/>
        <v>~ste~</v>
      </c>
      <c r="O1437" s="1" t="str">
        <f t="shared" si="382"/>
        <v>[st]</v>
      </c>
      <c r="P1437" s="3" cm="1">
        <f t="array" ref="P1437">SUM(_xlfn._xlws.FILTER($H$2:$H$2454,_xlfn.MAP($N$2:$N$2454,_xlfn.LAMBDA(_xlpm.x,_xlpm.x=$N1437))))</f>
        <v>2.6932826362484159E-3</v>
      </c>
      <c r="Q1437" s="4">
        <f t="shared" si="383"/>
        <v>0.14705882352941174</v>
      </c>
      <c r="R1437" s="6" cm="1">
        <f t="array" ref="R1437">SUM(_xlfn._xlws.FILTER($H$2:$H$2454,_xlfn.MAP($O$2:$O$2454,_xlfn.LAMBDA(_xlpm.x,_xlpm.x=$O1437))))</f>
        <v>7.1292775665399251E-3</v>
      </c>
      <c r="S1437" s="4">
        <f t="shared" si="384"/>
        <v>5.5555555555555546E-2</v>
      </c>
      <c r="T1437" s="4">
        <f t="shared" si="385"/>
        <v>4.3863256681833364E-2</v>
      </c>
      <c r="U1437" s="4">
        <f t="shared" si="386"/>
        <v>8.0645161290322565E-2</v>
      </c>
      <c r="V1437" s="4">
        <f t="shared" si="387"/>
        <v>0.42276359239706973</v>
      </c>
      <c r="W1437" s="4" t="s">
        <v>5121</v>
      </c>
      <c r="X1437" s="2" cm="1">
        <f t="array" ref="X1437">SUM(_xlfn._xlws.FILTER($F$2:$F$2454,_xlfn.MAP($W$2:$W$2454,_xlfn.LAMBDA(_xlpm.x,_xlpm.x=$W1437))))</f>
        <v>2896</v>
      </c>
      <c r="Y1437" s="11">
        <f t="shared" si="388"/>
        <v>1.7265193370165745E-3</v>
      </c>
      <c r="Z1437" s="4"/>
      <c r="AA1437" s="2" cm="1">
        <f t="array" ref="AA1437">SUM(_xlfn._xlws.FILTER($F$2:$F$2454,_xlfn.MAP($Z$2:$Z$2454,_xlfn.LAMBDA(_xlpm.x,_xlpm.x=$Z1437))))</f>
        <v>3871</v>
      </c>
      <c r="AB1437" s="11">
        <f t="shared" si="389"/>
        <v>1.2916559028674762E-3</v>
      </c>
      <c r="AC1437" s="11">
        <f t="shared" si="390"/>
        <v>0.12602461379384577</v>
      </c>
      <c r="AG1437" s="2"/>
      <c r="AL1437" s="2"/>
      <c r="AM1437" s="2"/>
    </row>
    <row r="1438" spans="1:39">
      <c r="A1438" s="1" t="str">
        <f t="shared" si="374"/>
        <v>~cte~ : [ktɪ]</v>
      </c>
      <c r="B1438" s="1">
        <f>_xlfn.LET(_xlpm.d,$G1438,_xlpm.k,_xlfn.CONCAT(LEFT(TRIM(B$1),1),"*"),COUNTIF(_xlpm.d,_xlpm.k))</f>
        <v>0</v>
      </c>
      <c r="C1438" s="1">
        <f>_xlfn.LET(_xlpm.d,$G1438,_xlpm.k,_xlfn.CONCAT(LEFT(TRIM(C$1),1),"*"),COUNTIF(_xlpm.d,_xlpm.k))</f>
        <v>0</v>
      </c>
      <c r="D1438" s="1">
        <f>_xlfn.LET(_xlpm.d,$G1438,_xlpm.k,_xlfn.CONCAT(LEFT(TRIM(D$1),1),"*"),COUNTIF(_xlpm.d,_xlpm.k))</f>
        <v>0</v>
      </c>
      <c r="E1438" s="1">
        <f t="shared" si="375"/>
        <v>0.47712125471966244</v>
      </c>
      <c r="F1438" s="7">
        <v>2</v>
      </c>
      <c r="G1438" s="9" t="s">
        <v>1387</v>
      </c>
      <c r="H1438" s="4" cm="1">
        <f t="array" ref="H1438">F1438/freq.sum.r6e</f>
        <v>1.5842839036755386E-4</v>
      </c>
      <c r="I1438" s="4" t="str">
        <f t="shared" si="376"/>
        <v>ktɪ</v>
      </c>
      <c r="J1438" s="4" t="str">
        <f t="shared" si="377"/>
        <v>cte</v>
      </c>
      <c r="K1438" s="10">
        <f t="shared" si="378"/>
        <v>3</v>
      </c>
      <c r="L1438" s="1">
        <f t="shared" si="379"/>
        <v>3</v>
      </c>
      <c r="M1438" s="10">
        <f t="shared" si="380"/>
        <v>3</v>
      </c>
      <c r="N1438" s="1" t="str">
        <f t="shared" si="381"/>
        <v>~cte~</v>
      </c>
      <c r="O1438" s="1" t="str">
        <f t="shared" si="382"/>
        <v>[ktɪ]</v>
      </c>
      <c r="P1438" s="3" cm="1">
        <f t="array" ref="P1438">SUM(_xlfn._xlws.FILTER($H$2:$H$2454,_xlfn.MAP($N$2:$N$2454,_xlfn.LAMBDA(_xlpm.x,_xlpm.x=$N1438))))</f>
        <v>4.7528517110266154E-4</v>
      </c>
      <c r="Q1438" s="4">
        <f t="shared" si="383"/>
        <v>0.33333333333333337</v>
      </c>
      <c r="R1438" s="6" cm="1">
        <f t="array" ref="R1438">SUM(_xlfn._xlws.FILTER($H$2:$H$2454,_xlfn.MAP($O$2:$O$2454,_xlfn.LAMBDA(_xlpm.x,_xlpm.x=$O1438))))</f>
        <v>1.2674271229404308E-3</v>
      </c>
      <c r="S1438" s="4">
        <f t="shared" si="384"/>
        <v>0.125</v>
      </c>
      <c r="T1438" s="4">
        <f t="shared" si="385"/>
        <v>6.0635171905492585E-2</v>
      </c>
      <c r="U1438" s="4">
        <f t="shared" si="386"/>
        <v>0.18181818181818182</v>
      </c>
      <c r="V1438" s="4">
        <f t="shared" si="387"/>
        <v>0.42596873227228121</v>
      </c>
      <c r="W1438" s="4" t="s">
        <v>5121</v>
      </c>
      <c r="X1438" s="2" cm="1">
        <f t="array" ref="X1438">SUM(_xlfn._xlws.FILTER($F$2:$F$2454,_xlfn.MAP($W$2:$W$2454,_xlfn.LAMBDA(_xlpm.x,_xlpm.x=$W1438))))</f>
        <v>2896</v>
      </c>
      <c r="Y1438" s="11">
        <f t="shared" si="388"/>
        <v>6.9060773480662981E-4</v>
      </c>
      <c r="Z1438" s="4" t="s">
        <v>5102</v>
      </c>
      <c r="AA1438" s="2" cm="1">
        <f t="array" ref="AA1438">SUM(_xlfn._xlws.FILTER($F$2:$F$2454,_xlfn.MAP($Z$2:$Z$2454,_xlfn.LAMBDA(_xlpm.x,_xlpm.x=$Z1438))))</f>
        <v>1794</v>
      </c>
      <c r="AB1438" s="11">
        <f t="shared" si="389"/>
        <v>1.1148272017837235E-3</v>
      </c>
      <c r="AC1438" s="11">
        <f t="shared" si="390"/>
        <v>-0.20797611881703601</v>
      </c>
      <c r="AG1438" s="2"/>
      <c r="AL1438" s="2"/>
      <c r="AM1438" s="2"/>
    </row>
    <row r="1439" spans="1:39">
      <c r="A1439" s="1" t="str">
        <f t="shared" si="374"/>
        <v>~scu~ : [skʌ]</v>
      </c>
      <c r="B1439" s="1">
        <f>_xlfn.LET(_xlpm.d,$G1439,_xlpm.k,_xlfn.CONCAT(LEFT(TRIM(B$1),1),"*"),COUNTIF(_xlpm.d,_xlpm.k))</f>
        <v>0</v>
      </c>
      <c r="C1439" s="1">
        <f>_xlfn.LET(_xlpm.d,$G1439,_xlpm.k,_xlfn.CONCAT(LEFT(TRIM(C$1),1),"*"),COUNTIF(_xlpm.d,_xlpm.k))</f>
        <v>0</v>
      </c>
      <c r="D1439" s="1">
        <f>_xlfn.LET(_xlpm.d,$G1439,_xlpm.k,_xlfn.CONCAT(LEFT(TRIM(D$1),1),"*"),COUNTIF(_xlpm.d,_xlpm.k))</f>
        <v>0</v>
      </c>
      <c r="E1439" s="1">
        <f t="shared" si="375"/>
        <v>0.60205999132796229</v>
      </c>
      <c r="F1439" s="7">
        <v>3</v>
      </c>
      <c r="G1439" s="9" t="s">
        <v>792</v>
      </c>
      <c r="H1439" s="4" cm="1">
        <f t="array" ref="H1439">F1439/freq.sum.r6e</f>
        <v>2.376425855513308E-4</v>
      </c>
      <c r="I1439" s="1" t="str">
        <f t="shared" si="376"/>
        <v>skʌ</v>
      </c>
      <c r="J1439" s="1" t="str">
        <f t="shared" si="377"/>
        <v>scu</v>
      </c>
      <c r="K1439" s="10">
        <f t="shared" si="378"/>
        <v>3</v>
      </c>
      <c r="L1439" s="1">
        <f t="shared" si="379"/>
        <v>3</v>
      </c>
      <c r="M1439" s="10">
        <f t="shared" si="380"/>
        <v>3</v>
      </c>
      <c r="N1439" s="1" t="str">
        <f t="shared" si="381"/>
        <v>~scu~</v>
      </c>
      <c r="O1439" s="1" t="str">
        <f t="shared" si="382"/>
        <v>[skʌ]</v>
      </c>
      <c r="P1439" s="3" cm="1">
        <f t="array" ref="P1439">SUM(_xlfn._xlws.FILTER($H$2:$H$2454,_xlfn.MAP($N$2:$N$2454,_xlfn.LAMBDA(_xlpm.x,_xlpm.x=$N1439))))</f>
        <v>2.376425855513308E-4</v>
      </c>
      <c r="Q1439" s="4">
        <f t="shared" si="383"/>
        <v>1</v>
      </c>
      <c r="R1439" s="6" cm="1">
        <f t="array" ref="R1439">SUM(_xlfn._xlws.FILTER($H$2:$H$2454,_xlfn.MAP($O$2:$O$2454,_xlfn.LAMBDA(_xlpm.x,_xlpm.x=$O1439))))</f>
        <v>6.3371356147021542E-4</v>
      </c>
      <c r="S1439" s="4">
        <f t="shared" si="384"/>
        <v>0.375</v>
      </c>
      <c r="T1439" s="4">
        <f t="shared" si="385"/>
        <v>0.22953920440857237</v>
      </c>
      <c r="U1439" s="4">
        <f t="shared" si="386"/>
        <v>0.54545454545454541</v>
      </c>
      <c r="V1439" s="4">
        <f t="shared" si="387"/>
        <v>0.4259687322722811</v>
      </c>
      <c r="W1439" s="4" t="s">
        <v>5111</v>
      </c>
      <c r="X1439" s="2" cm="1">
        <f t="array" ref="X1439">SUM(_xlfn._xlws.FILTER($F$2:$F$2454,_xlfn.MAP($W$2:$W$2454,_xlfn.LAMBDA(_xlpm.x,_xlpm.x=$W1439))))</f>
        <v>566</v>
      </c>
      <c r="Y1439" s="11">
        <f t="shared" si="388"/>
        <v>5.3003533568904597E-3</v>
      </c>
      <c r="Z1439" s="4" t="s">
        <v>5113</v>
      </c>
      <c r="AA1439" s="2" cm="1">
        <f t="array" ref="AA1439">SUM(_xlfn._xlws.FILTER($F$2:$F$2454,_xlfn.MAP($Z$2:$Z$2454,_xlfn.LAMBDA(_xlpm.x,_xlpm.x=$Z1439))))</f>
        <v>309</v>
      </c>
      <c r="AB1439" s="11">
        <f t="shared" si="389"/>
        <v>9.7087378640776691E-3</v>
      </c>
      <c r="AC1439" s="11">
        <f t="shared" si="390"/>
        <v>-0.26285795176343668</v>
      </c>
      <c r="AG1439" s="2"/>
      <c r="AL1439" s="2"/>
      <c r="AM1439" s="2"/>
    </row>
    <row r="1440" spans="1:39">
      <c r="A1440" s="1" t="str">
        <f t="shared" si="374"/>
        <v>~who~ : [hoʊ]</v>
      </c>
      <c r="B1440" s="1">
        <f>_xlfn.LET(_xlpm.d,$G1440,_xlpm.k,_xlfn.CONCAT(LEFT(TRIM(B$1),1),"*"),COUNTIF(_xlpm.d,_xlpm.k))</f>
        <v>0</v>
      </c>
      <c r="C1440" s="1">
        <f>_xlfn.LET(_xlpm.d,$G1440,_xlpm.k,_xlfn.CONCAT(LEFT(TRIM(C$1),1),"*"),COUNTIF(_xlpm.d,_xlpm.k))</f>
        <v>0</v>
      </c>
      <c r="D1440" s="1">
        <f>_xlfn.LET(_xlpm.d,$G1440,_xlpm.k,_xlfn.CONCAT(LEFT(TRIM(D$1),1),"*"),COUNTIF(_xlpm.d,_xlpm.k))</f>
        <v>0</v>
      </c>
      <c r="E1440" s="1">
        <f t="shared" si="375"/>
        <v>0.47712125471966244</v>
      </c>
      <c r="F1440" s="7">
        <v>2</v>
      </c>
      <c r="G1440" s="9" t="s">
        <v>1400</v>
      </c>
      <c r="H1440" s="4" cm="1">
        <f t="array" ref="H1440">F1440/freq.sum.r6e</f>
        <v>1.5842839036755386E-4</v>
      </c>
      <c r="I1440" s="4" t="str">
        <f t="shared" si="376"/>
        <v>hoʊ</v>
      </c>
      <c r="J1440" s="4" t="str">
        <f t="shared" si="377"/>
        <v>who</v>
      </c>
      <c r="K1440" s="10">
        <f t="shared" si="378"/>
        <v>3</v>
      </c>
      <c r="L1440" s="1">
        <f t="shared" si="379"/>
        <v>3</v>
      </c>
      <c r="M1440" s="10">
        <f t="shared" si="380"/>
        <v>3</v>
      </c>
      <c r="N1440" s="1" t="str">
        <f t="shared" si="381"/>
        <v>~who~</v>
      </c>
      <c r="O1440" s="1" t="str">
        <f t="shared" si="382"/>
        <v>[hoʊ]</v>
      </c>
      <c r="P1440" s="3" cm="1">
        <f t="array" ref="P1440">SUM(_xlfn._xlws.FILTER($H$2:$H$2454,_xlfn.MAP($N$2:$N$2454,_xlfn.LAMBDA(_xlpm.x,_xlpm.x=$N1440))))</f>
        <v>4.7528517110266154E-4</v>
      </c>
      <c r="Q1440" s="4">
        <f t="shared" si="383"/>
        <v>0.33333333333333337</v>
      </c>
      <c r="R1440" s="6" cm="1">
        <f t="array" ref="R1440">SUM(_xlfn._xlws.FILTER($H$2:$H$2454,_xlfn.MAP($O$2:$O$2454,_xlfn.LAMBDA(_xlpm.x,_xlpm.x=$O1440))))</f>
        <v>1.2674271229404308E-3</v>
      </c>
      <c r="S1440" s="4">
        <f t="shared" si="384"/>
        <v>0.125</v>
      </c>
      <c r="T1440" s="4">
        <f t="shared" si="385"/>
        <v>6.0635171905492585E-2</v>
      </c>
      <c r="U1440" s="4">
        <f t="shared" si="386"/>
        <v>0.18181818181818182</v>
      </c>
      <c r="V1440" s="4">
        <f t="shared" si="387"/>
        <v>0.42596873227228121</v>
      </c>
      <c r="W1440" s="4" t="s">
        <v>5119</v>
      </c>
      <c r="X1440" s="2" cm="1">
        <f t="array" ref="X1440">SUM(_xlfn._xlws.FILTER($F$2:$F$2454,_xlfn.MAP($W$2:$W$2454,_xlfn.LAMBDA(_xlpm.x,_xlpm.x=$W1440))))</f>
        <v>1157</v>
      </c>
      <c r="Y1440" s="11">
        <f t="shared" si="388"/>
        <v>1.7286084701815039E-3</v>
      </c>
      <c r="Z1440" s="4" t="s">
        <v>5109</v>
      </c>
      <c r="AA1440" s="2" cm="1">
        <f t="array" ref="AA1440">SUM(_xlfn._xlws.FILTER($F$2:$F$2454,_xlfn.MAP($Z$2:$Z$2454,_xlfn.LAMBDA(_xlpm.x,_xlpm.x=$Z1440))))</f>
        <v>257</v>
      </c>
      <c r="AB1440" s="11">
        <f t="shared" si="389"/>
        <v>7.7821011673151752E-3</v>
      </c>
      <c r="AC1440" s="11">
        <f t="shared" si="390"/>
        <v>-0.65340023562045502</v>
      </c>
      <c r="AG1440" s="2"/>
      <c r="AL1440" s="2"/>
      <c r="AM1440" s="2"/>
    </row>
    <row r="1441" spans="1:39">
      <c r="A1441" s="1" t="str">
        <f t="shared" si="374"/>
        <v>~you~ : [yu]</v>
      </c>
      <c r="B1441" s="1">
        <f>_xlfn.LET(_xlpm.d,$G1441,_xlpm.k,_xlfn.CONCAT(LEFT(TRIM(B$1),1),"*"),COUNTIF(_xlpm.d,_xlpm.k))</f>
        <v>0</v>
      </c>
      <c r="C1441" s="1">
        <f>_xlfn.LET(_xlpm.d,$G1441,_xlpm.k,_xlfn.CONCAT(LEFT(TRIM(C$1),1),"*"),COUNTIF(_xlpm.d,_xlpm.k))</f>
        <v>0</v>
      </c>
      <c r="D1441" s="1">
        <f>_xlfn.LET(_xlpm.d,$G1441,_xlpm.k,_xlfn.CONCAT(LEFT(TRIM(D$1),1),"*"),COUNTIF(_xlpm.d,_xlpm.k))</f>
        <v>0</v>
      </c>
      <c r="E1441" s="1">
        <f t="shared" si="375"/>
        <v>0.47712125471966244</v>
      </c>
      <c r="F1441" s="7">
        <v>2</v>
      </c>
      <c r="G1441" s="9" t="s">
        <v>320</v>
      </c>
      <c r="H1441" s="4" cm="1">
        <f t="array" ref="H1441">F1441/freq.sum.r6e</f>
        <v>1.5842839036755386E-4</v>
      </c>
      <c r="I1441" s="4" t="str">
        <f t="shared" si="376"/>
        <v>yu</v>
      </c>
      <c r="J1441" s="4" t="str">
        <f t="shared" si="377"/>
        <v>you</v>
      </c>
      <c r="K1441" s="10">
        <f t="shared" si="378"/>
        <v>2</v>
      </c>
      <c r="L1441" s="1">
        <f t="shared" si="379"/>
        <v>3</v>
      </c>
      <c r="M1441" s="10">
        <f t="shared" si="380"/>
        <v>3</v>
      </c>
      <c r="N1441" s="1" t="str">
        <f t="shared" si="381"/>
        <v>~you~</v>
      </c>
      <c r="O1441" s="1" t="str">
        <f t="shared" si="382"/>
        <v>[yu]</v>
      </c>
      <c r="P1441" s="3" cm="1">
        <f t="array" ref="P1441">SUM(_xlfn._xlws.FILTER($H$2:$H$2454,_xlfn.MAP($N$2:$N$2454,_xlfn.LAMBDA(_xlpm.x,_xlpm.x=$N1441))))</f>
        <v>7.1292775665399231E-4</v>
      </c>
      <c r="Q1441" s="4">
        <f t="shared" si="383"/>
        <v>0.22222222222222224</v>
      </c>
      <c r="R1441" s="6" cm="1">
        <f t="array" ref="R1441">SUM(_xlfn._xlws.FILTER($H$2:$H$2454,_xlfn.MAP($O$2:$O$2454,_xlfn.LAMBDA(_xlpm.x,_xlpm.x=$O1441))))</f>
        <v>1.9011406844106462E-3</v>
      </c>
      <c r="S1441" s="4">
        <f t="shared" si="384"/>
        <v>8.3333333333333343E-2</v>
      </c>
      <c r="T1441" s="4">
        <f t="shared" si="385"/>
        <v>4.0423447936995059E-2</v>
      </c>
      <c r="U1441" s="4">
        <f t="shared" si="386"/>
        <v>0.12121212121212122</v>
      </c>
      <c r="V1441" s="4">
        <f t="shared" si="387"/>
        <v>0.4259687322722811</v>
      </c>
      <c r="W1441" s="4" t="s">
        <v>5140</v>
      </c>
      <c r="X1441" s="2" cm="1">
        <f t="array" ref="X1441">SUM(_xlfn._xlws.FILTER($F$2:$F$2454,_xlfn.MAP($W$2:$W$2454,_xlfn.LAMBDA(_xlpm.x,_xlpm.x=$W1441))))</f>
        <v>9</v>
      </c>
      <c r="Y1441" s="11">
        <f t="shared" si="388"/>
        <v>0.22222222222222221</v>
      </c>
      <c r="Z1441" s="4" t="s">
        <v>5111</v>
      </c>
      <c r="AA1441" s="2" cm="1">
        <f t="array" ref="AA1441">SUM(_xlfn._xlws.FILTER($F$2:$F$2454,_xlfn.MAP($Z$2:$Z$2454,_xlfn.LAMBDA(_xlpm.x,_xlpm.x=$Z1441))))</f>
        <v>254</v>
      </c>
      <c r="AB1441" s="11">
        <f t="shared" si="389"/>
        <v>7.874015748031496E-3</v>
      </c>
      <c r="AC1441" s="11">
        <f t="shared" si="390"/>
        <v>1.4505912071806131</v>
      </c>
      <c r="AG1441" s="2"/>
      <c r="AL1441" s="2"/>
      <c r="AM1441" s="2"/>
    </row>
    <row r="1442" spans="1:39">
      <c r="A1442" s="1" t="str">
        <f t="shared" si="374"/>
        <v>~cou~ : [kʌ]</v>
      </c>
      <c r="B1442" s="1">
        <f>_xlfn.LET(_xlpm.d,$G1442,_xlpm.k,_xlfn.CONCAT(LEFT(TRIM(B$1),1),"*"),COUNTIF(_xlpm.d,_xlpm.k))</f>
        <v>0</v>
      </c>
      <c r="C1442" s="1">
        <f>_xlfn.LET(_xlpm.d,$G1442,_xlpm.k,_xlfn.CONCAT(LEFT(TRIM(C$1),1),"*"),COUNTIF(_xlpm.d,_xlpm.k))</f>
        <v>0</v>
      </c>
      <c r="D1442" s="1">
        <f>_xlfn.LET(_xlpm.d,$G1442,_xlpm.k,_xlfn.CONCAT(LEFT(TRIM(D$1),1),"*"),COUNTIF(_xlpm.d,_xlpm.k))</f>
        <v>0</v>
      </c>
      <c r="E1442" s="1">
        <f t="shared" si="375"/>
        <v>0.8450980400142567</v>
      </c>
      <c r="F1442" s="7">
        <v>6</v>
      </c>
      <c r="G1442" s="9" t="s">
        <v>1115</v>
      </c>
      <c r="H1442" s="4" cm="1">
        <f t="array" ref="H1442">F1442/freq.sum.r6e</f>
        <v>4.7528517110266159E-4</v>
      </c>
      <c r="I1442" s="4" t="str">
        <f t="shared" si="376"/>
        <v>kʌ</v>
      </c>
      <c r="J1442" s="4" t="str">
        <f t="shared" si="377"/>
        <v>cou</v>
      </c>
      <c r="K1442" s="10">
        <f t="shared" si="378"/>
        <v>2</v>
      </c>
      <c r="L1442" s="1">
        <f t="shared" si="379"/>
        <v>3</v>
      </c>
      <c r="M1442" s="10">
        <f t="shared" si="380"/>
        <v>3</v>
      </c>
      <c r="N1442" s="1" t="str">
        <f t="shared" si="381"/>
        <v>~cou~</v>
      </c>
      <c r="O1442" s="1" t="str">
        <f t="shared" si="382"/>
        <v>[kʌ]</v>
      </c>
      <c r="P1442" s="3" cm="1">
        <f t="array" ref="P1442">SUM(_xlfn._xlws.FILTER($H$2:$H$2454,_xlfn.MAP($N$2:$N$2454,_xlfn.LAMBDA(_xlpm.x,_xlpm.x=$N1442))))</f>
        <v>1.2674271229404308E-3</v>
      </c>
      <c r="Q1442" s="4">
        <f t="shared" si="383"/>
        <v>0.375</v>
      </c>
      <c r="R1442" s="6" cm="1">
        <f t="array" ref="R1442">SUM(_xlfn._xlws.FILTER($H$2:$H$2454,_xlfn.MAP($O$2:$O$2454,_xlfn.LAMBDA(_xlpm.x,_xlpm.x=$O1442))))</f>
        <v>3.4062103929024079E-3</v>
      </c>
      <c r="S1442" s="4">
        <f t="shared" si="384"/>
        <v>0.13953488372093023</v>
      </c>
      <c r="T1442" s="4">
        <f t="shared" si="385"/>
        <v>0.12014200285283919</v>
      </c>
      <c r="U1442" s="4">
        <f t="shared" si="386"/>
        <v>0.20338983050847456</v>
      </c>
      <c r="V1442" s="4">
        <f t="shared" si="387"/>
        <v>0.42934847292366174</v>
      </c>
      <c r="W1442" s="4" t="s">
        <v>5100</v>
      </c>
      <c r="X1442" s="2" cm="1">
        <f t="array" ref="X1442">SUM(_xlfn._xlws.FILTER($F$2:$F$2454,_xlfn.MAP($W$2:$W$2454,_xlfn.LAMBDA(_xlpm.x,_xlpm.x=$W1442))))</f>
        <v>150</v>
      </c>
      <c r="Y1442" s="11">
        <f t="shared" si="388"/>
        <v>0.04</v>
      </c>
      <c r="Z1442" s="4" t="s">
        <v>5113</v>
      </c>
      <c r="AA1442" s="2" cm="1">
        <f t="array" ref="AA1442">SUM(_xlfn._xlws.FILTER($F$2:$F$2454,_xlfn.MAP($Z$2:$Z$2454,_xlfn.LAMBDA(_xlpm.x,_xlpm.x=$Z1442))))</f>
        <v>309</v>
      </c>
      <c r="AB1442" s="11">
        <f t="shared" si="389"/>
        <v>1.9417475728155338E-2</v>
      </c>
      <c r="AC1442" s="11">
        <f t="shared" si="390"/>
        <v>0.31386722036915343</v>
      </c>
      <c r="AG1442" s="2"/>
      <c r="AL1442" s="2"/>
      <c r="AM1442" s="2"/>
    </row>
    <row r="1443" spans="1:39">
      <c r="A1443" s="1" t="str">
        <f t="shared" si="374"/>
        <v>~bly~ : [blɪ]</v>
      </c>
      <c r="B1443" s="1">
        <f>_xlfn.LET(_xlpm.d,$G1443,_xlpm.k,_xlfn.CONCAT(LEFT(TRIM(B$1),1),"*"),COUNTIF(_xlpm.d,_xlpm.k))</f>
        <v>0</v>
      </c>
      <c r="C1443" s="1">
        <f>_xlfn.LET(_xlpm.d,$G1443,_xlpm.k,_xlfn.CONCAT(LEFT(TRIM(C$1),1),"*"),COUNTIF(_xlpm.d,_xlpm.k))</f>
        <v>0</v>
      </c>
      <c r="D1443" s="1">
        <f>_xlfn.LET(_xlpm.d,$G1443,_xlpm.k,_xlfn.CONCAT(LEFT(TRIM(D$1),1),"*"),COUNTIF(_xlpm.d,_xlpm.k))</f>
        <v>0</v>
      </c>
      <c r="E1443" s="1">
        <f t="shared" si="375"/>
        <v>0.60205999132796229</v>
      </c>
      <c r="F1443" s="7">
        <v>3</v>
      </c>
      <c r="G1443" s="9" t="s">
        <v>964</v>
      </c>
      <c r="H1443" s="4" cm="1">
        <f t="array" ref="H1443">F1443/freq.sum.r6e</f>
        <v>2.376425855513308E-4</v>
      </c>
      <c r="I1443" s="4" t="str">
        <f t="shared" si="376"/>
        <v>blɪ</v>
      </c>
      <c r="J1443" s="4" t="str">
        <f t="shared" si="377"/>
        <v>bly</v>
      </c>
      <c r="K1443" s="10">
        <f t="shared" si="378"/>
        <v>3</v>
      </c>
      <c r="L1443" s="1">
        <f t="shared" si="379"/>
        <v>3</v>
      </c>
      <c r="M1443" s="10">
        <f t="shared" si="380"/>
        <v>3</v>
      </c>
      <c r="N1443" s="1" t="str">
        <f t="shared" si="381"/>
        <v>~bly~</v>
      </c>
      <c r="O1443" s="1" t="str">
        <f t="shared" si="382"/>
        <v>[blɪ]</v>
      </c>
      <c r="P1443" s="3" cm="1">
        <f t="array" ref="P1443">SUM(_xlfn._xlws.FILTER($H$2:$H$2454,_xlfn.MAP($N$2:$N$2454,_xlfn.LAMBDA(_xlpm.x,_xlpm.x=$N1443))))</f>
        <v>3.1685678073510771E-4</v>
      </c>
      <c r="Q1443" s="4">
        <f t="shared" si="383"/>
        <v>0.75</v>
      </c>
      <c r="R1443" s="6" cm="1">
        <f t="array" ref="R1443">SUM(_xlfn._xlws.FILTER($H$2:$H$2454,_xlfn.MAP($O$2:$O$2454,_xlfn.LAMBDA(_xlpm.x,_xlpm.x=$O1443))))</f>
        <v>8.7135614702154619E-4</v>
      </c>
      <c r="S1443" s="4">
        <f t="shared" si="384"/>
        <v>0.27272727272727276</v>
      </c>
      <c r="T1443" s="4">
        <f t="shared" si="385"/>
        <v>0.16832874989961977</v>
      </c>
      <c r="U1443" s="4">
        <f t="shared" si="386"/>
        <v>0.40000000000000008</v>
      </c>
      <c r="V1443" s="4">
        <f t="shared" si="387"/>
        <v>0.43933269383026258</v>
      </c>
      <c r="W1443" s="4" t="s">
        <v>5123</v>
      </c>
      <c r="X1443" s="2" cm="1">
        <f t="array" ref="X1443">SUM(_xlfn._xlws.FILTER($F$2:$F$2454,_xlfn.MAP($W$2:$W$2454,_xlfn.LAMBDA(_xlpm.x,_xlpm.x=$W1443))))</f>
        <v>340</v>
      </c>
      <c r="Y1443" s="11">
        <f t="shared" si="388"/>
        <v>8.8235294117647058E-3</v>
      </c>
      <c r="Z1443" s="4" t="s">
        <v>5102</v>
      </c>
      <c r="AA1443" s="2" cm="1">
        <f t="array" ref="AA1443">SUM(_xlfn._xlws.FILTER($F$2:$F$2454,_xlfn.MAP($Z$2:$Z$2454,_xlfn.LAMBDA(_xlpm.x,_xlpm.x=$Z1443))))</f>
        <v>1794</v>
      </c>
      <c r="AB1443" s="11">
        <f t="shared" si="389"/>
        <v>1.6722408026755853E-3</v>
      </c>
      <c r="AC1443" s="11">
        <f t="shared" si="390"/>
        <v>0.72234352166581817</v>
      </c>
      <c r="AG1443" s="2"/>
      <c r="AL1443" s="2"/>
      <c r="AM1443" s="2"/>
    </row>
    <row r="1444" spans="1:39">
      <c r="A1444" s="1" t="str">
        <f t="shared" si="374"/>
        <v>~gai~ : [ɡɛ]</v>
      </c>
      <c r="B1444" s="1">
        <f>_xlfn.LET(_xlpm.d,$G1444,_xlpm.k,_xlfn.CONCAT(LEFT(TRIM(B$1),1),"*"),COUNTIF(_xlpm.d,_xlpm.k))</f>
        <v>0</v>
      </c>
      <c r="C1444" s="1">
        <f>_xlfn.LET(_xlpm.d,$G1444,_xlpm.k,_xlfn.CONCAT(LEFT(TRIM(C$1),1),"*"),COUNTIF(_xlpm.d,_xlpm.k))</f>
        <v>0</v>
      </c>
      <c r="D1444" s="1">
        <f>_xlfn.LET(_xlpm.d,$G1444,_xlpm.k,_xlfn.CONCAT(LEFT(TRIM(D$1),1),"*"),COUNTIF(_xlpm.d,_xlpm.k))</f>
        <v>0</v>
      </c>
      <c r="E1444" s="1">
        <f t="shared" si="375"/>
        <v>0.47712125471966244</v>
      </c>
      <c r="F1444" s="7">
        <v>2</v>
      </c>
      <c r="G1444" s="9" t="s">
        <v>1255</v>
      </c>
      <c r="H1444" s="4" cm="1">
        <f t="array" ref="H1444">F1444/freq.sum.r6e</f>
        <v>1.5842839036755386E-4</v>
      </c>
      <c r="I1444" s="4" t="str">
        <f t="shared" si="376"/>
        <v>ɡɛ</v>
      </c>
      <c r="J1444" s="4" t="str">
        <f t="shared" si="377"/>
        <v>gai</v>
      </c>
      <c r="K1444" s="10">
        <f t="shared" si="378"/>
        <v>2</v>
      </c>
      <c r="L1444" s="1">
        <f t="shared" si="379"/>
        <v>3</v>
      </c>
      <c r="M1444" s="10">
        <f t="shared" si="380"/>
        <v>3</v>
      </c>
      <c r="N1444" s="1" t="str">
        <f t="shared" si="381"/>
        <v>~gai~</v>
      </c>
      <c r="O1444" s="1" t="str">
        <f t="shared" si="382"/>
        <v>[ɡɛ]</v>
      </c>
      <c r="P1444" s="3" cm="1">
        <f t="array" ref="P1444">SUM(_xlfn._xlws.FILTER($H$2:$H$2454,_xlfn.MAP($N$2:$N$2454,_xlfn.LAMBDA(_xlpm.x,_xlpm.x=$N1444))))</f>
        <v>3.1685678073510771E-4</v>
      </c>
      <c r="Q1444" s="4">
        <f t="shared" si="383"/>
        <v>0.5</v>
      </c>
      <c r="R1444" s="6" cm="1">
        <f t="array" ref="R1444">SUM(_xlfn._xlws.FILTER($H$2:$H$2454,_xlfn.MAP($O$2:$O$2454,_xlfn.LAMBDA(_xlpm.x,_xlpm.x=$O1444))))</f>
        <v>8.7135614702154619E-4</v>
      </c>
      <c r="S1444" s="4">
        <f t="shared" si="384"/>
        <v>0.18181818181818182</v>
      </c>
      <c r="T1444" s="4">
        <f t="shared" si="385"/>
        <v>8.8931585461389115E-2</v>
      </c>
      <c r="U1444" s="4">
        <f t="shared" si="386"/>
        <v>0.26666666666666666</v>
      </c>
      <c r="V1444" s="4">
        <f t="shared" si="387"/>
        <v>0.43933269383026263</v>
      </c>
      <c r="W1444" s="4" t="s">
        <v>5131</v>
      </c>
      <c r="X1444" s="2" cm="1">
        <f t="array" ref="X1444">SUM(_xlfn._xlws.FILTER($F$2:$F$2454,_xlfn.MAP($W$2:$W$2454,_xlfn.LAMBDA(_xlpm.x,_xlpm.x=$W1444))))</f>
        <v>105</v>
      </c>
      <c r="Y1444" s="11">
        <f t="shared" si="388"/>
        <v>1.9047619047619049E-2</v>
      </c>
      <c r="Z1444" s="4" t="s">
        <v>5104</v>
      </c>
      <c r="AA1444" s="2" cm="1">
        <f t="array" ref="AA1444">SUM(_xlfn._xlws.FILTER($F$2:$F$2454,_xlfn.MAP($Z$2:$Z$2454,_xlfn.LAMBDA(_xlpm.x,_xlpm.x=$Z1444))))</f>
        <v>883</v>
      </c>
      <c r="AB1444" s="11">
        <f t="shared" si="389"/>
        <v>2.2650056625141564E-3</v>
      </c>
      <c r="AC1444" s="11">
        <f t="shared" si="390"/>
        <v>0.92477140450763051</v>
      </c>
      <c r="AG1444" s="2"/>
      <c r="AL1444" s="2"/>
      <c r="AM1444" s="2"/>
    </row>
    <row r="1445" spans="1:39">
      <c r="A1445" s="1" t="str">
        <f t="shared" si="374"/>
        <v>~rte~ : [ɹtə]</v>
      </c>
      <c r="B1445" s="1">
        <f>_xlfn.LET(_xlpm.d,$G1445,_xlpm.k,_xlfn.CONCAT(LEFT(TRIM(B$1),1),"*"),COUNTIF(_xlpm.d,_xlpm.k))</f>
        <v>1</v>
      </c>
      <c r="C1445" s="1">
        <f>_xlfn.LET(_xlpm.d,$G1445,_xlpm.k,_xlfn.CONCAT(LEFT(TRIM(C$1),1),"*"),COUNTIF(_xlpm.d,_xlpm.k))</f>
        <v>0</v>
      </c>
      <c r="D1445" s="1">
        <f>_xlfn.LET(_xlpm.d,$G1445,_xlpm.k,_xlfn.CONCAT(LEFT(TRIM(D$1),1),"*"),COUNTIF(_xlpm.d,_xlpm.k))</f>
        <v>0</v>
      </c>
      <c r="E1445" s="1">
        <f t="shared" si="375"/>
        <v>0.95424250943932487</v>
      </c>
      <c r="F1445" s="7">
        <v>8</v>
      </c>
      <c r="G1445" s="9" t="s">
        <v>545</v>
      </c>
      <c r="H1445" s="4" cm="1">
        <f t="array" ref="H1445">F1445/freq.sum.r6e</f>
        <v>6.3371356147021542E-4</v>
      </c>
      <c r="I1445" s="4" t="str">
        <f t="shared" si="376"/>
        <v>ɹtə</v>
      </c>
      <c r="J1445" s="4" t="str">
        <f t="shared" si="377"/>
        <v>rte</v>
      </c>
      <c r="K1445" s="10">
        <f t="shared" si="378"/>
        <v>3</v>
      </c>
      <c r="L1445" s="1">
        <f t="shared" si="379"/>
        <v>3</v>
      </c>
      <c r="M1445" s="10">
        <f t="shared" si="380"/>
        <v>3</v>
      </c>
      <c r="N1445" s="1" t="str">
        <f t="shared" si="381"/>
        <v>~rte~</v>
      </c>
      <c r="O1445" s="1" t="str">
        <f t="shared" si="382"/>
        <v>[ɹtə]</v>
      </c>
      <c r="P1445" s="3" cm="1">
        <f t="array" ref="P1445">SUM(_xlfn._xlws.FILTER($H$2:$H$2454,_xlfn.MAP($N$2:$N$2454,_xlfn.LAMBDA(_xlpm.x,_xlpm.x=$N1445))))</f>
        <v>6.3371356147021542E-4</v>
      </c>
      <c r="Q1445" s="4">
        <f t="shared" si="383"/>
        <v>1</v>
      </c>
      <c r="R1445" s="6" cm="1">
        <f t="array" ref="R1445">SUM(_xlfn._xlws.FILTER($H$2:$H$2454,_xlfn.MAP($O$2:$O$2454,_xlfn.LAMBDA(_xlpm.x,_xlpm.x=$O1445))))</f>
        <v>1.7427122940430926E-3</v>
      </c>
      <c r="S1445" s="4">
        <f t="shared" si="384"/>
        <v>0.36363636363636359</v>
      </c>
      <c r="T1445" s="4">
        <f t="shared" si="385"/>
        <v>0.35572634184555646</v>
      </c>
      <c r="U1445" s="4">
        <f t="shared" si="386"/>
        <v>0.53333333333333333</v>
      </c>
      <c r="V1445" s="4">
        <f t="shared" si="387"/>
        <v>0.43933269383026274</v>
      </c>
      <c r="W1445" s="4" t="s">
        <v>5121</v>
      </c>
      <c r="X1445" s="2" cm="1">
        <f t="array" ref="X1445">SUM(_xlfn._xlws.FILTER($F$2:$F$2454,_xlfn.MAP($W$2:$W$2454,_xlfn.LAMBDA(_xlpm.x,_xlpm.x=$W1445))))</f>
        <v>2896</v>
      </c>
      <c r="Y1445" s="11">
        <f t="shared" si="388"/>
        <v>2.7624309392265192E-3</v>
      </c>
      <c r="Z1445" s="4" t="s">
        <v>5101</v>
      </c>
      <c r="AA1445" s="2" cm="1">
        <f t="array" ref="AA1445">SUM(_xlfn._xlws.FILTER($F$2:$F$2454,_xlfn.MAP($Z$2:$Z$2454,_xlfn.LAMBDA(_xlpm.x,_xlpm.x=$Z1445))))</f>
        <v>2255</v>
      </c>
      <c r="AB1445" s="11">
        <f t="shared" si="389"/>
        <v>3.5476718403547672E-3</v>
      </c>
      <c r="AC1445" s="11">
        <f t="shared" si="390"/>
        <v>-0.10865201131112999</v>
      </c>
      <c r="AG1445" s="2"/>
      <c r="AL1445" s="2"/>
      <c r="AM1445" s="2"/>
    </row>
    <row r="1446" spans="1:39">
      <c r="A1446" s="1" t="str">
        <f t="shared" si="374"/>
        <v>~gge~ : [ɡɛ]</v>
      </c>
      <c r="B1446" s="1">
        <f>_xlfn.LET(_xlpm.d,$G1446,_xlpm.k,_xlfn.CONCAT(LEFT(TRIM(B$1),1),"*"),COUNTIF(_xlpm.d,_xlpm.k))</f>
        <v>0</v>
      </c>
      <c r="C1446" s="1">
        <f>_xlfn.LET(_xlpm.d,$G1446,_xlpm.k,_xlfn.CONCAT(LEFT(TRIM(C$1),1),"*"),COUNTIF(_xlpm.d,_xlpm.k))</f>
        <v>0</v>
      </c>
      <c r="D1446" s="1">
        <f>_xlfn.LET(_xlpm.d,$G1446,_xlpm.k,_xlfn.CONCAT(LEFT(TRIM(D$1),1),"*"),COUNTIF(_xlpm.d,_xlpm.k))</f>
        <v>0</v>
      </c>
      <c r="E1446" s="1">
        <f t="shared" si="375"/>
        <v>0.30102999566398114</v>
      </c>
      <c r="F1446" s="7">
        <v>1</v>
      </c>
      <c r="G1446" s="9" t="s">
        <v>1609</v>
      </c>
      <c r="H1446" s="4" cm="1">
        <f t="array" ref="H1446">F1446/freq.sum.r6e</f>
        <v>7.9214195183776928E-5</v>
      </c>
      <c r="I1446" s="4" t="str">
        <f t="shared" si="376"/>
        <v>ɡɛ</v>
      </c>
      <c r="J1446" s="4" t="str">
        <f t="shared" si="377"/>
        <v>gge</v>
      </c>
      <c r="K1446" s="10">
        <f t="shared" si="378"/>
        <v>2</v>
      </c>
      <c r="L1446" s="1">
        <f t="shared" si="379"/>
        <v>3</v>
      </c>
      <c r="M1446" s="10">
        <f t="shared" si="380"/>
        <v>3</v>
      </c>
      <c r="N1446" s="1" t="str">
        <f t="shared" si="381"/>
        <v>~gge~</v>
      </c>
      <c r="O1446" s="1" t="str">
        <f t="shared" si="382"/>
        <v>[ɡɛ]</v>
      </c>
      <c r="P1446" s="3" cm="1">
        <f t="array" ref="P1446">SUM(_xlfn._xlws.FILTER($H$2:$H$2454,_xlfn.MAP($N$2:$N$2454,_xlfn.LAMBDA(_xlpm.x,_xlpm.x=$N1446))))</f>
        <v>3.1685678073510771E-4</v>
      </c>
      <c r="Q1446" s="4">
        <f t="shared" si="383"/>
        <v>0.25</v>
      </c>
      <c r="R1446" s="6" cm="1">
        <f t="array" ref="R1446">SUM(_xlfn._xlws.FILTER($H$2:$H$2454,_xlfn.MAP($O$2:$O$2454,_xlfn.LAMBDA(_xlpm.x,_xlpm.x=$O1446))))</f>
        <v>8.7135614702154619E-4</v>
      </c>
      <c r="S1446" s="4">
        <f t="shared" si="384"/>
        <v>9.0909090909090912E-2</v>
      </c>
      <c r="T1446" s="4">
        <f t="shared" si="385"/>
        <v>2.8054791649936624E-2</v>
      </c>
      <c r="U1446" s="4">
        <f t="shared" si="386"/>
        <v>0.13333333333333333</v>
      </c>
      <c r="V1446" s="4">
        <f t="shared" si="387"/>
        <v>0.43933269383026263</v>
      </c>
      <c r="W1446" s="4" t="s">
        <v>5121</v>
      </c>
      <c r="X1446" s="2" cm="1">
        <f t="array" ref="X1446">SUM(_xlfn._xlws.FILTER($F$2:$F$2454,_xlfn.MAP($W$2:$W$2454,_xlfn.LAMBDA(_xlpm.x,_xlpm.x=$W1446))))</f>
        <v>2896</v>
      </c>
      <c r="Y1446" s="11">
        <f t="shared" si="388"/>
        <v>3.453038674033149E-4</v>
      </c>
      <c r="Z1446" s="4" t="s">
        <v>5104</v>
      </c>
      <c r="AA1446" s="2" cm="1">
        <f t="array" ref="AA1446">SUM(_xlfn._xlws.FILTER($F$2:$F$2454,_xlfn.MAP($Z$2:$Z$2454,_xlfn.LAMBDA(_xlpm.x,_xlpm.x=$Z1446))))</f>
        <v>883</v>
      </c>
      <c r="AB1446" s="11">
        <f t="shared" si="389"/>
        <v>1.1325028312570782E-3</v>
      </c>
      <c r="AC1446" s="11">
        <f t="shared" si="390"/>
        <v>-0.51583785394754078</v>
      </c>
      <c r="AG1446" s="2"/>
      <c r="AL1446" s="2"/>
      <c r="AM1446" s="2"/>
    </row>
    <row r="1447" spans="1:39">
      <c r="A1447" s="1" t="str">
        <f t="shared" si="374"/>
        <v>~rli~ : [ɹlɪ]</v>
      </c>
      <c r="B1447" s="1">
        <f>_xlfn.LET(_xlpm.d,$G1447,_xlpm.k,_xlfn.CONCAT(LEFT(TRIM(B$1),1),"*"),COUNTIF(_xlpm.d,_xlpm.k))</f>
        <v>1</v>
      </c>
      <c r="C1447" s="1">
        <f>_xlfn.LET(_xlpm.d,$G1447,_xlpm.k,_xlfn.CONCAT(LEFT(TRIM(C$1),1),"*"),COUNTIF(_xlpm.d,_xlpm.k))</f>
        <v>0</v>
      </c>
      <c r="D1447" s="1">
        <f>_xlfn.LET(_xlpm.d,$G1447,_xlpm.k,_xlfn.CONCAT(LEFT(TRIM(D$1),1),"*"),COUNTIF(_xlpm.d,_xlpm.k))</f>
        <v>0</v>
      </c>
      <c r="E1447" s="1">
        <f t="shared" si="375"/>
        <v>0.69897000433601875</v>
      </c>
      <c r="F1447" s="7">
        <v>4</v>
      </c>
      <c r="G1447" s="9" t="s">
        <v>715</v>
      </c>
      <c r="H1447" s="4" cm="1">
        <f t="array" ref="H1447">F1447/freq.sum.r6e</f>
        <v>3.1685678073510771E-4</v>
      </c>
      <c r="I1447" s="4" t="str">
        <f t="shared" si="376"/>
        <v>ɹlɪ</v>
      </c>
      <c r="J1447" s="4" t="str">
        <f t="shared" si="377"/>
        <v>rli</v>
      </c>
      <c r="K1447" s="10">
        <f t="shared" si="378"/>
        <v>3</v>
      </c>
      <c r="L1447" s="1">
        <f t="shared" si="379"/>
        <v>3</v>
      </c>
      <c r="M1447" s="10">
        <f t="shared" si="380"/>
        <v>3</v>
      </c>
      <c r="N1447" s="1" t="str">
        <f t="shared" si="381"/>
        <v>~rli~</v>
      </c>
      <c r="O1447" s="1" t="str">
        <f t="shared" si="382"/>
        <v>[ɹlɪ]</v>
      </c>
      <c r="P1447" s="3" cm="1">
        <f t="array" ref="P1447">SUM(_xlfn._xlws.FILTER($H$2:$H$2454,_xlfn.MAP($N$2:$N$2454,_xlfn.LAMBDA(_xlpm.x,_xlpm.x=$N1447))))</f>
        <v>3.1685678073510771E-4</v>
      </c>
      <c r="Q1447" s="4">
        <f t="shared" si="383"/>
        <v>1</v>
      </c>
      <c r="R1447" s="6" cm="1">
        <f t="array" ref="R1447">SUM(_xlfn._xlws.FILTER($H$2:$H$2454,_xlfn.MAP($O$2:$O$2454,_xlfn.LAMBDA(_xlpm.x,_xlpm.x=$O1447))))</f>
        <v>8.7135614702154619E-4</v>
      </c>
      <c r="S1447" s="4">
        <f t="shared" si="384"/>
        <v>0.36363636363636365</v>
      </c>
      <c r="T1447" s="4">
        <f t="shared" si="385"/>
        <v>0.26056483571279693</v>
      </c>
      <c r="U1447" s="4">
        <f t="shared" si="386"/>
        <v>0.53333333333333333</v>
      </c>
      <c r="V1447" s="4">
        <f t="shared" si="387"/>
        <v>0.43933269383026263</v>
      </c>
      <c r="W1447" s="4" t="s">
        <v>5110</v>
      </c>
      <c r="X1447" s="2" cm="1">
        <f t="array" ref="X1447">SUM(_xlfn._xlws.FILTER($F$2:$F$2454,_xlfn.MAP($W$2:$W$2454,_xlfn.LAMBDA(_xlpm.x,_xlpm.x=$W1447))))</f>
        <v>1594</v>
      </c>
      <c r="Y1447" s="11">
        <f t="shared" si="388"/>
        <v>2.509410288582183E-3</v>
      </c>
      <c r="Z1447" s="4" t="s">
        <v>5102</v>
      </c>
      <c r="AA1447" s="2" cm="1">
        <f t="array" ref="AA1447">SUM(_xlfn._xlws.FILTER($F$2:$F$2454,_xlfn.MAP($Z$2:$Z$2454,_xlfn.LAMBDA(_xlpm.x,_xlpm.x=$Z1447))))</f>
        <v>1794</v>
      </c>
      <c r="AB1447" s="11">
        <f t="shared" si="389"/>
        <v>2.229654403567447E-3</v>
      </c>
      <c r="AC1447" s="11">
        <f t="shared" si="390"/>
        <v>5.1334121647979701E-2</v>
      </c>
      <c r="AG1447" s="2"/>
      <c r="AL1447" s="2"/>
      <c r="AM1447" s="2"/>
    </row>
    <row r="1448" spans="1:39">
      <c r="A1448" s="1" t="str">
        <f t="shared" si="374"/>
        <v>~roo~ : [ɹu]</v>
      </c>
      <c r="B1448" s="1">
        <f>_xlfn.LET(_xlpm.d,$G1448,_xlpm.k,_xlfn.CONCAT(LEFT(TRIM(B$1),1),"*"),COUNTIF(_xlpm.d,_xlpm.k))</f>
        <v>1</v>
      </c>
      <c r="C1448" s="1">
        <f>_xlfn.LET(_xlpm.d,$G1448,_xlpm.k,_xlfn.CONCAT(LEFT(TRIM(C$1),1),"*"),COUNTIF(_xlpm.d,_xlpm.k))</f>
        <v>0</v>
      </c>
      <c r="D1448" s="1">
        <f>_xlfn.LET(_xlpm.d,$G1448,_xlpm.k,_xlfn.CONCAT(LEFT(TRIM(D$1),1),"*"),COUNTIF(_xlpm.d,_xlpm.k))</f>
        <v>0</v>
      </c>
      <c r="E1448" s="1">
        <f t="shared" si="375"/>
        <v>0.69897000433601875</v>
      </c>
      <c r="F1448" s="7">
        <v>4</v>
      </c>
      <c r="G1448" s="9" t="s">
        <v>651</v>
      </c>
      <c r="H1448" s="4" cm="1">
        <f t="array" ref="H1448">F1448/freq.sum.r6e</f>
        <v>3.1685678073510771E-4</v>
      </c>
      <c r="I1448" s="1" t="str">
        <f t="shared" si="376"/>
        <v>ɹu</v>
      </c>
      <c r="J1448" s="1" t="str">
        <f t="shared" si="377"/>
        <v>roo</v>
      </c>
      <c r="K1448" s="10">
        <f t="shared" si="378"/>
        <v>2</v>
      </c>
      <c r="L1448" s="1">
        <f t="shared" si="379"/>
        <v>3</v>
      </c>
      <c r="M1448" s="10">
        <f t="shared" si="380"/>
        <v>3</v>
      </c>
      <c r="N1448" s="1" t="str">
        <f t="shared" si="381"/>
        <v>~roo~</v>
      </c>
      <c r="O1448" s="1" t="str">
        <f t="shared" si="382"/>
        <v>[ɹu]</v>
      </c>
      <c r="P1448" s="3" cm="1">
        <f t="array" ref="P1448">SUM(_xlfn._xlws.FILTER($H$2:$H$2454,_xlfn.MAP($N$2:$N$2454,_xlfn.LAMBDA(_xlpm.x,_xlpm.x=$N1448))))</f>
        <v>3.1685678073510771E-4</v>
      </c>
      <c r="Q1448" s="4">
        <f t="shared" si="383"/>
        <v>1</v>
      </c>
      <c r="R1448" s="6" cm="1">
        <f t="array" ref="R1448">SUM(_xlfn._xlws.FILTER($H$2:$H$2454,_xlfn.MAP($O$2:$O$2454,_xlfn.LAMBDA(_xlpm.x,_xlpm.x=$O1448))))</f>
        <v>8.7135614702154619E-4</v>
      </c>
      <c r="S1448" s="4">
        <f t="shared" si="384"/>
        <v>0.36363636363636365</v>
      </c>
      <c r="T1448" s="4">
        <f t="shared" si="385"/>
        <v>0.26056483571279693</v>
      </c>
      <c r="U1448" s="4">
        <f t="shared" si="386"/>
        <v>0.53333333333333333</v>
      </c>
      <c r="V1448" s="4">
        <f t="shared" si="387"/>
        <v>0.43933269383026263</v>
      </c>
      <c r="W1448" s="4" t="s">
        <v>5130</v>
      </c>
      <c r="X1448" s="2" cm="1">
        <f t="array" ref="X1448">SUM(_xlfn._xlws.FILTER($F$2:$F$2454,_xlfn.MAP($W$2:$W$2454,_xlfn.LAMBDA(_xlpm.x,_xlpm.x=$W1448))))</f>
        <v>79</v>
      </c>
      <c r="Y1448" s="11">
        <f t="shared" si="388"/>
        <v>5.0632911392405063E-2</v>
      </c>
      <c r="Z1448" s="4" t="s">
        <v>5111</v>
      </c>
      <c r="AA1448" s="2" cm="1">
        <f t="array" ref="AA1448">SUM(_xlfn._xlws.FILTER($F$2:$F$2454,_xlfn.MAP($Z$2:$Z$2454,_xlfn.LAMBDA(_xlpm.x,_xlpm.x=$Z1448))))</f>
        <v>254</v>
      </c>
      <c r="AB1448" s="11">
        <f t="shared" si="389"/>
        <v>1.5748031496062992E-2</v>
      </c>
      <c r="AC1448" s="11">
        <f t="shared" si="390"/>
        <v>0.50720662532949656</v>
      </c>
      <c r="AG1448" s="2"/>
      <c r="AL1448" s="2"/>
      <c r="AM1448" s="2"/>
    </row>
    <row r="1449" spans="1:39">
      <c r="A1449" s="1" t="str">
        <f t="shared" si="374"/>
        <v>~ffe~ : [fə]</v>
      </c>
      <c r="B1449" s="1">
        <f>_xlfn.LET(_xlpm.d,$G1449,_xlpm.k,_xlfn.CONCAT(LEFT(TRIM(B$1),1),"*"),COUNTIF(_xlpm.d,_xlpm.k))</f>
        <v>0</v>
      </c>
      <c r="C1449" s="1">
        <f>_xlfn.LET(_xlpm.d,$G1449,_xlpm.k,_xlfn.CONCAT(LEFT(TRIM(C$1),1),"*"),COUNTIF(_xlpm.d,_xlpm.k))</f>
        <v>0</v>
      </c>
      <c r="D1449" s="1">
        <f>_xlfn.LET(_xlpm.d,$G1449,_xlpm.k,_xlfn.CONCAT(LEFT(TRIM(D$1),1),"*"),COUNTIF(_xlpm.d,_xlpm.k))</f>
        <v>0</v>
      </c>
      <c r="E1449" s="1">
        <f t="shared" si="375"/>
        <v>0.8450980400142567</v>
      </c>
      <c r="F1449" s="7">
        <v>6</v>
      </c>
      <c r="G1449" s="9" t="s">
        <v>1086</v>
      </c>
      <c r="H1449" s="4" cm="1">
        <f t="array" ref="H1449">F1449/freq.sum.r6e</f>
        <v>4.7528517110266159E-4</v>
      </c>
      <c r="I1449" s="4" t="str">
        <f t="shared" si="376"/>
        <v>fə</v>
      </c>
      <c r="J1449" s="4" t="str">
        <f t="shared" si="377"/>
        <v>ffe</v>
      </c>
      <c r="K1449" s="10">
        <f t="shared" si="378"/>
        <v>2</v>
      </c>
      <c r="L1449" s="1">
        <f t="shared" si="379"/>
        <v>3</v>
      </c>
      <c r="M1449" s="10">
        <f t="shared" si="380"/>
        <v>3</v>
      </c>
      <c r="N1449" s="1" t="str">
        <f t="shared" si="381"/>
        <v>~ffe~</v>
      </c>
      <c r="O1449" s="1" t="str">
        <f t="shared" si="382"/>
        <v>[fə]</v>
      </c>
      <c r="P1449" s="3" cm="1">
        <f t="array" ref="P1449">SUM(_xlfn._xlws.FILTER($H$2:$H$2454,_xlfn.MAP($N$2:$N$2454,_xlfn.LAMBDA(_xlpm.x,_xlpm.x=$N1449))))</f>
        <v>1.1089987325728771E-3</v>
      </c>
      <c r="Q1449" s="4">
        <f t="shared" si="383"/>
        <v>0.42857142857142855</v>
      </c>
      <c r="R1449" s="6" cm="1">
        <f t="array" ref="R1449">SUM(_xlfn._xlws.FILTER($H$2:$H$2454,_xlfn.MAP($O$2:$O$2454,_xlfn.LAMBDA(_xlpm.x,_xlpm.x=$O1449))))</f>
        <v>3.0893536121673003E-3</v>
      </c>
      <c r="S1449" s="4">
        <f t="shared" si="384"/>
        <v>0.15384615384615385</v>
      </c>
      <c r="T1449" s="4">
        <f t="shared" si="385"/>
        <v>0.13374298430787762</v>
      </c>
      <c r="U1449" s="4">
        <f t="shared" si="386"/>
        <v>0.22641509433962267</v>
      </c>
      <c r="V1449" s="4">
        <f t="shared" si="387"/>
        <v>0.44493657134826115</v>
      </c>
      <c r="W1449" s="4" t="s">
        <v>5121</v>
      </c>
      <c r="X1449" s="2" cm="1">
        <f t="array" ref="X1449">SUM(_xlfn._xlws.FILTER($F$2:$F$2454,_xlfn.MAP($W$2:$W$2454,_xlfn.LAMBDA(_xlpm.x,_xlpm.x=$W1449))))</f>
        <v>2896</v>
      </c>
      <c r="Y1449" s="11">
        <f t="shared" si="388"/>
        <v>2.0718232044198894E-3</v>
      </c>
      <c r="Z1449" s="4" t="s">
        <v>5101</v>
      </c>
      <c r="AA1449" s="2" cm="1">
        <f t="array" ref="AA1449">SUM(_xlfn._xlws.FILTER($F$2:$F$2454,_xlfn.MAP($Z$2:$Z$2454,_xlfn.LAMBDA(_xlpm.x,_xlpm.x=$Z1449))))</f>
        <v>2255</v>
      </c>
      <c r="AB1449" s="11">
        <f t="shared" si="389"/>
        <v>2.6607538802660754E-3</v>
      </c>
      <c r="AC1449" s="11">
        <f t="shared" si="390"/>
        <v>-0.10865201131112999</v>
      </c>
      <c r="AG1449" s="2"/>
      <c r="AL1449" s="2"/>
      <c r="AM1449" s="2"/>
    </row>
    <row r="1450" spans="1:39">
      <c r="A1450" s="1" t="str">
        <f t="shared" si="374"/>
        <v>~fee~ : [fi]</v>
      </c>
      <c r="B1450" s="1">
        <f>_xlfn.LET(_xlpm.d,$G1450,_xlpm.k,_xlfn.CONCAT(LEFT(TRIM(B$1),1),"*"),COUNTIF(_xlpm.d,_xlpm.k))</f>
        <v>0</v>
      </c>
      <c r="C1450" s="1">
        <f>_xlfn.LET(_xlpm.d,$G1450,_xlpm.k,_xlfn.CONCAT(LEFT(TRIM(C$1),1),"*"),COUNTIF(_xlpm.d,_xlpm.k))</f>
        <v>0</v>
      </c>
      <c r="D1450" s="1">
        <f>_xlfn.LET(_xlpm.d,$G1450,_xlpm.k,_xlfn.CONCAT(LEFT(TRIM(D$1),1),"*"),COUNTIF(_xlpm.d,_xlpm.k))</f>
        <v>0</v>
      </c>
      <c r="E1450" s="1">
        <f t="shared" si="375"/>
        <v>0.77815125038364352</v>
      </c>
      <c r="F1450" s="7">
        <v>5</v>
      </c>
      <c r="G1450" s="9" t="s">
        <v>51</v>
      </c>
      <c r="H1450" s="4" cm="1">
        <f t="array" ref="H1450">F1450/freq.sum.r6e</f>
        <v>3.9607097591888465E-4</v>
      </c>
      <c r="I1450" s="4" t="str">
        <f t="shared" si="376"/>
        <v>fi</v>
      </c>
      <c r="J1450" s="4" t="str">
        <f t="shared" si="377"/>
        <v>fee</v>
      </c>
      <c r="K1450" s="10">
        <f t="shared" si="378"/>
        <v>2</v>
      </c>
      <c r="L1450" s="1">
        <f t="shared" si="379"/>
        <v>3</v>
      </c>
      <c r="M1450" s="10">
        <f t="shared" si="380"/>
        <v>3</v>
      </c>
      <c r="N1450" s="1" t="str">
        <f t="shared" si="381"/>
        <v>~fee~</v>
      </c>
      <c r="O1450" s="1" t="str">
        <f t="shared" si="382"/>
        <v>[fi]</v>
      </c>
      <c r="P1450" s="3" cm="1">
        <f t="array" ref="P1450">SUM(_xlfn._xlws.FILTER($H$2:$H$2454,_xlfn.MAP($N$2:$N$2454,_xlfn.LAMBDA(_xlpm.x,_xlpm.x=$N1450))))</f>
        <v>3.9607097591888465E-4</v>
      </c>
      <c r="Q1450" s="4">
        <f t="shared" si="383"/>
        <v>1</v>
      </c>
      <c r="R1450" s="6" cm="1">
        <f t="array" ref="R1450">SUM(_xlfn._xlws.FILTER($H$2:$H$2454,_xlfn.MAP($O$2:$O$2454,_xlfn.LAMBDA(_xlpm.x,_xlpm.x=$O1450))))</f>
        <v>1.1089987325728771E-3</v>
      </c>
      <c r="S1450" s="4">
        <f t="shared" si="384"/>
        <v>0.35714285714285715</v>
      </c>
      <c r="T1450" s="4">
        <f t="shared" si="385"/>
        <v>0.28626546466038622</v>
      </c>
      <c r="U1450" s="4">
        <f t="shared" si="386"/>
        <v>0.52631578947368418</v>
      </c>
      <c r="V1450" s="4">
        <f t="shared" si="387"/>
        <v>0.44715803134221921</v>
      </c>
      <c r="W1450" s="4" t="s">
        <v>5126</v>
      </c>
      <c r="X1450" s="2" cm="1">
        <f t="array" ref="X1450">SUM(_xlfn._xlws.FILTER($F$2:$F$2454,_xlfn.MAP($W$2:$W$2454,_xlfn.LAMBDA(_xlpm.x,_xlpm.x=$W1450))))</f>
        <v>109</v>
      </c>
      <c r="Y1450" s="11">
        <f t="shared" si="388"/>
        <v>4.5871559633027525E-2</v>
      </c>
      <c r="Z1450" s="4" t="s">
        <v>5110</v>
      </c>
      <c r="AA1450" s="2" cm="1">
        <f t="array" ref="AA1450">SUM(_xlfn._xlws.FILTER($F$2:$F$2454,_xlfn.MAP($Z$2:$Z$2454,_xlfn.LAMBDA(_xlpm.x,_xlpm.x=$Z1450))))</f>
        <v>354</v>
      </c>
      <c r="AB1450" s="11">
        <f t="shared" si="389"/>
        <v>1.4124293785310734E-2</v>
      </c>
      <c r="AC1450" s="11">
        <f t="shared" si="390"/>
        <v>0.51157676408516417</v>
      </c>
      <c r="AG1450" s="2"/>
      <c r="AL1450" s="2"/>
      <c r="AM1450" s="2"/>
    </row>
    <row r="1451" spans="1:39">
      <c r="A1451" s="1" t="str">
        <f t="shared" si="374"/>
        <v>~hou~ : [aʊ]</v>
      </c>
      <c r="B1451" s="1">
        <f>_xlfn.LET(_xlpm.d,$G1451,_xlpm.k,_xlfn.CONCAT(LEFT(TRIM(B$1),1),"*"),COUNTIF(_xlpm.d,_xlpm.k))</f>
        <v>0</v>
      </c>
      <c r="C1451" s="1">
        <f>_xlfn.LET(_xlpm.d,$G1451,_xlpm.k,_xlfn.CONCAT(LEFT(TRIM(C$1),1),"*"),COUNTIF(_xlpm.d,_xlpm.k))</f>
        <v>0</v>
      </c>
      <c r="D1451" s="1">
        <f>_xlfn.LET(_xlpm.d,$G1451,_xlpm.k,_xlfn.CONCAT(LEFT(TRIM(D$1),1),"*"),COUNTIF(_xlpm.d,_xlpm.k))</f>
        <v>0</v>
      </c>
      <c r="E1451" s="1">
        <f t="shared" si="375"/>
        <v>0.60205999132796229</v>
      </c>
      <c r="F1451" s="7">
        <v>3</v>
      </c>
      <c r="G1451" s="9" t="s">
        <v>991</v>
      </c>
      <c r="H1451" s="4" cm="1">
        <f t="array" ref="H1451">F1451/freq.sum.r6e</f>
        <v>2.376425855513308E-4</v>
      </c>
      <c r="I1451" s="4" t="str">
        <f t="shared" si="376"/>
        <v>aʊ</v>
      </c>
      <c r="J1451" s="4" t="str">
        <f t="shared" si="377"/>
        <v>hou</v>
      </c>
      <c r="K1451" s="10">
        <f t="shared" si="378"/>
        <v>2</v>
      </c>
      <c r="L1451" s="1">
        <f t="shared" si="379"/>
        <v>3</v>
      </c>
      <c r="M1451" s="10">
        <f t="shared" si="380"/>
        <v>3</v>
      </c>
      <c r="N1451" s="1" t="str">
        <f t="shared" si="381"/>
        <v>~hou~</v>
      </c>
      <c r="O1451" s="1" t="str">
        <f t="shared" si="382"/>
        <v>[aʊ]</v>
      </c>
      <c r="P1451" s="3" cm="1">
        <f t="array" ref="P1451">SUM(_xlfn._xlws.FILTER($H$2:$H$2454,_xlfn.MAP($N$2:$N$2454,_xlfn.LAMBDA(_xlpm.x,_xlpm.x=$N1451))))</f>
        <v>4.7528517110266154E-4</v>
      </c>
      <c r="Q1451" s="4">
        <f t="shared" si="383"/>
        <v>0.50000000000000011</v>
      </c>
      <c r="R1451" s="6" cm="1">
        <f t="array" ref="R1451">SUM(_xlfn._xlws.FILTER($H$2:$H$2454,_xlfn.MAP($O$2:$O$2454,_xlfn.LAMBDA(_xlpm.x,_xlpm.x=$O1451))))</f>
        <v>1.3466413181242079E-3</v>
      </c>
      <c r="S1451" s="4">
        <f t="shared" si="384"/>
        <v>0.1764705882352941</v>
      </c>
      <c r="T1451" s="4">
        <f t="shared" si="385"/>
        <v>0.109779619499752</v>
      </c>
      <c r="U1451" s="4">
        <f t="shared" si="386"/>
        <v>0.2608695652173913</v>
      </c>
      <c r="V1451" s="4">
        <f t="shared" si="387"/>
        <v>0.45229767099463047</v>
      </c>
      <c r="W1451" s="4" t="s">
        <v>5100</v>
      </c>
      <c r="X1451" s="2" cm="1">
        <f t="array" ref="X1451">SUM(_xlfn._xlws.FILTER($F$2:$F$2454,_xlfn.MAP($W$2:$W$2454,_xlfn.LAMBDA(_xlpm.x,_xlpm.x=$W1451))))</f>
        <v>150</v>
      </c>
      <c r="Y1451" s="11">
        <f t="shared" si="388"/>
        <v>0.02</v>
      </c>
      <c r="Z1451" s="4" t="s">
        <v>5114</v>
      </c>
      <c r="AA1451" s="2" cm="1">
        <f t="array" ref="AA1451">SUM(_xlfn._xlws.FILTER($F$2:$F$2454,_xlfn.MAP($Z$2:$Z$2454,_xlfn.LAMBDA(_xlpm.x,_xlpm.x=$Z1451))))</f>
        <v>104</v>
      </c>
      <c r="AB1451" s="11">
        <f t="shared" si="389"/>
        <v>2.8846153846153848E-2</v>
      </c>
      <c r="AC1451" s="11">
        <f t="shared" si="390"/>
        <v>-0.15905791975690087</v>
      </c>
      <c r="AG1451" s="2"/>
      <c r="AL1451" s="2"/>
      <c r="AM1451" s="2"/>
    </row>
    <row r="1452" spans="1:39">
      <c r="A1452" s="1" t="str">
        <f t="shared" si="374"/>
        <v>~ssa~ : [sæ]</v>
      </c>
      <c r="B1452" s="1">
        <f>_xlfn.LET(_xlpm.d,$G1452,_xlpm.k,_xlfn.CONCAT(LEFT(TRIM(B$1),1),"*"),COUNTIF(_xlpm.d,_xlpm.k))</f>
        <v>0</v>
      </c>
      <c r="C1452" s="1">
        <f>_xlfn.LET(_xlpm.d,$G1452,_xlpm.k,_xlfn.CONCAT(LEFT(TRIM(C$1),1),"*"),COUNTIF(_xlpm.d,_xlpm.k))</f>
        <v>0</v>
      </c>
      <c r="D1452" s="1">
        <f>_xlfn.LET(_xlpm.d,$G1452,_xlpm.k,_xlfn.CONCAT(LEFT(TRIM(D$1),1),"*"),COUNTIF(_xlpm.d,_xlpm.k))</f>
        <v>0</v>
      </c>
      <c r="E1452" s="1">
        <f t="shared" si="375"/>
        <v>0.47712125471966244</v>
      </c>
      <c r="F1452" s="7">
        <v>2</v>
      </c>
      <c r="G1452" s="9" t="s">
        <v>283</v>
      </c>
      <c r="H1452" s="4" cm="1">
        <f t="array" ref="H1452">F1452/freq.sum.r6e</f>
        <v>1.5842839036755386E-4</v>
      </c>
      <c r="I1452" s="4" t="str">
        <f t="shared" si="376"/>
        <v>sæ</v>
      </c>
      <c r="J1452" s="4" t="str">
        <f t="shared" si="377"/>
        <v>ssa</v>
      </c>
      <c r="K1452" s="10">
        <f t="shared" si="378"/>
        <v>2</v>
      </c>
      <c r="L1452" s="1">
        <f t="shared" si="379"/>
        <v>3</v>
      </c>
      <c r="M1452" s="10">
        <f t="shared" si="380"/>
        <v>3</v>
      </c>
      <c r="N1452" s="1" t="str">
        <f t="shared" si="381"/>
        <v>~ssa~</v>
      </c>
      <c r="O1452" s="1" t="str">
        <f t="shared" si="382"/>
        <v>[sæ]</v>
      </c>
      <c r="P1452" s="3" cm="1">
        <f t="array" ref="P1452">SUM(_xlfn._xlws.FILTER($H$2:$H$2454,_xlfn.MAP($N$2:$N$2454,_xlfn.LAMBDA(_xlpm.x,_xlpm.x=$N1452))))</f>
        <v>4.7528517110266159E-4</v>
      </c>
      <c r="Q1452" s="4">
        <f t="shared" si="383"/>
        <v>0.33333333333333331</v>
      </c>
      <c r="R1452" s="6" cm="1">
        <f t="array" ref="R1452">SUM(_xlfn._xlws.FILTER($H$2:$H$2454,_xlfn.MAP($O$2:$O$2454,_xlfn.LAMBDA(_xlpm.x,_xlpm.x=$O1452))))</f>
        <v>1.3466413181242077E-3</v>
      </c>
      <c r="S1452" s="4">
        <f t="shared" si="384"/>
        <v>0.11764705882352941</v>
      </c>
      <c r="T1452" s="4">
        <f t="shared" si="385"/>
        <v>5.7998860083514653E-2</v>
      </c>
      <c r="U1452" s="4">
        <f t="shared" si="386"/>
        <v>0.17391304347826089</v>
      </c>
      <c r="V1452" s="4">
        <f t="shared" si="387"/>
        <v>0.45229767099463025</v>
      </c>
      <c r="W1452" s="4" t="s">
        <v>5120</v>
      </c>
      <c r="X1452" s="2" cm="1">
        <f t="array" ref="X1452">SUM(_xlfn._xlws.FILTER($F$2:$F$2454,_xlfn.MAP($W$2:$W$2454,_xlfn.LAMBDA(_xlpm.x,_xlpm.x=$W1452))))</f>
        <v>1666</v>
      </c>
      <c r="Y1452" s="11">
        <f t="shared" si="388"/>
        <v>1.2004801920768306E-3</v>
      </c>
      <c r="Z1452" s="4" t="s">
        <v>5103</v>
      </c>
      <c r="AA1452" s="2" cm="1">
        <f t="array" ref="AA1452">SUM(_xlfn._xlws.FILTER($F$2:$F$2454,_xlfn.MAP($Z$2:$Z$2454,_xlfn.LAMBDA(_xlpm.x,_xlpm.x=$Z1452))))</f>
        <v>514</v>
      </c>
      <c r="AB1452" s="11">
        <f t="shared" si="389"/>
        <v>3.8910505836575876E-3</v>
      </c>
      <c r="AC1452" s="11">
        <f t="shared" si="390"/>
        <v>-0.51071187807549312</v>
      </c>
      <c r="AG1452" s="2"/>
      <c r="AL1452" s="2"/>
      <c r="AM1452" s="2"/>
    </row>
    <row r="1453" spans="1:39">
      <c r="A1453" s="1" t="str">
        <f t="shared" si="374"/>
        <v>~rmi~ : [ɹmə]</v>
      </c>
      <c r="B1453" s="1">
        <f>_xlfn.LET(_xlpm.d,$G1453,_xlpm.k,_xlfn.CONCAT(LEFT(TRIM(B$1),1),"*"),COUNTIF(_xlpm.d,_xlpm.k))</f>
        <v>1</v>
      </c>
      <c r="C1453" s="1">
        <f>_xlfn.LET(_xlpm.d,$G1453,_xlpm.k,_xlfn.CONCAT(LEFT(TRIM(C$1),1),"*"),COUNTIF(_xlpm.d,_xlpm.k))</f>
        <v>0</v>
      </c>
      <c r="D1453" s="1">
        <f>_xlfn.LET(_xlpm.d,$G1453,_xlpm.k,_xlfn.CONCAT(LEFT(TRIM(D$1),1),"*"),COUNTIF(_xlpm.d,_xlpm.k))</f>
        <v>0</v>
      </c>
      <c r="E1453" s="1">
        <f t="shared" si="375"/>
        <v>0.69897000433601875</v>
      </c>
      <c r="F1453" s="7">
        <v>4</v>
      </c>
      <c r="G1453" s="9" t="s">
        <v>1078</v>
      </c>
      <c r="H1453" s="4" cm="1">
        <f t="array" ref="H1453">F1453/freq.sum.r6e</f>
        <v>3.1685678073510771E-4</v>
      </c>
      <c r="I1453" s="4" t="str">
        <f t="shared" si="376"/>
        <v>ɹmə</v>
      </c>
      <c r="J1453" s="4" t="str">
        <f t="shared" si="377"/>
        <v>rmi</v>
      </c>
      <c r="K1453" s="10">
        <f t="shared" si="378"/>
        <v>3</v>
      </c>
      <c r="L1453" s="1">
        <f t="shared" si="379"/>
        <v>3</v>
      </c>
      <c r="M1453" s="10">
        <f t="shared" si="380"/>
        <v>3</v>
      </c>
      <c r="N1453" s="1" t="str">
        <f t="shared" si="381"/>
        <v>~rmi~</v>
      </c>
      <c r="O1453" s="1" t="str">
        <f t="shared" si="382"/>
        <v>[ɹmə]</v>
      </c>
      <c r="P1453" s="3" cm="1">
        <f t="array" ref="P1453">SUM(_xlfn._xlws.FILTER($H$2:$H$2454,_xlfn.MAP($N$2:$N$2454,_xlfn.LAMBDA(_xlpm.x,_xlpm.x=$N1453))))</f>
        <v>5.5449936628643854E-4</v>
      </c>
      <c r="Q1453" s="4">
        <f t="shared" si="383"/>
        <v>0.5714285714285714</v>
      </c>
      <c r="R1453" s="6" cm="1">
        <f t="array" ref="R1453">SUM(_xlfn._xlws.FILTER($H$2:$H$2454,_xlfn.MAP($O$2:$O$2454,_xlfn.LAMBDA(_xlpm.x,_xlpm.x=$O1453))))</f>
        <v>1.5842839036755384E-3</v>
      </c>
      <c r="S1453" s="4">
        <f t="shared" si="384"/>
        <v>0.2</v>
      </c>
      <c r="T1453" s="4">
        <f t="shared" si="385"/>
        <v>0.14475824206266497</v>
      </c>
      <c r="U1453" s="4">
        <f t="shared" si="386"/>
        <v>0.29629629629629634</v>
      </c>
      <c r="V1453" s="4">
        <f t="shared" si="387"/>
        <v>0.45593195564972433</v>
      </c>
      <c r="W1453" s="4" t="s">
        <v>5110</v>
      </c>
      <c r="X1453" s="2" cm="1">
        <f t="array" ref="X1453">SUM(_xlfn._xlws.FILTER($F$2:$F$2454,_xlfn.MAP($W$2:$W$2454,_xlfn.LAMBDA(_xlpm.x,_xlpm.x=$W1453))))</f>
        <v>1594</v>
      </c>
      <c r="Y1453" s="11">
        <f t="shared" si="388"/>
        <v>2.509410288582183E-3</v>
      </c>
      <c r="Z1453" s="4" t="s">
        <v>5101</v>
      </c>
      <c r="AA1453" s="2" cm="1">
        <f t="array" ref="AA1453">SUM(_xlfn._xlws.FILTER($F$2:$F$2454,_xlfn.MAP($Z$2:$Z$2454,_xlfn.LAMBDA(_xlpm.x,_xlpm.x=$Z1453))))</f>
        <v>2255</v>
      </c>
      <c r="AB1453" s="11">
        <f t="shared" si="389"/>
        <v>1.7738359201773836E-3</v>
      </c>
      <c r="AC1453" s="11">
        <f t="shared" si="390"/>
        <v>0.1506582291538858</v>
      </c>
      <c r="AG1453" s="2"/>
      <c r="AL1453" s="2"/>
      <c r="AM1453" s="2"/>
    </row>
    <row r="1454" spans="1:39">
      <c r="A1454" s="1" t="str">
        <f t="shared" si="374"/>
        <v>~bea~ : [bɛ]</v>
      </c>
      <c r="B1454" s="1">
        <f>_xlfn.LET(_xlpm.d,$G1454,_xlpm.k,_xlfn.CONCAT(LEFT(TRIM(B$1),1),"*"),COUNTIF(_xlpm.d,_xlpm.k))</f>
        <v>0</v>
      </c>
      <c r="C1454" s="1">
        <f>_xlfn.LET(_xlpm.d,$G1454,_xlpm.k,_xlfn.CONCAT(LEFT(TRIM(C$1),1),"*"),COUNTIF(_xlpm.d,_xlpm.k))</f>
        <v>0</v>
      </c>
      <c r="D1454" s="1">
        <f>_xlfn.LET(_xlpm.d,$G1454,_xlpm.k,_xlfn.CONCAT(LEFT(TRIM(D$1),1),"*"),COUNTIF(_xlpm.d,_xlpm.k))</f>
        <v>0</v>
      </c>
      <c r="E1454" s="1">
        <f t="shared" si="375"/>
        <v>0.47712125471966244</v>
      </c>
      <c r="F1454" s="7">
        <v>2</v>
      </c>
      <c r="G1454" s="9" t="s">
        <v>1518</v>
      </c>
      <c r="H1454" s="4" cm="1">
        <f t="array" ref="H1454">F1454/freq.sum.r6e</f>
        <v>1.5842839036755386E-4</v>
      </c>
      <c r="I1454" s="1" t="str">
        <f t="shared" si="376"/>
        <v>bɛ</v>
      </c>
      <c r="J1454" s="1" t="str">
        <f t="shared" si="377"/>
        <v>bea</v>
      </c>
      <c r="K1454" s="10">
        <f t="shared" si="378"/>
        <v>2</v>
      </c>
      <c r="L1454" s="1">
        <f t="shared" si="379"/>
        <v>3</v>
      </c>
      <c r="M1454" s="10">
        <f t="shared" si="380"/>
        <v>3</v>
      </c>
      <c r="N1454" s="1" t="str">
        <f t="shared" si="381"/>
        <v>~bea~</v>
      </c>
      <c r="O1454" s="1" t="str">
        <f t="shared" si="382"/>
        <v>[bɛ]</v>
      </c>
      <c r="P1454" s="3" cm="1">
        <f t="array" ref="P1454">SUM(_xlfn._xlws.FILTER($H$2:$H$2454,_xlfn.MAP($N$2:$N$2454,_xlfn.LAMBDA(_xlpm.x,_xlpm.x=$N1454))))</f>
        <v>7.1292775665399231E-4</v>
      </c>
      <c r="Q1454" s="4">
        <f t="shared" si="383"/>
        <v>0.22222222222222224</v>
      </c>
      <c r="R1454" s="6" cm="1">
        <f t="array" ref="R1454">SUM(_xlfn._xlws.FILTER($H$2:$H$2454,_xlfn.MAP($O$2:$O$2454,_xlfn.LAMBDA(_xlpm.x,_xlpm.x=$O1454))))</f>
        <v>2.0595690747781999E-3</v>
      </c>
      <c r="S1454" s="4">
        <f t="shared" si="384"/>
        <v>7.6923076923076927E-2</v>
      </c>
      <c r="T1454" s="4">
        <f t="shared" si="385"/>
        <v>3.8113536626309626E-2</v>
      </c>
      <c r="U1454" s="4">
        <f t="shared" si="386"/>
        <v>0.11428571428571428</v>
      </c>
      <c r="V1454" s="4">
        <f t="shared" si="387"/>
        <v>0.4607308385314931</v>
      </c>
      <c r="W1454" s="4" t="s">
        <v>5124</v>
      </c>
      <c r="X1454" s="2" cm="1">
        <f t="array" ref="X1454">SUM(_xlfn._xlws.FILTER($F$2:$F$2454,_xlfn.MAP($W$2:$W$2454,_xlfn.LAMBDA(_xlpm.x,_xlpm.x=$W1454))))</f>
        <v>184</v>
      </c>
      <c r="Y1454" s="11">
        <f t="shared" si="388"/>
        <v>1.0869565217391304E-2</v>
      </c>
      <c r="Z1454" s="4" t="s">
        <v>5104</v>
      </c>
      <c r="AA1454" s="2" cm="1">
        <f t="array" ref="AA1454">SUM(_xlfn._xlws.FILTER($F$2:$F$2454,_xlfn.MAP($Z$2:$Z$2454,_xlfn.LAMBDA(_xlpm.x,_xlpm.x=$Z1454))))</f>
        <v>883</v>
      </c>
      <c r="AB1454" s="11">
        <f t="shared" si="389"/>
        <v>2.2650056625141564E-3</v>
      </c>
      <c r="AC1454" s="11">
        <f t="shared" si="390"/>
        <v>0.68114288056803207</v>
      </c>
      <c r="AG1454" s="2"/>
      <c r="AL1454" s="2"/>
      <c r="AM1454" s="2"/>
    </row>
    <row r="1455" spans="1:39">
      <c r="A1455" s="1" t="str">
        <f t="shared" si="374"/>
        <v>~see~ : [si]</v>
      </c>
      <c r="B1455" s="1">
        <f>_xlfn.LET(_xlpm.d,$G1455,_xlpm.k,_xlfn.CONCAT(LEFT(TRIM(B$1),1),"*"),COUNTIF(_xlpm.d,_xlpm.k))</f>
        <v>0</v>
      </c>
      <c r="C1455" s="1">
        <f>_xlfn.LET(_xlpm.d,$G1455,_xlpm.k,_xlfn.CONCAT(LEFT(TRIM(C$1),1),"*"),COUNTIF(_xlpm.d,_xlpm.k))</f>
        <v>0</v>
      </c>
      <c r="D1455" s="1">
        <f>_xlfn.LET(_xlpm.d,$G1455,_xlpm.k,_xlfn.CONCAT(LEFT(TRIM(D$1),1),"*"),COUNTIF(_xlpm.d,_xlpm.k))</f>
        <v>0</v>
      </c>
      <c r="E1455" s="1">
        <f t="shared" si="375"/>
        <v>0.95424250943932487</v>
      </c>
      <c r="F1455" s="7">
        <v>8</v>
      </c>
      <c r="G1455" s="9" t="s">
        <v>248</v>
      </c>
      <c r="H1455" s="4" cm="1">
        <f t="array" ref="H1455">F1455/freq.sum.r6e</f>
        <v>6.3371356147021542E-4</v>
      </c>
      <c r="I1455" s="4" t="str">
        <f t="shared" si="376"/>
        <v>si</v>
      </c>
      <c r="J1455" s="4" t="str">
        <f t="shared" si="377"/>
        <v>see</v>
      </c>
      <c r="K1455" s="10">
        <f t="shared" si="378"/>
        <v>2</v>
      </c>
      <c r="L1455" s="1">
        <f t="shared" si="379"/>
        <v>3</v>
      </c>
      <c r="M1455" s="10">
        <f t="shared" si="380"/>
        <v>3</v>
      </c>
      <c r="N1455" s="1" t="str">
        <f t="shared" si="381"/>
        <v>~see~</v>
      </c>
      <c r="O1455" s="1" t="str">
        <f t="shared" si="382"/>
        <v>[si]</v>
      </c>
      <c r="P1455" s="3" cm="1">
        <f t="array" ref="P1455">SUM(_xlfn._xlws.FILTER($H$2:$H$2454,_xlfn.MAP($N$2:$N$2454,_xlfn.LAMBDA(_xlpm.x,_xlpm.x=$N1455))))</f>
        <v>7.1292775665399231E-4</v>
      </c>
      <c r="Q1455" s="4">
        <f t="shared" si="383"/>
        <v>0.88888888888888895</v>
      </c>
      <c r="R1455" s="6" cm="1">
        <f t="array" ref="R1455">SUM(_xlfn._xlws.FILTER($H$2:$H$2454,_xlfn.MAP($O$2:$O$2454,_xlfn.LAMBDA(_xlpm.x,_xlpm.x=$O1455))))</f>
        <v>2.0595690747781999E-3</v>
      </c>
      <c r="S1455" s="4">
        <f t="shared" si="384"/>
        <v>0.30769230769230771</v>
      </c>
      <c r="T1455" s="4">
        <f t="shared" si="385"/>
        <v>0.30490829301047701</v>
      </c>
      <c r="U1455" s="4">
        <f t="shared" si="386"/>
        <v>0.45714285714285713</v>
      </c>
      <c r="V1455" s="4">
        <f t="shared" si="387"/>
        <v>0.4607308385314931</v>
      </c>
      <c r="W1455" s="4" t="s">
        <v>5126</v>
      </c>
      <c r="X1455" s="2" cm="1">
        <f t="array" ref="X1455">SUM(_xlfn._xlws.FILTER($F$2:$F$2454,_xlfn.MAP($W$2:$W$2454,_xlfn.LAMBDA(_xlpm.x,_xlpm.x=$W1455))))</f>
        <v>109</v>
      </c>
      <c r="Y1455" s="11">
        <f t="shared" si="388"/>
        <v>7.3394495412844041E-2</v>
      </c>
      <c r="Z1455" s="4" t="s">
        <v>5110</v>
      </c>
      <c r="AA1455" s="2" cm="1">
        <f t="array" ref="AA1455">SUM(_xlfn._xlws.FILTER($F$2:$F$2454,_xlfn.MAP($Z$2:$Z$2454,_xlfn.LAMBDA(_xlpm.x,_xlpm.x=$Z1455))))</f>
        <v>354</v>
      </c>
      <c r="AB1455" s="11">
        <f t="shared" si="389"/>
        <v>2.2598870056497175E-2</v>
      </c>
      <c r="AC1455" s="11">
        <f t="shared" si="390"/>
        <v>0.51157676408516417</v>
      </c>
      <c r="AG1455" s="2"/>
      <c r="AL1455" s="2"/>
      <c r="AM1455" s="2"/>
    </row>
    <row r="1456" spans="1:39">
      <c r="A1456" s="1" t="str">
        <f t="shared" si="374"/>
        <v>~cts~ : [ks]</v>
      </c>
      <c r="B1456" s="1">
        <f>_xlfn.LET(_xlpm.d,$G1456,_xlpm.k,_xlfn.CONCAT(LEFT(TRIM(B$1),1),"*"),COUNTIF(_xlpm.d,_xlpm.k))</f>
        <v>0</v>
      </c>
      <c r="C1456" s="1">
        <f>_xlfn.LET(_xlpm.d,$G1456,_xlpm.k,_xlfn.CONCAT(LEFT(TRIM(C$1),1),"*"),COUNTIF(_xlpm.d,_xlpm.k))</f>
        <v>0</v>
      </c>
      <c r="D1456" s="1">
        <f>_xlfn.LET(_xlpm.d,$G1456,_xlpm.k,_xlfn.CONCAT(LEFT(TRIM(D$1),1),"*"),COUNTIF(_xlpm.d,_xlpm.k))</f>
        <v>0</v>
      </c>
      <c r="E1456" s="1">
        <f t="shared" si="375"/>
        <v>0.30102999566398114</v>
      </c>
      <c r="F1456" s="7">
        <v>1</v>
      </c>
      <c r="G1456" s="9" t="s">
        <v>2022</v>
      </c>
      <c r="H1456" s="4" cm="1">
        <f t="array" ref="H1456">F1456/freq.sum.r6e</f>
        <v>7.9214195183776928E-5</v>
      </c>
      <c r="I1456" s="4" t="str">
        <f t="shared" si="376"/>
        <v>ks</v>
      </c>
      <c r="J1456" s="4" t="str">
        <f t="shared" si="377"/>
        <v>cts</v>
      </c>
      <c r="K1456" s="10">
        <f t="shared" si="378"/>
        <v>2</v>
      </c>
      <c r="L1456" s="1">
        <f t="shared" si="379"/>
        <v>3</v>
      </c>
      <c r="M1456" s="10">
        <f t="shared" si="380"/>
        <v>3</v>
      </c>
      <c r="N1456" s="1" t="str">
        <f t="shared" si="381"/>
        <v>~cts~</v>
      </c>
      <c r="O1456" s="1" t="str">
        <f t="shared" si="382"/>
        <v>[ks]</v>
      </c>
      <c r="P1456" s="3" cm="1">
        <f t="array" ref="P1456">SUM(_xlfn._xlws.FILTER($H$2:$H$2454,_xlfn.MAP($N$2:$N$2454,_xlfn.LAMBDA(_xlpm.x,_xlpm.x=$N1456))))</f>
        <v>7.1292775665399231E-4</v>
      </c>
      <c r="Q1456" s="4">
        <f t="shared" si="383"/>
        <v>0.11111111111111112</v>
      </c>
      <c r="R1456" s="6" cm="1">
        <f t="array" ref="R1456">SUM(_xlfn._xlws.FILTER($H$2:$H$2454,_xlfn.MAP($O$2:$O$2454,_xlfn.LAMBDA(_xlpm.x,_xlpm.x=$O1456))))</f>
        <v>2.0595690747782004E-3</v>
      </c>
      <c r="S1456" s="4">
        <f t="shared" si="384"/>
        <v>3.8461538461538457E-2</v>
      </c>
      <c r="T1456" s="4">
        <f t="shared" si="385"/>
        <v>1.2023482135687125E-2</v>
      </c>
      <c r="U1456" s="4">
        <f t="shared" si="386"/>
        <v>5.7142857142857141E-2</v>
      </c>
      <c r="V1456" s="4">
        <f t="shared" si="387"/>
        <v>0.46073083853149316</v>
      </c>
      <c r="W1456" s="4"/>
      <c r="X1456" s="2" cm="1">
        <f t="array" ref="X1456">SUM(_xlfn._xlws.FILTER($F$2:$F$2454,_xlfn.MAP($W$2:$W$2454,_xlfn.LAMBDA(_xlpm.x,_xlpm.x=$W1456))))</f>
        <v>2988</v>
      </c>
      <c r="Y1456" s="11">
        <f t="shared" si="388"/>
        <v>3.3467202141900936E-4</v>
      </c>
      <c r="Z1456" s="4"/>
      <c r="AA1456" s="2" cm="1">
        <f t="array" ref="AA1456">SUM(_xlfn._xlws.FILTER($F$2:$F$2454,_xlfn.MAP($Z$2:$Z$2454,_xlfn.LAMBDA(_xlpm.x,_xlpm.x=$Z1456))))</f>
        <v>3871</v>
      </c>
      <c r="AB1456" s="11">
        <f t="shared" si="389"/>
        <v>2.5833118057349522E-4</v>
      </c>
      <c r="AC1456" s="11">
        <f t="shared" si="390"/>
        <v>0.11244257817559389</v>
      </c>
      <c r="AG1456" s="2"/>
      <c r="AL1456" s="2"/>
      <c r="AM1456" s="2"/>
    </row>
    <row r="1457" spans="1:39">
      <c r="A1457" s="1" t="str">
        <f t="shared" si="374"/>
        <v>~nta~ : [ntə]</v>
      </c>
      <c r="B1457" s="1">
        <f>_xlfn.LET(_xlpm.d,$G1457,_xlpm.k,_xlfn.CONCAT(LEFT(TRIM(B$1),1),"*"),COUNTIF(_xlpm.d,_xlpm.k))</f>
        <v>0</v>
      </c>
      <c r="C1457" s="1">
        <f>_xlfn.LET(_xlpm.d,$G1457,_xlpm.k,_xlfn.CONCAT(LEFT(TRIM(C$1),1),"*"),COUNTIF(_xlpm.d,_xlpm.k))</f>
        <v>0</v>
      </c>
      <c r="D1457" s="1">
        <f>_xlfn.LET(_xlpm.d,$G1457,_xlpm.k,_xlfn.CONCAT(LEFT(TRIM(D$1),1),"*"),COUNTIF(_xlpm.d,_xlpm.k))</f>
        <v>1</v>
      </c>
      <c r="E1457" s="1">
        <f t="shared" si="375"/>
        <v>0.8450980400142567</v>
      </c>
      <c r="F1457" s="7">
        <v>6</v>
      </c>
      <c r="G1457" s="9" t="s">
        <v>1025</v>
      </c>
      <c r="H1457" s="4" cm="1">
        <f t="array" ref="H1457">F1457/freq.sum.r6e</f>
        <v>4.7528517110266159E-4</v>
      </c>
      <c r="I1457" s="4" t="str">
        <f t="shared" si="376"/>
        <v>ntə</v>
      </c>
      <c r="J1457" s="4" t="str">
        <f t="shared" si="377"/>
        <v>nta</v>
      </c>
      <c r="K1457" s="10">
        <f t="shared" si="378"/>
        <v>3</v>
      </c>
      <c r="L1457" s="1">
        <f t="shared" si="379"/>
        <v>3</v>
      </c>
      <c r="M1457" s="10">
        <f t="shared" si="380"/>
        <v>3</v>
      </c>
      <c r="N1457" s="1" t="str">
        <f t="shared" si="381"/>
        <v>~nta~</v>
      </c>
      <c r="O1457" s="1" t="str">
        <f t="shared" si="382"/>
        <v>[ntə]</v>
      </c>
      <c r="P1457" s="3" cm="1">
        <f t="array" ref="P1457">SUM(_xlfn._xlws.FILTER($H$2:$H$2454,_xlfn.MAP($N$2:$N$2454,_xlfn.LAMBDA(_xlpm.x,_xlpm.x=$N1457))))</f>
        <v>9.5057034220532308E-4</v>
      </c>
      <c r="Q1457" s="4">
        <f t="shared" si="383"/>
        <v>0.50000000000000011</v>
      </c>
      <c r="R1457" s="6" cm="1">
        <f t="array" ref="R1457">SUM(_xlfn._xlws.FILTER($H$2:$H$2454,_xlfn.MAP($O$2:$O$2454,_xlfn.LAMBDA(_xlpm.x,_xlpm.x=$O1457))))</f>
        <v>2.7724968314321928E-3</v>
      </c>
      <c r="S1457" s="4">
        <f t="shared" si="384"/>
        <v>0.17142857142857143</v>
      </c>
      <c r="T1457" s="4">
        <f t="shared" si="385"/>
        <v>0.15081655677271305</v>
      </c>
      <c r="U1457" s="4">
        <f t="shared" si="386"/>
        <v>0.25531914893617025</v>
      </c>
      <c r="V1457" s="4">
        <f t="shared" si="387"/>
        <v>0.46488679830265089</v>
      </c>
      <c r="W1457" s="4" t="s">
        <v>5120</v>
      </c>
      <c r="X1457" s="2" cm="1">
        <f t="array" ref="X1457">SUM(_xlfn._xlws.FILTER($F$2:$F$2454,_xlfn.MAP($W$2:$W$2454,_xlfn.LAMBDA(_xlpm.x,_xlpm.x=$W1457))))</f>
        <v>1666</v>
      </c>
      <c r="Y1457" s="11">
        <f t="shared" si="388"/>
        <v>3.6014405762304922E-3</v>
      </c>
      <c r="Z1457" s="4" t="s">
        <v>5101</v>
      </c>
      <c r="AA1457" s="2" cm="1">
        <f t="array" ref="AA1457">SUM(_xlfn._xlws.FILTER($F$2:$F$2454,_xlfn.MAP($Z$2:$Z$2454,_xlfn.LAMBDA(_xlpm.x,_xlpm.x=$Z1457))))</f>
        <v>2255</v>
      </c>
      <c r="AB1457" s="11">
        <f t="shared" si="389"/>
        <v>2.6607538802660754E-3</v>
      </c>
      <c r="AC1457" s="11">
        <f t="shared" si="390"/>
        <v>0.13147154914321055</v>
      </c>
      <c r="AG1457" s="2"/>
      <c r="AL1457" s="2"/>
      <c r="AM1457" s="2"/>
    </row>
    <row r="1458" spans="1:39">
      <c r="A1458" s="1" t="str">
        <f t="shared" si="374"/>
        <v>~way~ : [weɪ]</v>
      </c>
      <c r="B1458" s="1">
        <f>_xlfn.LET(_xlpm.d,$G1458,_xlpm.k,_xlfn.CONCAT(LEFT(TRIM(B$1),1),"*"),COUNTIF(_xlpm.d,_xlpm.k))</f>
        <v>0</v>
      </c>
      <c r="C1458" s="1">
        <f>_xlfn.LET(_xlpm.d,$G1458,_xlpm.k,_xlfn.CONCAT(LEFT(TRIM(C$1),1),"*"),COUNTIF(_xlpm.d,_xlpm.k))</f>
        <v>0</v>
      </c>
      <c r="D1458" s="1">
        <f>_xlfn.LET(_xlpm.d,$G1458,_xlpm.k,_xlfn.CONCAT(LEFT(TRIM(D$1),1),"*"),COUNTIF(_xlpm.d,_xlpm.k))</f>
        <v>0</v>
      </c>
      <c r="E1458" s="1">
        <f t="shared" si="375"/>
        <v>0.90308998699194343</v>
      </c>
      <c r="F1458" s="7">
        <v>7</v>
      </c>
      <c r="G1458" s="9" t="s">
        <v>546</v>
      </c>
      <c r="H1458" s="4" cm="1">
        <f t="array" ref="H1458">F1458/freq.sum.r6e</f>
        <v>5.5449936628643854E-4</v>
      </c>
      <c r="I1458" s="4" t="str">
        <f t="shared" si="376"/>
        <v>weɪ</v>
      </c>
      <c r="J1458" s="4" t="str">
        <f t="shared" si="377"/>
        <v>way</v>
      </c>
      <c r="K1458" s="10">
        <f t="shared" si="378"/>
        <v>3</v>
      </c>
      <c r="L1458" s="1">
        <f t="shared" si="379"/>
        <v>3</v>
      </c>
      <c r="M1458" s="10">
        <f t="shared" si="380"/>
        <v>3</v>
      </c>
      <c r="N1458" s="1" t="str">
        <f t="shared" si="381"/>
        <v>~way~</v>
      </c>
      <c r="O1458" s="1" t="str">
        <f t="shared" si="382"/>
        <v>[weɪ]</v>
      </c>
      <c r="P1458" s="3" cm="1">
        <f t="array" ref="P1458">SUM(_xlfn._xlws.FILTER($H$2:$H$2454,_xlfn.MAP($N$2:$N$2454,_xlfn.LAMBDA(_xlpm.x,_xlpm.x=$N1458))))</f>
        <v>5.5449936628643854E-4</v>
      </c>
      <c r="Q1458" s="4">
        <f t="shared" si="383"/>
        <v>1</v>
      </c>
      <c r="R1458" s="6" cm="1">
        <f t="array" ref="R1458">SUM(_xlfn._xlws.FILTER($H$2:$H$2454,_xlfn.MAP($O$2:$O$2454,_xlfn.LAMBDA(_xlpm.x,_xlpm.x=$O1458))))</f>
        <v>1.6634980988593157E-3</v>
      </c>
      <c r="S1458" s="4">
        <f t="shared" si="384"/>
        <v>0.33333333333333331</v>
      </c>
      <c r="T1458" s="4">
        <f t="shared" si="385"/>
        <v>0.31561640606178698</v>
      </c>
      <c r="U1458" s="4">
        <f t="shared" si="386"/>
        <v>0.5</v>
      </c>
      <c r="V1458" s="4">
        <f t="shared" si="387"/>
        <v>0.47712125471966244</v>
      </c>
      <c r="W1458" s="4" t="s">
        <v>5127</v>
      </c>
      <c r="X1458" s="2" cm="1">
        <f t="array" ref="X1458">SUM(_xlfn._xlws.FILTER($F$2:$F$2454,_xlfn.MAP($W$2:$W$2454,_xlfn.LAMBDA(_xlpm.x,_xlpm.x=$W1458))))</f>
        <v>59</v>
      </c>
      <c r="Y1458" s="11">
        <f t="shared" si="388"/>
        <v>0.11864406779661017</v>
      </c>
      <c r="Z1458" s="4" t="s">
        <v>5108</v>
      </c>
      <c r="AA1458" s="2" cm="1">
        <f t="array" ref="AA1458">SUM(_xlfn._xlws.FILTER($F$2:$F$2454,_xlfn.MAP($Z$2:$Z$2454,_xlfn.LAMBDA(_xlpm.x,_xlpm.x=$Z1458))))</f>
        <v>475</v>
      </c>
      <c r="AB1458" s="11">
        <f t="shared" si="389"/>
        <v>1.4736842105263158E-2</v>
      </c>
      <c r="AC1458" s="11">
        <f t="shared" si="390"/>
        <v>0.90584159798272246</v>
      </c>
      <c r="AG1458" s="2"/>
      <c r="AL1458" s="2"/>
      <c r="AM1458" s="2"/>
    </row>
    <row r="1459" spans="1:39">
      <c r="A1459" s="1" t="str">
        <f t="shared" si="374"/>
        <v>~kwa~ : [kwə]</v>
      </c>
      <c r="B1459" s="1">
        <f>_xlfn.LET(_xlpm.d,$G1459,_xlpm.k,_xlfn.CONCAT(LEFT(TRIM(B$1),1),"*"),COUNTIF(_xlpm.d,_xlpm.k))</f>
        <v>0</v>
      </c>
      <c r="C1459" s="1">
        <f>_xlfn.LET(_xlpm.d,$G1459,_xlpm.k,_xlfn.CONCAT(LEFT(TRIM(C$1),1),"*"),COUNTIF(_xlpm.d,_xlpm.k))</f>
        <v>0</v>
      </c>
      <c r="D1459" s="1">
        <f>_xlfn.LET(_xlpm.d,$G1459,_xlpm.k,_xlfn.CONCAT(LEFT(TRIM(D$1),1),"*"),COUNTIF(_xlpm.d,_xlpm.k))</f>
        <v>0</v>
      </c>
      <c r="E1459" s="1">
        <f t="shared" si="375"/>
        <v>0.30102999566398114</v>
      </c>
      <c r="F1459" s="7">
        <v>1</v>
      </c>
      <c r="G1459" s="9" t="s">
        <v>1181</v>
      </c>
      <c r="H1459" s="4" cm="1">
        <f t="array" ref="H1459">F1459/freq.sum.r6e</f>
        <v>7.9214195183776928E-5</v>
      </c>
      <c r="I1459" s="4" t="str">
        <f t="shared" si="376"/>
        <v>kwə</v>
      </c>
      <c r="J1459" s="4" t="str">
        <f t="shared" si="377"/>
        <v>kwa</v>
      </c>
      <c r="K1459" s="10">
        <f t="shared" si="378"/>
        <v>3</v>
      </c>
      <c r="L1459" s="1">
        <f t="shared" si="379"/>
        <v>3</v>
      </c>
      <c r="M1459" s="10">
        <f t="shared" si="380"/>
        <v>3</v>
      </c>
      <c r="N1459" s="1" t="str">
        <f t="shared" si="381"/>
        <v>~kwa~</v>
      </c>
      <c r="O1459" s="1" t="str">
        <f t="shared" si="382"/>
        <v>[kwə]</v>
      </c>
      <c r="P1459" s="3" cm="1">
        <f t="array" ref="P1459">SUM(_xlfn._xlws.FILTER($H$2:$H$2454,_xlfn.MAP($N$2:$N$2454,_xlfn.LAMBDA(_xlpm.x,_xlpm.x=$N1459))))</f>
        <v>7.9214195183776928E-5</v>
      </c>
      <c r="Q1459" s="4">
        <f t="shared" si="383"/>
        <v>1</v>
      </c>
      <c r="R1459" s="6" cm="1">
        <f t="array" ref="R1459">SUM(_xlfn._xlws.FILTER($H$2:$H$2454,_xlfn.MAP($O$2:$O$2454,_xlfn.LAMBDA(_xlpm.x,_xlpm.x=$O1459))))</f>
        <v>2.3764258555133077E-4</v>
      </c>
      <c r="S1459" s="4">
        <f t="shared" si="384"/>
        <v>0.33333333333333337</v>
      </c>
      <c r="T1459" s="4">
        <f t="shared" si="385"/>
        <v>0.10520546868726234</v>
      </c>
      <c r="U1459" s="4">
        <f t="shared" si="386"/>
        <v>0.5</v>
      </c>
      <c r="V1459" s="4">
        <f t="shared" si="387"/>
        <v>0.47712125471966238</v>
      </c>
      <c r="W1459" s="4" t="s">
        <v>5120</v>
      </c>
      <c r="X1459" s="2" cm="1">
        <f t="array" ref="X1459">SUM(_xlfn._xlws.FILTER($F$2:$F$2454,_xlfn.MAP($W$2:$W$2454,_xlfn.LAMBDA(_xlpm.x,_xlpm.x=$W1459))))</f>
        <v>1666</v>
      </c>
      <c r="Y1459" s="11">
        <f t="shared" si="388"/>
        <v>6.0024009603841532E-4</v>
      </c>
      <c r="Z1459" s="4" t="s">
        <v>5101</v>
      </c>
      <c r="AA1459" s="2" cm="1">
        <f t="array" ref="AA1459">SUM(_xlfn._xlws.FILTER($F$2:$F$2454,_xlfn.MAP($Z$2:$Z$2454,_xlfn.LAMBDA(_xlpm.x,_xlpm.x=$Z1459))))</f>
        <v>2255</v>
      </c>
      <c r="AB1459" s="11">
        <f t="shared" si="389"/>
        <v>4.434589800443459E-4</v>
      </c>
      <c r="AC1459" s="11">
        <f t="shared" si="390"/>
        <v>0.13147154914321055</v>
      </c>
      <c r="AG1459" s="2"/>
      <c r="AL1459" s="2"/>
      <c r="AM1459" s="2"/>
    </row>
    <row r="1460" spans="1:39">
      <c r="A1460" s="1" t="str">
        <f t="shared" si="374"/>
        <v>~rfa~ : [ɹfə]</v>
      </c>
      <c r="B1460" s="1">
        <f>_xlfn.LET(_xlpm.d,$G1460,_xlpm.k,_xlfn.CONCAT(LEFT(TRIM(B$1),1),"*"),COUNTIF(_xlpm.d,_xlpm.k))</f>
        <v>1</v>
      </c>
      <c r="C1460" s="1">
        <f>_xlfn.LET(_xlpm.d,$G1460,_xlpm.k,_xlfn.CONCAT(LEFT(TRIM(C$1),1),"*"),COUNTIF(_xlpm.d,_xlpm.k))</f>
        <v>0</v>
      </c>
      <c r="D1460" s="1">
        <f>_xlfn.LET(_xlpm.d,$G1460,_xlpm.k,_xlfn.CONCAT(LEFT(TRIM(D$1),1),"*"),COUNTIF(_xlpm.d,_xlpm.k))</f>
        <v>0</v>
      </c>
      <c r="E1460" s="1">
        <f t="shared" si="375"/>
        <v>0.30102999566398114</v>
      </c>
      <c r="F1460" s="7">
        <v>1</v>
      </c>
      <c r="G1460" s="9" t="s">
        <v>1277</v>
      </c>
      <c r="H1460" s="4" cm="1">
        <f t="array" ref="H1460">F1460/freq.sum.r6e</f>
        <v>7.9214195183776928E-5</v>
      </c>
      <c r="I1460" s="4" t="str">
        <f t="shared" si="376"/>
        <v>ɹfə</v>
      </c>
      <c r="J1460" s="4" t="str">
        <f t="shared" si="377"/>
        <v>rfa</v>
      </c>
      <c r="K1460" s="10">
        <f t="shared" si="378"/>
        <v>3</v>
      </c>
      <c r="L1460" s="1">
        <f t="shared" si="379"/>
        <v>3</v>
      </c>
      <c r="M1460" s="10">
        <f t="shared" si="380"/>
        <v>3</v>
      </c>
      <c r="N1460" s="1" t="str">
        <f t="shared" si="381"/>
        <v>~rfa~</v>
      </c>
      <c r="O1460" s="1" t="str">
        <f t="shared" si="382"/>
        <v>[ɹfə]</v>
      </c>
      <c r="P1460" s="3" cm="1">
        <f t="array" ref="P1460">SUM(_xlfn._xlws.FILTER($H$2:$H$2454,_xlfn.MAP($N$2:$N$2454,_xlfn.LAMBDA(_xlpm.x,_xlpm.x=$N1460))))</f>
        <v>7.9214195183776928E-5</v>
      </c>
      <c r="Q1460" s="4">
        <f t="shared" si="383"/>
        <v>1</v>
      </c>
      <c r="R1460" s="6" cm="1">
        <f t="array" ref="R1460">SUM(_xlfn._xlws.FILTER($H$2:$H$2454,_xlfn.MAP($O$2:$O$2454,_xlfn.LAMBDA(_xlpm.x,_xlpm.x=$O1460))))</f>
        <v>2.3764258555133077E-4</v>
      </c>
      <c r="S1460" s="4">
        <f t="shared" si="384"/>
        <v>0.33333333333333337</v>
      </c>
      <c r="T1460" s="4">
        <f t="shared" si="385"/>
        <v>0.10520546868726234</v>
      </c>
      <c r="U1460" s="4">
        <f t="shared" si="386"/>
        <v>0.5</v>
      </c>
      <c r="V1460" s="4">
        <f t="shared" si="387"/>
        <v>0.47712125471966238</v>
      </c>
      <c r="W1460" s="4" t="s">
        <v>5120</v>
      </c>
      <c r="X1460" s="2" cm="1">
        <f t="array" ref="X1460">SUM(_xlfn._xlws.FILTER($F$2:$F$2454,_xlfn.MAP($W$2:$W$2454,_xlfn.LAMBDA(_xlpm.x,_xlpm.x=$W1460))))</f>
        <v>1666</v>
      </c>
      <c r="Y1460" s="11">
        <f t="shared" si="388"/>
        <v>6.0024009603841532E-4</v>
      </c>
      <c r="Z1460" s="4" t="s">
        <v>5101</v>
      </c>
      <c r="AA1460" s="2" cm="1">
        <f t="array" ref="AA1460">SUM(_xlfn._xlws.FILTER($F$2:$F$2454,_xlfn.MAP($Z$2:$Z$2454,_xlfn.LAMBDA(_xlpm.x,_xlpm.x=$Z1460))))</f>
        <v>2255</v>
      </c>
      <c r="AB1460" s="11">
        <f t="shared" si="389"/>
        <v>4.434589800443459E-4</v>
      </c>
      <c r="AC1460" s="11">
        <f t="shared" si="390"/>
        <v>0.13147154914321055</v>
      </c>
      <c r="AG1460" s="2"/>
      <c r="AL1460" s="2"/>
      <c r="AM1460" s="2"/>
    </row>
    <row r="1461" spans="1:39">
      <c r="A1461" s="1" t="str">
        <f t="shared" si="374"/>
        <v>~jaw~ : [dʒɔ]</v>
      </c>
      <c r="B1461" s="1">
        <f>_xlfn.LET(_xlpm.d,$G1461,_xlpm.k,_xlfn.CONCAT(LEFT(TRIM(B$1),1),"*"),COUNTIF(_xlpm.d,_xlpm.k))</f>
        <v>0</v>
      </c>
      <c r="C1461" s="1">
        <f>_xlfn.LET(_xlpm.d,$G1461,_xlpm.k,_xlfn.CONCAT(LEFT(TRIM(C$1),1),"*"),COUNTIF(_xlpm.d,_xlpm.k))</f>
        <v>0</v>
      </c>
      <c r="D1461" s="1">
        <f>_xlfn.LET(_xlpm.d,$G1461,_xlpm.k,_xlfn.CONCAT(LEFT(TRIM(D$1),1),"*"),COUNTIF(_xlpm.d,_xlpm.k))</f>
        <v>0</v>
      </c>
      <c r="E1461" s="1">
        <f t="shared" si="375"/>
        <v>0.30102999566398114</v>
      </c>
      <c r="F1461" s="7">
        <v>1</v>
      </c>
      <c r="G1461" s="9" t="s">
        <v>847</v>
      </c>
      <c r="H1461" s="4" cm="1">
        <f t="array" ref="H1461">F1461/freq.sum.r6e</f>
        <v>7.9214195183776928E-5</v>
      </c>
      <c r="I1461" s="4" t="str">
        <f t="shared" si="376"/>
        <v>dʒɔ</v>
      </c>
      <c r="J1461" s="4" t="str">
        <f t="shared" si="377"/>
        <v>jaw</v>
      </c>
      <c r="K1461" s="10">
        <f t="shared" si="378"/>
        <v>3</v>
      </c>
      <c r="L1461" s="1">
        <f t="shared" si="379"/>
        <v>3</v>
      </c>
      <c r="M1461" s="10">
        <f t="shared" si="380"/>
        <v>3</v>
      </c>
      <c r="N1461" s="1" t="str">
        <f t="shared" si="381"/>
        <v>~jaw~</v>
      </c>
      <c r="O1461" s="1" t="str">
        <f t="shared" si="382"/>
        <v>[dʒɔ]</v>
      </c>
      <c r="P1461" s="3" cm="1">
        <f t="array" ref="P1461">SUM(_xlfn._xlws.FILTER($H$2:$H$2454,_xlfn.MAP($N$2:$N$2454,_xlfn.LAMBDA(_xlpm.x,_xlpm.x=$N1461))))</f>
        <v>7.9214195183776928E-5</v>
      </c>
      <c r="Q1461" s="4">
        <f t="shared" si="383"/>
        <v>1</v>
      </c>
      <c r="R1461" s="6" cm="1">
        <f t="array" ref="R1461">SUM(_xlfn._xlws.FILTER($H$2:$H$2454,_xlfn.MAP($O$2:$O$2454,_xlfn.LAMBDA(_xlpm.x,_xlpm.x=$O1461))))</f>
        <v>2.3764258555133077E-4</v>
      </c>
      <c r="S1461" s="4">
        <f t="shared" si="384"/>
        <v>0.33333333333333337</v>
      </c>
      <c r="T1461" s="4">
        <f t="shared" si="385"/>
        <v>0.10520546868726234</v>
      </c>
      <c r="U1461" s="4">
        <f t="shared" si="386"/>
        <v>0.5</v>
      </c>
      <c r="V1461" s="4">
        <f t="shared" si="387"/>
        <v>0.47712125471966238</v>
      </c>
      <c r="W1461" s="4" t="s">
        <v>5145</v>
      </c>
      <c r="X1461" s="2" cm="1">
        <f t="array" ref="X1461">SUM(_xlfn._xlws.FILTER($F$2:$F$2454,_xlfn.MAP($W$2:$W$2454,_xlfn.LAMBDA(_xlpm.x,_xlpm.x=$W1461))))</f>
        <v>16</v>
      </c>
      <c r="Y1461" s="11">
        <f t="shared" si="388"/>
        <v>6.25E-2</v>
      </c>
      <c r="Z1461" s="4" t="s">
        <v>5107</v>
      </c>
      <c r="AA1461" s="2" cm="1">
        <f t="array" ref="AA1461">SUM(_xlfn._xlws.FILTER($F$2:$F$2454,_xlfn.MAP($Z$2:$Z$2454,_xlfn.LAMBDA(_xlpm.x,_xlpm.x=$Z1461))))</f>
        <v>293</v>
      </c>
      <c r="AB1461" s="11">
        <f t="shared" si="389"/>
        <v>3.4129692832764505E-3</v>
      </c>
      <c r="AC1461" s="11">
        <f t="shared" si="390"/>
        <v>1.2627476376981848</v>
      </c>
      <c r="AG1461" s="2"/>
      <c r="AL1461" s="2"/>
      <c r="AM1461" s="2"/>
    </row>
    <row r="1462" spans="1:39">
      <c r="A1462" s="1" t="str">
        <f t="shared" si="374"/>
        <v>~rbe~ : [ɹbə]</v>
      </c>
      <c r="B1462" s="1">
        <f>_xlfn.LET(_xlpm.d,$G1462,_xlpm.k,_xlfn.CONCAT(LEFT(TRIM(B$1),1),"*"),COUNTIF(_xlpm.d,_xlpm.k))</f>
        <v>1</v>
      </c>
      <c r="C1462" s="1">
        <f>_xlfn.LET(_xlpm.d,$G1462,_xlpm.k,_xlfn.CONCAT(LEFT(TRIM(C$1),1),"*"),COUNTIF(_xlpm.d,_xlpm.k))</f>
        <v>0</v>
      </c>
      <c r="D1462" s="1">
        <f>_xlfn.LET(_xlpm.d,$G1462,_xlpm.k,_xlfn.CONCAT(LEFT(TRIM(D$1),1),"*"),COUNTIF(_xlpm.d,_xlpm.k))</f>
        <v>0</v>
      </c>
      <c r="E1462" s="1">
        <f t="shared" si="375"/>
        <v>0.30102999566398114</v>
      </c>
      <c r="F1462" s="7">
        <v>1</v>
      </c>
      <c r="G1462" s="9" t="s">
        <v>1276</v>
      </c>
      <c r="H1462" s="4" cm="1">
        <f t="array" ref="H1462">F1462/freq.sum.r6e</f>
        <v>7.9214195183776928E-5</v>
      </c>
      <c r="I1462" s="1" t="str">
        <f t="shared" si="376"/>
        <v>ɹbə</v>
      </c>
      <c r="J1462" s="1" t="str">
        <f t="shared" si="377"/>
        <v>rbe</v>
      </c>
      <c r="K1462" s="10">
        <f t="shared" si="378"/>
        <v>3</v>
      </c>
      <c r="L1462" s="1">
        <f t="shared" si="379"/>
        <v>3</v>
      </c>
      <c r="M1462" s="10">
        <f t="shared" si="380"/>
        <v>3</v>
      </c>
      <c r="N1462" s="1" t="str">
        <f t="shared" si="381"/>
        <v>~rbe~</v>
      </c>
      <c r="O1462" s="1" t="str">
        <f t="shared" si="382"/>
        <v>[ɹbə]</v>
      </c>
      <c r="P1462" s="3" cm="1">
        <f t="array" ref="P1462">SUM(_xlfn._xlws.FILTER($H$2:$H$2454,_xlfn.MAP($N$2:$N$2454,_xlfn.LAMBDA(_xlpm.x,_xlpm.x=$N1462))))</f>
        <v>7.9214195183776928E-5</v>
      </c>
      <c r="Q1462" s="4">
        <f t="shared" si="383"/>
        <v>1</v>
      </c>
      <c r="R1462" s="6" cm="1">
        <f t="array" ref="R1462">SUM(_xlfn._xlws.FILTER($H$2:$H$2454,_xlfn.MAP($O$2:$O$2454,_xlfn.LAMBDA(_xlpm.x,_xlpm.x=$O1462))))</f>
        <v>2.3764258555133077E-4</v>
      </c>
      <c r="S1462" s="4">
        <f t="shared" si="384"/>
        <v>0.33333333333333337</v>
      </c>
      <c r="T1462" s="4">
        <f t="shared" si="385"/>
        <v>0.10520546868726234</v>
      </c>
      <c r="U1462" s="4">
        <f t="shared" si="386"/>
        <v>0.5</v>
      </c>
      <c r="V1462" s="4">
        <f t="shared" si="387"/>
        <v>0.47712125471966238</v>
      </c>
      <c r="W1462" s="4" t="s">
        <v>5121</v>
      </c>
      <c r="X1462" s="2" cm="1">
        <f t="array" ref="X1462">SUM(_xlfn._xlws.FILTER($F$2:$F$2454,_xlfn.MAP($W$2:$W$2454,_xlfn.LAMBDA(_xlpm.x,_xlpm.x=$W1462))))</f>
        <v>2896</v>
      </c>
      <c r="Y1462" s="11">
        <f t="shared" si="388"/>
        <v>3.453038674033149E-4</v>
      </c>
      <c r="Z1462" s="4" t="s">
        <v>5101</v>
      </c>
      <c r="AA1462" s="2" cm="1">
        <f t="array" ref="AA1462">SUM(_xlfn._xlws.FILTER($F$2:$F$2454,_xlfn.MAP($Z$2:$Z$2454,_xlfn.LAMBDA(_xlpm.x,_xlpm.x=$Z1462))))</f>
        <v>2255</v>
      </c>
      <c r="AB1462" s="11">
        <f t="shared" si="389"/>
        <v>4.434589800443459E-4</v>
      </c>
      <c r="AC1462" s="11">
        <f t="shared" si="390"/>
        <v>-0.10865201131112999</v>
      </c>
      <c r="AG1462" s="2"/>
      <c r="AL1462" s="2"/>
      <c r="AM1462" s="2"/>
    </row>
    <row r="1463" spans="1:39">
      <c r="A1463" s="1" t="str">
        <f t="shared" si="374"/>
        <v>~rle~ : [ɹlə]</v>
      </c>
      <c r="B1463" s="1">
        <f>_xlfn.LET(_xlpm.d,$G1463,_xlpm.k,_xlfn.CONCAT(LEFT(TRIM(B$1),1),"*"),COUNTIF(_xlpm.d,_xlpm.k))</f>
        <v>1</v>
      </c>
      <c r="C1463" s="1">
        <f>_xlfn.LET(_xlpm.d,$G1463,_xlpm.k,_xlfn.CONCAT(LEFT(TRIM(C$1),1),"*"),COUNTIF(_xlpm.d,_xlpm.k))</f>
        <v>0</v>
      </c>
      <c r="D1463" s="1">
        <f>_xlfn.LET(_xlpm.d,$G1463,_xlpm.k,_xlfn.CONCAT(LEFT(TRIM(D$1),1),"*"),COUNTIF(_xlpm.d,_xlpm.k))</f>
        <v>0</v>
      </c>
      <c r="E1463" s="1">
        <f t="shared" si="375"/>
        <v>0.30102999566398114</v>
      </c>
      <c r="F1463" s="7">
        <v>1</v>
      </c>
      <c r="G1463" s="9" t="s">
        <v>2358</v>
      </c>
      <c r="H1463" s="4" cm="1">
        <f t="array" ref="H1463">F1463/freq.sum.r6e</f>
        <v>7.9214195183776928E-5</v>
      </c>
      <c r="I1463" s="4" t="str">
        <f t="shared" si="376"/>
        <v>ɹlə</v>
      </c>
      <c r="J1463" s="4" t="str">
        <f t="shared" si="377"/>
        <v>rle</v>
      </c>
      <c r="K1463" s="10">
        <f t="shared" si="378"/>
        <v>3</v>
      </c>
      <c r="L1463" s="1">
        <f t="shared" si="379"/>
        <v>3</v>
      </c>
      <c r="M1463" s="10">
        <f t="shared" si="380"/>
        <v>3</v>
      </c>
      <c r="N1463" s="1" t="str">
        <f t="shared" si="381"/>
        <v>~rle~</v>
      </c>
      <c r="O1463" s="1" t="str">
        <f t="shared" si="382"/>
        <v>[ɹlə]</v>
      </c>
      <c r="P1463" s="3" cm="1">
        <f t="array" ref="P1463">SUM(_xlfn._xlws.FILTER($H$2:$H$2454,_xlfn.MAP($N$2:$N$2454,_xlfn.LAMBDA(_xlpm.x,_xlpm.x=$N1463))))</f>
        <v>7.9214195183776928E-5</v>
      </c>
      <c r="Q1463" s="4">
        <f t="shared" si="383"/>
        <v>1</v>
      </c>
      <c r="R1463" s="6" cm="1">
        <f t="array" ref="R1463">SUM(_xlfn._xlws.FILTER($H$2:$H$2454,_xlfn.MAP($O$2:$O$2454,_xlfn.LAMBDA(_xlpm.x,_xlpm.x=$O1463))))</f>
        <v>2.3764258555133077E-4</v>
      </c>
      <c r="S1463" s="4">
        <f t="shared" si="384"/>
        <v>0.33333333333333337</v>
      </c>
      <c r="T1463" s="4">
        <f t="shared" si="385"/>
        <v>0.10520546868726234</v>
      </c>
      <c r="U1463" s="4">
        <f t="shared" si="386"/>
        <v>0.5</v>
      </c>
      <c r="V1463" s="4">
        <f t="shared" si="387"/>
        <v>0.47712125471966238</v>
      </c>
      <c r="W1463" s="4" t="s">
        <v>5121</v>
      </c>
      <c r="X1463" s="2" cm="1">
        <f t="array" ref="X1463">SUM(_xlfn._xlws.FILTER($F$2:$F$2454,_xlfn.MAP($W$2:$W$2454,_xlfn.LAMBDA(_xlpm.x,_xlpm.x=$W1463))))</f>
        <v>2896</v>
      </c>
      <c r="Y1463" s="11">
        <f t="shared" si="388"/>
        <v>3.453038674033149E-4</v>
      </c>
      <c r="Z1463" s="4" t="s">
        <v>5101</v>
      </c>
      <c r="AA1463" s="2" cm="1">
        <f t="array" ref="AA1463">SUM(_xlfn._xlws.FILTER($F$2:$F$2454,_xlfn.MAP($Z$2:$Z$2454,_xlfn.LAMBDA(_xlpm.x,_xlpm.x=$Z1463))))</f>
        <v>2255</v>
      </c>
      <c r="AB1463" s="11">
        <f t="shared" si="389"/>
        <v>4.434589800443459E-4</v>
      </c>
      <c r="AC1463" s="11">
        <f t="shared" si="390"/>
        <v>-0.10865201131112999</v>
      </c>
      <c r="AG1463" s="2"/>
      <c r="AL1463" s="2"/>
      <c r="AM1463" s="2"/>
    </row>
    <row r="1464" spans="1:39">
      <c r="A1464" s="1" t="str">
        <f t="shared" si="374"/>
        <v>~dre~ : [dɹɛ]</v>
      </c>
      <c r="B1464" s="1">
        <f>_xlfn.LET(_xlpm.d,$G1464,_xlpm.k,_xlfn.CONCAT(LEFT(TRIM(B$1),1),"*"),COUNTIF(_xlpm.d,_xlpm.k))</f>
        <v>0</v>
      </c>
      <c r="C1464" s="1">
        <f>_xlfn.LET(_xlpm.d,$G1464,_xlpm.k,_xlfn.CONCAT(LEFT(TRIM(C$1),1),"*"),COUNTIF(_xlpm.d,_xlpm.k))</f>
        <v>0</v>
      </c>
      <c r="D1464" s="1">
        <f>_xlfn.LET(_xlpm.d,$G1464,_xlpm.k,_xlfn.CONCAT(LEFT(TRIM(D$1),1),"*"),COUNTIF(_xlpm.d,_xlpm.k))</f>
        <v>0</v>
      </c>
      <c r="E1464" s="1">
        <f t="shared" si="375"/>
        <v>0.30102999566398114</v>
      </c>
      <c r="F1464" s="7">
        <v>1</v>
      </c>
      <c r="G1464" s="9" t="s">
        <v>1179</v>
      </c>
      <c r="H1464" s="4" cm="1">
        <f t="array" ref="H1464">F1464/freq.sum.r6e</f>
        <v>7.9214195183776928E-5</v>
      </c>
      <c r="I1464" s="4" t="str">
        <f t="shared" si="376"/>
        <v>dɹɛ</v>
      </c>
      <c r="J1464" s="4" t="str">
        <f t="shared" si="377"/>
        <v>dre</v>
      </c>
      <c r="K1464" s="10">
        <f t="shared" si="378"/>
        <v>3</v>
      </c>
      <c r="L1464" s="1">
        <f t="shared" si="379"/>
        <v>3</v>
      </c>
      <c r="M1464" s="10">
        <f t="shared" si="380"/>
        <v>3</v>
      </c>
      <c r="N1464" s="1" t="str">
        <f t="shared" si="381"/>
        <v>~dre~</v>
      </c>
      <c r="O1464" s="1" t="str">
        <f t="shared" si="382"/>
        <v>[dɹɛ]</v>
      </c>
      <c r="P1464" s="3" cm="1">
        <f t="array" ref="P1464">SUM(_xlfn._xlws.FILTER($H$2:$H$2454,_xlfn.MAP($N$2:$N$2454,_xlfn.LAMBDA(_xlpm.x,_xlpm.x=$N1464))))</f>
        <v>7.9214195183776928E-5</v>
      </c>
      <c r="Q1464" s="4">
        <f t="shared" si="383"/>
        <v>1</v>
      </c>
      <c r="R1464" s="6" cm="1">
        <f t="array" ref="R1464">SUM(_xlfn._xlws.FILTER($H$2:$H$2454,_xlfn.MAP($O$2:$O$2454,_xlfn.LAMBDA(_xlpm.x,_xlpm.x=$O1464))))</f>
        <v>2.3764258555133077E-4</v>
      </c>
      <c r="S1464" s="4">
        <f t="shared" si="384"/>
        <v>0.33333333333333337</v>
      </c>
      <c r="T1464" s="4">
        <f t="shared" si="385"/>
        <v>0.10520546868726234</v>
      </c>
      <c r="U1464" s="4">
        <f t="shared" si="386"/>
        <v>0.5</v>
      </c>
      <c r="V1464" s="4">
        <f t="shared" si="387"/>
        <v>0.47712125471966238</v>
      </c>
      <c r="W1464" s="4" t="s">
        <v>5121</v>
      </c>
      <c r="X1464" s="2" cm="1">
        <f t="array" ref="X1464">SUM(_xlfn._xlws.FILTER($F$2:$F$2454,_xlfn.MAP($W$2:$W$2454,_xlfn.LAMBDA(_xlpm.x,_xlpm.x=$W1464))))</f>
        <v>2896</v>
      </c>
      <c r="Y1464" s="11">
        <f t="shared" si="388"/>
        <v>3.453038674033149E-4</v>
      </c>
      <c r="Z1464" s="4" t="s">
        <v>5104</v>
      </c>
      <c r="AA1464" s="2" cm="1">
        <f t="array" ref="AA1464">SUM(_xlfn._xlws.FILTER($F$2:$F$2454,_xlfn.MAP($Z$2:$Z$2454,_xlfn.LAMBDA(_xlpm.x,_xlpm.x=$Z1464))))</f>
        <v>883</v>
      </c>
      <c r="AB1464" s="11">
        <f t="shared" si="389"/>
        <v>1.1325028312570782E-3</v>
      </c>
      <c r="AC1464" s="11">
        <f t="shared" si="390"/>
        <v>-0.51583785394754078</v>
      </c>
      <c r="AG1464" s="2"/>
      <c r="AL1464" s="2"/>
      <c r="AM1464" s="2"/>
    </row>
    <row r="1465" spans="1:39">
      <c r="A1465" s="1" t="str">
        <f t="shared" si="374"/>
        <v>~swe~ : [swɛ]</v>
      </c>
      <c r="B1465" s="1">
        <f>_xlfn.LET(_xlpm.d,$G1465,_xlpm.k,_xlfn.CONCAT(LEFT(TRIM(B$1),1),"*"),COUNTIF(_xlpm.d,_xlpm.k))</f>
        <v>0</v>
      </c>
      <c r="C1465" s="1">
        <f>_xlfn.LET(_xlpm.d,$G1465,_xlpm.k,_xlfn.CONCAT(LEFT(TRIM(C$1),1),"*"),COUNTIF(_xlpm.d,_xlpm.k))</f>
        <v>0</v>
      </c>
      <c r="D1465" s="1">
        <f>_xlfn.LET(_xlpm.d,$G1465,_xlpm.k,_xlfn.CONCAT(LEFT(TRIM(D$1),1),"*"),COUNTIF(_xlpm.d,_xlpm.k))</f>
        <v>0</v>
      </c>
      <c r="E1465" s="1">
        <f t="shared" si="375"/>
        <v>0.30102999566398114</v>
      </c>
      <c r="F1465" s="7">
        <v>1</v>
      </c>
      <c r="G1465" s="9" t="s">
        <v>1193</v>
      </c>
      <c r="H1465" s="4" cm="1">
        <f t="array" ref="H1465">F1465/freq.sum.r6e</f>
        <v>7.9214195183776928E-5</v>
      </c>
      <c r="I1465" s="4" t="str">
        <f t="shared" si="376"/>
        <v>swɛ</v>
      </c>
      <c r="J1465" s="4" t="str">
        <f t="shared" si="377"/>
        <v>swe</v>
      </c>
      <c r="K1465" s="10">
        <f t="shared" si="378"/>
        <v>3</v>
      </c>
      <c r="L1465" s="1">
        <f t="shared" si="379"/>
        <v>3</v>
      </c>
      <c r="M1465" s="10">
        <f t="shared" si="380"/>
        <v>3</v>
      </c>
      <c r="N1465" s="1" t="str">
        <f t="shared" si="381"/>
        <v>~swe~</v>
      </c>
      <c r="O1465" s="1" t="str">
        <f t="shared" si="382"/>
        <v>[swɛ]</v>
      </c>
      <c r="P1465" s="3" cm="1">
        <f t="array" ref="P1465">SUM(_xlfn._xlws.FILTER($H$2:$H$2454,_xlfn.MAP($N$2:$N$2454,_xlfn.LAMBDA(_xlpm.x,_xlpm.x=$N1465))))</f>
        <v>7.9214195183776928E-5</v>
      </c>
      <c r="Q1465" s="4">
        <f t="shared" si="383"/>
        <v>1</v>
      </c>
      <c r="R1465" s="6" cm="1">
        <f t="array" ref="R1465">SUM(_xlfn._xlws.FILTER($H$2:$H$2454,_xlfn.MAP($O$2:$O$2454,_xlfn.LAMBDA(_xlpm.x,_xlpm.x=$O1465))))</f>
        <v>2.3764258555133077E-4</v>
      </c>
      <c r="S1465" s="4">
        <f t="shared" si="384"/>
        <v>0.33333333333333337</v>
      </c>
      <c r="T1465" s="4">
        <f t="shared" si="385"/>
        <v>0.10520546868726234</v>
      </c>
      <c r="U1465" s="4">
        <f t="shared" si="386"/>
        <v>0.5</v>
      </c>
      <c r="V1465" s="4">
        <f t="shared" si="387"/>
        <v>0.47712125471966238</v>
      </c>
      <c r="W1465" s="4" t="s">
        <v>5121</v>
      </c>
      <c r="X1465" s="2" cm="1">
        <f t="array" ref="X1465">SUM(_xlfn._xlws.FILTER($F$2:$F$2454,_xlfn.MAP($W$2:$W$2454,_xlfn.LAMBDA(_xlpm.x,_xlpm.x=$W1465))))</f>
        <v>2896</v>
      </c>
      <c r="Y1465" s="11">
        <f t="shared" si="388"/>
        <v>3.453038674033149E-4</v>
      </c>
      <c r="Z1465" s="4" t="s">
        <v>5104</v>
      </c>
      <c r="AA1465" s="2" cm="1">
        <f t="array" ref="AA1465">SUM(_xlfn._xlws.FILTER($F$2:$F$2454,_xlfn.MAP($Z$2:$Z$2454,_xlfn.LAMBDA(_xlpm.x,_xlpm.x=$Z1465))))</f>
        <v>883</v>
      </c>
      <c r="AB1465" s="11">
        <f t="shared" si="389"/>
        <v>1.1325028312570782E-3</v>
      </c>
      <c r="AC1465" s="11">
        <f t="shared" si="390"/>
        <v>-0.51583785394754078</v>
      </c>
      <c r="AG1465" s="2"/>
      <c r="AL1465" s="2"/>
      <c r="AM1465" s="2"/>
    </row>
    <row r="1466" spans="1:39">
      <c r="A1466" s="1" t="str">
        <f t="shared" si="374"/>
        <v>~bes~ : [bz]</v>
      </c>
      <c r="B1466" s="1">
        <f>_xlfn.LET(_xlpm.d,$G1466,_xlpm.k,_xlfn.CONCAT(LEFT(TRIM(B$1),1),"*"),COUNTIF(_xlpm.d,_xlpm.k))</f>
        <v>0</v>
      </c>
      <c r="C1466" s="1">
        <f>_xlfn.LET(_xlpm.d,$G1466,_xlpm.k,_xlfn.CONCAT(LEFT(TRIM(C$1),1),"*"),COUNTIF(_xlpm.d,_xlpm.k))</f>
        <v>0</v>
      </c>
      <c r="D1466" s="1">
        <f>_xlfn.LET(_xlpm.d,$G1466,_xlpm.k,_xlfn.CONCAT(LEFT(TRIM(D$1),1),"*"),COUNTIF(_xlpm.d,_xlpm.k))</f>
        <v>0</v>
      </c>
      <c r="E1466" s="1">
        <f t="shared" si="375"/>
        <v>0.30102999566398114</v>
      </c>
      <c r="F1466" s="7">
        <v>1</v>
      </c>
      <c r="G1466" s="9" t="s">
        <v>1931</v>
      </c>
      <c r="H1466" s="4" cm="1">
        <f t="array" ref="H1466">F1466/freq.sum.r6e</f>
        <v>7.9214195183776928E-5</v>
      </c>
      <c r="I1466" s="4" t="str">
        <f t="shared" si="376"/>
        <v>bz</v>
      </c>
      <c r="J1466" s="4" t="str">
        <f t="shared" si="377"/>
        <v>bes</v>
      </c>
      <c r="K1466" s="10">
        <f t="shared" si="378"/>
        <v>2</v>
      </c>
      <c r="L1466" s="1">
        <f t="shared" si="379"/>
        <v>3</v>
      </c>
      <c r="M1466" s="10">
        <f t="shared" si="380"/>
        <v>3</v>
      </c>
      <c r="N1466" s="1" t="str">
        <f t="shared" si="381"/>
        <v>~bes~</v>
      </c>
      <c r="O1466" s="1" t="str">
        <f t="shared" si="382"/>
        <v>[bz]</v>
      </c>
      <c r="P1466" s="3" cm="1">
        <f t="array" ref="P1466">SUM(_xlfn._xlws.FILTER($H$2:$H$2454,_xlfn.MAP($N$2:$N$2454,_xlfn.LAMBDA(_xlpm.x,_xlpm.x=$N1466))))</f>
        <v>7.9214195183776928E-5</v>
      </c>
      <c r="Q1466" s="4">
        <f t="shared" si="383"/>
        <v>1</v>
      </c>
      <c r="R1466" s="6" cm="1">
        <f t="array" ref="R1466">SUM(_xlfn._xlws.FILTER($H$2:$H$2454,_xlfn.MAP($O$2:$O$2454,_xlfn.LAMBDA(_xlpm.x,_xlpm.x=$O1466))))</f>
        <v>2.3764258555133077E-4</v>
      </c>
      <c r="S1466" s="4">
        <f t="shared" si="384"/>
        <v>0.33333333333333337</v>
      </c>
      <c r="T1466" s="4">
        <f t="shared" si="385"/>
        <v>0.10520546868726234</v>
      </c>
      <c r="U1466" s="4">
        <f t="shared" si="386"/>
        <v>0.5</v>
      </c>
      <c r="V1466" s="4">
        <f t="shared" si="387"/>
        <v>0.47712125471966238</v>
      </c>
      <c r="W1466" s="4" t="s">
        <v>5121</v>
      </c>
      <c r="X1466" s="2" cm="1">
        <f t="array" ref="X1466">SUM(_xlfn._xlws.FILTER($F$2:$F$2454,_xlfn.MAP($W$2:$W$2454,_xlfn.LAMBDA(_xlpm.x,_xlpm.x=$W1466))))</f>
        <v>2896</v>
      </c>
      <c r="Y1466" s="11">
        <f t="shared" si="388"/>
        <v>3.453038674033149E-4</v>
      </c>
      <c r="Z1466" s="4"/>
      <c r="AA1466" s="2" cm="1">
        <f t="array" ref="AA1466">SUM(_xlfn._xlws.FILTER($F$2:$F$2454,_xlfn.MAP($Z$2:$Z$2454,_xlfn.LAMBDA(_xlpm.x,_xlpm.x=$Z1466))))</f>
        <v>3871</v>
      </c>
      <c r="AB1466" s="11">
        <f t="shared" si="389"/>
        <v>2.5833118057349522E-4</v>
      </c>
      <c r="AC1466" s="11">
        <f t="shared" si="390"/>
        <v>0.12602461379384577</v>
      </c>
      <c r="AG1466" s="2"/>
      <c r="AL1466" s="2"/>
      <c r="AM1466" s="2"/>
    </row>
    <row r="1467" spans="1:39">
      <c r="A1467" s="1" t="str">
        <f t="shared" si="374"/>
        <v>~fen~ : [fn]</v>
      </c>
      <c r="B1467" s="1">
        <f>_xlfn.LET(_xlpm.d,$G1467,_xlpm.k,_xlfn.CONCAT(LEFT(TRIM(B$1),1),"*"),COUNTIF(_xlpm.d,_xlpm.k))</f>
        <v>0</v>
      </c>
      <c r="C1467" s="1">
        <f>_xlfn.LET(_xlpm.d,$G1467,_xlpm.k,_xlfn.CONCAT(LEFT(TRIM(C$1),1),"*"),COUNTIF(_xlpm.d,_xlpm.k))</f>
        <v>0</v>
      </c>
      <c r="D1467" s="1">
        <f>_xlfn.LET(_xlpm.d,$G1467,_xlpm.k,_xlfn.CONCAT(LEFT(TRIM(D$1),1),"*"),COUNTIF(_xlpm.d,_xlpm.k))</f>
        <v>0</v>
      </c>
      <c r="E1467" s="1">
        <f t="shared" si="375"/>
        <v>0.30102999566398114</v>
      </c>
      <c r="F1467" s="7">
        <v>1</v>
      </c>
      <c r="G1467" s="9" t="s">
        <v>54</v>
      </c>
      <c r="H1467" s="4" cm="1">
        <f t="array" ref="H1467">F1467/freq.sum.r6e</f>
        <v>7.9214195183776928E-5</v>
      </c>
      <c r="I1467" s="1" t="str">
        <f t="shared" si="376"/>
        <v>fn</v>
      </c>
      <c r="J1467" s="1" t="str">
        <f t="shared" si="377"/>
        <v>fen</v>
      </c>
      <c r="K1467" s="10">
        <f t="shared" si="378"/>
        <v>2</v>
      </c>
      <c r="L1467" s="1">
        <f t="shared" si="379"/>
        <v>3</v>
      </c>
      <c r="M1467" s="10">
        <f t="shared" si="380"/>
        <v>3</v>
      </c>
      <c r="N1467" s="1" t="str">
        <f t="shared" si="381"/>
        <v>~fen~</v>
      </c>
      <c r="O1467" s="1" t="str">
        <f t="shared" si="382"/>
        <v>[fn]</v>
      </c>
      <c r="P1467" s="3" cm="1">
        <f t="array" ref="P1467">SUM(_xlfn._xlws.FILTER($H$2:$H$2454,_xlfn.MAP($N$2:$N$2454,_xlfn.LAMBDA(_xlpm.x,_xlpm.x=$N1467))))</f>
        <v>7.9214195183776928E-5</v>
      </c>
      <c r="Q1467" s="4">
        <f t="shared" si="383"/>
        <v>1</v>
      </c>
      <c r="R1467" s="6" cm="1">
        <f t="array" ref="R1467">SUM(_xlfn._xlws.FILTER($H$2:$H$2454,_xlfn.MAP($O$2:$O$2454,_xlfn.LAMBDA(_xlpm.x,_xlpm.x=$O1467))))</f>
        <v>2.3764258555133077E-4</v>
      </c>
      <c r="S1467" s="4">
        <f t="shared" si="384"/>
        <v>0.33333333333333337</v>
      </c>
      <c r="T1467" s="4">
        <f t="shared" si="385"/>
        <v>0.10520546868726234</v>
      </c>
      <c r="U1467" s="4">
        <f t="shared" si="386"/>
        <v>0.5</v>
      </c>
      <c r="V1467" s="4">
        <f t="shared" si="387"/>
        <v>0.47712125471966238</v>
      </c>
      <c r="W1467" s="4" t="s">
        <v>5121</v>
      </c>
      <c r="X1467" s="2" cm="1">
        <f t="array" ref="X1467">SUM(_xlfn._xlws.FILTER($F$2:$F$2454,_xlfn.MAP($W$2:$W$2454,_xlfn.LAMBDA(_xlpm.x,_xlpm.x=$W1467))))</f>
        <v>2896</v>
      </c>
      <c r="Y1467" s="11">
        <f t="shared" si="388"/>
        <v>3.453038674033149E-4</v>
      </c>
      <c r="Z1467" s="4"/>
      <c r="AA1467" s="2" cm="1">
        <f t="array" ref="AA1467">SUM(_xlfn._xlws.FILTER($F$2:$F$2454,_xlfn.MAP($Z$2:$Z$2454,_xlfn.LAMBDA(_xlpm.x,_xlpm.x=$Z1467))))</f>
        <v>3871</v>
      </c>
      <c r="AB1467" s="11">
        <f t="shared" si="389"/>
        <v>2.5833118057349522E-4</v>
      </c>
      <c r="AC1467" s="11">
        <f t="shared" si="390"/>
        <v>0.12602461379384577</v>
      </c>
      <c r="AG1467" s="2"/>
      <c r="AL1467" s="2"/>
      <c r="AM1467" s="2"/>
    </row>
    <row r="1468" spans="1:39">
      <c r="A1468" s="1" t="str">
        <f t="shared" si="374"/>
        <v>~zen~ : [zn]</v>
      </c>
      <c r="B1468" s="1">
        <f>_xlfn.LET(_xlpm.d,$G1468,_xlpm.k,_xlfn.CONCAT(LEFT(TRIM(B$1),1),"*"),COUNTIF(_xlpm.d,_xlpm.k))</f>
        <v>0</v>
      </c>
      <c r="C1468" s="1">
        <f>_xlfn.LET(_xlpm.d,$G1468,_xlpm.k,_xlfn.CONCAT(LEFT(TRIM(C$1),1),"*"),COUNTIF(_xlpm.d,_xlpm.k))</f>
        <v>0</v>
      </c>
      <c r="D1468" s="1">
        <f>_xlfn.LET(_xlpm.d,$G1468,_xlpm.k,_xlfn.CONCAT(LEFT(TRIM(D$1),1),"*"),COUNTIF(_xlpm.d,_xlpm.k))</f>
        <v>0</v>
      </c>
      <c r="E1468" s="1">
        <f t="shared" si="375"/>
        <v>0.30102999566398114</v>
      </c>
      <c r="F1468" s="7">
        <v>1</v>
      </c>
      <c r="G1468" s="9" t="s">
        <v>332</v>
      </c>
      <c r="H1468" s="4" cm="1">
        <f t="array" ref="H1468">F1468/freq.sum.r6e</f>
        <v>7.9214195183776928E-5</v>
      </c>
      <c r="I1468" s="4" t="str">
        <f t="shared" si="376"/>
        <v>zn</v>
      </c>
      <c r="J1468" s="4" t="str">
        <f t="shared" si="377"/>
        <v>zen</v>
      </c>
      <c r="K1468" s="10">
        <f t="shared" si="378"/>
        <v>2</v>
      </c>
      <c r="L1468" s="1">
        <f t="shared" si="379"/>
        <v>3</v>
      </c>
      <c r="M1468" s="10">
        <f t="shared" si="380"/>
        <v>3</v>
      </c>
      <c r="N1468" s="1" t="str">
        <f t="shared" si="381"/>
        <v>~zen~</v>
      </c>
      <c r="O1468" s="1" t="str">
        <f t="shared" si="382"/>
        <v>[zn]</v>
      </c>
      <c r="P1468" s="3" cm="1">
        <f t="array" ref="P1468">SUM(_xlfn._xlws.FILTER($H$2:$H$2454,_xlfn.MAP($N$2:$N$2454,_xlfn.LAMBDA(_xlpm.x,_xlpm.x=$N1468))))</f>
        <v>7.9214195183776928E-5</v>
      </c>
      <c r="Q1468" s="4">
        <f t="shared" si="383"/>
        <v>1</v>
      </c>
      <c r="R1468" s="6" cm="1">
        <f t="array" ref="R1468">SUM(_xlfn._xlws.FILTER($H$2:$H$2454,_xlfn.MAP($O$2:$O$2454,_xlfn.LAMBDA(_xlpm.x,_xlpm.x=$O1468))))</f>
        <v>2.3764258555133077E-4</v>
      </c>
      <c r="S1468" s="4">
        <f t="shared" si="384"/>
        <v>0.33333333333333337</v>
      </c>
      <c r="T1468" s="4">
        <f t="shared" si="385"/>
        <v>0.10520546868726234</v>
      </c>
      <c r="U1468" s="4">
        <f t="shared" si="386"/>
        <v>0.5</v>
      </c>
      <c r="V1468" s="4">
        <f t="shared" si="387"/>
        <v>0.47712125471966238</v>
      </c>
      <c r="W1468" s="4" t="s">
        <v>5121</v>
      </c>
      <c r="X1468" s="2" cm="1">
        <f t="array" ref="X1468">SUM(_xlfn._xlws.FILTER($F$2:$F$2454,_xlfn.MAP($W$2:$W$2454,_xlfn.LAMBDA(_xlpm.x,_xlpm.x=$W1468))))</f>
        <v>2896</v>
      </c>
      <c r="Y1468" s="11">
        <f t="shared" si="388"/>
        <v>3.453038674033149E-4</v>
      </c>
      <c r="Z1468" s="4"/>
      <c r="AA1468" s="2" cm="1">
        <f t="array" ref="AA1468">SUM(_xlfn._xlws.FILTER($F$2:$F$2454,_xlfn.MAP($Z$2:$Z$2454,_xlfn.LAMBDA(_xlpm.x,_xlpm.x=$Z1468))))</f>
        <v>3871</v>
      </c>
      <c r="AB1468" s="11">
        <f t="shared" si="389"/>
        <v>2.5833118057349522E-4</v>
      </c>
      <c r="AC1468" s="11">
        <f t="shared" si="390"/>
        <v>0.12602461379384577</v>
      </c>
      <c r="AG1468" s="2"/>
      <c r="AL1468" s="2"/>
      <c r="AM1468" s="2"/>
    </row>
    <row r="1469" spans="1:39">
      <c r="A1469" s="1" t="str">
        <f t="shared" si="374"/>
        <v>~sin~ : [zn]</v>
      </c>
      <c r="B1469" s="1">
        <f>_xlfn.LET(_xlpm.d,$G1469,_xlpm.k,_xlfn.CONCAT(LEFT(TRIM(B$1),1),"*"),COUNTIF(_xlpm.d,_xlpm.k))</f>
        <v>0</v>
      </c>
      <c r="C1469" s="1">
        <f>_xlfn.LET(_xlpm.d,$G1469,_xlpm.k,_xlfn.CONCAT(LEFT(TRIM(C$1),1),"*"),COUNTIF(_xlpm.d,_xlpm.k))</f>
        <v>0</v>
      </c>
      <c r="D1469" s="1">
        <f>_xlfn.LET(_xlpm.d,$G1469,_xlpm.k,_xlfn.CONCAT(LEFT(TRIM(D$1),1),"*"),COUNTIF(_xlpm.d,_xlpm.k))</f>
        <v>0</v>
      </c>
      <c r="E1469" s="1">
        <f t="shared" si="375"/>
        <v>0.30102999566398114</v>
      </c>
      <c r="F1469" s="7">
        <v>1</v>
      </c>
      <c r="G1469" s="9" t="s">
        <v>331</v>
      </c>
      <c r="H1469" s="4" cm="1">
        <f t="array" ref="H1469">F1469/freq.sum.r6e</f>
        <v>7.9214195183776928E-5</v>
      </c>
      <c r="I1469" s="4" t="str">
        <f t="shared" si="376"/>
        <v>zn</v>
      </c>
      <c r="J1469" s="4" t="str">
        <f t="shared" si="377"/>
        <v>sin</v>
      </c>
      <c r="K1469" s="10">
        <f t="shared" si="378"/>
        <v>2</v>
      </c>
      <c r="L1469" s="1">
        <f t="shared" si="379"/>
        <v>3</v>
      </c>
      <c r="M1469" s="10">
        <f t="shared" si="380"/>
        <v>3</v>
      </c>
      <c r="N1469" s="1" t="str">
        <f t="shared" si="381"/>
        <v>~sin~</v>
      </c>
      <c r="O1469" s="1" t="str">
        <f t="shared" si="382"/>
        <v>[zn]</v>
      </c>
      <c r="P1469" s="3" cm="1">
        <f t="array" ref="P1469">SUM(_xlfn._xlws.FILTER($H$2:$H$2454,_xlfn.MAP($N$2:$N$2454,_xlfn.LAMBDA(_xlpm.x,_xlpm.x=$N1469))))</f>
        <v>7.9214195183776928E-5</v>
      </c>
      <c r="Q1469" s="4">
        <f t="shared" si="383"/>
        <v>1</v>
      </c>
      <c r="R1469" s="6" cm="1">
        <f t="array" ref="R1469">SUM(_xlfn._xlws.FILTER($H$2:$H$2454,_xlfn.MAP($O$2:$O$2454,_xlfn.LAMBDA(_xlpm.x,_xlpm.x=$O1469))))</f>
        <v>2.3764258555133077E-4</v>
      </c>
      <c r="S1469" s="4">
        <f t="shared" si="384"/>
        <v>0.33333333333333337</v>
      </c>
      <c r="T1469" s="4">
        <f t="shared" si="385"/>
        <v>0.10520546868726234</v>
      </c>
      <c r="U1469" s="4">
        <f t="shared" si="386"/>
        <v>0.5</v>
      </c>
      <c r="V1469" s="4">
        <f t="shared" si="387"/>
        <v>0.47712125471966238</v>
      </c>
      <c r="W1469" s="4" t="s">
        <v>5110</v>
      </c>
      <c r="X1469" s="2" cm="1">
        <f t="array" ref="X1469">SUM(_xlfn._xlws.FILTER($F$2:$F$2454,_xlfn.MAP($W$2:$W$2454,_xlfn.LAMBDA(_xlpm.x,_xlpm.x=$W1469))))</f>
        <v>1594</v>
      </c>
      <c r="Y1469" s="11">
        <f t="shared" si="388"/>
        <v>6.2735257214554575E-4</v>
      </c>
      <c r="Z1469" s="4"/>
      <c r="AA1469" s="2" cm="1">
        <f t="array" ref="AA1469">SUM(_xlfn._xlws.FILTER($F$2:$F$2454,_xlfn.MAP($Z$2:$Z$2454,_xlfn.LAMBDA(_xlpm.x,_xlpm.x=$Z1469))))</f>
        <v>3871</v>
      </c>
      <c r="AB1469" s="11">
        <f t="shared" si="389"/>
        <v>2.5833118057349522E-4</v>
      </c>
      <c r="AC1469" s="11">
        <f t="shared" si="390"/>
        <v>0.38533485425886149</v>
      </c>
      <c r="AG1469" s="2"/>
      <c r="AL1469" s="2"/>
      <c r="AM1469" s="2"/>
    </row>
    <row r="1470" spans="1:39">
      <c r="A1470" s="1" t="str">
        <f t="shared" si="374"/>
        <v>~rlo~ : [ɹlə]</v>
      </c>
      <c r="B1470" s="1">
        <f>_xlfn.LET(_xlpm.d,$G1470,_xlpm.k,_xlfn.CONCAT(LEFT(TRIM(B$1),1),"*"),COUNTIF(_xlpm.d,_xlpm.k))</f>
        <v>1</v>
      </c>
      <c r="C1470" s="1">
        <f>_xlfn.LET(_xlpm.d,$G1470,_xlpm.k,_xlfn.CONCAT(LEFT(TRIM(C$1),1),"*"),COUNTIF(_xlpm.d,_xlpm.k))</f>
        <v>0</v>
      </c>
      <c r="D1470" s="1">
        <f>_xlfn.LET(_xlpm.d,$G1470,_xlpm.k,_xlfn.CONCAT(LEFT(TRIM(D$1),1),"*"),COUNTIF(_xlpm.d,_xlpm.k))</f>
        <v>0</v>
      </c>
      <c r="E1470" s="1">
        <f t="shared" si="375"/>
        <v>0.30102999566398114</v>
      </c>
      <c r="F1470" s="7">
        <v>1</v>
      </c>
      <c r="G1470" s="9" t="s">
        <v>2359</v>
      </c>
      <c r="H1470" s="4" cm="1">
        <f t="array" ref="H1470">F1470/freq.sum.r6e</f>
        <v>7.9214195183776928E-5</v>
      </c>
      <c r="I1470" s="4" t="str">
        <f t="shared" si="376"/>
        <v>ɹlə</v>
      </c>
      <c r="J1470" s="4" t="str">
        <f t="shared" si="377"/>
        <v>rlo</v>
      </c>
      <c r="K1470" s="10">
        <f t="shared" si="378"/>
        <v>3</v>
      </c>
      <c r="L1470" s="1">
        <f t="shared" si="379"/>
        <v>3</v>
      </c>
      <c r="M1470" s="10">
        <f t="shared" si="380"/>
        <v>3</v>
      </c>
      <c r="N1470" s="1" t="str">
        <f t="shared" si="381"/>
        <v>~rlo~</v>
      </c>
      <c r="O1470" s="1" t="str">
        <f t="shared" si="382"/>
        <v>[ɹlə]</v>
      </c>
      <c r="P1470" s="3" cm="1">
        <f t="array" ref="P1470">SUM(_xlfn._xlws.FILTER($H$2:$H$2454,_xlfn.MAP($N$2:$N$2454,_xlfn.LAMBDA(_xlpm.x,_xlpm.x=$N1470))))</f>
        <v>7.9214195183776928E-5</v>
      </c>
      <c r="Q1470" s="4">
        <f t="shared" si="383"/>
        <v>1</v>
      </c>
      <c r="R1470" s="6" cm="1">
        <f t="array" ref="R1470">SUM(_xlfn._xlws.FILTER($H$2:$H$2454,_xlfn.MAP($O$2:$O$2454,_xlfn.LAMBDA(_xlpm.x,_xlpm.x=$O1470))))</f>
        <v>2.3764258555133077E-4</v>
      </c>
      <c r="S1470" s="4">
        <f t="shared" si="384"/>
        <v>0.33333333333333337</v>
      </c>
      <c r="T1470" s="4">
        <f t="shared" si="385"/>
        <v>0.10520546868726234</v>
      </c>
      <c r="U1470" s="4">
        <f t="shared" si="386"/>
        <v>0.5</v>
      </c>
      <c r="V1470" s="4">
        <f t="shared" si="387"/>
        <v>0.47712125471966238</v>
      </c>
      <c r="W1470" s="4" t="s">
        <v>5119</v>
      </c>
      <c r="X1470" s="2" cm="1">
        <f t="array" ref="X1470">SUM(_xlfn._xlws.FILTER($F$2:$F$2454,_xlfn.MAP($W$2:$W$2454,_xlfn.LAMBDA(_xlpm.x,_xlpm.x=$W1470))))</f>
        <v>1157</v>
      </c>
      <c r="Y1470" s="11">
        <f t="shared" si="388"/>
        <v>8.6430423509075197E-4</v>
      </c>
      <c r="Z1470" s="4" t="s">
        <v>5101</v>
      </c>
      <c r="AA1470" s="2" cm="1">
        <f t="array" ref="AA1470">SUM(_xlfn._xlws.FILTER($F$2:$F$2454,_xlfn.MAP($Z$2:$Z$2454,_xlfn.LAMBDA(_xlpm.x,_xlpm.x=$Z1470))))</f>
        <v>2255</v>
      </c>
      <c r="AB1470" s="11">
        <f t="shared" si="389"/>
        <v>4.434589800443459E-4</v>
      </c>
      <c r="AC1470" s="11">
        <f t="shared" si="390"/>
        <v>0.28981318726222982</v>
      </c>
      <c r="AG1470" s="2"/>
      <c r="AL1470" s="2"/>
      <c r="AM1470" s="2"/>
    </row>
    <row r="1471" spans="1:39">
      <c r="A1471" s="1" t="str">
        <f t="shared" si="374"/>
        <v>~ddo~ : [dəʊ]</v>
      </c>
      <c r="B1471" s="1">
        <f>_xlfn.LET(_xlpm.d,$G1471,_xlpm.k,_xlfn.CONCAT(LEFT(TRIM(B$1),1),"*"),COUNTIF(_xlpm.d,_xlpm.k))</f>
        <v>0</v>
      </c>
      <c r="C1471" s="1">
        <f>_xlfn.LET(_xlpm.d,$G1471,_xlpm.k,_xlfn.CONCAT(LEFT(TRIM(C$1),1),"*"),COUNTIF(_xlpm.d,_xlpm.k))</f>
        <v>0</v>
      </c>
      <c r="D1471" s="1">
        <f>_xlfn.LET(_xlpm.d,$G1471,_xlpm.k,_xlfn.CONCAT(LEFT(TRIM(D$1),1),"*"),COUNTIF(_xlpm.d,_xlpm.k))</f>
        <v>0</v>
      </c>
      <c r="E1471" s="1">
        <f t="shared" si="375"/>
        <v>0.30102999566398114</v>
      </c>
      <c r="F1471" s="7">
        <v>1</v>
      </c>
      <c r="G1471" s="9" t="s">
        <v>1966</v>
      </c>
      <c r="H1471" s="4" cm="1">
        <f t="array" ref="H1471">F1471/freq.sum.r6e</f>
        <v>7.9214195183776928E-5</v>
      </c>
      <c r="I1471" s="4" t="str">
        <f t="shared" si="376"/>
        <v>dəʊ</v>
      </c>
      <c r="J1471" s="4" t="str">
        <f t="shared" si="377"/>
        <v>ddo</v>
      </c>
      <c r="K1471" s="10">
        <f t="shared" si="378"/>
        <v>3</v>
      </c>
      <c r="L1471" s="1">
        <f t="shared" si="379"/>
        <v>3</v>
      </c>
      <c r="M1471" s="10">
        <f t="shared" si="380"/>
        <v>3</v>
      </c>
      <c r="N1471" s="1" t="str">
        <f t="shared" si="381"/>
        <v>~ddo~</v>
      </c>
      <c r="O1471" s="1" t="str">
        <f t="shared" si="382"/>
        <v>[dəʊ]</v>
      </c>
      <c r="P1471" s="3" cm="1">
        <f t="array" ref="P1471">SUM(_xlfn._xlws.FILTER($H$2:$H$2454,_xlfn.MAP($N$2:$N$2454,_xlfn.LAMBDA(_xlpm.x,_xlpm.x=$N1471))))</f>
        <v>7.9214195183776928E-5</v>
      </c>
      <c r="Q1471" s="4">
        <f t="shared" si="383"/>
        <v>1</v>
      </c>
      <c r="R1471" s="6" cm="1">
        <f t="array" ref="R1471">SUM(_xlfn._xlws.FILTER($H$2:$H$2454,_xlfn.MAP($O$2:$O$2454,_xlfn.LAMBDA(_xlpm.x,_xlpm.x=$O1471))))</f>
        <v>2.3764258555133077E-4</v>
      </c>
      <c r="S1471" s="4">
        <f t="shared" si="384"/>
        <v>0.33333333333333337</v>
      </c>
      <c r="T1471" s="4">
        <f t="shared" si="385"/>
        <v>0.10520546868726234</v>
      </c>
      <c r="U1471" s="4">
        <f t="shared" si="386"/>
        <v>0.5</v>
      </c>
      <c r="V1471" s="4">
        <f t="shared" si="387"/>
        <v>0.47712125471966238</v>
      </c>
      <c r="W1471" s="4" t="s">
        <v>5119</v>
      </c>
      <c r="X1471" s="2" cm="1">
        <f t="array" ref="X1471">SUM(_xlfn._xlws.FILTER($F$2:$F$2454,_xlfn.MAP($W$2:$W$2454,_xlfn.LAMBDA(_xlpm.x,_xlpm.x=$W1471))))</f>
        <v>1157</v>
      </c>
      <c r="Y1471" s="11">
        <f t="shared" si="388"/>
        <v>8.6430423509075197E-4</v>
      </c>
      <c r="Z1471" s="4" t="s">
        <v>5115</v>
      </c>
      <c r="AA1471" s="2" cm="1">
        <f t="array" ref="AA1471">SUM(_xlfn._xlws.FILTER($F$2:$F$2454,_xlfn.MAP($Z$2:$Z$2454,_xlfn.LAMBDA(_xlpm.x,_xlpm.x=$Z1471))))</f>
        <v>73</v>
      </c>
      <c r="AB1471" s="11">
        <f t="shared" si="389"/>
        <v>1.3698630136986301E-2</v>
      </c>
      <c r="AC1471" s="11">
        <f t="shared" si="390"/>
        <v>-1.2000104988312936</v>
      </c>
      <c r="AG1471" s="2"/>
      <c r="AL1471" s="2"/>
      <c r="AM1471" s="2"/>
    </row>
    <row r="1472" spans="1:39">
      <c r="A1472" s="1" t="str">
        <f t="shared" si="374"/>
        <v>~zon~ : [zn]</v>
      </c>
      <c r="B1472" s="1">
        <f>_xlfn.LET(_xlpm.d,$G1472,_xlpm.k,_xlfn.CONCAT(LEFT(TRIM(B$1),1),"*"),COUNTIF(_xlpm.d,_xlpm.k))</f>
        <v>0</v>
      </c>
      <c r="C1472" s="1">
        <f>_xlfn.LET(_xlpm.d,$G1472,_xlpm.k,_xlfn.CONCAT(LEFT(TRIM(C$1),1),"*"),COUNTIF(_xlpm.d,_xlpm.k))</f>
        <v>0</v>
      </c>
      <c r="D1472" s="1">
        <f>_xlfn.LET(_xlpm.d,$G1472,_xlpm.k,_xlfn.CONCAT(LEFT(TRIM(D$1),1),"*"),COUNTIF(_xlpm.d,_xlpm.k))</f>
        <v>0</v>
      </c>
      <c r="E1472" s="1">
        <f t="shared" si="375"/>
        <v>0.30102999566398114</v>
      </c>
      <c r="F1472" s="7">
        <v>1</v>
      </c>
      <c r="G1472" s="9" t="s">
        <v>333</v>
      </c>
      <c r="H1472" s="4" cm="1">
        <f t="array" ref="H1472">F1472/freq.sum.r6e</f>
        <v>7.9214195183776928E-5</v>
      </c>
      <c r="I1472" s="4" t="str">
        <f t="shared" si="376"/>
        <v>zn</v>
      </c>
      <c r="J1472" s="4" t="str">
        <f t="shared" si="377"/>
        <v>zon</v>
      </c>
      <c r="K1472" s="10">
        <f t="shared" si="378"/>
        <v>2</v>
      </c>
      <c r="L1472" s="1">
        <f t="shared" si="379"/>
        <v>3</v>
      </c>
      <c r="M1472" s="10">
        <f t="shared" si="380"/>
        <v>3</v>
      </c>
      <c r="N1472" s="1" t="str">
        <f t="shared" si="381"/>
        <v>~zon~</v>
      </c>
      <c r="O1472" s="1" t="str">
        <f t="shared" si="382"/>
        <v>[zn]</v>
      </c>
      <c r="P1472" s="3" cm="1">
        <f t="array" ref="P1472">SUM(_xlfn._xlws.FILTER($H$2:$H$2454,_xlfn.MAP($N$2:$N$2454,_xlfn.LAMBDA(_xlpm.x,_xlpm.x=$N1472))))</f>
        <v>7.9214195183776928E-5</v>
      </c>
      <c r="Q1472" s="4">
        <f t="shared" si="383"/>
        <v>1</v>
      </c>
      <c r="R1472" s="6" cm="1">
        <f t="array" ref="R1472">SUM(_xlfn._xlws.FILTER($H$2:$H$2454,_xlfn.MAP($O$2:$O$2454,_xlfn.LAMBDA(_xlpm.x,_xlpm.x=$O1472))))</f>
        <v>2.3764258555133077E-4</v>
      </c>
      <c r="S1472" s="4">
        <f t="shared" si="384"/>
        <v>0.33333333333333337</v>
      </c>
      <c r="T1472" s="4">
        <f t="shared" si="385"/>
        <v>0.10520546868726234</v>
      </c>
      <c r="U1472" s="4">
        <f t="shared" si="386"/>
        <v>0.5</v>
      </c>
      <c r="V1472" s="4">
        <f t="shared" si="387"/>
        <v>0.47712125471966238</v>
      </c>
      <c r="W1472" s="4" t="s">
        <v>5119</v>
      </c>
      <c r="X1472" s="2" cm="1">
        <f t="array" ref="X1472">SUM(_xlfn._xlws.FILTER($F$2:$F$2454,_xlfn.MAP($W$2:$W$2454,_xlfn.LAMBDA(_xlpm.x,_xlpm.x=$W1472))))</f>
        <v>1157</v>
      </c>
      <c r="Y1472" s="11">
        <f t="shared" si="388"/>
        <v>8.6430423509075197E-4</v>
      </c>
      <c r="Z1472" s="4"/>
      <c r="AA1472" s="2" cm="1">
        <f t="array" ref="AA1472">SUM(_xlfn._xlws.FILTER($F$2:$F$2454,_xlfn.MAP($Z$2:$Z$2454,_xlfn.LAMBDA(_xlpm.x,_xlpm.x=$Z1472))))</f>
        <v>3871</v>
      </c>
      <c r="AB1472" s="11">
        <f t="shared" si="389"/>
        <v>2.5833118057349522E-4</v>
      </c>
      <c r="AC1472" s="11">
        <f t="shared" si="390"/>
        <v>0.5244898123672056</v>
      </c>
      <c r="AG1472" s="2"/>
      <c r="AL1472" s="2"/>
      <c r="AM1472" s="2"/>
    </row>
    <row r="1473" spans="1:39">
      <c r="A1473" s="1" t="str">
        <f t="shared" si="374"/>
        <v>~noi~ : [nɔɪ]</v>
      </c>
      <c r="B1473" s="1">
        <f>_xlfn.LET(_xlpm.d,$G1473,_xlpm.k,_xlfn.CONCAT(LEFT(TRIM(B$1),1),"*"),COUNTIF(_xlpm.d,_xlpm.k))</f>
        <v>0</v>
      </c>
      <c r="C1473" s="1">
        <f>_xlfn.LET(_xlpm.d,$G1473,_xlpm.k,_xlfn.CONCAT(LEFT(TRIM(C$1),1),"*"),COUNTIF(_xlpm.d,_xlpm.k))</f>
        <v>0</v>
      </c>
      <c r="D1473" s="1">
        <f>_xlfn.LET(_xlpm.d,$G1473,_xlpm.k,_xlfn.CONCAT(LEFT(TRIM(D$1),1),"*"),COUNTIF(_xlpm.d,_xlpm.k))</f>
        <v>1</v>
      </c>
      <c r="E1473" s="1">
        <f t="shared" si="375"/>
        <v>0.30102999566398114</v>
      </c>
      <c r="F1473" s="7">
        <v>1</v>
      </c>
      <c r="G1473" s="9" t="s">
        <v>1186</v>
      </c>
      <c r="H1473" s="4" cm="1">
        <f t="array" ref="H1473">F1473/freq.sum.r6e</f>
        <v>7.9214195183776928E-5</v>
      </c>
      <c r="I1473" s="4" t="str">
        <f t="shared" si="376"/>
        <v>nɔɪ</v>
      </c>
      <c r="J1473" s="4" t="str">
        <f t="shared" si="377"/>
        <v>noi</v>
      </c>
      <c r="K1473" s="10">
        <f t="shared" si="378"/>
        <v>3</v>
      </c>
      <c r="L1473" s="1">
        <f t="shared" si="379"/>
        <v>3</v>
      </c>
      <c r="M1473" s="10">
        <f t="shared" si="380"/>
        <v>3</v>
      </c>
      <c r="N1473" s="1" t="str">
        <f t="shared" si="381"/>
        <v>~noi~</v>
      </c>
      <c r="O1473" s="1" t="str">
        <f t="shared" si="382"/>
        <v>[nɔɪ]</v>
      </c>
      <c r="P1473" s="3" cm="1">
        <f t="array" ref="P1473">SUM(_xlfn._xlws.FILTER($H$2:$H$2454,_xlfn.MAP($N$2:$N$2454,_xlfn.LAMBDA(_xlpm.x,_xlpm.x=$N1473))))</f>
        <v>7.9214195183776928E-5</v>
      </c>
      <c r="Q1473" s="4">
        <f t="shared" si="383"/>
        <v>1</v>
      </c>
      <c r="R1473" s="6" cm="1">
        <f t="array" ref="R1473">SUM(_xlfn._xlws.FILTER($H$2:$H$2454,_xlfn.MAP($O$2:$O$2454,_xlfn.LAMBDA(_xlpm.x,_xlpm.x=$O1473))))</f>
        <v>2.3764258555133077E-4</v>
      </c>
      <c r="S1473" s="4">
        <f t="shared" si="384"/>
        <v>0.33333333333333337</v>
      </c>
      <c r="T1473" s="4">
        <f t="shared" si="385"/>
        <v>0.10520546868726234</v>
      </c>
      <c r="U1473" s="4">
        <f t="shared" si="386"/>
        <v>0.5</v>
      </c>
      <c r="V1473" s="4">
        <f t="shared" si="387"/>
        <v>0.47712125471966238</v>
      </c>
      <c r="W1473" s="4" t="s">
        <v>5136</v>
      </c>
      <c r="X1473" s="2" cm="1">
        <f t="array" ref="X1473">SUM(_xlfn._xlws.FILTER($F$2:$F$2454,_xlfn.MAP($W$2:$W$2454,_xlfn.LAMBDA(_xlpm.x,_xlpm.x=$W1473))))</f>
        <v>23</v>
      </c>
      <c r="Y1473" s="11">
        <f t="shared" si="388"/>
        <v>4.3478260869565216E-2</v>
      </c>
      <c r="Z1473" s="4" t="s">
        <v>5117</v>
      </c>
      <c r="AA1473" s="2" cm="1">
        <f t="array" ref="AA1473">SUM(_xlfn._xlws.FILTER($F$2:$F$2454,_xlfn.MAP($Z$2:$Z$2454,_xlfn.LAMBDA(_xlpm.x,_xlpm.x=$Z1473))))</f>
        <v>45</v>
      </c>
      <c r="AB1473" s="11">
        <f t="shared" si="389"/>
        <v>2.2222222222222223E-2</v>
      </c>
      <c r="AC1473" s="11">
        <f t="shared" si="390"/>
        <v>0.29148467775775078</v>
      </c>
      <c r="AG1473" s="2"/>
      <c r="AL1473" s="2"/>
      <c r="AM1473" s="2"/>
    </row>
    <row r="1474" spans="1:39">
      <c r="A1474" s="1" t="str">
        <f t="shared" ref="A1474:A1537" si="391">_xlfn.LET(_xlpm.sep," : ",CONCATENATE(N1474,_xlpm.sep,O1474))</f>
        <v>~gnu~ : [ɡnə]</v>
      </c>
      <c r="B1474" s="1">
        <f>_xlfn.LET(_xlpm.d,$G1474,_xlpm.k,_xlfn.CONCAT(LEFT(TRIM(B$1),1),"*"),COUNTIF(_xlpm.d,_xlpm.k))</f>
        <v>0</v>
      </c>
      <c r="C1474" s="1">
        <f>_xlfn.LET(_xlpm.d,$G1474,_xlpm.k,_xlfn.CONCAT(LEFT(TRIM(C$1),1),"*"),COUNTIF(_xlpm.d,_xlpm.k))</f>
        <v>0</v>
      </c>
      <c r="D1474" s="1">
        <f>_xlfn.LET(_xlpm.d,$G1474,_xlpm.k,_xlfn.CONCAT(LEFT(TRIM(D$1),1),"*"),COUNTIF(_xlpm.d,_xlpm.k))</f>
        <v>0</v>
      </c>
      <c r="E1474" s="1">
        <f t="shared" ref="E1474:E1537" si="392">LOG(F1474+1,10)</f>
        <v>0.30102999566398114</v>
      </c>
      <c r="F1474" s="7">
        <v>1</v>
      </c>
      <c r="G1474" s="9" t="s">
        <v>2364</v>
      </c>
      <c r="H1474" s="4" cm="1">
        <f t="array" ref="H1474">F1474/freq.sum.r6e</f>
        <v>7.9214195183776928E-5</v>
      </c>
      <c r="I1474" s="4" t="str">
        <f t="shared" ref="I1474:I1537" si="393">_xlfn.LET(_xlpm.sep,":",_xlpm.w,$G1474,LEFT(_xlpm.w,FIND(_xlpm.sep,_xlpm.w)-1))</f>
        <v>ɡnə</v>
      </c>
      <c r="J1474" s="4" t="str">
        <f t="shared" ref="J1474:J1537" si="394">_xlfn.LET(_xlpm.sep,":",_xlpm.w,$G1474,RIGHT(_xlpm.w,LEN(_xlpm.w)-FIND(_xlpm.sep,_xlpm.w)))</f>
        <v>gnu</v>
      </c>
      <c r="K1474" s="10">
        <f t="shared" ref="K1474:K1537" si="395">_xlfn.LET(_xlpm.w,I1474,LEN(_xlpm.w))</f>
        <v>3</v>
      </c>
      <c r="L1474" s="1">
        <f t="shared" ref="L1474:L1537" si="396">_xlfn.LET(_xlpm.w,J1474,LEN(_xlpm.w))</f>
        <v>3</v>
      </c>
      <c r="M1474" s="10">
        <f t="shared" ref="M1474:M1537" si="397">_xlfn.LET(_xlpm.a,K1474,_xlpm.b,L1474,MAX(_xlpm.a,_xlpm.b))</f>
        <v>3</v>
      </c>
      <c r="N1474" s="1" t="str">
        <f t="shared" ref="N1474:N1537" si="398">_xlfn.LET(_xlpm.sep,":",_xlpm.w,$G1474,_xlfn.CONCAT("~",RIGHT(_xlpm.w,LEN(_xlpm.w)-FIND(_xlpm.sep,_xlpm.w)),"~"))</f>
        <v>~gnu~</v>
      </c>
      <c r="O1474" s="1" t="str">
        <f t="shared" ref="O1474:O1537" si="399">_xlfn.LET(_xlpm.sep,":",_xlpm.w,$G1474,_xlfn.CONCAT("[",LEFT(_xlpm.w,FIND(_xlpm.sep,_xlpm.w)-1),"]"))</f>
        <v>[ɡnə]</v>
      </c>
      <c r="P1474" s="3" cm="1">
        <f t="array" ref="P1474">SUM(_xlfn._xlws.FILTER($H$2:$H$2454,_xlfn.MAP($N$2:$N$2454,_xlfn.LAMBDA(_xlpm.x,_xlpm.x=$N1474))))</f>
        <v>7.9214195183776928E-5</v>
      </c>
      <c r="Q1474" s="4">
        <f t="shared" ref="Q1474:Q1537" si="400">$H1474/P1474</f>
        <v>1</v>
      </c>
      <c r="R1474" s="6" cm="1">
        <f t="array" ref="R1474">SUM(_xlfn._xlws.FILTER($H$2:$H$2454,_xlfn.MAP($O$2:$O$2454,_xlfn.LAMBDA(_xlpm.x,_xlpm.x=$O1474))))</f>
        <v>2.3764258555133077E-4</v>
      </c>
      <c r="S1474" s="4">
        <f t="shared" ref="S1474:S1537" si="401">$H1474/R1474</f>
        <v>0.33333333333333337</v>
      </c>
      <c r="T1474" s="4">
        <f t="shared" ref="T1474:T1537" si="402">_xlfn.LET(_xlpm.freq,F1474,_xlpm.size,M1474+1,_xlpm.F,U1474,LOG(1+_xlpm.freq)*LOG(1+_xlpm.size)*_xlpm.F)</f>
        <v>0.10520546868726234</v>
      </c>
      <c r="U1474" s="4">
        <f t="shared" ref="U1474:U1537" si="403">_xlfn.LET(_xlpm.a,S1474,_xlpm.b,Q1474,2*_xlpm.a*_xlpm.b/(_xlpm.a+_xlpm.b))</f>
        <v>0.5</v>
      </c>
      <c r="V1474" s="4">
        <f t="shared" ref="V1474:V1537" si="404">_xlfn.LET(_xlpm.p,Q1474,_xlpm.q,S1474,LOG(_xlpm.p/_xlpm.q))</f>
        <v>0.47712125471966238</v>
      </c>
      <c r="W1474" s="4" t="s">
        <v>5111</v>
      </c>
      <c r="X1474" s="2" cm="1">
        <f t="array" ref="X1474">SUM(_xlfn._xlws.FILTER($F$2:$F$2454,_xlfn.MAP($W$2:$W$2454,_xlfn.LAMBDA(_xlpm.x,_xlpm.x=$W1474))))</f>
        <v>566</v>
      </c>
      <c r="Y1474" s="11">
        <f t="shared" ref="Y1474:Y1537" si="405">$F1474/X1474</f>
        <v>1.7667844522968198E-3</v>
      </c>
      <c r="Z1474" s="4" t="s">
        <v>5101</v>
      </c>
      <c r="AA1474" s="2" cm="1">
        <f t="array" ref="AA1474">SUM(_xlfn._xlws.FILTER($F$2:$F$2454,_xlfn.MAP($Z$2:$Z$2454,_xlfn.LAMBDA(_xlpm.x,_xlpm.x=$Z1474))))</f>
        <v>2255</v>
      </c>
      <c r="AB1474" s="11">
        <f t="shared" ref="AB1474:AB1537" si="406">$F1474/AA1474</f>
        <v>4.434589800443459E-4</v>
      </c>
      <c r="AC1474" s="11">
        <f t="shared" ref="AC1474:AC1537" si="407">_xlfn.LET(_xlpm.a,Y1474,_xlpm.b,AB1474,LOG(_xlpm.a/_xlpm.b))</f>
        <v>0.60033011502570788</v>
      </c>
      <c r="AG1474" s="2"/>
      <c r="AL1474" s="2"/>
      <c r="AM1474" s="2"/>
    </row>
    <row r="1475" spans="1:39">
      <c r="A1475" s="1" t="str">
        <f t="shared" si="391"/>
        <v>~rfu~ : [ɹfə]</v>
      </c>
      <c r="B1475" s="1">
        <f>_xlfn.LET(_xlpm.d,$G1475,_xlpm.k,_xlfn.CONCAT(LEFT(TRIM(B$1),1),"*"),COUNTIF(_xlpm.d,_xlpm.k))</f>
        <v>1</v>
      </c>
      <c r="C1475" s="1">
        <f>_xlfn.LET(_xlpm.d,$G1475,_xlpm.k,_xlfn.CONCAT(LEFT(TRIM(C$1),1),"*"),COUNTIF(_xlpm.d,_xlpm.k))</f>
        <v>0</v>
      </c>
      <c r="D1475" s="1">
        <f>_xlfn.LET(_xlpm.d,$G1475,_xlpm.k,_xlfn.CONCAT(LEFT(TRIM(D$1),1),"*"),COUNTIF(_xlpm.d,_xlpm.k))</f>
        <v>0</v>
      </c>
      <c r="E1475" s="1">
        <f t="shared" si="392"/>
        <v>0.30102999566398114</v>
      </c>
      <c r="F1475" s="7">
        <v>1</v>
      </c>
      <c r="G1475" s="9" t="s">
        <v>815</v>
      </c>
      <c r="H1475" s="4" cm="1">
        <f t="array" ref="H1475">F1475/freq.sum.r6e</f>
        <v>7.9214195183776928E-5</v>
      </c>
      <c r="I1475" s="4" t="str">
        <f t="shared" si="393"/>
        <v>ɹfə</v>
      </c>
      <c r="J1475" s="4" t="str">
        <f t="shared" si="394"/>
        <v>rfu</v>
      </c>
      <c r="K1475" s="10">
        <f t="shared" si="395"/>
        <v>3</v>
      </c>
      <c r="L1475" s="1">
        <f t="shared" si="396"/>
        <v>3</v>
      </c>
      <c r="M1475" s="10">
        <f t="shared" si="397"/>
        <v>3</v>
      </c>
      <c r="N1475" s="1" t="str">
        <f t="shared" si="398"/>
        <v>~rfu~</v>
      </c>
      <c r="O1475" s="1" t="str">
        <f t="shared" si="399"/>
        <v>[ɹfə]</v>
      </c>
      <c r="P1475" s="3" cm="1">
        <f t="array" ref="P1475">SUM(_xlfn._xlws.FILTER($H$2:$H$2454,_xlfn.MAP($N$2:$N$2454,_xlfn.LAMBDA(_xlpm.x,_xlpm.x=$N1475))))</f>
        <v>7.9214195183776928E-5</v>
      </c>
      <c r="Q1475" s="4">
        <f t="shared" si="400"/>
        <v>1</v>
      </c>
      <c r="R1475" s="6" cm="1">
        <f t="array" ref="R1475">SUM(_xlfn._xlws.FILTER($H$2:$H$2454,_xlfn.MAP($O$2:$O$2454,_xlfn.LAMBDA(_xlpm.x,_xlpm.x=$O1475))))</f>
        <v>2.3764258555133077E-4</v>
      </c>
      <c r="S1475" s="4">
        <f t="shared" si="401"/>
        <v>0.33333333333333337</v>
      </c>
      <c r="T1475" s="4">
        <f t="shared" si="402"/>
        <v>0.10520546868726234</v>
      </c>
      <c r="U1475" s="4">
        <f t="shared" si="403"/>
        <v>0.5</v>
      </c>
      <c r="V1475" s="4">
        <f t="shared" si="404"/>
        <v>0.47712125471966238</v>
      </c>
      <c r="W1475" s="4" t="s">
        <v>5111</v>
      </c>
      <c r="X1475" s="2" cm="1">
        <f t="array" ref="X1475">SUM(_xlfn._xlws.FILTER($F$2:$F$2454,_xlfn.MAP($W$2:$W$2454,_xlfn.LAMBDA(_xlpm.x,_xlpm.x=$W1475))))</f>
        <v>566</v>
      </c>
      <c r="Y1475" s="11">
        <f t="shared" si="405"/>
        <v>1.7667844522968198E-3</v>
      </c>
      <c r="Z1475" s="4" t="s">
        <v>5101</v>
      </c>
      <c r="AA1475" s="2" cm="1">
        <f t="array" ref="AA1475">SUM(_xlfn._xlws.FILTER($F$2:$F$2454,_xlfn.MAP($Z$2:$Z$2454,_xlfn.LAMBDA(_xlpm.x,_xlpm.x=$Z1475))))</f>
        <v>2255</v>
      </c>
      <c r="AB1475" s="11">
        <f t="shared" si="406"/>
        <v>4.434589800443459E-4</v>
      </c>
      <c r="AC1475" s="11">
        <f t="shared" si="407"/>
        <v>0.60033011502570788</v>
      </c>
      <c r="AG1475" s="2"/>
      <c r="AL1475" s="2"/>
      <c r="AM1475" s="2"/>
    </row>
    <row r="1476" spans="1:39">
      <c r="A1476" s="1" t="str">
        <f t="shared" si="391"/>
        <v>~sui~ : [su]</v>
      </c>
      <c r="B1476" s="1">
        <f>_xlfn.LET(_xlpm.d,$G1476,_xlpm.k,_xlfn.CONCAT(LEFT(TRIM(B$1),1),"*"),COUNTIF(_xlpm.d,_xlpm.k))</f>
        <v>0</v>
      </c>
      <c r="C1476" s="1">
        <f>_xlfn.LET(_xlpm.d,$G1476,_xlpm.k,_xlfn.CONCAT(LEFT(TRIM(C$1),1),"*"),COUNTIF(_xlpm.d,_xlpm.k))</f>
        <v>0</v>
      </c>
      <c r="D1476" s="1">
        <f>_xlfn.LET(_xlpm.d,$G1476,_xlpm.k,_xlfn.CONCAT(LEFT(TRIM(D$1),1),"*"),COUNTIF(_xlpm.d,_xlpm.k))</f>
        <v>0</v>
      </c>
      <c r="E1476" s="1">
        <f t="shared" si="392"/>
        <v>0.47712125471966244</v>
      </c>
      <c r="F1476" s="7">
        <v>2</v>
      </c>
      <c r="G1476" s="9" t="s">
        <v>280</v>
      </c>
      <c r="H1476" s="4" cm="1">
        <f t="array" ref="H1476">F1476/freq.sum.r6e</f>
        <v>1.5842839036755386E-4</v>
      </c>
      <c r="I1476" s="4" t="str">
        <f t="shared" si="393"/>
        <v>su</v>
      </c>
      <c r="J1476" s="4" t="str">
        <f t="shared" si="394"/>
        <v>sui</v>
      </c>
      <c r="K1476" s="10">
        <f t="shared" si="395"/>
        <v>2</v>
      </c>
      <c r="L1476" s="1">
        <f t="shared" si="396"/>
        <v>3</v>
      </c>
      <c r="M1476" s="10">
        <f t="shared" si="397"/>
        <v>3</v>
      </c>
      <c r="N1476" s="1" t="str">
        <f t="shared" si="398"/>
        <v>~sui~</v>
      </c>
      <c r="O1476" s="1" t="str">
        <f t="shared" si="399"/>
        <v>[su]</v>
      </c>
      <c r="P1476" s="3" cm="1">
        <f t="array" ref="P1476">SUM(_xlfn._xlws.FILTER($H$2:$H$2454,_xlfn.MAP($N$2:$N$2454,_xlfn.LAMBDA(_xlpm.x,_xlpm.x=$N1476))))</f>
        <v>1.5842839036755386E-4</v>
      </c>
      <c r="Q1476" s="4">
        <f t="shared" si="400"/>
        <v>1</v>
      </c>
      <c r="R1476" s="6" cm="1">
        <f t="array" ref="R1476">SUM(_xlfn._xlws.FILTER($H$2:$H$2454,_xlfn.MAP($O$2:$O$2454,_xlfn.LAMBDA(_xlpm.x,_xlpm.x=$O1476))))</f>
        <v>4.7528517110266159E-4</v>
      </c>
      <c r="S1476" s="4">
        <f t="shared" si="401"/>
        <v>0.33333333333333331</v>
      </c>
      <c r="T1476" s="4">
        <f t="shared" si="402"/>
        <v>0.1667467227401046</v>
      </c>
      <c r="U1476" s="4">
        <f t="shared" si="403"/>
        <v>0.5</v>
      </c>
      <c r="V1476" s="4">
        <f t="shared" si="404"/>
        <v>0.47712125471966244</v>
      </c>
      <c r="W1476" s="4" t="s">
        <v>5132</v>
      </c>
      <c r="X1476" s="2" cm="1">
        <f t="array" ref="X1476">SUM(_xlfn._xlws.FILTER($F$2:$F$2454,_xlfn.MAP($W$2:$W$2454,_xlfn.LAMBDA(_xlpm.x,_xlpm.x=$W1476))))</f>
        <v>28</v>
      </c>
      <c r="Y1476" s="11">
        <f t="shared" si="405"/>
        <v>7.1428571428571425E-2</v>
      </c>
      <c r="Z1476" s="4" t="s">
        <v>5111</v>
      </c>
      <c r="AA1476" s="2" cm="1">
        <f t="array" ref="AA1476">SUM(_xlfn._xlws.FILTER($F$2:$F$2454,_xlfn.MAP($Z$2:$Z$2454,_xlfn.LAMBDA(_xlpm.x,_xlpm.x=$Z1476))))</f>
        <v>254</v>
      </c>
      <c r="AB1476" s="11">
        <f t="shared" si="406"/>
        <v>7.874015748031496E-3</v>
      </c>
      <c r="AC1476" s="11">
        <f t="shared" si="407"/>
        <v>0.95767568527771885</v>
      </c>
      <c r="AG1476" s="2"/>
      <c r="AL1476" s="2"/>
      <c r="AM1476" s="2"/>
    </row>
    <row r="1477" spans="1:39">
      <c r="A1477" s="1" t="str">
        <f t="shared" si="391"/>
        <v>~sly~ : [slɪ]</v>
      </c>
      <c r="B1477" s="1">
        <f>_xlfn.LET(_xlpm.d,$G1477,_xlpm.k,_xlfn.CONCAT(LEFT(TRIM(B$1),1),"*"),COUNTIF(_xlpm.d,_xlpm.k))</f>
        <v>0</v>
      </c>
      <c r="C1477" s="1">
        <f>_xlfn.LET(_xlpm.d,$G1477,_xlpm.k,_xlfn.CONCAT(LEFT(TRIM(C$1),1),"*"),COUNTIF(_xlpm.d,_xlpm.k))</f>
        <v>0</v>
      </c>
      <c r="D1477" s="1">
        <f>_xlfn.LET(_xlpm.d,$G1477,_xlpm.k,_xlfn.CONCAT(LEFT(TRIM(D$1),1),"*"),COUNTIF(_xlpm.d,_xlpm.k))</f>
        <v>0</v>
      </c>
      <c r="E1477" s="1">
        <f t="shared" si="392"/>
        <v>0.30102999566398114</v>
      </c>
      <c r="F1477" s="7">
        <v>1</v>
      </c>
      <c r="G1477" s="9" t="s">
        <v>1190</v>
      </c>
      <c r="H1477" s="4" cm="1">
        <f t="array" ref="H1477">F1477/freq.sum.r6e</f>
        <v>7.9214195183776928E-5</v>
      </c>
      <c r="I1477" s="4" t="str">
        <f t="shared" si="393"/>
        <v>slɪ</v>
      </c>
      <c r="J1477" s="4" t="str">
        <f t="shared" si="394"/>
        <v>sly</v>
      </c>
      <c r="K1477" s="10">
        <f t="shared" si="395"/>
        <v>3</v>
      </c>
      <c r="L1477" s="1">
        <f t="shared" si="396"/>
        <v>3</v>
      </c>
      <c r="M1477" s="10">
        <f t="shared" si="397"/>
        <v>3</v>
      </c>
      <c r="N1477" s="1" t="str">
        <f t="shared" si="398"/>
        <v>~sly~</v>
      </c>
      <c r="O1477" s="1" t="str">
        <f t="shared" si="399"/>
        <v>[slɪ]</v>
      </c>
      <c r="P1477" s="3" cm="1">
        <f t="array" ref="P1477">SUM(_xlfn._xlws.FILTER($H$2:$H$2454,_xlfn.MAP($N$2:$N$2454,_xlfn.LAMBDA(_xlpm.x,_xlpm.x=$N1477))))</f>
        <v>7.9214195183776928E-5</v>
      </c>
      <c r="Q1477" s="4">
        <f t="shared" si="400"/>
        <v>1</v>
      </c>
      <c r="R1477" s="6" cm="1">
        <f t="array" ref="R1477">SUM(_xlfn._xlws.FILTER($H$2:$H$2454,_xlfn.MAP($O$2:$O$2454,_xlfn.LAMBDA(_xlpm.x,_xlpm.x=$O1477))))</f>
        <v>2.3764258555133077E-4</v>
      </c>
      <c r="S1477" s="4">
        <f t="shared" si="401"/>
        <v>0.33333333333333337</v>
      </c>
      <c r="T1477" s="4">
        <f t="shared" si="402"/>
        <v>0.10520546868726234</v>
      </c>
      <c r="U1477" s="4">
        <f t="shared" si="403"/>
        <v>0.5</v>
      </c>
      <c r="V1477" s="4">
        <f t="shared" si="404"/>
        <v>0.47712125471966238</v>
      </c>
      <c r="W1477" s="4" t="s">
        <v>5123</v>
      </c>
      <c r="X1477" s="2" cm="1">
        <f t="array" ref="X1477">SUM(_xlfn._xlws.FILTER($F$2:$F$2454,_xlfn.MAP($W$2:$W$2454,_xlfn.LAMBDA(_xlpm.x,_xlpm.x=$W1477))))</f>
        <v>340</v>
      </c>
      <c r="Y1477" s="11">
        <f t="shared" si="405"/>
        <v>2.9411764705882353E-3</v>
      </c>
      <c r="Z1477" s="4" t="s">
        <v>5102</v>
      </c>
      <c r="AA1477" s="2" cm="1">
        <f t="array" ref="AA1477">SUM(_xlfn._xlws.FILTER($F$2:$F$2454,_xlfn.MAP($Z$2:$Z$2454,_xlfn.LAMBDA(_xlpm.x,_xlpm.x=$Z1477))))</f>
        <v>1794</v>
      </c>
      <c r="AB1477" s="11">
        <f t="shared" si="406"/>
        <v>5.5741360089186175E-4</v>
      </c>
      <c r="AC1477" s="11">
        <f t="shared" si="407"/>
        <v>0.72234352166581817</v>
      </c>
      <c r="AG1477" s="2"/>
      <c r="AL1477" s="2"/>
      <c r="AM1477" s="2"/>
    </row>
    <row r="1478" spans="1:39">
      <c r="A1478" s="1" t="str">
        <f t="shared" si="391"/>
        <v>~tly~ : [tlɪ]</v>
      </c>
      <c r="B1478" s="1">
        <f>_xlfn.LET(_xlpm.d,$G1478,_xlpm.k,_xlfn.CONCAT(LEFT(TRIM(B$1),1),"*"),COUNTIF(_xlpm.d,_xlpm.k))</f>
        <v>0</v>
      </c>
      <c r="C1478" s="1">
        <f>_xlfn.LET(_xlpm.d,$G1478,_xlpm.k,_xlfn.CONCAT(LEFT(TRIM(C$1),1),"*"),COUNTIF(_xlpm.d,_xlpm.k))</f>
        <v>0</v>
      </c>
      <c r="D1478" s="1">
        <f>_xlfn.LET(_xlpm.d,$G1478,_xlpm.k,_xlfn.CONCAT(LEFT(TRIM(D$1),1),"*"),COUNTIF(_xlpm.d,_xlpm.k))</f>
        <v>0</v>
      </c>
      <c r="E1478" s="1">
        <f t="shared" si="392"/>
        <v>0.30102999566398114</v>
      </c>
      <c r="F1478" s="7">
        <v>1</v>
      </c>
      <c r="G1478" s="9" t="s">
        <v>2256</v>
      </c>
      <c r="H1478" s="4" cm="1">
        <f t="array" ref="H1478">F1478/freq.sum.r6e</f>
        <v>7.9214195183776928E-5</v>
      </c>
      <c r="I1478" s="4" t="str">
        <f t="shared" si="393"/>
        <v>tlɪ</v>
      </c>
      <c r="J1478" s="4" t="str">
        <f t="shared" si="394"/>
        <v>tly</v>
      </c>
      <c r="K1478" s="10">
        <f t="shared" si="395"/>
        <v>3</v>
      </c>
      <c r="L1478" s="1">
        <f t="shared" si="396"/>
        <v>3</v>
      </c>
      <c r="M1478" s="10">
        <f t="shared" si="397"/>
        <v>3</v>
      </c>
      <c r="N1478" s="1" t="str">
        <f t="shared" si="398"/>
        <v>~tly~</v>
      </c>
      <c r="O1478" s="1" t="str">
        <f t="shared" si="399"/>
        <v>[tlɪ]</v>
      </c>
      <c r="P1478" s="3" cm="1">
        <f t="array" ref="P1478">SUM(_xlfn._xlws.FILTER($H$2:$H$2454,_xlfn.MAP($N$2:$N$2454,_xlfn.LAMBDA(_xlpm.x,_xlpm.x=$N1478))))</f>
        <v>7.9214195183776928E-5</v>
      </c>
      <c r="Q1478" s="4">
        <f t="shared" si="400"/>
        <v>1</v>
      </c>
      <c r="R1478" s="6" cm="1">
        <f t="array" ref="R1478">SUM(_xlfn._xlws.FILTER($H$2:$H$2454,_xlfn.MAP($O$2:$O$2454,_xlfn.LAMBDA(_xlpm.x,_xlpm.x=$O1478))))</f>
        <v>2.3764258555133077E-4</v>
      </c>
      <c r="S1478" s="4">
        <f t="shared" si="401"/>
        <v>0.33333333333333337</v>
      </c>
      <c r="T1478" s="4">
        <f t="shared" si="402"/>
        <v>0.10520546868726234</v>
      </c>
      <c r="U1478" s="4">
        <f t="shared" si="403"/>
        <v>0.5</v>
      </c>
      <c r="V1478" s="4">
        <f t="shared" si="404"/>
        <v>0.47712125471966238</v>
      </c>
      <c r="W1478" s="4" t="s">
        <v>5123</v>
      </c>
      <c r="X1478" s="2" cm="1">
        <f t="array" ref="X1478">SUM(_xlfn._xlws.FILTER($F$2:$F$2454,_xlfn.MAP($W$2:$W$2454,_xlfn.LAMBDA(_xlpm.x,_xlpm.x=$W1478))))</f>
        <v>340</v>
      </c>
      <c r="Y1478" s="11">
        <f t="shared" si="405"/>
        <v>2.9411764705882353E-3</v>
      </c>
      <c r="Z1478" s="4" t="s">
        <v>5102</v>
      </c>
      <c r="AA1478" s="2" cm="1">
        <f t="array" ref="AA1478">SUM(_xlfn._xlws.FILTER($F$2:$F$2454,_xlfn.MAP($Z$2:$Z$2454,_xlfn.LAMBDA(_xlpm.x,_xlpm.x=$Z1478))))</f>
        <v>1794</v>
      </c>
      <c r="AB1478" s="11">
        <f t="shared" si="406"/>
        <v>5.5741360089186175E-4</v>
      </c>
      <c r="AC1478" s="11">
        <f t="shared" si="407"/>
        <v>0.72234352166581817</v>
      </c>
      <c r="AG1478" s="2"/>
      <c r="AL1478" s="2"/>
      <c r="AM1478" s="2"/>
    </row>
    <row r="1479" spans="1:39">
      <c r="A1479" s="1" t="str">
        <f t="shared" si="391"/>
        <v>~yea~ : [yɪ]</v>
      </c>
      <c r="B1479" s="1">
        <f>_xlfn.LET(_xlpm.d,$G1479,_xlpm.k,_xlfn.CONCAT(LEFT(TRIM(B$1),1),"*"),COUNTIF(_xlpm.d,_xlpm.k))</f>
        <v>0</v>
      </c>
      <c r="C1479" s="1">
        <f>_xlfn.LET(_xlpm.d,$G1479,_xlpm.k,_xlfn.CONCAT(LEFT(TRIM(C$1),1),"*"),COUNTIF(_xlpm.d,_xlpm.k))</f>
        <v>0</v>
      </c>
      <c r="D1479" s="1">
        <f>_xlfn.LET(_xlpm.d,$G1479,_xlpm.k,_xlfn.CONCAT(LEFT(TRIM(D$1),1),"*"),COUNTIF(_xlpm.d,_xlpm.k))</f>
        <v>0</v>
      </c>
      <c r="E1479" s="1">
        <f t="shared" si="392"/>
        <v>0.30102999566398114</v>
      </c>
      <c r="F1479" s="7">
        <v>1</v>
      </c>
      <c r="G1479" s="9" t="s">
        <v>1285</v>
      </c>
      <c r="H1479" s="4" cm="1">
        <f t="array" ref="H1479">F1479/freq.sum.r6e</f>
        <v>7.9214195183776928E-5</v>
      </c>
      <c r="I1479" s="1" t="str">
        <f t="shared" si="393"/>
        <v>yɪ</v>
      </c>
      <c r="J1479" s="1" t="str">
        <f t="shared" si="394"/>
        <v>yea</v>
      </c>
      <c r="K1479" s="10">
        <f t="shared" si="395"/>
        <v>2</v>
      </c>
      <c r="L1479" s="1">
        <f t="shared" si="396"/>
        <v>3</v>
      </c>
      <c r="M1479" s="10">
        <f t="shared" si="397"/>
        <v>3</v>
      </c>
      <c r="N1479" s="1" t="str">
        <f t="shared" si="398"/>
        <v>~yea~</v>
      </c>
      <c r="O1479" s="1" t="str">
        <f t="shared" si="399"/>
        <v>[yɪ]</v>
      </c>
      <c r="P1479" s="3" cm="1">
        <f t="array" ref="P1479">SUM(_xlfn._xlws.FILTER($H$2:$H$2454,_xlfn.MAP($N$2:$N$2454,_xlfn.LAMBDA(_xlpm.x,_xlpm.x=$N1479))))</f>
        <v>7.9214195183776928E-5</v>
      </c>
      <c r="Q1479" s="4">
        <f t="shared" si="400"/>
        <v>1</v>
      </c>
      <c r="R1479" s="6" cm="1">
        <f t="array" ref="R1479">SUM(_xlfn._xlws.FILTER($H$2:$H$2454,_xlfn.MAP($O$2:$O$2454,_xlfn.LAMBDA(_xlpm.x,_xlpm.x=$O1479))))</f>
        <v>2.3764258555133077E-4</v>
      </c>
      <c r="S1479" s="4">
        <f t="shared" si="401"/>
        <v>0.33333333333333337</v>
      </c>
      <c r="T1479" s="4">
        <f t="shared" si="402"/>
        <v>0.10520546868726234</v>
      </c>
      <c r="U1479" s="4">
        <f t="shared" si="403"/>
        <v>0.5</v>
      </c>
      <c r="V1479" s="4">
        <f t="shared" si="404"/>
        <v>0.47712125471966238</v>
      </c>
      <c r="W1479" s="4" t="s">
        <v>5154</v>
      </c>
      <c r="X1479" s="2" cm="1">
        <f t="array" ref="X1479">SUM(_xlfn._xlws.FILTER($F$2:$F$2454,_xlfn.MAP($W$2:$W$2454,_xlfn.LAMBDA(_xlpm.x,_xlpm.x=$W1479))))</f>
        <v>2</v>
      </c>
      <c r="Y1479" s="11">
        <f t="shared" si="405"/>
        <v>0.5</v>
      </c>
      <c r="Z1479" s="4" t="s">
        <v>5102</v>
      </c>
      <c r="AA1479" s="2" cm="1">
        <f t="array" ref="AA1479">SUM(_xlfn._xlws.FILTER($F$2:$F$2454,_xlfn.MAP($Z$2:$Z$2454,_xlfn.LAMBDA(_xlpm.x,_xlpm.x=$Z1479))))</f>
        <v>1794</v>
      </c>
      <c r="AB1479" s="11">
        <f t="shared" si="406"/>
        <v>5.5741360089186175E-4</v>
      </c>
      <c r="AC1479" s="11">
        <f t="shared" si="407"/>
        <v>2.9527924430440922</v>
      </c>
      <c r="AG1479" s="2"/>
      <c r="AL1479" s="2"/>
      <c r="AM1479" s="2"/>
    </row>
    <row r="1480" spans="1:39">
      <c r="A1480" s="1" t="str">
        <f t="shared" si="391"/>
        <v>~pie~ : [pi]</v>
      </c>
      <c r="B1480" s="1">
        <f>_xlfn.LET(_xlpm.d,$G1480,_xlpm.k,_xlfn.CONCAT(LEFT(TRIM(B$1),1),"*"),COUNTIF(_xlpm.d,_xlpm.k))</f>
        <v>0</v>
      </c>
      <c r="C1480" s="1">
        <f>_xlfn.LET(_xlpm.d,$G1480,_xlpm.k,_xlfn.CONCAT(LEFT(TRIM(C$1),1),"*"),COUNTIF(_xlpm.d,_xlpm.k))</f>
        <v>0</v>
      </c>
      <c r="D1480" s="1">
        <f>_xlfn.LET(_xlpm.d,$G1480,_xlpm.k,_xlfn.CONCAT(LEFT(TRIM(D$1),1),"*"),COUNTIF(_xlpm.d,_xlpm.k))</f>
        <v>0</v>
      </c>
      <c r="E1480" s="1">
        <f t="shared" si="392"/>
        <v>0.47712125471966244</v>
      </c>
      <c r="F1480" s="7">
        <v>2</v>
      </c>
      <c r="G1480" s="9" t="s">
        <v>223</v>
      </c>
      <c r="H1480" s="4" cm="1">
        <f t="array" ref="H1480">F1480/freq.sum.r6e</f>
        <v>1.5842839036755386E-4</v>
      </c>
      <c r="I1480" s="4" t="str">
        <f t="shared" si="393"/>
        <v>pi</v>
      </c>
      <c r="J1480" s="4" t="str">
        <f t="shared" si="394"/>
        <v>pie</v>
      </c>
      <c r="K1480" s="10">
        <f t="shared" si="395"/>
        <v>2</v>
      </c>
      <c r="L1480" s="1">
        <f t="shared" si="396"/>
        <v>3</v>
      </c>
      <c r="M1480" s="10">
        <f t="shared" si="397"/>
        <v>3</v>
      </c>
      <c r="N1480" s="1" t="str">
        <f t="shared" si="398"/>
        <v>~pie~</v>
      </c>
      <c r="O1480" s="1" t="str">
        <f t="shared" si="399"/>
        <v>[pi]</v>
      </c>
      <c r="P1480" s="3" cm="1">
        <f t="array" ref="P1480">SUM(_xlfn._xlws.FILTER($H$2:$H$2454,_xlfn.MAP($N$2:$N$2454,_xlfn.LAMBDA(_xlpm.x,_xlpm.x=$N1480))))</f>
        <v>2.3764258555133077E-4</v>
      </c>
      <c r="Q1480" s="4">
        <f t="shared" si="400"/>
        <v>0.66666666666666674</v>
      </c>
      <c r="R1480" s="6" cm="1">
        <f t="array" ref="R1480">SUM(_xlfn._xlws.FILTER($H$2:$H$2454,_xlfn.MAP($O$2:$O$2454,_xlfn.LAMBDA(_xlpm.x,_xlpm.x=$O1480))))</f>
        <v>7.1292775665399231E-4</v>
      </c>
      <c r="S1480" s="4">
        <f t="shared" si="401"/>
        <v>0.22222222222222224</v>
      </c>
      <c r="T1480" s="4">
        <f t="shared" si="402"/>
        <v>0.11116448182673641</v>
      </c>
      <c r="U1480" s="4">
        <f t="shared" si="403"/>
        <v>0.33333333333333337</v>
      </c>
      <c r="V1480" s="4">
        <f t="shared" si="404"/>
        <v>0.47712125471966244</v>
      </c>
      <c r="W1480" s="4" t="s">
        <v>5134</v>
      </c>
      <c r="X1480" s="2" cm="1">
        <f t="array" ref="X1480">SUM(_xlfn._xlws.FILTER($F$2:$F$2454,_xlfn.MAP($W$2:$W$2454,_xlfn.LAMBDA(_xlpm.x,_xlpm.x=$W1480))))</f>
        <v>59</v>
      </c>
      <c r="Y1480" s="11">
        <f t="shared" si="405"/>
        <v>3.3898305084745763E-2</v>
      </c>
      <c r="Z1480" s="4" t="s">
        <v>5110</v>
      </c>
      <c r="AA1480" s="2" cm="1">
        <f t="array" ref="AA1480">SUM(_xlfn._xlws.FILTER($F$2:$F$2454,_xlfn.MAP($Z$2:$Z$2454,_xlfn.LAMBDA(_xlpm.x,_xlpm.x=$Z1480))))</f>
        <v>354</v>
      </c>
      <c r="AB1480" s="11">
        <f t="shared" si="406"/>
        <v>5.6497175141242938E-3</v>
      </c>
      <c r="AC1480" s="11">
        <f t="shared" si="407"/>
        <v>0.77815125038364363</v>
      </c>
      <c r="AG1480" s="2"/>
      <c r="AL1480" s="2"/>
      <c r="AM1480" s="2"/>
    </row>
    <row r="1481" spans="1:39">
      <c r="A1481" s="1" t="str">
        <f t="shared" si="391"/>
        <v>~bre~ : [bɹɪ]</v>
      </c>
      <c r="B1481" s="1">
        <f>_xlfn.LET(_xlpm.d,$G1481,_xlpm.k,_xlfn.CONCAT(LEFT(TRIM(B$1),1),"*"),COUNTIF(_xlpm.d,_xlpm.k))</f>
        <v>0</v>
      </c>
      <c r="C1481" s="1">
        <f>_xlfn.LET(_xlpm.d,$G1481,_xlpm.k,_xlfn.CONCAT(LEFT(TRIM(C$1),1),"*"),COUNTIF(_xlpm.d,_xlpm.k))</f>
        <v>0</v>
      </c>
      <c r="D1481" s="1">
        <f>_xlfn.LET(_xlpm.d,$G1481,_xlpm.k,_xlfn.CONCAT(LEFT(TRIM(D$1),1),"*"),COUNTIF(_xlpm.d,_xlpm.k))</f>
        <v>0</v>
      </c>
      <c r="E1481" s="1">
        <f t="shared" si="392"/>
        <v>0.30102999566398114</v>
      </c>
      <c r="F1481" s="7">
        <v>1</v>
      </c>
      <c r="G1481" s="9" t="s">
        <v>1943</v>
      </c>
      <c r="H1481" s="4" cm="1">
        <f t="array" ref="H1481">F1481/freq.sum.r6e</f>
        <v>7.9214195183776928E-5</v>
      </c>
      <c r="I1481" s="4" t="str">
        <f t="shared" si="393"/>
        <v>bɹɪ</v>
      </c>
      <c r="J1481" s="4" t="str">
        <f t="shared" si="394"/>
        <v>bre</v>
      </c>
      <c r="K1481" s="10">
        <f t="shared" si="395"/>
        <v>3</v>
      </c>
      <c r="L1481" s="1">
        <f t="shared" si="396"/>
        <v>3</v>
      </c>
      <c r="M1481" s="10">
        <f t="shared" si="397"/>
        <v>3</v>
      </c>
      <c r="N1481" s="1" t="str">
        <f t="shared" si="398"/>
        <v>~bre~</v>
      </c>
      <c r="O1481" s="1" t="str">
        <f t="shared" si="399"/>
        <v>[bɹɪ]</v>
      </c>
      <c r="P1481" s="3" cm="1">
        <f t="array" ref="P1481">SUM(_xlfn._xlws.FILTER($H$2:$H$2454,_xlfn.MAP($N$2:$N$2454,_xlfn.LAMBDA(_xlpm.x,_xlpm.x=$N1481))))</f>
        <v>1.5842839036755386E-4</v>
      </c>
      <c r="Q1481" s="4">
        <f t="shared" si="400"/>
        <v>0.5</v>
      </c>
      <c r="R1481" s="6" cm="1">
        <f t="array" ref="R1481">SUM(_xlfn._xlws.FILTER($H$2:$H$2454,_xlfn.MAP($O$2:$O$2454,_xlfn.LAMBDA(_xlpm.x,_xlpm.x=$O1481))))</f>
        <v>4.7528517110266159E-4</v>
      </c>
      <c r="S1481" s="4">
        <f t="shared" si="401"/>
        <v>0.16666666666666666</v>
      </c>
      <c r="T1481" s="4">
        <f t="shared" si="402"/>
        <v>5.260273434363117E-2</v>
      </c>
      <c r="U1481" s="4">
        <f t="shared" si="403"/>
        <v>0.25</v>
      </c>
      <c r="V1481" s="4">
        <f t="shared" si="404"/>
        <v>0.47712125471966244</v>
      </c>
      <c r="W1481" s="4" t="s">
        <v>5121</v>
      </c>
      <c r="X1481" s="2" cm="1">
        <f t="array" ref="X1481">SUM(_xlfn._xlws.FILTER($F$2:$F$2454,_xlfn.MAP($W$2:$W$2454,_xlfn.LAMBDA(_xlpm.x,_xlpm.x=$W1481))))</f>
        <v>2896</v>
      </c>
      <c r="Y1481" s="11">
        <f t="shared" si="405"/>
        <v>3.453038674033149E-4</v>
      </c>
      <c r="Z1481" s="4" t="s">
        <v>5102</v>
      </c>
      <c r="AA1481" s="2" cm="1">
        <f t="array" ref="AA1481">SUM(_xlfn._xlws.FILTER($F$2:$F$2454,_xlfn.MAP($Z$2:$Z$2454,_xlfn.LAMBDA(_xlpm.x,_xlpm.x=$Z1481))))</f>
        <v>1794</v>
      </c>
      <c r="AB1481" s="11">
        <f t="shared" si="406"/>
        <v>5.5741360089186175E-4</v>
      </c>
      <c r="AC1481" s="11">
        <f t="shared" si="407"/>
        <v>-0.20797611881703601</v>
      </c>
      <c r="AG1481" s="2"/>
      <c r="AL1481" s="2"/>
      <c r="AM1481" s="2"/>
    </row>
    <row r="1482" spans="1:39">
      <c r="A1482" s="1" t="str">
        <f t="shared" si="391"/>
        <v>~key~ : [ki]</v>
      </c>
      <c r="B1482" s="1">
        <f>_xlfn.LET(_xlpm.d,$G1482,_xlpm.k,_xlfn.CONCAT(LEFT(TRIM(B$1),1),"*"),COUNTIF(_xlpm.d,_xlpm.k))</f>
        <v>0</v>
      </c>
      <c r="C1482" s="1">
        <f>_xlfn.LET(_xlpm.d,$G1482,_xlpm.k,_xlfn.CONCAT(LEFT(TRIM(C$1),1),"*"),COUNTIF(_xlpm.d,_xlpm.k))</f>
        <v>0</v>
      </c>
      <c r="D1482" s="1">
        <f>_xlfn.LET(_xlpm.d,$G1482,_xlpm.k,_xlfn.CONCAT(LEFT(TRIM(D$1),1),"*"),COUNTIF(_xlpm.d,_xlpm.k))</f>
        <v>0</v>
      </c>
      <c r="E1482" s="1">
        <f t="shared" si="392"/>
        <v>0.30102999566398114</v>
      </c>
      <c r="F1482" s="7">
        <v>1</v>
      </c>
      <c r="G1482" s="9" t="s">
        <v>84</v>
      </c>
      <c r="H1482" s="4" cm="1">
        <f t="array" ref="H1482">F1482/freq.sum.r6e</f>
        <v>7.9214195183776928E-5</v>
      </c>
      <c r="I1482" s="4" t="str">
        <f t="shared" si="393"/>
        <v>ki</v>
      </c>
      <c r="J1482" s="4" t="str">
        <f t="shared" si="394"/>
        <v>key</v>
      </c>
      <c r="K1482" s="10">
        <f t="shared" si="395"/>
        <v>2</v>
      </c>
      <c r="L1482" s="1">
        <f t="shared" si="396"/>
        <v>3</v>
      </c>
      <c r="M1482" s="10">
        <f t="shared" si="397"/>
        <v>3</v>
      </c>
      <c r="N1482" s="1" t="str">
        <f t="shared" si="398"/>
        <v>~key~</v>
      </c>
      <c r="O1482" s="1" t="str">
        <f t="shared" si="399"/>
        <v>[ki]</v>
      </c>
      <c r="P1482" s="3" cm="1">
        <f t="array" ref="P1482">SUM(_xlfn._xlws.FILTER($H$2:$H$2454,_xlfn.MAP($N$2:$N$2454,_xlfn.LAMBDA(_xlpm.x,_xlpm.x=$N1482))))</f>
        <v>2.3764258555133077E-4</v>
      </c>
      <c r="Q1482" s="4">
        <f t="shared" si="400"/>
        <v>0.33333333333333337</v>
      </c>
      <c r="R1482" s="6" cm="1">
        <f t="array" ref="R1482">SUM(_xlfn._xlws.FILTER($H$2:$H$2454,_xlfn.MAP($O$2:$O$2454,_xlfn.LAMBDA(_xlpm.x,_xlpm.x=$O1482))))</f>
        <v>7.1292775665399231E-4</v>
      </c>
      <c r="S1482" s="4">
        <f t="shared" si="401"/>
        <v>0.11111111111111112</v>
      </c>
      <c r="T1482" s="4">
        <f t="shared" si="402"/>
        <v>3.5068489562420785E-2</v>
      </c>
      <c r="U1482" s="4">
        <f t="shared" si="403"/>
        <v>0.16666666666666669</v>
      </c>
      <c r="V1482" s="4">
        <f t="shared" si="404"/>
        <v>0.47712125471966244</v>
      </c>
      <c r="W1482" s="4" t="s">
        <v>5147</v>
      </c>
      <c r="X1482" s="2" cm="1">
        <f t="array" ref="X1482">SUM(_xlfn._xlws.FILTER($F$2:$F$2454,_xlfn.MAP($W$2:$W$2454,_xlfn.LAMBDA(_xlpm.x,_xlpm.x=$W1482))))</f>
        <v>29</v>
      </c>
      <c r="Y1482" s="11">
        <f t="shared" si="405"/>
        <v>3.4482758620689655E-2</v>
      </c>
      <c r="Z1482" s="4" t="s">
        <v>5110</v>
      </c>
      <c r="AA1482" s="2" cm="1">
        <f t="array" ref="AA1482">SUM(_xlfn._xlws.FILTER($F$2:$F$2454,_xlfn.MAP($Z$2:$Z$2454,_xlfn.LAMBDA(_xlpm.x,_xlpm.x=$Z1482))))</f>
        <v>354</v>
      </c>
      <c r="AB1482" s="11">
        <f t="shared" si="406"/>
        <v>2.8248587570621469E-3</v>
      </c>
      <c r="AC1482" s="11">
        <f t="shared" si="407"/>
        <v>1.0866052641268318</v>
      </c>
      <c r="AG1482" s="2"/>
      <c r="AL1482" s="2"/>
      <c r="AM1482" s="2"/>
    </row>
    <row r="1483" spans="1:39">
      <c r="A1483" s="1" t="str">
        <f t="shared" si="391"/>
        <v>~nnu~ : [nyə]</v>
      </c>
      <c r="B1483" s="1">
        <f>_xlfn.LET(_xlpm.d,$G1483,_xlpm.k,_xlfn.CONCAT(LEFT(TRIM(B$1),1),"*"),COUNTIF(_xlpm.d,_xlpm.k))</f>
        <v>0</v>
      </c>
      <c r="C1483" s="1">
        <f>_xlfn.LET(_xlpm.d,$G1483,_xlpm.k,_xlfn.CONCAT(LEFT(TRIM(C$1),1),"*"),COUNTIF(_xlpm.d,_xlpm.k))</f>
        <v>0</v>
      </c>
      <c r="D1483" s="1">
        <f>_xlfn.LET(_xlpm.d,$G1483,_xlpm.k,_xlfn.CONCAT(LEFT(TRIM(D$1),1),"*"),COUNTIF(_xlpm.d,_xlpm.k))</f>
        <v>1</v>
      </c>
      <c r="E1483" s="1">
        <f t="shared" si="392"/>
        <v>0.30102999566398114</v>
      </c>
      <c r="F1483" s="7">
        <v>1</v>
      </c>
      <c r="G1483" s="9" t="s">
        <v>2163</v>
      </c>
      <c r="H1483" s="4" cm="1">
        <f t="array" ref="H1483">F1483/freq.sum.r6e</f>
        <v>7.9214195183776928E-5</v>
      </c>
      <c r="I1483" s="4" t="str">
        <f t="shared" si="393"/>
        <v>nyə</v>
      </c>
      <c r="J1483" s="4" t="str">
        <f t="shared" si="394"/>
        <v>nnu</v>
      </c>
      <c r="K1483" s="10">
        <f t="shared" si="395"/>
        <v>3</v>
      </c>
      <c r="L1483" s="1">
        <f t="shared" si="396"/>
        <v>3</v>
      </c>
      <c r="M1483" s="10">
        <f t="shared" si="397"/>
        <v>3</v>
      </c>
      <c r="N1483" s="1" t="str">
        <f t="shared" si="398"/>
        <v>~nnu~</v>
      </c>
      <c r="O1483" s="1" t="str">
        <f t="shared" si="399"/>
        <v>[nyə]</v>
      </c>
      <c r="P1483" s="3" cm="1">
        <f t="array" ref="P1483">SUM(_xlfn._xlws.FILTER($H$2:$H$2454,_xlfn.MAP($N$2:$N$2454,_xlfn.LAMBDA(_xlpm.x,_xlpm.x=$N1483))))</f>
        <v>1.5842839036755386E-4</v>
      </c>
      <c r="Q1483" s="4">
        <f t="shared" si="400"/>
        <v>0.5</v>
      </c>
      <c r="R1483" s="6" cm="1">
        <f t="array" ref="R1483">SUM(_xlfn._xlws.FILTER($H$2:$H$2454,_xlfn.MAP($O$2:$O$2454,_xlfn.LAMBDA(_xlpm.x,_xlpm.x=$O1483))))</f>
        <v>4.7528517110266159E-4</v>
      </c>
      <c r="S1483" s="4">
        <f t="shared" si="401"/>
        <v>0.16666666666666666</v>
      </c>
      <c r="T1483" s="4">
        <f t="shared" si="402"/>
        <v>5.260273434363117E-2</v>
      </c>
      <c r="U1483" s="4">
        <f t="shared" si="403"/>
        <v>0.25</v>
      </c>
      <c r="V1483" s="4">
        <f t="shared" si="404"/>
        <v>0.47712125471966244</v>
      </c>
      <c r="W1483" s="4" t="s">
        <v>5111</v>
      </c>
      <c r="X1483" s="2" cm="1">
        <f t="array" ref="X1483">SUM(_xlfn._xlws.FILTER($F$2:$F$2454,_xlfn.MAP($W$2:$W$2454,_xlfn.LAMBDA(_xlpm.x,_xlpm.x=$W1483))))</f>
        <v>566</v>
      </c>
      <c r="Y1483" s="11">
        <f t="shared" si="405"/>
        <v>1.7667844522968198E-3</v>
      </c>
      <c r="Z1483" s="4" t="s">
        <v>5101</v>
      </c>
      <c r="AA1483" s="2" cm="1">
        <f t="array" ref="AA1483">SUM(_xlfn._xlws.FILTER($F$2:$F$2454,_xlfn.MAP($Z$2:$Z$2454,_xlfn.LAMBDA(_xlpm.x,_xlpm.x=$Z1483))))</f>
        <v>2255</v>
      </c>
      <c r="AB1483" s="11">
        <f t="shared" si="406"/>
        <v>4.434589800443459E-4</v>
      </c>
      <c r="AC1483" s="11">
        <f t="shared" si="407"/>
        <v>0.60033011502570788</v>
      </c>
      <c r="AG1483" s="2"/>
      <c r="AL1483" s="2"/>
      <c r="AM1483" s="2"/>
    </row>
    <row r="1484" spans="1:39">
      <c r="A1484" s="1" t="str">
        <f t="shared" si="391"/>
        <v>~mai~ : [meɪ]</v>
      </c>
      <c r="B1484" s="1">
        <f>_xlfn.LET(_xlpm.d,$G1484,_xlpm.k,_xlfn.CONCAT(LEFT(TRIM(B$1),1),"*"),COUNTIF(_xlpm.d,_xlpm.k))</f>
        <v>0</v>
      </c>
      <c r="C1484" s="1">
        <f>_xlfn.LET(_xlpm.d,$G1484,_xlpm.k,_xlfn.CONCAT(LEFT(TRIM(C$1),1),"*"),COUNTIF(_xlpm.d,_xlpm.k))</f>
        <v>1</v>
      </c>
      <c r="D1484" s="1">
        <f>_xlfn.LET(_xlpm.d,$G1484,_xlpm.k,_xlfn.CONCAT(LEFT(TRIM(D$1),1),"*"),COUNTIF(_xlpm.d,_xlpm.k))</f>
        <v>0</v>
      </c>
      <c r="E1484" s="1">
        <f t="shared" si="392"/>
        <v>0.77815125038364352</v>
      </c>
      <c r="F1484" s="7">
        <v>5</v>
      </c>
      <c r="G1484" s="9" t="s">
        <v>722</v>
      </c>
      <c r="H1484" s="4" cm="1">
        <f t="array" ref="H1484">F1484/freq.sum.r6e</f>
        <v>3.9607097591888465E-4</v>
      </c>
      <c r="I1484" s="4" t="str">
        <f t="shared" si="393"/>
        <v>meɪ</v>
      </c>
      <c r="J1484" s="4" t="str">
        <f t="shared" si="394"/>
        <v>mai</v>
      </c>
      <c r="K1484" s="10">
        <f t="shared" si="395"/>
        <v>3</v>
      </c>
      <c r="L1484" s="1">
        <f t="shared" si="396"/>
        <v>3</v>
      </c>
      <c r="M1484" s="10">
        <f t="shared" si="397"/>
        <v>3</v>
      </c>
      <c r="N1484" s="1" t="str">
        <f t="shared" si="398"/>
        <v>~mai~</v>
      </c>
      <c r="O1484" s="1" t="str">
        <f t="shared" si="399"/>
        <v>[meɪ]</v>
      </c>
      <c r="P1484" s="3" cm="1">
        <f t="array" ref="P1484">SUM(_xlfn._xlws.FILTER($H$2:$H$2454,_xlfn.MAP($N$2:$N$2454,_xlfn.LAMBDA(_xlpm.x,_xlpm.x=$N1484))))</f>
        <v>4.7528517110266159E-4</v>
      </c>
      <c r="Q1484" s="4">
        <f t="shared" si="400"/>
        <v>0.83333333333333326</v>
      </c>
      <c r="R1484" s="6" cm="1">
        <f t="array" ref="R1484">SUM(_xlfn._xlws.FILTER($H$2:$H$2454,_xlfn.MAP($O$2:$O$2454,_xlfn.LAMBDA(_xlpm.x,_xlpm.x=$O1484))))</f>
        <v>1.4258555133079846E-3</v>
      </c>
      <c r="S1484" s="4">
        <f t="shared" si="401"/>
        <v>0.27777777777777779</v>
      </c>
      <c r="T1484" s="4">
        <f t="shared" si="402"/>
        <v>0.22662682618947241</v>
      </c>
      <c r="U1484" s="4">
        <f t="shared" si="403"/>
        <v>0.41666666666666663</v>
      </c>
      <c r="V1484" s="4">
        <f t="shared" si="404"/>
        <v>0.47712125471966238</v>
      </c>
      <c r="W1484" s="4" t="s">
        <v>5131</v>
      </c>
      <c r="X1484" s="2" cm="1">
        <f t="array" ref="X1484">SUM(_xlfn._xlws.FILTER($F$2:$F$2454,_xlfn.MAP($W$2:$W$2454,_xlfn.LAMBDA(_xlpm.x,_xlpm.x=$W1484))))</f>
        <v>105</v>
      </c>
      <c r="Y1484" s="11">
        <f t="shared" si="405"/>
        <v>4.7619047619047616E-2</v>
      </c>
      <c r="Z1484" s="4" t="s">
        <v>5108</v>
      </c>
      <c r="AA1484" s="2" cm="1">
        <f t="array" ref="AA1484">SUM(_xlfn._xlws.FILTER($F$2:$F$2454,_xlfn.MAP($Z$2:$Z$2454,_xlfn.LAMBDA(_xlpm.x,_xlpm.x=$Z1484))))</f>
        <v>475</v>
      </c>
      <c r="AB1484" s="11">
        <f t="shared" si="406"/>
        <v>1.0526315789473684E-2</v>
      </c>
      <c r="AC1484" s="11">
        <f t="shared" si="407"/>
        <v>0.65550431055492853</v>
      </c>
      <c r="AG1484" s="2"/>
      <c r="AL1484" s="2"/>
      <c r="AM1484" s="2"/>
    </row>
    <row r="1485" spans="1:39">
      <c r="A1485" s="1" t="str">
        <f t="shared" si="391"/>
        <v>~new~ : [nu]</v>
      </c>
      <c r="B1485" s="1">
        <f>_xlfn.LET(_xlpm.d,$G1485,_xlpm.k,_xlfn.CONCAT(LEFT(TRIM(B$1),1),"*"),COUNTIF(_xlpm.d,_xlpm.k))</f>
        <v>0</v>
      </c>
      <c r="C1485" s="1">
        <f>_xlfn.LET(_xlpm.d,$G1485,_xlpm.k,_xlfn.CONCAT(LEFT(TRIM(C$1),1),"*"),COUNTIF(_xlpm.d,_xlpm.k))</f>
        <v>0</v>
      </c>
      <c r="D1485" s="1">
        <f>_xlfn.LET(_xlpm.d,$G1485,_xlpm.k,_xlfn.CONCAT(LEFT(TRIM(D$1),1),"*"),COUNTIF(_xlpm.d,_xlpm.k))</f>
        <v>1</v>
      </c>
      <c r="E1485" s="1">
        <f t="shared" si="392"/>
        <v>0.69897000433601875</v>
      </c>
      <c r="F1485" s="7">
        <v>4</v>
      </c>
      <c r="G1485" s="9" t="s">
        <v>202</v>
      </c>
      <c r="H1485" s="4" cm="1">
        <f t="array" ref="H1485">F1485/freq.sum.r6e</f>
        <v>3.1685678073510771E-4</v>
      </c>
      <c r="I1485" s="4" t="str">
        <f t="shared" si="393"/>
        <v>nu</v>
      </c>
      <c r="J1485" s="4" t="str">
        <f t="shared" si="394"/>
        <v>new</v>
      </c>
      <c r="K1485" s="10">
        <f t="shared" si="395"/>
        <v>2</v>
      </c>
      <c r="L1485" s="1">
        <f t="shared" si="396"/>
        <v>3</v>
      </c>
      <c r="M1485" s="10">
        <f t="shared" si="397"/>
        <v>3</v>
      </c>
      <c r="N1485" s="1" t="str">
        <f t="shared" si="398"/>
        <v>~new~</v>
      </c>
      <c r="O1485" s="1" t="str">
        <f t="shared" si="399"/>
        <v>[nu]</v>
      </c>
      <c r="P1485" s="3" cm="1">
        <f t="array" ref="P1485">SUM(_xlfn._xlws.FILTER($H$2:$H$2454,_xlfn.MAP($N$2:$N$2454,_xlfn.LAMBDA(_xlpm.x,_xlpm.x=$N1485))))</f>
        <v>3.1685678073510771E-4</v>
      </c>
      <c r="Q1485" s="4">
        <f t="shared" si="400"/>
        <v>1</v>
      </c>
      <c r="R1485" s="6" cm="1">
        <f t="array" ref="R1485">SUM(_xlfn._xlws.FILTER($H$2:$H$2454,_xlfn.MAP($O$2:$O$2454,_xlfn.LAMBDA(_xlpm.x,_xlpm.x=$O1485))))</f>
        <v>9.5057034220532297E-4</v>
      </c>
      <c r="S1485" s="4">
        <f t="shared" si="401"/>
        <v>0.33333333333333337</v>
      </c>
      <c r="T1485" s="4">
        <f t="shared" si="402"/>
        <v>0.2442795334807471</v>
      </c>
      <c r="U1485" s="4">
        <f t="shared" si="403"/>
        <v>0.5</v>
      </c>
      <c r="V1485" s="4">
        <f t="shared" si="404"/>
        <v>0.47712125471966238</v>
      </c>
      <c r="W1485" s="4" t="s">
        <v>5141</v>
      </c>
      <c r="X1485" s="2" cm="1">
        <f t="array" ref="X1485">SUM(_xlfn._xlws.FILTER($F$2:$F$2454,_xlfn.MAP($W$2:$W$2454,_xlfn.LAMBDA(_xlpm.x,_xlpm.x=$W1485))))</f>
        <v>15</v>
      </c>
      <c r="Y1485" s="11">
        <f t="shared" si="405"/>
        <v>0.26666666666666666</v>
      </c>
      <c r="Z1485" s="4" t="s">
        <v>5111</v>
      </c>
      <c r="AA1485" s="2" cm="1">
        <f t="array" ref="AA1485">SUM(_xlfn._xlws.FILTER($F$2:$F$2454,_xlfn.MAP($Z$2:$Z$2454,_xlfn.LAMBDA(_xlpm.x,_xlpm.x=$Z1485))))</f>
        <v>254</v>
      </c>
      <c r="AB1485" s="11">
        <f t="shared" si="406"/>
        <v>1.5748031496062992E-2</v>
      </c>
      <c r="AC1485" s="11">
        <f t="shared" si="407"/>
        <v>1.2287424575642569</v>
      </c>
      <c r="AG1485" s="2"/>
      <c r="AL1485" s="2"/>
      <c r="AM1485" s="2"/>
    </row>
    <row r="1486" spans="1:39">
      <c r="A1486" s="1" t="str">
        <f t="shared" si="391"/>
        <v>~bow~ : [boʊ]</v>
      </c>
      <c r="B1486" s="1">
        <f>_xlfn.LET(_xlpm.d,$G1486,_xlpm.k,_xlfn.CONCAT(LEFT(TRIM(B$1),1),"*"),COUNTIF(_xlpm.d,_xlpm.k))</f>
        <v>0</v>
      </c>
      <c r="C1486" s="1">
        <f>_xlfn.LET(_xlpm.d,$G1486,_xlpm.k,_xlfn.CONCAT(LEFT(TRIM(C$1),1),"*"),COUNTIF(_xlpm.d,_xlpm.k))</f>
        <v>0</v>
      </c>
      <c r="D1486" s="1">
        <f>_xlfn.LET(_xlpm.d,$G1486,_xlpm.k,_xlfn.CONCAT(LEFT(TRIM(D$1),1),"*"),COUNTIF(_xlpm.d,_xlpm.k))</f>
        <v>0</v>
      </c>
      <c r="E1486" s="1">
        <f t="shared" si="392"/>
        <v>0.30102999566398114</v>
      </c>
      <c r="F1486" s="7">
        <v>1</v>
      </c>
      <c r="G1486" s="9" t="s">
        <v>1557</v>
      </c>
      <c r="H1486" s="4" cm="1">
        <f t="array" ref="H1486">F1486/freq.sum.r6e</f>
        <v>7.9214195183776928E-5</v>
      </c>
      <c r="I1486" s="4" t="str">
        <f t="shared" si="393"/>
        <v>boʊ</v>
      </c>
      <c r="J1486" s="4" t="str">
        <f t="shared" si="394"/>
        <v>bow</v>
      </c>
      <c r="K1486" s="10">
        <f t="shared" si="395"/>
        <v>3</v>
      </c>
      <c r="L1486" s="1">
        <f t="shared" si="396"/>
        <v>3</v>
      </c>
      <c r="M1486" s="10">
        <f t="shared" si="397"/>
        <v>3</v>
      </c>
      <c r="N1486" s="1" t="str">
        <f t="shared" si="398"/>
        <v>~bow~</v>
      </c>
      <c r="O1486" s="1" t="str">
        <f t="shared" si="399"/>
        <v>[boʊ]</v>
      </c>
      <c r="P1486" s="3" cm="1">
        <f t="array" ref="P1486">SUM(_xlfn._xlws.FILTER($H$2:$H$2454,_xlfn.MAP($N$2:$N$2454,_xlfn.LAMBDA(_xlpm.x,_xlpm.x=$N1486))))</f>
        <v>2.3764258555133077E-4</v>
      </c>
      <c r="Q1486" s="4">
        <f t="shared" si="400"/>
        <v>0.33333333333333337</v>
      </c>
      <c r="R1486" s="6" cm="1">
        <f t="array" ref="R1486">SUM(_xlfn._xlws.FILTER($H$2:$H$2454,_xlfn.MAP($O$2:$O$2454,_xlfn.LAMBDA(_xlpm.x,_xlpm.x=$O1486))))</f>
        <v>7.1292775665399231E-4</v>
      </c>
      <c r="S1486" s="4">
        <f t="shared" si="401"/>
        <v>0.11111111111111112</v>
      </c>
      <c r="T1486" s="4">
        <f t="shared" si="402"/>
        <v>3.5068489562420785E-2</v>
      </c>
      <c r="U1486" s="4">
        <f t="shared" si="403"/>
        <v>0.16666666666666669</v>
      </c>
      <c r="V1486" s="4">
        <f t="shared" si="404"/>
        <v>0.47712125471966244</v>
      </c>
      <c r="W1486" s="4" t="s">
        <v>5128</v>
      </c>
      <c r="X1486" s="2" cm="1">
        <f t="array" ref="X1486">SUM(_xlfn._xlws.FILTER($F$2:$F$2454,_xlfn.MAP($W$2:$W$2454,_xlfn.LAMBDA(_xlpm.x,_xlpm.x=$W1486))))</f>
        <v>89</v>
      </c>
      <c r="Y1486" s="11">
        <f t="shared" si="405"/>
        <v>1.1235955056179775E-2</v>
      </c>
      <c r="Z1486" s="4" t="s">
        <v>5109</v>
      </c>
      <c r="AA1486" s="2" cm="1">
        <f t="array" ref="AA1486">SUM(_xlfn._xlws.FILTER($F$2:$F$2454,_xlfn.MAP($Z$2:$Z$2454,_xlfn.LAMBDA(_xlpm.x,_xlpm.x=$Z1486))))</f>
        <v>257</v>
      </c>
      <c r="AB1486" s="11">
        <f t="shared" si="406"/>
        <v>3.8910505836575876E-3</v>
      </c>
      <c r="AC1486" s="11">
        <f t="shared" si="407"/>
        <v>0.4605431166863817</v>
      </c>
      <c r="AG1486" s="2"/>
      <c r="AL1486" s="2"/>
      <c r="AM1486" s="2"/>
    </row>
    <row r="1487" spans="1:39">
      <c r="A1487" s="1" t="str">
        <f t="shared" si="391"/>
        <v>~nci~ : [nsɪ]</v>
      </c>
      <c r="B1487" s="1">
        <f>_xlfn.LET(_xlpm.d,$G1487,_xlpm.k,_xlfn.CONCAT(LEFT(TRIM(B$1),1),"*"),COUNTIF(_xlpm.d,_xlpm.k))</f>
        <v>0</v>
      </c>
      <c r="C1487" s="1">
        <f>_xlfn.LET(_xlpm.d,$G1487,_xlpm.k,_xlfn.CONCAT(LEFT(TRIM(C$1),1),"*"),COUNTIF(_xlpm.d,_xlpm.k))</f>
        <v>0</v>
      </c>
      <c r="D1487" s="1">
        <f>_xlfn.LET(_xlpm.d,$G1487,_xlpm.k,_xlfn.CONCAT(LEFT(TRIM(D$1),1),"*"),COUNTIF(_xlpm.d,_xlpm.k))</f>
        <v>1</v>
      </c>
      <c r="E1487" s="1">
        <f t="shared" si="392"/>
        <v>0.69897000433601875</v>
      </c>
      <c r="F1487" s="7">
        <v>4</v>
      </c>
      <c r="G1487" s="9" t="s">
        <v>1483</v>
      </c>
      <c r="H1487" s="4" cm="1">
        <f t="array" ref="H1487">F1487/freq.sum.r6e</f>
        <v>3.1685678073510771E-4</v>
      </c>
      <c r="I1487" s="4" t="str">
        <f t="shared" si="393"/>
        <v>nsɪ</v>
      </c>
      <c r="J1487" s="4" t="str">
        <f t="shared" si="394"/>
        <v>nci</v>
      </c>
      <c r="K1487" s="10">
        <f t="shared" si="395"/>
        <v>3</v>
      </c>
      <c r="L1487" s="1">
        <f t="shared" si="396"/>
        <v>3</v>
      </c>
      <c r="M1487" s="10">
        <f t="shared" si="397"/>
        <v>3</v>
      </c>
      <c r="N1487" s="1" t="str">
        <f t="shared" si="398"/>
        <v>~nci~</v>
      </c>
      <c r="O1487" s="1" t="str">
        <f t="shared" si="399"/>
        <v>[nsɪ]</v>
      </c>
      <c r="P1487" s="3" cm="1">
        <f t="array" ref="P1487">SUM(_xlfn._xlws.FILTER($H$2:$H$2454,_xlfn.MAP($N$2:$N$2454,_xlfn.LAMBDA(_xlpm.x,_xlpm.x=$N1487))))</f>
        <v>6.3371356147021542E-4</v>
      </c>
      <c r="Q1487" s="4">
        <f t="shared" si="400"/>
        <v>0.5</v>
      </c>
      <c r="R1487" s="6" cm="1">
        <f t="array" ref="R1487">SUM(_xlfn._xlws.FILTER($H$2:$H$2454,_xlfn.MAP($O$2:$O$2454,_xlfn.LAMBDA(_xlpm.x,_xlpm.x=$O1487))))</f>
        <v>1.9803548795944235E-3</v>
      </c>
      <c r="S1487" s="4">
        <f t="shared" si="401"/>
        <v>0.15999999999999998</v>
      </c>
      <c r="T1487" s="4">
        <f t="shared" si="402"/>
        <v>0.11843856168763495</v>
      </c>
      <c r="U1487" s="4">
        <f t="shared" si="403"/>
        <v>0.2424242424242424</v>
      </c>
      <c r="V1487" s="4">
        <f t="shared" si="404"/>
        <v>0.49485002168009407</v>
      </c>
      <c r="W1487" s="4" t="s">
        <v>5110</v>
      </c>
      <c r="X1487" s="2" cm="1">
        <f t="array" ref="X1487">SUM(_xlfn._xlws.FILTER($F$2:$F$2454,_xlfn.MAP($W$2:$W$2454,_xlfn.LAMBDA(_xlpm.x,_xlpm.x=$W1487))))</f>
        <v>1594</v>
      </c>
      <c r="Y1487" s="11">
        <f t="shared" si="405"/>
        <v>2.509410288582183E-3</v>
      </c>
      <c r="Z1487" s="4" t="s">
        <v>5102</v>
      </c>
      <c r="AA1487" s="2" cm="1">
        <f t="array" ref="AA1487">SUM(_xlfn._xlws.FILTER($F$2:$F$2454,_xlfn.MAP($Z$2:$Z$2454,_xlfn.LAMBDA(_xlpm.x,_xlpm.x=$Z1487))))</f>
        <v>1794</v>
      </c>
      <c r="AB1487" s="11">
        <f t="shared" si="406"/>
        <v>2.229654403567447E-3</v>
      </c>
      <c r="AC1487" s="11">
        <f t="shared" si="407"/>
        <v>5.1334121647979701E-2</v>
      </c>
      <c r="AG1487" s="2"/>
      <c r="AL1487" s="2"/>
      <c r="AM1487" s="2"/>
    </row>
    <row r="1488" spans="1:39">
      <c r="A1488" s="1" t="str">
        <f t="shared" si="391"/>
        <v>~pai~ : [peɪ]</v>
      </c>
      <c r="B1488" s="1">
        <f>_xlfn.LET(_xlpm.d,$G1488,_xlpm.k,_xlfn.CONCAT(LEFT(TRIM(B$1),1),"*"),COUNTIF(_xlpm.d,_xlpm.k))</f>
        <v>0</v>
      </c>
      <c r="C1488" s="1">
        <f>_xlfn.LET(_xlpm.d,$G1488,_xlpm.k,_xlfn.CONCAT(LEFT(TRIM(C$1),1),"*"),COUNTIF(_xlpm.d,_xlpm.k))</f>
        <v>0</v>
      </c>
      <c r="D1488" s="1">
        <f>_xlfn.LET(_xlpm.d,$G1488,_xlpm.k,_xlfn.CONCAT(LEFT(TRIM(D$1),1),"*"),COUNTIF(_xlpm.d,_xlpm.k))</f>
        <v>0</v>
      </c>
      <c r="E1488" s="1">
        <f t="shared" si="392"/>
        <v>0.77815125038364352</v>
      </c>
      <c r="F1488" s="7">
        <v>5</v>
      </c>
      <c r="G1488" s="9" t="s">
        <v>925</v>
      </c>
      <c r="H1488" s="4" cm="1">
        <f t="array" ref="H1488">F1488/freq.sum.r6e</f>
        <v>3.9607097591888465E-4</v>
      </c>
      <c r="I1488" s="4" t="str">
        <f t="shared" si="393"/>
        <v>peɪ</v>
      </c>
      <c r="J1488" s="4" t="str">
        <f t="shared" si="394"/>
        <v>pai</v>
      </c>
      <c r="K1488" s="10">
        <f t="shared" si="395"/>
        <v>3</v>
      </c>
      <c r="L1488" s="1">
        <f t="shared" si="396"/>
        <v>3</v>
      </c>
      <c r="M1488" s="10">
        <f t="shared" si="397"/>
        <v>3</v>
      </c>
      <c r="N1488" s="1" t="str">
        <f t="shared" si="398"/>
        <v>~pai~</v>
      </c>
      <c r="O1488" s="1" t="str">
        <f t="shared" si="399"/>
        <v>[peɪ]</v>
      </c>
      <c r="P1488" s="3" cm="1">
        <f t="array" ref="P1488">SUM(_xlfn._xlws.FILTER($H$2:$H$2454,_xlfn.MAP($N$2:$N$2454,_xlfn.LAMBDA(_xlpm.x,_xlpm.x=$N1488))))</f>
        <v>5.5449936628643854E-4</v>
      </c>
      <c r="Q1488" s="4">
        <f t="shared" si="400"/>
        <v>0.7142857142857143</v>
      </c>
      <c r="R1488" s="6" cm="1">
        <f t="array" ref="R1488">SUM(_xlfn._xlws.FILTER($H$2:$H$2454,_xlfn.MAP($O$2:$O$2454,_xlfn.LAMBDA(_xlpm.x,_xlpm.x=$O1488))))</f>
        <v>1.7427122940430926E-3</v>
      </c>
      <c r="S1488" s="4">
        <f t="shared" si="401"/>
        <v>0.22727272727272727</v>
      </c>
      <c r="T1488" s="4">
        <f t="shared" si="402"/>
        <v>0.18755323546714958</v>
      </c>
      <c r="U1488" s="4">
        <f t="shared" si="403"/>
        <v>0.34482758620689652</v>
      </c>
      <c r="V1488" s="4">
        <f t="shared" si="404"/>
        <v>0.49732464080794947</v>
      </c>
      <c r="W1488" s="4" t="s">
        <v>5131</v>
      </c>
      <c r="X1488" s="2" cm="1">
        <f t="array" ref="X1488">SUM(_xlfn._xlws.FILTER($F$2:$F$2454,_xlfn.MAP($W$2:$W$2454,_xlfn.LAMBDA(_xlpm.x,_xlpm.x=$W1488))))</f>
        <v>105</v>
      </c>
      <c r="Y1488" s="11">
        <f t="shared" si="405"/>
        <v>4.7619047619047616E-2</v>
      </c>
      <c r="Z1488" s="4" t="s">
        <v>5108</v>
      </c>
      <c r="AA1488" s="2" cm="1">
        <f t="array" ref="AA1488">SUM(_xlfn._xlws.FILTER($F$2:$F$2454,_xlfn.MAP($Z$2:$Z$2454,_xlfn.LAMBDA(_xlpm.x,_xlpm.x=$Z1488))))</f>
        <v>475</v>
      </c>
      <c r="AB1488" s="11">
        <f t="shared" si="406"/>
        <v>1.0526315789473684E-2</v>
      </c>
      <c r="AC1488" s="11">
        <f t="shared" si="407"/>
        <v>0.65550431055492853</v>
      </c>
      <c r="AG1488" s="2"/>
      <c r="AL1488" s="2"/>
      <c r="AM1488" s="2"/>
    </row>
    <row r="1489" spans="1:39">
      <c r="A1489" s="1" t="str">
        <f t="shared" si="391"/>
        <v>~cke~ : [kɪ]</v>
      </c>
      <c r="B1489" s="1">
        <f>_xlfn.LET(_xlpm.d,$G1489,_xlpm.k,_xlfn.CONCAT(LEFT(TRIM(B$1),1),"*"),COUNTIF(_xlpm.d,_xlpm.k))</f>
        <v>0</v>
      </c>
      <c r="C1489" s="1">
        <f>_xlfn.LET(_xlpm.d,$G1489,_xlpm.k,_xlfn.CONCAT(LEFT(TRIM(C$1),1),"*"),COUNTIF(_xlpm.d,_xlpm.k))</f>
        <v>0</v>
      </c>
      <c r="D1489" s="1">
        <f>_xlfn.LET(_xlpm.d,$G1489,_xlpm.k,_xlfn.CONCAT(LEFT(TRIM(D$1),1),"*"),COUNTIF(_xlpm.d,_xlpm.k))</f>
        <v>0</v>
      </c>
      <c r="E1489" s="1">
        <f t="shared" si="392"/>
        <v>0.47712125471966244</v>
      </c>
      <c r="F1489" s="7">
        <v>2</v>
      </c>
      <c r="G1489" s="9" t="s">
        <v>1587</v>
      </c>
      <c r="H1489" s="4" cm="1">
        <f t="array" ref="H1489">F1489/freq.sum.r6e</f>
        <v>1.5842839036755386E-4</v>
      </c>
      <c r="I1489" s="4" t="str">
        <f t="shared" si="393"/>
        <v>kɪ</v>
      </c>
      <c r="J1489" s="4" t="str">
        <f t="shared" si="394"/>
        <v>cke</v>
      </c>
      <c r="K1489" s="10">
        <f t="shared" si="395"/>
        <v>2</v>
      </c>
      <c r="L1489" s="1">
        <f t="shared" si="396"/>
        <v>3</v>
      </c>
      <c r="M1489" s="10">
        <f t="shared" si="397"/>
        <v>3</v>
      </c>
      <c r="N1489" s="1" t="str">
        <f t="shared" si="398"/>
        <v>~cke~</v>
      </c>
      <c r="O1489" s="1" t="str">
        <f t="shared" si="399"/>
        <v>[kɪ]</v>
      </c>
      <c r="P1489" s="3" cm="1">
        <f t="array" ref="P1489">SUM(_xlfn._xlws.FILTER($H$2:$H$2454,_xlfn.MAP($N$2:$N$2454,_xlfn.LAMBDA(_xlpm.x,_xlpm.x=$N1489))))</f>
        <v>7.9214195183776931E-4</v>
      </c>
      <c r="Q1489" s="4">
        <f t="shared" si="400"/>
        <v>0.19999999999999998</v>
      </c>
      <c r="R1489" s="6" cm="1">
        <f t="array" ref="R1489">SUM(_xlfn._xlws.FILTER($H$2:$H$2454,_xlfn.MAP($O$2:$O$2454,_xlfn.LAMBDA(_xlpm.x,_xlpm.x=$O1489))))</f>
        <v>2.5348542458808613E-3</v>
      </c>
      <c r="S1489" s="4">
        <f t="shared" si="401"/>
        <v>6.2500000000000014E-2</v>
      </c>
      <c r="T1489" s="4">
        <f t="shared" si="402"/>
        <v>3.1761280521924687E-2</v>
      </c>
      <c r="U1489" s="4">
        <f t="shared" si="403"/>
        <v>9.5238095238095247E-2</v>
      </c>
      <c r="V1489" s="4">
        <f t="shared" si="404"/>
        <v>0.50514997831990582</v>
      </c>
      <c r="W1489" s="4" t="s">
        <v>5121</v>
      </c>
      <c r="X1489" s="2" cm="1">
        <f t="array" ref="X1489">SUM(_xlfn._xlws.FILTER($F$2:$F$2454,_xlfn.MAP($W$2:$W$2454,_xlfn.LAMBDA(_xlpm.x,_xlpm.x=$W1489))))</f>
        <v>2896</v>
      </c>
      <c r="Y1489" s="11">
        <f t="shared" si="405"/>
        <v>6.9060773480662981E-4</v>
      </c>
      <c r="Z1489" s="4" t="s">
        <v>5102</v>
      </c>
      <c r="AA1489" s="2" cm="1">
        <f t="array" ref="AA1489">SUM(_xlfn._xlws.FILTER($F$2:$F$2454,_xlfn.MAP($Z$2:$Z$2454,_xlfn.LAMBDA(_xlpm.x,_xlpm.x=$Z1489))))</f>
        <v>1794</v>
      </c>
      <c r="AB1489" s="11">
        <f t="shared" si="406"/>
        <v>1.1148272017837235E-3</v>
      </c>
      <c r="AC1489" s="11">
        <f t="shared" si="407"/>
        <v>-0.20797611881703601</v>
      </c>
      <c r="AG1489" s="2"/>
      <c r="AL1489" s="2"/>
      <c r="AM1489" s="2"/>
    </row>
    <row r="1490" spans="1:39">
      <c r="A1490" s="1" t="str">
        <f t="shared" si="391"/>
        <v>~rke~ : [ɹk]</v>
      </c>
      <c r="B1490" s="1">
        <f>_xlfn.LET(_xlpm.d,$G1490,_xlpm.k,_xlfn.CONCAT(LEFT(TRIM(B$1),1),"*"),COUNTIF(_xlpm.d,_xlpm.k))</f>
        <v>1</v>
      </c>
      <c r="C1490" s="1">
        <f>_xlfn.LET(_xlpm.d,$G1490,_xlpm.k,_xlfn.CONCAT(LEFT(TRIM(C$1),1),"*"),COUNTIF(_xlpm.d,_xlpm.k))</f>
        <v>0</v>
      </c>
      <c r="D1490" s="1">
        <f>_xlfn.LET(_xlpm.d,$G1490,_xlpm.k,_xlfn.CONCAT(LEFT(TRIM(D$1),1),"*"),COUNTIF(_xlpm.d,_xlpm.k))</f>
        <v>0</v>
      </c>
      <c r="E1490" s="1">
        <f t="shared" si="392"/>
        <v>0.30102999566398114</v>
      </c>
      <c r="F1490" s="7">
        <v>1</v>
      </c>
      <c r="G1490" s="9" t="s">
        <v>2343</v>
      </c>
      <c r="H1490" s="4" cm="1">
        <f t="array" ref="H1490">F1490/freq.sum.r6e</f>
        <v>7.9214195183776928E-5</v>
      </c>
      <c r="I1490" s="4" t="str">
        <f t="shared" si="393"/>
        <v>ɹk</v>
      </c>
      <c r="J1490" s="4" t="str">
        <f t="shared" si="394"/>
        <v>rke</v>
      </c>
      <c r="K1490" s="10">
        <f t="shared" si="395"/>
        <v>2</v>
      </c>
      <c r="L1490" s="1">
        <f t="shared" si="396"/>
        <v>3</v>
      </c>
      <c r="M1490" s="10">
        <f t="shared" si="397"/>
        <v>3</v>
      </c>
      <c r="N1490" s="1" t="str">
        <f t="shared" si="398"/>
        <v>~rke~</v>
      </c>
      <c r="O1490" s="1" t="str">
        <f t="shared" si="399"/>
        <v>[ɹk]</v>
      </c>
      <c r="P1490" s="3" cm="1">
        <f t="array" ref="P1490">SUM(_xlfn._xlws.FILTER($H$2:$H$2454,_xlfn.MAP($N$2:$N$2454,_xlfn.LAMBDA(_xlpm.x,_xlpm.x=$N1490))))</f>
        <v>3.9607097591888465E-4</v>
      </c>
      <c r="Q1490" s="4">
        <f t="shared" si="400"/>
        <v>0.19999999999999998</v>
      </c>
      <c r="R1490" s="6" cm="1">
        <f t="array" ref="R1490">SUM(_xlfn._xlws.FILTER($H$2:$H$2454,_xlfn.MAP($O$2:$O$2454,_xlfn.LAMBDA(_xlpm.x,_xlpm.x=$O1490))))</f>
        <v>1.2674271229404308E-3</v>
      </c>
      <c r="S1490" s="4">
        <f t="shared" si="401"/>
        <v>6.25E-2</v>
      </c>
      <c r="T1490" s="4">
        <f t="shared" si="402"/>
        <v>2.0039136892811876E-2</v>
      </c>
      <c r="U1490" s="4">
        <f t="shared" si="403"/>
        <v>9.5238095238095247E-2</v>
      </c>
      <c r="V1490" s="4">
        <f t="shared" si="404"/>
        <v>0.50514997831990593</v>
      </c>
      <c r="W1490" s="4" t="s">
        <v>5121</v>
      </c>
      <c r="X1490" s="2" cm="1">
        <f t="array" ref="X1490">SUM(_xlfn._xlws.FILTER($F$2:$F$2454,_xlfn.MAP($W$2:$W$2454,_xlfn.LAMBDA(_xlpm.x,_xlpm.x=$W1490))))</f>
        <v>2896</v>
      </c>
      <c r="Y1490" s="11">
        <f t="shared" si="405"/>
        <v>3.453038674033149E-4</v>
      </c>
      <c r="Z1490" s="4"/>
      <c r="AA1490" s="2" cm="1">
        <f t="array" ref="AA1490">SUM(_xlfn._xlws.FILTER($F$2:$F$2454,_xlfn.MAP($Z$2:$Z$2454,_xlfn.LAMBDA(_xlpm.x,_xlpm.x=$Z1490))))</f>
        <v>3871</v>
      </c>
      <c r="AB1490" s="11">
        <f t="shared" si="406"/>
        <v>2.5833118057349522E-4</v>
      </c>
      <c r="AC1490" s="11">
        <f t="shared" si="407"/>
        <v>0.12602461379384577</v>
      </c>
      <c r="AG1490" s="2"/>
      <c r="AL1490" s="2"/>
      <c r="AM1490" s="2"/>
    </row>
    <row r="1491" spans="1:39">
      <c r="A1491" s="1" t="str">
        <f t="shared" si="391"/>
        <v>~lle~ : [lɛ]</v>
      </c>
      <c r="B1491" s="1">
        <f>_xlfn.LET(_xlpm.d,$G1491,_xlpm.k,_xlfn.CONCAT(LEFT(TRIM(B$1),1),"*"),COUNTIF(_xlpm.d,_xlpm.k))</f>
        <v>0</v>
      </c>
      <c r="C1491" s="1">
        <f>_xlfn.LET(_xlpm.d,$G1491,_xlpm.k,_xlfn.CONCAT(LEFT(TRIM(C$1),1),"*"),COUNTIF(_xlpm.d,_xlpm.k))</f>
        <v>0</v>
      </c>
      <c r="D1491" s="1">
        <f>_xlfn.LET(_xlpm.d,$G1491,_xlpm.k,_xlfn.CONCAT(LEFT(TRIM(D$1),1),"*"),COUNTIF(_xlpm.d,_xlpm.k))</f>
        <v>0</v>
      </c>
      <c r="E1491" s="1">
        <f t="shared" si="392"/>
        <v>0.69897000433601875</v>
      </c>
      <c r="F1491" s="7">
        <v>4</v>
      </c>
      <c r="G1491" s="9" t="s">
        <v>1292</v>
      </c>
      <c r="H1491" s="4" cm="1">
        <f t="array" ref="H1491">F1491/freq.sum.r6e</f>
        <v>3.1685678073510771E-4</v>
      </c>
      <c r="I1491" s="4" t="str">
        <f t="shared" si="393"/>
        <v>lɛ</v>
      </c>
      <c r="J1491" s="4" t="str">
        <f t="shared" si="394"/>
        <v>lle</v>
      </c>
      <c r="K1491" s="10">
        <f t="shared" si="395"/>
        <v>2</v>
      </c>
      <c r="L1491" s="1">
        <f t="shared" si="396"/>
        <v>3</v>
      </c>
      <c r="M1491" s="10">
        <f t="shared" si="397"/>
        <v>3</v>
      </c>
      <c r="N1491" s="1" t="str">
        <f t="shared" si="398"/>
        <v>~lle~</v>
      </c>
      <c r="O1491" s="1" t="str">
        <f t="shared" si="399"/>
        <v>[lɛ]</v>
      </c>
      <c r="P1491" s="3" cm="1">
        <f t="array" ref="P1491">SUM(_xlfn._xlws.FILTER($H$2:$H$2454,_xlfn.MAP($N$2:$N$2454,_xlfn.LAMBDA(_xlpm.x,_xlpm.x=$N1491))))</f>
        <v>1.0297845373891E-3</v>
      </c>
      <c r="Q1491" s="4">
        <f t="shared" si="400"/>
        <v>0.30769230769230771</v>
      </c>
      <c r="R1491" s="6" cm="1">
        <f t="array" ref="R1491">SUM(_xlfn._xlws.FILTER($H$2:$H$2454,_xlfn.MAP($O$2:$O$2454,_xlfn.LAMBDA(_xlpm.x,_xlpm.x=$O1491))))</f>
        <v>3.326996197718631E-3</v>
      </c>
      <c r="S1491" s="4">
        <f t="shared" si="401"/>
        <v>9.5238095238095233E-2</v>
      </c>
      <c r="T1491" s="4">
        <f t="shared" si="402"/>
        <v>7.1063137012580976E-2</v>
      </c>
      <c r="U1491" s="4">
        <f t="shared" si="403"/>
        <v>0.14545454545454545</v>
      </c>
      <c r="V1491" s="4">
        <f t="shared" si="404"/>
        <v>0.50930593809106373</v>
      </c>
      <c r="W1491" s="4" t="s">
        <v>5121</v>
      </c>
      <c r="X1491" s="2" cm="1">
        <f t="array" ref="X1491">SUM(_xlfn._xlws.FILTER($F$2:$F$2454,_xlfn.MAP($W$2:$W$2454,_xlfn.LAMBDA(_xlpm.x,_xlpm.x=$W1491))))</f>
        <v>2896</v>
      </c>
      <c r="Y1491" s="11">
        <f t="shared" si="405"/>
        <v>1.3812154696132596E-3</v>
      </c>
      <c r="Z1491" s="4" t="s">
        <v>5104</v>
      </c>
      <c r="AA1491" s="2" cm="1">
        <f t="array" ref="AA1491">SUM(_xlfn._xlws.FILTER($F$2:$F$2454,_xlfn.MAP($Z$2:$Z$2454,_xlfn.LAMBDA(_xlpm.x,_xlpm.x=$Z1491))))</f>
        <v>883</v>
      </c>
      <c r="AB1491" s="11">
        <f t="shared" si="406"/>
        <v>4.5300113250283129E-3</v>
      </c>
      <c r="AC1491" s="11">
        <f t="shared" si="407"/>
        <v>-0.51583785394754078</v>
      </c>
      <c r="AG1491" s="2"/>
      <c r="AL1491" s="2"/>
      <c r="AM1491" s="2"/>
    </row>
    <row r="1492" spans="1:39">
      <c r="A1492" s="1" t="str">
        <f t="shared" si="391"/>
        <v>~sea~ : [si]</v>
      </c>
      <c r="B1492" s="1">
        <f>_xlfn.LET(_xlpm.d,$G1492,_xlpm.k,_xlfn.CONCAT(LEFT(TRIM(B$1),1),"*"),COUNTIF(_xlpm.d,_xlpm.k))</f>
        <v>0</v>
      </c>
      <c r="C1492" s="1">
        <f>_xlfn.LET(_xlpm.d,$G1492,_xlpm.k,_xlfn.CONCAT(LEFT(TRIM(C$1),1),"*"),COUNTIF(_xlpm.d,_xlpm.k))</f>
        <v>0</v>
      </c>
      <c r="D1492" s="1">
        <f>_xlfn.LET(_xlpm.d,$G1492,_xlpm.k,_xlfn.CONCAT(LEFT(TRIM(D$1),1),"*"),COUNTIF(_xlpm.d,_xlpm.k))</f>
        <v>0</v>
      </c>
      <c r="E1492" s="1">
        <f t="shared" si="392"/>
        <v>0.77815125038364352</v>
      </c>
      <c r="F1492" s="7">
        <v>5</v>
      </c>
      <c r="G1492" s="9" t="s">
        <v>247</v>
      </c>
      <c r="H1492" s="4" cm="1">
        <f t="array" ref="H1492">F1492/freq.sum.r6e</f>
        <v>3.9607097591888465E-4</v>
      </c>
      <c r="I1492" s="4" t="str">
        <f t="shared" si="393"/>
        <v>si</v>
      </c>
      <c r="J1492" s="4" t="str">
        <f t="shared" si="394"/>
        <v>sea</v>
      </c>
      <c r="K1492" s="10">
        <f t="shared" si="395"/>
        <v>2</v>
      </c>
      <c r="L1492" s="1">
        <f t="shared" si="396"/>
        <v>3</v>
      </c>
      <c r="M1492" s="10">
        <f t="shared" si="397"/>
        <v>3</v>
      </c>
      <c r="N1492" s="1" t="str">
        <f t="shared" si="398"/>
        <v>~sea~</v>
      </c>
      <c r="O1492" s="1" t="str">
        <f t="shared" si="399"/>
        <v>[si]</v>
      </c>
      <c r="P1492" s="3" cm="1">
        <f t="array" ref="P1492">SUM(_xlfn._xlws.FILTER($H$2:$H$2454,_xlfn.MAP($N$2:$N$2454,_xlfn.LAMBDA(_xlpm.x,_xlpm.x=$N1492))))</f>
        <v>6.3371356147021542E-4</v>
      </c>
      <c r="Q1492" s="4">
        <f t="shared" si="400"/>
        <v>0.625</v>
      </c>
      <c r="R1492" s="6" cm="1">
        <f t="array" ref="R1492">SUM(_xlfn._xlws.FILTER($H$2:$H$2454,_xlfn.MAP($O$2:$O$2454,_xlfn.LAMBDA(_xlpm.x,_xlpm.x=$O1492))))</f>
        <v>2.0595690747781999E-3</v>
      </c>
      <c r="S1492" s="4">
        <f t="shared" si="401"/>
        <v>0.19230769230769232</v>
      </c>
      <c r="T1492" s="4">
        <f t="shared" si="402"/>
        <v>0.15997187731021584</v>
      </c>
      <c r="U1492" s="4">
        <f t="shared" si="403"/>
        <v>0.29411764705882354</v>
      </c>
      <c r="V1492" s="4">
        <f t="shared" si="404"/>
        <v>0.51188336097887432</v>
      </c>
      <c r="W1492" s="4" t="s">
        <v>5124</v>
      </c>
      <c r="X1492" s="2" cm="1">
        <f t="array" ref="X1492">SUM(_xlfn._xlws.FILTER($F$2:$F$2454,_xlfn.MAP($W$2:$W$2454,_xlfn.LAMBDA(_xlpm.x,_xlpm.x=$W1492))))</f>
        <v>184</v>
      </c>
      <c r="Y1492" s="11">
        <f t="shared" si="405"/>
        <v>2.717391304347826E-2</v>
      </c>
      <c r="Z1492" s="4" t="s">
        <v>5110</v>
      </c>
      <c r="AA1492" s="2" cm="1">
        <f t="array" ref="AA1492">SUM(_xlfn._xlws.FILTER($F$2:$F$2454,_xlfn.MAP($Z$2:$Z$2454,_xlfn.LAMBDA(_xlpm.x,_xlpm.x=$Z1492))))</f>
        <v>354</v>
      </c>
      <c r="AB1492" s="11">
        <f t="shared" si="406"/>
        <v>1.4124293785310734E-2</v>
      </c>
      <c r="AC1492" s="11">
        <f t="shared" si="407"/>
        <v>0.28418543901625132</v>
      </c>
      <c r="AG1492" s="2"/>
      <c r="AL1492" s="2"/>
      <c r="AM1492" s="2"/>
    </row>
    <row r="1493" spans="1:39">
      <c r="A1493" s="1" t="str">
        <f t="shared" si="391"/>
        <v>~bee~ : [bi]</v>
      </c>
      <c r="B1493" s="1">
        <f>_xlfn.LET(_xlpm.d,$G1493,_xlpm.k,_xlfn.CONCAT(LEFT(TRIM(B$1),1),"*"),COUNTIF(_xlpm.d,_xlpm.k))</f>
        <v>0</v>
      </c>
      <c r="C1493" s="1">
        <f>_xlfn.LET(_xlpm.d,$G1493,_xlpm.k,_xlfn.CONCAT(LEFT(TRIM(C$1),1),"*"),COUNTIF(_xlpm.d,_xlpm.k))</f>
        <v>0</v>
      </c>
      <c r="D1493" s="1">
        <f>_xlfn.LET(_xlpm.d,$G1493,_xlpm.k,_xlfn.CONCAT(LEFT(TRIM(D$1),1),"*"),COUNTIF(_xlpm.d,_xlpm.k))</f>
        <v>0</v>
      </c>
      <c r="E1493" s="1">
        <f t="shared" si="392"/>
        <v>0.47712125471966244</v>
      </c>
      <c r="F1493" s="7">
        <v>2</v>
      </c>
      <c r="G1493" s="9" t="s">
        <v>12</v>
      </c>
      <c r="H1493" s="4" cm="1">
        <f t="array" ref="H1493">F1493/freq.sum.r6e</f>
        <v>1.5842839036755386E-4</v>
      </c>
      <c r="I1493" s="4" t="str">
        <f t="shared" si="393"/>
        <v>bi</v>
      </c>
      <c r="J1493" s="4" t="str">
        <f t="shared" si="394"/>
        <v>bee</v>
      </c>
      <c r="K1493" s="10">
        <f t="shared" si="395"/>
        <v>2</v>
      </c>
      <c r="L1493" s="1">
        <f t="shared" si="396"/>
        <v>3</v>
      </c>
      <c r="M1493" s="10">
        <f t="shared" si="397"/>
        <v>3</v>
      </c>
      <c r="N1493" s="1" t="str">
        <f t="shared" si="398"/>
        <v>~bee~</v>
      </c>
      <c r="O1493" s="1" t="str">
        <f t="shared" si="399"/>
        <v>[bi]</v>
      </c>
      <c r="P1493" s="3" cm="1">
        <f t="array" ref="P1493">SUM(_xlfn._xlws.FILTER($H$2:$H$2454,_xlfn.MAP($N$2:$N$2454,_xlfn.LAMBDA(_xlpm.x,_xlpm.x=$N1493))))</f>
        <v>3.1685678073510771E-4</v>
      </c>
      <c r="Q1493" s="4">
        <f t="shared" si="400"/>
        <v>0.5</v>
      </c>
      <c r="R1493" s="6" cm="1">
        <f t="array" ref="R1493">SUM(_xlfn._xlws.FILTER($H$2:$H$2454,_xlfn.MAP($O$2:$O$2454,_xlfn.LAMBDA(_xlpm.x,_xlpm.x=$O1493))))</f>
        <v>1.0297845373891E-3</v>
      </c>
      <c r="S1493" s="4">
        <f t="shared" si="401"/>
        <v>0.15384615384615385</v>
      </c>
      <c r="T1493" s="4">
        <f t="shared" si="402"/>
        <v>7.8469045995343337E-2</v>
      </c>
      <c r="U1493" s="4">
        <f t="shared" si="403"/>
        <v>0.23529411764705882</v>
      </c>
      <c r="V1493" s="4">
        <f t="shared" si="404"/>
        <v>0.51188336097887432</v>
      </c>
      <c r="W1493" s="4" t="s">
        <v>5126</v>
      </c>
      <c r="X1493" s="2" cm="1">
        <f t="array" ref="X1493">SUM(_xlfn._xlws.FILTER($F$2:$F$2454,_xlfn.MAP($W$2:$W$2454,_xlfn.LAMBDA(_xlpm.x,_xlpm.x=$W1493))))</f>
        <v>109</v>
      </c>
      <c r="Y1493" s="11">
        <f t="shared" si="405"/>
        <v>1.834862385321101E-2</v>
      </c>
      <c r="Z1493" s="4" t="s">
        <v>5110</v>
      </c>
      <c r="AA1493" s="2" cm="1">
        <f t="array" ref="AA1493">SUM(_xlfn._xlws.FILTER($F$2:$F$2454,_xlfn.MAP($Z$2:$Z$2454,_xlfn.LAMBDA(_xlpm.x,_xlpm.x=$Z1493))))</f>
        <v>354</v>
      </c>
      <c r="AB1493" s="11">
        <f t="shared" si="406"/>
        <v>5.6497175141242938E-3</v>
      </c>
      <c r="AC1493" s="11">
        <f t="shared" si="407"/>
        <v>0.51157676408516417</v>
      </c>
      <c r="AG1493" s="2"/>
      <c r="AL1493" s="2"/>
      <c r="AM1493" s="2"/>
    </row>
    <row r="1494" spans="1:39">
      <c r="A1494" s="1" t="str">
        <f t="shared" si="391"/>
        <v>~ppe~ : [pɪ]</v>
      </c>
      <c r="B1494" s="1">
        <f>_xlfn.LET(_xlpm.d,$G1494,_xlpm.k,_xlfn.CONCAT(LEFT(TRIM(B$1),1),"*"),COUNTIF(_xlpm.d,_xlpm.k))</f>
        <v>0</v>
      </c>
      <c r="C1494" s="1">
        <f>_xlfn.LET(_xlpm.d,$G1494,_xlpm.k,_xlfn.CONCAT(LEFT(TRIM(C$1),1),"*"),COUNTIF(_xlpm.d,_xlpm.k))</f>
        <v>0</v>
      </c>
      <c r="D1494" s="1">
        <f>_xlfn.LET(_xlpm.d,$G1494,_xlpm.k,_xlfn.CONCAT(LEFT(TRIM(D$1),1),"*"),COUNTIF(_xlpm.d,_xlpm.k))</f>
        <v>0</v>
      </c>
      <c r="E1494" s="1">
        <f t="shared" si="392"/>
        <v>0.47712125471966244</v>
      </c>
      <c r="F1494" s="7">
        <v>2</v>
      </c>
      <c r="G1494" s="9" t="s">
        <v>1621</v>
      </c>
      <c r="H1494" s="4" cm="1">
        <f t="array" ref="H1494">F1494/freq.sum.r6e</f>
        <v>1.5842839036755386E-4</v>
      </c>
      <c r="I1494" s="4" t="str">
        <f t="shared" si="393"/>
        <v>pɪ</v>
      </c>
      <c r="J1494" s="4" t="str">
        <f t="shared" si="394"/>
        <v>ppe</v>
      </c>
      <c r="K1494" s="10">
        <f t="shared" si="395"/>
        <v>2</v>
      </c>
      <c r="L1494" s="1">
        <f t="shared" si="396"/>
        <v>3</v>
      </c>
      <c r="M1494" s="10">
        <f t="shared" si="397"/>
        <v>3</v>
      </c>
      <c r="N1494" s="1" t="str">
        <f t="shared" si="398"/>
        <v>~ppe~</v>
      </c>
      <c r="O1494" s="1" t="str">
        <f t="shared" si="399"/>
        <v>[pɪ]</v>
      </c>
      <c r="P1494" s="3" cm="1">
        <f t="array" ref="P1494">SUM(_xlfn._xlws.FILTER($H$2:$H$2454,_xlfn.MAP($N$2:$N$2454,_xlfn.LAMBDA(_xlpm.x,_xlpm.x=$N1494))))</f>
        <v>9.5057034220532319E-4</v>
      </c>
      <c r="Q1494" s="4">
        <f t="shared" si="400"/>
        <v>0.16666666666666666</v>
      </c>
      <c r="R1494" s="6" cm="1">
        <f t="array" ref="R1494">SUM(_xlfn._xlws.FILTER($H$2:$H$2454,_xlfn.MAP($O$2:$O$2454,_xlfn.LAMBDA(_xlpm.x,_xlpm.x=$O1494))))</f>
        <v>3.0893536121672999E-3</v>
      </c>
      <c r="S1494" s="4">
        <f t="shared" si="401"/>
        <v>5.1282051282051287E-2</v>
      </c>
      <c r="T1494" s="4">
        <f t="shared" si="402"/>
        <v>2.6156348665114453E-2</v>
      </c>
      <c r="U1494" s="4">
        <f t="shared" si="403"/>
        <v>7.8431372549019621E-2</v>
      </c>
      <c r="V1494" s="4">
        <f t="shared" si="404"/>
        <v>0.51188336097887432</v>
      </c>
      <c r="W1494" s="4" t="s">
        <v>5121</v>
      </c>
      <c r="X1494" s="2" cm="1">
        <f t="array" ref="X1494">SUM(_xlfn._xlws.FILTER($F$2:$F$2454,_xlfn.MAP($W$2:$W$2454,_xlfn.LAMBDA(_xlpm.x,_xlpm.x=$W1494))))</f>
        <v>2896</v>
      </c>
      <c r="Y1494" s="11">
        <f t="shared" si="405"/>
        <v>6.9060773480662981E-4</v>
      </c>
      <c r="Z1494" s="4" t="s">
        <v>5102</v>
      </c>
      <c r="AA1494" s="2" cm="1">
        <f t="array" ref="AA1494">SUM(_xlfn._xlws.FILTER($F$2:$F$2454,_xlfn.MAP($Z$2:$Z$2454,_xlfn.LAMBDA(_xlpm.x,_xlpm.x=$Z1494))))</f>
        <v>1794</v>
      </c>
      <c r="AB1494" s="11">
        <f t="shared" si="406"/>
        <v>1.1148272017837235E-3</v>
      </c>
      <c r="AC1494" s="11">
        <f t="shared" si="407"/>
        <v>-0.20797611881703601</v>
      </c>
      <c r="AG1494" s="2"/>
      <c r="AL1494" s="2"/>
      <c r="AM1494" s="2"/>
    </row>
    <row r="1495" spans="1:39">
      <c r="A1495" s="1" t="str">
        <f t="shared" si="391"/>
        <v>~nda~ : [ndə]</v>
      </c>
      <c r="B1495" s="1">
        <f>_xlfn.LET(_xlpm.d,$G1495,_xlpm.k,_xlfn.CONCAT(LEFT(TRIM(B$1),1),"*"),COUNTIF(_xlpm.d,_xlpm.k))</f>
        <v>0</v>
      </c>
      <c r="C1495" s="1">
        <f>_xlfn.LET(_xlpm.d,$G1495,_xlpm.k,_xlfn.CONCAT(LEFT(TRIM(C$1),1),"*"),COUNTIF(_xlpm.d,_xlpm.k))</f>
        <v>0</v>
      </c>
      <c r="D1495" s="1">
        <f>_xlfn.LET(_xlpm.d,$G1495,_xlpm.k,_xlfn.CONCAT(LEFT(TRIM(D$1),1),"*"),COUNTIF(_xlpm.d,_xlpm.k))</f>
        <v>1</v>
      </c>
      <c r="E1495" s="1">
        <f t="shared" si="392"/>
        <v>0.95424250943932487</v>
      </c>
      <c r="F1495" s="7">
        <v>8</v>
      </c>
      <c r="G1495" s="9" t="s">
        <v>707</v>
      </c>
      <c r="H1495" s="4" cm="1">
        <f t="array" ref="H1495">F1495/freq.sum.r6e</f>
        <v>6.3371356147021542E-4</v>
      </c>
      <c r="I1495" s="1" t="str">
        <f t="shared" si="393"/>
        <v>ndə</v>
      </c>
      <c r="J1495" s="1" t="str">
        <f t="shared" si="394"/>
        <v>nda</v>
      </c>
      <c r="K1495" s="10">
        <f t="shared" si="395"/>
        <v>3</v>
      </c>
      <c r="L1495" s="1">
        <f t="shared" si="396"/>
        <v>3</v>
      </c>
      <c r="M1495" s="10">
        <f t="shared" si="397"/>
        <v>3</v>
      </c>
      <c r="N1495" s="1" t="str">
        <f t="shared" si="398"/>
        <v>~nda~</v>
      </c>
      <c r="O1495" s="1" t="str">
        <f t="shared" si="399"/>
        <v>[ndə]</v>
      </c>
      <c r="P1495" s="3" cm="1">
        <f t="array" ref="P1495">SUM(_xlfn._xlws.FILTER($H$2:$H$2454,_xlfn.MAP($N$2:$N$2454,_xlfn.LAMBDA(_xlpm.x,_xlpm.x=$N1495))))</f>
        <v>7.9214195183776931E-4</v>
      </c>
      <c r="Q1495" s="4">
        <f t="shared" si="400"/>
        <v>0.79999999999999993</v>
      </c>
      <c r="R1495" s="6" cm="1">
        <f t="array" ref="R1495">SUM(_xlfn._xlws.FILTER($H$2:$H$2454,_xlfn.MAP($O$2:$O$2454,_xlfn.LAMBDA(_xlpm.x,_xlpm.x=$O1495))))</f>
        <v>2.6140684410646386E-3</v>
      </c>
      <c r="S1495" s="4">
        <f t="shared" si="401"/>
        <v>0.24242424242424243</v>
      </c>
      <c r="T1495" s="4">
        <f t="shared" si="402"/>
        <v>0.248181168729458</v>
      </c>
      <c r="U1495" s="4">
        <f t="shared" si="403"/>
        <v>0.37209302325581395</v>
      </c>
      <c r="V1495" s="4">
        <f t="shared" si="404"/>
        <v>0.51851393987788741</v>
      </c>
      <c r="W1495" s="4" t="s">
        <v>5120</v>
      </c>
      <c r="X1495" s="2" cm="1">
        <f t="array" ref="X1495">SUM(_xlfn._xlws.FILTER($F$2:$F$2454,_xlfn.MAP($W$2:$W$2454,_xlfn.LAMBDA(_xlpm.x,_xlpm.x=$W1495))))</f>
        <v>1666</v>
      </c>
      <c r="Y1495" s="11">
        <f t="shared" si="405"/>
        <v>4.8019207683073226E-3</v>
      </c>
      <c r="Z1495" s="4" t="s">
        <v>5101</v>
      </c>
      <c r="AA1495" s="2" cm="1">
        <f t="array" ref="AA1495">SUM(_xlfn._xlws.FILTER($F$2:$F$2454,_xlfn.MAP($Z$2:$Z$2454,_xlfn.LAMBDA(_xlpm.x,_xlpm.x=$Z1495))))</f>
        <v>2255</v>
      </c>
      <c r="AB1495" s="11">
        <f t="shared" si="406"/>
        <v>3.5476718403547672E-3</v>
      </c>
      <c r="AC1495" s="11">
        <f t="shared" si="407"/>
        <v>0.13147154914321055</v>
      </c>
      <c r="AG1495" s="2"/>
      <c r="AL1495" s="2"/>
      <c r="AM1495" s="2"/>
    </row>
    <row r="1496" spans="1:39">
      <c r="A1496" s="1" t="str">
        <f t="shared" si="391"/>
        <v>~lau~ : [lʌ]</v>
      </c>
      <c r="B1496" s="1">
        <f>_xlfn.LET(_xlpm.d,$G1496,_xlpm.k,_xlfn.CONCAT(LEFT(TRIM(B$1),1),"*"),COUNTIF(_xlpm.d,_xlpm.k))</f>
        <v>0</v>
      </c>
      <c r="C1496" s="1">
        <f>_xlfn.LET(_xlpm.d,$G1496,_xlpm.k,_xlfn.CONCAT(LEFT(TRIM(C$1),1),"*"),COUNTIF(_xlpm.d,_xlpm.k))</f>
        <v>0</v>
      </c>
      <c r="D1496" s="1">
        <f>_xlfn.LET(_xlpm.d,$G1496,_xlpm.k,_xlfn.CONCAT(LEFT(TRIM(D$1),1),"*"),COUNTIF(_xlpm.d,_xlpm.k))</f>
        <v>0</v>
      </c>
      <c r="E1496" s="1">
        <f t="shared" si="392"/>
        <v>0.47712125471966244</v>
      </c>
      <c r="F1496" s="7">
        <v>2</v>
      </c>
      <c r="G1496" s="9" t="s">
        <v>2083</v>
      </c>
      <c r="H1496" s="4" cm="1">
        <f t="array" ref="H1496">F1496/freq.sum.r6e</f>
        <v>1.5842839036755386E-4</v>
      </c>
      <c r="I1496" s="4" t="str">
        <f t="shared" si="393"/>
        <v>lʌ</v>
      </c>
      <c r="J1496" s="4" t="str">
        <f t="shared" si="394"/>
        <v>lau</v>
      </c>
      <c r="K1496" s="10">
        <f t="shared" si="395"/>
        <v>2</v>
      </c>
      <c r="L1496" s="1">
        <f t="shared" si="396"/>
        <v>3</v>
      </c>
      <c r="M1496" s="10">
        <f t="shared" si="397"/>
        <v>3</v>
      </c>
      <c r="N1496" s="1" t="str">
        <f t="shared" si="398"/>
        <v>~lau~</v>
      </c>
      <c r="O1496" s="1" t="str">
        <f t="shared" si="399"/>
        <v>[lʌ]</v>
      </c>
      <c r="P1496" s="3" cm="1">
        <f t="array" ref="P1496">SUM(_xlfn._xlws.FILTER($H$2:$H$2454,_xlfn.MAP($N$2:$N$2454,_xlfn.LAMBDA(_xlpm.x,_xlpm.x=$N1496))))</f>
        <v>2.3764258555133077E-4</v>
      </c>
      <c r="Q1496" s="4">
        <f t="shared" si="400"/>
        <v>0.66666666666666674</v>
      </c>
      <c r="R1496" s="6" cm="1">
        <f t="array" ref="R1496">SUM(_xlfn._xlws.FILTER($H$2:$H$2454,_xlfn.MAP($O$2:$O$2454,_xlfn.LAMBDA(_xlpm.x,_xlpm.x=$O1496))))</f>
        <v>7.9214195183776931E-4</v>
      </c>
      <c r="S1496" s="4">
        <f t="shared" si="401"/>
        <v>0.19999999999999998</v>
      </c>
      <c r="T1496" s="4">
        <f t="shared" si="402"/>
        <v>0.10261336784006436</v>
      </c>
      <c r="U1496" s="4">
        <f t="shared" si="403"/>
        <v>0.30769230769230765</v>
      </c>
      <c r="V1496" s="4">
        <f t="shared" si="404"/>
        <v>0.52287874528033762</v>
      </c>
      <c r="W1496" s="4" t="s">
        <v>5139</v>
      </c>
      <c r="X1496" s="2" cm="1">
        <f t="array" ref="X1496">SUM(_xlfn._xlws.FILTER($F$2:$F$2454,_xlfn.MAP($W$2:$W$2454,_xlfn.LAMBDA(_xlpm.x,_xlpm.x=$W1496))))</f>
        <v>32</v>
      </c>
      <c r="Y1496" s="11">
        <f t="shared" si="405"/>
        <v>6.25E-2</v>
      </c>
      <c r="Z1496" s="4" t="s">
        <v>5113</v>
      </c>
      <c r="AA1496" s="2" cm="1">
        <f t="array" ref="AA1496">SUM(_xlfn._xlws.FILTER($F$2:$F$2454,_xlfn.MAP($Z$2:$Z$2454,_xlfn.LAMBDA(_xlpm.x,_xlpm.x=$Z1496))))</f>
        <v>309</v>
      </c>
      <c r="AB1496" s="11">
        <f t="shared" si="406"/>
        <v>6.4724919093851136E-3</v>
      </c>
      <c r="AC1496" s="11">
        <f t="shared" si="407"/>
        <v>0.98480850110492868</v>
      </c>
      <c r="AG1496" s="2"/>
      <c r="AL1496" s="2"/>
      <c r="AM1496" s="2"/>
    </row>
    <row r="1497" spans="1:39">
      <c r="A1497" s="1" t="str">
        <f t="shared" si="391"/>
        <v>~rme~ : [ɹmə]</v>
      </c>
      <c r="B1497" s="1">
        <f>_xlfn.LET(_xlpm.d,$G1497,_xlpm.k,_xlfn.CONCAT(LEFT(TRIM(B$1),1),"*"),COUNTIF(_xlpm.d,_xlpm.k))</f>
        <v>1</v>
      </c>
      <c r="C1497" s="1">
        <f>_xlfn.LET(_xlpm.d,$G1497,_xlpm.k,_xlfn.CONCAT(LEFT(TRIM(C$1),1),"*"),COUNTIF(_xlpm.d,_xlpm.k))</f>
        <v>0</v>
      </c>
      <c r="D1497" s="1">
        <f>_xlfn.LET(_xlpm.d,$G1497,_xlpm.k,_xlfn.CONCAT(LEFT(TRIM(D$1),1),"*"),COUNTIF(_xlpm.d,_xlpm.k))</f>
        <v>0</v>
      </c>
      <c r="E1497" s="1">
        <f t="shared" si="392"/>
        <v>0.8450980400142567</v>
      </c>
      <c r="F1497" s="7">
        <v>6</v>
      </c>
      <c r="G1497" s="9" t="s">
        <v>677</v>
      </c>
      <c r="H1497" s="4" cm="1">
        <f t="array" ref="H1497">F1497/freq.sum.r6e</f>
        <v>4.7528517110266159E-4</v>
      </c>
      <c r="I1497" s="4" t="str">
        <f t="shared" si="393"/>
        <v>ɹmə</v>
      </c>
      <c r="J1497" s="4" t="str">
        <f t="shared" si="394"/>
        <v>rme</v>
      </c>
      <c r="K1497" s="10">
        <f t="shared" si="395"/>
        <v>3</v>
      </c>
      <c r="L1497" s="1">
        <f t="shared" si="396"/>
        <v>3</v>
      </c>
      <c r="M1497" s="10">
        <f t="shared" si="397"/>
        <v>3</v>
      </c>
      <c r="N1497" s="1" t="str">
        <f t="shared" si="398"/>
        <v>~rme~</v>
      </c>
      <c r="O1497" s="1" t="str">
        <f t="shared" si="399"/>
        <v>[ɹmə]</v>
      </c>
      <c r="P1497" s="3" cm="1">
        <f t="array" ref="P1497">SUM(_xlfn._xlws.FILTER($H$2:$H$2454,_xlfn.MAP($N$2:$N$2454,_xlfn.LAMBDA(_xlpm.x,_xlpm.x=$N1497))))</f>
        <v>4.7528517110266159E-4</v>
      </c>
      <c r="Q1497" s="4">
        <f t="shared" si="400"/>
        <v>1</v>
      </c>
      <c r="R1497" s="6" cm="1">
        <f t="array" ref="R1497">SUM(_xlfn._xlws.FILTER($H$2:$H$2454,_xlfn.MAP($O$2:$O$2454,_xlfn.LAMBDA(_xlpm.x,_xlpm.x=$O1497))))</f>
        <v>1.5842839036755384E-3</v>
      </c>
      <c r="S1497" s="4">
        <f t="shared" si="401"/>
        <v>0.30000000000000004</v>
      </c>
      <c r="T1497" s="4">
        <f t="shared" si="402"/>
        <v>0.27262992955067361</v>
      </c>
      <c r="U1497" s="4">
        <f t="shared" si="403"/>
        <v>0.46153846153846156</v>
      </c>
      <c r="V1497" s="4">
        <f t="shared" si="404"/>
        <v>0.52287874528033751</v>
      </c>
      <c r="W1497" s="4" t="s">
        <v>5121</v>
      </c>
      <c r="X1497" s="2" cm="1">
        <f t="array" ref="X1497">SUM(_xlfn._xlws.FILTER($F$2:$F$2454,_xlfn.MAP($W$2:$W$2454,_xlfn.LAMBDA(_xlpm.x,_xlpm.x=$W1497))))</f>
        <v>2896</v>
      </c>
      <c r="Y1497" s="11">
        <f t="shared" si="405"/>
        <v>2.0718232044198894E-3</v>
      </c>
      <c r="Z1497" s="4" t="s">
        <v>5101</v>
      </c>
      <c r="AA1497" s="2" cm="1">
        <f t="array" ref="AA1497">SUM(_xlfn._xlws.FILTER($F$2:$F$2454,_xlfn.MAP($Z$2:$Z$2454,_xlfn.LAMBDA(_xlpm.x,_xlpm.x=$Z1497))))</f>
        <v>2255</v>
      </c>
      <c r="AB1497" s="11">
        <f t="shared" si="406"/>
        <v>2.6607538802660754E-3</v>
      </c>
      <c r="AC1497" s="11">
        <f t="shared" si="407"/>
        <v>-0.10865201131112999</v>
      </c>
      <c r="AG1497" s="2"/>
      <c r="AL1497" s="2"/>
      <c r="AM1497" s="2"/>
    </row>
    <row r="1498" spans="1:39">
      <c r="A1498" s="1" t="str">
        <f t="shared" si="391"/>
        <v>~goa~ : [ɡoʊ]</v>
      </c>
      <c r="B1498" s="1">
        <f>_xlfn.LET(_xlpm.d,$G1498,_xlpm.k,_xlfn.CONCAT(LEFT(TRIM(B$1),1),"*"),COUNTIF(_xlpm.d,_xlpm.k))</f>
        <v>0</v>
      </c>
      <c r="C1498" s="1">
        <f>_xlfn.LET(_xlpm.d,$G1498,_xlpm.k,_xlfn.CONCAT(LEFT(TRIM(C$1),1),"*"),COUNTIF(_xlpm.d,_xlpm.k))</f>
        <v>0</v>
      </c>
      <c r="D1498" s="1">
        <f>_xlfn.LET(_xlpm.d,$G1498,_xlpm.k,_xlfn.CONCAT(LEFT(TRIM(D$1),1),"*"),COUNTIF(_xlpm.d,_xlpm.k))</f>
        <v>0</v>
      </c>
      <c r="E1498" s="1">
        <f t="shared" si="392"/>
        <v>0.47712125471966244</v>
      </c>
      <c r="F1498" s="7">
        <v>2</v>
      </c>
      <c r="G1498" s="9" t="s">
        <v>1201</v>
      </c>
      <c r="H1498" s="4" cm="1">
        <f t="array" ref="H1498">F1498/freq.sum.r6e</f>
        <v>1.5842839036755386E-4</v>
      </c>
      <c r="I1498" s="4" t="str">
        <f t="shared" si="393"/>
        <v>ɡoʊ</v>
      </c>
      <c r="J1498" s="4" t="str">
        <f t="shared" si="394"/>
        <v>goa</v>
      </c>
      <c r="K1498" s="10">
        <f t="shared" si="395"/>
        <v>3</v>
      </c>
      <c r="L1498" s="1">
        <f t="shared" si="396"/>
        <v>3</v>
      </c>
      <c r="M1498" s="10">
        <f t="shared" si="397"/>
        <v>3</v>
      </c>
      <c r="N1498" s="1" t="str">
        <f t="shared" si="398"/>
        <v>~goa~</v>
      </c>
      <c r="O1498" s="1" t="str">
        <f t="shared" si="399"/>
        <v>[ɡoʊ]</v>
      </c>
      <c r="P1498" s="3" cm="1">
        <f t="array" ref="P1498">SUM(_xlfn._xlws.FILTER($H$2:$H$2454,_xlfn.MAP($N$2:$N$2454,_xlfn.LAMBDA(_xlpm.x,_xlpm.x=$N1498))))</f>
        <v>2.3764258555133077E-4</v>
      </c>
      <c r="Q1498" s="4">
        <f t="shared" si="400"/>
        <v>0.66666666666666674</v>
      </c>
      <c r="R1498" s="6" cm="1">
        <f t="array" ref="R1498">SUM(_xlfn._xlws.FILTER($H$2:$H$2454,_xlfn.MAP($O$2:$O$2454,_xlfn.LAMBDA(_xlpm.x,_xlpm.x=$O1498))))</f>
        <v>7.9214195183776931E-4</v>
      </c>
      <c r="S1498" s="4">
        <f t="shared" si="401"/>
        <v>0.19999999999999998</v>
      </c>
      <c r="T1498" s="4">
        <f t="shared" si="402"/>
        <v>0.10261336784006436</v>
      </c>
      <c r="U1498" s="4">
        <f t="shared" si="403"/>
        <v>0.30769230769230765</v>
      </c>
      <c r="V1498" s="4">
        <f t="shared" si="404"/>
        <v>0.52287874528033762</v>
      </c>
      <c r="W1498" s="4" t="s">
        <v>5138</v>
      </c>
      <c r="X1498" s="2" cm="1">
        <f t="array" ref="X1498">SUM(_xlfn._xlws.FILTER($F$2:$F$2454,_xlfn.MAP($W$2:$W$2454,_xlfn.LAMBDA(_xlpm.x,_xlpm.x=$W1498))))</f>
        <v>32</v>
      </c>
      <c r="Y1498" s="11">
        <f t="shared" si="405"/>
        <v>6.25E-2</v>
      </c>
      <c r="Z1498" s="4" t="s">
        <v>5109</v>
      </c>
      <c r="AA1498" s="2" cm="1">
        <f t="array" ref="AA1498">SUM(_xlfn._xlws.FILTER($F$2:$F$2454,_xlfn.MAP($Z$2:$Z$2454,_xlfn.LAMBDA(_xlpm.x,_xlpm.x=$Z1498))))</f>
        <v>257</v>
      </c>
      <c r="AB1498" s="11">
        <f t="shared" si="406"/>
        <v>7.7821011673151752E-3</v>
      </c>
      <c r="AC1498" s="11">
        <f t="shared" si="407"/>
        <v>0.90478314501138857</v>
      </c>
      <c r="AG1498" s="2"/>
      <c r="AL1498" s="2"/>
      <c r="AM1498" s="2"/>
    </row>
    <row r="1499" spans="1:39">
      <c r="A1499" s="1" t="str">
        <f t="shared" si="391"/>
        <v>~hai~ : [haɪ]</v>
      </c>
      <c r="B1499" s="1">
        <f>_xlfn.LET(_xlpm.d,$G1499,_xlpm.k,_xlfn.CONCAT(LEFT(TRIM(B$1),1),"*"),COUNTIF(_xlpm.d,_xlpm.k))</f>
        <v>0</v>
      </c>
      <c r="C1499" s="1">
        <f>_xlfn.LET(_xlpm.d,$G1499,_xlpm.k,_xlfn.CONCAT(LEFT(TRIM(C$1),1),"*"),COUNTIF(_xlpm.d,_xlpm.k))</f>
        <v>0</v>
      </c>
      <c r="D1499" s="1">
        <f>_xlfn.LET(_xlpm.d,$G1499,_xlpm.k,_xlfn.CONCAT(LEFT(TRIM(D$1),1),"*"),COUNTIF(_xlpm.d,_xlpm.k))</f>
        <v>0</v>
      </c>
      <c r="E1499" s="1">
        <f t="shared" si="392"/>
        <v>0.30102999566398114</v>
      </c>
      <c r="F1499" s="7">
        <v>1</v>
      </c>
      <c r="G1499" s="9" t="s">
        <v>1997</v>
      </c>
      <c r="H1499" s="4" cm="1">
        <f t="array" ref="H1499">F1499/freq.sum.r6e</f>
        <v>7.9214195183776928E-5</v>
      </c>
      <c r="I1499" s="4" t="str">
        <f t="shared" si="393"/>
        <v>haɪ</v>
      </c>
      <c r="J1499" s="4" t="str">
        <f t="shared" si="394"/>
        <v>hai</v>
      </c>
      <c r="K1499" s="10">
        <f t="shared" si="395"/>
        <v>3</v>
      </c>
      <c r="L1499" s="1">
        <f t="shared" si="396"/>
        <v>3</v>
      </c>
      <c r="M1499" s="10">
        <f t="shared" si="397"/>
        <v>3</v>
      </c>
      <c r="N1499" s="1" t="str">
        <f t="shared" si="398"/>
        <v>~hai~</v>
      </c>
      <c r="O1499" s="1" t="str">
        <f t="shared" si="399"/>
        <v>[haɪ]</v>
      </c>
      <c r="P1499" s="3" cm="1">
        <f t="array" ref="P1499">SUM(_xlfn._xlws.FILTER($H$2:$H$2454,_xlfn.MAP($N$2:$N$2454,_xlfn.LAMBDA(_xlpm.x,_xlpm.x=$N1499))))</f>
        <v>3.9607097591888465E-4</v>
      </c>
      <c r="Q1499" s="4">
        <f t="shared" si="400"/>
        <v>0.19999999999999998</v>
      </c>
      <c r="R1499" s="6" cm="1">
        <f t="array" ref="R1499">SUM(_xlfn._xlws.FILTER($H$2:$H$2454,_xlfn.MAP($O$2:$O$2454,_xlfn.LAMBDA(_xlpm.x,_xlpm.x=$O1499))))</f>
        <v>1.3466413181242079E-3</v>
      </c>
      <c r="S1499" s="4">
        <f t="shared" si="401"/>
        <v>5.8823529411764698E-2</v>
      </c>
      <c r="T1499" s="4">
        <f t="shared" si="402"/>
        <v>1.91282670340477E-2</v>
      </c>
      <c r="U1499" s="4">
        <f t="shared" si="403"/>
        <v>9.0909090909090912E-2</v>
      </c>
      <c r="V1499" s="4">
        <f t="shared" si="404"/>
        <v>0.53147891704225514</v>
      </c>
      <c r="W1499" s="4" t="s">
        <v>5131</v>
      </c>
      <c r="X1499" s="2" cm="1">
        <f t="array" ref="X1499">SUM(_xlfn._xlws.FILTER($F$2:$F$2454,_xlfn.MAP($W$2:$W$2454,_xlfn.LAMBDA(_xlpm.x,_xlpm.x=$W1499))))</f>
        <v>105</v>
      </c>
      <c r="Y1499" s="11">
        <f t="shared" si="405"/>
        <v>9.5238095238095247E-3</v>
      </c>
      <c r="Z1499" s="4" t="s">
        <v>5106</v>
      </c>
      <c r="AA1499" s="2" cm="1">
        <f t="array" ref="AA1499">SUM(_xlfn._xlws.FILTER($F$2:$F$2454,_xlfn.MAP($Z$2:$Z$2454,_xlfn.LAMBDA(_xlpm.x,_xlpm.x=$Z1499))))</f>
        <v>397</v>
      </c>
      <c r="AB1499" s="11">
        <f t="shared" si="406"/>
        <v>2.5188916876574307E-3</v>
      </c>
      <c r="AC1499" s="11">
        <f t="shared" si="407"/>
        <v>0.57760120769317702</v>
      </c>
      <c r="AG1499" s="2"/>
      <c r="AL1499" s="2"/>
      <c r="AM1499" s="2"/>
    </row>
    <row r="1500" spans="1:39">
      <c r="A1500" s="1" t="str">
        <f t="shared" si="391"/>
        <v>~ffi~ : [fɪ]</v>
      </c>
      <c r="B1500" s="1">
        <f>_xlfn.LET(_xlpm.d,$G1500,_xlpm.k,_xlfn.CONCAT(LEFT(TRIM(B$1),1),"*"),COUNTIF(_xlpm.d,_xlpm.k))</f>
        <v>0</v>
      </c>
      <c r="C1500" s="1">
        <f>_xlfn.LET(_xlpm.d,$G1500,_xlpm.k,_xlfn.CONCAT(LEFT(TRIM(C$1),1),"*"),COUNTIF(_xlpm.d,_xlpm.k))</f>
        <v>0</v>
      </c>
      <c r="D1500" s="1">
        <f>_xlfn.LET(_xlpm.d,$G1500,_xlpm.k,_xlfn.CONCAT(LEFT(TRIM(D$1),1),"*"),COUNTIF(_xlpm.d,_xlpm.k))</f>
        <v>0</v>
      </c>
      <c r="E1500" s="1">
        <f t="shared" si="392"/>
        <v>0.77815125038364352</v>
      </c>
      <c r="F1500" s="7">
        <v>5</v>
      </c>
      <c r="G1500" s="9" t="s">
        <v>1111</v>
      </c>
      <c r="H1500" s="4" cm="1">
        <f t="array" ref="H1500">F1500/freq.sum.r6e</f>
        <v>3.9607097591888465E-4</v>
      </c>
      <c r="I1500" s="1" t="str">
        <f t="shared" si="393"/>
        <v>fɪ</v>
      </c>
      <c r="J1500" s="1" t="str">
        <f t="shared" si="394"/>
        <v>ffi</v>
      </c>
      <c r="K1500" s="10">
        <f t="shared" si="395"/>
        <v>2</v>
      </c>
      <c r="L1500" s="1">
        <f t="shared" si="396"/>
        <v>3</v>
      </c>
      <c r="M1500" s="10">
        <f t="shared" si="397"/>
        <v>3</v>
      </c>
      <c r="N1500" s="1" t="str">
        <f t="shared" si="398"/>
        <v>~ffi~</v>
      </c>
      <c r="O1500" s="1" t="str">
        <f t="shared" si="399"/>
        <v>[fɪ]</v>
      </c>
      <c r="P1500" s="3" cm="1">
        <f t="array" ref="P1500">SUM(_xlfn._xlws.FILTER($H$2:$H$2454,_xlfn.MAP($N$2:$N$2454,_xlfn.LAMBDA(_xlpm.x,_xlpm.x=$N1500))))</f>
        <v>7.9214195183776931E-4</v>
      </c>
      <c r="Q1500" s="4">
        <f t="shared" si="400"/>
        <v>0.5</v>
      </c>
      <c r="R1500" s="6" cm="1">
        <f t="array" ref="R1500">SUM(_xlfn._xlws.FILTER($H$2:$H$2454,_xlfn.MAP($O$2:$O$2454,_xlfn.LAMBDA(_xlpm.x,_xlpm.x=$O1500))))</f>
        <v>2.7724968314321924E-3</v>
      </c>
      <c r="S1500" s="4">
        <f t="shared" si="401"/>
        <v>0.14285714285714288</v>
      </c>
      <c r="T1500" s="4">
        <f t="shared" si="402"/>
        <v>0.12086764063438531</v>
      </c>
      <c r="U1500" s="4">
        <f t="shared" si="403"/>
        <v>0.22222222222222224</v>
      </c>
      <c r="V1500" s="4">
        <f t="shared" si="404"/>
        <v>0.54406804435027556</v>
      </c>
      <c r="W1500" s="4" t="s">
        <v>5110</v>
      </c>
      <c r="X1500" s="2" cm="1">
        <f t="array" ref="X1500">SUM(_xlfn._xlws.FILTER($F$2:$F$2454,_xlfn.MAP($W$2:$W$2454,_xlfn.LAMBDA(_xlpm.x,_xlpm.x=$W1500))))</f>
        <v>1594</v>
      </c>
      <c r="Y1500" s="11">
        <f t="shared" si="405"/>
        <v>3.1367628607277291E-3</v>
      </c>
      <c r="Z1500" s="4" t="s">
        <v>5102</v>
      </c>
      <c r="AA1500" s="2" cm="1">
        <f t="array" ref="AA1500">SUM(_xlfn._xlws.FILTER($F$2:$F$2454,_xlfn.MAP($Z$2:$Z$2454,_xlfn.LAMBDA(_xlpm.x,_xlpm.x=$Z1500))))</f>
        <v>1794</v>
      </c>
      <c r="AB1500" s="11">
        <f t="shared" si="406"/>
        <v>2.787068004459309E-3</v>
      </c>
      <c r="AC1500" s="11">
        <f t="shared" si="407"/>
        <v>5.1334121647979701E-2</v>
      </c>
      <c r="AG1500" s="2"/>
      <c r="AL1500" s="2"/>
      <c r="AM1500" s="2"/>
    </row>
    <row r="1501" spans="1:39">
      <c r="A1501" s="1" t="str">
        <f t="shared" si="391"/>
        <v>~fie~ : [fi]</v>
      </c>
      <c r="B1501" s="1">
        <f>_xlfn.LET(_xlpm.d,$G1501,_xlpm.k,_xlfn.CONCAT(LEFT(TRIM(B$1),1),"*"),COUNTIF(_xlpm.d,_xlpm.k))</f>
        <v>0</v>
      </c>
      <c r="C1501" s="1">
        <f>_xlfn.LET(_xlpm.d,$G1501,_xlpm.k,_xlfn.CONCAT(LEFT(TRIM(C$1),1),"*"),COUNTIF(_xlpm.d,_xlpm.k))</f>
        <v>0</v>
      </c>
      <c r="D1501" s="1">
        <f>_xlfn.LET(_xlpm.d,$G1501,_xlpm.k,_xlfn.CONCAT(LEFT(TRIM(D$1),1),"*"),COUNTIF(_xlpm.d,_xlpm.k))</f>
        <v>0</v>
      </c>
      <c r="E1501" s="1">
        <f t="shared" si="392"/>
        <v>0.47712125471966244</v>
      </c>
      <c r="F1501" s="7">
        <v>2</v>
      </c>
      <c r="G1501" s="9" t="s">
        <v>52</v>
      </c>
      <c r="H1501" s="4" cm="1">
        <f t="array" ref="H1501">F1501/freq.sum.r6e</f>
        <v>1.5842839036755386E-4</v>
      </c>
      <c r="I1501" s="4" t="str">
        <f t="shared" si="393"/>
        <v>fi</v>
      </c>
      <c r="J1501" s="4" t="str">
        <f t="shared" si="394"/>
        <v>fie</v>
      </c>
      <c r="K1501" s="10">
        <f t="shared" si="395"/>
        <v>2</v>
      </c>
      <c r="L1501" s="1">
        <f t="shared" si="396"/>
        <v>3</v>
      </c>
      <c r="M1501" s="10">
        <f t="shared" si="397"/>
        <v>3</v>
      </c>
      <c r="N1501" s="1" t="str">
        <f t="shared" si="398"/>
        <v>~fie~</v>
      </c>
      <c r="O1501" s="1" t="str">
        <f t="shared" si="399"/>
        <v>[fi]</v>
      </c>
      <c r="P1501" s="3" cm="1">
        <f t="array" ref="P1501">SUM(_xlfn._xlws.FILTER($H$2:$H$2454,_xlfn.MAP($N$2:$N$2454,_xlfn.LAMBDA(_xlpm.x,_xlpm.x=$N1501))))</f>
        <v>3.1685678073510771E-4</v>
      </c>
      <c r="Q1501" s="4">
        <f t="shared" si="400"/>
        <v>0.5</v>
      </c>
      <c r="R1501" s="6" cm="1">
        <f t="array" ref="R1501">SUM(_xlfn._xlws.FILTER($H$2:$H$2454,_xlfn.MAP($O$2:$O$2454,_xlfn.LAMBDA(_xlpm.x,_xlpm.x=$O1501))))</f>
        <v>1.1089987325728771E-3</v>
      </c>
      <c r="S1501" s="4">
        <f t="shared" si="401"/>
        <v>0.14285714285714285</v>
      </c>
      <c r="T1501" s="4">
        <f t="shared" si="402"/>
        <v>7.4109654551157603E-2</v>
      </c>
      <c r="U1501" s="4">
        <f t="shared" si="403"/>
        <v>0.22222222222222224</v>
      </c>
      <c r="V1501" s="4">
        <f t="shared" si="404"/>
        <v>0.54406804435027567</v>
      </c>
      <c r="W1501" s="4" t="s">
        <v>5134</v>
      </c>
      <c r="X1501" s="2" cm="1">
        <f t="array" ref="X1501">SUM(_xlfn._xlws.FILTER($F$2:$F$2454,_xlfn.MAP($W$2:$W$2454,_xlfn.LAMBDA(_xlpm.x,_xlpm.x=$W1501))))</f>
        <v>59</v>
      </c>
      <c r="Y1501" s="11">
        <f t="shared" si="405"/>
        <v>3.3898305084745763E-2</v>
      </c>
      <c r="Z1501" s="4" t="s">
        <v>5110</v>
      </c>
      <c r="AA1501" s="2" cm="1">
        <f t="array" ref="AA1501">SUM(_xlfn._xlws.FILTER($F$2:$F$2454,_xlfn.MAP($Z$2:$Z$2454,_xlfn.LAMBDA(_xlpm.x,_xlpm.x=$Z1501))))</f>
        <v>354</v>
      </c>
      <c r="AB1501" s="11">
        <f t="shared" si="406"/>
        <v>5.6497175141242938E-3</v>
      </c>
      <c r="AC1501" s="11">
        <f t="shared" si="407"/>
        <v>0.77815125038364363</v>
      </c>
      <c r="AG1501" s="2"/>
      <c r="AL1501" s="2"/>
      <c r="AM1501" s="2"/>
    </row>
    <row r="1502" spans="1:39">
      <c r="A1502" s="1" t="str">
        <f t="shared" si="391"/>
        <v>~lie~ : [li]</v>
      </c>
      <c r="B1502" s="1">
        <f>_xlfn.LET(_xlpm.d,$G1502,_xlpm.k,_xlfn.CONCAT(LEFT(TRIM(B$1),1),"*"),COUNTIF(_xlpm.d,_xlpm.k))</f>
        <v>0</v>
      </c>
      <c r="C1502" s="1">
        <f>_xlfn.LET(_xlpm.d,$G1502,_xlpm.k,_xlfn.CONCAT(LEFT(TRIM(C$1),1),"*"),COUNTIF(_xlpm.d,_xlpm.k))</f>
        <v>0</v>
      </c>
      <c r="D1502" s="1">
        <f>_xlfn.LET(_xlpm.d,$G1502,_xlpm.k,_xlfn.CONCAT(LEFT(TRIM(D$1),1),"*"),COUNTIF(_xlpm.d,_xlpm.k))</f>
        <v>0</v>
      </c>
      <c r="E1502" s="1">
        <f t="shared" si="392"/>
        <v>0.69897000433601875</v>
      </c>
      <c r="F1502" s="7">
        <v>4</v>
      </c>
      <c r="G1502" s="9" t="s">
        <v>121</v>
      </c>
      <c r="H1502" s="4" cm="1">
        <f t="array" ref="H1502">F1502/freq.sum.r6e</f>
        <v>3.1685678073510771E-4</v>
      </c>
      <c r="I1502" s="4" t="str">
        <f t="shared" si="393"/>
        <v>li</v>
      </c>
      <c r="J1502" s="4" t="str">
        <f t="shared" si="394"/>
        <v>lie</v>
      </c>
      <c r="K1502" s="10">
        <f t="shared" si="395"/>
        <v>2</v>
      </c>
      <c r="L1502" s="1">
        <f t="shared" si="396"/>
        <v>3</v>
      </c>
      <c r="M1502" s="10">
        <f t="shared" si="397"/>
        <v>3</v>
      </c>
      <c r="N1502" s="1" t="str">
        <f t="shared" si="398"/>
        <v>~lie~</v>
      </c>
      <c r="O1502" s="1" t="str">
        <f t="shared" si="399"/>
        <v>[li]</v>
      </c>
      <c r="P1502" s="3" cm="1">
        <f t="array" ref="P1502">SUM(_xlfn._xlws.FILTER($H$2:$H$2454,_xlfn.MAP($N$2:$N$2454,_xlfn.LAMBDA(_xlpm.x,_xlpm.x=$N1502))))</f>
        <v>4.7528517110266159E-4</v>
      </c>
      <c r="Q1502" s="4">
        <f t="shared" si="400"/>
        <v>0.66666666666666663</v>
      </c>
      <c r="R1502" s="6" cm="1">
        <f t="array" ref="R1502">SUM(_xlfn._xlws.FILTER($H$2:$H$2454,_xlfn.MAP($O$2:$O$2454,_xlfn.LAMBDA(_xlpm.x,_xlpm.x=$O1502))))</f>
        <v>1.6634980988593155E-3</v>
      </c>
      <c r="S1502" s="4">
        <f t="shared" si="401"/>
        <v>0.19047619047619047</v>
      </c>
      <c r="T1502" s="4">
        <f t="shared" si="402"/>
        <v>0.14475824206266494</v>
      </c>
      <c r="U1502" s="4">
        <f t="shared" si="403"/>
        <v>0.29629629629629628</v>
      </c>
      <c r="V1502" s="4">
        <f t="shared" si="404"/>
        <v>0.54406804435027567</v>
      </c>
      <c r="W1502" s="4" t="s">
        <v>5134</v>
      </c>
      <c r="X1502" s="2" cm="1">
        <f t="array" ref="X1502">SUM(_xlfn._xlws.FILTER($F$2:$F$2454,_xlfn.MAP($W$2:$W$2454,_xlfn.LAMBDA(_xlpm.x,_xlpm.x=$W1502))))</f>
        <v>59</v>
      </c>
      <c r="Y1502" s="11">
        <f t="shared" si="405"/>
        <v>6.7796610169491525E-2</v>
      </c>
      <c r="Z1502" s="4" t="s">
        <v>5110</v>
      </c>
      <c r="AA1502" s="2" cm="1">
        <f t="array" ref="AA1502">SUM(_xlfn._xlws.FILTER($F$2:$F$2454,_xlfn.MAP($Z$2:$Z$2454,_xlfn.LAMBDA(_xlpm.x,_xlpm.x=$Z1502))))</f>
        <v>354</v>
      </c>
      <c r="AB1502" s="11">
        <f t="shared" si="406"/>
        <v>1.1299435028248588E-2</v>
      </c>
      <c r="AC1502" s="11">
        <f t="shared" si="407"/>
        <v>0.77815125038364363</v>
      </c>
      <c r="AG1502" s="2"/>
      <c r="AL1502" s="2"/>
      <c r="AM1502" s="2"/>
    </row>
    <row r="1503" spans="1:39">
      <c r="A1503" s="1" t="str">
        <f t="shared" si="391"/>
        <v>~nnu~ : [nyu]</v>
      </c>
      <c r="B1503" s="1">
        <f>_xlfn.LET(_xlpm.d,$G1503,_xlpm.k,_xlfn.CONCAT(LEFT(TRIM(B$1),1),"*"),COUNTIF(_xlpm.d,_xlpm.k))</f>
        <v>0</v>
      </c>
      <c r="C1503" s="1">
        <f>_xlfn.LET(_xlpm.d,$G1503,_xlpm.k,_xlfn.CONCAT(LEFT(TRIM(C$1),1),"*"),COUNTIF(_xlpm.d,_xlpm.k))</f>
        <v>0</v>
      </c>
      <c r="D1503" s="1">
        <f>_xlfn.LET(_xlpm.d,$G1503,_xlpm.k,_xlfn.CONCAT(LEFT(TRIM(D$1),1),"*"),COUNTIF(_xlpm.d,_xlpm.k))</f>
        <v>1</v>
      </c>
      <c r="E1503" s="1">
        <f t="shared" si="392"/>
        <v>0.30102999566398114</v>
      </c>
      <c r="F1503" s="7">
        <v>1</v>
      </c>
      <c r="G1503" s="9" t="s">
        <v>208</v>
      </c>
      <c r="H1503" s="4" cm="1">
        <f t="array" ref="H1503">F1503/freq.sum.r6e</f>
        <v>7.9214195183776928E-5</v>
      </c>
      <c r="I1503" s="4" t="str">
        <f t="shared" si="393"/>
        <v>nyu</v>
      </c>
      <c r="J1503" s="4" t="str">
        <f t="shared" si="394"/>
        <v>nnu</v>
      </c>
      <c r="K1503" s="10">
        <f t="shared" si="395"/>
        <v>3</v>
      </c>
      <c r="L1503" s="1">
        <f t="shared" si="396"/>
        <v>3</v>
      </c>
      <c r="M1503" s="10">
        <f t="shared" si="397"/>
        <v>3</v>
      </c>
      <c r="N1503" s="1" t="str">
        <f t="shared" si="398"/>
        <v>~nnu~</v>
      </c>
      <c r="O1503" s="1" t="str">
        <f t="shared" si="399"/>
        <v>[nyu]</v>
      </c>
      <c r="P1503" s="3" cm="1">
        <f t="array" ref="P1503">SUM(_xlfn._xlws.FILTER($H$2:$H$2454,_xlfn.MAP($N$2:$N$2454,_xlfn.LAMBDA(_xlpm.x,_xlpm.x=$N1503))))</f>
        <v>1.5842839036755386E-4</v>
      </c>
      <c r="Q1503" s="4">
        <f t="shared" si="400"/>
        <v>0.5</v>
      </c>
      <c r="R1503" s="6" cm="1">
        <f t="array" ref="R1503">SUM(_xlfn._xlws.FILTER($H$2:$H$2454,_xlfn.MAP($O$2:$O$2454,_xlfn.LAMBDA(_xlpm.x,_xlpm.x=$O1503))))</f>
        <v>5.5449936628643854E-4</v>
      </c>
      <c r="S1503" s="4">
        <f t="shared" si="401"/>
        <v>0.14285714285714285</v>
      </c>
      <c r="T1503" s="4">
        <f t="shared" si="402"/>
        <v>4.6757986083227711E-2</v>
      </c>
      <c r="U1503" s="4">
        <f t="shared" si="403"/>
        <v>0.22222222222222224</v>
      </c>
      <c r="V1503" s="4">
        <f t="shared" si="404"/>
        <v>0.54406804435027567</v>
      </c>
      <c r="W1503" s="4" t="s">
        <v>5111</v>
      </c>
      <c r="X1503" s="2" cm="1">
        <f t="array" ref="X1503">SUM(_xlfn._xlws.FILTER($F$2:$F$2454,_xlfn.MAP($W$2:$W$2454,_xlfn.LAMBDA(_xlpm.x,_xlpm.x=$W1503))))</f>
        <v>566</v>
      </c>
      <c r="Y1503" s="11">
        <f t="shared" si="405"/>
        <v>1.7667844522968198E-3</v>
      </c>
      <c r="Z1503" s="4" t="s">
        <v>5111</v>
      </c>
      <c r="AA1503" s="2" cm="1">
        <f t="array" ref="AA1503">SUM(_xlfn._xlws.FILTER($F$2:$F$2454,_xlfn.MAP($Z$2:$Z$2454,_xlfn.LAMBDA(_xlpm.x,_xlpm.x=$Z1503))))</f>
        <v>254</v>
      </c>
      <c r="AB1503" s="11">
        <f t="shared" si="406"/>
        <v>3.937007874015748E-3</v>
      </c>
      <c r="AC1503" s="11">
        <f t="shared" si="407"/>
        <v>-0.34798271456833335</v>
      </c>
      <c r="AG1503" s="2"/>
      <c r="AL1503" s="2"/>
      <c r="AM1503" s="2"/>
    </row>
    <row r="1504" spans="1:39">
      <c r="A1504" s="1" t="str">
        <f t="shared" si="391"/>
        <v>~nue~ : [nyu]</v>
      </c>
      <c r="B1504" s="1">
        <f>_xlfn.LET(_xlpm.d,$G1504,_xlpm.k,_xlfn.CONCAT(LEFT(TRIM(B$1),1),"*"),COUNTIF(_xlpm.d,_xlpm.k))</f>
        <v>0</v>
      </c>
      <c r="C1504" s="1">
        <f>_xlfn.LET(_xlpm.d,$G1504,_xlpm.k,_xlfn.CONCAT(LEFT(TRIM(C$1),1),"*"),COUNTIF(_xlpm.d,_xlpm.k))</f>
        <v>0</v>
      </c>
      <c r="D1504" s="1">
        <f>_xlfn.LET(_xlpm.d,$G1504,_xlpm.k,_xlfn.CONCAT(LEFT(TRIM(D$1),1),"*"),COUNTIF(_xlpm.d,_xlpm.k))</f>
        <v>1</v>
      </c>
      <c r="E1504" s="1">
        <f t="shared" si="392"/>
        <v>0.30102999566398114</v>
      </c>
      <c r="F1504" s="7">
        <v>1</v>
      </c>
      <c r="G1504" s="9" t="s">
        <v>210</v>
      </c>
      <c r="H1504" s="4" cm="1">
        <f t="array" ref="H1504">F1504/freq.sum.r6e</f>
        <v>7.9214195183776928E-5</v>
      </c>
      <c r="I1504" s="4" t="str">
        <f t="shared" si="393"/>
        <v>nyu</v>
      </c>
      <c r="J1504" s="4" t="str">
        <f t="shared" si="394"/>
        <v>nue</v>
      </c>
      <c r="K1504" s="10">
        <f t="shared" si="395"/>
        <v>3</v>
      </c>
      <c r="L1504" s="1">
        <f t="shared" si="396"/>
        <v>3</v>
      </c>
      <c r="M1504" s="10">
        <f t="shared" si="397"/>
        <v>3</v>
      </c>
      <c r="N1504" s="1" t="str">
        <f t="shared" si="398"/>
        <v>~nue~</v>
      </c>
      <c r="O1504" s="1" t="str">
        <f t="shared" si="399"/>
        <v>[nyu]</v>
      </c>
      <c r="P1504" s="3" cm="1">
        <f t="array" ref="P1504">SUM(_xlfn._xlws.FILTER($H$2:$H$2454,_xlfn.MAP($N$2:$N$2454,_xlfn.LAMBDA(_xlpm.x,_xlpm.x=$N1504))))</f>
        <v>1.5842839036755386E-4</v>
      </c>
      <c r="Q1504" s="4">
        <f t="shared" si="400"/>
        <v>0.5</v>
      </c>
      <c r="R1504" s="6" cm="1">
        <f t="array" ref="R1504">SUM(_xlfn._xlws.FILTER($H$2:$H$2454,_xlfn.MAP($O$2:$O$2454,_xlfn.LAMBDA(_xlpm.x,_xlpm.x=$O1504))))</f>
        <v>5.5449936628643854E-4</v>
      </c>
      <c r="S1504" s="4">
        <f t="shared" si="401"/>
        <v>0.14285714285714285</v>
      </c>
      <c r="T1504" s="4">
        <f t="shared" si="402"/>
        <v>4.6757986083227711E-2</v>
      </c>
      <c r="U1504" s="4">
        <f t="shared" si="403"/>
        <v>0.22222222222222224</v>
      </c>
      <c r="V1504" s="4">
        <f t="shared" si="404"/>
        <v>0.54406804435027567</v>
      </c>
      <c r="W1504" s="4" t="s">
        <v>5143</v>
      </c>
      <c r="X1504" s="2" cm="1">
        <f t="array" ref="X1504">SUM(_xlfn._xlws.FILTER($F$2:$F$2454,_xlfn.MAP($W$2:$W$2454,_xlfn.LAMBDA(_xlpm.x,_xlpm.x=$W1504))))</f>
        <v>33</v>
      </c>
      <c r="Y1504" s="11">
        <f t="shared" si="405"/>
        <v>3.0303030303030304E-2</v>
      </c>
      <c r="Z1504" s="4" t="s">
        <v>5111</v>
      </c>
      <c r="AA1504" s="2" cm="1">
        <f t="array" ref="AA1504">SUM(_xlfn._xlws.FILTER($F$2:$F$2454,_xlfn.MAP($Z$2:$Z$2454,_xlfn.LAMBDA(_xlpm.x,_xlpm.x=$Z1504))))</f>
        <v>254</v>
      </c>
      <c r="AB1504" s="11">
        <f t="shared" si="406"/>
        <v>3.937007874015748E-3</v>
      </c>
      <c r="AC1504" s="11">
        <f t="shared" si="407"/>
        <v>0.88631977674205065</v>
      </c>
      <c r="AG1504" s="2"/>
      <c r="AL1504" s="2"/>
      <c r="AM1504" s="2"/>
    </row>
    <row r="1505" spans="1:39">
      <c r="A1505" s="1" t="str">
        <f t="shared" si="391"/>
        <v>~nne~ : [nɛ]</v>
      </c>
      <c r="B1505" s="1">
        <f>_xlfn.LET(_xlpm.d,$G1505,_xlpm.k,_xlfn.CONCAT(LEFT(TRIM(B$1),1),"*"),COUNTIF(_xlpm.d,_xlpm.k))</f>
        <v>0</v>
      </c>
      <c r="C1505" s="1">
        <f>_xlfn.LET(_xlpm.d,$G1505,_xlpm.k,_xlfn.CONCAT(LEFT(TRIM(C$1),1),"*"),COUNTIF(_xlpm.d,_xlpm.k))</f>
        <v>0</v>
      </c>
      <c r="D1505" s="1">
        <f>_xlfn.LET(_xlpm.d,$G1505,_xlpm.k,_xlfn.CONCAT(LEFT(TRIM(D$1),1),"*"),COUNTIF(_xlpm.d,_xlpm.k))</f>
        <v>1</v>
      </c>
      <c r="E1505" s="1">
        <f t="shared" si="392"/>
        <v>0.69897000433601875</v>
      </c>
      <c r="F1505" s="7">
        <v>4</v>
      </c>
      <c r="G1505" s="9" t="s">
        <v>1225</v>
      </c>
      <c r="H1505" s="4" cm="1">
        <f t="array" ref="H1505">F1505/freq.sum.r6e</f>
        <v>3.1685678073510771E-4</v>
      </c>
      <c r="I1505" s="4" t="str">
        <f t="shared" si="393"/>
        <v>nɛ</v>
      </c>
      <c r="J1505" s="4" t="str">
        <f t="shared" si="394"/>
        <v>nne</v>
      </c>
      <c r="K1505" s="10">
        <f t="shared" si="395"/>
        <v>2</v>
      </c>
      <c r="L1505" s="1">
        <f t="shared" si="396"/>
        <v>3</v>
      </c>
      <c r="M1505" s="10">
        <f t="shared" si="397"/>
        <v>3</v>
      </c>
      <c r="N1505" s="1" t="str">
        <f t="shared" si="398"/>
        <v>~nne~</v>
      </c>
      <c r="O1505" s="1" t="str">
        <f t="shared" si="399"/>
        <v>[nɛ]</v>
      </c>
      <c r="P1505" s="3" cm="1">
        <f t="array" ref="P1505">SUM(_xlfn._xlws.FILTER($H$2:$H$2454,_xlfn.MAP($N$2:$N$2454,_xlfn.LAMBDA(_xlpm.x,_xlpm.x=$N1505))))</f>
        <v>7.9214195183776931E-4</v>
      </c>
      <c r="Q1505" s="4">
        <f t="shared" si="400"/>
        <v>0.39999999999999997</v>
      </c>
      <c r="R1505" s="6" cm="1">
        <f t="array" ref="R1505">SUM(_xlfn._xlws.FILTER($H$2:$H$2454,_xlfn.MAP($O$2:$O$2454,_xlfn.LAMBDA(_xlpm.x,_xlpm.x=$O1505))))</f>
        <v>2.7724968314321924E-3</v>
      </c>
      <c r="S1505" s="4">
        <f t="shared" si="401"/>
        <v>0.1142857142857143</v>
      </c>
      <c r="T1505" s="4">
        <f t="shared" si="402"/>
        <v>8.6854945237598971E-2</v>
      </c>
      <c r="U1505" s="4">
        <f t="shared" si="403"/>
        <v>0.17777777777777778</v>
      </c>
      <c r="V1505" s="4">
        <f t="shared" si="404"/>
        <v>0.54406804435027556</v>
      </c>
      <c r="W1505" s="4" t="s">
        <v>5121</v>
      </c>
      <c r="X1505" s="2" cm="1">
        <f t="array" ref="X1505">SUM(_xlfn._xlws.FILTER($F$2:$F$2454,_xlfn.MAP($W$2:$W$2454,_xlfn.LAMBDA(_xlpm.x,_xlpm.x=$W1505))))</f>
        <v>2896</v>
      </c>
      <c r="Y1505" s="11">
        <f t="shared" si="405"/>
        <v>1.3812154696132596E-3</v>
      </c>
      <c r="Z1505" s="4" t="s">
        <v>5104</v>
      </c>
      <c r="AA1505" s="2" cm="1">
        <f t="array" ref="AA1505">SUM(_xlfn._xlws.FILTER($F$2:$F$2454,_xlfn.MAP($Z$2:$Z$2454,_xlfn.LAMBDA(_xlpm.x,_xlpm.x=$Z1505))))</f>
        <v>883</v>
      </c>
      <c r="AB1505" s="11">
        <f t="shared" si="406"/>
        <v>4.5300113250283129E-3</v>
      </c>
      <c r="AC1505" s="11">
        <f t="shared" si="407"/>
        <v>-0.51583785394754078</v>
      </c>
      <c r="AG1505" s="2"/>
      <c r="AL1505" s="2"/>
      <c r="AM1505" s="2"/>
    </row>
    <row r="1506" spans="1:39">
      <c r="A1506" s="1" t="str">
        <f t="shared" si="391"/>
        <v>~wea~ : [wɛ]</v>
      </c>
      <c r="B1506" s="1">
        <f>_xlfn.LET(_xlpm.d,$G1506,_xlpm.k,_xlfn.CONCAT(LEFT(TRIM(B$1),1),"*"),COUNTIF(_xlpm.d,_xlpm.k))</f>
        <v>0</v>
      </c>
      <c r="C1506" s="1">
        <f>_xlfn.LET(_xlpm.d,$G1506,_xlpm.k,_xlfn.CONCAT(LEFT(TRIM(C$1),1),"*"),COUNTIF(_xlpm.d,_xlpm.k))</f>
        <v>0</v>
      </c>
      <c r="D1506" s="1">
        <f>_xlfn.LET(_xlpm.d,$G1506,_xlpm.k,_xlfn.CONCAT(LEFT(TRIM(D$1),1),"*"),COUNTIF(_xlpm.d,_xlpm.k))</f>
        <v>0</v>
      </c>
      <c r="E1506" s="1">
        <f t="shared" si="392"/>
        <v>0.69897000433601875</v>
      </c>
      <c r="F1506" s="7">
        <v>4</v>
      </c>
      <c r="G1506" s="9" t="s">
        <v>1174</v>
      </c>
      <c r="H1506" s="4" cm="1">
        <f t="array" ref="H1506">F1506/freq.sum.r6e</f>
        <v>3.1685678073510771E-4</v>
      </c>
      <c r="I1506" s="4" t="str">
        <f t="shared" si="393"/>
        <v>wɛ</v>
      </c>
      <c r="J1506" s="4" t="str">
        <f t="shared" si="394"/>
        <v>wea</v>
      </c>
      <c r="K1506" s="10">
        <f t="shared" si="395"/>
        <v>2</v>
      </c>
      <c r="L1506" s="1">
        <f t="shared" si="396"/>
        <v>3</v>
      </c>
      <c r="M1506" s="10">
        <f t="shared" si="397"/>
        <v>3</v>
      </c>
      <c r="N1506" s="1" t="str">
        <f t="shared" si="398"/>
        <v>~wea~</v>
      </c>
      <c r="O1506" s="1" t="str">
        <f t="shared" si="399"/>
        <v>[wɛ]</v>
      </c>
      <c r="P1506" s="3" cm="1">
        <f t="array" ref="P1506">SUM(_xlfn._xlws.FILTER($H$2:$H$2454,_xlfn.MAP($N$2:$N$2454,_xlfn.LAMBDA(_xlpm.x,_xlpm.x=$N1506))))</f>
        <v>6.3371356147021542E-4</v>
      </c>
      <c r="Q1506" s="4">
        <f t="shared" si="400"/>
        <v>0.5</v>
      </c>
      <c r="R1506" s="6" cm="1">
        <f t="array" ref="R1506">SUM(_xlfn._xlws.FILTER($H$2:$H$2454,_xlfn.MAP($O$2:$O$2454,_xlfn.LAMBDA(_xlpm.x,_xlpm.x=$O1506))))</f>
        <v>2.2179974651457537E-3</v>
      </c>
      <c r="S1506" s="4">
        <f t="shared" si="401"/>
        <v>0.14285714285714288</v>
      </c>
      <c r="T1506" s="4">
        <f t="shared" si="402"/>
        <v>0.10856868154699872</v>
      </c>
      <c r="U1506" s="4">
        <f t="shared" si="403"/>
        <v>0.22222222222222224</v>
      </c>
      <c r="V1506" s="4">
        <f t="shared" si="404"/>
        <v>0.54406804435027556</v>
      </c>
      <c r="W1506" s="4" t="s">
        <v>5124</v>
      </c>
      <c r="X1506" s="2" cm="1">
        <f t="array" ref="X1506">SUM(_xlfn._xlws.FILTER($F$2:$F$2454,_xlfn.MAP($W$2:$W$2454,_xlfn.LAMBDA(_xlpm.x,_xlpm.x=$W1506))))</f>
        <v>184</v>
      </c>
      <c r="Y1506" s="11">
        <f t="shared" si="405"/>
        <v>2.1739130434782608E-2</v>
      </c>
      <c r="Z1506" s="4" t="s">
        <v>5104</v>
      </c>
      <c r="AA1506" s="2" cm="1">
        <f t="array" ref="AA1506">SUM(_xlfn._xlws.FILTER($F$2:$F$2454,_xlfn.MAP($Z$2:$Z$2454,_xlfn.LAMBDA(_xlpm.x,_xlpm.x=$Z1506))))</f>
        <v>883</v>
      </c>
      <c r="AB1506" s="11">
        <f t="shared" si="406"/>
        <v>4.5300113250283129E-3</v>
      </c>
      <c r="AC1506" s="11">
        <f t="shared" si="407"/>
        <v>0.68114288056803207</v>
      </c>
      <c r="AG1506" s="2"/>
      <c r="AL1506" s="2"/>
      <c r="AM1506" s="2"/>
    </row>
    <row r="1507" spans="1:39">
      <c r="A1507" s="1" t="str">
        <f t="shared" si="391"/>
        <v>~coa~ : [koʊ]</v>
      </c>
      <c r="B1507" s="1">
        <f>_xlfn.LET(_xlpm.d,$G1507,_xlpm.k,_xlfn.CONCAT(LEFT(TRIM(B$1),1),"*"),COUNTIF(_xlpm.d,_xlpm.k))</f>
        <v>0</v>
      </c>
      <c r="C1507" s="1">
        <f>_xlfn.LET(_xlpm.d,$G1507,_xlpm.k,_xlfn.CONCAT(LEFT(TRIM(C$1),1),"*"),COUNTIF(_xlpm.d,_xlpm.k))</f>
        <v>0</v>
      </c>
      <c r="D1507" s="1">
        <f>_xlfn.LET(_xlpm.d,$G1507,_xlpm.k,_xlfn.CONCAT(LEFT(TRIM(D$1),1),"*"),COUNTIF(_xlpm.d,_xlpm.k))</f>
        <v>0</v>
      </c>
      <c r="E1507" s="1">
        <f t="shared" si="392"/>
        <v>0.60205999132796229</v>
      </c>
      <c r="F1507" s="7">
        <v>3</v>
      </c>
      <c r="G1507" s="9" t="s">
        <v>1057</v>
      </c>
      <c r="H1507" s="4" cm="1">
        <f t="array" ref="H1507">F1507/freq.sum.r6e</f>
        <v>2.376425855513308E-4</v>
      </c>
      <c r="I1507" s="4" t="str">
        <f t="shared" si="393"/>
        <v>koʊ</v>
      </c>
      <c r="J1507" s="4" t="str">
        <f t="shared" si="394"/>
        <v>coa</v>
      </c>
      <c r="K1507" s="10">
        <f t="shared" si="395"/>
        <v>3</v>
      </c>
      <c r="L1507" s="1">
        <f t="shared" si="396"/>
        <v>3</v>
      </c>
      <c r="M1507" s="10">
        <f t="shared" si="397"/>
        <v>3</v>
      </c>
      <c r="N1507" s="1" t="str">
        <f t="shared" si="398"/>
        <v>~coa~</v>
      </c>
      <c r="O1507" s="1" t="str">
        <f t="shared" si="399"/>
        <v>[koʊ]</v>
      </c>
      <c r="P1507" s="3" cm="1">
        <f t="array" ref="P1507">SUM(_xlfn._xlws.FILTER($H$2:$H$2454,_xlfn.MAP($N$2:$N$2454,_xlfn.LAMBDA(_xlpm.x,_xlpm.x=$N1507))))</f>
        <v>3.1685678073510771E-4</v>
      </c>
      <c r="Q1507" s="4">
        <f t="shared" si="400"/>
        <v>0.75</v>
      </c>
      <c r="R1507" s="6" cm="1">
        <f t="array" ref="R1507">SUM(_xlfn._xlws.FILTER($H$2:$H$2454,_xlfn.MAP($O$2:$O$2454,_xlfn.LAMBDA(_xlpm.x,_xlpm.x=$O1507))))</f>
        <v>1.1089987325728769E-3</v>
      </c>
      <c r="S1507" s="4">
        <f t="shared" si="401"/>
        <v>0.21428571428571433</v>
      </c>
      <c r="T1507" s="4">
        <f t="shared" si="402"/>
        <v>0.14027395824968317</v>
      </c>
      <c r="U1507" s="4">
        <f t="shared" si="403"/>
        <v>0.33333333333333343</v>
      </c>
      <c r="V1507" s="4">
        <f t="shared" si="404"/>
        <v>0.54406804435027556</v>
      </c>
      <c r="W1507" s="4" t="s">
        <v>5138</v>
      </c>
      <c r="X1507" s="2" cm="1">
        <f t="array" ref="X1507">SUM(_xlfn._xlws.FILTER($F$2:$F$2454,_xlfn.MAP($W$2:$W$2454,_xlfn.LAMBDA(_xlpm.x,_xlpm.x=$W1507))))</f>
        <v>32</v>
      </c>
      <c r="Y1507" s="11">
        <f t="shared" si="405"/>
        <v>9.375E-2</v>
      </c>
      <c r="Z1507" s="4" t="s">
        <v>5109</v>
      </c>
      <c r="AA1507" s="2" cm="1">
        <f t="array" ref="AA1507">SUM(_xlfn._xlws.FILTER($F$2:$F$2454,_xlfn.MAP($Z$2:$Z$2454,_xlfn.LAMBDA(_xlpm.x,_xlpm.x=$Z1507))))</f>
        <v>257</v>
      </c>
      <c r="AB1507" s="11">
        <f t="shared" si="406"/>
        <v>1.1673151750972763E-2</v>
      </c>
      <c r="AC1507" s="11">
        <f t="shared" si="407"/>
        <v>0.90478314501138857</v>
      </c>
      <c r="AG1507" s="2"/>
      <c r="AL1507" s="2"/>
      <c r="AM1507" s="2"/>
    </row>
    <row r="1508" spans="1:39">
      <c r="A1508" s="1" t="str">
        <f t="shared" si="391"/>
        <v>~low~ : [lɔ]</v>
      </c>
      <c r="B1508" s="1">
        <f>_xlfn.LET(_xlpm.d,$G1508,_xlpm.k,_xlfn.CONCAT(LEFT(TRIM(B$1),1),"*"),COUNTIF(_xlpm.d,_xlpm.k))</f>
        <v>0</v>
      </c>
      <c r="C1508" s="1">
        <f>_xlfn.LET(_xlpm.d,$G1508,_xlpm.k,_xlfn.CONCAT(LEFT(TRIM(C$1),1),"*"),COUNTIF(_xlpm.d,_xlpm.k))</f>
        <v>0</v>
      </c>
      <c r="D1508" s="1">
        <f>_xlfn.LET(_xlpm.d,$G1508,_xlpm.k,_xlfn.CONCAT(LEFT(TRIM(D$1),1),"*"),COUNTIF(_xlpm.d,_xlpm.k))</f>
        <v>0</v>
      </c>
      <c r="E1508" s="1">
        <f t="shared" si="392"/>
        <v>0.30102999566398114</v>
      </c>
      <c r="F1508" s="7">
        <v>1</v>
      </c>
      <c r="G1508" s="9" t="s">
        <v>2090</v>
      </c>
      <c r="H1508" s="4" cm="1">
        <f t="array" ref="H1508">F1508/freq.sum.r6e</f>
        <v>7.9214195183776928E-5</v>
      </c>
      <c r="I1508" s="4" t="str">
        <f t="shared" si="393"/>
        <v>lɔ</v>
      </c>
      <c r="J1508" s="4" t="str">
        <f t="shared" si="394"/>
        <v>low</v>
      </c>
      <c r="K1508" s="10">
        <f t="shared" si="395"/>
        <v>2</v>
      </c>
      <c r="L1508" s="1">
        <f t="shared" si="396"/>
        <v>3</v>
      </c>
      <c r="M1508" s="10">
        <f t="shared" si="397"/>
        <v>3</v>
      </c>
      <c r="N1508" s="1" t="str">
        <f t="shared" si="398"/>
        <v>~low~</v>
      </c>
      <c r="O1508" s="1" t="str">
        <f t="shared" si="399"/>
        <v>[lɔ]</v>
      </c>
      <c r="P1508" s="3" cm="1">
        <f t="array" ref="P1508">SUM(_xlfn._xlws.FILTER($H$2:$H$2454,_xlfn.MAP($N$2:$N$2454,_xlfn.LAMBDA(_xlpm.x,_xlpm.x=$N1508))))</f>
        <v>3.1685678073510771E-4</v>
      </c>
      <c r="Q1508" s="4">
        <f t="shared" si="400"/>
        <v>0.25</v>
      </c>
      <c r="R1508" s="6" cm="1">
        <f t="array" ref="R1508">SUM(_xlfn._xlws.FILTER($H$2:$H$2454,_xlfn.MAP($O$2:$O$2454,_xlfn.LAMBDA(_xlpm.x,_xlpm.x=$O1508))))</f>
        <v>1.1089987325728769E-3</v>
      </c>
      <c r="S1508" s="4">
        <f t="shared" si="401"/>
        <v>7.1428571428571438E-2</v>
      </c>
      <c r="T1508" s="4">
        <f t="shared" si="402"/>
        <v>2.3378993041613855E-2</v>
      </c>
      <c r="U1508" s="4">
        <f t="shared" si="403"/>
        <v>0.11111111111111112</v>
      </c>
      <c r="V1508" s="4">
        <f t="shared" si="404"/>
        <v>0.54406804435027556</v>
      </c>
      <c r="W1508" s="4" t="s">
        <v>5128</v>
      </c>
      <c r="X1508" s="2" cm="1">
        <f t="array" ref="X1508">SUM(_xlfn._xlws.FILTER($F$2:$F$2454,_xlfn.MAP($W$2:$W$2454,_xlfn.LAMBDA(_xlpm.x,_xlpm.x=$W1508))))</f>
        <v>89</v>
      </c>
      <c r="Y1508" s="11">
        <f t="shared" si="405"/>
        <v>1.1235955056179775E-2</v>
      </c>
      <c r="Z1508" s="4" t="s">
        <v>5107</v>
      </c>
      <c r="AA1508" s="2" cm="1">
        <f t="array" ref="AA1508">SUM(_xlfn._xlws.FILTER($F$2:$F$2454,_xlfn.MAP($Z$2:$Z$2454,_xlfn.LAMBDA(_xlpm.x,_xlpm.x=$Z1508))))</f>
        <v>293</v>
      </c>
      <c r="AB1508" s="11">
        <f t="shared" si="406"/>
        <v>3.4129692832764505E-3</v>
      </c>
      <c r="AC1508" s="11">
        <f t="shared" si="407"/>
        <v>0.51747761370919665</v>
      </c>
      <c r="AG1508" s="2"/>
      <c r="AL1508" s="2"/>
      <c r="AM1508" s="2"/>
    </row>
    <row r="1509" spans="1:39">
      <c r="A1509" s="1" t="str">
        <f t="shared" si="391"/>
        <v>~nei~ : [ni]</v>
      </c>
      <c r="B1509" s="1">
        <f>_xlfn.LET(_xlpm.d,$G1509,_xlpm.k,_xlfn.CONCAT(LEFT(TRIM(B$1),1),"*"),COUNTIF(_xlpm.d,_xlpm.k))</f>
        <v>0</v>
      </c>
      <c r="C1509" s="1">
        <f>_xlfn.LET(_xlpm.d,$G1509,_xlpm.k,_xlfn.CONCAT(LEFT(TRIM(C$1),1),"*"),COUNTIF(_xlpm.d,_xlpm.k))</f>
        <v>0</v>
      </c>
      <c r="D1509" s="1">
        <f>_xlfn.LET(_xlpm.d,$G1509,_xlpm.k,_xlfn.CONCAT(LEFT(TRIM(D$1),1),"*"),COUNTIF(_xlpm.d,_xlpm.k))</f>
        <v>1</v>
      </c>
      <c r="E1509" s="1">
        <f t="shared" si="392"/>
        <v>0.47712125471966244</v>
      </c>
      <c r="F1509" s="7">
        <v>2</v>
      </c>
      <c r="G1509" s="9" t="s">
        <v>184</v>
      </c>
      <c r="H1509" s="4" cm="1">
        <f t="array" ref="H1509">F1509/freq.sum.r6e</f>
        <v>1.5842839036755386E-4</v>
      </c>
      <c r="I1509" s="4" t="str">
        <f t="shared" si="393"/>
        <v>ni</v>
      </c>
      <c r="J1509" s="4" t="str">
        <f t="shared" si="394"/>
        <v>nei</v>
      </c>
      <c r="K1509" s="10">
        <f t="shared" si="395"/>
        <v>2</v>
      </c>
      <c r="L1509" s="1">
        <f t="shared" si="396"/>
        <v>3</v>
      </c>
      <c r="M1509" s="10">
        <f t="shared" si="397"/>
        <v>3</v>
      </c>
      <c r="N1509" s="1" t="str">
        <f t="shared" si="398"/>
        <v>~nei~</v>
      </c>
      <c r="O1509" s="1" t="str">
        <f t="shared" si="399"/>
        <v>[ni]</v>
      </c>
      <c r="P1509" s="3" cm="1">
        <f t="array" ref="P1509">SUM(_xlfn._xlws.FILTER($H$2:$H$2454,_xlfn.MAP($N$2:$N$2454,_xlfn.LAMBDA(_xlpm.x,_xlpm.x=$N1509))))</f>
        <v>3.9607097591888465E-4</v>
      </c>
      <c r="Q1509" s="4">
        <f t="shared" si="400"/>
        <v>0.39999999999999997</v>
      </c>
      <c r="R1509" s="6" cm="1">
        <f t="array" ref="R1509">SUM(_xlfn._xlws.FILTER($H$2:$H$2454,_xlfn.MAP($O$2:$O$2454,_xlfn.LAMBDA(_xlpm.x,_xlpm.x=$O1509))))</f>
        <v>1.4258555133079846E-3</v>
      </c>
      <c r="S1509" s="4">
        <f t="shared" si="401"/>
        <v>0.11111111111111112</v>
      </c>
      <c r="T1509" s="4">
        <f t="shared" si="402"/>
        <v>5.7998860083514653E-2</v>
      </c>
      <c r="U1509" s="4">
        <f t="shared" si="403"/>
        <v>0.17391304347826089</v>
      </c>
      <c r="V1509" s="4">
        <f t="shared" si="404"/>
        <v>0.55630250076728727</v>
      </c>
      <c r="W1509" s="4" t="s">
        <v>5135</v>
      </c>
      <c r="X1509" s="2" cm="1">
        <f t="array" ref="X1509">SUM(_xlfn._xlws.FILTER($F$2:$F$2454,_xlfn.MAP($W$2:$W$2454,_xlfn.LAMBDA(_xlpm.x,_xlpm.x=$W1509))))</f>
        <v>40</v>
      </c>
      <c r="Y1509" s="11">
        <f t="shared" si="405"/>
        <v>0.05</v>
      </c>
      <c r="Z1509" s="4" t="s">
        <v>5110</v>
      </c>
      <c r="AA1509" s="2" cm="1">
        <f t="array" ref="AA1509">SUM(_xlfn._xlws.FILTER($F$2:$F$2454,_xlfn.MAP($Z$2:$Z$2454,_xlfn.LAMBDA(_xlpm.x,_xlpm.x=$Z1509))))</f>
        <v>354</v>
      </c>
      <c r="AB1509" s="11">
        <f t="shared" si="406"/>
        <v>5.6497175141242938E-3</v>
      </c>
      <c r="AC1509" s="11">
        <f t="shared" si="407"/>
        <v>0.94694327069782547</v>
      </c>
      <c r="AG1509" s="2"/>
      <c r="AL1509" s="2"/>
      <c r="AM1509" s="2"/>
    </row>
    <row r="1510" spans="1:39">
      <c r="A1510" s="1" t="str">
        <f t="shared" si="391"/>
        <v>~pay~ : [peɪ]</v>
      </c>
      <c r="B1510" s="1">
        <f>_xlfn.LET(_xlpm.d,$G1510,_xlpm.k,_xlfn.CONCAT(LEFT(TRIM(B$1),1),"*"),COUNTIF(_xlpm.d,_xlpm.k))</f>
        <v>0</v>
      </c>
      <c r="C1510" s="1">
        <f>_xlfn.LET(_xlpm.d,$G1510,_xlpm.k,_xlfn.CONCAT(LEFT(TRIM(C$1),1),"*"),COUNTIF(_xlpm.d,_xlpm.k))</f>
        <v>0</v>
      </c>
      <c r="D1510" s="1">
        <f>_xlfn.LET(_xlpm.d,$G1510,_xlpm.k,_xlfn.CONCAT(LEFT(TRIM(D$1),1),"*"),COUNTIF(_xlpm.d,_xlpm.k))</f>
        <v>0</v>
      </c>
      <c r="E1510" s="1">
        <f t="shared" si="392"/>
        <v>0.8450980400142567</v>
      </c>
      <c r="F1510" s="7">
        <v>6</v>
      </c>
      <c r="G1510" s="9" t="s">
        <v>699</v>
      </c>
      <c r="H1510" s="4" cm="1">
        <f t="array" ref="H1510">F1510/freq.sum.r6e</f>
        <v>4.7528517110266159E-4</v>
      </c>
      <c r="I1510" s="4" t="str">
        <f t="shared" si="393"/>
        <v>peɪ</v>
      </c>
      <c r="J1510" s="4" t="str">
        <f t="shared" si="394"/>
        <v>pay</v>
      </c>
      <c r="K1510" s="10">
        <f t="shared" si="395"/>
        <v>3</v>
      </c>
      <c r="L1510" s="1">
        <f t="shared" si="396"/>
        <v>3</v>
      </c>
      <c r="M1510" s="10">
        <f t="shared" si="397"/>
        <v>3</v>
      </c>
      <c r="N1510" s="1" t="str">
        <f t="shared" si="398"/>
        <v>~pay~</v>
      </c>
      <c r="O1510" s="1" t="str">
        <f t="shared" si="399"/>
        <v>[peɪ]</v>
      </c>
      <c r="P1510" s="3" cm="1">
        <f t="array" ref="P1510">SUM(_xlfn._xlws.FILTER($H$2:$H$2454,_xlfn.MAP($N$2:$N$2454,_xlfn.LAMBDA(_xlpm.x,_xlpm.x=$N1510))))</f>
        <v>4.7528517110266159E-4</v>
      </c>
      <c r="Q1510" s="4">
        <f t="shared" si="400"/>
        <v>1</v>
      </c>
      <c r="R1510" s="6" cm="1">
        <f t="array" ref="R1510">SUM(_xlfn._xlws.FILTER($H$2:$H$2454,_xlfn.MAP($O$2:$O$2454,_xlfn.LAMBDA(_xlpm.x,_xlpm.x=$O1510))))</f>
        <v>1.7427122940430926E-3</v>
      </c>
      <c r="S1510" s="4">
        <f t="shared" si="401"/>
        <v>0.27272727272727271</v>
      </c>
      <c r="T1510" s="4">
        <f t="shared" si="402"/>
        <v>0.25315636315419687</v>
      </c>
      <c r="U1510" s="4">
        <f t="shared" si="403"/>
        <v>0.42857142857142855</v>
      </c>
      <c r="V1510" s="4">
        <f t="shared" si="404"/>
        <v>0.56427143043856265</v>
      </c>
      <c r="W1510" s="4" t="s">
        <v>5127</v>
      </c>
      <c r="X1510" s="2" cm="1">
        <f t="array" ref="X1510">SUM(_xlfn._xlws.FILTER($F$2:$F$2454,_xlfn.MAP($W$2:$W$2454,_xlfn.LAMBDA(_xlpm.x,_xlpm.x=$W1510))))</f>
        <v>59</v>
      </c>
      <c r="Y1510" s="11">
        <f t="shared" si="405"/>
        <v>0.10169491525423729</v>
      </c>
      <c r="Z1510" s="4" t="s">
        <v>5108</v>
      </c>
      <c r="AA1510" s="2" cm="1">
        <f t="array" ref="AA1510">SUM(_xlfn._xlws.FILTER($F$2:$F$2454,_xlfn.MAP($Z$2:$Z$2454,_xlfn.LAMBDA(_xlpm.x,_xlpm.x=$Z1510))))</f>
        <v>475</v>
      </c>
      <c r="AB1510" s="11">
        <f t="shared" si="406"/>
        <v>1.2631578947368421E-2</v>
      </c>
      <c r="AC1510" s="11">
        <f t="shared" si="407"/>
        <v>0.90584159798272246</v>
      </c>
      <c r="AG1510" s="2"/>
      <c r="AL1510" s="2"/>
      <c r="AM1510" s="2"/>
    </row>
    <row r="1511" spans="1:39">
      <c r="A1511" s="1" t="str">
        <f t="shared" si="391"/>
        <v>~mmu~ : [myu]</v>
      </c>
      <c r="B1511" s="1">
        <f>_xlfn.LET(_xlpm.d,$G1511,_xlpm.k,_xlfn.CONCAT(LEFT(TRIM(B$1),1),"*"),COUNTIF(_xlpm.d,_xlpm.k))</f>
        <v>0</v>
      </c>
      <c r="C1511" s="1">
        <f>_xlfn.LET(_xlpm.d,$G1511,_xlpm.k,_xlfn.CONCAT(LEFT(TRIM(C$1),1),"*"),COUNTIF(_xlpm.d,_xlpm.k))</f>
        <v>1</v>
      </c>
      <c r="D1511" s="1">
        <f>_xlfn.LET(_xlpm.d,$G1511,_xlpm.k,_xlfn.CONCAT(LEFT(TRIM(D$1),1),"*"),COUNTIF(_xlpm.d,_xlpm.k))</f>
        <v>0</v>
      </c>
      <c r="E1511" s="1">
        <f t="shared" si="392"/>
        <v>0.60205999132796229</v>
      </c>
      <c r="F1511" s="7">
        <v>3</v>
      </c>
      <c r="G1511" s="9" t="s">
        <v>162</v>
      </c>
      <c r="H1511" s="4" cm="1">
        <f t="array" ref="H1511">F1511/freq.sum.r6e</f>
        <v>2.376425855513308E-4</v>
      </c>
      <c r="I1511" s="1" t="str">
        <f t="shared" si="393"/>
        <v>myu</v>
      </c>
      <c r="J1511" s="1" t="str">
        <f t="shared" si="394"/>
        <v>mmu</v>
      </c>
      <c r="K1511" s="10">
        <f t="shared" si="395"/>
        <v>3</v>
      </c>
      <c r="L1511" s="1">
        <f t="shared" si="396"/>
        <v>3</v>
      </c>
      <c r="M1511" s="10">
        <f t="shared" si="397"/>
        <v>3</v>
      </c>
      <c r="N1511" s="1" t="str">
        <f t="shared" si="398"/>
        <v>~mmu~</v>
      </c>
      <c r="O1511" s="1" t="str">
        <f t="shared" si="399"/>
        <v>[myu]</v>
      </c>
      <c r="P1511" s="3" cm="1">
        <f t="array" ref="P1511">SUM(_xlfn._xlws.FILTER($H$2:$H$2454,_xlfn.MAP($N$2:$N$2454,_xlfn.LAMBDA(_xlpm.x,_xlpm.x=$N1511))))</f>
        <v>2.376425855513308E-4</v>
      </c>
      <c r="Q1511" s="4">
        <f t="shared" si="400"/>
        <v>1</v>
      </c>
      <c r="R1511" s="6" cm="1">
        <f t="array" ref="R1511">SUM(_xlfn._xlws.FILTER($H$2:$H$2454,_xlfn.MAP($O$2:$O$2454,_xlfn.LAMBDA(_xlpm.x,_xlpm.x=$O1511))))</f>
        <v>8.7135614702154619E-4</v>
      </c>
      <c r="S1511" s="4">
        <f t="shared" si="401"/>
        <v>0.27272727272727276</v>
      </c>
      <c r="T1511" s="4">
        <f t="shared" si="402"/>
        <v>0.1803522320353069</v>
      </c>
      <c r="U1511" s="4">
        <f t="shared" si="403"/>
        <v>0.42857142857142866</v>
      </c>
      <c r="V1511" s="4">
        <f t="shared" si="404"/>
        <v>0.56427143043856254</v>
      </c>
      <c r="W1511" s="4" t="s">
        <v>5111</v>
      </c>
      <c r="X1511" s="2" cm="1">
        <f t="array" ref="X1511">SUM(_xlfn._xlws.FILTER($F$2:$F$2454,_xlfn.MAP($W$2:$W$2454,_xlfn.LAMBDA(_xlpm.x,_xlpm.x=$W1511))))</f>
        <v>566</v>
      </c>
      <c r="Y1511" s="11">
        <f t="shared" si="405"/>
        <v>5.3003533568904597E-3</v>
      </c>
      <c r="Z1511" s="4" t="s">
        <v>5111</v>
      </c>
      <c r="AA1511" s="2" cm="1">
        <f t="array" ref="AA1511">SUM(_xlfn._xlws.FILTER($F$2:$F$2454,_xlfn.MAP($Z$2:$Z$2454,_xlfn.LAMBDA(_xlpm.x,_xlpm.x=$Z1511))))</f>
        <v>254</v>
      </c>
      <c r="AB1511" s="11">
        <f t="shared" si="406"/>
        <v>1.1811023622047244E-2</v>
      </c>
      <c r="AC1511" s="11">
        <f t="shared" si="407"/>
        <v>-0.34798271456833335</v>
      </c>
      <c r="AG1511" s="2"/>
      <c r="AL1511" s="2"/>
      <c r="AM1511" s="2"/>
    </row>
    <row r="1512" spans="1:39">
      <c r="A1512" s="1" t="str">
        <f t="shared" si="391"/>
        <v>~jew~ : [dʒu]</v>
      </c>
      <c r="B1512" s="1">
        <f>_xlfn.LET(_xlpm.d,$G1512,_xlpm.k,_xlfn.CONCAT(LEFT(TRIM(B$1),1),"*"),COUNTIF(_xlpm.d,_xlpm.k))</f>
        <v>0</v>
      </c>
      <c r="C1512" s="1">
        <f>_xlfn.LET(_xlpm.d,$G1512,_xlpm.k,_xlfn.CONCAT(LEFT(TRIM(C$1),1),"*"),COUNTIF(_xlpm.d,_xlpm.k))</f>
        <v>0</v>
      </c>
      <c r="D1512" s="1">
        <f>_xlfn.LET(_xlpm.d,$G1512,_xlpm.k,_xlfn.CONCAT(LEFT(TRIM(D$1),1),"*"),COUNTIF(_xlpm.d,_xlpm.k))</f>
        <v>0</v>
      </c>
      <c r="E1512" s="1">
        <f t="shared" si="392"/>
        <v>0.60205999132796229</v>
      </c>
      <c r="F1512" s="7">
        <v>3</v>
      </c>
      <c r="G1512" s="9" t="s">
        <v>899</v>
      </c>
      <c r="H1512" s="4" cm="1">
        <f t="array" ref="H1512">F1512/freq.sum.r6e</f>
        <v>2.376425855513308E-4</v>
      </c>
      <c r="I1512" s="4" t="str">
        <f t="shared" si="393"/>
        <v>dʒu</v>
      </c>
      <c r="J1512" s="4" t="str">
        <f t="shared" si="394"/>
        <v>jew</v>
      </c>
      <c r="K1512" s="10">
        <f t="shared" si="395"/>
        <v>3</v>
      </c>
      <c r="L1512" s="1">
        <f t="shared" si="396"/>
        <v>3</v>
      </c>
      <c r="M1512" s="10">
        <f t="shared" si="397"/>
        <v>3</v>
      </c>
      <c r="N1512" s="1" t="str">
        <f t="shared" si="398"/>
        <v>~jew~</v>
      </c>
      <c r="O1512" s="1" t="str">
        <f t="shared" si="399"/>
        <v>[dʒu]</v>
      </c>
      <c r="P1512" s="3" cm="1">
        <f t="array" ref="P1512">SUM(_xlfn._xlws.FILTER($H$2:$H$2454,_xlfn.MAP($N$2:$N$2454,_xlfn.LAMBDA(_xlpm.x,_xlpm.x=$N1512))))</f>
        <v>2.376425855513308E-4</v>
      </c>
      <c r="Q1512" s="4">
        <f t="shared" si="400"/>
        <v>1</v>
      </c>
      <c r="R1512" s="6" cm="1">
        <f t="array" ref="R1512">SUM(_xlfn._xlws.FILTER($H$2:$H$2454,_xlfn.MAP($O$2:$O$2454,_xlfn.LAMBDA(_xlpm.x,_xlpm.x=$O1512))))</f>
        <v>8.7135614702154608E-4</v>
      </c>
      <c r="S1512" s="4">
        <f t="shared" si="401"/>
        <v>0.27272727272727276</v>
      </c>
      <c r="T1512" s="4">
        <f t="shared" si="402"/>
        <v>0.1803522320353069</v>
      </c>
      <c r="U1512" s="4">
        <f t="shared" si="403"/>
        <v>0.42857142857142866</v>
      </c>
      <c r="V1512" s="4">
        <f t="shared" si="404"/>
        <v>0.56427143043856254</v>
      </c>
      <c r="W1512" s="4" t="s">
        <v>5141</v>
      </c>
      <c r="X1512" s="2" cm="1">
        <f t="array" ref="X1512">SUM(_xlfn._xlws.FILTER($F$2:$F$2454,_xlfn.MAP($W$2:$W$2454,_xlfn.LAMBDA(_xlpm.x,_xlpm.x=$W1512))))</f>
        <v>15</v>
      </c>
      <c r="Y1512" s="11">
        <f t="shared" si="405"/>
        <v>0.2</v>
      </c>
      <c r="Z1512" s="4" t="s">
        <v>5111</v>
      </c>
      <c r="AA1512" s="2" cm="1">
        <f t="array" ref="AA1512">SUM(_xlfn._xlws.FILTER($F$2:$F$2454,_xlfn.MAP($Z$2:$Z$2454,_xlfn.LAMBDA(_xlpm.x,_xlpm.x=$Z1512))))</f>
        <v>254</v>
      </c>
      <c r="AB1512" s="11">
        <f t="shared" si="406"/>
        <v>1.1811023622047244E-2</v>
      </c>
      <c r="AC1512" s="11">
        <f t="shared" si="407"/>
        <v>1.2287424575642569</v>
      </c>
      <c r="AG1512" s="2"/>
      <c r="AL1512" s="2"/>
      <c r="AM1512" s="2"/>
    </row>
    <row r="1513" spans="1:39">
      <c r="A1513" s="1" t="str">
        <f t="shared" si="391"/>
        <v>~try~ : [tɹɪ]</v>
      </c>
      <c r="B1513" s="1">
        <f>_xlfn.LET(_xlpm.d,$G1513,_xlpm.k,_xlfn.CONCAT(LEFT(TRIM(B$1),1),"*"),COUNTIF(_xlpm.d,_xlpm.k))</f>
        <v>0</v>
      </c>
      <c r="C1513" s="1">
        <f>_xlfn.LET(_xlpm.d,$G1513,_xlpm.k,_xlfn.CONCAT(LEFT(TRIM(C$1),1),"*"),COUNTIF(_xlpm.d,_xlpm.k))</f>
        <v>0</v>
      </c>
      <c r="D1513" s="1">
        <f>_xlfn.LET(_xlpm.d,$G1513,_xlpm.k,_xlfn.CONCAT(LEFT(TRIM(D$1),1),"*"),COUNTIF(_xlpm.d,_xlpm.k))</f>
        <v>0</v>
      </c>
      <c r="E1513" s="1">
        <f t="shared" si="392"/>
        <v>0.30102999566398114</v>
      </c>
      <c r="F1513" s="7">
        <v>1</v>
      </c>
      <c r="G1513" s="9" t="s">
        <v>1574</v>
      </c>
      <c r="H1513" s="4" cm="1">
        <f t="array" ref="H1513">F1513/freq.sum.r6e</f>
        <v>7.9214195183776928E-5</v>
      </c>
      <c r="I1513" s="4" t="str">
        <f t="shared" si="393"/>
        <v>tɹɪ</v>
      </c>
      <c r="J1513" s="4" t="str">
        <f t="shared" si="394"/>
        <v>try</v>
      </c>
      <c r="K1513" s="10">
        <f t="shared" si="395"/>
        <v>3</v>
      </c>
      <c r="L1513" s="1">
        <f t="shared" si="396"/>
        <v>3</v>
      </c>
      <c r="M1513" s="10">
        <f t="shared" si="397"/>
        <v>3</v>
      </c>
      <c r="N1513" s="1" t="str">
        <f t="shared" si="398"/>
        <v>~try~</v>
      </c>
      <c r="O1513" s="1" t="str">
        <f t="shared" si="399"/>
        <v>[tɹɪ]</v>
      </c>
      <c r="P1513" s="3" cm="1">
        <f t="array" ref="P1513">SUM(_xlfn._xlws.FILTER($H$2:$H$2454,_xlfn.MAP($N$2:$N$2454,_xlfn.LAMBDA(_xlpm.x,_xlpm.x=$N1513))))</f>
        <v>2.3764258555133077E-4</v>
      </c>
      <c r="Q1513" s="4">
        <f t="shared" si="400"/>
        <v>0.33333333333333337</v>
      </c>
      <c r="R1513" s="6" cm="1">
        <f t="array" ref="R1513">SUM(_xlfn._xlws.FILTER($H$2:$H$2454,_xlfn.MAP($O$2:$O$2454,_xlfn.LAMBDA(_xlpm.x,_xlpm.x=$O1513))))</f>
        <v>8.7135614702154608E-4</v>
      </c>
      <c r="S1513" s="4">
        <f t="shared" si="401"/>
        <v>9.0909090909090925E-2</v>
      </c>
      <c r="T1513" s="4">
        <f t="shared" si="402"/>
        <v>3.0058705339217815E-2</v>
      </c>
      <c r="U1513" s="4">
        <f t="shared" si="403"/>
        <v>0.14285714285714288</v>
      </c>
      <c r="V1513" s="4">
        <f t="shared" si="404"/>
        <v>0.56427143043856254</v>
      </c>
      <c r="W1513" s="4" t="s">
        <v>5123</v>
      </c>
      <c r="X1513" s="2" cm="1">
        <f t="array" ref="X1513">SUM(_xlfn._xlws.FILTER($F$2:$F$2454,_xlfn.MAP($W$2:$W$2454,_xlfn.LAMBDA(_xlpm.x,_xlpm.x=$W1513))))</f>
        <v>340</v>
      </c>
      <c r="Y1513" s="11">
        <f t="shared" si="405"/>
        <v>2.9411764705882353E-3</v>
      </c>
      <c r="Z1513" s="4" t="s">
        <v>5102</v>
      </c>
      <c r="AA1513" s="2" cm="1">
        <f t="array" ref="AA1513">SUM(_xlfn._xlws.FILTER($F$2:$F$2454,_xlfn.MAP($Z$2:$Z$2454,_xlfn.LAMBDA(_xlpm.x,_xlpm.x=$Z1513))))</f>
        <v>1794</v>
      </c>
      <c r="AB1513" s="11">
        <f t="shared" si="406"/>
        <v>5.5741360089186175E-4</v>
      </c>
      <c r="AC1513" s="11">
        <f t="shared" si="407"/>
        <v>0.72234352166581817</v>
      </c>
      <c r="AG1513" s="2"/>
      <c r="AL1513" s="2"/>
      <c r="AM1513" s="2"/>
    </row>
    <row r="1514" spans="1:39">
      <c r="A1514" s="1" t="str">
        <f t="shared" si="391"/>
        <v>~sce~ : [si]</v>
      </c>
      <c r="B1514" s="1">
        <f>_xlfn.LET(_xlpm.d,$G1514,_xlpm.k,_xlfn.CONCAT(LEFT(TRIM(B$1),1),"*"),COUNTIF(_xlpm.d,_xlpm.k))</f>
        <v>0</v>
      </c>
      <c r="C1514" s="1">
        <f>_xlfn.LET(_xlpm.d,$G1514,_xlpm.k,_xlfn.CONCAT(LEFT(TRIM(C$1),1),"*"),COUNTIF(_xlpm.d,_xlpm.k))</f>
        <v>0</v>
      </c>
      <c r="D1514" s="1">
        <f>_xlfn.LET(_xlpm.d,$G1514,_xlpm.k,_xlfn.CONCAT(LEFT(TRIM(D$1),1),"*"),COUNTIF(_xlpm.d,_xlpm.k))</f>
        <v>0</v>
      </c>
      <c r="E1514" s="1">
        <f t="shared" si="392"/>
        <v>0.47712125471966244</v>
      </c>
      <c r="F1514" s="7">
        <v>2</v>
      </c>
      <c r="G1514" s="9" t="s">
        <v>245</v>
      </c>
      <c r="H1514" s="4" cm="1">
        <f t="array" ref="H1514">F1514/freq.sum.r6e</f>
        <v>1.5842839036755386E-4</v>
      </c>
      <c r="I1514" s="4" t="str">
        <f t="shared" si="393"/>
        <v>si</v>
      </c>
      <c r="J1514" s="4" t="str">
        <f t="shared" si="394"/>
        <v>sce</v>
      </c>
      <c r="K1514" s="10">
        <f t="shared" si="395"/>
        <v>2</v>
      </c>
      <c r="L1514" s="1">
        <f t="shared" si="396"/>
        <v>3</v>
      </c>
      <c r="M1514" s="10">
        <f t="shared" si="397"/>
        <v>3</v>
      </c>
      <c r="N1514" s="1" t="str">
        <f t="shared" si="398"/>
        <v>~sce~</v>
      </c>
      <c r="O1514" s="1" t="str">
        <f t="shared" si="399"/>
        <v>[si]</v>
      </c>
      <c r="P1514" s="3" cm="1">
        <f t="array" ref="P1514">SUM(_xlfn._xlws.FILTER($H$2:$H$2454,_xlfn.MAP($N$2:$N$2454,_xlfn.LAMBDA(_xlpm.x,_xlpm.x=$N1514))))</f>
        <v>5.5449936628643843E-4</v>
      </c>
      <c r="Q1514" s="4">
        <f t="shared" si="400"/>
        <v>0.28571428571428575</v>
      </c>
      <c r="R1514" s="6" cm="1">
        <f t="array" ref="R1514">SUM(_xlfn._xlws.FILTER($H$2:$H$2454,_xlfn.MAP($O$2:$O$2454,_xlfn.LAMBDA(_xlpm.x,_xlpm.x=$O1514))))</f>
        <v>2.0595690747781999E-3</v>
      </c>
      <c r="S1514" s="4">
        <f t="shared" si="401"/>
        <v>7.6923076923076927E-2</v>
      </c>
      <c r="T1514" s="4">
        <f t="shared" si="402"/>
        <v>4.0423447936995059E-2</v>
      </c>
      <c r="U1514" s="4">
        <f t="shared" si="403"/>
        <v>0.12121212121212123</v>
      </c>
      <c r="V1514" s="4">
        <f t="shared" si="404"/>
        <v>0.56987530795656116</v>
      </c>
      <c r="W1514" s="4" t="s">
        <v>5121</v>
      </c>
      <c r="X1514" s="2" cm="1">
        <f t="array" ref="X1514">SUM(_xlfn._xlws.FILTER($F$2:$F$2454,_xlfn.MAP($W$2:$W$2454,_xlfn.LAMBDA(_xlpm.x,_xlpm.x=$W1514))))</f>
        <v>2896</v>
      </c>
      <c r="Y1514" s="11">
        <f t="shared" si="405"/>
        <v>6.9060773480662981E-4</v>
      </c>
      <c r="Z1514" s="4" t="s">
        <v>5110</v>
      </c>
      <c r="AA1514" s="2" cm="1">
        <f t="array" ref="AA1514">SUM(_xlfn._xlws.FILTER($F$2:$F$2454,_xlfn.MAP($Z$2:$Z$2454,_xlfn.LAMBDA(_xlpm.x,_xlpm.x=$Z1514))))</f>
        <v>354</v>
      </c>
      <c r="AB1514" s="11">
        <f t="shared" si="406"/>
        <v>5.6497175141242938E-3</v>
      </c>
      <c r="AC1514" s="11">
        <f t="shared" si="407"/>
        <v>-0.91279529549932148</v>
      </c>
      <c r="AG1514" s="2"/>
      <c r="AL1514" s="2"/>
      <c r="AM1514" s="2"/>
    </row>
    <row r="1515" spans="1:39">
      <c r="A1515" s="1" t="str">
        <f t="shared" si="391"/>
        <v>~tch~ : [tʃ]</v>
      </c>
      <c r="B1515" s="1">
        <f>_xlfn.LET(_xlpm.d,$G1515,_xlpm.k,_xlfn.CONCAT(LEFT(TRIM(B$1),1),"*"),COUNTIF(_xlpm.d,_xlpm.k))</f>
        <v>0</v>
      </c>
      <c r="C1515" s="1">
        <f>_xlfn.LET(_xlpm.d,$G1515,_xlpm.k,_xlfn.CONCAT(LEFT(TRIM(C$1),1),"*"),COUNTIF(_xlpm.d,_xlpm.k))</f>
        <v>0</v>
      </c>
      <c r="D1515" s="1">
        <f>_xlfn.LET(_xlpm.d,$G1515,_xlpm.k,_xlfn.CONCAT(LEFT(TRIM(D$1),1),"*"),COUNTIF(_xlpm.d,_xlpm.k))</f>
        <v>0</v>
      </c>
      <c r="E1515" s="1">
        <f t="shared" si="392"/>
        <v>0.90308998699194343</v>
      </c>
      <c r="F1515" s="7">
        <v>7</v>
      </c>
      <c r="G1515" s="9" t="s">
        <v>654</v>
      </c>
      <c r="H1515" s="4" cm="1">
        <f t="array" ref="H1515">F1515/freq.sum.r6e</f>
        <v>5.5449936628643854E-4</v>
      </c>
      <c r="I1515" s="4" t="str">
        <f t="shared" si="393"/>
        <v>tʃ</v>
      </c>
      <c r="J1515" s="4" t="str">
        <f t="shared" si="394"/>
        <v>tch</v>
      </c>
      <c r="K1515" s="10">
        <f t="shared" si="395"/>
        <v>2</v>
      </c>
      <c r="L1515" s="1">
        <f t="shared" si="396"/>
        <v>3</v>
      </c>
      <c r="M1515" s="10">
        <f t="shared" si="397"/>
        <v>3</v>
      </c>
      <c r="N1515" s="1" t="str">
        <f t="shared" si="398"/>
        <v>~tch~</v>
      </c>
      <c r="O1515" s="1" t="str">
        <f t="shared" si="399"/>
        <v>[tʃ]</v>
      </c>
      <c r="P1515" s="3" cm="1">
        <f t="array" ref="P1515">SUM(_xlfn._xlws.FILTER($H$2:$H$2454,_xlfn.MAP($N$2:$N$2454,_xlfn.LAMBDA(_xlpm.x,_xlpm.x=$N1515))))</f>
        <v>5.5449936628643854E-4</v>
      </c>
      <c r="Q1515" s="4">
        <f t="shared" si="400"/>
        <v>1</v>
      </c>
      <c r="R1515" s="6" cm="1">
        <f t="array" ref="R1515">SUM(_xlfn._xlws.FILTER($H$2:$H$2454,_xlfn.MAP($O$2:$O$2454,_xlfn.LAMBDA(_xlpm.x,_xlpm.x=$O1515))))</f>
        <v>2.0595690747782004E-3</v>
      </c>
      <c r="S1515" s="4">
        <f t="shared" si="401"/>
        <v>0.26923076923076922</v>
      </c>
      <c r="T1515" s="4">
        <f t="shared" si="402"/>
        <v>0.26779573847666777</v>
      </c>
      <c r="U1515" s="4">
        <f t="shared" si="403"/>
        <v>0.42424242424242425</v>
      </c>
      <c r="V1515" s="4">
        <f t="shared" si="404"/>
        <v>0.56987530795656116</v>
      </c>
      <c r="W1515" s="4"/>
      <c r="X1515" s="2" cm="1">
        <f t="array" ref="X1515">SUM(_xlfn._xlws.FILTER($F$2:$F$2454,_xlfn.MAP($W$2:$W$2454,_xlfn.LAMBDA(_xlpm.x,_xlpm.x=$W1515))))</f>
        <v>2988</v>
      </c>
      <c r="Y1515" s="11">
        <f t="shared" si="405"/>
        <v>2.3427041499330657E-3</v>
      </c>
      <c r="Z1515" s="4"/>
      <c r="AA1515" s="2" cm="1">
        <f t="array" ref="AA1515">SUM(_xlfn._xlws.FILTER($F$2:$F$2454,_xlfn.MAP($Z$2:$Z$2454,_xlfn.LAMBDA(_xlpm.x,_xlpm.x=$Z1515))))</f>
        <v>3871</v>
      </c>
      <c r="AB1515" s="11">
        <f t="shared" si="406"/>
        <v>1.8083182640144665E-3</v>
      </c>
      <c r="AC1515" s="11">
        <f t="shared" si="407"/>
        <v>0.11244257817559396</v>
      </c>
      <c r="AG1515" s="2"/>
      <c r="AL1515" s="2"/>
      <c r="AM1515" s="2"/>
    </row>
    <row r="1516" spans="1:39">
      <c r="A1516" s="1" t="str">
        <f t="shared" si="391"/>
        <v>~wha~ : [wʌ]</v>
      </c>
      <c r="B1516" s="1">
        <f>_xlfn.LET(_xlpm.d,$G1516,_xlpm.k,_xlfn.CONCAT(LEFT(TRIM(B$1),1),"*"),COUNTIF(_xlpm.d,_xlpm.k))</f>
        <v>0</v>
      </c>
      <c r="C1516" s="1">
        <f>_xlfn.LET(_xlpm.d,$G1516,_xlpm.k,_xlfn.CONCAT(LEFT(TRIM(C$1),1),"*"),COUNTIF(_xlpm.d,_xlpm.k))</f>
        <v>0</v>
      </c>
      <c r="D1516" s="1">
        <f>_xlfn.LET(_xlpm.d,$G1516,_xlpm.k,_xlfn.CONCAT(LEFT(TRIM(D$1),1),"*"),COUNTIF(_xlpm.d,_xlpm.k))</f>
        <v>0</v>
      </c>
      <c r="E1516" s="1">
        <f t="shared" si="392"/>
        <v>0.47712125471966244</v>
      </c>
      <c r="F1516" s="7">
        <v>2</v>
      </c>
      <c r="G1516" s="9" t="s">
        <v>1331</v>
      </c>
      <c r="H1516" s="4" cm="1">
        <f t="array" ref="H1516">F1516/freq.sum.r6e</f>
        <v>1.5842839036755386E-4</v>
      </c>
      <c r="I1516" s="1" t="str">
        <f t="shared" si="393"/>
        <v>wʌ</v>
      </c>
      <c r="J1516" s="1" t="str">
        <f t="shared" si="394"/>
        <v>wha</v>
      </c>
      <c r="K1516" s="10">
        <f t="shared" si="395"/>
        <v>2</v>
      </c>
      <c r="L1516" s="1">
        <f t="shared" si="396"/>
        <v>3</v>
      </c>
      <c r="M1516" s="10">
        <f t="shared" si="397"/>
        <v>3</v>
      </c>
      <c r="N1516" s="1" t="str">
        <f t="shared" si="398"/>
        <v>~wha~</v>
      </c>
      <c r="O1516" s="1" t="str">
        <f t="shared" si="399"/>
        <v>[wʌ]</v>
      </c>
      <c r="P1516" s="3" cm="1">
        <f t="array" ref="P1516">SUM(_xlfn._xlws.FILTER($H$2:$H$2454,_xlfn.MAP($N$2:$N$2454,_xlfn.LAMBDA(_xlpm.x,_xlpm.x=$N1516))))</f>
        <v>3.1685678073510771E-4</v>
      </c>
      <c r="Q1516" s="4">
        <f t="shared" si="400"/>
        <v>0.5</v>
      </c>
      <c r="R1516" s="6" cm="1">
        <f t="array" ref="R1516">SUM(_xlfn._xlws.FILTER($H$2:$H$2454,_xlfn.MAP($O$2:$O$2454,_xlfn.LAMBDA(_xlpm.x,_xlpm.x=$O1516))))</f>
        <v>1.188212927756654E-3</v>
      </c>
      <c r="S1516" s="4">
        <f t="shared" si="401"/>
        <v>0.13333333333333333</v>
      </c>
      <c r="T1516" s="4">
        <f t="shared" si="402"/>
        <v>7.0209146416886151E-2</v>
      </c>
      <c r="U1516" s="4">
        <f t="shared" si="403"/>
        <v>0.2105263157894737</v>
      </c>
      <c r="V1516" s="4">
        <f t="shared" si="404"/>
        <v>0.57403126772771884</v>
      </c>
      <c r="W1516" s="4" t="s">
        <v>5120</v>
      </c>
      <c r="X1516" s="2" cm="1">
        <f t="array" ref="X1516">SUM(_xlfn._xlws.FILTER($F$2:$F$2454,_xlfn.MAP($W$2:$W$2454,_xlfn.LAMBDA(_xlpm.x,_xlpm.x=$W1516))))</f>
        <v>1666</v>
      </c>
      <c r="Y1516" s="11">
        <f t="shared" si="405"/>
        <v>1.2004801920768306E-3</v>
      </c>
      <c r="Z1516" s="4" t="s">
        <v>5113</v>
      </c>
      <c r="AA1516" s="2" cm="1">
        <f t="array" ref="AA1516">SUM(_xlfn._xlws.FILTER($F$2:$F$2454,_xlfn.MAP($Z$2:$Z$2454,_xlfn.LAMBDA(_xlpm.x,_xlpm.x=$Z1516))))</f>
        <v>309</v>
      </c>
      <c r="AB1516" s="11">
        <f t="shared" si="406"/>
        <v>6.4724919093851136E-3</v>
      </c>
      <c r="AC1516" s="11">
        <f t="shared" si="407"/>
        <v>-0.73171651764593426</v>
      </c>
      <c r="AG1516" s="2"/>
      <c r="AL1516" s="2"/>
      <c r="AM1516" s="2"/>
    </row>
    <row r="1517" spans="1:39">
      <c r="A1517" s="1" t="str">
        <f t="shared" si="391"/>
        <v>~roa~ : [ɹoʊ]</v>
      </c>
      <c r="B1517" s="1">
        <f>_xlfn.LET(_xlpm.d,$G1517,_xlpm.k,_xlfn.CONCAT(LEFT(TRIM(B$1),1),"*"),COUNTIF(_xlpm.d,_xlpm.k))</f>
        <v>1</v>
      </c>
      <c r="C1517" s="1">
        <f>_xlfn.LET(_xlpm.d,$G1517,_xlpm.k,_xlfn.CONCAT(LEFT(TRIM(C$1),1),"*"),COUNTIF(_xlpm.d,_xlpm.k))</f>
        <v>0</v>
      </c>
      <c r="D1517" s="1">
        <f>_xlfn.LET(_xlpm.d,$G1517,_xlpm.k,_xlfn.CONCAT(LEFT(TRIM(D$1),1),"*"),COUNTIF(_xlpm.d,_xlpm.k))</f>
        <v>0</v>
      </c>
      <c r="E1517" s="1">
        <f t="shared" si="392"/>
        <v>0.60205999132796229</v>
      </c>
      <c r="F1517" s="7">
        <v>3</v>
      </c>
      <c r="G1517" s="9" t="s">
        <v>1096</v>
      </c>
      <c r="H1517" s="4" cm="1">
        <f t="array" ref="H1517">F1517/freq.sum.r6e</f>
        <v>2.376425855513308E-4</v>
      </c>
      <c r="I1517" s="1" t="str">
        <f t="shared" si="393"/>
        <v>ɹoʊ</v>
      </c>
      <c r="J1517" s="1" t="str">
        <f t="shared" si="394"/>
        <v>roa</v>
      </c>
      <c r="K1517" s="10">
        <f t="shared" si="395"/>
        <v>3</v>
      </c>
      <c r="L1517" s="1">
        <f t="shared" si="396"/>
        <v>3</v>
      </c>
      <c r="M1517" s="10">
        <f t="shared" si="397"/>
        <v>3</v>
      </c>
      <c r="N1517" s="1" t="str">
        <f t="shared" si="398"/>
        <v>~roa~</v>
      </c>
      <c r="O1517" s="1" t="str">
        <f t="shared" si="399"/>
        <v>[ɹoʊ]</v>
      </c>
      <c r="P1517" s="3" cm="1">
        <f t="array" ref="P1517">SUM(_xlfn._xlws.FILTER($H$2:$H$2454,_xlfn.MAP($N$2:$N$2454,_xlfn.LAMBDA(_xlpm.x,_xlpm.x=$N1517))))</f>
        <v>3.1685678073510771E-4</v>
      </c>
      <c r="Q1517" s="4">
        <f t="shared" si="400"/>
        <v>0.75</v>
      </c>
      <c r="R1517" s="6" cm="1">
        <f t="array" ref="R1517">SUM(_xlfn._xlws.FILTER($H$2:$H$2454,_xlfn.MAP($O$2:$O$2454,_xlfn.LAMBDA(_xlpm.x,_xlpm.x=$O1517))))</f>
        <v>1.1882129277566537E-3</v>
      </c>
      <c r="S1517" s="4">
        <f t="shared" si="401"/>
        <v>0.20000000000000004</v>
      </c>
      <c r="T1517" s="4">
        <f t="shared" si="402"/>
        <v>0.13289111834180509</v>
      </c>
      <c r="U1517" s="4">
        <f t="shared" si="403"/>
        <v>0.31578947368421056</v>
      </c>
      <c r="V1517" s="4">
        <f t="shared" si="404"/>
        <v>0.57403126772771873</v>
      </c>
      <c r="W1517" s="4" t="s">
        <v>5138</v>
      </c>
      <c r="X1517" s="2" cm="1">
        <f t="array" ref="X1517">SUM(_xlfn._xlws.FILTER($F$2:$F$2454,_xlfn.MAP($W$2:$W$2454,_xlfn.LAMBDA(_xlpm.x,_xlpm.x=$W1517))))</f>
        <v>32</v>
      </c>
      <c r="Y1517" s="11">
        <f t="shared" si="405"/>
        <v>9.375E-2</v>
      </c>
      <c r="Z1517" s="4" t="s">
        <v>5109</v>
      </c>
      <c r="AA1517" s="2" cm="1">
        <f t="array" ref="AA1517">SUM(_xlfn._xlws.FILTER($F$2:$F$2454,_xlfn.MAP($Z$2:$Z$2454,_xlfn.LAMBDA(_xlpm.x,_xlpm.x=$Z1517))))</f>
        <v>257</v>
      </c>
      <c r="AB1517" s="11">
        <f t="shared" si="406"/>
        <v>1.1673151750972763E-2</v>
      </c>
      <c r="AC1517" s="11">
        <f t="shared" si="407"/>
        <v>0.90478314501138857</v>
      </c>
      <c r="AG1517" s="2"/>
      <c r="AL1517" s="2"/>
      <c r="AM1517" s="2"/>
    </row>
    <row r="1518" spans="1:39">
      <c r="A1518" s="1" t="str">
        <f t="shared" si="391"/>
        <v>~ffi~ : [fə]</v>
      </c>
      <c r="B1518" s="1">
        <f>_xlfn.LET(_xlpm.d,$G1518,_xlpm.k,_xlfn.CONCAT(LEFT(TRIM(B$1),1),"*"),COUNTIF(_xlpm.d,_xlpm.k))</f>
        <v>0</v>
      </c>
      <c r="C1518" s="1">
        <f>_xlfn.LET(_xlpm.d,$G1518,_xlpm.k,_xlfn.CONCAT(LEFT(TRIM(C$1),1),"*"),COUNTIF(_xlpm.d,_xlpm.k))</f>
        <v>0</v>
      </c>
      <c r="D1518" s="1">
        <f>_xlfn.LET(_xlpm.d,$G1518,_xlpm.k,_xlfn.CONCAT(LEFT(TRIM(D$1),1),"*"),COUNTIF(_xlpm.d,_xlpm.k))</f>
        <v>0</v>
      </c>
      <c r="E1518" s="1">
        <f t="shared" si="392"/>
        <v>0.77815125038364352</v>
      </c>
      <c r="F1518" s="7">
        <v>5</v>
      </c>
      <c r="G1518" s="9" t="s">
        <v>1162</v>
      </c>
      <c r="H1518" s="4" cm="1">
        <f t="array" ref="H1518">F1518/freq.sum.r6e</f>
        <v>3.9607097591888465E-4</v>
      </c>
      <c r="I1518" s="1" t="str">
        <f t="shared" si="393"/>
        <v>fə</v>
      </c>
      <c r="J1518" s="1" t="str">
        <f t="shared" si="394"/>
        <v>ffi</v>
      </c>
      <c r="K1518" s="10">
        <f t="shared" si="395"/>
        <v>2</v>
      </c>
      <c r="L1518" s="1">
        <f t="shared" si="396"/>
        <v>3</v>
      </c>
      <c r="M1518" s="10">
        <f t="shared" si="397"/>
        <v>3</v>
      </c>
      <c r="N1518" s="1" t="str">
        <f t="shared" si="398"/>
        <v>~ffi~</v>
      </c>
      <c r="O1518" s="1" t="str">
        <f t="shared" si="399"/>
        <v>[fə]</v>
      </c>
      <c r="P1518" s="3" cm="1">
        <f t="array" ref="P1518">SUM(_xlfn._xlws.FILTER($H$2:$H$2454,_xlfn.MAP($N$2:$N$2454,_xlfn.LAMBDA(_xlpm.x,_xlpm.x=$N1518))))</f>
        <v>7.9214195183776931E-4</v>
      </c>
      <c r="Q1518" s="4">
        <f t="shared" si="400"/>
        <v>0.5</v>
      </c>
      <c r="R1518" s="6" cm="1">
        <f t="array" ref="R1518">SUM(_xlfn._xlws.FILTER($H$2:$H$2454,_xlfn.MAP($O$2:$O$2454,_xlfn.LAMBDA(_xlpm.x,_xlpm.x=$O1518))))</f>
        <v>3.0893536121673003E-3</v>
      </c>
      <c r="S1518" s="4">
        <f t="shared" si="401"/>
        <v>0.12820512820512819</v>
      </c>
      <c r="T1518" s="4">
        <f t="shared" si="402"/>
        <v>0.11100089446014975</v>
      </c>
      <c r="U1518" s="4">
        <f t="shared" si="403"/>
        <v>0.2040816326530612</v>
      </c>
      <c r="V1518" s="4">
        <f t="shared" si="404"/>
        <v>0.59106460702649921</v>
      </c>
      <c r="W1518" s="4" t="s">
        <v>5110</v>
      </c>
      <c r="X1518" s="2" cm="1">
        <f t="array" ref="X1518">SUM(_xlfn._xlws.FILTER($F$2:$F$2454,_xlfn.MAP($W$2:$W$2454,_xlfn.LAMBDA(_xlpm.x,_xlpm.x=$W1518))))</f>
        <v>1594</v>
      </c>
      <c r="Y1518" s="11">
        <f t="shared" si="405"/>
        <v>3.1367628607277291E-3</v>
      </c>
      <c r="Z1518" s="4" t="s">
        <v>5101</v>
      </c>
      <c r="AA1518" s="2" cm="1">
        <f t="array" ref="AA1518">SUM(_xlfn._xlws.FILTER($F$2:$F$2454,_xlfn.MAP($Z$2:$Z$2454,_xlfn.LAMBDA(_xlpm.x,_xlpm.x=$Z1518))))</f>
        <v>2255</v>
      </c>
      <c r="AB1518" s="11">
        <f t="shared" si="406"/>
        <v>2.2172949002217295E-3</v>
      </c>
      <c r="AC1518" s="11">
        <f t="shared" si="407"/>
        <v>0.1506582291538858</v>
      </c>
      <c r="AG1518" s="2"/>
      <c r="AL1518" s="2"/>
      <c r="AM1518" s="2"/>
    </row>
    <row r="1519" spans="1:39">
      <c r="A1519" s="1" t="str">
        <f t="shared" si="391"/>
        <v>~pra~ : [pɹɑ]</v>
      </c>
      <c r="B1519" s="1">
        <f>_xlfn.LET(_xlpm.d,$G1519,_xlpm.k,_xlfn.CONCAT(LEFT(TRIM(B$1),1),"*"),COUNTIF(_xlpm.d,_xlpm.k))</f>
        <v>0</v>
      </c>
      <c r="C1519" s="1">
        <f>_xlfn.LET(_xlpm.d,$G1519,_xlpm.k,_xlfn.CONCAT(LEFT(TRIM(C$1),1),"*"),COUNTIF(_xlpm.d,_xlpm.k))</f>
        <v>0</v>
      </c>
      <c r="D1519" s="1">
        <f>_xlfn.LET(_xlpm.d,$G1519,_xlpm.k,_xlfn.CONCAT(LEFT(TRIM(D$1),1),"*"),COUNTIF(_xlpm.d,_xlpm.k))</f>
        <v>0</v>
      </c>
      <c r="E1519" s="1">
        <f t="shared" si="392"/>
        <v>0.30102999566398114</v>
      </c>
      <c r="F1519" s="7">
        <v>1</v>
      </c>
      <c r="G1519" s="9" t="s">
        <v>2196</v>
      </c>
      <c r="H1519" s="4" cm="1">
        <f t="array" ref="H1519">F1519/freq.sum.r6e</f>
        <v>7.9214195183776928E-5</v>
      </c>
      <c r="I1519" s="4" t="str">
        <f t="shared" si="393"/>
        <v>pɹɑ</v>
      </c>
      <c r="J1519" s="4" t="str">
        <f t="shared" si="394"/>
        <v>pra</v>
      </c>
      <c r="K1519" s="10">
        <f t="shared" si="395"/>
        <v>3</v>
      </c>
      <c r="L1519" s="1">
        <f t="shared" si="396"/>
        <v>3</v>
      </c>
      <c r="M1519" s="10">
        <f t="shared" si="397"/>
        <v>3</v>
      </c>
      <c r="N1519" s="1" t="str">
        <f t="shared" si="398"/>
        <v>~pra~</v>
      </c>
      <c r="O1519" s="1" t="str">
        <f t="shared" si="399"/>
        <v>[pɹɑ]</v>
      </c>
      <c r="P1519" s="3" cm="1">
        <f t="array" ref="P1519">SUM(_xlfn._xlws.FILTER($H$2:$H$2454,_xlfn.MAP($N$2:$N$2454,_xlfn.LAMBDA(_xlpm.x,_xlpm.x=$N1519))))</f>
        <v>3.9607097591888465E-4</v>
      </c>
      <c r="Q1519" s="4">
        <f t="shared" si="400"/>
        <v>0.19999999999999998</v>
      </c>
      <c r="R1519" s="6" cm="1">
        <f t="array" ref="R1519">SUM(_xlfn._xlws.FILTER($H$2:$H$2454,_xlfn.MAP($O$2:$O$2454,_xlfn.LAMBDA(_xlpm.x,_xlpm.x=$O1519))))</f>
        <v>1.5842839036755386E-3</v>
      </c>
      <c r="S1519" s="4">
        <f t="shared" si="401"/>
        <v>4.9999999999999996E-2</v>
      </c>
      <c r="T1519" s="4">
        <f t="shared" si="402"/>
        <v>1.6832874989961975E-2</v>
      </c>
      <c r="U1519" s="4">
        <f t="shared" si="403"/>
        <v>0.08</v>
      </c>
      <c r="V1519" s="4">
        <f t="shared" si="404"/>
        <v>0.6020599913279624</v>
      </c>
      <c r="W1519" s="4" t="s">
        <v>5120</v>
      </c>
      <c r="X1519" s="2" cm="1">
        <f t="array" ref="X1519">SUM(_xlfn._xlws.FILTER($F$2:$F$2454,_xlfn.MAP($W$2:$W$2454,_xlfn.LAMBDA(_xlpm.x,_xlpm.x=$W1519))))</f>
        <v>1666</v>
      </c>
      <c r="Y1519" s="11">
        <f t="shared" si="405"/>
        <v>6.0024009603841532E-4</v>
      </c>
      <c r="Z1519" s="4" t="s">
        <v>5105</v>
      </c>
      <c r="AA1519" s="2" cm="1">
        <f t="array" ref="AA1519">SUM(_xlfn._xlws.FILTER($F$2:$F$2454,_xlfn.MAP($Z$2:$Z$2454,_xlfn.LAMBDA(_xlpm.x,_xlpm.x=$Z1519))))</f>
        <v>436</v>
      </c>
      <c r="AB1519" s="11">
        <f t="shared" si="406"/>
        <v>2.2935779816513763E-3</v>
      </c>
      <c r="AC1519" s="11">
        <f t="shared" si="407"/>
        <v>-0.58218850780218279</v>
      </c>
      <c r="AG1519" s="2"/>
      <c r="AL1519" s="2"/>
      <c r="AM1519" s="2"/>
    </row>
    <row r="1520" spans="1:39">
      <c r="A1520" s="1" t="str">
        <f t="shared" si="391"/>
        <v>~gaw~ : [ɡɔ]</v>
      </c>
      <c r="B1520" s="1">
        <f>_xlfn.LET(_xlpm.d,$G1520,_xlpm.k,_xlfn.CONCAT(LEFT(TRIM(B$1),1),"*"),COUNTIF(_xlpm.d,_xlpm.k))</f>
        <v>0</v>
      </c>
      <c r="C1520" s="1">
        <f>_xlfn.LET(_xlpm.d,$G1520,_xlpm.k,_xlfn.CONCAT(LEFT(TRIM(C$1),1),"*"),COUNTIF(_xlpm.d,_xlpm.k))</f>
        <v>0</v>
      </c>
      <c r="D1520" s="1">
        <f>_xlfn.LET(_xlpm.d,$G1520,_xlpm.k,_xlfn.CONCAT(LEFT(TRIM(D$1),1),"*"),COUNTIF(_xlpm.d,_xlpm.k))</f>
        <v>0</v>
      </c>
      <c r="E1520" s="1">
        <f t="shared" si="392"/>
        <v>0.30102999566398114</v>
      </c>
      <c r="F1520" s="7">
        <v>1</v>
      </c>
      <c r="G1520" s="9" t="s">
        <v>2395</v>
      </c>
      <c r="H1520" s="4" cm="1">
        <f t="array" ref="H1520">F1520/freq.sum.r6e</f>
        <v>7.9214195183776928E-5</v>
      </c>
      <c r="I1520" s="1" t="str">
        <f t="shared" si="393"/>
        <v>ɡɔ</v>
      </c>
      <c r="J1520" s="1" t="str">
        <f t="shared" si="394"/>
        <v>gaw</v>
      </c>
      <c r="K1520" s="10">
        <f t="shared" si="395"/>
        <v>2</v>
      </c>
      <c r="L1520" s="1">
        <f t="shared" si="396"/>
        <v>3</v>
      </c>
      <c r="M1520" s="10">
        <f t="shared" si="397"/>
        <v>3</v>
      </c>
      <c r="N1520" s="1" t="str">
        <f t="shared" si="398"/>
        <v>~gaw~</v>
      </c>
      <c r="O1520" s="1" t="str">
        <f t="shared" si="399"/>
        <v>[ɡɔ]</v>
      </c>
      <c r="P1520" s="3" cm="1">
        <f t="array" ref="P1520">SUM(_xlfn._xlws.FILTER($H$2:$H$2454,_xlfn.MAP($N$2:$N$2454,_xlfn.LAMBDA(_xlpm.x,_xlpm.x=$N1520))))</f>
        <v>7.9214195183776928E-5</v>
      </c>
      <c r="Q1520" s="4">
        <f t="shared" si="400"/>
        <v>1</v>
      </c>
      <c r="R1520" s="6" cm="1">
        <f t="array" ref="R1520">SUM(_xlfn._xlws.FILTER($H$2:$H$2454,_xlfn.MAP($O$2:$O$2454,_xlfn.LAMBDA(_xlpm.x,_xlpm.x=$O1520))))</f>
        <v>3.1685678073510771E-4</v>
      </c>
      <c r="S1520" s="4">
        <f t="shared" si="401"/>
        <v>0.25</v>
      </c>
      <c r="T1520" s="4">
        <f t="shared" si="402"/>
        <v>8.4164374949809884E-2</v>
      </c>
      <c r="U1520" s="4">
        <f t="shared" si="403"/>
        <v>0.4</v>
      </c>
      <c r="V1520" s="4">
        <f t="shared" si="404"/>
        <v>0.6020599913279624</v>
      </c>
      <c r="W1520" s="4" t="s">
        <v>5145</v>
      </c>
      <c r="X1520" s="2" cm="1">
        <f t="array" ref="X1520">SUM(_xlfn._xlws.FILTER($F$2:$F$2454,_xlfn.MAP($W$2:$W$2454,_xlfn.LAMBDA(_xlpm.x,_xlpm.x=$W1520))))</f>
        <v>16</v>
      </c>
      <c r="Y1520" s="11">
        <f t="shared" si="405"/>
        <v>6.25E-2</v>
      </c>
      <c r="Z1520" s="4" t="s">
        <v>5107</v>
      </c>
      <c r="AA1520" s="2" cm="1">
        <f t="array" ref="AA1520">SUM(_xlfn._xlws.FILTER($F$2:$F$2454,_xlfn.MAP($Z$2:$Z$2454,_xlfn.LAMBDA(_xlpm.x,_xlpm.x=$Z1520))))</f>
        <v>293</v>
      </c>
      <c r="AB1520" s="11">
        <f t="shared" si="406"/>
        <v>3.4129692832764505E-3</v>
      </c>
      <c r="AC1520" s="11">
        <f t="shared" si="407"/>
        <v>1.2627476376981848</v>
      </c>
      <c r="AG1520" s="2"/>
      <c r="AL1520" s="2"/>
      <c r="AM1520" s="2"/>
    </row>
    <row r="1521" spans="1:39">
      <c r="A1521" s="1" t="str">
        <f t="shared" si="391"/>
        <v>~bre~ : [bɹɛ]</v>
      </c>
      <c r="B1521" s="1">
        <f>_xlfn.LET(_xlpm.d,$G1521,_xlpm.k,_xlfn.CONCAT(LEFT(TRIM(B$1),1),"*"),COUNTIF(_xlpm.d,_xlpm.k))</f>
        <v>0</v>
      </c>
      <c r="C1521" s="1">
        <f>_xlfn.LET(_xlpm.d,$G1521,_xlpm.k,_xlfn.CONCAT(LEFT(TRIM(C$1),1),"*"),COUNTIF(_xlpm.d,_xlpm.k))</f>
        <v>0</v>
      </c>
      <c r="D1521" s="1">
        <f>_xlfn.LET(_xlpm.d,$G1521,_xlpm.k,_xlfn.CONCAT(LEFT(TRIM(D$1),1),"*"),COUNTIF(_xlpm.d,_xlpm.k))</f>
        <v>0</v>
      </c>
      <c r="E1521" s="1">
        <f t="shared" si="392"/>
        <v>0.30102999566398114</v>
      </c>
      <c r="F1521" s="7">
        <v>1</v>
      </c>
      <c r="G1521" s="9" t="s">
        <v>1942</v>
      </c>
      <c r="H1521" s="4" cm="1">
        <f t="array" ref="H1521">F1521/freq.sum.r6e</f>
        <v>7.9214195183776928E-5</v>
      </c>
      <c r="I1521" s="4" t="str">
        <f t="shared" si="393"/>
        <v>bɹɛ</v>
      </c>
      <c r="J1521" s="4" t="str">
        <f t="shared" si="394"/>
        <v>bre</v>
      </c>
      <c r="K1521" s="10">
        <f t="shared" si="395"/>
        <v>3</v>
      </c>
      <c r="L1521" s="1">
        <f t="shared" si="396"/>
        <v>3</v>
      </c>
      <c r="M1521" s="10">
        <f t="shared" si="397"/>
        <v>3</v>
      </c>
      <c r="N1521" s="1" t="str">
        <f t="shared" si="398"/>
        <v>~bre~</v>
      </c>
      <c r="O1521" s="1" t="str">
        <f t="shared" si="399"/>
        <v>[bɹɛ]</v>
      </c>
      <c r="P1521" s="3" cm="1">
        <f t="array" ref="P1521">SUM(_xlfn._xlws.FILTER($H$2:$H$2454,_xlfn.MAP($N$2:$N$2454,_xlfn.LAMBDA(_xlpm.x,_xlpm.x=$N1521))))</f>
        <v>1.5842839036755386E-4</v>
      </c>
      <c r="Q1521" s="4">
        <f t="shared" si="400"/>
        <v>0.5</v>
      </c>
      <c r="R1521" s="6" cm="1">
        <f t="array" ref="R1521">SUM(_xlfn._xlws.FILTER($H$2:$H$2454,_xlfn.MAP($O$2:$O$2454,_xlfn.LAMBDA(_xlpm.x,_xlpm.x=$O1521))))</f>
        <v>6.3371356147021542E-4</v>
      </c>
      <c r="S1521" s="4">
        <f t="shared" si="401"/>
        <v>0.125</v>
      </c>
      <c r="T1521" s="4">
        <f t="shared" si="402"/>
        <v>4.2082187474904942E-2</v>
      </c>
      <c r="U1521" s="4">
        <f t="shared" si="403"/>
        <v>0.2</v>
      </c>
      <c r="V1521" s="4">
        <f t="shared" si="404"/>
        <v>0.6020599913279624</v>
      </c>
      <c r="W1521" s="4" t="s">
        <v>5121</v>
      </c>
      <c r="X1521" s="2" cm="1">
        <f t="array" ref="X1521">SUM(_xlfn._xlws.FILTER($F$2:$F$2454,_xlfn.MAP($W$2:$W$2454,_xlfn.LAMBDA(_xlpm.x,_xlpm.x=$W1521))))</f>
        <v>2896</v>
      </c>
      <c r="Y1521" s="11">
        <f t="shared" si="405"/>
        <v>3.453038674033149E-4</v>
      </c>
      <c r="Z1521" s="4" t="s">
        <v>5104</v>
      </c>
      <c r="AA1521" s="2" cm="1">
        <f t="array" ref="AA1521">SUM(_xlfn._xlws.FILTER($F$2:$F$2454,_xlfn.MAP($Z$2:$Z$2454,_xlfn.LAMBDA(_xlpm.x,_xlpm.x=$Z1521))))</f>
        <v>883</v>
      </c>
      <c r="AB1521" s="11">
        <f t="shared" si="406"/>
        <v>1.1325028312570782E-3</v>
      </c>
      <c r="AC1521" s="11">
        <f t="shared" si="407"/>
        <v>-0.51583785394754078</v>
      </c>
      <c r="AG1521" s="2"/>
      <c r="AL1521" s="2"/>
      <c r="AM1521" s="2"/>
    </row>
    <row r="1522" spans="1:39">
      <c r="A1522" s="1" t="str">
        <f t="shared" si="391"/>
        <v>~ske~ : [skɛ]</v>
      </c>
      <c r="B1522" s="1">
        <f>_xlfn.LET(_xlpm.d,$G1522,_xlpm.k,_xlfn.CONCAT(LEFT(TRIM(B$1),1),"*"),COUNTIF(_xlpm.d,_xlpm.k))</f>
        <v>0</v>
      </c>
      <c r="C1522" s="1">
        <f>_xlfn.LET(_xlpm.d,$G1522,_xlpm.k,_xlfn.CONCAT(LEFT(TRIM(C$1),1),"*"),COUNTIF(_xlpm.d,_xlpm.k))</f>
        <v>0</v>
      </c>
      <c r="D1522" s="1">
        <f>_xlfn.LET(_xlpm.d,$G1522,_xlpm.k,_xlfn.CONCAT(LEFT(TRIM(D$1),1),"*"),COUNTIF(_xlpm.d,_xlpm.k))</f>
        <v>0</v>
      </c>
      <c r="E1522" s="1">
        <f t="shared" si="392"/>
        <v>0.30102999566398114</v>
      </c>
      <c r="F1522" s="7">
        <v>1</v>
      </c>
      <c r="G1522" s="9" t="s">
        <v>1279</v>
      </c>
      <c r="H1522" s="4" cm="1">
        <f t="array" ref="H1522">F1522/freq.sum.r6e</f>
        <v>7.9214195183776928E-5</v>
      </c>
      <c r="I1522" s="4" t="str">
        <f t="shared" si="393"/>
        <v>skɛ</v>
      </c>
      <c r="J1522" s="4" t="str">
        <f t="shared" si="394"/>
        <v>ske</v>
      </c>
      <c r="K1522" s="10">
        <f t="shared" si="395"/>
        <v>3</v>
      </c>
      <c r="L1522" s="1">
        <f t="shared" si="396"/>
        <v>3</v>
      </c>
      <c r="M1522" s="10">
        <f t="shared" si="397"/>
        <v>3</v>
      </c>
      <c r="N1522" s="1" t="str">
        <f t="shared" si="398"/>
        <v>~ske~</v>
      </c>
      <c r="O1522" s="1" t="str">
        <f t="shared" si="399"/>
        <v>[skɛ]</v>
      </c>
      <c r="P1522" s="3" cm="1">
        <f t="array" ref="P1522">SUM(_xlfn._xlws.FILTER($H$2:$H$2454,_xlfn.MAP($N$2:$N$2454,_xlfn.LAMBDA(_xlpm.x,_xlpm.x=$N1522))))</f>
        <v>7.9214195183776928E-5</v>
      </c>
      <c r="Q1522" s="4">
        <f t="shared" si="400"/>
        <v>1</v>
      </c>
      <c r="R1522" s="6" cm="1">
        <f t="array" ref="R1522">SUM(_xlfn._xlws.FILTER($H$2:$H$2454,_xlfn.MAP($O$2:$O$2454,_xlfn.LAMBDA(_xlpm.x,_xlpm.x=$O1522))))</f>
        <v>3.1685678073510771E-4</v>
      </c>
      <c r="S1522" s="4">
        <f t="shared" si="401"/>
        <v>0.25</v>
      </c>
      <c r="T1522" s="4">
        <f t="shared" si="402"/>
        <v>8.4164374949809884E-2</v>
      </c>
      <c r="U1522" s="4">
        <f t="shared" si="403"/>
        <v>0.4</v>
      </c>
      <c r="V1522" s="4">
        <f t="shared" si="404"/>
        <v>0.6020599913279624</v>
      </c>
      <c r="W1522" s="4" t="s">
        <v>5121</v>
      </c>
      <c r="X1522" s="2" cm="1">
        <f t="array" ref="X1522">SUM(_xlfn._xlws.FILTER($F$2:$F$2454,_xlfn.MAP($W$2:$W$2454,_xlfn.LAMBDA(_xlpm.x,_xlpm.x=$W1522))))</f>
        <v>2896</v>
      </c>
      <c r="Y1522" s="11">
        <f t="shared" si="405"/>
        <v>3.453038674033149E-4</v>
      </c>
      <c r="Z1522" s="4" t="s">
        <v>5104</v>
      </c>
      <c r="AA1522" s="2" cm="1">
        <f t="array" ref="AA1522">SUM(_xlfn._xlws.FILTER($F$2:$F$2454,_xlfn.MAP($Z$2:$Z$2454,_xlfn.LAMBDA(_xlpm.x,_xlpm.x=$Z1522))))</f>
        <v>883</v>
      </c>
      <c r="AB1522" s="11">
        <f t="shared" si="406"/>
        <v>1.1325028312570782E-3</v>
      </c>
      <c r="AC1522" s="11">
        <f t="shared" si="407"/>
        <v>-0.51583785394754078</v>
      </c>
      <c r="AG1522" s="2"/>
      <c r="AL1522" s="2"/>
      <c r="AM1522" s="2"/>
    </row>
    <row r="1523" spans="1:39">
      <c r="A1523" s="1" t="str">
        <f t="shared" si="391"/>
        <v>~wri~ : [ɹaɪ]</v>
      </c>
      <c r="B1523" s="1">
        <f>_xlfn.LET(_xlpm.d,$G1523,_xlpm.k,_xlfn.CONCAT(LEFT(TRIM(B$1),1),"*"),COUNTIF(_xlpm.d,_xlpm.k))</f>
        <v>1</v>
      </c>
      <c r="C1523" s="1">
        <f>_xlfn.LET(_xlpm.d,$G1523,_xlpm.k,_xlfn.CONCAT(LEFT(TRIM(C$1),1),"*"),COUNTIF(_xlpm.d,_xlpm.k))</f>
        <v>0</v>
      </c>
      <c r="D1523" s="1">
        <f>_xlfn.LET(_xlpm.d,$G1523,_xlpm.k,_xlfn.CONCAT(LEFT(TRIM(D$1),1),"*"),COUNTIF(_xlpm.d,_xlpm.k))</f>
        <v>0</v>
      </c>
      <c r="E1523" s="1">
        <f t="shared" si="392"/>
        <v>0.60205999132796229</v>
      </c>
      <c r="F1523" s="7">
        <v>3</v>
      </c>
      <c r="G1523" s="9" t="s">
        <v>1284</v>
      </c>
      <c r="H1523" s="4" cm="1">
        <f t="array" ref="H1523">F1523/freq.sum.r6e</f>
        <v>2.376425855513308E-4</v>
      </c>
      <c r="I1523" s="4" t="str">
        <f t="shared" si="393"/>
        <v>ɹaɪ</v>
      </c>
      <c r="J1523" s="4" t="str">
        <f t="shared" si="394"/>
        <v>wri</v>
      </c>
      <c r="K1523" s="10">
        <f t="shared" si="395"/>
        <v>3</v>
      </c>
      <c r="L1523" s="1">
        <f t="shared" si="396"/>
        <v>3</v>
      </c>
      <c r="M1523" s="10">
        <f t="shared" si="397"/>
        <v>3</v>
      </c>
      <c r="N1523" s="1" t="str">
        <f t="shared" si="398"/>
        <v>~wri~</v>
      </c>
      <c r="O1523" s="1" t="str">
        <f t="shared" si="399"/>
        <v>[ɹaɪ]</v>
      </c>
      <c r="P1523" s="3" cm="1">
        <f t="array" ref="P1523">SUM(_xlfn._xlws.FILTER($H$2:$H$2454,_xlfn.MAP($N$2:$N$2454,_xlfn.LAMBDA(_xlpm.x,_xlpm.x=$N1523))))</f>
        <v>4.7528517110266159E-4</v>
      </c>
      <c r="Q1523" s="4">
        <f t="shared" si="400"/>
        <v>0.5</v>
      </c>
      <c r="R1523" s="6" cm="1">
        <f t="array" ref="R1523">SUM(_xlfn._xlws.FILTER($H$2:$H$2454,_xlfn.MAP($O$2:$O$2454,_xlfn.LAMBDA(_xlpm.x,_xlpm.x=$O1523))))</f>
        <v>1.9011406844106464E-3</v>
      </c>
      <c r="S1523" s="4">
        <f t="shared" si="401"/>
        <v>0.125</v>
      </c>
      <c r="T1523" s="4">
        <f t="shared" si="402"/>
        <v>8.4164374949809884E-2</v>
      </c>
      <c r="U1523" s="4">
        <f t="shared" si="403"/>
        <v>0.2</v>
      </c>
      <c r="V1523" s="4">
        <f t="shared" si="404"/>
        <v>0.6020599913279624</v>
      </c>
      <c r="W1523" s="4" t="s">
        <v>5110</v>
      </c>
      <c r="X1523" s="2" cm="1">
        <f t="array" ref="X1523">SUM(_xlfn._xlws.FILTER($F$2:$F$2454,_xlfn.MAP($W$2:$W$2454,_xlfn.LAMBDA(_xlpm.x,_xlpm.x=$W1523))))</f>
        <v>1594</v>
      </c>
      <c r="Y1523" s="11">
        <f t="shared" si="405"/>
        <v>1.8820577164366374E-3</v>
      </c>
      <c r="Z1523" s="4" t="s">
        <v>5106</v>
      </c>
      <c r="AA1523" s="2" cm="1">
        <f t="array" ref="AA1523">SUM(_xlfn._xlws.FILTER($F$2:$F$2454,_xlfn.MAP($Z$2:$Z$2454,_xlfn.LAMBDA(_xlpm.x,_xlpm.x=$Z1523))))</f>
        <v>397</v>
      </c>
      <c r="AB1523" s="11">
        <f t="shared" si="406"/>
        <v>7.556675062972292E-3</v>
      </c>
      <c r="AC1523" s="11">
        <f t="shared" si="407"/>
        <v>-0.60369781029697844</v>
      </c>
      <c r="AG1523" s="2"/>
      <c r="AL1523" s="2"/>
      <c r="AM1523" s="2"/>
    </row>
    <row r="1524" spans="1:39">
      <c r="A1524" s="1" t="str">
        <f t="shared" si="391"/>
        <v>~ldo~ : [ldə]</v>
      </c>
      <c r="B1524" s="1">
        <f>_xlfn.LET(_xlpm.d,$G1524,_xlpm.k,_xlfn.CONCAT(LEFT(TRIM(B$1),1),"*"),COUNTIF(_xlpm.d,_xlpm.k))</f>
        <v>0</v>
      </c>
      <c r="C1524" s="1">
        <f>_xlfn.LET(_xlpm.d,$G1524,_xlpm.k,_xlfn.CONCAT(LEFT(TRIM(C$1),1),"*"),COUNTIF(_xlpm.d,_xlpm.k))</f>
        <v>0</v>
      </c>
      <c r="D1524" s="1">
        <f>_xlfn.LET(_xlpm.d,$G1524,_xlpm.k,_xlfn.CONCAT(LEFT(TRIM(D$1),1),"*"),COUNTIF(_xlpm.d,_xlpm.k))</f>
        <v>0</v>
      </c>
      <c r="E1524" s="1">
        <f t="shared" si="392"/>
        <v>0.30102999566398114</v>
      </c>
      <c r="F1524" s="7">
        <v>1</v>
      </c>
      <c r="G1524" s="9" t="s">
        <v>1274</v>
      </c>
      <c r="H1524" s="4" cm="1">
        <f t="array" ref="H1524">F1524/freq.sum.r6e</f>
        <v>7.9214195183776928E-5</v>
      </c>
      <c r="I1524" s="4" t="str">
        <f t="shared" si="393"/>
        <v>ldə</v>
      </c>
      <c r="J1524" s="4" t="str">
        <f t="shared" si="394"/>
        <v>ldo</v>
      </c>
      <c r="K1524" s="10">
        <f t="shared" si="395"/>
        <v>3</v>
      </c>
      <c r="L1524" s="1">
        <f t="shared" si="396"/>
        <v>3</v>
      </c>
      <c r="M1524" s="10">
        <f t="shared" si="397"/>
        <v>3</v>
      </c>
      <c r="N1524" s="1" t="str">
        <f t="shared" si="398"/>
        <v>~ldo~</v>
      </c>
      <c r="O1524" s="1" t="str">
        <f t="shared" si="399"/>
        <v>[ldə]</v>
      </c>
      <c r="P1524" s="3" cm="1">
        <f t="array" ref="P1524">SUM(_xlfn._xlws.FILTER($H$2:$H$2454,_xlfn.MAP($N$2:$N$2454,_xlfn.LAMBDA(_xlpm.x,_xlpm.x=$N1524))))</f>
        <v>7.9214195183776928E-5</v>
      </c>
      <c r="Q1524" s="4">
        <f t="shared" si="400"/>
        <v>1</v>
      </c>
      <c r="R1524" s="6" cm="1">
        <f t="array" ref="R1524">SUM(_xlfn._xlws.FILTER($H$2:$H$2454,_xlfn.MAP($O$2:$O$2454,_xlfn.LAMBDA(_xlpm.x,_xlpm.x=$O1524))))</f>
        <v>3.1685678073510771E-4</v>
      </c>
      <c r="S1524" s="4">
        <f t="shared" si="401"/>
        <v>0.25</v>
      </c>
      <c r="T1524" s="4">
        <f t="shared" si="402"/>
        <v>8.4164374949809884E-2</v>
      </c>
      <c r="U1524" s="4">
        <f t="shared" si="403"/>
        <v>0.4</v>
      </c>
      <c r="V1524" s="4">
        <f t="shared" si="404"/>
        <v>0.6020599913279624</v>
      </c>
      <c r="W1524" s="4" t="s">
        <v>5119</v>
      </c>
      <c r="X1524" s="2" cm="1">
        <f t="array" ref="X1524">SUM(_xlfn._xlws.FILTER($F$2:$F$2454,_xlfn.MAP($W$2:$W$2454,_xlfn.LAMBDA(_xlpm.x,_xlpm.x=$W1524))))</f>
        <v>1157</v>
      </c>
      <c r="Y1524" s="11">
        <f t="shared" si="405"/>
        <v>8.6430423509075197E-4</v>
      </c>
      <c r="Z1524" s="4" t="s">
        <v>5101</v>
      </c>
      <c r="AA1524" s="2" cm="1">
        <f t="array" ref="AA1524">SUM(_xlfn._xlws.FILTER($F$2:$F$2454,_xlfn.MAP($Z$2:$Z$2454,_xlfn.LAMBDA(_xlpm.x,_xlpm.x=$Z1524))))</f>
        <v>2255</v>
      </c>
      <c r="AB1524" s="11">
        <f t="shared" si="406"/>
        <v>4.434589800443459E-4</v>
      </c>
      <c r="AC1524" s="11">
        <f t="shared" si="407"/>
        <v>0.28981318726222982</v>
      </c>
      <c r="AG1524" s="2"/>
      <c r="AL1524" s="2"/>
      <c r="AM1524" s="2"/>
    </row>
    <row r="1525" spans="1:39">
      <c r="A1525" s="1" t="str">
        <f t="shared" si="391"/>
        <v>~roi~ : [ɹɔɪ]</v>
      </c>
      <c r="B1525" s="1">
        <f>_xlfn.LET(_xlpm.d,$G1525,_xlpm.k,_xlfn.CONCAT(LEFT(TRIM(B$1),1),"*"),COUNTIF(_xlpm.d,_xlpm.k))</f>
        <v>1</v>
      </c>
      <c r="C1525" s="1">
        <f>_xlfn.LET(_xlpm.d,$G1525,_xlpm.k,_xlfn.CONCAT(LEFT(TRIM(C$1),1),"*"),COUNTIF(_xlpm.d,_xlpm.k))</f>
        <v>0</v>
      </c>
      <c r="D1525" s="1">
        <f>_xlfn.LET(_xlpm.d,$G1525,_xlpm.k,_xlfn.CONCAT(LEFT(TRIM(D$1),1),"*"),COUNTIF(_xlpm.d,_xlpm.k))</f>
        <v>0</v>
      </c>
      <c r="E1525" s="1">
        <f t="shared" si="392"/>
        <v>0.30102999566398114</v>
      </c>
      <c r="F1525" s="7">
        <v>1</v>
      </c>
      <c r="G1525" s="9" t="s">
        <v>2433</v>
      </c>
      <c r="H1525" s="4" cm="1">
        <f t="array" ref="H1525">F1525/freq.sum.r6e</f>
        <v>7.9214195183776928E-5</v>
      </c>
      <c r="I1525" s="4" t="str">
        <f t="shared" si="393"/>
        <v>ɹɔɪ</v>
      </c>
      <c r="J1525" s="4" t="str">
        <f t="shared" si="394"/>
        <v>roi</v>
      </c>
      <c r="K1525" s="10">
        <f t="shared" si="395"/>
        <v>3</v>
      </c>
      <c r="L1525" s="1">
        <f t="shared" si="396"/>
        <v>3</v>
      </c>
      <c r="M1525" s="10">
        <f t="shared" si="397"/>
        <v>3</v>
      </c>
      <c r="N1525" s="1" t="str">
        <f t="shared" si="398"/>
        <v>~roi~</v>
      </c>
      <c r="O1525" s="1" t="str">
        <f t="shared" si="399"/>
        <v>[ɹɔɪ]</v>
      </c>
      <c r="P1525" s="3" cm="1">
        <f t="array" ref="P1525">SUM(_xlfn._xlws.FILTER($H$2:$H$2454,_xlfn.MAP($N$2:$N$2454,_xlfn.LAMBDA(_xlpm.x,_xlpm.x=$N1525))))</f>
        <v>7.9214195183776928E-5</v>
      </c>
      <c r="Q1525" s="4">
        <f t="shared" si="400"/>
        <v>1</v>
      </c>
      <c r="R1525" s="6" cm="1">
        <f t="array" ref="R1525">SUM(_xlfn._xlws.FILTER($H$2:$H$2454,_xlfn.MAP($O$2:$O$2454,_xlfn.LAMBDA(_xlpm.x,_xlpm.x=$O1525))))</f>
        <v>3.1685678073510771E-4</v>
      </c>
      <c r="S1525" s="4">
        <f t="shared" si="401"/>
        <v>0.25</v>
      </c>
      <c r="T1525" s="4">
        <f t="shared" si="402"/>
        <v>8.4164374949809884E-2</v>
      </c>
      <c r="U1525" s="4">
        <f t="shared" si="403"/>
        <v>0.4</v>
      </c>
      <c r="V1525" s="4">
        <f t="shared" si="404"/>
        <v>0.6020599913279624</v>
      </c>
      <c r="W1525" s="4" t="s">
        <v>5136</v>
      </c>
      <c r="X1525" s="2" cm="1">
        <f t="array" ref="X1525">SUM(_xlfn._xlws.FILTER($F$2:$F$2454,_xlfn.MAP($W$2:$W$2454,_xlfn.LAMBDA(_xlpm.x,_xlpm.x=$W1525))))</f>
        <v>23</v>
      </c>
      <c r="Y1525" s="11">
        <f t="shared" si="405"/>
        <v>4.3478260869565216E-2</v>
      </c>
      <c r="Z1525" s="4" t="s">
        <v>5117</v>
      </c>
      <c r="AA1525" s="2" cm="1">
        <f t="array" ref="AA1525">SUM(_xlfn._xlws.FILTER($F$2:$F$2454,_xlfn.MAP($Z$2:$Z$2454,_xlfn.LAMBDA(_xlpm.x,_xlpm.x=$Z1525))))</f>
        <v>45</v>
      </c>
      <c r="AB1525" s="11">
        <f t="shared" si="406"/>
        <v>2.2222222222222223E-2</v>
      </c>
      <c r="AC1525" s="11">
        <f t="shared" si="407"/>
        <v>0.29148467775775078</v>
      </c>
      <c r="AG1525" s="2"/>
      <c r="AL1525" s="2"/>
      <c r="AM1525" s="2"/>
    </row>
    <row r="1526" spans="1:39">
      <c r="A1526" s="1" t="str">
        <f t="shared" si="391"/>
        <v>~sow~ : [saʊ]</v>
      </c>
      <c r="B1526" s="1">
        <f>_xlfn.LET(_xlpm.d,$G1526,_xlpm.k,_xlfn.CONCAT(LEFT(TRIM(B$1),1),"*"),COUNTIF(_xlpm.d,_xlpm.k))</f>
        <v>0</v>
      </c>
      <c r="C1526" s="1">
        <f>_xlfn.LET(_xlpm.d,$G1526,_xlpm.k,_xlfn.CONCAT(LEFT(TRIM(C$1),1),"*"),COUNTIF(_xlpm.d,_xlpm.k))</f>
        <v>0</v>
      </c>
      <c r="D1526" s="1">
        <f>_xlfn.LET(_xlpm.d,$G1526,_xlpm.k,_xlfn.CONCAT(LEFT(TRIM(D$1),1),"*"),COUNTIF(_xlpm.d,_xlpm.k))</f>
        <v>0</v>
      </c>
      <c r="E1526" s="1">
        <f t="shared" si="392"/>
        <v>0.30102999566398114</v>
      </c>
      <c r="F1526" s="7">
        <v>1</v>
      </c>
      <c r="G1526" s="9" t="s">
        <v>1359</v>
      </c>
      <c r="H1526" s="4" cm="1">
        <f t="array" ref="H1526">F1526/freq.sum.r6e</f>
        <v>7.9214195183776928E-5</v>
      </c>
      <c r="I1526" s="4" t="str">
        <f t="shared" si="393"/>
        <v>saʊ</v>
      </c>
      <c r="J1526" s="4" t="str">
        <f t="shared" si="394"/>
        <v>sow</v>
      </c>
      <c r="K1526" s="10">
        <f t="shared" si="395"/>
        <v>3</v>
      </c>
      <c r="L1526" s="1">
        <f t="shared" si="396"/>
        <v>3</v>
      </c>
      <c r="M1526" s="10">
        <f t="shared" si="397"/>
        <v>3</v>
      </c>
      <c r="N1526" s="1" t="str">
        <f t="shared" si="398"/>
        <v>~sow~</v>
      </c>
      <c r="O1526" s="1" t="str">
        <f t="shared" si="399"/>
        <v>[saʊ]</v>
      </c>
      <c r="P1526" s="3" cm="1">
        <f t="array" ref="P1526">SUM(_xlfn._xlws.FILTER($H$2:$H$2454,_xlfn.MAP($N$2:$N$2454,_xlfn.LAMBDA(_xlpm.x,_xlpm.x=$N1526))))</f>
        <v>7.9214195183776928E-5</v>
      </c>
      <c r="Q1526" s="4">
        <f t="shared" si="400"/>
        <v>1</v>
      </c>
      <c r="R1526" s="6" cm="1">
        <f t="array" ref="R1526">SUM(_xlfn._xlws.FILTER($H$2:$H$2454,_xlfn.MAP($O$2:$O$2454,_xlfn.LAMBDA(_xlpm.x,_xlpm.x=$O1526))))</f>
        <v>3.1685678073510771E-4</v>
      </c>
      <c r="S1526" s="4">
        <f t="shared" si="401"/>
        <v>0.25</v>
      </c>
      <c r="T1526" s="4">
        <f t="shared" si="402"/>
        <v>8.4164374949809884E-2</v>
      </c>
      <c r="U1526" s="4">
        <f t="shared" si="403"/>
        <v>0.4</v>
      </c>
      <c r="V1526" s="4">
        <f t="shared" si="404"/>
        <v>0.6020599913279624</v>
      </c>
      <c r="W1526" s="4" t="s">
        <v>5128</v>
      </c>
      <c r="X1526" s="2" cm="1">
        <f t="array" ref="X1526">SUM(_xlfn._xlws.FILTER($F$2:$F$2454,_xlfn.MAP($W$2:$W$2454,_xlfn.LAMBDA(_xlpm.x,_xlpm.x=$W1526))))</f>
        <v>89</v>
      </c>
      <c r="Y1526" s="11">
        <f t="shared" si="405"/>
        <v>1.1235955056179775E-2</v>
      </c>
      <c r="Z1526" s="4" t="s">
        <v>5114</v>
      </c>
      <c r="AA1526" s="2" cm="1">
        <f t="array" ref="AA1526">SUM(_xlfn._xlws.FILTER($F$2:$F$2454,_xlfn.MAP($Z$2:$Z$2454,_xlfn.LAMBDA(_xlpm.x,_xlpm.x=$Z1526))))</f>
        <v>104</v>
      </c>
      <c r="AB1526" s="11">
        <f t="shared" si="406"/>
        <v>9.6153846153846159E-3</v>
      </c>
      <c r="AC1526" s="11">
        <f t="shared" si="407"/>
        <v>6.7643332653867558E-2</v>
      </c>
      <c r="AG1526" s="2"/>
      <c r="AL1526" s="2"/>
      <c r="AM1526" s="2"/>
    </row>
    <row r="1527" spans="1:39">
      <c r="A1527" s="1" t="str">
        <f t="shared" si="391"/>
        <v>~voy~ : [vɔɪ]</v>
      </c>
      <c r="B1527" s="1">
        <f>_xlfn.LET(_xlpm.d,$G1527,_xlpm.k,_xlfn.CONCAT(LEFT(TRIM(B$1),1),"*"),COUNTIF(_xlpm.d,_xlpm.k))</f>
        <v>0</v>
      </c>
      <c r="C1527" s="1">
        <f>_xlfn.LET(_xlpm.d,$G1527,_xlpm.k,_xlfn.CONCAT(LEFT(TRIM(C$1),1),"*"),COUNTIF(_xlpm.d,_xlpm.k))</f>
        <v>0</v>
      </c>
      <c r="D1527" s="1">
        <f>_xlfn.LET(_xlpm.d,$G1527,_xlpm.k,_xlfn.CONCAT(LEFT(TRIM(D$1),1),"*"),COUNTIF(_xlpm.d,_xlpm.k))</f>
        <v>0</v>
      </c>
      <c r="E1527" s="1">
        <f t="shared" si="392"/>
        <v>0.30102999566398114</v>
      </c>
      <c r="F1527" s="7">
        <v>1</v>
      </c>
      <c r="G1527" s="9" t="s">
        <v>1283</v>
      </c>
      <c r="H1527" s="4" cm="1">
        <f t="array" ref="H1527">F1527/freq.sum.r6e</f>
        <v>7.9214195183776928E-5</v>
      </c>
      <c r="I1527" s="4" t="str">
        <f t="shared" si="393"/>
        <v>vɔɪ</v>
      </c>
      <c r="J1527" s="4" t="str">
        <f t="shared" si="394"/>
        <v>voy</v>
      </c>
      <c r="K1527" s="10">
        <f t="shared" si="395"/>
        <v>3</v>
      </c>
      <c r="L1527" s="1">
        <f t="shared" si="396"/>
        <v>3</v>
      </c>
      <c r="M1527" s="10">
        <f t="shared" si="397"/>
        <v>3</v>
      </c>
      <c r="N1527" s="1" t="str">
        <f t="shared" si="398"/>
        <v>~voy~</v>
      </c>
      <c r="O1527" s="1" t="str">
        <f t="shared" si="399"/>
        <v>[vɔɪ]</v>
      </c>
      <c r="P1527" s="3" cm="1">
        <f t="array" ref="P1527">SUM(_xlfn._xlws.FILTER($H$2:$H$2454,_xlfn.MAP($N$2:$N$2454,_xlfn.LAMBDA(_xlpm.x,_xlpm.x=$N1527))))</f>
        <v>7.9214195183776928E-5</v>
      </c>
      <c r="Q1527" s="4">
        <f t="shared" si="400"/>
        <v>1</v>
      </c>
      <c r="R1527" s="6" cm="1">
        <f t="array" ref="R1527">SUM(_xlfn._xlws.FILTER($H$2:$H$2454,_xlfn.MAP($O$2:$O$2454,_xlfn.LAMBDA(_xlpm.x,_xlpm.x=$O1527))))</f>
        <v>3.1685678073510771E-4</v>
      </c>
      <c r="S1527" s="4">
        <f t="shared" si="401"/>
        <v>0.25</v>
      </c>
      <c r="T1527" s="4">
        <f t="shared" si="402"/>
        <v>8.4164374949809884E-2</v>
      </c>
      <c r="U1527" s="4">
        <f t="shared" si="403"/>
        <v>0.4</v>
      </c>
      <c r="V1527" s="4">
        <f t="shared" si="404"/>
        <v>0.6020599913279624</v>
      </c>
      <c r="W1527" s="4" t="s">
        <v>5148</v>
      </c>
      <c r="X1527" s="2" cm="1">
        <f t="array" ref="X1527">SUM(_xlfn._xlws.FILTER($F$2:$F$2454,_xlfn.MAP($W$2:$W$2454,_xlfn.LAMBDA(_xlpm.x,_xlpm.x=$W1527))))</f>
        <v>22</v>
      </c>
      <c r="Y1527" s="11">
        <f t="shared" si="405"/>
        <v>4.5454545454545456E-2</v>
      </c>
      <c r="Z1527" s="4" t="s">
        <v>5117</v>
      </c>
      <c r="AA1527" s="2" cm="1">
        <f t="array" ref="AA1527">SUM(_xlfn._xlws.FILTER($F$2:$F$2454,_xlfn.MAP($Z$2:$Z$2454,_xlfn.LAMBDA(_xlpm.x,_xlpm.x=$Z1527))))</f>
        <v>45</v>
      </c>
      <c r="AB1527" s="11">
        <f t="shared" si="406"/>
        <v>2.2222222222222223E-2</v>
      </c>
      <c r="AC1527" s="11">
        <f t="shared" si="407"/>
        <v>0.31078983295313745</v>
      </c>
      <c r="AG1527" s="2"/>
      <c r="AL1527" s="2"/>
      <c r="AM1527" s="2"/>
    </row>
    <row r="1528" spans="1:39">
      <c r="A1528" s="1" t="str">
        <f t="shared" si="391"/>
        <v>~tue~ : [tʃu]</v>
      </c>
      <c r="B1528" s="1">
        <f>_xlfn.LET(_xlpm.d,$G1528,_xlpm.k,_xlfn.CONCAT(LEFT(TRIM(B$1),1),"*"),COUNTIF(_xlpm.d,_xlpm.k))</f>
        <v>0</v>
      </c>
      <c r="C1528" s="1">
        <f>_xlfn.LET(_xlpm.d,$G1528,_xlpm.k,_xlfn.CONCAT(LEFT(TRIM(C$1),1),"*"),COUNTIF(_xlpm.d,_xlpm.k))</f>
        <v>0</v>
      </c>
      <c r="D1528" s="1">
        <f>_xlfn.LET(_xlpm.d,$G1528,_xlpm.k,_xlfn.CONCAT(LEFT(TRIM(D$1),1),"*"),COUNTIF(_xlpm.d,_xlpm.k))</f>
        <v>0</v>
      </c>
      <c r="E1528" s="1">
        <f t="shared" si="392"/>
        <v>0.30102999566398114</v>
      </c>
      <c r="F1528" s="7">
        <v>1</v>
      </c>
      <c r="G1528" s="9" t="s">
        <v>2274</v>
      </c>
      <c r="H1528" s="4" cm="1">
        <f t="array" ref="H1528">F1528/freq.sum.r6e</f>
        <v>7.9214195183776928E-5</v>
      </c>
      <c r="I1528" s="4" t="str">
        <f t="shared" si="393"/>
        <v>tʃu</v>
      </c>
      <c r="J1528" s="4" t="str">
        <f t="shared" si="394"/>
        <v>tue</v>
      </c>
      <c r="K1528" s="10">
        <f t="shared" si="395"/>
        <v>3</v>
      </c>
      <c r="L1528" s="1">
        <f t="shared" si="396"/>
        <v>3</v>
      </c>
      <c r="M1528" s="10">
        <f t="shared" si="397"/>
        <v>3</v>
      </c>
      <c r="N1528" s="1" t="str">
        <f t="shared" si="398"/>
        <v>~tue~</v>
      </c>
      <c r="O1528" s="1" t="str">
        <f t="shared" si="399"/>
        <v>[tʃu]</v>
      </c>
      <c r="P1528" s="3" cm="1">
        <f t="array" ref="P1528">SUM(_xlfn._xlws.FILTER($H$2:$H$2454,_xlfn.MAP($N$2:$N$2454,_xlfn.LAMBDA(_xlpm.x,_xlpm.x=$N1528))))</f>
        <v>7.9214195183776928E-5</v>
      </c>
      <c r="Q1528" s="4">
        <f t="shared" si="400"/>
        <v>1</v>
      </c>
      <c r="R1528" s="6" cm="1">
        <f t="array" ref="R1528">SUM(_xlfn._xlws.FILTER($H$2:$H$2454,_xlfn.MAP($O$2:$O$2454,_xlfn.LAMBDA(_xlpm.x,_xlpm.x=$O1528))))</f>
        <v>3.1685678073510771E-4</v>
      </c>
      <c r="S1528" s="4">
        <f t="shared" si="401"/>
        <v>0.25</v>
      </c>
      <c r="T1528" s="4">
        <f t="shared" si="402"/>
        <v>8.4164374949809884E-2</v>
      </c>
      <c r="U1528" s="4">
        <f t="shared" si="403"/>
        <v>0.4</v>
      </c>
      <c r="V1528" s="4">
        <f t="shared" si="404"/>
        <v>0.6020599913279624</v>
      </c>
      <c r="W1528" s="4" t="s">
        <v>5143</v>
      </c>
      <c r="X1528" s="2" cm="1">
        <f t="array" ref="X1528">SUM(_xlfn._xlws.FILTER($F$2:$F$2454,_xlfn.MAP($W$2:$W$2454,_xlfn.LAMBDA(_xlpm.x,_xlpm.x=$W1528))))</f>
        <v>33</v>
      </c>
      <c r="Y1528" s="11">
        <f t="shared" si="405"/>
        <v>3.0303030303030304E-2</v>
      </c>
      <c r="Z1528" s="4" t="s">
        <v>5111</v>
      </c>
      <c r="AA1528" s="2" cm="1">
        <f t="array" ref="AA1528">SUM(_xlfn._xlws.FILTER($F$2:$F$2454,_xlfn.MAP($Z$2:$Z$2454,_xlfn.LAMBDA(_xlpm.x,_xlpm.x=$Z1528))))</f>
        <v>254</v>
      </c>
      <c r="AB1528" s="11">
        <f t="shared" si="406"/>
        <v>3.937007874015748E-3</v>
      </c>
      <c r="AC1528" s="11">
        <f t="shared" si="407"/>
        <v>0.88631977674205065</v>
      </c>
      <c r="AG1528" s="2"/>
      <c r="AL1528" s="2"/>
      <c r="AM1528" s="2"/>
    </row>
    <row r="1529" spans="1:39">
      <c r="A1529" s="1" t="str">
        <f t="shared" si="391"/>
        <v>~cry~ : [kɹaɪ]</v>
      </c>
      <c r="B1529" s="1">
        <f>_xlfn.LET(_xlpm.d,$G1529,_xlpm.k,_xlfn.CONCAT(LEFT(TRIM(B$1),1),"*"),COUNTIF(_xlpm.d,_xlpm.k))</f>
        <v>0</v>
      </c>
      <c r="C1529" s="1">
        <f>_xlfn.LET(_xlpm.d,$G1529,_xlpm.k,_xlfn.CONCAT(LEFT(TRIM(C$1),1),"*"),COUNTIF(_xlpm.d,_xlpm.k))</f>
        <v>0</v>
      </c>
      <c r="D1529" s="1">
        <f>_xlfn.LET(_xlpm.d,$G1529,_xlpm.k,_xlfn.CONCAT(LEFT(TRIM(D$1),1),"*"),COUNTIF(_xlpm.d,_xlpm.k))</f>
        <v>0</v>
      </c>
      <c r="E1529" s="1">
        <f t="shared" si="392"/>
        <v>0.30102999566398114</v>
      </c>
      <c r="F1529" s="7">
        <v>1</v>
      </c>
      <c r="G1529" s="9" t="s">
        <v>1269</v>
      </c>
      <c r="H1529" s="4" cm="1">
        <f t="array" ref="H1529">F1529/freq.sum.r6e</f>
        <v>7.9214195183776928E-5</v>
      </c>
      <c r="I1529" s="1" t="str">
        <f t="shared" si="393"/>
        <v>kɹaɪ</v>
      </c>
      <c r="J1529" s="1" t="str">
        <f t="shared" si="394"/>
        <v>cry</v>
      </c>
      <c r="K1529" s="10">
        <f t="shared" si="395"/>
        <v>4</v>
      </c>
      <c r="L1529" s="1">
        <f t="shared" si="396"/>
        <v>3</v>
      </c>
      <c r="M1529" s="10">
        <f t="shared" si="397"/>
        <v>4</v>
      </c>
      <c r="N1529" s="1" t="str">
        <f t="shared" si="398"/>
        <v>~cry~</v>
      </c>
      <c r="O1529" s="1" t="str">
        <f t="shared" si="399"/>
        <v>[kɹaɪ]</v>
      </c>
      <c r="P1529" s="3" cm="1">
        <f t="array" ref="P1529">SUM(_xlfn._xlws.FILTER($H$2:$H$2454,_xlfn.MAP($N$2:$N$2454,_xlfn.LAMBDA(_xlpm.x,_xlpm.x=$N1529))))</f>
        <v>7.9214195183776928E-5</v>
      </c>
      <c r="Q1529" s="4">
        <f t="shared" si="400"/>
        <v>1</v>
      </c>
      <c r="R1529" s="6" cm="1">
        <f t="array" ref="R1529">SUM(_xlfn._xlws.FILTER($H$2:$H$2454,_xlfn.MAP($O$2:$O$2454,_xlfn.LAMBDA(_xlpm.x,_xlpm.x=$O1529))))</f>
        <v>3.1685678073510771E-4</v>
      </c>
      <c r="S1529" s="4">
        <f t="shared" si="401"/>
        <v>0.25</v>
      </c>
      <c r="T1529" s="4">
        <f t="shared" si="402"/>
        <v>9.3698747011563929E-2</v>
      </c>
      <c r="U1529" s="4">
        <f t="shared" si="403"/>
        <v>0.4</v>
      </c>
      <c r="V1529" s="4">
        <f t="shared" si="404"/>
        <v>0.6020599913279624</v>
      </c>
      <c r="W1529" s="4" t="s">
        <v>5123</v>
      </c>
      <c r="X1529" s="2" cm="1">
        <f t="array" ref="X1529">SUM(_xlfn._xlws.FILTER($F$2:$F$2454,_xlfn.MAP($W$2:$W$2454,_xlfn.LAMBDA(_xlpm.x,_xlpm.x=$W1529))))</f>
        <v>340</v>
      </c>
      <c r="Y1529" s="11">
        <f t="shared" si="405"/>
        <v>2.9411764705882353E-3</v>
      </c>
      <c r="Z1529" s="4" t="s">
        <v>5106</v>
      </c>
      <c r="AA1529" s="2" cm="1">
        <f t="array" ref="AA1529">SUM(_xlfn._xlws.FILTER($F$2:$F$2454,_xlfn.MAP($Z$2:$Z$2454,_xlfn.LAMBDA(_xlpm.x,_xlpm.x=$Z1529))))</f>
        <v>397</v>
      </c>
      <c r="AB1529" s="11">
        <f t="shared" si="406"/>
        <v>2.5188916876574307E-3</v>
      </c>
      <c r="AC1529" s="11">
        <f t="shared" si="407"/>
        <v>6.7311589720859974E-2</v>
      </c>
      <c r="AG1529" s="2"/>
      <c r="AL1529" s="2"/>
      <c r="AM1529" s="2"/>
    </row>
    <row r="1530" spans="1:39">
      <c r="A1530" s="1" t="str">
        <f t="shared" si="391"/>
        <v>~rdy~ : [ɹdɪ]</v>
      </c>
      <c r="B1530" s="1">
        <f>_xlfn.LET(_xlpm.d,$G1530,_xlpm.k,_xlfn.CONCAT(LEFT(TRIM(B$1),1),"*"),COUNTIF(_xlpm.d,_xlpm.k))</f>
        <v>1</v>
      </c>
      <c r="C1530" s="1">
        <f>_xlfn.LET(_xlpm.d,$G1530,_xlpm.k,_xlfn.CONCAT(LEFT(TRIM(C$1),1),"*"),COUNTIF(_xlpm.d,_xlpm.k))</f>
        <v>0</v>
      </c>
      <c r="D1530" s="1">
        <f>_xlfn.LET(_xlpm.d,$G1530,_xlpm.k,_xlfn.CONCAT(LEFT(TRIM(D$1),1),"*"),COUNTIF(_xlpm.d,_xlpm.k))</f>
        <v>0</v>
      </c>
      <c r="E1530" s="1">
        <f t="shared" si="392"/>
        <v>0.30102999566398114</v>
      </c>
      <c r="F1530" s="7">
        <v>1</v>
      </c>
      <c r="G1530" s="9" t="s">
        <v>2334</v>
      </c>
      <c r="H1530" s="4" cm="1">
        <f t="array" ref="H1530">F1530/freq.sum.r6e</f>
        <v>7.9214195183776928E-5</v>
      </c>
      <c r="I1530" s="4" t="str">
        <f t="shared" si="393"/>
        <v>ɹdɪ</v>
      </c>
      <c r="J1530" s="4" t="str">
        <f t="shared" si="394"/>
        <v>rdy</v>
      </c>
      <c r="K1530" s="10">
        <f t="shared" si="395"/>
        <v>3</v>
      </c>
      <c r="L1530" s="1">
        <f t="shared" si="396"/>
        <v>3</v>
      </c>
      <c r="M1530" s="10">
        <f t="shared" si="397"/>
        <v>3</v>
      </c>
      <c r="N1530" s="1" t="str">
        <f t="shared" si="398"/>
        <v>~rdy~</v>
      </c>
      <c r="O1530" s="1" t="str">
        <f t="shared" si="399"/>
        <v>[ɹdɪ]</v>
      </c>
      <c r="P1530" s="3" cm="1">
        <f t="array" ref="P1530">SUM(_xlfn._xlws.FILTER($H$2:$H$2454,_xlfn.MAP($N$2:$N$2454,_xlfn.LAMBDA(_xlpm.x,_xlpm.x=$N1530))))</f>
        <v>7.9214195183776928E-5</v>
      </c>
      <c r="Q1530" s="4">
        <f t="shared" si="400"/>
        <v>1</v>
      </c>
      <c r="R1530" s="6" cm="1">
        <f t="array" ref="R1530">SUM(_xlfn._xlws.FILTER($H$2:$H$2454,_xlfn.MAP($O$2:$O$2454,_xlfn.LAMBDA(_xlpm.x,_xlpm.x=$O1530))))</f>
        <v>3.1685678073510771E-4</v>
      </c>
      <c r="S1530" s="4">
        <f t="shared" si="401"/>
        <v>0.25</v>
      </c>
      <c r="T1530" s="4">
        <f t="shared" si="402"/>
        <v>8.4164374949809884E-2</v>
      </c>
      <c r="U1530" s="4">
        <f t="shared" si="403"/>
        <v>0.4</v>
      </c>
      <c r="V1530" s="4">
        <f t="shared" si="404"/>
        <v>0.6020599913279624</v>
      </c>
      <c r="W1530" s="4" t="s">
        <v>5123</v>
      </c>
      <c r="X1530" s="2" cm="1">
        <f t="array" ref="X1530">SUM(_xlfn._xlws.FILTER($F$2:$F$2454,_xlfn.MAP($W$2:$W$2454,_xlfn.LAMBDA(_xlpm.x,_xlpm.x=$W1530))))</f>
        <v>340</v>
      </c>
      <c r="Y1530" s="11">
        <f t="shared" si="405"/>
        <v>2.9411764705882353E-3</v>
      </c>
      <c r="Z1530" s="4" t="s">
        <v>5102</v>
      </c>
      <c r="AA1530" s="2" cm="1">
        <f t="array" ref="AA1530">SUM(_xlfn._xlws.FILTER($F$2:$F$2454,_xlfn.MAP($Z$2:$Z$2454,_xlfn.LAMBDA(_xlpm.x,_xlpm.x=$Z1530))))</f>
        <v>1794</v>
      </c>
      <c r="AB1530" s="11">
        <f t="shared" si="406"/>
        <v>5.5741360089186175E-4</v>
      </c>
      <c r="AC1530" s="11">
        <f t="shared" si="407"/>
        <v>0.72234352166581817</v>
      </c>
      <c r="AG1530" s="2"/>
      <c r="AL1530" s="2"/>
      <c r="AM1530" s="2"/>
    </row>
    <row r="1531" spans="1:39">
      <c r="A1531" s="1" t="str">
        <f t="shared" si="391"/>
        <v>~rmy~ : [ɹmɪ]</v>
      </c>
      <c r="B1531" s="1">
        <f>_xlfn.LET(_xlpm.d,$G1531,_xlpm.k,_xlfn.CONCAT(LEFT(TRIM(B$1),1),"*"),COUNTIF(_xlpm.d,_xlpm.k))</f>
        <v>1</v>
      </c>
      <c r="C1531" s="1">
        <f>_xlfn.LET(_xlpm.d,$G1531,_xlpm.k,_xlfn.CONCAT(LEFT(TRIM(C$1),1),"*"),COUNTIF(_xlpm.d,_xlpm.k))</f>
        <v>0</v>
      </c>
      <c r="D1531" s="1">
        <f>_xlfn.LET(_xlpm.d,$G1531,_xlpm.k,_xlfn.CONCAT(LEFT(TRIM(D$1),1),"*"),COUNTIF(_xlpm.d,_xlpm.k))</f>
        <v>0</v>
      </c>
      <c r="E1531" s="1">
        <f t="shared" si="392"/>
        <v>0.30102999566398114</v>
      </c>
      <c r="F1531" s="7">
        <v>1</v>
      </c>
      <c r="G1531" s="9" t="s">
        <v>1278</v>
      </c>
      <c r="H1531" s="4" cm="1">
        <f t="array" ref="H1531">F1531/freq.sum.r6e</f>
        <v>7.9214195183776928E-5</v>
      </c>
      <c r="I1531" s="1" t="str">
        <f t="shared" si="393"/>
        <v>ɹmɪ</v>
      </c>
      <c r="J1531" s="1" t="str">
        <f t="shared" si="394"/>
        <v>rmy</v>
      </c>
      <c r="K1531" s="10">
        <f t="shared" si="395"/>
        <v>3</v>
      </c>
      <c r="L1531" s="1">
        <f t="shared" si="396"/>
        <v>3</v>
      </c>
      <c r="M1531" s="10">
        <f t="shared" si="397"/>
        <v>3</v>
      </c>
      <c r="N1531" s="1" t="str">
        <f t="shared" si="398"/>
        <v>~rmy~</v>
      </c>
      <c r="O1531" s="1" t="str">
        <f t="shared" si="399"/>
        <v>[ɹmɪ]</v>
      </c>
      <c r="P1531" s="3" cm="1">
        <f t="array" ref="P1531">SUM(_xlfn._xlws.FILTER($H$2:$H$2454,_xlfn.MAP($N$2:$N$2454,_xlfn.LAMBDA(_xlpm.x,_xlpm.x=$N1531))))</f>
        <v>7.9214195183776928E-5</v>
      </c>
      <c r="Q1531" s="4">
        <f t="shared" si="400"/>
        <v>1</v>
      </c>
      <c r="R1531" s="6" cm="1">
        <f t="array" ref="R1531">SUM(_xlfn._xlws.FILTER($H$2:$H$2454,_xlfn.MAP($O$2:$O$2454,_xlfn.LAMBDA(_xlpm.x,_xlpm.x=$O1531))))</f>
        <v>3.1685678073510771E-4</v>
      </c>
      <c r="S1531" s="4">
        <f t="shared" si="401"/>
        <v>0.25</v>
      </c>
      <c r="T1531" s="4">
        <f t="shared" si="402"/>
        <v>8.4164374949809884E-2</v>
      </c>
      <c r="U1531" s="4">
        <f t="shared" si="403"/>
        <v>0.4</v>
      </c>
      <c r="V1531" s="4">
        <f t="shared" si="404"/>
        <v>0.6020599913279624</v>
      </c>
      <c r="W1531" s="4" t="s">
        <v>5123</v>
      </c>
      <c r="X1531" s="2" cm="1">
        <f t="array" ref="X1531">SUM(_xlfn._xlws.FILTER($F$2:$F$2454,_xlfn.MAP($W$2:$W$2454,_xlfn.LAMBDA(_xlpm.x,_xlpm.x=$W1531))))</f>
        <v>340</v>
      </c>
      <c r="Y1531" s="11">
        <f t="shared" si="405"/>
        <v>2.9411764705882353E-3</v>
      </c>
      <c r="Z1531" s="4" t="s">
        <v>5102</v>
      </c>
      <c r="AA1531" s="2" cm="1">
        <f t="array" ref="AA1531">SUM(_xlfn._xlws.FILTER($F$2:$F$2454,_xlfn.MAP($Z$2:$Z$2454,_xlfn.LAMBDA(_xlpm.x,_xlpm.x=$Z1531))))</f>
        <v>1794</v>
      </c>
      <c r="AB1531" s="11">
        <f t="shared" si="406"/>
        <v>5.5741360089186175E-4</v>
      </c>
      <c r="AC1531" s="11">
        <f t="shared" si="407"/>
        <v>0.72234352166581817</v>
      </c>
      <c r="AG1531" s="2"/>
      <c r="AL1531" s="2"/>
      <c r="AM1531" s="2"/>
    </row>
    <row r="1532" spans="1:39">
      <c r="A1532" s="1" t="str">
        <f t="shared" si="391"/>
        <v>~nti~ : [nɪ]</v>
      </c>
      <c r="B1532" s="1">
        <f>_xlfn.LET(_xlpm.d,$G1532,_xlpm.k,_xlfn.CONCAT(LEFT(TRIM(B$1),1),"*"),COUNTIF(_xlpm.d,_xlpm.k))</f>
        <v>0</v>
      </c>
      <c r="C1532" s="1">
        <f>_xlfn.LET(_xlpm.d,$G1532,_xlpm.k,_xlfn.CONCAT(LEFT(TRIM(C$1),1),"*"),COUNTIF(_xlpm.d,_xlpm.k))</f>
        <v>0</v>
      </c>
      <c r="D1532" s="1">
        <f>_xlfn.LET(_xlpm.d,$G1532,_xlpm.k,_xlfn.CONCAT(LEFT(TRIM(D$1),1),"*"),COUNTIF(_xlpm.d,_xlpm.k))</f>
        <v>1</v>
      </c>
      <c r="E1532" s="1">
        <f t="shared" si="392"/>
        <v>0.30102999566398114</v>
      </c>
      <c r="F1532" s="7">
        <v>1</v>
      </c>
      <c r="G1532" s="9" t="s">
        <v>2173</v>
      </c>
      <c r="H1532" s="4" cm="1">
        <f t="array" ref="H1532">F1532/freq.sum.r6e</f>
        <v>7.9214195183776928E-5</v>
      </c>
      <c r="I1532" s="4" t="str">
        <f t="shared" si="393"/>
        <v>nɪ</v>
      </c>
      <c r="J1532" s="4" t="str">
        <f t="shared" si="394"/>
        <v>nti</v>
      </c>
      <c r="K1532" s="10">
        <f t="shared" si="395"/>
        <v>2</v>
      </c>
      <c r="L1532" s="1">
        <f t="shared" si="396"/>
        <v>3</v>
      </c>
      <c r="M1532" s="10">
        <f t="shared" si="397"/>
        <v>3</v>
      </c>
      <c r="N1532" s="1" t="str">
        <f t="shared" si="398"/>
        <v>~nti~</v>
      </c>
      <c r="O1532" s="1" t="str">
        <f t="shared" si="399"/>
        <v>[nɪ]</v>
      </c>
      <c r="P1532" s="3" cm="1">
        <f t="array" ref="P1532">SUM(_xlfn._xlws.FILTER($H$2:$H$2454,_xlfn.MAP($N$2:$N$2454,_xlfn.LAMBDA(_xlpm.x,_xlpm.x=$N1532))))</f>
        <v>1.3466413181242077E-3</v>
      </c>
      <c r="Q1532" s="4">
        <f t="shared" si="400"/>
        <v>5.8823529411764705E-2</v>
      </c>
      <c r="R1532" s="6" cm="1">
        <f t="array" ref="R1532">SUM(_xlfn._xlws.FILTER($H$2:$H$2454,_xlfn.MAP($O$2:$O$2454,_xlfn.LAMBDA(_xlpm.x,_xlpm.x=$O1532))))</f>
        <v>5.3865652724968327E-3</v>
      </c>
      <c r="S1532" s="4">
        <f t="shared" si="401"/>
        <v>1.4705882352941173E-2</v>
      </c>
      <c r="T1532" s="4">
        <f t="shared" si="402"/>
        <v>4.9508455852829338E-3</v>
      </c>
      <c r="U1532" s="4">
        <f t="shared" si="403"/>
        <v>2.3529411764705882E-2</v>
      </c>
      <c r="V1532" s="4">
        <f t="shared" si="404"/>
        <v>0.60205999132796251</v>
      </c>
      <c r="W1532" s="4" t="s">
        <v>5110</v>
      </c>
      <c r="X1532" s="2" cm="1">
        <f t="array" ref="X1532">SUM(_xlfn._xlws.FILTER($F$2:$F$2454,_xlfn.MAP($W$2:$W$2454,_xlfn.LAMBDA(_xlpm.x,_xlpm.x=$W1532))))</f>
        <v>1594</v>
      </c>
      <c r="Y1532" s="11">
        <f t="shared" si="405"/>
        <v>6.2735257214554575E-4</v>
      </c>
      <c r="Z1532" s="4" t="s">
        <v>5102</v>
      </c>
      <c r="AA1532" s="2" cm="1">
        <f t="array" ref="AA1532">SUM(_xlfn._xlws.FILTER($F$2:$F$2454,_xlfn.MAP($Z$2:$Z$2454,_xlfn.LAMBDA(_xlpm.x,_xlpm.x=$Z1532))))</f>
        <v>1794</v>
      </c>
      <c r="AB1532" s="11">
        <f t="shared" si="406"/>
        <v>5.5741360089186175E-4</v>
      </c>
      <c r="AC1532" s="11">
        <f t="shared" si="407"/>
        <v>5.1334121647979701E-2</v>
      </c>
      <c r="AG1532" s="2"/>
      <c r="AL1532" s="2"/>
      <c r="AM1532" s="2"/>
    </row>
    <row r="1533" spans="1:39">
      <c r="A1533" s="1" t="str">
        <f t="shared" si="391"/>
        <v>~neu~ : [nu]</v>
      </c>
      <c r="B1533" s="1">
        <f>_xlfn.LET(_xlpm.d,$G1533,_xlpm.k,_xlfn.CONCAT(LEFT(TRIM(B$1),1),"*"),COUNTIF(_xlpm.d,_xlpm.k))</f>
        <v>0</v>
      </c>
      <c r="C1533" s="1">
        <f>_xlfn.LET(_xlpm.d,$G1533,_xlpm.k,_xlfn.CONCAT(LEFT(TRIM(C$1),1),"*"),COUNTIF(_xlpm.d,_xlpm.k))</f>
        <v>0</v>
      </c>
      <c r="D1533" s="1">
        <f>_xlfn.LET(_xlpm.d,$G1533,_xlpm.k,_xlfn.CONCAT(LEFT(TRIM(D$1),1),"*"),COUNTIF(_xlpm.d,_xlpm.k))</f>
        <v>1</v>
      </c>
      <c r="E1533" s="1">
        <f t="shared" si="392"/>
        <v>0.30102999566398114</v>
      </c>
      <c r="F1533" s="7">
        <v>1</v>
      </c>
      <c r="G1533" s="9" t="s">
        <v>2162</v>
      </c>
      <c r="H1533" s="4" cm="1">
        <f t="array" ref="H1533">F1533/freq.sum.r6e</f>
        <v>7.9214195183776928E-5</v>
      </c>
      <c r="I1533" s="4" t="str">
        <f t="shared" si="393"/>
        <v>nu</v>
      </c>
      <c r="J1533" s="4" t="str">
        <f t="shared" si="394"/>
        <v>neu</v>
      </c>
      <c r="K1533" s="10">
        <f t="shared" si="395"/>
        <v>2</v>
      </c>
      <c r="L1533" s="1">
        <f t="shared" si="396"/>
        <v>3</v>
      </c>
      <c r="M1533" s="10">
        <f t="shared" si="397"/>
        <v>3</v>
      </c>
      <c r="N1533" s="1" t="str">
        <f t="shared" si="398"/>
        <v>~neu~</v>
      </c>
      <c r="O1533" s="1" t="str">
        <f t="shared" si="399"/>
        <v>[nu]</v>
      </c>
      <c r="P1533" s="3" cm="1">
        <f t="array" ref="P1533">SUM(_xlfn._xlws.FILTER($H$2:$H$2454,_xlfn.MAP($N$2:$N$2454,_xlfn.LAMBDA(_xlpm.x,_xlpm.x=$N1533))))</f>
        <v>2.3764258555133077E-4</v>
      </c>
      <c r="Q1533" s="4">
        <f t="shared" si="400"/>
        <v>0.33333333333333337</v>
      </c>
      <c r="R1533" s="6" cm="1">
        <f t="array" ref="R1533">SUM(_xlfn._xlws.FILTER($H$2:$H$2454,_xlfn.MAP($O$2:$O$2454,_xlfn.LAMBDA(_xlpm.x,_xlpm.x=$O1533))))</f>
        <v>9.5057034220532297E-4</v>
      </c>
      <c r="S1533" s="4">
        <f t="shared" si="401"/>
        <v>8.3333333333333343E-2</v>
      </c>
      <c r="T1533" s="4">
        <f t="shared" si="402"/>
        <v>2.8054791649936624E-2</v>
      </c>
      <c r="U1533" s="4">
        <f t="shared" si="403"/>
        <v>0.13333333333333333</v>
      </c>
      <c r="V1533" s="4">
        <f t="shared" si="404"/>
        <v>0.6020599913279624</v>
      </c>
      <c r="W1533" s="4" t="s">
        <v>5150</v>
      </c>
      <c r="X1533" s="2" cm="1">
        <f t="array" ref="X1533">SUM(_xlfn._xlws.FILTER($F$2:$F$2454,_xlfn.MAP($W$2:$W$2454,_xlfn.LAMBDA(_xlpm.x,_xlpm.x=$W1533))))</f>
        <v>8</v>
      </c>
      <c r="Y1533" s="11">
        <f t="shared" si="405"/>
        <v>0.125</v>
      </c>
      <c r="Z1533" s="4" t="s">
        <v>5111</v>
      </c>
      <c r="AA1533" s="2" cm="1">
        <f t="array" ref="AA1533">SUM(_xlfn._xlws.FILTER($F$2:$F$2454,_xlfn.MAP($Z$2:$Z$2454,_xlfn.LAMBDA(_xlpm.x,_xlpm.x=$Z1533))))</f>
        <v>254</v>
      </c>
      <c r="AB1533" s="11">
        <f t="shared" si="406"/>
        <v>3.937007874015748E-3</v>
      </c>
      <c r="AC1533" s="11">
        <f t="shared" si="407"/>
        <v>1.5017437296279945</v>
      </c>
      <c r="AG1533" s="2"/>
      <c r="AL1533" s="2"/>
      <c r="AM1533" s="2"/>
    </row>
    <row r="1534" spans="1:39">
      <c r="A1534" s="1" t="str">
        <f t="shared" si="391"/>
        <v>~loa~ : [loʊ]</v>
      </c>
      <c r="B1534" s="1">
        <f>_xlfn.LET(_xlpm.d,$G1534,_xlpm.k,_xlfn.CONCAT(LEFT(TRIM(B$1),1),"*"),COUNTIF(_xlpm.d,_xlpm.k))</f>
        <v>0</v>
      </c>
      <c r="C1534" s="1">
        <f>_xlfn.LET(_xlpm.d,$G1534,_xlpm.k,_xlfn.CONCAT(LEFT(TRIM(C$1),1),"*"),COUNTIF(_xlpm.d,_xlpm.k))</f>
        <v>0</v>
      </c>
      <c r="D1534" s="1">
        <f>_xlfn.LET(_xlpm.d,$G1534,_xlpm.k,_xlfn.CONCAT(LEFT(TRIM(D$1),1),"*"),COUNTIF(_xlpm.d,_xlpm.k))</f>
        <v>0</v>
      </c>
      <c r="E1534" s="1">
        <f t="shared" si="392"/>
        <v>0.69897000433601875</v>
      </c>
      <c r="F1534" s="7">
        <v>4</v>
      </c>
      <c r="G1534" s="9" t="s">
        <v>928</v>
      </c>
      <c r="H1534" s="4" cm="1">
        <f t="array" ref="H1534">F1534/freq.sum.r6e</f>
        <v>3.1685678073510771E-4</v>
      </c>
      <c r="I1534" s="1" t="str">
        <f t="shared" si="393"/>
        <v>loʊ</v>
      </c>
      <c r="J1534" s="1" t="str">
        <f t="shared" si="394"/>
        <v>loa</v>
      </c>
      <c r="K1534" s="10">
        <f t="shared" si="395"/>
        <v>3</v>
      </c>
      <c r="L1534" s="1">
        <f t="shared" si="396"/>
        <v>3</v>
      </c>
      <c r="M1534" s="10">
        <f t="shared" si="397"/>
        <v>3</v>
      </c>
      <c r="N1534" s="1" t="str">
        <f t="shared" si="398"/>
        <v>~loa~</v>
      </c>
      <c r="O1534" s="1" t="str">
        <f t="shared" si="399"/>
        <v>[loʊ]</v>
      </c>
      <c r="P1534" s="3" cm="1">
        <f t="array" ref="P1534">SUM(_xlfn._xlws.FILTER($H$2:$H$2454,_xlfn.MAP($N$2:$N$2454,_xlfn.LAMBDA(_xlpm.x,_xlpm.x=$N1534))))</f>
        <v>3.1685678073510771E-4</v>
      </c>
      <c r="Q1534" s="4">
        <f t="shared" si="400"/>
        <v>1</v>
      </c>
      <c r="R1534" s="6" cm="1">
        <f t="array" ref="R1534">SUM(_xlfn._xlws.FILTER($H$2:$H$2454,_xlfn.MAP($O$2:$O$2454,_xlfn.LAMBDA(_xlpm.x,_xlpm.x=$O1534))))</f>
        <v>1.2674271229404308E-3</v>
      </c>
      <c r="S1534" s="4">
        <f t="shared" si="401"/>
        <v>0.25</v>
      </c>
      <c r="T1534" s="4">
        <f t="shared" si="402"/>
        <v>0.19542362678459768</v>
      </c>
      <c r="U1534" s="4">
        <f t="shared" si="403"/>
        <v>0.4</v>
      </c>
      <c r="V1534" s="4">
        <f t="shared" si="404"/>
        <v>0.6020599913279624</v>
      </c>
      <c r="W1534" s="4" t="s">
        <v>5138</v>
      </c>
      <c r="X1534" s="2" cm="1">
        <f t="array" ref="X1534">SUM(_xlfn._xlws.FILTER($F$2:$F$2454,_xlfn.MAP($W$2:$W$2454,_xlfn.LAMBDA(_xlpm.x,_xlpm.x=$W1534))))</f>
        <v>32</v>
      </c>
      <c r="Y1534" s="11">
        <f t="shared" si="405"/>
        <v>0.125</v>
      </c>
      <c r="Z1534" s="4" t="s">
        <v>5109</v>
      </c>
      <c r="AA1534" s="2" cm="1">
        <f t="array" ref="AA1534">SUM(_xlfn._xlws.FILTER($F$2:$F$2454,_xlfn.MAP($Z$2:$Z$2454,_xlfn.LAMBDA(_xlpm.x,_xlpm.x=$Z1534))))</f>
        <v>257</v>
      </c>
      <c r="AB1534" s="11">
        <f t="shared" si="406"/>
        <v>1.556420233463035E-2</v>
      </c>
      <c r="AC1534" s="11">
        <f t="shared" si="407"/>
        <v>0.90478314501138857</v>
      </c>
      <c r="AG1534" s="2"/>
      <c r="AL1534" s="2"/>
      <c r="AM1534" s="2"/>
    </row>
    <row r="1535" spans="1:39">
      <c r="A1535" s="1" t="str">
        <f t="shared" si="391"/>
        <v>~low~ : [loʊ]</v>
      </c>
      <c r="B1535" s="1">
        <f>_xlfn.LET(_xlpm.d,$G1535,_xlpm.k,_xlfn.CONCAT(LEFT(TRIM(B$1),1),"*"),COUNTIF(_xlpm.d,_xlpm.k))</f>
        <v>0</v>
      </c>
      <c r="C1535" s="1">
        <f>_xlfn.LET(_xlpm.d,$G1535,_xlpm.k,_xlfn.CONCAT(LEFT(TRIM(C$1),1),"*"),COUNTIF(_xlpm.d,_xlpm.k))</f>
        <v>0</v>
      </c>
      <c r="D1535" s="1">
        <f>_xlfn.LET(_xlpm.d,$G1535,_xlpm.k,_xlfn.CONCAT(LEFT(TRIM(D$1),1),"*"),COUNTIF(_xlpm.d,_xlpm.k))</f>
        <v>0</v>
      </c>
      <c r="E1535" s="1">
        <f t="shared" si="392"/>
        <v>0.47712125471966244</v>
      </c>
      <c r="F1535" s="7">
        <v>2</v>
      </c>
      <c r="G1535" s="9" t="s">
        <v>1128</v>
      </c>
      <c r="H1535" s="4" cm="1">
        <f t="array" ref="H1535">F1535/freq.sum.r6e</f>
        <v>1.5842839036755386E-4</v>
      </c>
      <c r="I1535" s="4" t="str">
        <f t="shared" si="393"/>
        <v>loʊ</v>
      </c>
      <c r="J1535" s="4" t="str">
        <f t="shared" si="394"/>
        <v>low</v>
      </c>
      <c r="K1535" s="10">
        <f t="shared" si="395"/>
        <v>3</v>
      </c>
      <c r="L1535" s="1">
        <f t="shared" si="396"/>
        <v>3</v>
      </c>
      <c r="M1535" s="10">
        <f t="shared" si="397"/>
        <v>3</v>
      </c>
      <c r="N1535" s="1" t="str">
        <f t="shared" si="398"/>
        <v>~low~</v>
      </c>
      <c r="O1535" s="1" t="str">
        <f t="shared" si="399"/>
        <v>[loʊ]</v>
      </c>
      <c r="P1535" s="3" cm="1">
        <f t="array" ref="P1535">SUM(_xlfn._xlws.FILTER($H$2:$H$2454,_xlfn.MAP($N$2:$N$2454,_xlfn.LAMBDA(_xlpm.x,_xlpm.x=$N1535))))</f>
        <v>3.1685678073510771E-4</v>
      </c>
      <c r="Q1535" s="4">
        <f t="shared" si="400"/>
        <v>0.5</v>
      </c>
      <c r="R1535" s="6" cm="1">
        <f t="array" ref="R1535">SUM(_xlfn._xlws.FILTER($H$2:$H$2454,_xlfn.MAP($O$2:$O$2454,_xlfn.LAMBDA(_xlpm.x,_xlpm.x=$O1535))))</f>
        <v>1.2674271229404308E-3</v>
      </c>
      <c r="S1535" s="4">
        <f t="shared" si="401"/>
        <v>0.125</v>
      </c>
      <c r="T1535" s="4">
        <f t="shared" si="402"/>
        <v>6.6698689096041847E-2</v>
      </c>
      <c r="U1535" s="4">
        <f t="shared" si="403"/>
        <v>0.2</v>
      </c>
      <c r="V1535" s="4">
        <f t="shared" si="404"/>
        <v>0.6020599913279624</v>
      </c>
      <c r="W1535" s="4" t="s">
        <v>5128</v>
      </c>
      <c r="X1535" s="2" cm="1">
        <f t="array" ref="X1535">SUM(_xlfn._xlws.FILTER($F$2:$F$2454,_xlfn.MAP($W$2:$W$2454,_xlfn.LAMBDA(_xlpm.x,_xlpm.x=$W1535))))</f>
        <v>89</v>
      </c>
      <c r="Y1535" s="11">
        <f t="shared" si="405"/>
        <v>2.247191011235955E-2</v>
      </c>
      <c r="Z1535" s="4" t="s">
        <v>5109</v>
      </c>
      <c r="AA1535" s="2" cm="1">
        <f t="array" ref="AA1535">SUM(_xlfn._xlws.FILTER($F$2:$F$2454,_xlfn.MAP($Z$2:$Z$2454,_xlfn.LAMBDA(_xlpm.x,_xlpm.x=$Z1535))))</f>
        <v>257</v>
      </c>
      <c r="AB1535" s="11">
        <f t="shared" si="406"/>
        <v>7.7821011673151752E-3</v>
      </c>
      <c r="AC1535" s="11">
        <f t="shared" si="407"/>
        <v>0.4605431166863817</v>
      </c>
      <c r="AG1535" s="2"/>
      <c r="AL1535" s="2"/>
      <c r="AM1535" s="2"/>
    </row>
    <row r="1536" spans="1:39">
      <c r="A1536" s="1" t="str">
        <f t="shared" si="391"/>
        <v>~cco~ : [kɔ]</v>
      </c>
      <c r="B1536" s="1">
        <f>_xlfn.LET(_xlpm.d,$G1536,_xlpm.k,_xlfn.CONCAT(LEFT(TRIM(B$1),1),"*"),COUNTIF(_xlpm.d,_xlpm.k))</f>
        <v>0</v>
      </c>
      <c r="C1536" s="1">
        <f>_xlfn.LET(_xlpm.d,$G1536,_xlpm.k,_xlfn.CONCAT(LEFT(TRIM(C$1),1),"*"),COUNTIF(_xlpm.d,_xlpm.k))</f>
        <v>0</v>
      </c>
      <c r="D1536" s="1">
        <f>_xlfn.LET(_xlpm.d,$G1536,_xlpm.k,_xlfn.CONCAT(LEFT(TRIM(D$1),1),"*"),COUNTIF(_xlpm.d,_xlpm.k))</f>
        <v>0</v>
      </c>
      <c r="E1536" s="1">
        <f t="shared" si="392"/>
        <v>0.69897000433601875</v>
      </c>
      <c r="F1536" s="7">
        <v>4</v>
      </c>
      <c r="G1536" s="9" t="s">
        <v>1110</v>
      </c>
      <c r="H1536" s="4" cm="1">
        <f t="array" ref="H1536">F1536/freq.sum.r6e</f>
        <v>3.1685678073510771E-4</v>
      </c>
      <c r="I1536" s="1" t="str">
        <f t="shared" si="393"/>
        <v>kɔ</v>
      </c>
      <c r="J1536" s="1" t="str">
        <f t="shared" si="394"/>
        <v>cco</v>
      </c>
      <c r="K1536" s="10">
        <f t="shared" si="395"/>
        <v>2</v>
      </c>
      <c r="L1536" s="1">
        <f t="shared" si="396"/>
        <v>3</v>
      </c>
      <c r="M1536" s="10">
        <f t="shared" si="397"/>
        <v>3</v>
      </c>
      <c r="N1536" s="1" t="str">
        <f t="shared" si="398"/>
        <v>~cco~</v>
      </c>
      <c r="O1536" s="1" t="str">
        <f t="shared" si="399"/>
        <v>[kɔ]</v>
      </c>
      <c r="P1536" s="3" cm="1">
        <f t="array" ref="P1536">SUM(_xlfn._xlws.FILTER($H$2:$H$2454,_xlfn.MAP($N$2:$N$2454,_xlfn.LAMBDA(_xlpm.x,_xlpm.x=$N1536))))</f>
        <v>4.7528517110266159E-4</v>
      </c>
      <c r="Q1536" s="4">
        <f t="shared" si="400"/>
        <v>0.66666666666666663</v>
      </c>
      <c r="R1536" s="6" cm="1">
        <f t="array" ref="R1536">SUM(_xlfn._xlws.FILTER($H$2:$H$2454,_xlfn.MAP($O$2:$O$2454,_xlfn.LAMBDA(_xlpm.x,_xlpm.x=$O1536))))</f>
        <v>1.9803548795944235E-3</v>
      </c>
      <c r="S1536" s="4">
        <f t="shared" si="401"/>
        <v>0.15999999999999998</v>
      </c>
      <c r="T1536" s="4">
        <f t="shared" si="402"/>
        <v>0.12607975921586945</v>
      </c>
      <c r="U1536" s="4">
        <f t="shared" si="403"/>
        <v>0.2580645161290322</v>
      </c>
      <c r="V1536" s="4">
        <f t="shared" si="404"/>
        <v>0.61978875828839397</v>
      </c>
      <c r="W1536" s="4" t="s">
        <v>5119</v>
      </c>
      <c r="X1536" s="2" cm="1">
        <f t="array" ref="X1536">SUM(_xlfn._xlws.FILTER($F$2:$F$2454,_xlfn.MAP($W$2:$W$2454,_xlfn.LAMBDA(_xlpm.x,_xlpm.x=$W1536))))</f>
        <v>1157</v>
      </c>
      <c r="Y1536" s="11">
        <f t="shared" si="405"/>
        <v>3.4572169403630079E-3</v>
      </c>
      <c r="Z1536" s="4" t="s">
        <v>5107</v>
      </c>
      <c r="AA1536" s="2" cm="1">
        <f t="array" ref="AA1536">SUM(_xlfn._xlws.FILTER($F$2:$F$2454,_xlfn.MAP($Z$2:$Z$2454,_xlfn.LAMBDA(_xlpm.x,_xlpm.x=$Z1536))))</f>
        <v>293</v>
      </c>
      <c r="AB1536" s="11">
        <f t="shared" si="406"/>
        <v>1.3651877133105802E-2</v>
      </c>
      <c r="AC1536" s="11">
        <f t="shared" si="407"/>
        <v>-0.59646573859764007</v>
      </c>
      <c r="AG1536" s="2"/>
      <c r="AL1536" s="2"/>
      <c r="AM1536" s="2"/>
    </row>
    <row r="1537" spans="1:39">
      <c r="A1537" s="1" t="str">
        <f t="shared" si="391"/>
        <v>~cau~ : [kɔ]</v>
      </c>
      <c r="B1537" s="1">
        <f>_xlfn.LET(_xlpm.d,$G1537,_xlpm.k,_xlfn.CONCAT(LEFT(TRIM(B$1),1),"*"),COUNTIF(_xlpm.d,_xlpm.k))</f>
        <v>0</v>
      </c>
      <c r="C1537" s="1">
        <f>_xlfn.LET(_xlpm.d,$G1537,_xlpm.k,_xlfn.CONCAT(LEFT(TRIM(C$1),1),"*"),COUNTIF(_xlpm.d,_xlpm.k))</f>
        <v>0</v>
      </c>
      <c r="D1537" s="1">
        <f>_xlfn.LET(_xlpm.d,$G1537,_xlpm.k,_xlfn.CONCAT(LEFT(TRIM(D$1),1),"*"),COUNTIF(_xlpm.d,_xlpm.k))</f>
        <v>0</v>
      </c>
      <c r="E1537" s="1">
        <f t="shared" si="392"/>
        <v>0.69897000433601875</v>
      </c>
      <c r="F1537" s="7">
        <v>4</v>
      </c>
      <c r="G1537" s="9" t="s">
        <v>1268</v>
      </c>
      <c r="H1537" s="4" cm="1">
        <f t="array" ref="H1537">F1537/freq.sum.r6e</f>
        <v>3.1685678073510771E-4</v>
      </c>
      <c r="I1537" s="4" t="str">
        <f t="shared" si="393"/>
        <v>kɔ</v>
      </c>
      <c r="J1537" s="4" t="str">
        <f t="shared" si="394"/>
        <v>cau</v>
      </c>
      <c r="K1537" s="10">
        <f t="shared" si="395"/>
        <v>2</v>
      </c>
      <c r="L1537" s="1">
        <f t="shared" si="396"/>
        <v>3</v>
      </c>
      <c r="M1537" s="10">
        <f t="shared" si="397"/>
        <v>3</v>
      </c>
      <c r="N1537" s="1" t="str">
        <f t="shared" si="398"/>
        <v>~cau~</v>
      </c>
      <c r="O1537" s="1" t="str">
        <f t="shared" si="399"/>
        <v>[kɔ]</v>
      </c>
      <c r="P1537" s="3" cm="1">
        <f t="array" ref="P1537">SUM(_xlfn._xlws.FILTER($H$2:$H$2454,_xlfn.MAP($N$2:$N$2454,_xlfn.LAMBDA(_xlpm.x,_xlpm.x=$N1537))))</f>
        <v>4.7528517110266154E-4</v>
      </c>
      <c r="Q1537" s="4">
        <f t="shared" si="400"/>
        <v>0.66666666666666674</v>
      </c>
      <c r="R1537" s="6" cm="1">
        <f t="array" ref="R1537">SUM(_xlfn._xlws.FILTER($H$2:$H$2454,_xlfn.MAP($O$2:$O$2454,_xlfn.LAMBDA(_xlpm.x,_xlpm.x=$O1537))))</f>
        <v>1.9803548795944235E-3</v>
      </c>
      <c r="S1537" s="4">
        <f t="shared" si="401"/>
        <v>0.15999999999999998</v>
      </c>
      <c r="T1537" s="4">
        <f t="shared" si="402"/>
        <v>0.12607975921586947</v>
      </c>
      <c r="U1537" s="4">
        <f t="shared" si="403"/>
        <v>0.25806451612903225</v>
      </c>
      <c r="V1537" s="4">
        <f t="shared" si="404"/>
        <v>0.61978875828839408</v>
      </c>
      <c r="W1537" s="4" t="s">
        <v>5139</v>
      </c>
      <c r="X1537" s="2" cm="1">
        <f t="array" ref="X1537">SUM(_xlfn._xlws.FILTER($F$2:$F$2454,_xlfn.MAP($W$2:$W$2454,_xlfn.LAMBDA(_xlpm.x,_xlpm.x=$W1537))))</f>
        <v>32</v>
      </c>
      <c r="Y1537" s="11">
        <f t="shared" si="405"/>
        <v>0.125</v>
      </c>
      <c r="Z1537" s="4" t="s">
        <v>5107</v>
      </c>
      <c r="AA1537" s="2" cm="1">
        <f t="array" ref="AA1537">SUM(_xlfn._xlws.FILTER($F$2:$F$2454,_xlfn.MAP($Z$2:$Z$2454,_xlfn.LAMBDA(_xlpm.x,_xlpm.x=$Z1537))))</f>
        <v>293</v>
      </c>
      <c r="AB1537" s="11">
        <f t="shared" si="406"/>
        <v>1.3651877133105802E-2</v>
      </c>
      <c r="AC1537" s="11">
        <f t="shared" si="407"/>
        <v>0.96171764203420351</v>
      </c>
      <c r="AG1537" s="2"/>
      <c r="AL1537" s="2"/>
      <c r="AM1537" s="2"/>
    </row>
    <row r="1538" spans="1:39">
      <c r="A1538" s="1" t="str">
        <f t="shared" ref="A1538:A1601" si="408">_xlfn.LET(_xlpm.sep," : ",CONCATENATE(N1538,_xlpm.sep,O1538))</f>
        <v>~wei~ : [weɪ]</v>
      </c>
      <c r="B1538" s="1">
        <f>_xlfn.LET(_xlpm.d,$G1538,_xlpm.k,_xlfn.CONCAT(LEFT(TRIM(B$1),1),"*"),COUNTIF(_xlpm.d,_xlpm.k))</f>
        <v>0</v>
      </c>
      <c r="C1538" s="1">
        <f>_xlfn.LET(_xlpm.d,$G1538,_xlpm.k,_xlfn.CONCAT(LEFT(TRIM(C$1),1),"*"),COUNTIF(_xlpm.d,_xlpm.k))</f>
        <v>0</v>
      </c>
      <c r="D1538" s="1">
        <f>_xlfn.LET(_xlpm.d,$G1538,_xlpm.k,_xlfn.CONCAT(LEFT(TRIM(D$1),1),"*"),COUNTIF(_xlpm.d,_xlpm.k))</f>
        <v>0</v>
      </c>
      <c r="E1538" s="1">
        <f t="shared" ref="E1538:E1601" si="409">LOG(F1538+1,10)</f>
        <v>0.60205999132796229</v>
      </c>
      <c r="F1538" s="7">
        <v>3</v>
      </c>
      <c r="G1538" s="9" t="s">
        <v>1899</v>
      </c>
      <c r="H1538" s="4" cm="1">
        <f t="array" ref="H1538">F1538/freq.sum.r6e</f>
        <v>2.376425855513308E-4</v>
      </c>
      <c r="I1538" s="4" t="str">
        <f t="shared" ref="I1538:I1601" si="410">_xlfn.LET(_xlpm.sep,":",_xlpm.w,$G1538,LEFT(_xlpm.w,FIND(_xlpm.sep,_xlpm.w)-1))</f>
        <v>weɪ</v>
      </c>
      <c r="J1538" s="4" t="str">
        <f t="shared" ref="J1538:J1601" si="411">_xlfn.LET(_xlpm.sep,":",_xlpm.w,$G1538,RIGHT(_xlpm.w,LEN(_xlpm.w)-FIND(_xlpm.sep,_xlpm.w)))</f>
        <v>wei</v>
      </c>
      <c r="K1538" s="10">
        <f t="shared" ref="K1538:K1601" si="412">_xlfn.LET(_xlpm.w,I1538,LEN(_xlpm.w))</f>
        <v>3</v>
      </c>
      <c r="L1538" s="1">
        <f t="shared" ref="L1538:L1601" si="413">_xlfn.LET(_xlpm.w,J1538,LEN(_xlpm.w))</f>
        <v>3</v>
      </c>
      <c r="M1538" s="10">
        <f t="shared" ref="M1538:M1601" si="414">_xlfn.LET(_xlpm.a,K1538,_xlpm.b,L1538,MAX(_xlpm.a,_xlpm.b))</f>
        <v>3</v>
      </c>
      <c r="N1538" s="1" t="str">
        <f t="shared" ref="N1538:N1601" si="415">_xlfn.LET(_xlpm.sep,":",_xlpm.w,$G1538,_xlfn.CONCAT("~",RIGHT(_xlpm.w,LEN(_xlpm.w)-FIND(_xlpm.sep,_xlpm.w)),"~"))</f>
        <v>~wei~</v>
      </c>
      <c r="O1538" s="1" t="str">
        <f t="shared" ref="O1538:O1601" si="416">_xlfn.LET(_xlpm.sep,":",_xlpm.w,$G1538,_xlfn.CONCAT("[",LEFT(_xlpm.w,FIND(_xlpm.sep,_xlpm.w)-1),"]"))</f>
        <v>[weɪ]</v>
      </c>
      <c r="P1538" s="3" cm="1">
        <f t="array" ref="P1538">SUM(_xlfn._xlws.FILTER($H$2:$H$2454,_xlfn.MAP($N$2:$N$2454,_xlfn.LAMBDA(_xlpm.x,_xlpm.x=$N1538))))</f>
        <v>3.9607097591888465E-4</v>
      </c>
      <c r="Q1538" s="4">
        <f t="shared" ref="Q1538:Q1601" si="417">$H1538/P1538</f>
        <v>0.6</v>
      </c>
      <c r="R1538" s="6" cm="1">
        <f t="array" ref="R1538">SUM(_xlfn._xlws.FILTER($H$2:$H$2454,_xlfn.MAP($O$2:$O$2454,_xlfn.LAMBDA(_xlpm.x,_xlpm.x=$O1538))))</f>
        <v>1.6634980988593157E-3</v>
      </c>
      <c r="S1538" s="4">
        <f t="shared" ref="S1538:S1601" si="418">$H1538/R1538</f>
        <v>0.14285714285714285</v>
      </c>
      <c r="T1538" s="4">
        <f t="shared" ref="T1538:T1601" si="419">_xlfn.LET(_xlpm.freq,F1538,_xlpm.size,M1538+1,_xlpm.F,U1538,LOG(1+_xlpm.freq)*LOG(1+_xlpm.size)*_xlpm.F)</f>
        <v>9.7112740326703681E-2</v>
      </c>
      <c r="U1538" s="4">
        <f t="shared" ref="U1538:U1601" si="420">_xlfn.LET(_xlpm.a,S1538,_xlpm.b,Q1538,2*_xlpm.a*_xlpm.b/(_xlpm.a+_xlpm.b))</f>
        <v>0.23076923076923073</v>
      </c>
      <c r="V1538" s="4">
        <f t="shared" ref="V1538:V1601" si="421">_xlfn.LET(_xlpm.p,Q1538,_xlpm.q,S1538,LOG(_xlpm.p/_xlpm.q))</f>
        <v>0.62324929039790045</v>
      </c>
      <c r="W1538" s="4" t="s">
        <v>5135</v>
      </c>
      <c r="X1538" s="2" cm="1">
        <f t="array" ref="X1538">SUM(_xlfn._xlws.FILTER($F$2:$F$2454,_xlfn.MAP($W$2:$W$2454,_xlfn.LAMBDA(_xlpm.x,_xlpm.x=$W1538))))</f>
        <v>40</v>
      </c>
      <c r="Y1538" s="11">
        <f t="shared" ref="Y1538:Y1601" si="422">$F1538/X1538</f>
        <v>7.4999999999999997E-2</v>
      </c>
      <c r="Z1538" s="4" t="s">
        <v>5108</v>
      </c>
      <c r="AA1538" s="2" cm="1">
        <f t="array" ref="AA1538">SUM(_xlfn._xlws.FILTER($F$2:$F$2454,_xlfn.MAP($Z$2:$Z$2454,_xlfn.LAMBDA(_xlpm.x,_xlpm.x=$Z1538))))</f>
        <v>475</v>
      </c>
      <c r="AB1538" s="11">
        <f t="shared" ref="AB1538:AB1601" si="423">$F1538/AA1538</f>
        <v>6.3157894736842104E-3</v>
      </c>
      <c r="AC1538" s="11">
        <f t="shared" ref="AC1538:AC1601" si="424">_xlfn.LET(_xlpm.a,Y1538,_xlpm.b,AB1538,LOG(_xlpm.a/_xlpm.b))</f>
        <v>1.0746336182969043</v>
      </c>
      <c r="AG1538" s="2"/>
      <c r="AL1538" s="2"/>
      <c r="AM1538" s="2"/>
    </row>
    <row r="1539" spans="1:39">
      <c r="A1539" s="1" t="str">
        <f t="shared" si="408"/>
        <v>~gue~ : [ɡ]</v>
      </c>
      <c r="B1539" s="1">
        <f>_xlfn.LET(_xlpm.d,$G1539,_xlpm.k,_xlfn.CONCAT(LEFT(TRIM(B$1),1),"*"),COUNTIF(_xlpm.d,_xlpm.k))</f>
        <v>0</v>
      </c>
      <c r="C1539" s="1">
        <f>_xlfn.LET(_xlpm.d,$G1539,_xlpm.k,_xlfn.CONCAT(LEFT(TRIM(C$1),1),"*"),COUNTIF(_xlpm.d,_xlpm.k))</f>
        <v>0</v>
      </c>
      <c r="D1539" s="1">
        <f>_xlfn.LET(_xlpm.d,$G1539,_xlpm.k,_xlfn.CONCAT(LEFT(TRIM(D$1),1),"*"),COUNTIF(_xlpm.d,_xlpm.k))</f>
        <v>0</v>
      </c>
      <c r="E1539" s="1">
        <f t="shared" si="409"/>
        <v>0.60205999132796229</v>
      </c>
      <c r="F1539" s="7">
        <v>3</v>
      </c>
      <c r="G1539" s="9" t="s">
        <v>2317</v>
      </c>
      <c r="H1539" s="4" cm="1">
        <f t="array" ref="H1539">F1539/freq.sum.r6e</f>
        <v>2.376425855513308E-4</v>
      </c>
      <c r="I1539" s="4" t="str">
        <f t="shared" si="410"/>
        <v>ɡ</v>
      </c>
      <c r="J1539" s="4" t="str">
        <f t="shared" si="411"/>
        <v>gue</v>
      </c>
      <c r="K1539" s="10">
        <f t="shared" si="412"/>
        <v>1</v>
      </c>
      <c r="L1539" s="1">
        <f t="shared" si="413"/>
        <v>3</v>
      </c>
      <c r="M1539" s="10">
        <f t="shared" si="414"/>
        <v>3</v>
      </c>
      <c r="N1539" s="1" t="str">
        <f t="shared" si="415"/>
        <v>~gue~</v>
      </c>
      <c r="O1539" s="1" t="str">
        <f t="shared" si="416"/>
        <v>[ɡ]</v>
      </c>
      <c r="P1539" s="3" cm="1">
        <f t="array" ref="P1539">SUM(_xlfn._xlws.FILTER($H$2:$H$2454,_xlfn.MAP($N$2:$N$2454,_xlfn.LAMBDA(_xlpm.x,_xlpm.x=$N1539))))</f>
        <v>3.9607097591888465E-4</v>
      </c>
      <c r="Q1539" s="4">
        <f t="shared" si="417"/>
        <v>0.6</v>
      </c>
      <c r="R1539" s="6" cm="1">
        <f t="array" ref="R1539">SUM(_xlfn._xlws.FILTER($H$2:$H$2454,_xlfn.MAP($O$2:$O$2454,_xlfn.LAMBDA(_xlpm.x,_xlpm.x=$O1539))))</f>
        <v>1.6634980988593155E-3</v>
      </c>
      <c r="S1539" s="4">
        <f t="shared" si="418"/>
        <v>0.14285714285714288</v>
      </c>
      <c r="T1539" s="4">
        <f t="shared" si="419"/>
        <v>9.7112740326703723E-2</v>
      </c>
      <c r="U1539" s="4">
        <f t="shared" si="420"/>
        <v>0.23076923076923081</v>
      </c>
      <c r="V1539" s="4">
        <f t="shared" si="421"/>
        <v>0.62324929039790034</v>
      </c>
      <c r="W1539" s="4" t="s">
        <v>5143</v>
      </c>
      <c r="X1539" s="2" cm="1">
        <f t="array" ref="X1539">SUM(_xlfn._xlws.FILTER($F$2:$F$2454,_xlfn.MAP($W$2:$W$2454,_xlfn.LAMBDA(_xlpm.x,_xlpm.x=$W1539))))</f>
        <v>33</v>
      </c>
      <c r="Y1539" s="11">
        <f t="shared" si="422"/>
        <v>9.0909090909090912E-2</v>
      </c>
      <c r="Z1539" s="4"/>
      <c r="AA1539" s="2" cm="1">
        <f t="array" ref="AA1539">SUM(_xlfn._xlws.FILTER($F$2:$F$2454,_xlfn.MAP($Z$2:$Z$2454,_xlfn.LAMBDA(_xlpm.x,_xlpm.x=$Z1539))))</f>
        <v>3871</v>
      </c>
      <c r="AB1539" s="11">
        <f t="shared" si="423"/>
        <v>7.7499354172048571E-4</v>
      </c>
      <c r="AC1539" s="11">
        <f t="shared" si="424"/>
        <v>2.0693092314410677</v>
      </c>
      <c r="AG1539" s="2"/>
      <c r="AL1539" s="2"/>
      <c r="AM1539" s="2"/>
    </row>
    <row r="1540" spans="1:39">
      <c r="A1540" s="1" t="str">
        <f t="shared" si="408"/>
        <v>~hei~ : [haɪ]</v>
      </c>
      <c r="B1540" s="1">
        <f>_xlfn.LET(_xlpm.d,$G1540,_xlpm.k,_xlfn.CONCAT(LEFT(TRIM(B$1),1),"*"),COUNTIF(_xlpm.d,_xlpm.k))</f>
        <v>0</v>
      </c>
      <c r="C1540" s="1">
        <f>_xlfn.LET(_xlpm.d,$G1540,_xlpm.k,_xlfn.CONCAT(LEFT(TRIM(C$1),1),"*"),COUNTIF(_xlpm.d,_xlpm.k))</f>
        <v>0</v>
      </c>
      <c r="D1540" s="1">
        <f>_xlfn.LET(_xlpm.d,$G1540,_xlpm.k,_xlfn.CONCAT(LEFT(TRIM(D$1),1),"*"),COUNTIF(_xlpm.d,_xlpm.k))</f>
        <v>0</v>
      </c>
      <c r="E1540" s="1">
        <f t="shared" si="409"/>
        <v>0.69897000433601875</v>
      </c>
      <c r="F1540" s="7">
        <v>4</v>
      </c>
      <c r="G1540" s="9" t="s">
        <v>1300</v>
      </c>
      <c r="H1540" s="4" cm="1">
        <f t="array" ref="H1540">F1540/freq.sum.r6e</f>
        <v>3.1685678073510771E-4</v>
      </c>
      <c r="I1540" s="4" t="str">
        <f t="shared" si="410"/>
        <v>haɪ</v>
      </c>
      <c r="J1540" s="4" t="str">
        <f t="shared" si="411"/>
        <v>hei</v>
      </c>
      <c r="K1540" s="10">
        <f t="shared" si="412"/>
        <v>3</v>
      </c>
      <c r="L1540" s="1">
        <f t="shared" si="413"/>
        <v>3</v>
      </c>
      <c r="M1540" s="10">
        <f t="shared" si="414"/>
        <v>3</v>
      </c>
      <c r="N1540" s="1" t="str">
        <f t="shared" si="415"/>
        <v>~hei~</v>
      </c>
      <c r="O1540" s="1" t="str">
        <f t="shared" si="416"/>
        <v>[haɪ]</v>
      </c>
      <c r="P1540" s="3" cm="1">
        <f t="array" ref="P1540">SUM(_xlfn._xlws.FILTER($H$2:$H$2454,_xlfn.MAP($N$2:$N$2454,_xlfn.LAMBDA(_xlpm.x,_xlpm.x=$N1540))))</f>
        <v>3.1685678073510771E-4</v>
      </c>
      <c r="Q1540" s="4">
        <f t="shared" si="417"/>
        <v>1</v>
      </c>
      <c r="R1540" s="6" cm="1">
        <f t="array" ref="R1540">SUM(_xlfn._xlws.FILTER($H$2:$H$2454,_xlfn.MAP($O$2:$O$2454,_xlfn.LAMBDA(_xlpm.x,_xlpm.x=$O1540))))</f>
        <v>1.3466413181242079E-3</v>
      </c>
      <c r="S1540" s="4">
        <f t="shared" si="418"/>
        <v>0.23529411764705879</v>
      </c>
      <c r="T1540" s="4">
        <f t="shared" si="419"/>
        <v>0.18611773979485491</v>
      </c>
      <c r="U1540" s="4">
        <f t="shared" si="420"/>
        <v>0.38095238095238088</v>
      </c>
      <c r="V1540" s="4">
        <f t="shared" si="421"/>
        <v>0.6283889300503116</v>
      </c>
      <c r="W1540" s="4" t="s">
        <v>5135</v>
      </c>
      <c r="X1540" s="2" cm="1">
        <f t="array" ref="X1540">SUM(_xlfn._xlws.FILTER($F$2:$F$2454,_xlfn.MAP($W$2:$W$2454,_xlfn.LAMBDA(_xlpm.x,_xlpm.x=$W1540))))</f>
        <v>40</v>
      </c>
      <c r="Y1540" s="11">
        <f t="shared" si="422"/>
        <v>0.1</v>
      </c>
      <c r="Z1540" s="4" t="s">
        <v>5106</v>
      </c>
      <c r="AA1540" s="2" cm="1">
        <f t="array" ref="AA1540">SUM(_xlfn._xlws.FILTER($F$2:$F$2454,_xlfn.MAP($Z$2:$Z$2454,_xlfn.LAMBDA(_xlpm.x,_xlpm.x=$Z1540))))</f>
        <v>397</v>
      </c>
      <c r="AB1540" s="11">
        <f t="shared" si="423"/>
        <v>1.0075566750629723E-2</v>
      </c>
      <c r="AC1540" s="11">
        <f t="shared" si="424"/>
        <v>0.99673051543515268</v>
      </c>
      <c r="AG1540" s="2"/>
      <c r="AL1540" s="2"/>
      <c r="AM1540" s="2"/>
    </row>
    <row r="1541" spans="1:39">
      <c r="A1541" s="1" t="str">
        <f t="shared" si="408"/>
        <v>~gge~ : [dʒɛ]</v>
      </c>
      <c r="B1541" s="1">
        <f>_xlfn.LET(_xlpm.d,$G1541,_xlpm.k,_xlfn.CONCAT(LEFT(TRIM(B$1),1),"*"),COUNTIF(_xlpm.d,_xlpm.k))</f>
        <v>0</v>
      </c>
      <c r="C1541" s="1">
        <f>_xlfn.LET(_xlpm.d,$G1541,_xlpm.k,_xlfn.CONCAT(LEFT(TRIM(C$1),1),"*"),COUNTIF(_xlpm.d,_xlpm.k))</f>
        <v>0</v>
      </c>
      <c r="D1541" s="1">
        <f>_xlfn.LET(_xlpm.d,$G1541,_xlpm.k,_xlfn.CONCAT(LEFT(TRIM(D$1),1),"*"),COUNTIF(_xlpm.d,_xlpm.k))</f>
        <v>0</v>
      </c>
      <c r="E1541" s="1">
        <f t="shared" si="409"/>
        <v>0.47712125471966244</v>
      </c>
      <c r="F1541" s="7">
        <v>2</v>
      </c>
      <c r="G1541" s="9" t="s">
        <v>1374</v>
      </c>
      <c r="H1541" s="4" cm="1">
        <f t="array" ref="H1541">F1541/freq.sum.r6e</f>
        <v>1.5842839036755386E-4</v>
      </c>
      <c r="I1541" s="4" t="str">
        <f t="shared" si="410"/>
        <v>dʒɛ</v>
      </c>
      <c r="J1541" s="4" t="str">
        <f t="shared" si="411"/>
        <v>gge</v>
      </c>
      <c r="K1541" s="10">
        <f t="shared" si="412"/>
        <v>3</v>
      </c>
      <c r="L1541" s="1">
        <f t="shared" si="413"/>
        <v>3</v>
      </c>
      <c r="M1541" s="10">
        <f t="shared" si="414"/>
        <v>3</v>
      </c>
      <c r="N1541" s="1" t="str">
        <f t="shared" si="415"/>
        <v>~gge~</v>
      </c>
      <c r="O1541" s="1" t="str">
        <f t="shared" si="416"/>
        <v>[dʒɛ]</v>
      </c>
      <c r="P1541" s="3" cm="1">
        <f t="array" ref="P1541">SUM(_xlfn._xlws.FILTER($H$2:$H$2454,_xlfn.MAP($N$2:$N$2454,_xlfn.LAMBDA(_xlpm.x,_xlpm.x=$N1541))))</f>
        <v>3.1685678073510771E-4</v>
      </c>
      <c r="Q1541" s="4">
        <f t="shared" si="417"/>
        <v>0.5</v>
      </c>
      <c r="R1541" s="6" cm="1">
        <f t="array" ref="R1541">SUM(_xlfn._xlws.FILTER($H$2:$H$2454,_xlfn.MAP($O$2:$O$2454,_xlfn.LAMBDA(_xlpm.x,_xlpm.x=$O1541))))</f>
        <v>1.3466413181242077E-3</v>
      </c>
      <c r="S1541" s="4">
        <f t="shared" si="418"/>
        <v>0.11764705882352941</v>
      </c>
      <c r="T1541" s="4">
        <f t="shared" si="419"/>
        <v>6.3522561043849374E-2</v>
      </c>
      <c r="U1541" s="4">
        <f t="shared" si="420"/>
        <v>0.19047619047619047</v>
      </c>
      <c r="V1541" s="4">
        <f t="shared" si="421"/>
        <v>0.62838893005031149</v>
      </c>
      <c r="W1541" s="4" t="s">
        <v>5121</v>
      </c>
      <c r="X1541" s="2" cm="1">
        <f t="array" ref="X1541">SUM(_xlfn._xlws.FILTER($F$2:$F$2454,_xlfn.MAP($W$2:$W$2454,_xlfn.LAMBDA(_xlpm.x,_xlpm.x=$W1541))))</f>
        <v>2896</v>
      </c>
      <c r="Y1541" s="11">
        <f t="shared" si="422"/>
        <v>6.9060773480662981E-4</v>
      </c>
      <c r="Z1541" s="4" t="s">
        <v>5104</v>
      </c>
      <c r="AA1541" s="2" cm="1">
        <f t="array" ref="AA1541">SUM(_xlfn._xlws.FILTER($F$2:$F$2454,_xlfn.MAP($Z$2:$Z$2454,_xlfn.LAMBDA(_xlpm.x,_xlpm.x=$Z1541))))</f>
        <v>883</v>
      </c>
      <c r="AB1541" s="11">
        <f t="shared" si="423"/>
        <v>2.2650056625141564E-3</v>
      </c>
      <c r="AC1541" s="11">
        <f t="shared" si="424"/>
        <v>-0.51583785394754078</v>
      </c>
      <c r="AG1541" s="2"/>
      <c r="AL1541" s="2"/>
      <c r="AM1541" s="2"/>
    </row>
    <row r="1542" spans="1:39">
      <c r="A1542" s="1" t="str">
        <f t="shared" si="408"/>
        <v>~tte~ : [tɪ]</v>
      </c>
      <c r="B1542" s="1">
        <f>_xlfn.LET(_xlpm.d,$G1542,_xlpm.k,_xlfn.CONCAT(LEFT(TRIM(B$1),1),"*"),COUNTIF(_xlpm.d,_xlpm.k))</f>
        <v>0</v>
      </c>
      <c r="C1542" s="1">
        <f>_xlfn.LET(_xlpm.d,$G1542,_xlpm.k,_xlfn.CONCAT(LEFT(TRIM(C$1),1),"*"),COUNTIF(_xlpm.d,_xlpm.k))</f>
        <v>0</v>
      </c>
      <c r="D1542" s="1">
        <f>_xlfn.LET(_xlpm.d,$G1542,_xlpm.k,_xlfn.CONCAT(LEFT(TRIM(D$1),1),"*"),COUNTIF(_xlpm.d,_xlpm.k))</f>
        <v>0</v>
      </c>
      <c r="E1542" s="1">
        <f t="shared" si="409"/>
        <v>0.47712125471966244</v>
      </c>
      <c r="F1542" s="7">
        <v>2</v>
      </c>
      <c r="G1542" s="9" t="s">
        <v>1770</v>
      </c>
      <c r="H1542" s="4" cm="1">
        <f t="array" ref="H1542">F1542/freq.sum.r6e</f>
        <v>1.5842839036755386E-4</v>
      </c>
      <c r="I1542" s="4" t="str">
        <f t="shared" si="410"/>
        <v>tɪ</v>
      </c>
      <c r="J1542" s="4" t="str">
        <f t="shared" si="411"/>
        <v>tte</v>
      </c>
      <c r="K1542" s="10">
        <f t="shared" si="412"/>
        <v>2</v>
      </c>
      <c r="L1542" s="1">
        <f t="shared" si="413"/>
        <v>3</v>
      </c>
      <c r="M1542" s="10">
        <f t="shared" si="414"/>
        <v>3</v>
      </c>
      <c r="N1542" s="1" t="str">
        <f t="shared" si="415"/>
        <v>~tte~</v>
      </c>
      <c r="O1542" s="1" t="str">
        <f t="shared" si="416"/>
        <v>[tɪ]</v>
      </c>
      <c r="P1542" s="3" cm="1">
        <f t="array" ref="P1542">SUM(_xlfn._xlws.FILTER($H$2:$H$2454,_xlfn.MAP($N$2:$N$2454,_xlfn.LAMBDA(_xlpm.x,_xlpm.x=$N1542))))</f>
        <v>1.8219264892268693E-3</v>
      </c>
      <c r="Q1542" s="4">
        <f t="shared" si="417"/>
        <v>8.6956521739130432E-2</v>
      </c>
      <c r="R1542" s="6" cm="1">
        <f t="array" ref="R1542">SUM(_xlfn._xlws.FILTER($H$2:$H$2454,_xlfn.MAP($O$2:$O$2454,_xlfn.LAMBDA(_xlpm.x,_xlpm.x=$O1542))))</f>
        <v>7.7629911280101419E-3</v>
      </c>
      <c r="S1542" s="4">
        <f t="shared" si="418"/>
        <v>2.0408163265306114E-2</v>
      </c>
      <c r="T1542" s="4">
        <f t="shared" si="419"/>
        <v>1.1024576710089556E-2</v>
      </c>
      <c r="U1542" s="4">
        <f t="shared" si="420"/>
        <v>3.3057851239669409E-2</v>
      </c>
      <c r="V1542" s="4">
        <f t="shared" si="421"/>
        <v>0.62949823967490215</v>
      </c>
      <c r="W1542" s="4" t="s">
        <v>5121</v>
      </c>
      <c r="X1542" s="2" cm="1">
        <f t="array" ref="X1542">SUM(_xlfn._xlws.FILTER($F$2:$F$2454,_xlfn.MAP($W$2:$W$2454,_xlfn.LAMBDA(_xlpm.x,_xlpm.x=$W1542))))</f>
        <v>2896</v>
      </c>
      <c r="Y1542" s="11">
        <f t="shared" si="422"/>
        <v>6.9060773480662981E-4</v>
      </c>
      <c r="Z1542" s="4" t="s">
        <v>5102</v>
      </c>
      <c r="AA1542" s="2" cm="1">
        <f t="array" ref="AA1542">SUM(_xlfn._xlws.FILTER($F$2:$F$2454,_xlfn.MAP($Z$2:$Z$2454,_xlfn.LAMBDA(_xlpm.x,_xlpm.x=$Z1542))))</f>
        <v>1794</v>
      </c>
      <c r="AB1542" s="11">
        <f t="shared" si="423"/>
        <v>1.1148272017837235E-3</v>
      </c>
      <c r="AC1542" s="11">
        <f t="shared" si="424"/>
        <v>-0.20797611881703601</v>
      </c>
      <c r="AG1542" s="2"/>
      <c r="AL1542" s="2"/>
      <c r="AM1542" s="2"/>
    </row>
    <row r="1543" spans="1:39">
      <c r="A1543" s="1" t="str">
        <f t="shared" si="408"/>
        <v>~sse~ : [sɛ]</v>
      </c>
      <c r="B1543" s="1">
        <f>_xlfn.LET(_xlpm.d,$G1543,_xlpm.k,_xlfn.CONCAT(LEFT(TRIM(B$1),1),"*"),COUNTIF(_xlpm.d,_xlpm.k))</f>
        <v>0</v>
      </c>
      <c r="C1543" s="1">
        <f>_xlfn.LET(_xlpm.d,$G1543,_xlpm.k,_xlfn.CONCAT(LEFT(TRIM(C$1),1),"*"),COUNTIF(_xlpm.d,_xlpm.k))</f>
        <v>0</v>
      </c>
      <c r="D1543" s="1">
        <f>_xlfn.LET(_xlpm.d,$G1543,_xlpm.k,_xlfn.CONCAT(LEFT(TRIM(D$1),1),"*"),COUNTIF(_xlpm.d,_xlpm.k))</f>
        <v>0</v>
      </c>
      <c r="E1543" s="1">
        <f t="shared" si="409"/>
        <v>0.77815125038364352</v>
      </c>
      <c r="F1543" s="7">
        <v>5</v>
      </c>
      <c r="G1543" s="9" t="s">
        <v>1465</v>
      </c>
      <c r="H1543" s="4" cm="1">
        <f t="array" ref="H1543">F1543/freq.sum.r6e</f>
        <v>3.9607097591888465E-4</v>
      </c>
      <c r="I1543" s="1" t="str">
        <f t="shared" si="410"/>
        <v>sɛ</v>
      </c>
      <c r="J1543" s="1" t="str">
        <f t="shared" si="411"/>
        <v>sse</v>
      </c>
      <c r="K1543" s="10">
        <f t="shared" si="412"/>
        <v>2</v>
      </c>
      <c r="L1543" s="1">
        <f t="shared" si="413"/>
        <v>3</v>
      </c>
      <c r="M1543" s="10">
        <f t="shared" si="414"/>
        <v>3</v>
      </c>
      <c r="N1543" s="1" t="str">
        <f t="shared" si="415"/>
        <v>~sse~</v>
      </c>
      <c r="O1543" s="1" t="str">
        <f t="shared" si="416"/>
        <v>[sɛ]</v>
      </c>
      <c r="P1543" s="3" cm="1">
        <f t="array" ref="P1543">SUM(_xlfn._xlws.FILTER($H$2:$H$2454,_xlfn.MAP($N$2:$N$2454,_xlfn.LAMBDA(_xlpm.x,_xlpm.x=$N1543))))</f>
        <v>1.1882129277566537E-3</v>
      </c>
      <c r="Q1543" s="4">
        <f t="shared" si="417"/>
        <v>0.33333333333333337</v>
      </c>
      <c r="R1543" s="6" cm="1">
        <f t="array" ref="R1543">SUM(_xlfn._xlws.FILTER($H$2:$H$2454,_xlfn.MAP($O$2:$O$2454,_xlfn.LAMBDA(_xlpm.x,_xlpm.x=$O1543))))</f>
        <v>5.0697084917617243E-3</v>
      </c>
      <c r="S1543" s="4">
        <f t="shared" si="418"/>
        <v>7.8124999999999986E-2</v>
      </c>
      <c r="T1543" s="4">
        <f t="shared" si="419"/>
        <v>6.8848656057561242E-2</v>
      </c>
      <c r="U1543" s="4">
        <f t="shared" si="420"/>
        <v>0.12658227848101264</v>
      </c>
      <c r="V1543" s="4">
        <f t="shared" si="421"/>
        <v>0.63008871492820606</v>
      </c>
      <c r="W1543" s="4" t="s">
        <v>5121</v>
      </c>
      <c r="X1543" s="2" cm="1">
        <f t="array" ref="X1543">SUM(_xlfn._xlws.FILTER($F$2:$F$2454,_xlfn.MAP($W$2:$W$2454,_xlfn.LAMBDA(_xlpm.x,_xlpm.x=$W1543))))</f>
        <v>2896</v>
      </c>
      <c r="Y1543" s="11">
        <f t="shared" si="422"/>
        <v>1.7265193370165745E-3</v>
      </c>
      <c r="Z1543" s="4" t="s">
        <v>5104</v>
      </c>
      <c r="AA1543" s="2" cm="1">
        <f t="array" ref="AA1543">SUM(_xlfn._xlws.FILTER($F$2:$F$2454,_xlfn.MAP($Z$2:$Z$2454,_xlfn.LAMBDA(_xlpm.x,_xlpm.x=$Z1543))))</f>
        <v>883</v>
      </c>
      <c r="AB1543" s="11">
        <f t="shared" si="423"/>
        <v>5.6625141562853904E-3</v>
      </c>
      <c r="AC1543" s="11">
        <f t="shared" si="424"/>
        <v>-0.51583785394754067</v>
      </c>
      <c r="AG1543" s="2"/>
      <c r="AL1543" s="2"/>
      <c r="AM1543" s="2"/>
    </row>
    <row r="1544" spans="1:39">
      <c r="A1544" s="1" t="str">
        <f t="shared" si="408"/>
        <v>~cou~ : [kɑ]</v>
      </c>
      <c r="B1544" s="1">
        <f>_xlfn.LET(_xlpm.d,$G1544,_xlpm.k,_xlfn.CONCAT(LEFT(TRIM(B$1),1),"*"),COUNTIF(_xlpm.d,_xlpm.k))</f>
        <v>0</v>
      </c>
      <c r="C1544" s="1">
        <f>_xlfn.LET(_xlpm.d,$G1544,_xlpm.k,_xlfn.CONCAT(LEFT(TRIM(C$1),1),"*"),COUNTIF(_xlpm.d,_xlpm.k))</f>
        <v>0</v>
      </c>
      <c r="D1544" s="1">
        <f>_xlfn.LET(_xlpm.d,$G1544,_xlpm.k,_xlfn.CONCAT(LEFT(TRIM(D$1),1),"*"),COUNTIF(_xlpm.d,_xlpm.k))</f>
        <v>0</v>
      </c>
      <c r="E1544" s="1">
        <f t="shared" si="409"/>
        <v>0.30102999566398114</v>
      </c>
      <c r="F1544" s="7">
        <v>1</v>
      </c>
      <c r="G1544" s="9" t="s">
        <v>1840</v>
      </c>
      <c r="H1544" s="4" cm="1">
        <f t="array" ref="H1544">F1544/freq.sum.r6e</f>
        <v>7.9214195183776928E-5</v>
      </c>
      <c r="I1544" s="4" t="str">
        <f t="shared" si="410"/>
        <v>kɑ</v>
      </c>
      <c r="J1544" s="4" t="str">
        <f t="shared" si="411"/>
        <v>cou</v>
      </c>
      <c r="K1544" s="10">
        <f t="shared" si="412"/>
        <v>2</v>
      </c>
      <c r="L1544" s="1">
        <f t="shared" si="413"/>
        <v>3</v>
      </c>
      <c r="M1544" s="10">
        <f t="shared" si="414"/>
        <v>3</v>
      </c>
      <c r="N1544" s="1" t="str">
        <f t="shared" si="415"/>
        <v>~cou~</v>
      </c>
      <c r="O1544" s="1" t="str">
        <f t="shared" si="416"/>
        <v>[kɑ]</v>
      </c>
      <c r="P1544" s="3" cm="1">
        <f t="array" ref="P1544">SUM(_xlfn._xlws.FILTER($H$2:$H$2454,_xlfn.MAP($N$2:$N$2454,_xlfn.LAMBDA(_xlpm.x,_xlpm.x=$N1544))))</f>
        <v>1.2674271229404308E-3</v>
      </c>
      <c r="Q1544" s="4">
        <f t="shared" si="417"/>
        <v>6.25E-2</v>
      </c>
      <c r="R1544" s="6" cm="1">
        <f t="array" ref="R1544">SUM(_xlfn._xlws.FILTER($H$2:$H$2454,_xlfn.MAP($O$2:$O$2454,_xlfn.LAMBDA(_xlpm.x,_xlpm.x=$O1544))))</f>
        <v>5.46577946768061E-3</v>
      </c>
      <c r="S1544" s="4">
        <f t="shared" si="418"/>
        <v>1.4492753623188401E-2</v>
      </c>
      <c r="T1544" s="4">
        <f t="shared" si="419"/>
        <v>4.9508455852829321E-3</v>
      </c>
      <c r="U1544" s="4">
        <f t="shared" si="420"/>
        <v>2.3529411764705875E-2</v>
      </c>
      <c r="V1544" s="4">
        <f t="shared" si="421"/>
        <v>0.63472910808133076</v>
      </c>
      <c r="W1544" s="4" t="s">
        <v>5100</v>
      </c>
      <c r="X1544" s="2" cm="1">
        <f t="array" ref="X1544">SUM(_xlfn._xlws.FILTER($F$2:$F$2454,_xlfn.MAP($W$2:$W$2454,_xlfn.LAMBDA(_xlpm.x,_xlpm.x=$W1544))))</f>
        <v>150</v>
      </c>
      <c r="Y1544" s="11">
        <f t="shared" si="422"/>
        <v>6.6666666666666671E-3</v>
      </c>
      <c r="Z1544" s="4" t="s">
        <v>5105</v>
      </c>
      <c r="AA1544" s="2" cm="1">
        <f t="array" ref="AA1544">SUM(_xlfn._xlws.FILTER($F$2:$F$2454,_xlfn.MAP($Z$2:$Z$2454,_xlfn.LAMBDA(_xlpm.x,_xlpm.x=$Z1544))))</f>
        <v>436</v>
      </c>
      <c r="AB1544" s="11">
        <f t="shared" si="423"/>
        <v>2.2935779816513763E-3</v>
      </c>
      <c r="AC1544" s="11">
        <f t="shared" si="424"/>
        <v>0.4633952302129048</v>
      </c>
      <c r="AG1544" s="2"/>
      <c r="AL1544" s="2"/>
      <c r="AM1544" s="2"/>
    </row>
    <row r="1545" spans="1:39">
      <c r="A1545" s="1" t="str">
        <f t="shared" si="408"/>
        <v>~ten~ : [tn]</v>
      </c>
      <c r="B1545" s="1">
        <f>_xlfn.LET(_xlpm.d,$G1545,_xlpm.k,_xlfn.CONCAT(LEFT(TRIM(B$1),1),"*"),COUNTIF(_xlpm.d,_xlpm.k))</f>
        <v>0</v>
      </c>
      <c r="C1545" s="1">
        <f>_xlfn.LET(_xlpm.d,$G1545,_xlpm.k,_xlfn.CONCAT(LEFT(TRIM(C$1),1),"*"),COUNTIF(_xlpm.d,_xlpm.k))</f>
        <v>0</v>
      </c>
      <c r="D1545" s="1">
        <f>_xlfn.LET(_xlpm.d,$G1545,_xlpm.k,_xlfn.CONCAT(LEFT(TRIM(D$1),1),"*"),COUNTIF(_xlpm.d,_xlpm.k))</f>
        <v>0</v>
      </c>
      <c r="E1545" s="1">
        <f t="shared" si="409"/>
        <v>0.60205999132796229</v>
      </c>
      <c r="F1545" s="7">
        <v>3</v>
      </c>
      <c r="G1545" s="9" t="s">
        <v>292</v>
      </c>
      <c r="H1545" s="4" cm="1">
        <f t="array" ref="H1545">F1545/freq.sum.r6e</f>
        <v>2.376425855513308E-4</v>
      </c>
      <c r="I1545" s="1" t="str">
        <f t="shared" si="410"/>
        <v>tn</v>
      </c>
      <c r="J1545" s="1" t="str">
        <f t="shared" si="411"/>
        <v>ten</v>
      </c>
      <c r="K1545" s="10">
        <f t="shared" si="412"/>
        <v>2</v>
      </c>
      <c r="L1545" s="1">
        <f t="shared" si="413"/>
        <v>3</v>
      </c>
      <c r="M1545" s="10">
        <f t="shared" si="414"/>
        <v>3</v>
      </c>
      <c r="N1545" s="1" t="str">
        <f t="shared" si="415"/>
        <v>~ten~</v>
      </c>
      <c r="O1545" s="1" t="str">
        <f t="shared" si="416"/>
        <v>[tn]</v>
      </c>
      <c r="P1545" s="3" cm="1">
        <f t="array" ref="P1545">SUM(_xlfn._xlws.FILTER($H$2:$H$2454,_xlfn.MAP($N$2:$N$2454,_xlfn.LAMBDA(_xlpm.x,_xlpm.x=$N1545))))</f>
        <v>2.376425855513308E-4</v>
      </c>
      <c r="Q1545" s="4">
        <f t="shared" si="417"/>
        <v>1</v>
      </c>
      <c r="R1545" s="6" cm="1">
        <f t="array" ref="R1545">SUM(_xlfn._xlws.FILTER($H$2:$H$2454,_xlfn.MAP($O$2:$O$2454,_xlfn.LAMBDA(_xlpm.x,_xlpm.x=$O1545))))</f>
        <v>1.0297845373891002E-3</v>
      </c>
      <c r="S1545" s="4">
        <f t="shared" si="418"/>
        <v>0.23076923076923075</v>
      </c>
      <c r="T1545" s="4">
        <f t="shared" si="419"/>
        <v>0.15780820303089349</v>
      </c>
      <c r="U1545" s="4">
        <f t="shared" si="420"/>
        <v>0.37499999999999994</v>
      </c>
      <c r="V1545" s="4">
        <f t="shared" si="421"/>
        <v>0.63682209758717434</v>
      </c>
      <c r="W1545" s="4" t="s">
        <v>5121</v>
      </c>
      <c r="X1545" s="2" cm="1">
        <f t="array" ref="X1545">SUM(_xlfn._xlws.FILTER($F$2:$F$2454,_xlfn.MAP($W$2:$W$2454,_xlfn.LAMBDA(_xlpm.x,_xlpm.x=$W1545))))</f>
        <v>2896</v>
      </c>
      <c r="Y1545" s="11">
        <f t="shared" si="422"/>
        <v>1.0359116022099447E-3</v>
      </c>
      <c r="Z1545" s="4"/>
      <c r="AA1545" s="2" cm="1">
        <f t="array" ref="AA1545">SUM(_xlfn._xlws.FILTER($F$2:$F$2454,_xlfn.MAP($Z$2:$Z$2454,_xlfn.LAMBDA(_xlpm.x,_xlpm.x=$Z1545))))</f>
        <v>3871</v>
      </c>
      <c r="AB1545" s="11">
        <f t="shared" si="423"/>
        <v>7.7499354172048571E-4</v>
      </c>
      <c r="AC1545" s="11">
        <f t="shared" si="424"/>
        <v>0.12602461379384577</v>
      </c>
      <c r="AG1545" s="2"/>
      <c r="AL1545" s="2"/>
      <c r="AM1545" s="2"/>
    </row>
    <row r="1546" spans="1:39">
      <c r="A1546" s="1" t="str">
        <f t="shared" si="408"/>
        <v>~sci~ : [saɪ]</v>
      </c>
      <c r="B1546" s="1">
        <f>_xlfn.LET(_xlpm.d,$G1546,_xlpm.k,_xlfn.CONCAT(LEFT(TRIM(B$1),1),"*"),COUNTIF(_xlpm.d,_xlpm.k))</f>
        <v>0</v>
      </c>
      <c r="C1546" s="1">
        <f>_xlfn.LET(_xlpm.d,$G1546,_xlpm.k,_xlfn.CONCAT(LEFT(TRIM(C$1),1),"*"),COUNTIF(_xlpm.d,_xlpm.k))</f>
        <v>0</v>
      </c>
      <c r="D1546" s="1">
        <f>_xlfn.LET(_xlpm.d,$G1546,_xlpm.k,_xlfn.CONCAT(LEFT(TRIM(D$1),1),"*"),COUNTIF(_xlpm.d,_xlpm.k))</f>
        <v>0</v>
      </c>
      <c r="E1546" s="1">
        <f t="shared" si="409"/>
        <v>0.77815125038364352</v>
      </c>
      <c r="F1546" s="7">
        <v>5</v>
      </c>
      <c r="G1546" s="9" t="s">
        <v>1082</v>
      </c>
      <c r="H1546" s="4" cm="1">
        <f t="array" ref="H1546">F1546/freq.sum.r6e</f>
        <v>3.9607097591888465E-4</v>
      </c>
      <c r="I1546" s="4" t="str">
        <f t="shared" si="410"/>
        <v>saɪ</v>
      </c>
      <c r="J1546" s="4" t="str">
        <f t="shared" si="411"/>
        <v>sci</v>
      </c>
      <c r="K1546" s="10">
        <f t="shared" si="412"/>
        <v>3</v>
      </c>
      <c r="L1546" s="1">
        <f t="shared" si="413"/>
        <v>3</v>
      </c>
      <c r="M1546" s="10">
        <f t="shared" si="414"/>
        <v>3</v>
      </c>
      <c r="N1546" s="1" t="str">
        <f t="shared" si="415"/>
        <v>~sci~</v>
      </c>
      <c r="O1546" s="1" t="str">
        <f t="shared" si="416"/>
        <v>[saɪ]</v>
      </c>
      <c r="P1546" s="3" cm="1">
        <f t="array" ref="P1546">SUM(_xlfn._xlws.FILTER($H$2:$H$2454,_xlfn.MAP($N$2:$N$2454,_xlfn.LAMBDA(_xlpm.x,_xlpm.x=$N1546))))</f>
        <v>6.3371356147021542E-4</v>
      </c>
      <c r="Q1546" s="4">
        <f t="shared" si="417"/>
        <v>0.625</v>
      </c>
      <c r="R1546" s="6" cm="1">
        <f t="array" ref="R1546">SUM(_xlfn._xlws.FILTER($H$2:$H$2454,_xlfn.MAP($O$2:$O$2454,_xlfn.LAMBDA(_xlpm.x,_xlpm.x=$O1546))))</f>
        <v>2.7724968314321928E-3</v>
      </c>
      <c r="S1546" s="4">
        <f t="shared" si="418"/>
        <v>0.14285714285714285</v>
      </c>
      <c r="T1546" s="4">
        <f t="shared" si="419"/>
        <v>0.12648939136156601</v>
      </c>
      <c r="U1546" s="4">
        <f t="shared" si="420"/>
        <v>0.23255813953488372</v>
      </c>
      <c r="V1546" s="4">
        <f t="shared" si="421"/>
        <v>0.64097805735833202</v>
      </c>
      <c r="W1546" s="4" t="s">
        <v>5110</v>
      </c>
      <c r="X1546" s="2" cm="1">
        <f t="array" ref="X1546">SUM(_xlfn._xlws.FILTER($F$2:$F$2454,_xlfn.MAP($W$2:$W$2454,_xlfn.LAMBDA(_xlpm.x,_xlpm.x=$W1546))))</f>
        <v>1594</v>
      </c>
      <c r="Y1546" s="11">
        <f t="shared" si="422"/>
        <v>3.1367628607277291E-3</v>
      </c>
      <c r="Z1546" s="4" t="s">
        <v>5106</v>
      </c>
      <c r="AA1546" s="2" cm="1">
        <f t="array" ref="AA1546">SUM(_xlfn._xlws.FILTER($F$2:$F$2454,_xlfn.MAP($Z$2:$Z$2454,_xlfn.LAMBDA(_xlpm.x,_xlpm.x=$Z1546))))</f>
        <v>397</v>
      </c>
      <c r="AB1546" s="11">
        <f t="shared" si="423"/>
        <v>1.2594458438287154E-2</v>
      </c>
      <c r="AC1546" s="11">
        <f t="shared" si="424"/>
        <v>-0.60369781029697844</v>
      </c>
      <c r="AG1546" s="2"/>
      <c r="AL1546" s="2"/>
      <c r="AM1546" s="2"/>
    </row>
    <row r="1547" spans="1:39">
      <c r="A1547" s="1" t="str">
        <f t="shared" si="408"/>
        <v>~dde~ : [dɛ]</v>
      </c>
      <c r="B1547" s="1">
        <f>_xlfn.LET(_xlpm.d,$G1547,_xlpm.k,_xlfn.CONCAT(LEFT(TRIM(B$1),1),"*"),COUNTIF(_xlpm.d,_xlpm.k))</f>
        <v>0</v>
      </c>
      <c r="C1547" s="1">
        <f>_xlfn.LET(_xlpm.d,$G1547,_xlpm.k,_xlfn.CONCAT(LEFT(TRIM(C$1),1),"*"),COUNTIF(_xlpm.d,_xlpm.k))</f>
        <v>0</v>
      </c>
      <c r="D1547" s="1">
        <f>_xlfn.LET(_xlpm.d,$G1547,_xlpm.k,_xlfn.CONCAT(LEFT(TRIM(D$1),1),"*"),COUNTIF(_xlpm.d,_xlpm.k))</f>
        <v>0</v>
      </c>
      <c r="E1547" s="1">
        <f t="shared" si="409"/>
        <v>0.30102999566398114</v>
      </c>
      <c r="F1547" s="7">
        <v>1</v>
      </c>
      <c r="G1547" s="9" t="s">
        <v>1959</v>
      </c>
      <c r="H1547" s="4" cm="1">
        <f t="array" ref="H1547">F1547/freq.sum.r6e</f>
        <v>7.9214195183776928E-5</v>
      </c>
      <c r="I1547" s="4" t="str">
        <f t="shared" si="410"/>
        <v>dɛ</v>
      </c>
      <c r="J1547" s="4" t="str">
        <f t="shared" si="411"/>
        <v>dde</v>
      </c>
      <c r="K1547" s="10">
        <f t="shared" si="412"/>
        <v>2</v>
      </c>
      <c r="L1547" s="1">
        <f t="shared" si="413"/>
        <v>3</v>
      </c>
      <c r="M1547" s="10">
        <f t="shared" si="414"/>
        <v>3</v>
      </c>
      <c r="N1547" s="1" t="str">
        <f t="shared" si="415"/>
        <v>~dde~</v>
      </c>
      <c r="O1547" s="1" t="str">
        <f t="shared" si="416"/>
        <v>[dɛ]</v>
      </c>
      <c r="P1547" s="3" cm="1">
        <f t="array" ref="P1547">SUM(_xlfn._xlws.FILTER($H$2:$H$2454,_xlfn.MAP($N$2:$N$2454,_xlfn.LAMBDA(_xlpm.x,_xlpm.x=$N1547))))</f>
        <v>5.5449936628643854E-4</v>
      </c>
      <c r="Q1547" s="4">
        <f t="shared" si="417"/>
        <v>0.14285714285714285</v>
      </c>
      <c r="R1547" s="6" cm="1">
        <f t="array" ref="R1547">SUM(_xlfn._xlws.FILTER($H$2:$H$2454,_xlfn.MAP($O$2:$O$2454,_xlfn.LAMBDA(_xlpm.x,_xlpm.x=$O1547))))</f>
        <v>2.4556400506970848E-3</v>
      </c>
      <c r="S1547" s="4">
        <f t="shared" si="418"/>
        <v>3.2258064516129031E-2</v>
      </c>
      <c r="T1547" s="4">
        <f t="shared" si="419"/>
        <v>1.1074259861817089E-2</v>
      </c>
      <c r="U1547" s="4">
        <f t="shared" si="420"/>
        <v>5.2631578947368425E-2</v>
      </c>
      <c r="V1547" s="4">
        <f t="shared" si="421"/>
        <v>0.64626365382001583</v>
      </c>
      <c r="W1547" s="4" t="s">
        <v>5121</v>
      </c>
      <c r="X1547" s="2" cm="1">
        <f t="array" ref="X1547">SUM(_xlfn._xlws.FILTER($F$2:$F$2454,_xlfn.MAP($W$2:$W$2454,_xlfn.LAMBDA(_xlpm.x,_xlpm.x=$W1547))))</f>
        <v>2896</v>
      </c>
      <c r="Y1547" s="11">
        <f t="shared" si="422"/>
        <v>3.453038674033149E-4</v>
      </c>
      <c r="Z1547" s="4" t="s">
        <v>5104</v>
      </c>
      <c r="AA1547" s="2" cm="1">
        <f t="array" ref="AA1547">SUM(_xlfn._xlws.FILTER($F$2:$F$2454,_xlfn.MAP($Z$2:$Z$2454,_xlfn.LAMBDA(_xlpm.x,_xlpm.x=$Z1547))))</f>
        <v>883</v>
      </c>
      <c r="AB1547" s="11">
        <f t="shared" si="423"/>
        <v>1.1325028312570782E-3</v>
      </c>
      <c r="AC1547" s="11">
        <f t="shared" si="424"/>
        <v>-0.51583785394754078</v>
      </c>
      <c r="AG1547" s="2"/>
      <c r="AL1547" s="2"/>
      <c r="AM1547" s="2"/>
    </row>
    <row r="1548" spans="1:39">
      <c r="A1548" s="1" t="str">
        <f t="shared" si="408"/>
        <v>~nea~ : [ni]</v>
      </c>
      <c r="B1548" s="1">
        <f>_xlfn.LET(_xlpm.d,$G1548,_xlpm.k,_xlfn.CONCAT(LEFT(TRIM(B$1),1),"*"),COUNTIF(_xlpm.d,_xlpm.k))</f>
        <v>0</v>
      </c>
      <c r="C1548" s="1">
        <f>_xlfn.LET(_xlpm.d,$G1548,_xlpm.k,_xlfn.CONCAT(LEFT(TRIM(C$1),1),"*"),COUNTIF(_xlpm.d,_xlpm.k))</f>
        <v>0</v>
      </c>
      <c r="D1548" s="1">
        <f>_xlfn.LET(_xlpm.d,$G1548,_xlpm.k,_xlfn.CONCAT(LEFT(TRIM(D$1),1),"*"),COUNTIF(_xlpm.d,_xlpm.k))</f>
        <v>1</v>
      </c>
      <c r="E1548" s="1">
        <f t="shared" si="409"/>
        <v>0.60205999132796229</v>
      </c>
      <c r="F1548" s="7">
        <v>3</v>
      </c>
      <c r="G1548" s="9" t="s">
        <v>182</v>
      </c>
      <c r="H1548" s="4" cm="1">
        <f t="array" ref="H1548">F1548/freq.sum.r6e</f>
        <v>2.376425855513308E-4</v>
      </c>
      <c r="I1548" s="1" t="str">
        <f t="shared" si="410"/>
        <v>ni</v>
      </c>
      <c r="J1548" s="1" t="str">
        <f t="shared" si="411"/>
        <v>nea</v>
      </c>
      <c r="K1548" s="10">
        <f t="shared" si="412"/>
        <v>2</v>
      </c>
      <c r="L1548" s="1">
        <f t="shared" si="413"/>
        <v>3</v>
      </c>
      <c r="M1548" s="10">
        <f t="shared" si="414"/>
        <v>3</v>
      </c>
      <c r="N1548" s="1" t="str">
        <f t="shared" si="415"/>
        <v>~nea~</v>
      </c>
      <c r="O1548" s="1" t="str">
        <f t="shared" si="416"/>
        <v>[ni]</v>
      </c>
      <c r="P1548" s="3" cm="1">
        <f t="array" ref="P1548">SUM(_xlfn._xlws.FILTER($H$2:$H$2454,_xlfn.MAP($N$2:$N$2454,_xlfn.LAMBDA(_xlpm.x,_xlpm.x=$N1548))))</f>
        <v>3.1685678073510771E-4</v>
      </c>
      <c r="Q1548" s="4">
        <f t="shared" si="417"/>
        <v>0.75</v>
      </c>
      <c r="R1548" s="6" cm="1">
        <f t="array" ref="R1548">SUM(_xlfn._xlws.FILTER($H$2:$H$2454,_xlfn.MAP($O$2:$O$2454,_xlfn.LAMBDA(_xlpm.x,_xlpm.x=$O1548))))</f>
        <v>1.4258555133079846E-3</v>
      </c>
      <c r="S1548" s="4">
        <f t="shared" si="418"/>
        <v>0.16666666666666669</v>
      </c>
      <c r="T1548" s="4">
        <f t="shared" si="419"/>
        <v>0.11476960220428618</v>
      </c>
      <c r="U1548" s="4">
        <f t="shared" si="420"/>
        <v>0.27272727272727271</v>
      </c>
      <c r="V1548" s="4">
        <f t="shared" si="421"/>
        <v>0.65321251377534362</v>
      </c>
      <c r="W1548" s="4" t="s">
        <v>5124</v>
      </c>
      <c r="X1548" s="2" cm="1">
        <f t="array" ref="X1548">SUM(_xlfn._xlws.FILTER($F$2:$F$2454,_xlfn.MAP($W$2:$W$2454,_xlfn.LAMBDA(_xlpm.x,_xlpm.x=$W1548))))</f>
        <v>184</v>
      </c>
      <c r="Y1548" s="11">
        <f t="shared" si="422"/>
        <v>1.6304347826086956E-2</v>
      </c>
      <c r="Z1548" s="4" t="s">
        <v>5110</v>
      </c>
      <c r="AA1548" s="2" cm="1">
        <f t="array" ref="AA1548">SUM(_xlfn._xlws.FILTER($F$2:$F$2454,_xlfn.MAP($Z$2:$Z$2454,_xlfn.LAMBDA(_xlpm.x,_xlpm.x=$Z1548))))</f>
        <v>354</v>
      </c>
      <c r="AB1548" s="11">
        <f t="shared" si="423"/>
        <v>8.4745762711864406E-3</v>
      </c>
      <c r="AC1548" s="11">
        <f t="shared" si="424"/>
        <v>0.28418543901625132</v>
      </c>
      <c r="AG1548" s="2"/>
      <c r="AL1548" s="2"/>
      <c r="AM1548" s="2"/>
    </row>
    <row r="1549" spans="1:39">
      <c r="A1549" s="1" t="str">
        <f t="shared" si="408"/>
        <v>~hay~ : [heɪ]</v>
      </c>
      <c r="B1549" s="1">
        <f>_xlfn.LET(_xlpm.d,$G1549,_xlpm.k,_xlfn.CONCAT(LEFT(TRIM(B$1),1),"*"),COUNTIF(_xlpm.d,_xlpm.k))</f>
        <v>0</v>
      </c>
      <c r="C1549" s="1">
        <f>_xlfn.LET(_xlpm.d,$G1549,_xlpm.k,_xlfn.CONCAT(LEFT(TRIM(C$1),1),"*"),COUNTIF(_xlpm.d,_xlpm.k))</f>
        <v>0</v>
      </c>
      <c r="D1549" s="1">
        <f>_xlfn.LET(_xlpm.d,$G1549,_xlpm.k,_xlfn.CONCAT(LEFT(TRIM(D$1),1),"*"),COUNTIF(_xlpm.d,_xlpm.k))</f>
        <v>0</v>
      </c>
      <c r="E1549" s="1">
        <f t="shared" si="409"/>
        <v>0.47712125471966244</v>
      </c>
      <c r="F1549" s="7">
        <v>2</v>
      </c>
      <c r="G1549" s="9" t="s">
        <v>1119</v>
      </c>
      <c r="H1549" s="4" cm="1">
        <f t="array" ref="H1549">F1549/freq.sum.r6e</f>
        <v>1.5842839036755386E-4</v>
      </c>
      <c r="I1549" s="4" t="str">
        <f t="shared" si="410"/>
        <v>heɪ</v>
      </c>
      <c r="J1549" s="4" t="str">
        <f t="shared" si="411"/>
        <v>hay</v>
      </c>
      <c r="K1549" s="10">
        <f t="shared" si="412"/>
        <v>3</v>
      </c>
      <c r="L1549" s="1">
        <f t="shared" si="413"/>
        <v>3</v>
      </c>
      <c r="M1549" s="10">
        <f t="shared" si="414"/>
        <v>3</v>
      </c>
      <c r="N1549" s="1" t="str">
        <f t="shared" si="415"/>
        <v>~hay~</v>
      </c>
      <c r="O1549" s="1" t="str">
        <f t="shared" si="416"/>
        <v>[heɪ]</v>
      </c>
      <c r="P1549" s="3" cm="1">
        <f t="array" ref="P1549">SUM(_xlfn._xlws.FILTER($H$2:$H$2454,_xlfn.MAP($N$2:$N$2454,_xlfn.LAMBDA(_xlpm.x,_xlpm.x=$N1549))))</f>
        <v>1.5842839036755386E-4</v>
      </c>
      <c r="Q1549" s="4">
        <f t="shared" si="417"/>
        <v>1</v>
      </c>
      <c r="R1549" s="6" cm="1">
        <f t="array" ref="R1549">SUM(_xlfn._xlws.FILTER($H$2:$H$2454,_xlfn.MAP($O$2:$O$2454,_xlfn.LAMBDA(_xlpm.x,_xlpm.x=$O1549))))</f>
        <v>7.1292775665399242E-4</v>
      </c>
      <c r="S1549" s="4">
        <f t="shared" si="418"/>
        <v>0.22222222222222221</v>
      </c>
      <c r="T1549" s="4">
        <f t="shared" si="419"/>
        <v>0.12127034381098516</v>
      </c>
      <c r="U1549" s="4">
        <f t="shared" si="420"/>
        <v>0.36363636363636359</v>
      </c>
      <c r="V1549" s="4">
        <f t="shared" si="421"/>
        <v>0.65321251377534373</v>
      </c>
      <c r="W1549" s="4" t="s">
        <v>5127</v>
      </c>
      <c r="X1549" s="2" cm="1">
        <f t="array" ref="X1549">SUM(_xlfn._xlws.FILTER($F$2:$F$2454,_xlfn.MAP($W$2:$W$2454,_xlfn.LAMBDA(_xlpm.x,_xlpm.x=$W1549))))</f>
        <v>59</v>
      </c>
      <c r="Y1549" s="11">
        <f t="shared" si="422"/>
        <v>3.3898305084745763E-2</v>
      </c>
      <c r="Z1549" s="4" t="s">
        <v>5108</v>
      </c>
      <c r="AA1549" s="2" cm="1">
        <f t="array" ref="AA1549">SUM(_xlfn._xlws.FILTER($F$2:$F$2454,_xlfn.MAP($Z$2:$Z$2454,_xlfn.LAMBDA(_xlpm.x,_xlpm.x=$Z1549))))</f>
        <v>475</v>
      </c>
      <c r="AB1549" s="11">
        <f t="shared" si="423"/>
        <v>4.2105263157894736E-3</v>
      </c>
      <c r="AC1549" s="11">
        <f t="shared" si="424"/>
        <v>0.90584159798272246</v>
      </c>
      <c r="AG1549" s="2"/>
      <c r="AL1549" s="2"/>
      <c r="AM1549" s="2"/>
    </row>
    <row r="1550" spans="1:39">
      <c r="A1550" s="1" t="str">
        <f t="shared" si="408"/>
        <v>~moo~ : [mu]</v>
      </c>
      <c r="B1550" s="1">
        <f>_xlfn.LET(_xlpm.d,$G1550,_xlpm.k,_xlfn.CONCAT(LEFT(TRIM(B$1),1),"*"),COUNTIF(_xlpm.d,_xlpm.k))</f>
        <v>0</v>
      </c>
      <c r="C1550" s="1">
        <f>_xlfn.LET(_xlpm.d,$G1550,_xlpm.k,_xlfn.CONCAT(LEFT(TRIM(C$1),1),"*"),COUNTIF(_xlpm.d,_xlpm.k))</f>
        <v>1</v>
      </c>
      <c r="D1550" s="1">
        <f>_xlfn.LET(_xlpm.d,$G1550,_xlpm.k,_xlfn.CONCAT(LEFT(TRIM(D$1),1),"*"),COUNTIF(_xlpm.d,_xlpm.k))</f>
        <v>0</v>
      </c>
      <c r="E1550" s="1">
        <f t="shared" si="409"/>
        <v>0.47712125471966244</v>
      </c>
      <c r="F1550" s="7">
        <v>2</v>
      </c>
      <c r="G1550" s="9" t="s">
        <v>161</v>
      </c>
      <c r="H1550" s="4" cm="1">
        <f t="array" ref="H1550">F1550/freq.sum.r6e</f>
        <v>1.5842839036755386E-4</v>
      </c>
      <c r="I1550" s="4" t="str">
        <f t="shared" si="410"/>
        <v>mu</v>
      </c>
      <c r="J1550" s="4" t="str">
        <f t="shared" si="411"/>
        <v>moo</v>
      </c>
      <c r="K1550" s="10">
        <f t="shared" si="412"/>
        <v>2</v>
      </c>
      <c r="L1550" s="1">
        <f t="shared" si="413"/>
        <v>3</v>
      </c>
      <c r="M1550" s="10">
        <f t="shared" si="414"/>
        <v>3</v>
      </c>
      <c r="N1550" s="1" t="str">
        <f t="shared" si="415"/>
        <v>~moo~</v>
      </c>
      <c r="O1550" s="1" t="str">
        <f t="shared" si="416"/>
        <v>[mu]</v>
      </c>
      <c r="P1550" s="3" cm="1">
        <f t="array" ref="P1550">SUM(_xlfn._xlws.FILTER($H$2:$H$2454,_xlfn.MAP($N$2:$N$2454,_xlfn.LAMBDA(_xlpm.x,_xlpm.x=$N1550))))</f>
        <v>1.5842839036755386E-4</v>
      </c>
      <c r="Q1550" s="4">
        <f t="shared" si="417"/>
        <v>1</v>
      </c>
      <c r="R1550" s="6" cm="1">
        <f t="array" ref="R1550">SUM(_xlfn._xlws.FILTER($H$2:$H$2454,_xlfn.MAP($O$2:$O$2454,_xlfn.LAMBDA(_xlpm.x,_xlpm.x=$O1550))))</f>
        <v>7.1292775665399242E-4</v>
      </c>
      <c r="S1550" s="4">
        <f t="shared" si="418"/>
        <v>0.22222222222222221</v>
      </c>
      <c r="T1550" s="4">
        <f t="shared" si="419"/>
        <v>0.12127034381098516</v>
      </c>
      <c r="U1550" s="4">
        <f t="shared" si="420"/>
        <v>0.36363636363636359</v>
      </c>
      <c r="V1550" s="4">
        <f t="shared" si="421"/>
        <v>0.65321251377534373</v>
      </c>
      <c r="W1550" s="4" t="s">
        <v>5130</v>
      </c>
      <c r="X1550" s="2" cm="1">
        <f t="array" ref="X1550">SUM(_xlfn._xlws.FILTER($F$2:$F$2454,_xlfn.MAP($W$2:$W$2454,_xlfn.LAMBDA(_xlpm.x,_xlpm.x=$W1550))))</f>
        <v>79</v>
      </c>
      <c r="Y1550" s="11">
        <f t="shared" si="422"/>
        <v>2.5316455696202531E-2</v>
      </c>
      <c r="Z1550" s="4" t="s">
        <v>5111</v>
      </c>
      <c r="AA1550" s="2" cm="1">
        <f t="array" ref="AA1550">SUM(_xlfn._xlws.FILTER($F$2:$F$2454,_xlfn.MAP($Z$2:$Z$2454,_xlfn.LAMBDA(_xlpm.x,_xlpm.x=$Z1550))))</f>
        <v>254</v>
      </c>
      <c r="AB1550" s="11">
        <f t="shared" si="423"/>
        <v>7.874015748031496E-3</v>
      </c>
      <c r="AC1550" s="11">
        <f t="shared" si="424"/>
        <v>0.50720662532949656</v>
      </c>
      <c r="AG1550" s="2"/>
      <c r="AL1550" s="2"/>
      <c r="AM1550" s="2"/>
    </row>
    <row r="1551" spans="1:39">
      <c r="A1551" s="1" t="str">
        <f t="shared" si="408"/>
        <v>~mme~ : [mɛ]</v>
      </c>
      <c r="B1551" s="1">
        <f>_xlfn.LET(_xlpm.d,$G1551,_xlpm.k,_xlfn.CONCAT(LEFT(TRIM(B$1),1),"*"),COUNTIF(_xlpm.d,_xlpm.k))</f>
        <v>0</v>
      </c>
      <c r="C1551" s="1">
        <f>_xlfn.LET(_xlpm.d,$G1551,_xlpm.k,_xlfn.CONCAT(LEFT(TRIM(C$1),1),"*"),COUNTIF(_xlpm.d,_xlpm.k))</f>
        <v>1</v>
      </c>
      <c r="D1551" s="1">
        <f>_xlfn.LET(_xlpm.d,$G1551,_xlpm.k,_xlfn.CONCAT(LEFT(TRIM(D$1),1),"*"),COUNTIF(_xlpm.d,_xlpm.k))</f>
        <v>0</v>
      </c>
      <c r="E1551" s="1">
        <f t="shared" si="409"/>
        <v>0.69897000433601875</v>
      </c>
      <c r="F1551" s="7">
        <v>4</v>
      </c>
      <c r="G1551" s="9" t="s">
        <v>1384</v>
      </c>
      <c r="H1551" s="4" cm="1">
        <f t="array" ref="H1551">F1551/freq.sum.r6e</f>
        <v>3.1685678073510771E-4</v>
      </c>
      <c r="I1551" s="4" t="str">
        <f t="shared" si="410"/>
        <v>mɛ</v>
      </c>
      <c r="J1551" s="4" t="str">
        <f t="shared" si="411"/>
        <v>mme</v>
      </c>
      <c r="K1551" s="10">
        <f t="shared" si="412"/>
        <v>2</v>
      </c>
      <c r="L1551" s="1">
        <f t="shared" si="413"/>
        <v>3</v>
      </c>
      <c r="M1551" s="10">
        <f t="shared" si="414"/>
        <v>3</v>
      </c>
      <c r="N1551" s="1" t="str">
        <f t="shared" si="415"/>
        <v>~mme~</v>
      </c>
      <c r="O1551" s="1" t="str">
        <f t="shared" si="416"/>
        <v>[mɛ]</v>
      </c>
      <c r="P1551" s="3" cm="1">
        <f t="array" ref="P1551">SUM(_xlfn._xlws.FILTER($H$2:$H$2454,_xlfn.MAP($N$2:$N$2454,_xlfn.LAMBDA(_xlpm.x,_xlpm.x=$N1551))))</f>
        <v>8.7135614702154619E-4</v>
      </c>
      <c r="Q1551" s="4">
        <f t="shared" si="417"/>
        <v>0.36363636363636365</v>
      </c>
      <c r="R1551" s="6" cm="1">
        <f t="array" ref="R1551">SUM(_xlfn._xlws.FILTER($H$2:$H$2454,_xlfn.MAP($O$2:$O$2454,_xlfn.LAMBDA(_xlpm.x,_xlpm.x=$O1551))))</f>
        <v>3.9607097591888461E-3</v>
      </c>
      <c r="S1551" s="4">
        <f t="shared" si="418"/>
        <v>0.08</v>
      </c>
      <c r="T1551" s="4">
        <f t="shared" si="419"/>
        <v>6.4073320257245131E-2</v>
      </c>
      <c r="U1551" s="4">
        <f t="shared" si="420"/>
        <v>0.13114754098360654</v>
      </c>
      <c r="V1551" s="4">
        <f t="shared" si="421"/>
        <v>0.65757731917779383</v>
      </c>
      <c r="W1551" s="4" t="s">
        <v>5121</v>
      </c>
      <c r="X1551" s="2" cm="1">
        <f t="array" ref="X1551">SUM(_xlfn._xlws.FILTER($F$2:$F$2454,_xlfn.MAP($W$2:$W$2454,_xlfn.LAMBDA(_xlpm.x,_xlpm.x=$W1551))))</f>
        <v>2896</v>
      </c>
      <c r="Y1551" s="11">
        <f t="shared" si="422"/>
        <v>1.3812154696132596E-3</v>
      </c>
      <c r="Z1551" s="4" t="s">
        <v>5104</v>
      </c>
      <c r="AA1551" s="2" cm="1">
        <f t="array" ref="AA1551">SUM(_xlfn._xlws.FILTER($F$2:$F$2454,_xlfn.MAP($Z$2:$Z$2454,_xlfn.LAMBDA(_xlpm.x,_xlpm.x=$Z1551))))</f>
        <v>883</v>
      </c>
      <c r="AB1551" s="11">
        <f t="shared" si="423"/>
        <v>4.5300113250283129E-3</v>
      </c>
      <c r="AC1551" s="11">
        <f t="shared" si="424"/>
        <v>-0.51583785394754078</v>
      </c>
      <c r="AG1551" s="2"/>
      <c r="AL1551" s="2"/>
      <c r="AM1551" s="2"/>
    </row>
    <row r="1552" spans="1:39">
      <c r="A1552" s="1" t="str">
        <f t="shared" si="408"/>
        <v>~nei~ : [neɪ]</v>
      </c>
      <c r="B1552" s="1">
        <f>_xlfn.LET(_xlpm.d,$G1552,_xlpm.k,_xlfn.CONCAT(LEFT(TRIM(B$1),1),"*"),COUNTIF(_xlpm.d,_xlpm.k))</f>
        <v>0</v>
      </c>
      <c r="C1552" s="1">
        <f>_xlfn.LET(_xlpm.d,$G1552,_xlpm.k,_xlfn.CONCAT(LEFT(TRIM(C$1),1),"*"),COUNTIF(_xlpm.d,_xlpm.k))</f>
        <v>0</v>
      </c>
      <c r="D1552" s="1">
        <f>_xlfn.LET(_xlpm.d,$G1552,_xlpm.k,_xlfn.CONCAT(LEFT(TRIM(D$1),1),"*"),COUNTIF(_xlpm.d,_xlpm.k))</f>
        <v>1</v>
      </c>
      <c r="E1552" s="1">
        <f t="shared" si="409"/>
        <v>0.60205999132796229</v>
      </c>
      <c r="F1552" s="7">
        <v>3</v>
      </c>
      <c r="G1552" s="9" t="s">
        <v>1891</v>
      </c>
      <c r="H1552" s="4" cm="1">
        <f t="array" ref="H1552">F1552/freq.sum.r6e</f>
        <v>2.376425855513308E-4</v>
      </c>
      <c r="I1552" s="4" t="str">
        <f t="shared" si="410"/>
        <v>neɪ</v>
      </c>
      <c r="J1552" s="4" t="str">
        <f t="shared" si="411"/>
        <v>nei</v>
      </c>
      <c r="K1552" s="10">
        <f t="shared" si="412"/>
        <v>3</v>
      </c>
      <c r="L1552" s="1">
        <f t="shared" si="413"/>
        <v>3</v>
      </c>
      <c r="M1552" s="10">
        <f t="shared" si="414"/>
        <v>3</v>
      </c>
      <c r="N1552" s="1" t="str">
        <f t="shared" si="415"/>
        <v>~nei~</v>
      </c>
      <c r="O1552" s="1" t="str">
        <f t="shared" si="416"/>
        <v>[neɪ]</v>
      </c>
      <c r="P1552" s="3" cm="1">
        <f t="array" ref="P1552">SUM(_xlfn._xlws.FILTER($H$2:$H$2454,_xlfn.MAP($N$2:$N$2454,_xlfn.LAMBDA(_xlpm.x,_xlpm.x=$N1552))))</f>
        <v>3.9607097591888465E-4</v>
      </c>
      <c r="Q1552" s="4">
        <f t="shared" si="417"/>
        <v>0.6</v>
      </c>
      <c r="R1552" s="6" cm="1">
        <f t="array" ref="R1552">SUM(_xlfn._xlws.FILTER($H$2:$H$2454,_xlfn.MAP($O$2:$O$2454,_xlfn.LAMBDA(_xlpm.x,_xlpm.x=$O1552))))</f>
        <v>1.8219264892268695E-3</v>
      </c>
      <c r="S1552" s="4">
        <f t="shared" si="418"/>
        <v>0.13043478260869565</v>
      </c>
      <c r="T1552" s="4">
        <f t="shared" si="419"/>
        <v>9.0176116017653435E-2</v>
      </c>
      <c r="U1552" s="4">
        <f t="shared" si="420"/>
        <v>0.21428571428571427</v>
      </c>
      <c r="V1552" s="4">
        <f t="shared" si="421"/>
        <v>0.66275783168157409</v>
      </c>
      <c r="W1552" s="4" t="s">
        <v>5135</v>
      </c>
      <c r="X1552" s="2" cm="1">
        <f t="array" ref="X1552">SUM(_xlfn._xlws.FILTER($F$2:$F$2454,_xlfn.MAP($W$2:$W$2454,_xlfn.LAMBDA(_xlpm.x,_xlpm.x=$W1552))))</f>
        <v>40</v>
      </c>
      <c r="Y1552" s="11">
        <f t="shared" si="422"/>
        <v>7.4999999999999997E-2</v>
      </c>
      <c r="Z1552" s="4" t="s">
        <v>5108</v>
      </c>
      <c r="AA1552" s="2" cm="1">
        <f t="array" ref="AA1552">SUM(_xlfn._xlws.FILTER($F$2:$F$2454,_xlfn.MAP($Z$2:$Z$2454,_xlfn.LAMBDA(_xlpm.x,_xlpm.x=$Z1552))))</f>
        <v>475</v>
      </c>
      <c r="AB1552" s="11">
        <f t="shared" si="423"/>
        <v>6.3157894736842104E-3</v>
      </c>
      <c r="AC1552" s="11">
        <f t="shared" si="424"/>
        <v>1.0746336182969043</v>
      </c>
      <c r="AG1552" s="2"/>
      <c r="AL1552" s="2"/>
      <c r="AM1552" s="2"/>
    </row>
    <row r="1553" spans="1:39">
      <c r="A1553" s="1" t="str">
        <f t="shared" si="408"/>
        <v>~sso~ : [zə]</v>
      </c>
      <c r="B1553" s="1">
        <f>_xlfn.LET(_xlpm.d,$G1553,_xlpm.k,_xlfn.CONCAT(LEFT(TRIM(B$1),1),"*"),COUNTIF(_xlpm.d,_xlpm.k))</f>
        <v>0</v>
      </c>
      <c r="C1553" s="1">
        <f>_xlfn.LET(_xlpm.d,$G1553,_xlpm.k,_xlfn.CONCAT(LEFT(TRIM(C$1),1),"*"),COUNTIF(_xlpm.d,_xlpm.k))</f>
        <v>0</v>
      </c>
      <c r="D1553" s="1">
        <f>_xlfn.LET(_xlpm.d,$G1553,_xlpm.k,_xlfn.CONCAT(LEFT(TRIM(D$1),1),"*"),COUNTIF(_xlpm.d,_xlpm.k))</f>
        <v>0</v>
      </c>
      <c r="E1553" s="1">
        <f t="shared" si="409"/>
        <v>0.30102999566398114</v>
      </c>
      <c r="F1553" s="7">
        <v>1</v>
      </c>
      <c r="G1553" s="9" t="s">
        <v>1810</v>
      </c>
      <c r="H1553" s="4" cm="1">
        <f t="array" ref="H1553">F1553/freq.sum.r6e</f>
        <v>7.9214195183776928E-5</v>
      </c>
      <c r="I1553" s="4" t="str">
        <f t="shared" si="410"/>
        <v>zə</v>
      </c>
      <c r="J1553" s="4" t="str">
        <f t="shared" si="411"/>
        <v>sso</v>
      </c>
      <c r="K1553" s="10">
        <f t="shared" si="412"/>
        <v>2</v>
      </c>
      <c r="L1553" s="1">
        <f t="shared" si="413"/>
        <v>3</v>
      </c>
      <c r="M1553" s="10">
        <f t="shared" si="414"/>
        <v>3</v>
      </c>
      <c r="N1553" s="1" t="str">
        <f t="shared" si="415"/>
        <v>~sso~</v>
      </c>
      <c r="O1553" s="1" t="str">
        <f t="shared" si="416"/>
        <v>[zə]</v>
      </c>
      <c r="P1553" s="3" cm="1">
        <f t="array" ref="P1553">SUM(_xlfn._xlws.FILTER($H$2:$H$2454,_xlfn.MAP($N$2:$N$2454,_xlfn.LAMBDA(_xlpm.x,_xlpm.x=$N1553))))</f>
        <v>7.9214195183776931E-4</v>
      </c>
      <c r="Q1553" s="4">
        <f t="shared" si="417"/>
        <v>9.9999999999999992E-2</v>
      </c>
      <c r="R1553" s="6" cm="1">
        <f t="array" ref="R1553">SUM(_xlfn._xlws.FILTER($H$2:$H$2454,_xlfn.MAP($O$2:$O$2454,_xlfn.LAMBDA(_xlpm.x,_xlpm.x=$O1553))))</f>
        <v>3.6438529784537385E-3</v>
      </c>
      <c r="S1553" s="4">
        <f t="shared" si="418"/>
        <v>2.1739130434782608E-2</v>
      </c>
      <c r="T1553" s="4">
        <f t="shared" si="419"/>
        <v>7.5146763348044529E-3</v>
      </c>
      <c r="U1553" s="4">
        <f t="shared" si="420"/>
        <v>3.5714285714285712E-2</v>
      </c>
      <c r="V1553" s="4">
        <f t="shared" si="421"/>
        <v>0.66275783168157409</v>
      </c>
      <c r="W1553" s="4" t="s">
        <v>5119</v>
      </c>
      <c r="X1553" s="2" cm="1">
        <f t="array" ref="X1553">SUM(_xlfn._xlws.FILTER($F$2:$F$2454,_xlfn.MAP($W$2:$W$2454,_xlfn.LAMBDA(_xlpm.x,_xlpm.x=$W1553))))</f>
        <v>1157</v>
      </c>
      <c r="Y1553" s="11">
        <f t="shared" si="422"/>
        <v>8.6430423509075197E-4</v>
      </c>
      <c r="Z1553" s="4" t="s">
        <v>5101</v>
      </c>
      <c r="AA1553" s="2" cm="1">
        <f t="array" ref="AA1553">SUM(_xlfn._xlws.FILTER($F$2:$F$2454,_xlfn.MAP($Z$2:$Z$2454,_xlfn.LAMBDA(_xlpm.x,_xlpm.x=$Z1553))))</f>
        <v>2255</v>
      </c>
      <c r="AB1553" s="11">
        <f t="shared" si="423"/>
        <v>4.434589800443459E-4</v>
      </c>
      <c r="AC1553" s="11">
        <f t="shared" si="424"/>
        <v>0.28981318726222982</v>
      </c>
      <c r="AG1553" s="2"/>
      <c r="AL1553" s="2"/>
      <c r="AM1553" s="2"/>
    </row>
    <row r="1554" spans="1:39">
      <c r="A1554" s="1" t="str">
        <f t="shared" si="408"/>
        <v>~nse~ : [ns]</v>
      </c>
      <c r="B1554" s="1">
        <f>_xlfn.LET(_xlpm.d,$G1554,_xlpm.k,_xlfn.CONCAT(LEFT(TRIM(B$1),1),"*"),COUNTIF(_xlpm.d,_xlpm.k))</f>
        <v>0</v>
      </c>
      <c r="C1554" s="1">
        <f>_xlfn.LET(_xlpm.d,$G1554,_xlpm.k,_xlfn.CONCAT(LEFT(TRIM(C$1),1),"*"),COUNTIF(_xlpm.d,_xlpm.k))</f>
        <v>0</v>
      </c>
      <c r="D1554" s="1">
        <f>_xlfn.LET(_xlpm.d,$G1554,_xlpm.k,_xlfn.CONCAT(LEFT(TRIM(D$1),1),"*"),COUNTIF(_xlpm.d,_xlpm.k))</f>
        <v>1</v>
      </c>
      <c r="E1554" s="1">
        <f t="shared" si="409"/>
        <v>1.0791812460476247</v>
      </c>
      <c r="F1554" s="7">
        <v>11</v>
      </c>
      <c r="G1554" s="9" t="s">
        <v>190</v>
      </c>
      <c r="H1554" s="4" cm="1">
        <f t="array" ref="H1554">F1554/freq.sum.r6e</f>
        <v>8.713561470215463E-4</v>
      </c>
      <c r="I1554" s="4" t="str">
        <f t="shared" si="410"/>
        <v>ns</v>
      </c>
      <c r="J1554" s="4" t="str">
        <f t="shared" si="411"/>
        <v>nse</v>
      </c>
      <c r="K1554" s="10">
        <f t="shared" si="412"/>
        <v>2</v>
      </c>
      <c r="L1554" s="1">
        <f t="shared" si="413"/>
        <v>3</v>
      </c>
      <c r="M1554" s="10">
        <f t="shared" si="414"/>
        <v>3</v>
      </c>
      <c r="N1554" s="1" t="str">
        <f t="shared" si="415"/>
        <v>~nse~</v>
      </c>
      <c r="O1554" s="1" t="str">
        <f t="shared" si="416"/>
        <v>[ns]</v>
      </c>
      <c r="P1554" s="3" cm="1">
        <f t="array" ref="P1554">SUM(_xlfn._xlws.FILTER($H$2:$H$2454,_xlfn.MAP($N$2:$N$2454,_xlfn.LAMBDA(_xlpm.x,_xlpm.x=$N1554))))</f>
        <v>1.188212927756654E-3</v>
      </c>
      <c r="Q1554" s="4">
        <f t="shared" si="417"/>
        <v>0.73333333333333339</v>
      </c>
      <c r="R1554" s="6" cm="1">
        <f t="array" ref="R1554">SUM(_xlfn._xlws.FILTER($H$2:$H$2454,_xlfn.MAP($O$2:$O$2454,_xlfn.LAMBDA(_xlpm.x,_xlpm.x=$O1554))))</f>
        <v>5.5449936628643856E-3</v>
      </c>
      <c r="S1554" s="4">
        <f t="shared" si="418"/>
        <v>0.15714285714285714</v>
      </c>
      <c r="T1554" s="4">
        <f t="shared" si="419"/>
        <v>0.19523455347110225</v>
      </c>
      <c r="U1554" s="4">
        <f t="shared" si="420"/>
        <v>0.25882352941176473</v>
      </c>
      <c r="V1554" s="4">
        <f t="shared" si="421"/>
        <v>0.66900678095857558</v>
      </c>
      <c r="W1554" s="4" t="s">
        <v>5121</v>
      </c>
      <c r="X1554" s="2" cm="1">
        <f t="array" ref="X1554">SUM(_xlfn._xlws.FILTER($F$2:$F$2454,_xlfn.MAP($W$2:$W$2454,_xlfn.LAMBDA(_xlpm.x,_xlpm.x=$W1554))))</f>
        <v>2896</v>
      </c>
      <c r="Y1554" s="11">
        <f t="shared" si="422"/>
        <v>3.7983425414364639E-3</v>
      </c>
      <c r="Z1554" s="4"/>
      <c r="AA1554" s="2" cm="1">
        <f t="array" ref="AA1554">SUM(_xlfn._xlws.FILTER($F$2:$F$2454,_xlfn.MAP($Z$2:$Z$2454,_xlfn.LAMBDA(_xlpm.x,_xlpm.x=$Z1554))))</f>
        <v>3871</v>
      </c>
      <c r="AB1554" s="11">
        <f t="shared" si="423"/>
        <v>2.8416429863084474E-3</v>
      </c>
      <c r="AC1554" s="11">
        <f t="shared" si="424"/>
        <v>0.12602461379384577</v>
      </c>
      <c r="AG1554" s="2"/>
      <c r="AL1554" s="2"/>
      <c r="AM1554" s="2"/>
    </row>
    <row r="1555" spans="1:39">
      <c r="A1555" s="1" t="str">
        <f t="shared" si="408"/>
        <v>~rre~ : [ɹɛ]</v>
      </c>
      <c r="B1555" s="1">
        <f>_xlfn.LET(_xlpm.d,$G1555,_xlpm.k,_xlfn.CONCAT(LEFT(TRIM(B$1),1),"*"),COUNTIF(_xlpm.d,_xlpm.k))</f>
        <v>1</v>
      </c>
      <c r="C1555" s="1">
        <f>_xlfn.LET(_xlpm.d,$G1555,_xlpm.k,_xlfn.CONCAT(LEFT(TRIM(C$1),1),"*"),COUNTIF(_xlpm.d,_xlpm.k))</f>
        <v>0</v>
      </c>
      <c r="D1555" s="1">
        <f>_xlfn.LET(_xlpm.d,$G1555,_xlpm.k,_xlfn.CONCAT(LEFT(TRIM(D$1),1),"*"),COUNTIF(_xlpm.d,_xlpm.k))</f>
        <v>0</v>
      </c>
      <c r="E1555" s="1">
        <f t="shared" si="409"/>
        <v>0.69897000433601875</v>
      </c>
      <c r="F1555" s="7">
        <v>4</v>
      </c>
      <c r="G1555" s="9" t="s">
        <v>1420</v>
      </c>
      <c r="H1555" s="4" cm="1">
        <f t="array" ref="H1555">F1555/freq.sum.r6e</f>
        <v>3.1685678073510771E-4</v>
      </c>
      <c r="I1555" s="1" t="str">
        <f t="shared" si="410"/>
        <v>ɹɛ</v>
      </c>
      <c r="J1555" s="1" t="str">
        <f t="shared" si="411"/>
        <v>rre</v>
      </c>
      <c r="K1555" s="10">
        <f t="shared" si="412"/>
        <v>2</v>
      </c>
      <c r="L1555" s="1">
        <f t="shared" si="413"/>
        <v>3</v>
      </c>
      <c r="M1555" s="10">
        <f t="shared" si="414"/>
        <v>3</v>
      </c>
      <c r="N1555" s="1" t="str">
        <f t="shared" si="415"/>
        <v>~rre~</v>
      </c>
      <c r="O1555" s="1" t="str">
        <f t="shared" si="416"/>
        <v>[ɹɛ]</v>
      </c>
      <c r="P1555" s="3" cm="1">
        <f t="array" ref="P1555">SUM(_xlfn._xlws.FILTER($H$2:$H$2454,_xlfn.MAP($N$2:$N$2454,_xlfn.LAMBDA(_xlpm.x,_xlpm.x=$N1555))))</f>
        <v>9.5057034220532308E-4</v>
      </c>
      <c r="Q1555" s="4">
        <f t="shared" si="417"/>
        <v>0.33333333333333337</v>
      </c>
      <c r="R1555" s="6" cm="1">
        <f t="array" ref="R1555">SUM(_xlfn._xlws.FILTER($H$2:$H$2454,_xlfn.MAP($O$2:$O$2454,_xlfn.LAMBDA(_xlpm.x,_xlpm.x=$O1555))))</f>
        <v>4.4359949302915083E-3</v>
      </c>
      <c r="S1555" s="4">
        <f t="shared" si="418"/>
        <v>7.1428571428571425E-2</v>
      </c>
      <c r="T1555" s="4">
        <f t="shared" si="419"/>
        <v>5.7477537289587557E-2</v>
      </c>
      <c r="U1555" s="4">
        <f t="shared" si="420"/>
        <v>0.11764705882352942</v>
      </c>
      <c r="V1555" s="4">
        <f t="shared" si="421"/>
        <v>0.66900678095857569</v>
      </c>
      <c r="W1555" s="4" t="s">
        <v>5121</v>
      </c>
      <c r="X1555" s="2" cm="1">
        <f t="array" ref="X1555">SUM(_xlfn._xlws.FILTER($F$2:$F$2454,_xlfn.MAP($W$2:$W$2454,_xlfn.LAMBDA(_xlpm.x,_xlpm.x=$W1555))))</f>
        <v>2896</v>
      </c>
      <c r="Y1555" s="11">
        <f t="shared" si="422"/>
        <v>1.3812154696132596E-3</v>
      </c>
      <c r="Z1555" s="4" t="s">
        <v>5104</v>
      </c>
      <c r="AA1555" s="2" cm="1">
        <f t="array" ref="AA1555">SUM(_xlfn._xlws.FILTER($F$2:$F$2454,_xlfn.MAP($Z$2:$Z$2454,_xlfn.LAMBDA(_xlpm.x,_xlpm.x=$Z1555))))</f>
        <v>883</v>
      </c>
      <c r="AB1555" s="11">
        <f t="shared" si="423"/>
        <v>4.5300113250283129E-3</v>
      </c>
      <c r="AC1555" s="11">
        <f t="shared" si="424"/>
        <v>-0.51583785394754078</v>
      </c>
      <c r="AG1555" s="2"/>
      <c r="AL1555" s="2"/>
      <c r="AM1555" s="2"/>
    </row>
    <row r="1556" spans="1:39">
      <c r="A1556" s="1" t="str">
        <f t="shared" si="408"/>
        <v>~gui~ : [ɡɪ]</v>
      </c>
      <c r="B1556" s="1">
        <f>_xlfn.LET(_xlpm.d,$G1556,_xlpm.k,_xlfn.CONCAT(LEFT(TRIM(B$1),1),"*"),COUNTIF(_xlpm.d,_xlpm.k))</f>
        <v>0</v>
      </c>
      <c r="C1556" s="1">
        <f>_xlfn.LET(_xlpm.d,$G1556,_xlpm.k,_xlfn.CONCAT(LEFT(TRIM(C$1),1),"*"),COUNTIF(_xlpm.d,_xlpm.k))</f>
        <v>0</v>
      </c>
      <c r="D1556" s="1">
        <f>_xlfn.LET(_xlpm.d,$G1556,_xlpm.k,_xlfn.CONCAT(LEFT(TRIM(D$1),1),"*"),COUNTIF(_xlpm.d,_xlpm.k))</f>
        <v>0</v>
      </c>
      <c r="E1556" s="1">
        <f t="shared" si="409"/>
        <v>0.30102999566398114</v>
      </c>
      <c r="F1556" s="7">
        <v>1</v>
      </c>
      <c r="G1556" s="9" t="s">
        <v>1638</v>
      </c>
      <c r="H1556" s="4" cm="1">
        <f t="array" ref="H1556">F1556/freq.sum.r6e</f>
        <v>7.9214195183776928E-5</v>
      </c>
      <c r="I1556" s="1" t="str">
        <f t="shared" si="410"/>
        <v>ɡɪ</v>
      </c>
      <c r="J1556" s="1" t="str">
        <f t="shared" si="411"/>
        <v>gui</v>
      </c>
      <c r="K1556" s="10">
        <f t="shared" si="412"/>
        <v>2</v>
      </c>
      <c r="L1556" s="1">
        <f t="shared" si="413"/>
        <v>3</v>
      </c>
      <c r="M1556" s="10">
        <f t="shared" si="414"/>
        <v>3</v>
      </c>
      <c r="N1556" s="1" t="str">
        <f t="shared" si="415"/>
        <v>~gui~</v>
      </c>
      <c r="O1556" s="1" t="str">
        <f t="shared" si="416"/>
        <v>[ɡɪ]</v>
      </c>
      <c r="P1556" s="3" cm="1">
        <f t="array" ref="P1556">SUM(_xlfn._xlws.FILTER($H$2:$H$2454,_xlfn.MAP($N$2:$N$2454,_xlfn.LAMBDA(_xlpm.x,_xlpm.x=$N1556))))</f>
        <v>2.3764258555133077E-4</v>
      </c>
      <c r="Q1556" s="4">
        <f t="shared" si="417"/>
        <v>0.33333333333333337</v>
      </c>
      <c r="R1556" s="6" cm="1">
        <f t="array" ref="R1556">SUM(_xlfn._xlws.FILTER($H$2:$H$2454,_xlfn.MAP($O$2:$O$2454,_xlfn.LAMBDA(_xlpm.x,_xlpm.x=$O1556))))</f>
        <v>1.1089987325728771E-3</v>
      </c>
      <c r="S1556" s="4">
        <f t="shared" si="418"/>
        <v>7.1428571428571425E-2</v>
      </c>
      <c r="T1556" s="4">
        <f t="shared" si="419"/>
        <v>2.4754227926414671E-2</v>
      </c>
      <c r="U1556" s="4">
        <f t="shared" si="420"/>
        <v>0.11764705882352942</v>
      </c>
      <c r="V1556" s="4">
        <f t="shared" si="421"/>
        <v>0.66900678095857569</v>
      </c>
      <c r="W1556" s="4" t="s">
        <v>5132</v>
      </c>
      <c r="X1556" s="2" cm="1">
        <f t="array" ref="X1556">SUM(_xlfn._xlws.FILTER($F$2:$F$2454,_xlfn.MAP($W$2:$W$2454,_xlfn.LAMBDA(_xlpm.x,_xlpm.x=$W1556))))</f>
        <v>28</v>
      </c>
      <c r="Y1556" s="11">
        <f t="shared" si="422"/>
        <v>3.5714285714285712E-2</v>
      </c>
      <c r="Z1556" s="4" t="s">
        <v>5102</v>
      </c>
      <c r="AA1556" s="2" cm="1">
        <f t="array" ref="AA1556">SUM(_xlfn._xlws.FILTER($F$2:$F$2454,_xlfn.MAP($Z$2:$Z$2454,_xlfn.LAMBDA(_xlpm.x,_xlpm.x=$Z1556))))</f>
        <v>1794</v>
      </c>
      <c r="AB1556" s="11">
        <f t="shared" si="423"/>
        <v>5.5741360089186175E-4</v>
      </c>
      <c r="AC1556" s="11">
        <f t="shared" si="424"/>
        <v>1.806664407365854</v>
      </c>
      <c r="AG1556" s="2"/>
      <c r="AL1556" s="2"/>
      <c r="AM1556" s="2"/>
    </row>
    <row r="1557" spans="1:39">
      <c r="A1557" s="1" t="str">
        <f t="shared" si="408"/>
        <v>~lau~ : [lɔ]</v>
      </c>
      <c r="B1557" s="1">
        <f>_xlfn.LET(_xlpm.d,$G1557,_xlpm.k,_xlfn.CONCAT(LEFT(TRIM(B$1),1),"*"),COUNTIF(_xlpm.d,_xlpm.k))</f>
        <v>0</v>
      </c>
      <c r="C1557" s="1">
        <f>_xlfn.LET(_xlpm.d,$G1557,_xlpm.k,_xlfn.CONCAT(LEFT(TRIM(C$1),1),"*"),COUNTIF(_xlpm.d,_xlpm.k))</f>
        <v>0</v>
      </c>
      <c r="D1557" s="1">
        <f>_xlfn.LET(_xlpm.d,$G1557,_xlpm.k,_xlfn.CONCAT(LEFT(TRIM(D$1),1),"*"),COUNTIF(_xlpm.d,_xlpm.k))</f>
        <v>0</v>
      </c>
      <c r="E1557" s="1">
        <f t="shared" si="409"/>
        <v>0.30102999566398114</v>
      </c>
      <c r="F1557" s="7">
        <v>1</v>
      </c>
      <c r="G1557" s="9" t="s">
        <v>1640</v>
      </c>
      <c r="H1557" s="4" cm="1">
        <f t="array" ref="H1557">F1557/freq.sum.r6e</f>
        <v>7.9214195183776928E-5</v>
      </c>
      <c r="I1557" s="1" t="str">
        <f t="shared" si="410"/>
        <v>lɔ</v>
      </c>
      <c r="J1557" s="1" t="str">
        <f t="shared" si="411"/>
        <v>lau</v>
      </c>
      <c r="K1557" s="10">
        <f t="shared" si="412"/>
        <v>2</v>
      </c>
      <c r="L1557" s="1">
        <f t="shared" si="413"/>
        <v>3</v>
      </c>
      <c r="M1557" s="10">
        <f t="shared" si="414"/>
        <v>3</v>
      </c>
      <c r="N1557" s="1" t="str">
        <f t="shared" si="415"/>
        <v>~lau~</v>
      </c>
      <c r="O1557" s="1" t="str">
        <f t="shared" si="416"/>
        <v>[lɔ]</v>
      </c>
      <c r="P1557" s="3" cm="1">
        <f t="array" ref="P1557">SUM(_xlfn._xlws.FILTER($H$2:$H$2454,_xlfn.MAP($N$2:$N$2454,_xlfn.LAMBDA(_xlpm.x,_xlpm.x=$N1557))))</f>
        <v>2.3764258555133077E-4</v>
      </c>
      <c r="Q1557" s="4">
        <f t="shared" si="417"/>
        <v>0.33333333333333337</v>
      </c>
      <c r="R1557" s="6" cm="1">
        <f t="array" ref="R1557">SUM(_xlfn._xlws.FILTER($H$2:$H$2454,_xlfn.MAP($O$2:$O$2454,_xlfn.LAMBDA(_xlpm.x,_xlpm.x=$O1557))))</f>
        <v>1.1089987325728769E-3</v>
      </c>
      <c r="S1557" s="4">
        <f t="shared" si="418"/>
        <v>7.1428571428571438E-2</v>
      </c>
      <c r="T1557" s="4">
        <f t="shared" si="419"/>
        <v>2.4754227926414671E-2</v>
      </c>
      <c r="U1557" s="4">
        <f t="shared" si="420"/>
        <v>0.11764705882352942</v>
      </c>
      <c r="V1557" s="4">
        <f t="shared" si="421"/>
        <v>0.66900678095857558</v>
      </c>
      <c r="W1557" s="4" t="s">
        <v>5139</v>
      </c>
      <c r="X1557" s="2" cm="1">
        <f t="array" ref="X1557">SUM(_xlfn._xlws.FILTER($F$2:$F$2454,_xlfn.MAP($W$2:$W$2454,_xlfn.LAMBDA(_xlpm.x,_xlpm.x=$W1557))))</f>
        <v>32</v>
      </c>
      <c r="Y1557" s="11">
        <f t="shared" si="422"/>
        <v>3.125E-2</v>
      </c>
      <c r="Z1557" s="4" t="s">
        <v>5107</v>
      </c>
      <c r="AA1557" s="2" cm="1">
        <f t="array" ref="AA1557">SUM(_xlfn._xlws.FILTER($F$2:$F$2454,_xlfn.MAP($Z$2:$Z$2454,_xlfn.LAMBDA(_xlpm.x,_xlpm.x=$Z1557))))</f>
        <v>293</v>
      </c>
      <c r="AB1557" s="11">
        <f t="shared" si="423"/>
        <v>3.4129692832764505E-3</v>
      </c>
      <c r="AC1557" s="11">
        <f t="shared" si="424"/>
        <v>0.96171764203420351</v>
      </c>
      <c r="AG1557" s="2"/>
      <c r="AL1557" s="2"/>
      <c r="AM1557" s="2"/>
    </row>
    <row r="1558" spans="1:39">
      <c r="A1558" s="1" t="str">
        <f t="shared" si="408"/>
        <v>~law~ : [lɔ]</v>
      </c>
      <c r="B1558" s="1">
        <f>_xlfn.LET(_xlpm.d,$G1558,_xlpm.k,_xlfn.CONCAT(LEFT(TRIM(B$1),1),"*"),COUNTIF(_xlpm.d,_xlpm.k))</f>
        <v>0</v>
      </c>
      <c r="C1558" s="1">
        <f>_xlfn.LET(_xlpm.d,$G1558,_xlpm.k,_xlfn.CONCAT(LEFT(TRIM(C$1),1),"*"),COUNTIF(_xlpm.d,_xlpm.k))</f>
        <v>0</v>
      </c>
      <c r="D1558" s="1">
        <f>_xlfn.LET(_xlpm.d,$G1558,_xlpm.k,_xlfn.CONCAT(LEFT(TRIM(D$1),1),"*"),COUNTIF(_xlpm.d,_xlpm.k))</f>
        <v>0</v>
      </c>
      <c r="E1558" s="1">
        <f t="shared" si="409"/>
        <v>0.47712125471966244</v>
      </c>
      <c r="F1558" s="7">
        <v>2</v>
      </c>
      <c r="G1558" s="9" t="s">
        <v>1301</v>
      </c>
      <c r="H1558" s="4" cm="1">
        <f t="array" ref="H1558">F1558/freq.sum.r6e</f>
        <v>1.5842839036755386E-4</v>
      </c>
      <c r="I1558" s="4" t="str">
        <f t="shared" si="410"/>
        <v>lɔ</v>
      </c>
      <c r="J1558" s="4" t="str">
        <f t="shared" si="411"/>
        <v>law</v>
      </c>
      <c r="K1558" s="10">
        <f t="shared" si="412"/>
        <v>2</v>
      </c>
      <c r="L1558" s="1">
        <f t="shared" si="413"/>
        <v>3</v>
      </c>
      <c r="M1558" s="10">
        <f t="shared" si="414"/>
        <v>3</v>
      </c>
      <c r="N1558" s="1" t="str">
        <f t="shared" si="415"/>
        <v>~law~</v>
      </c>
      <c r="O1558" s="1" t="str">
        <f t="shared" si="416"/>
        <v>[lɔ]</v>
      </c>
      <c r="P1558" s="3" cm="1">
        <f t="array" ref="P1558">SUM(_xlfn._xlws.FILTER($H$2:$H$2454,_xlfn.MAP($N$2:$N$2454,_xlfn.LAMBDA(_xlpm.x,_xlpm.x=$N1558))))</f>
        <v>2.3764258555133077E-4</v>
      </c>
      <c r="Q1558" s="4">
        <f t="shared" si="417"/>
        <v>0.66666666666666674</v>
      </c>
      <c r="R1558" s="6" cm="1">
        <f t="array" ref="R1558">SUM(_xlfn._xlws.FILTER($H$2:$H$2454,_xlfn.MAP($O$2:$O$2454,_xlfn.LAMBDA(_xlpm.x,_xlpm.x=$O1558))))</f>
        <v>1.1089987325728769E-3</v>
      </c>
      <c r="S1558" s="4">
        <f t="shared" si="418"/>
        <v>0.14285714285714288</v>
      </c>
      <c r="T1558" s="4">
        <f t="shared" si="419"/>
        <v>7.8469045995343351E-2</v>
      </c>
      <c r="U1558" s="4">
        <f t="shared" si="420"/>
        <v>0.23529411764705885</v>
      </c>
      <c r="V1558" s="4">
        <f t="shared" si="421"/>
        <v>0.66900678095857558</v>
      </c>
      <c r="W1558" s="4" t="s">
        <v>5145</v>
      </c>
      <c r="X1558" s="2" cm="1">
        <f t="array" ref="X1558">SUM(_xlfn._xlws.FILTER($F$2:$F$2454,_xlfn.MAP($W$2:$W$2454,_xlfn.LAMBDA(_xlpm.x,_xlpm.x=$W1558))))</f>
        <v>16</v>
      </c>
      <c r="Y1558" s="11">
        <f t="shared" si="422"/>
        <v>0.125</v>
      </c>
      <c r="Z1558" s="4" t="s">
        <v>5107</v>
      </c>
      <c r="AA1558" s="2" cm="1">
        <f t="array" ref="AA1558">SUM(_xlfn._xlws.FILTER($F$2:$F$2454,_xlfn.MAP($Z$2:$Z$2454,_xlfn.LAMBDA(_xlpm.x,_xlpm.x=$Z1558))))</f>
        <v>293</v>
      </c>
      <c r="AB1558" s="11">
        <f t="shared" si="423"/>
        <v>6.8259385665529011E-3</v>
      </c>
      <c r="AC1558" s="11">
        <f t="shared" si="424"/>
        <v>1.2627476376981848</v>
      </c>
      <c r="AG1558" s="2"/>
      <c r="AL1558" s="2"/>
      <c r="AM1558" s="2"/>
    </row>
    <row r="1559" spans="1:39">
      <c r="A1559" s="1" t="str">
        <f t="shared" si="408"/>
        <v>~tte~ : [tə]</v>
      </c>
      <c r="B1559" s="1">
        <f>_xlfn.LET(_xlpm.d,$G1559,_xlpm.k,_xlfn.CONCAT(LEFT(TRIM(B$1),1),"*"),COUNTIF(_xlpm.d,_xlpm.k))</f>
        <v>0</v>
      </c>
      <c r="C1559" s="1">
        <f>_xlfn.LET(_xlpm.d,$G1559,_xlpm.k,_xlfn.CONCAT(LEFT(TRIM(C$1),1),"*"),COUNTIF(_xlpm.d,_xlpm.k))</f>
        <v>0</v>
      </c>
      <c r="D1559" s="1">
        <f>_xlfn.LET(_xlpm.d,$G1559,_xlpm.k,_xlfn.CONCAT(LEFT(TRIM(D$1),1),"*"),COUNTIF(_xlpm.d,_xlpm.k))</f>
        <v>0</v>
      </c>
      <c r="E1559" s="1">
        <f t="shared" si="409"/>
        <v>1.1461280356782377</v>
      </c>
      <c r="F1559" s="7">
        <v>13</v>
      </c>
      <c r="G1559" s="9" t="s">
        <v>989</v>
      </c>
      <c r="H1559" s="4" cm="1">
        <f t="array" ref="H1559">F1559/freq.sum.r6e</f>
        <v>1.0297845373891002E-3</v>
      </c>
      <c r="I1559" s="4" t="str">
        <f t="shared" si="410"/>
        <v>tə</v>
      </c>
      <c r="J1559" s="4" t="str">
        <f t="shared" si="411"/>
        <v>tte</v>
      </c>
      <c r="K1559" s="10">
        <f t="shared" si="412"/>
        <v>2</v>
      </c>
      <c r="L1559" s="1">
        <f t="shared" si="413"/>
        <v>3</v>
      </c>
      <c r="M1559" s="10">
        <f t="shared" si="414"/>
        <v>3</v>
      </c>
      <c r="N1559" s="1" t="str">
        <f t="shared" si="415"/>
        <v>~tte~</v>
      </c>
      <c r="O1559" s="1" t="str">
        <f t="shared" si="416"/>
        <v>[tə]</v>
      </c>
      <c r="P1559" s="3" cm="1">
        <f t="array" ref="P1559">SUM(_xlfn._xlws.FILTER($H$2:$H$2454,_xlfn.MAP($N$2:$N$2454,_xlfn.LAMBDA(_xlpm.x,_xlpm.x=$N1559))))</f>
        <v>1.8219264892268693E-3</v>
      </c>
      <c r="Q1559" s="4">
        <f t="shared" si="417"/>
        <v>0.56521739130434789</v>
      </c>
      <c r="R1559" s="6" cm="1">
        <f t="array" ref="R1559">SUM(_xlfn._xlws.FILTER($H$2:$H$2454,_xlfn.MAP($O$2:$O$2454,_xlfn.LAMBDA(_xlpm.x,_xlpm.x=$O1559))))</f>
        <v>8.7927756653992401E-3</v>
      </c>
      <c r="S1559" s="4">
        <f t="shared" si="418"/>
        <v>0.11711711711711711</v>
      </c>
      <c r="T1559" s="4">
        <f t="shared" si="419"/>
        <v>0.15543908261014119</v>
      </c>
      <c r="U1559" s="4">
        <f t="shared" si="420"/>
        <v>0.19402985074626866</v>
      </c>
      <c r="V1559" s="4">
        <f t="shared" si="421"/>
        <v>0.68359514276906463</v>
      </c>
      <c r="W1559" s="4" t="s">
        <v>5121</v>
      </c>
      <c r="X1559" s="2" cm="1">
        <f t="array" ref="X1559">SUM(_xlfn._xlws.FILTER($F$2:$F$2454,_xlfn.MAP($W$2:$W$2454,_xlfn.LAMBDA(_xlpm.x,_xlpm.x=$W1559))))</f>
        <v>2896</v>
      </c>
      <c r="Y1559" s="11">
        <f t="shared" si="422"/>
        <v>4.4889502762430937E-3</v>
      </c>
      <c r="Z1559" s="4" t="s">
        <v>5101</v>
      </c>
      <c r="AA1559" s="2" cm="1">
        <f t="array" ref="AA1559">SUM(_xlfn._xlws.FILTER($F$2:$F$2454,_xlfn.MAP($Z$2:$Z$2454,_xlfn.LAMBDA(_xlpm.x,_xlpm.x=$Z1559))))</f>
        <v>2255</v>
      </c>
      <c r="AB1559" s="11">
        <f t="shared" si="423"/>
        <v>5.7649667405764967E-3</v>
      </c>
      <c r="AC1559" s="11">
        <f t="shared" si="424"/>
        <v>-0.10865201131112999</v>
      </c>
      <c r="AG1559" s="2"/>
      <c r="AL1559" s="2"/>
      <c r="AM1559" s="2"/>
    </row>
    <row r="1560" spans="1:39">
      <c r="A1560" s="1" t="str">
        <f t="shared" si="408"/>
        <v>~fai~ : [fɛ]</v>
      </c>
      <c r="B1560" s="1">
        <f>_xlfn.LET(_xlpm.d,$G1560,_xlpm.k,_xlfn.CONCAT(LEFT(TRIM(B$1),1),"*"),COUNTIF(_xlpm.d,_xlpm.k))</f>
        <v>0</v>
      </c>
      <c r="C1560" s="1">
        <f>_xlfn.LET(_xlpm.d,$G1560,_xlpm.k,_xlfn.CONCAT(LEFT(TRIM(C$1),1),"*"),COUNTIF(_xlpm.d,_xlpm.k))</f>
        <v>0</v>
      </c>
      <c r="D1560" s="1">
        <f>_xlfn.LET(_xlpm.d,$G1560,_xlpm.k,_xlfn.CONCAT(LEFT(TRIM(D$1),1),"*"),COUNTIF(_xlpm.d,_xlpm.k))</f>
        <v>0</v>
      </c>
      <c r="E1560" s="1">
        <f t="shared" si="409"/>
        <v>0.47712125471966244</v>
      </c>
      <c r="F1560" s="7">
        <v>2</v>
      </c>
      <c r="G1560" s="9" t="s">
        <v>1565</v>
      </c>
      <c r="H1560" s="4" cm="1">
        <f t="array" ref="H1560">F1560/freq.sum.r6e</f>
        <v>1.5842839036755386E-4</v>
      </c>
      <c r="I1560" s="4" t="str">
        <f t="shared" si="410"/>
        <v>fɛ</v>
      </c>
      <c r="J1560" s="4" t="str">
        <f t="shared" si="411"/>
        <v>fai</v>
      </c>
      <c r="K1560" s="10">
        <f t="shared" si="412"/>
        <v>2</v>
      </c>
      <c r="L1560" s="1">
        <f t="shared" si="413"/>
        <v>3</v>
      </c>
      <c r="M1560" s="10">
        <f t="shared" si="414"/>
        <v>3</v>
      </c>
      <c r="N1560" s="1" t="str">
        <f t="shared" si="415"/>
        <v>~fai~</v>
      </c>
      <c r="O1560" s="1" t="str">
        <f t="shared" si="416"/>
        <v>[fɛ]</v>
      </c>
      <c r="P1560" s="3" cm="1">
        <f t="array" ref="P1560">SUM(_xlfn._xlws.FILTER($H$2:$H$2454,_xlfn.MAP($N$2:$N$2454,_xlfn.LAMBDA(_xlpm.x,_xlpm.x=$N1560))))</f>
        <v>5.5449936628643854E-4</v>
      </c>
      <c r="Q1560" s="4">
        <f t="shared" si="417"/>
        <v>0.2857142857142857</v>
      </c>
      <c r="R1560" s="6" cm="1">
        <f t="array" ref="R1560">SUM(_xlfn._xlws.FILTER($H$2:$H$2454,_xlfn.MAP($O$2:$O$2454,_xlfn.LAMBDA(_xlpm.x,_xlpm.x=$O1560))))</f>
        <v>2.6932826362484155E-3</v>
      </c>
      <c r="S1560" s="4">
        <f t="shared" si="418"/>
        <v>5.8823529411764705E-2</v>
      </c>
      <c r="T1560" s="4">
        <f t="shared" si="419"/>
        <v>3.2535945900508213E-2</v>
      </c>
      <c r="U1560" s="4">
        <f t="shared" si="420"/>
        <v>9.7560975609756101E-2</v>
      </c>
      <c r="V1560" s="4">
        <f t="shared" si="421"/>
        <v>0.68638087702799822</v>
      </c>
      <c r="W1560" s="4" t="s">
        <v>5131</v>
      </c>
      <c r="X1560" s="2" cm="1">
        <f t="array" ref="X1560">SUM(_xlfn._xlws.FILTER($F$2:$F$2454,_xlfn.MAP($W$2:$W$2454,_xlfn.LAMBDA(_xlpm.x,_xlpm.x=$W1560))))</f>
        <v>105</v>
      </c>
      <c r="Y1560" s="11">
        <f t="shared" si="422"/>
        <v>1.9047619047619049E-2</v>
      </c>
      <c r="Z1560" s="4" t="s">
        <v>5104</v>
      </c>
      <c r="AA1560" s="2" cm="1">
        <f t="array" ref="AA1560">SUM(_xlfn._xlws.FILTER($F$2:$F$2454,_xlfn.MAP($Z$2:$Z$2454,_xlfn.LAMBDA(_xlpm.x,_xlpm.x=$Z1560))))</f>
        <v>883</v>
      </c>
      <c r="AB1560" s="11">
        <f t="shared" si="423"/>
        <v>2.2650056625141564E-3</v>
      </c>
      <c r="AC1560" s="11">
        <f t="shared" si="424"/>
        <v>0.92477140450763051</v>
      </c>
      <c r="AG1560" s="2"/>
      <c r="AL1560" s="2"/>
      <c r="AM1560" s="2"/>
    </row>
    <row r="1561" spans="1:39">
      <c r="A1561" s="1" t="str">
        <f t="shared" si="408"/>
        <v>~dge~ : [dʒ]</v>
      </c>
      <c r="B1561" s="1">
        <f>_xlfn.LET(_xlpm.d,$G1561,_xlpm.k,_xlfn.CONCAT(LEFT(TRIM(B$1),1),"*"),COUNTIF(_xlpm.d,_xlpm.k))</f>
        <v>0</v>
      </c>
      <c r="C1561" s="1">
        <f>_xlfn.LET(_xlpm.d,$G1561,_xlpm.k,_xlfn.CONCAT(LEFT(TRIM(C$1),1),"*"),COUNTIF(_xlpm.d,_xlpm.k))</f>
        <v>0</v>
      </c>
      <c r="D1561" s="1">
        <f>_xlfn.LET(_xlpm.d,$G1561,_xlpm.k,_xlfn.CONCAT(LEFT(TRIM(D$1),1),"*"),COUNTIF(_xlpm.d,_xlpm.k))</f>
        <v>0</v>
      </c>
      <c r="E1561" s="1">
        <f t="shared" si="409"/>
        <v>0.90308998699194343</v>
      </c>
      <c r="F1561" s="7">
        <v>7</v>
      </c>
      <c r="G1561" s="9" t="s">
        <v>904</v>
      </c>
      <c r="H1561" s="4" cm="1">
        <f t="array" ref="H1561">F1561/freq.sum.r6e</f>
        <v>5.5449936628643854E-4</v>
      </c>
      <c r="I1561" s="4" t="str">
        <f t="shared" si="410"/>
        <v>dʒ</v>
      </c>
      <c r="J1561" s="4" t="str">
        <f t="shared" si="411"/>
        <v>dge</v>
      </c>
      <c r="K1561" s="10">
        <f t="shared" si="412"/>
        <v>2</v>
      </c>
      <c r="L1561" s="1">
        <f t="shared" si="413"/>
        <v>3</v>
      </c>
      <c r="M1561" s="10">
        <f t="shared" si="414"/>
        <v>3</v>
      </c>
      <c r="N1561" s="1" t="str">
        <f t="shared" si="415"/>
        <v>~dge~</v>
      </c>
      <c r="O1561" s="1" t="str">
        <f t="shared" si="416"/>
        <v>[dʒ]</v>
      </c>
      <c r="P1561" s="3" cm="1">
        <f t="array" ref="P1561">SUM(_xlfn._xlws.FILTER($H$2:$H$2454,_xlfn.MAP($N$2:$N$2454,_xlfn.LAMBDA(_xlpm.x,_xlpm.x=$N1561))))</f>
        <v>6.3371356147021542E-4</v>
      </c>
      <c r="Q1561" s="4">
        <f t="shared" si="417"/>
        <v>0.87500000000000011</v>
      </c>
      <c r="R1561" s="6" cm="1">
        <f t="array" ref="R1561">SUM(_xlfn._xlws.FILTER($H$2:$H$2454,_xlfn.MAP($O$2:$O$2454,_xlfn.LAMBDA(_xlpm.x,_xlpm.x=$O1561))))</f>
        <v>3.0893536121673003E-3</v>
      </c>
      <c r="S1561" s="4">
        <f t="shared" si="418"/>
        <v>0.17948717948717949</v>
      </c>
      <c r="T1561" s="4">
        <f t="shared" si="419"/>
        <v>0.18802679510063908</v>
      </c>
      <c r="U1561" s="4">
        <f t="shared" si="420"/>
        <v>0.29787234042553196</v>
      </c>
      <c r="V1561" s="4">
        <f t="shared" si="421"/>
        <v>0.68797462003455567</v>
      </c>
      <c r="W1561" s="4" t="s">
        <v>5121</v>
      </c>
      <c r="X1561" s="2" cm="1">
        <f t="array" ref="X1561">SUM(_xlfn._xlws.FILTER($F$2:$F$2454,_xlfn.MAP($W$2:$W$2454,_xlfn.LAMBDA(_xlpm.x,_xlpm.x=$W1561))))</f>
        <v>2896</v>
      </c>
      <c r="Y1561" s="11">
        <f t="shared" si="422"/>
        <v>2.4171270718232043E-3</v>
      </c>
      <c r="Z1561" s="4"/>
      <c r="AA1561" s="2" cm="1">
        <f t="array" ref="AA1561">SUM(_xlfn._xlws.FILTER($F$2:$F$2454,_xlfn.MAP($Z$2:$Z$2454,_xlfn.LAMBDA(_xlpm.x,_xlpm.x=$Z1561))))</f>
        <v>3871</v>
      </c>
      <c r="AB1561" s="11">
        <f t="shared" si="423"/>
        <v>1.8083182640144665E-3</v>
      </c>
      <c r="AC1561" s="11">
        <f t="shared" si="424"/>
        <v>0.12602461379384577</v>
      </c>
      <c r="AG1561" s="2"/>
      <c r="AL1561" s="2"/>
      <c r="AM1561" s="2"/>
    </row>
    <row r="1562" spans="1:39">
      <c r="A1562" s="1" t="str">
        <f t="shared" si="408"/>
        <v>~rea~ : [ɹi]</v>
      </c>
      <c r="B1562" s="1">
        <f>_xlfn.LET(_xlpm.d,$G1562,_xlpm.k,_xlfn.CONCAT(LEFT(TRIM(B$1),1),"*"),COUNTIF(_xlpm.d,_xlpm.k))</f>
        <v>1</v>
      </c>
      <c r="C1562" s="1">
        <f>_xlfn.LET(_xlpm.d,$G1562,_xlpm.k,_xlfn.CONCAT(LEFT(TRIM(C$1),1),"*"),COUNTIF(_xlpm.d,_xlpm.k))</f>
        <v>0</v>
      </c>
      <c r="D1562" s="1">
        <f>_xlfn.LET(_xlpm.d,$G1562,_xlpm.k,_xlfn.CONCAT(LEFT(TRIM(D$1),1),"*"),COUNTIF(_xlpm.d,_xlpm.k))</f>
        <v>0</v>
      </c>
      <c r="E1562" s="1">
        <f t="shared" si="409"/>
        <v>0.77815125038364352</v>
      </c>
      <c r="F1562" s="7">
        <v>5</v>
      </c>
      <c r="G1562" s="9" t="s">
        <v>1081</v>
      </c>
      <c r="H1562" s="4" cm="1">
        <f t="array" ref="H1562">F1562/freq.sum.r6e</f>
        <v>3.9607097591888465E-4</v>
      </c>
      <c r="I1562" s="4" t="str">
        <f t="shared" si="410"/>
        <v>ɹi</v>
      </c>
      <c r="J1562" s="4" t="str">
        <f t="shared" si="411"/>
        <v>rea</v>
      </c>
      <c r="K1562" s="10">
        <f t="shared" si="412"/>
        <v>2</v>
      </c>
      <c r="L1562" s="1">
        <f t="shared" si="413"/>
        <v>3</v>
      </c>
      <c r="M1562" s="10">
        <f t="shared" si="414"/>
        <v>3</v>
      </c>
      <c r="N1562" s="1" t="str">
        <f t="shared" si="415"/>
        <v>~rea~</v>
      </c>
      <c r="O1562" s="1" t="str">
        <f t="shared" si="416"/>
        <v>[ɹi]</v>
      </c>
      <c r="P1562" s="3" cm="1">
        <f t="array" ref="P1562">SUM(_xlfn._xlws.FILTER($H$2:$H$2454,_xlfn.MAP($N$2:$N$2454,_xlfn.LAMBDA(_xlpm.x,_xlpm.x=$N1562))))</f>
        <v>5.5449936628643854E-4</v>
      </c>
      <c r="Q1562" s="4">
        <f t="shared" si="417"/>
        <v>0.7142857142857143</v>
      </c>
      <c r="R1562" s="6" cm="1">
        <f t="array" ref="R1562">SUM(_xlfn._xlws.FILTER($H$2:$H$2454,_xlfn.MAP($O$2:$O$2454,_xlfn.LAMBDA(_xlpm.x,_xlpm.x=$O1562))))</f>
        <v>2.7724968314321919E-3</v>
      </c>
      <c r="S1562" s="4">
        <f t="shared" si="418"/>
        <v>0.14285714285714288</v>
      </c>
      <c r="T1562" s="4">
        <f t="shared" si="419"/>
        <v>0.12950104353684141</v>
      </c>
      <c r="U1562" s="4">
        <f t="shared" si="420"/>
        <v>0.23809523809523811</v>
      </c>
      <c r="V1562" s="4">
        <f t="shared" si="421"/>
        <v>0.69897000433601875</v>
      </c>
      <c r="W1562" s="4" t="s">
        <v>5124</v>
      </c>
      <c r="X1562" s="2" cm="1">
        <f t="array" ref="X1562">SUM(_xlfn._xlws.FILTER($F$2:$F$2454,_xlfn.MAP($W$2:$W$2454,_xlfn.LAMBDA(_xlpm.x,_xlpm.x=$W1562))))</f>
        <v>184</v>
      </c>
      <c r="Y1562" s="11">
        <f t="shared" si="422"/>
        <v>2.717391304347826E-2</v>
      </c>
      <c r="Z1562" s="4" t="s">
        <v>5110</v>
      </c>
      <c r="AA1562" s="2" cm="1">
        <f t="array" ref="AA1562">SUM(_xlfn._xlws.FILTER($F$2:$F$2454,_xlfn.MAP($Z$2:$Z$2454,_xlfn.LAMBDA(_xlpm.x,_xlpm.x=$Z1562))))</f>
        <v>354</v>
      </c>
      <c r="AB1562" s="11">
        <f t="shared" si="423"/>
        <v>1.4124293785310734E-2</v>
      </c>
      <c r="AC1562" s="11">
        <f t="shared" si="424"/>
        <v>0.28418543901625132</v>
      </c>
      <c r="AG1562" s="2"/>
      <c r="AL1562" s="2"/>
      <c r="AM1562" s="2"/>
    </row>
    <row r="1563" spans="1:39">
      <c r="A1563" s="1" t="str">
        <f t="shared" si="408"/>
        <v>~nga~ : [ŋɡə]</v>
      </c>
      <c r="B1563" s="1">
        <f>_xlfn.LET(_xlpm.d,$G1563,_xlpm.k,_xlfn.CONCAT(LEFT(TRIM(B$1),1),"*"),COUNTIF(_xlpm.d,_xlpm.k))</f>
        <v>0</v>
      </c>
      <c r="C1563" s="1">
        <f>_xlfn.LET(_xlpm.d,$G1563,_xlpm.k,_xlfn.CONCAT(LEFT(TRIM(C$1),1),"*"),COUNTIF(_xlpm.d,_xlpm.k))</f>
        <v>0</v>
      </c>
      <c r="D1563" s="1">
        <f>_xlfn.LET(_xlpm.d,$G1563,_xlpm.k,_xlfn.CONCAT(LEFT(TRIM(D$1),1),"*"),COUNTIF(_xlpm.d,_xlpm.k))</f>
        <v>0</v>
      </c>
      <c r="E1563" s="1">
        <f t="shared" si="409"/>
        <v>0.30102999566398114</v>
      </c>
      <c r="F1563" s="7">
        <v>1</v>
      </c>
      <c r="G1563" s="9" t="s">
        <v>2430</v>
      </c>
      <c r="H1563" s="4" cm="1">
        <f t="array" ref="H1563">F1563/freq.sum.r6e</f>
        <v>7.9214195183776928E-5</v>
      </c>
      <c r="I1563" s="1" t="str">
        <f t="shared" si="410"/>
        <v>ŋɡə</v>
      </c>
      <c r="J1563" s="1" t="str">
        <f t="shared" si="411"/>
        <v>nga</v>
      </c>
      <c r="K1563" s="10">
        <f t="shared" si="412"/>
        <v>3</v>
      </c>
      <c r="L1563" s="1">
        <f t="shared" si="413"/>
        <v>3</v>
      </c>
      <c r="M1563" s="10">
        <f t="shared" si="414"/>
        <v>3</v>
      </c>
      <c r="N1563" s="1" t="str">
        <f t="shared" si="415"/>
        <v>~nga~</v>
      </c>
      <c r="O1563" s="1" t="str">
        <f t="shared" si="416"/>
        <v>[ŋɡə]</v>
      </c>
      <c r="P1563" s="3" cm="1">
        <f t="array" ref="P1563">SUM(_xlfn._xlws.FILTER($H$2:$H$2454,_xlfn.MAP($N$2:$N$2454,_xlfn.LAMBDA(_xlpm.x,_xlpm.x=$N1563))))</f>
        <v>7.9214195183776928E-5</v>
      </c>
      <c r="Q1563" s="4">
        <f t="shared" si="417"/>
        <v>1</v>
      </c>
      <c r="R1563" s="6" cm="1">
        <f t="array" ref="R1563">SUM(_xlfn._xlws.FILTER($H$2:$H$2454,_xlfn.MAP($O$2:$O$2454,_xlfn.LAMBDA(_xlpm.x,_xlpm.x=$O1563))))</f>
        <v>3.9607097591888465E-4</v>
      </c>
      <c r="S1563" s="4">
        <f t="shared" si="418"/>
        <v>0.19999999999999998</v>
      </c>
      <c r="T1563" s="4">
        <f t="shared" si="419"/>
        <v>7.0136979124841556E-2</v>
      </c>
      <c r="U1563" s="4">
        <f t="shared" si="420"/>
        <v>0.33333333333333331</v>
      </c>
      <c r="V1563" s="4">
        <f t="shared" si="421"/>
        <v>0.69897000433601886</v>
      </c>
      <c r="W1563" s="4" t="s">
        <v>5120</v>
      </c>
      <c r="X1563" s="2" cm="1">
        <f t="array" ref="X1563">SUM(_xlfn._xlws.FILTER($F$2:$F$2454,_xlfn.MAP($W$2:$W$2454,_xlfn.LAMBDA(_xlpm.x,_xlpm.x=$W1563))))</f>
        <v>1666</v>
      </c>
      <c r="Y1563" s="11">
        <f t="shared" si="422"/>
        <v>6.0024009603841532E-4</v>
      </c>
      <c r="Z1563" s="4" t="s">
        <v>5101</v>
      </c>
      <c r="AA1563" s="2" cm="1">
        <f t="array" ref="AA1563">SUM(_xlfn._xlws.FILTER($F$2:$F$2454,_xlfn.MAP($Z$2:$Z$2454,_xlfn.LAMBDA(_xlpm.x,_xlpm.x=$Z1563))))</f>
        <v>2255</v>
      </c>
      <c r="AB1563" s="11">
        <f t="shared" si="423"/>
        <v>4.434589800443459E-4</v>
      </c>
      <c r="AC1563" s="11">
        <f t="shared" si="424"/>
        <v>0.13147154914321055</v>
      </c>
      <c r="AG1563" s="2"/>
      <c r="AL1563" s="2"/>
      <c r="AM1563" s="2"/>
    </row>
    <row r="1564" spans="1:39">
      <c r="A1564" s="1" t="str">
        <f t="shared" si="408"/>
        <v>~sai~ : [seɪ]</v>
      </c>
      <c r="B1564" s="1">
        <f>_xlfn.LET(_xlpm.d,$G1564,_xlpm.k,_xlfn.CONCAT(LEFT(TRIM(B$1),1),"*"),COUNTIF(_xlpm.d,_xlpm.k))</f>
        <v>0</v>
      </c>
      <c r="C1564" s="1">
        <f>_xlfn.LET(_xlpm.d,$G1564,_xlpm.k,_xlfn.CONCAT(LEFT(TRIM(C$1),1),"*"),COUNTIF(_xlpm.d,_xlpm.k))</f>
        <v>0</v>
      </c>
      <c r="D1564" s="1">
        <f>_xlfn.LET(_xlpm.d,$G1564,_xlpm.k,_xlfn.CONCAT(LEFT(TRIM(D$1),1),"*"),COUNTIF(_xlpm.d,_xlpm.k))</f>
        <v>0</v>
      </c>
      <c r="E1564" s="1">
        <f t="shared" si="409"/>
        <v>0.47712125471966244</v>
      </c>
      <c r="F1564" s="7">
        <v>2</v>
      </c>
      <c r="G1564" s="9" t="s">
        <v>1327</v>
      </c>
      <c r="H1564" s="4" cm="1">
        <f t="array" ref="H1564">F1564/freq.sum.r6e</f>
        <v>1.5842839036755386E-4</v>
      </c>
      <c r="I1564" s="4" t="str">
        <f t="shared" si="410"/>
        <v>seɪ</v>
      </c>
      <c r="J1564" s="4" t="str">
        <f t="shared" si="411"/>
        <v>sai</v>
      </c>
      <c r="K1564" s="10">
        <f t="shared" si="412"/>
        <v>3</v>
      </c>
      <c r="L1564" s="1">
        <f t="shared" si="413"/>
        <v>3</v>
      </c>
      <c r="M1564" s="10">
        <f t="shared" si="414"/>
        <v>3</v>
      </c>
      <c r="N1564" s="1" t="str">
        <f t="shared" si="415"/>
        <v>~sai~</v>
      </c>
      <c r="O1564" s="1" t="str">
        <f t="shared" si="416"/>
        <v>[seɪ]</v>
      </c>
      <c r="P1564" s="3" cm="1">
        <f t="array" ref="P1564">SUM(_xlfn._xlws.FILTER($H$2:$H$2454,_xlfn.MAP($N$2:$N$2454,_xlfn.LAMBDA(_xlpm.x,_xlpm.x=$N1564))))</f>
        <v>2.3764258555133077E-4</v>
      </c>
      <c r="Q1564" s="4">
        <f t="shared" si="417"/>
        <v>0.66666666666666674</v>
      </c>
      <c r="R1564" s="6" cm="1">
        <f t="array" ref="R1564">SUM(_xlfn._xlws.FILTER($H$2:$H$2454,_xlfn.MAP($O$2:$O$2454,_xlfn.LAMBDA(_xlpm.x,_xlpm.x=$O1564))))</f>
        <v>1.188212927756654E-3</v>
      </c>
      <c r="S1564" s="4">
        <f t="shared" si="418"/>
        <v>0.13333333333333333</v>
      </c>
      <c r="T1564" s="4">
        <f t="shared" si="419"/>
        <v>7.4109654551157603E-2</v>
      </c>
      <c r="U1564" s="4">
        <f t="shared" si="420"/>
        <v>0.22222222222222221</v>
      </c>
      <c r="V1564" s="4">
        <f t="shared" si="421"/>
        <v>0.69897000433601886</v>
      </c>
      <c r="W1564" s="4" t="s">
        <v>5131</v>
      </c>
      <c r="X1564" s="2" cm="1">
        <f t="array" ref="X1564">SUM(_xlfn._xlws.FILTER($F$2:$F$2454,_xlfn.MAP($W$2:$W$2454,_xlfn.LAMBDA(_xlpm.x,_xlpm.x=$W1564))))</f>
        <v>105</v>
      </c>
      <c r="Y1564" s="11">
        <f t="shared" si="422"/>
        <v>1.9047619047619049E-2</v>
      </c>
      <c r="Z1564" s="4" t="s">
        <v>5108</v>
      </c>
      <c r="AA1564" s="2" cm="1">
        <f t="array" ref="AA1564">SUM(_xlfn._xlws.FILTER($F$2:$F$2454,_xlfn.MAP($Z$2:$Z$2454,_xlfn.LAMBDA(_xlpm.x,_xlpm.x=$Z1564))))</f>
        <v>475</v>
      </c>
      <c r="AB1564" s="11">
        <f t="shared" si="423"/>
        <v>4.2105263157894736E-3</v>
      </c>
      <c r="AC1564" s="11">
        <f t="shared" si="424"/>
        <v>0.65550431055492853</v>
      </c>
      <c r="AG1564" s="2"/>
      <c r="AL1564" s="2"/>
      <c r="AM1564" s="2"/>
    </row>
    <row r="1565" spans="1:39">
      <c r="A1565" s="1" t="str">
        <f t="shared" si="408"/>
        <v>~vai~ : [veɪ]</v>
      </c>
      <c r="B1565" s="1">
        <f>_xlfn.LET(_xlpm.d,$G1565,_xlpm.k,_xlfn.CONCAT(LEFT(TRIM(B$1),1),"*"),COUNTIF(_xlpm.d,_xlpm.k))</f>
        <v>0</v>
      </c>
      <c r="C1565" s="1">
        <f>_xlfn.LET(_xlpm.d,$G1565,_xlpm.k,_xlfn.CONCAT(LEFT(TRIM(C$1),1),"*"),COUNTIF(_xlpm.d,_xlpm.k))</f>
        <v>0</v>
      </c>
      <c r="D1565" s="1">
        <f>_xlfn.LET(_xlpm.d,$G1565,_xlpm.k,_xlfn.CONCAT(LEFT(TRIM(D$1),1),"*"),COUNTIF(_xlpm.d,_xlpm.k))</f>
        <v>0</v>
      </c>
      <c r="E1565" s="1">
        <f t="shared" si="409"/>
        <v>0.47712125471966244</v>
      </c>
      <c r="F1565" s="7">
        <v>2</v>
      </c>
      <c r="G1565" s="9" t="s">
        <v>1164</v>
      </c>
      <c r="H1565" s="4" cm="1">
        <f t="array" ref="H1565">F1565/freq.sum.r6e</f>
        <v>1.5842839036755386E-4</v>
      </c>
      <c r="I1565" s="4" t="str">
        <f t="shared" si="410"/>
        <v>veɪ</v>
      </c>
      <c r="J1565" s="4" t="str">
        <f t="shared" si="411"/>
        <v>vai</v>
      </c>
      <c r="K1565" s="10">
        <f t="shared" si="412"/>
        <v>3</v>
      </c>
      <c r="L1565" s="1">
        <f t="shared" si="413"/>
        <v>3</v>
      </c>
      <c r="M1565" s="10">
        <f t="shared" si="414"/>
        <v>3</v>
      </c>
      <c r="N1565" s="1" t="str">
        <f t="shared" si="415"/>
        <v>~vai~</v>
      </c>
      <c r="O1565" s="1" t="str">
        <f t="shared" si="416"/>
        <v>[veɪ]</v>
      </c>
      <c r="P1565" s="3" cm="1">
        <f t="array" ref="P1565">SUM(_xlfn._xlws.FILTER($H$2:$H$2454,_xlfn.MAP($N$2:$N$2454,_xlfn.LAMBDA(_xlpm.x,_xlpm.x=$N1565))))</f>
        <v>1.5842839036755386E-4</v>
      </c>
      <c r="Q1565" s="4">
        <f t="shared" si="417"/>
        <v>1</v>
      </c>
      <c r="R1565" s="6" cm="1">
        <f t="array" ref="R1565">SUM(_xlfn._xlws.FILTER($H$2:$H$2454,_xlfn.MAP($O$2:$O$2454,_xlfn.LAMBDA(_xlpm.x,_xlpm.x=$O1565))))</f>
        <v>7.9214195183776931E-4</v>
      </c>
      <c r="S1565" s="4">
        <f t="shared" si="418"/>
        <v>0.19999999999999998</v>
      </c>
      <c r="T1565" s="4">
        <f t="shared" si="419"/>
        <v>0.1111644818267364</v>
      </c>
      <c r="U1565" s="4">
        <f t="shared" si="420"/>
        <v>0.33333333333333331</v>
      </c>
      <c r="V1565" s="4">
        <f t="shared" si="421"/>
        <v>0.69897000433601886</v>
      </c>
      <c r="W1565" s="4" t="s">
        <v>5131</v>
      </c>
      <c r="X1565" s="2" cm="1">
        <f t="array" ref="X1565">SUM(_xlfn._xlws.FILTER($F$2:$F$2454,_xlfn.MAP($W$2:$W$2454,_xlfn.LAMBDA(_xlpm.x,_xlpm.x=$W1565))))</f>
        <v>105</v>
      </c>
      <c r="Y1565" s="11">
        <f t="shared" si="422"/>
        <v>1.9047619047619049E-2</v>
      </c>
      <c r="Z1565" s="4" t="s">
        <v>5108</v>
      </c>
      <c r="AA1565" s="2" cm="1">
        <f t="array" ref="AA1565">SUM(_xlfn._xlws.FILTER($F$2:$F$2454,_xlfn.MAP($Z$2:$Z$2454,_xlfn.LAMBDA(_xlpm.x,_xlpm.x=$Z1565))))</f>
        <v>475</v>
      </c>
      <c r="AB1565" s="11">
        <f t="shared" si="423"/>
        <v>4.2105263157894736E-3</v>
      </c>
      <c r="AC1565" s="11">
        <f t="shared" si="424"/>
        <v>0.65550431055492853</v>
      </c>
      <c r="AG1565" s="2"/>
      <c r="AL1565" s="2"/>
      <c r="AM1565" s="2"/>
    </row>
    <row r="1566" spans="1:39">
      <c r="A1566" s="1" t="str">
        <f t="shared" si="408"/>
        <v>~may~ : [maɪ]</v>
      </c>
      <c r="B1566" s="1">
        <f>_xlfn.LET(_xlpm.d,$G1566,_xlpm.k,_xlfn.CONCAT(LEFT(TRIM(B$1),1),"*"),COUNTIF(_xlpm.d,_xlpm.k))</f>
        <v>0</v>
      </c>
      <c r="C1566" s="1">
        <f>_xlfn.LET(_xlpm.d,$G1566,_xlpm.k,_xlfn.CONCAT(LEFT(TRIM(C$1),1),"*"),COUNTIF(_xlpm.d,_xlpm.k))</f>
        <v>1</v>
      </c>
      <c r="D1566" s="1">
        <f>_xlfn.LET(_xlpm.d,$G1566,_xlpm.k,_xlfn.CONCAT(LEFT(TRIM(D$1),1),"*"),COUNTIF(_xlpm.d,_xlpm.k))</f>
        <v>0</v>
      </c>
      <c r="E1566" s="1">
        <f t="shared" si="409"/>
        <v>0.30102999566398114</v>
      </c>
      <c r="F1566" s="7">
        <v>1</v>
      </c>
      <c r="G1566" s="9" t="s">
        <v>2099</v>
      </c>
      <c r="H1566" s="4" cm="1">
        <f t="array" ref="H1566">F1566/freq.sum.r6e</f>
        <v>7.9214195183776928E-5</v>
      </c>
      <c r="I1566" s="4" t="str">
        <f t="shared" si="410"/>
        <v>maɪ</v>
      </c>
      <c r="J1566" s="4" t="str">
        <f t="shared" si="411"/>
        <v>may</v>
      </c>
      <c r="K1566" s="10">
        <f t="shared" si="412"/>
        <v>3</v>
      </c>
      <c r="L1566" s="1">
        <f t="shared" si="413"/>
        <v>3</v>
      </c>
      <c r="M1566" s="10">
        <f t="shared" si="414"/>
        <v>3</v>
      </c>
      <c r="N1566" s="1" t="str">
        <f t="shared" si="415"/>
        <v>~may~</v>
      </c>
      <c r="O1566" s="1" t="str">
        <f t="shared" si="416"/>
        <v>[maɪ]</v>
      </c>
      <c r="P1566" s="3" cm="1">
        <f t="array" ref="P1566">SUM(_xlfn._xlws.FILTER($H$2:$H$2454,_xlfn.MAP($N$2:$N$2454,_xlfn.LAMBDA(_xlpm.x,_xlpm.x=$N1566))))</f>
        <v>2.3764258555133077E-4</v>
      </c>
      <c r="Q1566" s="4">
        <f t="shared" si="417"/>
        <v>0.33333333333333337</v>
      </c>
      <c r="R1566" s="6" cm="1">
        <f t="array" ref="R1566">SUM(_xlfn._xlws.FILTER($H$2:$H$2454,_xlfn.MAP($O$2:$O$2454,_xlfn.LAMBDA(_xlpm.x,_xlpm.x=$O1566))))</f>
        <v>1.188212927756654E-3</v>
      </c>
      <c r="S1566" s="4">
        <f t="shared" si="418"/>
        <v>6.6666666666666666E-2</v>
      </c>
      <c r="T1566" s="4">
        <f t="shared" si="419"/>
        <v>2.3378993041613852E-2</v>
      </c>
      <c r="U1566" s="4">
        <f t="shared" si="420"/>
        <v>0.1111111111111111</v>
      </c>
      <c r="V1566" s="4">
        <f t="shared" si="421"/>
        <v>0.69897000433601886</v>
      </c>
      <c r="W1566" s="4" t="s">
        <v>5127</v>
      </c>
      <c r="X1566" s="2" cm="1">
        <f t="array" ref="X1566">SUM(_xlfn._xlws.FILTER($F$2:$F$2454,_xlfn.MAP($W$2:$W$2454,_xlfn.LAMBDA(_xlpm.x,_xlpm.x=$W1566))))</f>
        <v>59</v>
      </c>
      <c r="Y1566" s="11">
        <f t="shared" si="422"/>
        <v>1.6949152542372881E-2</v>
      </c>
      <c r="Z1566" s="4" t="s">
        <v>5106</v>
      </c>
      <c r="AA1566" s="2" cm="1">
        <f t="array" ref="AA1566">SUM(_xlfn._xlws.FILTER($F$2:$F$2454,_xlfn.MAP($Z$2:$Z$2454,_xlfn.LAMBDA(_xlpm.x,_xlpm.x=$Z1566))))</f>
        <v>397</v>
      </c>
      <c r="AB1566" s="11">
        <f t="shared" si="423"/>
        <v>2.5188916876574307E-3</v>
      </c>
      <c r="AC1566" s="11">
        <f t="shared" si="424"/>
        <v>0.82793849512097084</v>
      </c>
      <c r="AG1566" s="2"/>
      <c r="AL1566" s="2"/>
      <c r="AM1566" s="2"/>
    </row>
    <row r="1567" spans="1:39">
      <c r="A1567" s="1" t="str">
        <f t="shared" si="408"/>
        <v>~say~ : [seɪ]</v>
      </c>
      <c r="B1567" s="1">
        <f>_xlfn.LET(_xlpm.d,$G1567,_xlpm.k,_xlfn.CONCAT(LEFT(TRIM(B$1),1),"*"),COUNTIF(_xlpm.d,_xlpm.k))</f>
        <v>0</v>
      </c>
      <c r="C1567" s="1">
        <f>_xlfn.LET(_xlpm.d,$G1567,_xlpm.k,_xlfn.CONCAT(LEFT(TRIM(C$1),1),"*"),COUNTIF(_xlpm.d,_xlpm.k))</f>
        <v>0</v>
      </c>
      <c r="D1567" s="1">
        <f>_xlfn.LET(_xlpm.d,$G1567,_xlpm.k,_xlfn.CONCAT(LEFT(TRIM(D$1),1),"*"),COUNTIF(_xlpm.d,_xlpm.k))</f>
        <v>0</v>
      </c>
      <c r="E1567" s="1">
        <f t="shared" si="409"/>
        <v>0.47712125471966244</v>
      </c>
      <c r="F1567" s="7">
        <v>2</v>
      </c>
      <c r="G1567" s="9" t="s">
        <v>1328</v>
      </c>
      <c r="H1567" s="4" cm="1">
        <f t="array" ref="H1567">F1567/freq.sum.r6e</f>
        <v>1.5842839036755386E-4</v>
      </c>
      <c r="I1567" s="4" t="str">
        <f t="shared" si="410"/>
        <v>seɪ</v>
      </c>
      <c r="J1567" s="4" t="str">
        <f t="shared" si="411"/>
        <v>say</v>
      </c>
      <c r="K1567" s="10">
        <f t="shared" si="412"/>
        <v>3</v>
      </c>
      <c r="L1567" s="1">
        <f t="shared" si="413"/>
        <v>3</v>
      </c>
      <c r="M1567" s="10">
        <f t="shared" si="414"/>
        <v>3</v>
      </c>
      <c r="N1567" s="1" t="str">
        <f t="shared" si="415"/>
        <v>~say~</v>
      </c>
      <c r="O1567" s="1" t="str">
        <f t="shared" si="416"/>
        <v>[seɪ]</v>
      </c>
      <c r="P1567" s="3" cm="1">
        <f t="array" ref="P1567">SUM(_xlfn._xlws.FILTER($H$2:$H$2454,_xlfn.MAP($N$2:$N$2454,_xlfn.LAMBDA(_xlpm.x,_xlpm.x=$N1567))))</f>
        <v>2.3764258555133077E-4</v>
      </c>
      <c r="Q1567" s="4">
        <f t="shared" si="417"/>
        <v>0.66666666666666674</v>
      </c>
      <c r="R1567" s="6" cm="1">
        <f t="array" ref="R1567">SUM(_xlfn._xlws.FILTER($H$2:$H$2454,_xlfn.MAP($O$2:$O$2454,_xlfn.LAMBDA(_xlpm.x,_xlpm.x=$O1567))))</f>
        <v>1.188212927756654E-3</v>
      </c>
      <c r="S1567" s="4">
        <f t="shared" si="418"/>
        <v>0.13333333333333333</v>
      </c>
      <c r="T1567" s="4">
        <f t="shared" si="419"/>
        <v>7.4109654551157603E-2</v>
      </c>
      <c r="U1567" s="4">
        <f t="shared" si="420"/>
        <v>0.22222222222222221</v>
      </c>
      <c r="V1567" s="4">
        <f t="shared" si="421"/>
        <v>0.69897000433601886</v>
      </c>
      <c r="W1567" s="4" t="s">
        <v>5127</v>
      </c>
      <c r="X1567" s="2" cm="1">
        <f t="array" ref="X1567">SUM(_xlfn._xlws.FILTER($F$2:$F$2454,_xlfn.MAP($W$2:$W$2454,_xlfn.LAMBDA(_xlpm.x,_xlpm.x=$W1567))))</f>
        <v>59</v>
      </c>
      <c r="Y1567" s="11">
        <f t="shared" si="422"/>
        <v>3.3898305084745763E-2</v>
      </c>
      <c r="Z1567" s="4" t="s">
        <v>5108</v>
      </c>
      <c r="AA1567" s="2" cm="1">
        <f t="array" ref="AA1567">SUM(_xlfn._xlws.FILTER($F$2:$F$2454,_xlfn.MAP($Z$2:$Z$2454,_xlfn.LAMBDA(_xlpm.x,_xlpm.x=$Z1567))))</f>
        <v>475</v>
      </c>
      <c r="AB1567" s="11">
        <f t="shared" si="423"/>
        <v>4.2105263157894736E-3</v>
      </c>
      <c r="AC1567" s="11">
        <f t="shared" si="424"/>
        <v>0.90584159798272246</v>
      </c>
      <c r="AG1567" s="2"/>
      <c r="AL1567" s="2"/>
      <c r="AM1567" s="2"/>
    </row>
    <row r="1568" spans="1:39">
      <c r="A1568" s="1" t="str">
        <f t="shared" si="408"/>
        <v>~pes~ : [ps]</v>
      </c>
      <c r="B1568" s="1">
        <f>_xlfn.LET(_xlpm.d,$G1568,_xlpm.k,_xlfn.CONCAT(LEFT(TRIM(B$1),1),"*"),COUNTIF(_xlpm.d,_xlpm.k))</f>
        <v>0</v>
      </c>
      <c r="C1568" s="1">
        <f>_xlfn.LET(_xlpm.d,$G1568,_xlpm.k,_xlfn.CONCAT(LEFT(TRIM(C$1),1),"*"),COUNTIF(_xlpm.d,_xlpm.k))</f>
        <v>0</v>
      </c>
      <c r="D1568" s="1">
        <f>_xlfn.LET(_xlpm.d,$G1568,_xlpm.k,_xlfn.CONCAT(LEFT(TRIM(D$1),1),"*"),COUNTIF(_xlpm.d,_xlpm.k))</f>
        <v>0</v>
      </c>
      <c r="E1568" s="1">
        <f t="shared" si="409"/>
        <v>0.30102999566398114</v>
      </c>
      <c r="F1568" s="7">
        <v>1</v>
      </c>
      <c r="G1568" s="9" t="s">
        <v>230</v>
      </c>
      <c r="H1568" s="4" cm="1">
        <f t="array" ref="H1568">F1568/freq.sum.r6e</f>
        <v>7.9214195183776928E-5</v>
      </c>
      <c r="I1568" s="4" t="str">
        <f t="shared" si="410"/>
        <v>ps</v>
      </c>
      <c r="J1568" s="4" t="str">
        <f t="shared" si="411"/>
        <v>pes</v>
      </c>
      <c r="K1568" s="10">
        <f t="shared" si="412"/>
        <v>2</v>
      </c>
      <c r="L1568" s="1">
        <f t="shared" si="413"/>
        <v>3</v>
      </c>
      <c r="M1568" s="10">
        <f t="shared" si="414"/>
        <v>3</v>
      </c>
      <c r="N1568" s="1" t="str">
        <f t="shared" si="415"/>
        <v>~pes~</v>
      </c>
      <c r="O1568" s="1" t="str">
        <f t="shared" si="416"/>
        <v>[ps]</v>
      </c>
      <c r="P1568" s="3" cm="1">
        <f t="array" ref="P1568">SUM(_xlfn._xlws.FILTER($H$2:$H$2454,_xlfn.MAP($N$2:$N$2454,_xlfn.LAMBDA(_xlpm.x,_xlpm.x=$N1568))))</f>
        <v>7.9214195183776928E-5</v>
      </c>
      <c r="Q1568" s="4">
        <f t="shared" si="417"/>
        <v>1</v>
      </c>
      <c r="R1568" s="6" cm="1">
        <f t="array" ref="R1568">SUM(_xlfn._xlws.FILTER($H$2:$H$2454,_xlfn.MAP($O$2:$O$2454,_xlfn.LAMBDA(_xlpm.x,_xlpm.x=$O1568))))</f>
        <v>3.9607097591888465E-4</v>
      </c>
      <c r="S1568" s="4">
        <f t="shared" si="418"/>
        <v>0.19999999999999998</v>
      </c>
      <c r="T1568" s="4">
        <f t="shared" si="419"/>
        <v>7.0136979124841556E-2</v>
      </c>
      <c r="U1568" s="4">
        <f t="shared" si="420"/>
        <v>0.33333333333333331</v>
      </c>
      <c r="V1568" s="4">
        <f t="shared" si="421"/>
        <v>0.69897000433601886</v>
      </c>
      <c r="W1568" s="4" t="s">
        <v>5121</v>
      </c>
      <c r="X1568" s="2" cm="1">
        <f t="array" ref="X1568">SUM(_xlfn._xlws.FILTER($F$2:$F$2454,_xlfn.MAP($W$2:$W$2454,_xlfn.LAMBDA(_xlpm.x,_xlpm.x=$W1568))))</f>
        <v>2896</v>
      </c>
      <c r="Y1568" s="11">
        <f t="shared" si="422"/>
        <v>3.453038674033149E-4</v>
      </c>
      <c r="Z1568" s="4"/>
      <c r="AA1568" s="2" cm="1">
        <f t="array" ref="AA1568">SUM(_xlfn._xlws.FILTER($F$2:$F$2454,_xlfn.MAP($Z$2:$Z$2454,_xlfn.LAMBDA(_xlpm.x,_xlpm.x=$Z1568))))</f>
        <v>3871</v>
      </c>
      <c r="AB1568" s="11">
        <f t="shared" si="423"/>
        <v>2.5833118057349522E-4</v>
      </c>
      <c r="AC1568" s="11">
        <f t="shared" si="424"/>
        <v>0.12602461379384577</v>
      </c>
      <c r="AG1568" s="2"/>
      <c r="AL1568" s="2"/>
      <c r="AM1568" s="2"/>
    </row>
    <row r="1569" spans="1:39">
      <c r="A1569" s="1" t="str">
        <f t="shared" si="408"/>
        <v>~sen~ : [sn]</v>
      </c>
      <c r="B1569" s="1">
        <f>_xlfn.LET(_xlpm.d,$G1569,_xlpm.k,_xlfn.CONCAT(LEFT(TRIM(B$1),1),"*"),COUNTIF(_xlpm.d,_xlpm.k))</f>
        <v>0</v>
      </c>
      <c r="C1569" s="1">
        <f>_xlfn.LET(_xlpm.d,$G1569,_xlpm.k,_xlfn.CONCAT(LEFT(TRIM(C$1),1),"*"),COUNTIF(_xlpm.d,_xlpm.k))</f>
        <v>0</v>
      </c>
      <c r="D1569" s="1">
        <f>_xlfn.LET(_xlpm.d,$G1569,_xlpm.k,_xlfn.CONCAT(LEFT(TRIM(D$1),1),"*"),COUNTIF(_xlpm.d,_xlpm.k))</f>
        <v>0</v>
      </c>
      <c r="E1569" s="1">
        <f t="shared" si="409"/>
        <v>0.30102999566398114</v>
      </c>
      <c r="F1569" s="7">
        <v>1</v>
      </c>
      <c r="G1569" s="9" t="s">
        <v>260</v>
      </c>
      <c r="H1569" s="4" cm="1">
        <f t="array" ref="H1569">F1569/freq.sum.r6e</f>
        <v>7.9214195183776928E-5</v>
      </c>
      <c r="I1569" s="1" t="str">
        <f t="shared" si="410"/>
        <v>sn</v>
      </c>
      <c r="J1569" s="1" t="str">
        <f t="shared" si="411"/>
        <v>sen</v>
      </c>
      <c r="K1569" s="10">
        <f t="shared" si="412"/>
        <v>2</v>
      </c>
      <c r="L1569" s="1">
        <f t="shared" si="413"/>
        <v>3</v>
      </c>
      <c r="M1569" s="10">
        <f t="shared" si="414"/>
        <v>3</v>
      </c>
      <c r="N1569" s="1" t="str">
        <f t="shared" si="415"/>
        <v>~sen~</v>
      </c>
      <c r="O1569" s="1" t="str">
        <f t="shared" si="416"/>
        <v>[sn]</v>
      </c>
      <c r="P1569" s="3" cm="1">
        <f t="array" ref="P1569">SUM(_xlfn._xlws.FILTER($H$2:$H$2454,_xlfn.MAP($N$2:$N$2454,_xlfn.LAMBDA(_xlpm.x,_xlpm.x=$N1569))))</f>
        <v>7.9214195183776928E-5</v>
      </c>
      <c r="Q1569" s="4">
        <f t="shared" si="417"/>
        <v>1</v>
      </c>
      <c r="R1569" s="6" cm="1">
        <f t="array" ref="R1569">SUM(_xlfn._xlws.FILTER($H$2:$H$2454,_xlfn.MAP($O$2:$O$2454,_xlfn.LAMBDA(_xlpm.x,_xlpm.x=$O1569))))</f>
        <v>3.9607097591888465E-4</v>
      </c>
      <c r="S1569" s="4">
        <f t="shared" si="418"/>
        <v>0.19999999999999998</v>
      </c>
      <c r="T1569" s="4">
        <f t="shared" si="419"/>
        <v>7.0136979124841556E-2</v>
      </c>
      <c r="U1569" s="4">
        <f t="shared" si="420"/>
        <v>0.33333333333333331</v>
      </c>
      <c r="V1569" s="4">
        <f t="shared" si="421"/>
        <v>0.69897000433601886</v>
      </c>
      <c r="W1569" s="4" t="s">
        <v>5121</v>
      </c>
      <c r="X1569" s="2" cm="1">
        <f t="array" ref="X1569">SUM(_xlfn._xlws.FILTER($F$2:$F$2454,_xlfn.MAP($W$2:$W$2454,_xlfn.LAMBDA(_xlpm.x,_xlpm.x=$W1569))))</f>
        <v>2896</v>
      </c>
      <c r="Y1569" s="11">
        <f t="shared" si="422"/>
        <v>3.453038674033149E-4</v>
      </c>
      <c r="Z1569" s="4"/>
      <c r="AA1569" s="2" cm="1">
        <f t="array" ref="AA1569">SUM(_xlfn._xlws.FILTER($F$2:$F$2454,_xlfn.MAP($Z$2:$Z$2454,_xlfn.LAMBDA(_xlpm.x,_xlpm.x=$Z1569))))</f>
        <v>3871</v>
      </c>
      <c r="AB1569" s="11">
        <f t="shared" si="423"/>
        <v>2.5833118057349522E-4</v>
      </c>
      <c r="AC1569" s="11">
        <f t="shared" si="424"/>
        <v>0.12602461379384577</v>
      </c>
      <c r="AG1569" s="2"/>
      <c r="AL1569" s="2"/>
      <c r="AM1569" s="2"/>
    </row>
    <row r="1570" spans="1:39">
      <c r="A1570" s="1" t="str">
        <f t="shared" si="408"/>
        <v>~bei~ : [baɪ]</v>
      </c>
      <c r="B1570" s="1">
        <f>_xlfn.LET(_xlpm.d,$G1570,_xlpm.k,_xlfn.CONCAT(LEFT(TRIM(B$1),1),"*"),COUNTIF(_xlpm.d,_xlpm.k))</f>
        <v>0</v>
      </c>
      <c r="C1570" s="1">
        <f>_xlfn.LET(_xlpm.d,$G1570,_xlpm.k,_xlfn.CONCAT(LEFT(TRIM(C$1),1),"*"),COUNTIF(_xlpm.d,_xlpm.k))</f>
        <v>0</v>
      </c>
      <c r="D1570" s="1">
        <f>_xlfn.LET(_xlpm.d,$G1570,_xlpm.k,_xlfn.CONCAT(LEFT(TRIM(D$1),1),"*"),COUNTIF(_xlpm.d,_xlpm.k))</f>
        <v>0</v>
      </c>
      <c r="E1570" s="1">
        <f t="shared" si="409"/>
        <v>0.30102999566398114</v>
      </c>
      <c r="F1570" s="7">
        <v>1</v>
      </c>
      <c r="G1570" s="9" t="s">
        <v>1921</v>
      </c>
      <c r="H1570" s="4" cm="1">
        <f t="array" ref="H1570">F1570/freq.sum.r6e</f>
        <v>7.9214195183776928E-5</v>
      </c>
      <c r="I1570" s="4" t="str">
        <f t="shared" si="410"/>
        <v>baɪ</v>
      </c>
      <c r="J1570" s="4" t="str">
        <f t="shared" si="411"/>
        <v>bei</v>
      </c>
      <c r="K1570" s="10">
        <f t="shared" si="412"/>
        <v>3</v>
      </c>
      <c r="L1570" s="1">
        <f t="shared" si="413"/>
        <v>3</v>
      </c>
      <c r="M1570" s="10">
        <f t="shared" si="414"/>
        <v>3</v>
      </c>
      <c r="N1570" s="1" t="str">
        <f t="shared" si="415"/>
        <v>~bei~</v>
      </c>
      <c r="O1570" s="1" t="str">
        <f t="shared" si="416"/>
        <v>[baɪ]</v>
      </c>
      <c r="P1570" s="3" cm="1">
        <f t="array" ref="P1570">SUM(_xlfn._xlws.FILTER($H$2:$H$2454,_xlfn.MAP($N$2:$N$2454,_xlfn.LAMBDA(_xlpm.x,_xlpm.x=$N1570))))</f>
        <v>1.5842839036755386E-4</v>
      </c>
      <c r="Q1570" s="4">
        <f t="shared" si="417"/>
        <v>0.5</v>
      </c>
      <c r="R1570" s="6" cm="1">
        <f t="array" ref="R1570">SUM(_xlfn._xlws.FILTER($H$2:$H$2454,_xlfn.MAP($O$2:$O$2454,_xlfn.LAMBDA(_xlpm.x,_xlpm.x=$O1570))))</f>
        <v>7.921419518377692E-4</v>
      </c>
      <c r="S1570" s="4">
        <f t="shared" si="418"/>
        <v>0.1</v>
      </c>
      <c r="T1570" s="4">
        <f t="shared" si="419"/>
        <v>3.5068489562420785E-2</v>
      </c>
      <c r="U1570" s="4">
        <f t="shared" si="420"/>
        <v>0.16666666666666669</v>
      </c>
      <c r="V1570" s="4">
        <f t="shared" si="421"/>
        <v>0.69897000433601886</v>
      </c>
      <c r="W1570" s="4" t="s">
        <v>5135</v>
      </c>
      <c r="X1570" s="2" cm="1">
        <f t="array" ref="X1570">SUM(_xlfn._xlws.FILTER($F$2:$F$2454,_xlfn.MAP($W$2:$W$2454,_xlfn.LAMBDA(_xlpm.x,_xlpm.x=$W1570))))</f>
        <v>40</v>
      </c>
      <c r="Y1570" s="11">
        <f t="shared" si="422"/>
        <v>2.5000000000000001E-2</v>
      </c>
      <c r="Z1570" s="4" t="s">
        <v>5106</v>
      </c>
      <c r="AA1570" s="2" cm="1">
        <f t="array" ref="AA1570">SUM(_xlfn._xlws.FILTER($F$2:$F$2454,_xlfn.MAP($Z$2:$Z$2454,_xlfn.LAMBDA(_xlpm.x,_xlpm.x=$Z1570))))</f>
        <v>397</v>
      </c>
      <c r="AB1570" s="11">
        <f t="shared" si="423"/>
        <v>2.5188916876574307E-3</v>
      </c>
      <c r="AC1570" s="11">
        <f t="shared" si="424"/>
        <v>0.99673051543515268</v>
      </c>
      <c r="AG1570" s="2"/>
      <c r="AL1570" s="2"/>
      <c r="AM1570" s="2"/>
    </row>
    <row r="1571" spans="1:39">
      <c r="A1571" s="1" t="str">
        <f t="shared" si="408"/>
        <v>~kri~ : [kɹi]</v>
      </c>
      <c r="B1571" s="1">
        <f>_xlfn.LET(_xlpm.d,$G1571,_xlpm.k,_xlfn.CONCAT(LEFT(TRIM(B$1),1),"*"),COUNTIF(_xlpm.d,_xlpm.k))</f>
        <v>0</v>
      </c>
      <c r="C1571" s="1">
        <f>_xlfn.LET(_xlpm.d,$G1571,_xlpm.k,_xlfn.CONCAT(LEFT(TRIM(C$1),1),"*"),COUNTIF(_xlpm.d,_xlpm.k))</f>
        <v>0</v>
      </c>
      <c r="D1571" s="1">
        <f>_xlfn.LET(_xlpm.d,$G1571,_xlpm.k,_xlfn.CONCAT(LEFT(TRIM(D$1),1),"*"),COUNTIF(_xlpm.d,_xlpm.k))</f>
        <v>0</v>
      </c>
      <c r="E1571" s="1">
        <f t="shared" si="409"/>
        <v>0.30102999566398114</v>
      </c>
      <c r="F1571" s="7">
        <v>1</v>
      </c>
      <c r="G1571" s="9" t="s">
        <v>2043</v>
      </c>
      <c r="H1571" s="4" cm="1">
        <f t="array" ref="H1571">F1571/freq.sum.r6e</f>
        <v>7.9214195183776928E-5</v>
      </c>
      <c r="I1571" s="4" t="str">
        <f t="shared" si="410"/>
        <v>kɹi</v>
      </c>
      <c r="J1571" s="4" t="str">
        <f t="shared" si="411"/>
        <v>kri</v>
      </c>
      <c r="K1571" s="10">
        <f t="shared" si="412"/>
        <v>3</v>
      </c>
      <c r="L1571" s="1">
        <f t="shared" si="413"/>
        <v>3</v>
      </c>
      <c r="M1571" s="10">
        <f t="shared" si="414"/>
        <v>3</v>
      </c>
      <c r="N1571" s="1" t="str">
        <f t="shared" si="415"/>
        <v>~kri~</v>
      </c>
      <c r="O1571" s="1" t="str">
        <f t="shared" si="416"/>
        <v>[kɹi]</v>
      </c>
      <c r="P1571" s="3" cm="1">
        <f t="array" ref="P1571">SUM(_xlfn._xlws.FILTER($H$2:$H$2454,_xlfn.MAP($N$2:$N$2454,_xlfn.LAMBDA(_xlpm.x,_xlpm.x=$N1571))))</f>
        <v>7.9214195183776928E-5</v>
      </c>
      <c r="Q1571" s="4">
        <f t="shared" si="417"/>
        <v>1</v>
      </c>
      <c r="R1571" s="6" cm="1">
        <f t="array" ref="R1571">SUM(_xlfn._xlws.FILTER($H$2:$H$2454,_xlfn.MAP($O$2:$O$2454,_xlfn.LAMBDA(_xlpm.x,_xlpm.x=$O1571))))</f>
        <v>3.9607097591888465E-4</v>
      </c>
      <c r="S1571" s="4">
        <f t="shared" si="418"/>
        <v>0.19999999999999998</v>
      </c>
      <c r="T1571" s="4">
        <f t="shared" si="419"/>
        <v>7.0136979124841556E-2</v>
      </c>
      <c r="U1571" s="4">
        <f t="shared" si="420"/>
        <v>0.33333333333333331</v>
      </c>
      <c r="V1571" s="4">
        <f t="shared" si="421"/>
        <v>0.69897000433601886</v>
      </c>
      <c r="W1571" s="4" t="s">
        <v>5110</v>
      </c>
      <c r="X1571" s="2" cm="1">
        <f t="array" ref="X1571">SUM(_xlfn._xlws.FILTER($F$2:$F$2454,_xlfn.MAP($W$2:$W$2454,_xlfn.LAMBDA(_xlpm.x,_xlpm.x=$W1571))))</f>
        <v>1594</v>
      </c>
      <c r="Y1571" s="11">
        <f t="shared" si="422"/>
        <v>6.2735257214554575E-4</v>
      </c>
      <c r="Z1571" s="4" t="s">
        <v>5110</v>
      </c>
      <c r="AA1571" s="2" cm="1">
        <f t="array" ref="AA1571">SUM(_xlfn._xlws.FILTER($F$2:$F$2454,_xlfn.MAP($Z$2:$Z$2454,_xlfn.LAMBDA(_xlpm.x,_xlpm.x=$Z1571))))</f>
        <v>354</v>
      </c>
      <c r="AB1571" s="11">
        <f t="shared" si="423"/>
        <v>2.8248587570621469E-3</v>
      </c>
      <c r="AC1571" s="11">
        <f t="shared" si="424"/>
        <v>-0.65348505503430576</v>
      </c>
      <c r="AG1571" s="2"/>
      <c r="AL1571" s="2"/>
      <c r="AM1571" s="2"/>
    </row>
    <row r="1572" spans="1:39">
      <c r="A1572" s="1" t="str">
        <f t="shared" si="408"/>
        <v>~goh~ : [ɡɑ]</v>
      </c>
      <c r="B1572" s="1">
        <f>_xlfn.LET(_xlpm.d,$G1572,_xlpm.k,_xlfn.CONCAT(LEFT(TRIM(B$1),1),"*"),COUNTIF(_xlpm.d,_xlpm.k))</f>
        <v>0</v>
      </c>
      <c r="C1572" s="1">
        <f>_xlfn.LET(_xlpm.d,$G1572,_xlpm.k,_xlfn.CONCAT(LEFT(TRIM(C$1),1),"*"),COUNTIF(_xlpm.d,_xlpm.k))</f>
        <v>0</v>
      </c>
      <c r="D1572" s="1">
        <f>_xlfn.LET(_xlpm.d,$G1572,_xlpm.k,_xlfn.CONCAT(LEFT(TRIM(D$1),1),"*"),COUNTIF(_xlpm.d,_xlpm.k))</f>
        <v>0</v>
      </c>
      <c r="E1572" s="1">
        <f t="shared" si="409"/>
        <v>0.30102999566398114</v>
      </c>
      <c r="F1572" s="7">
        <v>1</v>
      </c>
      <c r="G1572" s="9" t="s">
        <v>2464</v>
      </c>
      <c r="H1572" s="4" cm="1">
        <f t="array" ref="H1572">F1572/freq.sum.r6e</f>
        <v>7.9214195183776928E-5</v>
      </c>
      <c r="I1572" s="4" t="str">
        <f t="shared" si="410"/>
        <v>ɡɑ</v>
      </c>
      <c r="J1572" s="4" t="str">
        <f t="shared" si="411"/>
        <v>goh</v>
      </c>
      <c r="K1572" s="10">
        <f t="shared" si="412"/>
        <v>2</v>
      </c>
      <c r="L1572" s="1">
        <f t="shared" si="413"/>
        <v>3</v>
      </c>
      <c r="M1572" s="10">
        <f t="shared" si="414"/>
        <v>3</v>
      </c>
      <c r="N1572" s="1" t="str">
        <f t="shared" si="415"/>
        <v>~goh~</v>
      </c>
      <c r="O1572" s="1" t="str">
        <f t="shared" si="416"/>
        <v>[ɡɑ]</v>
      </c>
      <c r="P1572" s="3" cm="1">
        <f t="array" ref="P1572">SUM(_xlfn._xlws.FILTER($H$2:$H$2454,_xlfn.MAP($N$2:$N$2454,_xlfn.LAMBDA(_xlpm.x,_xlpm.x=$N1572))))</f>
        <v>1.5842839036755386E-4</v>
      </c>
      <c r="Q1572" s="4">
        <f t="shared" si="417"/>
        <v>0.5</v>
      </c>
      <c r="R1572" s="6" cm="1">
        <f t="array" ref="R1572">SUM(_xlfn._xlws.FILTER($H$2:$H$2454,_xlfn.MAP($O$2:$O$2454,_xlfn.LAMBDA(_xlpm.x,_xlpm.x=$O1572))))</f>
        <v>7.921419518377692E-4</v>
      </c>
      <c r="S1572" s="4">
        <f t="shared" si="418"/>
        <v>0.1</v>
      </c>
      <c r="T1572" s="4">
        <f t="shared" si="419"/>
        <v>3.5068489562420785E-2</v>
      </c>
      <c r="U1572" s="4">
        <f t="shared" si="420"/>
        <v>0.16666666666666669</v>
      </c>
      <c r="V1572" s="4">
        <f t="shared" si="421"/>
        <v>0.69897000433601886</v>
      </c>
      <c r="W1572" s="4" t="s">
        <v>5119</v>
      </c>
      <c r="X1572" s="2" cm="1">
        <f t="array" ref="X1572">SUM(_xlfn._xlws.FILTER($F$2:$F$2454,_xlfn.MAP($W$2:$W$2454,_xlfn.LAMBDA(_xlpm.x,_xlpm.x=$W1572))))</f>
        <v>1157</v>
      </c>
      <c r="Y1572" s="11">
        <f t="shared" si="422"/>
        <v>8.6430423509075197E-4</v>
      </c>
      <c r="Z1572" s="4" t="s">
        <v>5105</v>
      </c>
      <c r="AA1572" s="2" cm="1">
        <f t="array" ref="AA1572">SUM(_xlfn._xlws.FILTER($F$2:$F$2454,_xlfn.MAP($Z$2:$Z$2454,_xlfn.LAMBDA(_xlpm.x,_xlpm.x=$Z1572))))</f>
        <v>436</v>
      </c>
      <c r="AB1572" s="11">
        <f t="shared" si="423"/>
        <v>2.2935779816513763E-3</v>
      </c>
      <c r="AC1572" s="11">
        <f t="shared" si="424"/>
        <v>-0.42384686968316354</v>
      </c>
      <c r="AG1572" s="2"/>
      <c r="AL1572" s="2"/>
      <c r="AM1572" s="2"/>
    </row>
    <row r="1573" spans="1:39">
      <c r="A1573" s="1" t="str">
        <f t="shared" si="408"/>
        <v>~joh~ : [dʒɑ]</v>
      </c>
      <c r="B1573" s="1">
        <f>_xlfn.LET(_xlpm.d,$G1573,_xlpm.k,_xlfn.CONCAT(LEFT(TRIM(B$1),1),"*"),COUNTIF(_xlpm.d,_xlpm.k))</f>
        <v>0</v>
      </c>
      <c r="C1573" s="1">
        <f>_xlfn.LET(_xlpm.d,$G1573,_xlpm.k,_xlfn.CONCAT(LEFT(TRIM(C$1),1),"*"),COUNTIF(_xlpm.d,_xlpm.k))</f>
        <v>0</v>
      </c>
      <c r="D1573" s="1">
        <f>_xlfn.LET(_xlpm.d,$G1573,_xlpm.k,_xlfn.CONCAT(LEFT(TRIM(D$1),1),"*"),COUNTIF(_xlpm.d,_xlpm.k))</f>
        <v>0</v>
      </c>
      <c r="E1573" s="1">
        <f t="shared" si="409"/>
        <v>0.30102999566398114</v>
      </c>
      <c r="F1573" s="7">
        <v>1</v>
      </c>
      <c r="G1573" s="9" t="s">
        <v>2446</v>
      </c>
      <c r="H1573" s="4" cm="1">
        <f t="array" ref="H1573">F1573/freq.sum.r6e</f>
        <v>7.9214195183776928E-5</v>
      </c>
      <c r="I1573" s="4" t="str">
        <f t="shared" si="410"/>
        <v>dʒɑ</v>
      </c>
      <c r="J1573" s="4" t="str">
        <f t="shared" si="411"/>
        <v>joh</v>
      </c>
      <c r="K1573" s="10">
        <f t="shared" si="412"/>
        <v>3</v>
      </c>
      <c r="L1573" s="1">
        <f t="shared" si="413"/>
        <v>3</v>
      </c>
      <c r="M1573" s="10">
        <f t="shared" si="414"/>
        <v>3</v>
      </c>
      <c r="N1573" s="1" t="str">
        <f t="shared" si="415"/>
        <v>~joh~</v>
      </c>
      <c r="O1573" s="1" t="str">
        <f t="shared" si="416"/>
        <v>[dʒɑ]</v>
      </c>
      <c r="P1573" s="3" cm="1">
        <f t="array" ref="P1573">SUM(_xlfn._xlws.FILTER($H$2:$H$2454,_xlfn.MAP($N$2:$N$2454,_xlfn.LAMBDA(_xlpm.x,_xlpm.x=$N1573))))</f>
        <v>7.9214195183776928E-5</v>
      </c>
      <c r="Q1573" s="4">
        <f t="shared" si="417"/>
        <v>1</v>
      </c>
      <c r="R1573" s="6" cm="1">
        <f t="array" ref="R1573">SUM(_xlfn._xlws.FILTER($H$2:$H$2454,_xlfn.MAP($O$2:$O$2454,_xlfn.LAMBDA(_xlpm.x,_xlpm.x=$O1573))))</f>
        <v>3.9607097591888465E-4</v>
      </c>
      <c r="S1573" s="4">
        <f t="shared" si="418"/>
        <v>0.19999999999999998</v>
      </c>
      <c r="T1573" s="4">
        <f t="shared" si="419"/>
        <v>7.0136979124841556E-2</v>
      </c>
      <c r="U1573" s="4">
        <f t="shared" si="420"/>
        <v>0.33333333333333331</v>
      </c>
      <c r="V1573" s="4">
        <f t="shared" si="421"/>
        <v>0.69897000433601886</v>
      </c>
      <c r="W1573" s="4" t="s">
        <v>5119</v>
      </c>
      <c r="X1573" s="2" cm="1">
        <f t="array" ref="X1573">SUM(_xlfn._xlws.FILTER($F$2:$F$2454,_xlfn.MAP($W$2:$W$2454,_xlfn.LAMBDA(_xlpm.x,_xlpm.x=$W1573))))</f>
        <v>1157</v>
      </c>
      <c r="Y1573" s="11">
        <f t="shared" si="422"/>
        <v>8.6430423509075197E-4</v>
      </c>
      <c r="Z1573" s="4" t="s">
        <v>5105</v>
      </c>
      <c r="AA1573" s="2" cm="1">
        <f t="array" ref="AA1573">SUM(_xlfn._xlws.FILTER($F$2:$F$2454,_xlfn.MAP($Z$2:$Z$2454,_xlfn.LAMBDA(_xlpm.x,_xlpm.x=$Z1573))))</f>
        <v>436</v>
      </c>
      <c r="AB1573" s="11">
        <f t="shared" si="423"/>
        <v>2.2935779816513763E-3</v>
      </c>
      <c r="AC1573" s="11">
        <f t="shared" si="424"/>
        <v>-0.42384686968316354</v>
      </c>
      <c r="AG1573" s="2"/>
      <c r="AL1573" s="2"/>
      <c r="AM1573" s="2"/>
    </row>
    <row r="1574" spans="1:39">
      <c r="A1574" s="1" t="str">
        <f t="shared" si="408"/>
        <v>~kno~ : [nɑ]</v>
      </c>
      <c r="B1574" s="1">
        <f>_xlfn.LET(_xlpm.d,$G1574,_xlpm.k,_xlfn.CONCAT(LEFT(TRIM(B$1),1),"*"),COUNTIF(_xlpm.d,_xlpm.k))</f>
        <v>0</v>
      </c>
      <c r="C1574" s="1">
        <f>_xlfn.LET(_xlpm.d,$G1574,_xlpm.k,_xlfn.CONCAT(LEFT(TRIM(C$1),1),"*"),COUNTIF(_xlpm.d,_xlpm.k))</f>
        <v>0</v>
      </c>
      <c r="D1574" s="1">
        <f>_xlfn.LET(_xlpm.d,$G1574,_xlpm.k,_xlfn.CONCAT(LEFT(TRIM(D$1),1),"*"),COUNTIF(_xlpm.d,_xlpm.k))</f>
        <v>1</v>
      </c>
      <c r="E1574" s="1">
        <f t="shared" si="409"/>
        <v>0.47712125471966244</v>
      </c>
      <c r="F1574" s="7">
        <v>2</v>
      </c>
      <c r="G1574" s="9" t="s">
        <v>1165</v>
      </c>
      <c r="H1574" s="4" cm="1">
        <f t="array" ref="H1574">F1574/freq.sum.r6e</f>
        <v>1.5842839036755386E-4</v>
      </c>
      <c r="I1574" s="4" t="str">
        <f t="shared" si="410"/>
        <v>nɑ</v>
      </c>
      <c r="J1574" s="4" t="str">
        <f t="shared" si="411"/>
        <v>kno</v>
      </c>
      <c r="K1574" s="10">
        <f t="shared" si="412"/>
        <v>2</v>
      </c>
      <c r="L1574" s="1">
        <f t="shared" si="413"/>
        <v>3</v>
      </c>
      <c r="M1574" s="10">
        <f t="shared" si="414"/>
        <v>3</v>
      </c>
      <c r="N1574" s="1" t="str">
        <f t="shared" si="415"/>
        <v>~kno~</v>
      </c>
      <c r="O1574" s="1" t="str">
        <f t="shared" si="416"/>
        <v>[nɑ]</v>
      </c>
      <c r="P1574" s="3" cm="1">
        <f t="array" ref="P1574">SUM(_xlfn._xlws.FILTER($H$2:$H$2454,_xlfn.MAP($N$2:$N$2454,_xlfn.LAMBDA(_xlpm.x,_xlpm.x=$N1574))))</f>
        <v>1.5842839036755386E-4</v>
      </c>
      <c r="Q1574" s="4">
        <f t="shared" si="417"/>
        <v>1</v>
      </c>
      <c r="R1574" s="6" cm="1">
        <f t="array" ref="R1574">SUM(_xlfn._xlws.FILTER($H$2:$H$2454,_xlfn.MAP($O$2:$O$2454,_xlfn.LAMBDA(_xlpm.x,_xlpm.x=$O1574))))</f>
        <v>7.921419518377692E-4</v>
      </c>
      <c r="S1574" s="4">
        <f t="shared" si="418"/>
        <v>0.2</v>
      </c>
      <c r="T1574" s="4">
        <f t="shared" si="419"/>
        <v>0.11116448182673641</v>
      </c>
      <c r="U1574" s="4">
        <f t="shared" si="420"/>
        <v>0.33333333333333337</v>
      </c>
      <c r="V1574" s="4">
        <f t="shared" si="421"/>
        <v>0.69897000433601886</v>
      </c>
      <c r="W1574" s="4" t="s">
        <v>5119</v>
      </c>
      <c r="X1574" s="2" cm="1">
        <f t="array" ref="X1574">SUM(_xlfn._xlws.FILTER($F$2:$F$2454,_xlfn.MAP($W$2:$W$2454,_xlfn.LAMBDA(_xlpm.x,_xlpm.x=$W1574))))</f>
        <v>1157</v>
      </c>
      <c r="Y1574" s="11">
        <f t="shared" si="422"/>
        <v>1.7286084701815039E-3</v>
      </c>
      <c r="Z1574" s="4" t="s">
        <v>5105</v>
      </c>
      <c r="AA1574" s="2" cm="1">
        <f t="array" ref="AA1574">SUM(_xlfn._xlws.FILTER($F$2:$F$2454,_xlfn.MAP($Z$2:$Z$2454,_xlfn.LAMBDA(_xlpm.x,_xlpm.x=$Z1574))))</f>
        <v>436</v>
      </c>
      <c r="AB1574" s="11">
        <f t="shared" si="423"/>
        <v>4.5871559633027525E-3</v>
      </c>
      <c r="AC1574" s="11">
        <f t="shared" si="424"/>
        <v>-0.42384686968316354</v>
      </c>
      <c r="AG1574" s="2"/>
      <c r="AL1574" s="2"/>
      <c r="AM1574" s="2"/>
    </row>
    <row r="1575" spans="1:39">
      <c r="A1575" s="1" t="str">
        <f t="shared" si="408"/>
        <v>~wro~ : [ɹoʊ]</v>
      </c>
      <c r="B1575" s="1">
        <f>_xlfn.LET(_xlpm.d,$G1575,_xlpm.k,_xlfn.CONCAT(LEFT(TRIM(B$1),1),"*"),COUNTIF(_xlpm.d,_xlpm.k))</f>
        <v>1</v>
      </c>
      <c r="C1575" s="1">
        <f>_xlfn.LET(_xlpm.d,$G1575,_xlpm.k,_xlfn.CONCAT(LEFT(TRIM(C$1),1),"*"),COUNTIF(_xlpm.d,_xlpm.k))</f>
        <v>0</v>
      </c>
      <c r="D1575" s="1">
        <f>_xlfn.LET(_xlpm.d,$G1575,_xlpm.k,_xlfn.CONCAT(LEFT(TRIM(D$1),1),"*"),COUNTIF(_xlpm.d,_xlpm.k))</f>
        <v>0</v>
      </c>
      <c r="E1575" s="1">
        <f t="shared" si="409"/>
        <v>0.30102999566398114</v>
      </c>
      <c r="F1575" s="7">
        <v>1</v>
      </c>
      <c r="G1575" s="9" t="s">
        <v>1652</v>
      </c>
      <c r="H1575" s="4" cm="1">
        <f t="array" ref="H1575">F1575/freq.sum.r6e</f>
        <v>7.9214195183776928E-5</v>
      </c>
      <c r="I1575" s="1" t="str">
        <f t="shared" si="410"/>
        <v>ɹoʊ</v>
      </c>
      <c r="J1575" s="1" t="str">
        <f t="shared" si="411"/>
        <v>wro</v>
      </c>
      <c r="K1575" s="10">
        <f t="shared" si="412"/>
        <v>3</v>
      </c>
      <c r="L1575" s="1">
        <f t="shared" si="413"/>
        <v>3</v>
      </c>
      <c r="M1575" s="10">
        <f t="shared" si="414"/>
        <v>3</v>
      </c>
      <c r="N1575" s="1" t="str">
        <f t="shared" si="415"/>
        <v>~wro~</v>
      </c>
      <c r="O1575" s="1" t="str">
        <f t="shared" si="416"/>
        <v>[ɹoʊ]</v>
      </c>
      <c r="P1575" s="3" cm="1">
        <f t="array" ref="P1575">SUM(_xlfn._xlws.FILTER($H$2:$H$2454,_xlfn.MAP($N$2:$N$2454,_xlfn.LAMBDA(_xlpm.x,_xlpm.x=$N1575))))</f>
        <v>2.3764258555133077E-4</v>
      </c>
      <c r="Q1575" s="4">
        <f t="shared" si="417"/>
        <v>0.33333333333333337</v>
      </c>
      <c r="R1575" s="6" cm="1">
        <f t="array" ref="R1575">SUM(_xlfn._xlws.FILTER($H$2:$H$2454,_xlfn.MAP($O$2:$O$2454,_xlfn.LAMBDA(_xlpm.x,_xlpm.x=$O1575))))</f>
        <v>1.1882129277566537E-3</v>
      </c>
      <c r="S1575" s="4">
        <f t="shared" si="418"/>
        <v>6.666666666666668E-2</v>
      </c>
      <c r="T1575" s="4">
        <f t="shared" si="419"/>
        <v>2.3378993041613862E-2</v>
      </c>
      <c r="U1575" s="4">
        <f t="shared" si="420"/>
        <v>0.11111111111111115</v>
      </c>
      <c r="V1575" s="4">
        <f t="shared" si="421"/>
        <v>0.69897000433601886</v>
      </c>
      <c r="W1575" s="4" t="s">
        <v>5119</v>
      </c>
      <c r="X1575" s="2" cm="1">
        <f t="array" ref="X1575">SUM(_xlfn._xlws.FILTER($F$2:$F$2454,_xlfn.MAP($W$2:$W$2454,_xlfn.LAMBDA(_xlpm.x,_xlpm.x=$W1575))))</f>
        <v>1157</v>
      </c>
      <c r="Y1575" s="11">
        <f t="shared" si="422"/>
        <v>8.6430423509075197E-4</v>
      </c>
      <c r="Z1575" s="4" t="s">
        <v>5109</v>
      </c>
      <c r="AA1575" s="2" cm="1">
        <f t="array" ref="AA1575">SUM(_xlfn._xlws.FILTER($F$2:$F$2454,_xlfn.MAP($Z$2:$Z$2454,_xlfn.LAMBDA(_xlpm.x,_xlpm.x=$Z1575))))</f>
        <v>257</v>
      </c>
      <c r="AB1575" s="11">
        <f t="shared" si="423"/>
        <v>3.8910505836575876E-3</v>
      </c>
      <c r="AC1575" s="11">
        <f t="shared" si="424"/>
        <v>-0.65340023562045502</v>
      </c>
      <c r="AG1575" s="2"/>
      <c r="AL1575" s="2"/>
      <c r="AM1575" s="2"/>
    </row>
    <row r="1576" spans="1:39">
      <c r="A1576" s="1" t="str">
        <f t="shared" si="408"/>
        <v>~two~ : [tu]</v>
      </c>
      <c r="B1576" s="1">
        <f>_xlfn.LET(_xlpm.d,$G1576,_xlpm.k,_xlfn.CONCAT(LEFT(TRIM(B$1),1),"*"),COUNTIF(_xlpm.d,_xlpm.k))</f>
        <v>0</v>
      </c>
      <c r="C1576" s="1">
        <f>_xlfn.LET(_xlpm.d,$G1576,_xlpm.k,_xlfn.CONCAT(LEFT(TRIM(C$1),1),"*"),COUNTIF(_xlpm.d,_xlpm.k))</f>
        <v>0</v>
      </c>
      <c r="D1576" s="1">
        <f>_xlfn.LET(_xlpm.d,$G1576,_xlpm.k,_xlfn.CONCAT(LEFT(TRIM(D$1),1),"*"),COUNTIF(_xlpm.d,_xlpm.k))</f>
        <v>0</v>
      </c>
      <c r="E1576" s="1">
        <f t="shared" si="409"/>
        <v>0.47712125471966244</v>
      </c>
      <c r="F1576" s="7">
        <v>2</v>
      </c>
      <c r="G1576" s="9" t="s">
        <v>300</v>
      </c>
      <c r="H1576" s="4" cm="1">
        <f t="array" ref="H1576">F1576/freq.sum.r6e</f>
        <v>1.5842839036755386E-4</v>
      </c>
      <c r="I1576" s="4" t="str">
        <f t="shared" si="410"/>
        <v>tu</v>
      </c>
      <c r="J1576" s="4" t="str">
        <f t="shared" si="411"/>
        <v>two</v>
      </c>
      <c r="K1576" s="10">
        <f t="shared" si="412"/>
        <v>2</v>
      </c>
      <c r="L1576" s="1">
        <f t="shared" si="413"/>
        <v>3</v>
      </c>
      <c r="M1576" s="10">
        <f t="shared" si="414"/>
        <v>3</v>
      </c>
      <c r="N1576" s="1" t="str">
        <f t="shared" si="415"/>
        <v>~two~</v>
      </c>
      <c r="O1576" s="1" t="str">
        <f t="shared" si="416"/>
        <v>[tu]</v>
      </c>
      <c r="P1576" s="3" cm="1">
        <f t="array" ref="P1576">SUM(_xlfn._xlws.FILTER($H$2:$H$2454,_xlfn.MAP($N$2:$N$2454,_xlfn.LAMBDA(_xlpm.x,_xlpm.x=$N1576))))</f>
        <v>1.5842839036755386E-4</v>
      </c>
      <c r="Q1576" s="4">
        <f t="shared" si="417"/>
        <v>1</v>
      </c>
      <c r="R1576" s="6" cm="1">
        <f t="array" ref="R1576">SUM(_xlfn._xlws.FILTER($H$2:$H$2454,_xlfn.MAP($O$2:$O$2454,_xlfn.LAMBDA(_xlpm.x,_xlpm.x=$O1576))))</f>
        <v>7.9214195183776931E-4</v>
      </c>
      <c r="S1576" s="4">
        <f t="shared" si="418"/>
        <v>0.19999999999999998</v>
      </c>
      <c r="T1576" s="4">
        <f t="shared" si="419"/>
        <v>0.1111644818267364</v>
      </c>
      <c r="U1576" s="4">
        <f t="shared" si="420"/>
        <v>0.33333333333333331</v>
      </c>
      <c r="V1576" s="4">
        <f t="shared" si="421"/>
        <v>0.69897000433601886</v>
      </c>
      <c r="W1576" s="4" t="s">
        <v>5119</v>
      </c>
      <c r="X1576" s="2" cm="1">
        <f t="array" ref="X1576">SUM(_xlfn._xlws.FILTER($F$2:$F$2454,_xlfn.MAP($W$2:$W$2454,_xlfn.LAMBDA(_xlpm.x,_xlpm.x=$W1576))))</f>
        <v>1157</v>
      </c>
      <c r="Y1576" s="11">
        <f t="shared" si="422"/>
        <v>1.7286084701815039E-3</v>
      </c>
      <c r="Z1576" s="4" t="s">
        <v>5111</v>
      </c>
      <c r="AA1576" s="2" cm="1">
        <f t="array" ref="AA1576">SUM(_xlfn._xlws.FILTER($F$2:$F$2454,_xlfn.MAP($Z$2:$Z$2454,_xlfn.LAMBDA(_xlpm.x,_xlpm.x=$Z1576))))</f>
        <v>254</v>
      </c>
      <c r="AB1576" s="11">
        <f t="shared" si="423"/>
        <v>7.874015748031496E-3</v>
      </c>
      <c r="AC1576" s="11">
        <f t="shared" si="424"/>
        <v>-0.65849964233181146</v>
      </c>
      <c r="AG1576" s="2"/>
      <c r="AL1576" s="2"/>
      <c r="AM1576" s="2"/>
    </row>
    <row r="1577" spans="1:39">
      <c r="A1577" s="1" t="str">
        <f t="shared" si="408"/>
        <v>~gua~ : [ɡɑ]</v>
      </c>
      <c r="B1577" s="1">
        <f>_xlfn.LET(_xlpm.d,$G1577,_xlpm.k,_xlfn.CONCAT(LEFT(TRIM(B$1),1),"*"),COUNTIF(_xlpm.d,_xlpm.k))</f>
        <v>0</v>
      </c>
      <c r="C1577" s="1">
        <f>_xlfn.LET(_xlpm.d,$G1577,_xlpm.k,_xlfn.CONCAT(LEFT(TRIM(C$1),1),"*"),COUNTIF(_xlpm.d,_xlpm.k))</f>
        <v>0</v>
      </c>
      <c r="D1577" s="1">
        <f>_xlfn.LET(_xlpm.d,$G1577,_xlpm.k,_xlfn.CONCAT(LEFT(TRIM(D$1),1),"*"),COUNTIF(_xlpm.d,_xlpm.k))</f>
        <v>0</v>
      </c>
      <c r="E1577" s="1">
        <f t="shared" si="409"/>
        <v>0.30102999566398114</v>
      </c>
      <c r="F1577" s="7">
        <v>1</v>
      </c>
      <c r="G1577" s="9" t="s">
        <v>1556</v>
      </c>
      <c r="H1577" s="4" cm="1">
        <f t="array" ref="H1577">F1577/freq.sum.r6e</f>
        <v>7.9214195183776928E-5</v>
      </c>
      <c r="I1577" s="4" t="str">
        <f t="shared" si="410"/>
        <v>ɡɑ</v>
      </c>
      <c r="J1577" s="4" t="str">
        <f t="shared" si="411"/>
        <v>gua</v>
      </c>
      <c r="K1577" s="10">
        <f t="shared" si="412"/>
        <v>2</v>
      </c>
      <c r="L1577" s="1">
        <f t="shared" si="413"/>
        <v>3</v>
      </c>
      <c r="M1577" s="10">
        <f t="shared" si="414"/>
        <v>3</v>
      </c>
      <c r="N1577" s="1" t="str">
        <f t="shared" si="415"/>
        <v>~gua~</v>
      </c>
      <c r="O1577" s="1" t="str">
        <f t="shared" si="416"/>
        <v>[ɡɑ]</v>
      </c>
      <c r="P1577" s="3" cm="1">
        <f t="array" ref="P1577">SUM(_xlfn._xlws.FILTER($H$2:$H$2454,_xlfn.MAP($N$2:$N$2454,_xlfn.LAMBDA(_xlpm.x,_xlpm.x=$N1577))))</f>
        <v>1.5842839036755386E-4</v>
      </c>
      <c r="Q1577" s="4">
        <f t="shared" si="417"/>
        <v>0.5</v>
      </c>
      <c r="R1577" s="6" cm="1">
        <f t="array" ref="R1577">SUM(_xlfn._xlws.FILTER($H$2:$H$2454,_xlfn.MAP($O$2:$O$2454,_xlfn.LAMBDA(_xlpm.x,_xlpm.x=$O1577))))</f>
        <v>7.921419518377692E-4</v>
      </c>
      <c r="S1577" s="4">
        <f t="shared" si="418"/>
        <v>0.1</v>
      </c>
      <c r="T1577" s="4">
        <f t="shared" si="419"/>
        <v>3.5068489562420785E-2</v>
      </c>
      <c r="U1577" s="4">
        <f t="shared" si="420"/>
        <v>0.16666666666666669</v>
      </c>
      <c r="V1577" s="4">
        <f t="shared" si="421"/>
        <v>0.69897000433601886</v>
      </c>
      <c r="W1577" s="4" t="s">
        <v>5129</v>
      </c>
      <c r="X1577" s="2" cm="1">
        <f t="array" ref="X1577">SUM(_xlfn._xlws.FILTER($F$2:$F$2454,_xlfn.MAP($W$2:$W$2454,_xlfn.LAMBDA(_xlpm.x,_xlpm.x=$W1577))))</f>
        <v>26</v>
      </c>
      <c r="Y1577" s="11">
        <f t="shared" si="422"/>
        <v>3.8461538461538464E-2</v>
      </c>
      <c r="Z1577" s="4" t="s">
        <v>5105</v>
      </c>
      <c r="AA1577" s="2" cm="1">
        <f t="array" ref="AA1577">SUM(_xlfn._xlws.FILTER($F$2:$F$2454,_xlfn.MAP($Z$2:$Z$2454,_xlfn.LAMBDA(_xlpm.x,_xlpm.x=$Z1577))))</f>
        <v>436</v>
      </c>
      <c r="AB1577" s="11">
        <f t="shared" si="423"/>
        <v>2.2935779816513763E-3</v>
      </c>
      <c r="AC1577" s="11">
        <f t="shared" si="424"/>
        <v>1.2245131412977681</v>
      </c>
      <c r="AG1577" s="2"/>
      <c r="AL1577" s="2"/>
      <c r="AM1577" s="2"/>
    </row>
    <row r="1578" spans="1:39">
      <c r="A1578" s="1" t="str">
        <f t="shared" si="408"/>
        <v>~cuu~ : [kyu]</v>
      </c>
      <c r="B1578" s="1">
        <f>_xlfn.LET(_xlpm.d,$G1578,_xlpm.k,_xlfn.CONCAT(LEFT(TRIM(B$1),1),"*"),COUNTIF(_xlpm.d,_xlpm.k))</f>
        <v>0</v>
      </c>
      <c r="C1578" s="1">
        <f>_xlfn.LET(_xlpm.d,$G1578,_xlpm.k,_xlfn.CONCAT(LEFT(TRIM(C$1),1),"*"),COUNTIF(_xlpm.d,_xlpm.k))</f>
        <v>0</v>
      </c>
      <c r="D1578" s="1">
        <f>_xlfn.LET(_xlpm.d,$G1578,_xlpm.k,_xlfn.CONCAT(LEFT(TRIM(D$1),1),"*"),COUNTIF(_xlpm.d,_xlpm.k))</f>
        <v>0</v>
      </c>
      <c r="E1578" s="1">
        <f t="shared" si="409"/>
        <v>0.30102999566398114</v>
      </c>
      <c r="F1578" s="7">
        <v>1</v>
      </c>
      <c r="G1578" s="9" t="s">
        <v>2032</v>
      </c>
      <c r="H1578" s="4" cm="1">
        <f t="array" ref="H1578">F1578/freq.sum.r6e</f>
        <v>7.9214195183776928E-5</v>
      </c>
      <c r="I1578" s="4" t="str">
        <f t="shared" si="410"/>
        <v>kyu</v>
      </c>
      <c r="J1578" s="4" t="str">
        <f t="shared" si="411"/>
        <v>cuu</v>
      </c>
      <c r="K1578" s="10">
        <f t="shared" si="412"/>
        <v>3</v>
      </c>
      <c r="L1578" s="1">
        <f t="shared" si="413"/>
        <v>3</v>
      </c>
      <c r="M1578" s="10">
        <f t="shared" si="414"/>
        <v>3</v>
      </c>
      <c r="N1578" s="1" t="str">
        <f t="shared" si="415"/>
        <v>~cuu~</v>
      </c>
      <c r="O1578" s="1" t="str">
        <f t="shared" si="416"/>
        <v>[kyu]</v>
      </c>
      <c r="P1578" s="3" cm="1">
        <f t="array" ref="P1578">SUM(_xlfn._xlws.FILTER($H$2:$H$2454,_xlfn.MAP($N$2:$N$2454,_xlfn.LAMBDA(_xlpm.x,_xlpm.x=$N1578))))</f>
        <v>7.9214195183776928E-5</v>
      </c>
      <c r="Q1578" s="4">
        <f t="shared" si="417"/>
        <v>1</v>
      </c>
      <c r="R1578" s="6" cm="1">
        <f t="array" ref="R1578">SUM(_xlfn._xlws.FILTER($H$2:$H$2454,_xlfn.MAP($O$2:$O$2454,_xlfn.LAMBDA(_xlpm.x,_xlpm.x=$O1578))))</f>
        <v>3.9607097591888465E-4</v>
      </c>
      <c r="S1578" s="4">
        <f t="shared" si="418"/>
        <v>0.19999999999999998</v>
      </c>
      <c r="T1578" s="4">
        <f t="shared" si="419"/>
        <v>7.0136979124841556E-2</v>
      </c>
      <c r="U1578" s="4">
        <f t="shared" si="420"/>
        <v>0.33333333333333331</v>
      </c>
      <c r="V1578" s="4">
        <f t="shared" si="421"/>
        <v>0.69897000433601886</v>
      </c>
      <c r="W1578" s="4" t="s">
        <v>5163</v>
      </c>
      <c r="X1578" s="2" cm="1">
        <f t="array" ref="X1578">SUM(_xlfn._xlws.FILTER($F$2:$F$2454,_xlfn.MAP($W$2:$W$2454,_xlfn.LAMBDA(_xlpm.x,_xlpm.x=$W1578))))</f>
        <v>1</v>
      </c>
      <c r="Y1578" s="11">
        <f t="shared" si="422"/>
        <v>1</v>
      </c>
      <c r="Z1578" s="4" t="s">
        <v>5111</v>
      </c>
      <c r="AA1578" s="2" cm="1">
        <f t="array" ref="AA1578">SUM(_xlfn._xlws.FILTER($F$2:$F$2454,_xlfn.MAP($Z$2:$Z$2454,_xlfn.LAMBDA(_xlpm.x,_xlpm.x=$Z1578))))</f>
        <v>254</v>
      </c>
      <c r="AB1578" s="11">
        <f t="shared" si="423"/>
        <v>3.937007874015748E-3</v>
      </c>
      <c r="AC1578" s="11">
        <f t="shared" si="424"/>
        <v>2.4048337166199381</v>
      </c>
      <c r="AG1578" s="2"/>
      <c r="AL1578" s="2"/>
      <c r="AM1578" s="2"/>
    </row>
    <row r="1579" spans="1:39">
      <c r="A1579" s="1" t="str">
        <f t="shared" si="408"/>
        <v>~fry~ : [fɹaɪ]</v>
      </c>
      <c r="B1579" s="1">
        <f>_xlfn.LET(_xlpm.d,$G1579,_xlpm.k,_xlfn.CONCAT(LEFT(TRIM(B$1),1),"*"),COUNTIF(_xlpm.d,_xlpm.k))</f>
        <v>0</v>
      </c>
      <c r="C1579" s="1">
        <f>_xlfn.LET(_xlpm.d,$G1579,_xlpm.k,_xlfn.CONCAT(LEFT(TRIM(C$1),1),"*"),COUNTIF(_xlpm.d,_xlpm.k))</f>
        <v>0</v>
      </c>
      <c r="D1579" s="1">
        <f>_xlfn.LET(_xlpm.d,$G1579,_xlpm.k,_xlfn.CONCAT(LEFT(TRIM(D$1),1),"*"),COUNTIF(_xlpm.d,_xlpm.k))</f>
        <v>0</v>
      </c>
      <c r="E1579" s="1">
        <f t="shared" si="409"/>
        <v>0.30102999566398114</v>
      </c>
      <c r="F1579" s="7">
        <v>1</v>
      </c>
      <c r="G1579" s="9" t="s">
        <v>1355</v>
      </c>
      <c r="H1579" s="4" cm="1">
        <f t="array" ref="H1579">F1579/freq.sum.r6e</f>
        <v>7.9214195183776928E-5</v>
      </c>
      <c r="I1579" s="4" t="str">
        <f t="shared" si="410"/>
        <v>fɹaɪ</v>
      </c>
      <c r="J1579" s="4" t="str">
        <f t="shared" si="411"/>
        <v>fry</v>
      </c>
      <c r="K1579" s="10">
        <f t="shared" si="412"/>
        <v>4</v>
      </c>
      <c r="L1579" s="1">
        <f t="shared" si="413"/>
        <v>3</v>
      </c>
      <c r="M1579" s="10">
        <f t="shared" si="414"/>
        <v>4</v>
      </c>
      <c r="N1579" s="1" t="str">
        <f t="shared" si="415"/>
        <v>~fry~</v>
      </c>
      <c r="O1579" s="1" t="str">
        <f t="shared" si="416"/>
        <v>[fɹaɪ]</v>
      </c>
      <c r="P1579" s="3" cm="1">
        <f t="array" ref="P1579">SUM(_xlfn._xlws.FILTER($H$2:$H$2454,_xlfn.MAP($N$2:$N$2454,_xlfn.LAMBDA(_xlpm.x,_xlpm.x=$N1579))))</f>
        <v>7.9214195183776928E-5</v>
      </c>
      <c r="Q1579" s="4">
        <f t="shared" si="417"/>
        <v>1</v>
      </c>
      <c r="R1579" s="6" cm="1">
        <f t="array" ref="R1579">SUM(_xlfn._xlws.FILTER($H$2:$H$2454,_xlfn.MAP($O$2:$O$2454,_xlfn.LAMBDA(_xlpm.x,_xlpm.x=$O1579))))</f>
        <v>3.9607097591888465E-4</v>
      </c>
      <c r="S1579" s="4">
        <f t="shared" si="418"/>
        <v>0.19999999999999998</v>
      </c>
      <c r="T1579" s="4">
        <f t="shared" si="419"/>
        <v>7.8082289176303263E-2</v>
      </c>
      <c r="U1579" s="4">
        <f t="shared" si="420"/>
        <v>0.33333333333333331</v>
      </c>
      <c r="V1579" s="4">
        <f t="shared" si="421"/>
        <v>0.69897000433601886</v>
      </c>
      <c r="W1579" s="4" t="s">
        <v>5123</v>
      </c>
      <c r="X1579" s="2" cm="1">
        <f t="array" ref="X1579">SUM(_xlfn._xlws.FILTER($F$2:$F$2454,_xlfn.MAP($W$2:$W$2454,_xlfn.LAMBDA(_xlpm.x,_xlpm.x=$W1579))))</f>
        <v>340</v>
      </c>
      <c r="Y1579" s="11">
        <f t="shared" si="422"/>
        <v>2.9411764705882353E-3</v>
      </c>
      <c r="Z1579" s="4" t="s">
        <v>5106</v>
      </c>
      <c r="AA1579" s="2" cm="1">
        <f t="array" ref="AA1579">SUM(_xlfn._xlws.FILTER($F$2:$F$2454,_xlfn.MAP($Z$2:$Z$2454,_xlfn.LAMBDA(_xlpm.x,_xlpm.x=$Z1579))))</f>
        <v>397</v>
      </c>
      <c r="AB1579" s="11">
        <f t="shared" si="423"/>
        <v>2.5188916876574307E-3</v>
      </c>
      <c r="AC1579" s="11">
        <f t="shared" si="424"/>
        <v>6.7311589720859974E-2</v>
      </c>
      <c r="AG1579" s="2"/>
      <c r="AL1579" s="2"/>
      <c r="AM1579" s="2"/>
    </row>
    <row r="1580" spans="1:39">
      <c r="A1580" s="1" t="str">
        <f t="shared" si="408"/>
        <v>~ncy~ : [nsɪ]</v>
      </c>
      <c r="B1580" s="1">
        <f>_xlfn.LET(_xlpm.d,$G1580,_xlpm.k,_xlfn.CONCAT(LEFT(TRIM(B$1),1),"*"),COUNTIF(_xlpm.d,_xlpm.k))</f>
        <v>0</v>
      </c>
      <c r="C1580" s="1">
        <f>_xlfn.LET(_xlpm.d,$G1580,_xlpm.k,_xlfn.CONCAT(LEFT(TRIM(C$1),1),"*"),COUNTIF(_xlpm.d,_xlpm.k))</f>
        <v>0</v>
      </c>
      <c r="D1580" s="1">
        <f>_xlfn.LET(_xlpm.d,$G1580,_xlpm.k,_xlfn.CONCAT(LEFT(TRIM(D$1),1),"*"),COUNTIF(_xlpm.d,_xlpm.k))</f>
        <v>1</v>
      </c>
      <c r="E1580" s="1">
        <f t="shared" si="409"/>
        <v>0.77815125038364352</v>
      </c>
      <c r="F1580" s="7">
        <v>5</v>
      </c>
      <c r="G1580" s="9" t="s">
        <v>896</v>
      </c>
      <c r="H1580" s="4" cm="1">
        <f t="array" ref="H1580">F1580/freq.sum.r6e</f>
        <v>3.9607097591888465E-4</v>
      </c>
      <c r="I1580" s="1" t="str">
        <f t="shared" si="410"/>
        <v>nsɪ</v>
      </c>
      <c r="J1580" s="1" t="str">
        <f t="shared" si="411"/>
        <v>ncy</v>
      </c>
      <c r="K1580" s="10">
        <f t="shared" si="412"/>
        <v>3</v>
      </c>
      <c r="L1580" s="1">
        <f t="shared" si="413"/>
        <v>3</v>
      </c>
      <c r="M1580" s="10">
        <f t="shared" si="414"/>
        <v>3</v>
      </c>
      <c r="N1580" s="1" t="str">
        <f t="shared" si="415"/>
        <v>~ncy~</v>
      </c>
      <c r="O1580" s="1" t="str">
        <f t="shared" si="416"/>
        <v>[nsɪ]</v>
      </c>
      <c r="P1580" s="3" cm="1">
        <f t="array" ref="P1580">SUM(_xlfn._xlws.FILTER($H$2:$H$2454,_xlfn.MAP($N$2:$N$2454,_xlfn.LAMBDA(_xlpm.x,_xlpm.x=$N1580))))</f>
        <v>3.9607097591888465E-4</v>
      </c>
      <c r="Q1580" s="4">
        <f t="shared" si="417"/>
        <v>1</v>
      </c>
      <c r="R1580" s="6" cm="1">
        <f t="array" ref="R1580">SUM(_xlfn._xlws.FILTER($H$2:$H$2454,_xlfn.MAP($O$2:$O$2454,_xlfn.LAMBDA(_xlpm.x,_xlpm.x=$O1580))))</f>
        <v>1.9803548795944235E-3</v>
      </c>
      <c r="S1580" s="4">
        <f t="shared" si="418"/>
        <v>0.19999999999999998</v>
      </c>
      <c r="T1580" s="4">
        <f t="shared" si="419"/>
        <v>0.18130146095157795</v>
      </c>
      <c r="U1580" s="4">
        <f t="shared" si="420"/>
        <v>0.33333333333333331</v>
      </c>
      <c r="V1580" s="4">
        <f t="shared" si="421"/>
        <v>0.69897000433601886</v>
      </c>
      <c r="W1580" s="4" t="s">
        <v>5123</v>
      </c>
      <c r="X1580" s="2" cm="1">
        <f t="array" ref="X1580">SUM(_xlfn._xlws.FILTER($F$2:$F$2454,_xlfn.MAP($W$2:$W$2454,_xlfn.LAMBDA(_xlpm.x,_xlpm.x=$W1580))))</f>
        <v>340</v>
      </c>
      <c r="Y1580" s="11">
        <f t="shared" si="422"/>
        <v>1.4705882352941176E-2</v>
      </c>
      <c r="Z1580" s="4" t="s">
        <v>5102</v>
      </c>
      <c r="AA1580" s="2" cm="1">
        <f t="array" ref="AA1580">SUM(_xlfn._xlws.FILTER($F$2:$F$2454,_xlfn.MAP($Z$2:$Z$2454,_xlfn.LAMBDA(_xlpm.x,_xlpm.x=$Z1580))))</f>
        <v>1794</v>
      </c>
      <c r="AB1580" s="11">
        <f t="shared" si="423"/>
        <v>2.787068004459309E-3</v>
      </c>
      <c r="AC1580" s="11">
        <f t="shared" si="424"/>
        <v>0.72234352166581817</v>
      </c>
      <c r="AG1580" s="2"/>
      <c r="AL1580" s="2"/>
      <c r="AM1580" s="2"/>
    </row>
    <row r="1581" spans="1:39">
      <c r="A1581" s="1" t="str">
        <f t="shared" si="408"/>
        <v>~sse~ : [sə]</v>
      </c>
      <c r="B1581" s="1">
        <f>_xlfn.LET(_xlpm.d,$G1581,_xlpm.k,_xlfn.CONCAT(LEFT(TRIM(B$1),1),"*"),COUNTIF(_xlpm.d,_xlpm.k))</f>
        <v>0</v>
      </c>
      <c r="C1581" s="1">
        <f>_xlfn.LET(_xlpm.d,$G1581,_xlpm.k,_xlfn.CONCAT(LEFT(TRIM(C$1),1),"*"),COUNTIF(_xlpm.d,_xlpm.k))</f>
        <v>0</v>
      </c>
      <c r="D1581" s="1">
        <f>_xlfn.LET(_xlpm.d,$G1581,_xlpm.k,_xlfn.CONCAT(LEFT(TRIM(D$1),1),"*"),COUNTIF(_xlpm.d,_xlpm.k))</f>
        <v>0</v>
      </c>
      <c r="E1581" s="1">
        <f t="shared" si="409"/>
        <v>0.69897000433601875</v>
      </c>
      <c r="F1581" s="7">
        <v>4</v>
      </c>
      <c r="G1581" s="9" t="s">
        <v>1488</v>
      </c>
      <c r="H1581" s="4" cm="1">
        <f t="array" ref="H1581">F1581/freq.sum.r6e</f>
        <v>3.1685678073510771E-4</v>
      </c>
      <c r="I1581" s="4" t="str">
        <f t="shared" si="410"/>
        <v>sə</v>
      </c>
      <c r="J1581" s="4" t="str">
        <f t="shared" si="411"/>
        <v>sse</v>
      </c>
      <c r="K1581" s="10">
        <f t="shared" si="412"/>
        <v>2</v>
      </c>
      <c r="L1581" s="1">
        <f t="shared" si="413"/>
        <v>3</v>
      </c>
      <c r="M1581" s="10">
        <f t="shared" si="414"/>
        <v>3</v>
      </c>
      <c r="N1581" s="1" t="str">
        <f t="shared" si="415"/>
        <v>~sse~</v>
      </c>
      <c r="O1581" s="1" t="str">
        <f t="shared" si="416"/>
        <v>[sə]</v>
      </c>
      <c r="P1581" s="3" cm="1">
        <f t="array" ref="P1581">SUM(_xlfn._xlws.FILTER($H$2:$H$2454,_xlfn.MAP($N$2:$N$2454,_xlfn.LAMBDA(_xlpm.x,_xlpm.x=$N1581))))</f>
        <v>1.1882129277566537E-3</v>
      </c>
      <c r="Q1581" s="4">
        <f t="shared" si="417"/>
        <v>0.26666666666666672</v>
      </c>
      <c r="R1581" s="6" cm="1">
        <f t="array" ref="R1581">SUM(_xlfn._xlws.FILTER($H$2:$H$2454,_xlfn.MAP($O$2:$O$2454,_xlfn.LAMBDA(_xlpm.x,_xlpm.x=$O1581))))</f>
        <v>6.0202788339670486E-3</v>
      </c>
      <c r="S1581" s="4">
        <f t="shared" si="418"/>
        <v>5.2631578947368404E-2</v>
      </c>
      <c r="T1581" s="4">
        <f t="shared" si="419"/>
        <v>4.2950247644966515E-2</v>
      </c>
      <c r="U1581" s="4">
        <f t="shared" si="420"/>
        <v>8.7912087912087891E-2</v>
      </c>
      <c r="V1581" s="4">
        <f t="shared" si="421"/>
        <v>0.70472233322511035</v>
      </c>
      <c r="W1581" s="4" t="s">
        <v>5121</v>
      </c>
      <c r="X1581" s="2" cm="1">
        <f t="array" ref="X1581">SUM(_xlfn._xlws.FILTER($F$2:$F$2454,_xlfn.MAP($W$2:$W$2454,_xlfn.LAMBDA(_xlpm.x,_xlpm.x=$W1581))))</f>
        <v>2896</v>
      </c>
      <c r="Y1581" s="11">
        <f t="shared" si="422"/>
        <v>1.3812154696132596E-3</v>
      </c>
      <c r="Z1581" s="4" t="s">
        <v>5101</v>
      </c>
      <c r="AA1581" s="2" cm="1">
        <f t="array" ref="AA1581">SUM(_xlfn._xlws.FILTER($F$2:$F$2454,_xlfn.MAP($Z$2:$Z$2454,_xlfn.LAMBDA(_xlpm.x,_xlpm.x=$Z1581))))</f>
        <v>2255</v>
      </c>
      <c r="AB1581" s="11">
        <f t="shared" si="423"/>
        <v>1.7738359201773836E-3</v>
      </c>
      <c r="AC1581" s="11">
        <f t="shared" si="424"/>
        <v>-0.10865201131112999</v>
      </c>
      <c r="AG1581" s="2"/>
      <c r="AL1581" s="2"/>
      <c r="AM1581" s="2"/>
    </row>
    <row r="1582" spans="1:39">
      <c r="A1582" s="1" t="str">
        <f t="shared" si="408"/>
        <v>~dea~ : [dɛ]</v>
      </c>
      <c r="B1582" s="1">
        <f>_xlfn.LET(_xlpm.d,$G1582,_xlpm.k,_xlfn.CONCAT(LEFT(TRIM(B$1),1),"*"),COUNTIF(_xlpm.d,_xlpm.k))</f>
        <v>0</v>
      </c>
      <c r="C1582" s="1">
        <f>_xlfn.LET(_xlpm.d,$G1582,_xlpm.k,_xlfn.CONCAT(LEFT(TRIM(C$1),1),"*"),COUNTIF(_xlpm.d,_xlpm.k))</f>
        <v>0</v>
      </c>
      <c r="D1582" s="1">
        <f>_xlfn.LET(_xlpm.d,$G1582,_xlpm.k,_xlfn.CONCAT(LEFT(TRIM(D$1),1),"*"),COUNTIF(_xlpm.d,_xlpm.k))</f>
        <v>0</v>
      </c>
      <c r="E1582" s="1">
        <f t="shared" si="409"/>
        <v>0.69897000433601875</v>
      </c>
      <c r="F1582" s="7">
        <v>4</v>
      </c>
      <c r="G1582" s="9" t="s">
        <v>1175</v>
      </c>
      <c r="H1582" s="4" cm="1">
        <f t="array" ref="H1582">F1582/freq.sum.r6e</f>
        <v>3.1685678073510771E-4</v>
      </c>
      <c r="I1582" s="4" t="str">
        <f t="shared" si="410"/>
        <v>dɛ</v>
      </c>
      <c r="J1582" s="4" t="str">
        <f t="shared" si="411"/>
        <v>dea</v>
      </c>
      <c r="K1582" s="10">
        <f t="shared" si="412"/>
        <v>2</v>
      </c>
      <c r="L1582" s="1">
        <f t="shared" si="413"/>
        <v>3</v>
      </c>
      <c r="M1582" s="10">
        <f t="shared" si="414"/>
        <v>3</v>
      </c>
      <c r="N1582" s="1" t="str">
        <f t="shared" si="415"/>
        <v>~dea~</v>
      </c>
      <c r="O1582" s="1" t="str">
        <f t="shared" si="416"/>
        <v>[dɛ]</v>
      </c>
      <c r="P1582" s="3" cm="1">
        <f t="array" ref="P1582">SUM(_xlfn._xlws.FILTER($H$2:$H$2454,_xlfn.MAP($N$2:$N$2454,_xlfn.LAMBDA(_xlpm.x,_xlpm.x=$N1582))))</f>
        <v>4.7528517110266159E-4</v>
      </c>
      <c r="Q1582" s="4">
        <f t="shared" si="417"/>
        <v>0.66666666666666663</v>
      </c>
      <c r="R1582" s="6" cm="1">
        <f t="array" ref="R1582">SUM(_xlfn._xlws.FILTER($H$2:$H$2454,_xlfn.MAP($O$2:$O$2454,_xlfn.LAMBDA(_xlpm.x,_xlpm.x=$O1582))))</f>
        <v>2.4556400506970848E-3</v>
      </c>
      <c r="S1582" s="4">
        <f t="shared" si="418"/>
        <v>0.12903225806451613</v>
      </c>
      <c r="T1582" s="4">
        <f t="shared" si="419"/>
        <v>0.10563439285653928</v>
      </c>
      <c r="U1582" s="4">
        <f t="shared" si="420"/>
        <v>0.2162162162162162</v>
      </c>
      <c r="V1582" s="4">
        <f t="shared" si="421"/>
        <v>0.71321044345062912</v>
      </c>
      <c r="W1582" s="4" t="s">
        <v>5124</v>
      </c>
      <c r="X1582" s="2" cm="1">
        <f t="array" ref="X1582">SUM(_xlfn._xlws.FILTER($F$2:$F$2454,_xlfn.MAP($W$2:$W$2454,_xlfn.LAMBDA(_xlpm.x,_xlpm.x=$W1582))))</f>
        <v>184</v>
      </c>
      <c r="Y1582" s="11">
        <f t="shared" si="422"/>
        <v>2.1739130434782608E-2</v>
      </c>
      <c r="Z1582" s="4" t="s">
        <v>5104</v>
      </c>
      <c r="AA1582" s="2" cm="1">
        <f t="array" ref="AA1582">SUM(_xlfn._xlws.FILTER($F$2:$F$2454,_xlfn.MAP($Z$2:$Z$2454,_xlfn.LAMBDA(_xlpm.x,_xlpm.x=$Z1582))))</f>
        <v>883</v>
      </c>
      <c r="AB1582" s="11">
        <f t="shared" si="423"/>
        <v>4.5300113250283129E-3</v>
      </c>
      <c r="AC1582" s="11">
        <f t="shared" si="424"/>
        <v>0.68114288056803207</v>
      </c>
      <c r="AG1582" s="2"/>
      <c r="AL1582" s="2"/>
      <c r="AM1582" s="2"/>
    </row>
    <row r="1583" spans="1:39">
      <c r="A1583" s="1" t="str">
        <f t="shared" si="408"/>
        <v>~cei~ : [si]</v>
      </c>
      <c r="B1583" s="1">
        <f>_xlfn.LET(_xlpm.d,$G1583,_xlpm.k,_xlfn.CONCAT(LEFT(TRIM(B$1),1),"*"),COUNTIF(_xlpm.d,_xlpm.k))</f>
        <v>0</v>
      </c>
      <c r="C1583" s="1">
        <f>_xlfn.LET(_xlpm.d,$G1583,_xlpm.k,_xlfn.CONCAT(LEFT(TRIM(C$1),1),"*"),COUNTIF(_xlpm.d,_xlpm.k))</f>
        <v>0</v>
      </c>
      <c r="D1583" s="1">
        <f>_xlfn.LET(_xlpm.d,$G1583,_xlpm.k,_xlfn.CONCAT(LEFT(TRIM(D$1),1),"*"),COUNTIF(_xlpm.d,_xlpm.k))</f>
        <v>0</v>
      </c>
      <c r="E1583" s="1">
        <f t="shared" si="409"/>
        <v>0.77815125038364352</v>
      </c>
      <c r="F1583" s="7">
        <v>5</v>
      </c>
      <c r="G1583" s="9" t="s">
        <v>244</v>
      </c>
      <c r="H1583" s="4" cm="1">
        <f t="array" ref="H1583">F1583/freq.sum.r6e</f>
        <v>3.9607097591888465E-4</v>
      </c>
      <c r="I1583" s="1" t="str">
        <f t="shared" si="410"/>
        <v>si</v>
      </c>
      <c r="J1583" s="1" t="str">
        <f t="shared" si="411"/>
        <v>cei</v>
      </c>
      <c r="K1583" s="10">
        <f t="shared" si="412"/>
        <v>2</v>
      </c>
      <c r="L1583" s="1">
        <f t="shared" si="413"/>
        <v>3</v>
      </c>
      <c r="M1583" s="10">
        <f t="shared" si="414"/>
        <v>3</v>
      </c>
      <c r="N1583" s="1" t="str">
        <f t="shared" si="415"/>
        <v>~cei~</v>
      </c>
      <c r="O1583" s="1" t="str">
        <f t="shared" si="416"/>
        <v>[si]</v>
      </c>
      <c r="P1583" s="3" cm="1">
        <f t="array" ref="P1583">SUM(_xlfn._xlws.FILTER($H$2:$H$2454,_xlfn.MAP($N$2:$N$2454,_xlfn.LAMBDA(_xlpm.x,_xlpm.x=$N1583))))</f>
        <v>3.9607097591888465E-4</v>
      </c>
      <c r="Q1583" s="4">
        <f t="shared" si="417"/>
        <v>1</v>
      </c>
      <c r="R1583" s="6" cm="1">
        <f t="array" ref="R1583">SUM(_xlfn._xlws.FILTER($H$2:$H$2454,_xlfn.MAP($O$2:$O$2454,_xlfn.LAMBDA(_xlpm.x,_xlpm.x=$O1583))))</f>
        <v>2.0595690747781999E-3</v>
      </c>
      <c r="S1583" s="4">
        <f t="shared" si="418"/>
        <v>0.19230769230769232</v>
      </c>
      <c r="T1583" s="4">
        <f t="shared" si="419"/>
        <v>0.17545302672733354</v>
      </c>
      <c r="U1583" s="4">
        <f t="shared" si="420"/>
        <v>0.32258064516129037</v>
      </c>
      <c r="V1583" s="4">
        <f t="shared" si="421"/>
        <v>0.71600334363479912</v>
      </c>
      <c r="W1583" s="4" t="s">
        <v>5135</v>
      </c>
      <c r="X1583" s="2" cm="1">
        <f t="array" ref="X1583">SUM(_xlfn._xlws.FILTER($F$2:$F$2454,_xlfn.MAP($W$2:$W$2454,_xlfn.LAMBDA(_xlpm.x,_xlpm.x=$W1583))))</f>
        <v>40</v>
      </c>
      <c r="Y1583" s="11">
        <f t="shared" si="422"/>
        <v>0.125</v>
      </c>
      <c r="Z1583" s="4" t="s">
        <v>5110</v>
      </c>
      <c r="AA1583" s="2" cm="1">
        <f t="array" ref="AA1583">SUM(_xlfn._xlws.FILTER($F$2:$F$2454,_xlfn.MAP($Z$2:$Z$2454,_xlfn.LAMBDA(_xlpm.x,_xlpm.x=$Z1583))))</f>
        <v>354</v>
      </c>
      <c r="AB1583" s="11">
        <f t="shared" si="423"/>
        <v>1.4124293785310734E-2</v>
      </c>
      <c r="AC1583" s="11">
        <f t="shared" si="424"/>
        <v>0.94694327069782547</v>
      </c>
      <c r="AG1583" s="2"/>
      <c r="AL1583" s="2"/>
      <c r="AM1583" s="2"/>
    </row>
    <row r="1584" spans="1:39">
      <c r="A1584" s="1" t="str">
        <f t="shared" si="408"/>
        <v>~sty~ : [stɪ]</v>
      </c>
      <c r="B1584" s="1">
        <f>_xlfn.LET(_xlpm.d,$G1584,_xlpm.k,_xlfn.CONCAT(LEFT(TRIM(B$1),1),"*"),COUNTIF(_xlpm.d,_xlpm.k))</f>
        <v>0</v>
      </c>
      <c r="C1584" s="1">
        <f>_xlfn.LET(_xlpm.d,$G1584,_xlpm.k,_xlfn.CONCAT(LEFT(TRIM(C$1),1),"*"),COUNTIF(_xlpm.d,_xlpm.k))</f>
        <v>0</v>
      </c>
      <c r="D1584" s="1">
        <f>_xlfn.LET(_xlpm.d,$G1584,_xlpm.k,_xlfn.CONCAT(LEFT(TRIM(D$1),1),"*"),COUNTIF(_xlpm.d,_xlpm.k))</f>
        <v>0</v>
      </c>
      <c r="E1584" s="1">
        <f t="shared" si="409"/>
        <v>0.69897000433601875</v>
      </c>
      <c r="F1584" s="7">
        <v>4</v>
      </c>
      <c r="G1584" s="9" t="s">
        <v>1099</v>
      </c>
      <c r="H1584" s="4" cm="1">
        <f t="array" ref="H1584">F1584/freq.sum.r6e</f>
        <v>3.1685678073510771E-4</v>
      </c>
      <c r="I1584" s="4" t="str">
        <f t="shared" si="410"/>
        <v>stɪ</v>
      </c>
      <c r="J1584" s="4" t="str">
        <f t="shared" si="411"/>
        <v>sty</v>
      </c>
      <c r="K1584" s="10">
        <f t="shared" si="412"/>
        <v>3</v>
      </c>
      <c r="L1584" s="1">
        <f t="shared" si="413"/>
        <v>3</v>
      </c>
      <c r="M1584" s="10">
        <f t="shared" si="414"/>
        <v>3</v>
      </c>
      <c r="N1584" s="1" t="str">
        <f t="shared" si="415"/>
        <v>~sty~</v>
      </c>
      <c r="O1584" s="1" t="str">
        <f t="shared" si="416"/>
        <v>[stɪ]</v>
      </c>
      <c r="P1584" s="3" cm="1">
        <f t="array" ref="P1584">SUM(_xlfn._xlws.FILTER($H$2:$H$2454,_xlfn.MAP($N$2:$N$2454,_xlfn.LAMBDA(_xlpm.x,_xlpm.x=$N1584))))</f>
        <v>3.9607097591888465E-4</v>
      </c>
      <c r="Q1584" s="4">
        <f t="shared" si="417"/>
        <v>0.79999999999999993</v>
      </c>
      <c r="R1584" s="6" cm="1">
        <f t="array" ref="R1584">SUM(_xlfn._xlws.FILTER($H$2:$H$2454,_xlfn.MAP($O$2:$O$2454,_xlfn.LAMBDA(_xlpm.x,_xlpm.x=$O1584))))</f>
        <v>2.0595690747782004E-3</v>
      </c>
      <c r="S1584" s="4">
        <f t="shared" si="418"/>
        <v>0.15384615384615383</v>
      </c>
      <c r="T1584" s="4">
        <f t="shared" si="419"/>
        <v>0.12607975921586947</v>
      </c>
      <c r="U1584" s="4">
        <f t="shared" si="420"/>
        <v>0.25806451612903225</v>
      </c>
      <c r="V1584" s="4">
        <f t="shared" si="421"/>
        <v>0.71600334363479923</v>
      </c>
      <c r="W1584" s="4" t="s">
        <v>5123</v>
      </c>
      <c r="X1584" s="2" cm="1">
        <f t="array" ref="X1584">SUM(_xlfn._xlws.FILTER($F$2:$F$2454,_xlfn.MAP($W$2:$W$2454,_xlfn.LAMBDA(_xlpm.x,_xlpm.x=$W1584))))</f>
        <v>340</v>
      </c>
      <c r="Y1584" s="11">
        <f t="shared" si="422"/>
        <v>1.1764705882352941E-2</v>
      </c>
      <c r="Z1584" s="4" t="s">
        <v>5102</v>
      </c>
      <c r="AA1584" s="2" cm="1">
        <f t="array" ref="AA1584">SUM(_xlfn._xlws.FILTER($F$2:$F$2454,_xlfn.MAP($Z$2:$Z$2454,_xlfn.LAMBDA(_xlpm.x,_xlpm.x=$Z1584))))</f>
        <v>1794</v>
      </c>
      <c r="AB1584" s="11">
        <f t="shared" si="423"/>
        <v>2.229654403567447E-3</v>
      </c>
      <c r="AC1584" s="11">
        <f t="shared" si="424"/>
        <v>0.72234352166581817</v>
      </c>
      <c r="AG1584" s="2"/>
      <c r="AL1584" s="2"/>
      <c r="AM1584" s="2"/>
    </row>
    <row r="1585" spans="1:39">
      <c r="A1585" s="1" t="str">
        <f t="shared" si="408"/>
        <v>~wai~ : [weɪ]</v>
      </c>
      <c r="B1585" s="1">
        <f>_xlfn.LET(_xlpm.d,$G1585,_xlpm.k,_xlfn.CONCAT(LEFT(TRIM(B$1),1),"*"),COUNTIF(_xlpm.d,_xlpm.k))</f>
        <v>0</v>
      </c>
      <c r="C1585" s="1">
        <f>_xlfn.LET(_xlpm.d,$G1585,_xlpm.k,_xlfn.CONCAT(LEFT(TRIM(C$1),1),"*"),COUNTIF(_xlpm.d,_xlpm.k))</f>
        <v>0</v>
      </c>
      <c r="D1585" s="1">
        <f>_xlfn.LET(_xlpm.d,$G1585,_xlpm.k,_xlfn.CONCAT(LEFT(TRIM(D$1),1),"*"),COUNTIF(_xlpm.d,_xlpm.k))</f>
        <v>0</v>
      </c>
      <c r="E1585" s="1">
        <f t="shared" si="409"/>
        <v>0.69897000433601875</v>
      </c>
      <c r="F1585" s="7">
        <v>4</v>
      </c>
      <c r="G1585" s="9" t="s">
        <v>994</v>
      </c>
      <c r="H1585" s="4" cm="1">
        <f t="array" ref="H1585">F1585/freq.sum.r6e</f>
        <v>3.1685678073510771E-4</v>
      </c>
      <c r="I1585" s="4" t="str">
        <f t="shared" si="410"/>
        <v>weɪ</v>
      </c>
      <c r="J1585" s="4" t="str">
        <f t="shared" si="411"/>
        <v>wai</v>
      </c>
      <c r="K1585" s="10">
        <f t="shared" si="412"/>
        <v>3</v>
      </c>
      <c r="L1585" s="1">
        <f t="shared" si="413"/>
        <v>3</v>
      </c>
      <c r="M1585" s="10">
        <f t="shared" si="414"/>
        <v>3</v>
      </c>
      <c r="N1585" s="1" t="str">
        <f t="shared" si="415"/>
        <v>~wai~</v>
      </c>
      <c r="O1585" s="1" t="str">
        <f t="shared" si="416"/>
        <v>[weɪ]</v>
      </c>
      <c r="P1585" s="3" cm="1">
        <f t="array" ref="P1585">SUM(_xlfn._xlws.FILTER($H$2:$H$2454,_xlfn.MAP($N$2:$N$2454,_xlfn.LAMBDA(_xlpm.x,_xlpm.x=$N1585))))</f>
        <v>3.1685678073510771E-4</v>
      </c>
      <c r="Q1585" s="4">
        <f t="shared" si="417"/>
        <v>1</v>
      </c>
      <c r="R1585" s="6" cm="1">
        <f t="array" ref="R1585">SUM(_xlfn._xlws.FILTER($H$2:$H$2454,_xlfn.MAP($O$2:$O$2454,_xlfn.LAMBDA(_xlpm.x,_xlpm.x=$O1585))))</f>
        <v>1.6634980988593157E-3</v>
      </c>
      <c r="S1585" s="4">
        <f t="shared" si="418"/>
        <v>0.19047619047619044</v>
      </c>
      <c r="T1585" s="4">
        <f t="shared" si="419"/>
        <v>0.15633890142767812</v>
      </c>
      <c r="U1585" s="4">
        <f t="shared" si="420"/>
        <v>0.31999999999999995</v>
      </c>
      <c r="V1585" s="4">
        <f t="shared" si="421"/>
        <v>0.72015930340595691</v>
      </c>
      <c r="W1585" s="4" t="s">
        <v>5131</v>
      </c>
      <c r="X1585" s="2" cm="1">
        <f t="array" ref="X1585">SUM(_xlfn._xlws.FILTER($F$2:$F$2454,_xlfn.MAP($W$2:$W$2454,_xlfn.LAMBDA(_xlpm.x,_xlpm.x=$W1585))))</f>
        <v>105</v>
      </c>
      <c r="Y1585" s="11">
        <f t="shared" si="422"/>
        <v>3.8095238095238099E-2</v>
      </c>
      <c r="Z1585" s="4" t="s">
        <v>5108</v>
      </c>
      <c r="AA1585" s="2" cm="1">
        <f t="array" ref="AA1585">SUM(_xlfn._xlws.FILTER($F$2:$F$2454,_xlfn.MAP($Z$2:$Z$2454,_xlfn.LAMBDA(_xlpm.x,_xlpm.x=$Z1585))))</f>
        <v>475</v>
      </c>
      <c r="AB1585" s="11">
        <f t="shared" si="423"/>
        <v>8.4210526315789472E-3</v>
      </c>
      <c r="AC1585" s="11">
        <f t="shared" si="424"/>
        <v>0.65550431055492853</v>
      </c>
      <c r="AG1585" s="2"/>
      <c r="AL1585" s="2"/>
      <c r="AM1585" s="2"/>
    </row>
    <row r="1586" spans="1:39">
      <c r="A1586" s="1" t="str">
        <f t="shared" si="408"/>
        <v>~nty~ : [ntɪ]</v>
      </c>
      <c r="B1586" s="1">
        <f>_xlfn.LET(_xlpm.d,$G1586,_xlpm.k,_xlfn.CONCAT(LEFT(TRIM(B$1),1),"*"),COUNTIF(_xlpm.d,_xlpm.k))</f>
        <v>0</v>
      </c>
      <c r="C1586" s="1">
        <f>_xlfn.LET(_xlpm.d,$G1586,_xlpm.k,_xlfn.CONCAT(LEFT(TRIM(C$1),1),"*"),COUNTIF(_xlpm.d,_xlpm.k))</f>
        <v>0</v>
      </c>
      <c r="D1586" s="1">
        <f>_xlfn.LET(_xlpm.d,$G1586,_xlpm.k,_xlfn.CONCAT(LEFT(TRIM(D$1),1),"*"),COUNTIF(_xlpm.d,_xlpm.k))</f>
        <v>1</v>
      </c>
      <c r="E1586" s="1">
        <f t="shared" si="409"/>
        <v>0.69897000433601875</v>
      </c>
      <c r="F1586" s="7">
        <v>4</v>
      </c>
      <c r="G1586" s="9" t="s">
        <v>993</v>
      </c>
      <c r="H1586" s="4" cm="1">
        <f t="array" ref="H1586">F1586/freq.sum.r6e</f>
        <v>3.1685678073510771E-4</v>
      </c>
      <c r="I1586" s="4" t="str">
        <f t="shared" si="410"/>
        <v>ntɪ</v>
      </c>
      <c r="J1586" s="4" t="str">
        <f t="shared" si="411"/>
        <v>nty</v>
      </c>
      <c r="K1586" s="10">
        <f t="shared" si="412"/>
        <v>3</v>
      </c>
      <c r="L1586" s="1">
        <f t="shared" si="413"/>
        <v>3</v>
      </c>
      <c r="M1586" s="10">
        <f t="shared" si="414"/>
        <v>3</v>
      </c>
      <c r="N1586" s="1" t="str">
        <f t="shared" si="415"/>
        <v>~nty~</v>
      </c>
      <c r="O1586" s="1" t="str">
        <f t="shared" si="416"/>
        <v>[ntɪ]</v>
      </c>
      <c r="P1586" s="3" cm="1">
        <f t="array" ref="P1586">SUM(_xlfn._xlws.FILTER($H$2:$H$2454,_xlfn.MAP($N$2:$N$2454,_xlfn.LAMBDA(_xlpm.x,_xlpm.x=$N1586))))</f>
        <v>3.1685678073510771E-4</v>
      </c>
      <c r="Q1586" s="4">
        <f t="shared" si="417"/>
        <v>1</v>
      </c>
      <c r="R1586" s="6" cm="1">
        <f t="array" ref="R1586">SUM(_xlfn._xlws.FILTER($H$2:$H$2454,_xlfn.MAP($O$2:$O$2454,_xlfn.LAMBDA(_xlpm.x,_xlpm.x=$O1586))))</f>
        <v>1.6634980988593155E-3</v>
      </c>
      <c r="S1586" s="4">
        <f t="shared" si="418"/>
        <v>0.19047619047619047</v>
      </c>
      <c r="T1586" s="4">
        <f t="shared" si="419"/>
        <v>0.15633890142767815</v>
      </c>
      <c r="U1586" s="4">
        <f t="shared" si="420"/>
        <v>0.32</v>
      </c>
      <c r="V1586" s="4">
        <f t="shared" si="421"/>
        <v>0.72015930340595691</v>
      </c>
      <c r="W1586" s="4" t="s">
        <v>5123</v>
      </c>
      <c r="X1586" s="2" cm="1">
        <f t="array" ref="X1586">SUM(_xlfn._xlws.FILTER($F$2:$F$2454,_xlfn.MAP($W$2:$W$2454,_xlfn.LAMBDA(_xlpm.x,_xlpm.x=$W1586))))</f>
        <v>340</v>
      </c>
      <c r="Y1586" s="11">
        <f t="shared" si="422"/>
        <v>1.1764705882352941E-2</v>
      </c>
      <c r="Z1586" s="4" t="s">
        <v>5102</v>
      </c>
      <c r="AA1586" s="2" cm="1">
        <f t="array" ref="AA1586">SUM(_xlfn._xlws.FILTER($F$2:$F$2454,_xlfn.MAP($Z$2:$Z$2454,_xlfn.LAMBDA(_xlpm.x,_xlpm.x=$Z1586))))</f>
        <v>1794</v>
      </c>
      <c r="AB1586" s="11">
        <f t="shared" si="423"/>
        <v>2.229654403567447E-3</v>
      </c>
      <c r="AC1586" s="11">
        <f t="shared" si="424"/>
        <v>0.72234352166581817</v>
      </c>
      <c r="AG1586" s="2"/>
      <c r="AL1586" s="2"/>
      <c r="AM1586" s="2"/>
    </row>
    <row r="1587" spans="1:39">
      <c r="A1587" s="1" t="str">
        <f t="shared" si="408"/>
        <v>~rra~ : [ɹeɪ]</v>
      </c>
      <c r="B1587" s="1">
        <f>_xlfn.LET(_xlpm.d,$G1587,_xlpm.k,_xlfn.CONCAT(LEFT(TRIM(B$1),1),"*"),COUNTIF(_xlpm.d,_xlpm.k))</f>
        <v>1</v>
      </c>
      <c r="C1587" s="1">
        <f>_xlfn.LET(_xlpm.d,$G1587,_xlpm.k,_xlfn.CONCAT(LEFT(TRIM(C$1),1),"*"),COUNTIF(_xlpm.d,_xlpm.k))</f>
        <v>0</v>
      </c>
      <c r="D1587" s="1">
        <f>_xlfn.LET(_xlpm.d,$G1587,_xlpm.k,_xlfn.CONCAT(LEFT(TRIM(D$1),1),"*"),COUNTIF(_xlpm.d,_xlpm.k))</f>
        <v>0</v>
      </c>
      <c r="E1587" s="1">
        <f t="shared" si="409"/>
        <v>0.47712125471966244</v>
      </c>
      <c r="F1587" s="7">
        <v>2</v>
      </c>
      <c r="G1587" s="9" t="s">
        <v>1543</v>
      </c>
      <c r="H1587" s="4" cm="1">
        <f t="array" ref="H1587">F1587/freq.sum.r6e</f>
        <v>1.5842839036755386E-4</v>
      </c>
      <c r="I1587" s="4" t="str">
        <f t="shared" si="410"/>
        <v>ɹeɪ</v>
      </c>
      <c r="J1587" s="4" t="str">
        <f t="shared" si="411"/>
        <v>rra</v>
      </c>
      <c r="K1587" s="10">
        <f t="shared" si="412"/>
        <v>3</v>
      </c>
      <c r="L1587" s="1">
        <f t="shared" si="413"/>
        <v>3</v>
      </c>
      <c r="M1587" s="10">
        <f t="shared" si="414"/>
        <v>3</v>
      </c>
      <c r="N1587" s="1" t="str">
        <f t="shared" si="415"/>
        <v>~rra~</v>
      </c>
      <c r="O1587" s="1" t="str">
        <f t="shared" si="416"/>
        <v>[ɹeɪ]</v>
      </c>
      <c r="P1587" s="3" cm="1">
        <f t="array" ref="P1587">SUM(_xlfn._xlws.FILTER($H$2:$H$2454,_xlfn.MAP($N$2:$N$2454,_xlfn.LAMBDA(_xlpm.x,_xlpm.x=$N1587))))</f>
        <v>4.7528517110266154E-4</v>
      </c>
      <c r="Q1587" s="4">
        <f t="shared" si="417"/>
        <v>0.33333333333333337</v>
      </c>
      <c r="R1587" s="6" cm="1">
        <f t="array" ref="R1587">SUM(_xlfn._xlws.FILTER($H$2:$H$2454,_xlfn.MAP($O$2:$O$2454,_xlfn.LAMBDA(_xlpm.x,_xlpm.x=$O1587))))</f>
        <v>2.5348542458808621E-3</v>
      </c>
      <c r="S1587" s="4">
        <f t="shared" si="418"/>
        <v>6.2499999999999986E-2</v>
      </c>
      <c r="T1587" s="4">
        <f t="shared" si="419"/>
        <v>3.5104573208443068E-2</v>
      </c>
      <c r="U1587" s="4">
        <f t="shared" si="420"/>
        <v>0.10526315789473682</v>
      </c>
      <c r="V1587" s="4">
        <f t="shared" si="421"/>
        <v>0.72699872793626241</v>
      </c>
      <c r="W1587" s="4" t="s">
        <v>5120</v>
      </c>
      <c r="X1587" s="2" cm="1">
        <f t="array" ref="X1587">SUM(_xlfn._xlws.FILTER($F$2:$F$2454,_xlfn.MAP($W$2:$W$2454,_xlfn.LAMBDA(_xlpm.x,_xlpm.x=$W1587))))</f>
        <v>1666</v>
      </c>
      <c r="Y1587" s="11">
        <f t="shared" si="422"/>
        <v>1.2004801920768306E-3</v>
      </c>
      <c r="Z1587" s="4" t="s">
        <v>5108</v>
      </c>
      <c r="AA1587" s="2" cm="1">
        <f t="array" ref="AA1587">SUM(_xlfn._xlws.FILTER($F$2:$F$2454,_xlfn.MAP($Z$2:$Z$2454,_xlfn.LAMBDA(_xlpm.x,_xlpm.x=$Z1587))))</f>
        <v>475</v>
      </c>
      <c r="AB1587" s="11">
        <f t="shared" si="423"/>
        <v>4.2105263157894736E-3</v>
      </c>
      <c r="AC1587" s="11">
        <f t="shared" si="424"/>
        <v>-0.5449813874459023</v>
      </c>
      <c r="AG1587" s="2"/>
      <c r="AL1587" s="2"/>
      <c r="AM1587" s="2"/>
    </row>
    <row r="1588" spans="1:39">
      <c r="A1588" s="1" t="str">
        <f t="shared" si="408"/>
        <v>~llo~ : [loʊ]</v>
      </c>
      <c r="B1588" s="1">
        <f>_xlfn.LET(_xlpm.d,$G1588,_xlpm.k,_xlfn.CONCAT(LEFT(TRIM(B$1),1),"*"),COUNTIF(_xlpm.d,_xlpm.k))</f>
        <v>0</v>
      </c>
      <c r="C1588" s="1">
        <f>_xlfn.LET(_xlpm.d,$G1588,_xlpm.k,_xlfn.CONCAT(LEFT(TRIM(C$1),1),"*"),COUNTIF(_xlpm.d,_xlpm.k))</f>
        <v>0</v>
      </c>
      <c r="D1588" s="1">
        <f>_xlfn.LET(_xlpm.d,$G1588,_xlpm.k,_xlfn.CONCAT(LEFT(TRIM(D$1),1),"*"),COUNTIF(_xlpm.d,_xlpm.k))</f>
        <v>0</v>
      </c>
      <c r="E1588" s="1">
        <f t="shared" si="409"/>
        <v>0.30102999566398114</v>
      </c>
      <c r="F1588" s="7">
        <v>1</v>
      </c>
      <c r="G1588" s="9" t="s">
        <v>1682</v>
      </c>
      <c r="H1588" s="4" cm="1">
        <f t="array" ref="H1588">F1588/freq.sum.r6e</f>
        <v>7.9214195183776928E-5</v>
      </c>
      <c r="I1588" s="4" t="str">
        <f t="shared" si="410"/>
        <v>loʊ</v>
      </c>
      <c r="J1588" s="4" t="str">
        <f t="shared" si="411"/>
        <v>llo</v>
      </c>
      <c r="K1588" s="10">
        <f t="shared" si="412"/>
        <v>3</v>
      </c>
      <c r="L1588" s="1">
        <f t="shared" si="413"/>
        <v>3</v>
      </c>
      <c r="M1588" s="10">
        <f t="shared" si="414"/>
        <v>3</v>
      </c>
      <c r="N1588" s="1" t="str">
        <f t="shared" si="415"/>
        <v>~llo~</v>
      </c>
      <c r="O1588" s="1" t="str">
        <f t="shared" si="416"/>
        <v>[loʊ]</v>
      </c>
      <c r="P1588" s="3" cm="1">
        <f t="array" ref="P1588">SUM(_xlfn._xlws.FILTER($H$2:$H$2454,_xlfn.MAP($N$2:$N$2454,_xlfn.LAMBDA(_xlpm.x,_xlpm.x=$N1588))))</f>
        <v>2.3764258555133077E-4</v>
      </c>
      <c r="Q1588" s="4">
        <f t="shared" si="417"/>
        <v>0.33333333333333337</v>
      </c>
      <c r="R1588" s="6" cm="1">
        <f t="array" ref="R1588">SUM(_xlfn._xlws.FILTER($H$2:$H$2454,_xlfn.MAP($O$2:$O$2454,_xlfn.LAMBDA(_xlpm.x,_xlpm.x=$O1588))))</f>
        <v>1.2674271229404308E-3</v>
      </c>
      <c r="S1588" s="4">
        <f t="shared" si="418"/>
        <v>6.25E-2</v>
      </c>
      <c r="T1588" s="4">
        <f t="shared" si="419"/>
        <v>2.2148519723634179E-2</v>
      </c>
      <c r="U1588" s="4">
        <f t="shared" si="420"/>
        <v>0.10526315789473685</v>
      </c>
      <c r="V1588" s="4">
        <f t="shared" si="421"/>
        <v>0.72699872793626241</v>
      </c>
      <c r="W1588" s="4" t="s">
        <v>5119</v>
      </c>
      <c r="X1588" s="2" cm="1">
        <f t="array" ref="X1588">SUM(_xlfn._xlws.FILTER($F$2:$F$2454,_xlfn.MAP($W$2:$W$2454,_xlfn.LAMBDA(_xlpm.x,_xlpm.x=$W1588))))</f>
        <v>1157</v>
      </c>
      <c r="Y1588" s="11">
        <f t="shared" si="422"/>
        <v>8.6430423509075197E-4</v>
      </c>
      <c r="Z1588" s="4" t="s">
        <v>5109</v>
      </c>
      <c r="AA1588" s="2" cm="1">
        <f t="array" ref="AA1588">SUM(_xlfn._xlws.FILTER($F$2:$F$2454,_xlfn.MAP($Z$2:$Z$2454,_xlfn.LAMBDA(_xlpm.x,_xlpm.x=$Z1588))))</f>
        <v>257</v>
      </c>
      <c r="AB1588" s="11">
        <f t="shared" si="423"/>
        <v>3.8910505836575876E-3</v>
      </c>
      <c r="AC1588" s="11">
        <f t="shared" si="424"/>
        <v>-0.65340023562045502</v>
      </c>
      <c r="AG1588" s="2"/>
      <c r="AL1588" s="2"/>
      <c r="AM1588" s="2"/>
    </row>
    <row r="1589" spans="1:39">
      <c r="A1589" s="1" t="str">
        <f t="shared" si="408"/>
        <v>~tai~ : [teɪ]</v>
      </c>
      <c r="B1589" s="1">
        <f>_xlfn.LET(_xlpm.d,$G1589,_xlpm.k,_xlfn.CONCAT(LEFT(TRIM(B$1),1),"*"),COUNTIF(_xlpm.d,_xlpm.k))</f>
        <v>0</v>
      </c>
      <c r="C1589" s="1">
        <f>_xlfn.LET(_xlpm.d,$G1589,_xlpm.k,_xlfn.CONCAT(LEFT(TRIM(C$1),1),"*"),COUNTIF(_xlpm.d,_xlpm.k))</f>
        <v>0</v>
      </c>
      <c r="D1589" s="1">
        <f>_xlfn.LET(_xlpm.d,$G1589,_xlpm.k,_xlfn.CONCAT(LEFT(TRIM(D$1),1),"*"),COUNTIF(_xlpm.d,_xlpm.k))</f>
        <v>0</v>
      </c>
      <c r="E1589" s="1">
        <f t="shared" si="409"/>
        <v>0.77815125038364352</v>
      </c>
      <c r="F1589" s="7">
        <v>5</v>
      </c>
      <c r="G1589" s="9" t="s">
        <v>1089</v>
      </c>
      <c r="H1589" s="4" cm="1">
        <f t="array" ref="H1589">F1589/freq.sum.r6e</f>
        <v>3.9607097591888465E-4</v>
      </c>
      <c r="I1589" s="4" t="str">
        <f t="shared" si="410"/>
        <v>teɪ</v>
      </c>
      <c r="J1589" s="4" t="str">
        <f t="shared" si="411"/>
        <v>tai</v>
      </c>
      <c r="K1589" s="10">
        <f t="shared" si="412"/>
        <v>3</v>
      </c>
      <c r="L1589" s="1">
        <f t="shared" si="413"/>
        <v>3</v>
      </c>
      <c r="M1589" s="10">
        <f t="shared" si="414"/>
        <v>3</v>
      </c>
      <c r="N1589" s="1" t="str">
        <f t="shared" si="415"/>
        <v>~tai~</v>
      </c>
      <c r="O1589" s="1" t="str">
        <f t="shared" si="416"/>
        <v>[teɪ]</v>
      </c>
      <c r="P1589" s="3" cm="1">
        <f t="array" ref="P1589">SUM(_xlfn._xlws.FILTER($H$2:$H$2454,_xlfn.MAP($N$2:$N$2454,_xlfn.LAMBDA(_xlpm.x,_xlpm.x=$N1589))))</f>
        <v>3.9607097591888465E-4</v>
      </c>
      <c r="Q1589" s="4">
        <f t="shared" si="417"/>
        <v>1</v>
      </c>
      <c r="R1589" s="6" cm="1">
        <f t="array" ref="R1589">SUM(_xlfn._xlws.FILTER($H$2:$H$2454,_xlfn.MAP($O$2:$O$2454,_xlfn.LAMBDA(_xlpm.x,_xlpm.x=$O1589))))</f>
        <v>2.1387832699619773E-3</v>
      </c>
      <c r="S1589" s="4">
        <f t="shared" si="418"/>
        <v>0.18518518518518517</v>
      </c>
      <c r="T1589" s="4">
        <f t="shared" si="419"/>
        <v>0.16997011964210434</v>
      </c>
      <c r="U1589" s="4">
        <f t="shared" si="420"/>
        <v>0.3125</v>
      </c>
      <c r="V1589" s="4">
        <f t="shared" si="421"/>
        <v>0.7323937598229685</v>
      </c>
      <c r="W1589" s="4" t="s">
        <v>5131</v>
      </c>
      <c r="X1589" s="2" cm="1">
        <f t="array" ref="X1589">SUM(_xlfn._xlws.FILTER($F$2:$F$2454,_xlfn.MAP($W$2:$W$2454,_xlfn.LAMBDA(_xlpm.x,_xlpm.x=$W1589))))</f>
        <v>105</v>
      </c>
      <c r="Y1589" s="11">
        <f t="shared" si="422"/>
        <v>4.7619047619047616E-2</v>
      </c>
      <c r="Z1589" s="4" t="s">
        <v>5108</v>
      </c>
      <c r="AA1589" s="2" cm="1">
        <f t="array" ref="AA1589">SUM(_xlfn._xlws.FILTER($F$2:$F$2454,_xlfn.MAP($Z$2:$Z$2454,_xlfn.LAMBDA(_xlpm.x,_xlpm.x=$Z1589))))</f>
        <v>475</v>
      </c>
      <c r="AB1589" s="11">
        <f t="shared" si="423"/>
        <v>1.0526315789473684E-2</v>
      </c>
      <c r="AC1589" s="11">
        <f t="shared" si="424"/>
        <v>0.65550431055492853</v>
      </c>
      <c r="AG1589" s="2"/>
      <c r="AL1589" s="2"/>
      <c r="AM1589" s="2"/>
    </row>
    <row r="1590" spans="1:39">
      <c r="A1590" s="1" t="str">
        <f t="shared" si="408"/>
        <v>~fie~ : [faɪ]</v>
      </c>
      <c r="B1590" s="1">
        <f>_xlfn.LET(_xlpm.d,$G1590,_xlpm.k,_xlfn.CONCAT(LEFT(TRIM(B$1),1),"*"),COUNTIF(_xlpm.d,_xlpm.k))</f>
        <v>0</v>
      </c>
      <c r="C1590" s="1">
        <f>_xlfn.LET(_xlpm.d,$G1590,_xlpm.k,_xlfn.CONCAT(LEFT(TRIM(C$1),1),"*"),COUNTIF(_xlpm.d,_xlpm.k))</f>
        <v>0</v>
      </c>
      <c r="D1590" s="1">
        <f>_xlfn.LET(_xlpm.d,$G1590,_xlpm.k,_xlfn.CONCAT(LEFT(TRIM(D$1),1),"*"),COUNTIF(_xlpm.d,_xlpm.k))</f>
        <v>0</v>
      </c>
      <c r="E1590" s="1">
        <f t="shared" si="409"/>
        <v>0.47712125471966244</v>
      </c>
      <c r="F1590" s="7">
        <v>2</v>
      </c>
      <c r="G1590" s="9" t="s">
        <v>1974</v>
      </c>
      <c r="H1590" s="4" cm="1">
        <f t="array" ref="H1590">F1590/freq.sum.r6e</f>
        <v>1.5842839036755386E-4</v>
      </c>
      <c r="I1590" s="4" t="str">
        <f t="shared" si="410"/>
        <v>faɪ</v>
      </c>
      <c r="J1590" s="4" t="str">
        <f t="shared" si="411"/>
        <v>fie</v>
      </c>
      <c r="K1590" s="10">
        <f t="shared" si="412"/>
        <v>3</v>
      </c>
      <c r="L1590" s="1">
        <f t="shared" si="413"/>
        <v>3</v>
      </c>
      <c r="M1590" s="10">
        <f t="shared" si="414"/>
        <v>3</v>
      </c>
      <c r="N1590" s="1" t="str">
        <f t="shared" si="415"/>
        <v>~fie~</v>
      </c>
      <c r="O1590" s="1" t="str">
        <f t="shared" si="416"/>
        <v>[faɪ]</v>
      </c>
      <c r="P1590" s="3" cm="1">
        <f t="array" ref="P1590">SUM(_xlfn._xlws.FILTER($H$2:$H$2454,_xlfn.MAP($N$2:$N$2454,_xlfn.LAMBDA(_xlpm.x,_xlpm.x=$N1590))))</f>
        <v>3.1685678073510771E-4</v>
      </c>
      <c r="Q1590" s="4">
        <f t="shared" si="417"/>
        <v>0.5</v>
      </c>
      <c r="R1590" s="6" cm="1">
        <f t="array" ref="R1590">SUM(_xlfn._xlws.FILTER($H$2:$H$2454,_xlfn.MAP($O$2:$O$2454,_xlfn.LAMBDA(_xlpm.x,_xlpm.x=$O1590))))</f>
        <v>1.7427122940430924E-3</v>
      </c>
      <c r="S1590" s="4">
        <f t="shared" si="418"/>
        <v>9.0909090909090912E-2</v>
      </c>
      <c r="T1590" s="4">
        <f t="shared" si="419"/>
        <v>5.1306683920032188E-2</v>
      </c>
      <c r="U1590" s="4">
        <f t="shared" si="420"/>
        <v>0.15384615384615385</v>
      </c>
      <c r="V1590" s="4">
        <f t="shared" si="421"/>
        <v>0.74036268949424389</v>
      </c>
      <c r="W1590" s="4" t="s">
        <v>5134</v>
      </c>
      <c r="X1590" s="2" cm="1">
        <f t="array" ref="X1590">SUM(_xlfn._xlws.FILTER($F$2:$F$2454,_xlfn.MAP($W$2:$W$2454,_xlfn.LAMBDA(_xlpm.x,_xlpm.x=$W1590))))</f>
        <v>59</v>
      </c>
      <c r="Y1590" s="11">
        <f t="shared" si="422"/>
        <v>3.3898305084745763E-2</v>
      </c>
      <c r="Z1590" s="4" t="s">
        <v>5106</v>
      </c>
      <c r="AA1590" s="2" cm="1">
        <f t="array" ref="AA1590">SUM(_xlfn._xlws.FILTER($F$2:$F$2454,_xlfn.MAP($Z$2:$Z$2454,_xlfn.LAMBDA(_xlpm.x,_xlpm.x=$Z1590))))</f>
        <v>397</v>
      </c>
      <c r="AB1590" s="11">
        <f t="shared" si="423"/>
        <v>5.0377833753148613E-3</v>
      </c>
      <c r="AC1590" s="11">
        <f t="shared" si="424"/>
        <v>0.82793849512097084</v>
      </c>
      <c r="AG1590" s="2"/>
      <c r="AL1590" s="2"/>
      <c r="AM1590" s="2"/>
    </row>
    <row r="1591" spans="1:39">
      <c r="A1591" s="1" t="str">
        <f t="shared" si="408"/>
        <v>~tre~ : [tɹɪ]</v>
      </c>
      <c r="B1591" s="1">
        <f>_xlfn.LET(_xlpm.d,$G1591,_xlpm.k,_xlfn.CONCAT(LEFT(TRIM(B$1),1),"*"),COUNTIF(_xlpm.d,_xlpm.k))</f>
        <v>0</v>
      </c>
      <c r="C1591" s="1">
        <f>_xlfn.LET(_xlpm.d,$G1591,_xlpm.k,_xlfn.CONCAT(LEFT(TRIM(C$1),1),"*"),COUNTIF(_xlpm.d,_xlpm.k))</f>
        <v>0</v>
      </c>
      <c r="D1591" s="1">
        <f>_xlfn.LET(_xlpm.d,$G1591,_xlpm.k,_xlfn.CONCAT(LEFT(TRIM(D$1),1),"*"),COUNTIF(_xlpm.d,_xlpm.k))</f>
        <v>0</v>
      </c>
      <c r="E1591" s="1">
        <f t="shared" si="409"/>
        <v>0.30102999566398114</v>
      </c>
      <c r="F1591" s="7">
        <v>1</v>
      </c>
      <c r="G1591" s="9" t="s">
        <v>2474</v>
      </c>
      <c r="H1591" s="4" cm="1">
        <f t="array" ref="H1591">F1591/freq.sum.r6e</f>
        <v>7.9214195183776928E-5</v>
      </c>
      <c r="I1591" s="4" t="str">
        <f t="shared" si="410"/>
        <v>tɹɪ</v>
      </c>
      <c r="J1591" s="4" t="str">
        <f t="shared" si="411"/>
        <v>tre</v>
      </c>
      <c r="K1591" s="10">
        <f t="shared" si="412"/>
        <v>3</v>
      </c>
      <c r="L1591" s="1">
        <f t="shared" si="413"/>
        <v>3</v>
      </c>
      <c r="M1591" s="10">
        <f t="shared" si="414"/>
        <v>3</v>
      </c>
      <c r="N1591" s="1" t="str">
        <f t="shared" si="415"/>
        <v>~tre~</v>
      </c>
      <c r="O1591" s="1" t="str">
        <f t="shared" si="416"/>
        <v>[tɹɪ]</v>
      </c>
      <c r="P1591" s="3" cm="1">
        <f t="array" ref="P1591">SUM(_xlfn._xlws.FILTER($H$2:$H$2454,_xlfn.MAP($N$2:$N$2454,_xlfn.LAMBDA(_xlpm.x,_xlpm.x=$N1591))))</f>
        <v>1.5842839036755386E-4</v>
      </c>
      <c r="Q1591" s="4">
        <f t="shared" si="417"/>
        <v>0.5</v>
      </c>
      <c r="R1591" s="6" cm="1">
        <f t="array" ref="R1591">SUM(_xlfn._xlws.FILTER($H$2:$H$2454,_xlfn.MAP($O$2:$O$2454,_xlfn.LAMBDA(_xlpm.x,_xlpm.x=$O1591))))</f>
        <v>8.7135614702154608E-4</v>
      </c>
      <c r="S1591" s="4">
        <f t="shared" si="418"/>
        <v>9.0909090909090925E-2</v>
      </c>
      <c r="T1591" s="4">
        <f t="shared" si="419"/>
        <v>3.237091344223457E-2</v>
      </c>
      <c r="U1591" s="4">
        <f t="shared" si="420"/>
        <v>0.15384615384615385</v>
      </c>
      <c r="V1591" s="4">
        <f t="shared" si="421"/>
        <v>0.74036268949424378</v>
      </c>
      <c r="W1591" s="4" t="s">
        <v>5121</v>
      </c>
      <c r="X1591" s="2" cm="1">
        <f t="array" ref="X1591">SUM(_xlfn._xlws.FILTER($F$2:$F$2454,_xlfn.MAP($W$2:$W$2454,_xlfn.LAMBDA(_xlpm.x,_xlpm.x=$W1591))))</f>
        <v>2896</v>
      </c>
      <c r="Y1591" s="11">
        <f t="shared" si="422"/>
        <v>3.453038674033149E-4</v>
      </c>
      <c r="Z1591" s="4" t="s">
        <v>5102</v>
      </c>
      <c r="AA1591" s="2" cm="1">
        <f t="array" ref="AA1591">SUM(_xlfn._xlws.FILTER($F$2:$F$2454,_xlfn.MAP($Z$2:$Z$2454,_xlfn.LAMBDA(_xlpm.x,_xlpm.x=$Z1591))))</f>
        <v>1794</v>
      </c>
      <c r="AB1591" s="11">
        <f t="shared" si="423"/>
        <v>5.5741360089186175E-4</v>
      </c>
      <c r="AC1591" s="11">
        <f t="shared" si="424"/>
        <v>-0.20797611881703601</v>
      </c>
      <c r="AG1591" s="2"/>
      <c r="AL1591" s="2"/>
      <c r="AM1591" s="2"/>
    </row>
    <row r="1592" spans="1:39">
      <c r="A1592" s="1" t="str">
        <f t="shared" si="408"/>
        <v>~cha~ : [kə]</v>
      </c>
      <c r="B1592" s="1">
        <f>_xlfn.LET(_xlpm.d,$G1592,_xlpm.k,_xlfn.CONCAT(LEFT(TRIM(B$1),1),"*"),COUNTIF(_xlpm.d,_xlpm.k))</f>
        <v>0</v>
      </c>
      <c r="C1592" s="1">
        <f>_xlfn.LET(_xlpm.d,$G1592,_xlpm.k,_xlfn.CONCAT(LEFT(TRIM(C$1),1),"*"),COUNTIF(_xlpm.d,_xlpm.k))</f>
        <v>0</v>
      </c>
      <c r="D1592" s="1">
        <f>_xlfn.LET(_xlpm.d,$G1592,_xlpm.k,_xlfn.CONCAT(LEFT(TRIM(D$1),1),"*"),COUNTIF(_xlpm.d,_xlpm.k))</f>
        <v>0</v>
      </c>
      <c r="E1592" s="1">
        <f t="shared" si="409"/>
        <v>0.47712125471966244</v>
      </c>
      <c r="F1592" s="7">
        <v>2</v>
      </c>
      <c r="G1592" s="9" t="s">
        <v>1791</v>
      </c>
      <c r="H1592" s="4" cm="1">
        <f t="array" ref="H1592">F1592/freq.sum.r6e</f>
        <v>1.5842839036755386E-4</v>
      </c>
      <c r="I1592" s="4" t="str">
        <f t="shared" si="410"/>
        <v>kə</v>
      </c>
      <c r="J1592" s="4" t="str">
        <f t="shared" si="411"/>
        <v>cha</v>
      </c>
      <c r="K1592" s="10">
        <f t="shared" si="412"/>
        <v>2</v>
      </c>
      <c r="L1592" s="1">
        <f t="shared" si="413"/>
        <v>3</v>
      </c>
      <c r="M1592" s="10">
        <f t="shared" si="414"/>
        <v>3</v>
      </c>
      <c r="N1592" s="1" t="str">
        <f t="shared" si="415"/>
        <v>~cha~</v>
      </c>
      <c r="O1592" s="1" t="str">
        <f t="shared" si="416"/>
        <v>[kə]</v>
      </c>
      <c r="P1592" s="3" cm="1">
        <f t="array" ref="P1592">SUM(_xlfn._xlws.FILTER($H$2:$H$2454,_xlfn.MAP($N$2:$N$2454,_xlfn.LAMBDA(_xlpm.x,_xlpm.x=$N1592))))</f>
        <v>1.7427122940430922E-3</v>
      </c>
      <c r="Q1592" s="4">
        <f t="shared" si="417"/>
        <v>9.0909090909090925E-2</v>
      </c>
      <c r="R1592" s="6" cm="1">
        <f t="array" ref="R1592">SUM(_xlfn._xlws.FILTER($H$2:$H$2454,_xlfn.MAP($O$2:$O$2454,_xlfn.LAMBDA(_xlpm.x,_xlpm.x=$O1592))))</f>
        <v>9.7433460076045645E-3</v>
      </c>
      <c r="S1592" s="4">
        <f t="shared" si="418"/>
        <v>1.6260162601626011E-2</v>
      </c>
      <c r="T1592" s="4">
        <f t="shared" si="419"/>
        <v>9.1998191856609412E-3</v>
      </c>
      <c r="U1592" s="4">
        <f t="shared" si="420"/>
        <v>2.7586206896551717E-2</v>
      </c>
      <c r="V1592" s="4">
        <f t="shared" si="421"/>
        <v>0.74748243061719188</v>
      </c>
      <c r="W1592" s="4" t="s">
        <v>5120</v>
      </c>
      <c r="X1592" s="2" cm="1">
        <f t="array" ref="X1592">SUM(_xlfn._xlws.FILTER($F$2:$F$2454,_xlfn.MAP($W$2:$W$2454,_xlfn.LAMBDA(_xlpm.x,_xlpm.x=$W1592))))</f>
        <v>1666</v>
      </c>
      <c r="Y1592" s="11">
        <f t="shared" si="422"/>
        <v>1.2004801920768306E-3</v>
      </c>
      <c r="Z1592" s="4" t="s">
        <v>5101</v>
      </c>
      <c r="AA1592" s="2" cm="1">
        <f t="array" ref="AA1592">SUM(_xlfn._xlws.FILTER($F$2:$F$2454,_xlfn.MAP($Z$2:$Z$2454,_xlfn.LAMBDA(_xlpm.x,_xlpm.x=$Z1592))))</f>
        <v>2255</v>
      </c>
      <c r="AB1592" s="11">
        <f t="shared" si="423"/>
        <v>8.869179600886918E-4</v>
      </c>
      <c r="AC1592" s="11">
        <f t="shared" si="424"/>
        <v>0.13147154914321055</v>
      </c>
      <c r="AG1592" s="2"/>
      <c r="AL1592" s="2"/>
      <c r="AM1592" s="2"/>
    </row>
    <row r="1593" spans="1:39">
      <c r="A1593" s="1" t="str">
        <f t="shared" si="408"/>
        <v>~wei~ : [wɪ]</v>
      </c>
      <c r="B1593" s="1">
        <f>_xlfn.LET(_xlpm.d,$G1593,_xlpm.k,_xlfn.CONCAT(LEFT(TRIM(B$1),1),"*"),COUNTIF(_xlpm.d,_xlpm.k))</f>
        <v>0</v>
      </c>
      <c r="C1593" s="1">
        <f>_xlfn.LET(_xlpm.d,$G1593,_xlpm.k,_xlfn.CONCAT(LEFT(TRIM(C$1),1),"*"),COUNTIF(_xlpm.d,_xlpm.k))</f>
        <v>0</v>
      </c>
      <c r="D1593" s="1">
        <f>_xlfn.LET(_xlpm.d,$G1593,_xlpm.k,_xlfn.CONCAT(LEFT(TRIM(D$1),1),"*"),COUNTIF(_xlpm.d,_xlpm.k))</f>
        <v>0</v>
      </c>
      <c r="E1593" s="1">
        <f t="shared" si="409"/>
        <v>0.47712125471966244</v>
      </c>
      <c r="F1593" s="7">
        <v>2</v>
      </c>
      <c r="G1593" s="9" t="s">
        <v>2293</v>
      </c>
      <c r="H1593" s="4" cm="1">
        <f t="array" ref="H1593">F1593/freq.sum.r6e</f>
        <v>1.5842839036755386E-4</v>
      </c>
      <c r="I1593" s="1" t="str">
        <f t="shared" si="410"/>
        <v>wɪ</v>
      </c>
      <c r="J1593" s="1" t="str">
        <f t="shared" si="411"/>
        <v>wei</v>
      </c>
      <c r="K1593" s="10">
        <f t="shared" si="412"/>
        <v>2</v>
      </c>
      <c r="L1593" s="1">
        <f t="shared" si="413"/>
        <v>3</v>
      </c>
      <c r="M1593" s="10">
        <f t="shared" si="414"/>
        <v>3</v>
      </c>
      <c r="N1593" s="1" t="str">
        <f t="shared" si="415"/>
        <v>~wei~</v>
      </c>
      <c r="O1593" s="1" t="str">
        <f t="shared" si="416"/>
        <v>[wɪ]</v>
      </c>
      <c r="P1593" s="3" cm="1">
        <f t="array" ref="P1593">SUM(_xlfn._xlws.FILTER($H$2:$H$2454,_xlfn.MAP($N$2:$N$2454,_xlfn.LAMBDA(_xlpm.x,_xlpm.x=$N1593))))</f>
        <v>3.9607097591888465E-4</v>
      </c>
      <c r="Q1593" s="4">
        <f t="shared" si="417"/>
        <v>0.39999999999999997</v>
      </c>
      <c r="R1593" s="6" cm="1">
        <f t="array" ref="R1593">SUM(_xlfn._xlws.FILTER($H$2:$H$2454,_xlfn.MAP($O$2:$O$2454,_xlfn.LAMBDA(_xlpm.x,_xlpm.x=$O1593))))</f>
        <v>2.2179974651457541E-3</v>
      </c>
      <c r="S1593" s="4">
        <f t="shared" si="418"/>
        <v>7.1428571428571425E-2</v>
      </c>
      <c r="T1593" s="4">
        <f t="shared" si="419"/>
        <v>4.0423447936995052E-2</v>
      </c>
      <c r="U1593" s="4">
        <f t="shared" si="420"/>
        <v>0.1212121212121212</v>
      </c>
      <c r="V1593" s="4">
        <f t="shared" si="421"/>
        <v>0.74818802700620035</v>
      </c>
      <c r="W1593" s="4" t="s">
        <v>5135</v>
      </c>
      <c r="X1593" s="2" cm="1">
        <f t="array" ref="X1593">SUM(_xlfn._xlws.FILTER($F$2:$F$2454,_xlfn.MAP($W$2:$W$2454,_xlfn.LAMBDA(_xlpm.x,_xlpm.x=$W1593))))</f>
        <v>40</v>
      </c>
      <c r="Y1593" s="11">
        <f t="shared" si="422"/>
        <v>0.05</v>
      </c>
      <c r="Z1593" s="4" t="s">
        <v>5102</v>
      </c>
      <c r="AA1593" s="2" cm="1">
        <f t="array" ref="AA1593">SUM(_xlfn._xlws.FILTER($F$2:$F$2454,_xlfn.MAP($Z$2:$Z$2454,_xlfn.LAMBDA(_xlpm.x,_xlpm.x=$Z1593))))</f>
        <v>1794</v>
      </c>
      <c r="AB1593" s="11">
        <f t="shared" si="423"/>
        <v>1.1148272017837235E-3</v>
      </c>
      <c r="AC1593" s="11">
        <f t="shared" si="424"/>
        <v>1.6517624473801109</v>
      </c>
      <c r="AG1593" s="2"/>
      <c r="AL1593" s="2"/>
      <c r="AM1593" s="2"/>
    </row>
    <row r="1594" spans="1:39">
      <c r="A1594" s="1" t="str">
        <f t="shared" si="408"/>
        <v>~sau~ : [sɔ]</v>
      </c>
      <c r="B1594" s="1">
        <f>_xlfn.LET(_xlpm.d,$G1594,_xlpm.k,_xlfn.CONCAT(LEFT(TRIM(B$1),1),"*"),COUNTIF(_xlpm.d,_xlpm.k))</f>
        <v>0</v>
      </c>
      <c r="C1594" s="1">
        <f>_xlfn.LET(_xlpm.d,$G1594,_xlpm.k,_xlfn.CONCAT(LEFT(TRIM(C$1),1),"*"),COUNTIF(_xlpm.d,_xlpm.k))</f>
        <v>0</v>
      </c>
      <c r="D1594" s="1">
        <f>_xlfn.LET(_xlpm.d,$G1594,_xlpm.k,_xlfn.CONCAT(LEFT(TRIM(D$1),1),"*"),COUNTIF(_xlpm.d,_xlpm.k))</f>
        <v>0</v>
      </c>
      <c r="E1594" s="1">
        <f t="shared" si="409"/>
        <v>0.60205999132796229</v>
      </c>
      <c r="F1594" s="7">
        <v>3</v>
      </c>
      <c r="G1594" s="9" t="s">
        <v>1109</v>
      </c>
      <c r="H1594" s="4" cm="1">
        <f t="array" ref="H1594">F1594/freq.sum.r6e</f>
        <v>2.376425855513308E-4</v>
      </c>
      <c r="I1594" s="4" t="str">
        <f t="shared" si="410"/>
        <v>sɔ</v>
      </c>
      <c r="J1594" s="4" t="str">
        <f t="shared" si="411"/>
        <v>sau</v>
      </c>
      <c r="K1594" s="10">
        <f t="shared" si="412"/>
        <v>2</v>
      </c>
      <c r="L1594" s="1">
        <f t="shared" si="413"/>
        <v>3</v>
      </c>
      <c r="M1594" s="10">
        <f t="shared" si="414"/>
        <v>3</v>
      </c>
      <c r="N1594" s="1" t="str">
        <f t="shared" si="415"/>
        <v>~sau~</v>
      </c>
      <c r="O1594" s="1" t="str">
        <f t="shared" si="416"/>
        <v>[sɔ]</v>
      </c>
      <c r="P1594" s="3" cm="1">
        <f t="array" ref="P1594">SUM(_xlfn._xlws.FILTER($H$2:$H$2454,_xlfn.MAP($N$2:$N$2454,_xlfn.LAMBDA(_xlpm.x,_xlpm.x=$N1594))))</f>
        <v>2.376425855513308E-4</v>
      </c>
      <c r="Q1594" s="4">
        <f t="shared" si="417"/>
        <v>1</v>
      </c>
      <c r="R1594" s="6" cm="1">
        <f t="array" ref="R1594">SUM(_xlfn._xlws.FILTER($H$2:$H$2454,_xlfn.MAP($O$2:$O$2454,_xlfn.LAMBDA(_xlpm.x,_xlpm.x=$O1594))))</f>
        <v>1.3466413181242077E-3</v>
      </c>
      <c r="S1594" s="4">
        <f t="shared" si="418"/>
        <v>0.17647058823529413</v>
      </c>
      <c r="T1594" s="4">
        <f t="shared" si="419"/>
        <v>0.1262465624247148</v>
      </c>
      <c r="U1594" s="4">
        <f t="shared" si="420"/>
        <v>0.3</v>
      </c>
      <c r="V1594" s="4">
        <f t="shared" si="421"/>
        <v>0.75332766665861139</v>
      </c>
      <c r="W1594" s="4" t="s">
        <v>5139</v>
      </c>
      <c r="X1594" s="2" cm="1">
        <f t="array" ref="X1594">SUM(_xlfn._xlws.FILTER($F$2:$F$2454,_xlfn.MAP($W$2:$W$2454,_xlfn.LAMBDA(_xlpm.x,_xlpm.x=$W1594))))</f>
        <v>32</v>
      </c>
      <c r="Y1594" s="11">
        <f t="shared" si="422"/>
        <v>9.375E-2</v>
      </c>
      <c r="Z1594" s="4" t="s">
        <v>5107</v>
      </c>
      <c r="AA1594" s="2" cm="1">
        <f t="array" ref="AA1594">SUM(_xlfn._xlws.FILTER($F$2:$F$2454,_xlfn.MAP($Z$2:$Z$2454,_xlfn.LAMBDA(_xlpm.x,_xlpm.x=$Z1594))))</f>
        <v>293</v>
      </c>
      <c r="AB1594" s="11">
        <f t="shared" si="423"/>
        <v>1.0238907849829351E-2</v>
      </c>
      <c r="AC1594" s="11">
        <f t="shared" si="424"/>
        <v>0.96171764203420351</v>
      </c>
      <c r="AG1594" s="2"/>
      <c r="AL1594" s="2"/>
      <c r="AM1594" s="2"/>
    </row>
    <row r="1595" spans="1:39">
      <c r="A1595" s="1" t="str">
        <f t="shared" si="408"/>
        <v>~cie~ : [ʃɪ]</v>
      </c>
      <c r="B1595" s="1">
        <f>_xlfn.LET(_xlpm.d,$G1595,_xlpm.k,_xlfn.CONCAT(LEFT(TRIM(B$1),1),"*"),COUNTIF(_xlpm.d,_xlpm.k))</f>
        <v>0</v>
      </c>
      <c r="C1595" s="1">
        <f>_xlfn.LET(_xlpm.d,$G1595,_xlpm.k,_xlfn.CONCAT(LEFT(TRIM(C$1),1),"*"),COUNTIF(_xlpm.d,_xlpm.k))</f>
        <v>0</v>
      </c>
      <c r="D1595" s="1">
        <f>_xlfn.LET(_xlpm.d,$G1595,_xlpm.k,_xlfn.CONCAT(LEFT(TRIM(D$1),1),"*"),COUNTIF(_xlpm.d,_xlpm.k))</f>
        <v>0</v>
      </c>
      <c r="E1595" s="1">
        <f t="shared" si="409"/>
        <v>0.30102999566398114</v>
      </c>
      <c r="F1595" s="7">
        <v>1</v>
      </c>
      <c r="G1595" s="9" t="s">
        <v>1671</v>
      </c>
      <c r="H1595" s="4" cm="1">
        <f t="array" ref="H1595">F1595/freq.sum.r6e</f>
        <v>7.9214195183776928E-5</v>
      </c>
      <c r="I1595" s="4" t="str">
        <f t="shared" si="410"/>
        <v>ʃɪ</v>
      </c>
      <c r="J1595" s="4" t="str">
        <f t="shared" si="411"/>
        <v>cie</v>
      </c>
      <c r="K1595" s="10">
        <f t="shared" si="412"/>
        <v>2</v>
      </c>
      <c r="L1595" s="1">
        <f t="shared" si="413"/>
        <v>3</v>
      </c>
      <c r="M1595" s="10">
        <f t="shared" si="414"/>
        <v>3</v>
      </c>
      <c r="N1595" s="1" t="str">
        <f t="shared" si="415"/>
        <v>~cie~</v>
      </c>
      <c r="O1595" s="1" t="str">
        <f t="shared" si="416"/>
        <v>[ʃɪ]</v>
      </c>
      <c r="P1595" s="3" cm="1">
        <f t="array" ref="P1595">SUM(_xlfn._xlws.FILTER($H$2:$H$2454,_xlfn.MAP($N$2:$N$2454,_xlfn.LAMBDA(_xlpm.x,_xlpm.x=$N1595))))</f>
        <v>2.3764258555133077E-4</v>
      </c>
      <c r="Q1595" s="4">
        <f t="shared" si="417"/>
        <v>0.33333333333333337</v>
      </c>
      <c r="R1595" s="6" cm="1">
        <f t="array" ref="R1595">SUM(_xlfn._xlws.FILTER($H$2:$H$2454,_xlfn.MAP($O$2:$O$2454,_xlfn.LAMBDA(_xlpm.x,_xlpm.x=$O1595))))</f>
        <v>1.3466413181242077E-3</v>
      </c>
      <c r="S1595" s="4">
        <f t="shared" si="418"/>
        <v>5.8823529411764705E-2</v>
      </c>
      <c r="T1595" s="4">
        <f t="shared" si="419"/>
        <v>2.1041093737452471E-2</v>
      </c>
      <c r="U1595" s="4">
        <f t="shared" si="420"/>
        <v>0.1</v>
      </c>
      <c r="V1595" s="4">
        <f t="shared" si="421"/>
        <v>0.75332766665861151</v>
      </c>
      <c r="W1595" s="4" t="s">
        <v>5134</v>
      </c>
      <c r="X1595" s="2" cm="1">
        <f t="array" ref="X1595">SUM(_xlfn._xlws.FILTER($F$2:$F$2454,_xlfn.MAP($W$2:$W$2454,_xlfn.LAMBDA(_xlpm.x,_xlpm.x=$W1595))))</f>
        <v>59</v>
      </c>
      <c r="Y1595" s="11">
        <f t="shared" si="422"/>
        <v>1.6949152542372881E-2</v>
      </c>
      <c r="Z1595" s="4" t="s">
        <v>5102</v>
      </c>
      <c r="AA1595" s="2" cm="1">
        <f t="array" ref="AA1595">SUM(_xlfn._xlws.FILTER($F$2:$F$2454,_xlfn.MAP($Z$2:$Z$2454,_xlfn.LAMBDA(_xlpm.x,_xlpm.x=$Z1595))))</f>
        <v>1794</v>
      </c>
      <c r="AB1595" s="11">
        <f t="shared" si="423"/>
        <v>5.5741360089186175E-4</v>
      </c>
      <c r="AC1595" s="11">
        <f t="shared" si="424"/>
        <v>1.482970427065929</v>
      </c>
      <c r="AG1595" s="2"/>
      <c r="AL1595" s="2"/>
      <c r="AM1595" s="2"/>
    </row>
    <row r="1596" spans="1:39">
      <c r="A1596" s="1" t="str">
        <f t="shared" si="408"/>
        <v>~nds~ : [nz]</v>
      </c>
      <c r="B1596" s="1">
        <f>_xlfn.LET(_xlpm.d,$G1596,_xlpm.k,_xlfn.CONCAT(LEFT(TRIM(B$1),1),"*"),COUNTIF(_xlpm.d,_xlpm.k))</f>
        <v>0</v>
      </c>
      <c r="C1596" s="1">
        <f>_xlfn.LET(_xlpm.d,$G1596,_xlpm.k,_xlfn.CONCAT(LEFT(TRIM(C$1),1),"*"),COUNTIF(_xlpm.d,_xlpm.k))</f>
        <v>0</v>
      </c>
      <c r="D1596" s="1">
        <f>_xlfn.LET(_xlpm.d,$G1596,_xlpm.k,_xlfn.CONCAT(LEFT(TRIM(D$1),1),"*"),COUNTIF(_xlpm.d,_xlpm.k))</f>
        <v>1</v>
      </c>
      <c r="E1596" s="1">
        <f t="shared" si="409"/>
        <v>0.30102999566398114</v>
      </c>
      <c r="F1596" s="7">
        <v>1</v>
      </c>
      <c r="G1596" s="9" t="s">
        <v>211</v>
      </c>
      <c r="H1596" s="4" cm="1">
        <f t="array" ref="H1596">F1596/freq.sum.r6e</f>
        <v>7.9214195183776928E-5</v>
      </c>
      <c r="I1596" s="4" t="str">
        <f t="shared" si="410"/>
        <v>nz</v>
      </c>
      <c r="J1596" s="4" t="str">
        <f t="shared" si="411"/>
        <v>nds</v>
      </c>
      <c r="K1596" s="10">
        <f t="shared" si="412"/>
        <v>2</v>
      </c>
      <c r="L1596" s="1">
        <f t="shared" si="413"/>
        <v>3</v>
      </c>
      <c r="M1596" s="10">
        <f t="shared" si="414"/>
        <v>3</v>
      </c>
      <c r="N1596" s="1" t="str">
        <f t="shared" si="415"/>
        <v>~nds~</v>
      </c>
      <c r="O1596" s="1" t="str">
        <f t="shared" si="416"/>
        <v>[nz]</v>
      </c>
      <c r="P1596" s="3" cm="1">
        <f t="array" ref="P1596">SUM(_xlfn._xlws.FILTER($H$2:$H$2454,_xlfn.MAP($N$2:$N$2454,_xlfn.LAMBDA(_xlpm.x,_xlpm.x=$N1596))))</f>
        <v>7.1292775665399231E-4</v>
      </c>
      <c r="Q1596" s="4">
        <f t="shared" si="417"/>
        <v>0.11111111111111112</v>
      </c>
      <c r="R1596" s="6" cm="1">
        <f t="array" ref="R1596">SUM(_xlfn._xlws.FILTER($H$2:$H$2454,_xlfn.MAP($O$2:$O$2454,_xlfn.LAMBDA(_xlpm.x,_xlpm.x=$O1596))))</f>
        <v>4.0399239543726234E-3</v>
      </c>
      <c r="S1596" s="4">
        <f t="shared" si="418"/>
        <v>1.9607843137254902E-2</v>
      </c>
      <c r="T1596" s="4">
        <f t="shared" si="419"/>
        <v>7.0136979124841561E-3</v>
      </c>
      <c r="U1596" s="4">
        <f t="shared" si="420"/>
        <v>3.3333333333333333E-2</v>
      </c>
      <c r="V1596" s="4">
        <f t="shared" si="421"/>
        <v>0.75332766665861151</v>
      </c>
      <c r="W1596" s="4"/>
      <c r="X1596" s="2" cm="1">
        <f t="array" ref="X1596">SUM(_xlfn._xlws.FILTER($F$2:$F$2454,_xlfn.MAP($W$2:$W$2454,_xlfn.LAMBDA(_xlpm.x,_xlpm.x=$W1596))))</f>
        <v>2988</v>
      </c>
      <c r="Y1596" s="11">
        <f t="shared" si="422"/>
        <v>3.3467202141900936E-4</v>
      </c>
      <c r="Z1596" s="4"/>
      <c r="AA1596" s="2" cm="1">
        <f t="array" ref="AA1596">SUM(_xlfn._xlws.FILTER($F$2:$F$2454,_xlfn.MAP($Z$2:$Z$2454,_xlfn.LAMBDA(_xlpm.x,_xlpm.x=$Z1596))))</f>
        <v>3871</v>
      </c>
      <c r="AB1596" s="11">
        <f t="shared" si="423"/>
        <v>2.5833118057349522E-4</v>
      </c>
      <c r="AC1596" s="11">
        <f t="shared" si="424"/>
        <v>0.11244257817559389</v>
      </c>
      <c r="AG1596" s="2"/>
      <c r="AL1596" s="2"/>
      <c r="AM1596" s="2"/>
    </row>
    <row r="1597" spans="1:39">
      <c r="A1597" s="1" t="str">
        <f t="shared" si="408"/>
        <v>~fea~ : [fɛ]</v>
      </c>
      <c r="B1597" s="1">
        <f>_xlfn.LET(_xlpm.d,$G1597,_xlpm.k,_xlfn.CONCAT(LEFT(TRIM(B$1),1),"*"),COUNTIF(_xlpm.d,_xlpm.k))</f>
        <v>0</v>
      </c>
      <c r="C1597" s="1">
        <f>_xlfn.LET(_xlpm.d,$G1597,_xlpm.k,_xlfn.CONCAT(LEFT(TRIM(C$1),1),"*"),COUNTIF(_xlpm.d,_xlpm.k))</f>
        <v>0</v>
      </c>
      <c r="D1597" s="1">
        <f>_xlfn.LET(_xlpm.d,$G1597,_xlpm.k,_xlfn.CONCAT(LEFT(TRIM(D$1),1),"*"),COUNTIF(_xlpm.d,_xlpm.k))</f>
        <v>0</v>
      </c>
      <c r="E1597" s="1">
        <f t="shared" si="409"/>
        <v>0.30102999566398114</v>
      </c>
      <c r="F1597" s="7">
        <v>1</v>
      </c>
      <c r="G1597" s="9" t="s">
        <v>1772</v>
      </c>
      <c r="H1597" s="4" cm="1">
        <f t="array" ref="H1597">F1597/freq.sum.r6e</f>
        <v>7.9214195183776928E-5</v>
      </c>
      <c r="I1597" s="4" t="str">
        <f t="shared" si="410"/>
        <v>fɛ</v>
      </c>
      <c r="J1597" s="4" t="str">
        <f t="shared" si="411"/>
        <v>fea</v>
      </c>
      <c r="K1597" s="10">
        <f t="shared" si="412"/>
        <v>2</v>
      </c>
      <c r="L1597" s="1">
        <f t="shared" si="413"/>
        <v>3</v>
      </c>
      <c r="M1597" s="10">
        <f t="shared" si="414"/>
        <v>3</v>
      </c>
      <c r="N1597" s="1" t="str">
        <f t="shared" si="415"/>
        <v>~fea~</v>
      </c>
      <c r="O1597" s="1" t="str">
        <f t="shared" si="416"/>
        <v>[fɛ]</v>
      </c>
      <c r="P1597" s="3" cm="1">
        <f t="array" ref="P1597">SUM(_xlfn._xlws.FILTER($H$2:$H$2454,_xlfn.MAP($N$2:$N$2454,_xlfn.LAMBDA(_xlpm.x,_xlpm.x=$N1597))))</f>
        <v>4.7528517110266159E-4</v>
      </c>
      <c r="Q1597" s="4">
        <f t="shared" si="417"/>
        <v>0.16666666666666666</v>
      </c>
      <c r="R1597" s="6" cm="1">
        <f t="array" ref="R1597">SUM(_xlfn._xlws.FILTER($H$2:$H$2454,_xlfn.MAP($O$2:$O$2454,_xlfn.LAMBDA(_xlpm.x,_xlpm.x=$O1597))))</f>
        <v>2.6932826362484155E-3</v>
      </c>
      <c r="S1597" s="4">
        <f t="shared" si="418"/>
        <v>2.9411764705882353E-2</v>
      </c>
      <c r="T1597" s="4">
        <f t="shared" si="419"/>
        <v>1.0520546868726235E-2</v>
      </c>
      <c r="U1597" s="4">
        <f t="shared" si="420"/>
        <v>0.05</v>
      </c>
      <c r="V1597" s="4">
        <f t="shared" si="421"/>
        <v>0.75332766665861139</v>
      </c>
      <c r="W1597" s="4" t="s">
        <v>5124</v>
      </c>
      <c r="X1597" s="2" cm="1">
        <f t="array" ref="X1597">SUM(_xlfn._xlws.FILTER($F$2:$F$2454,_xlfn.MAP($W$2:$W$2454,_xlfn.LAMBDA(_xlpm.x,_xlpm.x=$W1597))))</f>
        <v>184</v>
      </c>
      <c r="Y1597" s="11">
        <f t="shared" si="422"/>
        <v>5.434782608695652E-3</v>
      </c>
      <c r="Z1597" s="4" t="s">
        <v>5104</v>
      </c>
      <c r="AA1597" s="2" cm="1">
        <f t="array" ref="AA1597">SUM(_xlfn._xlws.FILTER($F$2:$F$2454,_xlfn.MAP($Z$2:$Z$2454,_xlfn.LAMBDA(_xlpm.x,_xlpm.x=$Z1597))))</f>
        <v>883</v>
      </c>
      <c r="AB1597" s="11">
        <f t="shared" si="423"/>
        <v>1.1325028312570782E-3</v>
      </c>
      <c r="AC1597" s="11">
        <f t="shared" si="424"/>
        <v>0.68114288056803207</v>
      </c>
      <c r="AG1597" s="2"/>
      <c r="AL1597" s="2"/>
      <c r="AM1597" s="2"/>
    </row>
    <row r="1598" spans="1:39">
      <c r="A1598" s="1" t="str">
        <f t="shared" si="408"/>
        <v>~die~ : [daɪ]</v>
      </c>
      <c r="B1598" s="1">
        <f>_xlfn.LET(_xlpm.d,$G1598,_xlpm.k,_xlfn.CONCAT(LEFT(TRIM(B$1),1),"*"),COUNTIF(_xlpm.d,_xlpm.k))</f>
        <v>0</v>
      </c>
      <c r="C1598" s="1">
        <f>_xlfn.LET(_xlpm.d,$G1598,_xlpm.k,_xlfn.CONCAT(LEFT(TRIM(C$1),1),"*"),COUNTIF(_xlpm.d,_xlpm.k))</f>
        <v>0</v>
      </c>
      <c r="D1598" s="1">
        <f>_xlfn.LET(_xlpm.d,$G1598,_xlpm.k,_xlfn.CONCAT(LEFT(TRIM(D$1),1),"*"),COUNTIF(_xlpm.d,_xlpm.k))</f>
        <v>0</v>
      </c>
      <c r="E1598" s="1">
        <f t="shared" si="409"/>
        <v>0.47712125471966244</v>
      </c>
      <c r="F1598" s="7">
        <v>2</v>
      </c>
      <c r="G1598" s="9" t="s">
        <v>1254</v>
      </c>
      <c r="H1598" s="4" cm="1">
        <f t="array" ref="H1598">F1598/freq.sum.r6e</f>
        <v>1.5842839036755386E-4</v>
      </c>
      <c r="I1598" s="4" t="str">
        <f t="shared" si="410"/>
        <v>daɪ</v>
      </c>
      <c r="J1598" s="4" t="str">
        <f t="shared" si="411"/>
        <v>die</v>
      </c>
      <c r="K1598" s="10">
        <f t="shared" si="412"/>
        <v>3</v>
      </c>
      <c r="L1598" s="1">
        <f t="shared" si="413"/>
        <v>3</v>
      </c>
      <c r="M1598" s="10">
        <f t="shared" si="414"/>
        <v>3</v>
      </c>
      <c r="N1598" s="1" t="str">
        <f t="shared" si="415"/>
        <v>~die~</v>
      </c>
      <c r="O1598" s="1" t="str">
        <f t="shared" si="416"/>
        <v>[daɪ]</v>
      </c>
      <c r="P1598" s="3" cm="1">
        <f t="array" ref="P1598">SUM(_xlfn._xlws.FILTER($H$2:$H$2454,_xlfn.MAP($N$2:$N$2454,_xlfn.LAMBDA(_xlpm.x,_xlpm.x=$N1598))))</f>
        <v>2.3764258555133077E-4</v>
      </c>
      <c r="Q1598" s="4">
        <f t="shared" si="417"/>
        <v>0.66666666666666674</v>
      </c>
      <c r="R1598" s="6" cm="1">
        <f t="array" ref="R1598">SUM(_xlfn._xlws.FILTER($H$2:$H$2454,_xlfn.MAP($O$2:$O$2454,_xlfn.LAMBDA(_xlpm.x,_xlpm.x=$O1598))))</f>
        <v>1.3466413181242077E-3</v>
      </c>
      <c r="S1598" s="4">
        <f t="shared" si="418"/>
        <v>0.11764705882352941</v>
      </c>
      <c r="T1598" s="4">
        <f t="shared" si="419"/>
        <v>6.6698689096041847E-2</v>
      </c>
      <c r="U1598" s="4">
        <f t="shared" si="420"/>
        <v>0.2</v>
      </c>
      <c r="V1598" s="4">
        <f t="shared" si="421"/>
        <v>0.75332766665861151</v>
      </c>
      <c r="W1598" s="4" t="s">
        <v>5134</v>
      </c>
      <c r="X1598" s="2" cm="1">
        <f t="array" ref="X1598">SUM(_xlfn._xlws.FILTER($F$2:$F$2454,_xlfn.MAP($W$2:$W$2454,_xlfn.LAMBDA(_xlpm.x,_xlpm.x=$W1598))))</f>
        <v>59</v>
      </c>
      <c r="Y1598" s="11">
        <f t="shared" si="422"/>
        <v>3.3898305084745763E-2</v>
      </c>
      <c r="Z1598" s="4" t="s">
        <v>5106</v>
      </c>
      <c r="AA1598" s="2" cm="1">
        <f t="array" ref="AA1598">SUM(_xlfn._xlws.FILTER($F$2:$F$2454,_xlfn.MAP($Z$2:$Z$2454,_xlfn.LAMBDA(_xlpm.x,_xlpm.x=$Z1598))))</f>
        <v>397</v>
      </c>
      <c r="AB1598" s="11">
        <f t="shared" si="423"/>
        <v>5.0377833753148613E-3</v>
      </c>
      <c r="AC1598" s="11">
        <f t="shared" si="424"/>
        <v>0.82793849512097084</v>
      </c>
      <c r="AG1598" s="2"/>
      <c r="AL1598" s="2"/>
      <c r="AM1598" s="2"/>
    </row>
    <row r="1599" spans="1:39">
      <c r="A1599" s="1" t="str">
        <f t="shared" si="408"/>
        <v>~gge~ : [ɡə]</v>
      </c>
      <c r="B1599" s="1">
        <f>_xlfn.LET(_xlpm.d,$G1599,_xlpm.k,_xlfn.CONCAT(LEFT(TRIM(B$1),1),"*"),COUNTIF(_xlpm.d,_xlpm.k))</f>
        <v>0</v>
      </c>
      <c r="C1599" s="1">
        <f>_xlfn.LET(_xlpm.d,$G1599,_xlpm.k,_xlfn.CONCAT(LEFT(TRIM(C$1),1),"*"),COUNTIF(_xlpm.d,_xlpm.k))</f>
        <v>0</v>
      </c>
      <c r="D1599" s="1">
        <f>_xlfn.LET(_xlpm.d,$G1599,_xlpm.k,_xlfn.CONCAT(LEFT(TRIM(D$1),1),"*"),COUNTIF(_xlpm.d,_xlpm.k))</f>
        <v>0</v>
      </c>
      <c r="E1599" s="1">
        <f t="shared" si="409"/>
        <v>0.30102999566398114</v>
      </c>
      <c r="F1599" s="7">
        <v>1</v>
      </c>
      <c r="G1599" s="9" t="s">
        <v>1729</v>
      </c>
      <c r="H1599" s="4" cm="1">
        <f t="array" ref="H1599">F1599/freq.sum.r6e</f>
        <v>7.9214195183776928E-5</v>
      </c>
      <c r="I1599" s="4" t="str">
        <f t="shared" si="410"/>
        <v>ɡə</v>
      </c>
      <c r="J1599" s="4" t="str">
        <f t="shared" si="411"/>
        <v>gge</v>
      </c>
      <c r="K1599" s="10">
        <f t="shared" si="412"/>
        <v>2</v>
      </c>
      <c r="L1599" s="1">
        <f t="shared" si="413"/>
        <v>3</v>
      </c>
      <c r="M1599" s="10">
        <f t="shared" si="414"/>
        <v>3</v>
      </c>
      <c r="N1599" s="1" t="str">
        <f t="shared" si="415"/>
        <v>~gge~</v>
      </c>
      <c r="O1599" s="1" t="str">
        <f t="shared" si="416"/>
        <v>[ɡə]</v>
      </c>
      <c r="P1599" s="3" cm="1">
        <f t="array" ref="P1599">SUM(_xlfn._xlws.FILTER($H$2:$H$2454,_xlfn.MAP($N$2:$N$2454,_xlfn.LAMBDA(_xlpm.x,_xlpm.x=$N1599))))</f>
        <v>3.1685678073510771E-4</v>
      </c>
      <c r="Q1599" s="4">
        <f t="shared" si="417"/>
        <v>0.25</v>
      </c>
      <c r="R1599" s="6" cm="1">
        <f t="array" ref="R1599">SUM(_xlfn._xlws.FILTER($H$2:$H$2454,_xlfn.MAP($O$2:$O$2454,_xlfn.LAMBDA(_xlpm.x,_xlpm.x=$O1599))))</f>
        <v>1.8219264892268693E-3</v>
      </c>
      <c r="S1599" s="4">
        <f t="shared" si="418"/>
        <v>4.3478260869565216E-2</v>
      </c>
      <c r="T1599" s="4">
        <f t="shared" si="419"/>
        <v>1.5585995361075904E-2</v>
      </c>
      <c r="U1599" s="4">
        <f t="shared" si="420"/>
        <v>7.4074074074074084E-2</v>
      </c>
      <c r="V1599" s="4">
        <f t="shared" si="421"/>
        <v>0.75966784468963044</v>
      </c>
      <c r="W1599" s="4" t="s">
        <v>5121</v>
      </c>
      <c r="X1599" s="2" cm="1">
        <f t="array" ref="X1599">SUM(_xlfn._xlws.FILTER($F$2:$F$2454,_xlfn.MAP($W$2:$W$2454,_xlfn.LAMBDA(_xlpm.x,_xlpm.x=$W1599))))</f>
        <v>2896</v>
      </c>
      <c r="Y1599" s="11">
        <f t="shared" si="422"/>
        <v>3.453038674033149E-4</v>
      </c>
      <c r="Z1599" s="4" t="s">
        <v>5101</v>
      </c>
      <c r="AA1599" s="2" cm="1">
        <f t="array" ref="AA1599">SUM(_xlfn._xlws.FILTER($F$2:$F$2454,_xlfn.MAP($Z$2:$Z$2454,_xlfn.LAMBDA(_xlpm.x,_xlpm.x=$Z1599))))</f>
        <v>2255</v>
      </c>
      <c r="AB1599" s="11">
        <f t="shared" si="423"/>
        <v>4.434589800443459E-4</v>
      </c>
      <c r="AC1599" s="11">
        <f t="shared" si="424"/>
        <v>-0.10865201131112999</v>
      </c>
      <c r="AG1599" s="2"/>
      <c r="AL1599" s="2"/>
      <c r="AM1599" s="2"/>
    </row>
    <row r="1600" spans="1:39">
      <c r="A1600" s="1" t="str">
        <f t="shared" si="408"/>
        <v>~ppe~ : [pə]</v>
      </c>
      <c r="B1600" s="1">
        <f>_xlfn.LET(_xlpm.d,$G1600,_xlpm.k,_xlfn.CONCAT(LEFT(TRIM(B$1),1),"*"),COUNTIF(_xlpm.d,_xlpm.k))</f>
        <v>0</v>
      </c>
      <c r="C1600" s="1">
        <f>_xlfn.LET(_xlpm.d,$G1600,_xlpm.k,_xlfn.CONCAT(LEFT(TRIM(C$1),1),"*"),COUNTIF(_xlpm.d,_xlpm.k))</f>
        <v>0</v>
      </c>
      <c r="D1600" s="1">
        <f>_xlfn.LET(_xlpm.d,$G1600,_xlpm.k,_xlfn.CONCAT(LEFT(TRIM(D$1),1),"*"),COUNTIF(_xlpm.d,_xlpm.k))</f>
        <v>0</v>
      </c>
      <c r="E1600" s="1">
        <f t="shared" si="409"/>
        <v>1.0413926851582249</v>
      </c>
      <c r="F1600" s="7">
        <v>10</v>
      </c>
      <c r="G1600" s="9" t="s">
        <v>940</v>
      </c>
      <c r="H1600" s="4" cm="1">
        <f t="array" ref="H1600">F1600/freq.sum.r6e</f>
        <v>7.9214195183776931E-4</v>
      </c>
      <c r="I1600" s="1" t="str">
        <f t="shared" si="410"/>
        <v>pə</v>
      </c>
      <c r="J1600" s="1" t="str">
        <f t="shared" si="411"/>
        <v>ppe</v>
      </c>
      <c r="K1600" s="10">
        <f t="shared" si="412"/>
        <v>2</v>
      </c>
      <c r="L1600" s="1">
        <f t="shared" si="413"/>
        <v>3</v>
      </c>
      <c r="M1600" s="10">
        <f t="shared" si="414"/>
        <v>3</v>
      </c>
      <c r="N1600" s="1" t="str">
        <f t="shared" si="415"/>
        <v>~ppe~</v>
      </c>
      <c r="O1600" s="1" t="str">
        <f t="shared" si="416"/>
        <v>[pə]</v>
      </c>
      <c r="P1600" s="3" cm="1">
        <f t="array" ref="P1600">SUM(_xlfn._xlws.FILTER($H$2:$H$2454,_xlfn.MAP($N$2:$N$2454,_xlfn.LAMBDA(_xlpm.x,_xlpm.x=$N1600))))</f>
        <v>9.5057034220532319E-4</v>
      </c>
      <c r="Q1600" s="4">
        <f t="shared" si="417"/>
        <v>0.83333333333333326</v>
      </c>
      <c r="R1600" s="6" cm="1">
        <f t="array" ref="R1600">SUM(_xlfn._xlws.FILTER($H$2:$H$2454,_xlfn.MAP($O$2:$O$2454,_xlfn.LAMBDA(_xlpm.x,_xlpm.x=$O1600))))</f>
        <v>5.5449936628643856E-3</v>
      </c>
      <c r="S1600" s="4">
        <f t="shared" si="418"/>
        <v>0.14285714285714285</v>
      </c>
      <c r="T1600" s="4">
        <f t="shared" si="419"/>
        <v>0.17753713406354707</v>
      </c>
      <c r="U1600" s="4">
        <f t="shared" si="420"/>
        <v>0.24390243902439024</v>
      </c>
      <c r="V1600" s="4">
        <f t="shared" si="421"/>
        <v>0.76591679396663193</v>
      </c>
      <c r="W1600" s="4" t="s">
        <v>5121</v>
      </c>
      <c r="X1600" s="2" cm="1">
        <f t="array" ref="X1600">SUM(_xlfn._xlws.FILTER($F$2:$F$2454,_xlfn.MAP($W$2:$W$2454,_xlfn.LAMBDA(_xlpm.x,_xlpm.x=$W1600))))</f>
        <v>2896</v>
      </c>
      <c r="Y1600" s="11">
        <f t="shared" si="422"/>
        <v>3.453038674033149E-3</v>
      </c>
      <c r="Z1600" s="4" t="s">
        <v>5101</v>
      </c>
      <c r="AA1600" s="2" cm="1">
        <f t="array" ref="AA1600">SUM(_xlfn._xlws.FILTER($F$2:$F$2454,_xlfn.MAP($Z$2:$Z$2454,_xlfn.LAMBDA(_xlpm.x,_xlpm.x=$Z1600))))</f>
        <v>2255</v>
      </c>
      <c r="AB1600" s="11">
        <f t="shared" si="423"/>
        <v>4.434589800443459E-3</v>
      </c>
      <c r="AC1600" s="11">
        <f t="shared" si="424"/>
        <v>-0.10865201131112999</v>
      </c>
      <c r="AG1600" s="2"/>
      <c r="AL1600" s="2"/>
      <c r="AM1600" s="2"/>
    </row>
    <row r="1601" spans="1:39">
      <c r="A1601" s="1" t="str">
        <f t="shared" si="408"/>
        <v>~fea~ : [fɪ]</v>
      </c>
      <c r="B1601" s="1">
        <f>_xlfn.LET(_xlpm.d,$G1601,_xlpm.k,_xlfn.CONCAT(LEFT(TRIM(B$1),1),"*"),COUNTIF(_xlpm.d,_xlpm.k))</f>
        <v>0</v>
      </c>
      <c r="C1601" s="1">
        <f>_xlfn.LET(_xlpm.d,$G1601,_xlpm.k,_xlfn.CONCAT(LEFT(TRIM(C$1),1),"*"),COUNTIF(_xlpm.d,_xlpm.k))</f>
        <v>0</v>
      </c>
      <c r="D1601" s="1">
        <f>_xlfn.LET(_xlpm.d,$G1601,_xlpm.k,_xlfn.CONCAT(LEFT(TRIM(D$1),1),"*"),COUNTIF(_xlpm.d,_xlpm.k))</f>
        <v>0</v>
      </c>
      <c r="E1601" s="1">
        <f t="shared" si="409"/>
        <v>0.30102999566398114</v>
      </c>
      <c r="F1601" s="7">
        <v>1</v>
      </c>
      <c r="G1601" s="9" t="s">
        <v>1777</v>
      </c>
      <c r="H1601" s="4" cm="1">
        <f t="array" ref="H1601">F1601/freq.sum.r6e</f>
        <v>7.9214195183776928E-5</v>
      </c>
      <c r="I1601" s="4" t="str">
        <f t="shared" si="410"/>
        <v>fɪ</v>
      </c>
      <c r="J1601" s="4" t="str">
        <f t="shared" si="411"/>
        <v>fea</v>
      </c>
      <c r="K1601" s="10">
        <f t="shared" si="412"/>
        <v>2</v>
      </c>
      <c r="L1601" s="1">
        <f t="shared" si="413"/>
        <v>3</v>
      </c>
      <c r="M1601" s="10">
        <f t="shared" si="414"/>
        <v>3</v>
      </c>
      <c r="N1601" s="1" t="str">
        <f t="shared" si="415"/>
        <v>~fea~</v>
      </c>
      <c r="O1601" s="1" t="str">
        <f t="shared" si="416"/>
        <v>[fɪ]</v>
      </c>
      <c r="P1601" s="3" cm="1">
        <f t="array" ref="P1601">SUM(_xlfn._xlws.FILTER($H$2:$H$2454,_xlfn.MAP($N$2:$N$2454,_xlfn.LAMBDA(_xlpm.x,_xlpm.x=$N1601))))</f>
        <v>4.7528517110266159E-4</v>
      </c>
      <c r="Q1601" s="4">
        <f t="shared" si="417"/>
        <v>0.16666666666666666</v>
      </c>
      <c r="R1601" s="6" cm="1">
        <f t="array" ref="R1601">SUM(_xlfn._xlws.FILTER($H$2:$H$2454,_xlfn.MAP($O$2:$O$2454,_xlfn.LAMBDA(_xlpm.x,_xlpm.x=$O1601))))</f>
        <v>2.7724968314321924E-3</v>
      </c>
      <c r="S1601" s="4">
        <f t="shared" si="418"/>
        <v>2.8571428571428574E-2</v>
      </c>
      <c r="T1601" s="4">
        <f t="shared" si="419"/>
        <v>1.026394816461096E-2</v>
      </c>
      <c r="U1601" s="4">
        <f t="shared" si="420"/>
        <v>4.878048780487805E-2</v>
      </c>
      <c r="V1601" s="4">
        <f t="shared" si="421"/>
        <v>0.76591679396663193</v>
      </c>
      <c r="W1601" s="4" t="s">
        <v>5124</v>
      </c>
      <c r="X1601" s="2" cm="1">
        <f t="array" ref="X1601">SUM(_xlfn._xlws.FILTER($F$2:$F$2454,_xlfn.MAP($W$2:$W$2454,_xlfn.LAMBDA(_xlpm.x,_xlpm.x=$W1601))))</f>
        <v>184</v>
      </c>
      <c r="Y1601" s="11">
        <f t="shared" si="422"/>
        <v>5.434782608695652E-3</v>
      </c>
      <c r="Z1601" s="4" t="s">
        <v>5102</v>
      </c>
      <c r="AA1601" s="2" cm="1">
        <f t="array" ref="AA1601">SUM(_xlfn._xlws.FILTER($F$2:$F$2454,_xlfn.MAP($Z$2:$Z$2454,_xlfn.LAMBDA(_xlpm.x,_xlpm.x=$Z1601))))</f>
        <v>1794</v>
      </c>
      <c r="AB1601" s="11">
        <f t="shared" si="423"/>
        <v>5.5741360089186175E-4</v>
      </c>
      <c r="AC1601" s="11">
        <f t="shared" si="424"/>
        <v>0.98900461569853682</v>
      </c>
      <c r="AG1601" s="2"/>
      <c r="AL1601" s="2"/>
      <c r="AM1601" s="2"/>
    </row>
    <row r="1602" spans="1:39">
      <c r="A1602" s="1" t="str">
        <f t="shared" ref="A1602:A1665" si="425">_xlfn.LET(_xlpm.sep," : ",CONCATENATE(N1602,_xlpm.sep,O1602))</f>
        <v>~sse~ : [sɪ]</v>
      </c>
      <c r="B1602" s="1">
        <f>_xlfn.LET(_xlpm.d,$G1602,_xlpm.k,_xlfn.CONCAT(LEFT(TRIM(B$1),1),"*"),COUNTIF(_xlpm.d,_xlpm.k))</f>
        <v>0</v>
      </c>
      <c r="C1602" s="1">
        <f>_xlfn.LET(_xlpm.d,$G1602,_xlpm.k,_xlfn.CONCAT(LEFT(TRIM(C$1),1),"*"),COUNTIF(_xlpm.d,_xlpm.k))</f>
        <v>0</v>
      </c>
      <c r="D1602" s="1">
        <f>_xlfn.LET(_xlpm.d,$G1602,_xlpm.k,_xlfn.CONCAT(LEFT(TRIM(D$1),1),"*"),COUNTIF(_xlpm.d,_xlpm.k))</f>
        <v>0</v>
      </c>
      <c r="E1602" s="1">
        <f t="shared" ref="E1602:E1665" si="426">LOG(F1602+1,10)</f>
        <v>0.47712125471966244</v>
      </c>
      <c r="F1602" s="7">
        <v>2</v>
      </c>
      <c r="G1602" s="9" t="s">
        <v>2244</v>
      </c>
      <c r="H1602" s="4" cm="1">
        <f t="array" ref="H1602">F1602/freq.sum.r6e</f>
        <v>1.5842839036755386E-4</v>
      </c>
      <c r="I1602" s="4" t="str">
        <f t="shared" ref="I1602:I1665" si="427">_xlfn.LET(_xlpm.sep,":",_xlpm.w,$G1602,LEFT(_xlpm.w,FIND(_xlpm.sep,_xlpm.w)-1))</f>
        <v>sɪ</v>
      </c>
      <c r="J1602" s="4" t="str">
        <f t="shared" ref="J1602:J1665" si="428">_xlfn.LET(_xlpm.sep,":",_xlpm.w,$G1602,RIGHT(_xlpm.w,LEN(_xlpm.w)-FIND(_xlpm.sep,_xlpm.w)))</f>
        <v>sse</v>
      </c>
      <c r="K1602" s="10">
        <f t="shared" ref="K1602:K1665" si="429">_xlfn.LET(_xlpm.w,I1602,LEN(_xlpm.w))</f>
        <v>2</v>
      </c>
      <c r="L1602" s="1">
        <f t="shared" ref="L1602:L1665" si="430">_xlfn.LET(_xlpm.w,J1602,LEN(_xlpm.w))</f>
        <v>3</v>
      </c>
      <c r="M1602" s="10">
        <f t="shared" ref="M1602:M1665" si="431">_xlfn.LET(_xlpm.a,K1602,_xlpm.b,L1602,MAX(_xlpm.a,_xlpm.b))</f>
        <v>3</v>
      </c>
      <c r="N1602" s="1" t="str">
        <f t="shared" ref="N1602:N1665" si="432">_xlfn.LET(_xlpm.sep,":",_xlpm.w,$G1602,_xlfn.CONCAT("~",RIGHT(_xlpm.w,LEN(_xlpm.w)-FIND(_xlpm.sep,_xlpm.w)),"~"))</f>
        <v>~sse~</v>
      </c>
      <c r="O1602" s="1" t="str">
        <f t="shared" ref="O1602:O1665" si="433">_xlfn.LET(_xlpm.sep,":",_xlpm.w,$G1602,_xlfn.CONCAT("[",LEFT(_xlpm.w,FIND(_xlpm.sep,_xlpm.w)-1),"]"))</f>
        <v>[sɪ]</v>
      </c>
      <c r="P1602" s="3" cm="1">
        <f t="array" ref="P1602">SUM(_xlfn._xlws.FILTER($H$2:$H$2454,_xlfn.MAP($N$2:$N$2454,_xlfn.LAMBDA(_xlpm.x,_xlpm.x=$N1602))))</f>
        <v>1.1882129277566537E-3</v>
      </c>
      <c r="Q1602" s="4">
        <f t="shared" ref="Q1602:Q1665" si="434">$H1602/P1602</f>
        <v>0.13333333333333336</v>
      </c>
      <c r="R1602" s="6" cm="1">
        <f t="array" ref="R1602">SUM(_xlfn._xlws.FILTER($H$2:$H$2454,_xlfn.MAP($O$2:$O$2454,_xlfn.LAMBDA(_xlpm.x,_xlpm.x=$O1602))))</f>
        <v>6.9708491761723704E-3</v>
      </c>
      <c r="S1602" s="4">
        <f t="shared" ref="S1602:S1665" si="435">$H1602/R1602</f>
        <v>2.2727272727272724E-2</v>
      </c>
      <c r="T1602" s="4">
        <f t="shared" ref="T1602:T1665" si="436">_xlfn.LET(_xlpm.freq,F1602,_xlpm.size,M1602+1,_xlpm.F,U1602,LOG(1+_xlpm.freq)*LOG(1+_xlpm.size)*_xlpm.F)</f>
        <v>1.2951201766221714E-2</v>
      </c>
      <c r="U1602" s="4">
        <f t="shared" ref="U1602:U1665" si="437">_xlfn.LET(_xlpm.a,S1602,_xlpm.b,Q1602,2*_xlpm.a*_xlpm.b/(_xlpm.a+_xlpm.b))</f>
        <v>3.8834951456310669E-2</v>
      </c>
      <c r="V1602" s="4">
        <f t="shared" ref="V1602:V1665" si="438">_xlfn.LET(_xlpm.p,Q1602,_xlpm.q,S1602,LOG(_xlpm.p/_xlpm.q))</f>
        <v>0.76839141309448755</v>
      </c>
      <c r="W1602" s="4" t="s">
        <v>5121</v>
      </c>
      <c r="X1602" s="2" cm="1">
        <f t="array" ref="X1602">SUM(_xlfn._xlws.FILTER($F$2:$F$2454,_xlfn.MAP($W$2:$W$2454,_xlfn.LAMBDA(_xlpm.x,_xlpm.x=$W1602))))</f>
        <v>2896</v>
      </c>
      <c r="Y1602" s="11">
        <f t="shared" ref="Y1602:Y1665" si="439">$F1602/X1602</f>
        <v>6.9060773480662981E-4</v>
      </c>
      <c r="Z1602" s="4" t="s">
        <v>5102</v>
      </c>
      <c r="AA1602" s="2" cm="1">
        <f t="array" ref="AA1602">SUM(_xlfn._xlws.FILTER($F$2:$F$2454,_xlfn.MAP($Z$2:$Z$2454,_xlfn.LAMBDA(_xlpm.x,_xlpm.x=$Z1602))))</f>
        <v>1794</v>
      </c>
      <c r="AB1602" s="11">
        <f t="shared" ref="AB1602:AB1665" si="440">$F1602/AA1602</f>
        <v>1.1148272017837235E-3</v>
      </c>
      <c r="AC1602" s="11">
        <f t="shared" ref="AC1602:AC1665" si="441">_xlfn.LET(_xlpm.a,Y1602,_xlpm.b,AB1602,LOG(_xlpm.a/_xlpm.b))</f>
        <v>-0.20797611881703601</v>
      </c>
      <c r="AG1602" s="2"/>
      <c r="AL1602" s="2"/>
      <c r="AM1602" s="2"/>
    </row>
    <row r="1603" spans="1:39">
      <c r="A1603" s="1" t="str">
        <f t="shared" si="425"/>
        <v>~nke~ : [ŋkə]</v>
      </c>
      <c r="B1603" s="1">
        <f>_xlfn.LET(_xlpm.d,$G1603,_xlpm.k,_xlfn.CONCAT(LEFT(TRIM(B$1),1),"*"),COUNTIF(_xlpm.d,_xlpm.k))</f>
        <v>0</v>
      </c>
      <c r="C1603" s="1">
        <f>_xlfn.LET(_xlpm.d,$G1603,_xlpm.k,_xlfn.CONCAT(LEFT(TRIM(C$1),1),"*"),COUNTIF(_xlpm.d,_xlpm.k))</f>
        <v>0</v>
      </c>
      <c r="D1603" s="1">
        <f>_xlfn.LET(_xlpm.d,$G1603,_xlpm.k,_xlfn.CONCAT(LEFT(TRIM(D$1),1),"*"),COUNTIF(_xlpm.d,_xlpm.k))</f>
        <v>0</v>
      </c>
      <c r="E1603" s="1">
        <f t="shared" si="426"/>
        <v>0.30102999566398114</v>
      </c>
      <c r="F1603" s="7">
        <v>1</v>
      </c>
      <c r="G1603" s="9" t="s">
        <v>2350</v>
      </c>
      <c r="H1603" s="4" cm="1">
        <f t="array" ref="H1603">F1603/freq.sum.r6e</f>
        <v>7.9214195183776928E-5</v>
      </c>
      <c r="I1603" s="4" t="str">
        <f t="shared" si="427"/>
        <v>ŋkə</v>
      </c>
      <c r="J1603" s="4" t="str">
        <f t="shared" si="428"/>
        <v>nke</v>
      </c>
      <c r="K1603" s="10">
        <f t="shared" si="429"/>
        <v>3</v>
      </c>
      <c r="L1603" s="1">
        <f t="shared" si="430"/>
        <v>3</v>
      </c>
      <c r="M1603" s="10">
        <f t="shared" si="431"/>
        <v>3</v>
      </c>
      <c r="N1603" s="1" t="str">
        <f t="shared" si="432"/>
        <v>~nke~</v>
      </c>
      <c r="O1603" s="1" t="str">
        <f t="shared" si="433"/>
        <v>[ŋkə]</v>
      </c>
      <c r="P1603" s="3" cm="1">
        <f t="array" ref="P1603">SUM(_xlfn._xlws.FILTER($H$2:$H$2454,_xlfn.MAP($N$2:$N$2454,_xlfn.LAMBDA(_xlpm.x,_xlpm.x=$N1603))))</f>
        <v>7.9214195183776928E-5</v>
      </c>
      <c r="Q1603" s="4">
        <f t="shared" si="434"/>
        <v>1</v>
      </c>
      <c r="R1603" s="6" cm="1">
        <f t="array" ref="R1603">SUM(_xlfn._xlws.FILTER($H$2:$H$2454,_xlfn.MAP($O$2:$O$2454,_xlfn.LAMBDA(_xlpm.x,_xlpm.x=$O1603))))</f>
        <v>4.7528517110266159E-4</v>
      </c>
      <c r="S1603" s="4">
        <f t="shared" si="435"/>
        <v>0.16666666666666666</v>
      </c>
      <c r="T1603" s="4">
        <f t="shared" si="436"/>
        <v>6.0117410678435623E-2</v>
      </c>
      <c r="U1603" s="4">
        <f t="shared" si="437"/>
        <v>0.2857142857142857</v>
      </c>
      <c r="V1603" s="4">
        <f t="shared" si="438"/>
        <v>0.77815125038364363</v>
      </c>
      <c r="W1603" s="4" t="s">
        <v>5121</v>
      </c>
      <c r="X1603" s="2" cm="1">
        <f t="array" ref="X1603">SUM(_xlfn._xlws.FILTER($F$2:$F$2454,_xlfn.MAP($W$2:$W$2454,_xlfn.LAMBDA(_xlpm.x,_xlpm.x=$W1603))))</f>
        <v>2896</v>
      </c>
      <c r="Y1603" s="11">
        <f t="shared" si="439"/>
        <v>3.453038674033149E-4</v>
      </c>
      <c r="Z1603" s="4" t="s">
        <v>5101</v>
      </c>
      <c r="AA1603" s="2" cm="1">
        <f t="array" ref="AA1603">SUM(_xlfn._xlws.FILTER($F$2:$F$2454,_xlfn.MAP($Z$2:$Z$2454,_xlfn.LAMBDA(_xlpm.x,_xlpm.x=$Z1603))))</f>
        <v>2255</v>
      </c>
      <c r="AB1603" s="11">
        <f t="shared" si="440"/>
        <v>4.434589800443459E-4</v>
      </c>
      <c r="AC1603" s="11">
        <f t="shared" si="441"/>
        <v>-0.10865201131112999</v>
      </c>
      <c r="AG1603" s="2"/>
      <c r="AL1603" s="2"/>
      <c r="AM1603" s="2"/>
    </row>
    <row r="1604" spans="1:39">
      <c r="A1604" s="1" t="str">
        <f t="shared" si="425"/>
        <v>~rno~ : [ɹnə]</v>
      </c>
      <c r="B1604" s="1">
        <f>_xlfn.LET(_xlpm.d,$G1604,_xlpm.k,_xlfn.CONCAT(LEFT(TRIM(B$1),1),"*"),COUNTIF(_xlpm.d,_xlpm.k))</f>
        <v>1</v>
      </c>
      <c r="C1604" s="1">
        <f>_xlfn.LET(_xlpm.d,$G1604,_xlpm.k,_xlfn.CONCAT(LEFT(TRIM(C$1),1),"*"),COUNTIF(_xlpm.d,_xlpm.k))</f>
        <v>0</v>
      </c>
      <c r="D1604" s="1">
        <f>_xlfn.LET(_xlpm.d,$G1604,_xlpm.k,_xlfn.CONCAT(LEFT(TRIM(D$1),1),"*"),COUNTIF(_xlpm.d,_xlpm.k))</f>
        <v>0</v>
      </c>
      <c r="E1604" s="1">
        <f t="shared" si="426"/>
        <v>0.30102999566398114</v>
      </c>
      <c r="F1604" s="7">
        <v>1</v>
      </c>
      <c r="G1604" s="9" t="s">
        <v>1413</v>
      </c>
      <c r="H1604" s="4" cm="1">
        <f t="array" ref="H1604">F1604/freq.sum.r6e</f>
        <v>7.9214195183776928E-5</v>
      </c>
      <c r="I1604" s="4" t="str">
        <f t="shared" si="427"/>
        <v>ɹnə</v>
      </c>
      <c r="J1604" s="4" t="str">
        <f t="shared" si="428"/>
        <v>rno</v>
      </c>
      <c r="K1604" s="10">
        <f t="shared" si="429"/>
        <v>3</v>
      </c>
      <c r="L1604" s="1">
        <f t="shared" si="430"/>
        <v>3</v>
      </c>
      <c r="M1604" s="10">
        <f t="shared" si="431"/>
        <v>3</v>
      </c>
      <c r="N1604" s="1" t="str">
        <f t="shared" si="432"/>
        <v>~rno~</v>
      </c>
      <c r="O1604" s="1" t="str">
        <f t="shared" si="433"/>
        <v>[ɹnə]</v>
      </c>
      <c r="P1604" s="3" cm="1">
        <f t="array" ref="P1604">SUM(_xlfn._xlws.FILTER($H$2:$H$2454,_xlfn.MAP($N$2:$N$2454,_xlfn.LAMBDA(_xlpm.x,_xlpm.x=$N1604))))</f>
        <v>7.9214195183776928E-5</v>
      </c>
      <c r="Q1604" s="4">
        <f t="shared" si="434"/>
        <v>1</v>
      </c>
      <c r="R1604" s="6" cm="1">
        <f t="array" ref="R1604">SUM(_xlfn._xlws.FILTER($H$2:$H$2454,_xlfn.MAP($O$2:$O$2454,_xlfn.LAMBDA(_xlpm.x,_xlpm.x=$O1604))))</f>
        <v>4.7528517110266159E-4</v>
      </c>
      <c r="S1604" s="4">
        <f t="shared" si="435"/>
        <v>0.16666666666666666</v>
      </c>
      <c r="T1604" s="4">
        <f t="shared" si="436"/>
        <v>6.0117410678435623E-2</v>
      </c>
      <c r="U1604" s="4">
        <f t="shared" si="437"/>
        <v>0.2857142857142857</v>
      </c>
      <c r="V1604" s="4">
        <f t="shared" si="438"/>
        <v>0.77815125038364363</v>
      </c>
      <c r="W1604" s="4" t="s">
        <v>5119</v>
      </c>
      <c r="X1604" s="2" cm="1">
        <f t="array" ref="X1604">SUM(_xlfn._xlws.FILTER($F$2:$F$2454,_xlfn.MAP($W$2:$W$2454,_xlfn.LAMBDA(_xlpm.x,_xlpm.x=$W1604))))</f>
        <v>1157</v>
      </c>
      <c r="Y1604" s="11">
        <f t="shared" si="439"/>
        <v>8.6430423509075197E-4</v>
      </c>
      <c r="Z1604" s="4" t="s">
        <v>5101</v>
      </c>
      <c r="AA1604" s="2" cm="1">
        <f t="array" ref="AA1604">SUM(_xlfn._xlws.FILTER($F$2:$F$2454,_xlfn.MAP($Z$2:$Z$2454,_xlfn.LAMBDA(_xlpm.x,_xlpm.x=$Z1604))))</f>
        <v>2255</v>
      </c>
      <c r="AB1604" s="11">
        <f t="shared" si="440"/>
        <v>4.434589800443459E-4</v>
      </c>
      <c r="AC1604" s="11">
        <f t="shared" si="441"/>
        <v>0.28981318726222982</v>
      </c>
      <c r="AG1604" s="2"/>
      <c r="AL1604" s="2"/>
      <c r="AM1604" s="2"/>
    </row>
    <row r="1605" spans="1:39">
      <c r="A1605" s="1" t="str">
        <f t="shared" si="425"/>
        <v>~rda~ : [ɹdə]</v>
      </c>
      <c r="B1605" s="1">
        <f>_xlfn.LET(_xlpm.d,$G1605,_xlpm.k,_xlfn.CONCAT(LEFT(TRIM(B$1),1),"*"),COUNTIF(_xlpm.d,_xlpm.k))</f>
        <v>1</v>
      </c>
      <c r="C1605" s="1">
        <f>_xlfn.LET(_xlpm.d,$G1605,_xlpm.k,_xlfn.CONCAT(LEFT(TRIM(C$1),1),"*"),COUNTIF(_xlpm.d,_xlpm.k))</f>
        <v>0</v>
      </c>
      <c r="D1605" s="1">
        <f>_xlfn.LET(_xlpm.d,$G1605,_xlpm.k,_xlfn.CONCAT(LEFT(TRIM(D$1),1),"*"),COUNTIF(_xlpm.d,_xlpm.k))</f>
        <v>0</v>
      </c>
      <c r="E1605" s="1">
        <f t="shared" si="426"/>
        <v>0.47712125471966244</v>
      </c>
      <c r="F1605" s="7">
        <v>2</v>
      </c>
      <c r="G1605" s="9" t="s">
        <v>2332</v>
      </c>
      <c r="H1605" s="4" cm="1">
        <f t="array" ref="H1605">F1605/freq.sum.r6e</f>
        <v>1.5842839036755386E-4</v>
      </c>
      <c r="I1605" s="1" t="str">
        <f t="shared" si="427"/>
        <v>ɹdə</v>
      </c>
      <c r="J1605" s="1" t="str">
        <f t="shared" si="428"/>
        <v>rda</v>
      </c>
      <c r="K1605" s="10">
        <f t="shared" si="429"/>
        <v>3</v>
      </c>
      <c r="L1605" s="1">
        <f t="shared" si="430"/>
        <v>3</v>
      </c>
      <c r="M1605" s="10">
        <f t="shared" si="431"/>
        <v>3</v>
      </c>
      <c r="N1605" s="1" t="str">
        <f t="shared" si="432"/>
        <v>~rda~</v>
      </c>
      <c r="O1605" s="1" t="str">
        <f t="shared" si="433"/>
        <v>[ɹdə]</v>
      </c>
      <c r="P1605" s="3" cm="1">
        <f t="array" ref="P1605">SUM(_xlfn._xlws.FILTER($H$2:$H$2454,_xlfn.MAP($N$2:$N$2454,_xlfn.LAMBDA(_xlpm.x,_xlpm.x=$N1605))))</f>
        <v>1.5842839036755386E-4</v>
      </c>
      <c r="Q1605" s="4">
        <f t="shared" si="434"/>
        <v>1</v>
      </c>
      <c r="R1605" s="6" cm="1">
        <f t="array" ref="R1605">SUM(_xlfn._xlws.FILTER($H$2:$H$2454,_xlfn.MAP($O$2:$O$2454,_xlfn.LAMBDA(_xlpm.x,_xlpm.x=$O1605))))</f>
        <v>9.5057034220532319E-4</v>
      </c>
      <c r="S1605" s="4">
        <f t="shared" si="435"/>
        <v>0.16666666666666666</v>
      </c>
      <c r="T1605" s="4">
        <f t="shared" si="436"/>
        <v>9.5283841565774047E-2</v>
      </c>
      <c r="U1605" s="4">
        <f t="shared" si="437"/>
        <v>0.2857142857142857</v>
      </c>
      <c r="V1605" s="4">
        <f t="shared" si="438"/>
        <v>0.77815125038364363</v>
      </c>
      <c r="W1605" s="4" t="s">
        <v>5120</v>
      </c>
      <c r="X1605" s="2" cm="1">
        <f t="array" ref="X1605">SUM(_xlfn._xlws.FILTER($F$2:$F$2454,_xlfn.MAP($W$2:$W$2454,_xlfn.LAMBDA(_xlpm.x,_xlpm.x=$W1605))))</f>
        <v>1666</v>
      </c>
      <c r="Y1605" s="11">
        <f t="shared" si="439"/>
        <v>1.2004801920768306E-3</v>
      </c>
      <c r="Z1605" s="4" t="s">
        <v>5101</v>
      </c>
      <c r="AA1605" s="2" cm="1">
        <f t="array" ref="AA1605">SUM(_xlfn._xlws.FILTER($F$2:$F$2454,_xlfn.MAP($Z$2:$Z$2454,_xlfn.LAMBDA(_xlpm.x,_xlpm.x=$Z1605))))</f>
        <v>2255</v>
      </c>
      <c r="AB1605" s="11">
        <f t="shared" si="440"/>
        <v>8.869179600886918E-4</v>
      </c>
      <c r="AC1605" s="11">
        <f t="shared" si="441"/>
        <v>0.13147154914321055</v>
      </c>
      <c r="AG1605" s="2"/>
      <c r="AL1605" s="2"/>
      <c r="AM1605" s="2"/>
    </row>
    <row r="1606" spans="1:39">
      <c r="A1606" s="1" t="str">
        <f t="shared" si="425"/>
        <v>~few~ : [fyu]</v>
      </c>
      <c r="B1606" s="1">
        <f>_xlfn.LET(_xlpm.d,$G1606,_xlpm.k,_xlfn.CONCAT(LEFT(TRIM(B$1),1),"*"),COUNTIF(_xlpm.d,_xlpm.k))</f>
        <v>0</v>
      </c>
      <c r="C1606" s="1">
        <f>_xlfn.LET(_xlpm.d,$G1606,_xlpm.k,_xlfn.CONCAT(LEFT(TRIM(C$1),1),"*"),COUNTIF(_xlpm.d,_xlpm.k))</f>
        <v>0</v>
      </c>
      <c r="D1606" s="1">
        <f>_xlfn.LET(_xlpm.d,$G1606,_xlpm.k,_xlfn.CONCAT(LEFT(TRIM(D$1),1),"*"),COUNTIF(_xlpm.d,_xlpm.k))</f>
        <v>0</v>
      </c>
      <c r="E1606" s="1">
        <f t="shared" si="426"/>
        <v>0.30102999566398114</v>
      </c>
      <c r="F1606" s="7">
        <v>1</v>
      </c>
      <c r="G1606" s="9" t="s">
        <v>59</v>
      </c>
      <c r="H1606" s="4" cm="1">
        <f t="array" ref="H1606">F1606/freq.sum.r6e</f>
        <v>7.9214195183776928E-5</v>
      </c>
      <c r="I1606" s="1" t="str">
        <f t="shared" si="427"/>
        <v>fyu</v>
      </c>
      <c r="J1606" s="1" t="str">
        <f t="shared" si="428"/>
        <v>few</v>
      </c>
      <c r="K1606" s="10">
        <f t="shared" si="429"/>
        <v>3</v>
      </c>
      <c r="L1606" s="1">
        <f t="shared" si="430"/>
        <v>3</v>
      </c>
      <c r="M1606" s="10">
        <f t="shared" si="431"/>
        <v>3</v>
      </c>
      <c r="N1606" s="1" t="str">
        <f t="shared" si="432"/>
        <v>~few~</v>
      </c>
      <c r="O1606" s="1" t="str">
        <f t="shared" si="433"/>
        <v>[fyu]</v>
      </c>
      <c r="P1606" s="3" cm="1">
        <f t="array" ref="P1606">SUM(_xlfn._xlws.FILTER($H$2:$H$2454,_xlfn.MAP($N$2:$N$2454,_xlfn.LAMBDA(_xlpm.x,_xlpm.x=$N1606))))</f>
        <v>7.9214195183776928E-5</v>
      </c>
      <c r="Q1606" s="4">
        <f t="shared" si="434"/>
        <v>1</v>
      </c>
      <c r="R1606" s="6" cm="1">
        <f t="array" ref="R1606">SUM(_xlfn._xlws.FILTER($H$2:$H$2454,_xlfn.MAP($O$2:$O$2454,_xlfn.LAMBDA(_xlpm.x,_xlpm.x=$O1606))))</f>
        <v>4.7528517110266159E-4</v>
      </c>
      <c r="S1606" s="4">
        <f t="shared" si="435"/>
        <v>0.16666666666666666</v>
      </c>
      <c r="T1606" s="4">
        <f t="shared" si="436"/>
        <v>6.0117410678435623E-2</v>
      </c>
      <c r="U1606" s="4">
        <f t="shared" si="437"/>
        <v>0.2857142857142857</v>
      </c>
      <c r="V1606" s="4">
        <f t="shared" si="438"/>
        <v>0.77815125038364363</v>
      </c>
      <c r="W1606" s="4" t="s">
        <v>5141</v>
      </c>
      <c r="X1606" s="2" cm="1">
        <f t="array" ref="X1606">SUM(_xlfn._xlws.FILTER($F$2:$F$2454,_xlfn.MAP($W$2:$W$2454,_xlfn.LAMBDA(_xlpm.x,_xlpm.x=$W1606))))</f>
        <v>15</v>
      </c>
      <c r="Y1606" s="11">
        <f t="shared" si="439"/>
        <v>6.6666666666666666E-2</v>
      </c>
      <c r="Z1606" s="4" t="s">
        <v>5111</v>
      </c>
      <c r="AA1606" s="2" cm="1">
        <f t="array" ref="AA1606">SUM(_xlfn._xlws.FILTER($F$2:$F$2454,_xlfn.MAP($Z$2:$Z$2454,_xlfn.LAMBDA(_xlpm.x,_xlpm.x=$Z1606))))</f>
        <v>254</v>
      </c>
      <c r="AB1606" s="11">
        <f t="shared" si="440"/>
        <v>3.937007874015748E-3</v>
      </c>
      <c r="AC1606" s="11">
        <f t="shared" si="441"/>
        <v>1.2287424575642569</v>
      </c>
      <c r="AG1606" s="2"/>
      <c r="AL1606" s="2"/>
      <c r="AM1606" s="2"/>
    </row>
    <row r="1607" spans="1:39">
      <c r="A1607" s="1" t="str">
        <f t="shared" si="425"/>
        <v>~soo~ : [su]</v>
      </c>
      <c r="B1607" s="1">
        <f>_xlfn.LET(_xlpm.d,$G1607,_xlpm.k,_xlfn.CONCAT(LEFT(TRIM(B$1),1),"*"),COUNTIF(_xlpm.d,_xlpm.k))</f>
        <v>0</v>
      </c>
      <c r="C1607" s="1">
        <f>_xlfn.LET(_xlpm.d,$G1607,_xlpm.k,_xlfn.CONCAT(LEFT(TRIM(C$1),1),"*"),COUNTIF(_xlpm.d,_xlpm.k))</f>
        <v>0</v>
      </c>
      <c r="D1607" s="1">
        <f>_xlfn.LET(_xlpm.d,$G1607,_xlpm.k,_xlfn.CONCAT(LEFT(TRIM(D$1),1),"*"),COUNTIF(_xlpm.d,_xlpm.k))</f>
        <v>0</v>
      </c>
      <c r="E1607" s="1">
        <f t="shared" si="426"/>
        <v>0.30102999566398114</v>
      </c>
      <c r="F1607" s="7">
        <v>1</v>
      </c>
      <c r="G1607" s="9" t="s">
        <v>277</v>
      </c>
      <c r="H1607" s="4" cm="1">
        <f t="array" ref="H1607">F1607/freq.sum.r6e</f>
        <v>7.9214195183776928E-5</v>
      </c>
      <c r="I1607" s="1" t="str">
        <f t="shared" si="427"/>
        <v>su</v>
      </c>
      <c r="J1607" s="1" t="str">
        <f t="shared" si="428"/>
        <v>soo</v>
      </c>
      <c r="K1607" s="10">
        <f t="shared" si="429"/>
        <v>2</v>
      </c>
      <c r="L1607" s="1">
        <f t="shared" si="430"/>
        <v>3</v>
      </c>
      <c r="M1607" s="10">
        <f t="shared" si="431"/>
        <v>3</v>
      </c>
      <c r="N1607" s="1" t="str">
        <f t="shared" si="432"/>
        <v>~soo~</v>
      </c>
      <c r="O1607" s="1" t="str">
        <f t="shared" si="433"/>
        <v>[su]</v>
      </c>
      <c r="P1607" s="3" cm="1">
        <f t="array" ref="P1607">SUM(_xlfn._xlws.FILTER($H$2:$H$2454,_xlfn.MAP($N$2:$N$2454,_xlfn.LAMBDA(_xlpm.x,_xlpm.x=$N1607))))</f>
        <v>7.9214195183776928E-5</v>
      </c>
      <c r="Q1607" s="4">
        <f t="shared" si="434"/>
        <v>1</v>
      </c>
      <c r="R1607" s="6" cm="1">
        <f t="array" ref="R1607">SUM(_xlfn._xlws.FILTER($H$2:$H$2454,_xlfn.MAP($O$2:$O$2454,_xlfn.LAMBDA(_xlpm.x,_xlpm.x=$O1607))))</f>
        <v>4.7528517110266159E-4</v>
      </c>
      <c r="S1607" s="4">
        <f t="shared" si="435"/>
        <v>0.16666666666666666</v>
      </c>
      <c r="T1607" s="4">
        <f t="shared" si="436"/>
        <v>6.0117410678435623E-2</v>
      </c>
      <c r="U1607" s="4">
        <f t="shared" si="437"/>
        <v>0.2857142857142857</v>
      </c>
      <c r="V1607" s="4">
        <f t="shared" si="438"/>
        <v>0.77815125038364363</v>
      </c>
      <c r="W1607" s="4" t="s">
        <v>5130</v>
      </c>
      <c r="X1607" s="2" cm="1">
        <f t="array" ref="X1607">SUM(_xlfn._xlws.FILTER($F$2:$F$2454,_xlfn.MAP($W$2:$W$2454,_xlfn.LAMBDA(_xlpm.x,_xlpm.x=$W1607))))</f>
        <v>79</v>
      </c>
      <c r="Y1607" s="11">
        <f t="shared" si="439"/>
        <v>1.2658227848101266E-2</v>
      </c>
      <c r="Z1607" s="4" t="s">
        <v>5111</v>
      </c>
      <c r="AA1607" s="2" cm="1">
        <f t="array" ref="AA1607">SUM(_xlfn._xlws.FILTER($F$2:$F$2454,_xlfn.MAP($Z$2:$Z$2454,_xlfn.LAMBDA(_xlpm.x,_xlpm.x=$Z1607))))</f>
        <v>254</v>
      </c>
      <c r="AB1607" s="11">
        <f t="shared" si="440"/>
        <v>3.937007874015748E-3</v>
      </c>
      <c r="AC1607" s="11">
        <f t="shared" si="441"/>
        <v>0.50720662532949656</v>
      </c>
      <c r="AG1607" s="2"/>
      <c r="AL1607" s="2"/>
      <c r="AM1607" s="2"/>
    </row>
    <row r="1608" spans="1:39">
      <c r="A1608" s="1" t="str">
        <f t="shared" si="425"/>
        <v>~wou~ : [wʊ]</v>
      </c>
      <c r="B1608" s="1">
        <f>_xlfn.LET(_xlpm.d,$G1608,_xlpm.k,_xlfn.CONCAT(LEFT(TRIM(B$1),1),"*"),COUNTIF(_xlpm.d,_xlpm.k))</f>
        <v>0</v>
      </c>
      <c r="C1608" s="1">
        <f>_xlfn.LET(_xlpm.d,$G1608,_xlpm.k,_xlfn.CONCAT(LEFT(TRIM(C$1),1),"*"),COUNTIF(_xlpm.d,_xlpm.k))</f>
        <v>0</v>
      </c>
      <c r="D1608" s="1">
        <f>_xlfn.LET(_xlpm.d,$G1608,_xlpm.k,_xlfn.CONCAT(LEFT(TRIM(D$1),1),"*"),COUNTIF(_xlpm.d,_xlpm.k))</f>
        <v>0</v>
      </c>
      <c r="E1608" s="1">
        <f t="shared" si="426"/>
        <v>0.30102999566398114</v>
      </c>
      <c r="F1608" s="7">
        <v>1</v>
      </c>
      <c r="G1608" s="9" t="s">
        <v>1598</v>
      </c>
      <c r="H1608" s="4" cm="1">
        <f t="array" ref="H1608">F1608/freq.sum.r6e</f>
        <v>7.9214195183776928E-5</v>
      </c>
      <c r="I1608" s="1" t="str">
        <f t="shared" si="427"/>
        <v>wʊ</v>
      </c>
      <c r="J1608" s="1" t="str">
        <f t="shared" si="428"/>
        <v>wou</v>
      </c>
      <c r="K1608" s="10">
        <f t="shared" si="429"/>
        <v>2</v>
      </c>
      <c r="L1608" s="1">
        <f t="shared" si="430"/>
        <v>3</v>
      </c>
      <c r="M1608" s="10">
        <f t="shared" si="431"/>
        <v>3</v>
      </c>
      <c r="N1608" s="1" t="str">
        <f t="shared" si="432"/>
        <v>~wou~</v>
      </c>
      <c r="O1608" s="1" t="str">
        <f t="shared" si="433"/>
        <v>[wʊ]</v>
      </c>
      <c r="P1608" s="3" cm="1">
        <f t="array" ref="P1608">SUM(_xlfn._xlws.FILTER($H$2:$H$2454,_xlfn.MAP($N$2:$N$2454,_xlfn.LAMBDA(_xlpm.x,_xlpm.x=$N1608))))</f>
        <v>1.5842839036755386E-4</v>
      </c>
      <c r="Q1608" s="4">
        <f t="shared" si="434"/>
        <v>0.5</v>
      </c>
      <c r="R1608" s="6" cm="1">
        <f t="array" ref="R1608">SUM(_xlfn._xlws.FILTER($H$2:$H$2454,_xlfn.MAP($O$2:$O$2454,_xlfn.LAMBDA(_xlpm.x,_xlpm.x=$O1608))))</f>
        <v>9.5057034220532308E-4</v>
      </c>
      <c r="S1608" s="4">
        <f t="shared" si="435"/>
        <v>8.3333333333333343E-2</v>
      </c>
      <c r="T1608" s="4">
        <f t="shared" si="436"/>
        <v>3.0058705339217815E-2</v>
      </c>
      <c r="U1608" s="4">
        <f t="shared" si="437"/>
        <v>0.14285714285714288</v>
      </c>
      <c r="V1608" s="4">
        <f t="shared" si="438"/>
        <v>0.77815125038364352</v>
      </c>
      <c r="W1608" s="4" t="s">
        <v>5100</v>
      </c>
      <c r="X1608" s="2" cm="1">
        <f t="array" ref="X1608">SUM(_xlfn._xlws.FILTER($F$2:$F$2454,_xlfn.MAP($W$2:$W$2454,_xlfn.LAMBDA(_xlpm.x,_xlpm.x=$W1608))))</f>
        <v>150</v>
      </c>
      <c r="Y1608" s="11">
        <f t="shared" si="439"/>
        <v>6.6666666666666671E-3</v>
      </c>
      <c r="Z1608" s="4" t="s">
        <v>5116</v>
      </c>
      <c r="AA1608" s="2" cm="1">
        <f t="array" ref="AA1608">SUM(_xlfn._xlws.FILTER($F$2:$F$2454,_xlfn.MAP($Z$2:$Z$2454,_xlfn.LAMBDA(_xlpm.x,_xlpm.x=$Z1608))))</f>
        <v>96</v>
      </c>
      <c r="AB1608" s="11">
        <f t="shared" si="440"/>
        <v>1.0416666666666666E-2</v>
      </c>
      <c r="AC1608" s="11">
        <f t="shared" si="441"/>
        <v>-0.19382002601611276</v>
      </c>
      <c r="AG1608" s="2"/>
      <c r="AL1608" s="2"/>
      <c r="AM1608" s="2"/>
    </row>
    <row r="1609" spans="1:39">
      <c r="A1609" s="1" t="str">
        <f t="shared" si="425"/>
        <v>~hai~ : [hɛ]</v>
      </c>
      <c r="B1609" s="1">
        <f>_xlfn.LET(_xlpm.d,$G1609,_xlpm.k,_xlfn.CONCAT(LEFT(TRIM(B$1),1),"*"),COUNTIF(_xlpm.d,_xlpm.k))</f>
        <v>0</v>
      </c>
      <c r="C1609" s="1">
        <f>_xlfn.LET(_xlpm.d,$G1609,_xlpm.k,_xlfn.CONCAT(LEFT(TRIM(C$1),1),"*"),COUNTIF(_xlpm.d,_xlpm.k))</f>
        <v>0</v>
      </c>
      <c r="D1609" s="1">
        <f>_xlfn.LET(_xlpm.d,$G1609,_xlpm.k,_xlfn.CONCAT(LEFT(TRIM(D$1),1),"*"),COUNTIF(_xlpm.d,_xlpm.k))</f>
        <v>0</v>
      </c>
      <c r="E1609" s="1">
        <f t="shared" si="426"/>
        <v>0.69897000433601875</v>
      </c>
      <c r="F1609" s="7">
        <v>4</v>
      </c>
      <c r="G1609" s="9" t="s">
        <v>1151</v>
      </c>
      <c r="H1609" s="4" cm="1">
        <f t="array" ref="H1609">F1609/freq.sum.r6e</f>
        <v>3.1685678073510771E-4</v>
      </c>
      <c r="I1609" s="4" t="str">
        <f t="shared" si="427"/>
        <v>hɛ</v>
      </c>
      <c r="J1609" s="4" t="str">
        <f t="shared" si="428"/>
        <v>hai</v>
      </c>
      <c r="K1609" s="10">
        <f t="shared" si="429"/>
        <v>2</v>
      </c>
      <c r="L1609" s="1">
        <f t="shared" si="430"/>
        <v>3</v>
      </c>
      <c r="M1609" s="10">
        <f t="shared" si="431"/>
        <v>3</v>
      </c>
      <c r="N1609" s="1" t="str">
        <f t="shared" si="432"/>
        <v>~hai~</v>
      </c>
      <c r="O1609" s="1" t="str">
        <f t="shared" si="433"/>
        <v>[hɛ]</v>
      </c>
      <c r="P1609" s="3" cm="1">
        <f t="array" ref="P1609">SUM(_xlfn._xlws.FILTER($H$2:$H$2454,_xlfn.MAP($N$2:$N$2454,_xlfn.LAMBDA(_xlpm.x,_xlpm.x=$N1609))))</f>
        <v>3.9607097591888465E-4</v>
      </c>
      <c r="Q1609" s="4">
        <f t="shared" si="434"/>
        <v>0.79999999999999993</v>
      </c>
      <c r="R1609" s="6" cm="1">
        <f t="array" ref="R1609">SUM(_xlfn._xlws.FILTER($H$2:$H$2454,_xlfn.MAP($O$2:$O$2454,_xlfn.LAMBDA(_xlpm.x,_xlpm.x=$O1609))))</f>
        <v>2.3764258555133079E-3</v>
      </c>
      <c r="S1609" s="4">
        <f t="shared" si="435"/>
        <v>0.13333333333333333</v>
      </c>
      <c r="T1609" s="4">
        <f t="shared" si="436"/>
        <v>0.11167064387691297</v>
      </c>
      <c r="U1609" s="4">
        <f t="shared" si="437"/>
        <v>0.22857142857142859</v>
      </c>
      <c r="V1609" s="4">
        <f t="shared" si="438"/>
        <v>0.77815125038364363</v>
      </c>
      <c r="W1609" s="4" t="s">
        <v>5131</v>
      </c>
      <c r="X1609" s="2" cm="1">
        <f t="array" ref="X1609">SUM(_xlfn._xlws.FILTER($F$2:$F$2454,_xlfn.MAP($W$2:$W$2454,_xlfn.LAMBDA(_xlpm.x,_xlpm.x=$W1609))))</f>
        <v>105</v>
      </c>
      <c r="Y1609" s="11">
        <f t="shared" si="439"/>
        <v>3.8095238095238099E-2</v>
      </c>
      <c r="Z1609" s="4" t="s">
        <v>5104</v>
      </c>
      <c r="AA1609" s="2" cm="1">
        <f t="array" ref="AA1609">SUM(_xlfn._xlws.FILTER($F$2:$F$2454,_xlfn.MAP($Z$2:$Z$2454,_xlfn.LAMBDA(_xlpm.x,_xlpm.x=$Z1609))))</f>
        <v>883</v>
      </c>
      <c r="AB1609" s="11">
        <f t="shared" si="440"/>
        <v>4.5300113250283129E-3</v>
      </c>
      <c r="AC1609" s="11">
        <f t="shared" si="441"/>
        <v>0.92477140450763051</v>
      </c>
      <c r="AG1609" s="2"/>
      <c r="AL1609" s="2"/>
      <c r="AM1609" s="2"/>
    </row>
    <row r="1610" spans="1:39">
      <c r="A1610" s="1" t="str">
        <f t="shared" si="425"/>
        <v>~ped~ : [pt]</v>
      </c>
      <c r="B1610" s="1">
        <f>_xlfn.LET(_xlpm.d,$G1610,_xlpm.k,_xlfn.CONCAT(LEFT(TRIM(B$1),1),"*"),COUNTIF(_xlpm.d,_xlpm.k))</f>
        <v>0</v>
      </c>
      <c r="C1610" s="1">
        <f>_xlfn.LET(_xlpm.d,$G1610,_xlpm.k,_xlfn.CONCAT(LEFT(TRIM(C$1),1),"*"),COUNTIF(_xlpm.d,_xlpm.k))</f>
        <v>0</v>
      </c>
      <c r="D1610" s="1">
        <f>_xlfn.LET(_xlpm.d,$G1610,_xlpm.k,_xlfn.CONCAT(LEFT(TRIM(D$1),1),"*"),COUNTIF(_xlpm.d,_xlpm.k))</f>
        <v>0</v>
      </c>
      <c r="E1610" s="1">
        <f t="shared" si="426"/>
        <v>0.30102999566398114</v>
      </c>
      <c r="F1610" s="7">
        <v>1</v>
      </c>
      <c r="G1610" s="9" t="s">
        <v>232</v>
      </c>
      <c r="H1610" s="4" cm="1">
        <f t="array" ref="H1610">F1610/freq.sum.r6e</f>
        <v>7.9214195183776928E-5</v>
      </c>
      <c r="I1610" s="4" t="str">
        <f t="shared" si="427"/>
        <v>pt</v>
      </c>
      <c r="J1610" s="4" t="str">
        <f t="shared" si="428"/>
        <v>ped</v>
      </c>
      <c r="K1610" s="10">
        <f t="shared" si="429"/>
        <v>2</v>
      </c>
      <c r="L1610" s="1">
        <f t="shared" si="430"/>
        <v>3</v>
      </c>
      <c r="M1610" s="10">
        <f t="shared" si="431"/>
        <v>3</v>
      </c>
      <c r="N1610" s="1" t="str">
        <f t="shared" si="432"/>
        <v>~ped~</v>
      </c>
      <c r="O1610" s="1" t="str">
        <f t="shared" si="433"/>
        <v>[pt]</v>
      </c>
      <c r="P1610" s="3" cm="1">
        <f t="array" ref="P1610">SUM(_xlfn._xlws.FILTER($H$2:$H$2454,_xlfn.MAP($N$2:$N$2454,_xlfn.LAMBDA(_xlpm.x,_xlpm.x=$N1610))))</f>
        <v>7.9214195183776928E-5</v>
      </c>
      <c r="Q1610" s="4">
        <f t="shared" si="434"/>
        <v>1</v>
      </c>
      <c r="R1610" s="6" cm="1">
        <f t="array" ref="R1610">SUM(_xlfn._xlws.FILTER($H$2:$H$2454,_xlfn.MAP($O$2:$O$2454,_xlfn.LAMBDA(_xlpm.x,_xlpm.x=$O1610))))</f>
        <v>4.7528517110266159E-4</v>
      </c>
      <c r="S1610" s="4">
        <f t="shared" si="435"/>
        <v>0.16666666666666666</v>
      </c>
      <c r="T1610" s="4">
        <f t="shared" si="436"/>
        <v>6.0117410678435623E-2</v>
      </c>
      <c r="U1610" s="4">
        <f t="shared" si="437"/>
        <v>0.2857142857142857</v>
      </c>
      <c r="V1610" s="4">
        <f t="shared" si="438"/>
        <v>0.77815125038364363</v>
      </c>
      <c r="W1610" s="4" t="s">
        <v>5121</v>
      </c>
      <c r="X1610" s="2" cm="1">
        <f t="array" ref="X1610">SUM(_xlfn._xlws.FILTER($F$2:$F$2454,_xlfn.MAP($W$2:$W$2454,_xlfn.LAMBDA(_xlpm.x,_xlpm.x=$W1610))))</f>
        <v>2896</v>
      </c>
      <c r="Y1610" s="11">
        <f t="shared" si="439"/>
        <v>3.453038674033149E-4</v>
      </c>
      <c r="Z1610" s="4"/>
      <c r="AA1610" s="2" cm="1">
        <f t="array" ref="AA1610">SUM(_xlfn._xlws.FILTER($F$2:$F$2454,_xlfn.MAP($Z$2:$Z$2454,_xlfn.LAMBDA(_xlpm.x,_xlpm.x=$Z1610))))</f>
        <v>3871</v>
      </c>
      <c r="AB1610" s="11">
        <f t="shared" si="440"/>
        <v>2.5833118057349522E-4</v>
      </c>
      <c r="AC1610" s="11">
        <f t="shared" si="441"/>
        <v>0.12602461379384577</v>
      </c>
      <c r="AG1610" s="2"/>
      <c r="AL1610" s="2"/>
      <c r="AM1610" s="2"/>
    </row>
    <row r="1611" spans="1:39">
      <c r="A1611" s="1" t="str">
        <f t="shared" si="425"/>
        <v>~pru~ : [pɹu]</v>
      </c>
      <c r="B1611" s="1">
        <f>_xlfn.LET(_xlpm.d,$G1611,_xlpm.k,_xlfn.CONCAT(LEFT(TRIM(B$1),1),"*"),COUNTIF(_xlpm.d,_xlpm.k))</f>
        <v>0</v>
      </c>
      <c r="C1611" s="1">
        <f>_xlfn.LET(_xlpm.d,$G1611,_xlpm.k,_xlfn.CONCAT(LEFT(TRIM(C$1),1),"*"),COUNTIF(_xlpm.d,_xlpm.k))</f>
        <v>0</v>
      </c>
      <c r="D1611" s="1">
        <f>_xlfn.LET(_xlpm.d,$G1611,_xlpm.k,_xlfn.CONCAT(LEFT(TRIM(D$1),1),"*"),COUNTIF(_xlpm.d,_xlpm.k))</f>
        <v>0</v>
      </c>
      <c r="E1611" s="1">
        <f t="shared" si="426"/>
        <v>0.30102999566398114</v>
      </c>
      <c r="F1611" s="7">
        <v>1</v>
      </c>
      <c r="G1611" s="9" t="s">
        <v>2195</v>
      </c>
      <c r="H1611" s="4" cm="1">
        <f t="array" ref="H1611">F1611/freq.sum.r6e</f>
        <v>7.9214195183776928E-5</v>
      </c>
      <c r="I1611" s="4" t="str">
        <f t="shared" si="427"/>
        <v>pɹu</v>
      </c>
      <c r="J1611" s="4" t="str">
        <f t="shared" si="428"/>
        <v>pru</v>
      </c>
      <c r="K1611" s="10">
        <f t="shared" si="429"/>
        <v>3</v>
      </c>
      <c r="L1611" s="1">
        <f t="shared" si="430"/>
        <v>3</v>
      </c>
      <c r="M1611" s="10">
        <f t="shared" si="431"/>
        <v>3</v>
      </c>
      <c r="N1611" s="1" t="str">
        <f t="shared" si="432"/>
        <v>~pru~</v>
      </c>
      <c r="O1611" s="1" t="str">
        <f t="shared" si="433"/>
        <v>[pɹu]</v>
      </c>
      <c r="P1611" s="3" cm="1">
        <f t="array" ref="P1611">SUM(_xlfn._xlws.FILTER($H$2:$H$2454,_xlfn.MAP($N$2:$N$2454,_xlfn.LAMBDA(_xlpm.x,_xlpm.x=$N1611))))</f>
        <v>7.9214195183776928E-5</v>
      </c>
      <c r="Q1611" s="4">
        <f t="shared" si="434"/>
        <v>1</v>
      </c>
      <c r="R1611" s="6" cm="1">
        <f t="array" ref="R1611">SUM(_xlfn._xlws.FILTER($H$2:$H$2454,_xlfn.MAP($O$2:$O$2454,_xlfn.LAMBDA(_xlpm.x,_xlpm.x=$O1611))))</f>
        <v>4.7528517110266159E-4</v>
      </c>
      <c r="S1611" s="4">
        <f t="shared" si="435"/>
        <v>0.16666666666666666</v>
      </c>
      <c r="T1611" s="4">
        <f t="shared" si="436"/>
        <v>6.0117410678435623E-2</v>
      </c>
      <c r="U1611" s="4">
        <f t="shared" si="437"/>
        <v>0.2857142857142857</v>
      </c>
      <c r="V1611" s="4">
        <f t="shared" si="438"/>
        <v>0.77815125038364363</v>
      </c>
      <c r="W1611" s="4" t="s">
        <v>5111</v>
      </c>
      <c r="X1611" s="2" cm="1">
        <f t="array" ref="X1611">SUM(_xlfn._xlws.FILTER($F$2:$F$2454,_xlfn.MAP($W$2:$W$2454,_xlfn.LAMBDA(_xlpm.x,_xlpm.x=$W1611))))</f>
        <v>566</v>
      </c>
      <c r="Y1611" s="11">
        <f t="shared" si="439"/>
        <v>1.7667844522968198E-3</v>
      </c>
      <c r="Z1611" s="4" t="s">
        <v>5111</v>
      </c>
      <c r="AA1611" s="2" cm="1">
        <f t="array" ref="AA1611">SUM(_xlfn._xlws.FILTER($F$2:$F$2454,_xlfn.MAP($Z$2:$Z$2454,_xlfn.LAMBDA(_xlpm.x,_xlpm.x=$Z1611))))</f>
        <v>254</v>
      </c>
      <c r="AB1611" s="11">
        <f t="shared" si="440"/>
        <v>3.937007874015748E-3</v>
      </c>
      <c r="AC1611" s="11">
        <f t="shared" si="441"/>
        <v>-0.34798271456833335</v>
      </c>
      <c r="AG1611" s="2"/>
      <c r="AL1611" s="2"/>
      <c r="AM1611" s="2"/>
    </row>
    <row r="1612" spans="1:39">
      <c r="A1612" s="1" t="str">
        <f t="shared" si="425"/>
        <v>~lua~ : [lyə]</v>
      </c>
      <c r="B1612" s="1">
        <f>_xlfn.LET(_xlpm.d,$G1612,_xlpm.k,_xlfn.CONCAT(LEFT(TRIM(B$1),1),"*"),COUNTIF(_xlpm.d,_xlpm.k))</f>
        <v>0</v>
      </c>
      <c r="C1612" s="1">
        <f>_xlfn.LET(_xlpm.d,$G1612,_xlpm.k,_xlfn.CONCAT(LEFT(TRIM(C$1),1),"*"),COUNTIF(_xlpm.d,_xlpm.k))</f>
        <v>0</v>
      </c>
      <c r="D1612" s="1">
        <f>_xlfn.LET(_xlpm.d,$G1612,_xlpm.k,_xlfn.CONCAT(LEFT(TRIM(D$1),1),"*"),COUNTIF(_xlpm.d,_xlpm.k))</f>
        <v>0</v>
      </c>
      <c r="E1612" s="1">
        <f t="shared" si="426"/>
        <v>0.30102999566398114</v>
      </c>
      <c r="F1612" s="7">
        <v>1</v>
      </c>
      <c r="G1612" s="9" t="s">
        <v>1408</v>
      </c>
      <c r="H1612" s="4" cm="1">
        <f t="array" ref="H1612">F1612/freq.sum.r6e</f>
        <v>7.9214195183776928E-5</v>
      </c>
      <c r="I1612" s="1" t="str">
        <f t="shared" si="427"/>
        <v>lyə</v>
      </c>
      <c r="J1612" s="1" t="str">
        <f t="shared" si="428"/>
        <v>lua</v>
      </c>
      <c r="K1612" s="10">
        <f t="shared" si="429"/>
        <v>3</v>
      </c>
      <c r="L1612" s="1">
        <f t="shared" si="430"/>
        <v>3</v>
      </c>
      <c r="M1612" s="10">
        <f t="shared" si="431"/>
        <v>3</v>
      </c>
      <c r="N1612" s="1" t="str">
        <f t="shared" si="432"/>
        <v>~lua~</v>
      </c>
      <c r="O1612" s="1" t="str">
        <f t="shared" si="433"/>
        <v>[lyə]</v>
      </c>
      <c r="P1612" s="3" cm="1">
        <f t="array" ref="P1612">SUM(_xlfn._xlws.FILTER($H$2:$H$2454,_xlfn.MAP($N$2:$N$2454,_xlfn.LAMBDA(_xlpm.x,_xlpm.x=$N1612))))</f>
        <v>7.9214195183776928E-5</v>
      </c>
      <c r="Q1612" s="4">
        <f t="shared" si="434"/>
        <v>1</v>
      </c>
      <c r="R1612" s="6" cm="1">
        <f t="array" ref="R1612">SUM(_xlfn._xlws.FILTER($H$2:$H$2454,_xlfn.MAP($O$2:$O$2454,_xlfn.LAMBDA(_xlpm.x,_xlpm.x=$O1612))))</f>
        <v>4.7528517110266159E-4</v>
      </c>
      <c r="S1612" s="4">
        <f t="shared" si="435"/>
        <v>0.16666666666666666</v>
      </c>
      <c r="T1612" s="4">
        <f t="shared" si="436"/>
        <v>6.0117410678435623E-2</v>
      </c>
      <c r="U1612" s="4">
        <f t="shared" si="437"/>
        <v>0.2857142857142857</v>
      </c>
      <c r="V1612" s="4">
        <f t="shared" si="438"/>
        <v>0.77815125038364363</v>
      </c>
      <c r="W1612" s="4" t="s">
        <v>5129</v>
      </c>
      <c r="X1612" s="2" cm="1">
        <f t="array" ref="X1612">SUM(_xlfn._xlws.FILTER($F$2:$F$2454,_xlfn.MAP($W$2:$W$2454,_xlfn.LAMBDA(_xlpm.x,_xlpm.x=$W1612))))</f>
        <v>26</v>
      </c>
      <c r="Y1612" s="11">
        <f t="shared" si="439"/>
        <v>3.8461538461538464E-2</v>
      </c>
      <c r="Z1612" s="4" t="s">
        <v>5101</v>
      </c>
      <c r="AA1612" s="2" cm="1">
        <f t="array" ref="AA1612">SUM(_xlfn._xlws.FILTER($F$2:$F$2454,_xlfn.MAP($Z$2:$Z$2454,_xlfn.LAMBDA(_xlpm.x,_xlpm.x=$Z1612))))</f>
        <v>2255</v>
      </c>
      <c r="AB1612" s="11">
        <f t="shared" si="440"/>
        <v>4.434589800443459E-4</v>
      </c>
      <c r="AC1612" s="11">
        <f t="shared" si="441"/>
        <v>1.9381731982431614</v>
      </c>
      <c r="AG1612" s="2"/>
      <c r="AL1612" s="2"/>
      <c r="AM1612" s="2"/>
    </row>
    <row r="1613" spans="1:39">
      <c r="A1613" s="1" t="str">
        <f t="shared" si="425"/>
        <v>~pry~ : [pɹaɪ]</v>
      </c>
      <c r="B1613" s="1">
        <f>_xlfn.LET(_xlpm.d,$G1613,_xlpm.k,_xlfn.CONCAT(LEFT(TRIM(B$1),1),"*"),COUNTIF(_xlpm.d,_xlpm.k))</f>
        <v>0</v>
      </c>
      <c r="C1613" s="1">
        <f>_xlfn.LET(_xlpm.d,$G1613,_xlpm.k,_xlfn.CONCAT(LEFT(TRIM(C$1),1),"*"),COUNTIF(_xlpm.d,_xlpm.k))</f>
        <v>0</v>
      </c>
      <c r="D1613" s="1">
        <f>_xlfn.LET(_xlpm.d,$G1613,_xlpm.k,_xlfn.CONCAT(LEFT(TRIM(D$1),1),"*"),COUNTIF(_xlpm.d,_xlpm.k))</f>
        <v>0</v>
      </c>
      <c r="E1613" s="1">
        <f t="shared" si="426"/>
        <v>0.30102999566398114</v>
      </c>
      <c r="F1613" s="7">
        <v>1</v>
      </c>
      <c r="G1613" s="9" t="s">
        <v>2194</v>
      </c>
      <c r="H1613" s="4" cm="1">
        <f t="array" ref="H1613">F1613/freq.sum.r6e</f>
        <v>7.9214195183776928E-5</v>
      </c>
      <c r="I1613" s="4" t="str">
        <f t="shared" si="427"/>
        <v>pɹaɪ</v>
      </c>
      <c r="J1613" s="4" t="str">
        <f t="shared" si="428"/>
        <v>pry</v>
      </c>
      <c r="K1613" s="10">
        <f t="shared" si="429"/>
        <v>4</v>
      </c>
      <c r="L1613" s="1">
        <f t="shared" si="430"/>
        <v>3</v>
      </c>
      <c r="M1613" s="10">
        <f t="shared" si="431"/>
        <v>4</v>
      </c>
      <c r="N1613" s="1" t="str">
        <f t="shared" si="432"/>
        <v>~pry~</v>
      </c>
      <c r="O1613" s="1" t="str">
        <f t="shared" si="433"/>
        <v>[pɹaɪ]</v>
      </c>
      <c r="P1613" s="3" cm="1">
        <f t="array" ref="P1613">SUM(_xlfn._xlws.FILTER($H$2:$H$2454,_xlfn.MAP($N$2:$N$2454,_xlfn.LAMBDA(_xlpm.x,_xlpm.x=$N1613))))</f>
        <v>7.9214195183776928E-5</v>
      </c>
      <c r="Q1613" s="4">
        <f t="shared" si="434"/>
        <v>1</v>
      </c>
      <c r="R1613" s="6" cm="1">
        <f t="array" ref="R1613">SUM(_xlfn._xlws.FILTER($H$2:$H$2454,_xlfn.MAP($O$2:$O$2454,_xlfn.LAMBDA(_xlpm.x,_xlpm.x=$O1613))))</f>
        <v>4.7528517110266159E-4</v>
      </c>
      <c r="S1613" s="4">
        <f t="shared" si="435"/>
        <v>0.16666666666666666</v>
      </c>
      <c r="T1613" s="4">
        <f t="shared" si="436"/>
        <v>6.6927676436831368E-2</v>
      </c>
      <c r="U1613" s="4">
        <f t="shared" si="437"/>
        <v>0.2857142857142857</v>
      </c>
      <c r="V1613" s="4">
        <f t="shared" si="438"/>
        <v>0.77815125038364363</v>
      </c>
      <c r="W1613" s="4" t="s">
        <v>5123</v>
      </c>
      <c r="X1613" s="2" cm="1">
        <f t="array" ref="X1613">SUM(_xlfn._xlws.FILTER($F$2:$F$2454,_xlfn.MAP($W$2:$W$2454,_xlfn.LAMBDA(_xlpm.x,_xlpm.x=$W1613))))</f>
        <v>340</v>
      </c>
      <c r="Y1613" s="11">
        <f t="shared" si="439"/>
        <v>2.9411764705882353E-3</v>
      </c>
      <c r="Z1613" s="4" t="s">
        <v>5106</v>
      </c>
      <c r="AA1613" s="2" cm="1">
        <f t="array" ref="AA1613">SUM(_xlfn._xlws.FILTER($F$2:$F$2454,_xlfn.MAP($Z$2:$Z$2454,_xlfn.LAMBDA(_xlpm.x,_xlpm.x=$Z1613))))</f>
        <v>397</v>
      </c>
      <c r="AB1613" s="11">
        <f t="shared" si="440"/>
        <v>2.5188916876574307E-3</v>
      </c>
      <c r="AC1613" s="11">
        <f t="shared" si="441"/>
        <v>6.7311589720859974E-2</v>
      </c>
      <c r="AG1613" s="2"/>
      <c r="AL1613" s="2"/>
      <c r="AM1613" s="2"/>
    </row>
    <row r="1614" spans="1:39">
      <c r="A1614" s="1" t="str">
        <f t="shared" si="425"/>
        <v>~rcy~ : [ɹsɪ]</v>
      </c>
      <c r="B1614" s="1">
        <f>_xlfn.LET(_xlpm.d,$G1614,_xlpm.k,_xlfn.CONCAT(LEFT(TRIM(B$1),1),"*"),COUNTIF(_xlpm.d,_xlpm.k))</f>
        <v>1</v>
      </c>
      <c r="C1614" s="1">
        <f>_xlfn.LET(_xlpm.d,$G1614,_xlpm.k,_xlfn.CONCAT(LEFT(TRIM(C$1),1),"*"),COUNTIF(_xlpm.d,_xlpm.k))</f>
        <v>0</v>
      </c>
      <c r="D1614" s="1">
        <f>_xlfn.LET(_xlpm.d,$G1614,_xlpm.k,_xlfn.CONCAT(LEFT(TRIM(D$1),1),"*"),COUNTIF(_xlpm.d,_xlpm.k))</f>
        <v>0</v>
      </c>
      <c r="E1614" s="1">
        <f t="shared" si="426"/>
        <v>0.30102999566398114</v>
      </c>
      <c r="F1614" s="7">
        <v>1</v>
      </c>
      <c r="G1614" s="9" t="s">
        <v>1412</v>
      </c>
      <c r="H1614" s="4" cm="1">
        <f t="array" ref="H1614">F1614/freq.sum.r6e</f>
        <v>7.9214195183776928E-5</v>
      </c>
      <c r="I1614" s="4" t="str">
        <f t="shared" si="427"/>
        <v>ɹsɪ</v>
      </c>
      <c r="J1614" s="4" t="str">
        <f t="shared" si="428"/>
        <v>rcy</v>
      </c>
      <c r="K1614" s="10">
        <f t="shared" si="429"/>
        <v>3</v>
      </c>
      <c r="L1614" s="1">
        <f t="shared" si="430"/>
        <v>3</v>
      </c>
      <c r="M1614" s="10">
        <f t="shared" si="431"/>
        <v>3</v>
      </c>
      <c r="N1614" s="1" t="str">
        <f t="shared" si="432"/>
        <v>~rcy~</v>
      </c>
      <c r="O1614" s="1" t="str">
        <f t="shared" si="433"/>
        <v>[ɹsɪ]</v>
      </c>
      <c r="P1614" s="3" cm="1">
        <f t="array" ref="P1614">SUM(_xlfn._xlws.FILTER($H$2:$H$2454,_xlfn.MAP($N$2:$N$2454,_xlfn.LAMBDA(_xlpm.x,_xlpm.x=$N1614))))</f>
        <v>7.9214195183776928E-5</v>
      </c>
      <c r="Q1614" s="4">
        <f t="shared" si="434"/>
        <v>1</v>
      </c>
      <c r="R1614" s="6" cm="1">
        <f t="array" ref="R1614">SUM(_xlfn._xlws.FILTER($H$2:$H$2454,_xlfn.MAP($O$2:$O$2454,_xlfn.LAMBDA(_xlpm.x,_xlpm.x=$O1614))))</f>
        <v>4.7528517110266159E-4</v>
      </c>
      <c r="S1614" s="4">
        <f t="shared" si="435"/>
        <v>0.16666666666666666</v>
      </c>
      <c r="T1614" s="4">
        <f t="shared" si="436"/>
        <v>6.0117410678435623E-2</v>
      </c>
      <c r="U1614" s="4">
        <f t="shared" si="437"/>
        <v>0.2857142857142857</v>
      </c>
      <c r="V1614" s="4">
        <f t="shared" si="438"/>
        <v>0.77815125038364363</v>
      </c>
      <c r="W1614" s="4" t="s">
        <v>5123</v>
      </c>
      <c r="X1614" s="2" cm="1">
        <f t="array" ref="X1614">SUM(_xlfn._xlws.FILTER($F$2:$F$2454,_xlfn.MAP($W$2:$W$2454,_xlfn.LAMBDA(_xlpm.x,_xlpm.x=$W1614))))</f>
        <v>340</v>
      </c>
      <c r="Y1614" s="11">
        <f t="shared" si="439"/>
        <v>2.9411764705882353E-3</v>
      </c>
      <c r="Z1614" s="4" t="s">
        <v>5102</v>
      </c>
      <c r="AA1614" s="2" cm="1">
        <f t="array" ref="AA1614">SUM(_xlfn._xlws.FILTER($F$2:$F$2454,_xlfn.MAP($Z$2:$Z$2454,_xlfn.LAMBDA(_xlpm.x,_xlpm.x=$Z1614))))</f>
        <v>1794</v>
      </c>
      <c r="AB1614" s="11">
        <f t="shared" si="440"/>
        <v>5.5741360089186175E-4</v>
      </c>
      <c r="AC1614" s="11">
        <f t="shared" si="441"/>
        <v>0.72234352166581817</v>
      </c>
      <c r="AG1614" s="2"/>
      <c r="AL1614" s="2"/>
      <c r="AM1614" s="2"/>
    </row>
    <row r="1615" spans="1:39">
      <c r="A1615" s="1" t="str">
        <f t="shared" si="425"/>
        <v>~noo~ : [nu]</v>
      </c>
      <c r="B1615" s="1">
        <f>_xlfn.LET(_xlpm.d,$G1615,_xlpm.k,_xlfn.CONCAT(LEFT(TRIM(B$1),1),"*"),COUNTIF(_xlpm.d,_xlpm.k))</f>
        <v>0</v>
      </c>
      <c r="C1615" s="1">
        <f>_xlfn.LET(_xlpm.d,$G1615,_xlpm.k,_xlfn.CONCAT(LEFT(TRIM(C$1),1),"*"),COUNTIF(_xlpm.d,_xlpm.k))</f>
        <v>0</v>
      </c>
      <c r="D1615" s="1">
        <f>_xlfn.LET(_xlpm.d,$G1615,_xlpm.k,_xlfn.CONCAT(LEFT(TRIM(D$1),1),"*"),COUNTIF(_xlpm.d,_xlpm.k))</f>
        <v>1</v>
      </c>
      <c r="E1615" s="1">
        <f t="shared" si="426"/>
        <v>0.47712125471966244</v>
      </c>
      <c r="F1615" s="7">
        <v>2</v>
      </c>
      <c r="G1615" s="9" t="s">
        <v>203</v>
      </c>
      <c r="H1615" s="4" cm="1">
        <f t="array" ref="H1615">F1615/freq.sum.r6e</f>
        <v>1.5842839036755386E-4</v>
      </c>
      <c r="I1615" s="4" t="str">
        <f t="shared" si="427"/>
        <v>nu</v>
      </c>
      <c r="J1615" s="4" t="str">
        <f t="shared" si="428"/>
        <v>noo</v>
      </c>
      <c r="K1615" s="10">
        <f t="shared" si="429"/>
        <v>2</v>
      </c>
      <c r="L1615" s="1">
        <f t="shared" si="430"/>
        <v>3</v>
      </c>
      <c r="M1615" s="10">
        <f t="shared" si="431"/>
        <v>3</v>
      </c>
      <c r="N1615" s="1" t="str">
        <f t="shared" si="432"/>
        <v>~noo~</v>
      </c>
      <c r="O1615" s="1" t="str">
        <f t="shared" si="433"/>
        <v>[nu]</v>
      </c>
      <c r="P1615" s="3" cm="1">
        <f t="array" ref="P1615">SUM(_xlfn._xlws.FILTER($H$2:$H$2454,_xlfn.MAP($N$2:$N$2454,_xlfn.LAMBDA(_xlpm.x,_xlpm.x=$N1615))))</f>
        <v>1.5842839036755386E-4</v>
      </c>
      <c r="Q1615" s="4">
        <f t="shared" si="434"/>
        <v>1</v>
      </c>
      <c r="R1615" s="6" cm="1">
        <f t="array" ref="R1615">SUM(_xlfn._xlws.FILTER($H$2:$H$2454,_xlfn.MAP($O$2:$O$2454,_xlfn.LAMBDA(_xlpm.x,_xlpm.x=$O1615))))</f>
        <v>9.5057034220532297E-4</v>
      </c>
      <c r="S1615" s="4">
        <f t="shared" si="435"/>
        <v>0.16666666666666669</v>
      </c>
      <c r="T1615" s="4">
        <f t="shared" si="436"/>
        <v>9.5283841565774074E-2</v>
      </c>
      <c r="U1615" s="4">
        <f t="shared" si="437"/>
        <v>0.28571428571428575</v>
      </c>
      <c r="V1615" s="4">
        <f t="shared" si="438"/>
        <v>0.77815125038364352</v>
      </c>
      <c r="W1615" s="4" t="s">
        <v>5130</v>
      </c>
      <c r="X1615" s="2" cm="1">
        <f t="array" ref="X1615">SUM(_xlfn._xlws.FILTER($F$2:$F$2454,_xlfn.MAP($W$2:$W$2454,_xlfn.LAMBDA(_xlpm.x,_xlpm.x=$W1615))))</f>
        <v>79</v>
      </c>
      <c r="Y1615" s="11">
        <f t="shared" si="439"/>
        <v>2.5316455696202531E-2</v>
      </c>
      <c r="Z1615" s="4" t="s">
        <v>5111</v>
      </c>
      <c r="AA1615" s="2" cm="1">
        <f t="array" ref="AA1615">SUM(_xlfn._xlws.FILTER($F$2:$F$2454,_xlfn.MAP($Z$2:$Z$2454,_xlfn.LAMBDA(_xlpm.x,_xlpm.x=$Z1615))))</f>
        <v>254</v>
      </c>
      <c r="AB1615" s="11">
        <f t="shared" si="440"/>
        <v>7.874015748031496E-3</v>
      </c>
      <c r="AC1615" s="11">
        <f t="shared" si="441"/>
        <v>0.50720662532949656</v>
      </c>
      <c r="AG1615" s="2"/>
      <c r="AL1615" s="2"/>
      <c r="AM1615" s="2"/>
    </row>
    <row r="1616" spans="1:39">
      <c r="A1616" s="1" t="str">
        <f t="shared" si="425"/>
        <v>~nue~ : [nu]</v>
      </c>
      <c r="B1616" s="1">
        <f>_xlfn.LET(_xlpm.d,$G1616,_xlpm.k,_xlfn.CONCAT(LEFT(TRIM(B$1),1),"*"),COUNTIF(_xlpm.d,_xlpm.k))</f>
        <v>0</v>
      </c>
      <c r="C1616" s="1">
        <f>_xlfn.LET(_xlpm.d,$G1616,_xlpm.k,_xlfn.CONCAT(LEFT(TRIM(C$1),1),"*"),COUNTIF(_xlpm.d,_xlpm.k))</f>
        <v>0</v>
      </c>
      <c r="D1616" s="1">
        <f>_xlfn.LET(_xlpm.d,$G1616,_xlpm.k,_xlfn.CONCAT(LEFT(TRIM(D$1),1),"*"),COUNTIF(_xlpm.d,_xlpm.k))</f>
        <v>1</v>
      </c>
      <c r="E1616" s="1">
        <f t="shared" si="426"/>
        <v>0.30102999566398114</v>
      </c>
      <c r="F1616" s="7">
        <v>1</v>
      </c>
      <c r="G1616" s="9" t="s">
        <v>205</v>
      </c>
      <c r="H1616" s="4" cm="1">
        <f t="array" ref="H1616">F1616/freq.sum.r6e</f>
        <v>7.9214195183776928E-5</v>
      </c>
      <c r="I1616" s="4" t="str">
        <f t="shared" si="427"/>
        <v>nu</v>
      </c>
      <c r="J1616" s="4" t="str">
        <f t="shared" si="428"/>
        <v>nue</v>
      </c>
      <c r="K1616" s="10">
        <f t="shared" si="429"/>
        <v>2</v>
      </c>
      <c r="L1616" s="1">
        <f t="shared" si="430"/>
        <v>3</v>
      </c>
      <c r="M1616" s="10">
        <f t="shared" si="431"/>
        <v>3</v>
      </c>
      <c r="N1616" s="1" t="str">
        <f t="shared" si="432"/>
        <v>~nue~</v>
      </c>
      <c r="O1616" s="1" t="str">
        <f t="shared" si="433"/>
        <v>[nu]</v>
      </c>
      <c r="P1616" s="3" cm="1">
        <f t="array" ref="P1616">SUM(_xlfn._xlws.FILTER($H$2:$H$2454,_xlfn.MAP($N$2:$N$2454,_xlfn.LAMBDA(_xlpm.x,_xlpm.x=$N1616))))</f>
        <v>1.5842839036755386E-4</v>
      </c>
      <c r="Q1616" s="4">
        <f t="shared" si="434"/>
        <v>0.5</v>
      </c>
      <c r="R1616" s="6" cm="1">
        <f t="array" ref="R1616">SUM(_xlfn._xlws.FILTER($H$2:$H$2454,_xlfn.MAP($O$2:$O$2454,_xlfn.LAMBDA(_xlpm.x,_xlpm.x=$O1616))))</f>
        <v>9.5057034220532297E-4</v>
      </c>
      <c r="S1616" s="4">
        <f t="shared" si="435"/>
        <v>8.3333333333333343E-2</v>
      </c>
      <c r="T1616" s="4">
        <f t="shared" si="436"/>
        <v>3.0058705339217815E-2</v>
      </c>
      <c r="U1616" s="4">
        <f t="shared" si="437"/>
        <v>0.14285714285714288</v>
      </c>
      <c r="V1616" s="4">
        <f t="shared" si="438"/>
        <v>0.77815125038364352</v>
      </c>
      <c r="W1616" s="4" t="s">
        <v>5143</v>
      </c>
      <c r="X1616" s="2" cm="1">
        <f t="array" ref="X1616">SUM(_xlfn._xlws.FILTER($F$2:$F$2454,_xlfn.MAP($W$2:$W$2454,_xlfn.LAMBDA(_xlpm.x,_xlpm.x=$W1616))))</f>
        <v>33</v>
      </c>
      <c r="Y1616" s="11">
        <f t="shared" si="439"/>
        <v>3.0303030303030304E-2</v>
      </c>
      <c r="Z1616" s="4" t="s">
        <v>5111</v>
      </c>
      <c r="AA1616" s="2" cm="1">
        <f t="array" ref="AA1616">SUM(_xlfn._xlws.FILTER($F$2:$F$2454,_xlfn.MAP($Z$2:$Z$2454,_xlfn.LAMBDA(_xlpm.x,_xlpm.x=$Z1616))))</f>
        <v>254</v>
      </c>
      <c r="AB1616" s="11">
        <f t="shared" si="440"/>
        <v>3.937007874015748E-3</v>
      </c>
      <c r="AC1616" s="11">
        <f t="shared" si="441"/>
        <v>0.88631977674205065</v>
      </c>
      <c r="AG1616" s="2"/>
      <c r="AL1616" s="2"/>
      <c r="AM1616" s="2"/>
    </row>
    <row r="1617" spans="1:39">
      <c r="A1617" s="1" t="str">
        <f t="shared" si="425"/>
        <v>~may~ : [meɪ]</v>
      </c>
      <c r="B1617" s="1">
        <f>_xlfn.LET(_xlpm.d,$G1617,_xlpm.k,_xlfn.CONCAT(LEFT(TRIM(B$1),1),"*"),COUNTIF(_xlpm.d,_xlpm.k))</f>
        <v>0</v>
      </c>
      <c r="C1617" s="1">
        <f>_xlfn.LET(_xlpm.d,$G1617,_xlpm.k,_xlfn.CONCAT(LEFT(TRIM(C$1),1),"*"),COUNTIF(_xlpm.d,_xlpm.k))</f>
        <v>1</v>
      </c>
      <c r="D1617" s="1">
        <f>_xlfn.LET(_xlpm.d,$G1617,_xlpm.k,_xlfn.CONCAT(LEFT(TRIM(D$1),1),"*"),COUNTIF(_xlpm.d,_xlpm.k))</f>
        <v>0</v>
      </c>
      <c r="E1617" s="1">
        <f t="shared" si="426"/>
        <v>0.47712125471966244</v>
      </c>
      <c r="F1617" s="7">
        <v>2</v>
      </c>
      <c r="G1617" s="9" t="s">
        <v>1375</v>
      </c>
      <c r="H1617" s="4" cm="1">
        <f t="array" ref="H1617">F1617/freq.sum.r6e</f>
        <v>1.5842839036755386E-4</v>
      </c>
      <c r="I1617" s="4" t="str">
        <f t="shared" si="427"/>
        <v>meɪ</v>
      </c>
      <c r="J1617" s="4" t="str">
        <f t="shared" si="428"/>
        <v>may</v>
      </c>
      <c r="K1617" s="10">
        <f t="shared" si="429"/>
        <v>3</v>
      </c>
      <c r="L1617" s="1">
        <f t="shared" si="430"/>
        <v>3</v>
      </c>
      <c r="M1617" s="10">
        <f t="shared" si="431"/>
        <v>3</v>
      </c>
      <c r="N1617" s="1" t="str">
        <f t="shared" si="432"/>
        <v>~may~</v>
      </c>
      <c r="O1617" s="1" t="str">
        <f t="shared" si="433"/>
        <v>[meɪ]</v>
      </c>
      <c r="P1617" s="3" cm="1">
        <f t="array" ref="P1617">SUM(_xlfn._xlws.FILTER($H$2:$H$2454,_xlfn.MAP($N$2:$N$2454,_xlfn.LAMBDA(_xlpm.x,_xlpm.x=$N1617))))</f>
        <v>2.3764258555133077E-4</v>
      </c>
      <c r="Q1617" s="4">
        <f t="shared" si="434"/>
        <v>0.66666666666666674</v>
      </c>
      <c r="R1617" s="6" cm="1">
        <f t="array" ref="R1617">SUM(_xlfn._xlws.FILTER($H$2:$H$2454,_xlfn.MAP($O$2:$O$2454,_xlfn.LAMBDA(_xlpm.x,_xlpm.x=$O1617))))</f>
        <v>1.4258555133079846E-3</v>
      </c>
      <c r="S1617" s="4">
        <f t="shared" si="435"/>
        <v>0.11111111111111112</v>
      </c>
      <c r="T1617" s="4">
        <f t="shared" si="436"/>
        <v>6.3522561043849374E-2</v>
      </c>
      <c r="U1617" s="4">
        <f t="shared" si="437"/>
        <v>0.19047619047619047</v>
      </c>
      <c r="V1617" s="4">
        <f t="shared" si="438"/>
        <v>0.77815125038364363</v>
      </c>
      <c r="W1617" s="4" t="s">
        <v>5127</v>
      </c>
      <c r="X1617" s="2" cm="1">
        <f t="array" ref="X1617">SUM(_xlfn._xlws.FILTER($F$2:$F$2454,_xlfn.MAP($W$2:$W$2454,_xlfn.LAMBDA(_xlpm.x,_xlpm.x=$W1617))))</f>
        <v>59</v>
      </c>
      <c r="Y1617" s="11">
        <f t="shared" si="439"/>
        <v>3.3898305084745763E-2</v>
      </c>
      <c r="Z1617" s="4" t="s">
        <v>5108</v>
      </c>
      <c r="AA1617" s="2" cm="1">
        <f t="array" ref="AA1617">SUM(_xlfn._xlws.FILTER($F$2:$F$2454,_xlfn.MAP($Z$2:$Z$2454,_xlfn.LAMBDA(_xlpm.x,_xlpm.x=$Z1617))))</f>
        <v>475</v>
      </c>
      <c r="AB1617" s="11">
        <f t="shared" si="440"/>
        <v>4.2105263157894736E-3</v>
      </c>
      <c r="AC1617" s="11">
        <f t="shared" si="441"/>
        <v>0.90584159798272246</v>
      </c>
      <c r="AG1617" s="2"/>
      <c r="AL1617" s="2"/>
      <c r="AM1617" s="2"/>
    </row>
    <row r="1618" spans="1:39">
      <c r="A1618" s="1" t="str">
        <f t="shared" si="425"/>
        <v>~lie~ : [laɪ]</v>
      </c>
      <c r="B1618" s="1">
        <f>_xlfn.LET(_xlpm.d,$G1618,_xlpm.k,_xlfn.CONCAT(LEFT(TRIM(B$1),1),"*"),COUNTIF(_xlpm.d,_xlpm.k))</f>
        <v>0</v>
      </c>
      <c r="C1618" s="1">
        <f>_xlfn.LET(_xlpm.d,$G1618,_xlpm.k,_xlfn.CONCAT(LEFT(TRIM(C$1),1),"*"),COUNTIF(_xlpm.d,_xlpm.k))</f>
        <v>0</v>
      </c>
      <c r="D1618" s="1">
        <f>_xlfn.LET(_xlpm.d,$G1618,_xlpm.k,_xlfn.CONCAT(LEFT(TRIM(D$1),1),"*"),COUNTIF(_xlpm.d,_xlpm.k))</f>
        <v>0</v>
      </c>
      <c r="E1618" s="1">
        <f t="shared" si="426"/>
        <v>0.30102999566398114</v>
      </c>
      <c r="F1618" s="7">
        <v>1</v>
      </c>
      <c r="G1618" s="9" t="s">
        <v>1785</v>
      </c>
      <c r="H1618" s="4" cm="1">
        <f t="array" ref="H1618">F1618/freq.sum.r6e</f>
        <v>7.9214195183776928E-5</v>
      </c>
      <c r="I1618" s="1" t="str">
        <f t="shared" si="427"/>
        <v>laɪ</v>
      </c>
      <c r="J1618" s="1" t="str">
        <f t="shared" si="428"/>
        <v>lie</v>
      </c>
      <c r="K1618" s="10">
        <f t="shared" si="429"/>
        <v>3</v>
      </c>
      <c r="L1618" s="1">
        <f t="shared" si="430"/>
        <v>3</v>
      </c>
      <c r="M1618" s="10">
        <f t="shared" si="431"/>
        <v>3</v>
      </c>
      <c r="N1618" s="1" t="str">
        <f t="shared" si="432"/>
        <v>~lie~</v>
      </c>
      <c r="O1618" s="1" t="str">
        <f t="shared" si="433"/>
        <v>[laɪ]</v>
      </c>
      <c r="P1618" s="3" cm="1">
        <f t="array" ref="P1618">SUM(_xlfn._xlws.FILTER($H$2:$H$2454,_xlfn.MAP($N$2:$N$2454,_xlfn.LAMBDA(_xlpm.x,_xlpm.x=$N1618))))</f>
        <v>4.7528517110266159E-4</v>
      </c>
      <c r="Q1618" s="4">
        <f t="shared" si="434"/>
        <v>0.16666666666666666</v>
      </c>
      <c r="R1618" s="6" cm="1">
        <f t="array" ref="R1618">SUM(_xlfn._xlws.FILTER($H$2:$H$2454,_xlfn.MAP($O$2:$O$2454,_xlfn.LAMBDA(_xlpm.x,_xlpm.x=$O1618))))</f>
        <v>2.8517110266159692E-3</v>
      </c>
      <c r="S1618" s="4">
        <f t="shared" si="435"/>
        <v>2.777777777777778E-2</v>
      </c>
      <c r="T1618" s="4">
        <f t="shared" si="436"/>
        <v>1.0019568446405936E-2</v>
      </c>
      <c r="U1618" s="4">
        <f t="shared" si="437"/>
        <v>4.7619047619047616E-2</v>
      </c>
      <c r="V1618" s="4">
        <f t="shared" si="438"/>
        <v>0.77815125038364352</v>
      </c>
      <c r="W1618" s="4" t="s">
        <v>5134</v>
      </c>
      <c r="X1618" s="2" cm="1">
        <f t="array" ref="X1618">SUM(_xlfn._xlws.FILTER($F$2:$F$2454,_xlfn.MAP($W$2:$W$2454,_xlfn.LAMBDA(_xlpm.x,_xlpm.x=$W1618))))</f>
        <v>59</v>
      </c>
      <c r="Y1618" s="11">
        <f t="shared" si="439"/>
        <v>1.6949152542372881E-2</v>
      </c>
      <c r="Z1618" s="4" t="s">
        <v>5106</v>
      </c>
      <c r="AA1618" s="2" cm="1">
        <f t="array" ref="AA1618">SUM(_xlfn._xlws.FILTER($F$2:$F$2454,_xlfn.MAP($Z$2:$Z$2454,_xlfn.LAMBDA(_xlpm.x,_xlpm.x=$Z1618))))</f>
        <v>397</v>
      </c>
      <c r="AB1618" s="11">
        <f t="shared" si="440"/>
        <v>2.5188916876574307E-3</v>
      </c>
      <c r="AC1618" s="11">
        <f t="shared" si="441"/>
        <v>0.82793849512097084</v>
      </c>
      <c r="AG1618" s="2"/>
      <c r="AL1618" s="2"/>
      <c r="AM1618" s="2"/>
    </row>
    <row r="1619" spans="1:39">
      <c r="A1619" s="1" t="str">
        <f t="shared" si="425"/>
        <v>~bea~ : [bɪ]</v>
      </c>
      <c r="B1619" s="1">
        <f>_xlfn.LET(_xlpm.d,$G1619,_xlpm.k,_xlfn.CONCAT(LEFT(TRIM(B$1),1),"*"),COUNTIF(_xlpm.d,_xlpm.k))</f>
        <v>0</v>
      </c>
      <c r="C1619" s="1">
        <f>_xlfn.LET(_xlpm.d,$G1619,_xlpm.k,_xlfn.CONCAT(LEFT(TRIM(C$1),1),"*"),COUNTIF(_xlpm.d,_xlpm.k))</f>
        <v>0</v>
      </c>
      <c r="D1619" s="1">
        <f>_xlfn.LET(_xlpm.d,$G1619,_xlpm.k,_xlfn.CONCAT(LEFT(TRIM(D$1),1),"*"),COUNTIF(_xlpm.d,_xlpm.k))</f>
        <v>0</v>
      </c>
      <c r="E1619" s="1">
        <f t="shared" si="426"/>
        <v>0.30102999566398114</v>
      </c>
      <c r="F1619" s="7">
        <v>1</v>
      </c>
      <c r="G1619" s="9" t="s">
        <v>1824</v>
      </c>
      <c r="H1619" s="4" cm="1">
        <f t="array" ref="H1619">F1619/freq.sum.r6e</f>
        <v>7.9214195183776928E-5</v>
      </c>
      <c r="I1619" s="4" t="str">
        <f t="shared" si="427"/>
        <v>bɪ</v>
      </c>
      <c r="J1619" s="4" t="str">
        <f t="shared" si="428"/>
        <v>bea</v>
      </c>
      <c r="K1619" s="10">
        <f t="shared" si="429"/>
        <v>2</v>
      </c>
      <c r="L1619" s="1">
        <f t="shared" si="430"/>
        <v>3</v>
      </c>
      <c r="M1619" s="10">
        <f t="shared" si="431"/>
        <v>3</v>
      </c>
      <c r="N1619" s="1" t="str">
        <f t="shared" si="432"/>
        <v>~bea~</v>
      </c>
      <c r="O1619" s="1" t="str">
        <f t="shared" si="433"/>
        <v>[bɪ]</v>
      </c>
      <c r="P1619" s="3" cm="1">
        <f t="array" ref="P1619">SUM(_xlfn._xlws.FILTER($H$2:$H$2454,_xlfn.MAP($N$2:$N$2454,_xlfn.LAMBDA(_xlpm.x,_xlpm.x=$N1619))))</f>
        <v>7.1292775665399231E-4</v>
      </c>
      <c r="Q1619" s="4">
        <f t="shared" si="434"/>
        <v>0.11111111111111112</v>
      </c>
      <c r="R1619" s="6" cm="1">
        <f t="array" ref="R1619">SUM(_xlfn._xlws.FILTER($H$2:$H$2454,_xlfn.MAP($O$2:$O$2454,_xlfn.LAMBDA(_xlpm.x,_xlpm.x=$O1619))))</f>
        <v>4.4359949302915083E-3</v>
      </c>
      <c r="S1619" s="4">
        <f t="shared" si="435"/>
        <v>1.7857142857142856E-2</v>
      </c>
      <c r="T1619" s="4">
        <f t="shared" si="436"/>
        <v>6.4741826884469125E-3</v>
      </c>
      <c r="U1619" s="4">
        <f t="shared" si="437"/>
        <v>3.0769230769230764E-2</v>
      </c>
      <c r="V1619" s="4">
        <f t="shared" si="438"/>
        <v>0.79394551756687559</v>
      </c>
      <c r="W1619" s="4" t="s">
        <v>5124</v>
      </c>
      <c r="X1619" s="2" cm="1">
        <f t="array" ref="X1619">SUM(_xlfn._xlws.FILTER($F$2:$F$2454,_xlfn.MAP($W$2:$W$2454,_xlfn.LAMBDA(_xlpm.x,_xlpm.x=$W1619))))</f>
        <v>184</v>
      </c>
      <c r="Y1619" s="11">
        <f t="shared" si="439"/>
        <v>5.434782608695652E-3</v>
      </c>
      <c r="Z1619" s="4" t="s">
        <v>5102</v>
      </c>
      <c r="AA1619" s="2" cm="1">
        <f t="array" ref="AA1619">SUM(_xlfn._xlws.FILTER($F$2:$F$2454,_xlfn.MAP($Z$2:$Z$2454,_xlfn.LAMBDA(_xlpm.x,_xlpm.x=$Z1619))))</f>
        <v>1794</v>
      </c>
      <c r="AB1619" s="11">
        <f t="shared" si="440"/>
        <v>5.5741360089186175E-4</v>
      </c>
      <c r="AC1619" s="11">
        <f t="shared" si="441"/>
        <v>0.98900461569853682</v>
      </c>
      <c r="AG1619" s="2"/>
      <c r="AL1619" s="2"/>
      <c r="AM1619" s="2"/>
    </row>
    <row r="1620" spans="1:39">
      <c r="A1620" s="1" t="str">
        <f t="shared" si="425"/>
        <v>~mea~ : [mɛ]</v>
      </c>
      <c r="B1620" s="1">
        <f>_xlfn.LET(_xlpm.d,$G1620,_xlpm.k,_xlfn.CONCAT(LEFT(TRIM(B$1),1),"*"),COUNTIF(_xlpm.d,_xlpm.k))</f>
        <v>0</v>
      </c>
      <c r="C1620" s="1">
        <f>_xlfn.LET(_xlpm.d,$G1620,_xlpm.k,_xlfn.CONCAT(LEFT(TRIM(C$1),1),"*"),COUNTIF(_xlpm.d,_xlpm.k))</f>
        <v>1</v>
      </c>
      <c r="D1620" s="1">
        <f>_xlfn.LET(_xlpm.d,$G1620,_xlpm.k,_xlfn.CONCAT(LEFT(TRIM(D$1),1),"*"),COUNTIF(_xlpm.d,_xlpm.k))</f>
        <v>0</v>
      </c>
      <c r="E1620" s="1">
        <f t="shared" si="426"/>
        <v>0.30102999566398114</v>
      </c>
      <c r="F1620" s="7">
        <v>1</v>
      </c>
      <c r="G1620" s="9" t="s">
        <v>1815</v>
      </c>
      <c r="H1620" s="4" cm="1">
        <f t="array" ref="H1620">F1620/freq.sum.r6e</f>
        <v>7.9214195183776928E-5</v>
      </c>
      <c r="I1620" s="1" t="str">
        <f t="shared" si="427"/>
        <v>mɛ</v>
      </c>
      <c r="J1620" s="1" t="str">
        <f t="shared" si="428"/>
        <v>mea</v>
      </c>
      <c r="K1620" s="10">
        <f t="shared" si="429"/>
        <v>2</v>
      </c>
      <c r="L1620" s="1">
        <f t="shared" si="430"/>
        <v>3</v>
      </c>
      <c r="M1620" s="10">
        <f t="shared" si="431"/>
        <v>3</v>
      </c>
      <c r="N1620" s="1" t="str">
        <f t="shared" si="432"/>
        <v>~mea~</v>
      </c>
      <c r="O1620" s="1" t="str">
        <f t="shared" si="433"/>
        <v>[mɛ]</v>
      </c>
      <c r="P1620" s="3" cm="1">
        <f t="array" ref="P1620">SUM(_xlfn._xlws.FILTER($H$2:$H$2454,_xlfn.MAP($N$2:$N$2454,_xlfn.LAMBDA(_xlpm.x,_xlpm.x=$N1620))))</f>
        <v>6.3371356147021542E-4</v>
      </c>
      <c r="Q1620" s="4">
        <f t="shared" si="434"/>
        <v>0.125</v>
      </c>
      <c r="R1620" s="6" cm="1">
        <f t="array" ref="R1620">SUM(_xlfn._xlws.FILTER($H$2:$H$2454,_xlfn.MAP($O$2:$O$2454,_xlfn.LAMBDA(_xlpm.x,_xlpm.x=$O1620))))</f>
        <v>3.9607097591888461E-3</v>
      </c>
      <c r="S1620" s="4">
        <f t="shared" si="435"/>
        <v>0.02</v>
      </c>
      <c r="T1620" s="4">
        <f t="shared" si="436"/>
        <v>7.2555495646387837E-3</v>
      </c>
      <c r="U1620" s="4">
        <f t="shared" si="437"/>
        <v>3.4482758620689662E-2</v>
      </c>
      <c r="V1620" s="4">
        <f t="shared" si="438"/>
        <v>0.79588001734407521</v>
      </c>
      <c r="W1620" s="4" t="s">
        <v>5124</v>
      </c>
      <c r="X1620" s="2" cm="1">
        <f t="array" ref="X1620">SUM(_xlfn._xlws.FILTER($F$2:$F$2454,_xlfn.MAP($W$2:$W$2454,_xlfn.LAMBDA(_xlpm.x,_xlpm.x=$W1620))))</f>
        <v>184</v>
      </c>
      <c r="Y1620" s="11">
        <f t="shared" si="439"/>
        <v>5.434782608695652E-3</v>
      </c>
      <c r="Z1620" s="4" t="s">
        <v>5104</v>
      </c>
      <c r="AA1620" s="2" cm="1">
        <f t="array" ref="AA1620">SUM(_xlfn._xlws.FILTER($F$2:$F$2454,_xlfn.MAP($Z$2:$Z$2454,_xlfn.LAMBDA(_xlpm.x,_xlpm.x=$Z1620))))</f>
        <v>883</v>
      </c>
      <c r="AB1620" s="11">
        <f t="shared" si="440"/>
        <v>1.1325028312570782E-3</v>
      </c>
      <c r="AC1620" s="11">
        <f t="shared" si="441"/>
        <v>0.68114288056803207</v>
      </c>
      <c r="AG1620" s="2"/>
      <c r="AL1620" s="2"/>
      <c r="AM1620" s="2"/>
    </row>
    <row r="1621" spans="1:39">
      <c r="A1621" s="1" t="str">
        <f t="shared" si="425"/>
        <v>~cho~ : [kɔ]</v>
      </c>
      <c r="B1621" s="1">
        <f>_xlfn.LET(_xlpm.d,$G1621,_xlpm.k,_xlfn.CONCAT(LEFT(TRIM(B$1),1),"*"),COUNTIF(_xlpm.d,_xlpm.k))</f>
        <v>0</v>
      </c>
      <c r="C1621" s="1">
        <f>_xlfn.LET(_xlpm.d,$G1621,_xlpm.k,_xlfn.CONCAT(LEFT(TRIM(C$1),1),"*"),COUNTIF(_xlpm.d,_xlpm.k))</f>
        <v>0</v>
      </c>
      <c r="D1621" s="1">
        <f>_xlfn.LET(_xlpm.d,$G1621,_xlpm.k,_xlfn.CONCAT(LEFT(TRIM(D$1),1),"*"),COUNTIF(_xlpm.d,_xlpm.k))</f>
        <v>0</v>
      </c>
      <c r="E1621" s="1">
        <f t="shared" si="426"/>
        <v>0.30102999566398114</v>
      </c>
      <c r="F1621" s="7">
        <v>1</v>
      </c>
      <c r="G1621" s="9" t="s">
        <v>2037</v>
      </c>
      <c r="H1621" s="4" cm="1">
        <f t="array" ref="H1621">F1621/freq.sum.r6e</f>
        <v>7.9214195183776928E-5</v>
      </c>
      <c r="I1621" s="4" t="str">
        <f t="shared" si="427"/>
        <v>kɔ</v>
      </c>
      <c r="J1621" s="4" t="str">
        <f t="shared" si="428"/>
        <v>cho</v>
      </c>
      <c r="K1621" s="10">
        <f t="shared" si="429"/>
        <v>2</v>
      </c>
      <c r="L1621" s="1">
        <f t="shared" si="430"/>
        <v>3</v>
      </c>
      <c r="M1621" s="10">
        <f t="shared" si="431"/>
        <v>3</v>
      </c>
      <c r="N1621" s="1" t="str">
        <f t="shared" si="432"/>
        <v>~cho~</v>
      </c>
      <c r="O1621" s="1" t="str">
        <f t="shared" si="433"/>
        <v>[kɔ]</v>
      </c>
      <c r="P1621" s="3" cm="1">
        <f t="array" ref="P1621">SUM(_xlfn._xlws.FILTER($H$2:$H$2454,_xlfn.MAP($N$2:$N$2454,_xlfn.LAMBDA(_xlpm.x,_xlpm.x=$N1621))))</f>
        <v>3.1685678073510771E-4</v>
      </c>
      <c r="Q1621" s="4">
        <f t="shared" si="434"/>
        <v>0.25</v>
      </c>
      <c r="R1621" s="6" cm="1">
        <f t="array" ref="R1621">SUM(_xlfn._xlws.FILTER($H$2:$H$2454,_xlfn.MAP($O$2:$O$2454,_xlfn.LAMBDA(_xlpm.x,_xlpm.x=$O1621))))</f>
        <v>1.9803548795944235E-3</v>
      </c>
      <c r="S1621" s="4">
        <f t="shared" si="435"/>
        <v>3.9999999999999994E-2</v>
      </c>
      <c r="T1621" s="4">
        <f t="shared" si="436"/>
        <v>1.4511099129277564E-2</v>
      </c>
      <c r="U1621" s="4">
        <f t="shared" si="437"/>
        <v>6.8965517241379309E-2</v>
      </c>
      <c r="V1621" s="4">
        <f t="shared" si="438"/>
        <v>0.79588001734407532</v>
      </c>
      <c r="W1621" s="4" t="s">
        <v>5119</v>
      </c>
      <c r="X1621" s="2" cm="1">
        <f t="array" ref="X1621">SUM(_xlfn._xlws.FILTER($F$2:$F$2454,_xlfn.MAP($W$2:$W$2454,_xlfn.LAMBDA(_xlpm.x,_xlpm.x=$W1621))))</f>
        <v>1157</v>
      </c>
      <c r="Y1621" s="11">
        <f t="shared" si="439"/>
        <v>8.6430423509075197E-4</v>
      </c>
      <c r="Z1621" s="4" t="s">
        <v>5107</v>
      </c>
      <c r="AA1621" s="2" cm="1">
        <f t="array" ref="AA1621">SUM(_xlfn._xlws.FILTER($F$2:$F$2454,_xlfn.MAP($Z$2:$Z$2454,_xlfn.LAMBDA(_xlpm.x,_xlpm.x=$Z1621))))</f>
        <v>293</v>
      </c>
      <c r="AB1621" s="11">
        <f t="shared" si="440"/>
        <v>3.4129692832764505E-3</v>
      </c>
      <c r="AC1621" s="11">
        <f t="shared" si="441"/>
        <v>-0.59646573859764007</v>
      </c>
      <c r="AG1621" s="2"/>
      <c r="AL1621" s="2"/>
      <c r="AM1621" s="2"/>
    </row>
    <row r="1622" spans="1:39">
      <c r="A1622" s="1" t="str">
        <f t="shared" si="425"/>
        <v>~coa~ : [kɔ]</v>
      </c>
      <c r="B1622" s="1">
        <f>_xlfn.LET(_xlpm.d,$G1622,_xlpm.k,_xlfn.CONCAT(LEFT(TRIM(B$1),1),"*"),COUNTIF(_xlpm.d,_xlpm.k))</f>
        <v>0</v>
      </c>
      <c r="C1622" s="1">
        <f>_xlfn.LET(_xlpm.d,$G1622,_xlpm.k,_xlfn.CONCAT(LEFT(TRIM(C$1),1),"*"),COUNTIF(_xlpm.d,_xlpm.k))</f>
        <v>0</v>
      </c>
      <c r="D1622" s="1">
        <f>_xlfn.LET(_xlpm.d,$G1622,_xlpm.k,_xlfn.CONCAT(LEFT(TRIM(D$1),1),"*"),COUNTIF(_xlpm.d,_xlpm.k))</f>
        <v>0</v>
      </c>
      <c r="E1622" s="1">
        <f t="shared" si="426"/>
        <v>0.30102999566398114</v>
      </c>
      <c r="F1622" s="7">
        <v>1</v>
      </c>
      <c r="G1622" s="9" t="s">
        <v>1736</v>
      </c>
      <c r="H1622" s="4" cm="1">
        <f t="array" ref="H1622">F1622/freq.sum.r6e</f>
        <v>7.9214195183776928E-5</v>
      </c>
      <c r="I1622" s="4" t="str">
        <f t="shared" si="427"/>
        <v>kɔ</v>
      </c>
      <c r="J1622" s="4" t="str">
        <f t="shared" si="428"/>
        <v>coa</v>
      </c>
      <c r="K1622" s="10">
        <f t="shared" si="429"/>
        <v>2</v>
      </c>
      <c r="L1622" s="1">
        <f t="shared" si="430"/>
        <v>3</v>
      </c>
      <c r="M1622" s="10">
        <f t="shared" si="431"/>
        <v>3</v>
      </c>
      <c r="N1622" s="1" t="str">
        <f t="shared" si="432"/>
        <v>~coa~</v>
      </c>
      <c r="O1622" s="1" t="str">
        <f t="shared" si="433"/>
        <v>[kɔ]</v>
      </c>
      <c r="P1622" s="3" cm="1">
        <f t="array" ref="P1622">SUM(_xlfn._xlws.FILTER($H$2:$H$2454,_xlfn.MAP($N$2:$N$2454,_xlfn.LAMBDA(_xlpm.x,_xlpm.x=$N1622))))</f>
        <v>3.1685678073510771E-4</v>
      </c>
      <c r="Q1622" s="4">
        <f t="shared" si="434"/>
        <v>0.25</v>
      </c>
      <c r="R1622" s="6" cm="1">
        <f t="array" ref="R1622">SUM(_xlfn._xlws.FILTER($H$2:$H$2454,_xlfn.MAP($O$2:$O$2454,_xlfn.LAMBDA(_xlpm.x,_xlpm.x=$O1622))))</f>
        <v>1.9803548795944235E-3</v>
      </c>
      <c r="S1622" s="4">
        <f t="shared" si="435"/>
        <v>3.9999999999999994E-2</v>
      </c>
      <c r="T1622" s="4">
        <f t="shared" si="436"/>
        <v>1.4511099129277564E-2</v>
      </c>
      <c r="U1622" s="4">
        <f t="shared" si="437"/>
        <v>6.8965517241379309E-2</v>
      </c>
      <c r="V1622" s="4">
        <f t="shared" si="438"/>
        <v>0.79588001734407532</v>
      </c>
      <c r="W1622" s="4" t="s">
        <v>5138</v>
      </c>
      <c r="X1622" s="2" cm="1">
        <f t="array" ref="X1622">SUM(_xlfn._xlws.FILTER($F$2:$F$2454,_xlfn.MAP($W$2:$W$2454,_xlfn.LAMBDA(_xlpm.x,_xlpm.x=$W1622))))</f>
        <v>32</v>
      </c>
      <c r="Y1622" s="11">
        <f t="shared" si="439"/>
        <v>3.125E-2</v>
      </c>
      <c r="Z1622" s="4" t="s">
        <v>5107</v>
      </c>
      <c r="AA1622" s="2" cm="1">
        <f t="array" ref="AA1622">SUM(_xlfn._xlws.FILTER($F$2:$F$2454,_xlfn.MAP($Z$2:$Z$2454,_xlfn.LAMBDA(_xlpm.x,_xlpm.x=$Z1622))))</f>
        <v>293</v>
      </c>
      <c r="AB1622" s="11">
        <f t="shared" si="440"/>
        <v>3.4129692832764505E-3</v>
      </c>
      <c r="AC1622" s="11">
        <f t="shared" si="441"/>
        <v>0.96171764203420351</v>
      </c>
      <c r="AG1622" s="2"/>
      <c r="AL1622" s="2"/>
      <c r="AM1622" s="2"/>
    </row>
    <row r="1623" spans="1:39">
      <c r="A1623" s="1" t="str">
        <f t="shared" si="425"/>
        <v>~red~ : [ɹd]</v>
      </c>
      <c r="B1623" s="1">
        <f>_xlfn.LET(_xlpm.d,$G1623,_xlpm.k,_xlfn.CONCAT(LEFT(TRIM(B$1),1),"*"),COUNTIF(_xlpm.d,_xlpm.k))</f>
        <v>1</v>
      </c>
      <c r="C1623" s="1">
        <f>_xlfn.LET(_xlpm.d,$G1623,_xlpm.k,_xlfn.CONCAT(LEFT(TRIM(C$1),1),"*"),COUNTIF(_xlpm.d,_xlpm.k))</f>
        <v>0</v>
      </c>
      <c r="D1623" s="1">
        <f>_xlfn.LET(_xlpm.d,$G1623,_xlpm.k,_xlfn.CONCAT(LEFT(TRIM(D$1),1),"*"),COUNTIF(_xlpm.d,_xlpm.k))</f>
        <v>0</v>
      </c>
      <c r="E1623" s="1">
        <f t="shared" si="426"/>
        <v>0.95424250943932487</v>
      </c>
      <c r="F1623" s="7">
        <v>8</v>
      </c>
      <c r="G1623" s="9" t="s">
        <v>939</v>
      </c>
      <c r="H1623" s="4" cm="1">
        <f t="array" ref="H1623">F1623/freq.sum.r6e</f>
        <v>6.3371356147021542E-4</v>
      </c>
      <c r="I1623" s="4" t="str">
        <f t="shared" si="427"/>
        <v>ɹd</v>
      </c>
      <c r="J1623" s="4" t="str">
        <f t="shared" si="428"/>
        <v>red</v>
      </c>
      <c r="K1623" s="10">
        <f t="shared" si="429"/>
        <v>2</v>
      </c>
      <c r="L1623" s="1">
        <f t="shared" si="430"/>
        <v>3</v>
      </c>
      <c r="M1623" s="10">
        <f t="shared" si="431"/>
        <v>3</v>
      </c>
      <c r="N1623" s="1" t="str">
        <f t="shared" si="432"/>
        <v>~red~</v>
      </c>
      <c r="O1623" s="1" t="str">
        <f t="shared" si="433"/>
        <v>[ɹd]</v>
      </c>
      <c r="P1623" s="3" cm="1">
        <f t="array" ref="P1623">SUM(_xlfn._xlws.FILTER($H$2:$H$2454,_xlfn.MAP($N$2:$N$2454,_xlfn.LAMBDA(_xlpm.x,_xlpm.x=$N1623))))</f>
        <v>6.3371356147021542E-4</v>
      </c>
      <c r="Q1623" s="4">
        <f t="shared" si="434"/>
        <v>1</v>
      </c>
      <c r="R1623" s="6" cm="1">
        <f t="array" ref="R1623">SUM(_xlfn._xlws.FILTER($H$2:$H$2454,_xlfn.MAP($O$2:$O$2454,_xlfn.LAMBDA(_xlpm.x,_xlpm.x=$O1623))))</f>
        <v>4.0399239543726234E-3</v>
      </c>
      <c r="S1623" s="4">
        <f t="shared" si="435"/>
        <v>0.15686274509803921</v>
      </c>
      <c r="T1623" s="4">
        <f t="shared" si="436"/>
        <v>0.18087780093841854</v>
      </c>
      <c r="U1623" s="4">
        <f t="shared" si="437"/>
        <v>0.2711864406779661</v>
      </c>
      <c r="V1623" s="4">
        <f t="shared" si="438"/>
        <v>0.80448018910599273</v>
      </c>
      <c r="W1623" s="4" t="s">
        <v>5121</v>
      </c>
      <c r="X1623" s="2" cm="1">
        <f t="array" ref="X1623">SUM(_xlfn._xlws.FILTER($F$2:$F$2454,_xlfn.MAP($W$2:$W$2454,_xlfn.LAMBDA(_xlpm.x,_xlpm.x=$W1623))))</f>
        <v>2896</v>
      </c>
      <c r="Y1623" s="11">
        <f t="shared" si="439"/>
        <v>2.7624309392265192E-3</v>
      </c>
      <c r="Z1623" s="4"/>
      <c r="AA1623" s="2" cm="1">
        <f t="array" ref="AA1623">SUM(_xlfn._xlws.FILTER($F$2:$F$2454,_xlfn.MAP($Z$2:$Z$2454,_xlfn.LAMBDA(_xlpm.x,_xlpm.x=$Z1623))))</f>
        <v>3871</v>
      </c>
      <c r="AB1623" s="11">
        <f t="shared" si="440"/>
        <v>2.0666494445879618E-3</v>
      </c>
      <c r="AC1623" s="11">
        <f t="shared" si="441"/>
        <v>0.12602461379384577</v>
      </c>
      <c r="AG1623" s="2"/>
      <c r="AL1623" s="2"/>
      <c r="AM1623" s="2"/>
    </row>
    <row r="1624" spans="1:39">
      <c r="A1624" s="1" t="str">
        <f t="shared" si="425"/>
        <v>~rai~ : [ɹeɪ]</v>
      </c>
      <c r="B1624" s="1">
        <f>_xlfn.LET(_xlpm.d,$G1624,_xlpm.k,_xlfn.CONCAT(LEFT(TRIM(B$1),1),"*"),COUNTIF(_xlpm.d,_xlpm.k))</f>
        <v>1</v>
      </c>
      <c r="C1624" s="1">
        <f>_xlfn.LET(_xlpm.d,$G1624,_xlpm.k,_xlfn.CONCAT(LEFT(TRIM(C$1),1),"*"),COUNTIF(_xlpm.d,_xlpm.k))</f>
        <v>0</v>
      </c>
      <c r="D1624" s="1">
        <f>_xlfn.LET(_xlpm.d,$G1624,_xlpm.k,_xlfn.CONCAT(LEFT(TRIM(D$1),1),"*"),COUNTIF(_xlpm.d,_xlpm.k))</f>
        <v>0</v>
      </c>
      <c r="E1624" s="1">
        <f t="shared" si="426"/>
        <v>0.77815125038364352</v>
      </c>
      <c r="F1624" s="7">
        <v>5</v>
      </c>
      <c r="G1624" s="9" t="s">
        <v>1023</v>
      </c>
      <c r="H1624" s="4" cm="1">
        <f t="array" ref="H1624">F1624/freq.sum.r6e</f>
        <v>3.9607097591888465E-4</v>
      </c>
      <c r="I1624" s="4" t="str">
        <f t="shared" si="427"/>
        <v>ɹeɪ</v>
      </c>
      <c r="J1624" s="4" t="str">
        <f t="shared" si="428"/>
        <v>rai</v>
      </c>
      <c r="K1624" s="10">
        <f t="shared" si="429"/>
        <v>3</v>
      </c>
      <c r="L1624" s="1">
        <f t="shared" si="430"/>
        <v>3</v>
      </c>
      <c r="M1624" s="10">
        <f t="shared" si="431"/>
        <v>3</v>
      </c>
      <c r="N1624" s="1" t="str">
        <f t="shared" si="432"/>
        <v>~rai~</v>
      </c>
      <c r="O1624" s="1" t="str">
        <f t="shared" si="433"/>
        <v>[ɹeɪ]</v>
      </c>
      <c r="P1624" s="3" cm="1">
        <f t="array" ref="P1624">SUM(_xlfn._xlws.FILTER($H$2:$H$2454,_xlfn.MAP($N$2:$N$2454,_xlfn.LAMBDA(_xlpm.x,_xlpm.x=$N1624))))</f>
        <v>3.9607097591888465E-4</v>
      </c>
      <c r="Q1624" s="4">
        <f t="shared" si="434"/>
        <v>1</v>
      </c>
      <c r="R1624" s="6" cm="1">
        <f t="array" ref="R1624">SUM(_xlfn._xlws.FILTER($H$2:$H$2454,_xlfn.MAP($O$2:$O$2454,_xlfn.LAMBDA(_xlpm.x,_xlpm.x=$O1624))))</f>
        <v>2.5348542458808621E-3</v>
      </c>
      <c r="S1624" s="4">
        <f t="shared" si="435"/>
        <v>0.15624999999999997</v>
      </c>
      <c r="T1624" s="4">
        <f t="shared" si="436"/>
        <v>0.14700118455533345</v>
      </c>
      <c r="U1624" s="4">
        <f t="shared" si="437"/>
        <v>0.27027027027027023</v>
      </c>
      <c r="V1624" s="4">
        <f t="shared" si="438"/>
        <v>0.8061799739838873</v>
      </c>
      <c r="W1624" s="4" t="s">
        <v>5131</v>
      </c>
      <c r="X1624" s="2" cm="1">
        <f t="array" ref="X1624">SUM(_xlfn._xlws.FILTER($F$2:$F$2454,_xlfn.MAP($W$2:$W$2454,_xlfn.LAMBDA(_xlpm.x,_xlpm.x=$W1624))))</f>
        <v>105</v>
      </c>
      <c r="Y1624" s="11">
        <f t="shared" si="439"/>
        <v>4.7619047619047616E-2</v>
      </c>
      <c r="Z1624" s="4" t="s">
        <v>5108</v>
      </c>
      <c r="AA1624" s="2" cm="1">
        <f t="array" ref="AA1624">SUM(_xlfn._xlws.FILTER($F$2:$F$2454,_xlfn.MAP($Z$2:$Z$2454,_xlfn.LAMBDA(_xlpm.x,_xlpm.x=$Z1624))))</f>
        <v>475</v>
      </c>
      <c r="AB1624" s="11">
        <f t="shared" si="440"/>
        <v>1.0526315789473684E-2</v>
      </c>
      <c r="AC1624" s="11">
        <f t="shared" si="441"/>
        <v>0.65550431055492853</v>
      </c>
      <c r="AG1624" s="2"/>
      <c r="AL1624" s="2"/>
      <c r="AM1624" s="2"/>
    </row>
    <row r="1625" spans="1:39">
      <c r="A1625" s="1" t="str">
        <f t="shared" si="425"/>
        <v>~lly~ : [lɪ]</v>
      </c>
      <c r="B1625" s="1">
        <f>_xlfn.LET(_xlpm.d,$G1625,_xlpm.k,_xlfn.CONCAT(LEFT(TRIM(B$1),1),"*"),COUNTIF(_xlpm.d,_xlpm.k))</f>
        <v>0</v>
      </c>
      <c r="C1625" s="1">
        <f>_xlfn.LET(_xlpm.d,$G1625,_xlpm.k,_xlfn.CONCAT(LEFT(TRIM(C$1),1),"*"),COUNTIF(_xlpm.d,_xlpm.k))</f>
        <v>0</v>
      </c>
      <c r="D1625" s="1">
        <f>_xlfn.LET(_xlpm.d,$G1625,_xlpm.k,_xlfn.CONCAT(LEFT(TRIM(D$1),1),"*"),COUNTIF(_xlpm.d,_xlpm.k))</f>
        <v>0</v>
      </c>
      <c r="E1625" s="1">
        <f t="shared" si="426"/>
        <v>1.2787536009528289</v>
      </c>
      <c r="F1625" s="7">
        <v>18</v>
      </c>
      <c r="G1625" s="9" t="s">
        <v>708</v>
      </c>
      <c r="H1625" s="4" cm="1">
        <f t="array" ref="H1625">F1625/freq.sum.r6e</f>
        <v>1.4258555133079848E-3</v>
      </c>
      <c r="I1625" s="4" t="str">
        <f t="shared" si="427"/>
        <v>lɪ</v>
      </c>
      <c r="J1625" s="4" t="str">
        <f t="shared" si="428"/>
        <v>lly</v>
      </c>
      <c r="K1625" s="10">
        <f t="shared" si="429"/>
        <v>2</v>
      </c>
      <c r="L1625" s="1">
        <f t="shared" si="430"/>
        <v>3</v>
      </c>
      <c r="M1625" s="10">
        <f t="shared" si="431"/>
        <v>3</v>
      </c>
      <c r="N1625" s="1" t="str">
        <f t="shared" si="432"/>
        <v>~lly~</v>
      </c>
      <c r="O1625" s="1" t="str">
        <f t="shared" si="433"/>
        <v>[lɪ]</v>
      </c>
      <c r="P1625" s="3" cm="1">
        <f t="array" ref="P1625">SUM(_xlfn._xlws.FILTER($H$2:$H$2454,_xlfn.MAP($N$2:$N$2454,_xlfn.LAMBDA(_xlpm.x,_xlpm.x=$N1625))))</f>
        <v>1.4258555133079848E-3</v>
      </c>
      <c r="Q1625" s="4">
        <f t="shared" si="434"/>
        <v>1</v>
      </c>
      <c r="R1625" s="6" cm="1">
        <f t="array" ref="R1625">SUM(_xlfn._xlws.FILTER($H$2:$H$2454,_xlfn.MAP($O$2:$O$2454,_xlfn.LAMBDA(_xlpm.x,_xlpm.x=$O1625))))</f>
        <v>9.1888466413181224E-3</v>
      </c>
      <c r="S1625" s="4">
        <f t="shared" si="435"/>
        <v>0.15517241379310348</v>
      </c>
      <c r="T1625" s="4">
        <f t="shared" si="436"/>
        <v>0.24012816985147131</v>
      </c>
      <c r="U1625" s="4">
        <f t="shared" si="437"/>
        <v>0.2686567164179105</v>
      </c>
      <c r="V1625" s="4">
        <f t="shared" si="438"/>
        <v>0.80918548412361235</v>
      </c>
      <c r="W1625" s="4" t="s">
        <v>5123</v>
      </c>
      <c r="X1625" s="2" cm="1">
        <f t="array" ref="X1625">SUM(_xlfn._xlws.FILTER($F$2:$F$2454,_xlfn.MAP($W$2:$W$2454,_xlfn.LAMBDA(_xlpm.x,_xlpm.x=$W1625))))</f>
        <v>340</v>
      </c>
      <c r="Y1625" s="11">
        <f t="shared" si="439"/>
        <v>5.2941176470588235E-2</v>
      </c>
      <c r="Z1625" s="4" t="s">
        <v>5102</v>
      </c>
      <c r="AA1625" s="2" cm="1">
        <f t="array" ref="AA1625">SUM(_xlfn._xlws.FILTER($F$2:$F$2454,_xlfn.MAP($Z$2:$Z$2454,_xlfn.LAMBDA(_xlpm.x,_xlpm.x=$Z1625))))</f>
        <v>1794</v>
      </c>
      <c r="AB1625" s="11">
        <f t="shared" si="440"/>
        <v>1.0033444816053512E-2</v>
      </c>
      <c r="AC1625" s="11">
        <f t="shared" si="441"/>
        <v>0.72234352166581817</v>
      </c>
      <c r="AG1625" s="2"/>
      <c r="AL1625" s="2"/>
      <c r="AM1625" s="2"/>
    </row>
    <row r="1626" spans="1:39">
      <c r="A1626" s="1" t="str">
        <f t="shared" si="425"/>
        <v>~dau~ : [dɔ]</v>
      </c>
      <c r="B1626" s="1">
        <f>_xlfn.LET(_xlpm.d,$G1626,_xlpm.k,_xlfn.CONCAT(LEFT(TRIM(B$1),1),"*"),COUNTIF(_xlpm.d,_xlpm.k))</f>
        <v>0</v>
      </c>
      <c r="C1626" s="1">
        <f>_xlfn.LET(_xlpm.d,$G1626,_xlpm.k,_xlfn.CONCAT(LEFT(TRIM(C$1),1),"*"),COUNTIF(_xlpm.d,_xlpm.k))</f>
        <v>0</v>
      </c>
      <c r="D1626" s="1">
        <f>_xlfn.LET(_xlpm.d,$G1626,_xlpm.k,_xlfn.CONCAT(LEFT(TRIM(D$1),1),"*"),COUNTIF(_xlpm.d,_xlpm.k))</f>
        <v>0</v>
      </c>
      <c r="E1626" s="1">
        <f t="shared" si="426"/>
        <v>0.47712125471966244</v>
      </c>
      <c r="F1626" s="7">
        <v>2</v>
      </c>
      <c r="G1626" s="9" t="s">
        <v>1885</v>
      </c>
      <c r="H1626" s="4" cm="1">
        <f t="array" ref="H1626">F1626/freq.sum.r6e</f>
        <v>1.5842839036755386E-4</v>
      </c>
      <c r="I1626" s="4" t="str">
        <f t="shared" si="427"/>
        <v>dɔ</v>
      </c>
      <c r="J1626" s="4" t="str">
        <f t="shared" si="428"/>
        <v>dau</v>
      </c>
      <c r="K1626" s="10">
        <f t="shared" si="429"/>
        <v>2</v>
      </c>
      <c r="L1626" s="1">
        <f t="shared" si="430"/>
        <v>3</v>
      </c>
      <c r="M1626" s="10">
        <f t="shared" si="431"/>
        <v>3</v>
      </c>
      <c r="N1626" s="1" t="str">
        <f t="shared" si="432"/>
        <v>~dau~</v>
      </c>
      <c r="O1626" s="1" t="str">
        <f t="shared" si="433"/>
        <v>[dɔ]</v>
      </c>
      <c r="P1626" s="3" cm="1">
        <f t="array" ref="P1626">SUM(_xlfn._xlws.FILTER($H$2:$H$2454,_xlfn.MAP($N$2:$N$2454,_xlfn.LAMBDA(_xlpm.x,_xlpm.x=$N1626))))</f>
        <v>1.5842839036755386E-4</v>
      </c>
      <c r="Q1626" s="4">
        <f t="shared" si="434"/>
        <v>1</v>
      </c>
      <c r="R1626" s="6" cm="1">
        <f t="array" ref="R1626">SUM(_xlfn._xlws.FILTER($H$2:$H$2454,_xlfn.MAP($O$2:$O$2454,_xlfn.LAMBDA(_xlpm.x,_xlpm.x=$O1626))))</f>
        <v>1.0297845373891E-3</v>
      </c>
      <c r="S1626" s="4">
        <f t="shared" si="435"/>
        <v>0.15384615384615385</v>
      </c>
      <c r="T1626" s="4">
        <f t="shared" si="436"/>
        <v>8.8931585461389143E-2</v>
      </c>
      <c r="U1626" s="4">
        <f t="shared" si="437"/>
        <v>0.26666666666666672</v>
      </c>
      <c r="V1626" s="4">
        <f t="shared" si="438"/>
        <v>0.81291335664285558</v>
      </c>
      <c r="W1626" s="4" t="s">
        <v>5139</v>
      </c>
      <c r="X1626" s="2" cm="1">
        <f t="array" ref="X1626">SUM(_xlfn._xlws.FILTER($F$2:$F$2454,_xlfn.MAP($W$2:$W$2454,_xlfn.LAMBDA(_xlpm.x,_xlpm.x=$W1626))))</f>
        <v>32</v>
      </c>
      <c r="Y1626" s="11">
        <f t="shared" si="439"/>
        <v>6.25E-2</v>
      </c>
      <c r="Z1626" s="4" t="s">
        <v>5107</v>
      </c>
      <c r="AA1626" s="2" cm="1">
        <f t="array" ref="AA1626">SUM(_xlfn._xlws.FILTER($F$2:$F$2454,_xlfn.MAP($Z$2:$Z$2454,_xlfn.LAMBDA(_xlpm.x,_xlpm.x=$Z1626))))</f>
        <v>293</v>
      </c>
      <c r="AB1626" s="11">
        <f t="shared" si="440"/>
        <v>6.8259385665529011E-3</v>
      </c>
      <c r="AC1626" s="11">
        <f t="shared" si="441"/>
        <v>0.96171764203420351</v>
      </c>
      <c r="AG1626" s="2"/>
      <c r="AL1626" s="2"/>
      <c r="AM1626" s="2"/>
    </row>
    <row r="1627" spans="1:39">
      <c r="A1627" s="1" t="str">
        <f t="shared" si="425"/>
        <v>~phe~ : [fɜ]</v>
      </c>
      <c r="B1627" s="1">
        <f>_xlfn.LET(_xlpm.d,$G1627,_xlpm.k,_xlfn.CONCAT(LEFT(TRIM(B$1),1),"*"),COUNTIF(_xlpm.d,_xlpm.k))</f>
        <v>0</v>
      </c>
      <c r="C1627" s="1">
        <f>_xlfn.LET(_xlpm.d,$G1627,_xlpm.k,_xlfn.CONCAT(LEFT(TRIM(C$1),1),"*"),COUNTIF(_xlpm.d,_xlpm.k))</f>
        <v>0</v>
      </c>
      <c r="D1627" s="1">
        <f>_xlfn.LET(_xlpm.d,$G1627,_xlpm.k,_xlfn.CONCAT(LEFT(TRIM(D$1),1),"*"),COUNTIF(_xlpm.d,_xlpm.k))</f>
        <v>0</v>
      </c>
      <c r="E1627" s="1">
        <f t="shared" si="426"/>
        <v>0.47712125471966244</v>
      </c>
      <c r="F1627" s="7">
        <v>2</v>
      </c>
      <c r="G1627" s="9" t="s">
        <v>1990</v>
      </c>
      <c r="H1627" s="4" cm="1">
        <f t="array" ref="H1627">F1627/freq.sum.r6e</f>
        <v>1.5842839036755386E-4</v>
      </c>
      <c r="I1627" s="4" t="str">
        <f t="shared" si="427"/>
        <v>fɜ</v>
      </c>
      <c r="J1627" s="4" t="str">
        <f t="shared" si="428"/>
        <v>phe</v>
      </c>
      <c r="K1627" s="10">
        <f t="shared" si="429"/>
        <v>2</v>
      </c>
      <c r="L1627" s="1">
        <f t="shared" si="430"/>
        <v>3</v>
      </c>
      <c r="M1627" s="10">
        <f t="shared" si="431"/>
        <v>3</v>
      </c>
      <c r="N1627" s="1" t="str">
        <f t="shared" si="432"/>
        <v>~phe~</v>
      </c>
      <c r="O1627" s="1" t="str">
        <f t="shared" si="433"/>
        <v>[fɜ]</v>
      </c>
      <c r="P1627" s="3" cm="1">
        <f t="array" ref="P1627">SUM(_xlfn._xlws.FILTER($H$2:$H$2454,_xlfn.MAP($N$2:$N$2454,_xlfn.LAMBDA(_xlpm.x,_xlpm.x=$N1627))))</f>
        <v>1.5842839036755386E-4</v>
      </c>
      <c r="Q1627" s="4">
        <f t="shared" si="434"/>
        <v>1</v>
      </c>
      <c r="R1627" s="6" cm="1">
        <f t="array" ref="R1627">SUM(_xlfn._xlws.FILTER($H$2:$H$2454,_xlfn.MAP($O$2:$O$2454,_xlfn.LAMBDA(_xlpm.x,_xlpm.x=$O1627))))</f>
        <v>1.0297845373891E-3</v>
      </c>
      <c r="S1627" s="4">
        <f t="shared" si="435"/>
        <v>0.15384615384615385</v>
      </c>
      <c r="T1627" s="4">
        <f t="shared" si="436"/>
        <v>8.8931585461389143E-2</v>
      </c>
      <c r="U1627" s="4">
        <f t="shared" si="437"/>
        <v>0.26666666666666672</v>
      </c>
      <c r="V1627" s="4">
        <f t="shared" si="438"/>
        <v>0.81291335664285558</v>
      </c>
      <c r="W1627" s="4" t="s">
        <v>5121</v>
      </c>
      <c r="X1627" s="2" cm="1">
        <f t="array" ref="X1627">SUM(_xlfn._xlws.FILTER($F$2:$F$2454,_xlfn.MAP($W$2:$W$2454,_xlfn.LAMBDA(_xlpm.x,_xlpm.x=$W1627))))</f>
        <v>2896</v>
      </c>
      <c r="Y1627" s="11">
        <f t="shared" si="439"/>
        <v>6.9060773480662981E-4</v>
      </c>
      <c r="Z1627" s="4" t="s">
        <v>5112</v>
      </c>
      <c r="AA1627" s="2" cm="1">
        <f t="array" ref="AA1627">SUM(_xlfn._xlws.FILTER($F$2:$F$2454,_xlfn.MAP($Z$2:$Z$2454,_xlfn.LAMBDA(_xlpm.x,_xlpm.x=$Z1627))))</f>
        <v>192</v>
      </c>
      <c r="AB1627" s="11">
        <f t="shared" si="440"/>
        <v>1.0416666666666666E-2</v>
      </c>
      <c r="AC1627" s="11">
        <f t="shared" si="441"/>
        <v>-1.1784973288215597</v>
      </c>
      <c r="AG1627" s="2"/>
      <c r="AL1627" s="2"/>
      <c r="AM1627" s="2"/>
    </row>
    <row r="1628" spans="1:39">
      <c r="A1628" s="1" t="str">
        <f t="shared" si="425"/>
        <v>~d's~ : [dz]</v>
      </c>
      <c r="B1628" s="1">
        <f>_xlfn.LET(_xlpm.d,$G1628,_xlpm.k,_xlfn.CONCAT(LEFT(TRIM(B$1),1),"*"),COUNTIF(_xlpm.d,_xlpm.k))</f>
        <v>0</v>
      </c>
      <c r="C1628" s="1">
        <f>_xlfn.LET(_xlpm.d,$G1628,_xlpm.k,_xlfn.CONCAT(LEFT(TRIM(C$1),1),"*"),COUNTIF(_xlpm.d,_xlpm.k))</f>
        <v>0</v>
      </c>
      <c r="D1628" s="1">
        <f>_xlfn.LET(_xlpm.d,$G1628,_xlpm.k,_xlfn.CONCAT(LEFT(TRIM(D$1),1),"*"),COUNTIF(_xlpm.d,_xlpm.k))</f>
        <v>0</v>
      </c>
      <c r="E1628" s="1">
        <f t="shared" si="426"/>
        <v>0.47712125471966244</v>
      </c>
      <c r="F1628" s="7">
        <v>2</v>
      </c>
      <c r="G1628" s="9" t="s">
        <v>1956</v>
      </c>
      <c r="H1628" s="4" cm="1">
        <f t="array" ref="H1628">F1628/freq.sum.r6e</f>
        <v>1.5842839036755386E-4</v>
      </c>
      <c r="I1628" s="4" t="str">
        <f t="shared" si="427"/>
        <v>dz</v>
      </c>
      <c r="J1628" s="4" t="str">
        <f t="shared" si="428"/>
        <v>d's</v>
      </c>
      <c r="K1628" s="10">
        <f t="shared" si="429"/>
        <v>2</v>
      </c>
      <c r="L1628" s="1">
        <f t="shared" si="430"/>
        <v>3</v>
      </c>
      <c r="M1628" s="10">
        <f t="shared" si="431"/>
        <v>3</v>
      </c>
      <c r="N1628" s="1" t="str">
        <f t="shared" si="432"/>
        <v>~d's~</v>
      </c>
      <c r="O1628" s="1" t="str">
        <f t="shared" si="433"/>
        <v>[dz]</v>
      </c>
      <c r="P1628" s="3" cm="1">
        <f t="array" ref="P1628">SUM(_xlfn._xlws.FILTER($H$2:$H$2454,_xlfn.MAP($N$2:$N$2454,_xlfn.LAMBDA(_xlpm.x,_xlpm.x=$N1628))))</f>
        <v>1.5842839036755386E-4</v>
      </c>
      <c r="Q1628" s="4">
        <f t="shared" si="434"/>
        <v>1</v>
      </c>
      <c r="R1628" s="6" cm="1">
        <f t="array" ref="R1628">SUM(_xlfn._xlws.FILTER($H$2:$H$2454,_xlfn.MAP($O$2:$O$2454,_xlfn.LAMBDA(_xlpm.x,_xlpm.x=$O1628))))</f>
        <v>1.0297845373891E-3</v>
      </c>
      <c r="S1628" s="4">
        <f t="shared" si="435"/>
        <v>0.15384615384615385</v>
      </c>
      <c r="T1628" s="4">
        <f t="shared" si="436"/>
        <v>8.8931585461389143E-2</v>
      </c>
      <c r="U1628" s="4">
        <f t="shared" si="437"/>
        <v>0.26666666666666672</v>
      </c>
      <c r="V1628" s="4">
        <f t="shared" si="438"/>
        <v>0.81291335664285558</v>
      </c>
      <c r="W1628" s="4"/>
      <c r="X1628" s="2" cm="1">
        <f t="array" ref="X1628">SUM(_xlfn._xlws.FILTER($F$2:$F$2454,_xlfn.MAP($W$2:$W$2454,_xlfn.LAMBDA(_xlpm.x,_xlpm.x=$W1628))))</f>
        <v>2988</v>
      </c>
      <c r="Y1628" s="11">
        <f t="shared" si="439"/>
        <v>6.6934404283801872E-4</v>
      </c>
      <c r="Z1628" s="4"/>
      <c r="AA1628" s="2" cm="1">
        <f t="array" ref="AA1628">SUM(_xlfn._xlws.FILTER($F$2:$F$2454,_xlfn.MAP($Z$2:$Z$2454,_xlfn.LAMBDA(_xlpm.x,_xlpm.x=$Z1628))))</f>
        <v>3871</v>
      </c>
      <c r="AB1628" s="11">
        <f t="shared" si="440"/>
        <v>5.1666236114699044E-4</v>
      </c>
      <c r="AC1628" s="11">
        <f t="shared" si="441"/>
        <v>0.11244257817559389</v>
      </c>
      <c r="AG1628" s="2"/>
      <c r="AL1628" s="2"/>
      <c r="AM1628" s="2"/>
    </row>
    <row r="1629" spans="1:39">
      <c r="A1629" s="1" t="str">
        <f t="shared" si="425"/>
        <v>~ssi~ : [sə]</v>
      </c>
      <c r="B1629" s="1">
        <f>_xlfn.LET(_xlpm.d,$G1629,_xlpm.k,_xlfn.CONCAT(LEFT(TRIM(B$1),1),"*"),COUNTIF(_xlpm.d,_xlpm.k))</f>
        <v>0</v>
      </c>
      <c r="C1629" s="1">
        <f>_xlfn.LET(_xlpm.d,$G1629,_xlpm.k,_xlfn.CONCAT(LEFT(TRIM(C$1),1),"*"),COUNTIF(_xlpm.d,_xlpm.k))</f>
        <v>0</v>
      </c>
      <c r="D1629" s="1">
        <f>_xlfn.LET(_xlpm.d,$G1629,_xlpm.k,_xlfn.CONCAT(LEFT(TRIM(D$1),1),"*"),COUNTIF(_xlpm.d,_xlpm.k))</f>
        <v>0</v>
      </c>
      <c r="E1629" s="1">
        <f t="shared" si="426"/>
        <v>0.90308998699194343</v>
      </c>
      <c r="F1629" s="7">
        <v>7</v>
      </c>
      <c r="G1629" s="9" t="s">
        <v>1198</v>
      </c>
      <c r="H1629" s="4" cm="1">
        <f t="array" ref="H1629">F1629/freq.sum.r6e</f>
        <v>5.5449936628643854E-4</v>
      </c>
      <c r="I1629" s="4" t="str">
        <f t="shared" si="427"/>
        <v>sə</v>
      </c>
      <c r="J1629" s="4" t="str">
        <f t="shared" si="428"/>
        <v>ssi</v>
      </c>
      <c r="K1629" s="10">
        <f t="shared" si="429"/>
        <v>2</v>
      </c>
      <c r="L1629" s="1">
        <f t="shared" si="430"/>
        <v>3</v>
      </c>
      <c r="M1629" s="10">
        <f t="shared" si="431"/>
        <v>3</v>
      </c>
      <c r="N1629" s="1" t="str">
        <f t="shared" si="432"/>
        <v>~ssi~</v>
      </c>
      <c r="O1629" s="1" t="str">
        <f t="shared" si="433"/>
        <v>[sə]</v>
      </c>
      <c r="P1629" s="3" cm="1">
        <f t="array" ref="P1629">SUM(_xlfn._xlws.FILTER($H$2:$H$2454,_xlfn.MAP($N$2:$N$2454,_xlfn.LAMBDA(_xlpm.x,_xlpm.x=$N1629))))</f>
        <v>8.7135614702154619E-4</v>
      </c>
      <c r="Q1629" s="4">
        <f t="shared" si="434"/>
        <v>0.63636363636363646</v>
      </c>
      <c r="R1629" s="6" cm="1">
        <f t="array" ref="R1629">SUM(_xlfn._xlws.FILTER($H$2:$H$2454,_xlfn.MAP($O$2:$O$2454,_xlfn.LAMBDA(_xlpm.x,_xlpm.x=$O1629))))</f>
        <v>6.0202788339670486E-3</v>
      </c>
      <c r="S1629" s="4">
        <f t="shared" si="435"/>
        <v>9.2105263157894718E-2</v>
      </c>
      <c r="T1629" s="4">
        <f t="shared" si="436"/>
        <v>0.10157769390494294</v>
      </c>
      <c r="U1629" s="4">
        <f t="shared" si="437"/>
        <v>0.16091954022988506</v>
      </c>
      <c r="V1629" s="4">
        <f t="shared" si="438"/>
        <v>0.83942090712256645</v>
      </c>
      <c r="W1629" s="4" t="s">
        <v>5110</v>
      </c>
      <c r="X1629" s="2" cm="1">
        <f t="array" ref="X1629">SUM(_xlfn._xlws.FILTER($F$2:$F$2454,_xlfn.MAP($W$2:$W$2454,_xlfn.LAMBDA(_xlpm.x,_xlpm.x=$W1629))))</f>
        <v>1594</v>
      </c>
      <c r="Y1629" s="11">
        <f t="shared" si="439"/>
        <v>4.3914680050188204E-3</v>
      </c>
      <c r="Z1629" s="4" t="s">
        <v>5101</v>
      </c>
      <c r="AA1629" s="2" cm="1">
        <f t="array" ref="AA1629">SUM(_xlfn._xlws.FILTER($F$2:$F$2454,_xlfn.MAP($Z$2:$Z$2454,_xlfn.LAMBDA(_xlpm.x,_xlpm.x=$Z1629))))</f>
        <v>2255</v>
      </c>
      <c r="AB1629" s="11">
        <f t="shared" si="440"/>
        <v>3.1042128603104213E-3</v>
      </c>
      <c r="AC1629" s="11">
        <f t="shared" si="441"/>
        <v>0.1506582291538858</v>
      </c>
      <c r="AG1629" s="2"/>
      <c r="AL1629" s="2"/>
      <c r="AM1629" s="2"/>
    </row>
    <row r="1630" spans="1:39">
      <c r="A1630" s="1" t="str">
        <f t="shared" si="425"/>
        <v>~ger~ : [ɡɜ]</v>
      </c>
      <c r="B1630" s="1">
        <f>_xlfn.LET(_xlpm.d,$G1630,_xlpm.k,_xlfn.CONCAT(LEFT(TRIM(B$1),1),"*"),COUNTIF(_xlpm.d,_xlpm.k))</f>
        <v>0</v>
      </c>
      <c r="C1630" s="1">
        <f>_xlfn.LET(_xlpm.d,$G1630,_xlpm.k,_xlfn.CONCAT(LEFT(TRIM(C$1),1),"*"),COUNTIF(_xlpm.d,_xlpm.k))</f>
        <v>0</v>
      </c>
      <c r="D1630" s="1">
        <f>_xlfn.LET(_xlpm.d,$G1630,_xlpm.k,_xlfn.CONCAT(LEFT(TRIM(D$1),1),"*"),COUNTIF(_xlpm.d,_xlpm.k))</f>
        <v>0</v>
      </c>
      <c r="E1630" s="1">
        <f t="shared" si="426"/>
        <v>0.30102999566398114</v>
      </c>
      <c r="F1630" s="7">
        <v>1</v>
      </c>
      <c r="G1630" s="9" t="s">
        <v>2396</v>
      </c>
      <c r="H1630" s="4" cm="1">
        <f t="array" ref="H1630">F1630/freq.sum.r6e</f>
        <v>7.9214195183776928E-5</v>
      </c>
      <c r="I1630" s="4" t="str">
        <f t="shared" si="427"/>
        <v>ɡɜ</v>
      </c>
      <c r="J1630" s="4" t="str">
        <f t="shared" si="428"/>
        <v>ger</v>
      </c>
      <c r="K1630" s="10">
        <f t="shared" si="429"/>
        <v>2</v>
      </c>
      <c r="L1630" s="1">
        <f t="shared" si="430"/>
        <v>3</v>
      </c>
      <c r="M1630" s="10">
        <f t="shared" si="431"/>
        <v>3</v>
      </c>
      <c r="N1630" s="1" t="str">
        <f t="shared" si="432"/>
        <v>~ger~</v>
      </c>
      <c r="O1630" s="1" t="str">
        <f t="shared" si="433"/>
        <v>[ɡɜ]</v>
      </c>
      <c r="P1630" s="3" cm="1">
        <f t="array" ref="P1630">SUM(_xlfn._xlws.FILTER($H$2:$H$2454,_xlfn.MAP($N$2:$N$2454,_xlfn.LAMBDA(_xlpm.x,_xlpm.x=$N1630))))</f>
        <v>7.9214195183776928E-5</v>
      </c>
      <c r="Q1630" s="4">
        <f t="shared" si="434"/>
        <v>1</v>
      </c>
      <c r="R1630" s="6" cm="1">
        <f t="array" ref="R1630">SUM(_xlfn._xlws.FILTER($H$2:$H$2454,_xlfn.MAP($O$2:$O$2454,_xlfn.LAMBDA(_xlpm.x,_xlpm.x=$O1630))))</f>
        <v>5.5449936628643854E-4</v>
      </c>
      <c r="S1630" s="4">
        <f t="shared" si="435"/>
        <v>0.14285714285714285</v>
      </c>
      <c r="T1630" s="4">
        <f t="shared" si="436"/>
        <v>5.260273434363117E-2</v>
      </c>
      <c r="U1630" s="4">
        <f t="shared" si="437"/>
        <v>0.25</v>
      </c>
      <c r="V1630" s="4">
        <f t="shared" si="438"/>
        <v>0.84509804001425681</v>
      </c>
      <c r="W1630" s="4" t="s">
        <v>5121</v>
      </c>
      <c r="X1630" s="2" cm="1">
        <f t="array" ref="X1630">SUM(_xlfn._xlws.FILTER($F$2:$F$2454,_xlfn.MAP($W$2:$W$2454,_xlfn.LAMBDA(_xlpm.x,_xlpm.x=$W1630))))</f>
        <v>2896</v>
      </c>
      <c r="Y1630" s="11">
        <f t="shared" si="439"/>
        <v>3.453038674033149E-4</v>
      </c>
      <c r="Z1630" s="4" t="s">
        <v>5112</v>
      </c>
      <c r="AA1630" s="2" cm="1">
        <f t="array" ref="AA1630">SUM(_xlfn._xlws.FILTER($F$2:$F$2454,_xlfn.MAP($Z$2:$Z$2454,_xlfn.LAMBDA(_xlpm.x,_xlpm.x=$Z1630))))</f>
        <v>192</v>
      </c>
      <c r="AB1630" s="11">
        <f t="shared" si="440"/>
        <v>5.208333333333333E-3</v>
      </c>
      <c r="AC1630" s="11">
        <f t="shared" si="441"/>
        <v>-1.1784973288215597</v>
      </c>
      <c r="AG1630" s="2"/>
      <c r="AL1630" s="2"/>
      <c r="AM1630" s="2"/>
    </row>
    <row r="1631" spans="1:39">
      <c r="A1631" s="1" t="str">
        <f t="shared" si="425"/>
        <v>~jee~ : [dʒi]</v>
      </c>
      <c r="B1631" s="1">
        <f>_xlfn.LET(_xlpm.d,$G1631,_xlpm.k,_xlfn.CONCAT(LEFT(TRIM(B$1),1),"*"),COUNTIF(_xlpm.d,_xlpm.k))</f>
        <v>0</v>
      </c>
      <c r="C1631" s="1">
        <f>_xlfn.LET(_xlpm.d,$G1631,_xlpm.k,_xlfn.CONCAT(LEFT(TRIM(C$1),1),"*"),COUNTIF(_xlpm.d,_xlpm.k))</f>
        <v>0</v>
      </c>
      <c r="D1631" s="1">
        <f>_xlfn.LET(_xlpm.d,$G1631,_xlpm.k,_xlfn.CONCAT(LEFT(TRIM(D$1),1),"*"),COUNTIF(_xlpm.d,_xlpm.k))</f>
        <v>0</v>
      </c>
      <c r="E1631" s="1">
        <f t="shared" si="426"/>
        <v>0.30102999566398114</v>
      </c>
      <c r="F1631" s="7">
        <v>1</v>
      </c>
      <c r="G1631" s="9" t="s">
        <v>2445</v>
      </c>
      <c r="H1631" s="4" cm="1">
        <f t="array" ref="H1631">F1631/freq.sum.r6e</f>
        <v>7.9214195183776928E-5</v>
      </c>
      <c r="I1631" s="4" t="str">
        <f t="shared" si="427"/>
        <v>dʒi</v>
      </c>
      <c r="J1631" s="4" t="str">
        <f t="shared" si="428"/>
        <v>jee</v>
      </c>
      <c r="K1631" s="10">
        <f t="shared" si="429"/>
        <v>3</v>
      </c>
      <c r="L1631" s="1">
        <f t="shared" si="430"/>
        <v>3</v>
      </c>
      <c r="M1631" s="10">
        <f t="shared" si="431"/>
        <v>3</v>
      </c>
      <c r="N1631" s="1" t="str">
        <f t="shared" si="432"/>
        <v>~jee~</v>
      </c>
      <c r="O1631" s="1" t="str">
        <f t="shared" si="433"/>
        <v>[dʒi]</v>
      </c>
      <c r="P1631" s="3" cm="1">
        <f t="array" ref="P1631">SUM(_xlfn._xlws.FILTER($H$2:$H$2454,_xlfn.MAP($N$2:$N$2454,_xlfn.LAMBDA(_xlpm.x,_xlpm.x=$N1631))))</f>
        <v>7.9214195183776928E-5</v>
      </c>
      <c r="Q1631" s="4">
        <f t="shared" si="434"/>
        <v>1</v>
      </c>
      <c r="R1631" s="6" cm="1">
        <f t="array" ref="R1631">SUM(_xlfn._xlws.FILTER($H$2:$H$2454,_xlfn.MAP($O$2:$O$2454,_xlfn.LAMBDA(_xlpm.x,_xlpm.x=$O1631))))</f>
        <v>5.5449936628643854E-4</v>
      </c>
      <c r="S1631" s="4">
        <f t="shared" si="435"/>
        <v>0.14285714285714285</v>
      </c>
      <c r="T1631" s="4">
        <f t="shared" si="436"/>
        <v>5.260273434363117E-2</v>
      </c>
      <c r="U1631" s="4">
        <f t="shared" si="437"/>
        <v>0.25</v>
      </c>
      <c r="V1631" s="4">
        <f t="shared" si="438"/>
        <v>0.84509804001425681</v>
      </c>
      <c r="W1631" s="4" t="s">
        <v>5126</v>
      </c>
      <c r="X1631" s="2" cm="1">
        <f t="array" ref="X1631">SUM(_xlfn._xlws.FILTER($F$2:$F$2454,_xlfn.MAP($W$2:$W$2454,_xlfn.LAMBDA(_xlpm.x,_xlpm.x=$W1631))))</f>
        <v>109</v>
      </c>
      <c r="Y1631" s="11">
        <f t="shared" si="439"/>
        <v>9.1743119266055051E-3</v>
      </c>
      <c r="Z1631" s="4" t="s">
        <v>5110</v>
      </c>
      <c r="AA1631" s="2" cm="1">
        <f t="array" ref="AA1631">SUM(_xlfn._xlws.FILTER($F$2:$F$2454,_xlfn.MAP($Z$2:$Z$2454,_xlfn.LAMBDA(_xlpm.x,_xlpm.x=$Z1631))))</f>
        <v>354</v>
      </c>
      <c r="AB1631" s="11">
        <f t="shared" si="440"/>
        <v>2.8248587570621469E-3</v>
      </c>
      <c r="AC1631" s="11">
        <f t="shared" si="441"/>
        <v>0.51157676408516417</v>
      </c>
      <c r="AG1631" s="2"/>
      <c r="AL1631" s="2"/>
      <c r="AM1631" s="2"/>
    </row>
    <row r="1632" spans="1:39">
      <c r="A1632" s="1" t="str">
        <f t="shared" si="425"/>
        <v>~ggi~ : [ɡɪ]</v>
      </c>
      <c r="B1632" s="1">
        <f>_xlfn.LET(_xlpm.d,$G1632,_xlpm.k,_xlfn.CONCAT(LEFT(TRIM(B$1),1),"*"),COUNTIF(_xlpm.d,_xlpm.k))</f>
        <v>0</v>
      </c>
      <c r="C1632" s="1">
        <f>_xlfn.LET(_xlpm.d,$G1632,_xlpm.k,_xlfn.CONCAT(LEFT(TRIM(C$1),1),"*"),COUNTIF(_xlpm.d,_xlpm.k))</f>
        <v>0</v>
      </c>
      <c r="D1632" s="1">
        <f>_xlfn.LET(_xlpm.d,$G1632,_xlpm.k,_xlfn.CONCAT(LEFT(TRIM(D$1),1),"*"),COUNTIF(_xlpm.d,_xlpm.k))</f>
        <v>0</v>
      </c>
      <c r="E1632" s="1">
        <f t="shared" si="426"/>
        <v>0.47712125471966244</v>
      </c>
      <c r="F1632" s="7">
        <v>2</v>
      </c>
      <c r="G1632" s="9" t="s">
        <v>2397</v>
      </c>
      <c r="H1632" s="4" cm="1">
        <f t="array" ref="H1632">F1632/freq.sum.r6e</f>
        <v>1.5842839036755386E-4</v>
      </c>
      <c r="I1632" s="4" t="str">
        <f t="shared" si="427"/>
        <v>ɡɪ</v>
      </c>
      <c r="J1632" s="4" t="str">
        <f t="shared" si="428"/>
        <v>ggi</v>
      </c>
      <c r="K1632" s="10">
        <f t="shared" si="429"/>
        <v>2</v>
      </c>
      <c r="L1632" s="1">
        <f t="shared" si="430"/>
        <v>3</v>
      </c>
      <c r="M1632" s="10">
        <f t="shared" si="431"/>
        <v>3</v>
      </c>
      <c r="N1632" s="1" t="str">
        <f t="shared" si="432"/>
        <v>~ggi~</v>
      </c>
      <c r="O1632" s="1" t="str">
        <f t="shared" si="433"/>
        <v>[ɡɪ]</v>
      </c>
      <c r="P1632" s="3" cm="1">
        <f t="array" ref="P1632">SUM(_xlfn._xlws.FILTER($H$2:$H$2454,_xlfn.MAP($N$2:$N$2454,_xlfn.LAMBDA(_xlpm.x,_xlpm.x=$N1632))))</f>
        <v>1.5842839036755386E-4</v>
      </c>
      <c r="Q1632" s="4">
        <f t="shared" si="434"/>
        <v>1</v>
      </c>
      <c r="R1632" s="6" cm="1">
        <f t="array" ref="R1632">SUM(_xlfn._xlws.FILTER($H$2:$H$2454,_xlfn.MAP($O$2:$O$2454,_xlfn.LAMBDA(_xlpm.x,_xlpm.x=$O1632))))</f>
        <v>1.1089987325728771E-3</v>
      </c>
      <c r="S1632" s="4">
        <f t="shared" si="435"/>
        <v>0.14285714285714285</v>
      </c>
      <c r="T1632" s="4">
        <f t="shared" si="436"/>
        <v>8.3373361370052301E-2</v>
      </c>
      <c r="U1632" s="4">
        <f t="shared" si="437"/>
        <v>0.25</v>
      </c>
      <c r="V1632" s="4">
        <f t="shared" si="438"/>
        <v>0.84509804001425681</v>
      </c>
      <c r="W1632" s="4" t="s">
        <v>5110</v>
      </c>
      <c r="X1632" s="2" cm="1">
        <f t="array" ref="X1632">SUM(_xlfn._xlws.FILTER($F$2:$F$2454,_xlfn.MAP($W$2:$W$2454,_xlfn.LAMBDA(_xlpm.x,_xlpm.x=$W1632))))</f>
        <v>1594</v>
      </c>
      <c r="Y1632" s="11">
        <f t="shared" si="439"/>
        <v>1.2547051442910915E-3</v>
      </c>
      <c r="Z1632" s="4" t="s">
        <v>5102</v>
      </c>
      <c r="AA1632" s="2" cm="1">
        <f t="array" ref="AA1632">SUM(_xlfn._xlws.FILTER($F$2:$F$2454,_xlfn.MAP($Z$2:$Z$2454,_xlfn.LAMBDA(_xlpm.x,_xlpm.x=$Z1632))))</f>
        <v>1794</v>
      </c>
      <c r="AB1632" s="11">
        <f t="shared" si="440"/>
        <v>1.1148272017837235E-3</v>
      </c>
      <c r="AC1632" s="11">
        <f t="shared" si="441"/>
        <v>5.1334121647979701E-2</v>
      </c>
      <c r="AG1632" s="2"/>
      <c r="AL1632" s="2"/>
      <c r="AM1632" s="2"/>
    </row>
    <row r="1633" spans="1:39">
      <c r="A1633" s="1" t="str">
        <f t="shared" si="425"/>
        <v>~toe~ : [toʊ]</v>
      </c>
      <c r="B1633" s="1">
        <f>_xlfn.LET(_xlpm.d,$G1633,_xlpm.k,_xlfn.CONCAT(LEFT(TRIM(B$1),1),"*"),COUNTIF(_xlpm.d,_xlpm.k))</f>
        <v>0</v>
      </c>
      <c r="C1633" s="1">
        <f>_xlfn.LET(_xlpm.d,$G1633,_xlpm.k,_xlfn.CONCAT(LEFT(TRIM(C$1),1),"*"),COUNTIF(_xlpm.d,_xlpm.k))</f>
        <v>0</v>
      </c>
      <c r="D1633" s="1">
        <f>_xlfn.LET(_xlpm.d,$G1633,_xlpm.k,_xlfn.CONCAT(LEFT(TRIM(D$1),1),"*"),COUNTIF(_xlpm.d,_xlpm.k))</f>
        <v>0</v>
      </c>
      <c r="E1633" s="1">
        <f t="shared" si="426"/>
        <v>0.30102999566398114</v>
      </c>
      <c r="F1633" s="7">
        <v>1</v>
      </c>
      <c r="G1633" s="9" t="s">
        <v>1449</v>
      </c>
      <c r="H1633" s="4" cm="1">
        <f t="array" ref="H1633">F1633/freq.sum.r6e</f>
        <v>7.9214195183776928E-5</v>
      </c>
      <c r="I1633" s="4" t="str">
        <f t="shared" si="427"/>
        <v>toʊ</v>
      </c>
      <c r="J1633" s="4" t="str">
        <f t="shared" si="428"/>
        <v>toe</v>
      </c>
      <c r="K1633" s="10">
        <f t="shared" si="429"/>
        <v>3</v>
      </c>
      <c r="L1633" s="1">
        <f t="shared" si="430"/>
        <v>3</v>
      </c>
      <c r="M1633" s="10">
        <f t="shared" si="431"/>
        <v>3</v>
      </c>
      <c r="N1633" s="1" t="str">
        <f t="shared" si="432"/>
        <v>~toe~</v>
      </c>
      <c r="O1633" s="1" t="str">
        <f t="shared" si="433"/>
        <v>[toʊ]</v>
      </c>
      <c r="P1633" s="3" cm="1">
        <f t="array" ref="P1633">SUM(_xlfn._xlws.FILTER($H$2:$H$2454,_xlfn.MAP($N$2:$N$2454,_xlfn.LAMBDA(_xlpm.x,_xlpm.x=$N1633))))</f>
        <v>7.9214195183776928E-5</v>
      </c>
      <c r="Q1633" s="4">
        <f t="shared" si="434"/>
        <v>1</v>
      </c>
      <c r="R1633" s="6" cm="1">
        <f t="array" ref="R1633">SUM(_xlfn._xlws.FILTER($H$2:$H$2454,_xlfn.MAP($O$2:$O$2454,_xlfn.LAMBDA(_xlpm.x,_xlpm.x=$O1633))))</f>
        <v>5.5449936628643854E-4</v>
      </c>
      <c r="S1633" s="4">
        <f t="shared" si="435"/>
        <v>0.14285714285714285</v>
      </c>
      <c r="T1633" s="4">
        <f t="shared" si="436"/>
        <v>5.260273434363117E-2</v>
      </c>
      <c r="U1633" s="4">
        <f t="shared" si="437"/>
        <v>0.25</v>
      </c>
      <c r="V1633" s="4">
        <f t="shared" si="438"/>
        <v>0.84509804001425681</v>
      </c>
      <c r="W1633" s="4" t="s">
        <v>5149</v>
      </c>
      <c r="X1633" s="2" cm="1">
        <f t="array" ref="X1633">SUM(_xlfn._xlws.FILTER($F$2:$F$2454,_xlfn.MAP($W$2:$W$2454,_xlfn.LAMBDA(_xlpm.x,_xlpm.x=$W1633))))</f>
        <v>8</v>
      </c>
      <c r="Y1633" s="11">
        <f t="shared" si="439"/>
        <v>0.125</v>
      </c>
      <c r="Z1633" s="4" t="s">
        <v>5109</v>
      </c>
      <c r="AA1633" s="2" cm="1">
        <f t="array" ref="AA1633">SUM(_xlfn._xlws.FILTER($F$2:$F$2454,_xlfn.MAP($Z$2:$Z$2454,_xlfn.LAMBDA(_xlpm.x,_xlpm.x=$Z1633))))</f>
        <v>257</v>
      </c>
      <c r="AB1633" s="11">
        <f t="shared" si="440"/>
        <v>3.8910505836575876E-3</v>
      </c>
      <c r="AC1633" s="11">
        <f t="shared" si="441"/>
        <v>1.5068431363393509</v>
      </c>
      <c r="AG1633" s="2"/>
      <c r="AL1633" s="2"/>
      <c r="AM1633" s="2"/>
    </row>
    <row r="1634" spans="1:39">
      <c r="A1634" s="1" t="str">
        <f t="shared" si="425"/>
        <v>~tea~ : [tɛ]</v>
      </c>
      <c r="B1634" s="1">
        <f>_xlfn.LET(_xlpm.d,$G1634,_xlpm.k,_xlfn.CONCAT(LEFT(TRIM(B$1),1),"*"),COUNTIF(_xlpm.d,_xlpm.k))</f>
        <v>0</v>
      </c>
      <c r="C1634" s="1">
        <f>_xlfn.LET(_xlpm.d,$G1634,_xlpm.k,_xlfn.CONCAT(LEFT(TRIM(C$1),1),"*"),COUNTIF(_xlpm.d,_xlpm.k))</f>
        <v>0</v>
      </c>
      <c r="D1634" s="1">
        <f>_xlfn.LET(_xlpm.d,$G1634,_xlpm.k,_xlfn.CONCAT(LEFT(TRIM(D$1),1),"*"),COUNTIF(_xlpm.d,_xlpm.k))</f>
        <v>0</v>
      </c>
      <c r="E1634" s="1">
        <f t="shared" si="426"/>
        <v>0.30102999566398114</v>
      </c>
      <c r="F1634" s="7">
        <v>1</v>
      </c>
      <c r="G1634" s="9" t="s">
        <v>1811</v>
      </c>
      <c r="H1634" s="4" cm="1">
        <f t="array" ref="H1634">F1634/freq.sum.r6e</f>
        <v>7.9214195183776928E-5</v>
      </c>
      <c r="I1634" s="4" t="str">
        <f t="shared" si="427"/>
        <v>tɛ</v>
      </c>
      <c r="J1634" s="4" t="str">
        <f t="shared" si="428"/>
        <v>tea</v>
      </c>
      <c r="K1634" s="10">
        <f t="shared" si="429"/>
        <v>2</v>
      </c>
      <c r="L1634" s="1">
        <f t="shared" si="430"/>
        <v>3</v>
      </c>
      <c r="M1634" s="10">
        <f t="shared" si="431"/>
        <v>3</v>
      </c>
      <c r="N1634" s="1" t="str">
        <f t="shared" si="432"/>
        <v>~tea~</v>
      </c>
      <c r="O1634" s="1" t="str">
        <f t="shared" si="433"/>
        <v>[tɛ]</v>
      </c>
      <c r="P1634" s="3" cm="1">
        <f t="array" ref="P1634">SUM(_xlfn._xlws.FILTER($H$2:$H$2454,_xlfn.MAP($N$2:$N$2454,_xlfn.LAMBDA(_xlpm.x,_xlpm.x=$N1634))))</f>
        <v>5.5449936628643854E-4</v>
      </c>
      <c r="Q1634" s="4">
        <f t="shared" si="434"/>
        <v>0.14285714285714285</v>
      </c>
      <c r="R1634" s="6" cm="1">
        <f t="array" ref="R1634">SUM(_xlfn._xlws.FILTER($H$2:$H$2454,_xlfn.MAP($O$2:$O$2454,_xlfn.LAMBDA(_xlpm.x,_xlpm.x=$O1634))))</f>
        <v>3.960709759188847E-3</v>
      </c>
      <c r="S1634" s="4">
        <f t="shared" si="435"/>
        <v>1.9999999999999997E-2</v>
      </c>
      <c r="T1634" s="4">
        <f t="shared" si="436"/>
        <v>7.3828399078780587E-3</v>
      </c>
      <c r="U1634" s="4">
        <f t="shared" si="437"/>
        <v>3.5087719298245612E-2</v>
      </c>
      <c r="V1634" s="4">
        <f t="shared" si="438"/>
        <v>0.85387196432176204</v>
      </c>
      <c r="W1634" s="4" t="s">
        <v>5124</v>
      </c>
      <c r="X1634" s="2" cm="1">
        <f t="array" ref="X1634">SUM(_xlfn._xlws.FILTER($F$2:$F$2454,_xlfn.MAP($W$2:$W$2454,_xlfn.LAMBDA(_xlpm.x,_xlpm.x=$W1634))))</f>
        <v>184</v>
      </c>
      <c r="Y1634" s="11">
        <f t="shared" si="439"/>
        <v>5.434782608695652E-3</v>
      </c>
      <c r="Z1634" s="4" t="s">
        <v>5104</v>
      </c>
      <c r="AA1634" s="2" cm="1">
        <f t="array" ref="AA1634">SUM(_xlfn._xlws.FILTER($F$2:$F$2454,_xlfn.MAP($Z$2:$Z$2454,_xlfn.LAMBDA(_xlpm.x,_xlpm.x=$Z1634))))</f>
        <v>883</v>
      </c>
      <c r="AB1634" s="11">
        <f t="shared" si="440"/>
        <v>1.1325028312570782E-3</v>
      </c>
      <c r="AC1634" s="11">
        <f t="shared" si="441"/>
        <v>0.68114288056803207</v>
      </c>
      <c r="AG1634" s="2"/>
      <c r="AL1634" s="2"/>
      <c r="AM1634" s="2"/>
    </row>
    <row r="1635" spans="1:39">
      <c r="A1635" s="1" t="str">
        <f t="shared" si="425"/>
        <v>~lea~ : [lɪ]</v>
      </c>
      <c r="B1635" s="1">
        <f>_xlfn.LET(_xlpm.d,$G1635,_xlpm.k,_xlfn.CONCAT(LEFT(TRIM(B$1),1),"*"),COUNTIF(_xlpm.d,_xlpm.k))</f>
        <v>0</v>
      </c>
      <c r="C1635" s="1">
        <f>_xlfn.LET(_xlpm.d,$G1635,_xlpm.k,_xlfn.CONCAT(LEFT(TRIM(C$1),1),"*"),COUNTIF(_xlpm.d,_xlpm.k))</f>
        <v>0</v>
      </c>
      <c r="D1635" s="1">
        <f>_xlfn.LET(_xlpm.d,$G1635,_xlpm.k,_xlfn.CONCAT(LEFT(TRIM(D$1),1),"*"),COUNTIF(_xlpm.d,_xlpm.k))</f>
        <v>0</v>
      </c>
      <c r="E1635" s="1">
        <f t="shared" si="426"/>
        <v>0.30102999566398114</v>
      </c>
      <c r="F1635" s="7">
        <v>1</v>
      </c>
      <c r="G1635" s="9" t="s">
        <v>2085</v>
      </c>
      <c r="H1635" s="4" cm="1">
        <f t="array" ref="H1635">F1635/freq.sum.r6e</f>
        <v>7.9214195183776928E-5</v>
      </c>
      <c r="I1635" s="4" t="str">
        <f t="shared" si="427"/>
        <v>lɪ</v>
      </c>
      <c r="J1635" s="4" t="str">
        <f t="shared" si="428"/>
        <v>lea</v>
      </c>
      <c r="K1635" s="10">
        <f t="shared" si="429"/>
        <v>2</v>
      </c>
      <c r="L1635" s="1">
        <f t="shared" si="430"/>
        <v>3</v>
      </c>
      <c r="M1635" s="10">
        <f t="shared" si="431"/>
        <v>3</v>
      </c>
      <c r="N1635" s="1" t="str">
        <f t="shared" si="432"/>
        <v>~lea~</v>
      </c>
      <c r="O1635" s="1" t="str">
        <f t="shared" si="433"/>
        <v>[lɪ]</v>
      </c>
      <c r="P1635" s="3" cm="1">
        <f t="array" ref="P1635">SUM(_xlfn._xlws.FILTER($H$2:$H$2454,_xlfn.MAP($N$2:$N$2454,_xlfn.LAMBDA(_xlpm.x,_xlpm.x=$N1635))))</f>
        <v>1.2674271229404308E-3</v>
      </c>
      <c r="Q1635" s="4">
        <f t="shared" si="434"/>
        <v>6.25E-2</v>
      </c>
      <c r="R1635" s="6" cm="1">
        <f t="array" ref="R1635">SUM(_xlfn._xlws.FILTER($H$2:$H$2454,_xlfn.MAP($O$2:$O$2454,_xlfn.LAMBDA(_xlpm.x,_xlpm.x=$O1635))))</f>
        <v>9.1888466413181224E-3</v>
      </c>
      <c r="S1635" s="4">
        <f t="shared" si="435"/>
        <v>8.6206896551724154E-3</v>
      </c>
      <c r="T1635" s="4">
        <f t="shared" si="436"/>
        <v>3.1880445056746169E-3</v>
      </c>
      <c r="U1635" s="4">
        <f t="shared" si="437"/>
        <v>1.5151515151515154E-2</v>
      </c>
      <c r="V1635" s="4">
        <f t="shared" si="438"/>
        <v>0.86033800657099357</v>
      </c>
      <c r="W1635" s="4" t="s">
        <v>5124</v>
      </c>
      <c r="X1635" s="2" cm="1">
        <f t="array" ref="X1635">SUM(_xlfn._xlws.FILTER($F$2:$F$2454,_xlfn.MAP($W$2:$W$2454,_xlfn.LAMBDA(_xlpm.x,_xlpm.x=$W1635))))</f>
        <v>184</v>
      </c>
      <c r="Y1635" s="11">
        <f t="shared" si="439"/>
        <v>5.434782608695652E-3</v>
      </c>
      <c r="Z1635" s="4" t="s">
        <v>5102</v>
      </c>
      <c r="AA1635" s="2" cm="1">
        <f t="array" ref="AA1635">SUM(_xlfn._xlws.FILTER($F$2:$F$2454,_xlfn.MAP($Z$2:$Z$2454,_xlfn.LAMBDA(_xlpm.x,_xlpm.x=$Z1635))))</f>
        <v>1794</v>
      </c>
      <c r="AB1635" s="11">
        <f t="shared" si="440"/>
        <v>5.5741360089186175E-4</v>
      </c>
      <c r="AC1635" s="11">
        <f t="shared" si="441"/>
        <v>0.98900461569853682</v>
      </c>
      <c r="AG1635" s="2"/>
      <c r="AL1635" s="2"/>
      <c r="AM1635" s="2"/>
    </row>
    <row r="1636" spans="1:39">
      <c r="A1636" s="1" t="str">
        <f t="shared" si="425"/>
        <v>~dde~ : [də]</v>
      </c>
      <c r="B1636" s="1">
        <f>_xlfn.LET(_xlpm.d,$G1636,_xlpm.k,_xlfn.CONCAT(LEFT(TRIM(B$1),1),"*"),COUNTIF(_xlpm.d,_xlpm.k))</f>
        <v>0</v>
      </c>
      <c r="C1636" s="1">
        <f>_xlfn.LET(_xlpm.d,$G1636,_xlpm.k,_xlfn.CONCAT(LEFT(TRIM(C$1),1),"*"),COUNTIF(_xlpm.d,_xlpm.k))</f>
        <v>0</v>
      </c>
      <c r="D1636" s="1">
        <f>_xlfn.LET(_xlpm.d,$G1636,_xlpm.k,_xlfn.CONCAT(LEFT(TRIM(D$1),1),"*"),COUNTIF(_xlpm.d,_xlpm.k))</f>
        <v>0</v>
      </c>
      <c r="E1636" s="1">
        <f t="shared" si="426"/>
        <v>0.69897000433601875</v>
      </c>
      <c r="F1636" s="7">
        <v>4</v>
      </c>
      <c r="G1636" s="9" t="s">
        <v>1368</v>
      </c>
      <c r="H1636" s="4" cm="1">
        <f t="array" ref="H1636">F1636/freq.sum.r6e</f>
        <v>3.1685678073510771E-4</v>
      </c>
      <c r="I1636" s="4" t="str">
        <f t="shared" si="427"/>
        <v>də</v>
      </c>
      <c r="J1636" s="4" t="str">
        <f t="shared" si="428"/>
        <v>dde</v>
      </c>
      <c r="K1636" s="10">
        <f t="shared" si="429"/>
        <v>2</v>
      </c>
      <c r="L1636" s="1">
        <f t="shared" si="430"/>
        <v>3</v>
      </c>
      <c r="M1636" s="10">
        <f t="shared" si="431"/>
        <v>3</v>
      </c>
      <c r="N1636" s="1" t="str">
        <f t="shared" si="432"/>
        <v>~dde~</v>
      </c>
      <c r="O1636" s="1" t="str">
        <f t="shared" si="433"/>
        <v>[də]</v>
      </c>
      <c r="P1636" s="3" cm="1">
        <f t="array" ref="P1636">SUM(_xlfn._xlws.FILTER($H$2:$H$2454,_xlfn.MAP($N$2:$N$2454,_xlfn.LAMBDA(_xlpm.x,_xlpm.x=$N1636))))</f>
        <v>5.5449936628643854E-4</v>
      </c>
      <c r="Q1636" s="4">
        <f t="shared" si="434"/>
        <v>0.5714285714285714</v>
      </c>
      <c r="R1636" s="6" cm="1">
        <f t="array" ref="R1636">SUM(_xlfn._xlws.FILTER($H$2:$H$2454,_xlfn.MAP($O$2:$O$2454,_xlfn.LAMBDA(_xlpm.x,_xlpm.x=$O1636))))</f>
        <v>4.0399239543726234E-3</v>
      </c>
      <c r="S1636" s="4">
        <f t="shared" si="435"/>
        <v>7.8431372549019607E-2</v>
      </c>
      <c r="T1636" s="4">
        <f t="shared" si="436"/>
        <v>6.7387457511930232E-2</v>
      </c>
      <c r="U1636" s="4">
        <f t="shared" si="437"/>
        <v>0.13793103448275862</v>
      </c>
      <c r="V1636" s="4">
        <f t="shared" si="438"/>
        <v>0.86247213608367956</v>
      </c>
      <c r="W1636" s="4" t="s">
        <v>5121</v>
      </c>
      <c r="X1636" s="2" cm="1">
        <f t="array" ref="X1636">SUM(_xlfn._xlws.FILTER($F$2:$F$2454,_xlfn.MAP($W$2:$W$2454,_xlfn.LAMBDA(_xlpm.x,_xlpm.x=$W1636))))</f>
        <v>2896</v>
      </c>
      <c r="Y1636" s="11">
        <f t="shared" si="439"/>
        <v>1.3812154696132596E-3</v>
      </c>
      <c r="Z1636" s="4" t="s">
        <v>5101</v>
      </c>
      <c r="AA1636" s="2" cm="1">
        <f t="array" ref="AA1636">SUM(_xlfn._xlws.FILTER($F$2:$F$2454,_xlfn.MAP($Z$2:$Z$2454,_xlfn.LAMBDA(_xlpm.x,_xlpm.x=$Z1636))))</f>
        <v>2255</v>
      </c>
      <c r="AB1636" s="11">
        <f t="shared" si="440"/>
        <v>1.7738359201773836E-3</v>
      </c>
      <c r="AC1636" s="11">
        <f t="shared" si="441"/>
        <v>-0.10865201131112999</v>
      </c>
      <c r="AG1636" s="2"/>
      <c r="AL1636" s="2"/>
      <c r="AM1636" s="2"/>
    </row>
    <row r="1637" spans="1:39">
      <c r="A1637" s="1" t="str">
        <f t="shared" si="425"/>
        <v>~rta~ : [ɹtə]</v>
      </c>
      <c r="B1637" s="1">
        <f>_xlfn.LET(_xlpm.d,$G1637,_xlpm.k,_xlfn.CONCAT(LEFT(TRIM(B$1),1),"*"),COUNTIF(_xlpm.d,_xlpm.k))</f>
        <v>1</v>
      </c>
      <c r="C1637" s="1">
        <f>_xlfn.LET(_xlpm.d,$G1637,_xlpm.k,_xlfn.CONCAT(LEFT(TRIM(C$1),1),"*"),COUNTIF(_xlpm.d,_xlpm.k))</f>
        <v>0</v>
      </c>
      <c r="D1637" s="1">
        <f>_xlfn.LET(_xlpm.d,$G1637,_xlpm.k,_xlfn.CONCAT(LEFT(TRIM(D$1),1),"*"),COUNTIF(_xlpm.d,_xlpm.k))</f>
        <v>0</v>
      </c>
      <c r="E1637" s="1">
        <f t="shared" si="426"/>
        <v>0.60205999132796229</v>
      </c>
      <c r="F1637" s="7">
        <v>3</v>
      </c>
      <c r="G1637" s="9" t="s">
        <v>1188</v>
      </c>
      <c r="H1637" s="4" cm="1">
        <f t="array" ref="H1637">F1637/freq.sum.r6e</f>
        <v>2.376425855513308E-4</v>
      </c>
      <c r="I1637" s="4" t="str">
        <f t="shared" si="427"/>
        <v>ɹtə</v>
      </c>
      <c r="J1637" s="4" t="str">
        <f t="shared" si="428"/>
        <v>rta</v>
      </c>
      <c r="K1637" s="10">
        <f t="shared" si="429"/>
        <v>3</v>
      </c>
      <c r="L1637" s="1">
        <f t="shared" si="430"/>
        <v>3</v>
      </c>
      <c r="M1637" s="10">
        <f t="shared" si="431"/>
        <v>3</v>
      </c>
      <c r="N1637" s="1" t="str">
        <f t="shared" si="432"/>
        <v>~rta~</v>
      </c>
      <c r="O1637" s="1" t="str">
        <f t="shared" si="433"/>
        <v>[ɹtə]</v>
      </c>
      <c r="P1637" s="3" cm="1">
        <f t="array" ref="P1637">SUM(_xlfn._xlws.FILTER($H$2:$H$2454,_xlfn.MAP($N$2:$N$2454,_xlfn.LAMBDA(_xlpm.x,_xlpm.x=$N1637))))</f>
        <v>2.376425855513308E-4</v>
      </c>
      <c r="Q1637" s="4">
        <f t="shared" si="434"/>
        <v>1</v>
      </c>
      <c r="R1637" s="6" cm="1">
        <f t="array" ref="R1637">SUM(_xlfn._xlws.FILTER($H$2:$H$2454,_xlfn.MAP($O$2:$O$2454,_xlfn.LAMBDA(_xlpm.x,_xlpm.x=$O1637))))</f>
        <v>1.7427122940430926E-3</v>
      </c>
      <c r="S1637" s="4">
        <f t="shared" si="435"/>
        <v>0.13636363636363635</v>
      </c>
      <c r="T1637" s="4">
        <f t="shared" si="436"/>
        <v>0.10099724993977185</v>
      </c>
      <c r="U1637" s="4">
        <f t="shared" si="437"/>
        <v>0.24000000000000002</v>
      </c>
      <c r="V1637" s="4">
        <f t="shared" si="438"/>
        <v>0.86530142610254379</v>
      </c>
      <c r="W1637" s="4" t="s">
        <v>5120</v>
      </c>
      <c r="X1637" s="2" cm="1">
        <f t="array" ref="X1637">SUM(_xlfn._xlws.FILTER($F$2:$F$2454,_xlfn.MAP($W$2:$W$2454,_xlfn.LAMBDA(_xlpm.x,_xlpm.x=$W1637))))</f>
        <v>1666</v>
      </c>
      <c r="Y1637" s="11">
        <f t="shared" si="439"/>
        <v>1.8007202881152461E-3</v>
      </c>
      <c r="Z1637" s="4" t="s">
        <v>5101</v>
      </c>
      <c r="AA1637" s="2" cm="1">
        <f t="array" ref="AA1637">SUM(_xlfn._xlws.FILTER($F$2:$F$2454,_xlfn.MAP($Z$2:$Z$2454,_xlfn.LAMBDA(_xlpm.x,_xlpm.x=$Z1637))))</f>
        <v>2255</v>
      </c>
      <c r="AB1637" s="11">
        <f t="shared" si="440"/>
        <v>1.3303769401330377E-3</v>
      </c>
      <c r="AC1637" s="11">
        <f t="shared" si="441"/>
        <v>0.13147154914321055</v>
      </c>
      <c r="AG1637" s="2"/>
      <c r="AL1637" s="2"/>
      <c r="AM1637" s="2"/>
    </row>
    <row r="1638" spans="1:39">
      <c r="A1638" s="1" t="str">
        <f t="shared" si="425"/>
        <v>~doe~ : [dʌ]</v>
      </c>
      <c r="B1638" s="1">
        <f>_xlfn.LET(_xlpm.d,$G1638,_xlpm.k,_xlfn.CONCAT(LEFT(TRIM(B$1),1),"*"),COUNTIF(_xlpm.d,_xlpm.k))</f>
        <v>0</v>
      </c>
      <c r="C1638" s="1">
        <f>_xlfn.LET(_xlpm.d,$G1638,_xlpm.k,_xlfn.CONCAT(LEFT(TRIM(C$1),1),"*"),COUNTIF(_xlpm.d,_xlpm.k))</f>
        <v>0</v>
      </c>
      <c r="D1638" s="1">
        <f>_xlfn.LET(_xlpm.d,$G1638,_xlpm.k,_xlfn.CONCAT(LEFT(TRIM(D$1),1),"*"),COUNTIF(_xlpm.d,_xlpm.k))</f>
        <v>0</v>
      </c>
      <c r="E1638" s="1">
        <f t="shared" si="426"/>
        <v>0.47712125471966244</v>
      </c>
      <c r="F1638" s="7">
        <v>2</v>
      </c>
      <c r="G1638" s="9" t="s">
        <v>1605</v>
      </c>
      <c r="H1638" s="4" cm="1">
        <f t="array" ref="H1638">F1638/freq.sum.r6e</f>
        <v>1.5842839036755386E-4</v>
      </c>
      <c r="I1638" s="4" t="str">
        <f t="shared" si="427"/>
        <v>dʌ</v>
      </c>
      <c r="J1638" s="4" t="str">
        <f t="shared" si="428"/>
        <v>doe</v>
      </c>
      <c r="K1638" s="10">
        <f t="shared" si="429"/>
        <v>2</v>
      </c>
      <c r="L1638" s="1">
        <f t="shared" si="430"/>
        <v>3</v>
      </c>
      <c r="M1638" s="10">
        <f t="shared" si="431"/>
        <v>3</v>
      </c>
      <c r="N1638" s="1" t="str">
        <f t="shared" si="432"/>
        <v>~doe~</v>
      </c>
      <c r="O1638" s="1" t="str">
        <f t="shared" si="433"/>
        <v>[dʌ]</v>
      </c>
      <c r="P1638" s="3" cm="1">
        <f t="array" ref="P1638">SUM(_xlfn._xlws.FILTER($H$2:$H$2454,_xlfn.MAP($N$2:$N$2454,_xlfn.LAMBDA(_xlpm.x,_xlpm.x=$N1638))))</f>
        <v>1.5842839036755386E-4</v>
      </c>
      <c r="Q1638" s="4">
        <f t="shared" si="434"/>
        <v>1</v>
      </c>
      <c r="R1638" s="6" cm="1">
        <f t="array" ref="R1638">SUM(_xlfn._xlws.FILTER($H$2:$H$2454,_xlfn.MAP($O$2:$O$2454,_xlfn.LAMBDA(_xlpm.x,_xlpm.x=$O1638))))</f>
        <v>1.188212927756654E-3</v>
      </c>
      <c r="S1638" s="4">
        <f t="shared" si="435"/>
        <v>0.13333333333333333</v>
      </c>
      <c r="T1638" s="4">
        <f t="shared" si="436"/>
        <v>7.8469045995343337E-2</v>
      </c>
      <c r="U1638" s="4">
        <f t="shared" si="437"/>
        <v>0.23529411764705882</v>
      </c>
      <c r="V1638" s="4">
        <f t="shared" si="438"/>
        <v>0.87506126339170009</v>
      </c>
      <c r="W1638" s="4" t="s">
        <v>5149</v>
      </c>
      <c r="X1638" s="2" cm="1">
        <f t="array" ref="X1638">SUM(_xlfn._xlws.FILTER($F$2:$F$2454,_xlfn.MAP($W$2:$W$2454,_xlfn.LAMBDA(_xlpm.x,_xlpm.x=$W1638))))</f>
        <v>8</v>
      </c>
      <c r="Y1638" s="11">
        <f t="shared" si="439"/>
        <v>0.25</v>
      </c>
      <c r="Z1638" s="4" t="s">
        <v>5113</v>
      </c>
      <c r="AA1638" s="2" cm="1">
        <f t="array" ref="AA1638">SUM(_xlfn._xlws.FILTER($F$2:$F$2454,_xlfn.MAP($Z$2:$Z$2454,_xlfn.LAMBDA(_xlpm.x,_xlpm.x=$Z1638))))</f>
        <v>309</v>
      </c>
      <c r="AB1638" s="11">
        <f t="shared" si="440"/>
        <v>6.4724919093851136E-3</v>
      </c>
      <c r="AC1638" s="11">
        <f t="shared" si="441"/>
        <v>1.5868684924328911</v>
      </c>
      <c r="AG1638" s="2"/>
      <c r="AL1638" s="2"/>
      <c r="AM1638" s="2"/>
    </row>
    <row r="1639" spans="1:39">
      <c r="A1639" s="1" t="str">
        <f t="shared" si="425"/>
        <v>~rru~ : [ɹʌ]</v>
      </c>
      <c r="B1639" s="1">
        <f>_xlfn.LET(_xlpm.d,$G1639,_xlpm.k,_xlfn.CONCAT(LEFT(TRIM(B$1),1),"*"),COUNTIF(_xlpm.d,_xlpm.k))</f>
        <v>1</v>
      </c>
      <c r="C1639" s="1">
        <f>_xlfn.LET(_xlpm.d,$G1639,_xlpm.k,_xlfn.CONCAT(LEFT(TRIM(C$1),1),"*"),COUNTIF(_xlpm.d,_xlpm.k))</f>
        <v>0</v>
      </c>
      <c r="D1639" s="1">
        <f>_xlfn.LET(_xlpm.d,$G1639,_xlpm.k,_xlfn.CONCAT(LEFT(TRIM(D$1),1),"*"),COUNTIF(_xlpm.d,_xlpm.k))</f>
        <v>0</v>
      </c>
      <c r="E1639" s="1">
        <f t="shared" si="426"/>
        <v>0.47712125471966244</v>
      </c>
      <c r="F1639" s="7">
        <v>2</v>
      </c>
      <c r="G1639" s="9" t="s">
        <v>1287</v>
      </c>
      <c r="H1639" s="4" cm="1">
        <f t="array" ref="H1639">F1639/freq.sum.r6e</f>
        <v>1.5842839036755386E-4</v>
      </c>
      <c r="I1639" s="4" t="str">
        <f t="shared" si="427"/>
        <v>ɹʌ</v>
      </c>
      <c r="J1639" s="4" t="str">
        <f t="shared" si="428"/>
        <v>rru</v>
      </c>
      <c r="K1639" s="10">
        <f t="shared" si="429"/>
        <v>2</v>
      </c>
      <c r="L1639" s="1">
        <f t="shared" si="430"/>
        <v>3</v>
      </c>
      <c r="M1639" s="10">
        <f t="shared" si="431"/>
        <v>3</v>
      </c>
      <c r="N1639" s="1" t="str">
        <f t="shared" si="432"/>
        <v>~rru~</v>
      </c>
      <c r="O1639" s="1" t="str">
        <f t="shared" si="433"/>
        <v>[ɹʌ]</v>
      </c>
      <c r="P1639" s="3" cm="1">
        <f t="array" ref="P1639">SUM(_xlfn._xlws.FILTER($H$2:$H$2454,_xlfn.MAP($N$2:$N$2454,_xlfn.LAMBDA(_xlpm.x,_xlpm.x=$N1639))))</f>
        <v>1.5842839036755386E-4</v>
      </c>
      <c r="Q1639" s="4">
        <f t="shared" si="434"/>
        <v>1</v>
      </c>
      <c r="R1639" s="6" cm="1">
        <f t="array" ref="R1639">SUM(_xlfn._xlws.FILTER($H$2:$H$2454,_xlfn.MAP($O$2:$O$2454,_xlfn.LAMBDA(_xlpm.x,_xlpm.x=$O1639))))</f>
        <v>1.188212927756654E-3</v>
      </c>
      <c r="S1639" s="4">
        <f t="shared" si="435"/>
        <v>0.13333333333333333</v>
      </c>
      <c r="T1639" s="4">
        <f t="shared" si="436"/>
        <v>7.8469045995343337E-2</v>
      </c>
      <c r="U1639" s="4">
        <f t="shared" si="437"/>
        <v>0.23529411764705882</v>
      </c>
      <c r="V1639" s="4">
        <f t="shared" si="438"/>
        <v>0.87506126339170009</v>
      </c>
      <c r="W1639" s="4" t="s">
        <v>5111</v>
      </c>
      <c r="X1639" s="2" cm="1">
        <f t="array" ref="X1639">SUM(_xlfn._xlws.FILTER($F$2:$F$2454,_xlfn.MAP($W$2:$W$2454,_xlfn.LAMBDA(_xlpm.x,_xlpm.x=$W1639))))</f>
        <v>566</v>
      </c>
      <c r="Y1639" s="11">
        <f t="shared" si="439"/>
        <v>3.5335689045936395E-3</v>
      </c>
      <c r="Z1639" s="4" t="s">
        <v>5113</v>
      </c>
      <c r="AA1639" s="2" cm="1">
        <f t="array" ref="AA1639">SUM(_xlfn._xlws.FILTER($F$2:$F$2454,_xlfn.MAP($Z$2:$Z$2454,_xlfn.LAMBDA(_xlpm.x,_xlpm.x=$Z1639))))</f>
        <v>309</v>
      </c>
      <c r="AB1639" s="11">
        <f t="shared" si="440"/>
        <v>6.4724919093851136E-3</v>
      </c>
      <c r="AC1639" s="11">
        <f t="shared" si="441"/>
        <v>-0.26285795176343679</v>
      </c>
      <c r="AG1639" s="2"/>
      <c r="AL1639" s="2"/>
      <c r="AM1639" s="2"/>
    </row>
    <row r="1640" spans="1:39">
      <c r="A1640" s="1" t="str">
        <f t="shared" si="425"/>
        <v>~sso~ : [sə]</v>
      </c>
      <c r="B1640" s="1">
        <f>_xlfn.LET(_xlpm.d,$G1640,_xlpm.k,_xlfn.CONCAT(LEFT(TRIM(B$1),1),"*"),COUNTIF(_xlpm.d,_xlpm.k))</f>
        <v>0</v>
      </c>
      <c r="C1640" s="1">
        <f>_xlfn.LET(_xlpm.d,$G1640,_xlpm.k,_xlfn.CONCAT(LEFT(TRIM(C$1),1),"*"),COUNTIF(_xlpm.d,_xlpm.k))</f>
        <v>0</v>
      </c>
      <c r="D1640" s="1">
        <f>_xlfn.LET(_xlpm.d,$G1640,_xlpm.k,_xlfn.CONCAT(LEFT(TRIM(D$1),1),"*"),COUNTIF(_xlpm.d,_xlpm.k))</f>
        <v>0</v>
      </c>
      <c r="E1640" s="1">
        <f t="shared" si="426"/>
        <v>0.77815125038364352</v>
      </c>
      <c r="F1640" s="7">
        <v>5</v>
      </c>
      <c r="G1640" s="9" t="s">
        <v>1381</v>
      </c>
      <c r="H1640" s="4" cm="1">
        <f t="array" ref="H1640">F1640/freq.sum.r6e</f>
        <v>3.9607097591888465E-4</v>
      </c>
      <c r="I1640" s="1" t="str">
        <f t="shared" si="427"/>
        <v>sə</v>
      </c>
      <c r="J1640" s="1" t="str">
        <f t="shared" si="428"/>
        <v>sso</v>
      </c>
      <c r="K1640" s="10">
        <f t="shared" si="429"/>
        <v>2</v>
      </c>
      <c r="L1640" s="1">
        <f t="shared" si="430"/>
        <v>3</v>
      </c>
      <c r="M1640" s="10">
        <f t="shared" si="431"/>
        <v>3</v>
      </c>
      <c r="N1640" s="1" t="str">
        <f t="shared" si="432"/>
        <v>~sso~</v>
      </c>
      <c r="O1640" s="1" t="str">
        <f t="shared" si="433"/>
        <v>[sə]</v>
      </c>
      <c r="P1640" s="3" cm="1">
        <f t="array" ref="P1640">SUM(_xlfn._xlws.FILTER($H$2:$H$2454,_xlfn.MAP($N$2:$N$2454,_xlfn.LAMBDA(_xlpm.x,_xlpm.x=$N1640))))</f>
        <v>7.9214195183776931E-4</v>
      </c>
      <c r="Q1640" s="4">
        <f t="shared" si="434"/>
        <v>0.5</v>
      </c>
      <c r="R1640" s="6" cm="1">
        <f t="array" ref="R1640">SUM(_xlfn._xlws.FILTER($H$2:$H$2454,_xlfn.MAP($O$2:$O$2454,_xlfn.LAMBDA(_xlpm.x,_xlpm.x=$O1640))))</f>
        <v>6.0202788339670486E-3</v>
      </c>
      <c r="S1640" s="4">
        <f t="shared" si="435"/>
        <v>6.5789473684210509E-2</v>
      </c>
      <c r="T1640" s="4">
        <f t="shared" si="436"/>
        <v>6.3244695680782989E-2</v>
      </c>
      <c r="U1640" s="4">
        <f t="shared" si="437"/>
        <v>0.11627906976744183</v>
      </c>
      <c r="V1640" s="4">
        <f t="shared" si="438"/>
        <v>0.88081359228079148</v>
      </c>
      <c r="W1640" s="4" t="s">
        <v>5119</v>
      </c>
      <c r="X1640" s="2" cm="1">
        <f t="array" ref="X1640">SUM(_xlfn._xlws.FILTER($F$2:$F$2454,_xlfn.MAP($W$2:$W$2454,_xlfn.LAMBDA(_xlpm.x,_xlpm.x=$W1640))))</f>
        <v>1157</v>
      </c>
      <c r="Y1640" s="11">
        <f t="shared" si="439"/>
        <v>4.3215211754537601E-3</v>
      </c>
      <c r="Z1640" s="4" t="s">
        <v>5101</v>
      </c>
      <c r="AA1640" s="2" cm="1">
        <f t="array" ref="AA1640">SUM(_xlfn._xlws.FILTER($F$2:$F$2454,_xlfn.MAP($Z$2:$Z$2454,_xlfn.LAMBDA(_xlpm.x,_xlpm.x=$Z1640))))</f>
        <v>2255</v>
      </c>
      <c r="AB1640" s="11">
        <f t="shared" si="440"/>
        <v>2.2172949002217295E-3</v>
      </c>
      <c r="AC1640" s="11">
        <f t="shared" si="441"/>
        <v>0.28981318726222982</v>
      </c>
      <c r="AG1640" s="2"/>
      <c r="AL1640" s="2"/>
      <c r="AM1640" s="2"/>
    </row>
    <row r="1641" spans="1:39">
      <c r="A1641" s="1" t="str">
        <f t="shared" si="425"/>
        <v>~lle~ : [lə]</v>
      </c>
      <c r="B1641" s="1">
        <f>_xlfn.LET(_xlpm.d,$G1641,_xlpm.k,_xlfn.CONCAT(LEFT(TRIM(B$1),1),"*"),COUNTIF(_xlpm.d,_xlpm.k))</f>
        <v>0</v>
      </c>
      <c r="C1641" s="1">
        <f>_xlfn.LET(_xlpm.d,$G1641,_xlpm.k,_xlfn.CONCAT(LEFT(TRIM(C$1),1),"*"),COUNTIF(_xlpm.d,_xlpm.k))</f>
        <v>0</v>
      </c>
      <c r="D1641" s="1">
        <f>_xlfn.LET(_xlpm.d,$G1641,_xlpm.k,_xlfn.CONCAT(LEFT(TRIM(D$1),1),"*"),COUNTIF(_xlpm.d,_xlpm.k))</f>
        <v>0</v>
      </c>
      <c r="E1641" s="1">
        <f t="shared" si="426"/>
        <v>0.8450980400142567</v>
      </c>
      <c r="F1641" s="7">
        <v>6</v>
      </c>
      <c r="G1641" s="9" t="s">
        <v>1392</v>
      </c>
      <c r="H1641" s="4" cm="1">
        <f t="array" ref="H1641">F1641/freq.sum.r6e</f>
        <v>4.7528517110266159E-4</v>
      </c>
      <c r="I1641" s="4" t="str">
        <f t="shared" si="427"/>
        <v>lə</v>
      </c>
      <c r="J1641" s="4" t="str">
        <f t="shared" si="428"/>
        <v>lle</v>
      </c>
      <c r="K1641" s="10">
        <f t="shared" si="429"/>
        <v>2</v>
      </c>
      <c r="L1641" s="1">
        <f t="shared" si="430"/>
        <v>3</v>
      </c>
      <c r="M1641" s="10">
        <f t="shared" si="431"/>
        <v>3</v>
      </c>
      <c r="N1641" s="1" t="str">
        <f t="shared" si="432"/>
        <v>~lle~</v>
      </c>
      <c r="O1641" s="1" t="str">
        <f t="shared" si="433"/>
        <v>[lə]</v>
      </c>
      <c r="P1641" s="3" cm="1">
        <f t="array" ref="P1641">SUM(_xlfn._xlws.FILTER($H$2:$H$2454,_xlfn.MAP($N$2:$N$2454,_xlfn.LAMBDA(_xlpm.x,_xlpm.x=$N1641))))</f>
        <v>1.0297845373891E-3</v>
      </c>
      <c r="Q1641" s="4">
        <f t="shared" si="434"/>
        <v>0.46153846153846162</v>
      </c>
      <c r="R1641" s="6" cm="1">
        <f t="array" ref="R1641">SUM(_xlfn._xlws.FILTER($H$2:$H$2454,_xlfn.MAP($O$2:$O$2454,_xlfn.LAMBDA(_xlpm.x,_xlpm.x=$O1641))))</f>
        <v>7.9214195183776939E-3</v>
      </c>
      <c r="S1641" s="4">
        <f t="shared" si="435"/>
        <v>0.06</v>
      </c>
      <c r="T1641" s="4">
        <f t="shared" si="436"/>
        <v>6.2729010339093033E-2</v>
      </c>
      <c r="U1641" s="4">
        <f t="shared" si="437"/>
        <v>0.10619469026548672</v>
      </c>
      <c r="V1641" s="4">
        <f t="shared" si="438"/>
        <v>0.88605664769316339</v>
      </c>
      <c r="W1641" s="4" t="s">
        <v>5121</v>
      </c>
      <c r="X1641" s="2" cm="1">
        <f t="array" ref="X1641">SUM(_xlfn._xlws.FILTER($F$2:$F$2454,_xlfn.MAP($W$2:$W$2454,_xlfn.LAMBDA(_xlpm.x,_xlpm.x=$W1641))))</f>
        <v>2896</v>
      </c>
      <c r="Y1641" s="11">
        <f t="shared" si="439"/>
        <v>2.0718232044198894E-3</v>
      </c>
      <c r="Z1641" s="4" t="s">
        <v>5101</v>
      </c>
      <c r="AA1641" s="2" cm="1">
        <f t="array" ref="AA1641">SUM(_xlfn._xlws.FILTER($F$2:$F$2454,_xlfn.MAP($Z$2:$Z$2454,_xlfn.LAMBDA(_xlpm.x,_xlpm.x=$Z1641))))</f>
        <v>2255</v>
      </c>
      <c r="AB1641" s="11">
        <f t="shared" si="440"/>
        <v>2.6607538802660754E-3</v>
      </c>
      <c r="AC1641" s="11">
        <f t="shared" si="441"/>
        <v>-0.10865201131112999</v>
      </c>
      <c r="AG1641" s="2"/>
      <c r="AL1641" s="2"/>
      <c r="AM1641" s="2"/>
    </row>
    <row r="1642" spans="1:39">
      <c r="A1642" s="1" t="str">
        <f t="shared" si="425"/>
        <v>~pho~ : [fə]</v>
      </c>
      <c r="B1642" s="1">
        <f>_xlfn.LET(_xlpm.d,$G1642,_xlpm.k,_xlfn.CONCAT(LEFT(TRIM(B$1),1),"*"),COUNTIF(_xlpm.d,_xlpm.k))</f>
        <v>0</v>
      </c>
      <c r="C1642" s="1">
        <f>_xlfn.LET(_xlpm.d,$G1642,_xlpm.k,_xlfn.CONCAT(LEFT(TRIM(C$1),1),"*"),COUNTIF(_xlpm.d,_xlpm.k))</f>
        <v>0</v>
      </c>
      <c r="D1642" s="1">
        <f>_xlfn.LET(_xlpm.d,$G1642,_xlpm.k,_xlfn.CONCAT(LEFT(TRIM(D$1),1),"*"),COUNTIF(_xlpm.d,_xlpm.k))</f>
        <v>0</v>
      </c>
      <c r="E1642" s="1">
        <f t="shared" si="426"/>
        <v>0.30102999566398114</v>
      </c>
      <c r="F1642" s="7">
        <v>1</v>
      </c>
      <c r="G1642" s="9" t="s">
        <v>1788</v>
      </c>
      <c r="H1642" s="4" cm="1">
        <f t="array" ref="H1642">F1642/freq.sum.r6e</f>
        <v>7.9214195183776928E-5</v>
      </c>
      <c r="I1642" s="4" t="str">
        <f t="shared" si="427"/>
        <v>fə</v>
      </c>
      <c r="J1642" s="4" t="str">
        <f t="shared" si="428"/>
        <v>pho</v>
      </c>
      <c r="K1642" s="10">
        <f t="shared" si="429"/>
        <v>2</v>
      </c>
      <c r="L1642" s="1">
        <f t="shared" si="430"/>
        <v>3</v>
      </c>
      <c r="M1642" s="10">
        <f t="shared" si="431"/>
        <v>3</v>
      </c>
      <c r="N1642" s="1" t="str">
        <f t="shared" si="432"/>
        <v>~pho~</v>
      </c>
      <c r="O1642" s="1" t="str">
        <f t="shared" si="433"/>
        <v>[fə]</v>
      </c>
      <c r="P1642" s="3" cm="1">
        <f t="array" ref="P1642">SUM(_xlfn._xlws.FILTER($H$2:$H$2454,_xlfn.MAP($N$2:$N$2454,_xlfn.LAMBDA(_xlpm.x,_xlpm.x=$N1642))))</f>
        <v>3.9607097591888465E-4</v>
      </c>
      <c r="Q1642" s="4">
        <f t="shared" si="434"/>
        <v>0.19999999999999998</v>
      </c>
      <c r="R1642" s="6" cm="1">
        <f t="array" ref="R1642">SUM(_xlfn._xlws.FILTER($H$2:$H$2454,_xlfn.MAP($O$2:$O$2454,_xlfn.LAMBDA(_xlpm.x,_xlpm.x=$O1642))))</f>
        <v>3.0893536121673003E-3</v>
      </c>
      <c r="S1642" s="4">
        <f t="shared" si="435"/>
        <v>2.564102564102564E-2</v>
      </c>
      <c r="T1642" s="4">
        <f t="shared" si="436"/>
        <v>9.564133517023848E-3</v>
      </c>
      <c r="U1642" s="4">
        <f t="shared" si="437"/>
        <v>4.5454545454545449E-2</v>
      </c>
      <c r="V1642" s="4">
        <f t="shared" si="438"/>
        <v>0.89209460269048035</v>
      </c>
      <c r="W1642" s="4" t="s">
        <v>5119</v>
      </c>
      <c r="X1642" s="2" cm="1">
        <f t="array" ref="X1642">SUM(_xlfn._xlws.FILTER($F$2:$F$2454,_xlfn.MAP($W$2:$W$2454,_xlfn.LAMBDA(_xlpm.x,_xlpm.x=$W1642))))</f>
        <v>1157</v>
      </c>
      <c r="Y1642" s="11">
        <f t="shared" si="439"/>
        <v>8.6430423509075197E-4</v>
      </c>
      <c r="Z1642" s="4" t="s">
        <v>5101</v>
      </c>
      <c r="AA1642" s="2" cm="1">
        <f t="array" ref="AA1642">SUM(_xlfn._xlws.FILTER($F$2:$F$2454,_xlfn.MAP($Z$2:$Z$2454,_xlfn.LAMBDA(_xlpm.x,_xlpm.x=$Z1642))))</f>
        <v>2255</v>
      </c>
      <c r="AB1642" s="11">
        <f t="shared" si="440"/>
        <v>4.434589800443459E-4</v>
      </c>
      <c r="AC1642" s="11">
        <f t="shared" si="441"/>
        <v>0.28981318726222982</v>
      </c>
      <c r="AG1642" s="2"/>
      <c r="AL1642" s="2"/>
      <c r="AM1642" s="2"/>
    </row>
    <row r="1643" spans="1:39">
      <c r="A1643" s="1" t="str">
        <f t="shared" si="425"/>
        <v>~mme~ : [mə]</v>
      </c>
      <c r="B1643" s="1">
        <f>_xlfn.LET(_xlpm.d,$G1643,_xlpm.k,_xlfn.CONCAT(LEFT(TRIM(B$1),1),"*"),COUNTIF(_xlpm.d,_xlpm.k))</f>
        <v>0</v>
      </c>
      <c r="C1643" s="1">
        <f>_xlfn.LET(_xlpm.d,$G1643,_xlpm.k,_xlfn.CONCAT(LEFT(TRIM(C$1),1),"*"),COUNTIF(_xlpm.d,_xlpm.k))</f>
        <v>1</v>
      </c>
      <c r="D1643" s="1">
        <f>_xlfn.LET(_xlpm.d,$G1643,_xlpm.k,_xlfn.CONCAT(LEFT(TRIM(D$1),1),"*"),COUNTIF(_xlpm.d,_xlpm.k))</f>
        <v>0</v>
      </c>
      <c r="E1643" s="1">
        <f t="shared" si="426"/>
        <v>0.69897000433601875</v>
      </c>
      <c r="F1643" s="7">
        <v>4</v>
      </c>
      <c r="G1643" s="9" t="s">
        <v>1497</v>
      </c>
      <c r="H1643" s="4" cm="1">
        <f t="array" ref="H1643">F1643/freq.sum.r6e</f>
        <v>3.1685678073510771E-4</v>
      </c>
      <c r="I1643" s="1" t="str">
        <f t="shared" si="427"/>
        <v>mə</v>
      </c>
      <c r="J1643" s="1" t="str">
        <f t="shared" si="428"/>
        <v>mme</v>
      </c>
      <c r="K1643" s="10">
        <f t="shared" si="429"/>
        <v>2</v>
      </c>
      <c r="L1643" s="1">
        <f t="shared" si="430"/>
        <v>3</v>
      </c>
      <c r="M1643" s="10">
        <f t="shared" si="431"/>
        <v>3</v>
      </c>
      <c r="N1643" s="1" t="str">
        <f t="shared" si="432"/>
        <v>~mme~</v>
      </c>
      <c r="O1643" s="1" t="str">
        <f t="shared" si="433"/>
        <v>[mə]</v>
      </c>
      <c r="P1643" s="3" cm="1">
        <f t="array" ref="P1643">SUM(_xlfn._xlws.FILTER($H$2:$H$2454,_xlfn.MAP($N$2:$N$2454,_xlfn.LAMBDA(_xlpm.x,_xlpm.x=$N1643))))</f>
        <v>8.7135614702154619E-4</v>
      </c>
      <c r="Q1643" s="4">
        <f t="shared" si="434"/>
        <v>0.36363636363636365</v>
      </c>
      <c r="R1643" s="6" cm="1">
        <f t="array" ref="R1643">SUM(_xlfn._xlws.FILTER($H$2:$H$2454,_xlfn.MAP($O$2:$O$2454,_xlfn.LAMBDA(_xlpm.x,_xlpm.x=$O1643))))</f>
        <v>6.8916349809885948E-3</v>
      </c>
      <c r="S1643" s="4">
        <f t="shared" si="435"/>
        <v>4.5977011494252859E-2</v>
      </c>
      <c r="T1643" s="4">
        <f t="shared" si="436"/>
        <v>3.9882372813183187E-2</v>
      </c>
      <c r="U1643" s="4">
        <f t="shared" si="437"/>
        <v>8.1632653061224456E-2</v>
      </c>
      <c r="V1643" s="4">
        <f t="shared" si="438"/>
        <v>0.89812656746039365</v>
      </c>
      <c r="W1643" s="4" t="s">
        <v>5121</v>
      </c>
      <c r="X1643" s="2" cm="1">
        <f t="array" ref="X1643">SUM(_xlfn._xlws.FILTER($F$2:$F$2454,_xlfn.MAP($W$2:$W$2454,_xlfn.LAMBDA(_xlpm.x,_xlpm.x=$W1643))))</f>
        <v>2896</v>
      </c>
      <c r="Y1643" s="11">
        <f t="shared" si="439"/>
        <v>1.3812154696132596E-3</v>
      </c>
      <c r="Z1643" s="4" t="s">
        <v>5101</v>
      </c>
      <c r="AA1643" s="2" cm="1">
        <f t="array" ref="AA1643">SUM(_xlfn._xlws.FILTER($F$2:$F$2454,_xlfn.MAP($Z$2:$Z$2454,_xlfn.LAMBDA(_xlpm.x,_xlpm.x=$Z1643))))</f>
        <v>2255</v>
      </c>
      <c r="AB1643" s="11">
        <f t="shared" si="440"/>
        <v>1.7738359201773836E-3</v>
      </c>
      <c r="AC1643" s="11">
        <f t="shared" si="441"/>
        <v>-0.10865201131112999</v>
      </c>
      <c r="AG1643" s="2"/>
      <c r="AL1643" s="2"/>
      <c r="AM1643" s="2"/>
    </row>
    <row r="1644" spans="1:39">
      <c r="A1644" s="1" t="str">
        <f t="shared" si="425"/>
        <v>~rre~ : [ɹə]</v>
      </c>
      <c r="B1644" s="1">
        <f>_xlfn.LET(_xlpm.d,$G1644,_xlpm.k,_xlfn.CONCAT(LEFT(TRIM(B$1),1),"*"),COUNTIF(_xlpm.d,_xlpm.k))</f>
        <v>1</v>
      </c>
      <c r="C1644" s="1">
        <f>_xlfn.LET(_xlpm.d,$G1644,_xlpm.k,_xlfn.CONCAT(LEFT(TRIM(C$1),1),"*"),COUNTIF(_xlpm.d,_xlpm.k))</f>
        <v>0</v>
      </c>
      <c r="D1644" s="1">
        <f>_xlfn.LET(_xlpm.d,$G1644,_xlpm.k,_xlfn.CONCAT(LEFT(TRIM(D$1),1),"*"),COUNTIF(_xlpm.d,_xlpm.k))</f>
        <v>0</v>
      </c>
      <c r="E1644" s="1">
        <f t="shared" si="426"/>
        <v>0.8450980400142567</v>
      </c>
      <c r="F1644" s="7">
        <v>6</v>
      </c>
      <c r="G1644" s="9" t="s">
        <v>1377</v>
      </c>
      <c r="H1644" s="4" cm="1">
        <f t="array" ref="H1644">F1644/freq.sum.r6e</f>
        <v>4.7528517110266159E-4</v>
      </c>
      <c r="I1644" s="1" t="str">
        <f t="shared" si="427"/>
        <v>ɹə</v>
      </c>
      <c r="J1644" s="1" t="str">
        <f t="shared" si="428"/>
        <v>rre</v>
      </c>
      <c r="K1644" s="10">
        <f t="shared" si="429"/>
        <v>2</v>
      </c>
      <c r="L1644" s="1">
        <f t="shared" si="430"/>
        <v>3</v>
      </c>
      <c r="M1644" s="10">
        <f t="shared" si="431"/>
        <v>3</v>
      </c>
      <c r="N1644" s="1" t="str">
        <f t="shared" si="432"/>
        <v>~rre~</v>
      </c>
      <c r="O1644" s="1" t="str">
        <f t="shared" si="433"/>
        <v>[ɹə]</v>
      </c>
      <c r="P1644" s="3" cm="1">
        <f t="array" ref="P1644">SUM(_xlfn._xlws.FILTER($H$2:$H$2454,_xlfn.MAP($N$2:$N$2454,_xlfn.LAMBDA(_xlpm.x,_xlpm.x=$N1644))))</f>
        <v>9.5057034220532308E-4</v>
      </c>
      <c r="Q1644" s="4">
        <f t="shared" si="434"/>
        <v>0.50000000000000011</v>
      </c>
      <c r="R1644" s="6" cm="1">
        <f t="array" ref="R1644">SUM(_xlfn._xlws.FILTER($H$2:$H$2454,_xlfn.MAP($O$2:$O$2454,_xlfn.LAMBDA(_xlpm.x,_xlpm.x=$O1644))))</f>
        <v>7.5253485424588099E-3</v>
      </c>
      <c r="S1644" s="4">
        <f t="shared" si="435"/>
        <v>6.3157894736842093E-2</v>
      </c>
      <c r="T1644" s="4">
        <f t="shared" si="436"/>
        <v>6.6246524937546847E-2</v>
      </c>
      <c r="U1644" s="4">
        <f t="shared" si="437"/>
        <v>0.11214953271028036</v>
      </c>
      <c r="V1644" s="4">
        <f t="shared" si="438"/>
        <v>0.89854235924122305</v>
      </c>
      <c r="W1644" s="4" t="s">
        <v>5121</v>
      </c>
      <c r="X1644" s="2" cm="1">
        <f t="array" ref="X1644">SUM(_xlfn._xlws.FILTER($F$2:$F$2454,_xlfn.MAP($W$2:$W$2454,_xlfn.LAMBDA(_xlpm.x,_xlpm.x=$W1644))))</f>
        <v>2896</v>
      </c>
      <c r="Y1644" s="11">
        <f t="shared" si="439"/>
        <v>2.0718232044198894E-3</v>
      </c>
      <c r="Z1644" s="4" t="s">
        <v>5101</v>
      </c>
      <c r="AA1644" s="2" cm="1">
        <f t="array" ref="AA1644">SUM(_xlfn._xlws.FILTER($F$2:$F$2454,_xlfn.MAP($Z$2:$Z$2454,_xlfn.LAMBDA(_xlpm.x,_xlpm.x=$Z1644))))</f>
        <v>2255</v>
      </c>
      <c r="AB1644" s="11">
        <f t="shared" si="440"/>
        <v>2.6607538802660754E-3</v>
      </c>
      <c r="AC1644" s="11">
        <f t="shared" si="441"/>
        <v>-0.10865201131112999</v>
      </c>
      <c r="AG1644" s="2"/>
      <c r="AL1644" s="2"/>
      <c r="AM1644" s="2"/>
    </row>
    <row r="1645" spans="1:39">
      <c r="A1645" s="1" t="str">
        <f t="shared" si="425"/>
        <v>~rou~ : [ɹə]</v>
      </c>
      <c r="B1645" s="1">
        <f>_xlfn.LET(_xlpm.d,$G1645,_xlpm.k,_xlfn.CONCAT(LEFT(TRIM(B$1),1),"*"),COUNTIF(_xlpm.d,_xlpm.k))</f>
        <v>1</v>
      </c>
      <c r="C1645" s="1">
        <f>_xlfn.LET(_xlpm.d,$G1645,_xlpm.k,_xlfn.CONCAT(LEFT(TRIM(C$1),1),"*"),COUNTIF(_xlpm.d,_xlpm.k))</f>
        <v>0</v>
      </c>
      <c r="D1645" s="1">
        <f>_xlfn.LET(_xlpm.d,$G1645,_xlpm.k,_xlfn.CONCAT(LEFT(TRIM(D$1),1),"*"),COUNTIF(_xlpm.d,_xlpm.k))</f>
        <v>0</v>
      </c>
      <c r="E1645" s="1">
        <f t="shared" si="426"/>
        <v>0.8450980400142567</v>
      </c>
      <c r="F1645" s="7">
        <v>6</v>
      </c>
      <c r="G1645" s="9" t="s">
        <v>1367</v>
      </c>
      <c r="H1645" s="4" cm="1">
        <f t="array" ref="H1645">F1645/freq.sum.r6e</f>
        <v>4.7528517110266159E-4</v>
      </c>
      <c r="I1645" s="4" t="str">
        <f t="shared" si="427"/>
        <v>ɹə</v>
      </c>
      <c r="J1645" s="4" t="str">
        <f t="shared" si="428"/>
        <v>rou</v>
      </c>
      <c r="K1645" s="10">
        <f t="shared" si="429"/>
        <v>2</v>
      </c>
      <c r="L1645" s="1">
        <f t="shared" si="430"/>
        <v>3</v>
      </c>
      <c r="M1645" s="10">
        <f t="shared" si="431"/>
        <v>3</v>
      </c>
      <c r="N1645" s="1" t="str">
        <f t="shared" si="432"/>
        <v>~rou~</v>
      </c>
      <c r="O1645" s="1" t="str">
        <f t="shared" si="433"/>
        <v>[ɹə]</v>
      </c>
      <c r="P1645" s="3" cm="1">
        <f t="array" ref="P1645">SUM(_xlfn._xlws.FILTER($H$2:$H$2454,_xlfn.MAP($N$2:$N$2454,_xlfn.LAMBDA(_xlpm.x,_xlpm.x=$N1645))))</f>
        <v>9.5057034220532319E-4</v>
      </c>
      <c r="Q1645" s="4">
        <f t="shared" si="434"/>
        <v>0.5</v>
      </c>
      <c r="R1645" s="6" cm="1">
        <f t="array" ref="R1645">SUM(_xlfn._xlws.FILTER($H$2:$H$2454,_xlfn.MAP($O$2:$O$2454,_xlfn.LAMBDA(_xlpm.x,_xlpm.x=$O1645))))</f>
        <v>7.5253485424588099E-3</v>
      </c>
      <c r="S1645" s="4">
        <f t="shared" si="435"/>
        <v>6.3157894736842093E-2</v>
      </c>
      <c r="T1645" s="4">
        <f t="shared" si="436"/>
        <v>6.6246524937546847E-2</v>
      </c>
      <c r="U1645" s="4">
        <f t="shared" si="437"/>
        <v>0.11214953271028036</v>
      </c>
      <c r="V1645" s="4">
        <f t="shared" si="438"/>
        <v>0.89854235924122305</v>
      </c>
      <c r="W1645" s="4" t="s">
        <v>5100</v>
      </c>
      <c r="X1645" s="2" cm="1">
        <f t="array" ref="X1645">SUM(_xlfn._xlws.FILTER($F$2:$F$2454,_xlfn.MAP($W$2:$W$2454,_xlfn.LAMBDA(_xlpm.x,_xlpm.x=$W1645))))</f>
        <v>150</v>
      </c>
      <c r="Y1645" s="11">
        <f t="shared" si="439"/>
        <v>0.04</v>
      </c>
      <c r="Z1645" s="4" t="s">
        <v>5101</v>
      </c>
      <c r="AA1645" s="2" cm="1">
        <f t="array" ref="AA1645">SUM(_xlfn._xlws.FILTER($F$2:$F$2454,_xlfn.MAP($Z$2:$Z$2454,_xlfn.LAMBDA(_xlpm.x,_xlpm.x=$Z1645))))</f>
        <v>2255</v>
      </c>
      <c r="AB1645" s="11">
        <f t="shared" si="440"/>
        <v>2.6607538802660754E-3</v>
      </c>
      <c r="AC1645" s="11">
        <f t="shared" si="441"/>
        <v>1.177055287158298</v>
      </c>
      <c r="AG1645" s="2"/>
      <c r="AL1645" s="2"/>
      <c r="AM1645" s="2"/>
    </row>
    <row r="1646" spans="1:39">
      <c r="A1646" s="1" t="str">
        <f t="shared" si="425"/>
        <v>~ssi~ : [sɪ]</v>
      </c>
      <c r="B1646" s="1">
        <f>_xlfn.LET(_xlpm.d,$G1646,_xlpm.k,_xlfn.CONCAT(LEFT(TRIM(B$1),1),"*"),COUNTIF(_xlpm.d,_xlpm.k))</f>
        <v>0</v>
      </c>
      <c r="C1646" s="1">
        <f>_xlfn.LET(_xlpm.d,$G1646,_xlpm.k,_xlfn.CONCAT(LEFT(TRIM(C$1),1),"*"),COUNTIF(_xlpm.d,_xlpm.k))</f>
        <v>0</v>
      </c>
      <c r="D1646" s="1">
        <f>_xlfn.LET(_xlpm.d,$G1646,_xlpm.k,_xlfn.CONCAT(LEFT(TRIM(D$1),1),"*"),COUNTIF(_xlpm.d,_xlpm.k))</f>
        <v>0</v>
      </c>
      <c r="E1646" s="1">
        <f t="shared" si="426"/>
        <v>0.69897000433601875</v>
      </c>
      <c r="F1646" s="7">
        <v>4</v>
      </c>
      <c r="G1646" s="9" t="s">
        <v>1521</v>
      </c>
      <c r="H1646" s="4" cm="1">
        <f t="array" ref="H1646">F1646/freq.sum.r6e</f>
        <v>3.1685678073510771E-4</v>
      </c>
      <c r="I1646" s="4" t="str">
        <f t="shared" si="427"/>
        <v>sɪ</v>
      </c>
      <c r="J1646" s="4" t="str">
        <f t="shared" si="428"/>
        <v>ssi</v>
      </c>
      <c r="K1646" s="10">
        <f t="shared" si="429"/>
        <v>2</v>
      </c>
      <c r="L1646" s="1">
        <f t="shared" si="430"/>
        <v>3</v>
      </c>
      <c r="M1646" s="10">
        <f t="shared" si="431"/>
        <v>3</v>
      </c>
      <c r="N1646" s="1" t="str">
        <f t="shared" si="432"/>
        <v>~ssi~</v>
      </c>
      <c r="O1646" s="1" t="str">
        <f t="shared" si="433"/>
        <v>[sɪ]</v>
      </c>
      <c r="P1646" s="3" cm="1">
        <f t="array" ref="P1646">SUM(_xlfn._xlws.FILTER($H$2:$H$2454,_xlfn.MAP($N$2:$N$2454,_xlfn.LAMBDA(_xlpm.x,_xlpm.x=$N1646))))</f>
        <v>8.7135614702154619E-4</v>
      </c>
      <c r="Q1646" s="4">
        <f t="shared" si="434"/>
        <v>0.36363636363636365</v>
      </c>
      <c r="R1646" s="6" cm="1">
        <f t="array" ref="R1646">SUM(_xlfn._xlws.FILTER($H$2:$H$2454,_xlfn.MAP($O$2:$O$2454,_xlfn.LAMBDA(_xlpm.x,_xlpm.x=$O1646))))</f>
        <v>6.9708491761723704E-3</v>
      </c>
      <c r="S1646" s="4">
        <f t="shared" si="435"/>
        <v>4.5454545454545449E-2</v>
      </c>
      <c r="T1646" s="4">
        <f t="shared" si="436"/>
        <v>3.9479520562544973E-2</v>
      </c>
      <c r="U1646" s="4">
        <f t="shared" si="437"/>
        <v>8.0808080808080787E-2</v>
      </c>
      <c r="V1646" s="4">
        <f t="shared" si="438"/>
        <v>0.90308998699194365</v>
      </c>
      <c r="W1646" s="4" t="s">
        <v>5110</v>
      </c>
      <c r="X1646" s="2" cm="1">
        <f t="array" ref="X1646">SUM(_xlfn._xlws.FILTER($F$2:$F$2454,_xlfn.MAP($W$2:$W$2454,_xlfn.LAMBDA(_xlpm.x,_xlpm.x=$W1646))))</f>
        <v>1594</v>
      </c>
      <c r="Y1646" s="11">
        <f t="shared" si="439"/>
        <v>2.509410288582183E-3</v>
      </c>
      <c r="Z1646" s="4" t="s">
        <v>5102</v>
      </c>
      <c r="AA1646" s="2" cm="1">
        <f t="array" ref="AA1646">SUM(_xlfn._xlws.FILTER($F$2:$F$2454,_xlfn.MAP($Z$2:$Z$2454,_xlfn.LAMBDA(_xlpm.x,_xlpm.x=$Z1646))))</f>
        <v>1794</v>
      </c>
      <c r="AB1646" s="11">
        <f t="shared" si="440"/>
        <v>2.229654403567447E-3</v>
      </c>
      <c r="AC1646" s="11">
        <f t="shared" si="441"/>
        <v>5.1334121647979701E-2</v>
      </c>
      <c r="AG1646" s="2"/>
      <c r="AL1646" s="2"/>
      <c r="AM1646" s="2"/>
    </row>
    <row r="1647" spans="1:39">
      <c r="A1647" s="1" t="str">
        <f t="shared" si="425"/>
        <v>~rea~ : [ɹɛ]</v>
      </c>
      <c r="B1647" s="1">
        <f>_xlfn.LET(_xlpm.d,$G1647,_xlpm.k,_xlfn.CONCAT(LEFT(TRIM(B$1),1),"*"),COUNTIF(_xlpm.d,_xlpm.k))</f>
        <v>1</v>
      </c>
      <c r="C1647" s="1">
        <f>_xlfn.LET(_xlpm.d,$G1647,_xlpm.k,_xlfn.CONCAT(LEFT(TRIM(C$1),1),"*"),COUNTIF(_xlpm.d,_xlpm.k))</f>
        <v>0</v>
      </c>
      <c r="D1647" s="1">
        <f>_xlfn.LET(_xlpm.d,$G1647,_xlpm.k,_xlfn.CONCAT(LEFT(TRIM(D$1),1),"*"),COUNTIF(_xlpm.d,_xlpm.k))</f>
        <v>0</v>
      </c>
      <c r="E1647" s="1">
        <f t="shared" si="426"/>
        <v>0.47712125471966244</v>
      </c>
      <c r="F1647" s="7">
        <v>2</v>
      </c>
      <c r="G1647" s="9" t="s">
        <v>1674</v>
      </c>
      <c r="H1647" s="4" cm="1">
        <f t="array" ref="H1647">F1647/freq.sum.r6e</f>
        <v>1.5842839036755386E-4</v>
      </c>
      <c r="I1647" s="4" t="str">
        <f t="shared" si="427"/>
        <v>ɹɛ</v>
      </c>
      <c r="J1647" s="4" t="str">
        <f t="shared" si="428"/>
        <v>rea</v>
      </c>
      <c r="K1647" s="10">
        <f t="shared" si="429"/>
        <v>2</v>
      </c>
      <c r="L1647" s="1">
        <f t="shared" si="430"/>
        <v>3</v>
      </c>
      <c r="M1647" s="10">
        <f t="shared" si="431"/>
        <v>3</v>
      </c>
      <c r="N1647" s="1" t="str">
        <f t="shared" si="432"/>
        <v>~rea~</v>
      </c>
      <c r="O1647" s="1" t="str">
        <f t="shared" si="433"/>
        <v>[ɹɛ]</v>
      </c>
      <c r="P1647" s="3" cm="1">
        <f t="array" ref="P1647">SUM(_xlfn._xlws.FILTER($H$2:$H$2454,_xlfn.MAP($N$2:$N$2454,_xlfn.LAMBDA(_xlpm.x,_xlpm.x=$N1647))))</f>
        <v>5.5449936628643854E-4</v>
      </c>
      <c r="Q1647" s="4">
        <f t="shared" si="434"/>
        <v>0.2857142857142857</v>
      </c>
      <c r="R1647" s="6" cm="1">
        <f t="array" ref="R1647">SUM(_xlfn._xlws.FILTER($H$2:$H$2454,_xlfn.MAP($O$2:$O$2454,_xlfn.LAMBDA(_xlpm.x,_xlpm.x=$O1647))))</f>
        <v>4.4359949302915083E-3</v>
      </c>
      <c r="S1647" s="4">
        <f t="shared" si="435"/>
        <v>3.5714285714285712E-2</v>
      </c>
      <c r="T1647" s="4">
        <f t="shared" si="436"/>
        <v>2.1174187014616458E-2</v>
      </c>
      <c r="U1647" s="4">
        <f t="shared" si="437"/>
        <v>6.3492063492063489E-2</v>
      </c>
      <c r="V1647" s="4">
        <f t="shared" si="438"/>
        <v>0.90308998699194354</v>
      </c>
      <c r="W1647" s="4" t="s">
        <v>5124</v>
      </c>
      <c r="X1647" s="2" cm="1">
        <f t="array" ref="X1647">SUM(_xlfn._xlws.FILTER($F$2:$F$2454,_xlfn.MAP($W$2:$W$2454,_xlfn.LAMBDA(_xlpm.x,_xlpm.x=$W1647))))</f>
        <v>184</v>
      </c>
      <c r="Y1647" s="11">
        <f t="shared" si="439"/>
        <v>1.0869565217391304E-2</v>
      </c>
      <c r="Z1647" s="4" t="s">
        <v>5104</v>
      </c>
      <c r="AA1647" s="2" cm="1">
        <f t="array" ref="AA1647">SUM(_xlfn._xlws.FILTER($F$2:$F$2454,_xlfn.MAP($Z$2:$Z$2454,_xlfn.LAMBDA(_xlpm.x,_xlpm.x=$Z1647))))</f>
        <v>883</v>
      </c>
      <c r="AB1647" s="11">
        <f t="shared" si="440"/>
        <v>2.2650056625141564E-3</v>
      </c>
      <c r="AC1647" s="11">
        <f t="shared" si="441"/>
        <v>0.68114288056803207</v>
      </c>
      <c r="AG1647" s="2"/>
      <c r="AL1647" s="2"/>
      <c r="AM1647" s="2"/>
    </row>
    <row r="1648" spans="1:39">
      <c r="A1648" s="1" t="str">
        <f t="shared" si="425"/>
        <v>~heu~ : [hɜ]</v>
      </c>
      <c r="B1648" s="1">
        <f>_xlfn.LET(_xlpm.d,$G1648,_xlpm.k,_xlfn.CONCAT(LEFT(TRIM(B$1),1),"*"),COUNTIF(_xlpm.d,_xlpm.k))</f>
        <v>0</v>
      </c>
      <c r="C1648" s="1">
        <f>_xlfn.LET(_xlpm.d,$G1648,_xlpm.k,_xlfn.CONCAT(LEFT(TRIM(C$1),1),"*"),COUNTIF(_xlpm.d,_xlpm.k))</f>
        <v>0</v>
      </c>
      <c r="D1648" s="1">
        <f>_xlfn.LET(_xlpm.d,$G1648,_xlpm.k,_xlfn.CONCAT(LEFT(TRIM(D$1),1),"*"),COUNTIF(_xlpm.d,_xlpm.k))</f>
        <v>0</v>
      </c>
      <c r="E1648" s="1">
        <f t="shared" si="426"/>
        <v>0.30102999566398114</v>
      </c>
      <c r="F1648" s="7">
        <v>1</v>
      </c>
      <c r="G1648" s="9" t="s">
        <v>2003</v>
      </c>
      <c r="H1648" s="4" cm="1">
        <f t="array" ref="H1648">F1648/freq.sum.r6e</f>
        <v>7.9214195183776928E-5</v>
      </c>
      <c r="I1648" s="4" t="str">
        <f t="shared" si="427"/>
        <v>hɜ</v>
      </c>
      <c r="J1648" s="4" t="str">
        <f t="shared" si="428"/>
        <v>heu</v>
      </c>
      <c r="K1648" s="10">
        <f t="shared" si="429"/>
        <v>2</v>
      </c>
      <c r="L1648" s="1">
        <f t="shared" si="430"/>
        <v>3</v>
      </c>
      <c r="M1648" s="10">
        <f t="shared" si="431"/>
        <v>3</v>
      </c>
      <c r="N1648" s="1" t="str">
        <f t="shared" si="432"/>
        <v>~heu~</v>
      </c>
      <c r="O1648" s="1" t="str">
        <f t="shared" si="433"/>
        <v>[hɜ]</v>
      </c>
      <c r="P1648" s="3" cm="1">
        <f t="array" ref="P1648">SUM(_xlfn._xlws.FILTER($H$2:$H$2454,_xlfn.MAP($N$2:$N$2454,_xlfn.LAMBDA(_xlpm.x,_xlpm.x=$N1648))))</f>
        <v>7.9214195183776928E-5</v>
      </c>
      <c r="Q1648" s="4">
        <f t="shared" si="434"/>
        <v>1</v>
      </c>
      <c r="R1648" s="6" cm="1">
        <f t="array" ref="R1648">SUM(_xlfn._xlws.FILTER($H$2:$H$2454,_xlfn.MAP($O$2:$O$2454,_xlfn.LAMBDA(_xlpm.x,_xlpm.x=$O1648))))</f>
        <v>6.3371356147021531E-4</v>
      </c>
      <c r="S1648" s="4">
        <f t="shared" si="435"/>
        <v>0.12500000000000003</v>
      </c>
      <c r="T1648" s="4">
        <f t="shared" si="436"/>
        <v>4.6757986083227718E-2</v>
      </c>
      <c r="U1648" s="4">
        <f t="shared" si="437"/>
        <v>0.22222222222222227</v>
      </c>
      <c r="V1648" s="4">
        <f t="shared" si="438"/>
        <v>0.90308998699194354</v>
      </c>
      <c r="W1648" s="4" t="s">
        <v>5150</v>
      </c>
      <c r="X1648" s="2" cm="1">
        <f t="array" ref="X1648">SUM(_xlfn._xlws.FILTER($F$2:$F$2454,_xlfn.MAP($W$2:$W$2454,_xlfn.LAMBDA(_xlpm.x,_xlpm.x=$W1648))))</f>
        <v>8</v>
      </c>
      <c r="Y1648" s="11">
        <f t="shared" si="439"/>
        <v>0.125</v>
      </c>
      <c r="Z1648" s="4" t="s">
        <v>5112</v>
      </c>
      <c r="AA1648" s="2" cm="1">
        <f t="array" ref="AA1648">SUM(_xlfn._xlws.FILTER($F$2:$F$2454,_xlfn.MAP($Z$2:$Z$2454,_xlfn.LAMBDA(_xlpm.x,_xlpm.x=$Z1648))))</f>
        <v>192</v>
      </c>
      <c r="AB1648" s="11">
        <f t="shared" si="440"/>
        <v>5.208333333333333E-3</v>
      </c>
      <c r="AC1648" s="11">
        <f t="shared" si="441"/>
        <v>1.3802112417116059</v>
      </c>
      <c r="AG1648" s="2"/>
      <c r="AL1648" s="2"/>
      <c r="AM1648" s="2"/>
    </row>
    <row r="1649" spans="1:39">
      <c r="A1649" s="1" t="str">
        <f t="shared" si="425"/>
        <v>~cci~ : [ksə]</v>
      </c>
      <c r="B1649" s="1">
        <f>_xlfn.LET(_xlpm.d,$G1649,_xlpm.k,_xlfn.CONCAT(LEFT(TRIM(B$1),1),"*"),COUNTIF(_xlpm.d,_xlpm.k))</f>
        <v>0</v>
      </c>
      <c r="C1649" s="1">
        <f>_xlfn.LET(_xlpm.d,$G1649,_xlpm.k,_xlfn.CONCAT(LEFT(TRIM(C$1),1),"*"),COUNTIF(_xlpm.d,_xlpm.k))</f>
        <v>0</v>
      </c>
      <c r="D1649" s="1">
        <f>_xlfn.LET(_xlpm.d,$G1649,_xlpm.k,_xlfn.CONCAT(LEFT(TRIM(D$1),1),"*"),COUNTIF(_xlpm.d,_xlpm.k))</f>
        <v>0</v>
      </c>
      <c r="E1649" s="1">
        <f t="shared" si="426"/>
        <v>0.30102999566398114</v>
      </c>
      <c r="F1649" s="7">
        <v>1</v>
      </c>
      <c r="G1649" s="9" t="s">
        <v>1478</v>
      </c>
      <c r="H1649" s="4" cm="1">
        <f t="array" ref="H1649">F1649/freq.sum.r6e</f>
        <v>7.9214195183776928E-5</v>
      </c>
      <c r="I1649" s="4" t="str">
        <f t="shared" si="427"/>
        <v>ksə</v>
      </c>
      <c r="J1649" s="4" t="str">
        <f t="shared" si="428"/>
        <v>cci</v>
      </c>
      <c r="K1649" s="10">
        <f t="shared" si="429"/>
        <v>3</v>
      </c>
      <c r="L1649" s="1">
        <f t="shared" si="430"/>
        <v>3</v>
      </c>
      <c r="M1649" s="10">
        <f t="shared" si="431"/>
        <v>3</v>
      </c>
      <c r="N1649" s="1" t="str">
        <f t="shared" si="432"/>
        <v>~cci~</v>
      </c>
      <c r="O1649" s="1" t="str">
        <f t="shared" si="433"/>
        <v>[ksə]</v>
      </c>
      <c r="P1649" s="3" cm="1">
        <f t="array" ref="P1649">SUM(_xlfn._xlws.FILTER($H$2:$H$2454,_xlfn.MAP($N$2:$N$2454,_xlfn.LAMBDA(_xlpm.x,_xlpm.x=$N1649))))</f>
        <v>7.9214195183776928E-5</v>
      </c>
      <c r="Q1649" s="4">
        <f t="shared" si="434"/>
        <v>1</v>
      </c>
      <c r="R1649" s="6" cm="1">
        <f t="array" ref="R1649">SUM(_xlfn._xlws.FILTER($H$2:$H$2454,_xlfn.MAP($O$2:$O$2454,_xlfn.LAMBDA(_xlpm.x,_xlpm.x=$O1649))))</f>
        <v>6.3371356147021542E-4</v>
      </c>
      <c r="S1649" s="4">
        <f t="shared" si="435"/>
        <v>0.125</v>
      </c>
      <c r="T1649" s="4">
        <f t="shared" si="436"/>
        <v>4.6757986083227704E-2</v>
      </c>
      <c r="U1649" s="4">
        <f t="shared" si="437"/>
        <v>0.22222222222222221</v>
      </c>
      <c r="V1649" s="4">
        <f t="shared" si="438"/>
        <v>0.90308998699194354</v>
      </c>
      <c r="W1649" s="4" t="s">
        <v>5110</v>
      </c>
      <c r="X1649" s="2" cm="1">
        <f t="array" ref="X1649">SUM(_xlfn._xlws.FILTER($F$2:$F$2454,_xlfn.MAP($W$2:$W$2454,_xlfn.LAMBDA(_xlpm.x,_xlpm.x=$W1649))))</f>
        <v>1594</v>
      </c>
      <c r="Y1649" s="11">
        <f t="shared" si="439"/>
        <v>6.2735257214554575E-4</v>
      </c>
      <c r="Z1649" s="4" t="s">
        <v>5101</v>
      </c>
      <c r="AA1649" s="2" cm="1">
        <f t="array" ref="AA1649">SUM(_xlfn._xlws.FILTER($F$2:$F$2454,_xlfn.MAP($Z$2:$Z$2454,_xlfn.LAMBDA(_xlpm.x,_xlpm.x=$Z1649))))</f>
        <v>2255</v>
      </c>
      <c r="AB1649" s="11">
        <f t="shared" si="440"/>
        <v>4.434589800443459E-4</v>
      </c>
      <c r="AC1649" s="11">
        <f t="shared" si="441"/>
        <v>0.1506582291538858</v>
      </c>
      <c r="AG1649" s="2"/>
      <c r="AL1649" s="2"/>
      <c r="AM1649" s="2"/>
    </row>
    <row r="1650" spans="1:39">
      <c r="A1650" s="1" t="str">
        <f t="shared" si="425"/>
        <v>~nju~ : [ndʒə]</v>
      </c>
      <c r="B1650" s="1">
        <f>_xlfn.LET(_xlpm.d,$G1650,_xlpm.k,_xlfn.CONCAT(LEFT(TRIM(B$1),1),"*"),COUNTIF(_xlpm.d,_xlpm.k))</f>
        <v>0</v>
      </c>
      <c r="C1650" s="1">
        <f>_xlfn.LET(_xlpm.d,$G1650,_xlpm.k,_xlfn.CONCAT(LEFT(TRIM(C$1),1),"*"),COUNTIF(_xlpm.d,_xlpm.k))</f>
        <v>0</v>
      </c>
      <c r="D1650" s="1">
        <f>_xlfn.LET(_xlpm.d,$G1650,_xlpm.k,_xlfn.CONCAT(LEFT(TRIM(D$1),1),"*"),COUNTIF(_xlpm.d,_xlpm.k))</f>
        <v>1</v>
      </c>
      <c r="E1650" s="1">
        <f t="shared" si="426"/>
        <v>0.30102999566398114</v>
      </c>
      <c r="F1650" s="7">
        <v>1</v>
      </c>
      <c r="G1650" s="9" t="s">
        <v>2139</v>
      </c>
      <c r="H1650" s="4" cm="1">
        <f t="array" ref="H1650">F1650/freq.sum.r6e</f>
        <v>7.9214195183776928E-5</v>
      </c>
      <c r="I1650" s="4" t="str">
        <f t="shared" si="427"/>
        <v>ndʒə</v>
      </c>
      <c r="J1650" s="4" t="str">
        <f t="shared" si="428"/>
        <v>nju</v>
      </c>
      <c r="K1650" s="10">
        <f t="shared" si="429"/>
        <v>4</v>
      </c>
      <c r="L1650" s="1">
        <f t="shared" si="430"/>
        <v>3</v>
      </c>
      <c r="M1650" s="10">
        <f t="shared" si="431"/>
        <v>4</v>
      </c>
      <c r="N1650" s="1" t="str">
        <f t="shared" si="432"/>
        <v>~nju~</v>
      </c>
      <c r="O1650" s="1" t="str">
        <f t="shared" si="433"/>
        <v>[ndʒə]</v>
      </c>
      <c r="P1650" s="3" cm="1">
        <f t="array" ref="P1650">SUM(_xlfn._xlws.FILTER($H$2:$H$2454,_xlfn.MAP($N$2:$N$2454,_xlfn.LAMBDA(_xlpm.x,_xlpm.x=$N1650))))</f>
        <v>7.9214195183776928E-5</v>
      </c>
      <c r="Q1650" s="4">
        <f t="shared" si="434"/>
        <v>1</v>
      </c>
      <c r="R1650" s="6" cm="1">
        <f t="array" ref="R1650">SUM(_xlfn._xlws.FILTER($H$2:$H$2454,_xlfn.MAP($O$2:$O$2454,_xlfn.LAMBDA(_xlpm.x,_xlpm.x=$O1650))))</f>
        <v>6.3371356147021542E-4</v>
      </c>
      <c r="S1650" s="4">
        <f t="shared" si="435"/>
        <v>0.125</v>
      </c>
      <c r="T1650" s="4">
        <f t="shared" si="436"/>
        <v>5.2054859450868844E-2</v>
      </c>
      <c r="U1650" s="4">
        <f t="shared" si="437"/>
        <v>0.22222222222222221</v>
      </c>
      <c r="V1650" s="4">
        <f t="shared" si="438"/>
        <v>0.90308998699194354</v>
      </c>
      <c r="W1650" s="4" t="s">
        <v>5111</v>
      </c>
      <c r="X1650" s="2" cm="1">
        <f t="array" ref="X1650">SUM(_xlfn._xlws.FILTER($F$2:$F$2454,_xlfn.MAP($W$2:$W$2454,_xlfn.LAMBDA(_xlpm.x,_xlpm.x=$W1650))))</f>
        <v>566</v>
      </c>
      <c r="Y1650" s="11">
        <f t="shared" si="439"/>
        <v>1.7667844522968198E-3</v>
      </c>
      <c r="Z1650" s="4" t="s">
        <v>5101</v>
      </c>
      <c r="AA1650" s="2" cm="1">
        <f t="array" ref="AA1650">SUM(_xlfn._xlws.FILTER($F$2:$F$2454,_xlfn.MAP($Z$2:$Z$2454,_xlfn.LAMBDA(_xlpm.x,_xlpm.x=$Z1650))))</f>
        <v>2255</v>
      </c>
      <c r="AB1650" s="11">
        <f t="shared" si="440"/>
        <v>4.434589800443459E-4</v>
      </c>
      <c r="AC1650" s="11">
        <f t="shared" si="441"/>
        <v>0.60033011502570788</v>
      </c>
      <c r="AG1650" s="2"/>
      <c r="AL1650" s="2"/>
      <c r="AM1650" s="2"/>
    </row>
    <row r="1651" spans="1:39">
      <c r="A1651" s="1" t="str">
        <f t="shared" si="425"/>
        <v>~hur~ : [hɜ]</v>
      </c>
      <c r="B1651" s="1">
        <f>_xlfn.LET(_xlpm.d,$G1651,_xlpm.k,_xlfn.CONCAT(LEFT(TRIM(B$1),1),"*"),COUNTIF(_xlpm.d,_xlpm.k))</f>
        <v>0</v>
      </c>
      <c r="C1651" s="1">
        <f>_xlfn.LET(_xlpm.d,$G1651,_xlpm.k,_xlfn.CONCAT(LEFT(TRIM(C$1),1),"*"),COUNTIF(_xlpm.d,_xlpm.k))</f>
        <v>0</v>
      </c>
      <c r="D1651" s="1">
        <f>_xlfn.LET(_xlpm.d,$G1651,_xlpm.k,_xlfn.CONCAT(LEFT(TRIM(D$1),1),"*"),COUNTIF(_xlpm.d,_xlpm.k))</f>
        <v>0</v>
      </c>
      <c r="E1651" s="1">
        <f t="shared" si="426"/>
        <v>0.30102999566398114</v>
      </c>
      <c r="F1651" s="7">
        <v>1</v>
      </c>
      <c r="G1651" s="9" t="s">
        <v>2004</v>
      </c>
      <c r="H1651" s="4" cm="1">
        <f t="array" ref="H1651">F1651/freq.sum.r6e</f>
        <v>7.9214195183776928E-5</v>
      </c>
      <c r="I1651" s="4" t="str">
        <f t="shared" si="427"/>
        <v>hɜ</v>
      </c>
      <c r="J1651" s="4" t="str">
        <f t="shared" si="428"/>
        <v>hur</v>
      </c>
      <c r="K1651" s="10">
        <f t="shared" si="429"/>
        <v>2</v>
      </c>
      <c r="L1651" s="1">
        <f t="shared" si="430"/>
        <v>3</v>
      </c>
      <c r="M1651" s="10">
        <f t="shared" si="431"/>
        <v>3</v>
      </c>
      <c r="N1651" s="1" t="str">
        <f t="shared" si="432"/>
        <v>~hur~</v>
      </c>
      <c r="O1651" s="1" t="str">
        <f t="shared" si="433"/>
        <v>[hɜ]</v>
      </c>
      <c r="P1651" s="3" cm="1">
        <f t="array" ref="P1651">SUM(_xlfn._xlws.FILTER($H$2:$H$2454,_xlfn.MAP($N$2:$N$2454,_xlfn.LAMBDA(_xlpm.x,_xlpm.x=$N1651))))</f>
        <v>7.9214195183776928E-5</v>
      </c>
      <c r="Q1651" s="4">
        <f t="shared" si="434"/>
        <v>1</v>
      </c>
      <c r="R1651" s="6" cm="1">
        <f t="array" ref="R1651">SUM(_xlfn._xlws.FILTER($H$2:$H$2454,_xlfn.MAP($O$2:$O$2454,_xlfn.LAMBDA(_xlpm.x,_xlpm.x=$O1651))))</f>
        <v>6.3371356147021531E-4</v>
      </c>
      <c r="S1651" s="4">
        <f t="shared" si="435"/>
        <v>0.12500000000000003</v>
      </c>
      <c r="T1651" s="4">
        <f t="shared" si="436"/>
        <v>4.6757986083227718E-2</v>
      </c>
      <c r="U1651" s="4">
        <f t="shared" si="437"/>
        <v>0.22222222222222227</v>
      </c>
      <c r="V1651" s="4">
        <f t="shared" si="438"/>
        <v>0.90308998699194354</v>
      </c>
      <c r="W1651" s="4" t="s">
        <v>5111</v>
      </c>
      <c r="X1651" s="2" cm="1">
        <f t="array" ref="X1651">SUM(_xlfn._xlws.FILTER($F$2:$F$2454,_xlfn.MAP($W$2:$W$2454,_xlfn.LAMBDA(_xlpm.x,_xlpm.x=$W1651))))</f>
        <v>566</v>
      </c>
      <c r="Y1651" s="11">
        <f t="shared" si="439"/>
        <v>1.7667844522968198E-3</v>
      </c>
      <c r="Z1651" s="4" t="s">
        <v>5112</v>
      </c>
      <c r="AA1651" s="2" cm="1">
        <f t="array" ref="AA1651">SUM(_xlfn._xlws.FILTER($F$2:$F$2454,_xlfn.MAP($Z$2:$Z$2454,_xlfn.LAMBDA(_xlpm.x,_xlpm.x=$Z1651))))</f>
        <v>192</v>
      </c>
      <c r="AB1651" s="11">
        <f t="shared" si="440"/>
        <v>5.208333333333333E-3</v>
      </c>
      <c r="AC1651" s="11">
        <f t="shared" si="441"/>
        <v>-0.46951520248472178</v>
      </c>
      <c r="AG1651" s="2"/>
      <c r="AL1651" s="2"/>
      <c r="AM1651" s="2"/>
    </row>
    <row r="1652" spans="1:39">
      <c r="A1652" s="1" t="str">
        <f t="shared" si="425"/>
        <v>~sku~ : [skʌ]</v>
      </c>
      <c r="B1652" s="1">
        <f>_xlfn.LET(_xlpm.d,$G1652,_xlpm.k,_xlfn.CONCAT(LEFT(TRIM(B$1),1),"*"),COUNTIF(_xlpm.d,_xlpm.k))</f>
        <v>0</v>
      </c>
      <c r="C1652" s="1">
        <f>_xlfn.LET(_xlpm.d,$G1652,_xlpm.k,_xlfn.CONCAT(LEFT(TRIM(C$1),1),"*"),COUNTIF(_xlpm.d,_xlpm.k))</f>
        <v>0</v>
      </c>
      <c r="D1652" s="1">
        <f>_xlfn.LET(_xlpm.d,$G1652,_xlpm.k,_xlfn.CONCAT(LEFT(TRIM(D$1),1),"*"),COUNTIF(_xlpm.d,_xlpm.k))</f>
        <v>0</v>
      </c>
      <c r="E1652" s="1">
        <f t="shared" si="426"/>
        <v>0.30102999566398114</v>
      </c>
      <c r="F1652" s="7">
        <v>1</v>
      </c>
      <c r="G1652" s="9" t="s">
        <v>2210</v>
      </c>
      <c r="H1652" s="4" cm="1">
        <f t="array" ref="H1652">F1652/freq.sum.r6e</f>
        <v>7.9214195183776928E-5</v>
      </c>
      <c r="I1652" s="4" t="str">
        <f t="shared" si="427"/>
        <v>skʌ</v>
      </c>
      <c r="J1652" s="4" t="str">
        <f t="shared" si="428"/>
        <v>sku</v>
      </c>
      <c r="K1652" s="10">
        <f t="shared" si="429"/>
        <v>3</v>
      </c>
      <c r="L1652" s="1">
        <f t="shared" si="430"/>
        <v>3</v>
      </c>
      <c r="M1652" s="10">
        <f t="shared" si="431"/>
        <v>3</v>
      </c>
      <c r="N1652" s="1" t="str">
        <f t="shared" si="432"/>
        <v>~sku~</v>
      </c>
      <c r="O1652" s="1" t="str">
        <f t="shared" si="433"/>
        <v>[skʌ]</v>
      </c>
      <c r="P1652" s="3" cm="1">
        <f t="array" ref="P1652">SUM(_xlfn._xlws.FILTER($H$2:$H$2454,_xlfn.MAP($N$2:$N$2454,_xlfn.LAMBDA(_xlpm.x,_xlpm.x=$N1652))))</f>
        <v>7.9214195183776928E-5</v>
      </c>
      <c r="Q1652" s="4">
        <f t="shared" si="434"/>
        <v>1</v>
      </c>
      <c r="R1652" s="6" cm="1">
        <f t="array" ref="R1652">SUM(_xlfn._xlws.FILTER($H$2:$H$2454,_xlfn.MAP($O$2:$O$2454,_xlfn.LAMBDA(_xlpm.x,_xlpm.x=$O1652))))</f>
        <v>6.3371356147021542E-4</v>
      </c>
      <c r="S1652" s="4">
        <f t="shared" si="435"/>
        <v>0.125</v>
      </c>
      <c r="T1652" s="4">
        <f t="shared" si="436"/>
        <v>4.6757986083227704E-2</v>
      </c>
      <c r="U1652" s="4">
        <f t="shared" si="437"/>
        <v>0.22222222222222221</v>
      </c>
      <c r="V1652" s="4">
        <f t="shared" si="438"/>
        <v>0.90308998699194354</v>
      </c>
      <c r="W1652" s="4" t="s">
        <v>5111</v>
      </c>
      <c r="X1652" s="2" cm="1">
        <f t="array" ref="X1652">SUM(_xlfn._xlws.FILTER($F$2:$F$2454,_xlfn.MAP($W$2:$W$2454,_xlfn.LAMBDA(_xlpm.x,_xlpm.x=$W1652))))</f>
        <v>566</v>
      </c>
      <c r="Y1652" s="11">
        <f t="shared" si="439"/>
        <v>1.7667844522968198E-3</v>
      </c>
      <c r="Z1652" s="4" t="s">
        <v>5113</v>
      </c>
      <c r="AA1652" s="2" cm="1">
        <f t="array" ref="AA1652">SUM(_xlfn._xlws.FILTER($F$2:$F$2454,_xlfn.MAP($Z$2:$Z$2454,_xlfn.LAMBDA(_xlpm.x,_xlpm.x=$Z1652))))</f>
        <v>309</v>
      </c>
      <c r="AB1652" s="11">
        <f t="shared" si="440"/>
        <v>3.2362459546925568E-3</v>
      </c>
      <c r="AC1652" s="11">
        <f t="shared" si="441"/>
        <v>-0.26285795176343679</v>
      </c>
      <c r="AG1652" s="2"/>
      <c r="AL1652" s="2"/>
      <c r="AM1652" s="2"/>
    </row>
    <row r="1653" spans="1:39">
      <c r="A1653" s="1" t="str">
        <f t="shared" si="425"/>
        <v>~cky~ : [kɪ]</v>
      </c>
      <c r="B1653" s="1">
        <f>_xlfn.LET(_xlpm.d,$G1653,_xlpm.k,_xlfn.CONCAT(LEFT(TRIM(B$1),1),"*"),COUNTIF(_xlpm.d,_xlpm.k))</f>
        <v>0</v>
      </c>
      <c r="C1653" s="1">
        <f>_xlfn.LET(_xlpm.d,$G1653,_xlpm.k,_xlfn.CONCAT(LEFT(TRIM(C$1),1),"*"),COUNTIF(_xlpm.d,_xlpm.k))</f>
        <v>0</v>
      </c>
      <c r="D1653" s="1">
        <f>_xlfn.LET(_xlpm.d,$G1653,_xlpm.k,_xlfn.CONCAT(LEFT(TRIM(D$1),1),"*"),COUNTIF(_xlpm.d,_xlpm.k))</f>
        <v>0</v>
      </c>
      <c r="E1653" s="1">
        <f t="shared" si="426"/>
        <v>0.60205999132796229</v>
      </c>
      <c r="F1653" s="7">
        <v>3</v>
      </c>
      <c r="G1653" s="9" t="s">
        <v>1344</v>
      </c>
      <c r="H1653" s="4" cm="1">
        <f t="array" ref="H1653">F1653/freq.sum.r6e</f>
        <v>2.376425855513308E-4</v>
      </c>
      <c r="I1653" s="4" t="str">
        <f t="shared" si="427"/>
        <v>kɪ</v>
      </c>
      <c r="J1653" s="4" t="str">
        <f t="shared" si="428"/>
        <v>cky</v>
      </c>
      <c r="K1653" s="10">
        <f t="shared" si="429"/>
        <v>2</v>
      </c>
      <c r="L1653" s="1">
        <f t="shared" si="430"/>
        <v>3</v>
      </c>
      <c r="M1653" s="10">
        <f t="shared" si="431"/>
        <v>3</v>
      </c>
      <c r="N1653" s="1" t="str">
        <f t="shared" si="432"/>
        <v>~cky~</v>
      </c>
      <c r="O1653" s="1" t="str">
        <f t="shared" si="433"/>
        <v>[kɪ]</v>
      </c>
      <c r="P1653" s="3" cm="1">
        <f t="array" ref="P1653">SUM(_xlfn._xlws.FILTER($H$2:$H$2454,_xlfn.MAP($N$2:$N$2454,_xlfn.LAMBDA(_xlpm.x,_xlpm.x=$N1653))))</f>
        <v>3.1685678073510771E-4</v>
      </c>
      <c r="Q1653" s="4">
        <f t="shared" si="434"/>
        <v>0.75</v>
      </c>
      <c r="R1653" s="6" cm="1">
        <f t="array" ref="R1653">SUM(_xlfn._xlws.FILTER($H$2:$H$2454,_xlfn.MAP($O$2:$O$2454,_xlfn.LAMBDA(_xlpm.x,_xlpm.x=$O1653))))</f>
        <v>2.5348542458808613E-3</v>
      </c>
      <c r="S1653" s="4">
        <f t="shared" si="435"/>
        <v>9.3750000000000028E-2</v>
      </c>
      <c r="T1653" s="4">
        <f t="shared" si="436"/>
        <v>7.0136979124841597E-2</v>
      </c>
      <c r="U1653" s="4">
        <f t="shared" si="437"/>
        <v>0.16666666666666674</v>
      </c>
      <c r="V1653" s="4">
        <f t="shared" si="438"/>
        <v>0.90308998699194343</v>
      </c>
      <c r="W1653" s="4" t="s">
        <v>5123</v>
      </c>
      <c r="X1653" s="2" cm="1">
        <f t="array" ref="X1653">SUM(_xlfn._xlws.FILTER($F$2:$F$2454,_xlfn.MAP($W$2:$W$2454,_xlfn.LAMBDA(_xlpm.x,_xlpm.x=$W1653))))</f>
        <v>340</v>
      </c>
      <c r="Y1653" s="11">
        <f t="shared" si="439"/>
        <v>8.8235294117647058E-3</v>
      </c>
      <c r="Z1653" s="4" t="s">
        <v>5102</v>
      </c>
      <c r="AA1653" s="2" cm="1">
        <f t="array" ref="AA1653">SUM(_xlfn._xlws.FILTER($F$2:$F$2454,_xlfn.MAP($Z$2:$Z$2454,_xlfn.LAMBDA(_xlpm.x,_xlpm.x=$Z1653))))</f>
        <v>1794</v>
      </c>
      <c r="AB1653" s="11">
        <f t="shared" si="440"/>
        <v>1.6722408026755853E-3</v>
      </c>
      <c r="AC1653" s="11">
        <f t="shared" si="441"/>
        <v>0.72234352166581817</v>
      </c>
      <c r="AG1653" s="2"/>
      <c r="AL1653" s="2"/>
      <c r="AM1653" s="2"/>
    </row>
    <row r="1654" spans="1:39">
      <c r="A1654" s="1" t="str">
        <f t="shared" si="425"/>
        <v>~mmi~ : [mɪ]</v>
      </c>
      <c r="B1654" s="1">
        <f>_xlfn.LET(_xlpm.d,$G1654,_xlpm.k,_xlfn.CONCAT(LEFT(TRIM(B$1),1),"*"),COUNTIF(_xlpm.d,_xlpm.k))</f>
        <v>0</v>
      </c>
      <c r="C1654" s="1">
        <f>_xlfn.LET(_xlpm.d,$G1654,_xlpm.k,_xlfn.CONCAT(LEFT(TRIM(C$1),1),"*"),COUNTIF(_xlpm.d,_xlpm.k))</f>
        <v>1</v>
      </c>
      <c r="D1654" s="1">
        <f>_xlfn.LET(_xlpm.d,$G1654,_xlpm.k,_xlfn.CONCAT(LEFT(TRIM(D$1),1),"*"),COUNTIF(_xlpm.d,_xlpm.k))</f>
        <v>0</v>
      </c>
      <c r="E1654" s="1">
        <f t="shared" si="426"/>
        <v>0.90308998699194343</v>
      </c>
      <c r="F1654" s="7">
        <v>7</v>
      </c>
      <c r="G1654" s="9" t="s">
        <v>1131</v>
      </c>
      <c r="H1654" s="4" cm="1">
        <f t="array" ref="H1654">F1654/freq.sum.r6e</f>
        <v>5.5449936628643854E-4</v>
      </c>
      <c r="I1654" s="4" t="str">
        <f t="shared" si="427"/>
        <v>mɪ</v>
      </c>
      <c r="J1654" s="4" t="str">
        <f t="shared" si="428"/>
        <v>mmi</v>
      </c>
      <c r="K1654" s="10">
        <f t="shared" si="429"/>
        <v>2</v>
      </c>
      <c r="L1654" s="1">
        <f t="shared" si="430"/>
        <v>3</v>
      </c>
      <c r="M1654" s="10">
        <f t="shared" si="431"/>
        <v>3</v>
      </c>
      <c r="N1654" s="1" t="str">
        <f t="shared" si="432"/>
        <v>~mmi~</v>
      </c>
      <c r="O1654" s="1" t="str">
        <f t="shared" si="433"/>
        <v>[mɪ]</v>
      </c>
      <c r="P1654" s="3" cm="1">
        <f t="array" ref="P1654">SUM(_xlfn._xlws.FILTER($H$2:$H$2454,_xlfn.MAP($N$2:$N$2454,_xlfn.LAMBDA(_xlpm.x,_xlpm.x=$N1654))))</f>
        <v>5.5449936628643854E-4</v>
      </c>
      <c r="Q1654" s="4">
        <f t="shared" si="434"/>
        <v>1</v>
      </c>
      <c r="R1654" s="6" cm="1">
        <f t="array" ref="R1654">SUM(_xlfn._xlws.FILTER($H$2:$H$2454,_xlfn.MAP($O$2:$O$2454,_xlfn.LAMBDA(_xlpm.x,_xlpm.x=$O1654))))</f>
        <v>4.5152091254752856E-3</v>
      </c>
      <c r="S1654" s="4">
        <f t="shared" si="435"/>
        <v>0.12280701754385964</v>
      </c>
      <c r="T1654" s="4">
        <f t="shared" si="436"/>
        <v>0.13808217765203179</v>
      </c>
      <c r="U1654" s="4">
        <f t="shared" si="437"/>
        <v>0.21875</v>
      </c>
      <c r="V1654" s="4">
        <f t="shared" si="438"/>
        <v>0.91077681565823465</v>
      </c>
      <c r="W1654" s="4" t="s">
        <v>5110</v>
      </c>
      <c r="X1654" s="2" cm="1">
        <f t="array" ref="X1654">SUM(_xlfn._xlws.FILTER($F$2:$F$2454,_xlfn.MAP($W$2:$W$2454,_xlfn.LAMBDA(_xlpm.x,_xlpm.x=$W1654))))</f>
        <v>1594</v>
      </c>
      <c r="Y1654" s="11">
        <f t="shared" si="439"/>
        <v>4.3914680050188204E-3</v>
      </c>
      <c r="Z1654" s="4" t="s">
        <v>5102</v>
      </c>
      <c r="AA1654" s="2" cm="1">
        <f t="array" ref="AA1654">SUM(_xlfn._xlws.FILTER($F$2:$F$2454,_xlfn.MAP($Z$2:$Z$2454,_xlfn.LAMBDA(_xlpm.x,_xlpm.x=$Z1654))))</f>
        <v>1794</v>
      </c>
      <c r="AB1654" s="11">
        <f t="shared" si="440"/>
        <v>3.9018952062430325E-3</v>
      </c>
      <c r="AC1654" s="11">
        <f t="shared" si="441"/>
        <v>5.1334121647979701E-2</v>
      </c>
      <c r="AG1654" s="2"/>
      <c r="AL1654" s="2"/>
      <c r="AM1654" s="2"/>
    </row>
    <row r="1655" spans="1:39">
      <c r="A1655" s="1" t="str">
        <f t="shared" si="425"/>
        <v>~ndu~ : [ndə]</v>
      </c>
      <c r="B1655" s="1">
        <f>_xlfn.LET(_xlpm.d,$G1655,_xlpm.k,_xlfn.CONCAT(LEFT(TRIM(B$1),1),"*"),COUNTIF(_xlpm.d,_xlpm.k))</f>
        <v>0</v>
      </c>
      <c r="C1655" s="1">
        <f>_xlfn.LET(_xlpm.d,$G1655,_xlpm.k,_xlfn.CONCAT(LEFT(TRIM(C$1),1),"*"),COUNTIF(_xlpm.d,_xlpm.k))</f>
        <v>0</v>
      </c>
      <c r="D1655" s="1">
        <f>_xlfn.LET(_xlpm.d,$G1655,_xlpm.k,_xlfn.CONCAT(LEFT(TRIM(D$1),1),"*"),COUNTIF(_xlpm.d,_xlpm.k))</f>
        <v>1</v>
      </c>
      <c r="E1655" s="1">
        <f t="shared" si="426"/>
        <v>0.47712125471966244</v>
      </c>
      <c r="F1655" s="7">
        <v>2</v>
      </c>
      <c r="G1655" s="9" t="s">
        <v>1548</v>
      </c>
      <c r="H1655" s="4" cm="1">
        <f t="array" ref="H1655">F1655/freq.sum.r6e</f>
        <v>1.5842839036755386E-4</v>
      </c>
      <c r="I1655" s="4" t="str">
        <f t="shared" si="427"/>
        <v>ndə</v>
      </c>
      <c r="J1655" s="4" t="str">
        <f t="shared" si="428"/>
        <v>ndu</v>
      </c>
      <c r="K1655" s="10">
        <f t="shared" si="429"/>
        <v>3</v>
      </c>
      <c r="L1655" s="1">
        <f t="shared" si="430"/>
        <v>3</v>
      </c>
      <c r="M1655" s="10">
        <f t="shared" si="431"/>
        <v>3</v>
      </c>
      <c r="N1655" s="1" t="str">
        <f t="shared" si="432"/>
        <v>~ndu~</v>
      </c>
      <c r="O1655" s="1" t="str">
        <f t="shared" si="433"/>
        <v>[ndə]</v>
      </c>
      <c r="P1655" s="3" cm="1">
        <f t="array" ref="P1655">SUM(_xlfn._xlws.FILTER($H$2:$H$2454,_xlfn.MAP($N$2:$N$2454,_xlfn.LAMBDA(_xlpm.x,_xlpm.x=$N1655))))</f>
        <v>3.1685678073510771E-4</v>
      </c>
      <c r="Q1655" s="4">
        <f t="shared" si="434"/>
        <v>0.5</v>
      </c>
      <c r="R1655" s="6" cm="1">
        <f t="array" ref="R1655">SUM(_xlfn._xlws.FILTER($H$2:$H$2454,_xlfn.MAP($O$2:$O$2454,_xlfn.LAMBDA(_xlpm.x,_xlpm.x=$O1655))))</f>
        <v>2.6140684410646386E-3</v>
      </c>
      <c r="S1655" s="4">
        <f t="shared" si="435"/>
        <v>6.0606060606060608E-2</v>
      </c>
      <c r="T1655" s="4">
        <f t="shared" si="436"/>
        <v>3.6053345457319919E-2</v>
      </c>
      <c r="U1655" s="4">
        <f t="shared" si="437"/>
        <v>0.10810810810810813</v>
      </c>
      <c r="V1655" s="4">
        <f t="shared" si="438"/>
        <v>0.91645394854992512</v>
      </c>
      <c r="W1655" s="4" t="s">
        <v>5111</v>
      </c>
      <c r="X1655" s="2" cm="1">
        <f t="array" ref="X1655">SUM(_xlfn._xlws.FILTER($F$2:$F$2454,_xlfn.MAP($W$2:$W$2454,_xlfn.LAMBDA(_xlpm.x,_xlpm.x=$W1655))))</f>
        <v>566</v>
      </c>
      <c r="Y1655" s="11">
        <f t="shared" si="439"/>
        <v>3.5335689045936395E-3</v>
      </c>
      <c r="Z1655" s="4" t="s">
        <v>5101</v>
      </c>
      <c r="AA1655" s="2" cm="1">
        <f t="array" ref="AA1655">SUM(_xlfn._xlws.FILTER($F$2:$F$2454,_xlfn.MAP($Z$2:$Z$2454,_xlfn.LAMBDA(_xlpm.x,_xlpm.x=$Z1655))))</f>
        <v>2255</v>
      </c>
      <c r="AB1655" s="11">
        <f t="shared" si="440"/>
        <v>8.869179600886918E-4</v>
      </c>
      <c r="AC1655" s="11">
        <f t="shared" si="441"/>
        <v>0.60033011502570788</v>
      </c>
      <c r="AG1655" s="2"/>
      <c r="AL1655" s="2"/>
      <c r="AM1655" s="2"/>
    </row>
    <row r="1656" spans="1:39">
      <c r="A1656" s="1" t="str">
        <f t="shared" si="425"/>
        <v>~bbi~ : [bə]</v>
      </c>
      <c r="B1656" s="1">
        <f>_xlfn.LET(_xlpm.d,$G1656,_xlpm.k,_xlfn.CONCAT(LEFT(TRIM(B$1),1),"*"),COUNTIF(_xlpm.d,_xlpm.k))</f>
        <v>0</v>
      </c>
      <c r="C1656" s="1">
        <f>_xlfn.LET(_xlpm.d,$G1656,_xlpm.k,_xlfn.CONCAT(LEFT(TRIM(C$1),1),"*"),COUNTIF(_xlpm.d,_xlpm.k))</f>
        <v>0</v>
      </c>
      <c r="D1656" s="1">
        <f>_xlfn.LET(_xlpm.d,$G1656,_xlpm.k,_xlfn.CONCAT(LEFT(TRIM(D$1),1),"*"),COUNTIF(_xlpm.d,_xlpm.k))</f>
        <v>0</v>
      </c>
      <c r="E1656" s="1">
        <f t="shared" si="426"/>
        <v>0.30102999566398114</v>
      </c>
      <c r="F1656" s="7">
        <v>1</v>
      </c>
      <c r="G1656" s="9" t="s">
        <v>1734</v>
      </c>
      <c r="H1656" s="4" cm="1">
        <f t="array" ref="H1656">F1656/freq.sum.r6e</f>
        <v>7.9214195183776928E-5</v>
      </c>
      <c r="I1656" s="1" t="str">
        <f t="shared" si="427"/>
        <v>bə</v>
      </c>
      <c r="J1656" s="1" t="str">
        <f t="shared" si="428"/>
        <v>bbi</v>
      </c>
      <c r="K1656" s="10">
        <f t="shared" si="429"/>
        <v>2</v>
      </c>
      <c r="L1656" s="1">
        <f t="shared" si="430"/>
        <v>3</v>
      </c>
      <c r="M1656" s="10">
        <f t="shared" si="431"/>
        <v>3</v>
      </c>
      <c r="N1656" s="1" t="str">
        <f t="shared" si="432"/>
        <v>~bbi~</v>
      </c>
      <c r="O1656" s="1" t="str">
        <f t="shared" si="433"/>
        <v>[bə]</v>
      </c>
      <c r="P1656" s="3" cm="1">
        <f t="array" ref="P1656">SUM(_xlfn._xlws.FILTER($H$2:$H$2454,_xlfn.MAP($N$2:$N$2454,_xlfn.LAMBDA(_xlpm.x,_xlpm.x=$N1656))))</f>
        <v>2.3764258555133077E-4</v>
      </c>
      <c r="Q1656" s="4">
        <f t="shared" si="434"/>
        <v>0.33333333333333337</v>
      </c>
      <c r="R1656" s="6" cm="1">
        <f t="array" ref="R1656">SUM(_xlfn._xlws.FILTER($H$2:$H$2454,_xlfn.MAP($O$2:$O$2454,_xlfn.LAMBDA(_xlpm.x,_xlpm.x=$O1656))))</f>
        <v>1.9803548795944235E-3</v>
      </c>
      <c r="S1656" s="4">
        <f t="shared" si="435"/>
        <v>3.9999999999999994E-2</v>
      </c>
      <c r="T1656" s="4">
        <f t="shared" si="436"/>
        <v>1.5029352669608906E-2</v>
      </c>
      <c r="U1656" s="4">
        <f t="shared" si="437"/>
        <v>7.1428571428571425E-2</v>
      </c>
      <c r="V1656" s="4">
        <f t="shared" si="438"/>
        <v>0.92081875395237534</v>
      </c>
      <c r="W1656" s="4" t="s">
        <v>5110</v>
      </c>
      <c r="X1656" s="2" cm="1">
        <f t="array" ref="X1656">SUM(_xlfn._xlws.FILTER($F$2:$F$2454,_xlfn.MAP($W$2:$W$2454,_xlfn.LAMBDA(_xlpm.x,_xlpm.x=$W1656))))</f>
        <v>1594</v>
      </c>
      <c r="Y1656" s="11">
        <f t="shared" si="439"/>
        <v>6.2735257214554575E-4</v>
      </c>
      <c r="Z1656" s="4" t="s">
        <v>5101</v>
      </c>
      <c r="AA1656" s="2" cm="1">
        <f t="array" ref="AA1656">SUM(_xlfn._xlws.FILTER($F$2:$F$2454,_xlfn.MAP($Z$2:$Z$2454,_xlfn.LAMBDA(_xlpm.x,_xlpm.x=$Z1656))))</f>
        <v>2255</v>
      </c>
      <c r="AB1656" s="11">
        <f t="shared" si="440"/>
        <v>4.434589800443459E-4</v>
      </c>
      <c r="AC1656" s="11">
        <f t="shared" si="441"/>
        <v>0.1506582291538858</v>
      </c>
      <c r="AG1656" s="2"/>
      <c r="AL1656" s="2"/>
      <c r="AM1656" s="2"/>
    </row>
    <row r="1657" spans="1:39">
      <c r="A1657" s="1" t="str">
        <f t="shared" si="425"/>
        <v>~che~ : [k]</v>
      </c>
      <c r="B1657" s="1">
        <f>_xlfn.LET(_xlpm.d,$G1657,_xlpm.k,_xlfn.CONCAT(LEFT(TRIM(B$1),1),"*"),COUNTIF(_xlpm.d,_xlpm.k))</f>
        <v>0</v>
      </c>
      <c r="C1657" s="1">
        <f>_xlfn.LET(_xlpm.d,$G1657,_xlpm.k,_xlfn.CONCAT(LEFT(TRIM(C$1),1),"*"),COUNTIF(_xlpm.d,_xlpm.k))</f>
        <v>0</v>
      </c>
      <c r="D1657" s="1">
        <f>_xlfn.LET(_xlpm.d,$G1657,_xlpm.k,_xlfn.CONCAT(LEFT(TRIM(D$1),1),"*"),COUNTIF(_xlpm.d,_xlpm.k))</f>
        <v>0</v>
      </c>
      <c r="E1657" s="1">
        <f t="shared" si="426"/>
        <v>0.47712125471966244</v>
      </c>
      <c r="F1657" s="7">
        <v>2</v>
      </c>
      <c r="G1657" s="9" t="s">
        <v>76</v>
      </c>
      <c r="H1657" s="4" cm="1">
        <f t="array" ref="H1657">F1657/freq.sum.r6e</f>
        <v>1.5842839036755386E-4</v>
      </c>
      <c r="I1657" s="1" t="str">
        <f t="shared" si="427"/>
        <v>k</v>
      </c>
      <c r="J1657" s="1" t="str">
        <f t="shared" si="428"/>
        <v>che</v>
      </c>
      <c r="K1657" s="10">
        <f t="shared" si="429"/>
        <v>1</v>
      </c>
      <c r="L1657" s="1">
        <f t="shared" si="430"/>
        <v>3</v>
      </c>
      <c r="M1657" s="10">
        <f t="shared" si="431"/>
        <v>3</v>
      </c>
      <c r="N1657" s="1" t="str">
        <f t="shared" si="432"/>
        <v>~che~</v>
      </c>
      <c r="O1657" s="1" t="str">
        <f t="shared" si="433"/>
        <v>[k]</v>
      </c>
      <c r="P1657" s="3" cm="1">
        <f t="array" ref="P1657">SUM(_xlfn._xlws.FILTER($H$2:$H$2454,_xlfn.MAP($N$2:$N$2454,_xlfn.LAMBDA(_xlpm.x,_xlpm.x=$N1657))))</f>
        <v>1.188212927756654E-3</v>
      </c>
      <c r="Q1657" s="4">
        <f t="shared" si="434"/>
        <v>0.13333333333333333</v>
      </c>
      <c r="R1657" s="6" cm="1">
        <f t="array" ref="R1657">SUM(_xlfn._xlws.FILTER($H$2:$H$2454,_xlfn.MAP($O$2:$O$2454,_xlfn.LAMBDA(_xlpm.x,_xlpm.x=$O1657))))</f>
        <v>9.9809885931558973E-3</v>
      </c>
      <c r="S1657" s="4">
        <f t="shared" si="435"/>
        <v>1.5873015873015865E-2</v>
      </c>
      <c r="T1657" s="4">
        <f t="shared" si="436"/>
        <v>9.4608069639775614E-3</v>
      </c>
      <c r="U1657" s="4">
        <f t="shared" si="437"/>
        <v>2.836879432624112E-2</v>
      </c>
      <c r="V1657" s="4">
        <f t="shared" si="438"/>
        <v>0.92427928606188181</v>
      </c>
      <c r="W1657" s="4" t="s">
        <v>5121</v>
      </c>
      <c r="X1657" s="2" cm="1">
        <f t="array" ref="X1657">SUM(_xlfn._xlws.FILTER($F$2:$F$2454,_xlfn.MAP($W$2:$W$2454,_xlfn.LAMBDA(_xlpm.x,_xlpm.x=$W1657))))</f>
        <v>2896</v>
      </c>
      <c r="Y1657" s="11">
        <f t="shared" si="439"/>
        <v>6.9060773480662981E-4</v>
      </c>
      <c r="Z1657" s="4"/>
      <c r="AA1657" s="2" cm="1">
        <f t="array" ref="AA1657">SUM(_xlfn._xlws.FILTER($F$2:$F$2454,_xlfn.MAP($Z$2:$Z$2454,_xlfn.LAMBDA(_xlpm.x,_xlpm.x=$Z1657))))</f>
        <v>3871</v>
      </c>
      <c r="AB1657" s="11">
        <f t="shared" si="440"/>
        <v>5.1666236114699044E-4</v>
      </c>
      <c r="AC1657" s="11">
        <f t="shared" si="441"/>
        <v>0.12602461379384577</v>
      </c>
      <c r="AG1657" s="2"/>
      <c r="AL1657" s="2"/>
      <c r="AM1657" s="2"/>
    </row>
    <row r="1658" spans="1:39">
      <c r="A1658" s="1" t="str">
        <f t="shared" si="425"/>
        <v>~jea~ : [dʒɛ]</v>
      </c>
      <c r="B1658" s="1">
        <f>_xlfn.LET(_xlpm.d,$G1658,_xlpm.k,_xlfn.CONCAT(LEFT(TRIM(B$1),1),"*"),COUNTIF(_xlpm.d,_xlpm.k))</f>
        <v>0</v>
      </c>
      <c r="C1658" s="1">
        <f>_xlfn.LET(_xlpm.d,$G1658,_xlpm.k,_xlfn.CONCAT(LEFT(TRIM(C$1),1),"*"),COUNTIF(_xlpm.d,_xlpm.k))</f>
        <v>0</v>
      </c>
      <c r="D1658" s="1">
        <f>_xlfn.LET(_xlpm.d,$G1658,_xlpm.k,_xlfn.CONCAT(LEFT(TRIM(D$1),1),"*"),COUNTIF(_xlpm.d,_xlpm.k))</f>
        <v>0</v>
      </c>
      <c r="E1658" s="1">
        <f t="shared" si="426"/>
        <v>0.47712125471966244</v>
      </c>
      <c r="F1658" s="7">
        <v>2</v>
      </c>
      <c r="G1658" s="9" t="s">
        <v>1329</v>
      </c>
      <c r="H1658" s="4" cm="1">
        <f t="array" ref="H1658">F1658/freq.sum.r6e</f>
        <v>1.5842839036755386E-4</v>
      </c>
      <c r="I1658" s="4" t="str">
        <f t="shared" si="427"/>
        <v>dʒɛ</v>
      </c>
      <c r="J1658" s="4" t="str">
        <f t="shared" si="428"/>
        <v>jea</v>
      </c>
      <c r="K1658" s="10">
        <f t="shared" si="429"/>
        <v>3</v>
      </c>
      <c r="L1658" s="1">
        <f t="shared" si="430"/>
        <v>3</v>
      </c>
      <c r="M1658" s="10">
        <f t="shared" si="431"/>
        <v>3</v>
      </c>
      <c r="N1658" s="1" t="str">
        <f t="shared" si="432"/>
        <v>~jea~</v>
      </c>
      <c r="O1658" s="1" t="str">
        <f t="shared" si="433"/>
        <v>[dʒɛ]</v>
      </c>
      <c r="P1658" s="3" cm="1">
        <f t="array" ref="P1658">SUM(_xlfn._xlws.FILTER($H$2:$H$2454,_xlfn.MAP($N$2:$N$2454,_xlfn.LAMBDA(_xlpm.x,_xlpm.x=$N1658))))</f>
        <v>1.5842839036755386E-4</v>
      </c>
      <c r="Q1658" s="4">
        <f t="shared" si="434"/>
        <v>1</v>
      </c>
      <c r="R1658" s="6" cm="1">
        <f t="array" ref="R1658">SUM(_xlfn._xlws.FILTER($H$2:$H$2454,_xlfn.MAP($O$2:$O$2454,_xlfn.LAMBDA(_xlpm.x,_xlpm.x=$O1658))))</f>
        <v>1.3466413181242077E-3</v>
      </c>
      <c r="S1658" s="4">
        <f t="shared" si="435"/>
        <v>0.11764705882352941</v>
      </c>
      <c r="T1658" s="4">
        <f t="shared" si="436"/>
        <v>7.0209146416886151E-2</v>
      </c>
      <c r="U1658" s="4">
        <f t="shared" si="437"/>
        <v>0.21052631578947367</v>
      </c>
      <c r="V1658" s="4">
        <f t="shared" si="438"/>
        <v>0.92941892571429274</v>
      </c>
      <c r="W1658" s="4" t="s">
        <v>5124</v>
      </c>
      <c r="X1658" s="2" cm="1">
        <f t="array" ref="X1658">SUM(_xlfn._xlws.FILTER($F$2:$F$2454,_xlfn.MAP($W$2:$W$2454,_xlfn.LAMBDA(_xlpm.x,_xlpm.x=$W1658))))</f>
        <v>184</v>
      </c>
      <c r="Y1658" s="11">
        <f t="shared" si="439"/>
        <v>1.0869565217391304E-2</v>
      </c>
      <c r="Z1658" s="4" t="s">
        <v>5104</v>
      </c>
      <c r="AA1658" s="2" cm="1">
        <f t="array" ref="AA1658">SUM(_xlfn._xlws.FILTER($F$2:$F$2454,_xlfn.MAP($Z$2:$Z$2454,_xlfn.LAMBDA(_xlpm.x,_xlpm.x=$Z1658))))</f>
        <v>883</v>
      </c>
      <c r="AB1658" s="11">
        <f t="shared" si="440"/>
        <v>2.2650056625141564E-3</v>
      </c>
      <c r="AC1658" s="11">
        <f t="shared" si="441"/>
        <v>0.68114288056803207</v>
      </c>
      <c r="AG1658" s="2"/>
      <c r="AL1658" s="2"/>
      <c r="AM1658" s="2"/>
    </row>
    <row r="1659" spans="1:39">
      <c r="A1659" s="1" t="str">
        <f t="shared" si="425"/>
        <v>~ght~ : [t]</v>
      </c>
      <c r="B1659" s="1">
        <f>_xlfn.LET(_xlpm.d,$G1659,_xlpm.k,_xlfn.CONCAT(LEFT(TRIM(B$1),1),"*"),COUNTIF(_xlpm.d,_xlpm.k))</f>
        <v>0</v>
      </c>
      <c r="C1659" s="1">
        <f>_xlfn.LET(_xlpm.d,$G1659,_xlpm.k,_xlfn.CONCAT(LEFT(TRIM(C$1),1),"*"),COUNTIF(_xlpm.d,_xlpm.k))</f>
        <v>0</v>
      </c>
      <c r="D1659" s="1">
        <f>_xlfn.LET(_xlpm.d,$G1659,_xlpm.k,_xlfn.CONCAT(LEFT(TRIM(D$1),1),"*"),COUNTIF(_xlpm.d,_xlpm.k))</f>
        <v>0</v>
      </c>
      <c r="E1659" s="1">
        <f t="shared" si="426"/>
        <v>1.4313637641589871</v>
      </c>
      <c r="F1659" s="7">
        <v>26</v>
      </c>
      <c r="G1659" s="9" t="s">
        <v>1892</v>
      </c>
      <c r="H1659" s="4" cm="1">
        <f t="array" ref="H1659">F1659/freq.sum.r6e</f>
        <v>2.0595690747782004E-3</v>
      </c>
      <c r="I1659" s="1" t="str">
        <f t="shared" si="427"/>
        <v>t</v>
      </c>
      <c r="J1659" s="1" t="str">
        <f t="shared" si="428"/>
        <v>ght</v>
      </c>
      <c r="K1659" s="10">
        <f t="shared" si="429"/>
        <v>1</v>
      </c>
      <c r="L1659" s="1">
        <f t="shared" si="430"/>
        <v>3</v>
      </c>
      <c r="M1659" s="10">
        <f t="shared" si="431"/>
        <v>3</v>
      </c>
      <c r="N1659" s="1" t="str">
        <f t="shared" si="432"/>
        <v>~ght~</v>
      </c>
      <c r="O1659" s="1" t="str">
        <f t="shared" si="433"/>
        <v>[t]</v>
      </c>
      <c r="P1659" s="3" cm="1">
        <f t="array" ref="P1659">SUM(_xlfn._xlws.FILTER($H$2:$H$2454,_xlfn.MAP($N$2:$N$2454,_xlfn.LAMBDA(_xlpm.x,_xlpm.x=$N1659))))</f>
        <v>2.0595690747782004E-3</v>
      </c>
      <c r="Q1659" s="4">
        <f t="shared" si="434"/>
        <v>1</v>
      </c>
      <c r="R1659" s="6" cm="1">
        <f t="array" ref="R1659">SUM(_xlfn._xlws.FILTER($H$2:$H$2454,_xlfn.MAP($O$2:$O$2454,_xlfn.LAMBDA(_xlpm.x,_xlpm.x=$O1659))))</f>
        <v>1.7664765525982257E-2</v>
      </c>
      <c r="S1659" s="4">
        <f t="shared" si="435"/>
        <v>0.11659192825112108</v>
      </c>
      <c r="T1659" s="4">
        <f t="shared" si="436"/>
        <v>0.2089356525900106</v>
      </c>
      <c r="U1659" s="4">
        <f t="shared" si="437"/>
        <v>0.20883534136546186</v>
      </c>
      <c r="V1659" s="4">
        <f t="shared" si="438"/>
        <v>0.93333151507734269</v>
      </c>
      <c r="W1659" s="4"/>
      <c r="X1659" s="2" cm="1">
        <f t="array" ref="X1659">SUM(_xlfn._xlws.FILTER($F$2:$F$2454,_xlfn.MAP($W$2:$W$2454,_xlfn.LAMBDA(_xlpm.x,_xlpm.x=$W1659))))</f>
        <v>2988</v>
      </c>
      <c r="Y1659" s="11">
        <f t="shared" si="439"/>
        <v>8.7014725568942443E-3</v>
      </c>
      <c r="Z1659" s="4"/>
      <c r="AA1659" s="2" cm="1">
        <f t="array" ref="AA1659">SUM(_xlfn._xlws.FILTER($F$2:$F$2454,_xlfn.MAP($Z$2:$Z$2454,_xlfn.LAMBDA(_xlpm.x,_xlpm.x=$Z1659))))</f>
        <v>3871</v>
      </c>
      <c r="AB1659" s="11">
        <f t="shared" si="440"/>
        <v>6.7166106949108758E-3</v>
      </c>
      <c r="AC1659" s="11">
        <f t="shared" si="441"/>
        <v>0.11244257817559396</v>
      </c>
      <c r="AG1659" s="2"/>
      <c r="AL1659" s="2"/>
      <c r="AM1659" s="2"/>
    </row>
    <row r="1660" spans="1:39">
      <c r="A1660" s="1" t="str">
        <f t="shared" si="425"/>
        <v>~ccu~ : [kʌ]</v>
      </c>
      <c r="B1660" s="1">
        <f>_xlfn.LET(_xlpm.d,$G1660,_xlpm.k,_xlfn.CONCAT(LEFT(TRIM(B$1),1),"*"),COUNTIF(_xlpm.d,_xlpm.k))</f>
        <v>0</v>
      </c>
      <c r="C1660" s="1">
        <f>_xlfn.LET(_xlpm.d,$G1660,_xlpm.k,_xlfn.CONCAT(LEFT(TRIM(C$1),1),"*"),COUNTIF(_xlpm.d,_xlpm.k))</f>
        <v>0</v>
      </c>
      <c r="D1660" s="1">
        <f>_xlfn.LET(_xlpm.d,$G1660,_xlpm.k,_xlfn.CONCAT(LEFT(TRIM(D$1),1),"*"),COUNTIF(_xlpm.d,_xlpm.k))</f>
        <v>0</v>
      </c>
      <c r="E1660" s="1">
        <f t="shared" si="426"/>
        <v>0.47712125471966244</v>
      </c>
      <c r="F1660" s="7">
        <v>2</v>
      </c>
      <c r="G1660" s="9" t="s">
        <v>1604</v>
      </c>
      <c r="H1660" s="4" cm="1">
        <f t="array" ref="H1660">F1660/freq.sum.r6e</f>
        <v>1.5842839036755386E-4</v>
      </c>
      <c r="I1660" s="4" t="str">
        <f t="shared" si="427"/>
        <v>kʌ</v>
      </c>
      <c r="J1660" s="4" t="str">
        <f t="shared" si="428"/>
        <v>ccu</v>
      </c>
      <c r="K1660" s="10">
        <f t="shared" si="429"/>
        <v>2</v>
      </c>
      <c r="L1660" s="1">
        <f t="shared" si="430"/>
        <v>3</v>
      </c>
      <c r="M1660" s="10">
        <f t="shared" si="431"/>
        <v>3</v>
      </c>
      <c r="N1660" s="1" t="str">
        <f t="shared" si="432"/>
        <v>~ccu~</v>
      </c>
      <c r="O1660" s="1" t="str">
        <f t="shared" si="433"/>
        <v>[kʌ]</v>
      </c>
      <c r="P1660" s="3" cm="1">
        <f t="array" ref="P1660">SUM(_xlfn._xlws.FILTER($H$2:$H$2454,_xlfn.MAP($N$2:$N$2454,_xlfn.LAMBDA(_xlpm.x,_xlpm.x=$N1660))))</f>
        <v>3.9607097591888465E-4</v>
      </c>
      <c r="Q1660" s="4">
        <f t="shared" si="434"/>
        <v>0.39999999999999997</v>
      </c>
      <c r="R1660" s="6" cm="1">
        <f t="array" ref="R1660">SUM(_xlfn._xlws.FILTER($H$2:$H$2454,_xlfn.MAP($O$2:$O$2454,_xlfn.LAMBDA(_xlpm.x,_xlpm.x=$O1660))))</f>
        <v>3.4062103929024079E-3</v>
      </c>
      <c r="S1660" s="4">
        <f t="shared" si="435"/>
        <v>4.6511627906976744E-2</v>
      </c>
      <c r="T1660" s="4">
        <f t="shared" si="436"/>
        <v>2.7791120456684099E-2</v>
      </c>
      <c r="U1660" s="4">
        <f t="shared" si="437"/>
        <v>8.3333333333333329E-2</v>
      </c>
      <c r="V1660" s="4">
        <f t="shared" si="438"/>
        <v>0.93449845124356767</v>
      </c>
      <c r="W1660" s="4" t="s">
        <v>5111</v>
      </c>
      <c r="X1660" s="2" cm="1">
        <f t="array" ref="X1660">SUM(_xlfn._xlws.FILTER($F$2:$F$2454,_xlfn.MAP($W$2:$W$2454,_xlfn.LAMBDA(_xlpm.x,_xlpm.x=$W1660))))</f>
        <v>566</v>
      </c>
      <c r="Y1660" s="11">
        <f t="shared" si="439"/>
        <v>3.5335689045936395E-3</v>
      </c>
      <c r="Z1660" s="4" t="s">
        <v>5113</v>
      </c>
      <c r="AA1660" s="2" cm="1">
        <f t="array" ref="AA1660">SUM(_xlfn._xlws.FILTER($F$2:$F$2454,_xlfn.MAP($Z$2:$Z$2454,_xlfn.LAMBDA(_xlpm.x,_xlpm.x=$Z1660))))</f>
        <v>309</v>
      </c>
      <c r="AB1660" s="11">
        <f t="shared" si="440"/>
        <v>6.4724919093851136E-3</v>
      </c>
      <c r="AC1660" s="11">
        <f t="shared" si="441"/>
        <v>-0.26285795176343679</v>
      </c>
      <c r="AG1660" s="2"/>
      <c r="AL1660" s="2"/>
      <c r="AM1660" s="2"/>
    </row>
    <row r="1661" spans="1:39">
      <c r="A1661" s="1" t="str">
        <f t="shared" si="425"/>
        <v>~kes~ : [ks]</v>
      </c>
      <c r="B1661" s="1">
        <f>_xlfn.LET(_xlpm.d,$G1661,_xlpm.k,_xlfn.CONCAT(LEFT(TRIM(B$1),1),"*"),COUNTIF(_xlpm.d,_xlpm.k))</f>
        <v>0</v>
      </c>
      <c r="C1661" s="1">
        <f>_xlfn.LET(_xlpm.d,$G1661,_xlpm.k,_xlfn.CONCAT(LEFT(TRIM(C$1),1),"*"),COUNTIF(_xlpm.d,_xlpm.k))</f>
        <v>0</v>
      </c>
      <c r="D1661" s="1">
        <f>_xlfn.LET(_xlpm.d,$G1661,_xlpm.k,_xlfn.CONCAT(LEFT(TRIM(D$1),1),"*"),COUNTIF(_xlpm.d,_xlpm.k))</f>
        <v>0</v>
      </c>
      <c r="E1661" s="1">
        <f t="shared" si="426"/>
        <v>0.60205999132796229</v>
      </c>
      <c r="F1661" s="7">
        <v>3</v>
      </c>
      <c r="G1661" s="9" t="s">
        <v>91</v>
      </c>
      <c r="H1661" s="4" cm="1">
        <f t="array" ref="H1661">F1661/freq.sum.r6e</f>
        <v>2.376425855513308E-4</v>
      </c>
      <c r="I1661" s="4" t="str">
        <f t="shared" si="427"/>
        <v>ks</v>
      </c>
      <c r="J1661" s="4" t="str">
        <f t="shared" si="428"/>
        <v>kes</v>
      </c>
      <c r="K1661" s="10">
        <f t="shared" si="429"/>
        <v>2</v>
      </c>
      <c r="L1661" s="1">
        <f t="shared" si="430"/>
        <v>3</v>
      </c>
      <c r="M1661" s="10">
        <f t="shared" si="431"/>
        <v>3</v>
      </c>
      <c r="N1661" s="1" t="str">
        <f t="shared" si="432"/>
        <v>~kes~</v>
      </c>
      <c r="O1661" s="1" t="str">
        <f t="shared" si="433"/>
        <v>[ks]</v>
      </c>
      <c r="P1661" s="3" cm="1">
        <f t="array" ref="P1661">SUM(_xlfn._xlws.FILTER($H$2:$H$2454,_xlfn.MAP($N$2:$N$2454,_xlfn.LAMBDA(_xlpm.x,_xlpm.x=$N1661))))</f>
        <v>2.376425855513308E-4</v>
      </c>
      <c r="Q1661" s="4">
        <f t="shared" si="434"/>
        <v>1</v>
      </c>
      <c r="R1661" s="6" cm="1">
        <f t="array" ref="R1661">SUM(_xlfn._xlws.FILTER($H$2:$H$2454,_xlfn.MAP($O$2:$O$2454,_xlfn.LAMBDA(_xlpm.x,_xlpm.x=$O1661))))</f>
        <v>2.0595690747782004E-3</v>
      </c>
      <c r="S1661" s="4">
        <f t="shared" si="435"/>
        <v>0.11538461538461538</v>
      </c>
      <c r="T1661" s="4">
        <f t="shared" si="436"/>
        <v>8.7066594775665376E-2</v>
      </c>
      <c r="U1661" s="4">
        <f t="shared" si="437"/>
        <v>0.2068965517241379</v>
      </c>
      <c r="V1661" s="4">
        <f t="shared" si="438"/>
        <v>0.93785209325115559</v>
      </c>
      <c r="W1661" s="4" t="s">
        <v>5121</v>
      </c>
      <c r="X1661" s="2" cm="1">
        <f t="array" ref="X1661">SUM(_xlfn._xlws.FILTER($F$2:$F$2454,_xlfn.MAP($W$2:$W$2454,_xlfn.LAMBDA(_xlpm.x,_xlpm.x=$W1661))))</f>
        <v>2896</v>
      </c>
      <c r="Y1661" s="11">
        <f t="shared" si="439"/>
        <v>1.0359116022099447E-3</v>
      </c>
      <c r="Z1661" s="4"/>
      <c r="AA1661" s="2" cm="1">
        <f t="array" ref="AA1661">SUM(_xlfn._xlws.FILTER($F$2:$F$2454,_xlfn.MAP($Z$2:$Z$2454,_xlfn.LAMBDA(_xlpm.x,_xlpm.x=$Z1661))))</f>
        <v>3871</v>
      </c>
      <c r="AB1661" s="11">
        <f t="shared" si="440"/>
        <v>7.7499354172048571E-4</v>
      </c>
      <c r="AC1661" s="11">
        <f t="shared" si="441"/>
        <v>0.12602461379384577</v>
      </c>
      <c r="AG1661" s="2"/>
      <c r="AL1661" s="2"/>
      <c r="AM1661" s="2"/>
    </row>
    <row r="1662" spans="1:39">
      <c r="A1662" s="1" t="str">
        <f t="shared" si="425"/>
        <v>~les~ : [lz]</v>
      </c>
      <c r="B1662" s="1">
        <f>_xlfn.LET(_xlpm.d,$G1662,_xlpm.k,_xlfn.CONCAT(LEFT(TRIM(B$1),1),"*"),COUNTIF(_xlpm.d,_xlpm.k))</f>
        <v>0</v>
      </c>
      <c r="C1662" s="1">
        <f>_xlfn.LET(_xlpm.d,$G1662,_xlpm.k,_xlfn.CONCAT(LEFT(TRIM(C$1),1),"*"),COUNTIF(_xlpm.d,_xlpm.k))</f>
        <v>0</v>
      </c>
      <c r="D1662" s="1">
        <f>_xlfn.LET(_xlpm.d,$G1662,_xlpm.k,_xlfn.CONCAT(LEFT(TRIM(D$1),1),"*"),COUNTIF(_xlpm.d,_xlpm.k))</f>
        <v>0</v>
      </c>
      <c r="E1662" s="1">
        <f t="shared" si="426"/>
        <v>0.60205999132796229</v>
      </c>
      <c r="F1662" s="7">
        <v>3</v>
      </c>
      <c r="G1662" s="9" t="s">
        <v>137</v>
      </c>
      <c r="H1662" s="4" cm="1">
        <f t="array" ref="H1662">F1662/freq.sum.r6e</f>
        <v>2.376425855513308E-4</v>
      </c>
      <c r="I1662" s="4" t="str">
        <f t="shared" si="427"/>
        <v>lz</v>
      </c>
      <c r="J1662" s="4" t="str">
        <f t="shared" si="428"/>
        <v>les</v>
      </c>
      <c r="K1662" s="10">
        <f t="shared" si="429"/>
        <v>2</v>
      </c>
      <c r="L1662" s="1">
        <f t="shared" si="430"/>
        <v>3</v>
      </c>
      <c r="M1662" s="10">
        <f t="shared" si="431"/>
        <v>3</v>
      </c>
      <c r="N1662" s="1" t="str">
        <f t="shared" si="432"/>
        <v>~les~</v>
      </c>
      <c r="O1662" s="1" t="str">
        <f t="shared" si="433"/>
        <v>[lz]</v>
      </c>
      <c r="P1662" s="3" cm="1">
        <f t="array" ref="P1662">SUM(_xlfn._xlws.FILTER($H$2:$H$2454,_xlfn.MAP($N$2:$N$2454,_xlfn.LAMBDA(_xlpm.x,_xlpm.x=$N1662))))</f>
        <v>2.376425855513308E-4</v>
      </c>
      <c r="Q1662" s="4">
        <f t="shared" si="434"/>
        <v>1</v>
      </c>
      <c r="R1662" s="6" cm="1">
        <f t="array" ref="R1662">SUM(_xlfn._xlws.FILTER($H$2:$H$2454,_xlfn.MAP($O$2:$O$2454,_xlfn.LAMBDA(_xlpm.x,_xlpm.x=$O1662))))</f>
        <v>2.0595690747782004E-3</v>
      </c>
      <c r="S1662" s="4">
        <f t="shared" si="435"/>
        <v>0.11538461538461538</v>
      </c>
      <c r="T1662" s="4">
        <f t="shared" si="436"/>
        <v>8.7066594775665376E-2</v>
      </c>
      <c r="U1662" s="4">
        <f t="shared" si="437"/>
        <v>0.2068965517241379</v>
      </c>
      <c r="V1662" s="4">
        <f t="shared" si="438"/>
        <v>0.93785209325115559</v>
      </c>
      <c r="W1662" s="4" t="s">
        <v>5121</v>
      </c>
      <c r="X1662" s="2" cm="1">
        <f t="array" ref="X1662">SUM(_xlfn._xlws.FILTER($F$2:$F$2454,_xlfn.MAP($W$2:$W$2454,_xlfn.LAMBDA(_xlpm.x,_xlpm.x=$W1662))))</f>
        <v>2896</v>
      </c>
      <c r="Y1662" s="11">
        <f t="shared" si="439"/>
        <v>1.0359116022099447E-3</v>
      </c>
      <c r="Z1662" s="4"/>
      <c r="AA1662" s="2" cm="1">
        <f t="array" ref="AA1662">SUM(_xlfn._xlws.FILTER($F$2:$F$2454,_xlfn.MAP($Z$2:$Z$2454,_xlfn.LAMBDA(_xlpm.x,_xlpm.x=$Z1662))))</f>
        <v>3871</v>
      </c>
      <c r="AB1662" s="11">
        <f t="shared" si="440"/>
        <v>7.7499354172048571E-4</v>
      </c>
      <c r="AC1662" s="11">
        <f t="shared" si="441"/>
        <v>0.12602461379384577</v>
      </c>
      <c r="AG1662" s="2"/>
      <c r="AL1662" s="2"/>
      <c r="AM1662" s="2"/>
    </row>
    <row r="1663" spans="1:39">
      <c r="A1663" s="1" t="str">
        <f t="shared" si="425"/>
        <v>~eye~ : [aɪ]</v>
      </c>
      <c r="B1663" s="1">
        <f>_xlfn.LET(_xlpm.d,$G1663,_xlpm.k,_xlfn.CONCAT(LEFT(TRIM(B$1),1),"*"),COUNTIF(_xlpm.d,_xlpm.k))</f>
        <v>0</v>
      </c>
      <c r="C1663" s="1">
        <f>_xlfn.LET(_xlpm.d,$G1663,_xlpm.k,_xlfn.CONCAT(LEFT(TRIM(C$1),1),"*"),COUNTIF(_xlpm.d,_xlpm.k))</f>
        <v>0</v>
      </c>
      <c r="D1663" s="1">
        <f>_xlfn.LET(_xlpm.d,$G1663,_xlpm.k,_xlfn.CONCAT(LEFT(TRIM(D$1),1),"*"),COUNTIF(_xlpm.d,_xlpm.k))</f>
        <v>0</v>
      </c>
      <c r="E1663" s="1">
        <f t="shared" si="426"/>
        <v>0.60205999132796229</v>
      </c>
      <c r="F1663" s="7">
        <v>3</v>
      </c>
      <c r="G1663" s="9" t="s">
        <v>1245</v>
      </c>
      <c r="H1663" s="4" cm="1">
        <f t="array" ref="H1663">F1663/freq.sum.r6e</f>
        <v>2.376425855513308E-4</v>
      </c>
      <c r="I1663" s="4" t="str">
        <f t="shared" si="427"/>
        <v>aɪ</v>
      </c>
      <c r="J1663" s="4" t="str">
        <f t="shared" si="428"/>
        <v>eye</v>
      </c>
      <c r="K1663" s="10">
        <f t="shared" si="429"/>
        <v>2</v>
      </c>
      <c r="L1663" s="1">
        <f t="shared" si="430"/>
        <v>3</v>
      </c>
      <c r="M1663" s="10">
        <f t="shared" si="431"/>
        <v>3</v>
      </c>
      <c r="N1663" s="1" t="str">
        <f t="shared" si="432"/>
        <v>~eye~</v>
      </c>
      <c r="O1663" s="1" t="str">
        <f t="shared" si="433"/>
        <v>[aɪ]</v>
      </c>
      <c r="P1663" s="3" cm="1">
        <f t="array" ref="P1663">SUM(_xlfn._xlws.FILTER($H$2:$H$2454,_xlfn.MAP($N$2:$N$2454,_xlfn.LAMBDA(_xlpm.x,_xlpm.x=$N1663))))</f>
        <v>2.376425855513308E-4</v>
      </c>
      <c r="Q1663" s="4">
        <f t="shared" si="434"/>
        <v>1</v>
      </c>
      <c r="R1663" s="6" cm="1">
        <f t="array" ref="R1663">SUM(_xlfn._xlws.FILTER($H$2:$H$2454,_xlfn.MAP($O$2:$O$2454,_xlfn.LAMBDA(_xlpm.x,_xlpm.x=$O1663))))</f>
        <v>2.0595690747782004E-3</v>
      </c>
      <c r="S1663" s="4">
        <f t="shared" si="435"/>
        <v>0.11538461538461538</v>
      </c>
      <c r="T1663" s="4">
        <f t="shared" si="436"/>
        <v>8.7066594775665376E-2</v>
      </c>
      <c r="U1663" s="4">
        <f t="shared" si="437"/>
        <v>0.2068965517241379</v>
      </c>
      <c r="V1663" s="4">
        <f t="shared" si="438"/>
        <v>0.93785209325115559</v>
      </c>
      <c r="W1663" s="4" t="s">
        <v>5142</v>
      </c>
      <c r="X1663" s="2" cm="1">
        <f t="array" ref="X1663">SUM(_xlfn._xlws.FILTER($F$2:$F$2454,_xlfn.MAP($W$2:$W$2454,_xlfn.LAMBDA(_xlpm.x,_xlpm.x=$W1663))))</f>
        <v>3</v>
      </c>
      <c r="Y1663" s="11">
        <f t="shared" si="439"/>
        <v>1</v>
      </c>
      <c r="Z1663" s="4" t="s">
        <v>5106</v>
      </c>
      <c r="AA1663" s="2" cm="1">
        <f t="array" ref="AA1663">SUM(_xlfn._xlws.FILTER($F$2:$F$2454,_xlfn.MAP($Z$2:$Z$2454,_xlfn.LAMBDA(_xlpm.x,_xlpm.x=$Z1663))))</f>
        <v>397</v>
      </c>
      <c r="AB1663" s="11">
        <f t="shared" si="440"/>
        <v>7.556675062972292E-3</v>
      </c>
      <c r="AC1663" s="11">
        <f t="shared" si="441"/>
        <v>2.1216692520434526</v>
      </c>
      <c r="AG1663" s="2"/>
      <c r="AL1663" s="2"/>
      <c r="AM1663" s="2"/>
    </row>
    <row r="1664" spans="1:39">
      <c r="A1664" s="1" t="str">
        <f t="shared" si="425"/>
        <v>~lls~ : [lz]</v>
      </c>
      <c r="B1664" s="1">
        <f>_xlfn.LET(_xlpm.d,$G1664,_xlpm.k,_xlfn.CONCAT(LEFT(TRIM(B$1),1),"*"),COUNTIF(_xlpm.d,_xlpm.k))</f>
        <v>0</v>
      </c>
      <c r="C1664" s="1">
        <f>_xlfn.LET(_xlpm.d,$G1664,_xlpm.k,_xlfn.CONCAT(LEFT(TRIM(C$1),1),"*"),COUNTIF(_xlpm.d,_xlpm.k))</f>
        <v>0</v>
      </c>
      <c r="D1664" s="1">
        <f>_xlfn.LET(_xlpm.d,$G1664,_xlpm.k,_xlfn.CONCAT(LEFT(TRIM(D$1),1),"*"),COUNTIF(_xlpm.d,_xlpm.k))</f>
        <v>0</v>
      </c>
      <c r="E1664" s="1">
        <f t="shared" si="426"/>
        <v>0.60205999132796229</v>
      </c>
      <c r="F1664" s="7">
        <v>3</v>
      </c>
      <c r="G1664" s="9" t="s">
        <v>138</v>
      </c>
      <c r="H1664" s="4" cm="1">
        <f t="array" ref="H1664">F1664/freq.sum.r6e</f>
        <v>2.376425855513308E-4</v>
      </c>
      <c r="I1664" s="1" t="str">
        <f t="shared" si="427"/>
        <v>lz</v>
      </c>
      <c r="J1664" s="1" t="str">
        <f t="shared" si="428"/>
        <v>lls</v>
      </c>
      <c r="K1664" s="10">
        <f t="shared" si="429"/>
        <v>2</v>
      </c>
      <c r="L1664" s="1">
        <f t="shared" si="430"/>
        <v>3</v>
      </c>
      <c r="M1664" s="10">
        <f t="shared" si="431"/>
        <v>3</v>
      </c>
      <c r="N1664" s="1" t="str">
        <f t="shared" si="432"/>
        <v>~lls~</v>
      </c>
      <c r="O1664" s="1" t="str">
        <f t="shared" si="433"/>
        <v>[lz]</v>
      </c>
      <c r="P1664" s="3" cm="1">
        <f t="array" ref="P1664">SUM(_xlfn._xlws.FILTER($H$2:$H$2454,_xlfn.MAP($N$2:$N$2454,_xlfn.LAMBDA(_xlpm.x,_xlpm.x=$N1664))))</f>
        <v>2.376425855513308E-4</v>
      </c>
      <c r="Q1664" s="4">
        <f t="shared" si="434"/>
        <v>1</v>
      </c>
      <c r="R1664" s="6" cm="1">
        <f t="array" ref="R1664">SUM(_xlfn._xlws.FILTER($H$2:$H$2454,_xlfn.MAP($O$2:$O$2454,_xlfn.LAMBDA(_xlpm.x,_xlpm.x=$O1664))))</f>
        <v>2.0595690747782004E-3</v>
      </c>
      <c r="S1664" s="4">
        <f t="shared" si="435"/>
        <v>0.11538461538461538</v>
      </c>
      <c r="T1664" s="4">
        <f t="shared" si="436"/>
        <v>8.7066594775665376E-2</v>
      </c>
      <c r="U1664" s="4">
        <f t="shared" si="437"/>
        <v>0.2068965517241379</v>
      </c>
      <c r="V1664" s="4">
        <f t="shared" si="438"/>
        <v>0.93785209325115559</v>
      </c>
      <c r="W1664" s="4"/>
      <c r="X1664" s="2" cm="1">
        <f t="array" ref="X1664">SUM(_xlfn._xlws.FILTER($F$2:$F$2454,_xlfn.MAP($W$2:$W$2454,_xlfn.LAMBDA(_xlpm.x,_xlpm.x=$W1664))))</f>
        <v>2988</v>
      </c>
      <c r="Y1664" s="11">
        <f t="shared" si="439"/>
        <v>1.004016064257028E-3</v>
      </c>
      <c r="Z1664" s="4"/>
      <c r="AA1664" s="2" cm="1">
        <f t="array" ref="AA1664">SUM(_xlfn._xlws.FILTER($F$2:$F$2454,_xlfn.MAP($Z$2:$Z$2454,_xlfn.LAMBDA(_xlpm.x,_xlpm.x=$Z1664))))</f>
        <v>3871</v>
      </c>
      <c r="AB1664" s="11">
        <f t="shared" si="440"/>
        <v>7.7499354172048571E-4</v>
      </c>
      <c r="AC1664" s="11">
        <f t="shared" si="441"/>
        <v>0.11244257817559389</v>
      </c>
      <c r="AG1664" s="2"/>
      <c r="AL1664" s="2"/>
      <c r="AM1664" s="2"/>
    </row>
    <row r="1665" spans="1:39">
      <c r="A1665" s="1" t="str">
        <f t="shared" si="425"/>
        <v>~ppo~ : [pə]</v>
      </c>
      <c r="B1665" s="1">
        <f>_xlfn.LET(_xlpm.d,$G1665,_xlpm.k,_xlfn.CONCAT(LEFT(TRIM(B$1),1),"*"),COUNTIF(_xlpm.d,_xlpm.k))</f>
        <v>0</v>
      </c>
      <c r="C1665" s="1">
        <f>_xlfn.LET(_xlpm.d,$G1665,_xlpm.k,_xlfn.CONCAT(LEFT(TRIM(C$1),1),"*"),COUNTIF(_xlpm.d,_xlpm.k))</f>
        <v>0</v>
      </c>
      <c r="D1665" s="1">
        <f>_xlfn.LET(_xlpm.d,$G1665,_xlpm.k,_xlfn.CONCAT(LEFT(TRIM(D$1),1),"*"),COUNTIF(_xlpm.d,_xlpm.k))</f>
        <v>0</v>
      </c>
      <c r="E1665" s="1">
        <f t="shared" si="426"/>
        <v>0.60205999132796229</v>
      </c>
      <c r="F1665" s="7">
        <v>3</v>
      </c>
      <c r="G1665" s="9" t="s">
        <v>1566</v>
      </c>
      <c r="H1665" s="4" cm="1">
        <f t="array" ref="H1665">F1665/freq.sum.r6e</f>
        <v>2.376425855513308E-4</v>
      </c>
      <c r="I1665" s="4" t="str">
        <f t="shared" si="427"/>
        <v>pə</v>
      </c>
      <c r="J1665" s="4" t="str">
        <f t="shared" si="428"/>
        <v>ppo</v>
      </c>
      <c r="K1665" s="10">
        <f t="shared" si="429"/>
        <v>2</v>
      </c>
      <c r="L1665" s="1">
        <f t="shared" si="430"/>
        <v>3</v>
      </c>
      <c r="M1665" s="10">
        <f t="shared" si="431"/>
        <v>3</v>
      </c>
      <c r="N1665" s="1" t="str">
        <f t="shared" si="432"/>
        <v>~ppo~</v>
      </c>
      <c r="O1665" s="1" t="str">
        <f t="shared" si="433"/>
        <v>[pə]</v>
      </c>
      <c r="P1665" s="3" cm="1">
        <f t="array" ref="P1665">SUM(_xlfn._xlws.FILTER($H$2:$H$2454,_xlfn.MAP($N$2:$N$2454,_xlfn.LAMBDA(_xlpm.x,_xlpm.x=$N1665))))</f>
        <v>6.3371356147021542E-4</v>
      </c>
      <c r="Q1665" s="4">
        <f t="shared" si="434"/>
        <v>0.375</v>
      </c>
      <c r="R1665" s="6" cm="1">
        <f t="array" ref="R1665">SUM(_xlfn._xlws.FILTER($H$2:$H$2454,_xlfn.MAP($O$2:$O$2454,_xlfn.LAMBDA(_xlpm.x,_xlpm.x=$O1665))))</f>
        <v>5.5449936628643856E-3</v>
      </c>
      <c r="S1665" s="4">
        <f t="shared" si="435"/>
        <v>4.2857142857142858E-2</v>
      </c>
      <c r="T1665" s="4">
        <f t="shared" si="436"/>
        <v>3.2370913442234563E-2</v>
      </c>
      <c r="U1665" s="4">
        <f t="shared" si="437"/>
        <v>7.6923076923076913E-2</v>
      </c>
      <c r="V1665" s="4">
        <f t="shared" si="438"/>
        <v>0.94200805302231327</v>
      </c>
      <c r="W1665" s="4" t="s">
        <v>5119</v>
      </c>
      <c r="X1665" s="2" cm="1">
        <f t="array" ref="X1665">SUM(_xlfn._xlws.FILTER($F$2:$F$2454,_xlfn.MAP($W$2:$W$2454,_xlfn.LAMBDA(_xlpm.x,_xlpm.x=$W1665))))</f>
        <v>1157</v>
      </c>
      <c r="Y1665" s="11">
        <f t="shared" si="439"/>
        <v>2.5929127052722557E-3</v>
      </c>
      <c r="Z1665" s="4" t="s">
        <v>5101</v>
      </c>
      <c r="AA1665" s="2" cm="1">
        <f t="array" ref="AA1665">SUM(_xlfn._xlws.FILTER($F$2:$F$2454,_xlfn.MAP($Z$2:$Z$2454,_xlfn.LAMBDA(_xlpm.x,_xlpm.x=$Z1665))))</f>
        <v>2255</v>
      </c>
      <c r="AB1665" s="11">
        <f t="shared" si="440"/>
        <v>1.3303769401330377E-3</v>
      </c>
      <c r="AC1665" s="11">
        <f t="shared" si="441"/>
        <v>0.28981318726222977</v>
      </c>
      <c r="AG1665" s="2"/>
      <c r="AL1665" s="2"/>
      <c r="AM1665" s="2"/>
    </row>
    <row r="1666" spans="1:39">
      <c r="A1666" s="1" t="str">
        <f t="shared" ref="A1666:A1729" si="442">_xlfn.LET(_xlpm.sep," : ",CONCATENATE(N1666,_xlpm.sep,O1666))</f>
        <v>~nto~ : [ntə]</v>
      </c>
      <c r="B1666" s="1">
        <f>_xlfn.LET(_xlpm.d,$G1666,_xlpm.k,_xlfn.CONCAT(LEFT(TRIM(B$1),1),"*"),COUNTIF(_xlpm.d,_xlpm.k))</f>
        <v>0</v>
      </c>
      <c r="C1666" s="1">
        <f>_xlfn.LET(_xlpm.d,$G1666,_xlpm.k,_xlfn.CONCAT(LEFT(TRIM(C$1),1),"*"),COUNTIF(_xlpm.d,_xlpm.k))</f>
        <v>0</v>
      </c>
      <c r="D1666" s="1">
        <f>_xlfn.LET(_xlpm.d,$G1666,_xlpm.k,_xlfn.CONCAT(LEFT(TRIM(D$1),1),"*"),COUNTIF(_xlpm.d,_xlpm.k))</f>
        <v>1</v>
      </c>
      <c r="E1666" s="1">
        <f t="shared" ref="E1666:E1729" si="443">LOG(F1666+1,10)</f>
        <v>0.30102999566398114</v>
      </c>
      <c r="F1666" s="7">
        <v>1</v>
      </c>
      <c r="G1666" s="9" t="s">
        <v>1773</v>
      </c>
      <c r="H1666" s="4" cm="1">
        <f t="array" ref="H1666">F1666/freq.sum.r6e</f>
        <v>7.9214195183776928E-5</v>
      </c>
      <c r="I1666" s="4" t="str">
        <f t="shared" ref="I1666:I1729" si="444">_xlfn.LET(_xlpm.sep,":",_xlpm.w,$G1666,LEFT(_xlpm.w,FIND(_xlpm.sep,_xlpm.w)-1))</f>
        <v>ntə</v>
      </c>
      <c r="J1666" s="4" t="str">
        <f t="shared" ref="J1666:J1729" si="445">_xlfn.LET(_xlpm.sep,":",_xlpm.w,$G1666,RIGHT(_xlpm.w,LEN(_xlpm.w)-FIND(_xlpm.sep,_xlpm.w)))</f>
        <v>nto</v>
      </c>
      <c r="K1666" s="10">
        <f t="shared" ref="K1666:K1729" si="446">_xlfn.LET(_xlpm.w,I1666,LEN(_xlpm.w))</f>
        <v>3</v>
      </c>
      <c r="L1666" s="1">
        <f t="shared" ref="L1666:L1729" si="447">_xlfn.LET(_xlpm.w,J1666,LEN(_xlpm.w))</f>
        <v>3</v>
      </c>
      <c r="M1666" s="10">
        <f t="shared" ref="M1666:M1729" si="448">_xlfn.LET(_xlpm.a,K1666,_xlpm.b,L1666,MAX(_xlpm.a,_xlpm.b))</f>
        <v>3</v>
      </c>
      <c r="N1666" s="1" t="str">
        <f t="shared" ref="N1666:N1729" si="449">_xlfn.LET(_xlpm.sep,":",_xlpm.w,$G1666,_xlfn.CONCAT("~",RIGHT(_xlpm.w,LEN(_xlpm.w)-FIND(_xlpm.sep,_xlpm.w)),"~"))</f>
        <v>~nto~</v>
      </c>
      <c r="O1666" s="1" t="str">
        <f t="shared" ref="O1666:O1729" si="450">_xlfn.LET(_xlpm.sep,":",_xlpm.w,$G1666,_xlfn.CONCAT("[",LEFT(_xlpm.w,FIND(_xlpm.sep,_xlpm.w)-1),"]"))</f>
        <v>[ntə]</v>
      </c>
      <c r="P1666" s="3" cm="1">
        <f t="array" ref="P1666">SUM(_xlfn._xlws.FILTER($H$2:$H$2454,_xlfn.MAP($N$2:$N$2454,_xlfn.LAMBDA(_xlpm.x,_xlpm.x=$N1666))))</f>
        <v>3.1685678073510771E-4</v>
      </c>
      <c r="Q1666" s="4">
        <f t="shared" ref="Q1666:Q1729" si="451">$H1666/P1666</f>
        <v>0.25</v>
      </c>
      <c r="R1666" s="6" cm="1">
        <f t="array" ref="R1666">SUM(_xlfn._xlws.FILTER($H$2:$H$2454,_xlfn.MAP($O$2:$O$2454,_xlfn.LAMBDA(_xlpm.x,_xlpm.x=$O1666))))</f>
        <v>2.7724968314321928E-3</v>
      </c>
      <c r="S1666" s="4">
        <f t="shared" ref="S1666:S1729" si="452">$H1666/R1666</f>
        <v>2.8571428571428567E-2</v>
      </c>
      <c r="T1666" s="4">
        <f t="shared" ref="T1666:T1729" si="453">_xlfn.LET(_xlpm.freq,F1666,_xlpm.size,M1666+1,_xlpm.F,U1666,LOG(1+_xlpm.freq)*LOG(1+_xlpm.size)*_xlpm.F)</f>
        <v>1.0790304480744854E-2</v>
      </c>
      <c r="U1666" s="4">
        <f t="shared" ref="U1666:U1729" si="454">_xlfn.LET(_xlpm.a,S1666,_xlpm.b,Q1666,2*_xlpm.a*_xlpm.b/(_xlpm.a+_xlpm.b))</f>
        <v>5.1282051282051273E-2</v>
      </c>
      <c r="V1666" s="4">
        <f t="shared" ref="V1666:V1729" si="455">_xlfn.LET(_xlpm.p,Q1666,_xlpm.q,S1666,LOG(_xlpm.p/_xlpm.q))</f>
        <v>0.94200805302231339</v>
      </c>
      <c r="W1666" s="4" t="s">
        <v>5119</v>
      </c>
      <c r="X1666" s="2" cm="1">
        <f t="array" ref="X1666">SUM(_xlfn._xlws.FILTER($F$2:$F$2454,_xlfn.MAP($W$2:$W$2454,_xlfn.LAMBDA(_xlpm.x,_xlpm.x=$W1666))))</f>
        <v>1157</v>
      </c>
      <c r="Y1666" s="11">
        <f t="shared" ref="Y1666:Y1729" si="456">$F1666/X1666</f>
        <v>8.6430423509075197E-4</v>
      </c>
      <c r="Z1666" s="4" t="s">
        <v>5101</v>
      </c>
      <c r="AA1666" s="2" cm="1">
        <f t="array" ref="AA1666">SUM(_xlfn._xlws.FILTER($F$2:$F$2454,_xlfn.MAP($Z$2:$Z$2454,_xlfn.LAMBDA(_xlpm.x,_xlpm.x=$Z1666))))</f>
        <v>2255</v>
      </c>
      <c r="AB1666" s="11">
        <f t="shared" ref="AB1666:AB1729" si="457">$F1666/AA1666</f>
        <v>4.434589800443459E-4</v>
      </c>
      <c r="AC1666" s="11">
        <f t="shared" ref="AC1666:AC1729" si="458">_xlfn.LET(_xlpm.a,Y1666,_xlpm.b,AB1666,LOG(_xlpm.a/_xlpm.b))</f>
        <v>0.28981318726222982</v>
      </c>
      <c r="AG1666" s="2"/>
      <c r="AL1666" s="2"/>
      <c r="AM1666" s="2"/>
    </row>
    <row r="1667" spans="1:39">
      <c r="A1667" s="1" t="str">
        <f t="shared" si="442"/>
        <v>~phy~ : [fɪ]</v>
      </c>
      <c r="B1667" s="1">
        <f>_xlfn.LET(_xlpm.d,$G1667,_xlpm.k,_xlfn.CONCAT(LEFT(TRIM(B$1),1),"*"),COUNTIF(_xlpm.d,_xlpm.k))</f>
        <v>0</v>
      </c>
      <c r="C1667" s="1">
        <f>_xlfn.LET(_xlpm.d,$G1667,_xlpm.k,_xlfn.CONCAT(LEFT(TRIM(C$1),1),"*"),COUNTIF(_xlpm.d,_xlpm.k))</f>
        <v>0</v>
      </c>
      <c r="D1667" s="1">
        <f>_xlfn.LET(_xlpm.d,$G1667,_xlpm.k,_xlfn.CONCAT(LEFT(TRIM(D$1),1),"*"),COUNTIF(_xlpm.d,_xlpm.k))</f>
        <v>0</v>
      </c>
      <c r="E1667" s="1">
        <f t="shared" si="443"/>
        <v>0.69897000433601875</v>
      </c>
      <c r="F1667" s="7">
        <v>4</v>
      </c>
      <c r="G1667" s="9" t="s">
        <v>1200</v>
      </c>
      <c r="H1667" s="4" cm="1">
        <f t="array" ref="H1667">F1667/freq.sum.r6e</f>
        <v>3.1685678073510771E-4</v>
      </c>
      <c r="I1667" s="4" t="str">
        <f t="shared" si="444"/>
        <v>fɪ</v>
      </c>
      <c r="J1667" s="4" t="str">
        <f t="shared" si="445"/>
        <v>phy</v>
      </c>
      <c r="K1667" s="10">
        <f t="shared" si="446"/>
        <v>2</v>
      </c>
      <c r="L1667" s="1">
        <f t="shared" si="447"/>
        <v>3</v>
      </c>
      <c r="M1667" s="10">
        <f t="shared" si="448"/>
        <v>3</v>
      </c>
      <c r="N1667" s="1" t="str">
        <f t="shared" si="449"/>
        <v>~phy~</v>
      </c>
      <c r="O1667" s="1" t="str">
        <f t="shared" si="450"/>
        <v>[fɪ]</v>
      </c>
      <c r="P1667" s="3" cm="1">
        <f t="array" ref="P1667">SUM(_xlfn._xlws.FILTER($H$2:$H$2454,_xlfn.MAP($N$2:$N$2454,_xlfn.LAMBDA(_xlpm.x,_xlpm.x=$N1667))))</f>
        <v>3.1685678073510771E-4</v>
      </c>
      <c r="Q1667" s="4">
        <f t="shared" si="451"/>
        <v>1</v>
      </c>
      <c r="R1667" s="6" cm="1">
        <f t="array" ref="R1667">SUM(_xlfn._xlws.FILTER($H$2:$H$2454,_xlfn.MAP($O$2:$O$2454,_xlfn.LAMBDA(_xlpm.x,_xlpm.x=$O1667))))</f>
        <v>2.7724968314321924E-3</v>
      </c>
      <c r="S1667" s="4">
        <f t="shared" si="452"/>
        <v>0.1142857142857143</v>
      </c>
      <c r="T1667" s="4">
        <f t="shared" si="453"/>
        <v>0.10021724450492189</v>
      </c>
      <c r="U1667" s="4">
        <f t="shared" si="454"/>
        <v>0.20512820512820515</v>
      </c>
      <c r="V1667" s="4">
        <f t="shared" si="455"/>
        <v>0.94200805302231327</v>
      </c>
      <c r="W1667" s="4" t="s">
        <v>5123</v>
      </c>
      <c r="X1667" s="2" cm="1">
        <f t="array" ref="X1667">SUM(_xlfn._xlws.FILTER($F$2:$F$2454,_xlfn.MAP($W$2:$W$2454,_xlfn.LAMBDA(_xlpm.x,_xlpm.x=$W1667))))</f>
        <v>340</v>
      </c>
      <c r="Y1667" s="11">
        <f t="shared" si="456"/>
        <v>1.1764705882352941E-2</v>
      </c>
      <c r="Z1667" s="4" t="s">
        <v>5102</v>
      </c>
      <c r="AA1667" s="2" cm="1">
        <f t="array" ref="AA1667">SUM(_xlfn._xlws.FILTER($F$2:$F$2454,_xlfn.MAP($Z$2:$Z$2454,_xlfn.LAMBDA(_xlpm.x,_xlpm.x=$Z1667))))</f>
        <v>1794</v>
      </c>
      <c r="AB1667" s="11">
        <f t="shared" si="457"/>
        <v>2.229654403567447E-3</v>
      </c>
      <c r="AC1667" s="11">
        <f t="shared" si="458"/>
        <v>0.72234352166581817</v>
      </c>
      <c r="AG1667" s="2"/>
      <c r="AL1667" s="2"/>
      <c r="AM1667" s="2"/>
    </row>
    <row r="1668" spans="1:39">
      <c r="A1668" s="1" t="str">
        <f t="shared" si="442"/>
        <v>~lle~ : [lɪ]</v>
      </c>
      <c r="B1668" s="1">
        <f>_xlfn.LET(_xlpm.d,$G1668,_xlpm.k,_xlfn.CONCAT(LEFT(TRIM(B$1),1),"*"),COUNTIF(_xlpm.d,_xlpm.k))</f>
        <v>0</v>
      </c>
      <c r="C1668" s="1">
        <f>_xlfn.LET(_xlpm.d,$G1668,_xlpm.k,_xlfn.CONCAT(LEFT(TRIM(C$1),1),"*"),COUNTIF(_xlpm.d,_xlpm.k))</f>
        <v>0</v>
      </c>
      <c r="D1668" s="1">
        <f>_xlfn.LET(_xlpm.d,$G1668,_xlpm.k,_xlfn.CONCAT(LEFT(TRIM(D$1),1),"*"),COUNTIF(_xlpm.d,_xlpm.k))</f>
        <v>0</v>
      </c>
      <c r="E1668" s="1">
        <f t="shared" si="443"/>
        <v>0.30102999566398114</v>
      </c>
      <c r="F1668" s="7">
        <v>1</v>
      </c>
      <c r="G1668" s="9" t="s">
        <v>1856</v>
      </c>
      <c r="H1668" s="4" cm="1">
        <f t="array" ref="H1668">F1668/freq.sum.r6e</f>
        <v>7.9214195183776928E-5</v>
      </c>
      <c r="I1668" s="4" t="str">
        <f t="shared" si="444"/>
        <v>lɪ</v>
      </c>
      <c r="J1668" s="4" t="str">
        <f t="shared" si="445"/>
        <v>lle</v>
      </c>
      <c r="K1668" s="10">
        <f t="shared" si="446"/>
        <v>2</v>
      </c>
      <c r="L1668" s="1">
        <f t="shared" si="447"/>
        <v>3</v>
      </c>
      <c r="M1668" s="10">
        <f t="shared" si="448"/>
        <v>3</v>
      </c>
      <c r="N1668" s="1" t="str">
        <f t="shared" si="449"/>
        <v>~lle~</v>
      </c>
      <c r="O1668" s="1" t="str">
        <f t="shared" si="450"/>
        <v>[lɪ]</v>
      </c>
      <c r="P1668" s="3" cm="1">
        <f t="array" ref="P1668">SUM(_xlfn._xlws.FILTER($H$2:$H$2454,_xlfn.MAP($N$2:$N$2454,_xlfn.LAMBDA(_xlpm.x,_xlpm.x=$N1668))))</f>
        <v>1.0297845373891E-3</v>
      </c>
      <c r="Q1668" s="4">
        <f t="shared" si="451"/>
        <v>7.6923076923076927E-2</v>
      </c>
      <c r="R1668" s="6" cm="1">
        <f t="array" ref="R1668">SUM(_xlfn._xlws.FILTER($H$2:$H$2454,_xlfn.MAP($O$2:$O$2454,_xlfn.LAMBDA(_xlpm.x,_xlpm.x=$O1668))))</f>
        <v>9.1888466413181224E-3</v>
      </c>
      <c r="S1668" s="4">
        <f t="shared" si="452"/>
        <v>8.6206896551724154E-3</v>
      </c>
      <c r="T1668" s="4">
        <f t="shared" si="453"/>
        <v>3.2621850755740265E-3</v>
      </c>
      <c r="U1668" s="4">
        <f t="shared" si="454"/>
        <v>1.5503875968992251E-2</v>
      </c>
      <c r="V1668" s="4">
        <f t="shared" si="455"/>
        <v>0.95051463692008165</v>
      </c>
      <c r="W1668" s="4" t="s">
        <v>5121</v>
      </c>
      <c r="X1668" s="2" cm="1">
        <f t="array" ref="X1668">SUM(_xlfn._xlws.FILTER($F$2:$F$2454,_xlfn.MAP($W$2:$W$2454,_xlfn.LAMBDA(_xlpm.x,_xlpm.x=$W1668))))</f>
        <v>2896</v>
      </c>
      <c r="Y1668" s="11">
        <f t="shared" si="456"/>
        <v>3.453038674033149E-4</v>
      </c>
      <c r="Z1668" s="4" t="s">
        <v>5102</v>
      </c>
      <c r="AA1668" s="2" cm="1">
        <f t="array" ref="AA1668">SUM(_xlfn._xlws.FILTER($F$2:$F$2454,_xlfn.MAP($Z$2:$Z$2454,_xlfn.LAMBDA(_xlpm.x,_xlpm.x=$Z1668))))</f>
        <v>1794</v>
      </c>
      <c r="AB1668" s="11">
        <f t="shared" si="457"/>
        <v>5.5741360089186175E-4</v>
      </c>
      <c r="AC1668" s="11">
        <f t="shared" si="458"/>
        <v>-0.20797611881703601</v>
      </c>
      <c r="AG1668" s="2"/>
      <c r="AL1668" s="2"/>
      <c r="AM1668" s="2"/>
    </row>
    <row r="1669" spans="1:39">
      <c r="A1669" s="1" t="str">
        <f t="shared" si="442"/>
        <v>~wra~ : [ɹæ]</v>
      </c>
      <c r="B1669" s="1">
        <f>_xlfn.LET(_xlpm.d,$G1669,_xlpm.k,_xlfn.CONCAT(LEFT(TRIM(B$1),1),"*"),COUNTIF(_xlpm.d,_xlpm.k))</f>
        <v>1</v>
      </c>
      <c r="C1669" s="1">
        <f>_xlfn.LET(_xlpm.d,$G1669,_xlpm.k,_xlfn.CONCAT(LEFT(TRIM(C$1),1),"*"),COUNTIF(_xlpm.d,_xlpm.k))</f>
        <v>0</v>
      </c>
      <c r="D1669" s="1">
        <f>_xlfn.LET(_xlpm.d,$G1669,_xlpm.k,_xlfn.CONCAT(LEFT(TRIM(D$1),1),"*"),COUNTIF(_xlpm.d,_xlpm.k))</f>
        <v>0</v>
      </c>
      <c r="E1669" s="1">
        <f t="shared" si="443"/>
        <v>0.30102999566398114</v>
      </c>
      <c r="F1669" s="7">
        <v>1</v>
      </c>
      <c r="G1669" s="9" t="s">
        <v>1507</v>
      </c>
      <c r="H1669" s="4" cm="1">
        <f t="array" ref="H1669">F1669/freq.sum.r6e</f>
        <v>7.9214195183776928E-5</v>
      </c>
      <c r="I1669" s="4" t="str">
        <f t="shared" si="444"/>
        <v>ɹæ</v>
      </c>
      <c r="J1669" s="4" t="str">
        <f t="shared" si="445"/>
        <v>wra</v>
      </c>
      <c r="K1669" s="10">
        <f t="shared" si="446"/>
        <v>2</v>
      </c>
      <c r="L1669" s="1">
        <f t="shared" si="447"/>
        <v>3</v>
      </c>
      <c r="M1669" s="10">
        <f t="shared" si="448"/>
        <v>3</v>
      </c>
      <c r="N1669" s="1" t="str">
        <f t="shared" si="449"/>
        <v>~wra~</v>
      </c>
      <c r="O1669" s="1" t="str">
        <f t="shared" si="450"/>
        <v>[ɹæ]</v>
      </c>
      <c r="P1669" s="3" cm="1">
        <f t="array" ref="P1669">SUM(_xlfn._xlws.FILTER($H$2:$H$2454,_xlfn.MAP($N$2:$N$2454,_xlfn.LAMBDA(_xlpm.x,_xlpm.x=$N1669))))</f>
        <v>7.9214195183776928E-5</v>
      </c>
      <c r="Q1669" s="4">
        <f t="shared" si="451"/>
        <v>1</v>
      </c>
      <c r="R1669" s="6" cm="1">
        <f t="array" ref="R1669">SUM(_xlfn._xlws.FILTER($H$2:$H$2454,_xlfn.MAP($O$2:$O$2454,_xlfn.LAMBDA(_xlpm.x,_xlpm.x=$O1669))))</f>
        <v>7.1292775665399231E-4</v>
      </c>
      <c r="S1669" s="4">
        <f t="shared" si="452"/>
        <v>0.11111111111111112</v>
      </c>
      <c r="T1669" s="4">
        <f t="shared" si="453"/>
        <v>4.2082187474904942E-2</v>
      </c>
      <c r="U1669" s="4">
        <f t="shared" si="454"/>
        <v>0.2</v>
      </c>
      <c r="V1669" s="4">
        <f t="shared" si="455"/>
        <v>0.95424250943932487</v>
      </c>
      <c r="W1669" s="4" t="s">
        <v>5120</v>
      </c>
      <c r="X1669" s="2" cm="1">
        <f t="array" ref="X1669">SUM(_xlfn._xlws.FILTER($F$2:$F$2454,_xlfn.MAP($W$2:$W$2454,_xlfn.LAMBDA(_xlpm.x,_xlpm.x=$W1669))))</f>
        <v>1666</v>
      </c>
      <c r="Y1669" s="11">
        <f t="shared" si="456"/>
        <v>6.0024009603841532E-4</v>
      </c>
      <c r="Z1669" s="4" t="s">
        <v>5103</v>
      </c>
      <c r="AA1669" s="2" cm="1">
        <f t="array" ref="AA1669">SUM(_xlfn._xlws.FILTER($F$2:$F$2454,_xlfn.MAP($Z$2:$Z$2454,_xlfn.LAMBDA(_xlpm.x,_xlpm.x=$Z1669))))</f>
        <v>514</v>
      </c>
      <c r="AB1669" s="11">
        <f t="shared" si="457"/>
        <v>1.9455252918287938E-3</v>
      </c>
      <c r="AC1669" s="11">
        <f t="shared" si="458"/>
        <v>-0.51071187807549312</v>
      </c>
      <c r="AG1669" s="2"/>
      <c r="AL1669" s="2"/>
      <c r="AM1669" s="2"/>
    </row>
    <row r="1670" spans="1:39">
      <c r="A1670" s="1" t="str">
        <f t="shared" si="442"/>
        <v>~pau~ : [pɔ]</v>
      </c>
      <c r="B1670" s="1">
        <f>_xlfn.LET(_xlpm.d,$G1670,_xlpm.k,_xlfn.CONCAT(LEFT(TRIM(B$1),1),"*"),COUNTIF(_xlpm.d,_xlpm.k))</f>
        <v>0</v>
      </c>
      <c r="C1670" s="1">
        <f>_xlfn.LET(_xlpm.d,$G1670,_xlpm.k,_xlfn.CONCAT(LEFT(TRIM(C$1),1),"*"),COUNTIF(_xlpm.d,_xlpm.k))</f>
        <v>0</v>
      </c>
      <c r="D1670" s="1">
        <f>_xlfn.LET(_xlpm.d,$G1670,_xlpm.k,_xlfn.CONCAT(LEFT(TRIM(D$1),1),"*"),COUNTIF(_xlpm.d,_xlpm.k))</f>
        <v>0</v>
      </c>
      <c r="E1670" s="1">
        <f t="shared" si="443"/>
        <v>0.30102999566398114</v>
      </c>
      <c r="F1670" s="7">
        <v>1</v>
      </c>
      <c r="G1670" s="9" t="s">
        <v>1503</v>
      </c>
      <c r="H1670" s="4" cm="1">
        <f t="array" ref="H1670">F1670/freq.sum.r6e</f>
        <v>7.9214195183776928E-5</v>
      </c>
      <c r="I1670" s="4" t="str">
        <f t="shared" si="444"/>
        <v>pɔ</v>
      </c>
      <c r="J1670" s="4" t="str">
        <f t="shared" si="445"/>
        <v>pau</v>
      </c>
      <c r="K1670" s="10">
        <f t="shared" si="446"/>
        <v>2</v>
      </c>
      <c r="L1670" s="1">
        <f t="shared" si="447"/>
        <v>3</v>
      </c>
      <c r="M1670" s="10">
        <f t="shared" si="448"/>
        <v>3</v>
      </c>
      <c r="N1670" s="1" t="str">
        <f t="shared" si="449"/>
        <v>~pau~</v>
      </c>
      <c r="O1670" s="1" t="str">
        <f t="shared" si="450"/>
        <v>[pɔ]</v>
      </c>
      <c r="P1670" s="3" cm="1">
        <f t="array" ref="P1670">SUM(_xlfn._xlws.FILTER($H$2:$H$2454,_xlfn.MAP($N$2:$N$2454,_xlfn.LAMBDA(_xlpm.x,_xlpm.x=$N1670))))</f>
        <v>7.9214195183776928E-5</v>
      </c>
      <c r="Q1670" s="4">
        <f t="shared" si="451"/>
        <v>1</v>
      </c>
      <c r="R1670" s="6" cm="1">
        <f t="array" ref="R1670">SUM(_xlfn._xlws.FILTER($H$2:$H$2454,_xlfn.MAP($O$2:$O$2454,_xlfn.LAMBDA(_xlpm.x,_xlpm.x=$O1670))))</f>
        <v>7.1292775665399231E-4</v>
      </c>
      <c r="S1670" s="4">
        <f t="shared" si="452"/>
        <v>0.11111111111111112</v>
      </c>
      <c r="T1670" s="4">
        <f t="shared" si="453"/>
        <v>4.2082187474904942E-2</v>
      </c>
      <c r="U1670" s="4">
        <f t="shared" si="454"/>
        <v>0.2</v>
      </c>
      <c r="V1670" s="4">
        <f t="shared" si="455"/>
        <v>0.95424250943932487</v>
      </c>
      <c r="W1670" s="4" t="s">
        <v>5139</v>
      </c>
      <c r="X1670" s="2" cm="1">
        <f t="array" ref="X1670">SUM(_xlfn._xlws.FILTER($F$2:$F$2454,_xlfn.MAP($W$2:$W$2454,_xlfn.LAMBDA(_xlpm.x,_xlpm.x=$W1670))))</f>
        <v>32</v>
      </c>
      <c r="Y1670" s="11">
        <f t="shared" si="456"/>
        <v>3.125E-2</v>
      </c>
      <c r="Z1670" s="4" t="s">
        <v>5107</v>
      </c>
      <c r="AA1670" s="2" cm="1">
        <f t="array" ref="AA1670">SUM(_xlfn._xlws.FILTER($F$2:$F$2454,_xlfn.MAP($Z$2:$Z$2454,_xlfn.LAMBDA(_xlpm.x,_xlpm.x=$Z1670))))</f>
        <v>293</v>
      </c>
      <c r="AB1670" s="11">
        <f t="shared" si="457"/>
        <v>3.4129692832764505E-3</v>
      </c>
      <c r="AC1670" s="11">
        <f t="shared" si="458"/>
        <v>0.96171764203420351</v>
      </c>
      <c r="AG1670" s="2"/>
      <c r="AL1670" s="2"/>
      <c r="AM1670" s="2"/>
    </row>
    <row r="1671" spans="1:39">
      <c r="A1671" s="1" t="str">
        <f t="shared" si="442"/>
        <v>~paw~ : [pɔ]</v>
      </c>
      <c r="B1671" s="1">
        <f>_xlfn.LET(_xlpm.d,$G1671,_xlpm.k,_xlfn.CONCAT(LEFT(TRIM(B$1),1),"*"),COUNTIF(_xlpm.d,_xlpm.k))</f>
        <v>0</v>
      </c>
      <c r="C1671" s="1">
        <f>_xlfn.LET(_xlpm.d,$G1671,_xlpm.k,_xlfn.CONCAT(LEFT(TRIM(C$1),1),"*"),COUNTIF(_xlpm.d,_xlpm.k))</f>
        <v>0</v>
      </c>
      <c r="D1671" s="1">
        <f>_xlfn.LET(_xlpm.d,$G1671,_xlpm.k,_xlfn.CONCAT(LEFT(TRIM(D$1),1),"*"),COUNTIF(_xlpm.d,_xlpm.k))</f>
        <v>0</v>
      </c>
      <c r="E1671" s="1">
        <f t="shared" si="443"/>
        <v>0.30102999566398114</v>
      </c>
      <c r="F1671" s="7">
        <v>1</v>
      </c>
      <c r="G1671" s="9" t="s">
        <v>1504</v>
      </c>
      <c r="H1671" s="4" cm="1">
        <f t="array" ref="H1671">F1671/freq.sum.r6e</f>
        <v>7.9214195183776928E-5</v>
      </c>
      <c r="I1671" s="4" t="str">
        <f t="shared" si="444"/>
        <v>pɔ</v>
      </c>
      <c r="J1671" s="4" t="str">
        <f t="shared" si="445"/>
        <v>paw</v>
      </c>
      <c r="K1671" s="10">
        <f t="shared" si="446"/>
        <v>2</v>
      </c>
      <c r="L1671" s="1">
        <f t="shared" si="447"/>
        <v>3</v>
      </c>
      <c r="M1671" s="10">
        <f t="shared" si="448"/>
        <v>3</v>
      </c>
      <c r="N1671" s="1" t="str">
        <f t="shared" si="449"/>
        <v>~paw~</v>
      </c>
      <c r="O1671" s="1" t="str">
        <f t="shared" si="450"/>
        <v>[pɔ]</v>
      </c>
      <c r="P1671" s="3" cm="1">
        <f t="array" ref="P1671">SUM(_xlfn._xlws.FILTER($H$2:$H$2454,_xlfn.MAP($N$2:$N$2454,_xlfn.LAMBDA(_xlpm.x,_xlpm.x=$N1671))))</f>
        <v>7.9214195183776928E-5</v>
      </c>
      <c r="Q1671" s="4">
        <f t="shared" si="451"/>
        <v>1</v>
      </c>
      <c r="R1671" s="6" cm="1">
        <f t="array" ref="R1671">SUM(_xlfn._xlws.FILTER($H$2:$H$2454,_xlfn.MAP($O$2:$O$2454,_xlfn.LAMBDA(_xlpm.x,_xlpm.x=$O1671))))</f>
        <v>7.1292775665399231E-4</v>
      </c>
      <c r="S1671" s="4">
        <f t="shared" si="452"/>
        <v>0.11111111111111112</v>
      </c>
      <c r="T1671" s="4">
        <f t="shared" si="453"/>
        <v>4.2082187474904942E-2</v>
      </c>
      <c r="U1671" s="4">
        <f t="shared" si="454"/>
        <v>0.2</v>
      </c>
      <c r="V1671" s="4">
        <f t="shared" si="455"/>
        <v>0.95424250943932487</v>
      </c>
      <c r="W1671" s="4" t="s">
        <v>5145</v>
      </c>
      <c r="X1671" s="2" cm="1">
        <f t="array" ref="X1671">SUM(_xlfn._xlws.FILTER($F$2:$F$2454,_xlfn.MAP($W$2:$W$2454,_xlfn.LAMBDA(_xlpm.x,_xlpm.x=$W1671))))</f>
        <v>16</v>
      </c>
      <c r="Y1671" s="11">
        <f t="shared" si="456"/>
        <v>6.25E-2</v>
      </c>
      <c r="Z1671" s="4" t="s">
        <v>5107</v>
      </c>
      <c r="AA1671" s="2" cm="1">
        <f t="array" ref="AA1671">SUM(_xlfn._xlws.FILTER($F$2:$F$2454,_xlfn.MAP($Z$2:$Z$2454,_xlfn.LAMBDA(_xlpm.x,_xlpm.x=$Z1671))))</f>
        <v>293</v>
      </c>
      <c r="AB1671" s="11">
        <f t="shared" si="457"/>
        <v>3.4129692832764505E-3</v>
      </c>
      <c r="AC1671" s="11">
        <f t="shared" si="458"/>
        <v>1.2627476376981848</v>
      </c>
      <c r="AG1671" s="2"/>
      <c r="AL1671" s="2"/>
      <c r="AM1671" s="2"/>
    </row>
    <row r="1672" spans="1:39">
      <c r="A1672" s="1" t="str">
        <f t="shared" si="442"/>
        <v>~taw~ : [tɔ]</v>
      </c>
      <c r="B1672" s="1">
        <f>_xlfn.LET(_xlpm.d,$G1672,_xlpm.k,_xlfn.CONCAT(LEFT(TRIM(B$1),1),"*"),COUNTIF(_xlpm.d,_xlpm.k))</f>
        <v>0</v>
      </c>
      <c r="C1672" s="1">
        <f>_xlfn.LET(_xlpm.d,$G1672,_xlpm.k,_xlfn.CONCAT(LEFT(TRIM(C$1),1),"*"),COUNTIF(_xlpm.d,_xlpm.k))</f>
        <v>0</v>
      </c>
      <c r="D1672" s="1">
        <f>_xlfn.LET(_xlpm.d,$G1672,_xlpm.k,_xlfn.CONCAT(LEFT(TRIM(D$1),1),"*"),COUNTIF(_xlpm.d,_xlpm.k))</f>
        <v>0</v>
      </c>
      <c r="E1672" s="1">
        <f t="shared" si="443"/>
        <v>0.30102999566398114</v>
      </c>
      <c r="F1672" s="7">
        <v>1</v>
      </c>
      <c r="G1672" s="9" t="s">
        <v>2264</v>
      </c>
      <c r="H1672" s="4" cm="1">
        <f t="array" ref="H1672">F1672/freq.sum.r6e</f>
        <v>7.9214195183776928E-5</v>
      </c>
      <c r="I1672" s="1" t="str">
        <f t="shared" si="444"/>
        <v>tɔ</v>
      </c>
      <c r="J1672" s="1" t="str">
        <f t="shared" si="445"/>
        <v>taw</v>
      </c>
      <c r="K1672" s="10">
        <f t="shared" si="446"/>
        <v>2</v>
      </c>
      <c r="L1672" s="1">
        <f t="shared" si="447"/>
        <v>3</v>
      </c>
      <c r="M1672" s="10">
        <f t="shared" si="448"/>
        <v>3</v>
      </c>
      <c r="N1672" s="1" t="str">
        <f t="shared" si="449"/>
        <v>~taw~</v>
      </c>
      <c r="O1672" s="1" t="str">
        <f t="shared" si="450"/>
        <v>[tɔ]</v>
      </c>
      <c r="P1672" s="3" cm="1">
        <f t="array" ref="P1672">SUM(_xlfn._xlws.FILTER($H$2:$H$2454,_xlfn.MAP($N$2:$N$2454,_xlfn.LAMBDA(_xlpm.x,_xlpm.x=$N1672))))</f>
        <v>7.9214195183776928E-5</v>
      </c>
      <c r="Q1672" s="4">
        <f t="shared" si="451"/>
        <v>1</v>
      </c>
      <c r="R1672" s="6" cm="1">
        <f t="array" ref="R1672">SUM(_xlfn._xlws.FILTER($H$2:$H$2454,_xlfn.MAP($O$2:$O$2454,_xlfn.LAMBDA(_xlpm.x,_xlpm.x=$O1672))))</f>
        <v>7.1292775665399231E-4</v>
      </c>
      <c r="S1672" s="4">
        <f t="shared" si="452"/>
        <v>0.11111111111111112</v>
      </c>
      <c r="T1672" s="4">
        <f t="shared" si="453"/>
        <v>4.2082187474904942E-2</v>
      </c>
      <c r="U1672" s="4">
        <f t="shared" si="454"/>
        <v>0.2</v>
      </c>
      <c r="V1672" s="4">
        <f t="shared" si="455"/>
        <v>0.95424250943932487</v>
      </c>
      <c r="W1672" s="4" t="s">
        <v>5145</v>
      </c>
      <c r="X1672" s="2" cm="1">
        <f t="array" ref="X1672">SUM(_xlfn._xlws.FILTER($F$2:$F$2454,_xlfn.MAP($W$2:$W$2454,_xlfn.LAMBDA(_xlpm.x,_xlpm.x=$W1672))))</f>
        <v>16</v>
      </c>
      <c r="Y1672" s="11">
        <f t="shared" si="456"/>
        <v>6.25E-2</v>
      </c>
      <c r="Z1672" s="4" t="s">
        <v>5107</v>
      </c>
      <c r="AA1672" s="2" cm="1">
        <f t="array" ref="AA1672">SUM(_xlfn._xlws.FILTER($F$2:$F$2454,_xlfn.MAP($Z$2:$Z$2454,_xlfn.LAMBDA(_xlpm.x,_xlpm.x=$Z1672))))</f>
        <v>293</v>
      </c>
      <c r="AB1672" s="11">
        <f t="shared" si="457"/>
        <v>3.4129692832764505E-3</v>
      </c>
      <c r="AC1672" s="11">
        <f t="shared" si="458"/>
        <v>1.2627476376981848</v>
      </c>
      <c r="AG1672" s="2"/>
      <c r="AL1672" s="2"/>
      <c r="AM1672" s="2"/>
    </row>
    <row r="1673" spans="1:39">
      <c r="A1673" s="1" t="str">
        <f t="shared" si="442"/>
        <v>~sed~ : [st]</v>
      </c>
      <c r="B1673" s="1">
        <f>_xlfn.LET(_xlpm.d,$G1673,_xlpm.k,_xlfn.CONCAT(LEFT(TRIM(B$1),1),"*"),COUNTIF(_xlpm.d,_xlpm.k))</f>
        <v>0</v>
      </c>
      <c r="C1673" s="1">
        <f>_xlfn.LET(_xlpm.d,$G1673,_xlpm.k,_xlfn.CONCAT(LEFT(TRIM(C$1),1),"*"),COUNTIF(_xlpm.d,_xlpm.k))</f>
        <v>0</v>
      </c>
      <c r="D1673" s="1">
        <f>_xlfn.LET(_xlpm.d,$G1673,_xlpm.k,_xlfn.CONCAT(LEFT(TRIM(D$1),1),"*"),COUNTIF(_xlpm.d,_xlpm.k))</f>
        <v>0</v>
      </c>
      <c r="E1673" s="1">
        <f t="shared" si="443"/>
        <v>0.77815125038364352</v>
      </c>
      <c r="F1673" s="7">
        <v>5</v>
      </c>
      <c r="G1673" s="9" t="s">
        <v>268</v>
      </c>
      <c r="H1673" s="4" cm="1">
        <f t="array" ref="H1673">F1673/freq.sum.r6e</f>
        <v>3.9607097591888465E-4</v>
      </c>
      <c r="I1673" s="4" t="str">
        <f t="shared" si="444"/>
        <v>st</v>
      </c>
      <c r="J1673" s="4" t="str">
        <f t="shared" si="445"/>
        <v>sed</v>
      </c>
      <c r="K1673" s="10">
        <f t="shared" si="446"/>
        <v>2</v>
      </c>
      <c r="L1673" s="1">
        <f t="shared" si="447"/>
        <v>3</v>
      </c>
      <c r="M1673" s="10">
        <f t="shared" si="448"/>
        <v>3</v>
      </c>
      <c r="N1673" s="1" t="str">
        <f t="shared" si="449"/>
        <v>~sed~</v>
      </c>
      <c r="O1673" s="1" t="str">
        <f t="shared" si="450"/>
        <v>[st]</v>
      </c>
      <c r="P1673" s="3" cm="1">
        <f t="array" ref="P1673">SUM(_xlfn._xlws.FILTER($H$2:$H$2454,_xlfn.MAP($N$2:$N$2454,_xlfn.LAMBDA(_xlpm.x,_xlpm.x=$N1673))))</f>
        <v>7.9214195183776931E-4</v>
      </c>
      <c r="Q1673" s="4">
        <f t="shared" si="451"/>
        <v>0.5</v>
      </c>
      <c r="R1673" s="6" cm="1">
        <f t="array" ref="R1673">SUM(_xlfn._xlws.FILTER($H$2:$H$2454,_xlfn.MAP($O$2:$O$2454,_xlfn.LAMBDA(_xlpm.x,_xlpm.x=$O1673))))</f>
        <v>7.1292775665399251E-3</v>
      </c>
      <c r="S1673" s="4">
        <f t="shared" si="452"/>
        <v>5.5555555555555546E-2</v>
      </c>
      <c r="T1673" s="4">
        <f t="shared" si="453"/>
        <v>5.4390438285473373E-2</v>
      </c>
      <c r="U1673" s="4">
        <f t="shared" si="454"/>
        <v>9.9999999999999978E-2</v>
      </c>
      <c r="V1673" s="4">
        <f t="shared" si="455"/>
        <v>0.95424250943932498</v>
      </c>
      <c r="W1673" s="4" t="s">
        <v>5121</v>
      </c>
      <c r="X1673" s="2" cm="1">
        <f t="array" ref="X1673">SUM(_xlfn._xlws.FILTER($F$2:$F$2454,_xlfn.MAP($W$2:$W$2454,_xlfn.LAMBDA(_xlpm.x,_xlpm.x=$W1673))))</f>
        <v>2896</v>
      </c>
      <c r="Y1673" s="11">
        <f t="shared" si="456"/>
        <v>1.7265193370165745E-3</v>
      </c>
      <c r="Z1673" s="4"/>
      <c r="AA1673" s="2" cm="1">
        <f t="array" ref="AA1673">SUM(_xlfn._xlws.FILTER($F$2:$F$2454,_xlfn.MAP($Z$2:$Z$2454,_xlfn.LAMBDA(_xlpm.x,_xlpm.x=$Z1673))))</f>
        <v>3871</v>
      </c>
      <c r="AB1673" s="11">
        <f t="shared" si="457"/>
        <v>1.2916559028674762E-3</v>
      </c>
      <c r="AC1673" s="11">
        <f t="shared" si="458"/>
        <v>0.12602461379384577</v>
      </c>
      <c r="AG1673" s="2"/>
      <c r="AL1673" s="2"/>
      <c r="AM1673" s="2"/>
    </row>
    <row r="1674" spans="1:39">
      <c r="A1674" s="1" t="str">
        <f t="shared" si="442"/>
        <v>~mee~ : [mi]</v>
      </c>
      <c r="B1674" s="1">
        <f>_xlfn.LET(_xlpm.d,$G1674,_xlpm.k,_xlfn.CONCAT(LEFT(TRIM(B$1),1),"*"),COUNTIF(_xlpm.d,_xlpm.k))</f>
        <v>0</v>
      </c>
      <c r="C1674" s="1">
        <f>_xlfn.LET(_xlpm.d,$G1674,_xlpm.k,_xlfn.CONCAT(LEFT(TRIM(C$1),1),"*"),COUNTIF(_xlpm.d,_xlpm.k))</f>
        <v>1</v>
      </c>
      <c r="D1674" s="1">
        <f>_xlfn.LET(_xlpm.d,$G1674,_xlpm.k,_xlfn.CONCAT(LEFT(TRIM(D$1),1),"*"),COUNTIF(_xlpm.d,_xlpm.k))</f>
        <v>0</v>
      </c>
      <c r="E1674" s="1">
        <f t="shared" si="443"/>
        <v>0.47712125471966244</v>
      </c>
      <c r="F1674" s="7">
        <v>2</v>
      </c>
      <c r="G1674" s="9" t="s">
        <v>150</v>
      </c>
      <c r="H1674" s="4" cm="1">
        <f t="array" ref="H1674">F1674/freq.sum.r6e</f>
        <v>1.5842839036755386E-4</v>
      </c>
      <c r="I1674" s="4" t="str">
        <f t="shared" si="444"/>
        <v>mi</v>
      </c>
      <c r="J1674" s="4" t="str">
        <f t="shared" si="445"/>
        <v>mee</v>
      </c>
      <c r="K1674" s="10">
        <f t="shared" si="446"/>
        <v>2</v>
      </c>
      <c r="L1674" s="1">
        <f t="shared" si="447"/>
        <v>3</v>
      </c>
      <c r="M1674" s="10">
        <f t="shared" si="448"/>
        <v>3</v>
      </c>
      <c r="N1674" s="1" t="str">
        <f t="shared" si="449"/>
        <v>~mee~</v>
      </c>
      <c r="O1674" s="1" t="str">
        <f t="shared" si="450"/>
        <v>[mi]</v>
      </c>
      <c r="P1674" s="3" cm="1">
        <f t="array" ref="P1674">SUM(_xlfn._xlws.FILTER($H$2:$H$2454,_xlfn.MAP($N$2:$N$2454,_xlfn.LAMBDA(_xlpm.x,_xlpm.x=$N1674))))</f>
        <v>1.5842839036755386E-4</v>
      </c>
      <c r="Q1674" s="4">
        <f t="shared" si="451"/>
        <v>1</v>
      </c>
      <c r="R1674" s="6" cm="1">
        <f t="array" ref="R1674">SUM(_xlfn._xlws.FILTER($H$2:$H$2454,_xlfn.MAP($O$2:$O$2454,_xlfn.LAMBDA(_xlpm.x,_xlpm.x=$O1674))))</f>
        <v>1.4258555133079846E-3</v>
      </c>
      <c r="S1674" s="4">
        <f t="shared" si="452"/>
        <v>0.11111111111111112</v>
      </c>
      <c r="T1674" s="4">
        <f t="shared" si="453"/>
        <v>6.6698689096041847E-2</v>
      </c>
      <c r="U1674" s="4">
        <f t="shared" si="454"/>
        <v>0.2</v>
      </c>
      <c r="V1674" s="4">
        <f t="shared" si="455"/>
        <v>0.95424250943932487</v>
      </c>
      <c r="W1674" s="4" t="s">
        <v>5126</v>
      </c>
      <c r="X1674" s="2" cm="1">
        <f t="array" ref="X1674">SUM(_xlfn._xlws.FILTER($F$2:$F$2454,_xlfn.MAP($W$2:$W$2454,_xlfn.LAMBDA(_xlpm.x,_xlpm.x=$W1674))))</f>
        <v>109</v>
      </c>
      <c r="Y1674" s="11">
        <f t="shared" si="456"/>
        <v>1.834862385321101E-2</v>
      </c>
      <c r="Z1674" s="4" t="s">
        <v>5110</v>
      </c>
      <c r="AA1674" s="2" cm="1">
        <f t="array" ref="AA1674">SUM(_xlfn._xlws.FILTER($F$2:$F$2454,_xlfn.MAP($Z$2:$Z$2454,_xlfn.LAMBDA(_xlpm.x,_xlpm.x=$Z1674))))</f>
        <v>354</v>
      </c>
      <c r="AB1674" s="11">
        <f t="shared" si="457"/>
        <v>5.6497175141242938E-3</v>
      </c>
      <c r="AC1674" s="11">
        <f t="shared" si="458"/>
        <v>0.51157676408516417</v>
      </c>
      <c r="AG1674" s="2"/>
      <c r="AL1674" s="2"/>
      <c r="AM1674" s="2"/>
    </row>
    <row r="1675" spans="1:39">
      <c r="A1675" s="1" t="str">
        <f t="shared" si="442"/>
        <v>~peo~ : [pi]</v>
      </c>
      <c r="B1675" s="1">
        <f>_xlfn.LET(_xlpm.d,$G1675,_xlpm.k,_xlfn.CONCAT(LEFT(TRIM(B$1),1),"*"),COUNTIF(_xlpm.d,_xlpm.k))</f>
        <v>0</v>
      </c>
      <c r="C1675" s="1">
        <f>_xlfn.LET(_xlpm.d,$G1675,_xlpm.k,_xlfn.CONCAT(LEFT(TRIM(C$1),1),"*"),COUNTIF(_xlpm.d,_xlpm.k))</f>
        <v>0</v>
      </c>
      <c r="D1675" s="1">
        <f>_xlfn.LET(_xlpm.d,$G1675,_xlpm.k,_xlfn.CONCAT(LEFT(TRIM(D$1),1),"*"),COUNTIF(_xlpm.d,_xlpm.k))</f>
        <v>0</v>
      </c>
      <c r="E1675" s="1">
        <f t="shared" si="443"/>
        <v>0.30102999566398114</v>
      </c>
      <c r="F1675" s="7">
        <v>1</v>
      </c>
      <c r="G1675" s="9" t="s">
        <v>222</v>
      </c>
      <c r="H1675" s="4" cm="1">
        <f t="array" ref="H1675">F1675/freq.sum.r6e</f>
        <v>7.9214195183776928E-5</v>
      </c>
      <c r="I1675" s="4" t="str">
        <f t="shared" si="444"/>
        <v>pi</v>
      </c>
      <c r="J1675" s="4" t="str">
        <f t="shared" si="445"/>
        <v>peo</v>
      </c>
      <c r="K1675" s="10">
        <f t="shared" si="446"/>
        <v>2</v>
      </c>
      <c r="L1675" s="1">
        <f t="shared" si="447"/>
        <v>3</v>
      </c>
      <c r="M1675" s="10">
        <f t="shared" si="448"/>
        <v>3</v>
      </c>
      <c r="N1675" s="1" t="str">
        <f t="shared" si="449"/>
        <v>~peo~</v>
      </c>
      <c r="O1675" s="1" t="str">
        <f t="shared" si="450"/>
        <v>[pi]</v>
      </c>
      <c r="P1675" s="3" cm="1">
        <f t="array" ref="P1675">SUM(_xlfn._xlws.FILTER($H$2:$H$2454,_xlfn.MAP($N$2:$N$2454,_xlfn.LAMBDA(_xlpm.x,_xlpm.x=$N1675))))</f>
        <v>7.9214195183776928E-5</v>
      </c>
      <c r="Q1675" s="4">
        <f t="shared" si="451"/>
        <v>1</v>
      </c>
      <c r="R1675" s="6" cm="1">
        <f t="array" ref="R1675">SUM(_xlfn._xlws.FILTER($H$2:$H$2454,_xlfn.MAP($O$2:$O$2454,_xlfn.LAMBDA(_xlpm.x,_xlpm.x=$O1675))))</f>
        <v>7.1292775665399231E-4</v>
      </c>
      <c r="S1675" s="4">
        <f t="shared" si="452"/>
        <v>0.11111111111111112</v>
      </c>
      <c r="T1675" s="4">
        <f t="shared" si="453"/>
        <v>4.2082187474904942E-2</v>
      </c>
      <c r="U1675" s="4">
        <f t="shared" si="454"/>
        <v>0.2</v>
      </c>
      <c r="V1675" s="4">
        <f t="shared" si="455"/>
        <v>0.95424250943932487</v>
      </c>
      <c r="W1675" s="4" t="s">
        <v>5162</v>
      </c>
      <c r="X1675" s="2" cm="1">
        <f t="array" ref="X1675">SUM(_xlfn._xlws.FILTER($F$2:$F$2454,_xlfn.MAP($W$2:$W$2454,_xlfn.LAMBDA(_xlpm.x,_xlpm.x=$W1675))))</f>
        <v>3</v>
      </c>
      <c r="Y1675" s="11">
        <f t="shared" si="456"/>
        <v>0.33333333333333331</v>
      </c>
      <c r="Z1675" s="4" t="s">
        <v>5110</v>
      </c>
      <c r="AA1675" s="2" cm="1">
        <f t="array" ref="AA1675">SUM(_xlfn._xlws.FILTER($F$2:$F$2454,_xlfn.MAP($Z$2:$Z$2454,_xlfn.LAMBDA(_xlpm.x,_xlpm.x=$Z1675))))</f>
        <v>354</v>
      </c>
      <c r="AB1675" s="11">
        <f t="shared" si="457"/>
        <v>2.8248587570621469E-3</v>
      </c>
      <c r="AC1675" s="11">
        <f t="shared" si="458"/>
        <v>2.0718820073061255</v>
      </c>
      <c r="AG1675" s="2"/>
      <c r="AL1675" s="2"/>
      <c r="AM1675" s="2"/>
    </row>
    <row r="1676" spans="1:39">
      <c r="A1676" s="1" t="str">
        <f t="shared" si="442"/>
        <v>~cow~ : [kaʊ]</v>
      </c>
      <c r="B1676" s="1">
        <f>_xlfn.LET(_xlpm.d,$G1676,_xlpm.k,_xlfn.CONCAT(LEFT(TRIM(B$1),1),"*"),COUNTIF(_xlpm.d,_xlpm.k))</f>
        <v>0</v>
      </c>
      <c r="C1676" s="1">
        <f>_xlfn.LET(_xlpm.d,$G1676,_xlpm.k,_xlfn.CONCAT(LEFT(TRIM(C$1),1),"*"),COUNTIF(_xlpm.d,_xlpm.k))</f>
        <v>0</v>
      </c>
      <c r="D1676" s="1">
        <f>_xlfn.LET(_xlpm.d,$G1676,_xlpm.k,_xlfn.CONCAT(LEFT(TRIM(D$1),1),"*"),COUNTIF(_xlpm.d,_xlpm.k))</f>
        <v>0</v>
      </c>
      <c r="E1676" s="1">
        <f t="shared" si="443"/>
        <v>0.30102999566398114</v>
      </c>
      <c r="F1676" s="7">
        <v>1</v>
      </c>
      <c r="G1676" s="9" t="s">
        <v>1526</v>
      </c>
      <c r="H1676" s="4" cm="1">
        <f t="array" ref="H1676">F1676/freq.sum.r6e</f>
        <v>7.9214195183776928E-5</v>
      </c>
      <c r="I1676" s="1" t="str">
        <f t="shared" si="444"/>
        <v>kaʊ</v>
      </c>
      <c r="J1676" s="1" t="str">
        <f t="shared" si="445"/>
        <v>cow</v>
      </c>
      <c r="K1676" s="10">
        <f t="shared" si="446"/>
        <v>3</v>
      </c>
      <c r="L1676" s="1">
        <f t="shared" si="447"/>
        <v>3</v>
      </c>
      <c r="M1676" s="10">
        <f t="shared" si="448"/>
        <v>3</v>
      </c>
      <c r="N1676" s="1" t="str">
        <f t="shared" si="449"/>
        <v>~cow~</v>
      </c>
      <c r="O1676" s="1" t="str">
        <f t="shared" si="450"/>
        <v>[kaʊ]</v>
      </c>
      <c r="P1676" s="3" cm="1">
        <f t="array" ref="P1676">SUM(_xlfn._xlws.FILTER($H$2:$H$2454,_xlfn.MAP($N$2:$N$2454,_xlfn.LAMBDA(_xlpm.x,_xlpm.x=$N1676))))</f>
        <v>7.9214195183776928E-5</v>
      </c>
      <c r="Q1676" s="4">
        <f t="shared" si="451"/>
        <v>1</v>
      </c>
      <c r="R1676" s="6" cm="1">
        <f t="array" ref="R1676">SUM(_xlfn._xlws.FILTER($H$2:$H$2454,_xlfn.MAP($O$2:$O$2454,_xlfn.LAMBDA(_xlpm.x,_xlpm.x=$O1676))))</f>
        <v>7.1292775665399231E-4</v>
      </c>
      <c r="S1676" s="4">
        <f t="shared" si="452"/>
        <v>0.11111111111111112</v>
      </c>
      <c r="T1676" s="4">
        <f t="shared" si="453"/>
        <v>4.2082187474904942E-2</v>
      </c>
      <c r="U1676" s="4">
        <f t="shared" si="454"/>
        <v>0.2</v>
      </c>
      <c r="V1676" s="4">
        <f t="shared" si="455"/>
        <v>0.95424250943932487</v>
      </c>
      <c r="W1676" s="4" t="s">
        <v>5128</v>
      </c>
      <c r="X1676" s="2" cm="1">
        <f t="array" ref="X1676">SUM(_xlfn._xlws.FILTER($F$2:$F$2454,_xlfn.MAP($W$2:$W$2454,_xlfn.LAMBDA(_xlpm.x,_xlpm.x=$W1676))))</f>
        <v>89</v>
      </c>
      <c r="Y1676" s="11">
        <f t="shared" si="456"/>
        <v>1.1235955056179775E-2</v>
      </c>
      <c r="Z1676" s="4" t="s">
        <v>5114</v>
      </c>
      <c r="AA1676" s="2" cm="1">
        <f t="array" ref="AA1676">SUM(_xlfn._xlws.FILTER($F$2:$F$2454,_xlfn.MAP($Z$2:$Z$2454,_xlfn.LAMBDA(_xlpm.x,_xlpm.x=$Z1676))))</f>
        <v>104</v>
      </c>
      <c r="AB1676" s="11">
        <f t="shared" si="457"/>
        <v>9.6153846153846159E-3</v>
      </c>
      <c r="AC1676" s="11">
        <f t="shared" si="458"/>
        <v>6.7643332653867558E-2</v>
      </c>
      <c r="AG1676" s="2"/>
      <c r="AL1676" s="2"/>
      <c r="AM1676" s="2"/>
    </row>
    <row r="1677" spans="1:39">
      <c r="A1677" s="1" t="str">
        <f t="shared" si="442"/>
        <v>~kua~ : [kwɑ]</v>
      </c>
      <c r="B1677" s="1">
        <f>_xlfn.LET(_xlpm.d,$G1677,_xlpm.k,_xlfn.CONCAT(LEFT(TRIM(B$1),1),"*"),COUNTIF(_xlpm.d,_xlpm.k))</f>
        <v>0</v>
      </c>
      <c r="C1677" s="1">
        <f>_xlfn.LET(_xlpm.d,$G1677,_xlpm.k,_xlfn.CONCAT(LEFT(TRIM(C$1),1),"*"),COUNTIF(_xlpm.d,_xlpm.k))</f>
        <v>0</v>
      </c>
      <c r="D1677" s="1">
        <f>_xlfn.LET(_xlpm.d,$G1677,_xlpm.k,_xlfn.CONCAT(LEFT(TRIM(D$1),1),"*"),COUNTIF(_xlpm.d,_xlpm.k))</f>
        <v>0</v>
      </c>
      <c r="E1677" s="1">
        <f t="shared" si="443"/>
        <v>0.30102999566398114</v>
      </c>
      <c r="F1677" s="7">
        <v>1</v>
      </c>
      <c r="G1677" s="9" t="s">
        <v>2031</v>
      </c>
      <c r="H1677" s="4" cm="1">
        <f t="array" ref="H1677">F1677/freq.sum.r6e</f>
        <v>7.9214195183776928E-5</v>
      </c>
      <c r="I1677" s="4" t="str">
        <f t="shared" si="444"/>
        <v>kwɑ</v>
      </c>
      <c r="J1677" s="4" t="str">
        <f t="shared" si="445"/>
        <v>kua</v>
      </c>
      <c r="K1677" s="10">
        <f t="shared" si="446"/>
        <v>3</v>
      </c>
      <c r="L1677" s="1">
        <f t="shared" si="447"/>
        <v>3</v>
      </c>
      <c r="M1677" s="10">
        <f t="shared" si="448"/>
        <v>3</v>
      </c>
      <c r="N1677" s="1" t="str">
        <f t="shared" si="449"/>
        <v>~kua~</v>
      </c>
      <c r="O1677" s="1" t="str">
        <f t="shared" si="450"/>
        <v>[kwɑ]</v>
      </c>
      <c r="P1677" s="3" cm="1">
        <f t="array" ref="P1677">SUM(_xlfn._xlws.FILTER($H$2:$H$2454,_xlfn.MAP($N$2:$N$2454,_xlfn.LAMBDA(_xlpm.x,_xlpm.x=$N1677))))</f>
        <v>7.9214195183776928E-5</v>
      </c>
      <c r="Q1677" s="4">
        <f t="shared" si="451"/>
        <v>1</v>
      </c>
      <c r="R1677" s="6" cm="1">
        <f t="array" ref="R1677">SUM(_xlfn._xlws.FILTER($H$2:$H$2454,_xlfn.MAP($O$2:$O$2454,_xlfn.LAMBDA(_xlpm.x,_xlpm.x=$O1677))))</f>
        <v>7.1292775665399231E-4</v>
      </c>
      <c r="S1677" s="4">
        <f t="shared" si="452"/>
        <v>0.11111111111111112</v>
      </c>
      <c r="T1677" s="4">
        <f t="shared" si="453"/>
        <v>4.2082187474904942E-2</v>
      </c>
      <c r="U1677" s="4">
        <f t="shared" si="454"/>
        <v>0.2</v>
      </c>
      <c r="V1677" s="4">
        <f t="shared" si="455"/>
        <v>0.95424250943932487</v>
      </c>
      <c r="W1677" s="4" t="s">
        <v>5129</v>
      </c>
      <c r="X1677" s="2" cm="1">
        <f t="array" ref="X1677">SUM(_xlfn._xlws.FILTER($F$2:$F$2454,_xlfn.MAP($W$2:$W$2454,_xlfn.LAMBDA(_xlpm.x,_xlpm.x=$W1677))))</f>
        <v>26</v>
      </c>
      <c r="Y1677" s="11">
        <f t="shared" si="456"/>
        <v>3.8461538461538464E-2</v>
      </c>
      <c r="Z1677" s="4" t="s">
        <v>5105</v>
      </c>
      <c r="AA1677" s="2" cm="1">
        <f t="array" ref="AA1677">SUM(_xlfn._xlws.FILTER($F$2:$F$2454,_xlfn.MAP($Z$2:$Z$2454,_xlfn.LAMBDA(_xlpm.x,_xlpm.x=$Z1677))))</f>
        <v>436</v>
      </c>
      <c r="AB1677" s="11">
        <f t="shared" si="457"/>
        <v>2.2935779816513763E-3</v>
      </c>
      <c r="AC1677" s="11">
        <f t="shared" si="458"/>
        <v>1.2245131412977681</v>
      </c>
      <c r="AG1677" s="2"/>
      <c r="AL1677" s="2"/>
      <c r="AM1677" s="2"/>
    </row>
    <row r="1678" spans="1:39">
      <c r="A1678" s="1" t="str">
        <f t="shared" si="442"/>
        <v>~nie~ : [ni]</v>
      </c>
      <c r="B1678" s="1">
        <f>_xlfn.LET(_xlpm.d,$G1678,_xlpm.k,_xlfn.CONCAT(LEFT(TRIM(B$1),1),"*"),COUNTIF(_xlpm.d,_xlpm.k))</f>
        <v>0</v>
      </c>
      <c r="C1678" s="1">
        <f>_xlfn.LET(_xlpm.d,$G1678,_xlpm.k,_xlfn.CONCAT(LEFT(TRIM(C$1),1),"*"),COUNTIF(_xlpm.d,_xlpm.k))</f>
        <v>0</v>
      </c>
      <c r="D1678" s="1">
        <f>_xlfn.LET(_xlpm.d,$G1678,_xlpm.k,_xlfn.CONCAT(LEFT(TRIM(D$1),1),"*"),COUNTIF(_xlpm.d,_xlpm.k))</f>
        <v>1</v>
      </c>
      <c r="E1678" s="1">
        <f t="shared" si="443"/>
        <v>0.47712125471966244</v>
      </c>
      <c r="F1678" s="7">
        <v>2</v>
      </c>
      <c r="G1678" s="9" t="s">
        <v>186</v>
      </c>
      <c r="H1678" s="4" cm="1">
        <f t="array" ref="H1678">F1678/freq.sum.r6e</f>
        <v>1.5842839036755386E-4</v>
      </c>
      <c r="I1678" s="4" t="str">
        <f t="shared" si="444"/>
        <v>ni</v>
      </c>
      <c r="J1678" s="4" t="str">
        <f t="shared" si="445"/>
        <v>nie</v>
      </c>
      <c r="K1678" s="10">
        <f t="shared" si="446"/>
        <v>2</v>
      </c>
      <c r="L1678" s="1">
        <f t="shared" si="447"/>
        <v>3</v>
      </c>
      <c r="M1678" s="10">
        <f t="shared" si="448"/>
        <v>3</v>
      </c>
      <c r="N1678" s="1" t="str">
        <f t="shared" si="449"/>
        <v>~nie~</v>
      </c>
      <c r="O1678" s="1" t="str">
        <f t="shared" si="450"/>
        <v>[ni]</v>
      </c>
      <c r="P1678" s="3" cm="1">
        <f t="array" ref="P1678">SUM(_xlfn._xlws.FILTER($H$2:$H$2454,_xlfn.MAP($N$2:$N$2454,_xlfn.LAMBDA(_xlpm.x,_xlpm.x=$N1678))))</f>
        <v>1.5842839036755386E-4</v>
      </c>
      <c r="Q1678" s="4">
        <f t="shared" si="451"/>
        <v>1</v>
      </c>
      <c r="R1678" s="6" cm="1">
        <f t="array" ref="R1678">SUM(_xlfn._xlws.FILTER($H$2:$H$2454,_xlfn.MAP($O$2:$O$2454,_xlfn.LAMBDA(_xlpm.x,_xlpm.x=$O1678))))</f>
        <v>1.4258555133079846E-3</v>
      </c>
      <c r="S1678" s="4">
        <f t="shared" si="452"/>
        <v>0.11111111111111112</v>
      </c>
      <c r="T1678" s="4">
        <f t="shared" si="453"/>
        <v>6.6698689096041847E-2</v>
      </c>
      <c r="U1678" s="4">
        <f t="shared" si="454"/>
        <v>0.2</v>
      </c>
      <c r="V1678" s="4">
        <f t="shared" si="455"/>
        <v>0.95424250943932487</v>
      </c>
      <c r="W1678" s="4" t="s">
        <v>5134</v>
      </c>
      <c r="X1678" s="2" cm="1">
        <f t="array" ref="X1678">SUM(_xlfn._xlws.FILTER($F$2:$F$2454,_xlfn.MAP($W$2:$W$2454,_xlfn.LAMBDA(_xlpm.x,_xlpm.x=$W1678))))</f>
        <v>59</v>
      </c>
      <c r="Y1678" s="11">
        <f t="shared" si="456"/>
        <v>3.3898305084745763E-2</v>
      </c>
      <c r="Z1678" s="4" t="s">
        <v>5110</v>
      </c>
      <c r="AA1678" s="2" cm="1">
        <f t="array" ref="AA1678">SUM(_xlfn._xlws.FILTER($F$2:$F$2454,_xlfn.MAP($Z$2:$Z$2454,_xlfn.LAMBDA(_xlpm.x,_xlpm.x=$Z1678))))</f>
        <v>354</v>
      </c>
      <c r="AB1678" s="11">
        <f t="shared" si="457"/>
        <v>5.6497175141242938E-3</v>
      </c>
      <c r="AC1678" s="11">
        <f t="shared" si="458"/>
        <v>0.77815125038364363</v>
      </c>
      <c r="AG1678" s="2"/>
      <c r="AL1678" s="2"/>
      <c r="AM1678" s="2"/>
    </row>
    <row r="1679" spans="1:39">
      <c r="A1679" s="1" t="str">
        <f t="shared" si="442"/>
        <v>~sce~ : [sɛ]</v>
      </c>
      <c r="B1679" s="1">
        <f>_xlfn.LET(_xlpm.d,$G1679,_xlpm.k,_xlfn.CONCAT(LEFT(TRIM(B$1),1),"*"),COUNTIF(_xlpm.d,_xlpm.k))</f>
        <v>0</v>
      </c>
      <c r="C1679" s="1">
        <f>_xlfn.LET(_xlpm.d,$G1679,_xlpm.k,_xlfn.CONCAT(LEFT(TRIM(C$1),1),"*"),COUNTIF(_xlpm.d,_xlpm.k))</f>
        <v>0</v>
      </c>
      <c r="D1679" s="1">
        <f>_xlfn.LET(_xlpm.d,$G1679,_xlpm.k,_xlfn.CONCAT(LEFT(TRIM(D$1),1),"*"),COUNTIF(_xlpm.d,_xlpm.k))</f>
        <v>0</v>
      </c>
      <c r="E1679" s="1">
        <f t="shared" si="443"/>
        <v>0.69897000433601875</v>
      </c>
      <c r="F1679" s="7">
        <v>4</v>
      </c>
      <c r="G1679" s="9" t="s">
        <v>1429</v>
      </c>
      <c r="H1679" s="4" cm="1">
        <f t="array" ref="H1679">F1679/freq.sum.r6e</f>
        <v>3.1685678073510771E-4</v>
      </c>
      <c r="I1679" s="4" t="str">
        <f t="shared" si="444"/>
        <v>sɛ</v>
      </c>
      <c r="J1679" s="4" t="str">
        <f t="shared" si="445"/>
        <v>sce</v>
      </c>
      <c r="K1679" s="10">
        <f t="shared" si="446"/>
        <v>2</v>
      </c>
      <c r="L1679" s="1">
        <f t="shared" si="447"/>
        <v>3</v>
      </c>
      <c r="M1679" s="10">
        <f t="shared" si="448"/>
        <v>3</v>
      </c>
      <c r="N1679" s="1" t="str">
        <f t="shared" si="449"/>
        <v>~sce~</v>
      </c>
      <c r="O1679" s="1" t="str">
        <f t="shared" si="450"/>
        <v>[sɛ]</v>
      </c>
      <c r="P1679" s="3" cm="1">
        <f t="array" ref="P1679">SUM(_xlfn._xlws.FILTER($H$2:$H$2454,_xlfn.MAP($N$2:$N$2454,_xlfn.LAMBDA(_xlpm.x,_xlpm.x=$N1679))))</f>
        <v>5.5449936628643843E-4</v>
      </c>
      <c r="Q1679" s="4">
        <f t="shared" si="451"/>
        <v>0.57142857142857151</v>
      </c>
      <c r="R1679" s="6" cm="1">
        <f t="array" ref="R1679">SUM(_xlfn._xlws.FILTER($H$2:$H$2454,_xlfn.MAP($O$2:$O$2454,_xlfn.LAMBDA(_xlpm.x,_xlpm.x=$O1679))))</f>
        <v>5.0697084917617243E-3</v>
      </c>
      <c r="S1679" s="4">
        <f t="shared" si="452"/>
        <v>6.2499999999999986E-2</v>
      </c>
      <c r="T1679" s="4">
        <f t="shared" si="453"/>
        <v>5.5048908953407784E-2</v>
      </c>
      <c r="U1679" s="4">
        <f t="shared" si="454"/>
        <v>0.11267605633802814</v>
      </c>
      <c r="V1679" s="4">
        <f t="shared" si="455"/>
        <v>0.96108193396963049</v>
      </c>
      <c r="W1679" s="4" t="s">
        <v>5121</v>
      </c>
      <c r="X1679" s="2" cm="1">
        <f t="array" ref="X1679">SUM(_xlfn._xlws.FILTER($F$2:$F$2454,_xlfn.MAP($W$2:$W$2454,_xlfn.LAMBDA(_xlpm.x,_xlpm.x=$W1679))))</f>
        <v>2896</v>
      </c>
      <c r="Y1679" s="11">
        <f t="shared" si="456"/>
        <v>1.3812154696132596E-3</v>
      </c>
      <c r="Z1679" s="4" t="s">
        <v>5104</v>
      </c>
      <c r="AA1679" s="2" cm="1">
        <f t="array" ref="AA1679">SUM(_xlfn._xlws.FILTER($F$2:$F$2454,_xlfn.MAP($Z$2:$Z$2454,_xlfn.LAMBDA(_xlpm.x,_xlpm.x=$Z1679))))</f>
        <v>883</v>
      </c>
      <c r="AB1679" s="11">
        <f t="shared" si="457"/>
        <v>4.5300113250283129E-3</v>
      </c>
      <c r="AC1679" s="11">
        <f t="shared" si="458"/>
        <v>-0.51583785394754078</v>
      </c>
      <c r="AG1679" s="2"/>
      <c r="AL1679" s="2"/>
      <c r="AM1679" s="2"/>
    </row>
    <row r="1680" spans="1:39">
      <c r="A1680" s="1" t="str">
        <f t="shared" si="442"/>
        <v>~lay~ : [leɪ]</v>
      </c>
      <c r="B1680" s="1">
        <f>_xlfn.LET(_xlpm.d,$G1680,_xlpm.k,_xlfn.CONCAT(LEFT(TRIM(B$1),1),"*"),COUNTIF(_xlpm.d,_xlpm.k))</f>
        <v>0</v>
      </c>
      <c r="C1680" s="1">
        <f>_xlfn.LET(_xlpm.d,$G1680,_xlpm.k,_xlfn.CONCAT(LEFT(TRIM(C$1),1),"*"),COUNTIF(_xlpm.d,_xlpm.k))</f>
        <v>0</v>
      </c>
      <c r="D1680" s="1">
        <f>_xlfn.LET(_xlpm.d,$G1680,_xlpm.k,_xlfn.CONCAT(LEFT(TRIM(D$1),1),"*"),COUNTIF(_xlpm.d,_xlpm.k))</f>
        <v>0</v>
      </c>
      <c r="E1680" s="1">
        <f t="shared" si="443"/>
        <v>0.60205999132796229</v>
      </c>
      <c r="F1680" s="7">
        <v>3</v>
      </c>
      <c r="G1680" s="9" t="s">
        <v>1291</v>
      </c>
      <c r="H1680" s="4" cm="1">
        <f t="array" ref="H1680">F1680/freq.sum.r6e</f>
        <v>2.376425855513308E-4</v>
      </c>
      <c r="I1680" s="1" t="str">
        <f t="shared" si="444"/>
        <v>leɪ</v>
      </c>
      <c r="J1680" s="1" t="str">
        <f t="shared" si="445"/>
        <v>lay</v>
      </c>
      <c r="K1680" s="10">
        <f t="shared" si="446"/>
        <v>3</v>
      </c>
      <c r="L1680" s="1">
        <f t="shared" si="447"/>
        <v>3</v>
      </c>
      <c r="M1680" s="10">
        <f t="shared" si="448"/>
        <v>3</v>
      </c>
      <c r="N1680" s="1" t="str">
        <f t="shared" si="449"/>
        <v>~lay~</v>
      </c>
      <c r="O1680" s="1" t="str">
        <f t="shared" si="450"/>
        <v>[leɪ]</v>
      </c>
      <c r="P1680" s="3" cm="1">
        <f t="array" ref="P1680">SUM(_xlfn._xlws.FILTER($H$2:$H$2454,_xlfn.MAP($N$2:$N$2454,_xlfn.LAMBDA(_xlpm.x,_xlpm.x=$N1680))))</f>
        <v>2.376425855513308E-4</v>
      </c>
      <c r="Q1680" s="4">
        <f t="shared" si="451"/>
        <v>1</v>
      </c>
      <c r="R1680" s="6" cm="1">
        <f t="array" ref="R1680">SUM(_xlfn._xlws.FILTER($H$2:$H$2454,_xlfn.MAP($O$2:$O$2454,_xlfn.LAMBDA(_xlpm.x,_xlpm.x=$O1680))))</f>
        <v>2.2179974651457541E-3</v>
      </c>
      <c r="S1680" s="4">
        <f t="shared" si="452"/>
        <v>0.10714285714285714</v>
      </c>
      <c r="T1680" s="4">
        <f t="shared" si="453"/>
        <v>8.1449395112719217E-2</v>
      </c>
      <c r="U1680" s="4">
        <f t="shared" si="454"/>
        <v>0.19354838709677416</v>
      </c>
      <c r="V1680" s="4">
        <f t="shared" si="455"/>
        <v>0.97003677662255683</v>
      </c>
      <c r="W1680" s="4" t="s">
        <v>5127</v>
      </c>
      <c r="X1680" s="2" cm="1">
        <f t="array" ref="X1680">SUM(_xlfn._xlws.FILTER($F$2:$F$2454,_xlfn.MAP($W$2:$W$2454,_xlfn.LAMBDA(_xlpm.x,_xlpm.x=$W1680))))</f>
        <v>59</v>
      </c>
      <c r="Y1680" s="11">
        <f t="shared" si="456"/>
        <v>5.0847457627118647E-2</v>
      </c>
      <c r="Z1680" s="4" t="s">
        <v>5108</v>
      </c>
      <c r="AA1680" s="2" cm="1">
        <f t="array" ref="AA1680">SUM(_xlfn._xlws.FILTER($F$2:$F$2454,_xlfn.MAP($Z$2:$Z$2454,_xlfn.LAMBDA(_xlpm.x,_xlpm.x=$Z1680))))</f>
        <v>475</v>
      </c>
      <c r="AB1680" s="11">
        <f t="shared" si="457"/>
        <v>6.3157894736842104E-3</v>
      </c>
      <c r="AC1680" s="11">
        <f t="shared" si="458"/>
        <v>0.90584159798272246</v>
      </c>
      <c r="AG1680" s="2"/>
      <c r="AL1680" s="2"/>
      <c r="AM1680" s="2"/>
    </row>
    <row r="1681" spans="1:39">
      <c r="A1681" s="1" t="str">
        <f t="shared" si="442"/>
        <v>~sci~ : [sə]</v>
      </c>
      <c r="B1681" s="1">
        <f>_xlfn.LET(_xlpm.d,$G1681,_xlpm.k,_xlfn.CONCAT(LEFT(TRIM(B$1),1),"*"),COUNTIF(_xlpm.d,_xlpm.k))</f>
        <v>0</v>
      </c>
      <c r="C1681" s="1">
        <f>_xlfn.LET(_xlpm.d,$G1681,_xlpm.k,_xlfn.CONCAT(LEFT(TRIM(C$1),1),"*"),COUNTIF(_xlpm.d,_xlpm.k))</f>
        <v>0</v>
      </c>
      <c r="D1681" s="1">
        <f>_xlfn.LET(_xlpm.d,$G1681,_xlpm.k,_xlfn.CONCAT(LEFT(TRIM(D$1),1),"*"),COUNTIF(_xlpm.d,_xlpm.k))</f>
        <v>0</v>
      </c>
      <c r="E1681" s="1">
        <f t="shared" si="443"/>
        <v>0.30102999566398114</v>
      </c>
      <c r="F1681" s="7">
        <v>1</v>
      </c>
      <c r="G1681" s="9" t="s">
        <v>1837</v>
      </c>
      <c r="H1681" s="4" cm="1">
        <f t="array" ref="H1681">F1681/freq.sum.r6e</f>
        <v>7.9214195183776928E-5</v>
      </c>
      <c r="I1681" s="4" t="str">
        <f t="shared" si="444"/>
        <v>sə</v>
      </c>
      <c r="J1681" s="4" t="str">
        <f t="shared" si="445"/>
        <v>sci</v>
      </c>
      <c r="K1681" s="10">
        <f t="shared" si="446"/>
        <v>2</v>
      </c>
      <c r="L1681" s="1">
        <f t="shared" si="447"/>
        <v>3</v>
      </c>
      <c r="M1681" s="10">
        <f t="shared" si="448"/>
        <v>3</v>
      </c>
      <c r="N1681" s="1" t="str">
        <f t="shared" si="449"/>
        <v>~sci~</v>
      </c>
      <c r="O1681" s="1" t="str">
        <f t="shared" si="450"/>
        <v>[sə]</v>
      </c>
      <c r="P1681" s="3" cm="1">
        <f t="array" ref="P1681">SUM(_xlfn._xlws.FILTER($H$2:$H$2454,_xlfn.MAP($N$2:$N$2454,_xlfn.LAMBDA(_xlpm.x,_xlpm.x=$N1681))))</f>
        <v>6.3371356147021542E-4</v>
      </c>
      <c r="Q1681" s="4">
        <f t="shared" si="451"/>
        <v>0.125</v>
      </c>
      <c r="R1681" s="6" cm="1">
        <f t="array" ref="R1681">SUM(_xlfn._xlws.FILTER($H$2:$H$2454,_xlfn.MAP($O$2:$O$2454,_xlfn.LAMBDA(_xlpm.x,_xlpm.x=$O1681))))</f>
        <v>6.0202788339670486E-3</v>
      </c>
      <c r="S1681" s="4">
        <f t="shared" si="452"/>
        <v>1.3157894736842101E-2</v>
      </c>
      <c r="T1681" s="4">
        <f t="shared" si="453"/>
        <v>5.009784223202968E-3</v>
      </c>
      <c r="U1681" s="4">
        <f t="shared" si="454"/>
        <v>2.3809523809523805E-2</v>
      </c>
      <c r="V1681" s="4">
        <f t="shared" si="455"/>
        <v>0.97772360528884794</v>
      </c>
      <c r="W1681" s="4" t="s">
        <v>5110</v>
      </c>
      <c r="X1681" s="2" cm="1">
        <f t="array" ref="X1681">SUM(_xlfn._xlws.FILTER($F$2:$F$2454,_xlfn.MAP($W$2:$W$2454,_xlfn.LAMBDA(_xlpm.x,_xlpm.x=$W1681))))</f>
        <v>1594</v>
      </c>
      <c r="Y1681" s="11">
        <f t="shared" si="456"/>
        <v>6.2735257214554575E-4</v>
      </c>
      <c r="Z1681" s="4" t="s">
        <v>5101</v>
      </c>
      <c r="AA1681" s="2" cm="1">
        <f t="array" ref="AA1681">SUM(_xlfn._xlws.FILTER($F$2:$F$2454,_xlfn.MAP($Z$2:$Z$2454,_xlfn.LAMBDA(_xlpm.x,_xlpm.x=$Z1681))))</f>
        <v>2255</v>
      </c>
      <c r="AB1681" s="11">
        <f t="shared" si="457"/>
        <v>4.434589800443459E-4</v>
      </c>
      <c r="AC1681" s="11">
        <f t="shared" si="458"/>
        <v>0.1506582291538858</v>
      </c>
      <c r="AG1681" s="2"/>
      <c r="AL1681" s="2"/>
      <c r="AM1681" s="2"/>
    </row>
    <row r="1682" spans="1:39">
      <c r="A1682" s="1" t="str">
        <f t="shared" si="442"/>
        <v>~bay~ : [beɪ]</v>
      </c>
      <c r="B1682" s="1">
        <f>_xlfn.LET(_xlpm.d,$G1682,_xlpm.k,_xlfn.CONCAT(LEFT(TRIM(B$1),1),"*"),COUNTIF(_xlpm.d,_xlpm.k))</f>
        <v>0</v>
      </c>
      <c r="C1682" s="1">
        <f>_xlfn.LET(_xlpm.d,$G1682,_xlpm.k,_xlfn.CONCAT(LEFT(TRIM(C$1),1),"*"),COUNTIF(_xlpm.d,_xlpm.k))</f>
        <v>0</v>
      </c>
      <c r="D1682" s="1">
        <f>_xlfn.LET(_xlpm.d,$G1682,_xlpm.k,_xlfn.CONCAT(LEFT(TRIM(D$1),1),"*"),COUNTIF(_xlpm.d,_xlpm.k))</f>
        <v>0</v>
      </c>
      <c r="E1682" s="1">
        <f t="shared" si="443"/>
        <v>0.47712125471966244</v>
      </c>
      <c r="F1682" s="7">
        <v>2</v>
      </c>
      <c r="G1682" s="9" t="s">
        <v>1388</v>
      </c>
      <c r="H1682" s="4" cm="1">
        <f t="array" ref="H1682">F1682/freq.sum.r6e</f>
        <v>1.5842839036755386E-4</v>
      </c>
      <c r="I1682" s="4" t="str">
        <f t="shared" si="444"/>
        <v>beɪ</v>
      </c>
      <c r="J1682" s="4" t="str">
        <f t="shared" si="445"/>
        <v>bay</v>
      </c>
      <c r="K1682" s="10">
        <f t="shared" si="446"/>
        <v>3</v>
      </c>
      <c r="L1682" s="1">
        <f t="shared" si="447"/>
        <v>3</v>
      </c>
      <c r="M1682" s="10">
        <f t="shared" si="448"/>
        <v>3</v>
      </c>
      <c r="N1682" s="1" t="str">
        <f t="shared" si="449"/>
        <v>~bay~</v>
      </c>
      <c r="O1682" s="1" t="str">
        <f t="shared" si="450"/>
        <v>[beɪ]</v>
      </c>
      <c r="P1682" s="3" cm="1">
        <f t="array" ref="P1682">SUM(_xlfn._xlws.FILTER($H$2:$H$2454,_xlfn.MAP($N$2:$N$2454,_xlfn.LAMBDA(_xlpm.x,_xlpm.x=$N1682))))</f>
        <v>1.5842839036755386E-4</v>
      </c>
      <c r="Q1682" s="4">
        <f t="shared" si="451"/>
        <v>1</v>
      </c>
      <c r="R1682" s="6" cm="1">
        <f t="array" ref="R1682">SUM(_xlfn._xlws.FILTER($H$2:$H$2454,_xlfn.MAP($O$2:$O$2454,_xlfn.LAMBDA(_xlpm.x,_xlpm.x=$O1682))))</f>
        <v>1.5050697084917615E-3</v>
      </c>
      <c r="S1682" s="4">
        <f t="shared" si="452"/>
        <v>0.10526315789473685</v>
      </c>
      <c r="T1682" s="4">
        <f t="shared" si="453"/>
        <v>6.3522561043849374E-2</v>
      </c>
      <c r="U1682" s="4">
        <f t="shared" si="454"/>
        <v>0.19047619047619047</v>
      </c>
      <c r="V1682" s="4">
        <f t="shared" si="455"/>
        <v>0.97772360528884772</v>
      </c>
      <c r="W1682" s="4" t="s">
        <v>5127</v>
      </c>
      <c r="X1682" s="2" cm="1">
        <f t="array" ref="X1682">SUM(_xlfn._xlws.FILTER($F$2:$F$2454,_xlfn.MAP($W$2:$W$2454,_xlfn.LAMBDA(_xlpm.x,_xlpm.x=$W1682))))</f>
        <v>59</v>
      </c>
      <c r="Y1682" s="11">
        <f t="shared" si="456"/>
        <v>3.3898305084745763E-2</v>
      </c>
      <c r="Z1682" s="4" t="s">
        <v>5108</v>
      </c>
      <c r="AA1682" s="2" cm="1">
        <f t="array" ref="AA1682">SUM(_xlfn._xlws.FILTER($F$2:$F$2454,_xlfn.MAP($Z$2:$Z$2454,_xlfn.LAMBDA(_xlpm.x,_xlpm.x=$Z1682))))</f>
        <v>475</v>
      </c>
      <c r="AB1682" s="11">
        <f t="shared" si="457"/>
        <v>4.2105263157894736E-3</v>
      </c>
      <c r="AC1682" s="11">
        <f t="shared" si="458"/>
        <v>0.90584159798272246</v>
      </c>
      <c r="AG1682" s="2"/>
      <c r="AL1682" s="2"/>
      <c r="AM1682" s="2"/>
    </row>
    <row r="1683" spans="1:39">
      <c r="A1683" s="1" t="str">
        <f t="shared" si="442"/>
        <v>~bei~ : [beɪ]</v>
      </c>
      <c r="B1683" s="1">
        <f>_xlfn.LET(_xlpm.d,$G1683,_xlpm.k,_xlfn.CONCAT(LEFT(TRIM(B$1),1),"*"),COUNTIF(_xlpm.d,_xlpm.k))</f>
        <v>0</v>
      </c>
      <c r="C1683" s="1">
        <f>_xlfn.LET(_xlpm.d,$G1683,_xlpm.k,_xlfn.CONCAT(LEFT(TRIM(C$1),1),"*"),COUNTIF(_xlpm.d,_xlpm.k))</f>
        <v>0</v>
      </c>
      <c r="D1683" s="1">
        <f>_xlfn.LET(_xlpm.d,$G1683,_xlpm.k,_xlfn.CONCAT(LEFT(TRIM(D$1),1),"*"),COUNTIF(_xlpm.d,_xlpm.k))</f>
        <v>0</v>
      </c>
      <c r="E1683" s="1">
        <f t="shared" si="443"/>
        <v>0.30102999566398114</v>
      </c>
      <c r="F1683" s="7">
        <v>1</v>
      </c>
      <c r="G1683" s="9" t="s">
        <v>1923</v>
      </c>
      <c r="H1683" s="4" cm="1">
        <f t="array" ref="H1683">F1683/freq.sum.r6e</f>
        <v>7.9214195183776928E-5</v>
      </c>
      <c r="I1683" s="4" t="str">
        <f t="shared" si="444"/>
        <v>beɪ</v>
      </c>
      <c r="J1683" s="4" t="str">
        <f t="shared" si="445"/>
        <v>bei</v>
      </c>
      <c r="K1683" s="10">
        <f t="shared" si="446"/>
        <v>3</v>
      </c>
      <c r="L1683" s="1">
        <f t="shared" si="447"/>
        <v>3</v>
      </c>
      <c r="M1683" s="10">
        <f t="shared" si="448"/>
        <v>3</v>
      </c>
      <c r="N1683" s="1" t="str">
        <f t="shared" si="449"/>
        <v>~bei~</v>
      </c>
      <c r="O1683" s="1" t="str">
        <f t="shared" si="450"/>
        <v>[beɪ]</v>
      </c>
      <c r="P1683" s="3" cm="1">
        <f t="array" ref="P1683">SUM(_xlfn._xlws.FILTER($H$2:$H$2454,_xlfn.MAP($N$2:$N$2454,_xlfn.LAMBDA(_xlpm.x,_xlpm.x=$N1683))))</f>
        <v>1.5842839036755386E-4</v>
      </c>
      <c r="Q1683" s="4">
        <f t="shared" si="451"/>
        <v>0.5</v>
      </c>
      <c r="R1683" s="6" cm="1">
        <f t="array" ref="R1683">SUM(_xlfn._xlws.FILTER($H$2:$H$2454,_xlfn.MAP($O$2:$O$2454,_xlfn.LAMBDA(_xlpm.x,_xlpm.x=$O1683))))</f>
        <v>1.5050697084917615E-3</v>
      </c>
      <c r="S1683" s="4">
        <f t="shared" si="452"/>
        <v>5.2631578947368425E-2</v>
      </c>
      <c r="T1683" s="4">
        <f t="shared" si="453"/>
        <v>2.0039136892811872E-2</v>
      </c>
      <c r="U1683" s="4">
        <f t="shared" si="454"/>
        <v>9.5238095238095233E-2</v>
      </c>
      <c r="V1683" s="4">
        <f t="shared" si="455"/>
        <v>0.97772360528884772</v>
      </c>
      <c r="W1683" s="4" t="s">
        <v>5135</v>
      </c>
      <c r="X1683" s="2" cm="1">
        <f t="array" ref="X1683">SUM(_xlfn._xlws.FILTER($F$2:$F$2454,_xlfn.MAP($W$2:$W$2454,_xlfn.LAMBDA(_xlpm.x,_xlpm.x=$W1683))))</f>
        <v>40</v>
      </c>
      <c r="Y1683" s="11">
        <f t="shared" si="456"/>
        <v>2.5000000000000001E-2</v>
      </c>
      <c r="Z1683" s="4" t="s">
        <v>5108</v>
      </c>
      <c r="AA1683" s="2" cm="1">
        <f t="array" ref="AA1683">SUM(_xlfn._xlws.FILTER($F$2:$F$2454,_xlfn.MAP($Z$2:$Z$2454,_xlfn.LAMBDA(_xlpm.x,_xlpm.x=$Z1683))))</f>
        <v>475</v>
      </c>
      <c r="AB1683" s="11">
        <f t="shared" si="457"/>
        <v>2.1052631578947368E-3</v>
      </c>
      <c r="AC1683" s="11">
        <f t="shared" si="458"/>
        <v>1.0746336182969043</v>
      </c>
      <c r="AG1683" s="2"/>
      <c r="AL1683" s="2"/>
      <c r="AM1683" s="2"/>
    </row>
    <row r="1684" spans="1:39">
      <c r="A1684" s="1" t="str">
        <f t="shared" si="442"/>
        <v>~bey~ : [beɪ]</v>
      </c>
      <c r="B1684" s="1">
        <f>_xlfn.LET(_xlpm.d,$G1684,_xlpm.k,_xlfn.CONCAT(LEFT(TRIM(B$1),1),"*"),COUNTIF(_xlpm.d,_xlpm.k))</f>
        <v>0</v>
      </c>
      <c r="C1684" s="1">
        <f>_xlfn.LET(_xlpm.d,$G1684,_xlpm.k,_xlfn.CONCAT(LEFT(TRIM(C$1),1),"*"),COUNTIF(_xlpm.d,_xlpm.k))</f>
        <v>0</v>
      </c>
      <c r="D1684" s="1">
        <f>_xlfn.LET(_xlpm.d,$G1684,_xlpm.k,_xlfn.CONCAT(LEFT(TRIM(D$1),1),"*"),COUNTIF(_xlpm.d,_xlpm.k))</f>
        <v>0</v>
      </c>
      <c r="E1684" s="1">
        <f t="shared" si="443"/>
        <v>0.47712125471966244</v>
      </c>
      <c r="F1684" s="7">
        <v>2</v>
      </c>
      <c r="G1684" s="9" t="s">
        <v>1389</v>
      </c>
      <c r="H1684" s="4" cm="1">
        <f t="array" ref="H1684">F1684/freq.sum.r6e</f>
        <v>1.5842839036755386E-4</v>
      </c>
      <c r="I1684" s="4" t="str">
        <f t="shared" si="444"/>
        <v>beɪ</v>
      </c>
      <c r="J1684" s="4" t="str">
        <f t="shared" si="445"/>
        <v>bey</v>
      </c>
      <c r="K1684" s="10">
        <f t="shared" si="446"/>
        <v>3</v>
      </c>
      <c r="L1684" s="1">
        <f t="shared" si="447"/>
        <v>3</v>
      </c>
      <c r="M1684" s="10">
        <f t="shared" si="448"/>
        <v>3</v>
      </c>
      <c r="N1684" s="1" t="str">
        <f t="shared" si="449"/>
        <v>~bey~</v>
      </c>
      <c r="O1684" s="1" t="str">
        <f t="shared" si="450"/>
        <v>[beɪ]</v>
      </c>
      <c r="P1684" s="3" cm="1">
        <f t="array" ref="P1684">SUM(_xlfn._xlws.FILTER($H$2:$H$2454,_xlfn.MAP($N$2:$N$2454,_xlfn.LAMBDA(_xlpm.x,_xlpm.x=$N1684))))</f>
        <v>1.5842839036755386E-4</v>
      </c>
      <c r="Q1684" s="4">
        <f t="shared" si="451"/>
        <v>1</v>
      </c>
      <c r="R1684" s="6" cm="1">
        <f t="array" ref="R1684">SUM(_xlfn._xlws.FILTER($H$2:$H$2454,_xlfn.MAP($O$2:$O$2454,_xlfn.LAMBDA(_xlpm.x,_xlpm.x=$O1684))))</f>
        <v>1.5050697084917615E-3</v>
      </c>
      <c r="S1684" s="4">
        <f t="shared" si="452"/>
        <v>0.10526315789473685</v>
      </c>
      <c r="T1684" s="4">
        <f t="shared" si="453"/>
        <v>6.3522561043849374E-2</v>
      </c>
      <c r="U1684" s="4">
        <f t="shared" si="454"/>
        <v>0.19047619047619047</v>
      </c>
      <c r="V1684" s="4">
        <f t="shared" si="455"/>
        <v>0.97772360528884772</v>
      </c>
      <c r="W1684" s="4" t="s">
        <v>5147</v>
      </c>
      <c r="X1684" s="2" cm="1">
        <f t="array" ref="X1684">SUM(_xlfn._xlws.FILTER($F$2:$F$2454,_xlfn.MAP($W$2:$W$2454,_xlfn.LAMBDA(_xlpm.x,_xlpm.x=$W1684))))</f>
        <v>29</v>
      </c>
      <c r="Y1684" s="11">
        <f t="shared" si="456"/>
        <v>6.8965517241379309E-2</v>
      </c>
      <c r="Z1684" s="4" t="s">
        <v>5108</v>
      </c>
      <c r="AA1684" s="2" cm="1">
        <f t="array" ref="AA1684">SUM(_xlfn._xlws.FILTER($F$2:$F$2454,_xlfn.MAP($Z$2:$Z$2454,_xlfn.LAMBDA(_xlpm.x,_xlpm.x=$Z1684))))</f>
        <v>475</v>
      </c>
      <c r="AB1684" s="11">
        <f t="shared" si="457"/>
        <v>4.2105263157894736E-3</v>
      </c>
      <c r="AC1684" s="11">
        <f t="shared" si="458"/>
        <v>1.2142956117259105</v>
      </c>
      <c r="AG1684" s="2"/>
      <c r="AL1684" s="2"/>
      <c r="AM1684" s="2"/>
    </row>
    <row r="1685" spans="1:39">
      <c r="A1685" s="1" t="str">
        <f t="shared" si="442"/>
        <v>~fou~ : [fɔ]</v>
      </c>
      <c r="B1685" s="1">
        <f>_xlfn.LET(_xlpm.d,$G1685,_xlpm.k,_xlfn.CONCAT(LEFT(TRIM(B$1),1),"*"),COUNTIF(_xlpm.d,_xlpm.k))</f>
        <v>0</v>
      </c>
      <c r="C1685" s="1">
        <f>_xlfn.LET(_xlpm.d,$G1685,_xlpm.k,_xlfn.CONCAT(LEFT(TRIM(C$1),1),"*"),COUNTIF(_xlpm.d,_xlpm.k))</f>
        <v>0</v>
      </c>
      <c r="D1685" s="1">
        <f>_xlfn.LET(_xlpm.d,$G1685,_xlpm.k,_xlfn.CONCAT(LEFT(TRIM(D$1),1),"*"),COUNTIF(_xlpm.d,_xlpm.k))</f>
        <v>0</v>
      </c>
      <c r="E1685" s="1">
        <f t="shared" si="443"/>
        <v>0.47712125471966244</v>
      </c>
      <c r="F1685" s="7">
        <v>2</v>
      </c>
      <c r="G1685" s="9" t="s">
        <v>1592</v>
      </c>
      <c r="H1685" s="4" cm="1">
        <f t="array" ref="H1685">F1685/freq.sum.r6e</f>
        <v>1.5842839036755386E-4</v>
      </c>
      <c r="I1685" s="4" t="str">
        <f t="shared" si="444"/>
        <v>fɔ</v>
      </c>
      <c r="J1685" s="4" t="str">
        <f t="shared" si="445"/>
        <v>fou</v>
      </c>
      <c r="K1685" s="10">
        <f t="shared" si="446"/>
        <v>2</v>
      </c>
      <c r="L1685" s="1">
        <f t="shared" si="447"/>
        <v>3</v>
      </c>
      <c r="M1685" s="10">
        <f t="shared" si="448"/>
        <v>3</v>
      </c>
      <c r="N1685" s="1" t="str">
        <f t="shared" si="449"/>
        <v>~fou~</v>
      </c>
      <c r="O1685" s="1" t="str">
        <f t="shared" si="450"/>
        <v>[fɔ]</v>
      </c>
      <c r="P1685" s="3" cm="1">
        <f t="array" ref="P1685">SUM(_xlfn._xlws.FILTER($H$2:$H$2454,_xlfn.MAP($N$2:$N$2454,_xlfn.LAMBDA(_xlpm.x,_xlpm.x=$N1685))))</f>
        <v>3.1685678073510771E-4</v>
      </c>
      <c r="Q1685" s="4">
        <f t="shared" si="451"/>
        <v>0.5</v>
      </c>
      <c r="R1685" s="6" cm="1">
        <f t="array" ref="R1685">SUM(_xlfn._xlws.FILTER($H$2:$H$2454,_xlfn.MAP($O$2:$O$2454,_xlfn.LAMBDA(_xlpm.x,_xlpm.x=$O1685))))</f>
        <v>3.010139416983523E-3</v>
      </c>
      <c r="S1685" s="4">
        <f t="shared" si="452"/>
        <v>5.2631578947368425E-2</v>
      </c>
      <c r="T1685" s="4">
        <f t="shared" si="453"/>
        <v>3.1761280521924687E-2</v>
      </c>
      <c r="U1685" s="4">
        <f t="shared" si="454"/>
        <v>9.5238095238095233E-2</v>
      </c>
      <c r="V1685" s="4">
        <f t="shared" si="455"/>
        <v>0.97772360528884772</v>
      </c>
      <c r="W1685" s="4" t="s">
        <v>5100</v>
      </c>
      <c r="X1685" s="2" cm="1">
        <f t="array" ref="X1685">SUM(_xlfn._xlws.FILTER($F$2:$F$2454,_xlfn.MAP($W$2:$W$2454,_xlfn.LAMBDA(_xlpm.x,_xlpm.x=$W1685))))</f>
        <v>150</v>
      </c>
      <c r="Y1685" s="11">
        <f t="shared" si="456"/>
        <v>1.3333333333333334E-2</v>
      </c>
      <c r="Z1685" s="4" t="s">
        <v>5107</v>
      </c>
      <c r="AA1685" s="2" cm="1">
        <f t="array" ref="AA1685">SUM(_xlfn._xlws.FILTER($F$2:$F$2454,_xlfn.MAP($Z$2:$Z$2454,_xlfn.LAMBDA(_xlpm.x,_xlpm.x=$Z1685))))</f>
        <v>293</v>
      </c>
      <c r="AB1685" s="11">
        <f t="shared" si="457"/>
        <v>6.8259385665529011E-3</v>
      </c>
      <c r="AC1685" s="11">
        <f t="shared" si="458"/>
        <v>0.29077636129842821</v>
      </c>
      <c r="AG1685" s="2"/>
      <c r="AL1685" s="2"/>
      <c r="AM1685" s="2"/>
    </row>
    <row r="1686" spans="1:39">
      <c r="A1686" s="1" t="str">
        <f t="shared" si="442"/>
        <v>~rri~ : [ɹə]</v>
      </c>
      <c r="B1686" s="1">
        <f>_xlfn.LET(_xlpm.d,$G1686,_xlpm.k,_xlfn.CONCAT(LEFT(TRIM(B$1),1),"*"),COUNTIF(_xlpm.d,_xlpm.k))</f>
        <v>1</v>
      </c>
      <c r="C1686" s="1">
        <f>_xlfn.LET(_xlpm.d,$G1686,_xlpm.k,_xlfn.CONCAT(LEFT(TRIM(C$1),1),"*"),COUNTIF(_xlpm.d,_xlpm.k))</f>
        <v>0</v>
      </c>
      <c r="D1686" s="1">
        <f>_xlfn.LET(_xlpm.d,$G1686,_xlpm.k,_xlfn.CONCAT(LEFT(TRIM(D$1),1),"*"),COUNTIF(_xlpm.d,_xlpm.k))</f>
        <v>0</v>
      </c>
      <c r="E1686" s="1">
        <f t="shared" si="443"/>
        <v>0.30102999566398114</v>
      </c>
      <c r="F1686" s="7">
        <v>1</v>
      </c>
      <c r="G1686" s="9" t="s">
        <v>2466</v>
      </c>
      <c r="H1686" s="4" cm="1">
        <f t="array" ref="H1686">F1686/freq.sum.r6e</f>
        <v>7.9214195183776928E-5</v>
      </c>
      <c r="I1686" s="4" t="str">
        <f t="shared" si="444"/>
        <v>ɹə</v>
      </c>
      <c r="J1686" s="4" t="str">
        <f t="shared" si="445"/>
        <v>rri</v>
      </c>
      <c r="K1686" s="10">
        <f t="shared" si="446"/>
        <v>2</v>
      </c>
      <c r="L1686" s="1">
        <f t="shared" si="447"/>
        <v>3</v>
      </c>
      <c r="M1686" s="10">
        <f t="shared" si="448"/>
        <v>3</v>
      </c>
      <c r="N1686" s="1" t="str">
        <f t="shared" si="449"/>
        <v>~rri~</v>
      </c>
      <c r="O1686" s="1" t="str">
        <f t="shared" si="450"/>
        <v>[ɹə]</v>
      </c>
      <c r="P1686" s="3" cm="1">
        <f t="array" ref="P1686">SUM(_xlfn._xlws.FILTER($H$2:$H$2454,_xlfn.MAP($N$2:$N$2454,_xlfn.LAMBDA(_xlpm.x,_xlpm.x=$N1686))))</f>
        <v>7.9214195183776931E-4</v>
      </c>
      <c r="Q1686" s="4">
        <f t="shared" si="451"/>
        <v>9.9999999999999992E-2</v>
      </c>
      <c r="R1686" s="6" cm="1">
        <f t="array" ref="R1686">SUM(_xlfn._xlws.FILTER($H$2:$H$2454,_xlfn.MAP($O$2:$O$2454,_xlfn.LAMBDA(_xlpm.x,_xlpm.x=$O1686))))</f>
        <v>7.5253485424588099E-3</v>
      </c>
      <c r="S1686" s="4">
        <f t="shared" si="452"/>
        <v>1.0526315789473682E-2</v>
      </c>
      <c r="T1686" s="4">
        <f t="shared" si="453"/>
        <v>4.0078273785623744E-3</v>
      </c>
      <c r="U1686" s="4">
        <f t="shared" si="454"/>
        <v>1.9047619047619046E-2</v>
      </c>
      <c r="V1686" s="4">
        <f t="shared" si="455"/>
        <v>0.97772360528884783</v>
      </c>
      <c r="W1686" s="4" t="s">
        <v>5110</v>
      </c>
      <c r="X1686" s="2" cm="1">
        <f t="array" ref="X1686">SUM(_xlfn._xlws.FILTER($F$2:$F$2454,_xlfn.MAP($W$2:$W$2454,_xlfn.LAMBDA(_xlpm.x,_xlpm.x=$W1686))))</f>
        <v>1594</v>
      </c>
      <c r="Y1686" s="11">
        <f t="shared" si="456"/>
        <v>6.2735257214554575E-4</v>
      </c>
      <c r="Z1686" s="4" t="s">
        <v>5101</v>
      </c>
      <c r="AA1686" s="2" cm="1">
        <f t="array" ref="AA1686">SUM(_xlfn._xlws.FILTER($F$2:$F$2454,_xlfn.MAP($Z$2:$Z$2454,_xlfn.LAMBDA(_xlpm.x,_xlpm.x=$Z1686))))</f>
        <v>2255</v>
      </c>
      <c r="AB1686" s="11">
        <f t="shared" si="457"/>
        <v>4.434589800443459E-4</v>
      </c>
      <c r="AC1686" s="11">
        <f t="shared" si="458"/>
        <v>0.1506582291538858</v>
      </c>
      <c r="AG1686" s="2"/>
      <c r="AL1686" s="2"/>
      <c r="AM1686" s="2"/>
    </row>
    <row r="1687" spans="1:39">
      <c r="A1687" s="1" t="str">
        <f t="shared" si="442"/>
        <v>~tte~ : [t]</v>
      </c>
      <c r="B1687" s="1">
        <f>_xlfn.LET(_xlpm.d,$G1687,_xlpm.k,_xlfn.CONCAT(LEFT(TRIM(B$1),1),"*"),COUNTIF(_xlpm.d,_xlpm.k))</f>
        <v>0</v>
      </c>
      <c r="C1687" s="1">
        <f>_xlfn.LET(_xlpm.d,$G1687,_xlpm.k,_xlfn.CONCAT(LEFT(TRIM(C$1),1),"*"),COUNTIF(_xlpm.d,_xlpm.k))</f>
        <v>0</v>
      </c>
      <c r="D1687" s="1">
        <f>_xlfn.LET(_xlpm.d,$G1687,_xlpm.k,_xlfn.CONCAT(LEFT(TRIM(D$1),1),"*"),COUNTIF(_xlpm.d,_xlpm.k))</f>
        <v>0</v>
      </c>
      <c r="E1687" s="1">
        <f t="shared" si="443"/>
        <v>0.47712125471966244</v>
      </c>
      <c r="F1687" s="7">
        <v>2</v>
      </c>
      <c r="G1687" s="9" t="s">
        <v>2248</v>
      </c>
      <c r="H1687" s="4" cm="1">
        <f t="array" ref="H1687">F1687/freq.sum.r6e</f>
        <v>1.5842839036755386E-4</v>
      </c>
      <c r="I1687" s="4" t="str">
        <f t="shared" si="444"/>
        <v>t</v>
      </c>
      <c r="J1687" s="4" t="str">
        <f t="shared" si="445"/>
        <v>tte</v>
      </c>
      <c r="K1687" s="10">
        <f t="shared" si="446"/>
        <v>1</v>
      </c>
      <c r="L1687" s="1">
        <f t="shared" si="447"/>
        <v>3</v>
      </c>
      <c r="M1687" s="10">
        <f t="shared" si="448"/>
        <v>3</v>
      </c>
      <c r="N1687" s="1" t="str">
        <f t="shared" si="449"/>
        <v>~tte~</v>
      </c>
      <c r="O1687" s="1" t="str">
        <f t="shared" si="450"/>
        <v>[t]</v>
      </c>
      <c r="P1687" s="3" cm="1">
        <f t="array" ref="P1687">SUM(_xlfn._xlws.FILTER($H$2:$H$2454,_xlfn.MAP($N$2:$N$2454,_xlfn.LAMBDA(_xlpm.x,_xlpm.x=$N1687))))</f>
        <v>1.8219264892268693E-3</v>
      </c>
      <c r="Q1687" s="4">
        <f t="shared" si="451"/>
        <v>8.6956521739130432E-2</v>
      </c>
      <c r="R1687" s="6" cm="1">
        <f t="array" ref="R1687">SUM(_xlfn._xlws.FILTER($H$2:$H$2454,_xlfn.MAP($O$2:$O$2454,_xlfn.LAMBDA(_xlpm.x,_xlpm.x=$O1687))))</f>
        <v>1.7664765525982257E-2</v>
      </c>
      <c r="S1687" s="4">
        <f t="shared" si="452"/>
        <v>8.9686098654708519E-3</v>
      </c>
      <c r="T1687" s="4">
        <f t="shared" si="453"/>
        <v>5.4226576500847022E-3</v>
      </c>
      <c r="U1687" s="4">
        <f t="shared" si="454"/>
        <v>1.6260162601626015E-2</v>
      </c>
      <c r="V1687" s="4">
        <f t="shared" si="455"/>
        <v>0.98657702703056782</v>
      </c>
      <c r="W1687" s="4" t="s">
        <v>5121</v>
      </c>
      <c r="X1687" s="2" cm="1">
        <f t="array" ref="X1687">SUM(_xlfn._xlws.FILTER($F$2:$F$2454,_xlfn.MAP($W$2:$W$2454,_xlfn.LAMBDA(_xlpm.x,_xlpm.x=$W1687))))</f>
        <v>2896</v>
      </c>
      <c r="Y1687" s="11">
        <f t="shared" si="456"/>
        <v>6.9060773480662981E-4</v>
      </c>
      <c r="Z1687" s="4"/>
      <c r="AA1687" s="2" cm="1">
        <f t="array" ref="AA1687">SUM(_xlfn._xlws.FILTER($F$2:$F$2454,_xlfn.MAP($Z$2:$Z$2454,_xlfn.LAMBDA(_xlpm.x,_xlpm.x=$Z1687))))</f>
        <v>3871</v>
      </c>
      <c r="AB1687" s="11">
        <f t="shared" si="457"/>
        <v>5.1666236114699044E-4</v>
      </c>
      <c r="AC1687" s="11">
        <f t="shared" si="458"/>
        <v>0.12602461379384577</v>
      </c>
      <c r="AG1687" s="2"/>
      <c r="AL1687" s="2"/>
      <c r="AM1687" s="2"/>
    </row>
    <row r="1688" spans="1:39">
      <c r="A1688" s="1" t="str">
        <f t="shared" si="442"/>
        <v>~nee~ : [nɪ]</v>
      </c>
      <c r="B1688" s="1">
        <f>_xlfn.LET(_xlpm.d,$G1688,_xlpm.k,_xlfn.CONCAT(LEFT(TRIM(B$1),1),"*"),COUNTIF(_xlpm.d,_xlpm.k))</f>
        <v>0</v>
      </c>
      <c r="C1688" s="1">
        <f>_xlfn.LET(_xlpm.d,$G1688,_xlpm.k,_xlfn.CONCAT(LEFT(TRIM(C$1),1),"*"),COUNTIF(_xlpm.d,_xlpm.k))</f>
        <v>0</v>
      </c>
      <c r="D1688" s="1">
        <f>_xlfn.LET(_xlpm.d,$G1688,_xlpm.k,_xlfn.CONCAT(LEFT(TRIM(D$1),1),"*"),COUNTIF(_xlpm.d,_xlpm.k))</f>
        <v>1</v>
      </c>
      <c r="E1688" s="1">
        <f t="shared" si="443"/>
        <v>0.30102999566398114</v>
      </c>
      <c r="F1688" s="7">
        <v>1</v>
      </c>
      <c r="G1688" s="9" t="s">
        <v>1831</v>
      </c>
      <c r="H1688" s="4" cm="1">
        <f t="array" ref="H1688">F1688/freq.sum.r6e</f>
        <v>7.9214195183776928E-5</v>
      </c>
      <c r="I1688" s="4" t="str">
        <f t="shared" si="444"/>
        <v>nɪ</v>
      </c>
      <c r="J1688" s="4" t="str">
        <f t="shared" si="445"/>
        <v>nee</v>
      </c>
      <c r="K1688" s="10">
        <f t="shared" si="446"/>
        <v>2</v>
      </c>
      <c r="L1688" s="1">
        <f t="shared" si="447"/>
        <v>3</v>
      </c>
      <c r="M1688" s="10">
        <f t="shared" si="448"/>
        <v>3</v>
      </c>
      <c r="N1688" s="1" t="str">
        <f t="shared" si="449"/>
        <v>~nee~</v>
      </c>
      <c r="O1688" s="1" t="str">
        <f t="shared" si="450"/>
        <v>[nɪ]</v>
      </c>
      <c r="P1688" s="3" cm="1">
        <f t="array" ref="P1688">SUM(_xlfn._xlws.FILTER($H$2:$H$2454,_xlfn.MAP($N$2:$N$2454,_xlfn.LAMBDA(_xlpm.x,_xlpm.x=$N1688))))</f>
        <v>5.5449936628643854E-4</v>
      </c>
      <c r="Q1688" s="4">
        <f t="shared" si="451"/>
        <v>0.14285714285714285</v>
      </c>
      <c r="R1688" s="6" cm="1">
        <f t="array" ref="R1688">SUM(_xlfn._xlws.FILTER($H$2:$H$2454,_xlfn.MAP($O$2:$O$2454,_xlfn.LAMBDA(_xlpm.x,_xlpm.x=$O1688))))</f>
        <v>5.3865652724968327E-3</v>
      </c>
      <c r="S1688" s="4">
        <f t="shared" si="452"/>
        <v>1.4705882352941173E-2</v>
      </c>
      <c r="T1688" s="4">
        <f t="shared" si="453"/>
        <v>5.610958329987324E-3</v>
      </c>
      <c r="U1688" s="4">
        <f t="shared" si="454"/>
        <v>2.6666666666666661E-2</v>
      </c>
      <c r="V1688" s="4">
        <f t="shared" si="455"/>
        <v>0.98741087269197958</v>
      </c>
      <c r="W1688" s="4" t="s">
        <v>5126</v>
      </c>
      <c r="X1688" s="2" cm="1">
        <f t="array" ref="X1688">SUM(_xlfn._xlws.FILTER($F$2:$F$2454,_xlfn.MAP($W$2:$W$2454,_xlfn.LAMBDA(_xlpm.x,_xlpm.x=$W1688))))</f>
        <v>109</v>
      </c>
      <c r="Y1688" s="11">
        <f t="shared" si="456"/>
        <v>9.1743119266055051E-3</v>
      </c>
      <c r="Z1688" s="4" t="s">
        <v>5102</v>
      </c>
      <c r="AA1688" s="2" cm="1">
        <f t="array" ref="AA1688">SUM(_xlfn._xlws.FILTER($F$2:$F$2454,_xlfn.MAP($Z$2:$Z$2454,_xlfn.LAMBDA(_xlpm.x,_xlpm.x=$Z1688))))</f>
        <v>1794</v>
      </c>
      <c r="AB1688" s="11">
        <f t="shared" si="457"/>
        <v>5.5741360089186175E-4</v>
      </c>
      <c r="AC1688" s="11">
        <f t="shared" si="458"/>
        <v>1.2163959407674496</v>
      </c>
      <c r="AG1688" s="2"/>
      <c r="AL1688" s="2"/>
      <c r="AM1688" s="2"/>
    </row>
    <row r="1689" spans="1:39">
      <c r="A1689" s="1" t="str">
        <f t="shared" si="442"/>
        <v>~nni~ : [nɪ]</v>
      </c>
      <c r="B1689" s="1">
        <f>_xlfn.LET(_xlpm.d,$G1689,_xlpm.k,_xlfn.CONCAT(LEFT(TRIM(B$1),1),"*"),COUNTIF(_xlpm.d,_xlpm.k))</f>
        <v>0</v>
      </c>
      <c r="C1689" s="1">
        <f>_xlfn.LET(_xlpm.d,$G1689,_xlpm.k,_xlfn.CONCAT(LEFT(TRIM(C$1),1),"*"),COUNTIF(_xlpm.d,_xlpm.k))</f>
        <v>0</v>
      </c>
      <c r="D1689" s="1">
        <f>_xlfn.LET(_xlpm.d,$G1689,_xlpm.k,_xlfn.CONCAT(LEFT(TRIM(D$1),1),"*"),COUNTIF(_xlpm.d,_xlpm.k))</f>
        <v>1</v>
      </c>
      <c r="E1689" s="1">
        <f t="shared" si="443"/>
        <v>0.69897000433601875</v>
      </c>
      <c r="F1689" s="7">
        <v>4</v>
      </c>
      <c r="G1689" s="9" t="s">
        <v>1435</v>
      </c>
      <c r="H1689" s="4" cm="1">
        <f t="array" ref="H1689">F1689/freq.sum.r6e</f>
        <v>3.1685678073510771E-4</v>
      </c>
      <c r="I1689" s="1" t="str">
        <f t="shared" si="444"/>
        <v>nɪ</v>
      </c>
      <c r="J1689" s="1" t="str">
        <f t="shared" si="445"/>
        <v>nni</v>
      </c>
      <c r="K1689" s="10">
        <f t="shared" si="446"/>
        <v>2</v>
      </c>
      <c r="L1689" s="1">
        <f t="shared" si="447"/>
        <v>3</v>
      </c>
      <c r="M1689" s="10">
        <f t="shared" si="448"/>
        <v>3</v>
      </c>
      <c r="N1689" s="1" t="str">
        <f t="shared" si="449"/>
        <v>~nni~</v>
      </c>
      <c r="O1689" s="1" t="str">
        <f t="shared" si="450"/>
        <v>[nɪ]</v>
      </c>
      <c r="P1689" s="3" cm="1">
        <f t="array" ref="P1689">SUM(_xlfn._xlws.FILTER($H$2:$H$2454,_xlfn.MAP($N$2:$N$2454,_xlfn.LAMBDA(_xlpm.x,_xlpm.x=$N1689))))</f>
        <v>5.5449936628643854E-4</v>
      </c>
      <c r="Q1689" s="4">
        <f t="shared" si="451"/>
        <v>0.5714285714285714</v>
      </c>
      <c r="R1689" s="6" cm="1">
        <f t="array" ref="R1689">SUM(_xlfn._xlws.FILTER($H$2:$H$2454,_xlfn.MAP($O$2:$O$2454,_xlfn.LAMBDA(_xlpm.x,_xlpm.x=$O1689))))</f>
        <v>5.3865652724968327E-3</v>
      </c>
      <c r="S1689" s="4">
        <f t="shared" si="452"/>
        <v>5.8823529411764691E-2</v>
      </c>
      <c r="T1689" s="4">
        <f t="shared" si="453"/>
        <v>5.211296714255937E-2</v>
      </c>
      <c r="U1689" s="4">
        <f t="shared" si="454"/>
        <v>0.10666666666666665</v>
      </c>
      <c r="V1689" s="4">
        <f t="shared" si="455"/>
        <v>0.98741087269197958</v>
      </c>
      <c r="W1689" s="4" t="s">
        <v>5110</v>
      </c>
      <c r="X1689" s="2" cm="1">
        <f t="array" ref="X1689">SUM(_xlfn._xlws.FILTER($F$2:$F$2454,_xlfn.MAP($W$2:$W$2454,_xlfn.LAMBDA(_xlpm.x,_xlpm.x=$W1689))))</f>
        <v>1594</v>
      </c>
      <c r="Y1689" s="11">
        <f t="shared" si="456"/>
        <v>2.509410288582183E-3</v>
      </c>
      <c r="Z1689" s="4" t="s">
        <v>5102</v>
      </c>
      <c r="AA1689" s="2" cm="1">
        <f t="array" ref="AA1689">SUM(_xlfn._xlws.FILTER($F$2:$F$2454,_xlfn.MAP($Z$2:$Z$2454,_xlfn.LAMBDA(_xlpm.x,_xlpm.x=$Z1689))))</f>
        <v>1794</v>
      </c>
      <c r="AB1689" s="11">
        <f t="shared" si="457"/>
        <v>2.229654403567447E-3</v>
      </c>
      <c r="AC1689" s="11">
        <f t="shared" si="458"/>
        <v>5.1334121647979701E-2</v>
      </c>
      <c r="AG1689" s="2"/>
      <c r="AL1689" s="2"/>
      <c r="AM1689" s="2"/>
    </row>
    <row r="1690" spans="1:39">
      <c r="A1690" s="1" t="str">
        <f t="shared" si="442"/>
        <v>~ppi~ : [pɪ]</v>
      </c>
      <c r="B1690" s="1">
        <f>_xlfn.LET(_xlpm.d,$G1690,_xlpm.k,_xlfn.CONCAT(LEFT(TRIM(B$1),1),"*"),COUNTIF(_xlpm.d,_xlpm.k))</f>
        <v>0</v>
      </c>
      <c r="C1690" s="1">
        <f>_xlfn.LET(_xlpm.d,$G1690,_xlpm.k,_xlfn.CONCAT(LEFT(TRIM(C$1),1),"*"),COUNTIF(_xlpm.d,_xlpm.k))</f>
        <v>0</v>
      </c>
      <c r="D1690" s="1">
        <f>_xlfn.LET(_xlpm.d,$G1690,_xlpm.k,_xlfn.CONCAT(LEFT(TRIM(D$1),1),"*"),COUNTIF(_xlpm.d,_xlpm.k))</f>
        <v>0</v>
      </c>
      <c r="E1690" s="1">
        <f t="shared" si="443"/>
        <v>0.69897000433601875</v>
      </c>
      <c r="F1690" s="7">
        <v>4</v>
      </c>
      <c r="G1690" s="9" t="s">
        <v>1247</v>
      </c>
      <c r="H1690" s="4" cm="1">
        <f t="array" ref="H1690">F1690/freq.sum.r6e</f>
        <v>3.1685678073510771E-4</v>
      </c>
      <c r="I1690" s="4" t="str">
        <f t="shared" si="444"/>
        <v>pɪ</v>
      </c>
      <c r="J1690" s="4" t="str">
        <f t="shared" si="445"/>
        <v>ppi</v>
      </c>
      <c r="K1690" s="10">
        <f t="shared" si="446"/>
        <v>2</v>
      </c>
      <c r="L1690" s="1">
        <f t="shared" si="447"/>
        <v>3</v>
      </c>
      <c r="M1690" s="10">
        <f t="shared" si="448"/>
        <v>3</v>
      </c>
      <c r="N1690" s="1" t="str">
        <f t="shared" si="449"/>
        <v>~ppi~</v>
      </c>
      <c r="O1690" s="1" t="str">
        <f t="shared" si="450"/>
        <v>[pɪ]</v>
      </c>
      <c r="P1690" s="3" cm="1">
        <f t="array" ref="P1690">SUM(_xlfn._xlws.FILTER($H$2:$H$2454,_xlfn.MAP($N$2:$N$2454,_xlfn.LAMBDA(_xlpm.x,_xlpm.x=$N1690))))</f>
        <v>3.1685678073510771E-4</v>
      </c>
      <c r="Q1690" s="4">
        <f t="shared" si="451"/>
        <v>1</v>
      </c>
      <c r="R1690" s="6" cm="1">
        <f t="array" ref="R1690">SUM(_xlfn._xlws.FILTER($H$2:$H$2454,_xlfn.MAP($O$2:$O$2454,_xlfn.LAMBDA(_xlpm.x,_xlpm.x=$O1690))))</f>
        <v>3.0893536121672999E-3</v>
      </c>
      <c r="S1690" s="4">
        <f t="shared" si="452"/>
        <v>0.10256410256410257</v>
      </c>
      <c r="T1690" s="4">
        <f t="shared" si="453"/>
        <v>9.0894710132371007E-2</v>
      </c>
      <c r="U1690" s="4">
        <f t="shared" si="454"/>
        <v>0.18604651162790697</v>
      </c>
      <c r="V1690" s="4">
        <f t="shared" si="455"/>
        <v>0.9890046156985367</v>
      </c>
      <c r="W1690" s="4" t="s">
        <v>5110</v>
      </c>
      <c r="X1690" s="2" cm="1">
        <f t="array" ref="X1690">SUM(_xlfn._xlws.FILTER($F$2:$F$2454,_xlfn.MAP($W$2:$W$2454,_xlfn.LAMBDA(_xlpm.x,_xlpm.x=$W1690))))</f>
        <v>1594</v>
      </c>
      <c r="Y1690" s="11">
        <f t="shared" si="456"/>
        <v>2.509410288582183E-3</v>
      </c>
      <c r="Z1690" s="4" t="s">
        <v>5102</v>
      </c>
      <c r="AA1690" s="2" cm="1">
        <f t="array" ref="AA1690">SUM(_xlfn._xlws.FILTER($F$2:$F$2454,_xlfn.MAP($Z$2:$Z$2454,_xlfn.LAMBDA(_xlpm.x,_xlpm.x=$Z1690))))</f>
        <v>1794</v>
      </c>
      <c r="AB1690" s="11">
        <f t="shared" si="457"/>
        <v>2.229654403567447E-3</v>
      </c>
      <c r="AC1690" s="11">
        <f t="shared" si="458"/>
        <v>5.1334121647979701E-2</v>
      </c>
      <c r="AG1690" s="2"/>
      <c r="AL1690" s="2"/>
      <c r="AM1690" s="2"/>
    </row>
    <row r="1691" spans="1:39">
      <c r="A1691" s="1" t="str">
        <f t="shared" si="442"/>
        <v>~nna~ : [nɑ]</v>
      </c>
      <c r="B1691" s="1">
        <f>_xlfn.LET(_xlpm.d,$G1691,_xlpm.k,_xlfn.CONCAT(LEFT(TRIM(B$1),1),"*"),COUNTIF(_xlpm.d,_xlpm.k))</f>
        <v>0</v>
      </c>
      <c r="C1691" s="1">
        <f>_xlfn.LET(_xlpm.d,$G1691,_xlpm.k,_xlfn.CONCAT(LEFT(TRIM(C$1),1),"*"),COUNTIF(_xlpm.d,_xlpm.k))</f>
        <v>0</v>
      </c>
      <c r="D1691" s="1">
        <f>_xlfn.LET(_xlpm.d,$G1691,_xlpm.k,_xlfn.CONCAT(LEFT(TRIM(D$1),1),"*"),COUNTIF(_xlpm.d,_xlpm.k))</f>
        <v>1</v>
      </c>
      <c r="E1691" s="1">
        <f t="shared" si="443"/>
        <v>0.30102999566398114</v>
      </c>
      <c r="F1691" s="7">
        <v>1</v>
      </c>
      <c r="G1691" s="9" t="s">
        <v>2171</v>
      </c>
      <c r="H1691" s="4" cm="1">
        <f t="array" ref="H1691">F1691/freq.sum.r6e</f>
        <v>7.9214195183776928E-5</v>
      </c>
      <c r="I1691" s="1" t="str">
        <f t="shared" si="444"/>
        <v>nɑ</v>
      </c>
      <c r="J1691" s="1" t="str">
        <f t="shared" si="445"/>
        <v>nna</v>
      </c>
      <c r="K1691" s="10">
        <f t="shared" si="446"/>
        <v>2</v>
      </c>
      <c r="L1691" s="1">
        <f t="shared" si="447"/>
        <v>3</v>
      </c>
      <c r="M1691" s="10">
        <f t="shared" si="448"/>
        <v>3</v>
      </c>
      <c r="N1691" s="1" t="str">
        <f t="shared" si="449"/>
        <v>~nna~</v>
      </c>
      <c r="O1691" s="1" t="str">
        <f t="shared" si="450"/>
        <v>[nɑ]</v>
      </c>
      <c r="P1691" s="3" cm="1">
        <f t="array" ref="P1691">SUM(_xlfn._xlws.FILTER($H$2:$H$2454,_xlfn.MAP($N$2:$N$2454,_xlfn.LAMBDA(_xlpm.x,_xlpm.x=$N1691))))</f>
        <v>7.9214195183776928E-5</v>
      </c>
      <c r="Q1691" s="4">
        <f t="shared" si="451"/>
        <v>1</v>
      </c>
      <c r="R1691" s="6" cm="1">
        <f t="array" ref="R1691">SUM(_xlfn._xlws.FILTER($H$2:$H$2454,_xlfn.MAP($O$2:$O$2454,_xlfn.LAMBDA(_xlpm.x,_xlpm.x=$O1691))))</f>
        <v>7.921419518377692E-4</v>
      </c>
      <c r="S1691" s="4">
        <f t="shared" si="452"/>
        <v>0.1</v>
      </c>
      <c r="T1691" s="4">
        <f t="shared" si="453"/>
        <v>3.8256534068095399E-2</v>
      </c>
      <c r="U1691" s="4">
        <f t="shared" si="454"/>
        <v>0.18181818181818182</v>
      </c>
      <c r="V1691" s="4">
        <f t="shared" si="455"/>
        <v>1</v>
      </c>
      <c r="W1691" s="4" t="s">
        <v>5120</v>
      </c>
      <c r="X1691" s="2" cm="1">
        <f t="array" ref="X1691">SUM(_xlfn._xlws.FILTER($F$2:$F$2454,_xlfn.MAP($W$2:$W$2454,_xlfn.LAMBDA(_xlpm.x,_xlpm.x=$W1691))))</f>
        <v>1666</v>
      </c>
      <c r="Y1691" s="11">
        <f t="shared" si="456"/>
        <v>6.0024009603841532E-4</v>
      </c>
      <c r="Z1691" s="4" t="s">
        <v>5105</v>
      </c>
      <c r="AA1691" s="2" cm="1">
        <f t="array" ref="AA1691">SUM(_xlfn._xlws.FILTER($F$2:$F$2454,_xlfn.MAP($Z$2:$Z$2454,_xlfn.LAMBDA(_xlpm.x,_xlpm.x=$Z1691))))</f>
        <v>436</v>
      </c>
      <c r="AB1691" s="11">
        <f t="shared" si="457"/>
        <v>2.2935779816513763E-3</v>
      </c>
      <c r="AC1691" s="11">
        <f t="shared" si="458"/>
        <v>-0.58218850780218279</v>
      </c>
      <c r="AG1691" s="2"/>
      <c r="AL1691" s="2"/>
      <c r="AM1691" s="2"/>
    </row>
    <row r="1692" spans="1:39">
      <c r="A1692" s="1" t="str">
        <f t="shared" si="442"/>
        <v>~saa~ : [sɑ]</v>
      </c>
      <c r="B1692" s="1">
        <f>_xlfn.LET(_xlpm.d,$G1692,_xlpm.k,_xlfn.CONCAT(LEFT(TRIM(B$1),1),"*"),COUNTIF(_xlpm.d,_xlpm.k))</f>
        <v>0</v>
      </c>
      <c r="C1692" s="1">
        <f>_xlfn.LET(_xlpm.d,$G1692,_xlpm.k,_xlfn.CONCAT(LEFT(TRIM(C$1),1),"*"),COUNTIF(_xlpm.d,_xlpm.k))</f>
        <v>0</v>
      </c>
      <c r="D1692" s="1">
        <f>_xlfn.LET(_xlpm.d,$G1692,_xlpm.k,_xlfn.CONCAT(LEFT(TRIM(D$1),1),"*"),COUNTIF(_xlpm.d,_xlpm.k))</f>
        <v>0</v>
      </c>
      <c r="E1692" s="1">
        <f t="shared" si="443"/>
        <v>0.30102999566398114</v>
      </c>
      <c r="F1692" s="7">
        <v>1</v>
      </c>
      <c r="G1692" s="9" t="s">
        <v>2240</v>
      </c>
      <c r="H1692" s="4" cm="1">
        <f t="array" ref="H1692">F1692/freq.sum.r6e</f>
        <v>7.9214195183776928E-5</v>
      </c>
      <c r="I1692" s="4" t="str">
        <f t="shared" si="444"/>
        <v>sɑ</v>
      </c>
      <c r="J1692" s="4" t="str">
        <f t="shared" si="445"/>
        <v>saa</v>
      </c>
      <c r="K1692" s="10">
        <f t="shared" si="446"/>
        <v>2</v>
      </c>
      <c r="L1692" s="1">
        <f t="shared" si="447"/>
        <v>3</v>
      </c>
      <c r="M1692" s="10">
        <f t="shared" si="448"/>
        <v>3</v>
      </c>
      <c r="N1692" s="1" t="str">
        <f t="shared" si="449"/>
        <v>~saa~</v>
      </c>
      <c r="O1692" s="1" t="str">
        <f t="shared" si="450"/>
        <v>[sɑ]</v>
      </c>
      <c r="P1692" s="3" cm="1">
        <f t="array" ref="P1692">SUM(_xlfn._xlws.FILTER($H$2:$H$2454,_xlfn.MAP($N$2:$N$2454,_xlfn.LAMBDA(_xlpm.x,_xlpm.x=$N1692))))</f>
        <v>7.9214195183776928E-5</v>
      </c>
      <c r="Q1692" s="4">
        <f t="shared" si="451"/>
        <v>1</v>
      </c>
      <c r="R1692" s="6" cm="1">
        <f t="array" ref="R1692">SUM(_xlfn._xlws.FILTER($H$2:$H$2454,_xlfn.MAP($O$2:$O$2454,_xlfn.LAMBDA(_xlpm.x,_xlpm.x=$O1692))))</f>
        <v>7.921419518377692E-4</v>
      </c>
      <c r="S1692" s="4">
        <f t="shared" si="452"/>
        <v>0.1</v>
      </c>
      <c r="T1692" s="4">
        <f t="shared" si="453"/>
        <v>3.8256534068095399E-2</v>
      </c>
      <c r="U1692" s="4">
        <f t="shared" si="454"/>
        <v>0.18181818181818182</v>
      </c>
      <c r="V1692" s="4">
        <f t="shared" si="455"/>
        <v>1</v>
      </c>
      <c r="W1692" s="4" t="s">
        <v>5153</v>
      </c>
      <c r="X1692" s="2" cm="1">
        <f t="array" ref="X1692">SUM(_xlfn._xlws.FILTER($F$2:$F$2454,_xlfn.MAP($W$2:$W$2454,_xlfn.LAMBDA(_xlpm.x,_xlpm.x=$W1692))))</f>
        <v>1</v>
      </c>
      <c r="Y1692" s="11">
        <f t="shared" si="456"/>
        <v>1</v>
      </c>
      <c r="Z1692" s="4" t="s">
        <v>5105</v>
      </c>
      <c r="AA1692" s="2" cm="1">
        <f t="array" ref="AA1692">SUM(_xlfn._xlws.FILTER($F$2:$F$2454,_xlfn.MAP($Z$2:$Z$2454,_xlfn.LAMBDA(_xlpm.x,_xlpm.x=$Z1692))))</f>
        <v>436</v>
      </c>
      <c r="AB1692" s="11">
        <f t="shared" si="457"/>
        <v>2.2935779816513763E-3</v>
      </c>
      <c r="AC1692" s="11">
        <f t="shared" si="458"/>
        <v>2.6394864892685859</v>
      </c>
      <c r="AG1692" s="2"/>
      <c r="AL1692" s="2"/>
      <c r="AM1692" s="2"/>
    </row>
    <row r="1693" spans="1:39">
      <c r="A1693" s="1" t="str">
        <f t="shared" si="442"/>
        <v>~gay~ : [ɡeɪ]</v>
      </c>
      <c r="B1693" s="1">
        <f>_xlfn.LET(_xlpm.d,$G1693,_xlpm.k,_xlfn.CONCAT(LEFT(TRIM(B$1),1),"*"),COUNTIF(_xlpm.d,_xlpm.k))</f>
        <v>0</v>
      </c>
      <c r="C1693" s="1">
        <f>_xlfn.LET(_xlpm.d,$G1693,_xlpm.k,_xlfn.CONCAT(LEFT(TRIM(C$1),1),"*"),COUNTIF(_xlpm.d,_xlpm.k))</f>
        <v>0</v>
      </c>
      <c r="D1693" s="1">
        <f>_xlfn.LET(_xlpm.d,$G1693,_xlpm.k,_xlfn.CONCAT(LEFT(TRIM(D$1),1),"*"),COUNTIF(_xlpm.d,_xlpm.k))</f>
        <v>0</v>
      </c>
      <c r="E1693" s="1">
        <f t="shared" si="443"/>
        <v>0.30102999566398114</v>
      </c>
      <c r="F1693" s="7">
        <v>1</v>
      </c>
      <c r="G1693" s="9" t="s">
        <v>1529</v>
      </c>
      <c r="H1693" s="4" cm="1">
        <f t="array" ref="H1693">F1693/freq.sum.r6e</f>
        <v>7.9214195183776928E-5</v>
      </c>
      <c r="I1693" s="4" t="str">
        <f t="shared" si="444"/>
        <v>ɡeɪ</v>
      </c>
      <c r="J1693" s="4" t="str">
        <f t="shared" si="445"/>
        <v>gay</v>
      </c>
      <c r="K1693" s="10">
        <f t="shared" si="446"/>
        <v>3</v>
      </c>
      <c r="L1693" s="1">
        <f t="shared" si="447"/>
        <v>3</v>
      </c>
      <c r="M1693" s="10">
        <f t="shared" si="448"/>
        <v>3</v>
      </c>
      <c r="N1693" s="1" t="str">
        <f t="shared" si="449"/>
        <v>~gay~</v>
      </c>
      <c r="O1693" s="1" t="str">
        <f t="shared" si="450"/>
        <v>[ɡeɪ]</v>
      </c>
      <c r="P1693" s="3" cm="1">
        <f t="array" ref="P1693">SUM(_xlfn._xlws.FILTER($H$2:$H$2454,_xlfn.MAP($N$2:$N$2454,_xlfn.LAMBDA(_xlpm.x,_xlpm.x=$N1693))))</f>
        <v>7.9214195183776928E-5</v>
      </c>
      <c r="Q1693" s="4">
        <f t="shared" si="451"/>
        <v>1</v>
      </c>
      <c r="R1693" s="6" cm="1">
        <f t="array" ref="R1693">SUM(_xlfn._xlws.FILTER($H$2:$H$2454,_xlfn.MAP($O$2:$O$2454,_xlfn.LAMBDA(_xlpm.x,_xlpm.x=$O1693))))</f>
        <v>7.921419518377692E-4</v>
      </c>
      <c r="S1693" s="4">
        <f t="shared" si="452"/>
        <v>0.1</v>
      </c>
      <c r="T1693" s="4">
        <f t="shared" si="453"/>
        <v>3.8256534068095399E-2</v>
      </c>
      <c r="U1693" s="4">
        <f t="shared" si="454"/>
        <v>0.18181818181818182</v>
      </c>
      <c r="V1693" s="4">
        <f t="shared" si="455"/>
        <v>1</v>
      </c>
      <c r="W1693" s="4" t="s">
        <v>5127</v>
      </c>
      <c r="X1693" s="2" cm="1">
        <f t="array" ref="X1693">SUM(_xlfn._xlws.FILTER($F$2:$F$2454,_xlfn.MAP($W$2:$W$2454,_xlfn.LAMBDA(_xlpm.x,_xlpm.x=$W1693))))</f>
        <v>59</v>
      </c>
      <c r="Y1693" s="11">
        <f t="shared" si="456"/>
        <v>1.6949152542372881E-2</v>
      </c>
      <c r="Z1693" s="4" t="s">
        <v>5108</v>
      </c>
      <c r="AA1693" s="2" cm="1">
        <f t="array" ref="AA1693">SUM(_xlfn._xlws.FILTER($F$2:$F$2454,_xlfn.MAP($Z$2:$Z$2454,_xlfn.LAMBDA(_xlpm.x,_xlpm.x=$Z1693))))</f>
        <v>475</v>
      </c>
      <c r="AB1693" s="11">
        <f t="shared" si="457"/>
        <v>2.1052631578947368E-3</v>
      </c>
      <c r="AC1693" s="11">
        <f t="shared" si="458"/>
        <v>0.90584159798272246</v>
      </c>
      <c r="AG1693" s="2"/>
      <c r="AL1693" s="2"/>
      <c r="AM1693" s="2"/>
    </row>
    <row r="1694" spans="1:39">
      <c r="A1694" s="1" t="str">
        <f t="shared" si="442"/>
        <v>~hee~ : [hi]</v>
      </c>
      <c r="B1694" s="1">
        <f>_xlfn.LET(_xlpm.d,$G1694,_xlpm.k,_xlfn.CONCAT(LEFT(TRIM(B$1),1),"*"),COUNTIF(_xlpm.d,_xlpm.k))</f>
        <v>0</v>
      </c>
      <c r="C1694" s="1">
        <f>_xlfn.LET(_xlpm.d,$G1694,_xlpm.k,_xlfn.CONCAT(LEFT(TRIM(C$1),1),"*"),COUNTIF(_xlpm.d,_xlpm.k))</f>
        <v>0</v>
      </c>
      <c r="D1694" s="1">
        <f>_xlfn.LET(_xlpm.d,$G1694,_xlpm.k,_xlfn.CONCAT(LEFT(TRIM(D$1),1),"*"),COUNTIF(_xlpm.d,_xlpm.k))</f>
        <v>0</v>
      </c>
      <c r="E1694" s="1">
        <f t="shared" si="443"/>
        <v>0.30102999566398114</v>
      </c>
      <c r="F1694" s="7">
        <v>1</v>
      </c>
      <c r="G1694" s="9" t="s">
        <v>66</v>
      </c>
      <c r="H1694" s="4" cm="1">
        <f t="array" ref="H1694">F1694/freq.sum.r6e</f>
        <v>7.9214195183776928E-5</v>
      </c>
      <c r="I1694" s="4" t="str">
        <f t="shared" si="444"/>
        <v>hi</v>
      </c>
      <c r="J1694" s="4" t="str">
        <f t="shared" si="445"/>
        <v>hee</v>
      </c>
      <c r="K1694" s="10">
        <f t="shared" si="446"/>
        <v>2</v>
      </c>
      <c r="L1694" s="1">
        <f t="shared" si="447"/>
        <v>3</v>
      </c>
      <c r="M1694" s="10">
        <f t="shared" si="448"/>
        <v>3</v>
      </c>
      <c r="N1694" s="1" t="str">
        <f t="shared" si="449"/>
        <v>~hee~</v>
      </c>
      <c r="O1694" s="1" t="str">
        <f t="shared" si="450"/>
        <v>[hi]</v>
      </c>
      <c r="P1694" s="3" cm="1">
        <f t="array" ref="P1694">SUM(_xlfn._xlws.FILTER($H$2:$H$2454,_xlfn.MAP($N$2:$N$2454,_xlfn.LAMBDA(_xlpm.x,_xlpm.x=$N1694))))</f>
        <v>7.9214195183776928E-5</v>
      </c>
      <c r="Q1694" s="4">
        <f t="shared" si="451"/>
        <v>1</v>
      </c>
      <c r="R1694" s="6" cm="1">
        <f t="array" ref="R1694">SUM(_xlfn._xlws.FILTER($H$2:$H$2454,_xlfn.MAP($O$2:$O$2454,_xlfn.LAMBDA(_xlpm.x,_xlpm.x=$O1694))))</f>
        <v>7.9214195183776931E-4</v>
      </c>
      <c r="S1694" s="4">
        <f t="shared" si="452"/>
        <v>9.9999999999999992E-2</v>
      </c>
      <c r="T1694" s="4">
        <f t="shared" si="453"/>
        <v>3.8256534068095392E-2</v>
      </c>
      <c r="U1694" s="4">
        <f t="shared" si="454"/>
        <v>0.1818181818181818</v>
      </c>
      <c r="V1694" s="4">
        <f t="shared" si="455"/>
        <v>1</v>
      </c>
      <c r="W1694" s="4" t="s">
        <v>5126</v>
      </c>
      <c r="X1694" s="2" cm="1">
        <f t="array" ref="X1694">SUM(_xlfn._xlws.FILTER($F$2:$F$2454,_xlfn.MAP($W$2:$W$2454,_xlfn.LAMBDA(_xlpm.x,_xlpm.x=$W1694))))</f>
        <v>109</v>
      </c>
      <c r="Y1694" s="11">
        <f t="shared" si="456"/>
        <v>9.1743119266055051E-3</v>
      </c>
      <c r="Z1694" s="4" t="s">
        <v>5110</v>
      </c>
      <c r="AA1694" s="2" cm="1">
        <f t="array" ref="AA1694">SUM(_xlfn._xlws.FILTER($F$2:$F$2454,_xlfn.MAP($Z$2:$Z$2454,_xlfn.LAMBDA(_xlpm.x,_xlpm.x=$Z1694))))</f>
        <v>354</v>
      </c>
      <c r="AB1694" s="11">
        <f t="shared" si="457"/>
        <v>2.8248587570621469E-3</v>
      </c>
      <c r="AC1694" s="11">
        <f t="shared" si="458"/>
        <v>0.51157676408516417</v>
      </c>
      <c r="AG1694" s="2"/>
      <c r="AL1694" s="2"/>
      <c r="AM1694" s="2"/>
    </row>
    <row r="1695" spans="1:39">
      <c r="A1695" s="1" t="str">
        <f t="shared" si="442"/>
        <v>~vei~ : [veɪ]</v>
      </c>
      <c r="B1695" s="1">
        <f>_xlfn.LET(_xlpm.d,$G1695,_xlpm.k,_xlfn.CONCAT(LEFT(TRIM(B$1),1),"*"),COUNTIF(_xlpm.d,_xlpm.k))</f>
        <v>0</v>
      </c>
      <c r="C1695" s="1">
        <f>_xlfn.LET(_xlpm.d,$G1695,_xlpm.k,_xlfn.CONCAT(LEFT(TRIM(C$1),1),"*"),COUNTIF(_xlpm.d,_xlpm.k))</f>
        <v>0</v>
      </c>
      <c r="D1695" s="1">
        <f>_xlfn.LET(_xlpm.d,$G1695,_xlpm.k,_xlfn.CONCAT(LEFT(TRIM(D$1),1),"*"),COUNTIF(_xlpm.d,_xlpm.k))</f>
        <v>0</v>
      </c>
      <c r="E1695" s="1">
        <f t="shared" si="443"/>
        <v>0.30102999566398114</v>
      </c>
      <c r="F1695" s="7">
        <v>1</v>
      </c>
      <c r="G1695" s="9" t="s">
        <v>1528</v>
      </c>
      <c r="H1695" s="4" cm="1">
        <f t="array" ref="H1695">F1695/freq.sum.r6e</f>
        <v>7.9214195183776928E-5</v>
      </c>
      <c r="I1695" s="4" t="str">
        <f t="shared" si="444"/>
        <v>veɪ</v>
      </c>
      <c r="J1695" s="4" t="str">
        <f t="shared" si="445"/>
        <v>vei</v>
      </c>
      <c r="K1695" s="10">
        <f t="shared" si="446"/>
        <v>3</v>
      </c>
      <c r="L1695" s="1">
        <f t="shared" si="447"/>
        <v>3</v>
      </c>
      <c r="M1695" s="10">
        <f t="shared" si="448"/>
        <v>3</v>
      </c>
      <c r="N1695" s="1" t="str">
        <f t="shared" si="449"/>
        <v>~vei~</v>
      </c>
      <c r="O1695" s="1" t="str">
        <f t="shared" si="450"/>
        <v>[veɪ]</v>
      </c>
      <c r="P1695" s="3" cm="1">
        <f t="array" ref="P1695">SUM(_xlfn._xlws.FILTER($H$2:$H$2454,_xlfn.MAP($N$2:$N$2454,_xlfn.LAMBDA(_xlpm.x,_xlpm.x=$N1695))))</f>
        <v>7.9214195183776928E-5</v>
      </c>
      <c r="Q1695" s="4">
        <f t="shared" si="451"/>
        <v>1</v>
      </c>
      <c r="R1695" s="6" cm="1">
        <f t="array" ref="R1695">SUM(_xlfn._xlws.FILTER($H$2:$H$2454,_xlfn.MAP($O$2:$O$2454,_xlfn.LAMBDA(_xlpm.x,_xlpm.x=$O1695))))</f>
        <v>7.9214195183776931E-4</v>
      </c>
      <c r="S1695" s="4">
        <f t="shared" si="452"/>
        <v>9.9999999999999992E-2</v>
      </c>
      <c r="T1695" s="4">
        <f t="shared" si="453"/>
        <v>3.8256534068095392E-2</v>
      </c>
      <c r="U1695" s="4">
        <f t="shared" si="454"/>
        <v>0.1818181818181818</v>
      </c>
      <c r="V1695" s="4">
        <f t="shared" si="455"/>
        <v>1</v>
      </c>
      <c r="W1695" s="4" t="s">
        <v>5135</v>
      </c>
      <c r="X1695" s="2" cm="1">
        <f t="array" ref="X1695">SUM(_xlfn._xlws.FILTER($F$2:$F$2454,_xlfn.MAP($W$2:$W$2454,_xlfn.LAMBDA(_xlpm.x,_xlpm.x=$W1695))))</f>
        <v>40</v>
      </c>
      <c r="Y1695" s="11">
        <f t="shared" si="456"/>
        <v>2.5000000000000001E-2</v>
      </c>
      <c r="Z1695" s="4" t="s">
        <v>5108</v>
      </c>
      <c r="AA1695" s="2" cm="1">
        <f t="array" ref="AA1695">SUM(_xlfn._xlws.FILTER($F$2:$F$2454,_xlfn.MAP($Z$2:$Z$2454,_xlfn.LAMBDA(_xlpm.x,_xlpm.x=$Z1695))))</f>
        <v>475</v>
      </c>
      <c r="AB1695" s="11">
        <f t="shared" si="457"/>
        <v>2.1052631578947368E-3</v>
      </c>
      <c r="AC1695" s="11">
        <f t="shared" si="458"/>
        <v>1.0746336182969043</v>
      </c>
      <c r="AG1695" s="2"/>
      <c r="AL1695" s="2"/>
      <c r="AM1695" s="2"/>
    </row>
    <row r="1696" spans="1:39">
      <c r="A1696" s="1" t="str">
        <f t="shared" si="442"/>
        <v>~dgi~ : [dʒɪ]</v>
      </c>
      <c r="B1696" s="1">
        <f>_xlfn.LET(_xlpm.d,$G1696,_xlpm.k,_xlfn.CONCAT(LEFT(TRIM(B$1),1),"*"),COUNTIF(_xlpm.d,_xlpm.k))</f>
        <v>0</v>
      </c>
      <c r="C1696" s="1">
        <f>_xlfn.LET(_xlpm.d,$G1696,_xlpm.k,_xlfn.CONCAT(LEFT(TRIM(C$1),1),"*"),COUNTIF(_xlpm.d,_xlpm.k))</f>
        <v>0</v>
      </c>
      <c r="D1696" s="1">
        <f>_xlfn.LET(_xlpm.d,$G1696,_xlpm.k,_xlfn.CONCAT(LEFT(TRIM(D$1),1),"*"),COUNTIF(_xlpm.d,_xlpm.k))</f>
        <v>0</v>
      </c>
      <c r="E1696" s="1">
        <f t="shared" si="443"/>
        <v>0.47712125471966244</v>
      </c>
      <c r="F1696" s="7">
        <v>2</v>
      </c>
      <c r="G1696" s="9" t="s">
        <v>1399</v>
      </c>
      <c r="H1696" s="4" cm="1">
        <f t="array" ref="H1696">F1696/freq.sum.r6e</f>
        <v>1.5842839036755386E-4</v>
      </c>
      <c r="I1696" s="4" t="str">
        <f t="shared" si="444"/>
        <v>dʒɪ</v>
      </c>
      <c r="J1696" s="4" t="str">
        <f t="shared" si="445"/>
        <v>dgi</v>
      </c>
      <c r="K1696" s="10">
        <f t="shared" si="446"/>
        <v>3</v>
      </c>
      <c r="L1696" s="1">
        <f t="shared" si="447"/>
        <v>3</v>
      </c>
      <c r="M1696" s="10">
        <f t="shared" si="448"/>
        <v>3</v>
      </c>
      <c r="N1696" s="1" t="str">
        <f t="shared" si="449"/>
        <v>~dgi~</v>
      </c>
      <c r="O1696" s="1" t="str">
        <f t="shared" si="450"/>
        <v>[dʒɪ]</v>
      </c>
      <c r="P1696" s="3" cm="1">
        <f t="array" ref="P1696">SUM(_xlfn._xlws.FILTER($H$2:$H$2454,_xlfn.MAP($N$2:$N$2454,_xlfn.LAMBDA(_xlpm.x,_xlpm.x=$N1696))))</f>
        <v>1.5842839036755386E-4</v>
      </c>
      <c r="Q1696" s="4">
        <f t="shared" si="451"/>
        <v>1</v>
      </c>
      <c r="R1696" s="6" cm="1">
        <f t="array" ref="R1696">SUM(_xlfn._xlws.FILTER($H$2:$H$2454,_xlfn.MAP($O$2:$O$2454,_xlfn.LAMBDA(_xlpm.x,_xlpm.x=$O1696))))</f>
        <v>1.5842839036755384E-3</v>
      </c>
      <c r="S1696" s="4">
        <f t="shared" si="452"/>
        <v>0.1</v>
      </c>
      <c r="T1696" s="4">
        <f t="shared" si="453"/>
        <v>6.0635171905492585E-2</v>
      </c>
      <c r="U1696" s="4">
        <f t="shared" si="454"/>
        <v>0.18181818181818182</v>
      </c>
      <c r="V1696" s="4">
        <f t="shared" si="455"/>
        <v>1</v>
      </c>
      <c r="W1696" s="4" t="s">
        <v>5110</v>
      </c>
      <c r="X1696" s="2" cm="1">
        <f t="array" ref="X1696">SUM(_xlfn._xlws.FILTER($F$2:$F$2454,_xlfn.MAP($W$2:$W$2454,_xlfn.LAMBDA(_xlpm.x,_xlpm.x=$W1696))))</f>
        <v>1594</v>
      </c>
      <c r="Y1696" s="11">
        <f t="shared" si="456"/>
        <v>1.2547051442910915E-3</v>
      </c>
      <c r="Z1696" s="4" t="s">
        <v>5102</v>
      </c>
      <c r="AA1696" s="2" cm="1">
        <f t="array" ref="AA1696">SUM(_xlfn._xlws.FILTER($F$2:$F$2454,_xlfn.MAP($Z$2:$Z$2454,_xlfn.LAMBDA(_xlpm.x,_xlpm.x=$Z1696))))</f>
        <v>1794</v>
      </c>
      <c r="AB1696" s="11">
        <f t="shared" si="457"/>
        <v>1.1148272017837235E-3</v>
      </c>
      <c r="AC1696" s="11">
        <f t="shared" si="458"/>
        <v>5.1334121647979701E-2</v>
      </c>
      <c r="AG1696" s="2"/>
      <c r="AL1696" s="2"/>
      <c r="AM1696" s="2"/>
    </row>
    <row r="1697" spans="1:39">
      <c r="A1697" s="1" t="str">
        <f t="shared" si="442"/>
        <v>~rmo~ : [ɹmə]</v>
      </c>
      <c r="B1697" s="1">
        <f>_xlfn.LET(_xlpm.d,$G1697,_xlpm.k,_xlfn.CONCAT(LEFT(TRIM(B$1),1),"*"),COUNTIF(_xlpm.d,_xlpm.k))</f>
        <v>1</v>
      </c>
      <c r="C1697" s="1">
        <f>_xlfn.LET(_xlpm.d,$G1697,_xlpm.k,_xlfn.CONCAT(LEFT(TRIM(C$1),1),"*"),COUNTIF(_xlpm.d,_xlpm.k))</f>
        <v>0</v>
      </c>
      <c r="D1697" s="1">
        <f>_xlfn.LET(_xlpm.d,$G1697,_xlpm.k,_xlfn.CONCAT(LEFT(TRIM(D$1),1),"*"),COUNTIF(_xlpm.d,_xlpm.k))</f>
        <v>0</v>
      </c>
      <c r="E1697" s="1">
        <f t="shared" si="443"/>
        <v>0.47712125471966244</v>
      </c>
      <c r="F1697" s="7">
        <v>2</v>
      </c>
      <c r="G1697" s="9" t="s">
        <v>1423</v>
      </c>
      <c r="H1697" s="4" cm="1">
        <f t="array" ref="H1697">F1697/freq.sum.r6e</f>
        <v>1.5842839036755386E-4</v>
      </c>
      <c r="I1697" s="4" t="str">
        <f t="shared" si="444"/>
        <v>ɹmə</v>
      </c>
      <c r="J1697" s="4" t="str">
        <f t="shared" si="445"/>
        <v>rmo</v>
      </c>
      <c r="K1697" s="10">
        <f t="shared" si="446"/>
        <v>3</v>
      </c>
      <c r="L1697" s="1">
        <f t="shared" si="447"/>
        <v>3</v>
      </c>
      <c r="M1697" s="10">
        <f t="shared" si="448"/>
        <v>3</v>
      </c>
      <c r="N1697" s="1" t="str">
        <f t="shared" si="449"/>
        <v>~rmo~</v>
      </c>
      <c r="O1697" s="1" t="str">
        <f t="shared" si="450"/>
        <v>[ɹmə]</v>
      </c>
      <c r="P1697" s="3" cm="1">
        <f t="array" ref="P1697">SUM(_xlfn._xlws.FILTER($H$2:$H$2454,_xlfn.MAP($N$2:$N$2454,_xlfn.LAMBDA(_xlpm.x,_xlpm.x=$N1697))))</f>
        <v>1.5842839036755386E-4</v>
      </c>
      <c r="Q1697" s="4">
        <f t="shared" si="451"/>
        <v>1</v>
      </c>
      <c r="R1697" s="6" cm="1">
        <f t="array" ref="R1697">SUM(_xlfn._xlws.FILTER($H$2:$H$2454,_xlfn.MAP($O$2:$O$2454,_xlfn.LAMBDA(_xlpm.x,_xlpm.x=$O1697))))</f>
        <v>1.5842839036755384E-3</v>
      </c>
      <c r="S1697" s="4">
        <f t="shared" si="452"/>
        <v>0.1</v>
      </c>
      <c r="T1697" s="4">
        <f t="shared" si="453"/>
        <v>6.0635171905492585E-2</v>
      </c>
      <c r="U1697" s="4">
        <f t="shared" si="454"/>
        <v>0.18181818181818182</v>
      </c>
      <c r="V1697" s="4">
        <f t="shared" si="455"/>
        <v>1</v>
      </c>
      <c r="W1697" s="4" t="s">
        <v>5119</v>
      </c>
      <c r="X1697" s="2" cm="1">
        <f t="array" ref="X1697">SUM(_xlfn._xlws.FILTER($F$2:$F$2454,_xlfn.MAP($W$2:$W$2454,_xlfn.LAMBDA(_xlpm.x,_xlpm.x=$W1697))))</f>
        <v>1157</v>
      </c>
      <c r="Y1697" s="11">
        <f t="shared" si="456"/>
        <v>1.7286084701815039E-3</v>
      </c>
      <c r="Z1697" s="4" t="s">
        <v>5101</v>
      </c>
      <c r="AA1697" s="2" cm="1">
        <f t="array" ref="AA1697">SUM(_xlfn._xlws.FILTER($F$2:$F$2454,_xlfn.MAP($Z$2:$Z$2454,_xlfn.LAMBDA(_xlpm.x,_xlpm.x=$Z1697))))</f>
        <v>2255</v>
      </c>
      <c r="AB1697" s="11">
        <f t="shared" si="457"/>
        <v>8.869179600886918E-4</v>
      </c>
      <c r="AC1697" s="11">
        <f t="shared" si="458"/>
        <v>0.28981318726222982</v>
      </c>
      <c r="AG1697" s="2"/>
      <c r="AL1697" s="2"/>
      <c r="AM1697" s="2"/>
    </row>
    <row r="1698" spans="1:39">
      <c r="A1698" s="1" t="str">
        <f t="shared" si="442"/>
        <v>~goe~ : [ɡoʊ]</v>
      </c>
      <c r="B1698" s="1">
        <f>_xlfn.LET(_xlpm.d,$G1698,_xlpm.k,_xlfn.CONCAT(LEFT(TRIM(B$1),1),"*"),COUNTIF(_xlpm.d,_xlpm.k))</f>
        <v>0</v>
      </c>
      <c r="C1698" s="1">
        <f>_xlfn.LET(_xlpm.d,$G1698,_xlpm.k,_xlfn.CONCAT(LEFT(TRIM(C$1),1),"*"),COUNTIF(_xlpm.d,_xlpm.k))</f>
        <v>0</v>
      </c>
      <c r="D1698" s="1">
        <f>_xlfn.LET(_xlpm.d,$G1698,_xlpm.k,_xlfn.CONCAT(LEFT(TRIM(D$1),1),"*"),COUNTIF(_xlpm.d,_xlpm.k))</f>
        <v>0</v>
      </c>
      <c r="E1698" s="1">
        <f t="shared" si="443"/>
        <v>0.30102999566398114</v>
      </c>
      <c r="F1698" s="7">
        <v>1</v>
      </c>
      <c r="G1698" s="9" t="s">
        <v>1527</v>
      </c>
      <c r="H1698" s="4" cm="1">
        <f t="array" ref="H1698">F1698/freq.sum.r6e</f>
        <v>7.9214195183776928E-5</v>
      </c>
      <c r="I1698" s="1" t="str">
        <f t="shared" si="444"/>
        <v>ɡoʊ</v>
      </c>
      <c r="J1698" s="1" t="str">
        <f t="shared" si="445"/>
        <v>goe</v>
      </c>
      <c r="K1698" s="10">
        <f t="shared" si="446"/>
        <v>3</v>
      </c>
      <c r="L1698" s="1">
        <f t="shared" si="447"/>
        <v>3</v>
      </c>
      <c r="M1698" s="10">
        <f t="shared" si="448"/>
        <v>3</v>
      </c>
      <c r="N1698" s="1" t="str">
        <f t="shared" si="449"/>
        <v>~goe~</v>
      </c>
      <c r="O1698" s="1" t="str">
        <f t="shared" si="450"/>
        <v>[ɡoʊ]</v>
      </c>
      <c r="P1698" s="3" cm="1">
        <f t="array" ref="P1698">SUM(_xlfn._xlws.FILTER($H$2:$H$2454,_xlfn.MAP($N$2:$N$2454,_xlfn.LAMBDA(_xlpm.x,_xlpm.x=$N1698))))</f>
        <v>7.9214195183776928E-5</v>
      </c>
      <c r="Q1698" s="4">
        <f t="shared" si="451"/>
        <v>1</v>
      </c>
      <c r="R1698" s="6" cm="1">
        <f t="array" ref="R1698">SUM(_xlfn._xlws.FILTER($H$2:$H$2454,_xlfn.MAP($O$2:$O$2454,_xlfn.LAMBDA(_xlpm.x,_xlpm.x=$O1698))))</f>
        <v>7.9214195183776931E-4</v>
      </c>
      <c r="S1698" s="4">
        <f t="shared" si="452"/>
        <v>9.9999999999999992E-2</v>
      </c>
      <c r="T1698" s="4">
        <f t="shared" si="453"/>
        <v>3.8256534068095392E-2</v>
      </c>
      <c r="U1698" s="4">
        <f t="shared" si="454"/>
        <v>0.1818181818181818</v>
      </c>
      <c r="V1698" s="4">
        <f t="shared" si="455"/>
        <v>1</v>
      </c>
      <c r="W1698" s="4" t="s">
        <v>5149</v>
      </c>
      <c r="X1698" s="2" cm="1">
        <f t="array" ref="X1698">SUM(_xlfn._xlws.FILTER($F$2:$F$2454,_xlfn.MAP($W$2:$W$2454,_xlfn.LAMBDA(_xlpm.x,_xlpm.x=$W1698))))</f>
        <v>8</v>
      </c>
      <c r="Y1698" s="11">
        <f t="shared" si="456"/>
        <v>0.125</v>
      </c>
      <c r="Z1698" s="4" t="s">
        <v>5109</v>
      </c>
      <c r="AA1698" s="2" cm="1">
        <f t="array" ref="AA1698">SUM(_xlfn._xlws.FILTER($F$2:$F$2454,_xlfn.MAP($Z$2:$Z$2454,_xlfn.LAMBDA(_xlpm.x,_xlpm.x=$Z1698))))</f>
        <v>257</v>
      </c>
      <c r="AB1698" s="11">
        <f t="shared" si="457"/>
        <v>3.8910505836575876E-3</v>
      </c>
      <c r="AC1698" s="11">
        <f t="shared" si="458"/>
        <v>1.5068431363393509</v>
      </c>
      <c r="AG1698" s="2"/>
      <c r="AL1698" s="2"/>
      <c r="AM1698" s="2"/>
    </row>
    <row r="1699" spans="1:39">
      <c r="A1699" s="1" t="str">
        <f t="shared" si="442"/>
        <v>~buy~ : [baɪ]</v>
      </c>
      <c r="B1699" s="1">
        <f>_xlfn.LET(_xlpm.d,$G1699,_xlpm.k,_xlfn.CONCAT(LEFT(TRIM(B$1),1),"*"),COUNTIF(_xlpm.d,_xlpm.k))</f>
        <v>0</v>
      </c>
      <c r="C1699" s="1">
        <f>_xlfn.LET(_xlpm.d,$G1699,_xlpm.k,_xlfn.CONCAT(LEFT(TRIM(C$1),1),"*"),COUNTIF(_xlpm.d,_xlpm.k))</f>
        <v>0</v>
      </c>
      <c r="D1699" s="1">
        <f>_xlfn.LET(_xlpm.d,$G1699,_xlpm.k,_xlfn.CONCAT(LEFT(TRIM(D$1),1),"*"),COUNTIF(_xlpm.d,_xlpm.k))</f>
        <v>0</v>
      </c>
      <c r="E1699" s="1">
        <f t="shared" si="443"/>
        <v>0.30102999566398114</v>
      </c>
      <c r="F1699" s="7">
        <v>1</v>
      </c>
      <c r="G1699" s="9" t="s">
        <v>1498</v>
      </c>
      <c r="H1699" s="4" cm="1">
        <f t="array" ref="H1699">F1699/freq.sum.r6e</f>
        <v>7.9214195183776928E-5</v>
      </c>
      <c r="I1699" s="4" t="str">
        <f t="shared" si="444"/>
        <v>baɪ</v>
      </c>
      <c r="J1699" s="4" t="str">
        <f t="shared" si="445"/>
        <v>buy</v>
      </c>
      <c r="K1699" s="10">
        <f t="shared" si="446"/>
        <v>3</v>
      </c>
      <c r="L1699" s="1">
        <f t="shared" si="447"/>
        <v>3</v>
      </c>
      <c r="M1699" s="10">
        <f t="shared" si="448"/>
        <v>3</v>
      </c>
      <c r="N1699" s="1" t="str">
        <f t="shared" si="449"/>
        <v>~buy~</v>
      </c>
      <c r="O1699" s="1" t="str">
        <f t="shared" si="450"/>
        <v>[baɪ]</v>
      </c>
      <c r="P1699" s="3" cm="1">
        <f t="array" ref="P1699">SUM(_xlfn._xlws.FILTER($H$2:$H$2454,_xlfn.MAP($N$2:$N$2454,_xlfn.LAMBDA(_xlpm.x,_xlpm.x=$N1699))))</f>
        <v>7.9214195183776928E-5</v>
      </c>
      <c r="Q1699" s="4">
        <f t="shared" si="451"/>
        <v>1</v>
      </c>
      <c r="R1699" s="6" cm="1">
        <f t="array" ref="R1699">SUM(_xlfn._xlws.FILTER($H$2:$H$2454,_xlfn.MAP($O$2:$O$2454,_xlfn.LAMBDA(_xlpm.x,_xlpm.x=$O1699))))</f>
        <v>7.921419518377692E-4</v>
      </c>
      <c r="S1699" s="4">
        <f t="shared" si="452"/>
        <v>0.1</v>
      </c>
      <c r="T1699" s="4">
        <f t="shared" si="453"/>
        <v>3.8256534068095399E-2</v>
      </c>
      <c r="U1699" s="4">
        <f t="shared" si="454"/>
        <v>0.18181818181818182</v>
      </c>
      <c r="V1699" s="4">
        <f t="shared" si="455"/>
        <v>1</v>
      </c>
      <c r="W1699" s="4" t="s">
        <v>5152</v>
      </c>
      <c r="X1699" s="2" cm="1">
        <f t="array" ref="X1699">SUM(_xlfn._xlws.FILTER($F$2:$F$2454,_xlfn.MAP($W$2:$W$2454,_xlfn.LAMBDA(_xlpm.x,_xlpm.x=$W1699))))</f>
        <v>3</v>
      </c>
      <c r="Y1699" s="11">
        <f t="shared" si="456"/>
        <v>0.33333333333333331</v>
      </c>
      <c r="Z1699" s="4" t="s">
        <v>5106</v>
      </c>
      <c r="AA1699" s="2" cm="1">
        <f t="array" ref="AA1699">SUM(_xlfn._xlws.FILTER($F$2:$F$2454,_xlfn.MAP($Z$2:$Z$2454,_xlfn.LAMBDA(_xlpm.x,_xlpm.x=$Z1699))))</f>
        <v>397</v>
      </c>
      <c r="AB1699" s="11">
        <f t="shared" si="457"/>
        <v>2.5188916876574307E-3</v>
      </c>
      <c r="AC1699" s="11">
        <f t="shared" si="458"/>
        <v>2.1216692520434526</v>
      </c>
      <c r="AG1699" s="2"/>
      <c r="AL1699" s="2"/>
      <c r="AM1699" s="2"/>
    </row>
    <row r="1700" spans="1:39">
      <c r="A1700" s="1" t="str">
        <f t="shared" si="442"/>
        <v>~why~ : [waɪ]</v>
      </c>
      <c r="B1700" s="1">
        <f>_xlfn.LET(_xlpm.d,$G1700,_xlpm.k,_xlfn.CONCAT(LEFT(TRIM(B$1),1),"*"),COUNTIF(_xlpm.d,_xlpm.k))</f>
        <v>0</v>
      </c>
      <c r="C1700" s="1">
        <f>_xlfn.LET(_xlpm.d,$G1700,_xlpm.k,_xlfn.CONCAT(LEFT(TRIM(C$1),1),"*"),COUNTIF(_xlpm.d,_xlpm.k))</f>
        <v>0</v>
      </c>
      <c r="D1700" s="1">
        <f>_xlfn.LET(_xlpm.d,$G1700,_xlpm.k,_xlfn.CONCAT(LEFT(TRIM(D$1),1),"*"),COUNTIF(_xlpm.d,_xlpm.k))</f>
        <v>0</v>
      </c>
      <c r="E1700" s="1">
        <f t="shared" si="443"/>
        <v>0.30102999566398114</v>
      </c>
      <c r="F1700" s="7">
        <v>1</v>
      </c>
      <c r="G1700" s="9" t="s">
        <v>1698</v>
      </c>
      <c r="H1700" s="4" cm="1">
        <f t="array" ref="H1700">F1700/freq.sum.r6e</f>
        <v>7.9214195183776928E-5</v>
      </c>
      <c r="I1700" s="4" t="str">
        <f t="shared" si="444"/>
        <v>waɪ</v>
      </c>
      <c r="J1700" s="4" t="str">
        <f t="shared" si="445"/>
        <v>why</v>
      </c>
      <c r="K1700" s="10">
        <f t="shared" si="446"/>
        <v>3</v>
      </c>
      <c r="L1700" s="1">
        <f t="shared" si="447"/>
        <v>3</v>
      </c>
      <c r="M1700" s="10">
        <f t="shared" si="448"/>
        <v>3</v>
      </c>
      <c r="N1700" s="1" t="str">
        <f t="shared" si="449"/>
        <v>~why~</v>
      </c>
      <c r="O1700" s="1" t="str">
        <f t="shared" si="450"/>
        <v>[waɪ]</v>
      </c>
      <c r="P1700" s="3" cm="1">
        <f t="array" ref="P1700">SUM(_xlfn._xlws.FILTER($H$2:$H$2454,_xlfn.MAP($N$2:$N$2454,_xlfn.LAMBDA(_xlpm.x,_xlpm.x=$N1700))))</f>
        <v>1.5842839036755386E-4</v>
      </c>
      <c r="Q1700" s="4">
        <f t="shared" si="451"/>
        <v>0.5</v>
      </c>
      <c r="R1700" s="6" cm="1">
        <f t="array" ref="R1700">SUM(_xlfn._xlws.FILTER($H$2:$H$2454,_xlfn.MAP($O$2:$O$2454,_xlfn.LAMBDA(_xlpm.x,_xlpm.x=$O1700))))</f>
        <v>1.5842839036755386E-3</v>
      </c>
      <c r="S1700" s="4">
        <f t="shared" si="452"/>
        <v>4.9999999999999996E-2</v>
      </c>
      <c r="T1700" s="4">
        <f t="shared" si="453"/>
        <v>1.9128267034047696E-2</v>
      </c>
      <c r="U1700" s="4">
        <f t="shared" si="454"/>
        <v>9.0909090909090898E-2</v>
      </c>
      <c r="V1700" s="4">
        <f t="shared" si="455"/>
        <v>1</v>
      </c>
      <c r="W1700" s="4" t="s">
        <v>5123</v>
      </c>
      <c r="X1700" s="2" cm="1">
        <f t="array" ref="X1700">SUM(_xlfn._xlws.FILTER($F$2:$F$2454,_xlfn.MAP($W$2:$W$2454,_xlfn.LAMBDA(_xlpm.x,_xlpm.x=$W1700))))</f>
        <v>340</v>
      </c>
      <c r="Y1700" s="11">
        <f t="shared" si="456"/>
        <v>2.9411764705882353E-3</v>
      </c>
      <c r="Z1700" s="4" t="s">
        <v>5106</v>
      </c>
      <c r="AA1700" s="2" cm="1">
        <f t="array" ref="AA1700">SUM(_xlfn._xlws.FILTER($F$2:$F$2454,_xlfn.MAP($Z$2:$Z$2454,_xlfn.LAMBDA(_xlpm.x,_xlpm.x=$Z1700))))</f>
        <v>397</v>
      </c>
      <c r="AB1700" s="11">
        <f t="shared" si="457"/>
        <v>2.5188916876574307E-3</v>
      </c>
      <c r="AC1700" s="11">
        <f t="shared" si="458"/>
        <v>6.7311589720859974E-2</v>
      </c>
      <c r="AG1700" s="2"/>
      <c r="AL1700" s="2"/>
      <c r="AM1700" s="2"/>
    </row>
    <row r="1701" spans="1:39">
      <c r="A1701" s="1" t="str">
        <f t="shared" si="442"/>
        <v>~bye~ : [baɪ]</v>
      </c>
      <c r="B1701" s="1">
        <f>_xlfn.LET(_xlpm.d,$G1701,_xlpm.k,_xlfn.CONCAT(LEFT(TRIM(B$1),1),"*"),COUNTIF(_xlpm.d,_xlpm.k))</f>
        <v>0</v>
      </c>
      <c r="C1701" s="1">
        <f>_xlfn.LET(_xlpm.d,$G1701,_xlpm.k,_xlfn.CONCAT(LEFT(TRIM(C$1),1),"*"),COUNTIF(_xlpm.d,_xlpm.k))</f>
        <v>0</v>
      </c>
      <c r="D1701" s="1">
        <f>_xlfn.LET(_xlpm.d,$G1701,_xlpm.k,_xlfn.CONCAT(LEFT(TRIM(D$1),1),"*"),COUNTIF(_xlpm.d,_xlpm.k))</f>
        <v>0</v>
      </c>
      <c r="E1701" s="1">
        <f t="shared" si="443"/>
        <v>0.30102999566398114</v>
      </c>
      <c r="F1701" s="7">
        <v>1</v>
      </c>
      <c r="G1701" s="9" t="s">
        <v>1499</v>
      </c>
      <c r="H1701" s="4" cm="1">
        <f t="array" ref="H1701">F1701/freq.sum.r6e</f>
        <v>7.9214195183776928E-5</v>
      </c>
      <c r="I1701" s="4" t="str">
        <f t="shared" si="444"/>
        <v>baɪ</v>
      </c>
      <c r="J1701" s="4" t="str">
        <f t="shared" si="445"/>
        <v>bye</v>
      </c>
      <c r="K1701" s="10">
        <f t="shared" si="446"/>
        <v>3</v>
      </c>
      <c r="L1701" s="1">
        <f t="shared" si="447"/>
        <v>3</v>
      </c>
      <c r="M1701" s="10">
        <f t="shared" si="448"/>
        <v>3</v>
      </c>
      <c r="N1701" s="1" t="str">
        <f t="shared" si="449"/>
        <v>~bye~</v>
      </c>
      <c r="O1701" s="1" t="str">
        <f t="shared" si="450"/>
        <v>[baɪ]</v>
      </c>
      <c r="P1701" s="3" cm="1">
        <f t="array" ref="P1701">SUM(_xlfn._xlws.FILTER($H$2:$H$2454,_xlfn.MAP($N$2:$N$2454,_xlfn.LAMBDA(_xlpm.x,_xlpm.x=$N1701))))</f>
        <v>7.9214195183776928E-5</v>
      </c>
      <c r="Q1701" s="4">
        <f t="shared" si="451"/>
        <v>1</v>
      </c>
      <c r="R1701" s="6" cm="1">
        <f t="array" ref="R1701">SUM(_xlfn._xlws.FILTER($H$2:$H$2454,_xlfn.MAP($O$2:$O$2454,_xlfn.LAMBDA(_xlpm.x,_xlpm.x=$O1701))))</f>
        <v>7.921419518377692E-4</v>
      </c>
      <c r="S1701" s="4">
        <f t="shared" si="452"/>
        <v>0.1</v>
      </c>
      <c r="T1701" s="4">
        <f t="shared" si="453"/>
        <v>3.8256534068095399E-2</v>
      </c>
      <c r="U1701" s="4">
        <f t="shared" si="454"/>
        <v>0.18181818181818182</v>
      </c>
      <c r="V1701" s="4">
        <f t="shared" si="455"/>
        <v>1</v>
      </c>
      <c r="W1701" s="4" t="s">
        <v>5133</v>
      </c>
      <c r="X1701" s="2" cm="1">
        <f t="array" ref="X1701">SUM(_xlfn._xlws.FILTER($F$2:$F$2454,_xlfn.MAP($W$2:$W$2454,_xlfn.LAMBDA(_xlpm.x,_xlpm.x=$W1701))))</f>
        <v>11</v>
      </c>
      <c r="Y1701" s="11">
        <f t="shared" si="456"/>
        <v>9.0909090909090912E-2</v>
      </c>
      <c r="Z1701" s="4" t="s">
        <v>5106</v>
      </c>
      <c r="AA1701" s="2" cm="1">
        <f t="array" ref="AA1701">SUM(_xlfn._xlws.FILTER($F$2:$F$2454,_xlfn.MAP($Z$2:$Z$2454,_xlfn.LAMBDA(_xlpm.x,_xlpm.x=$Z1701))))</f>
        <v>397</v>
      </c>
      <c r="AB1701" s="11">
        <f t="shared" si="457"/>
        <v>2.5188916876574307E-3</v>
      </c>
      <c r="AC1701" s="11">
        <f t="shared" si="458"/>
        <v>1.55739782160489</v>
      </c>
      <c r="AG1701" s="2"/>
      <c r="AL1701" s="2"/>
      <c r="AM1701" s="2"/>
    </row>
    <row r="1702" spans="1:39">
      <c r="A1702" s="1" t="str">
        <f t="shared" si="442"/>
        <v>~mme~ : [m]</v>
      </c>
      <c r="B1702" s="1">
        <f>_xlfn.LET(_xlpm.d,$G1702,_xlpm.k,_xlfn.CONCAT(LEFT(TRIM(B$1),1),"*"),COUNTIF(_xlpm.d,_xlpm.k))</f>
        <v>0</v>
      </c>
      <c r="C1702" s="1">
        <f>_xlfn.LET(_xlpm.d,$G1702,_xlpm.k,_xlfn.CONCAT(LEFT(TRIM(C$1),1),"*"),COUNTIF(_xlpm.d,_xlpm.k))</f>
        <v>1</v>
      </c>
      <c r="D1702" s="1">
        <f>_xlfn.LET(_xlpm.d,$G1702,_xlpm.k,_xlfn.CONCAT(LEFT(TRIM(D$1),1),"*"),COUNTIF(_xlpm.d,_xlpm.k))</f>
        <v>0</v>
      </c>
      <c r="E1702" s="1">
        <f t="shared" si="443"/>
        <v>0.30102999566398114</v>
      </c>
      <c r="F1702" s="7">
        <v>1</v>
      </c>
      <c r="G1702" s="9" t="s">
        <v>2098</v>
      </c>
      <c r="H1702" s="4" cm="1">
        <f t="array" ref="H1702">F1702/freq.sum.r6e</f>
        <v>7.9214195183776928E-5</v>
      </c>
      <c r="I1702" s="4" t="str">
        <f t="shared" si="444"/>
        <v>m</v>
      </c>
      <c r="J1702" s="4" t="str">
        <f t="shared" si="445"/>
        <v>mme</v>
      </c>
      <c r="K1702" s="10">
        <f t="shared" si="446"/>
        <v>1</v>
      </c>
      <c r="L1702" s="1">
        <f t="shared" si="447"/>
        <v>3</v>
      </c>
      <c r="M1702" s="10">
        <f t="shared" si="448"/>
        <v>3</v>
      </c>
      <c r="N1702" s="1" t="str">
        <f t="shared" si="449"/>
        <v>~mme~</v>
      </c>
      <c r="O1702" s="1" t="str">
        <f t="shared" si="450"/>
        <v>[m]</v>
      </c>
      <c r="P1702" s="3" cm="1">
        <f t="array" ref="P1702">SUM(_xlfn._xlws.FILTER($H$2:$H$2454,_xlfn.MAP($N$2:$N$2454,_xlfn.LAMBDA(_xlpm.x,_xlpm.x=$N1702))))</f>
        <v>8.7135614702154619E-4</v>
      </c>
      <c r="Q1702" s="4">
        <f t="shared" si="451"/>
        <v>9.0909090909090912E-2</v>
      </c>
      <c r="R1702" s="6" cm="1">
        <f t="array" ref="R1702">SUM(_xlfn._xlws.FILTER($H$2:$H$2454,_xlfn.MAP($O$2:$O$2454,_xlfn.LAMBDA(_xlpm.x,_xlpm.x=$O1702))))</f>
        <v>8.7927756653992401E-3</v>
      </c>
      <c r="S1702" s="4">
        <f t="shared" si="452"/>
        <v>9.0090090090090072E-3</v>
      </c>
      <c r="T1702" s="4">
        <f t="shared" si="453"/>
        <v>3.4493596290905682E-3</v>
      </c>
      <c r="U1702" s="4">
        <f t="shared" si="454"/>
        <v>1.6393442622950817E-2</v>
      </c>
      <c r="V1702" s="4">
        <f t="shared" si="455"/>
        <v>1.0039302936284324</v>
      </c>
      <c r="W1702" s="4" t="s">
        <v>5121</v>
      </c>
      <c r="X1702" s="2" cm="1">
        <f t="array" ref="X1702">SUM(_xlfn._xlws.FILTER($F$2:$F$2454,_xlfn.MAP($W$2:$W$2454,_xlfn.LAMBDA(_xlpm.x,_xlpm.x=$W1702))))</f>
        <v>2896</v>
      </c>
      <c r="Y1702" s="11">
        <f t="shared" si="456"/>
        <v>3.453038674033149E-4</v>
      </c>
      <c r="Z1702" s="4"/>
      <c r="AA1702" s="2" cm="1">
        <f t="array" ref="AA1702">SUM(_xlfn._xlws.FILTER($F$2:$F$2454,_xlfn.MAP($Z$2:$Z$2454,_xlfn.LAMBDA(_xlpm.x,_xlpm.x=$Z1702))))</f>
        <v>3871</v>
      </c>
      <c r="AB1702" s="11">
        <f t="shared" si="457"/>
        <v>2.5833118057349522E-4</v>
      </c>
      <c r="AC1702" s="11">
        <f t="shared" si="458"/>
        <v>0.12602461379384577</v>
      </c>
      <c r="AG1702" s="2"/>
      <c r="AL1702" s="2"/>
      <c r="AM1702" s="2"/>
    </row>
    <row r="1703" spans="1:39">
      <c r="A1703" s="1" t="str">
        <f t="shared" si="442"/>
        <v>~nes~ : [nz]</v>
      </c>
      <c r="B1703" s="1">
        <f>_xlfn.LET(_xlpm.d,$G1703,_xlpm.k,_xlfn.CONCAT(LEFT(TRIM(B$1),1),"*"),COUNTIF(_xlpm.d,_xlpm.k))</f>
        <v>0</v>
      </c>
      <c r="C1703" s="1">
        <f>_xlfn.LET(_xlpm.d,$G1703,_xlpm.k,_xlfn.CONCAT(LEFT(TRIM(C$1),1),"*"),COUNTIF(_xlpm.d,_xlpm.k))</f>
        <v>0</v>
      </c>
      <c r="D1703" s="1">
        <f>_xlfn.LET(_xlpm.d,$G1703,_xlpm.k,_xlfn.CONCAT(LEFT(TRIM(D$1),1),"*"),COUNTIF(_xlpm.d,_xlpm.k))</f>
        <v>1</v>
      </c>
      <c r="E1703" s="1">
        <f t="shared" si="443"/>
        <v>0.77815125038364352</v>
      </c>
      <c r="F1703" s="7">
        <v>5</v>
      </c>
      <c r="G1703" s="9" t="s">
        <v>213</v>
      </c>
      <c r="H1703" s="4" cm="1">
        <f t="array" ref="H1703">F1703/freq.sum.r6e</f>
        <v>3.9607097591888465E-4</v>
      </c>
      <c r="I1703" s="4" t="str">
        <f t="shared" si="444"/>
        <v>nz</v>
      </c>
      <c r="J1703" s="4" t="str">
        <f t="shared" si="445"/>
        <v>nes</v>
      </c>
      <c r="K1703" s="10">
        <f t="shared" si="446"/>
        <v>2</v>
      </c>
      <c r="L1703" s="1">
        <f t="shared" si="447"/>
        <v>3</v>
      </c>
      <c r="M1703" s="10">
        <f t="shared" si="448"/>
        <v>3</v>
      </c>
      <c r="N1703" s="1" t="str">
        <f t="shared" si="449"/>
        <v>~nes~</v>
      </c>
      <c r="O1703" s="1" t="str">
        <f t="shared" si="450"/>
        <v>[nz]</v>
      </c>
      <c r="P1703" s="3" cm="1">
        <f t="array" ref="P1703">SUM(_xlfn._xlws.FILTER($H$2:$H$2454,_xlfn.MAP($N$2:$N$2454,_xlfn.LAMBDA(_xlpm.x,_xlpm.x=$N1703))))</f>
        <v>3.9607097591888465E-4</v>
      </c>
      <c r="Q1703" s="4">
        <f t="shared" si="451"/>
        <v>1</v>
      </c>
      <c r="R1703" s="6" cm="1">
        <f t="array" ref="R1703">SUM(_xlfn._xlws.FILTER($H$2:$H$2454,_xlfn.MAP($O$2:$O$2454,_xlfn.LAMBDA(_xlpm.x,_xlpm.x=$O1703))))</f>
        <v>4.0399239543726234E-3</v>
      </c>
      <c r="S1703" s="4">
        <f t="shared" si="452"/>
        <v>9.8039215686274508E-2</v>
      </c>
      <c r="T1703" s="4">
        <f t="shared" si="453"/>
        <v>9.7125782652631026E-2</v>
      </c>
      <c r="U1703" s="4">
        <f t="shared" si="454"/>
        <v>0.17857142857142855</v>
      </c>
      <c r="V1703" s="4">
        <f t="shared" si="455"/>
        <v>1.0086001717619175</v>
      </c>
      <c r="W1703" s="4" t="s">
        <v>5121</v>
      </c>
      <c r="X1703" s="2" cm="1">
        <f t="array" ref="X1703">SUM(_xlfn._xlws.FILTER($F$2:$F$2454,_xlfn.MAP($W$2:$W$2454,_xlfn.LAMBDA(_xlpm.x,_xlpm.x=$W1703))))</f>
        <v>2896</v>
      </c>
      <c r="Y1703" s="11">
        <f t="shared" si="456"/>
        <v>1.7265193370165745E-3</v>
      </c>
      <c r="Z1703" s="4"/>
      <c r="AA1703" s="2" cm="1">
        <f t="array" ref="AA1703">SUM(_xlfn._xlws.FILTER($F$2:$F$2454,_xlfn.MAP($Z$2:$Z$2454,_xlfn.LAMBDA(_xlpm.x,_xlpm.x=$Z1703))))</f>
        <v>3871</v>
      </c>
      <c r="AB1703" s="11">
        <f t="shared" si="457"/>
        <v>1.2916559028674762E-3</v>
      </c>
      <c r="AC1703" s="11">
        <f t="shared" si="458"/>
        <v>0.12602461379384577</v>
      </c>
      <c r="AG1703" s="2"/>
      <c r="AL1703" s="2"/>
      <c r="AM1703" s="2"/>
    </row>
    <row r="1704" spans="1:39">
      <c r="A1704" s="1" t="str">
        <f t="shared" si="442"/>
        <v>~mma~ : [mæ]</v>
      </c>
      <c r="B1704" s="1">
        <f>_xlfn.LET(_xlpm.d,$G1704,_xlpm.k,_xlfn.CONCAT(LEFT(TRIM(B$1),1),"*"),COUNTIF(_xlpm.d,_xlpm.k))</f>
        <v>0</v>
      </c>
      <c r="C1704" s="1">
        <f>_xlfn.LET(_xlpm.d,$G1704,_xlpm.k,_xlfn.CONCAT(LEFT(TRIM(C$1),1),"*"),COUNTIF(_xlpm.d,_xlpm.k))</f>
        <v>1</v>
      </c>
      <c r="D1704" s="1">
        <f>_xlfn.LET(_xlpm.d,$G1704,_xlpm.k,_xlfn.CONCAT(LEFT(TRIM(D$1),1),"*"),COUNTIF(_xlpm.d,_xlpm.k))</f>
        <v>0</v>
      </c>
      <c r="E1704" s="1">
        <f t="shared" si="443"/>
        <v>0.47712125471966244</v>
      </c>
      <c r="F1704" s="7">
        <v>2</v>
      </c>
      <c r="G1704" s="9" t="s">
        <v>167</v>
      </c>
      <c r="H1704" s="4" cm="1">
        <f t="array" ref="H1704">F1704/freq.sum.r6e</f>
        <v>1.5842839036755386E-4</v>
      </c>
      <c r="I1704" s="1" t="str">
        <f t="shared" si="444"/>
        <v>mæ</v>
      </c>
      <c r="J1704" s="1" t="str">
        <f t="shared" si="445"/>
        <v>mma</v>
      </c>
      <c r="K1704" s="10">
        <f t="shared" si="446"/>
        <v>2</v>
      </c>
      <c r="L1704" s="1">
        <f t="shared" si="447"/>
        <v>3</v>
      </c>
      <c r="M1704" s="10">
        <f t="shared" si="448"/>
        <v>3</v>
      </c>
      <c r="N1704" s="1" t="str">
        <f t="shared" si="449"/>
        <v>~mma~</v>
      </c>
      <c r="O1704" s="1" t="str">
        <f t="shared" si="450"/>
        <v>[mæ]</v>
      </c>
      <c r="P1704" s="3" cm="1">
        <f t="array" ref="P1704">SUM(_xlfn._xlws.FILTER($H$2:$H$2454,_xlfn.MAP($N$2:$N$2454,_xlfn.LAMBDA(_xlpm.x,_xlpm.x=$N1704))))</f>
        <v>3.1685678073510771E-4</v>
      </c>
      <c r="Q1704" s="4">
        <f t="shared" si="451"/>
        <v>0.5</v>
      </c>
      <c r="R1704" s="6" cm="1">
        <f t="array" ref="R1704">SUM(_xlfn._xlws.FILTER($H$2:$H$2454,_xlfn.MAP($O$2:$O$2454,_xlfn.LAMBDA(_xlpm.x,_xlpm.x=$O1704))))</f>
        <v>3.2477820025348541E-3</v>
      </c>
      <c r="S1704" s="4">
        <f t="shared" si="452"/>
        <v>4.878048780487805E-2</v>
      </c>
      <c r="T1704" s="4">
        <f t="shared" si="453"/>
        <v>2.9643861820463038E-2</v>
      </c>
      <c r="U1704" s="4">
        <f t="shared" si="454"/>
        <v>8.8888888888888878E-2</v>
      </c>
      <c r="V1704" s="4">
        <f t="shared" si="455"/>
        <v>1.0107238653917732</v>
      </c>
      <c r="W1704" s="4" t="s">
        <v>5120</v>
      </c>
      <c r="X1704" s="2" cm="1">
        <f t="array" ref="X1704">SUM(_xlfn._xlws.FILTER($F$2:$F$2454,_xlfn.MAP($W$2:$W$2454,_xlfn.LAMBDA(_xlpm.x,_xlpm.x=$W1704))))</f>
        <v>1666</v>
      </c>
      <c r="Y1704" s="11">
        <f t="shared" si="456"/>
        <v>1.2004801920768306E-3</v>
      </c>
      <c r="Z1704" s="4" t="s">
        <v>5103</v>
      </c>
      <c r="AA1704" s="2" cm="1">
        <f t="array" ref="AA1704">SUM(_xlfn._xlws.FILTER($F$2:$F$2454,_xlfn.MAP($Z$2:$Z$2454,_xlfn.LAMBDA(_xlpm.x,_xlpm.x=$Z1704))))</f>
        <v>514</v>
      </c>
      <c r="AB1704" s="11">
        <f t="shared" si="457"/>
        <v>3.8910505836575876E-3</v>
      </c>
      <c r="AC1704" s="11">
        <f t="shared" si="458"/>
        <v>-0.51071187807549312</v>
      </c>
      <c r="AG1704" s="2"/>
      <c r="AL1704" s="2"/>
      <c r="AM1704" s="2"/>
    </row>
    <row r="1705" spans="1:39">
      <c r="A1705" s="1" t="str">
        <f t="shared" si="442"/>
        <v>~nne~ : [nə]</v>
      </c>
      <c r="B1705" s="1">
        <f>_xlfn.LET(_xlpm.d,$G1705,_xlpm.k,_xlfn.CONCAT(LEFT(TRIM(B$1),1),"*"),COUNTIF(_xlpm.d,_xlpm.k))</f>
        <v>0</v>
      </c>
      <c r="C1705" s="1">
        <f>_xlfn.LET(_xlpm.d,$G1705,_xlpm.k,_xlfn.CONCAT(LEFT(TRIM(C$1),1),"*"),COUNTIF(_xlpm.d,_xlpm.k))</f>
        <v>0</v>
      </c>
      <c r="D1705" s="1">
        <f>_xlfn.LET(_xlpm.d,$G1705,_xlpm.k,_xlfn.CONCAT(LEFT(TRIM(D$1),1),"*"),COUNTIF(_xlpm.d,_xlpm.k))</f>
        <v>1</v>
      </c>
      <c r="E1705" s="1">
        <f t="shared" si="443"/>
        <v>0.8450980400142567</v>
      </c>
      <c r="F1705" s="7">
        <v>6</v>
      </c>
      <c r="G1705" s="9" t="s">
        <v>1385</v>
      </c>
      <c r="H1705" s="4" cm="1">
        <f t="array" ref="H1705">F1705/freq.sum.r6e</f>
        <v>4.7528517110266159E-4</v>
      </c>
      <c r="I1705" s="4" t="str">
        <f t="shared" si="444"/>
        <v>nə</v>
      </c>
      <c r="J1705" s="4" t="str">
        <f t="shared" si="445"/>
        <v>nne</v>
      </c>
      <c r="K1705" s="10">
        <f t="shared" si="446"/>
        <v>2</v>
      </c>
      <c r="L1705" s="1">
        <f t="shared" si="447"/>
        <v>3</v>
      </c>
      <c r="M1705" s="10">
        <f t="shared" si="448"/>
        <v>3</v>
      </c>
      <c r="N1705" s="1" t="str">
        <f t="shared" si="449"/>
        <v>~nne~</v>
      </c>
      <c r="O1705" s="1" t="str">
        <f t="shared" si="450"/>
        <v>[nə]</v>
      </c>
      <c r="P1705" s="3" cm="1">
        <f t="array" ref="P1705">SUM(_xlfn._xlws.FILTER($H$2:$H$2454,_xlfn.MAP($N$2:$N$2454,_xlfn.LAMBDA(_xlpm.x,_xlpm.x=$N1705))))</f>
        <v>7.9214195183776931E-4</v>
      </c>
      <c r="Q1705" s="4">
        <f t="shared" si="451"/>
        <v>0.6</v>
      </c>
      <c r="R1705" s="6" cm="1">
        <f t="array" ref="R1705">SUM(_xlfn._xlws.FILTER($H$2:$H$2454,_xlfn.MAP($O$2:$O$2454,_xlfn.LAMBDA(_xlpm.x,_xlpm.x=$O1705))))</f>
        <v>8.1590621039290216E-3</v>
      </c>
      <c r="S1705" s="4">
        <f t="shared" si="452"/>
        <v>5.8252427184466035E-2</v>
      </c>
      <c r="T1705" s="4">
        <f t="shared" si="453"/>
        <v>6.2729010339093047E-2</v>
      </c>
      <c r="U1705" s="4">
        <f t="shared" si="454"/>
        <v>0.10619469026548675</v>
      </c>
      <c r="V1705" s="4">
        <f t="shared" si="455"/>
        <v>1.012837224705172</v>
      </c>
      <c r="W1705" s="4" t="s">
        <v>5121</v>
      </c>
      <c r="X1705" s="2" cm="1">
        <f t="array" ref="X1705">SUM(_xlfn._xlws.FILTER($F$2:$F$2454,_xlfn.MAP($W$2:$W$2454,_xlfn.LAMBDA(_xlpm.x,_xlpm.x=$W1705))))</f>
        <v>2896</v>
      </c>
      <c r="Y1705" s="11">
        <f t="shared" si="456"/>
        <v>2.0718232044198894E-3</v>
      </c>
      <c r="Z1705" s="4" t="s">
        <v>5101</v>
      </c>
      <c r="AA1705" s="2" cm="1">
        <f t="array" ref="AA1705">SUM(_xlfn._xlws.FILTER($F$2:$F$2454,_xlfn.MAP($Z$2:$Z$2454,_xlfn.LAMBDA(_xlpm.x,_xlpm.x=$Z1705))))</f>
        <v>2255</v>
      </c>
      <c r="AB1705" s="11">
        <f t="shared" si="457"/>
        <v>2.6607538802660754E-3</v>
      </c>
      <c r="AC1705" s="11">
        <f t="shared" si="458"/>
        <v>-0.10865201131112999</v>
      </c>
      <c r="AG1705" s="2"/>
      <c r="AL1705" s="2"/>
      <c r="AM1705" s="2"/>
    </row>
    <row r="1706" spans="1:39">
      <c r="A1706" s="1" t="str">
        <f t="shared" si="442"/>
        <v>~lee~ : [li]</v>
      </c>
      <c r="B1706" s="1">
        <f>_xlfn.LET(_xlpm.d,$G1706,_xlpm.k,_xlfn.CONCAT(LEFT(TRIM(B$1),1),"*"),COUNTIF(_xlpm.d,_xlpm.k))</f>
        <v>0</v>
      </c>
      <c r="C1706" s="1">
        <f>_xlfn.LET(_xlpm.d,$G1706,_xlpm.k,_xlfn.CONCAT(LEFT(TRIM(C$1),1),"*"),COUNTIF(_xlpm.d,_xlpm.k))</f>
        <v>0</v>
      </c>
      <c r="D1706" s="1">
        <f>_xlfn.LET(_xlpm.d,$G1706,_xlpm.k,_xlfn.CONCAT(LEFT(TRIM(D$1),1),"*"),COUNTIF(_xlpm.d,_xlpm.k))</f>
        <v>0</v>
      </c>
      <c r="E1706" s="1">
        <f t="shared" si="443"/>
        <v>0.47712125471966244</v>
      </c>
      <c r="F1706" s="7">
        <v>2</v>
      </c>
      <c r="G1706" s="9" t="s">
        <v>2063</v>
      </c>
      <c r="H1706" s="4" cm="1">
        <f t="array" ref="H1706">F1706/freq.sum.r6e</f>
        <v>1.5842839036755386E-4</v>
      </c>
      <c r="I1706" s="4" t="str">
        <f t="shared" si="444"/>
        <v>li</v>
      </c>
      <c r="J1706" s="4" t="str">
        <f t="shared" si="445"/>
        <v>lee</v>
      </c>
      <c r="K1706" s="10">
        <f t="shared" si="446"/>
        <v>2</v>
      </c>
      <c r="L1706" s="1">
        <f t="shared" si="447"/>
        <v>3</v>
      </c>
      <c r="M1706" s="10">
        <f t="shared" si="448"/>
        <v>3</v>
      </c>
      <c r="N1706" s="1" t="str">
        <f t="shared" si="449"/>
        <v>~lee~</v>
      </c>
      <c r="O1706" s="1" t="str">
        <f t="shared" si="450"/>
        <v>[li]</v>
      </c>
      <c r="P1706" s="3" cm="1">
        <f t="array" ref="P1706">SUM(_xlfn._xlws.FILTER($H$2:$H$2454,_xlfn.MAP($N$2:$N$2454,_xlfn.LAMBDA(_xlpm.x,_xlpm.x=$N1706))))</f>
        <v>1.5842839036755386E-4</v>
      </c>
      <c r="Q1706" s="4">
        <f t="shared" si="451"/>
        <v>1</v>
      </c>
      <c r="R1706" s="6" cm="1">
        <f t="array" ref="R1706">SUM(_xlfn._xlws.FILTER($H$2:$H$2454,_xlfn.MAP($O$2:$O$2454,_xlfn.LAMBDA(_xlpm.x,_xlpm.x=$O1706))))</f>
        <v>1.6634980988593155E-3</v>
      </c>
      <c r="S1706" s="4">
        <f t="shared" si="452"/>
        <v>9.5238095238095233E-2</v>
      </c>
      <c r="T1706" s="4">
        <f t="shared" si="453"/>
        <v>5.7998860083514632E-2</v>
      </c>
      <c r="U1706" s="4">
        <f t="shared" si="454"/>
        <v>0.17391304347826084</v>
      </c>
      <c r="V1706" s="4">
        <f t="shared" si="455"/>
        <v>1.0211892990699381</v>
      </c>
      <c r="W1706" s="4" t="s">
        <v>5126</v>
      </c>
      <c r="X1706" s="2" cm="1">
        <f t="array" ref="X1706">SUM(_xlfn._xlws.FILTER($F$2:$F$2454,_xlfn.MAP($W$2:$W$2454,_xlfn.LAMBDA(_xlpm.x,_xlpm.x=$W1706))))</f>
        <v>109</v>
      </c>
      <c r="Y1706" s="11">
        <f t="shared" si="456"/>
        <v>1.834862385321101E-2</v>
      </c>
      <c r="Z1706" s="4" t="s">
        <v>5110</v>
      </c>
      <c r="AA1706" s="2" cm="1">
        <f t="array" ref="AA1706">SUM(_xlfn._xlws.FILTER($F$2:$F$2454,_xlfn.MAP($Z$2:$Z$2454,_xlfn.LAMBDA(_xlpm.x,_xlpm.x=$Z1706))))</f>
        <v>354</v>
      </c>
      <c r="AB1706" s="11">
        <f t="shared" si="457"/>
        <v>5.6497175141242938E-3</v>
      </c>
      <c r="AC1706" s="11">
        <f t="shared" si="458"/>
        <v>0.51157676408516417</v>
      </c>
      <c r="AG1706" s="2"/>
      <c r="AL1706" s="2"/>
      <c r="AM1706" s="2"/>
    </row>
    <row r="1707" spans="1:39">
      <c r="A1707" s="1" t="str">
        <f t="shared" si="442"/>
        <v>~gio~ : [dʒə]</v>
      </c>
      <c r="B1707" s="1">
        <f>_xlfn.LET(_xlpm.d,$G1707,_xlpm.k,_xlfn.CONCAT(LEFT(TRIM(B$1),1),"*"),COUNTIF(_xlpm.d,_xlpm.k))</f>
        <v>0</v>
      </c>
      <c r="C1707" s="1">
        <f>_xlfn.LET(_xlpm.d,$G1707,_xlpm.k,_xlfn.CONCAT(LEFT(TRIM(C$1),1),"*"),COUNTIF(_xlpm.d,_xlpm.k))</f>
        <v>0</v>
      </c>
      <c r="D1707" s="1">
        <f>_xlfn.LET(_xlpm.d,$G1707,_xlpm.k,_xlfn.CONCAT(LEFT(TRIM(D$1),1),"*"),COUNTIF(_xlpm.d,_xlpm.k))</f>
        <v>0</v>
      </c>
      <c r="E1707" s="1">
        <f t="shared" si="443"/>
        <v>0.47712125471966244</v>
      </c>
      <c r="F1707" s="7">
        <v>2</v>
      </c>
      <c r="G1707" s="9" t="s">
        <v>1421</v>
      </c>
      <c r="H1707" s="4" cm="1">
        <f t="array" ref="H1707">F1707/freq.sum.r6e</f>
        <v>1.5842839036755386E-4</v>
      </c>
      <c r="I1707" s="4" t="str">
        <f t="shared" si="444"/>
        <v>dʒə</v>
      </c>
      <c r="J1707" s="4" t="str">
        <f t="shared" si="445"/>
        <v>gio</v>
      </c>
      <c r="K1707" s="10">
        <f t="shared" si="446"/>
        <v>3</v>
      </c>
      <c r="L1707" s="1">
        <f t="shared" si="447"/>
        <v>3</v>
      </c>
      <c r="M1707" s="10">
        <f t="shared" si="448"/>
        <v>3</v>
      </c>
      <c r="N1707" s="1" t="str">
        <f t="shared" si="449"/>
        <v>~gio~</v>
      </c>
      <c r="O1707" s="1" t="str">
        <f t="shared" si="450"/>
        <v>[dʒə]</v>
      </c>
      <c r="P1707" s="3" cm="1">
        <f t="array" ref="P1707">SUM(_xlfn._xlws.FILTER($H$2:$H$2454,_xlfn.MAP($N$2:$N$2454,_xlfn.LAMBDA(_xlpm.x,_xlpm.x=$N1707))))</f>
        <v>1.5842839036755386E-4</v>
      </c>
      <c r="Q1707" s="4">
        <f t="shared" si="451"/>
        <v>1</v>
      </c>
      <c r="R1707" s="6" cm="1">
        <f t="array" ref="R1707">SUM(_xlfn._xlws.FILTER($H$2:$H$2454,_xlfn.MAP($O$2:$O$2454,_xlfn.LAMBDA(_xlpm.x,_xlpm.x=$O1707))))</f>
        <v>1.6634980988593153E-3</v>
      </c>
      <c r="S1707" s="4">
        <f t="shared" si="452"/>
        <v>9.5238095238095247E-2</v>
      </c>
      <c r="T1707" s="4">
        <f t="shared" si="453"/>
        <v>5.7998860083514646E-2</v>
      </c>
      <c r="U1707" s="4">
        <f t="shared" si="454"/>
        <v>0.17391304347826086</v>
      </c>
      <c r="V1707" s="4">
        <f t="shared" si="455"/>
        <v>1.0211892990699381</v>
      </c>
      <c r="W1707" s="4" t="s">
        <v>5122</v>
      </c>
      <c r="X1707" s="2" cm="1">
        <f t="array" ref="X1707">SUM(_xlfn._xlws.FILTER($F$2:$F$2454,_xlfn.MAP($W$2:$W$2454,_xlfn.LAMBDA(_xlpm.x,_xlpm.x=$W1707))))</f>
        <v>180</v>
      </c>
      <c r="Y1707" s="11">
        <f t="shared" si="456"/>
        <v>1.1111111111111112E-2</v>
      </c>
      <c r="Z1707" s="4" t="s">
        <v>5101</v>
      </c>
      <c r="AA1707" s="2" cm="1">
        <f t="array" ref="AA1707">SUM(_xlfn._xlws.FILTER($F$2:$F$2454,_xlfn.MAP($Z$2:$Z$2454,_xlfn.LAMBDA(_xlpm.x,_xlpm.x=$Z1707))))</f>
        <v>2255</v>
      </c>
      <c r="AB1707" s="11">
        <f t="shared" si="457"/>
        <v>8.869179600886918E-4</v>
      </c>
      <c r="AC1707" s="11">
        <f t="shared" si="458"/>
        <v>1.0978740411106733</v>
      </c>
      <c r="AG1707" s="2"/>
      <c r="AL1707" s="2"/>
      <c r="AM1707" s="2"/>
    </row>
    <row r="1708" spans="1:39">
      <c r="A1708" s="1" t="str">
        <f t="shared" si="442"/>
        <v>~cki~ : [kɪ]</v>
      </c>
      <c r="B1708" s="1">
        <f>_xlfn.LET(_xlpm.d,$G1708,_xlpm.k,_xlfn.CONCAT(LEFT(TRIM(B$1),1),"*"),COUNTIF(_xlpm.d,_xlpm.k))</f>
        <v>0</v>
      </c>
      <c r="C1708" s="1">
        <f>_xlfn.LET(_xlpm.d,$G1708,_xlpm.k,_xlfn.CONCAT(LEFT(TRIM(C$1),1),"*"),COUNTIF(_xlpm.d,_xlpm.k))</f>
        <v>0</v>
      </c>
      <c r="D1708" s="1">
        <f>_xlfn.LET(_xlpm.d,$G1708,_xlpm.k,_xlfn.CONCAT(LEFT(TRIM(D$1),1),"*"),COUNTIF(_xlpm.d,_xlpm.k))</f>
        <v>0</v>
      </c>
      <c r="E1708" s="1">
        <f t="shared" si="443"/>
        <v>0.60205999132796229</v>
      </c>
      <c r="F1708" s="7">
        <v>3</v>
      </c>
      <c r="G1708" s="9" t="s">
        <v>1343</v>
      </c>
      <c r="H1708" s="4" cm="1">
        <f t="array" ref="H1708">F1708/freq.sum.r6e</f>
        <v>2.376425855513308E-4</v>
      </c>
      <c r="I1708" s="1" t="str">
        <f t="shared" si="444"/>
        <v>kɪ</v>
      </c>
      <c r="J1708" s="1" t="str">
        <f t="shared" si="445"/>
        <v>cki</v>
      </c>
      <c r="K1708" s="10">
        <f t="shared" si="446"/>
        <v>2</v>
      </c>
      <c r="L1708" s="1">
        <f t="shared" si="447"/>
        <v>3</v>
      </c>
      <c r="M1708" s="10">
        <f t="shared" si="448"/>
        <v>3</v>
      </c>
      <c r="N1708" s="1" t="str">
        <f t="shared" si="449"/>
        <v>~cki~</v>
      </c>
      <c r="O1708" s="1" t="str">
        <f t="shared" si="450"/>
        <v>[kɪ]</v>
      </c>
      <c r="P1708" s="3" cm="1">
        <f t="array" ref="P1708">SUM(_xlfn._xlws.FILTER($H$2:$H$2454,_xlfn.MAP($N$2:$N$2454,_xlfn.LAMBDA(_xlpm.x,_xlpm.x=$N1708))))</f>
        <v>2.376425855513308E-4</v>
      </c>
      <c r="Q1708" s="4">
        <f t="shared" si="451"/>
        <v>1</v>
      </c>
      <c r="R1708" s="6" cm="1">
        <f t="array" ref="R1708">SUM(_xlfn._xlws.FILTER($H$2:$H$2454,_xlfn.MAP($O$2:$O$2454,_xlfn.LAMBDA(_xlpm.x,_xlpm.x=$O1708))))</f>
        <v>2.5348542458808613E-3</v>
      </c>
      <c r="S1708" s="4">
        <f t="shared" si="452"/>
        <v>9.3750000000000028E-2</v>
      </c>
      <c r="T1708" s="4">
        <f t="shared" si="453"/>
        <v>7.2140892814122767E-2</v>
      </c>
      <c r="U1708" s="4">
        <f t="shared" si="454"/>
        <v>0.17142857142857149</v>
      </c>
      <c r="V1708" s="4">
        <f t="shared" si="455"/>
        <v>1.0280287236002434</v>
      </c>
      <c r="W1708" s="4" t="s">
        <v>5110</v>
      </c>
      <c r="X1708" s="2" cm="1">
        <f t="array" ref="X1708">SUM(_xlfn._xlws.FILTER($F$2:$F$2454,_xlfn.MAP($W$2:$W$2454,_xlfn.LAMBDA(_xlpm.x,_xlpm.x=$W1708))))</f>
        <v>1594</v>
      </c>
      <c r="Y1708" s="11">
        <f t="shared" si="456"/>
        <v>1.8820577164366374E-3</v>
      </c>
      <c r="Z1708" s="4" t="s">
        <v>5102</v>
      </c>
      <c r="AA1708" s="2" cm="1">
        <f t="array" ref="AA1708">SUM(_xlfn._xlws.FILTER($F$2:$F$2454,_xlfn.MAP($Z$2:$Z$2454,_xlfn.LAMBDA(_xlpm.x,_xlpm.x=$Z1708))))</f>
        <v>1794</v>
      </c>
      <c r="AB1708" s="11">
        <f t="shared" si="457"/>
        <v>1.6722408026755853E-3</v>
      </c>
      <c r="AC1708" s="11">
        <f t="shared" si="458"/>
        <v>5.1334121647979701E-2</v>
      </c>
      <c r="AG1708" s="2"/>
      <c r="AL1708" s="2"/>
      <c r="AM1708" s="2"/>
    </row>
    <row r="1709" spans="1:39">
      <c r="A1709" s="1" t="str">
        <f t="shared" si="442"/>
        <v>~ssa~ : [sɛ]</v>
      </c>
      <c r="B1709" s="1">
        <f>_xlfn.LET(_xlpm.d,$G1709,_xlpm.k,_xlfn.CONCAT(LEFT(TRIM(B$1),1),"*"),COUNTIF(_xlpm.d,_xlpm.k))</f>
        <v>0</v>
      </c>
      <c r="C1709" s="1">
        <f>_xlfn.LET(_xlpm.d,$G1709,_xlpm.k,_xlfn.CONCAT(LEFT(TRIM(C$1),1),"*"),COUNTIF(_xlpm.d,_xlpm.k))</f>
        <v>0</v>
      </c>
      <c r="D1709" s="1">
        <f>_xlfn.LET(_xlpm.d,$G1709,_xlpm.k,_xlfn.CONCAT(LEFT(TRIM(D$1),1),"*"),COUNTIF(_xlpm.d,_xlpm.k))</f>
        <v>0</v>
      </c>
      <c r="E1709" s="1">
        <f t="shared" si="443"/>
        <v>0.47712125471966244</v>
      </c>
      <c r="F1709" s="7">
        <v>2</v>
      </c>
      <c r="G1709" s="9" t="s">
        <v>1828</v>
      </c>
      <c r="H1709" s="4" cm="1">
        <f t="array" ref="H1709">F1709/freq.sum.r6e</f>
        <v>1.5842839036755386E-4</v>
      </c>
      <c r="I1709" s="1" t="str">
        <f t="shared" si="444"/>
        <v>sɛ</v>
      </c>
      <c r="J1709" s="1" t="str">
        <f t="shared" si="445"/>
        <v>ssa</v>
      </c>
      <c r="K1709" s="10">
        <f t="shared" si="446"/>
        <v>2</v>
      </c>
      <c r="L1709" s="1">
        <f t="shared" si="447"/>
        <v>3</v>
      </c>
      <c r="M1709" s="10">
        <f t="shared" si="448"/>
        <v>3</v>
      </c>
      <c r="N1709" s="1" t="str">
        <f t="shared" si="449"/>
        <v>~ssa~</v>
      </c>
      <c r="O1709" s="1" t="str">
        <f t="shared" si="450"/>
        <v>[sɛ]</v>
      </c>
      <c r="P1709" s="3" cm="1">
        <f t="array" ref="P1709">SUM(_xlfn._xlws.FILTER($H$2:$H$2454,_xlfn.MAP($N$2:$N$2454,_xlfn.LAMBDA(_xlpm.x,_xlpm.x=$N1709))))</f>
        <v>4.7528517110266159E-4</v>
      </c>
      <c r="Q1709" s="4">
        <f t="shared" si="451"/>
        <v>0.33333333333333331</v>
      </c>
      <c r="R1709" s="6" cm="1">
        <f t="array" ref="R1709">SUM(_xlfn._xlws.FILTER($H$2:$H$2454,_xlfn.MAP($O$2:$O$2454,_xlfn.LAMBDA(_xlpm.x,_xlpm.x=$O1709))))</f>
        <v>5.0697084917617243E-3</v>
      </c>
      <c r="S1709" s="4">
        <f t="shared" si="452"/>
        <v>3.1249999999999993E-2</v>
      </c>
      <c r="T1709" s="4">
        <f t="shared" si="453"/>
        <v>1.9056768313154809E-2</v>
      </c>
      <c r="U1709" s="4">
        <f t="shared" si="454"/>
        <v>5.7142857142857134E-2</v>
      </c>
      <c r="V1709" s="4">
        <f t="shared" si="455"/>
        <v>1.0280287236002437</v>
      </c>
      <c r="W1709" s="4" t="s">
        <v>5120</v>
      </c>
      <c r="X1709" s="2" cm="1">
        <f t="array" ref="X1709">SUM(_xlfn._xlws.FILTER($F$2:$F$2454,_xlfn.MAP($W$2:$W$2454,_xlfn.LAMBDA(_xlpm.x,_xlpm.x=$W1709))))</f>
        <v>1666</v>
      </c>
      <c r="Y1709" s="11">
        <f t="shared" si="456"/>
        <v>1.2004801920768306E-3</v>
      </c>
      <c r="Z1709" s="4" t="s">
        <v>5104</v>
      </c>
      <c r="AA1709" s="2" cm="1">
        <f t="array" ref="AA1709">SUM(_xlfn._xlws.FILTER($F$2:$F$2454,_xlfn.MAP($Z$2:$Z$2454,_xlfn.LAMBDA(_xlpm.x,_xlpm.x=$Z1709))))</f>
        <v>883</v>
      </c>
      <c r="AB1709" s="11">
        <f t="shared" si="457"/>
        <v>2.2650056625141564E-3</v>
      </c>
      <c r="AC1709" s="11">
        <f t="shared" si="458"/>
        <v>-0.27571429349320026</v>
      </c>
      <c r="AG1709" s="2"/>
      <c r="AL1709" s="2"/>
      <c r="AM1709" s="2"/>
    </row>
    <row r="1710" spans="1:39">
      <c r="A1710" s="1" t="str">
        <f t="shared" si="442"/>
        <v>~key~ : [kɪ]</v>
      </c>
      <c r="B1710" s="1">
        <f>_xlfn.LET(_xlpm.d,$G1710,_xlpm.k,_xlfn.CONCAT(LEFT(TRIM(B$1),1),"*"),COUNTIF(_xlpm.d,_xlpm.k))</f>
        <v>0</v>
      </c>
      <c r="C1710" s="1">
        <f>_xlfn.LET(_xlpm.d,$G1710,_xlpm.k,_xlfn.CONCAT(LEFT(TRIM(C$1),1),"*"),COUNTIF(_xlpm.d,_xlpm.k))</f>
        <v>0</v>
      </c>
      <c r="D1710" s="1">
        <f>_xlfn.LET(_xlpm.d,$G1710,_xlpm.k,_xlfn.CONCAT(LEFT(TRIM(D$1),1),"*"),COUNTIF(_xlpm.d,_xlpm.k))</f>
        <v>0</v>
      </c>
      <c r="E1710" s="1">
        <f t="shared" si="443"/>
        <v>0.30102999566398114</v>
      </c>
      <c r="F1710" s="7">
        <v>1</v>
      </c>
      <c r="G1710" s="9" t="s">
        <v>2039</v>
      </c>
      <c r="H1710" s="4" cm="1">
        <f t="array" ref="H1710">F1710/freq.sum.r6e</f>
        <v>7.9214195183776928E-5</v>
      </c>
      <c r="I1710" s="4" t="str">
        <f t="shared" si="444"/>
        <v>kɪ</v>
      </c>
      <c r="J1710" s="4" t="str">
        <f t="shared" si="445"/>
        <v>key</v>
      </c>
      <c r="K1710" s="10">
        <f t="shared" si="446"/>
        <v>2</v>
      </c>
      <c r="L1710" s="1">
        <f t="shared" si="447"/>
        <v>3</v>
      </c>
      <c r="M1710" s="10">
        <f t="shared" si="448"/>
        <v>3</v>
      </c>
      <c r="N1710" s="1" t="str">
        <f t="shared" si="449"/>
        <v>~key~</v>
      </c>
      <c r="O1710" s="1" t="str">
        <f t="shared" si="450"/>
        <v>[kɪ]</v>
      </c>
      <c r="P1710" s="3" cm="1">
        <f t="array" ref="P1710">SUM(_xlfn._xlws.FILTER($H$2:$H$2454,_xlfn.MAP($N$2:$N$2454,_xlfn.LAMBDA(_xlpm.x,_xlpm.x=$N1710))))</f>
        <v>2.3764258555133077E-4</v>
      </c>
      <c r="Q1710" s="4">
        <f t="shared" si="451"/>
        <v>0.33333333333333337</v>
      </c>
      <c r="R1710" s="6" cm="1">
        <f t="array" ref="R1710">SUM(_xlfn._xlws.FILTER($H$2:$H$2454,_xlfn.MAP($O$2:$O$2454,_xlfn.LAMBDA(_xlpm.x,_xlpm.x=$O1710))))</f>
        <v>2.5348542458808613E-3</v>
      </c>
      <c r="S1710" s="4">
        <f t="shared" si="452"/>
        <v>3.1250000000000007E-2</v>
      </c>
      <c r="T1710" s="4">
        <f t="shared" si="453"/>
        <v>1.2023482135687127E-2</v>
      </c>
      <c r="U1710" s="4">
        <f t="shared" si="454"/>
        <v>5.7142857142857155E-2</v>
      </c>
      <c r="V1710" s="4">
        <f t="shared" si="455"/>
        <v>1.0280287236002434</v>
      </c>
      <c r="W1710" s="4" t="s">
        <v>5147</v>
      </c>
      <c r="X1710" s="2" cm="1">
        <f t="array" ref="X1710">SUM(_xlfn._xlws.FILTER($F$2:$F$2454,_xlfn.MAP($W$2:$W$2454,_xlfn.LAMBDA(_xlpm.x,_xlpm.x=$W1710))))</f>
        <v>29</v>
      </c>
      <c r="Y1710" s="11">
        <f t="shared" si="456"/>
        <v>3.4482758620689655E-2</v>
      </c>
      <c r="Z1710" s="4" t="s">
        <v>5102</v>
      </c>
      <c r="AA1710" s="2" cm="1">
        <f t="array" ref="AA1710">SUM(_xlfn._xlws.FILTER($F$2:$F$2454,_xlfn.MAP($Z$2:$Z$2454,_xlfn.LAMBDA(_xlpm.x,_xlpm.x=$Z1710))))</f>
        <v>1794</v>
      </c>
      <c r="AB1710" s="11">
        <f t="shared" si="457"/>
        <v>5.5741360089186175E-4</v>
      </c>
      <c r="AC1710" s="11">
        <f t="shared" si="458"/>
        <v>1.7914244408091171</v>
      </c>
      <c r="AG1710" s="2"/>
      <c r="AL1710" s="2"/>
      <c r="AM1710" s="2"/>
    </row>
    <row r="1711" spans="1:39">
      <c r="A1711" s="1" t="str">
        <f t="shared" si="442"/>
        <v>~ned~ : [nd]</v>
      </c>
      <c r="B1711" s="1">
        <f>_xlfn.LET(_xlpm.d,$G1711,_xlpm.k,_xlfn.CONCAT(LEFT(TRIM(B$1),1),"*"),COUNTIF(_xlpm.d,_xlpm.k))</f>
        <v>0</v>
      </c>
      <c r="C1711" s="1">
        <f>_xlfn.LET(_xlpm.d,$G1711,_xlpm.k,_xlfn.CONCAT(LEFT(TRIM(C$1),1),"*"),COUNTIF(_xlpm.d,_xlpm.k))</f>
        <v>0</v>
      </c>
      <c r="D1711" s="1">
        <f>_xlfn.LET(_xlpm.d,$G1711,_xlpm.k,_xlfn.CONCAT(LEFT(TRIM(D$1),1),"*"),COUNTIF(_xlpm.d,_xlpm.k))</f>
        <v>1</v>
      </c>
      <c r="E1711" s="1">
        <f t="shared" si="443"/>
        <v>0.95424250943932487</v>
      </c>
      <c r="F1711" s="7">
        <v>8</v>
      </c>
      <c r="G1711" s="9" t="s">
        <v>174</v>
      </c>
      <c r="H1711" s="4" cm="1">
        <f t="array" ref="H1711">F1711/freq.sum.r6e</f>
        <v>6.3371356147021542E-4</v>
      </c>
      <c r="I1711" s="4" t="str">
        <f t="shared" si="444"/>
        <v>nd</v>
      </c>
      <c r="J1711" s="4" t="str">
        <f t="shared" si="445"/>
        <v>ned</v>
      </c>
      <c r="K1711" s="10">
        <f t="shared" si="446"/>
        <v>2</v>
      </c>
      <c r="L1711" s="1">
        <f t="shared" si="447"/>
        <v>3</v>
      </c>
      <c r="M1711" s="10">
        <f t="shared" si="448"/>
        <v>3</v>
      </c>
      <c r="N1711" s="1" t="str">
        <f t="shared" si="449"/>
        <v>~ned~</v>
      </c>
      <c r="O1711" s="1" t="str">
        <f t="shared" si="450"/>
        <v>[nd]</v>
      </c>
      <c r="P1711" s="3" cm="1">
        <f t="array" ref="P1711">SUM(_xlfn._xlws.FILTER($H$2:$H$2454,_xlfn.MAP($N$2:$N$2454,_xlfn.LAMBDA(_xlpm.x,_xlpm.x=$N1711))))</f>
        <v>6.3371356147021542E-4</v>
      </c>
      <c r="Q1711" s="4">
        <f t="shared" si="451"/>
        <v>1</v>
      </c>
      <c r="R1711" s="6" cm="1">
        <f t="array" ref="R1711">SUM(_xlfn._xlws.FILTER($H$2:$H$2454,_xlfn.MAP($O$2:$O$2454,_xlfn.LAMBDA(_xlpm.x,_xlpm.x=$O1711))))</f>
        <v>6.8124207858048166E-3</v>
      </c>
      <c r="S1711" s="4">
        <f t="shared" si="452"/>
        <v>9.3023255813953473E-2</v>
      </c>
      <c r="T1711" s="4">
        <f t="shared" si="453"/>
        <v>0.11352968356773077</v>
      </c>
      <c r="U1711" s="4">
        <f t="shared" si="454"/>
        <v>0.17021276595744678</v>
      </c>
      <c r="V1711" s="4">
        <f t="shared" si="455"/>
        <v>1.0314084642516241</v>
      </c>
      <c r="W1711" s="4" t="s">
        <v>5121</v>
      </c>
      <c r="X1711" s="2" cm="1">
        <f t="array" ref="X1711">SUM(_xlfn._xlws.FILTER($F$2:$F$2454,_xlfn.MAP($W$2:$W$2454,_xlfn.LAMBDA(_xlpm.x,_xlpm.x=$W1711))))</f>
        <v>2896</v>
      </c>
      <c r="Y1711" s="11">
        <f t="shared" si="456"/>
        <v>2.7624309392265192E-3</v>
      </c>
      <c r="Z1711" s="4"/>
      <c r="AA1711" s="2" cm="1">
        <f t="array" ref="AA1711">SUM(_xlfn._xlws.FILTER($F$2:$F$2454,_xlfn.MAP($Z$2:$Z$2454,_xlfn.LAMBDA(_xlpm.x,_xlpm.x=$Z1711))))</f>
        <v>3871</v>
      </c>
      <c r="AB1711" s="11">
        <f t="shared" si="457"/>
        <v>2.0666494445879618E-3</v>
      </c>
      <c r="AC1711" s="11">
        <f t="shared" si="458"/>
        <v>0.12602461379384577</v>
      </c>
      <c r="AG1711" s="2"/>
      <c r="AL1711" s="2"/>
      <c r="AM1711" s="2"/>
    </row>
    <row r="1712" spans="1:39">
      <c r="A1712" s="1" t="str">
        <f t="shared" si="442"/>
        <v>~r's~ : [ɹz]</v>
      </c>
      <c r="B1712" s="1">
        <f>_xlfn.LET(_xlpm.d,$G1712,_xlpm.k,_xlfn.CONCAT(LEFT(TRIM(B$1),1),"*"),COUNTIF(_xlpm.d,_xlpm.k))</f>
        <v>1</v>
      </c>
      <c r="C1712" s="1">
        <f>_xlfn.LET(_xlpm.d,$G1712,_xlpm.k,_xlfn.CONCAT(LEFT(TRIM(C$1),1),"*"),COUNTIF(_xlpm.d,_xlpm.k))</f>
        <v>0</v>
      </c>
      <c r="D1712" s="1">
        <f>_xlfn.LET(_xlpm.d,$G1712,_xlpm.k,_xlfn.CONCAT(LEFT(TRIM(D$1),1),"*"),COUNTIF(_xlpm.d,_xlpm.k))</f>
        <v>0</v>
      </c>
      <c r="E1712" s="1">
        <f t="shared" si="443"/>
        <v>0.8450980400142567</v>
      </c>
      <c r="F1712" s="7">
        <v>6</v>
      </c>
      <c r="G1712" s="9" t="s">
        <v>2390</v>
      </c>
      <c r="H1712" s="4" cm="1">
        <f t="array" ref="H1712">F1712/freq.sum.r6e</f>
        <v>4.7528517110266159E-4</v>
      </c>
      <c r="I1712" s="4" t="str">
        <f t="shared" si="444"/>
        <v>ɹz</v>
      </c>
      <c r="J1712" s="4" t="str">
        <f t="shared" si="445"/>
        <v>r's</v>
      </c>
      <c r="K1712" s="10">
        <f t="shared" si="446"/>
        <v>2</v>
      </c>
      <c r="L1712" s="1">
        <f t="shared" si="447"/>
        <v>3</v>
      </c>
      <c r="M1712" s="10">
        <f t="shared" si="448"/>
        <v>3</v>
      </c>
      <c r="N1712" s="1" t="str">
        <f t="shared" si="449"/>
        <v>~r's~</v>
      </c>
      <c r="O1712" s="1" t="str">
        <f t="shared" si="450"/>
        <v>[ɹz]</v>
      </c>
      <c r="P1712" s="3" cm="1">
        <f t="array" ref="P1712">SUM(_xlfn._xlws.FILTER($H$2:$H$2454,_xlfn.MAP($N$2:$N$2454,_xlfn.LAMBDA(_xlpm.x,_xlpm.x=$N1712))))</f>
        <v>4.7528517110266159E-4</v>
      </c>
      <c r="Q1712" s="4">
        <f t="shared" si="451"/>
        <v>1</v>
      </c>
      <c r="R1712" s="6" cm="1">
        <f t="array" ref="R1712">SUM(_xlfn._xlws.FILTER($H$2:$H$2454,_xlfn.MAP($O$2:$O$2454,_xlfn.LAMBDA(_xlpm.x,_xlpm.x=$O1712))))</f>
        <v>5.1489226869455016E-3</v>
      </c>
      <c r="S1712" s="4">
        <f t="shared" si="452"/>
        <v>9.2307692307692285E-2</v>
      </c>
      <c r="T1712" s="4">
        <f t="shared" si="453"/>
        <v>9.9836312229824101E-2</v>
      </c>
      <c r="U1712" s="4">
        <f t="shared" si="454"/>
        <v>0.16901408450704222</v>
      </c>
      <c r="V1712" s="4">
        <f t="shared" si="455"/>
        <v>1.0347621062592121</v>
      </c>
      <c r="W1712" s="4"/>
      <c r="X1712" s="2" cm="1">
        <f t="array" ref="X1712">SUM(_xlfn._xlws.FILTER($F$2:$F$2454,_xlfn.MAP($W$2:$W$2454,_xlfn.LAMBDA(_xlpm.x,_xlpm.x=$W1712))))</f>
        <v>2988</v>
      </c>
      <c r="Y1712" s="11">
        <f t="shared" si="456"/>
        <v>2.008032128514056E-3</v>
      </c>
      <c r="Z1712" s="4"/>
      <c r="AA1712" s="2" cm="1">
        <f t="array" ref="AA1712">SUM(_xlfn._xlws.FILTER($F$2:$F$2454,_xlfn.MAP($Z$2:$Z$2454,_xlfn.LAMBDA(_xlpm.x,_xlpm.x=$Z1712))))</f>
        <v>3871</v>
      </c>
      <c r="AB1712" s="11">
        <f t="shared" si="457"/>
        <v>1.5499870834409714E-3</v>
      </c>
      <c r="AC1712" s="11">
        <f t="shared" si="458"/>
        <v>0.11244257817559389</v>
      </c>
      <c r="AG1712" s="2"/>
      <c r="AL1712" s="2"/>
      <c r="AM1712" s="2"/>
    </row>
    <row r="1713" spans="1:39">
      <c r="A1713" s="1" t="str">
        <f t="shared" si="442"/>
        <v>~phi~ : [faɪ]</v>
      </c>
      <c r="B1713" s="1">
        <f>_xlfn.LET(_xlpm.d,$G1713,_xlpm.k,_xlfn.CONCAT(LEFT(TRIM(B$1),1),"*"),COUNTIF(_xlpm.d,_xlpm.k))</f>
        <v>0</v>
      </c>
      <c r="C1713" s="1">
        <f>_xlfn.LET(_xlpm.d,$G1713,_xlpm.k,_xlfn.CONCAT(LEFT(TRIM(C$1),1),"*"),COUNTIF(_xlpm.d,_xlpm.k))</f>
        <v>0</v>
      </c>
      <c r="D1713" s="1">
        <f>_xlfn.LET(_xlpm.d,$G1713,_xlpm.k,_xlfn.CONCAT(LEFT(TRIM(D$1),1),"*"),COUNTIF(_xlpm.d,_xlpm.k))</f>
        <v>0</v>
      </c>
      <c r="E1713" s="1">
        <f t="shared" si="443"/>
        <v>0.30102999566398114</v>
      </c>
      <c r="F1713" s="7">
        <v>1</v>
      </c>
      <c r="G1713" s="9" t="s">
        <v>1976</v>
      </c>
      <c r="H1713" s="4" cm="1">
        <f t="array" ref="H1713">F1713/freq.sum.r6e</f>
        <v>7.9214195183776928E-5</v>
      </c>
      <c r="I1713" s="1" t="str">
        <f t="shared" si="444"/>
        <v>faɪ</v>
      </c>
      <c r="J1713" s="1" t="str">
        <f t="shared" si="445"/>
        <v>phi</v>
      </c>
      <c r="K1713" s="10">
        <f t="shared" si="446"/>
        <v>3</v>
      </c>
      <c r="L1713" s="1">
        <f t="shared" si="447"/>
        <v>3</v>
      </c>
      <c r="M1713" s="10">
        <f t="shared" si="448"/>
        <v>3</v>
      </c>
      <c r="N1713" s="1" t="str">
        <f t="shared" si="449"/>
        <v>~phi~</v>
      </c>
      <c r="O1713" s="1" t="str">
        <f t="shared" si="450"/>
        <v>[faɪ]</v>
      </c>
      <c r="P1713" s="3" cm="1">
        <f t="array" ref="P1713">SUM(_xlfn._xlws.FILTER($H$2:$H$2454,_xlfn.MAP($N$2:$N$2454,_xlfn.LAMBDA(_xlpm.x,_xlpm.x=$N1713))))</f>
        <v>1.5842839036755386E-4</v>
      </c>
      <c r="Q1713" s="4">
        <f t="shared" si="451"/>
        <v>0.5</v>
      </c>
      <c r="R1713" s="6" cm="1">
        <f t="array" ref="R1713">SUM(_xlfn._xlws.FILTER($H$2:$H$2454,_xlfn.MAP($O$2:$O$2454,_xlfn.LAMBDA(_xlpm.x,_xlpm.x=$O1713))))</f>
        <v>1.7427122940430924E-3</v>
      </c>
      <c r="S1713" s="4">
        <f t="shared" si="452"/>
        <v>4.5454545454545456E-2</v>
      </c>
      <c r="T1713" s="4">
        <f t="shared" si="453"/>
        <v>1.7534244781210392E-2</v>
      </c>
      <c r="U1713" s="4">
        <f t="shared" si="454"/>
        <v>8.3333333333333343E-2</v>
      </c>
      <c r="V1713" s="4">
        <f t="shared" si="455"/>
        <v>1.0413926851582251</v>
      </c>
      <c r="W1713" s="4" t="s">
        <v>5110</v>
      </c>
      <c r="X1713" s="2" cm="1">
        <f t="array" ref="X1713">SUM(_xlfn._xlws.FILTER($F$2:$F$2454,_xlfn.MAP($W$2:$W$2454,_xlfn.LAMBDA(_xlpm.x,_xlpm.x=$W1713))))</f>
        <v>1594</v>
      </c>
      <c r="Y1713" s="11">
        <f t="shared" si="456"/>
        <v>6.2735257214554575E-4</v>
      </c>
      <c r="Z1713" s="4" t="s">
        <v>5106</v>
      </c>
      <c r="AA1713" s="2" cm="1">
        <f t="array" ref="AA1713">SUM(_xlfn._xlws.FILTER($F$2:$F$2454,_xlfn.MAP($Z$2:$Z$2454,_xlfn.LAMBDA(_xlpm.x,_xlpm.x=$Z1713))))</f>
        <v>397</v>
      </c>
      <c r="AB1713" s="11">
        <f t="shared" si="457"/>
        <v>2.5188916876574307E-3</v>
      </c>
      <c r="AC1713" s="11">
        <f t="shared" si="458"/>
        <v>-0.60369781029697855</v>
      </c>
      <c r="AG1713" s="2"/>
      <c r="AL1713" s="2"/>
      <c r="AM1713" s="2"/>
    </row>
    <row r="1714" spans="1:39">
      <c r="A1714" s="1" t="str">
        <f t="shared" si="442"/>
        <v>~sci~ : [sɪ]</v>
      </c>
      <c r="B1714" s="1">
        <f>_xlfn.LET(_xlpm.d,$G1714,_xlpm.k,_xlfn.CONCAT(LEFT(TRIM(B$1),1),"*"),COUNTIF(_xlpm.d,_xlpm.k))</f>
        <v>0</v>
      </c>
      <c r="C1714" s="1">
        <f>_xlfn.LET(_xlpm.d,$G1714,_xlpm.k,_xlfn.CONCAT(LEFT(TRIM(C$1),1),"*"),COUNTIF(_xlpm.d,_xlpm.k))</f>
        <v>0</v>
      </c>
      <c r="D1714" s="1">
        <f>_xlfn.LET(_xlpm.d,$G1714,_xlpm.k,_xlfn.CONCAT(LEFT(TRIM(D$1),1),"*"),COUNTIF(_xlpm.d,_xlpm.k))</f>
        <v>0</v>
      </c>
      <c r="E1714" s="1">
        <f t="shared" si="443"/>
        <v>0.47712125471966244</v>
      </c>
      <c r="F1714" s="7">
        <v>2</v>
      </c>
      <c r="G1714" s="9" t="s">
        <v>1745</v>
      </c>
      <c r="H1714" s="4" cm="1">
        <f t="array" ref="H1714">F1714/freq.sum.r6e</f>
        <v>1.5842839036755386E-4</v>
      </c>
      <c r="I1714" s="4" t="str">
        <f t="shared" si="444"/>
        <v>sɪ</v>
      </c>
      <c r="J1714" s="4" t="str">
        <f t="shared" si="445"/>
        <v>sci</v>
      </c>
      <c r="K1714" s="10">
        <f t="shared" si="446"/>
        <v>2</v>
      </c>
      <c r="L1714" s="1">
        <f t="shared" si="447"/>
        <v>3</v>
      </c>
      <c r="M1714" s="10">
        <f t="shared" si="448"/>
        <v>3</v>
      </c>
      <c r="N1714" s="1" t="str">
        <f t="shared" si="449"/>
        <v>~sci~</v>
      </c>
      <c r="O1714" s="1" t="str">
        <f t="shared" si="450"/>
        <v>[sɪ]</v>
      </c>
      <c r="P1714" s="3" cm="1">
        <f t="array" ref="P1714">SUM(_xlfn._xlws.FILTER($H$2:$H$2454,_xlfn.MAP($N$2:$N$2454,_xlfn.LAMBDA(_xlpm.x,_xlpm.x=$N1714))))</f>
        <v>6.3371356147021542E-4</v>
      </c>
      <c r="Q1714" s="4">
        <f t="shared" si="451"/>
        <v>0.25</v>
      </c>
      <c r="R1714" s="6" cm="1">
        <f t="array" ref="R1714">SUM(_xlfn._xlws.FILTER($H$2:$H$2454,_xlfn.MAP($O$2:$O$2454,_xlfn.LAMBDA(_xlpm.x,_xlpm.x=$O1714))))</f>
        <v>6.9708491761723704E-3</v>
      </c>
      <c r="S1714" s="4">
        <f t="shared" si="452"/>
        <v>2.2727272727272724E-2</v>
      </c>
      <c r="T1714" s="4">
        <f t="shared" si="453"/>
        <v>1.389556022834205E-2</v>
      </c>
      <c r="U1714" s="4">
        <f t="shared" si="454"/>
        <v>4.1666666666666664E-2</v>
      </c>
      <c r="V1714" s="4">
        <f t="shared" si="455"/>
        <v>1.0413926851582251</v>
      </c>
      <c r="W1714" s="4" t="s">
        <v>5110</v>
      </c>
      <c r="X1714" s="2" cm="1">
        <f t="array" ref="X1714">SUM(_xlfn._xlws.FILTER($F$2:$F$2454,_xlfn.MAP($W$2:$W$2454,_xlfn.LAMBDA(_xlpm.x,_xlpm.x=$W1714))))</f>
        <v>1594</v>
      </c>
      <c r="Y1714" s="11">
        <f t="shared" si="456"/>
        <v>1.2547051442910915E-3</v>
      </c>
      <c r="Z1714" s="4" t="s">
        <v>5102</v>
      </c>
      <c r="AA1714" s="2" cm="1">
        <f t="array" ref="AA1714">SUM(_xlfn._xlws.FILTER($F$2:$F$2454,_xlfn.MAP($Z$2:$Z$2454,_xlfn.LAMBDA(_xlpm.x,_xlpm.x=$Z1714))))</f>
        <v>1794</v>
      </c>
      <c r="AB1714" s="11">
        <f t="shared" si="457"/>
        <v>1.1148272017837235E-3</v>
      </c>
      <c r="AC1714" s="11">
        <f t="shared" si="458"/>
        <v>5.1334121647979701E-2</v>
      </c>
      <c r="AG1714" s="2"/>
      <c r="AL1714" s="2"/>
      <c r="AM1714" s="2"/>
    </row>
    <row r="1715" spans="1:39">
      <c r="A1715" s="1" t="str">
        <f t="shared" si="442"/>
        <v>~giu~ : [dʒu]</v>
      </c>
      <c r="B1715" s="1">
        <f>_xlfn.LET(_xlpm.d,$G1715,_xlpm.k,_xlfn.CONCAT(LEFT(TRIM(B$1),1),"*"),COUNTIF(_xlpm.d,_xlpm.k))</f>
        <v>0</v>
      </c>
      <c r="C1715" s="1">
        <f>_xlfn.LET(_xlpm.d,$G1715,_xlpm.k,_xlfn.CONCAT(LEFT(TRIM(C$1),1),"*"),COUNTIF(_xlpm.d,_xlpm.k))</f>
        <v>0</v>
      </c>
      <c r="D1715" s="1">
        <f>_xlfn.LET(_xlpm.d,$G1715,_xlpm.k,_xlfn.CONCAT(LEFT(TRIM(D$1),1),"*"),COUNTIF(_xlpm.d,_xlpm.k))</f>
        <v>0</v>
      </c>
      <c r="E1715" s="1">
        <f t="shared" si="443"/>
        <v>0.30102999566398114</v>
      </c>
      <c r="F1715" s="7">
        <v>1</v>
      </c>
      <c r="G1715" s="9" t="s">
        <v>1965</v>
      </c>
      <c r="H1715" s="4" cm="1">
        <f t="array" ref="H1715">F1715/freq.sum.r6e</f>
        <v>7.9214195183776928E-5</v>
      </c>
      <c r="I1715" s="1" t="str">
        <f t="shared" si="444"/>
        <v>dʒu</v>
      </c>
      <c r="J1715" s="1" t="str">
        <f t="shared" si="445"/>
        <v>giu</v>
      </c>
      <c r="K1715" s="10">
        <f t="shared" si="446"/>
        <v>3</v>
      </c>
      <c r="L1715" s="1">
        <f t="shared" si="447"/>
        <v>3</v>
      </c>
      <c r="M1715" s="10">
        <f t="shared" si="448"/>
        <v>3</v>
      </c>
      <c r="N1715" s="1" t="str">
        <f t="shared" si="449"/>
        <v>~giu~</v>
      </c>
      <c r="O1715" s="1" t="str">
        <f t="shared" si="450"/>
        <v>[dʒu]</v>
      </c>
      <c r="P1715" s="3" cm="1">
        <f t="array" ref="P1715">SUM(_xlfn._xlws.FILTER($H$2:$H$2454,_xlfn.MAP($N$2:$N$2454,_xlfn.LAMBDA(_xlpm.x,_xlpm.x=$N1715))))</f>
        <v>7.9214195183776928E-5</v>
      </c>
      <c r="Q1715" s="4">
        <f t="shared" si="451"/>
        <v>1</v>
      </c>
      <c r="R1715" s="6" cm="1">
        <f t="array" ref="R1715">SUM(_xlfn._xlws.FILTER($H$2:$H$2454,_xlfn.MAP($O$2:$O$2454,_xlfn.LAMBDA(_xlpm.x,_xlpm.x=$O1715))))</f>
        <v>8.7135614702154608E-4</v>
      </c>
      <c r="S1715" s="4">
        <f t="shared" si="452"/>
        <v>9.0909090909090925E-2</v>
      </c>
      <c r="T1715" s="4">
        <f t="shared" si="453"/>
        <v>3.5068489562420792E-2</v>
      </c>
      <c r="U1715" s="4">
        <f t="shared" si="454"/>
        <v>0.16666666666666671</v>
      </c>
      <c r="V1715" s="4">
        <f t="shared" si="455"/>
        <v>1.0413926851582249</v>
      </c>
      <c r="W1715" s="4" t="s">
        <v>5164</v>
      </c>
      <c r="X1715" s="2" cm="1">
        <f t="array" ref="X1715">SUM(_xlfn._xlws.FILTER($F$2:$F$2454,_xlfn.MAP($W$2:$W$2454,_xlfn.LAMBDA(_xlpm.x,_xlpm.x=$W1715))))</f>
        <v>1</v>
      </c>
      <c r="Y1715" s="11">
        <f t="shared" si="456"/>
        <v>1</v>
      </c>
      <c r="Z1715" s="4" t="s">
        <v>5111</v>
      </c>
      <c r="AA1715" s="2" cm="1">
        <f t="array" ref="AA1715">SUM(_xlfn._xlws.FILTER($F$2:$F$2454,_xlfn.MAP($Z$2:$Z$2454,_xlfn.LAMBDA(_xlpm.x,_xlpm.x=$Z1715))))</f>
        <v>254</v>
      </c>
      <c r="AB1715" s="11">
        <f t="shared" si="457"/>
        <v>3.937007874015748E-3</v>
      </c>
      <c r="AC1715" s="11">
        <f t="shared" si="458"/>
        <v>2.4048337166199381</v>
      </c>
      <c r="AG1715" s="2"/>
      <c r="AL1715" s="2"/>
      <c r="AM1715" s="2"/>
    </row>
    <row r="1716" spans="1:39">
      <c r="A1716" s="1" t="str">
        <f t="shared" si="442"/>
        <v>~llu~ : [lu]</v>
      </c>
      <c r="B1716" s="1">
        <f>_xlfn.LET(_xlpm.d,$G1716,_xlpm.k,_xlfn.CONCAT(LEFT(TRIM(B$1),1),"*"),COUNTIF(_xlpm.d,_xlpm.k))</f>
        <v>0</v>
      </c>
      <c r="C1716" s="1">
        <f>_xlfn.LET(_xlpm.d,$G1716,_xlpm.k,_xlfn.CONCAT(LEFT(TRIM(C$1),1),"*"),COUNTIF(_xlpm.d,_xlpm.k))</f>
        <v>0</v>
      </c>
      <c r="D1716" s="1">
        <f>_xlfn.LET(_xlpm.d,$G1716,_xlpm.k,_xlfn.CONCAT(LEFT(TRIM(D$1),1),"*"),COUNTIF(_xlpm.d,_xlpm.k))</f>
        <v>0</v>
      </c>
      <c r="E1716" s="1">
        <f t="shared" si="443"/>
        <v>0.30102999566398114</v>
      </c>
      <c r="F1716" s="7">
        <v>1</v>
      </c>
      <c r="G1716" s="9" t="s">
        <v>2075</v>
      </c>
      <c r="H1716" s="4" cm="1">
        <f t="array" ref="H1716">F1716/freq.sum.r6e</f>
        <v>7.9214195183776928E-5</v>
      </c>
      <c r="I1716" s="4" t="str">
        <f t="shared" si="444"/>
        <v>lu</v>
      </c>
      <c r="J1716" s="4" t="str">
        <f t="shared" si="445"/>
        <v>llu</v>
      </c>
      <c r="K1716" s="10">
        <f t="shared" si="446"/>
        <v>2</v>
      </c>
      <c r="L1716" s="1">
        <f t="shared" si="447"/>
        <v>3</v>
      </c>
      <c r="M1716" s="10">
        <f t="shared" si="448"/>
        <v>3</v>
      </c>
      <c r="N1716" s="1" t="str">
        <f t="shared" si="449"/>
        <v>~llu~</v>
      </c>
      <c r="O1716" s="1" t="str">
        <f t="shared" si="450"/>
        <v>[lu]</v>
      </c>
      <c r="P1716" s="3" cm="1">
        <f t="array" ref="P1716">SUM(_xlfn._xlws.FILTER($H$2:$H$2454,_xlfn.MAP($N$2:$N$2454,_xlfn.LAMBDA(_xlpm.x,_xlpm.x=$N1716))))</f>
        <v>7.9214195183776928E-5</v>
      </c>
      <c r="Q1716" s="4">
        <f t="shared" si="451"/>
        <v>1</v>
      </c>
      <c r="R1716" s="6" cm="1">
        <f t="array" ref="R1716">SUM(_xlfn._xlws.FILTER($H$2:$H$2454,_xlfn.MAP($O$2:$O$2454,_xlfn.LAMBDA(_xlpm.x,_xlpm.x=$O1716))))</f>
        <v>8.7135614702154619E-4</v>
      </c>
      <c r="S1716" s="4">
        <f t="shared" si="452"/>
        <v>9.0909090909090912E-2</v>
      </c>
      <c r="T1716" s="4">
        <f t="shared" si="453"/>
        <v>3.5068489562420785E-2</v>
      </c>
      <c r="U1716" s="4">
        <f t="shared" si="454"/>
        <v>0.16666666666666669</v>
      </c>
      <c r="V1716" s="4">
        <f t="shared" si="455"/>
        <v>1.0413926851582251</v>
      </c>
      <c r="W1716" s="4" t="s">
        <v>5111</v>
      </c>
      <c r="X1716" s="2" cm="1">
        <f t="array" ref="X1716">SUM(_xlfn._xlws.FILTER($F$2:$F$2454,_xlfn.MAP($W$2:$W$2454,_xlfn.LAMBDA(_xlpm.x,_xlpm.x=$W1716))))</f>
        <v>566</v>
      </c>
      <c r="Y1716" s="11">
        <f t="shared" si="456"/>
        <v>1.7667844522968198E-3</v>
      </c>
      <c r="Z1716" s="4" t="s">
        <v>5111</v>
      </c>
      <c r="AA1716" s="2" cm="1">
        <f t="array" ref="AA1716">SUM(_xlfn._xlws.FILTER($F$2:$F$2454,_xlfn.MAP($Z$2:$Z$2454,_xlfn.LAMBDA(_xlpm.x,_xlpm.x=$Z1716))))</f>
        <v>254</v>
      </c>
      <c r="AB1716" s="11">
        <f t="shared" si="457"/>
        <v>3.937007874015748E-3</v>
      </c>
      <c r="AC1716" s="11">
        <f t="shared" si="458"/>
        <v>-0.34798271456833335</v>
      </c>
      <c r="AG1716" s="2"/>
      <c r="AL1716" s="2"/>
      <c r="AM1716" s="2"/>
    </row>
    <row r="1717" spans="1:39">
      <c r="A1717" s="1" t="str">
        <f t="shared" si="442"/>
        <v>~jui~ : [dʒu]</v>
      </c>
      <c r="B1717" s="1">
        <f>_xlfn.LET(_xlpm.d,$G1717,_xlpm.k,_xlfn.CONCAT(LEFT(TRIM(B$1),1),"*"),COUNTIF(_xlpm.d,_xlpm.k))</f>
        <v>0</v>
      </c>
      <c r="C1717" s="1">
        <f>_xlfn.LET(_xlpm.d,$G1717,_xlpm.k,_xlfn.CONCAT(LEFT(TRIM(C$1),1),"*"),COUNTIF(_xlpm.d,_xlpm.k))</f>
        <v>0</v>
      </c>
      <c r="D1717" s="1">
        <f>_xlfn.LET(_xlpm.d,$G1717,_xlpm.k,_xlfn.CONCAT(LEFT(TRIM(D$1),1),"*"),COUNTIF(_xlpm.d,_xlpm.k))</f>
        <v>0</v>
      </c>
      <c r="E1717" s="1">
        <f t="shared" si="443"/>
        <v>0.30102999566398114</v>
      </c>
      <c r="F1717" s="7">
        <v>1</v>
      </c>
      <c r="G1717" s="9" t="s">
        <v>1537</v>
      </c>
      <c r="H1717" s="4" cm="1">
        <f t="array" ref="H1717">F1717/freq.sum.r6e</f>
        <v>7.9214195183776928E-5</v>
      </c>
      <c r="I1717" s="1" t="str">
        <f t="shared" si="444"/>
        <v>dʒu</v>
      </c>
      <c r="J1717" s="1" t="str">
        <f t="shared" si="445"/>
        <v>jui</v>
      </c>
      <c r="K1717" s="10">
        <f t="shared" si="446"/>
        <v>3</v>
      </c>
      <c r="L1717" s="1">
        <f t="shared" si="447"/>
        <v>3</v>
      </c>
      <c r="M1717" s="10">
        <f t="shared" si="448"/>
        <v>3</v>
      </c>
      <c r="N1717" s="1" t="str">
        <f t="shared" si="449"/>
        <v>~jui~</v>
      </c>
      <c r="O1717" s="1" t="str">
        <f t="shared" si="450"/>
        <v>[dʒu]</v>
      </c>
      <c r="P1717" s="3" cm="1">
        <f t="array" ref="P1717">SUM(_xlfn._xlws.FILTER($H$2:$H$2454,_xlfn.MAP($N$2:$N$2454,_xlfn.LAMBDA(_xlpm.x,_xlpm.x=$N1717))))</f>
        <v>7.9214195183776928E-5</v>
      </c>
      <c r="Q1717" s="4">
        <f t="shared" si="451"/>
        <v>1</v>
      </c>
      <c r="R1717" s="6" cm="1">
        <f t="array" ref="R1717">SUM(_xlfn._xlws.FILTER($H$2:$H$2454,_xlfn.MAP($O$2:$O$2454,_xlfn.LAMBDA(_xlpm.x,_xlpm.x=$O1717))))</f>
        <v>8.7135614702154608E-4</v>
      </c>
      <c r="S1717" s="4">
        <f t="shared" si="452"/>
        <v>9.0909090909090925E-2</v>
      </c>
      <c r="T1717" s="4">
        <f t="shared" si="453"/>
        <v>3.5068489562420792E-2</v>
      </c>
      <c r="U1717" s="4">
        <f t="shared" si="454"/>
        <v>0.16666666666666671</v>
      </c>
      <c r="V1717" s="4">
        <f t="shared" si="455"/>
        <v>1.0413926851582249</v>
      </c>
      <c r="W1717" s="4" t="s">
        <v>5132</v>
      </c>
      <c r="X1717" s="2" cm="1">
        <f t="array" ref="X1717">SUM(_xlfn._xlws.FILTER($F$2:$F$2454,_xlfn.MAP($W$2:$W$2454,_xlfn.LAMBDA(_xlpm.x,_xlpm.x=$W1717))))</f>
        <v>28</v>
      </c>
      <c r="Y1717" s="11">
        <f t="shared" si="456"/>
        <v>3.5714285714285712E-2</v>
      </c>
      <c r="Z1717" s="4" t="s">
        <v>5111</v>
      </c>
      <c r="AA1717" s="2" cm="1">
        <f t="array" ref="AA1717">SUM(_xlfn._xlws.FILTER($F$2:$F$2454,_xlfn.MAP($Z$2:$Z$2454,_xlfn.LAMBDA(_xlpm.x,_xlpm.x=$Z1717))))</f>
        <v>254</v>
      </c>
      <c r="AB1717" s="11">
        <f t="shared" si="457"/>
        <v>3.937007874015748E-3</v>
      </c>
      <c r="AC1717" s="11">
        <f t="shared" si="458"/>
        <v>0.95767568527771885</v>
      </c>
      <c r="AG1717" s="2"/>
      <c r="AL1717" s="2"/>
      <c r="AM1717" s="2"/>
    </row>
    <row r="1718" spans="1:39">
      <c r="A1718" s="1" t="str">
        <f t="shared" si="442"/>
        <v>~lla~ : [lə]</v>
      </c>
      <c r="B1718" s="1">
        <f>_xlfn.LET(_xlpm.d,$G1718,_xlpm.k,_xlfn.CONCAT(LEFT(TRIM(B$1),1),"*"),COUNTIF(_xlpm.d,_xlpm.k))</f>
        <v>0</v>
      </c>
      <c r="C1718" s="1">
        <f>_xlfn.LET(_xlpm.d,$G1718,_xlpm.k,_xlfn.CONCAT(LEFT(TRIM(C$1),1),"*"),COUNTIF(_xlpm.d,_xlpm.k))</f>
        <v>0</v>
      </c>
      <c r="D1718" s="1">
        <f>_xlfn.LET(_xlpm.d,$G1718,_xlpm.k,_xlfn.CONCAT(LEFT(TRIM(D$1),1),"*"),COUNTIF(_xlpm.d,_xlpm.k))</f>
        <v>0</v>
      </c>
      <c r="E1718" s="1">
        <f t="shared" si="443"/>
        <v>1</v>
      </c>
      <c r="F1718" s="7">
        <v>9</v>
      </c>
      <c r="G1718" s="9" t="s">
        <v>1149</v>
      </c>
      <c r="H1718" s="4" cm="1">
        <f t="array" ref="H1718">F1718/freq.sum.r6e</f>
        <v>7.1292775665399242E-4</v>
      </c>
      <c r="I1718" s="4" t="str">
        <f t="shared" si="444"/>
        <v>lə</v>
      </c>
      <c r="J1718" s="4" t="str">
        <f t="shared" si="445"/>
        <v>lla</v>
      </c>
      <c r="K1718" s="10">
        <f t="shared" si="446"/>
        <v>2</v>
      </c>
      <c r="L1718" s="1">
        <f t="shared" si="447"/>
        <v>3</v>
      </c>
      <c r="M1718" s="10">
        <f t="shared" si="448"/>
        <v>3</v>
      </c>
      <c r="N1718" s="1" t="str">
        <f t="shared" si="449"/>
        <v>~lla~</v>
      </c>
      <c r="O1718" s="1" t="str">
        <f t="shared" si="450"/>
        <v>[lə]</v>
      </c>
      <c r="P1718" s="3" cm="1">
        <f t="array" ref="P1718">SUM(_xlfn._xlws.FILTER($H$2:$H$2454,_xlfn.MAP($N$2:$N$2454,_xlfn.LAMBDA(_xlpm.x,_xlpm.x=$N1718))))</f>
        <v>7.1292775665399242E-4</v>
      </c>
      <c r="Q1718" s="4">
        <f t="shared" si="451"/>
        <v>1</v>
      </c>
      <c r="R1718" s="6" cm="1">
        <f t="array" ref="R1718">SUM(_xlfn._xlws.FILTER($H$2:$H$2454,_xlfn.MAP($O$2:$O$2454,_xlfn.LAMBDA(_xlpm.x,_xlpm.x=$O1718))))</f>
        <v>7.9214195183776939E-3</v>
      </c>
      <c r="S1718" s="4">
        <f t="shared" si="452"/>
        <v>0.09</v>
      </c>
      <c r="T1718" s="4">
        <f t="shared" si="453"/>
        <v>0.11542623924814989</v>
      </c>
      <c r="U1718" s="4">
        <f t="shared" si="454"/>
        <v>0.16513761467889906</v>
      </c>
      <c r="V1718" s="4">
        <f t="shared" si="455"/>
        <v>1.045757490560675</v>
      </c>
      <c r="W1718" s="4" t="s">
        <v>5120</v>
      </c>
      <c r="X1718" s="2" cm="1">
        <f t="array" ref="X1718">SUM(_xlfn._xlws.FILTER($F$2:$F$2454,_xlfn.MAP($W$2:$W$2454,_xlfn.LAMBDA(_xlpm.x,_xlpm.x=$W1718))))</f>
        <v>1666</v>
      </c>
      <c r="Y1718" s="11">
        <f t="shared" si="456"/>
        <v>5.4021608643457387E-3</v>
      </c>
      <c r="Z1718" s="4" t="s">
        <v>5101</v>
      </c>
      <c r="AA1718" s="2" cm="1">
        <f t="array" ref="AA1718">SUM(_xlfn._xlws.FILTER($F$2:$F$2454,_xlfn.MAP($Z$2:$Z$2454,_xlfn.LAMBDA(_xlpm.x,_xlpm.x=$Z1718))))</f>
        <v>2255</v>
      </c>
      <c r="AB1718" s="11">
        <f t="shared" si="457"/>
        <v>3.9911308203991131E-3</v>
      </c>
      <c r="AC1718" s="11">
        <f t="shared" si="458"/>
        <v>0.13147154914321063</v>
      </c>
      <c r="AG1718" s="2"/>
      <c r="AL1718" s="2"/>
      <c r="AM1718" s="2"/>
    </row>
    <row r="1719" spans="1:39">
      <c r="A1719" s="1" t="str">
        <f t="shared" si="442"/>
        <v>~sla~ : [lə]</v>
      </c>
      <c r="B1719" s="1">
        <f>_xlfn.LET(_xlpm.d,$G1719,_xlpm.k,_xlfn.CONCAT(LEFT(TRIM(B$1),1),"*"),COUNTIF(_xlpm.d,_xlpm.k))</f>
        <v>0</v>
      </c>
      <c r="C1719" s="1">
        <f>_xlfn.LET(_xlpm.d,$G1719,_xlpm.k,_xlfn.CONCAT(LEFT(TRIM(C$1),1),"*"),COUNTIF(_xlpm.d,_xlpm.k))</f>
        <v>0</v>
      </c>
      <c r="D1719" s="1">
        <f>_xlfn.LET(_xlpm.d,$G1719,_xlpm.k,_xlfn.CONCAT(LEFT(TRIM(D$1),1),"*"),COUNTIF(_xlpm.d,_xlpm.k))</f>
        <v>0</v>
      </c>
      <c r="E1719" s="1">
        <f t="shared" si="443"/>
        <v>0.60205999132796229</v>
      </c>
      <c r="F1719" s="7">
        <v>3</v>
      </c>
      <c r="G1719" s="9" t="s">
        <v>1890</v>
      </c>
      <c r="H1719" s="4" cm="1">
        <f t="array" ref="H1719">F1719/freq.sum.r6e</f>
        <v>2.376425855513308E-4</v>
      </c>
      <c r="I1719" s="4" t="str">
        <f t="shared" si="444"/>
        <v>lə</v>
      </c>
      <c r="J1719" s="4" t="str">
        <f t="shared" si="445"/>
        <v>sla</v>
      </c>
      <c r="K1719" s="10">
        <f t="shared" si="446"/>
        <v>2</v>
      </c>
      <c r="L1719" s="1">
        <f t="shared" si="447"/>
        <v>3</v>
      </c>
      <c r="M1719" s="10">
        <f t="shared" si="448"/>
        <v>3</v>
      </c>
      <c r="N1719" s="1" t="str">
        <f t="shared" si="449"/>
        <v>~sla~</v>
      </c>
      <c r="O1719" s="1" t="str">
        <f t="shared" si="450"/>
        <v>[lə]</v>
      </c>
      <c r="P1719" s="3" cm="1">
        <f t="array" ref="P1719">SUM(_xlfn._xlws.FILTER($H$2:$H$2454,_xlfn.MAP($N$2:$N$2454,_xlfn.LAMBDA(_xlpm.x,_xlpm.x=$N1719))))</f>
        <v>7.1292775665399242E-4</v>
      </c>
      <c r="Q1719" s="4">
        <f t="shared" si="451"/>
        <v>0.33333333333333331</v>
      </c>
      <c r="R1719" s="6" cm="1">
        <f t="array" ref="R1719">SUM(_xlfn._xlws.FILTER($H$2:$H$2454,_xlfn.MAP($O$2:$O$2454,_xlfn.LAMBDA(_xlpm.x,_xlpm.x=$O1719))))</f>
        <v>7.9214195183776939E-3</v>
      </c>
      <c r="S1719" s="4">
        <f t="shared" si="452"/>
        <v>0.03</v>
      </c>
      <c r="T1719" s="4">
        <f t="shared" si="453"/>
        <v>2.3164506866920148E-2</v>
      </c>
      <c r="U1719" s="4">
        <f t="shared" si="454"/>
        <v>5.5045871559633024E-2</v>
      </c>
      <c r="V1719" s="4">
        <f t="shared" si="455"/>
        <v>1.045757490560675</v>
      </c>
      <c r="W1719" s="4" t="s">
        <v>5120</v>
      </c>
      <c r="X1719" s="2" cm="1">
        <f t="array" ref="X1719">SUM(_xlfn._xlws.FILTER($F$2:$F$2454,_xlfn.MAP($W$2:$W$2454,_xlfn.LAMBDA(_xlpm.x,_xlpm.x=$W1719))))</f>
        <v>1666</v>
      </c>
      <c r="Y1719" s="11">
        <f t="shared" si="456"/>
        <v>1.8007202881152461E-3</v>
      </c>
      <c r="Z1719" s="4" t="s">
        <v>5101</v>
      </c>
      <c r="AA1719" s="2" cm="1">
        <f t="array" ref="AA1719">SUM(_xlfn._xlws.FILTER($F$2:$F$2454,_xlfn.MAP($Z$2:$Z$2454,_xlfn.LAMBDA(_xlpm.x,_xlpm.x=$Z1719))))</f>
        <v>2255</v>
      </c>
      <c r="AB1719" s="11">
        <f t="shared" si="457"/>
        <v>1.3303769401330377E-3</v>
      </c>
      <c r="AC1719" s="11">
        <f t="shared" si="458"/>
        <v>0.13147154914321055</v>
      </c>
      <c r="AG1719" s="2"/>
      <c r="AL1719" s="2"/>
      <c r="AM1719" s="2"/>
    </row>
    <row r="1720" spans="1:39">
      <c r="A1720" s="1" t="str">
        <f t="shared" si="442"/>
        <v>~ked~ : [kt]</v>
      </c>
      <c r="B1720" s="1">
        <f>_xlfn.LET(_xlpm.d,$G1720,_xlpm.k,_xlfn.CONCAT(LEFT(TRIM(B$1),1),"*"),COUNTIF(_xlpm.d,_xlpm.k))</f>
        <v>0</v>
      </c>
      <c r="C1720" s="1">
        <f>_xlfn.LET(_xlpm.d,$G1720,_xlpm.k,_xlfn.CONCAT(LEFT(TRIM(C$1),1),"*"),COUNTIF(_xlpm.d,_xlpm.k))</f>
        <v>0</v>
      </c>
      <c r="D1720" s="1">
        <f>_xlfn.LET(_xlpm.d,$G1720,_xlpm.k,_xlfn.CONCAT(LEFT(TRIM(D$1),1),"*"),COUNTIF(_xlpm.d,_xlpm.k))</f>
        <v>0</v>
      </c>
      <c r="E1720" s="1">
        <f t="shared" si="443"/>
        <v>0.69897000433601875</v>
      </c>
      <c r="F1720" s="7">
        <v>4</v>
      </c>
      <c r="G1720" s="9" t="s">
        <v>100</v>
      </c>
      <c r="H1720" s="4" cm="1">
        <f t="array" ref="H1720">F1720/freq.sum.r6e</f>
        <v>3.1685678073510771E-4</v>
      </c>
      <c r="I1720" s="1" t="str">
        <f t="shared" si="444"/>
        <v>kt</v>
      </c>
      <c r="J1720" s="1" t="str">
        <f t="shared" si="445"/>
        <v>ked</v>
      </c>
      <c r="K1720" s="10">
        <f t="shared" si="446"/>
        <v>2</v>
      </c>
      <c r="L1720" s="1">
        <f t="shared" si="447"/>
        <v>3</v>
      </c>
      <c r="M1720" s="10">
        <f t="shared" si="448"/>
        <v>3</v>
      </c>
      <c r="N1720" s="1" t="str">
        <f t="shared" si="449"/>
        <v>~ked~</v>
      </c>
      <c r="O1720" s="1" t="str">
        <f t="shared" si="450"/>
        <v>[kt]</v>
      </c>
      <c r="P1720" s="3" cm="1">
        <f t="array" ref="P1720">SUM(_xlfn._xlws.FILTER($H$2:$H$2454,_xlfn.MAP($N$2:$N$2454,_xlfn.LAMBDA(_xlpm.x,_xlpm.x=$N1720))))</f>
        <v>3.1685678073510771E-4</v>
      </c>
      <c r="Q1720" s="4">
        <f t="shared" si="451"/>
        <v>1</v>
      </c>
      <c r="R1720" s="6" cm="1">
        <f t="array" ref="R1720">SUM(_xlfn._xlws.FILTER($H$2:$H$2454,_xlfn.MAP($O$2:$O$2454,_xlfn.LAMBDA(_xlpm.x,_xlpm.x=$O1720))))</f>
        <v>3.5646387832699617E-3</v>
      </c>
      <c r="S1720" s="4">
        <f t="shared" si="452"/>
        <v>8.8888888888888892E-2</v>
      </c>
      <c r="T1720" s="4">
        <f t="shared" si="453"/>
        <v>7.9764745626366401E-2</v>
      </c>
      <c r="U1720" s="4">
        <f t="shared" si="454"/>
        <v>0.16326530612244899</v>
      </c>
      <c r="V1720" s="4">
        <f t="shared" si="455"/>
        <v>1.0511525224473812</v>
      </c>
      <c r="W1720" s="4" t="s">
        <v>5121</v>
      </c>
      <c r="X1720" s="2" cm="1">
        <f t="array" ref="X1720">SUM(_xlfn._xlws.FILTER($F$2:$F$2454,_xlfn.MAP($W$2:$W$2454,_xlfn.LAMBDA(_xlpm.x,_xlpm.x=$W1720))))</f>
        <v>2896</v>
      </c>
      <c r="Y1720" s="11">
        <f t="shared" si="456"/>
        <v>1.3812154696132596E-3</v>
      </c>
      <c r="Z1720" s="4"/>
      <c r="AA1720" s="2" cm="1">
        <f t="array" ref="AA1720">SUM(_xlfn._xlws.FILTER($F$2:$F$2454,_xlfn.MAP($Z$2:$Z$2454,_xlfn.LAMBDA(_xlpm.x,_xlpm.x=$Z1720))))</f>
        <v>3871</v>
      </c>
      <c r="AB1720" s="11">
        <f t="shared" si="457"/>
        <v>1.0333247222939809E-3</v>
      </c>
      <c r="AC1720" s="11">
        <f t="shared" si="458"/>
        <v>0.12602461379384577</v>
      </c>
      <c r="AG1720" s="2"/>
      <c r="AL1720" s="2"/>
      <c r="AM1720" s="2"/>
    </row>
    <row r="1721" spans="1:39">
      <c r="A1721" s="1" t="str">
        <f t="shared" si="442"/>
        <v>~cco~ : [kɑ]</v>
      </c>
      <c r="B1721" s="1">
        <f>_xlfn.LET(_xlpm.d,$G1721,_xlpm.k,_xlfn.CONCAT(LEFT(TRIM(B$1),1),"*"),COUNTIF(_xlpm.d,_xlpm.k))</f>
        <v>0</v>
      </c>
      <c r="C1721" s="1">
        <f>_xlfn.LET(_xlpm.d,$G1721,_xlpm.k,_xlfn.CONCAT(LEFT(TRIM(C$1),1),"*"),COUNTIF(_xlpm.d,_xlpm.k))</f>
        <v>0</v>
      </c>
      <c r="D1721" s="1">
        <f>_xlfn.LET(_xlpm.d,$G1721,_xlpm.k,_xlfn.CONCAT(LEFT(TRIM(D$1),1),"*"),COUNTIF(_xlpm.d,_xlpm.k))</f>
        <v>0</v>
      </c>
      <c r="E1721" s="1">
        <f t="shared" si="443"/>
        <v>0.30102999566398114</v>
      </c>
      <c r="F1721" s="7">
        <v>1</v>
      </c>
      <c r="G1721" s="9" t="s">
        <v>2035</v>
      </c>
      <c r="H1721" s="4" cm="1">
        <f t="array" ref="H1721">F1721/freq.sum.r6e</f>
        <v>7.9214195183776928E-5</v>
      </c>
      <c r="I1721" s="4" t="str">
        <f t="shared" si="444"/>
        <v>kɑ</v>
      </c>
      <c r="J1721" s="4" t="str">
        <f t="shared" si="445"/>
        <v>cco</v>
      </c>
      <c r="K1721" s="10">
        <f t="shared" si="446"/>
        <v>2</v>
      </c>
      <c r="L1721" s="1">
        <f t="shared" si="447"/>
        <v>3</v>
      </c>
      <c r="M1721" s="10">
        <f t="shared" si="448"/>
        <v>3</v>
      </c>
      <c r="N1721" s="1" t="str">
        <f t="shared" si="449"/>
        <v>~cco~</v>
      </c>
      <c r="O1721" s="1" t="str">
        <f t="shared" si="450"/>
        <v>[kɑ]</v>
      </c>
      <c r="P1721" s="3" cm="1">
        <f t="array" ref="P1721">SUM(_xlfn._xlws.FILTER($H$2:$H$2454,_xlfn.MAP($N$2:$N$2454,_xlfn.LAMBDA(_xlpm.x,_xlpm.x=$N1721))))</f>
        <v>4.7528517110266159E-4</v>
      </c>
      <c r="Q1721" s="4">
        <f t="shared" si="451"/>
        <v>0.16666666666666666</v>
      </c>
      <c r="R1721" s="6" cm="1">
        <f t="array" ref="R1721">SUM(_xlfn._xlws.FILTER($H$2:$H$2454,_xlfn.MAP($O$2:$O$2454,_xlfn.LAMBDA(_xlpm.x,_xlpm.x=$O1721))))</f>
        <v>5.46577946768061E-3</v>
      </c>
      <c r="S1721" s="4">
        <f t="shared" si="452"/>
        <v>1.4492753623188401E-2</v>
      </c>
      <c r="T1721" s="4">
        <f t="shared" si="453"/>
        <v>5.610958329987324E-3</v>
      </c>
      <c r="U1721" s="4">
        <f t="shared" si="454"/>
        <v>2.6666666666666661E-2</v>
      </c>
      <c r="V1721" s="4">
        <f t="shared" si="455"/>
        <v>1.0606978403536118</v>
      </c>
      <c r="W1721" s="4" t="s">
        <v>5119</v>
      </c>
      <c r="X1721" s="2" cm="1">
        <f t="array" ref="X1721">SUM(_xlfn._xlws.FILTER($F$2:$F$2454,_xlfn.MAP($W$2:$W$2454,_xlfn.LAMBDA(_xlpm.x,_xlpm.x=$W1721))))</f>
        <v>1157</v>
      </c>
      <c r="Y1721" s="11">
        <f t="shared" si="456"/>
        <v>8.6430423509075197E-4</v>
      </c>
      <c r="Z1721" s="4" t="s">
        <v>5105</v>
      </c>
      <c r="AA1721" s="2" cm="1">
        <f t="array" ref="AA1721">SUM(_xlfn._xlws.FILTER($F$2:$F$2454,_xlfn.MAP($Z$2:$Z$2454,_xlfn.LAMBDA(_xlpm.x,_xlpm.x=$Z1721))))</f>
        <v>436</v>
      </c>
      <c r="AB1721" s="11">
        <f t="shared" si="457"/>
        <v>2.2935779816513763E-3</v>
      </c>
      <c r="AC1721" s="11">
        <f t="shared" si="458"/>
        <v>-0.42384686968316354</v>
      </c>
      <c r="AG1721" s="2"/>
      <c r="AL1721" s="2"/>
      <c r="AM1721" s="2"/>
    </row>
    <row r="1722" spans="1:39">
      <c r="A1722" s="1" t="str">
        <f t="shared" si="442"/>
        <v>~ghe~ : [ɡə]</v>
      </c>
      <c r="B1722" s="1">
        <f>_xlfn.LET(_xlpm.d,$G1722,_xlpm.k,_xlfn.CONCAT(LEFT(TRIM(B$1),1),"*"),COUNTIF(_xlpm.d,_xlpm.k))</f>
        <v>0</v>
      </c>
      <c r="C1722" s="1">
        <f>_xlfn.LET(_xlpm.d,$G1722,_xlpm.k,_xlfn.CONCAT(LEFT(TRIM(C$1),1),"*"),COUNTIF(_xlpm.d,_xlpm.k))</f>
        <v>0</v>
      </c>
      <c r="D1722" s="1">
        <f>_xlfn.LET(_xlpm.d,$G1722,_xlpm.k,_xlfn.CONCAT(LEFT(TRIM(D$1),1),"*"),COUNTIF(_xlpm.d,_xlpm.k))</f>
        <v>0</v>
      </c>
      <c r="E1722" s="1">
        <f t="shared" si="443"/>
        <v>0.30102999566398114</v>
      </c>
      <c r="F1722" s="7">
        <v>1</v>
      </c>
      <c r="G1722" s="9" t="s">
        <v>2398</v>
      </c>
      <c r="H1722" s="4" cm="1">
        <f t="array" ref="H1722">F1722/freq.sum.r6e</f>
        <v>7.9214195183776928E-5</v>
      </c>
      <c r="I1722" s="1" t="str">
        <f t="shared" si="444"/>
        <v>ɡə</v>
      </c>
      <c r="J1722" s="1" t="str">
        <f t="shared" si="445"/>
        <v>ghe</v>
      </c>
      <c r="K1722" s="10">
        <f t="shared" si="446"/>
        <v>2</v>
      </c>
      <c r="L1722" s="1">
        <f t="shared" si="447"/>
        <v>3</v>
      </c>
      <c r="M1722" s="10">
        <f t="shared" si="448"/>
        <v>3</v>
      </c>
      <c r="N1722" s="1" t="str">
        <f t="shared" si="449"/>
        <v>~ghe~</v>
      </c>
      <c r="O1722" s="1" t="str">
        <f t="shared" si="450"/>
        <v>[ɡə]</v>
      </c>
      <c r="P1722" s="3" cm="1">
        <f t="array" ref="P1722">SUM(_xlfn._xlws.FILTER($H$2:$H$2454,_xlfn.MAP($N$2:$N$2454,_xlfn.LAMBDA(_xlpm.x,_xlpm.x=$N1722))))</f>
        <v>1.5842839036755386E-4</v>
      </c>
      <c r="Q1722" s="4">
        <f t="shared" si="451"/>
        <v>0.5</v>
      </c>
      <c r="R1722" s="6" cm="1">
        <f t="array" ref="R1722">SUM(_xlfn._xlws.FILTER($H$2:$H$2454,_xlfn.MAP($O$2:$O$2454,_xlfn.LAMBDA(_xlpm.x,_xlpm.x=$O1722))))</f>
        <v>1.8219264892268693E-3</v>
      </c>
      <c r="S1722" s="4">
        <f t="shared" si="452"/>
        <v>4.3478260869565216E-2</v>
      </c>
      <c r="T1722" s="4">
        <f t="shared" si="453"/>
        <v>1.6832874989961975E-2</v>
      </c>
      <c r="U1722" s="4">
        <f t="shared" si="454"/>
        <v>0.08</v>
      </c>
      <c r="V1722" s="4">
        <f t="shared" si="455"/>
        <v>1.0606978403536116</v>
      </c>
      <c r="W1722" s="4" t="s">
        <v>5121</v>
      </c>
      <c r="X1722" s="2" cm="1">
        <f t="array" ref="X1722">SUM(_xlfn._xlws.FILTER($F$2:$F$2454,_xlfn.MAP($W$2:$W$2454,_xlfn.LAMBDA(_xlpm.x,_xlpm.x=$W1722))))</f>
        <v>2896</v>
      </c>
      <c r="Y1722" s="11">
        <f t="shared" si="456"/>
        <v>3.453038674033149E-4</v>
      </c>
      <c r="Z1722" s="4" t="s">
        <v>5101</v>
      </c>
      <c r="AA1722" s="2" cm="1">
        <f t="array" ref="AA1722">SUM(_xlfn._xlws.FILTER($F$2:$F$2454,_xlfn.MAP($Z$2:$Z$2454,_xlfn.LAMBDA(_xlpm.x,_xlpm.x=$Z1722))))</f>
        <v>2255</v>
      </c>
      <c r="AB1722" s="11">
        <f t="shared" si="457"/>
        <v>4.434589800443459E-4</v>
      </c>
      <c r="AC1722" s="11">
        <f t="shared" si="458"/>
        <v>-0.10865201131112999</v>
      </c>
      <c r="AG1722" s="2"/>
      <c r="AL1722" s="2"/>
      <c r="AM1722" s="2"/>
    </row>
    <row r="1723" spans="1:39">
      <c r="A1723" s="1" t="str">
        <f t="shared" si="442"/>
        <v>~cau~ : [kɑ]</v>
      </c>
      <c r="B1723" s="1">
        <f>_xlfn.LET(_xlpm.d,$G1723,_xlpm.k,_xlfn.CONCAT(LEFT(TRIM(B$1),1),"*"),COUNTIF(_xlpm.d,_xlpm.k))</f>
        <v>0</v>
      </c>
      <c r="C1723" s="1">
        <f>_xlfn.LET(_xlpm.d,$G1723,_xlpm.k,_xlfn.CONCAT(LEFT(TRIM(C$1),1),"*"),COUNTIF(_xlpm.d,_xlpm.k))</f>
        <v>0</v>
      </c>
      <c r="D1723" s="1">
        <f>_xlfn.LET(_xlpm.d,$G1723,_xlpm.k,_xlfn.CONCAT(LEFT(TRIM(D$1),1),"*"),COUNTIF(_xlpm.d,_xlpm.k))</f>
        <v>0</v>
      </c>
      <c r="E1723" s="1">
        <f t="shared" si="443"/>
        <v>0.47712125471966244</v>
      </c>
      <c r="F1723" s="7">
        <v>2</v>
      </c>
      <c r="G1723" s="9" t="s">
        <v>1707</v>
      </c>
      <c r="H1723" s="4" cm="1">
        <f t="array" ref="H1723">F1723/freq.sum.r6e</f>
        <v>1.5842839036755386E-4</v>
      </c>
      <c r="I1723" s="1" t="str">
        <f t="shared" si="444"/>
        <v>kɑ</v>
      </c>
      <c r="J1723" s="1" t="str">
        <f t="shared" si="445"/>
        <v>cau</v>
      </c>
      <c r="K1723" s="10">
        <f t="shared" si="446"/>
        <v>2</v>
      </c>
      <c r="L1723" s="1">
        <f t="shared" si="447"/>
        <v>3</v>
      </c>
      <c r="M1723" s="10">
        <f t="shared" si="448"/>
        <v>3</v>
      </c>
      <c r="N1723" s="1" t="str">
        <f t="shared" si="449"/>
        <v>~cau~</v>
      </c>
      <c r="O1723" s="1" t="str">
        <f t="shared" si="450"/>
        <v>[kɑ]</v>
      </c>
      <c r="P1723" s="3" cm="1">
        <f t="array" ref="P1723">SUM(_xlfn._xlws.FILTER($H$2:$H$2454,_xlfn.MAP($N$2:$N$2454,_xlfn.LAMBDA(_xlpm.x,_xlpm.x=$N1723))))</f>
        <v>4.7528517110266154E-4</v>
      </c>
      <c r="Q1723" s="4">
        <f t="shared" si="451"/>
        <v>0.33333333333333337</v>
      </c>
      <c r="R1723" s="6" cm="1">
        <f t="array" ref="R1723">SUM(_xlfn._xlws.FILTER($H$2:$H$2454,_xlfn.MAP($O$2:$O$2454,_xlfn.LAMBDA(_xlpm.x,_xlpm.x=$O1723))))</f>
        <v>5.46577946768061E-3</v>
      </c>
      <c r="S1723" s="4">
        <f t="shared" si="452"/>
        <v>2.8985507246376802E-2</v>
      </c>
      <c r="T1723" s="4">
        <f t="shared" si="453"/>
        <v>1.778631709227782E-2</v>
      </c>
      <c r="U1723" s="4">
        <f t="shared" si="454"/>
        <v>5.3333333333333316E-2</v>
      </c>
      <c r="V1723" s="4">
        <f t="shared" si="455"/>
        <v>1.0606978403536118</v>
      </c>
      <c r="W1723" s="4" t="s">
        <v>5139</v>
      </c>
      <c r="X1723" s="2" cm="1">
        <f t="array" ref="X1723">SUM(_xlfn._xlws.FILTER($F$2:$F$2454,_xlfn.MAP($W$2:$W$2454,_xlfn.LAMBDA(_xlpm.x,_xlpm.x=$W1723))))</f>
        <v>32</v>
      </c>
      <c r="Y1723" s="11">
        <f t="shared" si="456"/>
        <v>6.25E-2</v>
      </c>
      <c r="Z1723" s="4" t="s">
        <v>5105</v>
      </c>
      <c r="AA1723" s="2" cm="1">
        <f t="array" ref="AA1723">SUM(_xlfn._xlws.FILTER($F$2:$F$2454,_xlfn.MAP($Z$2:$Z$2454,_xlfn.LAMBDA(_xlpm.x,_xlpm.x=$Z1723))))</f>
        <v>436</v>
      </c>
      <c r="AB1723" s="11">
        <f t="shared" si="457"/>
        <v>4.5871559633027525E-3</v>
      </c>
      <c r="AC1723" s="11">
        <f t="shared" si="458"/>
        <v>1.13433651094868</v>
      </c>
      <c r="AG1723" s="2"/>
      <c r="AL1723" s="2"/>
      <c r="AM1723" s="2"/>
    </row>
    <row r="1724" spans="1:39">
      <c r="A1724" s="1" t="str">
        <f t="shared" si="442"/>
        <v>~psy~ : [saɪ]</v>
      </c>
      <c r="B1724" s="1">
        <f>_xlfn.LET(_xlpm.d,$G1724,_xlpm.k,_xlfn.CONCAT(LEFT(TRIM(B$1),1),"*"),COUNTIF(_xlpm.d,_xlpm.k))</f>
        <v>0</v>
      </c>
      <c r="C1724" s="1">
        <f>_xlfn.LET(_xlpm.d,$G1724,_xlpm.k,_xlfn.CONCAT(LEFT(TRIM(C$1),1),"*"),COUNTIF(_xlpm.d,_xlpm.k))</f>
        <v>0</v>
      </c>
      <c r="D1724" s="1">
        <f>_xlfn.LET(_xlpm.d,$G1724,_xlpm.k,_xlfn.CONCAT(LEFT(TRIM(D$1),1),"*"),COUNTIF(_xlpm.d,_xlpm.k))</f>
        <v>0</v>
      </c>
      <c r="E1724" s="1">
        <f t="shared" si="443"/>
        <v>0.60205999132796229</v>
      </c>
      <c r="F1724" s="7">
        <v>3</v>
      </c>
      <c r="G1724" s="9" t="s">
        <v>1325</v>
      </c>
      <c r="H1724" s="4" cm="1">
        <f t="array" ref="H1724">F1724/freq.sum.r6e</f>
        <v>2.376425855513308E-4</v>
      </c>
      <c r="I1724" s="4" t="str">
        <f t="shared" si="444"/>
        <v>saɪ</v>
      </c>
      <c r="J1724" s="4" t="str">
        <f t="shared" si="445"/>
        <v>psy</v>
      </c>
      <c r="K1724" s="10">
        <f t="shared" si="446"/>
        <v>3</v>
      </c>
      <c r="L1724" s="1">
        <f t="shared" si="447"/>
        <v>3</v>
      </c>
      <c r="M1724" s="10">
        <f t="shared" si="448"/>
        <v>3</v>
      </c>
      <c r="N1724" s="1" t="str">
        <f t="shared" si="449"/>
        <v>~psy~</v>
      </c>
      <c r="O1724" s="1" t="str">
        <f t="shared" si="450"/>
        <v>[saɪ]</v>
      </c>
      <c r="P1724" s="3" cm="1">
        <f t="array" ref="P1724">SUM(_xlfn._xlws.FILTER($H$2:$H$2454,_xlfn.MAP($N$2:$N$2454,_xlfn.LAMBDA(_xlpm.x,_xlpm.x=$N1724))))</f>
        <v>2.376425855513308E-4</v>
      </c>
      <c r="Q1724" s="4">
        <f t="shared" si="451"/>
        <v>1</v>
      </c>
      <c r="R1724" s="6" cm="1">
        <f t="array" ref="R1724">SUM(_xlfn._xlws.FILTER($H$2:$H$2454,_xlfn.MAP($O$2:$O$2454,_xlfn.LAMBDA(_xlpm.x,_xlpm.x=$O1724))))</f>
        <v>2.7724968314321928E-3</v>
      </c>
      <c r="S1724" s="4">
        <f t="shared" si="452"/>
        <v>8.5714285714285715E-2</v>
      </c>
      <c r="T1724" s="4">
        <f t="shared" si="453"/>
        <v>6.6445559170902543E-2</v>
      </c>
      <c r="U1724" s="4">
        <f t="shared" si="454"/>
        <v>0.15789473684210528</v>
      </c>
      <c r="V1724" s="4">
        <f t="shared" si="455"/>
        <v>1.0669467896306131</v>
      </c>
      <c r="W1724" s="4" t="s">
        <v>5123</v>
      </c>
      <c r="X1724" s="2" cm="1">
        <f t="array" ref="X1724">SUM(_xlfn._xlws.FILTER($F$2:$F$2454,_xlfn.MAP($W$2:$W$2454,_xlfn.LAMBDA(_xlpm.x,_xlpm.x=$W1724))))</f>
        <v>340</v>
      </c>
      <c r="Y1724" s="11">
        <f t="shared" si="456"/>
        <v>8.8235294117647058E-3</v>
      </c>
      <c r="Z1724" s="4" t="s">
        <v>5106</v>
      </c>
      <c r="AA1724" s="2" cm="1">
        <f t="array" ref="AA1724">SUM(_xlfn._xlws.FILTER($F$2:$F$2454,_xlfn.MAP($Z$2:$Z$2454,_xlfn.LAMBDA(_xlpm.x,_xlpm.x=$Z1724))))</f>
        <v>397</v>
      </c>
      <c r="AB1724" s="11">
        <f t="shared" si="457"/>
        <v>7.556675062972292E-3</v>
      </c>
      <c r="AC1724" s="11">
        <f t="shared" si="458"/>
        <v>6.7311589720859974E-2</v>
      </c>
      <c r="AG1724" s="2"/>
      <c r="AL1724" s="2"/>
      <c r="AM1724" s="2"/>
    </row>
    <row r="1725" spans="1:39">
      <c r="A1725" s="1" t="str">
        <f t="shared" si="442"/>
        <v>~sse~ : [s]</v>
      </c>
      <c r="B1725" s="1">
        <f>_xlfn.LET(_xlpm.d,$G1725,_xlpm.k,_xlfn.CONCAT(LEFT(TRIM(B$1),1),"*"),COUNTIF(_xlpm.d,_xlpm.k))</f>
        <v>0</v>
      </c>
      <c r="C1725" s="1">
        <f>_xlfn.LET(_xlpm.d,$G1725,_xlpm.k,_xlfn.CONCAT(LEFT(TRIM(C$1),1),"*"),COUNTIF(_xlpm.d,_xlpm.k))</f>
        <v>0</v>
      </c>
      <c r="D1725" s="1">
        <f>_xlfn.LET(_xlpm.d,$G1725,_xlpm.k,_xlfn.CONCAT(LEFT(TRIM(D$1),1),"*"),COUNTIF(_xlpm.d,_xlpm.k))</f>
        <v>0</v>
      </c>
      <c r="E1725" s="1">
        <f t="shared" si="443"/>
        <v>0.30102999566398114</v>
      </c>
      <c r="F1725" s="7">
        <v>1</v>
      </c>
      <c r="G1725" s="9" t="s">
        <v>2198</v>
      </c>
      <c r="H1725" s="4" cm="1">
        <f t="array" ref="H1725">F1725/freq.sum.r6e</f>
        <v>7.9214195183776928E-5</v>
      </c>
      <c r="I1725" s="4" t="str">
        <f t="shared" si="444"/>
        <v>s</v>
      </c>
      <c r="J1725" s="4" t="str">
        <f t="shared" si="445"/>
        <v>sse</v>
      </c>
      <c r="K1725" s="10">
        <f t="shared" si="446"/>
        <v>1</v>
      </c>
      <c r="L1725" s="1">
        <f t="shared" si="447"/>
        <v>3</v>
      </c>
      <c r="M1725" s="10">
        <f t="shared" si="448"/>
        <v>3</v>
      </c>
      <c r="N1725" s="1" t="str">
        <f t="shared" si="449"/>
        <v>~sse~</v>
      </c>
      <c r="O1725" s="1" t="str">
        <f t="shared" si="450"/>
        <v>[s]</v>
      </c>
      <c r="P1725" s="3" cm="1">
        <f t="array" ref="P1725">SUM(_xlfn._xlws.FILTER($H$2:$H$2454,_xlfn.MAP($N$2:$N$2454,_xlfn.LAMBDA(_xlpm.x,_xlpm.x=$N1725))))</f>
        <v>1.1882129277566537E-3</v>
      </c>
      <c r="Q1725" s="4">
        <f t="shared" si="451"/>
        <v>6.666666666666668E-2</v>
      </c>
      <c r="R1725" s="6" cm="1">
        <f t="array" ref="R1725">SUM(_xlfn._xlws.FILTER($H$2:$H$2454,_xlfn.MAP($O$2:$O$2454,_xlfn.LAMBDA(_xlpm.x,_xlpm.x=$O1725))))</f>
        <v>1.4100126742712295E-2</v>
      </c>
      <c r="S1725" s="4">
        <f t="shared" si="452"/>
        <v>5.6179775280898866E-3</v>
      </c>
      <c r="T1725" s="4">
        <f t="shared" si="453"/>
        <v>2.1804242214976646E-3</v>
      </c>
      <c r="U1725" s="4">
        <f t="shared" si="454"/>
        <v>1.0362694300518133E-2</v>
      </c>
      <c r="V1725" s="4">
        <f t="shared" si="455"/>
        <v>1.0743287432532129</v>
      </c>
      <c r="W1725" s="4" t="s">
        <v>5121</v>
      </c>
      <c r="X1725" s="2" cm="1">
        <f t="array" ref="X1725">SUM(_xlfn._xlws.FILTER($F$2:$F$2454,_xlfn.MAP($W$2:$W$2454,_xlfn.LAMBDA(_xlpm.x,_xlpm.x=$W1725))))</f>
        <v>2896</v>
      </c>
      <c r="Y1725" s="11">
        <f t="shared" si="456"/>
        <v>3.453038674033149E-4</v>
      </c>
      <c r="Z1725" s="4"/>
      <c r="AA1725" s="2" cm="1">
        <f t="array" ref="AA1725">SUM(_xlfn._xlws.FILTER($F$2:$F$2454,_xlfn.MAP($Z$2:$Z$2454,_xlfn.LAMBDA(_xlpm.x,_xlpm.x=$Z1725))))</f>
        <v>3871</v>
      </c>
      <c r="AB1725" s="11">
        <f t="shared" si="457"/>
        <v>2.5833118057349522E-4</v>
      </c>
      <c r="AC1725" s="11">
        <f t="shared" si="458"/>
        <v>0.12602461379384577</v>
      </c>
      <c r="AG1725" s="2"/>
      <c r="AL1725" s="2"/>
      <c r="AM1725" s="2"/>
    </row>
    <row r="1726" spans="1:39">
      <c r="A1726" s="1" t="str">
        <f t="shared" si="442"/>
        <v>~rsi~ : [ɹsə]</v>
      </c>
      <c r="B1726" s="1">
        <f>_xlfn.LET(_xlpm.d,$G1726,_xlpm.k,_xlfn.CONCAT(LEFT(TRIM(B$1),1),"*"),COUNTIF(_xlpm.d,_xlpm.k))</f>
        <v>1</v>
      </c>
      <c r="C1726" s="1">
        <f>_xlfn.LET(_xlpm.d,$G1726,_xlpm.k,_xlfn.CONCAT(LEFT(TRIM(C$1),1),"*"),COUNTIF(_xlpm.d,_xlpm.k))</f>
        <v>0</v>
      </c>
      <c r="D1726" s="1">
        <f>_xlfn.LET(_xlpm.d,$G1726,_xlpm.k,_xlfn.CONCAT(LEFT(TRIM(D$1),1),"*"),COUNTIF(_xlpm.d,_xlpm.k))</f>
        <v>0</v>
      </c>
      <c r="E1726" s="1">
        <f t="shared" si="443"/>
        <v>0.30102999566398114</v>
      </c>
      <c r="F1726" s="7">
        <v>1</v>
      </c>
      <c r="G1726" s="9" t="s">
        <v>1582</v>
      </c>
      <c r="H1726" s="4" cm="1">
        <f t="array" ref="H1726">F1726/freq.sum.r6e</f>
        <v>7.9214195183776928E-5</v>
      </c>
      <c r="I1726" s="1" t="str">
        <f t="shared" si="444"/>
        <v>ɹsə</v>
      </c>
      <c r="J1726" s="1" t="str">
        <f t="shared" si="445"/>
        <v>rsi</v>
      </c>
      <c r="K1726" s="10">
        <f t="shared" si="446"/>
        <v>3</v>
      </c>
      <c r="L1726" s="1">
        <f t="shared" si="447"/>
        <v>3</v>
      </c>
      <c r="M1726" s="10">
        <f t="shared" si="448"/>
        <v>3</v>
      </c>
      <c r="N1726" s="1" t="str">
        <f t="shared" si="449"/>
        <v>~rsi~</v>
      </c>
      <c r="O1726" s="1" t="str">
        <f t="shared" si="450"/>
        <v>[ɹsə]</v>
      </c>
      <c r="P1726" s="3" cm="1">
        <f t="array" ref="P1726">SUM(_xlfn._xlws.FILTER($H$2:$H$2454,_xlfn.MAP($N$2:$N$2454,_xlfn.LAMBDA(_xlpm.x,_xlpm.x=$N1726))))</f>
        <v>7.9214195183776928E-5</v>
      </c>
      <c r="Q1726" s="4">
        <f t="shared" si="451"/>
        <v>1</v>
      </c>
      <c r="R1726" s="6" cm="1">
        <f t="array" ref="R1726">SUM(_xlfn._xlws.FILTER($H$2:$H$2454,_xlfn.MAP($O$2:$O$2454,_xlfn.LAMBDA(_xlpm.x,_xlpm.x=$O1726))))</f>
        <v>9.5057034220532308E-4</v>
      </c>
      <c r="S1726" s="4">
        <f t="shared" si="452"/>
        <v>8.3333333333333343E-2</v>
      </c>
      <c r="T1726" s="4">
        <f t="shared" si="453"/>
        <v>3.2370913442234577E-2</v>
      </c>
      <c r="U1726" s="4">
        <f t="shared" si="454"/>
        <v>0.15384615384615388</v>
      </c>
      <c r="V1726" s="4">
        <f t="shared" si="455"/>
        <v>1.0791812460476247</v>
      </c>
      <c r="W1726" s="4" t="s">
        <v>5110</v>
      </c>
      <c r="X1726" s="2" cm="1">
        <f t="array" ref="X1726">SUM(_xlfn._xlws.FILTER($F$2:$F$2454,_xlfn.MAP($W$2:$W$2454,_xlfn.LAMBDA(_xlpm.x,_xlpm.x=$W1726))))</f>
        <v>1594</v>
      </c>
      <c r="Y1726" s="11">
        <f t="shared" si="456"/>
        <v>6.2735257214554575E-4</v>
      </c>
      <c r="Z1726" s="4" t="s">
        <v>5101</v>
      </c>
      <c r="AA1726" s="2" cm="1">
        <f t="array" ref="AA1726">SUM(_xlfn._xlws.FILTER($F$2:$F$2454,_xlfn.MAP($Z$2:$Z$2454,_xlfn.LAMBDA(_xlpm.x,_xlpm.x=$Z1726))))</f>
        <v>2255</v>
      </c>
      <c r="AB1726" s="11">
        <f t="shared" si="457"/>
        <v>4.434589800443459E-4</v>
      </c>
      <c r="AC1726" s="11">
        <f t="shared" si="458"/>
        <v>0.1506582291538858</v>
      </c>
      <c r="AG1726" s="2"/>
      <c r="AL1726" s="2"/>
      <c r="AM1726" s="2"/>
    </row>
    <row r="1727" spans="1:39">
      <c r="A1727" s="1" t="str">
        <f t="shared" si="442"/>
        <v>~nso~ : [nsə]</v>
      </c>
      <c r="B1727" s="1">
        <f>_xlfn.LET(_xlpm.d,$G1727,_xlpm.k,_xlfn.CONCAT(LEFT(TRIM(B$1),1),"*"),COUNTIF(_xlpm.d,_xlpm.k))</f>
        <v>0</v>
      </c>
      <c r="C1727" s="1">
        <f>_xlfn.LET(_xlpm.d,$G1727,_xlpm.k,_xlfn.CONCAT(LEFT(TRIM(C$1),1),"*"),COUNTIF(_xlpm.d,_xlpm.k))</f>
        <v>0</v>
      </c>
      <c r="D1727" s="1">
        <f>_xlfn.LET(_xlpm.d,$G1727,_xlpm.k,_xlfn.CONCAT(LEFT(TRIM(D$1),1),"*"),COUNTIF(_xlpm.d,_xlpm.k))</f>
        <v>1</v>
      </c>
      <c r="E1727" s="1">
        <f t="shared" si="443"/>
        <v>0.30102999566398114</v>
      </c>
      <c r="F1727" s="7">
        <v>1</v>
      </c>
      <c r="G1727" s="9" t="s">
        <v>1573</v>
      </c>
      <c r="H1727" s="4" cm="1">
        <f t="array" ref="H1727">F1727/freq.sum.r6e</f>
        <v>7.9214195183776928E-5</v>
      </c>
      <c r="I1727" s="4" t="str">
        <f t="shared" si="444"/>
        <v>nsə</v>
      </c>
      <c r="J1727" s="4" t="str">
        <f t="shared" si="445"/>
        <v>nso</v>
      </c>
      <c r="K1727" s="10">
        <f t="shared" si="446"/>
        <v>3</v>
      </c>
      <c r="L1727" s="1">
        <f t="shared" si="447"/>
        <v>3</v>
      </c>
      <c r="M1727" s="10">
        <f t="shared" si="448"/>
        <v>3</v>
      </c>
      <c r="N1727" s="1" t="str">
        <f t="shared" si="449"/>
        <v>~nso~</v>
      </c>
      <c r="O1727" s="1" t="str">
        <f t="shared" si="450"/>
        <v>[nsə]</v>
      </c>
      <c r="P1727" s="3" cm="1">
        <f t="array" ref="P1727">SUM(_xlfn._xlws.FILTER($H$2:$H$2454,_xlfn.MAP($N$2:$N$2454,_xlfn.LAMBDA(_xlpm.x,_xlpm.x=$N1727))))</f>
        <v>7.9214195183776928E-5</v>
      </c>
      <c r="Q1727" s="4">
        <f t="shared" si="451"/>
        <v>1</v>
      </c>
      <c r="R1727" s="6" cm="1">
        <f t="array" ref="R1727">SUM(_xlfn._xlws.FILTER($H$2:$H$2454,_xlfn.MAP($O$2:$O$2454,_xlfn.LAMBDA(_xlpm.x,_xlpm.x=$O1727))))</f>
        <v>9.5057034220532297E-4</v>
      </c>
      <c r="S1727" s="4">
        <f t="shared" si="452"/>
        <v>8.3333333333333343E-2</v>
      </c>
      <c r="T1727" s="4">
        <f t="shared" si="453"/>
        <v>3.2370913442234577E-2</v>
      </c>
      <c r="U1727" s="4">
        <f t="shared" si="454"/>
        <v>0.15384615384615388</v>
      </c>
      <c r="V1727" s="4">
        <f t="shared" si="455"/>
        <v>1.0791812460476247</v>
      </c>
      <c r="W1727" s="4" t="s">
        <v>5119</v>
      </c>
      <c r="X1727" s="2" cm="1">
        <f t="array" ref="X1727">SUM(_xlfn._xlws.FILTER($F$2:$F$2454,_xlfn.MAP($W$2:$W$2454,_xlfn.LAMBDA(_xlpm.x,_xlpm.x=$W1727))))</f>
        <v>1157</v>
      </c>
      <c r="Y1727" s="11">
        <f t="shared" si="456"/>
        <v>8.6430423509075197E-4</v>
      </c>
      <c r="Z1727" s="4" t="s">
        <v>5101</v>
      </c>
      <c r="AA1727" s="2" cm="1">
        <f t="array" ref="AA1727">SUM(_xlfn._xlws.FILTER($F$2:$F$2454,_xlfn.MAP($Z$2:$Z$2454,_xlfn.LAMBDA(_xlpm.x,_xlpm.x=$Z1727))))</f>
        <v>2255</v>
      </c>
      <c r="AB1727" s="11">
        <f t="shared" si="457"/>
        <v>4.434589800443459E-4</v>
      </c>
      <c r="AC1727" s="11">
        <f t="shared" si="458"/>
        <v>0.28981318726222982</v>
      </c>
      <c r="AG1727" s="2"/>
      <c r="AL1727" s="2"/>
      <c r="AM1727" s="2"/>
    </row>
    <row r="1728" spans="1:39">
      <c r="A1728" s="1" t="str">
        <f t="shared" si="442"/>
        <v>~rdo~ : [ɹdə]</v>
      </c>
      <c r="B1728" s="1">
        <f>_xlfn.LET(_xlpm.d,$G1728,_xlpm.k,_xlfn.CONCAT(LEFT(TRIM(B$1),1),"*"),COUNTIF(_xlpm.d,_xlpm.k))</f>
        <v>1</v>
      </c>
      <c r="C1728" s="1">
        <f>_xlfn.LET(_xlpm.d,$G1728,_xlpm.k,_xlfn.CONCAT(LEFT(TRIM(C$1),1),"*"),COUNTIF(_xlpm.d,_xlpm.k))</f>
        <v>0</v>
      </c>
      <c r="D1728" s="1">
        <f>_xlfn.LET(_xlpm.d,$G1728,_xlpm.k,_xlfn.CONCAT(LEFT(TRIM(D$1),1),"*"),COUNTIF(_xlpm.d,_xlpm.k))</f>
        <v>0</v>
      </c>
      <c r="E1728" s="1">
        <f t="shared" si="443"/>
        <v>0.30102999566398114</v>
      </c>
      <c r="F1728" s="7">
        <v>1</v>
      </c>
      <c r="G1728" s="9" t="s">
        <v>1580</v>
      </c>
      <c r="H1728" s="4" cm="1">
        <f t="array" ref="H1728">F1728/freq.sum.r6e</f>
        <v>7.9214195183776928E-5</v>
      </c>
      <c r="I1728" s="4" t="str">
        <f t="shared" si="444"/>
        <v>ɹdə</v>
      </c>
      <c r="J1728" s="4" t="str">
        <f t="shared" si="445"/>
        <v>rdo</v>
      </c>
      <c r="K1728" s="10">
        <f t="shared" si="446"/>
        <v>3</v>
      </c>
      <c r="L1728" s="1">
        <f t="shared" si="447"/>
        <v>3</v>
      </c>
      <c r="M1728" s="10">
        <f t="shared" si="448"/>
        <v>3</v>
      </c>
      <c r="N1728" s="1" t="str">
        <f t="shared" si="449"/>
        <v>~rdo~</v>
      </c>
      <c r="O1728" s="1" t="str">
        <f t="shared" si="450"/>
        <v>[ɹdə]</v>
      </c>
      <c r="P1728" s="3" cm="1">
        <f t="array" ref="P1728">SUM(_xlfn._xlws.FILTER($H$2:$H$2454,_xlfn.MAP($N$2:$N$2454,_xlfn.LAMBDA(_xlpm.x,_xlpm.x=$N1728))))</f>
        <v>7.9214195183776928E-5</v>
      </c>
      <c r="Q1728" s="4">
        <f t="shared" si="451"/>
        <v>1</v>
      </c>
      <c r="R1728" s="6" cm="1">
        <f t="array" ref="R1728">SUM(_xlfn._xlws.FILTER($H$2:$H$2454,_xlfn.MAP($O$2:$O$2454,_xlfn.LAMBDA(_xlpm.x,_xlpm.x=$O1728))))</f>
        <v>9.5057034220532319E-4</v>
      </c>
      <c r="S1728" s="4">
        <f t="shared" si="452"/>
        <v>8.3333333333333329E-2</v>
      </c>
      <c r="T1728" s="4">
        <f t="shared" si="453"/>
        <v>3.237091344223457E-2</v>
      </c>
      <c r="U1728" s="4">
        <f t="shared" si="454"/>
        <v>0.15384615384615385</v>
      </c>
      <c r="V1728" s="4">
        <f t="shared" si="455"/>
        <v>1.0791812460476249</v>
      </c>
      <c r="W1728" s="4" t="s">
        <v>5119</v>
      </c>
      <c r="X1728" s="2" cm="1">
        <f t="array" ref="X1728">SUM(_xlfn._xlws.FILTER($F$2:$F$2454,_xlfn.MAP($W$2:$W$2454,_xlfn.LAMBDA(_xlpm.x,_xlpm.x=$W1728))))</f>
        <v>1157</v>
      </c>
      <c r="Y1728" s="11">
        <f t="shared" si="456"/>
        <v>8.6430423509075197E-4</v>
      </c>
      <c r="Z1728" s="4" t="s">
        <v>5101</v>
      </c>
      <c r="AA1728" s="2" cm="1">
        <f t="array" ref="AA1728">SUM(_xlfn._xlws.FILTER($F$2:$F$2454,_xlfn.MAP($Z$2:$Z$2454,_xlfn.LAMBDA(_xlpm.x,_xlpm.x=$Z1728))))</f>
        <v>2255</v>
      </c>
      <c r="AB1728" s="11">
        <f t="shared" si="457"/>
        <v>4.434589800443459E-4</v>
      </c>
      <c r="AC1728" s="11">
        <f t="shared" si="458"/>
        <v>0.28981318726222982</v>
      </c>
      <c r="AG1728" s="2"/>
      <c r="AL1728" s="2"/>
      <c r="AM1728" s="2"/>
    </row>
    <row r="1729" spans="1:39">
      <c r="A1729" s="1" t="str">
        <f t="shared" si="442"/>
        <v>~key~ : [keɪ]</v>
      </c>
      <c r="B1729" s="1">
        <f>_xlfn.LET(_xlpm.d,$G1729,_xlpm.k,_xlfn.CONCAT(LEFT(TRIM(B$1),1),"*"),COUNTIF(_xlpm.d,_xlpm.k))</f>
        <v>0</v>
      </c>
      <c r="C1729" s="1">
        <f>_xlfn.LET(_xlpm.d,$G1729,_xlpm.k,_xlfn.CONCAT(LEFT(TRIM(C$1),1),"*"),COUNTIF(_xlpm.d,_xlpm.k))</f>
        <v>0</v>
      </c>
      <c r="D1729" s="1">
        <f>_xlfn.LET(_xlpm.d,$G1729,_xlpm.k,_xlfn.CONCAT(LEFT(TRIM(D$1),1),"*"),COUNTIF(_xlpm.d,_xlpm.k))</f>
        <v>0</v>
      </c>
      <c r="E1729" s="1">
        <f t="shared" si="443"/>
        <v>0.30102999566398114</v>
      </c>
      <c r="F1729" s="7">
        <v>1</v>
      </c>
      <c r="G1729" s="9" t="s">
        <v>2010</v>
      </c>
      <c r="H1729" s="4" cm="1">
        <f t="array" ref="H1729">F1729/freq.sum.r6e</f>
        <v>7.9214195183776928E-5</v>
      </c>
      <c r="I1729" s="4" t="str">
        <f t="shared" si="444"/>
        <v>keɪ</v>
      </c>
      <c r="J1729" s="4" t="str">
        <f t="shared" si="445"/>
        <v>key</v>
      </c>
      <c r="K1729" s="10">
        <f t="shared" si="446"/>
        <v>3</v>
      </c>
      <c r="L1729" s="1">
        <f t="shared" si="447"/>
        <v>3</v>
      </c>
      <c r="M1729" s="10">
        <f t="shared" si="448"/>
        <v>3</v>
      </c>
      <c r="N1729" s="1" t="str">
        <f t="shared" si="449"/>
        <v>~key~</v>
      </c>
      <c r="O1729" s="1" t="str">
        <f t="shared" si="450"/>
        <v>[keɪ]</v>
      </c>
      <c r="P1729" s="3" cm="1">
        <f t="array" ref="P1729">SUM(_xlfn._xlws.FILTER($H$2:$H$2454,_xlfn.MAP($N$2:$N$2454,_xlfn.LAMBDA(_xlpm.x,_xlpm.x=$N1729))))</f>
        <v>2.3764258555133077E-4</v>
      </c>
      <c r="Q1729" s="4">
        <f t="shared" si="451"/>
        <v>0.33333333333333337</v>
      </c>
      <c r="R1729" s="6" cm="1">
        <f t="array" ref="R1729">SUM(_xlfn._xlws.FILTER($H$2:$H$2454,_xlfn.MAP($O$2:$O$2454,_xlfn.LAMBDA(_xlpm.x,_xlpm.x=$O1729))))</f>
        <v>2.8517110266159692E-3</v>
      </c>
      <c r="S1729" s="4">
        <f t="shared" si="452"/>
        <v>2.777777777777778E-2</v>
      </c>
      <c r="T1729" s="4">
        <f t="shared" si="453"/>
        <v>1.0790304480744856E-2</v>
      </c>
      <c r="U1729" s="4">
        <f t="shared" si="454"/>
        <v>5.128205128205128E-2</v>
      </c>
      <c r="V1729" s="4">
        <f t="shared" si="455"/>
        <v>1.0791812460476249</v>
      </c>
      <c r="W1729" s="4" t="s">
        <v>5147</v>
      </c>
      <c r="X1729" s="2" cm="1">
        <f t="array" ref="X1729">SUM(_xlfn._xlws.FILTER($F$2:$F$2454,_xlfn.MAP($W$2:$W$2454,_xlfn.LAMBDA(_xlpm.x,_xlpm.x=$W1729))))</f>
        <v>29</v>
      </c>
      <c r="Y1729" s="11">
        <f t="shared" si="456"/>
        <v>3.4482758620689655E-2</v>
      </c>
      <c r="Z1729" s="4" t="s">
        <v>5108</v>
      </c>
      <c r="AA1729" s="2" cm="1">
        <f t="array" ref="AA1729">SUM(_xlfn._xlws.FILTER($F$2:$F$2454,_xlfn.MAP($Z$2:$Z$2454,_xlfn.LAMBDA(_xlpm.x,_xlpm.x=$Z1729))))</f>
        <v>475</v>
      </c>
      <c r="AB1729" s="11">
        <f t="shared" si="457"/>
        <v>2.1052631578947368E-3</v>
      </c>
      <c r="AC1729" s="11">
        <f t="shared" si="458"/>
        <v>1.2142956117259105</v>
      </c>
      <c r="AG1729" s="2"/>
      <c r="AL1729" s="2"/>
      <c r="AM1729" s="2"/>
    </row>
    <row r="1730" spans="1:39">
      <c r="A1730" s="1" t="str">
        <f t="shared" ref="A1730:A1793" si="459">_xlfn.LET(_xlpm.sep," : ",CONCATENATE(N1730,_xlpm.sep,O1730))</f>
        <v>~mau~ : [mɔ]</v>
      </c>
      <c r="B1730" s="1">
        <f>_xlfn.LET(_xlpm.d,$G1730,_xlpm.k,_xlfn.CONCAT(LEFT(TRIM(B$1),1),"*"),COUNTIF(_xlpm.d,_xlpm.k))</f>
        <v>0</v>
      </c>
      <c r="C1730" s="1">
        <f>_xlfn.LET(_xlpm.d,$G1730,_xlpm.k,_xlfn.CONCAT(LEFT(TRIM(C$1),1),"*"),COUNTIF(_xlpm.d,_xlpm.k))</f>
        <v>1</v>
      </c>
      <c r="D1730" s="1">
        <f>_xlfn.LET(_xlpm.d,$G1730,_xlpm.k,_xlfn.CONCAT(LEFT(TRIM(D$1),1),"*"),COUNTIF(_xlpm.d,_xlpm.k))</f>
        <v>0</v>
      </c>
      <c r="E1730" s="1">
        <f t="shared" ref="E1730:E1793" si="460">LOG(F1730+1,10)</f>
        <v>0.30102999566398114</v>
      </c>
      <c r="F1730" s="7">
        <v>1</v>
      </c>
      <c r="G1730" s="9" t="s">
        <v>2125</v>
      </c>
      <c r="H1730" s="4" cm="1">
        <f t="array" ref="H1730">F1730/freq.sum.r6e</f>
        <v>7.9214195183776928E-5</v>
      </c>
      <c r="I1730" s="1" t="str">
        <f t="shared" ref="I1730:I1793" si="461">_xlfn.LET(_xlpm.sep,":",_xlpm.w,$G1730,LEFT(_xlpm.w,FIND(_xlpm.sep,_xlpm.w)-1))</f>
        <v>mɔ</v>
      </c>
      <c r="J1730" s="1" t="str">
        <f t="shared" ref="J1730:J1793" si="462">_xlfn.LET(_xlpm.sep,":",_xlpm.w,$G1730,RIGHT(_xlpm.w,LEN(_xlpm.w)-FIND(_xlpm.sep,_xlpm.w)))</f>
        <v>mau</v>
      </c>
      <c r="K1730" s="10">
        <f t="shared" ref="K1730:K1793" si="463">_xlfn.LET(_xlpm.w,I1730,LEN(_xlpm.w))</f>
        <v>2</v>
      </c>
      <c r="L1730" s="1">
        <f t="shared" ref="L1730:L1793" si="464">_xlfn.LET(_xlpm.w,J1730,LEN(_xlpm.w))</f>
        <v>3</v>
      </c>
      <c r="M1730" s="10">
        <f t="shared" ref="M1730:M1793" si="465">_xlfn.LET(_xlpm.a,K1730,_xlpm.b,L1730,MAX(_xlpm.a,_xlpm.b))</f>
        <v>3</v>
      </c>
      <c r="N1730" s="1" t="str">
        <f t="shared" ref="N1730:N1793" si="466">_xlfn.LET(_xlpm.sep,":",_xlpm.w,$G1730,_xlfn.CONCAT("~",RIGHT(_xlpm.w,LEN(_xlpm.w)-FIND(_xlpm.sep,_xlpm.w)),"~"))</f>
        <v>~mau~</v>
      </c>
      <c r="O1730" s="1" t="str">
        <f t="shared" ref="O1730:O1793" si="467">_xlfn.LET(_xlpm.sep,":",_xlpm.w,$G1730,_xlfn.CONCAT("[",LEFT(_xlpm.w,FIND(_xlpm.sep,_xlpm.w)-1),"]"))</f>
        <v>[mɔ]</v>
      </c>
      <c r="P1730" s="3" cm="1">
        <f t="array" ref="P1730">SUM(_xlfn._xlws.FILTER($H$2:$H$2454,_xlfn.MAP($N$2:$N$2454,_xlfn.LAMBDA(_xlpm.x,_xlpm.x=$N1730))))</f>
        <v>7.9214195183776928E-5</v>
      </c>
      <c r="Q1730" s="4">
        <f t="shared" ref="Q1730:Q1793" si="468">$H1730/P1730</f>
        <v>1</v>
      </c>
      <c r="R1730" s="6" cm="1">
        <f t="array" ref="R1730">SUM(_xlfn._xlws.FILTER($H$2:$H$2454,_xlfn.MAP($O$2:$O$2454,_xlfn.LAMBDA(_xlpm.x,_xlpm.x=$O1730))))</f>
        <v>9.5057034220532308E-4</v>
      </c>
      <c r="S1730" s="4">
        <f t="shared" ref="S1730:S1793" si="469">$H1730/R1730</f>
        <v>8.3333333333333343E-2</v>
      </c>
      <c r="T1730" s="4">
        <f t="shared" ref="T1730:T1793" si="470">_xlfn.LET(_xlpm.freq,F1730,_xlpm.size,M1730+1,_xlpm.F,U1730,LOG(1+_xlpm.freq)*LOG(1+_xlpm.size)*_xlpm.F)</f>
        <v>3.2370913442234577E-2</v>
      </c>
      <c r="U1730" s="4">
        <f t="shared" ref="U1730:U1793" si="471">_xlfn.LET(_xlpm.a,S1730,_xlpm.b,Q1730,2*_xlpm.a*_xlpm.b/(_xlpm.a+_xlpm.b))</f>
        <v>0.15384615384615388</v>
      </c>
      <c r="V1730" s="4">
        <f t="shared" ref="V1730:V1793" si="472">_xlfn.LET(_xlpm.p,Q1730,_xlpm.q,S1730,LOG(_xlpm.p/_xlpm.q))</f>
        <v>1.0791812460476247</v>
      </c>
      <c r="W1730" s="4" t="s">
        <v>5139</v>
      </c>
      <c r="X1730" s="2" cm="1">
        <f t="array" ref="X1730">SUM(_xlfn._xlws.FILTER($F$2:$F$2454,_xlfn.MAP($W$2:$W$2454,_xlfn.LAMBDA(_xlpm.x,_xlpm.x=$W1730))))</f>
        <v>32</v>
      </c>
      <c r="Y1730" s="11">
        <f t="shared" ref="Y1730:Y1793" si="473">$F1730/X1730</f>
        <v>3.125E-2</v>
      </c>
      <c r="Z1730" s="4" t="s">
        <v>5107</v>
      </c>
      <c r="AA1730" s="2" cm="1">
        <f t="array" ref="AA1730">SUM(_xlfn._xlws.FILTER($F$2:$F$2454,_xlfn.MAP($Z$2:$Z$2454,_xlfn.LAMBDA(_xlpm.x,_xlpm.x=$Z1730))))</f>
        <v>293</v>
      </c>
      <c r="AB1730" s="11">
        <f t="shared" ref="AB1730:AB1793" si="474">$F1730/AA1730</f>
        <v>3.4129692832764505E-3</v>
      </c>
      <c r="AC1730" s="11">
        <f t="shared" ref="AC1730:AC1793" si="475">_xlfn.LET(_xlpm.a,Y1730,_xlpm.b,AB1730,LOG(_xlpm.a/_xlpm.b))</f>
        <v>0.96171764203420351</v>
      </c>
      <c r="AG1730" s="2"/>
      <c r="AL1730" s="2"/>
      <c r="AM1730" s="2"/>
    </row>
    <row r="1731" spans="1:39">
      <c r="A1731" s="1" t="str">
        <f t="shared" si="459"/>
        <v>~kay~ : [keɪ]</v>
      </c>
      <c r="B1731" s="1">
        <f>_xlfn.LET(_xlpm.d,$G1731,_xlpm.k,_xlfn.CONCAT(LEFT(TRIM(B$1),1),"*"),COUNTIF(_xlpm.d,_xlpm.k))</f>
        <v>0</v>
      </c>
      <c r="C1731" s="1">
        <f>_xlfn.LET(_xlpm.d,$G1731,_xlpm.k,_xlfn.CONCAT(LEFT(TRIM(C$1),1),"*"),COUNTIF(_xlpm.d,_xlpm.k))</f>
        <v>0</v>
      </c>
      <c r="D1731" s="1">
        <f>_xlfn.LET(_xlpm.d,$G1731,_xlpm.k,_xlfn.CONCAT(LEFT(TRIM(D$1),1),"*"),COUNTIF(_xlpm.d,_xlpm.k))</f>
        <v>0</v>
      </c>
      <c r="E1731" s="1">
        <f t="shared" si="460"/>
        <v>0.60205999132796229</v>
      </c>
      <c r="F1731" s="7">
        <v>3</v>
      </c>
      <c r="G1731" s="9" t="s">
        <v>1382</v>
      </c>
      <c r="H1731" s="4" cm="1">
        <f t="array" ref="H1731">F1731/freq.sum.r6e</f>
        <v>2.376425855513308E-4</v>
      </c>
      <c r="I1731" s="4" t="str">
        <f t="shared" si="461"/>
        <v>keɪ</v>
      </c>
      <c r="J1731" s="4" t="str">
        <f t="shared" si="462"/>
        <v>kay</v>
      </c>
      <c r="K1731" s="10">
        <f t="shared" si="463"/>
        <v>3</v>
      </c>
      <c r="L1731" s="1">
        <f t="shared" si="464"/>
        <v>3</v>
      </c>
      <c r="M1731" s="10">
        <f t="shared" si="465"/>
        <v>3</v>
      </c>
      <c r="N1731" s="1" t="str">
        <f t="shared" si="466"/>
        <v>~kay~</v>
      </c>
      <c r="O1731" s="1" t="str">
        <f t="shared" si="467"/>
        <v>[keɪ]</v>
      </c>
      <c r="P1731" s="3" cm="1">
        <f t="array" ref="P1731">SUM(_xlfn._xlws.FILTER($H$2:$H$2454,_xlfn.MAP($N$2:$N$2454,_xlfn.LAMBDA(_xlpm.x,_xlpm.x=$N1731))))</f>
        <v>2.376425855513308E-4</v>
      </c>
      <c r="Q1731" s="4">
        <f t="shared" si="468"/>
        <v>1</v>
      </c>
      <c r="R1731" s="6" cm="1">
        <f t="array" ref="R1731">SUM(_xlfn._xlws.FILTER($H$2:$H$2454,_xlfn.MAP($O$2:$O$2454,_xlfn.LAMBDA(_xlpm.x,_xlpm.x=$O1731))))</f>
        <v>2.8517110266159692E-3</v>
      </c>
      <c r="S1731" s="4">
        <f t="shared" si="469"/>
        <v>8.3333333333333343E-2</v>
      </c>
      <c r="T1731" s="4">
        <f t="shared" si="470"/>
        <v>6.4741826884469153E-2</v>
      </c>
      <c r="U1731" s="4">
        <f t="shared" si="471"/>
        <v>0.15384615384615388</v>
      </c>
      <c r="V1731" s="4">
        <f t="shared" si="472"/>
        <v>1.0791812460476247</v>
      </c>
      <c r="W1731" s="4" t="s">
        <v>5127</v>
      </c>
      <c r="X1731" s="2" cm="1">
        <f t="array" ref="X1731">SUM(_xlfn._xlws.FILTER($F$2:$F$2454,_xlfn.MAP($W$2:$W$2454,_xlfn.LAMBDA(_xlpm.x,_xlpm.x=$W1731))))</f>
        <v>59</v>
      </c>
      <c r="Y1731" s="11">
        <f t="shared" si="473"/>
        <v>5.0847457627118647E-2</v>
      </c>
      <c r="Z1731" s="4" t="s">
        <v>5108</v>
      </c>
      <c r="AA1731" s="2" cm="1">
        <f t="array" ref="AA1731">SUM(_xlfn._xlws.FILTER($F$2:$F$2454,_xlfn.MAP($Z$2:$Z$2454,_xlfn.LAMBDA(_xlpm.x,_xlpm.x=$Z1731))))</f>
        <v>475</v>
      </c>
      <c r="AB1731" s="11">
        <f t="shared" si="474"/>
        <v>6.3157894736842104E-3</v>
      </c>
      <c r="AC1731" s="11">
        <f t="shared" si="475"/>
        <v>0.90584159798272246</v>
      </c>
      <c r="AG1731" s="2"/>
      <c r="AL1731" s="2"/>
      <c r="AM1731" s="2"/>
    </row>
    <row r="1732" spans="1:39">
      <c r="A1732" s="1" t="str">
        <f t="shared" si="459"/>
        <v>~pei~ : [pɜ]</v>
      </c>
      <c r="B1732" s="1">
        <f>_xlfn.LET(_xlpm.d,$G1732,_xlpm.k,_xlfn.CONCAT(LEFT(TRIM(B$1),1),"*"),COUNTIF(_xlpm.d,_xlpm.k))</f>
        <v>0</v>
      </c>
      <c r="C1732" s="1">
        <f>_xlfn.LET(_xlpm.d,$G1732,_xlpm.k,_xlfn.CONCAT(LEFT(TRIM(C$1),1),"*"),COUNTIF(_xlpm.d,_xlpm.k))</f>
        <v>0</v>
      </c>
      <c r="D1732" s="1">
        <f>_xlfn.LET(_xlpm.d,$G1732,_xlpm.k,_xlfn.CONCAT(LEFT(TRIM(D$1),1),"*"),COUNTIF(_xlpm.d,_xlpm.k))</f>
        <v>0</v>
      </c>
      <c r="E1732" s="1">
        <f t="shared" si="460"/>
        <v>0.30102999566398114</v>
      </c>
      <c r="F1732" s="7">
        <v>1</v>
      </c>
      <c r="G1732" s="9" t="s">
        <v>1578</v>
      </c>
      <c r="H1732" s="4" cm="1">
        <f t="array" ref="H1732">F1732/freq.sum.r6e</f>
        <v>7.9214195183776928E-5</v>
      </c>
      <c r="I1732" s="4" t="str">
        <f t="shared" si="461"/>
        <v>pɜ</v>
      </c>
      <c r="J1732" s="4" t="str">
        <f t="shared" si="462"/>
        <v>pei</v>
      </c>
      <c r="K1732" s="10">
        <f t="shared" si="463"/>
        <v>2</v>
      </c>
      <c r="L1732" s="1">
        <f t="shared" si="464"/>
        <v>3</v>
      </c>
      <c r="M1732" s="10">
        <f t="shared" si="465"/>
        <v>3</v>
      </c>
      <c r="N1732" s="1" t="str">
        <f t="shared" si="466"/>
        <v>~pei~</v>
      </c>
      <c r="O1732" s="1" t="str">
        <f t="shared" si="467"/>
        <v>[pɜ]</v>
      </c>
      <c r="P1732" s="3" cm="1">
        <f t="array" ref="P1732">SUM(_xlfn._xlws.FILTER($H$2:$H$2454,_xlfn.MAP($N$2:$N$2454,_xlfn.LAMBDA(_xlpm.x,_xlpm.x=$N1732))))</f>
        <v>7.9214195183776928E-5</v>
      </c>
      <c r="Q1732" s="4">
        <f t="shared" si="468"/>
        <v>1</v>
      </c>
      <c r="R1732" s="6" cm="1">
        <f t="array" ref="R1732">SUM(_xlfn._xlws.FILTER($H$2:$H$2454,_xlfn.MAP($O$2:$O$2454,_xlfn.LAMBDA(_xlpm.x,_xlpm.x=$O1732))))</f>
        <v>9.5057034220532308E-4</v>
      </c>
      <c r="S1732" s="4">
        <f t="shared" si="469"/>
        <v>8.3333333333333343E-2</v>
      </c>
      <c r="T1732" s="4">
        <f t="shared" si="470"/>
        <v>3.2370913442234577E-2</v>
      </c>
      <c r="U1732" s="4">
        <f t="shared" si="471"/>
        <v>0.15384615384615388</v>
      </c>
      <c r="V1732" s="4">
        <f t="shared" si="472"/>
        <v>1.0791812460476247</v>
      </c>
      <c r="W1732" s="4" t="s">
        <v>5135</v>
      </c>
      <c r="X1732" s="2" cm="1">
        <f t="array" ref="X1732">SUM(_xlfn._xlws.FILTER($F$2:$F$2454,_xlfn.MAP($W$2:$W$2454,_xlfn.LAMBDA(_xlpm.x,_xlpm.x=$W1732))))</f>
        <v>40</v>
      </c>
      <c r="Y1732" s="11">
        <f t="shared" si="473"/>
        <v>2.5000000000000001E-2</v>
      </c>
      <c r="Z1732" s="4" t="s">
        <v>5112</v>
      </c>
      <c r="AA1732" s="2" cm="1">
        <f t="array" ref="AA1732">SUM(_xlfn._xlws.FILTER($F$2:$F$2454,_xlfn.MAP($Z$2:$Z$2454,_xlfn.LAMBDA(_xlpm.x,_xlpm.x=$Z1732))))</f>
        <v>192</v>
      </c>
      <c r="AB1732" s="11">
        <f t="shared" si="474"/>
        <v>5.208333333333333E-3</v>
      </c>
      <c r="AC1732" s="11">
        <f t="shared" si="475"/>
        <v>0.68124123737558728</v>
      </c>
      <c r="AG1732" s="2"/>
      <c r="AL1732" s="2"/>
      <c r="AM1732" s="2"/>
    </row>
    <row r="1733" spans="1:39">
      <c r="A1733" s="1" t="str">
        <f t="shared" si="459"/>
        <v>~nui~ : [nu]</v>
      </c>
      <c r="B1733" s="1">
        <f>_xlfn.LET(_xlpm.d,$G1733,_xlpm.k,_xlfn.CONCAT(LEFT(TRIM(B$1),1),"*"),COUNTIF(_xlpm.d,_xlpm.k))</f>
        <v>0</v>
      </c>
      <c r="C1733" s="1">
        <f>_xlfn.LET(_xlpm.d,$G1733,_xlpm.k,_xlfn.CONCAT(LEFT(TRIM(C$1),1),"*"),COUNTIF(_xlpm.d,_xlpm.k))</f>
        <v>0</v>
      </c>
      <c r="D1733" s="1">
        <f>_xlfn.LET(_xlpm.d,$G1733,_xlpm.k,_xlfn.CONCAT(LEFT(TRIM(D$1),1),"*"),COUNTIF(_xlpm.d,_xlpm.k))</f>
        <v>1</v>
      </c>
      <c r="E1733" s="1">
        <f t="shared" si="460"/>
        <v>0.30102999566398114</v>
      </c>
      <c r="F1733" s="7">
        <v>1</v>
      </c>
      <c r="G1733" s="9" t="s">
        <v>206</v>
      </c>
      <c r="H1733" s="4" cm="1">
        <f t="array" ref="H1733">F1733/freq.sum.r6e</f>
        <v>7.9214195183776928E-5</v>
      </c>
      <c r="I1733" s="4" t="str">
        <f t="shared" si="461"/>
        <v>nu</v>
      </c>
      <c r="J1733" s="4" t="str">
        <f t="shared" si="462"/>
        <v>nui</v>
      </c>
      <c r="K1733" s="10">
        <f t="shared" si="463"/>
        <v>2</v>
      </c>
      <c r="L1733" s="1">
        <f t="shared" si="464"/>
        <v>3</v>
      </c>
      <c r="M1733" s="10">
        <f t="shared" si="465"/>
        <v>3</v>
      </c>
      <c r="N1733" s="1" t="str">
        <f t="shared" si="466"/>
        <v>~nui~</v>
      </c>
      <c r="O1733" s="1" t="str">
        <f t="shared" si="467"/>
        <v>[nu]</v>
      </c>
      <c r="P1733" s="3" cm="1">
        <f t="array" ref="P1733">SUM(_xlfn._xlws.FILTER($H$2:$H$2454,_xlfn.MAP($N$2:$N$2454,_xlfn.LAMBDA(_xlpm.x,_xlpm.x=$N1733))))</f>
        <v>7.9214195183776928E-5</v>
      </c>
      <c r="Q1733" s="4">
        <f t="shared" si="468"/>
        <v>1</v>
      </c>
      <c r="R1733" s="6" cm="1">
        <f t="array" ref="R1733">SUM(_xlfn._xlws.FILTER($H$2:$H$2454,_xlfn.MAP($O$2:$O$2454,_xlfn.LAMBDA(_xlpm.x,_xlpm.x=$O1733))))</f>
        <v>9.5057034220532297E-4</v>
      </c>
      <c r="S1733" s="4">
        <f t="shared" si="469"/>
        <v>8.3333333333333343E-2</v>
      </c>
      <c r="T1733" s="4">
        <f t="shared" si="470"/>
        <v>3.2370913442234577E-2</v>
      </c>
      <c r="U1733" s="4">
        <f t="shared" si="471"/>
        <v>0.15384615384615388</v>
      </c>
      <c r="V1733" s="4">
        <f t="shared" si="472"/>
        <v>1.0791812460476247</v>
      </c>
      <c r="W1733" s="4" t="s">
        <v>5132</v>
      </c>
      <c r="X1733" s="2" cm="1">
        <f t="array" ref="X1733">SUM(_xlfn._xlws.FILTER($F$2:$F$2454,_xlfn.MAP($W$2:$W$2454,_xlfn.LAMBDA(_xlpm.x,_xlpm.x=$W1733))))</f>
        <v>28</v>
      </c>
      <c r="Y1733" s="11">
        <f t="shared" si="473"/>
        <v>3.5714285714285712E-2</v>
      </c>
      <c r="Z1733" s="4" t="s">
        <v>5111</v>
      </c>
      <c r="AA1733" s="2" cm="1">
        <f t="array" ref="AA1733">SUM(_xlfn._xlws.FILTER($F$2:$F$2454,_xlfn.MAP($Z$2:$Z$2454,_xlfn.LAMBDA(_xlpm.x,_xlpm.x=$Z1733))))</f>
        <v>254</v>
      </c>
      <c r="AB1733" s="11">
        <f t="shared" si="474"/>
        <v>3.937007874015748E-3</v>
      </c>
      <c r="AC1733" s="11">
        <f t="shared" si="475"/>
        <v>0.95767568527771885</v>
      </c>
      <c r="AG1733" s="2"/>
      <c r="AL1733" s="2"/>
      <c r="AM1733" s="2"/>
    </row>
    <row r="1734" spans="1:39">
      <c r="A1734" s="1" t="str">
        <f t="shared" si="459"/>
        <v>~t's~ : [ts]</v>
      </c>
      <c r="B1734" s="1">
        <f>_xlfn.LET(_xlpm.d,$G1734,_xlpm.k,_xlfn.CONCAT(LEFT(TRIM(B$1),1),"*"),COUNTIF(_xlpm.d,_xlpm.k))</f>
        <v>0</v>
      </c>
      <c r="C1734" s="1">
        <f>_xlfn.LET(_xlpm.d,$G1734,_xlpm.k,_xlfn.CONCAT(LEFT(TRIM(C$1),1),"*"),COUNTIF(_xlpm.d,_xlpm.k))</f>
        <v>0</v>
      </c>
      <c r="D1734" s="1">
        <f>_xlfn.LET(_xlpm.d,$G1734,_xlpm.k,_xlfn.CONCAT(LEFT(TRIM(D$1),1),"*"),COUNTIF(_xlpm.d,_xlpm.k))</f>
        <v>0</v>
      </c>
      <c r="E1734" s="1">
        <f t="shared" si="460"/>
        <v>0.47712125471966244</v>
      </c>
      <c r="F1734" s="7">
        <v>2</v>
      </c>
      <c r="G1734" s="9" t="s">
        <v>294</v>
      </c>
      <c r="H1734" s="4" cm="1">
        <f t="array" ref="H1734">F1734/freq.sum.r6e</f>
        <v>1.5842839036755386E-4</v>
      </c>
      <c r="I1734" s="4" t="str">
        <f t="shared" si="461"/>
        <v>ts</v>
      </c>
      <c r="J1734" s="4" t="str">
        <f t="shared" si="462"/>
        <v>t's</v>
      </c>
      <c r="K1734" s="10">
        <f t="shared" si="463"/>
        <v>2</v>
      </c>
      <c r="L1734" s="1">
        <f t="shared" si="464"/>
        <v>3</v>
      </c>
      <c r="M1734" s="10">
        <f t="shared" si="465"/>
        <v>3</v>
      </c>
      <c r="N1734" s="1" t="str">
        <f t="shared" si="466"/>
        <v>~t's~</v>
      </c>
      <c r="O1734" s="1" t="str">
        <f t="shared" si="467"/>
        <v>[ts]</v>
      </c>
      <c r="P1734" s="3" cm="1">
        <f t="array" ref="P1734">SUM(_xlfn._xlws.FILTER($H$2:$H$2454,_xlfn.MAP($N$2:$N$2454,_xlfn.LAMBDA(_xlpm.x,_xlpm.x=$N1734))))</f>
        <v>1.5842839036755386E-4</v>
      </c>
      <c r="Q1734" s="4">
        <f t="shared" si="468"/>
        <v>1</v>
      </c>
      <c r="R1734" s="6" cm="1">
        <f t="array" ref="R1734">SUM(_xlfn._xlws.FILTER($H$2:$H$2454,_xlfn.MAP($O$2:$O$2454,_xlfn.LAMBDA(_xlpm.x,_xlpm.x=$O1734))))</f>
        <v>1.9011406844106462E-3</v>
      </c>
      <c r="S1734" s="4">
        <f t="shared" si="469"/>
        <v>8.3333333333333343E-2</v>
      </c>
      <c r="T1734" s="4">
        <f t="shared" si="470"/>
        <v>5.1306683920032195E-2</v>
      </c>
      <c r="U1734" s="4">
        <f t="shared" si="471"/>
        <v>0.15384615384615388</v>
      </c>
      <c r="V1734" s="4">
        <f t="shared" si="472"/>
        <v>1.0791812460476247</v>
      </c>
      <c r="W1734" s="4"/>
      <c r="X1734" s="2" cm="1">
        <f t="array" ref="X1734">SUM(_xlfn._xlws.FILTER($F$2:$F$2454,_xlfn.MAP($W$2:$W$2454,_xlfn.LAMBDA(_xlpm.x,_xlpm.x=$W1734))))</f>
        <v>2988</v>
      </c>
      <c r="Y1734" s="11">
        <f t="shared" si="473"/>
        <v>6.6934404283801872E-4</v>
      </c>
      <c r="Z1734" s="4"/>
      <c r="AA1734" s="2" cm="1">
        <f t="array" ref="AA1734">SUM(_xlfn._xlws.FILTER($F$2:$F$2454,_xlfn.MAP($Z$2:$Z$2454,_xlfn.LAMBDA(_xlpm.x,_xlpm.x=$Z1734))))</f>
        <v>3871</v>
      </c>
      <c r="AB1734" s="11">
        <f t="shared" si="474"/>
        <v>5.1666236114699044E-4</v>
      </c>
      <c r="AC1734" s="11">
        <f t="shared" si="475"/>
        <v>0.11244257817559389</v>
      </c>
      <c r="AG1734" s="2"/>
      <c r="AL1734" s="2"/>
      <c r="AM1734" s="2"/>
    </row>
    <row r="1735" spans="1:39">
      <c r="A1735" s="1" t="str">
        <f t="shared" si="459"/>
        <v>~tie~ : [tɪ]</v>
      </c>
      <c r="B1735" s="1">
        <f>_xlfn.LET(_xlpm.d,$G1735,_xlpm.k,_xlfn.CONCAT(LEFT(TRIM(B$1),1),"*"),COUNTIF(_xlpm.d,_xlpm.k))</f>
        <v>0</v>
      </c>
      <c r="C1735" s="1">
        <f>_xlfn.LET(_xlpm.d,$G1735,_xlpm.k,_xlfn.CONCAT(LEFT(TRIM(C$1),1),"*"),COUNTIF(_xlpm.d,_xlpm.k))</f>
        <v>0</v>
      </c>
      <c r="D1735" s="1">
        <f>_xlfn.LET(_xlpm.d,$G1735,_xlpm.k,_xlfn.CONCAT(LEFT(TRIM(D$1),1),"*"),COUNTIF(_xlpm.d,_xlpm.k))</f>
        <v>0</v>
      </c>
      <c r="E1735" s="1">
        <f t="shared" si="460"/>
        <v>0.69897000433601875</v>
      </c>
      <c r="F1735" s="7">
        <v>4</v>
      </c>
      <c r="G1735" s="9" t="s">
        <v>1540</v>
      </c>
      <c r="H1735" s="4" cm="1">
        <f t="array" ref="H1735">F1735/freq.sum.r6e</f>
        <v>3.1685678073510771E-4</v>
      </c>
      <c r="I1735" s="1" t="str">
        <f t="shared" si="461"/>
        <v>tɪ</v>
      </c>
      <c r="J1735" s="1" t="str">
        <f t="shared" si="462"/>
        <v>tie</v>
      </c>
      <c r="K1735" s="10">
        <f t="shared" si="463"/>
        <v>2</v>
      </c>
      <c r="L1735" s="1">
        <f t="shared" si="464"/>
        <v>3</v>
      </c>
      <c r="M1735" s="10">
        <f t="shared" si="465"/>
        <v>3</v>
      </c>
      <c r="N1735" s="1" t="str">
        <f t="shared" si="466"/>
        <v>~tie~</v>
      </c>
      <c r="O1735" s="1" t="str">
        <f t="shared" si="467"/>
        <v>[tɪ]</v>
      </c>
      <c r="P1735" s="3" cm="1">
        <f t="array" ref="P1735">SUM(_xlfn._xlws.FILTER($H$2:$H$2454,_xlfn.MAP($N$2:$N$2454,_xlfn.LAMBDA(_xlpm.x,_xlpm.x=$N1735))))</f>
        <v>6.3371356147021542E-4</v>
      </c>
      <c r="Q1735" s="4">
        <f t="shared" si="468"/>
        <v>0.5</v>
      </c>
      <c r="R1735" s="6" cm="1">
        <f t="array" ref="R1735">SUM(_xlfn._xlws.FILTER($H$2:$H$2454,_xlfn.MAP($O$2:$O$2454,_xlfn.LAMBDA(_xlpm.x,_xlpm.x=$O1735))))</f>
        <v>7.7629911280101419E-3</v>
      </c>
      <c r="S1735" s="4">
        <f t="shared" si="469"/>
        <v>4.0816326530612228E-2</v>
      </c>
      <c r="T1735" s="4">
        <f t="shared" si="470"/>
        <v>3.687238241218823E-2</v>
      </c>
      <c r="U1735" s="4">
        <f t="shared" si="471"/>
        <v>7.547169811320753E-2</v>
      </c>
      <c r="V1735" s="4">
        <f t="shared" si="472"/>
        <v>1.0881360887005516</v>
      </c>
      <c r="W1735" s="4" t="s">
        <v>5134</v>
      </c>
      <c r="X1735" s="2" cm="1">
        <f t="array" ref="X1735">SUM(_xlfn._xlws.FILTER($F$2:$F$2454,_xlfn.MAP($W$2:$W$2454,_xlfn.LAMBDA(_xlpm.x,_xlpm.x=$W1735))))</f>
        <v>59</v>
      </c>
      <c r="Y1735" s="11">
        <f t="shared" si="473"/>
        <v>6.7796610169491525E-2</v>
      </c>
      <c r="Z1735" s="4" t="s">
        <v>5102</v>
      </c>
      <c r="AA1735" s="2" cm="1">
        <f t="array" ref="AA1735">SUM(_xlfn._xlws.FILTER($F$2:$F$2454,_xlfn.MAP($Z$2:$Z$2454,_xlfn.LAMBDA(_xlpm.x,_xlpm.x=$Z1735))))</f>
        <v>1794</v>
      </c>
      <c r="AB1735" s="11">
        <f t="shared" si="474"/>
        <v>2.229654403567447E-3</v>
      </c>
      <c r="AC1735" s="11">
        <f t="shared" si="475"/>
        <v>1.482970427065929</v>
      </c>
      <c r="AG1735" s="2"/>
      <c r="AL1735" s="2"/>
      <c r="AM1735" s="2"/>
    </row>
    <row r="1736" spans="1:39">
      <c r="A1736" s="1" t="str">
        <f t="shared" si="459"/>
        <v>~cke~ : [kə]</v>
      </c>
      <c r="B1736" s="1">
        <f>_xlfn.LET(_xlpm.d,$G1736,_xlpm.k,_xlfn.CONCAT(LEFT(TRIM(B$1),1),"*"),COUNTIF(_xlpm.d,_xlpm.k))</f>
        <v>0</v>
      </c>
      <c r="C1736" s="1">
        <f>_xlfn.LET(_xlpm.d,$G1736,_xlpm.k,_xlfn.CONCAT(LEFT(TRIM(C$1),1),"*"),COUNTIF(_xlpm.d,_xlpm.k))</f>
        <v>0</v>
      </c>
      <c r="D1736" s="1">
        <f>_xlfn.LET(_xlpm.d,$G1736,_xlpm.k,_xlfn.CONCAT(LEFT(TRIM(D$1),1),"*"),COUNTIF(_xlpm.d,_xlpm.k))</f>
        <v>0</v>
      </c>
      <c r="E1736" s="1">
        <f t="shared" si="460"/>
        <v>0.47712125471966244</v>
      </c>
      <c r="F1736" s="7">
        <v>2</v>
      </c>
      <c r="G1736" s="9" t="s">
        <v>1779</v>
      </c>
      <c r="H1736" s="4" cm="1">
        <f t="array" ref="H1736">F1736/freq.sum.r6e</f>
        <v>1.5842839036755386E-4</v>
      </c>
      <c r="I1736" s="4" t="str">
        <f t="shared" si="461"/>
        <v>kə</v>
      </c>
      <c r="J1736" s="4" t="str">
        <f t="shared" si="462"/>
        <v>cke</v>
      </c>
      <c r="K1736" s="10">
        <f t="shared" si="463"/>
        <v>2</v>
      </c>
      <c r="L1736" s="1">
        <f t="shared" si="464"/>
        <v>3</v>
      </c>
      <c r="M1736" s="10">
        <f t="shared" si="465"/>
        <v>3</v>
      </c>
      <c r="N1736" s="1" t="str">
        <f t="shared" si="466"/>
        <v>~cke~</v>
      </c>
      <c r="O1736" s="1" t="str">
        <f t="shared" si="467"/>
        <v>[kə]</v>
      </c>
      <c r="P1736" s="3" cm="1">
        <f t="array" ref="P1736">SUM(_xlfn._xlws.FILTER($H$2:$H$2454,_xlfn.MAP($N$2:$N$2454,_xlfn.LAMBDA(_xlpm.x,_xlpm.x=$N1736))))</f>
        <v>7.9214195183776931E-4</v>
      </c>
      <c r="Q1736" s="4">
        <f t="shared" si="468"/>
        <v>0.19999999999999998</v>
      </c>
      <c r="R1736" s="6" cm="1">
        <f t="array" ref="R1736">SUM(_xlfn._xlws.FILTER($H$2:$H$2454,_xlfn.MAP($O$2:$O$2454,_xlfn.LAMBDA(_xlpm.x,_xlpm.x=$O1736))))</f>
        <v>9.7433460076045645E-3</v>
      </c>
      <c r="S1736" s="4">
        <f t="shared" si="469"/>
        <v>1.6260162601626011E-2</v>
      </c>
      <c r="T1736" s="4">
        <f t="shared" si="470"/>
        <v>1.002987805955516E-2</v>
      </c>
      <c r="U1736" s="4">
        <f t="shared" si="471"/>
        <v>3.00751879699248E-2</v>
      </c>
      <c r="V1736" s="4">
        <f t="shared" si="472"/>
        <v>1.0899051114393981</v>
      </c>
      <c r="W1736" s="4" t="s">
        <v>5121</v>
      </c>
      <c r="X1736" s="2" cm="1">
        <f t="array" ref="X1736">SUM(_xlfn._xlws.FILTER($F$2:$F$2454,_xlfn.MAP($W$2:$W$2454,_xlfn.LAMBDA(_xlpm.x,_xlpm.x=$W1736))))</f>
        <v>2896</v>
      </c>
      <c r="Y1736" s="11">
        <f t="shared" si="473"/>
        <v>6.9060773480662981E-4</v>
      </c>
      <c r="Z1736" s="4" t="s">
        <v>5101</v>
      </c>
      <c r="AA1736" s="2" cm="1">
        <f t="array" ref="AA1736">SUM(_xlfn._xlws.FILTER($F$2:$F$2454,_xlfn.MAP($Z$2:$Z$2454,_xlfn.LAMBDA(_xlpm.x,_xlpm.x=$Z1736))))</f>
        <v>2255</v>
      </c>
      <c r="AB1736" s="11">
        <f t="shared" si="474"/>
        <v>8.869179600886918E-4</v>
      </c>
      <c r="AC1736" s="11">
        <f t="shared" si="475"/>
        <v>-0.10865201131112999</v>
      </c>
      <c r="AG1736" s="2"/>
      <c r="AL1736" s="2"/>
      <c r="AM1736" s="2"/>
    </row>
    <row r="1737" spans="1:39">
      <c r="A1737" s="1" t="str">
        <f t="shared" si="459"/>
        <v>~mou~ : [mə]</v>
      </c>
      <c r="B1737" s="1">
        <f>_xlfn.LET(_xlpm.d,$G1737,_xlpm.k,_xlfn.CONCAT(LEFT(TRIM(B$1),1),"*"),COUNTIF(_xlpm.d,_xlpm.k))</f>
        <v>0</v>
      </c>
      <c r="C1737" s="1">
        <f>_xlfn.LET(_xlpm.d,$G1737,_xlpm.k,_xlfn.CONCAT(LEFT(TRIM(C$1),1),"*"),COUNTIF(_xlpm.d,_xlpm.k))</f>
        <v>1</v>
      </c>
      <c r="D1737" s="1">
        <f>_xlfn.LET(_xlpm.d,$G1737,_xlpm.k,_xlfn.CONCAT(LEFT(TRIM(D$1),1),"*"),COUNTIF(_xlpm.d,_xlpm.k))</f>
        <v>0</v>
      </c>
      <c r="E1737" s="1">
        <f t="shared" si="460"/>
        <v>0.30102999566398114</v>
      </c>
      <c r="F1737" s="7">
        <v>1</v>
      </c>
      <c r="G1737" s="9" t="s">
        <v>1843</v>
      </c>
      <c r="H1737" s="4" cm="1">
        <f t="array" ref="H1737">F1737/freq.sum.r6e</f>
        <v>7.9214195183776928E-5</v>
      </c>
      <c r="I1737" s="4" t="str">
        <f t="shared" si="461"/>
        <v>mə</v>
      </c>
      <c r="J1737" s="4" t="str">
        <f t="shared" si="462"/>
        <v>mou</v>
      </c>
      <c r="K1737" s="10">
        <f t="shared" si="463"/>
        <v>2</v>
      </c>
      <c r="L1737" s="1">
        <f t="shared" si="464"/>
        <v>3</v>
      </c>
      <c r="M1737" s="10">
        <f t="shared" si="465"/>
        <v>3</v>
      </c>
      <c r="N1737" s="1" t="str">
        <f t="shared" si="466"/>
        <v>~mou~</v>
      </c>
      <c r="O1737" s="1" t="str">
        <f t="shared" si="467"/>
        <v>[mə]</v>
      </c>
      <c r="P1737" s="3" cm="1">
        <f t="array" ref="P1737">SUM(_xlfn._xlws.FILTER($H$2:$H$2454,_xlfn.MAP($N$2:$N$2454,_xlfn.LAMBDA(_xlpm.x,_xlpm.x=$N1737))))</f>
        <v>5.5449936628643854E-4</v>
      </c>
      <c r="Q1737" s="4">
        <f t="shared" si="468"/>
        <v>0.14285714285714285</v>
      </c>
      <c r="R1737" s="6" cm="1">
        <f t="array" ref="R1737">SUM(_xlfn._xlws.FILTER($H$2:$H$2454,_xlfn.MAP($O$2:$O$2454,_xlfn.LAMBDA(_xlpm.x,_xlpm.x=$O1737))))</f>
        <v>6.8916349809885948E-3</v>
      </c>
      <c r="S1737" s="4">
        <f t="shared" si="469"/>
        <v>1.1494252873563215E-2</v>
      </c>
      <c r="T1737" s="4">
        <f t="shared" si="470"/>
        <v>4.4768284547771191E-3</v>
      </c>
      <c r="U1737" s="4">
        <f t="shared" si="471"/>
        <v>2.1276595744680844E-2</v>
      </c>
      <c r="V1737" s="4">
        <f t="shared" si="472"/>
        <v>1.0944212126043618</v>
      </c>
      <c r="W1737" s="4" t="s">
        <v>5100</v>
      </c>
      <c r="X1737" s="2" cm="1">
        <f t="array" ref="X1737">SUM(_xlfn._xlws.FILTER($F$2:$F$2454,_xlfn.MAP($W$2:$W$2454,_xlfn.LAMBDA(_xlpm.x,_xlpm.x=$W1737))))</f>
        <v>150</v>
      </c>
      <c r="Y1737" s="11">
        <f t="shared" si="473"/>
        <v>6.6666666666666671E-3</v>
      </c>
      <c r="Z1737" s="4" t="s">
        <v>5101</v>
      </c>
      <c r="AA1737" s="2" cm="1">
        <f t="array" ref="AA1737">SUM(_xlfn._xlws.FILTER($F$2:$F$2454,_xlfn.MAP($Z$2:$Z$2454,_xlfn.LAMBDA(_xlpm.x,_xlpm.x=$Z1737))))</f>
        <v>2255</v>
      </c>
      <c r="AB1737" s="11">
        <f t="shared" si="474"/>
        <v>4.434589800443459E-4</v>
      </c>
      <c r="AC1737" s="11">
        <f t="shared" si="475"/>
        <v>1.1770552871582982</v>
      </c>
      <c r="AG1737" s="2"/>
      <c r="AL1737" s="2"/>
      <c r="AM1737" s="2"/>
    </row>
    <row r="1738" spans="1:39">
      <c r="A1738" s="1" t="str">
        <f t="shared" si="459"/>
        <v>~bbe~ : [bə]</v>
      </c>
      <c r="B1738" s="1">
        <f>_xlfn.LET(_xlpm.d,$G1738,_xlpm.k,_xlfn.CONCAT(LEFT(TRIM(B$1),1),"*"),COUNTIF(_xlpm.d,_xlpm.k))</f>
        <v>0</v>
      </c>
      <c r="C1738" s="1">
        <f>_xlfn.LET(_xlpm.d,$G1738,_xlpm.k,_xlfn.CONCAT(LEFT(TRIM(C$1),1),"*"),COUNTIF(_xlpm.d,_xlpm.k))</f>
        <v>0</v>
      </c>
      <c r="D1738" s="1">
        <f>_xlfn.LET(_xlpm.d,$G1738,_xlpm.k,_xlfn.CONCAT(LEFT(TRIM(D$1),1),"*"),COUNTIF(_xlpm.d,_xlpm.k))</f>
        <v>0</v>
      </c>
      <c r="E1738" s="1">
        <f t="shared" si="460"/>
        <v>0.47712125471966244</v>
      </c>
      <c r="F1738" s="7">
        <v>2</v>
      </c>
      <c r="G1738" s="9" t="s">
        <v>1469</v>
      </c>
      <c r="H1738" s="4" cm="1">
        <f t="array" ref="H1738">F1738/freq.sum.r6e</f>
        <v>1.5842839036755386E-4</v>
      </c>
      <c r="I1738" s="4" t="str">
        <f t="shared" si="461"/>
        <v>bə</v>
      </c>
      <c r="J1738" s="4" t="str">
        <f t="shared" si="462"/>
        <v>bbe</v>
      </c>
      <c r="K1738" s="10">
        <f t="shared" si="463"/>
        <v>2</v>
      </c>
      <c r="L1738" s="1">
        <f t="shared" si="464"/>
        <v>3</v>
      </c>
      <c r="M1738" s="10">
        <f t="shared" si="465"/>
        <v>3</v>
      </c>
      <c r="N1738" s="1" t="str">
        <f t="shared" si="466"/>
        <v>~bbe~</v>
      </c>
      <c r="O1738" s="1" t="str">
        <f t="shared" si="467"/>
        <v>[bə]</v>
      </c>
      <c r="P1738" s="3" cm="1">
        <f t="array" ref="P1738">SUM(_xlfn._xlws.FILTER($H$2:$H$2454,_xlfn.MAP($N$2:$N$2454,_xlfn.LAMBDA(_xlpm.x,_xlpm.x=$N1738))))</f>
        <v>1.5842839036755386E-4</v>
      </c>
      <c r="Q1738" s="4">
        <f t="shared" si="468"/>
        <v>1</v>
      </c>
      <c r="R1738" s="6" cm="1">
        <f t="array" ref="R1738">SUM(_xlfn._xlws.FILTER($H$2:$H$2454,_xlfn.MAP($O$2:$O$2454,_xlfn.LAMBDA(_xlpm.x,_xlpm.x=$O1738))))</f>
        <v>1.9803548795944235E-3</v>
      </c>
      <c r="S1738" s="4">
        <f t="shared" si="469"/>
        <v>7.9999999999999988E-2</v>
      </c>
      <c r="T1738" s="4">
        <f t="shared" si="470"/>
        <v>4.940643636743839E-2</v>
      </c>
      <c r="U1738" s="4">
        <f t="shared" si="471"/>
        <v>0.14814814814814811</v>
      </c>
      <c r="V1738" s="4">
        <f t="shared" si="472"/>
        <v>1.0969100130080565</v>
      </c>
      <c r="W1738" s="4" t="s">
        <v>5121</v>
      </c>
      <c r="X1738" s="2" cm="1">
        <f t="array" ref="X1738">SUM(_xlfn._xlws.FILTER($F$2:$F$2454,_xlfn.MAP($W$2:$W$2454,_xlfn.LAMBDA(_xlpm.x,_xlpm.x=$W1738))))</f>
        <v>2896</v>
      </c>
      <c r="Y1738" s="11">
        <f t="shared" si="473"/>
        <v>6.9060773480662981E-4</v>
      </c>
      <c r="Z1738" s="4" t="s">
        <v>5101</v>
      </c>
      <c r="AA1738" s="2" cm="1">
        <f t="array" ref="AA1738">SUM(_xlfn._xlws.FILTER($F$2:$F$2454,_xlfn.MAP($Z$2:$Z$2454,_xlfn.LAMBDA(_xlpm.x,_xlpm.x=$Z1738))))</f>
        <v>2255</v>
      </c>
      <c r="AB1738" s="11">
        <f t="shared" si="474"/>
        <v>8.869179600886918E-4</v>
      </c>
      <c r="AC1738" s="11">
        <f t="shared" si="475"/>
        <v>-0.10865201131112999</v>
      </c>
      <c r="AG1738" s="2"/>
      <c r="AL1738" s="2"/>
      <c r="AM1738" s="2"/>
    </row>
    <row r="1739" spans="1:39">
      <c r="A1739" s="1" t="str">
        <f t="shared" si="459"/>
        <v>~sce~ : [sɪ]</v>
      </c>
      <c r="B1739" s="1">
        <f>_xlfn.LET(_xlpm.d,$G1739,_xlpm.k,_xlfn.CONCAT(LEFT(TRIM(B$1),1),"*"),COUNTIF(_xlpm.d,_xlpm.k))</f>
        <v>0</v>
      </c>
      <c r="C1739" s="1">
        <f>_xlfn.LET(_xlpm.d,$G1739,_xlpm.k,_xlfn.CONCAT(LEFT(TRIM(C$1),1),"*"),COUNTIF(_xlpm.d,_xlpm.k))</f>
        <v>0</v>
      </c>
      <c r="D1739" s="1">
        <f>_xlfn.LET(_xlpm.d,$G1739,_xlpm.k,_xlfn.CONCAT(LEFT(TRIM(D$1),1),"*"),COUNTIF(_xlpm.d,_xlpm.k))</f>
        <v>0</v>
      </c>
      <c r="E1739" s="1">
        <f t="shared" si="460"/>
        <v>0.30102999566398114</v>
      </c>
      <c r="F1739" s="7">
        <v>1</v>
      </c>
      <c r="G1739" s="9" t="s">
        <v>2241</v>
      </c>
      <c r="H1739" s="4" cm="1">
        <f t="array" ref="H1739">F1739/freq.sum.r6e</f>
        <v>7.9214195183776928E-5</v>
      </c>
      <c r="I1739" s="4" t="str">
        <f t="shared" si="461"/>
        <v>sɪ</v>
      </c>
      <c r="J1739" s="4" t="str">
        <f t="shared" si="462"/>
        <v>sce</v>
      </c>
      <c r="K1739" s="10">
        <f t="shared" si="463"/>
        <v>2</v>
      </c>
      <c r="L1739" s="1">
        <f t="shared" si="464"/>
        <v>3</v>
      </c>
      <c r="M1739" s="10">
        <f t="shared" si="465"/>
        <v>3</v>
      </c>
      <c r="N1739" s="1" t="str">
        <f t="shared" si="466"/>
        <v>~sce~</v>
      </c>
      <c r="O1739" s="1" t="str">
        <f t="shared" si="467"/>
        <v>[sɪ]</v>
      </c>
      <c r="P1739" s="3" cm="1">
        <f t="array" ref="P1739">SUM(_xlfn._xlws.FILTER($H$2:$H$2454,_xlfn.MAP($N$2:$N$2454,_xlfn.LAMBDA(_xlpm.x,_xlpm.x=$N1739))))</f>
        <v>5.5449936628643843E-4</v>
      </c>
      <c r="Q1739" s="4">
        <f t="shared" si="468"/>
        <v>0.14285714285714288</v>
      </c>
      <c r="R1739" s="6" cm="1">
        <f t="array" ref="R1739">SUM(_xlfn._xlws.FILTER($H$2:$H$2454,_xlfn.MAP($O$2:$O$2454,_xlfn.LAMBDA(_xlpm.x,_xlpm.x=$O1739))))</f>
        <v>6.9708491761723704E-3</v>
      </c>
      <c r="S1739" s="4">
        <f t="shared" si="469"/>
        <v>1.1363636363636362E-2</v>
      </c>
      <c r="T1739" s="4">
        <f t="shared" si="470"/>
        <v>4.4297039447268351E-3</v>
      </c>
      <c r="U1739" s="4">
        <f t="shared" si="471"/>
        <v>2.1052631578947368E-2</v>
      </c>
      <c r="V1739" s="4">
        <f t="shared" si="472"/>
        <v>1.099384632135912</v>
      </c>
      <c r="W1739" s="4" t="s">
        <v>5121</v>
      </c>
      <c r="X1739" s="2" cm="1">
        <f t="array" ref="X1739">SUM(_xlfn._xlws.FILTER($F$2:$F$2454,_xlfn.MAP($W$2:$W$2454,_xlfn.LAMBDA(_xlpm.x,_xlpm.x=$W1739))))</f>
        <v>2896</v>
      </c>
      <c r="Y1739" s="11">
        <f t="shared" si="473"/>
        <v>3.453038674033149E-4</v>
      </c>
      <c r="Z1739" s="4" t="s">
        <v>5102</v>
      </c>
      <c r="AA1739" s="2" cm="1">
        <f t="array" ref="AA1739">SUM(_xlfn._xlws.FILTER($F$2:$F$2454,_xlfn.MAP($Z$2:$Z$2454,_xlfn.LAMBDA(_xlpm.x,_xlpm.x=$Z1739))))</f>
        <v>1794</v>
      </c>
      <c r="AB1739" s="11">
        <f t="shared" si="474"/>
        <v>5.5741360089186175E-4</v>
      </c>
      <c r="AC1739" s="11">
        <f t="shared" si="475"/>
        <v>-0.20797611881703601</v>
      </c>
      <c r="AG1739" s="2"/>
      <c r="AL1739" s="2"/>
      <c r="AM1739" s="2"/>
    </row>
    <row r="1740" spans="1:39">
      <c r="A1740" s="1" t="str">
        <f t="shared" si="459"/>
        <v>~ssa~ : [sə]</v>
      </c>
      <c r="B1740" s="1">
        <f>_xlfn.LET(_xlpm.d,$G1740,_xlpm.k,_xlfn.CONCAT(LEFT(TRIM(B$1),1),"*"),COUNTIF(_xlpm.d,_xlpm.k))</f>
        <v>0</v>
      </c>
      <c r="C1740" s="1">
        <f>_xlfn.LET(_xlpm.d,$G1740,_xlpm.k,_xlfn.CONCAT(LEFT(TRIM(C$1),1),"*"),COUNTIF(_xlpm.d,_xlpm.k))</f>
        <v>0</v>
      </c>
      <c r="D1740" s="1">
        <f>_xlfn.LET(_xlpm.d,$G1740,_xlpm.k,_xlfn.CONCAT(LEFT(TRIM(D$1),1),"*"),COUNTIF(_xlpm.d,_xlpm.k))</f>
        <v>0</v>
      </c>
      <c r="E1740" s="1">
        <f t="shared" si="460"/>
        <v>0.30102999566398114</v>
      </c>
      <c r="F1740" s="7">
        <v>1</v>
      </c>
      <c r="G1740" s="9" t="s">
        <v>1836</v>
      </c>
      <c r="H1740" s="4" cm="1">
        <f t="array" ref="H1740">F1740/freq.sum.r6e</f>
        <v>7.9214195183776928E-5</v>
      </c>
      <c r="I1740" s="1" t="str">
        <f t="shared" si="461"/>
        <v>sə</v>
      </c>
      <c r="J1740" s="1" t="str">
        <f t="shared" si="462"/>
        <v>ssa</v>
      </c>
      <c r="K1740" s="10">
        <f t="shared" si="463"/>
        <v>2</v>
      </c>
      <c r="L1740" s="1">
        <f t="shared" si="464"/>
        <v>3</v>
      </c>
      <c r="M1740" s="10">
        <f t="shared" si="465"/>
        <v>3</v>
      </c>
      <c r="N1740" s="1" t="str">
        <f t="shared" si="466"/>
        <v>~ssa~</v>
      </c>
      <c r="O1740" s="1" t="str">
        <f t="shared" si="467"/>
        <v>[sə]</v>
      </c>
      <c r="P1740" s="3" cm="1">
        <f t="array" ref="P1740">SUM(_xlfn._xlws.FILTER($H$2:$H$2454,_xlfn.MAP($N$2:$N$2454,_xlfn.LAMBDA(_xlpm.x,_xlpm.x=$N1740))))</f>
        <v>4.7528517110266159E-4</v>
      </c>
      <c r="Q1740" s="4">
        <f t="shared" si="468"/>
        <v>0.16666666666666666</v>
      </c>
      <c r="R1740" s="6" cm="1">
        <f t="array" ref="R1740">SUM(_xlfn._xlws.FILTER($H$2:$H$2454,_xlfn.MAP($O$2:$O$2454,_xlfn.LAMBDA(_xlpm.x,_xlpm.x=$O1740))))</f>
        <v>6.0202788339670486E-3</v>
      </c>
      <c r="S1740" s="4">
        <f t="shared" si="469"/>
        <v>1.3157894736842101E-2</v>
      </c>
      <c r="T1740" s="4">
        <f t="shared" si="470"/>
        <v>5.1319740823054785E-3</v>
      </c>
      <c r="U1740" s="4">
        <f t="shared" si="471"/>
        <v>2.4390243902439018E-2</v>
      </c>
      <c r="V1740" s="4">
        <f t="shared" si="472"/>
        <v>1.1026623418971477</v>
      </c>
      <c r="W1740" s="4" t="s">
        <v>5120</v>
      </c>
      <c r="X1740" s="2" cm="1">
        <f t="array" ref="X1740">SUM(_xlfn._xlws.FILTER($F$2:$F$2454,_xlfn.MAP($W$2:$W$2454,_xlfn.LAMBDA(_xlpm.x,_xlpm.x=$W1740))))</f>
        <v>1666</v>
      </c>
      <c r="Y1740" s="11">
        <f t="shared" si="473"/>
        <v>6.0024009603841532E-4</v>
      </c>
      <c r="Z1740" s="4" t="s">
        <v>5101</v>
      </c>
      <c r="AA1740" s="2" cm="1">
        <f t="array" ref="AA1740">SUM(_xlfn._xlws.FILTER($F$2:$F$2454,_xlfn.MAP($Z$2:$Z$2454,_xlfn.LAMBDA(_xlpm.x,_xlpm.x=$Z1740))))</f>
        <v>2255</v>
      </c>
      <c r="AB1740" s="11">
        <f t="shared" si="474"/>
        <v>4.434589800443459E-4</v>
      </c>
      <c r="AC1740" s="11">
        <f t="shared" si="475"/>
        <v>0.13147154914321055</v>
      </c>
      <c r="AG1740" s="2"/>
      <c r="AL1740" s="2"/>
      <c r="AM1740" s="2"/>
    </row>
    <row r="1741" spans="1:39">
      <c r="A1741" s="1" t="str">
        <f t="shared" si="459"/>
        <v>~lli~ : [lɪ]</v>
      </c>
      <c r="B1741" s="1">
        <f>_xlfn.LET(_xlpm.d,$G1741,_xlpm.k,_xlfn.CONCAT(LEFT(TRIM(B$1),1),"*"),COUNTIF(_xlpm.d,_xlpm.k))</f>
        <v>0</v>
      </c>
      <c r="C1741" s="1">
        <f>_xlfn.LET(_xlpm.d,$G1741,_xlpm.k,_xlfn.CONCAT(LEFT(TRIM(C$1),1),"*"),COUNTIF(_xlpm.d,_xlpm.k))</f>
        <v>0</v>
      </c>
      <c r="D1741" s="1">
        <f>_xlfn.LET(_xlpm.d,$G1741,_xlpm.k,_xlfn.CONCAT(LEFT(TRIM(D$1),1),"*"),COUNTIF(_xlpm.d,_xlpm.k))</f>
        <v>0</v>
      </c>
      <c r="E1741" s="1">
        <f t="shared" si="460"/>
        <v>0.95424250943932487</v>
      </c>
      <c r="F1741" s="7">
        <v>8</v>
      </c>
      <c r="G1741" s="9" t="s">
        <v>1259</v>
      </c>
      <c r="H1741" s="4" cm="1">
        <f t="array" ref="H1741">F1741/freq.sum.r6e</f>
        <v>6.3371356147021542E-4</v>
      </c>
      <c r="I1741" s="1" t="str">
        <f t="shared" si="461"/>
        <v>lɪ</v>
      </c>
      <c r="J1741" s="1" t="str">
        <f t="shared" si="462"/>
        <v>lli</v>
      </c>
      <c r="K1741" s="10">
        <f t="shared" si="463"/>
        <v>2</v>
      </c>
      <c r="L1741" s="1">
        <f t="shared" si="464"/>
        <v>3</v>
      </c>
      <c r="M1741" s="10">
        <f t="shared" si="465"/>
        <v>3</v>
      </c>
      <c r="N1741" s="1" t="str">
        <f t="shared" si="466"/>
        <v>~lli~</v>
      </c>
      <c r="O1741" s="1" t="str">
        <f t="shared" si="467"/>
        <v>[lɪ]</v>
      </c>
      <c r="P1741" s="3" cm="1">
        <f t="array" ref="P1741">SUM(_xlfn._xlws.FILTER($H$2:$H$2454,_xlfn.MAP($N$2:$N$2454,_xlfn.LAMBDA(_xlpm.x,_xlpm.x=$N1741))))</f>
        <v>7.1292775665399231E-4</v>
      </c>
      <c r="Q1741" s="4">
        <f t="shared" si="468"/>
        <v>0.88888888888888895</v>
      </c>
      <c r="R1741" s="6" cm="1">
        <f t="array" ref="R1741">SUM(_xlfn._xlws.FILTER($H$2:$H$2454,_xlfn.MAP($O$2:$O$2454,_xlfn.LAMBDA(_xlpm.x,_xlpm.x=$O1741))))</f>
        <v>9.1888466413181224E-3</v>
      </c>
      <c r="S1741" s="4">
        <f t="shared" si="469"/>
        <v>6.8965517241379323E-2</v>
      </c>
      <c r="T1741" s="4">
        <f t="shared" si="470"/>
        <v>8.5374322042933576E-2</v>
      </c>
      <c r="U1741" s="4">
        <f t="shared" si="471"/>
        <v>0.12800000000000003</v>
      </c>
      <c r="V1741" s="4">
        <f t="shared" si="472"/>
        <v>1.1102154797875936</v>
      </c>
      <c r="W1741" s="4" t="s">
        <v>5110</v>
      </c>
      <c r="X1741" s="2" cm="1">
        <f t="array" ref="X1741">SUM(_xlfn._xlws.FILTER($F$2:$F$2454,_xlfn.MAP($W$2:$W$2454,_xlfn.LAMBDA(_xlpm.x,_xlpm.x=$W1741))))</f>
        <v>1594</v>
      </c>
      <c r="Y1741" s="11">
        <f t="shared" si="473"/>
        <v>5.018820577164366E-3</v>
      </c>
      <c r="Z1741" s="4" t="s">
        <v>5102</v>
      </c>
      <c r="AA1741" s="2" cm="1">
        <f t="array" ref="AA1741">SUM(_xlfn._xlws.FILTER($F$2:$F$2454,_xlfn.MAP($Z$2:$Z$2454,_xlfn.LAMBDA(_xlpm.x,_xlpm.x=$Z1741))))</f>
        <v>1794</v>
      </c>
      <c r="AB1741" s="11">
        <f t="shared" si="474"/>
        <v>4.459308807134894E-3</v>
      </c>
      <c r="AC1741" s="11">
        <f t="shared" si="475"/>
        <v>5.1334121647979701E-2</v>
      </c>
      <c r="AG1741" s="2"/>
      <c r="AL1741" s="2"/>
      <c r="AM1741" s="2"/>
    </row>
    <row r="1742" spans="1:39">
      <c r="A1742" s="1" t="str">
        <f t="shared" si="459"/>
        <v>~pha~ : [fə]</v>
      </c>
      <c r="B1742" s="1">
        <f>_xlfn.LET(_xlpm.d,$G1742,_xlpm.k,_xlfn.CONCAT(LEFT(TRIM(B$1),1),"*"),COUNTIF(_xlpm.d,_xlpm.k))</f>
        <v>0</v>
      </c>
      <c r="C1742" s="1">
        <f>_xlfn.LET(_xlpm.d,$G1742,_xlpm.k,_xlfn.CONCAT(LEFT(TRIM(C$1),1),"*"),COUNTIF(_xlpm.d,_xlpm.k))</f>
        <v>0</v>
      </c>
      <c r="D1742" s="1">
        <f>_xlfn.LET(_xlpm.d,$G1742,_xlpm.k,_xlfn.CONCAT(LEFT(TRIM(D$1),1),"*"),COUNTIF(_xlpm.d,_xlpm.k))</f>
        <v>0</v>
      </c>
      <c r="E1742" s="1">
        <f t="shared" si="460"/>
        <v>0.47712125471966244</v>
      </c>
      <c r="F1742" s="7">
        <v>2</v>
      </c>
      <c r="G1742" s="9" t="s">
        <v>1572</v>
      </c>
      <c r="H1742" s="4" cm="1">
        <f t="array" ref="H1742">F1742/freq.sum.r6e</f>
        <v>1.5842839036755386E-4</v>
      </c>
      <c r="I1742" s="4" t="str">
        <f t="shared" si="461"/>
        <v>fə</v>
      </c>
      <c r="J1742" s="4" t="str">
        <f t="shared" si="462"/>
        <v>pha</v>
      </c>
      <c r="K1742" s="10">
        <f t="shared" si="463"/>
        <v>2</v>
      </c>
      <c r="L1742" s="1">
        <f t="shared" si="464"/>
        <v>3</v>
      </c>
      <c r="M1742" s="10">
        <f t="shared" si="465"/>
        <v>3</v>
      </c>
      <c r="N1742" s="1" t="str">
        <f t="shared" si="466"/>
        <v>~pha~</v>
      </c>
      <c r="O1742" s="1" t="str">
        <f t="shared" si="467"/>
        <v>[fə]</v>
      </c>
      <c r="P1742" s="3" cm="1">
        <f t="array" ref="P1742">SUM(_xlfn._xlws.FILTER($H$2:$H$2454,_xlfn.MAP($N$2:$N$2454,_xlfn.LAMBDA(_xlpm.x,_xlpm.x=$N1742))))</f>
        <v>2.3764258555133077E-4</v>
      </c>
      <c r="Q1742" s="4">
        <f t="shared" si="468"/>
        <v>0.66666666666666674</v>
      </c>
      <c r="R1742" s="6" cm="1">
        <f t="array" ref="R1742">SUM(_xlfn._xlws.FILTER($H$2:$H$2454,_xlfn.MAP($O$2:$O$2454,_xlfn.LAMBDA(_xlpm.x,_xlpm.x=$O1742))))</f>
        <v>3.0893536121673003E-3</v>
      </c>
      <c r="S1742" s="4">
        <f t="shared" si="469"/>
        <v>5.128205128205128E-2</v>
      </c>
      <c r="T1742" s="4">
        <f t="shared" si="470"/>
        <v>3.1761280521924687E-2</v>
      </c>
      <c r="U1742" s="4">
        <f t="shared" si="471"/>
        <v>9.5238095238095233E-2</v>
      </c>
      <c r="V1742" s="4">
        <f t="shared" si="472"/>
        <v>1.1139433523068367</v>
      </c>
      <c r="W1742" s="4" t="s">
        <v>5120</v>
      </c>
      <c r="X1742" s="2" cm="1">
        <f t="array" ref="X1742">SUM(_xlfn._xlws.FILTER($F$2:$F$2454,_xlfn.MAP($W$2:$W$2454,_xlfn.LAMBDA(_xlpm.x,_xlpm.x=$W1742))))</f>
        <v>1666</v>
      </c>
      <c r="Y1742" s="11">
        <f t="shared" si="473"/>
        <v>1.2004801920768306E-3</v>
      </c>
      <c r="Z1742" s="4" t="s">
        <v>5101</v>
      </c>
      <c r="AA1742" s="2" cm="1">
        <f t="array" ref="AA1742">SUM(_xlfn._xlws.FILTER($F$2:$F$2454,_xlfn.MAP($Z$2:$Z$2454,_xlfn.LAMBDA(_xlpm.x,_xlpm.x=$Z1742))))</f>
        <v>2255</v>
      </c>
      <c r="AB1742" s="11">
        <f t="shared" si="474"/>
        <v>8.869179600886918E-4</v>
      </c>
      <c r="AC1742" s="11">
        <f t="shared" si="475"/>
        <v>0.13147154914321055</v>
      </c>
      <c r="AG1742" s="2"/>
      <c r="AL1742" s="2"/>
      <c r="AM1742" s="2"/>
    </row>
    <row r="1743" spans="1:39">
      <c r="A1743" s="1" t="str">
        <f t="shared" si="459"/>
        <v>~beu~ : [bɜ]</v>
      </c>
      <c r="B1743" s="1">
        <f>_xlfn.LET(_xlpm.d,$G1743,_xlpm.k,_xlfn.CONCAT(LEFT(TRIM(B$1),1),"*"),COUNTIF(_xlpm.d,_xlpm.k))</f>
        <v>0</v>
      </c>
      <c r="C1743" s="1">
        <f>_xlfn.LET(_xlpm.d,$G1743,_xlpm.k,_xlfn.CONCAT(LEFT(TRIM(C$1),1),"*"),COUNTIF(_xlpm.d,_xlpm.k))</f>
        <v>0</v>
      </c>
      <c r="D1743" s="1">
        <f>_xlfn.LET(_xlpm.d,$G1743,_xlpm.k,_xlfn.CONCAT(LEFT(TRIM(D$1),1),"*"),COUNTIF(_xlpm.d,_xlpm.k))</f>
        <v>0</v>
      </c>
      <c r="E1743" s="1">
        <f t="shared" si="460"/>
        <v>0.30102999566398114</v>
      </c>
      <c r="F1743" s="7">
        <v>1</v>
      </c>
      <c r="G1743" s="9" t="s">
        <v>1934</v>
      </c>
      <c r="H1743" s="4" cm="1">
        <f t="array" ref="H1743">F1743/freq.sum.r6e</f>
        <v>7.9214195183776928E-5</v>
      </c>
      <c r="I1743" s="4" t="str">
        <f t="shared" si="461"/>
        <v>bɜ</v>
      </c>
      <c r="J1743" s="4" t="str">
        <f t="shared" si="462"/>
        <v>beu</v>
      </c>
      <c r="K1743" s="10">
        <f t="shared" si="463"/>
        <v>2</v>
      </c>
      <c r="L1743" s="1">
        <f t="shared" si="464"/>
        <v>3</v>
      </c>
      <c r="M1743" s="10">
        <f t="shared" si="465"/>
        <v>3</v>
      </c>
      <c r="N1743" s="1" t="str">
        <f t="shared" si="466"/>
        <v>~beu~</v>
      </c>
      <c r="O1743" s="1" t="str">
        <f t="shared" si="467"/>
        <v>[bɜ]</v>
      </c>
      <c r="P1743" s="3" cm="1">
        <f t="array" ref="P1743">SUM(_xlfn._xlws.FILTER($H$2:$H$2454,_xlfn.MAP($N$2:$N$2454,_xlfn.LAMBDA(_xlpm.x,_xlpm.x=$N1743))))</f>
        <v>7.9214195183776928E-5</v>
      </c>
      <c r="Q1743" s="4">
        <f t="shared" si="468"/>
        <v>1</v>
      </c>
      <c r="R1743" s="6" cm="1">
        <f t="array" ref="R1743">SUM(_xlfn._xlws.FILTER($H$2:$H$2454,_xlfn.MAP($O$2:$O$2454,_xlfn.LAMBDA(_xlpm.x,_xlpm.x=$O1743))))</f>
        <v>1.0297845373891E-3</v>
      </c>
      <c r="S1743" s="4">
        <f t="shared" si="469"/>
        <v>7.6923076923076927E-2</v>
      </c>
      <c r="T1743" s="4">
        <f t="shared" si="470"/>
        <v>3.0058705339217815E-2</v>
      </c>
      <c r="U1743" s="4">
        <f t="shared" si="471"/>
        <v>0.14285714285714288</v>
      </c>
      <c r="V1743" s="4">
        <f t="shared" si="472"/>
        <v>1.1139433523068367</v>
      </c>
      <c r="W1743" s="4" t="s">
        <v>5150</v>
      </c>
      <c r="X1743" s="2" cm="1">
        <f t="array" ref="X1743">SUM(_xlfn._xlws.FILTER($F$2:$F$2454,_xlfn.MAP($W$2:$W$2454,_xlfn.LAMBDA(_xlpm.x,_xlpm.x=$W1743))))</f>
        <v>8</v>
      </c>
      <c r="Y1743" s="11">
        <f t="shared" si="473"/>
        <v>0.125</v>
      </c>
      <c r="Z1743" s="4" t="s">
        <v>5112</v>
      </c>
      <c r="AA1743" s="2" cm="1">
        <f t="array" ref="AA1743">SUM(_xlfn._xlws.FILTER($F$2:$F$2454,_xlfn.MAP($Z$2:$Z$2454,_xlfn.LAMBDA(_xlpm.x,_xlpm.x=$Z1743))))</f>
        <v>192</v>
      </c>
      <c r="AB1743" s="11">
        <f t="shared" si="474"/>
        <v>5.208333333333333E-3</v>
      </c>
      <c r="AC1743" s="11">
        <f t="shared" si="475"/>
        <v>1.3802112417116059</v>
      </c>
      <c r="AG1743" s="2"/>
      <c r="AL1743" s="2"/>
      <c r="AM1743" s="2"/>
    </row>
    <row r="1744" spans="1:39">
      <c r="A1744" s="1" t="str">
        <f t="shared" si="459"/>
        <v>~sew~ : [soʊ]</v>
      </c>
      <c r="B1744" s="1">
        <f>_xlfn.LET(_xlpm.d,$G1744,_xlpm.k,_xlfn.CONCAT(LEFT(TRIM(B$1),1),"*"),COUNTIF(_xlpm.d,_xlpm.k))</f>
        <v>0</v>
      </c>
      <c r="C1744" s="1">
        <f>_xlfn.LET(_xlpm.d,$G1744,_xlpm.k,_xlfn.CONCAT(LEFT(TRIM(C$1),1),"*"),COUNTIF(_xlpm.d,_xlpm.k))</f>
        <v>0</v>
      </c>
      <c r="D1744" s="1">
        <f>_xlfn.LET(_xlpm.d,$G1744,_xlpm.k,_xlfn.CONCAT(LEFT(TRIM(D$1),1),"*"),COUNTIF(_xlpm.d,_xlpm.k))</f>
        <v>0</v>
      </c>
      <c r="E1744" s="1">
        <f t="shared" si="460"/>
        <v>0.30102999566398114</v>
      </c>
      <c r="F1744" s="7">
        <v>1</v>
      </c>
      <c r="G1744" s="9" t="s">
        <v>1583</v>
      </c>
      <c r="H1744" s="4" cm="1">
        <f t="array" ref="H1744">F1744/freq.sum.r6e</f>
        <v>7.9214195183776928E-5</v>
      </c>
      <c r="I1744" s="4" t="str">
        <f t="shared" si="461"/>
        <v>soʊ</v>
      </c>
      <c r="J1744" s="4" t="str">
        <f t="shared" si="462"/>
        <v>sew</v>
      </c>
      <c r="K1744" s="10">
        <f t="shared" si="463"/>
        <v>3</v>
      </c>
      <c r="L1744" s="1">
        <f t="shared" si="464"/>
        <v>3</v>
      </c>
      <c r="M1744" s="10">
        <f t="shared" si="465"/>
        <v>3</v>
      </c>
      <c r="N1744" s="1" t="str">
        <f t="shared" si="466"/>
        <v>~sew~</v>
      </c>
      <c r="O1744" s="1" t="str">
        <f t="shared" si="467"/>
        <v>[soʊ]</v>
      </c>
      <c r="P1744" s="3" cm="1">
        <f t="array" ref="P1744">SUM(_xlfn._xlws.FILTER($H$2:$H$2454,_xlfn.MAP($N$2:$N$2454,_xlfn.LAMBDA(_xlpm.x,_xlpm.x=$N1744))))</f>
        <v>7.9214195183776928E-5</v>
      </c>
      <c r="Q1744" s="4">
        <f t="shared" si="468"/>
        <v>1</v>
      </c>
      <c r="R1744" s="6" cm="1">
        <f t="array" ref="R1744">SUM(_xlfn._xlws.FILTER($H$2:$H$2454,_xlfn.MAP($O$2:$O$2454,_xlfn.LAMBDA(_xlpm.x,_xlpm.x=$O1744))))</f>
        <v>1.0297845373891E-3</v>
      </c>
      <c r="S1744" s="4">
        <f t="shared" si="469"/>
        <v>7.6923076923076927E-2</v>
      </c>
      <c r="T1744" s="4">
        <f t="shared" si="470"/>
        <v>3.0058705339217815E-2</v>
      </c>
      <c r="U1744" s="4">
        <f t="shared" si="471"/>
        <v>0.14285714285714288</v>
      </c>
      <c r="V1744" s="4">
        <f t="shared" si="472"/>
        <v>1.1139433523068367</v>
      </c>
      <c r="W1744" s="4" t="s">
        <v>5141</v>
      </c>
      <c r="X1744" s="2" cm="1">
        <f t="array" ref="X1744">SUM(_xlfn._xlws.FILTER($F$2:$F$2454,_xlfn.MAP($W$2:$W$2454,_xlfn.LAMBDA(_xlpm.x,_xlpm.x=$W1744))))</f>
        <v>15</v>
      </c>
      <c r="Y1744" s="11">
        <f t="shared" si="473"/>
        <v>6.6666666666666666E-2</v>
      </c>
      <c r="Z1744" s="4" t="s">
        <v>5109</v>
      </c>
      <c r="AA1744" s="2" cm="1">
        <f t="array" ref="AA1744">SUM(_xlfn._xlws.FILTER($F$2:$F$2454,_xlfn.MAP($Z$2:$Z$2454,_xlfn.LAMBDA(_xlpm.x,_xlpm.x=$Z1744))))</f>
        <v>257</v>
      </c>
      <c r="AB1744" s="11">
        <f t="shared" si="474"/>
        <v>3.8910505836575876E-3</v>
      </c>
      <c r="AC1744" s="11">
        <f t="shared" si="475"/>
        <v>1.2338418642756133</v>
      </c>
      <c r="AG1744" s="2"/>
      <c r="AL1744" s="2"/>
      <c r="AM1744" s="2"/>
    </row>
    <row r="1745" spans="1:39">
      <c r="A1745" s="1" t="str">
        <f t="shared" si="459"/>
        <v>~moa~ : [moʊ]</v>
      </c>
      <c r="B1745" s="1">
        <f>_xlfn.LET(_xlpm.d,$G1745,_xlpm.k,_xlfn.CONCAT(LEFT(TRIM(B$1),1),"*"),COUNTIF(_xlpm.d,_xlpm.k))</f>
        <v>0</v>
      </c>
      <c r="C1745" s="1">
        <f>_xlfn.LET(_xlpm.d,$G1745,_xlpm.k,_xlfn.CONCAT(LEFT(TRIM(C$1),1),"*"),COUNTIF(_xlpm.d,_xlpm.k))</f>
        <v>1</v>
      </c>
      <c r="D1745" s="1">
        <f>_xlfn.LET(_xlpm.d,$G1745,_xlpm.k,_xlfn.CONCAT(LEFT(TRIM(D$1),1),"*"),COUNTIF(_xlpm.d,_xlpm.k))</f>
        <v>0</v>
      </c>
      <c r="E1745" s="1">
        <f t="shared" si="460"/>
        <v>0.30102999566398114</v>
      </c>
      <c r="F1745" s="7">
        <v>1</v>
      </c>
      <c r="G1745" s="9" t="s">
        <v>2118</v>
      </c>
      <c r="H1745" s="4" cm="1">
        <f t="array" ref="H1745">F1745/freq.sum.r6e</f>
        <v>7.9214195183776928E-5</v>
      </c>
      <c r="I1745" s="1" t="str">
        <f t="shared" si="461"/>
        <v>moʊ</v>
      </c>
      <c r="J1745" s="1" t="str">
        <f t="shared" si="462"/>
        <v>moa</v>
      </c>
      <c r="K1745" s="10">
        <f t="shared" si="463"/>
        <v>3</v>
      </c>
      <c r="L1745" s="1">
        <f t="shared" si="464"/>
        <v>3</v>
      </c>
      <c r="M1745" s="10">
        <f t="shared" si="465"/>
        <v>3</v>
      </c>
      <c r="N1745" s="1" t="str">
        <f t="shared" si="466"/>
        <v>~moa~</v>
      </c>
      <c r="O1745" s="1" t="str">
        <f t="shared" si="467"/>
        <v>[moʊ]</v>
      </c>
      <c r="P1745" s="3" cm="1">
        <f t="array" ref="P1745">SUM(_xlfn._xlws.FILTER($H$2:$H$2454,_xlfn.MAP($N$2:$N$2454,_xlfn.LAMBDA(_xlpm.x,_xlpm.x=$N1745))))</f>
        <v>7.9214195183776928E-5</v>
      </c>
      <c r="Q1745" s="4">
        <f t="shared" si="468"/>
        <v>1</v>
      </c>
      <c r="R1745" s="6" cm="1">
        <f t="array" ref="R1745">SUM(_xlfn._xlws.FILTER($H$2:$H$2454,_xlfn.MAP($O$2:$O$2454,_xlfn.LAMBDA(_xlpm.x,_xlpm.x=$O1745))))</f>
        <v>1.0297845373891002E-3</v>
      </c>
      <c r="S1745" s="4">
        <f t="shared" si="469"/>
        <v>7.6923076923076913E-2</v>
      </c>
      <c r="T1745" s="4">
        <f t="shared" si="470"/>
        <v>3.0058705339217812E-2</v>
      </c>
      <c r="U1745" s="4">
        <f t="shared" si="471"/>
        <v>0.14285714285714285</v>
      </c>
      <c r="V1745" s="4">
        <f t="shared" si="472"/>
        <v>1.1139433523068367</v>
      </c>
      <c r="W1745" s="4" t="s">
        <v>5138</v>
      </c>
      <c r="X1745" s="2" cm="1">
        <f t="array" ref="X1745">SUM(_xlfn._xlws.FILTER($F$2:$F$2454,_xlfn.MAP($W$2:$W$2454,_xlfn.LAMBDA(_xlpm.x,_xlpm.x=$W1745))))</f>
        <v>32</v>
      </c>
      <c r="Y1745" s="11">
        <f t="shared" si="473"/>
        <v>3.125E-2</v>
      </c>
      <c r="Z1745" s="4" t="s">
        <v>5109</v>
      </c>
      <c r="AA1745" s="2" cm="1">
        <f t="array" ref="AA1745">SUM(_xlfn._xlws.FILTER($F$2:$F$2454,_xlfn.MAP($Z$2:$Z$2454,_xlfn.LAMBDA(_xlpm.x,_xlpm.x=$Z1745))))</f>
        <v>257</v>
      </c>
      <c r="AB1745" s="11">
        <f t="shared" si="474"/>
        <v>3.8910505836575876E-3</v>
      </c>
      <c r="AC1745" s="11">
        <f t="shared" si="475"/>
        <v>0.90478314501138857</v>
      </c>
      <c r="AG1745" s="2"/>
      <c r="AL1745" s="2"/>
      <c r="AM1745" s="2"/>
    </row>
    <row r="1746" spans="1:39">
      <c r="A1746" s="1" t="str">
        <f t="shared" si="459"/>
        <v>~soa~ : [soʊ]</v>
      </c>
      <c r="B1746" s="1">
        <f>_xlfn.LET(_xlpm.d,$G1746,_xlpm.k,_xlfn.CONCAT(LEFT(TRIM(B$1),1),"*"),COUNTIF(_xlpm.d,_xlpm.k))</f>
        <v>0</v>
      </c>
      <c r="C1746" s="1">
        <f>_xlfn.LET(_xlpm.d,$G1746,_xlpm.k,_xlfn.CONCAT(LEFT(TRIM(C$1),1),"*"),COUNTIF(_xlpm.d,_xlpm.k))</f>
        <v>0</v>
      </c>
      <c r="D1746" s="1">
        <f>_xlfn.LET(_xlpm.d,$G1746,_xlpm.k,_xlfn.CONCAT(LEFT(TRIM(D$1),1),"*"),COUNTIF(_xlpm.d,_xlpm.k))</f>
        <v>0</v>
      </c>
      <c r="E1746" s="1">
        <f t="shared" si="460"/>
        <v>0.30102999566398114</v>
      </c>
      <c r="F1746" s="7">
        <v>1</v>
      </c>
      <c r="G1746" s="9" t="s">
        <v>1584</v>
      </c>
      <c r="H1746" s="4" cm="1">
        <f t="array" ref="H1746">F1746/freq.sum.r6e</f>
        <v>7.9214195183776928E-5</v>
      </c>
      <c r="I1746" s="4" t="str">
        <f t="shared" si="461"/>
        <v>soʊ</v>
      </c>
      <c r="J1746" s="4" t="str">
        <f t="shared" si="462"/>
        <v>soa</v>
      </c>
      <c r="K1746" s="10">
        <f t="shared" si="463"/>
        <v>3</v>
      </c>
      <c r="L1746" s="1">
        <f t="shared" si="464"/>
        <v>3</v>
      </c>
      <c r="M1746" s="10">
        <f t="shared" si="465"/>
        <v>3</v>
      </c>
      <c r="N1746" s="1" t="str">
        <f t="shared" si="466"/>
        <v>~soa~</v>
      </c>
      <c r="O1746" s="1" t="str">
        <f t="shared" si="467"/>
        <v>[soʊ]</v>
      </c>
      <c r="P1746" s="3" cm="1">
        <f t="array" ref="P1746">SUM(_xlfn._xlws.FILTER($H$2:$H$2454,_xlfn.MAP($N$2:$N$2454,_xlfn.LAMBDA(_xlpm.x,_xlpm.x=$N1746))))</f>
        <v>7.9214195183776928E-5</v>
      </c>
      <c r="Q1746" s="4">
        <f t="shared" si="468"/>
        <v>1</v>
      </c>
      <c r="R1746" s="6" cm="1">
        <f t="array" ref="R1746">SUM(_xlfn._xlws.FILTER($H$2:$H$2454,_xlfn.MAP($O$2:$O$2454,_xlfn.LAMBDA(_xlpm.x,_xlpm.x=$O1746))))</f>
        <v>1.0297845373891E-3</v>
      </c>
      <c r="S1746" s="4">
        <f t="shared" si="469"/>
        <v>7.6923076923076927E-2</v>
      </c>
      <c r="T1746" s="4">
        <f t="shared" si="470"/>
        <v>3.0058705339217815E-2</v>
      </c>
      <c r="U1746" s="4">
        <f t="shared" si="471"/>
        <v>0.14285714285714288</v>
      </c>
      <c r="V1746" s="4">
        <f t="shared" si="472"/>
        <v>1.1139433523068367</v>
      </c>
      <c r="W1746" s="4" t="s">
        <v>5138</v>
      </c>
      <c r="X1746" s="2" cm="1">
        <f t="array" ref="X1746">SUM(_xlfn._xlws.FILTER($F$2:$F$2454,_xlfn.MAP($W$2:$W$2454,_xlfn.LAMBDA(_xlpm.x,_xlpm.x=$W1746))))</f>
        <v>32</v>
      </c>
      <c r="Y1746" s="11">
        <f t="shared" si="473"/>
        <v>3.125E-2</v>
      </c>
      <c r="Z1746" s="4" t="s">
        <v>5109</v>
      </c>
      <c r="AA1746" s="2" cm="1">
        <f t="array" ref="AA1746">SUM(_xlfn._xlws.FILTER($F$2:$F$2454,_xlfn.MAP($Z$2:$Z$2454,_xlfn.LAMBDA(_xlpm.x,_xlpm.x=$Z1746))))</f>
        <v>257</v>
      </c>
      <c r="AB1746" s="11">
        <f t="shared" si="474"/>
        <v>3.8910505836575876E-3</v>
      </c>
      <c r="AC1746" s="11">
        <f t="shared" si="475"/>
        <v>0.90478314501138857</v>
      </c>
      <c r="AG1746" s="2"/>
      <c r="AL1746" s="2"/>
      <c r="AM1746" s="2"/>
    </row>
    <row r="1747" spans="1:39">
      <c r="A1747" s="1" t="str">
        <f t="shared" si="459"/>
        <v>~m's~ : [mz]</v>
      </c>
      <c r="B1747" s="1">
        <f>_xlfn.LET(_xlpm.d,$G1747,_xlpm.k,_xlfn.CONCAT(LEFT(TRIM(B$1),1),"*"),COUNTIF(_xlpm.d,_xlpm.k))</f>
        <v>0</v>
      </c>
      <c r="C1747" s="1">
        <f>_xlfn.LET(_xlpm.d,$G1747,_xlpm.k,_xlfn.CONCAT(LEFT(TRIM(C$1),1),"*"),COUNTIF(_xlpm.d,_xlpm.k))</f>
        <v>1</v>
      </c>
      <c r="D1747" s="1">
        <f>_xlfn.LET(_xlpm.d,$G1747,_xlpm.k,_xlfn.CONCAT(LEFT(TRIM(D$1),1),"*"),COUNTIF(_xlpm.d,_xlpm.k))</f>
        <v>0</v>
      </c>
      <c r="E1747" s="1">
        <f t="shared" si="460"/>
        <v>0.30102999566398114</v>
      </c>
      <c r="F1747" s="7">
        <v>1</v>
      </c>
      <c r="G1747" s="9" t="s">
        <v>2123</v>
      </c>
      <c r="H1747" s="4" cm="1">
        <f t="array" ref="H1747">F1747/freq.sum.r6e</f>
        <v>7.9214195183776928E-5</v>
      </c>
      <c r="I1747" s="4" t="str">
        <f t="shared" si="461"/>
        <v>mz</v>
      </c>
      <c r="J1747" s="4" t="str">
        <f t="shared" si="462"/>
        <v>m's</v>
      </c>
      <c r="K1747" s="10">
        <f t="shared" si="463"/>
        <v>2</v>
      </c>
      <c r="L1747" s="1">
        <f t="shared" si="464"/>
        <v>3</v>
      </c>
      <c r="M1747" s="10">
        <f t="shared" si="465"/>
        <v>3</v>
      </c>
      <c r="N1747" s="1" t="str">
        <f t="shared" si="466"/>
        <v>~m's~</v>
      </c>
      <c r="O1747" s="1" t="str">
        <f t="shared" si="467"/>
        <v>[mz]</v>
      </c>
      <c r="P1747" s="3" cm="1">
        <f t="array" ref="P1747">SUM(_xlfn._xlws.FILTER($H$2:$H$2454,_xlfn.MAP($N$2:$N$2454,_xlfn.LAMBDA(_xlpm.x,_xlpm.x=$N1747))))</f>
        <v>7.9214195183776928E-5</v>
      </c>
      <c r="Q1747" s="4">
        <f t="shared" si="468"/>
        <v>1</v>
      </c>
      <c r="R1747" s="6" cm="1">
        <f t="array" ref="R1747">SUM(_xlfn._xlws.FILTER($H$2:$H$2454,_xlfn.MAP($O$2:$O$2454,_xlfn.LAMBDA(_xlpm.x,_xlpm.x=$O1747))))</f>
        <v>1.0297845373891002E-3</v>
      </c>
      <c r="S1747" s="4">
        <f t="shared" si="469"/>
        <v>7.6923076923076913E-2</v>
      </c>
      <c r="T1747" s="4">
        <f t="shared" si="470"/>
        <v>3.0058705339217812E-2</v>
      </c>
      <c r="U1747" s="4">
        <f t="shared" si="471"/>
        <v>0.14285714285714285</v>
      </c>
      <c r="V1747" s="4">
        <f t="shared" si="472"/>
        <v>1.1139433523068367</v>
      </c>
      <c r="W1747" s="4"/>
      <c r="X1747" s="2" cm="1">
        <f t="array" ref="X1747">SUM(_xlfn._xlws.FILTER($F$2:$F$2454,_xlfn.MAP($W$2:$W$2454,_xlfn.LAMBDA(_xlpm.x,_xlpm.x=$W1747))))</f>
        <v>2988</v>
      </c>
      <c r="Y1747" s="11">
        <f t="shared" si="473"/>
        <v>3.3467202141900936E-4</v>
      </c>
      <c r="Z1747" s="4"/>
      <c r="AA1747" s="2" cm="1">
        <f t="array" ref="AA1747">SUM(_xlfn._xlws.FILTER($F$2:$F$2454,_xlfn.MAP($Z$2:$Z$2454,_xlfn.LAMBDA(_xlpm.x,_xlpm.x=$Z1747))))</f>
        <v>3871</v>
      </c>
      <c r="AB1747" s="11">
        <f t="shared" si="474"/>
        <v>2.5833118057349522E-4</v>
      </c>
      <c r="AC1747" s="11">
        <f t="shared" si="475"/>
        <v>0.11244257817559389</v>
      </c>
      <c r="AG1747" s="2"/>
      <c r="AL1747" s="2"/>
      <c r="AM1747" s="2"/>
    </row>
    <row r="1748" spans="1:39">
      <c r="A1748" s="1" t="str">
        <f t="shared" si="459"/>
        <v>~cia~ : [ʃə]</v>
      </c>
      <c r="B1748" s="1">
        <f>_xlfn.LET(_xlpm.d,$G1748,_xlpm.k,_xlfn.CONCAT(LEFT(TRIM(B$1),1),"*"),COUNTIF(_xlpm.d,_xlpm.k))</f>
        <v>0</v>
      </c>
      <c r="C1748" s="1">
        <f>_xlfn.LET(_xlpm.d,$G1748,_xlpm.k,_xlfn.CONCAT(LEFT(TRIM(C$1),1),"*"),COUNTIF(_xlpm.d,_xlpm.k))</f>
        <v>0</v>
      </c>
      <c r="D1748" s="1">
        <f>_xlfn.LET(_xlpm.d,$G1748,_xlpm.k,_xlfn.CONCAT(LEFT(TRIM(D$1),1),"*"),COUNTIF(_xlpm.d,_xlpm.k))</f>
        <v>0</v>
      </c>
      <c r="E1748" s="1">
        <f t="shared" si="460"/>
        <v>1.0413926851582249</v>
      </c>
      <c r="F1748" s="7">
        <v>10</v>
      </c>
      <c r="G1748" s="9" t="s">
        <v>1209</v>
      </c>
      <c r="H1748" s="4" cm="1">
        <f t="array" ref="H1748">F1748/freq.sum.r6e</f>
        <v>7.9214195183776931E-4</v>
      </c>
      <c r="I1748" s="4" t="str">
        <f t="shared" si="461"/>
        <v>ʃə</v>
      </c>
      <c r="J1748" s="4" t="str">
        <f t="shared" si="462"/>
        <v>cia</v>
      </c>
      <c r="K1748" s="10">
        <f t="shared" si="463"/>
        <v>2</v>
      </c>
      <c r="L1748" s="1">
        <f t="shared" si="464"/>
        <v>3</v>
      </c>
      <c r="M1748" s="10">
        <f t="shared" si="465"/>
        <v>3</v>
      </c>
      <c r="N1748" s="1" t="str">
        <f t="shared" si="466"/>
        <v>~cia~</v>
      </c>
      <c r="O1748" s="1" t="str">
        <f t="shared" si="467"/>
        <v>[ʃə]</v>
      </c>
      <c r="P1748" s="3" cm="1">
        <f t="array" ref="P1748">SUM(_xlfn._xlws.FILTER($H$2:$H$2454,_xlfn.MAP($N$2:$N$2454,_xlfn.LAMBDA(_xlpm.x,_xlpm.x=$N1748))))</f>
        <v>7.9214195183776931E-4</v>
      </c>
      <c r="Q1748" s="4">
        <f t="shared" si="468"/>
        <v>1</v>
      </c>
      <c r="R1748" s="6" cm="1">
        <f t="array" ref="R1748">SUM(_xlfn._xlws.FILTER($H$2:$H$2454,_xlfn.MAP($O$2:$O$2454,_xlfn.LAMBDA(_xlpm.x,_xlpm.x=$O1748))))</f>
        <v>1.0693916349809885E-2</v>
      </c>
      <c r="S1748" s="4">
        <f t="shared" si="469"/>
        <v>7.407407407407407E-2</v>
      </c>
      <c r="T1748" s="4">
        <f t="shared" si="470"/>
        <v>0.10040031029800592</v>
      </c>
      <c r="U1748" s="4">
        <f t="shared" si="471"/>
        <v>0.13793103448275862</v>
      </c>
      <c r="V1748" s="4">
        <f t="shared" si="472"/>
        <v>1.1303337684950061</v>
      </c>
      <c r="W1748" s="4" t="s">
        <v>5125</v>
      </c>
      <c r="X1748" s="2" cm="1">
        <f t="array" ref="X1748">SUM(_xlfn._xlws.FILTER($F$2:$F$2454,_xlfn.MAP($W$2:$W$2454,_xlfn.LAMBDA(_xlpm.x,_xlpm.x=$W1748))))</f>
        <v>26</v>
      </c>
      <c r="Y1748" s="11">
        <f t="shared" si="473"/>
        <v>0.38461538461538464</v>
      </c>
      <c r="Z1748" s="4" t="s">
        <v>5101</v>
      </c>
      <c r="AA1748" s="2" cm="1">
        <f t="array" ref="AA1748">SUM(_xlfn._xlws.FILTER($F$2:$F$2454,_xlfn.MAP($Z$2:$Z$2454,_xlfn.LAMBDA(_xlpm.x,_xlpm.x=$Z1748))))</f>
        <v>2255</v>
      </c>
      <c r="AB1748" s="11">
        <f t="shared" si="474"/>
        <v>4.434589800443459E-3</v>
      </c>
      <c r="AC1748" s="11">
        <f t="shared" si="475"/>
        <v>1.9381731982431614</v>
      </c>
      <c r="AG1748" s="2"/>
      <c r="AL1748" s="2"/>
      <c r="AM1748" s="2"/>
    </row>
    <row r="1749" spans="1:39">
      <c r="A1749" s="1" t="str">
        <f t="shared" si="459"/>
        <v>~gga~ : [ɡɪ]</v>
      </c>
      <c r="B1749" s="1">
        <f>_xlfn.LET(_xlpm.d,$G1749,_xlpm.k,_xlfn.CONCAT(LEFT(TRIM(B$1),1),"*"),COUNTIF(_xlpm.d,_xlpm.k))</f>
        <v>0</v>
      </c>
      <c r="C1749" s="1">
        <f>_xlfn.LET(_xlpm.d,$G1749,_xlpm.k,_xlfn.CONCAT(LEFT(TRIM(C$1),1),"*"),COUNTIF(_xlpm.d,_xlpm.k))</f>
        <v>0</v>
      </c>
      <c r="D1749" s="1">
        <f>_xlfn.LET(_xlpm.d,$G1749,_xlpm.k,_xlfn.CONCAT(LEFT(TRIM(D$1),1),"*"),COUNTIF(_xlpm.d,_xlpm.k))</f>
        <v>0</v>
      </c>
      <c r="E1749" s="1">
        <f t="shared" si="460"/>
        <v>0.30102999566398114</v>
      </c>
      <c r="F1749" s="7">
        <v>1</v>
      </c>
      <c r="G1749" s="9" t="s">
        <v>1606</v>
      </c>
      <c r="H1749" s="4" cm="1">
        <f t="array" ref="H1749">F1749/freq.sum.r6e</f>
        <v>7.9214195183776928E-5</v>
      </c>
      <c r="I1749" s="4" t="str">
        <f t="shared" si="461"/>
        <v>ɡɪ</v>
      </c>
      <c r="J1749" s="4" t="str">
        <f t="shared" si="462"/>
        <v>gga</v>
      </c>
      <c r="K1749" s="10">
        <f t="shared" si="463"/>
        <v>2</v>
      </c>
      <c r="L1749" s="1">
        <f t="shared" si="464"/>
        <v>3</v>
      </c>
      <c r="M1749" s="10">
        <f t="shared" si="465"/>
        <v>3</v>
      </c>
      <c r="N1749" s="1" t="str">
        <f t="shared" si="466"/>
        <v>~gga~</v>
      </c>
      <c r="O1749" s="1" t="str">
        <f t="shared" si="467"/>
        <v>[ɡɪ]</v>
      </c>
      <c r="P1749" s="3" cm="1">
        <f t="array" ref="P1749">SUM(_xlfn._xlws.FILTER($H$2:$H$2454,_xlfn.MAP($N$2:$N$2454,_xlfn.LAMBDA(_xlpm.x,_xlpm.x=$N1749))))</f>
        <v>7.9214195183776928E-5</v>
      </c>
      <c r="Q1749" s="4">
        <f t="shared" si="468"/>
        <v>1</v>
      </c>
      <c r="R1749" s="6" cm="1">
        <f t="array" ref="R1749">SUM(_xlfn._xlws.FILTER($H$2:$H$2454,_xlfn.MAP($O$2:$O$2454,_xlfn.LAMBDA(_xlpm.x,_xlpm.x=$O1749))))</f>
        <v>1.1089987325728771E-3</v>
      </c>
      <c r="S1749" s="4">
        <f t="shared" si="469"/>
        <v>7.1428571428571425E-2</v>
      </c>
      <c r="T1749" s="4">
        <f t="shared" si="470"/>
        <v>2.8054791649936624E-2</v>
      </c>
      <c r="U1749" s="4">
        <f t="shared" si="471"/>
        <v>0.13333333333333333</v>
      </c>
      <c r="V1749" s="4">
        <f t="shared" si="472"/>
        <v>1.146128035678238</v>
      </c>
      <c r="W1749" s="4" t="s">
        <v>5120</v>
      </c>
      <c r="X1749" s="2" cm="1">
        <f t="array" ref="X1749">SUM(_xlfn._xlws.FILTER($F$2:$F$2454,_xlfn.MAP($W$2:$W$2454,_xlfn.LAMBDA(_xlpm.x,_xlpm.x=$W1749))))</f>
        <v>1666</v>
      </c>
      <c r="Y1749" s="11">
        <f t="shared" si="473"/>
        <v>6.0024009603841532E-4</v>
      </c>
      <c r="Z1749" s="4" t="s">
        <v>5102</v>
      </c>
      <c r="AA1749" s="2" cm="1">
        <f t="array" ref="AA1749">SUM(_xlfn._xlws.FILTER($F$2:$F$2454,_xlfn.MAP($Z$2:$Z$2454,_xlfn.LAMBDA(_xlpm.x,_xlpm.x=$Z1749))))</f>
        <v>1794</v>
      </c>
      <c r="AB1749" s="11">
        <f t="shared" si="474"/>
        <v>5.5741360089186175E-4</v>
      </c>
      <c r="AC1749" s="11">
        <f t="shared" si="475"/>
        <v>3.2147441637304486E-2</v>
      </c>
      <c r="AG1749" s="2"/>
      <c r="AL1749" s="2"/>
      <c r="AM1749" s="2"/>
    </row>
    <row r="1750" spans="1:39">
      <c r="A1750" s="1" t="str">
        <f t="shared" si="459"/>
        <v>~bee~ : [bɪ]</v>
      </c>
      <c r="B1750" s="1">
        <f>_xlfn.LET(_xlpm.d,$G1750,_xlpm.k,_xlfn.CONCAT(LEFT(TRIM(B$1),1),"*"),COUNTIF(_xlpm.d,_xlpm.k))</f>
        <v>0</v>
      </c>
      <c r="C1750" s="1">
        <f>_xlfn.LET(_xlpm.d,$G1750,_xlpm.k,_xlfn.CONCAT(LEFT(TRIM(C$1),1),"*"),COUNTIF(_xlpm.d,_xlpm.k))</f>
        <v>0</v>
      </c>
      <c r="D1750" s="1">
        <f>_xlfn.LET(_xlpm.d,$G1750,_xlpm.k,_xlfn.CONCAT(LEFT(TRIM(D$1),1),"*"),COUNTIF(_xlpm.d,_xlpm.k))</f>
        <v>0</v>
      </c>
      <c r="E1750" s="1">
        <f t="shared" si="460"/>
        <v>0.47712125471966244</v>
      </c>
      <c r="F1750" s="7">
        <v>2</v>
      </c>
      <c r="G1750" s="9" t="s">
        <v>1661</v>
      </c>
      <c r="H1750" s="4" cm="1">
        <f t="array" ref="H1750">F1750/freq.sum.r6e</f>
        <v>1.5842839036755386E-4</v>
      </c>
      <c r="I1750" s="4" t="str">
        <f t="shared" si="461"/>
        <v>bɪ</v>
      </c>
      <c r="J1750" s="4" t="str">
        <f t="shared" si="462"/>
        <v>bee</v>
      </c>
      <c r="K1750" s="10">
        <f t="shared" si="463"/>
        <v>2</v>
      </c>
      <c r="L1750" s="1">
        <f t="shared" si="464"/>
        <v>3</v>
      </c>
      <c r="M1750" s="10">
        <f t="shared" si="465"/>
        <v>3</v>
      </c>
      <c r="N1750" s="1" t="str">
        <f t="shared" si="466"/>
        <v>~bee~</v>
      </c>
      <c r="O1750" s="1" t="str">
        <f t="shared" si="467"/>
        <v>[bɪ]</v>
      </c>
      <c r="P1750" s="3" cm="1">
        <f t="array" ref="P1750">SUM(_xlfn._xlws.FILTER($H$2:$H$2454,_xlfn.MAP($N$2:$N$2454,_xlfn.LAMBDA(_xlpm.x,_xlpm.x=$N1750))))</f>
        <v>3.1685678073510771E-4</v>
      </c>
      <c r="Q1750" s="4">
        <f t="shared" si="468"/>
        <v>0.5</v>
      </c>
      <c r="R1750" s="6" cm="1">
        <f t="array" ref="R1750">SUM(_xlfn._xlws.FILTER($H$2:$H$2454,_xlfn.MAP($O$2:$O$2454,_xlfn.LAMBDA(_xlpm.x,_xlpm.x=$O1750))))</f>
        <v>4.4359949302915083E-3</v>
      </c>
      <c r="S1750" s="4">
        <f t="shared" si="469"/>
        <v>3.5714285714285712E-2</v>
      </c>
      <c r="T1750" s="4">
        <f t="shared" si="470"/>
        <v>2.2232896365347279E-2</v>
      </c>
      <c r="U1750" s="4">
        <f t="shared" si="471"/>
        <v>6.6666666666666666E-2</v>
      </c>
      <c r="V1750" s="4">
        <f t="shared" si="472"/>
        <v>1.146128035678238</v>
      </c>
      <c r="W1750" s="4" t="s">
        <v>5126</v>
      </c>
      <c r="X1750" s="2" cm="1">
        <f t="array" ref="X1750">SUM(_xlfn._xlws.FILTER($F$2:$F$2454,_xlfn.MAP($W$2:$W$2454,_xlfn.LAMBDA(_xlpm.x,_xlpm.x=$W1750))))</f>
        <v>109</v>
      </c>
      <c r="Y1750" s="11">
        <f t="shared" si="473"/>
        <v>1.834862385321101E-2</v>
      </c>
      <c r="Z1750" s="4" t="s">
        <v>5102</v>
      </c>
      <c r="AA1750" s="2" cm="1">
        <f t="array" ref="AA1750">SUM(_xlfn._xlws.FILTER($F$2:$F$2454,_xlfn.MAP($Z$2:$Z$2454,_xlfn.LAMBDA(_xlpm.x,_xlpm.x=$Z1750))))</f>
        <v>1794</v>
      </c>
      <c r="AB1750" s="11">
        <f t="shared" si="474"/>
        <v>1.1148272017837235E-3</v>
      </c>
      <c r="AC1750" s="11">
        <f t="shared" si="475"/>
        <v>1.2163959407674496</v>
      </c>
      <c r="AG1750" s="2"/>
      <c r="AL1750" s="2"/>
      <c r="AM1750" s="2"/>
    </row>
    <row r="1751" spans="1:39">
      <c r="A1751" s="1" t="str">
        <f t="shared" si="459"/>
        <v>~coh~ : [koʊ]</v>
      </c>
      <c r="B1751" s="1">
        <f>_xlfn.LET(_xlpm.d,$G1751,_xlpm.k,_xlfn.CONCAT(LEFT(TRIM(B$1),1),"*"),COUNTIF(_xlpm.d,_xlpm.k))</f>
        <v>0</v>
      </c>
      <c r="C1751" s="1">
        <f>_xlfn.LET(_xlpm.d,$G1751,_xlpm.k,_xlfn.CONCAT(LEFT(TRIM(C$1),1),"*"),COUNTIF(_xlpm.d,_xlpm.k))</f>
        <v>0</v>
      </c>
      <c r="D1751" s="1">
        <f>_xlfn.LET(_xlpm.d,$G1751,_xlpm.k,_xlfn.CONCAT(LEFT(TRIM(D$1),1),"*"),COUNTIF(_xlpm.d,_xlpm.k))</f>
        <v>0</v>
      </c>
      <c r="E1751" s="1">
        <f t="shared" si="460"/>
        <v>0.30102999566398114</v>
      </c>
      <c r="F1751" s="7">
        <v>1</v>
      </c>
      <c r="G1751" s="9" t="s">
        <v>2450</v>
      </c>
      <c r="H1751" s="4" cm="1">
        <f t="array" ref="H1751">F1751/freq.sum.r6e</f>
        <v>7.9214195183776928E-5</v>
      </c>
      <c r="I1751" s="1" t="str">
        <f t="shared" si="461"/>
        <v>koʊ</v>
      </c>
      <c r="J1751" s="1" t="str">
        <f t="shared" si="462"/>
        <v>coh</v>
      </c>
      <c r="K1751" s="10">
        <f t="shared" si="463"/>
        <v>3</v>
      </c>
      <c r="L1751" s="1">
        <f t="shared" si="464"/>
        <v>3</v>
      </c>
      <c r="M1751" s="10">
        <f t="shared" si="465"/>
        <v>3</v>
      </c>
      <c r="N1751" s="1" t="str">
        <f t="shared" si="466"/>
        <v>~coh~</v>
      </c>
      <c r="O1751" s="1" t="str">
        <f t="shared" si="467"/>
        <v>[koʊ]</v>
      </c>
      <c r="P1751" s="3" cm="1">
        <f t="array" ref="P1751">SUM(_xlfn._xlws.FILTER($H$2:$H$2454,_xlfn.MAP($N$2:$N$2454,_xlfn.LAMBDA(_xlpm.x,_xlpm.x=$N1751))))</f>
        <v>7.9214195183776928E-5</v>
      </c>
      <c r="Q1751" s="4">
        <f t="shared" si="468"/>
        <v>1</v>
      </c>
      <c r="R1751" s="6" cm="1">
        <f t="array" ref="R1751">SUM(_xlfn._xlws.FILTER($H$2:$H$2454,_xlfn.MAP($O$2:$O$2454,_xlfn.LAMBDA(_xlpm.x,_xlpm.x=$O1751))))</f>
        <v>1.1089987325728769E-3</v>
      </c>
      <c r="S1751" s="4">
        <f t="shared" si="469"/>
        <v>7.1428571428571438E-2</v>
      </c>
      <c r="T1751" s="4">
        <f t="shared" si="470"/>
        <v>2.8054791649936631E-2</v>
      </c>
      <c r="U1751" s="4">
        <f t="shared" si="471"/>
        <v>0.13333333333333336</v>
      </c>
      <c r="V1751" s="4">
        <f t="shared" si="472"/>
        <v>1.146128035678238</v>
      </c>
      <c r="W1751" s="4" t="s">
        <v>5119</v>
      </c>
      <c r="X1751" s="2" cm="1">
        <f t="array" ref="X1751">SUM(_xlfn._xlws.FILTER($F$2:$F$2454,_xlfn.MAP($W$2:$W$2454,_xlfn.LAMBDA(_xlpm.x,_xlpm.x=$W1751))))</f>
        <v>1157</v>
      </c>
      <c r="Y1751" s="11">
        <f t="shared" si="473"/>
        <v>8.6430423509075197E-4</v>
      </c>
      <c r="Z1751" s="4" t="s">
        <v>5109</v>
      </c>
      <c r="AA1751" s="2" cm="1">
        <f t="array" ref="AA1751">SUM(_xlfn._xlws.FILTER($F$2:$F$2454,_xlfn.MAP($Z$2:$Z$2454,_xlfn.LAMBDA(_xlpm.x,_xlpm.x=$Z1751))))</f>
        <v>257</v>
      </c>
      <c r="AB1751" s="11">
        <f t="shared" si="474"/>
        <v>3.8910505836575876E-3</v>
      </c>
      <c r="AC1751" s="11">
        <f t="shared" si="475"/>
        <v>-0.65340023562045502</v>
      </c>
      <c r="AG1751" s="2"/>
      <c r="AL1751" s="2"/>
      <c r="AM1751" s="2"/>
    </row>
    <row r="1752" spans="1:39">
      <c r="A1752" s="1" t="str">
        <f t="shared" si="459"/>
        <v>~koh~ : [koʊ]</v>
      </c>
      <c r="B1752" s="1">
        <f>_xlfn.LET(_xlpm.d,$G1752,_xlpm.k,_xlfn.CONCAT(LEFT(TRIM(B$1),1),"*"),COUNTIF(_xlpm.d,_xlpm.k))</f>
        <v>0</v>
      </c>
      <c r="C1752" s="1">
        <f>_xlfn.LET(_xlpm.d,$G1752,_xlpm.k,_xlfn.CONCAT(LEFT(TRIM(C$1),1),"*"),COUNTIF(_xlpm.d,_xlpm.k))</f>
        <v>0</v>
      </c>
      <c r="D1752" s="1">
        <f>_xlfn.LET(_xlpm.d,$G1752,_xlpm.k,_xlfn.CONCAT(LEFT(TRIM(D$1),1),"*"),COUNTIF(_xlpm.d,_xlpm.k))</f>
        <v>0</v>
      </c>
      <c r="E1752" s="1">
        <f t="shared" si="460"/>
        <v>0.30102999566398114</v>
      </c>
      <c r="F1752" s="7">
        <v>1</v>
      </c>
      <c r="G1752" s="9" t="s">
        <v>2451</v>
      </c>
      <c r="H1752" s="4" cm="1">
        <f t="array" ref="H1752">F1752/freq.sum.r6e</f>
        <v>7.9214195183776928E-5</v>
      </c>
      <c r="I1752" s="4" t="str">
        <f t="shared" si="461"/>
        <v>koʊ</v>
      </c>
      <c r="J1752" s="4" t="str">
        <f t="shared" si="462"/>
        <v>koh</v>
      </c>
      <c r="K1752" s="10">
        <f t="shared" si="463"/>
        <v>3</v>
      </c>
      <c r="L1752" s="1">
        <f t="shared" si="464"/>
        <v>3</v>
      </c>
      <c r="M1752" s="10">
        <f t="shared" si="465"/>
        <v>3</v>
      </c>
      <c r="N1752" s="1" t="str">
        <f t="shared" si="466"/>
        <v>~koh~</v>
      </c>
      <c r="O1752" s="1" t="str">
        <f t="shared" si="467"/>
        <v>[koʊ]</v>
      </c>
      <c r="P1752" s="3" cm="1">
        <f t="array" ref="P1752">SUM(_xlfn._xlws.FILTER($H$2:$H$2454,_xlfn.MAP($N$2:$N$2454,_xlfn.LAMBDA(_xlpm.x,_xlpm.x=$N1752))))</f>
        <v>7.9214195183776928E-5</v>
      </c>
      <c r="Q1752" s="4">
        <f t="shared" si="468"/>
        <v>1</v>
      </c>
      <c r="R1752" s="6" cm="1">
        <f t="array" ref="R1752">SUM(_xlfn._xlws.FILTER($H$2:$H$2454,_xlfn.MAP($O$2:$O$2454,_xlfn.LAMBDA(_xlpm.x,_xlpm.x=$O1752))))</f>
        <v>1.1089987325728769E-3</v>
      </c>
      <c r="S1752" s="4">
        <f t="shared" si="469"/>
        <v>7.1428571428571438E-2</v>
      </c>
      <c r="T1752" s="4">
        <f t="shared" si="470"/>
        <v>2.8054791649936631E-2</v>
      </c>
      <c r="U1752" s="4">
        <f t="shared" si="471"/>
        <v>0.13333333333333336</v>
      </c>
      <c r="V1752" s="4">
        <f t="shared" si="472"/>
        <v>1.146128035678238</v>
      </c>
      <c r="W1752" s="4" t="s">
        <v>5119</v>
      </c>
      <c r="X1752" s="2" cm="1">
        <f t="array" ref="X1752">SUM(_xlfn._xlws.FILTER($F$2:$F$2454,_xlfn.MAP($W$2:$W$2454,_xlfn.LAMBDA(_xlpm.x,_xlpm.x=$W1752))))</f>
        <v>1157</v>
      </c>
      <c r="Y1752" s="11">
        <f t="shared" si="473"/>
        <v>8.6430423509075197E-4</v>
      </c>
      <c r="Z1752" s="4" t="s">
        <v>5109</v>
      </c>
      <c r="AA1752" s="2" cm="1">
        <f t="array" ref="AA1752">SUM(_xlfn._xlws.FILTER($F$2:$F$2454,_xlfn.MAP($Z$2:$Z$2454,_xlfn.LAMBDA(_xlpm.x,_xlpm.x=$Z1752))))</f>
        <v>257</v>
      </c>
      <c r="AB1752" s="11">
        <f t="shared" si="474"/>
        <v>3.8910505836575876E-3</v>
      </c>
      <c r="AC1752" s="11">
        <f t="shared" si="475"/>
        <v>-0.65340023562045502</v>
      </c>
      <c r="AG1752" s="2"/>
      <c r="AL1752" s="2"/>
      <c r="AM1752" s="2"/>
    </row>
    <row r="1753" spans="1:39">
      <c r="A1753" s="1" t="str">
        <f t="shared" si="459"/>
        <v>~ssa~ : [sɪ]</v>
      </c>
      <c r="B1753" s="1">
        <f>_xlfn.LET(_xlpm.d,$G1753,_xlpm.k,_xlfn.CONCAT(LEFT(TRIM(B$1),1),"*"),COUNTIF(_xlpm.d,_xlpm.k))</f>
        <v>0</v>
      </c>
      <c r="C1753" s="1">
        <f>_xlfn.LET(_xlpm.d,$G1753,_xlpm.k,_xlfn.CONCAT(LEFT(TRIM(C$1),1),"*"),COUNTIF(_xlpm.d,_xlpm.k))</f>
        <v>0</v>
      </c>
      <c r="D1753" s="1">
        <f>_xlfn.LET(_xlpm.d,$G1753,_xlpm.k,_xlfn.CONCAT(LEFT(TRIM(D$1),1),"*"),COUNTIF(_xlpm.d,_xlpm.k))</f>
        <v>0</v>
      </c>
      <c r="E1753" s="1">
        <f t="shared" si="460"/>
        <v>0.30102999566398114</v>
      </c>
      <c r="F1753" s="7">
        <v>1</v>
      </c>
      <c r="G1753" s="9" t="s">
        <v>2243</v>
      </c>
      <c r="H1753" s="4" cm="1">
        <f t="array" ref="H1753">F1753/freq.sum.r6e</f>
        <v>7.9214195183776928E-5</v>
      </c>
      <c r="I1753" s="4" t="str">
        <f t="shared" si="461"/>
        <v>sɪ</v>
      </c>
      <c r="J1753" s="4" t="str">
        <f t="shared" si="462"/>
        <v>ssa</v>
      </c>
      <c r="K1753" s="10">
        <f t="shared" si="463"/>
        <v>2</v>
      </c>
      <c r="L1753" s="1">
        <f t="shared" si="464"/>
        <v>3</v>
      </c>
      <c r="M1753" s="10">
        <f t="shared" si="465"/>
        <v>3</v>
      </c>
      <c r="N1753" s="1" t="str">
        <f t="shared" si="466"/>
        <v>~ssa~</v>
      </c>
      <c r="O1753" s="1" t="str">
        <f t="shared" si="467"/>
        <v>[sɪ]</v>
      </c>
      <c r="P1753" s="3" cm="1">
        <f t="array" ref="P1753">SUM(_xlfn._xlws.FILTER($H$2:$H$2454,_xlfn.MAP($N$2:$N$2454,_xlfn.LAMBDA(_xlpm.x,_xlpm.x=$N1753))))</f>
        <v>4.7528517110266159E-4</v>
      </c>
      <c r="Q1753" s="4">
        <f t="shared" si="468"/>
        <v>0.16666666666666666</v>
      </c>
      <c r="R1753" s="6" cm="1">
        <f t="array" ref="R1753">SUM(_xlfn._xlws.FILTER($H$2:$H$2454,_xlfn.MAP($O$2:$O$2454,_xlfn.LAMBDA(_xlpm.x,_xlpm.x=$O1753))))</f>
        <v>6.9708491761723704E-3</v>
      </c>
      <c r="S1753" s="4">
        <f t="shared" si="469"/>
        <v>1.1363636363636362E-2</v>
      </c>
      <c r="T1753" s="4">
        <f t="shared" si="470"/>
        <v>4.4768284547771209E-3</v>
      </c>
      <c r="U1753" s="4">
        <f t="shared" si="471"/>
        <v>2.1276595744680851E-2</v>
      </c>
      <c r="V1753" s="4">
        <f t="shared" si="472"/>
        <v>1.166331421766525</v>
      </c>
      <c r="W1753" s="4" t="s">
        <v>5120</v>
      </c>
      <c r="X1753" s="2" cm="1">
        <f t="array" ref="X1753">SUM(_xlfn._xlws.FILTER($F$2:$F$2454,_xlfn.MAP($W$2:$W$2454,_xlfn.LAMBDA(_xlpm.x,_xlpm.x=$W1753))))</f>
        <v>1666</v>
      </c>
      <c r="Y1753" s="11">
        <f t="shared" si="473"/>
        <v>6.0024009603841532E-4</v>
      </c>
      <c r="Z1753" s="4" t="s">
        <v>5102</v>
      </c>
      <c r="AA1753" s="2" cm="1">
        <f t="array" ref="AA1753">SUM(_xlfn._xlws.FILTER($F$2:$F$2454,_xlfn.MAP($Z$2:$Z$2454,_xlfn.LAMBDA(_xlpm.x,_xlpm.x=$Z1753))))</f>
        <v>1794</v>
      </c>
      <c r="AB1753" s="11">
        <f t="shared" si="474"/>
        <v>5.5741360089186175E-4</v>
      </c>
      <c r="AC1753" s="11">
        <f t="shared" si="475"/>
        <v>3.2147441637304486E-2</v>
      </c>
      <c r="AG1753" s="2"/>
      <c r="AL1753" s="2"/>
      <c r="AM1753" s="2"/>
    </row>
    <row r="1754" spans="1:39">
      <c r="A1754" s="1" t="str">
        <f t="shared" si="459"/>
        <v>~nni~ : [nə]</v>
      </c>
      <c r="B1754" s="1">
        <f>_xlfn.LET(_xlpm.d,$G1754,_xlpm.k,_xlfn.CONCAT(LEFT(TRIM(B$1),1),"*"),COUNTIF(_xlpm.d,_xlpm.k))</f>
        <v>0</v>
      </c>
      <c r="C1754" s="1">
        <f>_xlfn.LET(_xlpm.d,$G1754,_xlpm.k,_xlfn.CONCAT(LEFT(TRIM(C$1),1),"*"),COUNTIF(_xlpm.d,_xlpm.k))</f>
        <v>0</v>
      </c>
      <c r="D1754" s="1">
        <f>_xlfn.LET(_xlpm.d,$G1754,_xlpm.k,_xlfn.CONCAT(LEFT(TRIM(D$1),1),"*"),COUNTIF(_xlpm.d,_xlpm.k))</f>
        <v>1</v>
      </c>
      <c r="E1754" s="1">
        <f t="shared" si="460"/>
        <v>0.47712125471966244</v>
      </c>
      <c r="F1754" s="7">
        <v>2</v>
      </c>
      <c r="G1754" s="9" t="s">
        <v>1758</v>
      </c>
      <c r="H1754" s="4" cm="1">
        <f t="array" ref="H1754">F1754/freq.sum.r6e</f>
        <v>1.5842839036755386E-4</v>
      </c>
      <c r="I1754" s="4" t="str">
        <f t="shared" si="461"/>
        <v>nə</v>
      </c>
      <c r="J1754" s="4" t="str">
        <f t="shared" si="462"/>
        <v>nni</v>
      </c>
      <c r="K1754" s="10">
        <f t="shared" si="463"/>
        <v>2</v>
      </c>
      <c r="L1754" s="1">
        <f t="shared" si="464"/>
        <v>3</v>
      </c>
      <c r="M1754" s="10">
        <f t="shared" si="465"/>
        <v>3</v>
      </c>
      <c r="N1754" s="1" t="str">
        <f t="shared" si="466"/>
        <v>~nni~</v>
      </c>
      <c r="O1754" s="1" t="str">
        <f t="shared" si="467"/>
        <v>[nə]</v>
      </c>
      <c r="P1754" s="3" cm="1">
        <f t="array" ref="P1754">SUM(_xlfn._xlws.FILTER($H$2:$H$2454,_xlfn.MAP($N$2:$N$2454,_xlfn.LAMBDA(_xlpm.x,_xlpm.x=$N1754))))</f>
        <v>5.5449936628643854E-4</v>
      </c>
      <c r="Q1754" s="4">
        <f t="shared" si="468"/>
        <v>0.2857142857142857</v>
      </c>
      <c r="R1754" s="6" cm="1">
        <f t="array" ref="R1754">SUM(_xlfn._xlws.FILTER($H$2:$H$2454,_xlfn.MAP($O$2:$O$2454,_xlfn.LAMBDA(_xlpm.x,_xlpm.x=$O1754))))</f>
        <v>8.1590621039290216E-3</v>
      </c>
      <c r="S1754" s="4">
        <f t="shared" si="469"/>
        <v>1.9417475728155345E-2</v>
      </c>
      <c r="T1754" s="4">
        <f t="shared" si="470"/>
        <v>1.2127034381098521E-2</v>
      </c>
      <c r="U1754" s="4">
        <f t="shared" si="471"/>
        <v>3.6363636363636376E-2</v>
      </c>
      <c r="V1754" s="4">
        <f t="shared" si="472"/>
        <v>1.1677391846909153</v>
      </c>
      <c r="W1754" s="4" t="s">
        <v>5110</v>
      </c>
      <c r="X1754" s="2" cm="1">
        <f t="array" ref="X1754">SUM(_xlfn._xlws.FILTER($F$2:$F$2454,_xlfn.MAP($W$2:$W$2454,_xlfn.LAMBDA(_xlpm.x,_xlpm.x=$W1754))))</f>
        <v>1594</v>
      </c>
      <c r="Y1754" s="11">
        <f t="shared" si="473"/>
        <v>1.2547051442910915E-3</v>
      </c>
      <c r="Z1754" s="4" t="s">
        <v>5101</v>
      </c>
      <c r="AA1754" s="2" cm="1">
        <f t="array" ref="AA1754">SUM(_xlfn._xlws.FILTER($F$2:$F$2454,_xlfn.MAP($Z$2:$Z$2454,_xlfn.LAMBDA(_xlpm.x,_xlpm.x=$Z1754))))</f>
        <v>2255</v>
      </c>
      <c r="AB1754" s="11">
        <f t="shared" si="474"/>
        <v>8.869179600886918E-4</v>
      </c>
      <c r="AC1754" s="11">
        <f t="shared" si="475"/>
        <v>0.1506582291538858</v>
      </c>
      <c r="AG1754" s="2"/>
      <c r="AL1754" s="2"/>
      <c r="AM1754" s="2"/>
    </row>
    <row r="1755" spans="1:39">
      <c r="A1755" s="1" t="str">
        <f t="shared" si="459"/>
        <v>~she~ : [ʃə]</v>
      </c>
      <c r="B1755" s="1">
        <f>_xlfn.LET(_xlpm.d,$G1755,_xlpm.k,_xlfn.CONCAT(LEFT(TRIM(B$1),1),"*"),COUNTIF(_xlpm.d,_xlpm.k))</f>
        <v>0</v>
      </c>
      <c r="C1755" s="1">
        <f>_xlfn.LET(_xlpm.d,$G1755,_xlpm.k,_xlfn.CONCAT(LEFT(TRIM(C$1),1),"*"),COUNTIF(_xlpm.d,_xlpm.k))</f>
        <v>0</v>
      </c>
      <c r="D1755" s="1">
        <f>_xlfn.LET(_xlpm.d,$G1755,_xlpm.k,_xlfn.CONCAT(LEFT(TRIM(D$1),1),"*"),COUNTIF(_xlpm.d,_xlpm.k))</f>
        <v>0</v>
      </c>
      <c r="E1755" s="1">
        <f t="shared" si="460"/>
        <v>0.47712125471966244</v>
      </c>
      <c r="F1755" s="7">
        <v>2</v>
      </c>
      <c r="G1755" s="9" t="s">
        <v>1794</v>
      </c>
      <c r="H1755" s="4" cm="1">
        <f t="array" ref="H1755">F1755/freq.sum.r6e</f>
        <v>1.5842839036755386E-4</v>
      </c>
      <c r="I1755" s="4" t="str">
        <f t="shared" si="461"/>
        <v>ʃə</v>
      </c>
      <c r="J1755" s="4" t="str">
        <f t="shared" si="462"/>
        <v>she</v>
      </c>
      <c r="K1755" s="10">
        <f t="shared" si="463"/>
        <v>2</v>
      </c>
      <c r="L1755" s="1">
        <f t="shared" si="464"/>
        <v>3</v>
      </c>
      <c r="M1755" s="10">
        <f t="shared" si="465"/>
        <v>3</v>
      </c>
      <c r="N1755" s="1" t="str">
        <f t="shared" si="466"/>
        <v>~she~</v>
      </c>
      <c r="O1755" s="1" t="str">
        <f t="shared" si="467"/>
        <v>[ʃə]</v>
      </c>
      <c r="P1755" s="3" cm="1">
        <f t="array" ref="P1755">SUM(_xlfn._xlws.FILTER($H$2:$H$2454,_xlfn.MAP($N$2:$N$2454,_xlfn.LAMBDA(_xlpm.x,_xlpm.x=$N1755))))</f>
        <v>7.1292775665399242E-4</v>
      </c>
      <c r="Q1755" s="4">
        <f t="shared" si="468"/>
        <v>0.22222222222222221</v>
      </c>
      <c r="R1755" s="6" cm="1">
        <f t="array" ref="R1755">SUM(_xlfn._xlws.FILTER($H$2:$H$2454,_xlfn.MAP($O$2:$O$2454,_xlfn.LAMBDA(_xlpm.x,_xlpm.x=$O1755))))</f>
        <v>1.0693916349809885E-2</v>
      </c>
      <c r="S1755" s="4">
        <f t="shared" si="469"/>
        <v>1.4814814814814815E-2</v>
      </c>
      <c r="T1755" s="4">
        <f t="shared" si="470"/>
        <v>9.2637068188947003E-3</v>
      </c>
      <c r="U1755" s="4">
        <f t="shared" si="471"/>
        <v>2.777777777777778E-2</v>
      </c>
      <c r="V1755" s="4">
        <f t="shared" si="472"/>
        <v>1.1760912590556811</v>
      </c>
      <c r="W1755" s="4" t="s">
        <v>5121</v>
      </c>
      <c r="X1755" s="2" cm="1">
        <f t="array" ref="X1755">SUM(_xlfn._xlws.FILTER($F$2:$F$2454,_xlfn.MAP($W$2:$W$2454,_xlfn.LAMBDA(_xlpm.x,_xlpm.x=$W1755))))</f>
        <v>2896</v>
      </c>
      <c r="Y1755" s="11">
        <f t="shared" si="473"/>
        <v>6.9060773480662981E-4</v>
      </c>
      <c r="Z1755" s="4" t="s">
        <v>5101</v>
      </c>
      <c r="AA1755" s="2" cm="1">
        <f t="array" ref="AA1755">SUM(_xlfn._xlws.FILTER($F$2:$F$2454,_xlfn.MAP($Z$2:$Z$2454,_xlfn.LAMBDA(_xlpm.x,_xlpm.x=$Z1755))))</f>
        <v>2255</v>
      </c>
      <c r="AB1755" s="11">
        <f t="shared" si="474"/>
        <v>8.869179600886918E-4</v>
      </c>
      <c r="AC1755" s="11">
        <f t="shared" si="475"/>
        <v>-0.10865201131112999</v>
      </c>
      <c r="AG1755" s="2"/>
      <c r="AL1755" s="2"/>
      <c r="AM1755" s="2"/>
    </row>
    <row r="1756" spans="1:39">
      <c r="A1756" s="1" t="str">
        <f t="shared" si="459"/>
        <v>~due~ : [du]</v>
      </c>
      <c r="B1756" s="1">
        <f>_xlfn.LET(_xlpm.d,$G1756,_xlpm.k,_xlfn.CONCAT(LEFT(TRIM(B$1),1),"*"),COUNTIF(_xlpm.d,_xlpm.k))</f>
        <v>0</v>
      </c>
      <c r="C1756" s="1">
        <f>_xlfn.LET(_xlpm.d,$G1756,_xlpm.k,_xlfn.CONCAT(LEFT(TRIM(C$1),1),"*"),COUNTIF(_xlpm.d,_xlpm.k))</f>
        <v>0</v>
      </c>
      <c r="D1756" s="1">
        <f>_xlfn.LET(_xlpm.d,$G1756,_xlpm.k,_xlfn.CONCAT(LEFT(TRIM(D$1),1),"*"),COUNTIF(_xlpm.d,_xlpm.k))</f>
        <v>0</v>
      </c>
      <c r="E1756" s="1">
        <f t="shared" si="460"/>
        <v>0.30102999566398114</v>
      </c>
      <c r="F1756" s="7">
        <v>1</v>
      </c>
      <c r="G1756" s="9" t="s">
        <v>37</v>
      </c>
      <c r="H1756" s="4" cm="1">
        <f t="array" ref="H1756">F1756/freq.sum.r6e</f>
        <v>7.9214195183776928E-5</v>
      </c>
      <c r="I1756" s="1" t="str">
        <f t="shared" si="461"/>
        <v>du</v>
      </c>
      <c r="J1756" s="1" t="str">
        <f t="shared" si="462"/>
        <v>due</v>
      </c>
      <c r="K1756" s="10">
        <f t="shared" si="463"/>
        <v>2</v>
      </c>
      <c r="L1756" s="1">
        <f t="shared" si="464"/>
        <v>3</v>
      </c>
      <c r="M1756" s="10">
        <f t="shared" si="465"/>
        <v>3</v>
      </c>
      <c r="N1756" s="1" t="str">
        <f t="shared" si="466"/>
        <v>~due~</v>
      </c>
      <c r="O1756" s="1" t="str">
        <f t="shared" si="467"/>
        <v>[du]</v>
      </c>
      <c r="P1756" s="3" cm="1">
        <f t="array" ref="P1756">SUM(_xlfn._xlws.FILTER($H$2:$H$2454,_xlfn.MAP($N$2:$N$2454,_xlfn.LAMBDA(_xlpm.x,_xlpm.x=$N1756))))</f>
        <v>7.9214195183776928E-5</v>
      </c>
      <c r="Q1756" s="4">
        <f t="shared" si="468"/>
        <v>1</v>
      </c>
      <c r="R1756" s="6" cm="1">
        <f t="array" ref="R1756">SUM(_xlfn._xlws.FILTER($H$2:$H$2454,_xlfn.MAP($O$2:$O$2454,_xlfn.LAMBDA(_xlpm.x,_xlpm.x=$O1756))))</f>
        <v>1.1882129277566537E-3</v>
      </c>
      <c r="S1756" s="4">
        <f t="shared" si="469"/>
        <v>6.666666666666668E-2</v>
      </c>
      <c r="T1756" s="4">
        <f t="shared" si="470"/>
        <v>2.6301367171815592E-2</v>
      </c>
      <c r="U1756" s="4">
        <f t="shared" si="471"/>
        <v>0.12500000000000003</v>
      </c>
      <c r="V1756" s="4">
        <f t="shared" si="472"/>
        <v>1.1760912590556811</v>
      </c>
      <c r="W1756" s="4" t="s">
        <v>5143</v>
      </c>
      <c r="X1756" s="2" cm="1">
        <f t="array" ref="X1756">SUM(_xlfn._xlws.FILTER($F$2:$F$2454,_xlfn.MAP($W$2:$W$2454,_xlfn.LAMBDA(_xlpm.x,_xlpm.x=$W1756))))</f>
        <v>33</v>
      </c>
      <c r="Y1756" s="11">
        <f t="shared" si="473"/>
        <v>3.0303030303030304E-2</v>
      </c>
      <c r="Z1756" s="4" t="s">
        <v>5111</v>
      </c>
      <c r="AA1756" s="2" cm="1">
        <f t="array" ref="AA1756">SUM(_xlfn._xlws.FILTER($F$2:$F$2454,_xlfn.MAP($Z$2:$Z$2454,_xlfn.LAMBDA(_xlpm.x,_xlpm.x=$Z1756))))</f>
        <v>254</v>
      </c>
      <c r="AB1756" s="11">
        <f t="shared" si="474"/>
        <v>3.937007874015748E-3</v>
      </c>
      <c r="AC1756" s="11">
        <f t="shared" si="475"/>
        <v>0.88631977674205065</v>
      </c>
      <c r="AG1756" s="2"/>
      <c r="AL1756" s="2"/>
      <c r="AM1756" s="2"/>
    </row>
    <row r="1757" spans="1:39">
      <c r="A1757" s="1" t="str">
        <f t="shared" si="459"/>
        <v>~reo~ : [ɹoʊ]</v>
      </c>
      <c r="B1757" s="1">
        <f>_xlfn.LET(_xlpm.d,$G1757,_xlpm.k,_xlfn.CONCAT(LEFT(TRIM(B$1),1),"*"),COUNTIF(_xlpm.d,_xlpm.k))</f>
        <v>1</v>
      </c>
      <c r="C1757" s="1">
        <f>_xlfn.LET(_xlpm.d,$G1757,_xlpm.k,_xlfn.CONCAT(LEFT(TRIM(C$1),1),"*"),COUNTIF(_xlpm.d,_xlpm.k))</f>
        <v>0</v>
      </c>
      <c r="D1757" s="1">
        <f>_xlfn.LET(_xlpm.d,$G1757,_xlpm.k,_xlfn.CONCAT(LEFT(TRIM(D$1),1),"*"),COUNTIF(_xlpm.d,_xlpm.k))</f>
        <v>0</v>
      </c>
      <c r="E1757" s="1">
        <f t="shared" si="460"/>
        <v>0.30102999566398114</v>
      </c>
      <c r="F1757" s="7">
        <v>1</v>
      </c>
      <c r="G1757" s="9" t="s">
        <v>1624</v>
      </c>
      <c r="H1757" s="4" cm="1">
        <f t="array" ref="H1757">F1757/freq.sum.r6e</f>
        <v>7.9214195183776928E-5</v>
      </c>
      <c r="I1757" s="1" t="str">
        <f t="shared" si="461"/>
        <v>ɹoʊ</v>
      </c>
      <c r="J1757" s="1" t="str">
        <f t="shared" si="462"/>
        <v>reo</v>
      </c>
      <c r="K1757" s="10">
        <f t="shared" si="463"/>
        <v>3</v>
      </c>
      <c r="L1757" s="1">
        <f t="shared" si="464"/>
        <v>3</v>
      </c>
      <c r="M1757" s="10">
        <f t="shared" si="465"/>
        <v>3</v>
      </c>
      <c r="N1757" s="1" t="str">
        <f t="shared" si="466"/>
        <v>~reo~</v>
      </c>
      <c r="O1757" s="1" t="str">
        <f t="shared" si="467"/>
        <v>[ɹoʊ]</v>
      </c>
      <c r="P1757" s="3" cm="1">
        <f t="array" ref="P1757">SUM(_xlfn._xlws.FILTER($H$2:$H$2454,_xlfn.MAP($N$2:$N$2454,_xlfn.LAMBDA(_xlpm.x,_xlpm.x=$N1757))))</f>
        <v>7.9214195183776928E-5</v>
      </c>
      <c r="Q1757" s="4">
        <f t="shared" si="468"/>
        <v>1</v>
      </c>
      <c r="R1757" s="6" cm="1">
        <f t="array" ref="R1757">SUM(_xlfn._xlws.FILTER($H$2:$H$2454,_xlfn.MAP($O$2:$O$2454,_xlfn.LAMBDA(_xlpm.x,_xlpm.x=$O1757))))</f>
        <v>1.1882129277566537E-3</v>
      </c>
      <c r="S1757" s="4">
        <f t="shared" si="469"/>
        <v>6.666666666666668E-2</v>
      </c>
      <c r="T1757" s="4">
        <f t="shared" si="470"/>
        <v>2.6301367171815592E-2</v>
      </c>
      <c r="U1757" s="4">
        <f t="shared" si="471"/>
        <v>0.12500000000000003</v>
      </c>
      <c r="V1757" s="4">
        <f t="shared" si="472"/>
        <v>1.1760912590556811</v>
      </c>
      <c r="W1757" s="4" t="s">
        <v>5162</v>
      </c>
      <c r="X1757" s="2" cm="1">
        <f t="array" ref="X1757">SUM(_xlfn._xlws.FILTER($F$2:$F$2454,_xlfn.MAP($W$2:$W$2454,_xlfn.LAMBDA(_xlpm.x,_xlpm.x=$W1757))))</f>
        <v>3</v>
      </c>
      <c r="Y1757" s="11">
        <f t="shared" si="473"/>
        <v>0.33333333333333331</v>
      </c>
      <c r="Z1757" s="4" t="s">
        <v>5109</v>
      </c>
      <c r="AA1757" s="2" cm="1">
        <f t="array" ref="AA1757">SUM(_xlfn._xlws.FILTER($F$2:$F$2454,_xlfn.MAP($Z$2:$Z$2454,_xlfn.LAMBDA(_xlpm.x,_xlpm.x=$Z1757))))</f>
        <v>257</v>
      </c>
      <c r="AB1757" s="11">
        <f t="shared" si="474"/>
        <v>3.8910505836575876E-3</v>
      </c>
      <c r="AC1757" s="11">
        <f t="shared" si="475"/>
        <v>1.932811868611632</v>
      </c>
      <c r="AG1757" s="2"/>
      <c r="AL1757" s="2"/>
      <c r="AM1757" s="2"/>
    </row>
    <row r="1758" spans="1:39">
      <c r="A1758" s="1" t="str">
        <f t="shared" si="459"/>
        <v>~rho~ : [ɹoʊ]</v>
      </c>
      <c r="B1758" s="1">
        <f>_xlfn.LET(_xlpm.d,$G1758,_xlpm.k,_xlfn.CONCAT(LEFT(TRIM(B$1),1),"*"),COUNTIF(_xlpm.d,_xlpm.k))</f>
        <v>1</v>
      </c>
      <c r="C1758" s="1">
        <f>_xlfn.LET(_xlpm.d,$G1758,_xlpm.k,_xlfn.CONCAT(LEFT(TRIM(C$1),1),"*"),COUNTIF(_xlpm.d,_xlpm.k))</f>
        <v>0</v>
      </c>
      <c r="D1758" s="1">
        <f>_xlfn.LET(_xlpm.d,$G1758,_xlpm.k,_xlfn.CONCAT(LEFT(TRIM(D$1),1),"*"),COUNTIF(_xlpm.d,_xlpm.k))</f>
        <v>0</v>
      </c>
      <c r="E1758" s="1">
        <f t="shared" si="460"/>
        <v>0.30102999566398114</v>
      </c>
      <c r="F1758" s="7">
        <v>1</v>
      </c>
      <c r="G1758" s="9" t="s">
        <v>2367</v>
      </c>
      <c r="H1758" s="4" cm="1">
        <f t="array" ref="H1758">F1758/freq.sum.r6e</f>
        <v>7.9214195183776928E-5</v>
      </c>
      <c r="I1758" s="1" t="str">
        <f t="shared" si="461"/>
        <v>ɹoʊ</v>
      </c>
      <c r="J1758" s="1" t="str">
        <f t="shared" si="462"/>
        <v>rho</v>
      </c>
      <c r="K1758" s="10">
        <f t="shared" si="463"/>
        <v>3</v>
      </c>
      <c r="L1758" s="1">
        <f t="shared" si="464"/>
        <v>3</v>
      </c>
      <c r="M1758" s="10">
        <f t="shared" si="465"/>
        <v>3</v>
      </c>
      <c r="N1758" s="1" t="str">
        <f t="shared" si="466"/>
        <v>~rho~</v>
      </c>
      <c r="O1758" s="1" t="str">
        <f t="shared" si="467"/>
        <v>[ɹoʊ]</v>
      </c>
      <c r="P1758" s="3" cm="1">
        <f t="array" ref="P1758">SUM(_xlfn._xlws.FILTER($H$2:$H$2454,_xlfn.MAP($N$2:$N$2454,_xlfn.LAMBDA(_xlpm.x,_xlpm.x=$N1758))))</f>
        <v>7.9214195183776928E-5</v>
      </c>
      <c r="Q1758" s="4">
        <f t="shared" si="468"/>
        <v>1</v>
      </c>
      <c r="R1758" s="6" cm="1">
        <f t="array" ref="R1758">SUM(_xlfn._xlws.FILTER($H$2:$H$2454,_xlfn.MAP($O$2:$O$2454,_xlfn.LAMBDA(_xlpm.x,_xlpm.x=$O1758))))</f>
        <v>1.1882129277566537E-3</v>
      </c>
      <c r="S1758" s="4">
        <f t="shared" si="469"/>
        <v>6.666666666666668E-2</v>
      </c>
      <c r="T1758" s="4">
        <f t="shared" si="470"/>
        <v>2.6301367171815592E-2</v>
      </c>
      <c r="U1758" s="4">
        <f t="shared" si="471"/>
        <v>0.12500000000000003</v>
      </c>
      <c r="V1758" s="4">
        <f t="shared" si="472"/>
        <v>1.1760912590556811</v>
      </c>
      <c r="W1758" s="4" t="s">
        <v>5119</v>
      </c>
      <c r="X1758" s="2" cm="1">
        <f t="array" ref="X1758">SUM(_xlfn._xlws.FILTER($F$2:$F$2454,_xlfn.MAP($W$2:$W$2454,_xlfn.LAMBDA(_xlpm.x,_xlpm.x=$W1758))))</f>
        <v>1157</v>
      </c>
      <c r="Y1758" s="11">
        <f t="shared" si="473"/>
        <v>8.6430423509075197E-4</v>
      </c>
      <c r="Z1758" s="4" t="s">
        <v>5109</v>
      </c>
      <c r="AA1758" s="2" cm="1">
        <f t="array" ref="AA1758">SUM(_xlfn._xlws.FILTER($F$2:$F$2454,_xlfn.MAP($Z$2:$Z$2454,_xlfn.LAMBDA(_xlpm.x,_xlpm.x=$Z1758))))</f>
        <v>257</v>
      </c>
      <c r="AB1758" s="11">
        <f t="shared" si="474"/>
        <v>3.8910505836575876E-3</v>
      </c>
      <c r="AC1758" s="11">
        <f t="shared" si="475"/>
        <v>-0.65340023562045502</v>
      </c>
      <c r="AG1758" s="2"/>
      <c r="AL1758" s="2"/>
      <c r="AM1758" s="2"/>
    </row>
    <row r="1759" spans="1:39">
      <c r="A1759" s="1" t="str">
        <f t="shared" si="459"/>
        <v>~row~ : [ɹoʊ]</v>
      </c>
      <c r="B1759" s="1">
        <f>_xlfn.LET(_xlpm.d,$G1759,_xlpm.k,_xlfn.CONCAT(LEFT(TRIM(B$1),1),"*"),COUNTIF(_xlpm.d,_xlpm.k))</f>
        <v>1</v>
      </c>
      <c r="C1759" s="1">
        <f>_xlfn.LET(_xlpm.d,$G1759,_xlpm.k,_xlfn.CONCAT(LEFT(TRIM(C$1),1),"*"),COUNTIF(_xlpm.d,_xlpm.k))</f>
        <v>0</v>
      </c>
      <c r="D1759" s="1">
        <f>_xlfn.LET(_xlpm.d,$G1759,_xlpm.k,_xlfn.CONCAT(LEFT(TRIM(D$1),1),"*"),COUNTIF(_xlpm.d,_xlpm.k))</f>
        <v>0</v>
      </c>
      <c r="E1759" s="1">
        <f t="shared" si="460"/>
        <v>0.30102999566398114</v>
      </c>
      <c r="F1759" s="7">
        <v>1</v>
      </c>
      <c r="G1759" s="9" t="s">
        <v>1625</v>
      </c>
      <c r="H1759" s="4" cm="1">
        <f t="array" ref="H1759">F1759/freq.sum.r6e</f>
        <v>7.9214195183776928E-5</v>
      </c>
      <c r="I1759" s="4" t="str">
        <f t="shared" si="461"/>
        <v>ɹoʊ</v>
      </c>
      <c r="J1759" s="4" t="str">
        <f t="shared" si="462"/>
        <v>row</v>
      </c>
      <c r="K1759" s="10">
        <f t="shared" si="463"/>
        <v>3</v>
      </c>
      <c r="L1759" s="1">
        <f t="shared" si="464"/>
        <v>3</v>
      </c>
      <c r="M1759" s="10">
        <f t="shared" si="465"/>
        <v>3</v>
      </c>
      <c r="N1759" s="1" t="str">
        <f t="shared" si="466"/>
        <v>~row~</v>
      </c>
      <c r="O1759" s="1" t="str">
        <f t="shared" si="467"/>
        <v>[ɹoʊ]</v>
      </c>
      <c r="P1759" s="3" cm="1">
        <f t="array" ref="P1759">SUM(_xlfn._xlws.FILTER($H$2:$H$2454,_xlfn.MAP($N$2:$N$2454,_xlfn.LAMBDA(_xlpm.x,_xlpm.x=$N1759))))</f>
        <v>7.9214195183776928E-5</v>
      </c>
      <c r="Q1759" s="4">
        <f t="shared" si="468"/>
        <v>1</v>
      </c>
      <c r="R1759" s="6" cm="1">
        <f t="array" ref="R1759">SUM(_xlfn._xlws.FILTER($H$2:$H$2454,_xlfn.MAP($O$2:$O$2454,_xlfn.LAMBDA(_xlpm.x,_xlpm.x=$O1759))))</f>
        <v>1.1882129277566537E-3</v>
      </c>
      <c r="S1759" s="4">
        <f t="shared" si="469"/>
        <v>6.666666666666668E-2</v>
      </c>
      <c r="T1759" s="4">
        <f t="shared" si="470"/>
        <v>2.6301367171815592E-2</v>
      </c>
      <c r="U1759" s="4">
        <f t="shared" si="471"/>
        <v>0.12500000000000003</v>
      </c>
      <c r="V1759" s="4">
        <f t="shared" si="472"/>
        <v>1.1760912590556811</v>
      </c>
      <c r="W1759" s="4" t="s">
        <v>5128</v>
      </c>
      <c r="X1759" s="2" cm="1">
        <f t="array" ref="X1759">SUM(_xlfn._xlws.FILTER($F$2:$F$2454,_xlfn.MAP($W$2:$W$2454,_xlfn.LAMBDA(_xlpm.x,_xlpm.x=$W1759))))</f>
        <v>89</v>
      </c>
      <c r="Y1759" s="11">
        <f t="shared" si="473"/>
        <v>1.1235955056179775E-2</v>
      </c>
      <c r="Z1759" s="4" t="s">
        <v>5109</v>
      </c>
      <c r="AA1759" s="2" cm="1">
        <f t="array" ref="AA1759">SUM(_xlfn._xlws.FILTER($F$2:$F$2454,_xlfn.MAP($Z$2:$Z$2454,_xlfn.LAMBDA(_xlpm.x,_xlpm.x=$Z1759))))</f>
        <v>257</v>
      </c>
      <c r="AB1759" s="11">
        <f t="shared" si="474"/>
        <v>3.8910505836575876E-3</v>
      </c>
      <c r="AC1759" s="11">
        <f t="shared" si="475"/>
        <v>0.4605431166863817</v>
      </c>
      <c r="AG1759" s="2"/>
      <c r="AL1759" s="2"/>
      <c r="AM1759" s="2"/>
    </row>
    <row r="1760" spans="1:39">
      <c r="A1760" s="1" t="str">
        <f t="shared" si="459"/>
        <v>~que~ : [k]</v>
      </c>
      <c r="B1760" s="1">
        <f>_xlfn.LET(_xlpm.d,$G1760,_xlpm.k,_xlfn.CONCAT(LEFT(TRIM(B$1),1),"*"),COUNTIF(_xlpm.d,_xlpm.k))</f>
        <v>0</v>
      </c>
      <c r="C1760" s="1">
        <f>_xlfn.LET(_xlpm.d,$G1760,_xlpm.k,_xlfn.CONCAT(LEFT(TRIM(C$1),1),"*"),COUNTIF(_xlpm.d,_xlpm.k))</f>
        <v>0</v>
      </c>
      <c r="D1760" s="1">
        <f>_xlfn.LET(_xlpm.d,$G1760,_xlpm.k,_xlfn.CONCAT(LEFT(TRIM(D$1),1),"*"),COUNTIF(_xlpm.d,_xlpm.k))</f>
        <v>0</v>
      </c>
      <c r="E1760" s="1">
        <f t="shared" si="460"/>
        <v>0.47712125471966244</v>
      </c>
      <c r="F1760" s="7">
        <v>2</v>
      </c>
      <c r="G1760" s="9" t="s">
        <v>82</v>
      </c>
      <c r="H1760" s="4" cm="1">
        <f t="array" ref="H1760">F1760/freq.sum.r6e</f>
        <v>1.5842839036755386E-4</v>
      </c>
      <c r="I1760" s="1" t="str">
        <f t="shared" si="461"/>
        <v>k</v>
      </c>
      <c r="J1760" s="1" t="str">
        <f t="shared" si="462"/>
        <v>que</v>
      </c>
      <c r="K1760" s="10">
        <f t="shared" si="463"/>
        <v>1</v>
      </c>
      <c r="L1760" s="1">
        <f t="shared" si="464"/>
        <v>3</v>
      </c>
      <c r="M1760" s="10">
        <f t="shared" si="465"/>
        <v>3</v>
      </c>
      <c r="N1760" s="1" t="str">
        <f t="shared" si="466"/>
        <v>~que~</v>
      </c>
      <c r="O1760" s="1" t="str">
        <f t="shared" si="467"/>
        <v>[k]</v>
      </c>
      <c r="P1760" s="3" cm="1">
        <f t="array" ref="P1760">SUM(_xlfn._xlws.FILTER($H$2:$H$2454,_xlfn.MAP($N$2:$N$2454,_xlfn.LAMBDA(_xlpm.x,_xlpm.x=$N1760))))</f>
        <v>6.3371356147021542E-4</v>
      </c>
      <c r="Q1760" s="4">
        <f t="shared" si="468"/>
        <v>0.25</v>
      </c>
      <c r="R1760" s="6" cm="1">
        <f t="array" ref="R1760">SUM(_xlfn._xlws.FILTER($H$2:$H$2454,_xlfn.MAP($O$2:$O$2454,_xlfn.LAMBDA(_xlpm.x,_xlpm.x=$O1760))))</f>
        <v>9.9809885931558973E-3</v>
      </c>
      <c r="S1760" s="4">
        <f t="shared" si="469"/>
        <v>1.5873015873015865E-2</v>
      </c>
      <c r="T1760" s="4">
        <f t="shared" si="470"/>
        <v>9.9550282232898218E-3</v>
      </c>
      <c r="U1760" s="4">
        <f t="shared" si="471"/>
        <v>2.9850746268656702E-2</v>
      </c>
      <c r="V1760" s="4">
        <f t="shared" si="472"/>
        <v>1.1972805581256196</v>
      </c>
      <c r="W1760" s="4" t="s">
        <v>5143</v>
      </c>
      <c r="X1760" s="2" cm="1">
        <f t="array" ref="X1760">SUM(_xlfn._xlws.FILTER($F$2:$F$2454,_xlfn.MAP($W$2:$W$2454,_xlfn.LAMBDA(_xlpm.x,_xlpm.x=$W1760))))</f>
        <v>33</v>
      </c>
      <c r="Y1760" s="11">
        <f t="shared" si="473"/>
        <v>6.0606060606060608E-2</v>
      </c>
      <c r="Z1760" s="4"/>
      <c r="AA1760" s="2" cm="1">
        <f t="array" ref="AA1760">SUM(_xlfn._xlws.FILTER($F$2:$F$2454,_xlfn.MAP($Z$2:$Z$2454,_xlfn.LAMBDA(_xlpm.x,_xlpm.x=$Z1760))))</f>
        <v>3871</v>
      </c>
      <c r="AB1760" s="11">
        <f t="shared" si="474"/>
        <v>5.1666236114699044E-4</v>
      </c>
      <c r="AC1760" s="11">
        <f t="shared" si="475"/>
        <v>2.0693092314410677</v>
      </c>
      <c r="AG1760" s="2"/>
      <c r="AL1760" s="2"/>
      <c r="AM1760" s="2"/>
    </row>
    <row r="1761" spans="1:39">
      <c r="A1761" s="1" t="str">
        <f t="shared" si="459"/>
        <v>~rra~ : [ɹə]</v>
      </c>
      <c r="B1761" s="1">
        <f>_xlfn.LET(_xlpm.d,$G1761,_xlpm.k,_xlfn.CONCAT(LEFT(TRIM(B$1),1),"*"),COUNTIF(_xlpm.d,_xlpm.k))</f>
        <v>1</v>
      </c>
      <c r="C1761" s="1">
        <f>_xlfn.LET(_xlpm.d,$G1761,_xlpm.k,_xlfn.CONCAT(LEFT(TRIM(C$1),1),"*"),COUNTIF(_xlpm.d,_xlpm.k))</f>
        <v>0</v>
      </c>
      <c r="D1761" s="1">
        <f>_xlfn.LET(_xlpm.d,$G1761,_xlpm.k,_xlfn.CONCAT(LEFT(TRIM(D$1),1),"*"),COUNTIF(_xlpm.d,_xlpm.k))</f>
        <v>0</v>
      </c>
      <c r="E1761" s="1">
        <f t="shared" si="460"/>
        <v>0.60205999132796229</v>
      </c>
      <c r="F1761" s="7">
        <v>3</v>
      </c>
      <c r="G1761" s="9" t="s">
        <v>2407</v>
      </c>
      <c r="H1761" s="4" cm="1">
        <f t="array" ref="H1761">F1761/freq.sum.r6e</f>
        <v>2.376425855513308E-4</v>
      </c>
      <c r="I1761" s="1" t="str">
        <f t="shared" si="461"/>
        <v>ɹə</v>
      </c>
      <c r="J1761" s="1" t="str">
        <f t="shared" si="462"/>
        <v>rra</v>
      </c>
      <c r="K1761" s="10">
        <f t="shared" si="463"/>
        <v>2</v>
      </c>
      <c r="L1761" s="1">
        <f t="shared" si="464"/>
        <v>3</v>
      </c>
      <c r="M1761" s="10">
        <f t="shared" si="465"/>
        <v>3</v>
      </c>
      <c r="N1761" s="1" t="str">
        <f t="shared" si="466"/>
        <v>~rra~</v>
      </c>
      <c r="O1761" s="1" t="str">
        <f t="shared" si="467"/>
        <v>[ɹə]</v>
      </c>
      <c r="P1761" s="3" cm="1">
        <f t="array" ref="P1761">SUM(_xlfn._xlws.FILTER($H$2:$H$2454,_xlfn.MAP($N$2:$N$2454,_xlfn.LAMBDA(_xlpm.x,_xlpm.x=$N1761))))</f>
        <v>4.7528517110266154E-4</v>
      </c>
      <c r="Q1761" s="4">
        <f t="shared" si="468"/>
        <v>0.50000000000000011</v>
      </c>
      <c r="R1761" s="6" cm="1">
        <f t="array" ref="R1761">SUM(_xlfn._xlws.FILTER($H$2:$H$2454,_xlfn.MAP($O$2:$O$2454,_xlfn.LAMBDA(_xlpm.x,_xlpm.x=$O1761))))</f>
        <v>7.5253485424588099E-3</v>
      </c>
      <c r="S1761" s="4">
        <f t="shared" si="469"/>
        <v>3.1578947368421047E-2</v>
      </c>
      <c r="T1761" s="4">
        <f t="shared" si="470"/>
        <v>2.4999319292022731E-2</v>
      </c>
      <c r="U1761" s="4">
        <f t="shared" si="471"/>
        <v>5.9405940594059396E-2</v>
      </c>
      <c r="V1761" s="4">
        <f t="shared" si="472"/>
        <v>1.1995723549052042</v>
      </c>
      <c r="W1761" s="4" t="s">
        <v>5120</v>
      </c>
      <c r="X1761" s="2" cm="1">
        <f t="array" ref="X1761">SUM(_xlfn._xlws.FILTER($F$2:$F$2454,_xlfn.MAP($W$2:$W$2454,_xlfn.LAMBDA(_xlpm.x,_xlpm.x=$W1761))))</f>
        <v>1666</v>
      </c>
      <c r="Y1761" s="11">
        <f t="shared" si="473"/>
        <v>1.8007202881152461E-3</v>
      </c>
      <c r="Z1761" s="4" t="s">
        <v>5101</v>
      </c>
      <c r="AA1761" s="2" cm="1">
        <f t="array" ref="AA1761">SUM(_xlfn._xlws.FILTER($F$2:$F$2454,_xlfn.MAP($Z$2:$Z$2454,_xlfn.LAMBDA(_xlpm.x,_xlpm.x=$Z1761))))</f>
        <v>2255</v>
      </c>
      <c r="AB1761" s="11">
        <f t="shared" si="474"/>
        <v>1.3303769401330377E-3</v>
      </c>
      <c r="AC1761" s="11">
        <f t="shared" si="475"/>
        <v>0.13147154914321055</v>
      </c>
      <c r="AG1761" s="2"/>
      <c r="AL1761" s="2"/>
      <c r="AM1761" s="2"/>
    </row>
    <row r="1762" spans="1:39">
      <c r="A1762" s="1" t="str">
        <f t="shared" si="459"/>
        <v>~tea~ : [tə]</v>
      </c>
      <c r="B1762" s="1">
        <f>_xlfn.LET(_xlpm.d,$G1762,_xlpm.k,_xlfn.CONCAT(LEFT(TRIM(B$1),1),"*"),COUNTIF(_xlpm.d,_xlpm.k))</f>
        <v>0</v>
      </c>
      <c r="C1762" s="1">
        <f>_xlfn.LET(_xlpm.d,$G1762,_xlpm.k,_xlfn.CONCAT(LEFT(TRIM(C$1),1),"*"),COUNTIF(_xlpm.d,_xlpm.k))</f>
        <v>0</v>
      </c>
      <c r="D1762" s="1">
        <f>_xlfn.LET(_xlpm.d,$G1762,_xlpm.k,_xlfn.CONCAT(LEFT(TRIM(D$1),1),"*"),COUNTIF(_xlpm.d,_xlpm.k))</f>
        <v>0</v>
      </c>
      <c r="E1762" s="1">
        <f t="shared" si="460"/>
        <v>0.30102999566398114</v>
      </c>
      <c r="F1762" s="7">
        <v>1</v>
      </c>
      <c r="G1762" s="9" t="s">
        <v>2265</v>
      </c>
      <c r="H1762" s="4" cm="1">
        <f t="array" ref="H1762">F1762/freq.sum.r6e</f>
        <v>7.9214195183776928E-5</v>
      </c>
      <c r="I1762" s="4" t="str">
        <f t="shared" si="461"/>
        <v>tə</v>
      </c>
      <c r="J1762" s="4" t="str">
        <f t="shared" si="462"/>
        <v>tea</v>
      </c>
      <c r="K1762" s="10">
        <f t="shared" si="463"/>
        <v>2</v>
      </c>
      <c r="L1762" s="1">
        <f t="shared" si="464"/>
        <v>3</v>
      </c>
      <c r="M1762" s="10">
        <f t="shared" si="465"/>
        <v>3</v>
      </c>
      <c r="N1762" s="1" t="str">
        <f t="shared" si="466"/>
        <v>~tea~</v>
      </c>
      <c r="O1762" s="1" t="str">
        <f t="shared" si="467"/>
        <v>[tə]</v>
      </c>
      <c r="P1762" s="3" cm="1">
        <f t="array" ref="P1762">SUM(_xlfn._xlws.FILTER($H$2:$H$2454,_xlfn.MAP($N$2:$N$2454,_xlfn.LAMBDA(_xlpm.x,_xlpm.x=$N1762))))</f>
        <v>5.5449936628643854E-4</v>
      </c>
      <c r="Q1762" s="4">
        <f t="shared" si="468"/>
        <v>0.14285714285714285</v>
      </c>
      <c r="R1762" s="6" cm="1">
        <f t="array" ref="R1762">SUM(_xlfn._xlws.FILTER($H$2:$H$2454,_xlfn.MAP($O$2:$O$2454,_xlfn.LAMBDA(_xlpm.x,_xlpm.x=$O1762))))</f>
        <v>8.7927756653992401E-3</v>
      </c>
      <c r="S1762" s="4">
        <f t="shared" si="469"/>
        <v>9.0090090090090072E-3</v>
      </c>
      <c r="T1762" s="4">
        <f t="shared" si="470"/>
        <v>3.5662870741444861E-3</v>
      </c>
      <c r="U1762" s="4">
        <f t="shared" si="471"/>
        <v>1.6949152542372881E-2</v>
      </c>
      <c r="V1762" s="4">
        <f t="shared" si="472"/>
        <v>1.2002249387724007</v>
      </c>
      <c r="W1762" s="4" t="s">
        <v>5124</v>
      </c>
      <c r="X1762" s="2" cm="1">
        <f t="array" ref="X1762">SUM(_xlfn._xlws.FILTER($F$2:$F$2454,_xlfn.MAP($W$2:$W$2454,_xlfn.LAMBDA(_xlpm.x,_xlpm.x=$W1762))))</f>
        <v>184</v>
      </c>
      <c r="Y1762" s="11">
        <f t="shared" si="473"/>
        <v>5.434782608695652E-3</v>
      </c>
      <c r="Z1762" s="4" t="s">
        <v>5101</v>
      </c>
      <c r="AA1762" s="2" cm="1">
        <f t="array" ref="AA1762">SUM(_xlfn._xlws.FILTER($F$2:$F$2454,_xlfn.MAP($Z$2:$Z$2454,_xlfn.LAMBDA(_xlpm.x,_xlpm.x=$Z1762))))</f>
        <v>2255</v>
      </c>
      <c r="AB1762" s="11">
        <f t="shared" si="474"/>
        <v>4.434589800443459E-4</v>
      </c>
      <c r="AC1762" s="11">
        <f t="shared" si="475"/>
        <v>1.088328723204443</v>
      </c>
      <c r="AG1762" s="2"/>
      <c r="AL1762" s="2"/>
      <c r="AM1762" s="2"/>
    </row>
    <row r="1763" spans="1:39">
      <c r="A1763" s="1" t="str">
        <f t="shared" si="459"/>
        <v>~ray~ : [ɹeɪ]</v>
      </c>
      <c r="B1763" s="1">
        <f>_xlfn.LET(_xlpm.d,$G1763,_xlpm.k,_xlfn.CONCAT(LEFT(TRIM(B$1),1),"*"),COUNTIF(_xlpm.d,_xlpm.k))</f>
        <v>1</v>
      </c>
      <c r="C1763" s="1">
        <f>_xlfn.LET(_xlpm.d,$G1763,_xlpm.k,_xlfn.CONCAT(LEFT(TRIM(C$1),1),"*"),COUNTIF(_xlpm.d,_xlpm.k))</f>
        <v>0</v>
      </c>
      <c r="D1763" s="1">
        <f>_xlfn.LET(_xlpm.d,$G1763,_xlpm.k,_xlfn.CONCAT(LEFT(TRIM(D$1),1),"*"),COUNTIF(_xlpm.d,_xlpm.k))</f>
        <v>0</v>
      </c>
      <c r="E1763" s="1">
        <f t="shared" si="460"/>
        <v>0.47712125471966244</v>
      </c>
      <c r="F1763" s="7">
        <v>2</v>
      </c>
      <c r="G1763" s="9" t="s">
        <v>1509</v>
      </c>
      <c r="H1763" s="4" cm="1">
        <f t="array" ref="H1763">F1763/freq.sum.r6e</f>
        <v>1.5842839036755386E-4</v>
      </c>
      <c r="I1763" s="4" t="str">
        <f t="shared" si="461"/>
        <v>ɹeɪ</v>
      </c>
      <c r="J1763" s="4" t="str">
        <f t="shared" si="462"/>
        <v>ray</v>
      </c>
      <c r="K1763" s="10">
        <f t="shared" si="463"/>
        <v>3</v>
      </c>
      <c r="L1763" s="1">
        <f t="shared" si="464"/>
        <v>3</v>
      </c>
      <c r="M1763" s="10">
        <f t="shared" si="465"/>
        <v>3</v>
      </c>
      <c r="N1763" s="1" t="str">
        <f t="shared" si="466"/>
        <v>~ray~</v>
      </c>
      <c r="O1763" s="1" t="str">
        <f t="shared" si="467"/>
        <v>[ɹeɪ]</v>
      </c>
      <c r="P1763" s="3" cm="1">
        <f t="array" ref="P1763">SUM(_xlfn._xlws.FILTER($H$2:$H$2454,_xlfn.MAP($N$2:$N$2454,_xlfn.LAMBDA(_xlpm.x,_xlpm.x=$N1763))))</f>
        <v>1.5842839036755386E-4</v>
      </c>
      <c r="Q1763" s="4">
        <f t="shared" si="468"/>
        <v>1</v>
      </c>
      <c r="R1763" s="6" cm="1">
        <f t="array" ref="R1763">SUM(_xlfn._xlws.FILTER($H$2:$H$2454,_xlfn.MAP($O$2:$O$2454,_xlfn.LAMBDA(_xlpm.x,_xlpm.x=$O1763))))</f>
        <v>2.5348542458808621E-3</v>
      </c>
      <c r="S1763" s="4">
        <f t="shared" si="469"/>
        <v>6.2499999999999986E-2</v>
      </c>
      <c r="T1763" s="4">
        <f t="shared" si="470"/>
        <v>3.9234522997671661E-2</v>
      </c>
      <c r="U1763" s="4">
        <f t="shared" si="471"/>
        <v>0.11764705882352938</v>
      </c>
      <c r="V1763" s="4">
        <f t="shared" si="472"/>
        <v>1.2041199826559248</v>
      </c>
      <c r="W1763" s="4" t="s">
        <v>5127</v>
      </c>
      <c r="X1763" s="2" cm="1">
        <f t="array" ref="X1763">SUM(_xlfn._xlws.FILTER($F$2:$F$2454,_xlfn.MAP($W$2:$W$2454,_xlfn.LAMBDA(_xlpm.x,_xlpm.x=$W1763))))</f>
        <v>59</v>
      </c>
      <c r="Y1763" s="11">
        <f t="shared" si="473"/>
        <v>3.3898305084745763E-2</v>
      </c>
      <c r="Z1763" s="4" t="s">
        <v>5108</v>
      </c>
      <c r="AA1763" s="2" cm="1">
        <f t="array" ref="AA1763">SUM(_xlfn._xlws.FILTER($F$2:$F$2454,_xlfn.MAP($Z$2:$Z$2454,_xlfn.LAMBDA(_xlpm.x,_xlpm.x=$Z1763))))</f>
        <v>475</v>
      </c>
      <c r="AB1763" s="11">
        <f t="shared" si="474"/>
        <v>4.2105263157894736E-3</v>
      </c>
      <c r="AC1763" s="11">
        <f t="shared" si="475"/>
        <v>0.90584159798272246</v>
      </c>
      <c r="AG1763" s="2"/>
      <c r="AL1763" s="2"/>
      <c r="AM1763" s="2"/>
    </row>
    <row r="1764" spans="1:39">
      <c r="A1764" s="1" t="str">
        <f t="shared" si="459"/>
        <v>~lki~ : [kɪ]</v>
      </c>
      <c r="B1764" s="1">
        <f>_xlfn.LET(_xlpm.d,$G1764,_xlpm.k,_xlfn.CONCAT(LEFT(TRIM(B$1),1),"*"),COUNTIF(_xlpm.d,_xlpm.k))</f>
        <v>0</v>
      </c>
      <c r="C1764" s="1">
        <f>_xlfn.LET(_xlpm.d,$G1764,_xlpm.k,_xlfn.CONCAT(LEFT(TRIM(C$1),1),"*"),COUNTIF(_xlpm.d,_xlpm.k))</f>
        <v>0</v>
      </c>
      <c r="D1764" s="1">
        <f>_xlfn.LET(_xlpm.d,$G1764,_xlpm.k,_xlfn.CONCAT(LEFT(TRIM(D$1),1),"*"),COUNTIF(_xlpm.d,_xlpm.k))</f>
        <v>0</v>
      </c>
      <c r="E1764" s="1">
        <f t="shared" si="460"/>
        <v>0.47712125471966244</v>
      </c>
      <c r="F1764" s="7">
        <v>2</v>
      </c>
      <c r="G1764" s="9" t="s">
        <v>1519</v>
      </c>
      <c r="H1764" s="4" cm="1">
        <f t="array" ref="H1764">F1764/freq.sum.r6e</f>
        <v>1.5842839036755386E-4</v>
      </c>
      <c r="I1764" s="4" t="str">
        <f t="shared" si="461"/>
        <v>kɪ</v>
      </c>
      <c r="J1764" s="4" t="str">
        <f t="shared" si="462"/>
        <v>lki</v>
      </c>
      <c r="K1764" s="10">
        <f t="shared" si="463"/>
        <v>2</v>
      </c>
      <c r="L1764" s="1">
        <f t="shared" si="464"/>
        <v>3</v>
      </c>
      <c r="M1764" s="10">
        <f t="shared" si="465"/>
        <v>3</v>
      </c>
      <c r="N1764" s="1" t="str">
        <f t="shared" si="466"/>
        <v>~lki~</v>
      </c>
      <c r="O1764" s="1" t="str">
        <f t="shared" si="467"/>
        <v>[kɪ]</v>
      </c>
      <c r="P1764" s="3" cm="1">
        <f t="array" ref="P1764">SUM(_xlfn._xlws.FILTER($H$2:$H$2454,_xlfn.MAP($N$2:$N$2454,_xlfn.LAMBDA(_xlpm.x,_xlpm.x=$N1764))))</f>
        <v>1.5842839036755386E-4</v>
      </c>
      <c r="Q1764" s="4">
        <f t="shared" si="468"/>
        <v>1</v>
      </c>
      <c r="R1764" s="6" cm="1">
        <f t="array" ref="R1764">SUM(_xlfn._xlws.FILTER($H$2:$H$2454,_xlfn.MAP($O$2:$O$2454,_xlfn.LAMBDA(_xlpm.x,_xlpm.x=$O1764))))</f>
        <v>2.5348542458808613E-3</v>
      </c>
      <c r="S1764" s="4">
        <f t="shared" si="469"/>
        <v>6.2500000000000014E-2</v>
      </c>
      <c r="T1764" s="4">
        <f t="shared" si="470"/>
        <v>3.9234522997671682E-2</v>
      </c>
      <c r="U1764" s="4">
        <f t="shared" si="471"/>
        <v>0.11764705882352944</v>
      </c>
      <c r="V1764" s="4">
        <f t="shared" si="472"/>
        <v>1.2041199826559248</v>
      </c>
      <c r="W1764" s="4" t="s">
        <v>5110</v>
      </c>
      <c r="X1764" s="2" cm="1">
        <f t="array" ref="X1764">SUM(_xlfn._xlws.FILTER($F$2:$F$2454,_xlfn.MAP($W$2:$W$2454,_xlfn.LAMBDA(_xlpm.x,_xlpm.x=$W1764))))</f>
        <v>1594</v>
      </c>
      <c r="Y1764" s="11">
        <f t="shared" si="473"/>
        <v>1.2547051442910915E-3</v>
      </c>
      <c r="Z1764" s="4" t="s">
        <v>5102</v>
      </c>
      <c r="AA1764" s="2" cm="1">
        <f t="array" ref="AA1764">SUM(_xlfn._xlws.FILTER($F$2:$F$2454,_xlfn.MAP($Z$2:$Z$2454,_xlfn.LAMBDA(_xlpm.x,_xlpm.x=$Z1764))))</f>
        <v>1794</v>
      </c>
      <c r="AB1764" s="11">
        <f t="shared" si="474"/>
        <v>1.1148272017837235E-3</v>
      </c>
      <c r="AC1764" s="11">
        <f t="shared" si="475"/>
        <v>5.1334121647979701E-2</v>
      </c>
      <c r="AG1764" s="2"/>
      <c r="AL1764" s="2"/>
      <c r="AM1764" s="2"/>
    </row>
    <row r="1765" spans="1:39">
      <c r="A1765" s="1" t="str">
        <f t="shared" si="459"/>
        <v>~res~ : [ɹz]</v>
      </c>
      <c r="B1765" s="1">
        <f>_xlfn.LET(_xlpm.d,$G1765,_xlpm.k,_xlfn.CONCAT(LEFT(TRIM(B$1),1),"*"),COUNTIF(_xlpm.d,_xlpm.k))</f>
        <v>1</v>
      </c>
      <c r="C1765" s="1">
        <f>_xlfn.LET(_xlpm.d,$G1765,_xlpm.k,_xlfn.CONCAT(LEFT(TRIM(C$1),1),"*"),COUNTIF(_xlpm.d,_xlpm.k))</f>
        <v>0</v>
      </c>
      <c r="D1765" s="1">
        <f>_xlfn.LET(_xlpm.d,$G1765,_xlpm.k,_xlfn.CONCAT(LEFT(TRIM(D$1),1),"*"),COUNTIF(_xlpm.d,_xlpm.k))</f>
        <v>0</v>
      </c>
      <c r="E1765" s="1">
        <f t="shared" si="460"/>
        <v>0.69897000433601875</v>
      </c>
      <c r="F1765" s="7">
        <v>4</v>
      </c>
      <c r="G1765" s="9" t="s">
        <v>1419</v>
      </c>
      <c r="H1765" s="4" cm="1">
        <f t="array" ref="H1765">F1765/freq.sum.r6e</f>
        <v>3.1685678073510771E-4</v>
      </c>
      <c r="I1765" s="4" t="str">
        <f t="shared" si="461"/>
        <v>ɹz</v>
      </c>
      <c r="J1765" s="4" t="str">
        <f t="shared" si="462"/>
        <v>res</v>
      </c>
      <c r="K1765" s="10">
        <f t="shared" si="463"/>
        <v>2</v>
      </c>
      <c r="L1765" s="1">
        <f t="shared" si="464"/>
        <v>3</v>
      </c>
      <c r="M1765" s="10">
        <f t="shared" si="465"/>
        <v>3</v>
      </c>
      <c r="N1765" s="1" t="str">
        <f t="shared" si="466"/>
        <v>~res~</v>
      </c>
      <c r="O1765" s="1" t="str">
        <f t="shared" si="467"/>
        <v>[ɹz]</v>
      </c>
      <c r="P1765" s="3" cm="1">
        <f t="array" ref="P1765">SUM(_xlfn._xlws.FILTER($H$2:$H$2454,_xlfn.MAP($N$2:$N$2454,_xlfn.LAMBDA(_xlpm.x,_xlpm.x=$N1765))))</f>
        <v>3.1685678073510771E-4</v>
      </c>
      <c r="Q1765" s="4">
        <f t="shared" si="468"/>
        <v>1</v>
      </c>
      <c r="R1765" s="6" cm="1">
        <f t="array" ref="R1765">SUM(_xlfn._xlws.FILTER($H$2:$H$2454,_xlfn.MAP($O$2:$O$2454,_xlfn.LAMBDA(_xlpm.x,_xlpm.x=$O1765))))</f>
        <v>5.1489226869455016E-3</v>
      </c>
      <c r="S1765" s="4">
        <f t="shared" si="469"/>
        <v>6.1538461538461521E-2</v>
      </c>
      <c r="T1765" s="4">
        <f t="shared" si="470"/>
        <v>5.6644529502781926E-2</v>
      </c>
      <c r="U1765" s="4">
        <f t="shared" si="471"/>
        <v>0.11594202898550722</v>
      </c>
      <c r="V1765" s="4">
        <f t="shared" si="472"/>
        <v>1.2108533653148932</v>
      </c>
      <c r="W1765" s="4" t="s">
        <v>5121</v>
      </c>
      <c r="X1765" s="2" cm="1">
        <f t="array" ref="X1765">SUM(_xlfn._xlws.FILTER($F$2:$F$2454,_xlfn.MAP($W$2:$W$2454,_xlfn.LAMBDA(_xlpm.x,_xlpm.x=$W1765))))</f>
        <v>2896</v>
      </c>
      <c r="Y1765" s="11">
        <f t="shared" si="473"/>
        <v>1.3812154696132596E-3</v>
      </c>
      <c r="Z1765" s="4"/>
      <c r="AA1765" s="2" cm="1">
        <f t="array" ref="AA1765">SUM(_xlfn._xlws.FILTER($F$2:$F$2454,_xlfn.MAP($Z$2:$Z$2454,_xlfn.LAMBDA(_xlpm.x,_xlpm.x=$Z1765))))</f>
        <v>3871</v>
      </c>
      <c r="AB1765" s="11">
        <f t="shared" si="474"/>
        <v>1.0333247222939809E-3</v>
      </c>
      <c r="AC1765" s="11">
        <f t="shared" si="475"/>
        <v>0.12602461379384577</v>
      </c>
      <c r="AG1765" s="2"/>
      <c r="AL1765" s="2"/>
      <c r="AM1765" s="2"/>
    </row>
    <row r="1766" spans="1:39">
      <c r="A1766" s="1" t="str">
        <f t="shared" si="459"/>
        <v>~tta~ : [tɪ]</v>
      </c>
      <c r="B1766" s="1">
        <f>_xlfn.LET(_xlpm.d,$G1766,_xlpm.k,_xlfn.CONCAT(LEFT(TRIM(B$1),1),"*"),COUNTIF(_xlpm.d,_xlpm.k))</f>
        <v>0</v>
      </c>
      <c r="C1766" s="1">
        <f>_xlfn.LET(_xlpm.d,$G1766,_xlpm.k,_xlfn.CONCAT(LEFT(TRIM(C$1),1),"*"),COUNTIF(_xlpm.d,_xlpm.k))</f>
        <v>0</v>
      </c>
      <c r="D1766" s="1">
        <f>_xlfn.LET(_xlpm.d,$G1766,_xlpm.k,_xlfn.CONCAT(LEFT(TRIM(D$1),1),"*"),COUNTIF(_xlpm.d,_xlpm.k))</f>
        <v>0</v>
      </c>
      <c r="E1766" s="1">
        <f t="shared" si="460"/>
        <v>0.30102999566398114</v>
      </c>
      <c r="F1766" s="7">
        <v>1</v>
      </c>
      <c r="G1766" s="9" t="s">
        <v>2272</v>
      </c>
      <c r="H1766" s="4" cm="1">
        <f t="array" ref="H1766">F1766/freq.sum.r6e</f>
        <v>7.9214195183776928E-5</v>
      </c>
      <c r="I1766" s="4" t="str">
        <f t="shared" si="461"/>
        <v>tɪ</v>
      </c>
      <c r="J1766" s="4" t="str">
        <f t="shared" si="462"/>
        <v>tta</v>
      </c>
      <c r="K1766" s="10">
        <f t="shared" si="463"/>
        <v>2</v>
      </c>
      <c r="L1766" s="1">
        <f t="shared" si="464"/>
        <v>3</v>
      </c>
      <c r="M1766" s="10">
        <f t="shared" si="465"/>
        <v>3</v>
      </c>
      <c r="N1766" s="1" t="str">
        <f t="shared" si="466"/>
        <v>~tta~</v>
      </c>
      <c r="O1766" s="1" t="str">
        <f t="shared" si="467"/>
        <v>[tɪ]</v>
      </c>
      <c r="P1766" s="3" cm="1">
        <f t="array" ref="P1766">SUM(_xlfn._xlws.FILTER($H$2:$H$2454,_xlfn.MAP($N$2:$N$2454,_xlfn.LAMBDA(_xlpm.x,_xlpm.x=$N1766))))</f>
        <v>4.7528517110266154E-4</v>
      </c>
      <c r="Q1766" s="4">
        <f t="shared" si="468"/>
        <v>0.16666666666666669</v>
      </c>
      <c r="R1766" s="6" cm="1">
        <f t="array" ref="R1766">SUM(_xlfn._xlws.FILTER($H$2:$H$2454,_xlfn.MAP($O$2:$O$2454,_xlfn.LAMBDA(_xlpm.x,_xlpm.x=$O1766))))</f>
        <v>7.7629911280101419E-3</v>
      </c>
      <c r="S1766" s="4">
        <f t="shared" si="469"/>
        <v>1.0204081632653057E-2</v>
      </c>
      <c r="T1766" s="4">
        <f t="shared" si="470"/>
        <v>4.0463641802793195E-3</v>
      </c>
      <c r="U1766" s="4">
        <f t="shared" si="471"/>
        <v>1.9230769230769225E-2</v>
      </c>
      <c r="V1766" s="4">
        <f t="shared" si="472"/>
        <v>1.2130748253088515</v>
      </c>
      <c r="W1766" s="4" t="s">
        <v>5120</v>
      </c>
      <c r="X1766" s="2" cm="1">
        <f t="array" ref="X1766">SUM(_xlfn._xlws.FILTER($F$2:$F$2454,_xlfn.MAP($W$2:$W$2454,_xlfn.LAMBDA(_xlpm.x,_xlpm.x=$W1766))))</f>
        <v>1666</v>
      </c>
      <c r="Y1766" s="11">
        <f t="shared" si="473"/>
        <v>6.0024009603841532E-4</v>
      </c>
      <c r="Z1766" s="4" t="s">
        <v>5102</v>
      </c>
      <c r="AA1766" s="2" cm="1">
        <f t="array" ref="AA1766">SUM(_xlfn._xlws.FILTER($F$2:$F$2454,_xlfn.MAP($Z$2:$Z$2454,_xlfn.LAMBDA(_xlpm.x,_xlpm.x=$Z1766))))</f>
        <v>1794</v>
      </c>
      <c r="AB1766" s="11">
        <f t="shared" si="474"/>
        <v>5.5741360089186175E-4</v>
      </c>
      <c r="AC1766" s="11">
        <f t="shared" si="475"/>
        <v>3.2147441637304486E-2</v>
      </c>
      <c r="AG1766" s="2"/>
      <c r="AL1766" s="2"/>
      <c r="AM1766" s="2"/>
    </row>
    <row r="1767" spans="1:39">
      <c r="A1767" s="1" t="str">
        <f t="shared" si="459"/>
        <v>~tti~ : [tɪ]</v>
      </c>
      <c r="B1767" s="1">
        <f>_xlfn.LET(_xlpm.d,$G1767,_xlpm.k,_xlfn.CONCAT(LEFT(TRIM(B$1),1),"*"),COUNTIF(_xlpm.d,_xlpm.k))</f>
        <v>0</v>
      </c>
      <c r="C1767" s="1">
        <f>_xlfn.LET(_xlpm.d,$G1767,_xlpm.k,_xlfn.CONCAT(LEFT(TRIM(C$1),1),"*"),COUNTIF(_xlpm.d,_xlpm.k))</f>
        <v>0</v>
      </c>
      <c r="D1767" s="1">
        <f>_xlfn.LET(_xlpm.d,$G1767,_xlpm.k,_xlfn.CONCAT(LEFT(TRIM(D$1),1),"*"),COUNTIF(_xlpm.d,_xlpm.k))</f>
        <v>0</v>
      </c>
      <c r="E1767" s="1">
        <f t="shared" si="460"/>
        <v>0.77815125038364352</v>
      </c>
      <c r="F1767" s="7">
        <v>5</v>
      </c>
      <c r="G1767" s="9" t="s">
        <v>1525</v>
      </c>
      <c r="H1767" s="4" cm="1">
        <f t="array" ref="H1767">F1767/freq.sum.r6e</f>
        <v>3.9607097591888465E-4</v>
      </c>
      <c r="I1767" s="4" t="str">
        <f t="shared" si="461"/>
        <v>tɪ</v>
      </c>
      <c r="J1767" s="4" t="str">
        <f t="shared" si="462"/>
        <v>tti</v>
      </c>
      <c r="K1767" s="10">
        <f t="shared" si="463"/>
        <v>2</v>
      </c>
      <c r="L1767" s="1">
        <f t="shared" si="464"/>
        <v>3</v>
      </c>
      <c r="M1767" s="10">
        <f t="shared" si="465"/>
        <v>3</v>
      </c>
      <c r="N1767" s="1" t="str">
        <f t="shared" si="466"/>
        <v>~tti~</v>
      </c>
      <c r="O1767" s="1" t="str">
        <f t="shared" si="467"/>
        <v>[tɪ]</v>
      </c>
      <c r="P1767" s="3" cm="1">
        <f t="array" ref="P1767">SUM(_xlfn._xlws.FILTER($H$2:$H$2454,_xlfn.MAP($N$2:$N$2454,_xlfn.LAMBDA(_xlpm.x,_xlpm.x=$N1767))))</f>
        <v>4.7528517110266159E-4</v>
      </c>
      <c r="Q1767" s="4">
        <f t="shared" si="468"/>
        <v>0.83333333333333326</v>
      </c>
      <c r="R1767" s="6" cm="1">
        <f t="array" ref="R1767">SUM(_xlfn._xlws.FILTER($H$2:$H$2454,_xlfn.MAP($O$2:$O$2454,_xlfn.LAMBDA(_xlpm.x,_xlpm.x=$O1767))))</f>
        <v>7.7629911280101419E-3</v>
      </c>
      <c r="S1767" s="4">
        <f t="shared" si="469"/>
        <v>5.1020408163265286E-2</v>
      </c>
      <c r="T1767" s="4">
        <f t="shared" si="470"/>
        <v>5.22984983514167E-2</v>
      </c>
      <c r="U1767" s="4">
        <f t="shared" si="471"/>
        <v>9.6153846153846118E-2</v>
      </c>
      <c r="V1767" s="4">
        <f t="shared" si="472"/>
        <v>1.2130748253088515</v>
      </c>
      <c r="W1767" s="4" t="s">
        <v>5110</v>
      </c>
      <c r="X1767" s="2" cm="1">
        <f t="array" ref="X1767">SUM(_xlfn._xlws.FILTER($F$2:$F$2454,_xlfn.MAP($W$2:$W$2454,_xlfn.LAMBDA(_xlpm.x,_xlpm.x=$W1767))))</f>
        <v>1594</v>
      </c>
      <c r="Y1767" s="11">
        <f t="shared" si="473"/>
        <v>3.1367628607277291E-3</v>
      </c>
      <c r="Z1767" s="4" t="s">
        <v>5102</v>
      </c>
      <c r="AA1767" s="2" cm="1">
        <f t="array" ref="AA1767">SUM(_xlfn._xlws.FILTER($F$2:$F$2454,_xlfn.MAP($Z$2:$Z$2454,_xlfn.LAMBDA(_xlpm.x,_xlpm.x=$Z1767))))</f>
        <v>1794</v>
      </c>
      <c r="AB1767" s="11">
        <f t="shared" si="474"/>
        <v>2.787068004459309E-3</v>
      </c>
      <c r="AC1767" s="11">
        <f t="shared" si="475"/>
        <v>5.1334121647979701E-2</v>
      </c>
      <c r="AG1767" s="2"/>
      <c r="AL1767" s="2"/>
      <c r="AM1767" s="2"/>
    </row>
    <row r="1768" spans="1:39">
      <c r="A1768" s="1" t="str">
        <f t="shared" si="459"/>
        <v>~tie~ : [ʃə]</v>
      </c>
      <c r="B1768" s="1">
        <f>_xlfn.LET(_xlpm.d,$G1768,_xlpm.k,_xlfn.CONCAT(LEFT(TRIM(B$1),1),"*"),COUNTIF(_xlpm.d,_xlpm.k))</f>
        <v>0</v>
      </c>
      <c r="C1768" s="1">
        <f>_xlfn.LET(_xlpm.d,$G1768,_xlpm.k,_xlfn.CONCAT(LEFT(TRIM(C$1),1),"*"),COUNTIF(_xlpm.d,_xlpm.k))</f>
        <v>0</v>
      </c>
      <c r="D1768" s="1">
        <f>_xlfn.LET(_xlpm.d,$G1768,_xlpm.k,_xlfn.CONCAT(LEFT(TRIM(D$1),1),"*"),COUNTIF(_xlpm.d,_xlpm.k))</f>
        <v>0</v>
      </c>
      <c r="E1768" s="1">
        <f t="shared" si="460"/>
        <v>0.60205999132796229</v>
      </c>
      <c r="F1768" s="7">
        <v>3</v>
      </c>
      <c r="G1768" s="9" t="s">
        <v>1710</v>
      </c>
      <c r="H1768" s="4" cm="1">
        <f t="array" ref="H1768">F1768/freq.sum.r6e</f>
        <v>2.376425855513308E-4</v>
      </c>
      <c r="I1768" s="4" t="str">
        <f t="shared" si="461"/>
        <v>ʃə</v>
      </c>
      <c r="J1768" s="4" t="str">
        <f t="shared" si="462"/>
        <v>tie</v>
      </c>
      <c r="K1768" s="10">
        <f t="shared" si="463"/>
        <v>2</v>
      </c>
      <c r="L1768" s="1">
        <f t="shared" si="464"/>
        <v>3</v>
      </c>
      <c r="M1768" s="10">
        <f t="shared" si="465"/>
        <v>3</v>
      </c>
      <c r="N1768" s="1" t="str">
        <f t="shared" si="466"/>
        <v>~tie~</v>
      </c>
      <c r="O1768" s="1" t="str">
        <f t="shared" si="467"/>
        <v>[ʃə]</v>
      </c>
      <c r="P1768" s="3" cm="1">
        <f t="array" ref="P1768">SUM(_xlfn._xlws.FILTER($H$2:$H$2454,_xlfn.MAP($N$2:$N$2454,_xlfn.LAMBDA(_xlpm.x,_xlpm.x=$N1768))))</f>
        <v>6.3371356147021542E-4</v>
      </c>
      <c r="Q1768" s="4">
        <f t="shared" si="468"/>
        <v>0.375</v>
      </c>
      <c r="R1768" s="6" cm="1">
        <f t="array" ref="R1768">SUM(_xlfn._xlws.FILTER($H$2:$H$2454,_xlfn.MAP($O$2:$O$2454,_xlfn.LAMBDA(_xlpm.x,_xlpm.x=$O1768))))</f>
        <v>1.0693916349809885E-2</v>
      </c>
      <c r="S1768" s="4">
        <f t="shared" si="469"/>
        <v>2.2222222222222223E-2</v>
      </c>
      <c r="T1768" s="4">
        <f t="shared" si="470"/>
        <v>1.7656861877582492E-2</v>
      </c>
      <c r="U1768" s="4">
        <f t="shared" si="471"/>
        <v>4.195804195804196E-2</v>
      </c>
      <c r="V1768" s="4">
        <f t="shared" si="472"/>
        <v>1.2272437815030626</v>
      </c>
      <c r="W1768" s="4" t="s">
        <v>5134</v>
      </c>
      <c r="X1768" s="2" cm="1">
        <f t="array" ref="X1768">SUM(_xlfn._xlws.FILTER($F$2:$F$2454,_xlfn.MAP($W$2:$W$2454,_xlfn.LAMBDA(_xlpm.x,_xlpm.x=$W1768))))</f>
        <v>59</v>
      </c>
      <c r="Y1768" s="11">
        <f t="shared" si="473"/>
        <v>5.0847457627118647E-2</v>
      </c>
      <c r="Z1768" s="4" t="s">
        <v>5101</v>
      </c>
      <c r="AA1768" s="2" cm="1">
        <f t="array" ref="AA1768">SUM(_xlfn._xlws.FILTER($F$2:$F$2454,_xlfn.MAP($Z$2:$Z$2454,_xlfn.LAMBDA(_xlpm.x,_xlpm.x=$Z1768))))</f>
        <v>2255</v>
      </c>
      <c r="AB1768" s="11">
        <f t="shared" si="474"/>
        <v>1.3303769401330377E-3</v>
      </c>
      <c r="AC1768" s="11">
        <f t="shared" si="475"/>
        <v>1.5822945345718351</v>
      </c>
      <c r="AG1768" s="2"/>
      <c r="AL1768" s="2"/>
      <c r="AM1768" s="2"/>
    </row>
    <row r="1769" spans="1:39">
      <c r="A1769" s="1" t="str">
        <f t="shared" si="459"/>
        <v>~saw~ : [sɔ]</v>
      </c>
      <c r="B1769" s="1">
        <f>_xlfn.LET(_xlpm.d,$G1769,_xlpm.k,_xlfn.CONCAT(LEFT(TRIM(B$1),1),"*"),COUNTIF(_xlpm.d,_xlpm.k))</f>
        <v>0</v>
      </c>
      <c r="C1769" s="1">
        <f>_xlfn.LET(_xlpm.d,$G1769,_xlpm.k,_xlfn.CONCAT(LEFT(TRIM(C$1),1),"*"),COUNTIF(_xlpm.d,_xlpm.k))</f>
        <v>0</v>
      </c>
      <c r="D1769" s="1">
        <f>_xlfn.LET(_xlpm.d,$G1769,_xlpm.k,_xlfn.CONCAT(LEFT(TRIM(D$1),1),"*"),COUNTIF(_xlpm.d,_xlpm.k))</f>
        <v>0</v>
      </c>
      <c r="E1769" s="1">
        <f t="shared" si="460"/>
        <v>0.30102999566398114</v>
      </c>
      <c r="F1769" s="7">
        <v>1</v>
      </c>
      <c r="G1769" s="9" t="s">
        <v>1655</v>
      </c>
      <c r="H1769" s="4" cm="1">
        <f t="array" ref="H1769">F1769/freq.sum.r6e</f>
        <v>7.9214195183776928E-5</v>
      </c>
      <c r="I1769" s="4" t="str">
        <f t="shared" si="461"/>
        <v>sɔ</v>
      </c>
      <c r="J1769" s="4" t="str">
        <f t="shared" si="462"/>
        <v>saw</v>
      </c>
      <c r="K1769" s="10">
        <f t="shared" si="463"/>
        <v>2</v>
      </c>
      <c r="L1769" s="1">
        <f t="shared" si="464"/>
        <v>3</v>
      </c>
      <c r="M1769" s="10">
        <f t="shared" si="465"/>
        <v>3</v>
      </c>
      <c r="N1769" s="1" t="str">
        <f t="shared" si="466"/>
        <v>~saw~</v>
      </c>
      <c r="O1769" s="1" t="str">
        <f t="shared" si="467"/>
        <v>[sɔ]</v>
      </c>
      <c r="P1769" s="3" cm="1">
        <f t="array" ref="P1769">SUM(_xlfn._xlws.FILTER($H$2:$H$2454,_xlfn.MAP($N$2:$N$2454,_xlfn.LAMBDA(_xlpm.x,_xlpm.x=$N1769))))</f>
        <v>7.9214195183776928E-5</v>
      </c>
      <c r="Q1769" s="4">
        <f t="shared" si="468"/>
        <v>1</v>
      </c>
      <c r="R1769" s="6" cm="1">
        <f t="array" ref="R1769">SUM(_xlfn._xlws.FILTER($H$2:$H$2454,_xlfn.MAP($O$2:$O$2454,_xlfn.LAMBDA(_xlpm.x,_xlpm.x=$O1769))))</f>
        <v>1.3466413181242077E-3</v>
      </c>
      <c r="S1769" s="4">
        <f t="shared" si="469"/>
        <v>5.8823529411764705E-2</v>
      </c>
      <c r="T1769" s="4">
        <f t="shared" si="470"/>
        <v>2.3378993041613852E-2</v>
      </c>
      <c r="U1769" s="4">
        <f t="shared" si="471"/>
        <v>0.1111111111111111</v>
      </c>
      <c r="V1769" s="4">
        <f t="shared" si="472"/>
        <v>1.2304489213782739</v>
      </c>
      <c r="W1769" s="4" t="s">
        <v>5145</v>
      </c>
      <c r="X1769" s="2" cm="1">
        <f t="array" ref="X1769">SUM(_xlfn._xlws.FILTER($F$2:$F$2454,_xlfn.MAP($W$2:$W$2454,_xlfn.LAMBDA(_xlpm.x,_xlpm.x=$W1769))))</f>
        <v>16</v>
      </c>
      <c r="Y1769" s="11">
        <f t="shared" si="473"/>
        <v>6.25E-2</v>
      </c>
      <c r="Z1769" s="4" t="s">
        <v>5107</v>
      </c>
      <c r="AA1769" s="2" cm="1">
        <f t="array" ref="AA1769">SUM(_xlfn._xlws.FILTER($F$2:$F$2454,_xlfn.MAP($Z$2:$Z$2454,_xlfn.LAMBDA(_xlpm.x,_xlpm.x=$Z1769))))</f>
        <v>293</v>
      </c>
      <c r="AB1769" s="11">
        <f t="shared" si="474"/>
        <v>3.4129692832764505E-3</v>
      </c>
      <c r="AC1769" s="11">
        <f t="shared" si="475"/>
        <v>1.2627476376981848</v>
      </c>
      <c r="AG1769" s="2"/>
      <c r="AL1769" s="2"/>
      <c r="AM1769" s="2"/>
    </row>
    <row r="1770" spans="1:39">
      <c r="A1770" s="1" t="str">
        <f t="shared" si="459"/>
        <v>~swo~ : [sɔ]</v>
      </c>
      <c r="B1770" s="1">
        <f>_xlfn.LET(_xlpm.d,$G1770,_xlpm.k,_xlfn.CONCAT(LEFT(TRIM(B$1),1),"*"),COUNTIF(_xlpm.d,_xlpm.k))</f>
        <v>0</v>
      </c>
      <c r="C1770" s="1">
        <f>_xlfn.LET(_xlpm.d,$G1770,_xlpm.k,_xlfn.CONCAT(LEFT(TRIM(C$1),1),"*"),COUNTIF(_xlpm.d,_xlpm.k))</f>
        <v>0</v>
      </c>
      <c r="D1770" s="1">
        <f>_xlfn.LET(_xlpm.d,$G1770,_xlpm.k,_xlfn.CONCAT(LEFT(TRIM(D$1),1),"*"),COUNTIF(_xlpm.d,_xlpm.k))</f>
        <v>0</v>
      </c>
      <c r="E1770" s="1">
        <f t="shared" si="460"/>
        <v>0.30102999566398114</v>
      </c>
      <c r="F1770" s="7">
        <v>1</v>
      </c>
      <c r="G1770" s="9" t="s">
        <v>1656</v>
      </c>
      <c r="H1770" s="4" cm="1">
        <f t="array" ref="H1770">F1770/freq.sum.r6e</f>
        <v>7.9214195183776928E-5</v>
      </c>
      <c r="I1770" s="1" t="str">
        <f t="shared" si="461"/>
        <v>sɔ</v>
      </c>
      <c r="J1770" s="1" t="str">
        <f t="shared" si="462"/>
        <v>swo</v>
      </c>
      <c r="K1770" s="10">
        <f t="shared" si="463"/>
        <v>2</v>
      </c>
      <c r="L1770" s="1">
        <f t="shared" si="464"/>
        <v>3</v>
      </c>
      <c r="M1770" s="10">
        <f t="shared" si="465"/>
        <v>3</v>
      </c>
      <c r="N1770" s="1" t="str">
        <f t="shared" si="466"/>
        <v>~swo~</v>
      </c>
      <c r="O1770" s="1" t="str">
        <f t="shared" si="467"/>
        <v>[sɔ]</v>
      </c>
      <c r="P1770" s="3" cm="1">
        <f t="array" ref="P1770">SUM(_xlfn._xlws.FILTER($H$2:$H$2454,_xlfn.MAP($N$2:$N$2454,_xlfn.LAMBDA(_xlpm.x,_xlpm.x=$N1770))))</f>
        <v>7.9214195183776928E-5</v>
      </c>
      <c r="Q1770" s="4">
        <f t="shared" si="468"/>
        <v>1</v>
      </c>
      <c r="R1770" s="6" cm="1">
        <f t="array" ref="R1770">SUM(_xlfn._xlws.FILTER($H$2:$H$2454,_xlfn.MAP($O$2:$O$2454,_xlfn.LAMBDA(_xlpm.x,_xlpm.x=$O1770))))</f>
        <v>1.3466413181242077E-3</v>
      </c>
      <c r="S1770" s="4">
        <f t="shared" si="469"/>
        <v>5.8823529411764705E-2</v>
      </c>
      <c r="T1770" s="4">
        <f t="shared" si="470"/>
        <v>2.3378993041613852E-2</v>
      </c>
      <c r="U1770" s="4">
        <f t="shared" si="471"/>
        <v>0.1111111111111111</v>
      </c>
      <c r="V1770" s="4">
        <f t="shared" si="472"/>
        <v>1.2304489213782739</v>
      </c>
      <c r="W1770" s="4" t="s">
        <v>5119</v>
      </c>
      <c r="X1770" s="2" cm="1">
        <f t="array" ref="X1770">SUM(_xlfn._xlws.FILTER($F$2:$F$2454,_xlfn.MAP($W$2:$W$2454,_xlfn.LAMBDA(_xlpm.x,_xlpm.x=$W1770))))</f>
        <v>1157</v>
      </c>
      <c r="Y1770" s="11">
        <f t="shared" si="473"/>
        <v>8.6430423509075197E-4</v>
      </c>
      <c r="Z1770" s="4" t="s">
        <v>5107</v>
      </c>
      <c r="AA1770" s="2" cm="1">
        <f t="array" ref="AA1770">SUM(_xlfn._xlws.FILTER($F$2:$F$2454,_xlfn.MAP($Z$2:$Z$2454,_xlfn.LAMBDA(_xlpm.x,_xlpm.x=$Z1770))))</f>
        <v>293</v>
      </c>
      <c r="AB1770" s="11">
        <f t="shared" si="474"/>
        <v>3.4129692832764505E-3</v>
      </c>
      <c r="AC1770" s="11">
        <f t="shared" si="475"/>
        <v>-0.59646573859764007</v>
      </c>
      <c r="AG1770" s="2"/>
      <c r="AL1770" s="2"/>
      <c r="AM1770" s="2"/>
    </row>
    <row r="1771" spans="1:39">
      <c r="A1771" s="1" t="str">
        <f t="shared" si="459"/>
        <v>~thy~ : [θɪ]</v>
      </c>
      <c r="B1771" s="1">
        <f>_xlfn.LET(_xlpm.d,$G1771,_xlpm.k,_xlfn.CONCAT(LEFT(TRIM(B$1),1),"*"),COUNTIF(_xlpm.d,_xlpm.k))</f>
        <v>0</v>
      </c>
      <c r="C1771" s="1">
        <f>_xlfn.LET(_xlpm.d,$G1771,_xlpm.k,_xlfn.CONCAT(LEFT(TRIM(C$1),1),"*"),COUNTIF(_xlpm.d,_xlpm.k))</f>
        <v>0</v>
      </c>
      <c r="D1771" s="1">
        <f>_xlfn.LET(_xlpm.d,$G1771,_xlpm.k,_xlfn.CONCAT(LEFT(TRIM(D$1),1),"*"),COUNTIF(_xlpm.d,_xlpm.k))</f>
        <v>0</v>
      </c>
      <c r="E1771" s="1">
        <f t="shared" si="460"/>
        <v>0.30102999566398114</v>
      </c>
      <c r="F1771" s="7">
        <v>1</v>
      </c>
      <c r="G1771" s="9" t="s">
        <v>1657</v>
      </c>
      <c r="H1771" s="4" cm="1">
        <f t="array" ref="H1771">F1771/freq.sum.r6e</f>
        <v>7.9214195183776928E-5</v>
      </c>
      <c r="I1771" s="4" t="str">
        <f t="shared" si="461"/>
        <v>θɪ</v>
      </c>
      <c r="J1771" s="4" t="str">
        <f t="shared" si="462"/>
        <v>thy</v>
      </c>
      <c r="K1771" s="10">
        <f t="shared" si="463"/>
        <v>2</v>
      </c>
      <c r="L1771" s="1">
        <f t="shared" si="464"/>
        <v>3</v>
      </c>
      <c r="M1771" s="10">
        <f t="shared" si="465"/>
        <v>3</v>
      </c>
      <c r="N1771" s="1" t="str">
        <f t="shared" si="466"/>
        <v>~thy~</v>
      </c>
      <c r="O1771" s="1" t="str">
        <f t="shared" si="467"/>
        <v>[θɪ]</v>
      </c>
      <c r="P1771" s="3" cm="1">
        <f t="array" ref="P1771">SUM(_xlfn._xlws.FILTER($H$2:$H$2454,_xlfn.MAP($N$2:$N$2454,_xlfn.LAMBDA(_xlpm.x,_xlpm.x=$N1771))))</f>
        <v>7.9214195183776928E-5</v>
      </c>
      <c r="Q1771" s="4">
        <f t="shared" si="468"/>
        <v>1</v>
      </c>
      <c r="R1771" s="6" cm="1">
        <f t="array" ref="R1771">SUM(_xlfn._xlws.FILTER($H$2:$H$2454,_xlfn.MAP($O$2:$O$2454,_xlfn.LAMBDA(_xlpm.x,_xlpm.x=$O1771))))</f>
        <v>1.3466413181242077E-3</v>
      </c>
      <c r="S1771" s="4">
        <f t="shared" si="469"/>
        <v>5.8823529411764705E-2</v>
      </c>
      <c r="T1771" s="4">
        <f t="shared" si="470"/>
        <v>2.3378993041613852E-2</v>
      </c>
      <c r="U1771" s="4">
        <f t="shared" si="471"/>
        <v>0.1111111111111111</v>
      </c>
      <c r="V1771" s="4">
        <f t="shared" si="472"/>
        <v>1.2304489213782739</v>
      </c>
      <c r="W1771" s="4" t="s">
        <v>5123</v>
      </c>
      <c r="X1771" s="2" cm="1">
        <f t="array" ref="X1771">SUM(_xlfn._xlws.FILTER($F$2:$F$2454,_xlfn.MAP($W$2:$W$2454,_xlfn.LAMBDA(_xlpm.x,_xlpm.x=$W1771))))</f>
        <v>340</v>
      </c>
      <c r="Y1771" s="11">
        <f t="shared" si="473"/>
        <v>2.9411764705882353E-3</v>
      </c>
      <c r="Z1771" s="4" t="s">
        <v>5102</v>
      </c>
      <c r="AA1771" s="2" cm="1">
        <f t="array" ref="AA1771">SUM(_xlfn._xlws.FILTER($F$2:$F$2454,_xlfn.MAP($Z$2:$Z$2454,_xlfn.LAMBDA(_xlpm.x,_xlpm.x=$Z1771))))</f>
        <v>1794</v>
      </c>
      <c r="AB1771" s="11">
        <f t="shared" si="474"/>
        <v>5.5741360089186175E-4</v>
      </c>
      <c r="AC1771" s="11">
        <f t="shared" si="475"/>
        <v>0.72234352166581817</v>
      </c>
      <c r="AG1771" s="2"/>
      <c r="AL1771" s="2"/>
      <c r="AM1771" s="2"/>
    </row>
    <row r="1772" spans="1:39">
      <c r="A1772" s="1" t="str">
        <f t="shared" si="459"/>
        <v>~ldt~ : [lt]</v>
      </c>
      <c r="B1772" s="1">
        <f>_xlfn.LET(_xlpm.d,$G1772,_xlpm.k,_xlfn.CONCAT(LEFT(TRIM(B$1),1),"*"),COUNTIF(_xlpm.d,_xlpm.k))</f>
        <v>0</v>
      </c>
      <c r="C1772" s="1">
        <f>_xlfn.LET(_xlpm.d,$G1772,_xlpm.k,_xlfn.CONCAT(LEFT(TRIM(C$1),1),"*"),COUNTIF(_xlpm.d,_xlpm.k))</f>
        <v>0</v>
      </c>
      <c r="D1772" s="1">
        <f>_xlfn.LET(_xlpm.d,$G1772,_xlpm.k,_xlfn.CONCAT(LEFT(TRIM(D$1),1),"*"),COUNTIF(_xlpm.d,_xlpm.k))</f>
        <v>0</v>
      </c>
      <c r="E1772" s="1">
        <f t="shared" si="460"/>
        <v>0.30102999566398114</v>
      </c>
      <c r="F1772" s="7">
        <v>1</v>
      </c>
      <c r="G1772" s="9" t="s">
        <v>2071</v>
      </c>
      <c r="H1772" s="4" cm="1">
        <f t="array" ref="H1772">F1772/freq.sum.r6e</f>
        <v>7.9214195183776928E-5</v>
      </c>
      <c r="I1772" s="1" t="str">
        <f t="shared" si="461"/>
        <v>lt</v>
      </c>
      <c r="J1772" s="1" t="str">
        <f t="shared" si="462"/>
        <v>ldt</v>
      </c>
      <c r="K1772" s="10">
        <f t="shared" si="463"/>
        <v>2</v>
      </c>
      <c r="L1772" s="1">
        <f t="shared" si="464"/>
        <v>3</v>
      </c>
      <c r="M1772" s="10">
        <f t="shared" si="465"/>
        <v>3</v>
      </c>
      <c r="N1772" s="1" t="str">
        <f t="shared" si="466"/>
        <v>~ldt~</v>
      </c>
      <c r="O1772" s="1" t="str">
        <f t="shared" si="467"/>
        <v>[lt]</v>
      </c>
      <c r="P1772" s="3" cm="1">
        <f t="array" ref="P1772">SUM(_xlfn._xlws.FILTER($H$2:$H$2454,_xlfn.MAP($N$2:$N$2454,_xlfn.LAMBDA(_xlpm.x,_xlpm.x=$N1772))))</f>
        <v>7.9214195183776928E-5</v>
      </c>
      <c r="Q1772" s="4">
        <f t="shared" si="468"/>
        <v>1</v>
      </c>
      <c r="R1772" s="6" cm="1">
        <f t="array" ref="R1772">SUM(_xlfn._xlws.FILTER($H$2:$H$2454,_xlfn.MAP($O$2:$O$2454,_xlfn.LAMBDA(_xlpm.x,_xlpm.x=$O1772))))</f>
        <v>1.3466413181242077E-3</v>
      </c>
      <c r="S1772" s="4">
        <f t="shared" si="469"/>
        <v>5.8823529411764705E-2</v>
      </c>
      <c r="T1772" s="4">
        <f t="shared" si="470"/>
        <v>2.3378993041613852E-2</v>
      </c>
      <c r="U1772" s="4">
        <f t="shared" si="471"/>
        <v>0.1111111111111111</v>
      </c>
      <c r="V1772" s="4">
        <f t="shared" si="472"/>
        <v>1.2304489213782739</v>
      </c>
      <c r="W1772" s="4"/>
      <c r="X1772" s="2" cm="1">
        <f t="array" ref="X1772">SUM(_xlfn._xlws.FILTER($F$2:$F$2454,_xlfn.MAP($W$2:$W$2454,_xlfn.LAMBDA(_xlpm.x,_xlpm.x=$W1772))))</f>
        <v>2988</v>
      </c>
      <c r="Y1772" s="11">
        <f t="shared" si="473"/>
        <v>3.3467202141900936E-4</v>
      </c>
      <c r="Z1772" s="4"/>
      <c r="AA1772" s="2" cm="1">
        <f t="array" ref="AA1772">SUM(_xlfn._xlws.FILTER($F$2:$F$2454,_xlfn.MAP($Z$2:$Z$2454,_xlfn.LAMBDA(_xlpm.x,_xlpm.x=$Z1772))))</f>
        <v>3871</v>
      </c>
      <c r="AB1772" s="11">
        <f t="shared" si="474"/>
        <v>2.5833118057349522E-4</v>
      </c>
      <c r="AC1772" s="11">
        <f t="shared" si="475"/>
        <v>0.11244257817559389</v>
      </c>
      <c r="AG1772" s="2"/>
      <c r="AL1772" s="2"/>
      <c r="AM1772" s="2"/>
    </row>
    <row r="1773" spans="1:39">
      <c r="A1773" s="1" t="str">
        <f t="shared" si="459"/>
        <v>~n's~ : [nz]</v>
      </c>
      <c r="B1773" s="1">
        <f>_xlfn.LET(_xlpm.d,$G1773,_xlpm.k,_xlfn.CONCAT(LEFT(TRIM(B$1),1),"*"),COUNTIF(_xlpm.d,_xlpm.k))</f>
        <v>0</v>
      </c>
      <c r="C1773" s="1">
        <f>_xlfn.LET(_xlpm.d,$G1773,_xlpm.k,_xlfn.CONCAT(LEFT(TRIM(C$1),1),"*"),COUNTIF(_xlpm.d,_xlpm.k))</f>
        <v>0</v>
      </c>
      <c r="D1773" s="1">
        <f>_xlfn.LET(_xlpm.d,$G1773,_xlpm.k,_xlfn.CONCAT(LEFT(TRIM(D$1),1),"*"),COUNTIF(_xlpm.d,_xlpm.k))</f>
        <v>1</v>
      </c>
      <c r="E1773" s="1">
        <f t="shared" si="460"/>
        <v>0.60205999132796229</v>
      </c>
      <c r="F1773" s="7">
        <v>3</v>
      </c>
      <c r="G1773" s="9" t="s">
        <v>2164</v>
      </c>
      <c r="H1773" s="4" cm="1">
        <f t="array" ref="H1773">F1773/freq.sum.r6e</f>
        <v>2.376425855513308E-4</v>
      </c>
      <c r="I1773" s="4" t="str">
        <f t="shared" si="461"/>
        <v>nz</v>
      </c>
      <c r="J1773" s="4" t="str">
        <f t="shared" si="462"/>
        <v>n's</v>
      </c>
      <c r="K1773" s="10">
        <f t="shared" si="463"/>
        <v>2</v>
      </c>
      <c r="L1773" s="1">
        <f t="shared" si="464"/>
        <v>3</v>
      </c>
      <c r="M1773" s="10">
        <f t="shared" si="465"/>
        <v>3</v>
      </c>
      <c r="N1773" s="1" t="str">
        <f t="shared" si="466"/>
        <v>~n's~</v>
      </c>
      <c r="O1773" s="1" t="str">
        <f t="shared" si="467"/>
        <v>[nz]</v>
      </c>
      <c r="P1773" s="3" cm="1">
        <f t="array" ref="P1773">SUM(_xlfn._xlws.FILTER($H$2:$H$2454,_xlfn.MAP($N$2:$N$2454,_xlfn.LAMBDA(_xlpm.x,_xlpm.x=$N1773))))</f>
        <v>2.376425855513308E-4</v>
      </c>
      <c r="Q1773" s="4">
        <f t="shared" si="468"/>
        <v>1</v>
      </c>
      <c r="R1773" s="6" cm="1">
        <f t="array" ref="R1773">SUM(_xlfn._xlws.FILTER($H$2:$H$2454,_xlfn.MAP($O$2:$O$2454,_xlfn.LAMBDA(_xlpm.x,_xlpm.x=$O1773))))</f>
        <v>4.0399239543726234E-3</v>
      </c>
      <c r="S1773" s="4">
        <f t="shared" si="469"/>
        <v>5.8823529411764705E-2</v>
      </c>
      <c r="T1773" s="4">
        <f t="shared" si="470"/>
        <v>4.6757986083227704E-2</v>
      </c>
      <c r="U1773" s="4">
        <f t="shared" si="471"/>
        <v>0.1111111111111111</v>
      </c>
      <c r="V1773" s="4">
        <f t="shared" si="472"/>
        <v>1.2304489213782739</v>
      </c>
      <c r="W1773" s="4"/>
      <c r="X1773" s="2" cm="1">
        <f t="array" ref="X1773">SUM(_xlfn._xlws.FILTER($F$2:$F$2454,_xlfn.MAP($W$2:$W$2454,_xlfn.LAMBDA(_xlpm.x,_xlpm.x=$W1773))))</f>
        <v>2988</v>
      </c>
      <c r="Y1773" s="11">
        <f t="shared" si="473"/>
        <v>1.004016064257028E-3</v>
      </c>
      <c r="Z1773" s="4"/>
      <c r="AA1773" s="2" cm="1">
        <f t="array" ref="AA1773">SUM(_xlfn._xlws.FILTER($F$2:$F$2454,_xlfn.MAP($Z$2:$Z$2454,_xlfn.LAMBDA(_xlpm.x,_xlpm.x=$Z1773))))</f>
        <v>3871</v>
      </c>
      <c r="AB1773" s="11">
        <f t="shared" si="474"/>
        <v>7.7499354172048571E-4</v>
      </c>
      <c r="AC1773" s="11">
        <f t="shared" si="475"/>
        <v>0.11244257817559389</v>
      </c>
      <c r="AG1773" s="2"/>
      <c r="AL1773" s="2"/>
      <c r="AM1773" s="2"/>
    </row>
    <row r="1774" spans="1:39">
      <c r="A1774" s="1" t="str">
        <f t="shared" si="459"/>
        <v>~nea~ : [nɪ]</v>
      </c>
      <c r="B1774" s="1">
        <f>_xlfn.LET(_xlpm.d,$G1774,_xlpm.k,_xlfn.CONCAT(LEFT(TRIM(B$1),1),"*"),COUNTIF(_xlpm.d,_xlpm.k))</f>
        <v>0</v>
      </c>
      <c r="C1774" s="1">
        <f>_xlfn.LET(_xlpm.d,$G1774,_xlpm.k,_xlfn.CONCAT(LEFT(TRIM(C$1),1),"*"),COUNTIF(_xlpm.d,_xlpm.k))</f>
        <v>0</v>
      </c>
      <c r="D1774" s="1">
        <f>_xlfn.LET(_xlpm.d,$G1774,_xlpm.k,_xlfn.CONCAT(LEFT(TRIM(D$1),1),"*"),COUNTIF(_xlpm.d,_xlpm.k))</f>
        <v>1</v>
      </c>
      <c r="E1774" s="1">
        <f t="shared" si="460"/>
        <v>0.30102999566398114</v>
      </c>
      <c r="F1774" s="7">
        <v>1</v>
      </c>
      <c r="G1774" s="9" t="s">
        <v>1695</v>
      </c>
      <c r="H1774" s="4" cm="1">
        <f t="array" ref="H1774">F1774/freq.sum.r6e</f>
        <v>7.9214195183776928E-5</v>
      </c>
      <c r="I1774" s="4" t="str">
        <f t="shared" si="461"/>
        <v>nɪ</v>
      </c>
      <c r="J1774" s="4" t="str">
        <f t="shared" si="462"/>
        <v>nea</v>
      </c>
      <c r="K1774" s="10">
        <f t="shared" si="463"/>
        <v>2</v>
      </c>
      <c r="L1774" s="1">
        <f t="shared" si="464"/>
        <v>3</v>
      </c>
      <c r="M1774" s="10">
        <f t="shared" si="465"/>
        <v>3</v>
      </c>
      <c r="N1774" s="1" t="str">
        <f t="shared" si="466"/>
        <v>~nea~</v>
      </c>
      <c r="O1774" s="1" t="str">
        <f t="shared" si="467"/>
        <v>[nɪ]</v>
      </c>
      <c r="P1774" s="3" cm="1">
        <f t="array" ref="P1774">SUM(_xlfn._xlws.FILTER($H$2:$H$2454,_xlfn.MAP($N$2:$N$2454,_xlfn.LAMBDA(_xlpm.x,_xlpm.x=$N1774))))</f>
        <v>3.1685678073510771E-4</v>
      </c>
      <c r="Q1774" s="4">
        <f t="shared" si="468"/>
        <v>0.25</v>
      </c>
      <c r="R1774" s="6" cm="1">
        <f t="array" ref="R1774">SUM(_xlfn._xlws.FILTER($H$2:$H$2454,_xlfn.MAP($O$2:$O$2454,_xlfn.LAMBDA(_xlpm.x,_xlpm.x=$O1774))))</f>
        <v>5.3865652724968327E-3</v>
      </c>
      <c r="S1774" s="4">
        <f t="shared" si="469"/>
        <v>1.4705882352941173E-2</v>
      </c>
      <c r="T1774" s="4">
        <f t="shared" si="470"/>
        <v>5.8447482604034613E-3</v>
      </c>
      <c r="U1774" s="4">
        <f t="shared" si="471"/>
        <v>2.7777777777777769E-2</v>
      </c>
      <c r="V1774" s="4">
        <f t="shared" si="472"/>
        <v>1.2304489213782741</v>
      </c>
      <c r="W1774" s="4" t="s">
        <v>5124</v>
      </c>
      <c r="X1774" s="2" cm="1">
        <f t="array" ref="X1774">SUM(_xlfn._xlws.FILTER($F$2:$F$2454,_xlfn.MAP($W$2:$W$2454,_xlfn.LAMBDA(_xlpm.x,_xlpm.x=$W1774))))</f>
        <v>184</v>
      </c>
      <c r="Y1774" s="11">
        <f t="shared" si="473"/>
        <v>5.434782608695652E-3</v>
      </c>
      <c r="Z1774" s="4" t="s">
        <v>5102</v>
      </c>
      <c r="AA1774" s="2" cm="1">
        <f t="array" ref="AA1774">SUM(_xlfn._xlws.FILTER($F$2:$F$2454,_xlfn.MAP($Z$2:$Z$2454,_xlfn.LAMBDA(_xlpm.x,_xlpm.x=$Z1774))))</f>
        <v>1794</v>
      </c>
      <c r="AB1774" s="11">
        <f t="shared" si="474"/>
        <v>5.5741360089186175E-4</v>
      </c>
      <c r="AC1774" s="11">
        <f t="shared" si="475"/>
        <v>0.98900461569853682</v>
      </c>
      <c r="AG1774" s="2"/>
      <c r="AL1774" s="2"/>
      <c r="AM1774" s="2"/>
    </row>
    <row r="1775" spans="1:39">
      <c r="A1775" s="1" t="str">
        <f t="shared" si="459"/>
        <v>~kni~ : [naɪ]</v>
      </c>
      <c r="B1775" s="1">
        <f>_xlfn.LET(_xlpm.d,$G1775,_xlpm.k,_xlfn.CONCAT(LEFT(TRIM(B$1),1),"*"),COUNTIF(_xlpm.d,_xlpm.k))</f>
        <v>0</v>
      </c>
      <c r="C1775" s="1">
        <f>_xlfn.LET(_xlpm.d,$G1775,_xlpm.k,_xlfn.CONCAT(LEFT(TRIM(C$1),1),"*"),COUNTIF(_xlpm.d,_xlpm.k))</f>
        <v>0</v>
      </c>
      <c r="D1775" s="1">
        <f>_xlfn.LET(_xlpm.d,$G1775,_xlpm.k,_xlfn.CONCAT(LEFT(TRIM(D$1),1),"*"),COUNTIF(_xlpm.d,_xlpm.k))</f>
        <v>1</v>
      </c>
      <c r="E1775" s="1">
        <f t="shared" si="460"/>
        <v>0.30102999566398114</v>
      </c>
      <c r="F1775" s="7">
        <v>1</v>
      </c>
      <c r="G1775" s="9" t="s">
        <v>1637</v>
      </c>
      <c r="H1775" s="4" cm="1">
        <f t="array" ref="H1775">F1775/freq.sum.r6e</f>
        <v>7.9214195183776928E-5</v>
      </c>
      <c r="I1775" s="4" t="str">
        <f t="shared" si="461"/>
        <v>naɪ</v>
      </c>
      <c r="J1775" s="4" t="str">
        <f t="shared" si="462"/>
        <v>kni</v>
      </c>
      <c r="K1775" s="10">
        <f t="shared" si="463"/>
        <v>3</v>
      </c>
      <c r="L1775" s="1">
        <f t="shared" si="464"/>
        <v>3</v>
      </c>
      <c r="M1775" s="10">
        <f t="shared" si="465"/>
        <v>3</v>
      </c>
      <c r="N1775" s="1" t="str">
        <f t="shared" si="466"/>
        <v>~kni~</v>
      </c>
      <c r="O1775" s="1" t="str">
        <f t="shared" si="467"/>
        <v>[naɪ]</v>
      </c>
      <c r="P1775" s="3" cm="1">
        <f t="array" ref="P1775">SUM(_xlfn._xlws.FILTER($H$2:$H$2454,_xlfn.MAP($N$2:$N$2454,_xlfn.LAMBDA(_xlpm.x,_xlpm.x=$N1775))))</f>
        <v>7.9214195183776928E-5</v>
      </c>
      <c r="Q1775" s="4">
        <f t="shared" si="468"/>
        <v>1</v>
      </c>
      <c r="R1775" s="6" cm="1">
        <f t="array" ref="R1775">SUM(_xlfn._xlws.FILTER($H$2:$H$2454,_xlfn.MAP($O$2:$O$2454,_xlfn.LAMBDA(_xlpm.x,_xlpm.x=$O1775))))</f>
        <v>1.3466413181242077E-3</v>
      </c>
      <c r="S1775" s="4">
        <f t="shared" si="469"/>
        <v>5.8823529411764705E-2</v>
      </c>
      <c r="T1775" s="4">
        <f t="shared" si="470"/>
        <v>2.3378993041613852E-2</v>
      </c>
      <c r="U1775" s="4">
        <f t="shared" si="471"/>
        <v>0.1111111111111111</v>
      </c>
      <c r="V1775" s="4">
        <f t="shared" si="472"/>
        <v>1.2304489213782739</v>
      </c>
      <c r="W1775" s="4" t="s">
        <v>5110</v>
      </c>
      <c r="X1775" s="2" cm="1">
        <f t="array" ref="X1775">SUM(_xlfn._xlws.FILTER($F$2:$F$2454,_xlfn.MAP($W$2:$W$2454,_xlfn.LAMBDA(_xlpm.x,_xlpm.x=$W1775))))</f>
        <v>1594</v>
      </c>
      <c r="Y1775" s="11">
        <f t="shared" si="473"/>
        <v>6.2735257214554575E-4</v>
      </c>
      <c r="Z1775" s="4" t="s">
        <v>5106</v>
      </c>
      <c r="AA1775" s="2" cm="1">
        <f t="array" ref="AA1775">SUM(_xlfn._xlws.FILTER($F$2:$F$2454,_xlfn.MAP($Z$2:$Z$2454,_xlfn.LAMBDA(_xlpm.x,_xlpm.x=$Z1775))))</f>
        <v>397</v>
      </c>
      <c r="AB1775" s="11">
        <f t="shared" si="474"/>
        <v>2.5188916876574307E-3</v>
      </c>
      <c r="AC1775" s="11">
        <f t="shared" si="475"/>
        <v>-0.60369781029697855</v>
      </c>
      <c r="AG1775" s="2"/>
      <c r="AL1775" s="2"/>
      <c r="AM1775" s="2"/>
    </row>
    <row r="1776" spans="1:39">
      <c r="A1776" s="1" t="str">
        <f t="shared" si="459"/>
        <v>~dia~ : [daɪ]</v>
      </c>
      <c r="B1776" s="1">
        <f>_xlfn.LET(_xlpm.d,$G1776,_xlpm.k,_xlfn.CONCAT(LEFT(TRIM(B$1),1),"*"),COUNTIF(_xlpm.d,_xlpm.k))</f>
        <v>0</v>
      </c>
      <c r="C1776" s="1">
        <f>_xlfn.LET(_xlpm.d,$G1776,_xlpm.k,_xlfn.CONCAT(LEFT(TRIM(C$1),1),"*"),COUNTIF(_xlpm.d,_xlpm.k))</f>
        <v>0</v>
      </c>
      <c r="D1776" s="1">
        <f>_xlfn.LET(_xlpm.d,$G1776,_xlpm.k,_xlfn.CONCAT(LEFT(TRIM(D$1),1),"*"),COUNTIF(_xlpm.d,_xlpm.k))</f>
        <v>0</v>
      </c>
      <c r="E1776" s="1">
        <f t="shared" si="460"/>
        <v>0.30102999566398114</v>
      </c>
      <c r="F1776" s="7">
        <v>1</v>
      </c>
      <c r="G1776" s="9" t="s">
        <v>1576</v>
      </c>
      <c r="H1776" s="4" cm="1">
        <f t="array" ref="H1776">F1776/freq.sum.r6e</f>
        <v>7.9214195183776928E-5</v>
      </c>
      <c r="I1776" s="1" t="str">
        <f t="shared" si="461"/>
        <v>daɪ</v>
      </c>
      <c r="J1776" s="1" t="str">
        <f t="shared" si="462"/>
        <v>dia</v>
      </c>
      <c r="K1776" s="10">
        <f t="shared" si="463"/>
        <v>3</v>
      </c>
      <c r="L1776" s="1">
        <f t="shared" si="464"/>
        <v>3</v>
      </c>
      <c r="M1776" s="10">
        <f t="shared" si="465"/>
        <v>3</v>
      </c>
      <c r="N1776" s="1" t="str">
        <f t="shared" si="466"/>
        <v>~dia~</v>
      </c>
      <c r="O1776" s="1" t="str">
        <f t="shared" si="467"/>
        <v>[daɪ]</v>
      </c>
      <c r="P1776" s="3" cm="1">
        <f t="array" ref="P1776">SUM(_xlfn._xlws.FILTER($H$2:$H$2454,_xlfn.MAP($N$2:$N$2454,_xlfn.LAMBDA(_xlpm.x,_xlpm.x=$N1776))))</f>
        <v>7.9214195183776928E-5</v>
      </c>
      <c r="Q1776" s="4">
        <f t="shared" si="468"/>
        <v>1</v>
      </c>
      <c r="R1776" s="6" cm="1">
        <f t="array" ref="R1776">SUM(_xlfn._xlws.FILTER($H$2:$H$2454,_xlfn.MAP($O$2:$O$2454,_xlfn.LAMBDA(_xlpm.x,_xlpm.x=$O1776))))</f>
        <v>1.3466413181242077E-3</v>
      </c>
      <c r="S1776" s="4">
        <f t="shared" si="469"/>
        <v>5.8823529411764705E-2</v>
      </c>
      <c r="T1776" s="4">
        <f t="shared" si="470"/>
        <v>2.3378993041613852E-2</v>
      </c>
      <c r="U1776" s="4">
        <f t="shared" si="471"/>
        <v>0.1111111111111111</v>
      </c>
      <c r="V1776" s="4">
        <f t="shared" si="472"/>
        <v>1.2304489213782739</v>
      </c>
      <c r="W1776" s="4" t="s">
        <v>5125</v>
      </c>
      <c r="X1776" s="2" cm="1">
        <f t="array" ref="X1776">SUM(_xlfn._xlws.FILTER($F$2:$F$2454,_xlfn.MAP($W$2:$W$2454,_xlfn.LAMBDA(_xlpm.x,_xlpm.x=$W1776))))</f>
        <v>26</v>
      </c>
      <c r="Y1776" s="11">
        <f t="shared" si="473"/>
        <v>3.8461538461538464E-2</v>
      </c>
      <c r="Z1776" s="4" t="s">
        <v>5106</v>
      </c>
      <c r="AA1776" s="2" cm="1">
        <f t="array" ref="AA1776">SUM(_xlfn._xlws.FILTER($F$2:$F$2454,_xlfn.MAP($Z$2:$Z$2454,_xlfn.LAMBDA(_xlpm.x,_xlpm.x=$Z1776))))</f>
        <v>397</v>
      </c>
      <c r="AB1776" s="11">
        <f t="shared" si="474"/>
        <v>2.5188916876574307E-3</v>
      </c>
      <c r="AC1776" s="11">
        <f t="shared" si="475"/>
        <v>1.1838171587922972</v>
      </c>
      <c r="AG1776" s="2"/>
      <c r="AL1776" s="2"/>
      <c r="AM1776" s="2"/>
    </row>
    <row r="1777" spans="1:39">
      <c r="A1777" s="1" t="str">
        <f t="shared" si="459"/>
        <v>~phi~ : [fɪ]</v>
      </c>
      <c r="B1777" s="1">
        <f>_xlfn.LET(_xlpm.d,$G1777,_xlpm.k,_xlfn.CONCAT(LEFT(TRIM(B$1),1),"*"),COUNTIF(_xlpm.d,_xlpm.k))</f>
        <v>0</v>
      </c>
      <c r="C1777" s="1">
        <f>_xlfn.LET(_xlpm.d,$G1777,_xlpm.k,_xlfn.CONCAT(LEFT(TRIM(C$1),1),"*"),COUNTIF(_xlpm.d,_xlpm.k))</f>
        <v>0</v>
      </c>
      <c r="D1777" s="1">
        <f>_xlfn.LET(_xlpm.d,$G1777,_xlpm.k,_xlfn.CONCAT(LEFT(TRIM(D$1),1),"*"),COUNTIF(_xlpm.d,_xlpm.k))</f>
        <v>0</v>
      </c>
      <c r="E1777" s="1">
        <f t="shared" si="460"/>
        <v>0.30102999566398114</v>
      </c>
      <c r="F1777" s="7">
        <v>1</v>
      </c>
      <c r="G1777" s="9" t="s">
        <v>1992</v>
      </c>
      <c r="H1777" s="4" cm="1">
        <f t="array" ref="H1777">F1777/freq.sum.r6e</f>
        <v>7.9214195183776928E-5</v>
      </c>
      <c r="I1777" s="4" t="str">
        <f t="shared" si="461"/>
        <v>fɪ</v>
      </c>
      <c r="J1777" s="4" t="str">
        <f t="shared" si="462"/>
        <v>phi</v>
      </c>
      <c r="K1777" s="10">
        <f t="shared" si="463"/>
        <v>2</v>
      </c>
      <c r="L1777" s="1">
        <f t="shared" si="464"/>
        <v>3</v>
      </c>
      <c r="M1777" s="10">
        <f t="shared" si="465"/>
        <v>3</v>
      </c>
      <c r="N1777" s="1" t="str">
        <f t="shared" si="466"/>
        <v>~phi~</v>
      </c>
      <c r="O1777" s="1" t="str">
        <f t="shared" si="467"/>
        <v>[fɪ]</v>
      </c>
      <c r="P1777" s="3" cm="1">
        <f t="array" ref="P1777">SUM(_xlfn._xlws.FILTER($H$2:$H$2454,_xlfn.MAP($N$2:$N$2454,_xlfn.LAMBDA(_xlpm.x,_xlpm.x=$N1777))))</f>
        <v>1.5842839036755386E-4</v>
      </c>
      <c r="Q1777" s="4">
        <f t="shared" si="468"/>
        <v>0.5</v>
      </c>
      <c r="R1777" s="6" cm="1">
        <f t="array" ref="R1777">SUM(_xlfn._xlws.FILTER($H$2:$H$2454,_xlfn.MAP($O$2:$O$2454,_xlfn.LAMBDA(_xlpm.x,_xlpm.x=$O1777))))</f>
        <v>2.7724968314321924E-3</v>
      </c>
      <c r="S1777" s="4">
        <f t="shared" si="469"/>
        <v>2.8571428571428574E-2</v>
      </c>
      <c r="T1777" s="4">
        <f t="shared" si="470"/>
        <v>1.137356418240674E-2</v>
      </c>
      <c r="U1777" s="4">
        <f t="shared" si="471"/>
        <v>5.4054054054054057E-2</v>
      </c>
      <c r="V1777" s="4">
        <f t="shared" si="472"/>
        <v>1.2430380486862944</v>
      </c>
      <c r="W1777" s="4" t="s">
        <v>5110</v>
      </c>
      <c r="X1777" s="2" cm="1">
        <f t="array" ref="X1777">SUM(_xlfn._xlws.FILTER($F$2:$F$2454,_xlfn.MAP($W$2:$W$2454,_xlfn.LAMBDA(_xlpm.x,_xlpm.x=$W1777))))</f>
        <v>1594</v>
      </c>
      <c r="Y1777" s="11">
        <f t="shared" si="473"/>
        <v>6.2735257214554575E-4</v>
      </c>
      <c r="Z1777" s="4" t="s">
        <v>5102</v>
      </c>
      <c r="AA1777" s="2" cm="1">
        <f t="array" ref="AA1777">SUM(_xlfn._xlws.FILTER($F$2:$F$2454,_xlfn.MAP($Z$2:$Z$2454,_xlfn.LAMBDA(_xlpm.x,_xlpm.x=$Z1777))))</f>
        <v>1794</v>
      </c>
      <c r="AB1777" s="11">
        <f t="shared" si="474"/>
        <v>5.5741360089186175E-4</v>
      </c>
      <c r="AC1777" s="11">
        <f t="shared" si="475"/>
        <v>5.1334121647979701E-2</v>
      </c>
      <c r="AG1777" s="2"/>
      <c r="AL1777" s="2"/>
      <c r="AM1777" s="2"/>
    </row>
    <row r="1778" spans="1:39">
      <c r="A1778" s="1" t="str">
        <f t="shared" si="459"/>
        <v>~rry~ : [ɹɪ]</v>
      </c>
      <c r="B1778" s="1">
        <f>_xlfn.LET(_xlpm.d,$G1778,_xlpm.k,_xlfn.CONCAT(LEFT(TRIM(B$1),1),"*"),COUNTIF(_xlpm.d,_xlpm.k))</f>
        <v>1</v>
      </c>
      <c r="C1778" s="1">
        <f>_xlfn.LET(_xlpm.d,$G1778,_xlpm.k,_xlfn.CONCAT(LEFT(TRIM(C$1),1),"*"),COUNTIF(_xlpm.d,_xlpm.k))</f>
        <v>0</v>
      </c>
      <c r="D1778" s="1">
        <f>_xlfn.LET(_xlpm.d,$G1778,_xlpm.k,_xlfn.CONCAT(LEFT(TRIM(D$1),1),"*"),COUNTIF(_xlpm.d,_xlpm.k))</f>
        <v>0</v>
      </c>
      <c r="E1778" s="1">
        <f t="shared" si="460"/>
        <v>1.1461280356782377</v>
      </c>
      <c r="F1778" s="7">
        <v>13</v>
      </c>
      <c r="G1778" s="9" t="s">
        <v>1262</v>
      </c>
      <c r="H1778" s="4" cm="1">
        <f t="array" ref="H1778">F1778/freq.sum.r6e</f>
        <v>1.0297845373891002E-3</v>
      </c>
      <c r="I1778" s="4" t="str">
        <f t="shared" si="461"/>
        <v>ɹɪ</v>
      </c>
      <c r="J1778" s="4" t="str">
        <f t="shared" si="462"/>
        <v>rry</v>
      </c>
      <c r="K1778" s="10">
        <f t="shared" si="463"/>
        <v>2</v>
      </c>
      <c r="L1778" s="1">
        <f t="shared" si="464"/>
        <v>3</v>
      </c>
      <c r="M1778" s="10">
        <f t="shared" si="465"/>
        <v>3</v>
      </c>
      <c r="N1778" s="1" t="str">
        <f t="shared" si="466"/>
        <v>~rry~</v>
      </c>
      <c r="O1778" s="1" t="str">
        <f t="shared" si="467"/>
        <v>[ɹɪ]</v>
      </c>
      <c r="P1778" s="3" cm="1">
        <f t="array" ref="P1778">SUM(_xlfn._xlws.FILTER($H$2:$H$2454,_xlfn.MAP($N$2:$N$2454,_xlfn.LAMBDA(_xlpm.x,_xlpm.x=$N1778))))</f>
        <v>1.0297845373891002E-3</v>
      </c>
      <c r="Q1778" s="4">
        <f t="shared" si="468"/>
        <v>1</v>
      </c>
      <c r="R1778" s="6" cm="1">
        <f t="array" ref="R1778">SUM(_xlfn._xlws.FILTER($H$2:$H$2454,_xlfn.MAP($O$2:$O$2454,_xlfn.LAMBDA(_xlpm.x,_xlpm.x=$O1778))))</f>
        <v>1.8219264892268688E-2</v>
      </c>
      <c r="S1778" s="4">
        <f t="shared" si="469"/>
        <v>5.6521739130434803E-2</v>
      </c>
      <c r="T1778" s="4">
        <f t="shared" si="470"/>
        <v>8.5715378887896806E-2</v>
      </c>
      <c r="U1778" s="4">
        <f t="shared" si="471"/>
        <v>0.10699588477366258</v>
      </c>
      <c r="V1778" s="4">
        <f t="shared" si="472"/>
        <v>1.2477844837107559</v>
      </c>
      <c r="W1778" s="4" t="s">
        <v>5123</v>
      </c>
      <c r="X1778" s="2" cm="1">
        <f t="array" ref="X1778">SUM(_xlfn._xlws.FILTER($F$2:$F$2454,_xlfn.MAP($W$2:$W$2454,_xlfn.LAMBDA(_xlpm.x,_xlpm.x=$W1778))))</f>
        <v>340</v>
      </c>
      <c r="Y1778" s="11">
        <f t="shared" si="473"/>
        <v>3.8235294117647062E-2</v>
      </c>
      <c r="Z1778" s="4" t="s">
        <v>5102</v>
      </c>
      <c r="AA1778" s="2" cm="1">
        <f t="array" ref="AA1778">SUM(_xlfn._xlws.FILTER($F$2:$F$2454,_xlfn.MAP($Z$2:$Z$2454,_xlfn.LAMBDA(_xlpm.x,_xlpm.x=$Z1778))))</f>
        <v>1794</v>
      </c>
      <c r="AB1778" s="11">
        <f t="shared" si="474"/>
        <v>7.246376811594203E-3</v>
      </c>
      <c r="AC1778" s="11">
        <f t="shared" si="475"/>
        <v>0.72234352166581817</v>
      </c>
      <c r="AG1778" s="2"/>
      <c r="AL1778" s="2"/>
      <c r="AM1778" s="2"/>
    </row>
    <row r="1779" spans="1:39">
      <c r="A1779" s="1" t="str">
        <f t="shared" si="459"/>
        <v>~raw~ : [ɹɑ]</v>
      </c>
      <c r="B1779" s="1">
        <f>_xlfn.LET(_xlpm.d,$G1779,_xlpm.k,_xlfn.CONCAT(LEFT(TRIM(B$1),1),"*"),COUNTIF(_xlpm.d,_xlpm.k))</f>
        <v>1</v>
      </c>
      <c r="C1779" s="1">
        <f>_xlfn.LET(_xlpm.d,$G1779,_xlpm.k,_xlfn.CONCAT(LEFT(TRIM(C$1),1),"*"),COUNTIF(_xlpm.d,_xlpm.k))</f>
        <v>0</v>
      </c>
      <c r="D1779" s="1">
        <f>_xlfn.LET(_xlpm.d,$G1779,_xlpm.k,_xlfn.CONCAT(LEFT(TRIM(D$1),1),"*"),COUNTIF(_xlpm.d,_xlpm.k))</f>
        <v>0</v>
      </c>
      <c r="E1779" s="1">
        <f t="shared" si="460"/>
        <v>0.30102999566398114</v>
      </c>
      <c r="F1779" s="7">
        <v>1</v>
      </c>
      <c r="G1779" s="9" t="s">
        <v>1670</v>
      </c>
      <c r="H1779" s="4" cm="1">
        <f t="array" ref="H1779">F1779/freq.sum.r6e</f>
        <v>7.9214195183776928E-5</v>
      </c>
      <c r="I1779" s="1" t="str">
        <f t="shared" si="461"/>
        <v>ɹɑ</v>
      </c>
      <c r="J1779" s="1" t="str">
        <f t="shared" si="462"/>
        <v>raw</v>
      </c>
      <c r="K1779" s="10">
        <f t="shared" si="463"/>
        <v>2</v>
      </c>
      <c r="L1779" s="1">
        <f t="shared" si="464"/>
        <v>3</v>
      </c>
      <c r="M1779" s="10">
        <f t="shared" si="465"/>
        <v>3</v>
      </c>
      <c r="N1779" s="1" t="str">
        <f t="shared" si="466"/>
        <v>~raw~</v>
      </c>
      <c r="O1779" s="1" t="str">
        <f t="shared" si="467"/>
        <v>[ɹɑ]</v>
      </c>
      <c r="P1779" s="3" cm="1">
        <f t="array" ref="P1779">SUM(_xlfn._xlws.FILTER($H$2:$H$2454,_xlfn.MAP($N$2:$N$2454,_xlfn.LAMBDA(_xlpm.x,_xlpm.x=$N1779))))</f>
        <v>7.9214195183776928E-5</v>
      </c>
      <c r="Q1779" s="4">
        <f t="shared" si="468"/>
        <v>1</v>
      </c>
      <c r="R1779" s="6" cm="1">
        <f t="array" ref="R1779">SUM(_xlfn._xlws.FILTER($H$2:$H$2454,_xlfn.MAP($O$2:$O$2454,_xlfn.LAMBDA(_xlpm.x,_xlpm.x=$O1779))))</f>
        <v>1.4258555133079848E-3</v>
      </c>
      <c r="S1779" s="4">
        <f t="shared" si="469"/>
        <v>5.5555555555555552E-2</v>
      </c>
      <c r="T1779" s="4">
        <f t="shared" si="470"/>
        <v>2.2148519723634175E-2</v>
      </c>
      <c r="U1779" s="4">
        <f t="shared" si="471"/>
        <v>0.10526315789473684</v>
      </c>
      <c r="V1779" s="4">
        <f t="shared" si="472"/>
        <v>1.255272505103306</v>
      </c>
      <c r="W1779" s="4" t="s">
        <v>5145</v>
      </c>
      <c r="X1779" s="2" cm="1">
        <f t="array" ref="X1779">SUM(_xlfn._xlws.FILTER($F$2:$F$2454,_xlfn.MAP($W$2:$W$2454,_xlfn.LAMBDA(_xlpm.x,_xlpm.x=$W1779))))</f>
        <v>16</v>
      </c>
      <c r="Y1779" s="11">
        <f t="shared" si="473"/>
        <v>6.25E-2</v>
      </c>
      <c r="Z1779" s="4" t="s">
        <v>5105</v>
      </c>
      <c r="AA1779" s="2" cm="1">
        <f t="array" ref="AA1779">SUM(_xlfn._xlws.FILTER($F$2:$F$2454,_xlfn.MAP($Z$2:$Z$2454,_xlfn.LAMBDA(_xlpm.x,_xlpm.x=$Z1779))))</f>
        <v>436</v>
      </c>
      <c r="AB1779" s="11">
        <f t="shared" si="474"/>
        <v>2.2935779816513763E-3</v>
      </c>
      <c r="AC1779" s="11">
        <f t="shared" si="475"/>
        <v>1.4353665066126613</v>
      </c>
      <c r="AG1779" s="2"/>
      <c r="AL1779" s="2"/>
      <c r="AM1779" s="2"/>
    </row>
    <row r="1780" spans="1:39">
      <c r="A1780" s="1" t="str">
        <f t="shared" si="459"/>
        <v>~ser~ : [sɜ]</v>
      </c>
      <c r="B1780" s="1">
        <f>_xlfn.LET(_xlpm.d,$G1780,_xlpm.k,_xlfn.CONCAT(LEFT(TRIM(B$1),1),"*"),COUNTIF(_xlpm.d,_xlpm.k))</f>
        <v>0</v>
      </c>
      <c r="C1780" s="1">
        <f>_xlfn.LET(_xlpm.d,$G1780,_xlpm.k,_xlfn.CONCAT(LEFT(TRIM(C$1),1),"*"),COUNTIF(_xlpm.d,_xlpm.k))</f>
        <v>0</v>
      </c>
      <c r="D1780" s="1">
        <f>_xlfn.LET(_xlpm.d,$G1780,_xlpm.k,_xlfn.CONCAT(LEFT(TRIM(D$1),1),"*"),COUNTIF(_xlpm.d,_xlpm.k))</f>
        <v>0</v>
      </c>
      <c r="E1780" s="1">
        <f t="shared" si="460"/>
        <v>0.30102999566398114</v>
      </c>
      <c r="F1780" s="7">
        <v>1</v>
      </c>
      <c r="G1780" s="9" t="s">
        <v>2242</v>
      </c>
      <c r="H1780" s="4" cm="1">
        <f t="array" ref="H1780">F1780/freq.sum.r6e</f>
        <v>7.9214195183776928E-5</v>
      </c>
      <c r="I1780" s="4" t="str">
        <f t="shared" si="461"/>
        <v>sɜ</v>
      </c>
      <c r="J1780" s="4" t="str">
        <f t="shared" si="462"/>
        <v>ser</v>
      </c>
      <c r="K1780" s="10">
        <f t="shared" si="463"/>
        <v>2</v>
      </c>
      <c r="L1780" s="1">
        <f t="shared" si="464"/>
        <v>3</v>
      </c>
      <c r="M1780" s="10">
        <f t="shared" si="465"/>
        <v>3</v>
      </c>
      <c r="N1780" s="1" t="str">
        <f t="shared" si="466"/>
        <v>~ser~</v>
      </c>
      <c r="O1780" s="1" t="str">
        <f t="shared" si="467"/>
        <v>[sɜ]</v>
      </c>
      <c r="P1780" s="3" cm="1">
        <f t="array" ref="P1780">SUM(_xlfn._xlws.FILTER($H$2:$H$2454,_xlfn.MAP($N$2:$N$2454,_xlfn.LAMBDA(_xlpm.x,_xlpm.x=$N1780))))</f>
        <v>7.9214195183776928E-5</v>
      </c>
      <c r="Q1780" s="4">
        <f t="shared" si="468"/>
        <v>1</v>
      </c>
      <c r="R1780" s="6" cm="1">
        <f t="array" ref="R1780">SUM(_xlfn._xlws.FILTER($H$2:$H$2454,_xlfn.MAP($O$2:$O$2454,_xlfn.LAMBDA(_xlpm.x,_xlpm.x=$O1780))))</f>
        <v>1.4258555133079844E-3</v>
      </c>
      <c r="S1780" s="4">
        <f t="shared" si="469"/>
        <v>5.5555555555555566E-2</v>
      </c>
      <c r="T1780" s="4">
        <f t="shared" si="470"/>
        <v>2.2148519723634182E-2</v>
      </c>
      <c r="U1780" s="4">
        <f t="shared" si="471"/>
        <v>0.10526315789473686</v>
      </c>
      <c r="V1780" s="4">
        <f t="shared" si="472"/>
        <v>1.255272505103306</v>
      </c>
      <c r="W1780" s="4" t="s">
        <v>5121</v>
      </c>
      <c r="X1780" s="2" cm="1">
        <f t="array" ref="X1780">SUM(_xlfn._xlws.FILTER($F$2:$F$2454,_xlfn.MAP($W$2:$W$2454,_xlfn.LAMBDA(_xlpm.x,_xlpm.x=$W1780))))</f>
        <v>2896</v>
      </c>
      <c r="Y1780" s="11">
        <f t="shared" si="473"/>
        <v>3.453038674033149E-4</v>
      </c>
      <c r="Z1780" s="4" t="s">
        <v>5112</v>
      </c>
      <c r="AA1780" s="2" cm="1">
        <f t="array" ref="AA1780">SUM(_xlfn._xlws.FILTER($F$2:$F$2454,_xlfn.MAP($Z$2:$Z$2454,_xlfn.LAMBDA(_xlpm.x,_xlpm.x=$Z1780))))</f>
        <v>192</v>
      </c>
      <c r="AB1780" s="11">
        <f t="shared" si="474"/>
        <v>5.208333333333333E-3</v>
      </c>
      <c r="AC1780" s="11">
        <f t="shared" si="475"/>
        <v>-1.1784973288215597</v>
      </c>
      <c r="AG1780" s="2"/>
      <c r="AL1780" s="2"/>
      <c r="AM1780" s="2"/>
    </row>
    <row r="1781" spans="1:39">
      <c r="A1781" s="1" t="str">
        <f t="shared" si="459"/>
        <v>~mie~ : [mi]</v>
      </c>
      <c r="B1781" s="1">
        <f>_xlfn.LET(_xlpm.d,$G1781,_xlpm.k,_xlfn.CONCAT(LEFT(TRIM(B$1),1),"*"),COUNTIF(_xlpm.d,_xlpm.k))</f>
        <v>0</v>
      </c>
      <c r="C1781" s="1">
        <f>_xlfn.LET(_xlpm.d,$G1781,_xlpm.k,_xlfn.CONCAT(LEFT(TRIM(C$1),1),"*"),COUNTIF(_xlpm.d,_xlpm.k))</f>
        <v>1</v>
      </c>
      <c r="D1781" s="1">
        <f>_xlfn.LET(_xlpm.d,$G1781,_xlpm.k,_xlfn.CONCAT(LEFT(TRIM(D$1),1),"*"),COUNTIF(_xlpm.d,_xlpm.k))</f>
        <v>0</v>
      </c>
      <c r="E1781" s="1">
        <f t="shared" si="460"/>
        <v>0.30102999566398114</v>
      </c>
      <c r="F1781" s="7">
        <v>1</v>
      </c>
      <c r="G1781" s="9" t="s">
        <v>2117</v>
      </c>
      <c r="H1781" s="4" cm="1">
        <f t="array" ref="H1781">F1781/freq.sum.r6e</f>
        <v>7.9214195183776928E-5</v>
      </c>
      <c r="I1781" s="1" t="str">
        <f t="shared" si="461"/>
        <v>mi</v>
      </c>
      <c r="J1781" s="1" t="str">
        <f t="shared" si="462"/>
        <v>mie</v>
      </c>
      <c r="K1781" s="10">
        <f t="shared" si="463"/>
        <v>2</v>
      </c>
      <c r="L1781" s="1">
        <f t="shared" si="464"/>
        <v>3</v>
      </c>
      <c r="M1781" s="10">
        <f t="shared" si="465"/>
        <v>3</v>
      </c>
      <c r="N1781" s="1" t="str">
        <f t="shared" si="466"/>
        <v>~mie~</v>
      </c>
      <c r="O1781" s="1" t="str">
        <f t="shared" si="467"/>
        <v>[mi]</v>
      </c>
      <c r="P1781" s="3" cm="1">
        <f t="array" ref="P1781">SUM(_xlfn._xlws.FILTER($H$2:$H$2454,_xlfn.MAP($N$2:$N$2454,_xlfn.LAMBDA(_xlpm.x,_xlpm.x=$N1781))))</f>
        <v>7.9214195183776928E-5</v>
      </c>
      <c r="Q1781" s="4">
        <f t="shared" si="468"/>
        <v>1</v>
      </c>
      <c r="R1781" s="6" cm="1">
        <f t="array" ref="R1781">SUM(_xlfn._xlws.FILTER($H$2:$H$2454,_xlfn.MAP($O$2:$O$2454,_xlfn.LAMBDA(_xlpm.x,_xlpm.x=$O1781))))</f>
        <v>1.4258555133079846E-3</v>
      </c>
      <c r="S1781" s="4">
        <f t="shared" si="469"/>
        <v>5.5555555555555559E-2</v>
      </c>
      <c r="T1781" s="4">
        <f t="shared" si="470"/>
        <v>2.2148519723634179E-2</v>
      </c>
      <c r="U1781" s="4">
        <f t="shared" si="471"/>
        <v>0.10526315789473685</v>
      </c>
      <c r="V1781" s="4">
        <f t="shared" si="472"/>
        <v>1.255272505103306</v>
      </c>
      <c r="W1781" s="4" t="s">
        <v>5134</v>
      </c>
      <c r="X1781" s="2" cm="1">
        <f t="array" ref="X1781">SUM(_xlfn._xlws.FILTER($F$2:$F$2454,_xlfn.MAP($W$2:$W$2454,_xlfn.LAMBDA(_xlpm.x,_xlpm.x=$W1781))))</f>
        <v>59</v>
      </c>
      <c r="Y1781" s="11">
        <f t="shared" si="473"/>
        <v>1.6949152542372881E-2</v>
      </c>
      <c r="Z1781" s="4" t="s">
        <v>5110</v>
      </c>
      <c r="AA1781" s="2" cm="1">
        <f t="array" ref="AA1781">SUM(_xlfn._xlws.FILTER($F$2:$F$2454,_xlfn.MAP($Z$2:$Z$2454,_xlfn.LAMBDA(_xlpm.x,_xlpm.x=$Z1781))))</f>
        <v>354</v>
      </c>
      <c r="AB1781" s="11">
        <f t="shared" si="474"/>
        <v>2.8248587570621469E-3</v>
      </c>
      <c r="AC1781" s="11">
        <f t="shared" si="475"/>
        <v>0.77815125038364363</v>
      </c>
      <c r="AG1781" s="2"/>
      <c r="AL1781" s="2"/>
      <c r="AM1781" s="2"/>
    </row>
    <row r="1782" spans="1:39">
      <c r="A1782" s="1" t="str">
        <f t="shared" si="459"/>
        <v>~tye~ : [taɪ]</v>
      </c>
      <c r="B1782" s="1">
        <f>_xlfn.LET(_xlpm.d,$G1782,_xlpm.k,_xlfn.CONCAT(LEFT(TRIM(B$1),1),"*"),COUNTIF(_xlpm.d,_xlpm.k))</f>
        <v>0</v>
      </c>
      <c r="C1782" s="1">
        <f>_xlfn.LET(_xlpm.d,$G1782,_xlpm.k,_xlfn.CONCAT(LEFT(TRIM(C$1),1),"*"),COUNTIF(_xlpm.d,_xlpm.k))</f>
        <v>0</v>
      </c>
      <c r="D1782" s="1">
        <f>_xlfn.LET(_xlpm.d,$G1782,_xlpm.k,_xlfn.CONCAT(LEFT(TRIM(D$1),1),"*"),COUNTIF(_xlpm.d,_xlpm.k))</f>
        <v>0</v>
      </c>
      <c r="E1782" s="1">
        <f t="shared" si="460"/>
        <v>0.30102999566398114</v>
      </c>
      <c r="F1782" s="7">
        <v>1</v>
      </c>
      <c r="G1782" s="9" t="s">
        <v>2250</v>
      </c>
      <c r="H1782" s="4" cm="1">
        <f t="array" ref="H1782">F1782/freq.sum.r6e</f>
        <v>7.9214195183776928E-5</v>
      </c>
      <c r="I1782" s="4" t="str">
        <f t="shared" si="461"/>
        <v>taɪ</v>
      </c>
      <c r="J1782" s="4" t="str">
        <f t="shared" si="462"/>
        <v>tye</v>
      </c>
      <c r="K1782" s="10">
        <f t="shared" si="463"/>
        <v>3</v>
      </c>
      <c r="L1782" s="1">
        <f t="shared" si="464"/>
        <v>3</v>
      </c>
      <c r="M1782" s="10">
        <f t="shared" si="465"/>
        <v>3</v>
      </c>
      <c r="N1782" s="1" t="str">
        <f t="shared" si="466"/>
        <v>~tye~</v>
      </c>
      <c r="O1782" s="1" t="str">
        <f t="shared" si="467"/>
        <v>[taɪ]</v>
      </c>
      <c r="P1782" s="3" cm="1">
        <f t="array" ref="P1782">SUM(_xlfn._xlws.FILTER($H$2:$H$2454,_xlfn.MAP($N$2:$N$2454,_xlfn.LAMBDA(_xlpm.x,_xlpm.x=$N1782))))</f>
        <v>7.9214195183776928E-5</v>
      </c>
      <c r="Q1782" s="4">
        <f t="shared" si="468"/>
        <v>1</v>
      </c>
      <c r="R1782" s="6" cm="1">
        <f t="array" ref="R1782">SUM(_xlfn._xlws.FILTER($H$2:$H$2454,_xlfn.MAP($O$2:$O$2454,_xlfn.LAMBDA(_xlpm.x,_xlpm.x=$O1782))))</f>
        <v>1.4258555133079846E-3</v>
      </c>
      <c r="S1782" s="4">
        <f t="shared" si="469"/>
        <v>5.5555555555555559E-2</v>
      </c>
      <c r="T1782" s="4">
        <f t="shared" si="470"/>
        <v>2.2148519723634179E-2</v>
      </c>
      <c r="U1782" s="4">
        <f t="shared" si="471"/>
        <v>0.10526315789473685</v>
      </c>
      <c r="V1782" s="4">
        <f t="shared" si="472"/>
        <v>1.255272505103306</v>
      </c>
      <c r="W1782" s="4" t="s">
        <v>5133</v>
      </c>
      <c r="X1782" s="2" cm="1">
        <f t="array" ref="X1782">SUM(_xlfn._xlws.FILTER($F$2:$F$2454,_xlfn.MAP($W$2:$W$2454,_xlfn.LAMBDA(_xlpm.x,_xlpm.x=$W1782))))</f>
        <v>11</v>
      </c>
      <c r="Y1782" s="11">
        <f t="shared" si="473"/>
        <v>9.0909090909090912E-2</v>
      </c>
      <c r="Z1782" s="4" t="s">
        <v>5106</v>
      </c>
      <c r="AA1782" s="2" cm="1">
        <f t="array" ref="AA1782">SUM(_xlfn._xlws.FILTER($F$2:$F$2454,_xlfn.MAP($Z$2:$Z$2454,_xlfn.LAMBDA(_xlpm.x,_xlpm.x=$Z1782))))</f>
        <v>397</v>
      </c>
      <c r="AB1782" s="11">
        <f t="shared" si="474"/>
        <v>2.5188916876574307E-3</v>
      </c>
      <c r="AC1782" s="11">
        <f t="shared" si="475"/>
        <v>1.55739782160489</v>
      </c>
      <c r="AG1782" s="2"/>
      <c r="AL1782" s="2"/>
      <c r="AM1782" s="2"/>
    </row>
    <row r="1783" spans="1:39">
      <c r="A1783" s="1" t="str">
        <f t="shared" si="459"/>
        <v>~tta~ : [tə]</v>
      </c>
      <c r="B1783" s="1">
        <f>_xlfn.LET(_xlpm.d,$G1783,_xlpm.k,_xlfn.CONCAT(LEFT(TRIM(B$1),1),"*"),COUNTIF(_xlpm.d,_xlpm.k))</f>
        <v>0</v>
      </c>
      <c r="C1783" s="1">
        <f>_xlfn.LET(_xlpm.d,$G1783,_xlpm.k,_xlfn.CONCAT(LEFT(TRIM(C$1),1),"*"),COUNTIF(_xlpm.d,_xlpm.k))</f>
        <v>0</v>
      </c>
      <c r="D1783" s="1">
        <f>_xlfn.LET(_xlpm.d,$G1783,_xlpm.k,_xlfn.CONCAT(LEFT(TRIM(D$1),1),"*"),COUNTIF(_xlpm.d,_xlpm.k))</f>
        <v>0</v>
      </c>
      <c r="E1783" s="1">
        <f t="shared" si="460"/>
        <v>0.69897000433601875</v>
      </c>
      <c r="F1783" s="7">
        <v>4</v>
      </c>
      <c r="G1783" s="9" t="s">
        <v>1560</v>
      </c>
      <c r="H1783" s="4" cm="1">
        <f t="array" ref="H1783">F1783/freq.sum.r6e</f>
        <v>3.1685678073510771E-4</v>
      </c>
      <c r="I1783" s="1" t="str">
        <f t="shared" si="461"/>
        <v>tə</v>
      </c>
      <c r="J1783" s="1" t="str">
        <f t="shared" si="462"/>
        <v>tta</v>
      </c>
      <c r="K1783" s="10">
        <f t="shared" si="463"/>
        <v>2</v>
      </c>
      <c r="L1783" s="1">
        <f t="shared" si="464"/>
        <v>3</v>
      </c>
      <c r="M1783" s="10">
        <f t="shared" si="465"/>
        <v>3</v>
      </c>
      <c r="N1783" s="1" t="str">
        <f t="shared" si="466"/>
        <v>~tta~</v>
      </c>
      <c r="O1783" s="1" t="str">
        <f t="shared" si="467"/>
        <v>[tə]</v>
      </c>
      <c r="P1783" s="3" cm="1">
        <f t="array" ref="P1783">SUM(_xlfn._xlws.FILTER($H$2:$H$2454,_xlfn.MAP($N$2:$N$2454,_xlfn.LAMBDA(_xlpm.x,_xlpm.x=$N1783))))</f>
        <v>4.7528517110266154E-4</v>
      </c>
      <c r="Q1783" s="4">
        <f t="shared" si="468"/>
        <v>0.66666666666666674</v>
      </c>
      <c r="R1783" s="6" cm="1">
        <f t="array" ref="R1783">SUM(_xlfn._xlws.FILTER($H$2:$H$2454,_xlfn.MAP($O$2:$O$2454,_xlfn.LAMBDA(_xlpm.x,_xlpm.x=$O1783))))</f>
        <v>8.7927756653992401E-3</v>
      </c>
      <c r="S1783" s="4">
        <f t="shared" si="469"/>
        <v>3.6036036036036029E-2</v>
      </c>
      <c r="T1783" s="4">
        <f t="shared" si="470"/>
        <v>3.3405748168307284E-2</v>
      </c>
      <c r="U1783" s="4">
        <f t="shared" si="471"/>
        <v>6.8376068376068355E-2</v>
      </c>
      <c r="V1783" s="4">
        <f t="shared" si="472"/>
        <v>1.267171728403014</v>
      </c>
      <c r="W1783" s="4" t="s">
        <v>5120</v>
      </c>
      <c r="X1783" s="2" cm="1">
        <f t="array" ref="X1783">SUM(_xlfn._xlws.FILTER($F$2:$F$2454,_xlfn.MAP($W$2:$W$2454,_xlfn.LAMBDA(_xlpm.x,_xlpm.x=$W1783))))</f>
        <v>1666</v>
      </c>
      <c r="Y1783" s="11">
        <f t="shared" si="473"/>
        <v>2.4009603841536613E-3</v>
      </c>
      <c r="Z1783" s="4" t="s">
        <v>5101</v>
      </c>
      <c r="AA1783" s="2" cm="1">
        <f t="array" ref="AA1783">SUM(_xlfn._xlws.FILTER($F$2:$F$2454,_xlfn.MAP($Z$2:$Z$2454,_xlfn.LAMBDA(_xlpm.x,_xlpm.x=$Z1783))))</f>
        <v>2255</v>
      </c>
      <c r="AB1783" s="11">
        <f t="shared" si="474"/>
        <v>1.7738359201773836E-3</v>
      </c>
      <c r="AC1783" s="11">
        <f t="shared" si="475"/>
        <v>0.13147154914321055</v>
      </c>
      <c r="AG1783" s="2"/>
      <c r="AL1783" s="2"/>
      <c r="AM1783" s="2"/>
    </row>
    <row r="1784" spans="1:39">
      <c r="A1784" s="1" t="str">
        <f t="shared" si="459"/>
        <v>~tou~ : [tə]</v>
      </c>
      <c r="B1784" s="1">
        <f>_xlfn.LET(_xlpm.d,$G1784,_xlpm.k,_xlfn.CONCAT(LEFT(TRIM(B$1),1),"*"),COUNTIF(_xlpm.d,_xlpm.k))</f>
        <v>0</v>
      </c>
      <c r="C1784" s="1">
        <f>_xlfn.LET(_xlpm.d,$G1784,_xlpm.k,_xlfn.CONCAT(LEFT(TRIM(C$1),1),"*"),COUNTIF(_xlpm.d,_xlpm.k))</f>
        <v>0</v>
      </c>
      <c r="D1784" s="1">
        <f>_xlfn.LET(_xlpm.d,$G1784,_xlpm.k,_xlfn.CONCAT(LEFT(TRIM(D$1),1),"*"),COUNTIF(_xlpm.d,_xlpm.k))</f>
        <v>0</v>
      </c>
      <c r="E1784" s="1">
        <f t="shared" si="460"/>
        <v>0.30102999566398114</v>
      </c>
      <c r="F1784" s="7">
        <v>1</v>
      </c>
      <c r="G1784" s="9" t="s">
        <v>2270</v>
      </c>
      <c r="H1784" s="4" cm="1">
        <f t="array" ref="H1784">F1784/freq.sum.r6e</f>
        <v>7.9214195183776928E-5</v>
      </c>
      <c r="I1784" s="1" t="str">
        <f t="shared" si="461"/>
        <v>tə</v>
      </c>
      <c r="J1784" s="1" t="str">
        <f t="shared" si="462"/>
        <v>tou</v>
      </c>
      <c r="K1784" s="10">
        <f t="shared" si="463"/>
        <v>2</v>
      </c>
      <c r="L1784" s="1">
        <f t="shared" si="464"/>
        <v>3</v>
      </c>
      <c r="M1784" s="10">
        <f t="shared" si="465"/>
        <v>3</v>
      </c>
      <c r="N1784" s="1" t="str">
        <f t="shared" si="466"/>
        <v>~tou~</v>
      </c>
      <c r="O1784" s="1" t="str">
        <f t="shared" si="467"/>
        <v>[tə]</v>
      </c>
      <c r="P1784" s="3" cm="1">
        <f t="array" ref="P1784">SUM(_xlfn._xlws.FILTER($H$2:$H$2454,_xlfn.MAP($N$2:$N$2454,_xlfn.LAMBDA(_xlpm.x,_xlpm.x=$N1784))))</f>
        <v>4.7528517110266159E-4</v>
      </c>
      <c r="Q1784" s="4">
        <f t="shared" si="468"/>
        <v>0.16666666666666666</v>
      </c>
      <c r="R1784" s="6" cm="1">
        <f t="array" ref="R1784">SUM(_xlfn._xlws.FILTER($H$2:$H$2454,_xlfn.MAP($O$2:$O$2454,_xlfn.LAMBDA(_xlpm.x,_xlpm.x=$O1784))))</f>
        <v>8.7927756653992401E-3</v>
      </c>
      <c r="S1784" s="4">
        <f t="shared" si="469"/>
        <v>9.0090090090090072E-3</v>
      </c>
      <c r="T1784" s="4">
        <f t="shared" si="470"/>
        <v>3.5967681602482849E-3</v>
      </c>
      <c r="U1784" s="4">
        <f t="shared" si="471"/>
        <v>1.7094017094017092E-2</v>
      </c>
      <c r="V1784" s="4">
        <f t="shared" si="472"/>
        <v>1.267171728403014</v>
      </c>
      <c r="W1784" s="4" t="s">
        <v>5100</v>
      </c>
      <c r="X1784" s="2" cm="1">
        <f t="array" ref="X1784">SUM(_xlfn._xlws.FILTER($F$2:$F$2454,_xlfn.MAP($W$2:$W$2454,_xlfn.LAMBDA(_xlpm.x,_xlpm.x=$W1784))))</f>
        <v>150</v>
      </c>
      <c r="Y1784" s="11">
        <f t="shared" si="473"/>
        <v>6.6666666666666671E-3</v>
      </c>
      <c r="Z1784" s="4" t="s">
        <v>5101</v>
      </c>
      <c r="AA1784" s="2" cm="1">
        <f t="array" ref="AA1784">SUM(_xlfn._xlws.FILTER($F$2:$F$2454,_xlfn.MAP($Z$2:$Z$2454,_xlfn.LAMBDA(_xlpm.x,_xlpm.x=$Z1784))))</f>
        <v>2255</v>
      </c>
      <c r="AB1784" s="11">
        <f t="shared" si="474"/>
        <v>4.434589800443459E-4</v>
      </c>
      <c r="AC1784" s="11">
        <f t="shared" si="475"/>
        <v>1.1770552871582982</v>
      </c>
      <c r="AG1784" s="2"/>
      <c r="AL1784" s="2"/>
      <c r="AM1784" s="2"/>
    </row>
    <row r="1785" spans="1:39">
      <c r="A1785" s="1" t="str">
        <f t="shared" si="459"/>
        <v>~bbi~ : [bɪ]</v>
      </c>
      <c r="B1785" s="1">
        <f>_xlfn.LET(_xlpm.d,$G1785,_xlpm.k,_xlfn.CONCAT(LEFT(TRIM(B$1),1),"*"),COUNTIF(_xlpm.d,_xlpm.k))</f>
        <v>0</v>
      </c>
      <c r="C1785" s="1">
        <f>_xlfn.LET(_xlpm.d,$G1785,_xlpm.k,_xlfn.CONCAT(LEFT(TRIM(C$1),1),"*"),COUNTIF(_xlpm.d,_xlpm.k))</f>
        <v>0</v>
      </c>
      <c r="D1785" s="1">
        <f>_xlfn.LET(_xlpm.d,$G1785,_xlpm.k,_xlfn.CONCAT(LEFT(TRIM(D$1),1),"*"),COUNTIF(_xlpm.d,_xlpm.k))</f>
        <v>0</v>
      </c>
      <c r="E1785" s="1">
        <f t="shared" si="460"/>
        <v>0.47712125471966244</v>
      </c>
      <c r="F1785" s="7">
        <v>2</v>
      </c>
      <c r="G1785" s="9" t="s">
        <v>1660</v>
      </c>
      <c r="H1785" s="4" cm="1">
        <f t="array" ref="H1785">F1785/freq.sum.r6e</f>
        <v>1.5842839036755386E-4</v>
      </c>
      <c r="I1785" s="4" t="str">
        <f t="shared" si="461"/>
        <v>bɪ</v>
      </c>
      <c r="J1785" s="4" t="str">
        <f t="shared" si="462"/>
        <v>bbi</v>
      </c>
      <c r="K1785" s="10">
        <f t="shared" si="463"/>
        <v>2</v>
      </c>
      <c r="L1785" s="1">
        <f t="shared" si="464"/>
        <v>3</v>
      </c>
      <c r="M1785" s="10">
        <f t="shared" si="465"/>
        <v>3</v>
      </c>
      <c r="N1785" s="1" t="str">
        <f t="shared" si="466"/>
        <v>~bbi~</v>
      </c>
      <c r="O1785" s="1" t="str">
        <f t="shared" si="467"/>
        <v>[bɪ]</v>
      </c>
      <c r="P1785" s="3" cm="1">
        <f t="array" ref="P1785">SUM(_xlfn._xlws.FILTER($H$2:$H$2454,_xlfn.MAP($N$2:$N$2454,_xlfn.LAMBDA(_xlpm.x,_xlpm.x=$N1785))))</f>
        <v>2.3764258555133077E-4</v>
      </c>
      <c r="Q1785" s="4">
        <f t="shared" si="468"/>
        <v>0.66666666666666674</v>
      </c>
      <c r="R1785" s="6" cm="1">
        <f t="array" ref="R1785">SUM(_xlfn._xlws.FILTER($H$2:$H$2454,_xlfn.MAP($O$2:$O$2454,_xlfn.LAMBDA(_xlpm.x,_xlpm.x=$O1785))))</f>
        <v>4.4359949302915083E-3</v>
      </c>
      <c r="S1785" s="4">
        <f t="shared" si="469"/>
        <v>3.5714285714285712E-2</v>
      </c>
      <c r="T1785" s="4">
        <f t="shared" si="470"/>
        <v>2.2609725117302318E-2</v>
      </c>
      <c r="U1785" s="4">
        <f t="shared" si="471"/>
        <v>6.7796610169491525E-2</v>
      </c>
      <c r="V1785" s="4">
        <f t="shared" si="472"/>
        <v>1.2710667722865381</v>
      </c>
      <c r="W1785" s="4" t="s">
        <v>5110</v>
      </c>
      <c r="X1785" s="2" cm="1">
        <f t="array" ref="X1785">SUM(_xlfn._xlws.FILTER($F$2:$F$2454,_xlfn.MAP($W$2:$W$2454,_xlfn.LAMBDA(_xlpm.x,_xlpm.x=$W1785))))</f>
        <v>1594</v>
      </c>
      <c r="Y1785" s="11">
        <f t="shared" si="473"/>
        <v>1.2547051442910915E-3</v>
      </c>
      <c r="Z1785" s="4" t="s">
        <v>5102</v>
      </c>
      <c r="AA1785" s="2" cm="1">
        <f t="array" ref="AA1785">SUM(_xlfn._xlws.FILTER($F$2:$F$2454,_xlfn.MAP($Z$2:$Z$2454,_xlfn.LAMBDA(_xlpm.x,_xlpm.x=$Z1785))))</f>
        <v>1794</v>
      </c>
      <c r="AB1785" s="11">
        <f t="shared" si="474"/>
        <v>1.1148272017837235E-3</v>
      </c>
      <c r="AC1785" s="11">
        <f t="shared" si="475"/>
        <v>5.1334121647979701E-2</v>
      </c>
      <c r="AG1785" s="2"/>
      <c r="AL1785" s="2"/>
      <c r="AM1785" s="2"/>
    </row>
    <row r="1786" spans="1:39">
      <c r="A1786" s="1" t="str">
        <f t="shared" si="459"/>
        <v>~bui~ : [bɪ]</v>
      </c>
      <c r="B1786" s="1">
        <f>_xlfn.LET(_xlpm.d,$G1786,_xlpm.k,_xlfn.CONCAT(LEFT(TRIM(B$1),1),"*"),COUNTIF(_xlpm.d,_xlpm.k))</f>
        <v>0</v>
      </c>
      <c r="C1786" s="1">
        <f>_xlfn.LET(_xlpm.d,$G1786,_xlpm.k,_xlfn.CONCAT(LEFT(TRIM(C$1),1),"*"),COUNTIF(_xlpm.d,_xlpm.k))</f>
        <v>0</v>
      </c>
      <c r="D1786" s="1">
        <f>_xlfn.LET(_xlpm.d,$G1786,_xlpm.k,_xlfn.CONCAT(LEFT(TRIM(D$1),1),"*"),COUNTIF(_xlpm.d,_xlpm.k))</f>
        <v>0</v>
      </c>
      <c r="E1786" s="1">
        <f t="shared" si="460"/>
        <v>0.60205999132796229</v>
      </c>
      <c r="F1786" s="7">
        <v>3</v>
      </c>
      <c r="G1786" s="9" t="s">
        <v>1490</v>
      </c>
      <c r="H1786" s="4" cm="1">
        <f t="array" ref="H1786">F1786/freq.sum.r6e</f>
        <v>2.376425855513308E-4</v>
      </c>
      <c r="I1786" s="4" t="str">
        <f t="shared" si="461"/>
        <v>bɪ</v>
      </c>
      <c r="J1786" s="4" t="str">
        <f t="shared" si="462"/>
        <v>bui</v>
      </c>
      <c r="K1786" s="10">
        <f t="shared" si="463"/>
        <v>2</v>
      </c>
      <c r="L1786" s="1">
        <f t="shared" si="464"/>
        <v>3</v>
      </c>
      <c r="M1786" s="10">
        <f t="shared" si="465"/>
        <v>3</v>
      </c>
      <c r="N1786" s="1" t="str">
        <f t="shared" si="466"/>
        <v>~bui~</v>
      </c>
      <c r="O1786" s="1" t="str">
        <f t="shared" si="467"/>
        <v>[bɪ]</v>
      </c>
      <c r="P1786" s="3" cm="1">
        <f t="array" ref="P1786">SUM(_xlfn._xlws.FILTER($H$2:$H$2454,_xlfn.MAP($N$2:$N$2454,_xlfn.LAMBDA(_xlpm.x,_xlpm.x=$N1786))))</f>
        <v>2.376425855513308E-4</v>
      </c>
      <c r="Q1786" s="4">
        <f t="shared" si="468"/>
        <v>1</v>
      </c>
      <c r="R1786" s="6" cm="1">
        <f t="array" ref="R1786">SUM(_xlfn._xlws.FILTER($H$2:$H$2454,_xlfn.MAP($O$2:$O$2454,_xlfn.LAMBDA(_xlpm.x,_xlpm.x=$O1786))))</f>
        <v>4.4359949302915083E-3</v>
      </c>
      <c r="S1786" s="4">
        <f t="shared" si="469"/>
        <v>5.3571428571428568E-2</v>
      </c>
      <c r="T1786" s="4">
        <f t="shared" si="470"/>
        <v>4.279544488973383E-2</v>
      </c>
      <c r="U1786" s="4">
        <f t="shared" si="471"/>
        <v>0.10169491525423728</v>
      </c>
      <c r="V1786" s="4">
        <f t="shared" si="472"/>
        <v>1.2710667722865381</v>
      </c>
      <c r="W1786" s="4" t="s">
        <v>5132</v>
      </c>
      <c r="X1786" s="2" cm="1">
        <f t="array" ref="X1786">SUM(_xlfn._xlws.FILTER($F$2:$F$2454,_xlfn.MAP($W$2:$W$2454,_xlfn.LAMBDA(_xlpm.x,_xlpm.x=$W1786))))</f>
        <v>28</v>
      </c>
      <c r="Y1786" s="11">
        <f t="shared" si="473"/>
        <v>0.10714285714285714</v>
      </c>
      <c r="Z1786" s="4" t="s">
        <v>5102</v>
      </c>
      <c r="AA1786" s="2" cm="1">
        <f t="array" ref="AA1786">SUM(_xlfn._xlws.FILTER($F$2:$F$2454,_xlfn.MAP($Z$2:$Z$2454,_xlfn.LAMBDA(_xlpm.x,_xlpm.x=$Z1786))))</f>
        <v>1794</v>
      </c>
      <c r="AB1786" s="11">
        <f t="shared" si="474"/>
        <v>1.6722408026755853E-3</v>
      </c>
      <c r="AC1786" s="11">
        <f t="shared" si="475"/>
        <v>1.806664407365854</v>
      </c>
      <c r="AG1786" s="2"/>
      <c r="AL1786" s="2"/>
      <c r="AM1786" s="2"/>
    </row>
    <row r="1787" spans="1:39">
      <c r="A1787" s="1" t="str">
        <f t="shared" si="459"/>
        <v>~fah~ : [fæ]</v>
      </c>
      <c r="B1787" s="1">
        <f>_xlfn.LET(_xlpm.d,$G1787,_xlpm.k,_xlfn.CONCAT(LEFT(TRIM(B$1),1),"*"),COUNTIF(_xlpm.d,_xlpm.k))</f>
        <v>0</v>
      </c>
      <c r="C1787" s="1">
        <f>_xlfn.LET(_xlpm.d,$G1787,_xlpm.k,_xlfn.CONCAT(LEFT(TRIM(C$1),1),"*"),COUNTIF(_xlpm.d,_xlpm.k))</f>
        <v>0</v>
      </c>
      <c r="D1787" s="1">
        <f>_xlfn.LET(_xlpm.d,$G1787,_xlpm.k,_xlfn.CONCAT(LEFT(TRIM(D$1),1),"*"),COUNTIF(_xlpm.d,_xlpm.k))</f>
        <v>0</v>
      </c>
      <c r="E1787" s="1">
        <f t="shared" si="460"/>
        <v>0.30102999566398114</v>
      </c>
      <c r="F1787" s="7">
        <v>1</v>
      </c>
      <c r="G1787" s="9" t="s">
        <v>2447</v>
      </c>
      <c r="H1787" s="4" cm="1">
        <f t="array" ref="H1787">F1787/freq.sum.r6e</f>
        <v>7.9214195183776928E-5</v>
      </c>
      <c r="I1787" s="4" t="str">
        <f t="shared" si="461"/>
        <v>fæ</v>
      </c>
      <c r="J1787" s="4" t="str">
        <f t="shared" si="462"/>
        <v>fah</v>
      </c>
      <c r="K1787" s="10">
        <f t="shared" si="463"/>
        <v>2</v>
      </c>
      <c r="L1787" s="1">
        <f t="shared" si="464"/>
        <v>3</v>
      </c>
      <c r="M1787" s="10">
        <f t="shared" si="465"/>
        <v>3</v>
      </c>
      <c r="N1787" s="1" t="str">
        <f t="shared" si="466"/>
        <v>~fah~</v>
      </c>
      <c r="O1787" s="1" t="str">
        <f t="shared" si="467"/>
        <v>[fæ]</v>
      </c>
      <c r="P1787" s="3" cm="1">
        <f t="array" ref="P1787">SUM(_xlfn._xlws.FILTER($H$2:$H$2454,_xlfn.MAP($N$2:$N$2454,_xlfn.LAMBDA(_xlpm.x,_xlpm.x=$N1787))))</f>
        <v>7.9214195183776928E-5</v>
      </c>
      <c r="Q1787" s="4">
        <f t="shared" si="468"/>
        <v>1</v>
      </c>
      <c r="R1787" s="6" cm="1">
        <f t="array" ref="R1787">SUM(_xlfn._xlws.FILTER($H$2:$H$2454,_xlfn.MAP($O$2:$O$2454,_xlfn.LAMBDA(_xlpm.x,_xlpm.x=$O1787))))</f>
        <v>1.5050697084917617E-3</v>
      </c>
      <c r="S1787" s="4">
        <f t="shared" si="469"/>
        <v>5.2631578947368418E-2</v>
      </c>
      <c r="T1787" s="4">
        <f t="shared" si="470"/>
        <v>2.1041093737452471E-2</v>
      </c>
      <c r="U1787" s="4">
        <f t="shared" si="471"/>
        <v>0.1</v>
      </c>
      <c r="V1787" s="4">
        <f t="shared" si="472"/>
        <v>1.2787536009528289</v>
      </c>
      <c r="W1787" s="4" t="s">
        <v>5120</v>
      </c>
      <c r="X1787" s="2" cm="1">
        <f t="array" ref="X1787">SUM(_xlfn._xlws.FILTER($F$2:$F$2454,_xlfn.MAP($W$2:$W$2454,_xlfn.LAMBDA(_xlpm.x,_xlpm.x=$W1787))))</f>
        <v>1666</v>
      </c>
      <c r="Y1787" s="11">
        <f t="shared" si="473"/>
        <v>6.0024009603841532E-4</v>
      </c>
      <c r="Z1787" s="4" t="s">
        <v>5103</v>
      </c>
      <c r="AA1787" s="2" cm="1">
        <f t="array" ref="AA1787">SUM(_xlfn._xlws.FILTER($F$2:$F$2454,_xlfn.MAP($Z$2:$Z$2454,_xlfn.LAMBDA(_xlpm.x,_xlpm.x=$Z1787))))</f>
        <v>514</v>
      </c>
      <c r="AB1787" s="11">
        <f t="shared" si="474"/>
        <v>1.9455252918287938E-3</v>
      </c>
      <c r="AC1787" s="11">
        <f t="shared" si="475"/>
        <v>-0.51071187807549312</v>
      </c>
      <c r="AG1787" s="2"/>
      <c r="AL1787" s="2"/>
      <c r="AM1787" s="2"/>
    </row>
    <row r="1788" spans="1:39">
      <c r="A1788" s="1" t="str">
        <f t="shared" si="459"/>
        <v>~dai~ : [deɪ]</v>
      </c>
      <c r="B1788" s="1">
        <f>_xlfn.LET(_xlpm.d,$G1788,_xlpm.k,_xlfn.CONCAT(LEFT(TRIM(B$1),1),"*"),COUNTIF(_xlpm.d,_xlpm.k))</f>
        <v>0</v>
      </c>
      <c r="C1788" s="1">
        <f>_xlfn.LET(_xlpm.d,$G1788,_xlpm.k,_xlfn.CONCAT(LEFT(TRIM(C$1),1),"*"),COUNTIF(_xlpm.d,_xlpm.k))</f>
        <v>0</v>
      </c>
      <c r="D1788" s="1">
        <f>_xlfn.LET(_xlpm.d,$G1788,_xlpm.k,_xlfn.CONCAT(LEFT(TRIM(D$1),1),"*"),COUNTIF(_xlpm.d,_xlpm.k))</f>
        <v>0</v>
      </c>
      <c r="E1788" s="1">
        <f t="shared" si="460"/>
        <v>0.30102999566398114</v>
      </c>
      <c r="F1788" s="7">
        <v>1</v>
      </c>
      <c r="G1788" s="9" t="s">
        <v>1680</v>
      </c>
      <c r="H1788" s="4" cm="1">
        <f t="array" ref="H1788">F1788/freq.sum.r6e</f>
        <v>7.9214195183776928E-5</v>
      </c>
      <c r="I1788" s="4" t="str">
        <f t="shared" si="461"/>
        <v>deɪ</v>
      </c>
      <c r="J1788" s="4" t="str">
        <f t="shared" si="462"/>
        <v>dai</v>
      </c>
      <c r="K1788" s="10">
        <f t="shared" si="463"/>
        <v>3</v>
      </c>
      <c r="L1788" s="1">
        <f t="shared" si="464"/>
        <v>3</v>
      </c>
      <c r="M1788" s="10">
        <f t="shared" si="465"/>
        <v>3</v>
      </c>
      <c r="N1788" s="1" t="str">
        <f t="shared" si="466"/>
        <v>~dai~</v>
      </c>
      <c r="O1788" s="1" t="str">
        <f t="shared" si="467"/>
        <v>[deɪ]</v>
      </c>
      <c r="P1788" s="3" cm="1">
        <f t="array" ref="P1788">SUM(_xlfn._xlws.FILTER($H$2:$H$2454,_xlfn.MAP($N$2:$N$2454,_xlfn.LAMBDA(_xlpm.x,_xlpm.x=$N1788))))</f>
        <v>7.9214195183776928E-5</v>
      </c>
      <c r="Q1788" s="4">
        <f t="shared" si="468"/>
        <v>1</v>
      </c>
      <c r="R1788" s="6" cm="1">
        <f t="array" ref="R1788">SUM(_xlfn._xlws.FILTER($H$2:$H$2454,_xlfn.MAP($O$2:$O$2454,_xlfn.LAMBDA(_xlpm.x,_xlpm.x=$O1788))))</f>
        <v>1.5050697084917617E-3</v>
      </c>
      <c r="S1788" s="4">
        <f t="shared" si="469"/>
        <v>5.2631578947368418E-2</v>
      </c>
      <c r="T1788" s="4">
        <f t="shared" si="470"/>
        <v>2.1041093737452471E-2</v>
      </c>
      <c r="U1788" s="4">
        <f t="shared" si="471"/>
        <v>0.1</v>
      </c>
      <c r="V1788" s="4">
        <f t="shared" si="472"/>
        <v>1.2787536009528289</v>
      </c>
      <c r="W1788" s="4" t="s">
        <v>5131</v>
      </c>
      <c r="X1788" s="2" cm="1">
        <f t="array" ref="X1788">SUM(_xlfn._xlws.FILTER($F$2:$F$2454,_xlfn.MAP($W$2:$W$2454,_xlfn.LAMBDA(_xlpm.x,_xlpm.x=$W1788))))</f>
        <v>105</v>
      </c>
      <c r="Y1788" s="11">
        <f t="shared" si="473"/>
        <v>9.5238095238095247E-3</v>
      </c>
      <c r="Z1788" s="4" t="s">
        <v>5108</v>
      </c>
      <c r="AA1788" s="2" cm="1">
        <f t="array" ref="AA1788">SUM(_xlfn._xlws.FILTER($F$2:$F$2454,_xlfn.MAP($Z$2:$Z$2454,_xlfn.LAMBDA(_xlpm.x,_xlpm.x=$Z1788))))</f>
        <v>475</v>
      </c>
      <c r="AB1788" s="11">
        <f t="shared" si="474"/>
        <v>2.1052631578947368E-3</v>
      </c>
      <c r="AC1788" s="11">
        <f t="shared" si="475"/>
        <v>0.65550431055492853</v>
      </c>
      <c r="AG1788" s="2"/>
      <c r="AL1788" s="2"/>
      <c r="AM1788" s="2"/>
    </row>
    <row r="1789" spans="1:39">
      <c r="A1789" s="1" t="str">
        <f t="shared" si="459"/>
        <v>~fau~ : [fɔ]</v>
      </c>
      <c r="B1789" s="1">
        <f>_xlfn.LET(_xlpm.d,$G1789,_xlpm.k,_xlfn.CONCAT(LEFT(TRIM(B$1),1),"*"),COUNTIF(_xlpm.d,_xlpm.k))</f>
        <v>0</v>
      </c>
      <c r="C1789" s="1">
        <f>_xlfn.LET(_xlpm.d,$G1789,_xlpm.k,_xlfn.CONCAT(LEFT(TRIM(C$1),1),"*"),COUNTIF(_xlpm.d,_xlpm.k))</f>
        <v>0</v>
      </c>
      <c r="D1789" s="1">
        <f>_xlfn.LET(_xlpm.d,$G1789,_xlpm.k,_xlfn.CONCAT(LEFT(TRIM(D$1),1),"*"),COUNTIF(_xlpm.d,_xlpm.k))</f>
        <v>0</v>
      </c>
      <c r="E1789" s="1">
        <f t="shared" si="460"/>
        <v>0.47712125471966244</v>
      </c>
      <c r="F1789" s="7">
        <v>2</v>
      </c>
      <c r="G1789" s="9" t="s">
        <v>1571</v>
      </c>
      <c r="H1789" s="4" cm="1">
        <f t="array" ref="H1789">F1789/freq.sum.r6e</f>
        <v>1.5842839036755386E-4</v>
      </c>
      <c r="I1789" s="1" t="str">
        <f t="shared" si="461"/>
        <v>fɔ</v>
      </c>
      <c r="J1789" s="1" t="str">
        <f t="shared" si="462"/>
        <v>fau</v>
      </c>
      <c r="K1789" s="10">
        <f t="shared" si="463"/>
        <v>2</v>
      </c>
      <c r="L1789" s="1">
        <f t="shared" si="464"/>
        <v>3</v>
      </c>
      <c r="M1789" s="10">
        <f t="shared" si="465"/>
        <v>3</v>
      </c>
      <c r="N1789" s="1" t="str">
        <f t="shared" si="466"/>
        <v>~fau~</v>
      </c>
      <c r="O1789" s="1" t="str">
        <f t="shared" si="467"/>
        <v>[fɔ]</v>
      </c>
      <c r="P1789" s="3" cm="1">
        <f t="array" ref="P1789">SUM(_xlfn._xlws.FILTER($H$2:$H$2454,_xlfn.MAP($N$2:$N$2454,_xlfn.LAMBDA(_xlpm.x,_xlpm.x=$N1789))))</f>
        <v>1.5842839036755386E-4</v>
      </c>
      <c r="Q1789" s="4">
        <f t="shared" si="468"/>
        <v>1</v>
      </c>
      <c r="R1789" s="6" cm="1">
        <f t="array" ref="R1789">SUM(_xlfn._xlws.FILTER($H$2:$H$2454,_xlfn.MAP($O$2:$O$2454,_xlfn.LAMBDA(_xlpm.x,_xlpm.x=$O1789))))</f>
        <v>3.010139416983523E-3</v>
      </c>
      <c r="S1789" s="4">
        <f t="shared" si="469"/>
        <v>5.2631578947368425E-2</v>
      </c>
      <c r="T1789" s="4">
        <f t="shared" si="470"/>
        <v>3.334934454802093E-2</v>
      </c>
      <c r="U1789" s="4">
        <f t="shared" si="471"/>
        <v>0.10000000000000002</v>
      </c>
      <c r="V1789" s="4">
        <f t="shared" si="472"/>
        <v>1.2787536009528289</v>
      </c>
      <c r="W1789" s="4" t="s">
        <v>5139</v>
      </c>
      <c r="X1789" s="2" cm="1">
        <f t="array" ref="X1789">SUM(_xlfn._xlws.FILTER($F$2:$F$2454,_xlfn.MAP($W$2:$W$2454,_xlfn.LAMBDA(_xlpm.x,_xlpm.x=$W1789))))</f>
        <v>32</v>
      </c>
      <c r="Y1789" s="11">
        <f t="shared" si="473"/>
        <v>6.25E-2</v>
      </c>
      <c r="Z1789" s="4" t="s">
        <v>5107</v>
      </c>
      <c r="AA1789" s="2" cm="1">
        <f t="array" ref="AA1789">SUM(_xlfn._xlws.FILTER($F$2:$F$2454,_xlfn.MAP($Z$2:$Z$2454,_xlfn.LAMBDA(_xlpm.x,_xlpm.x=$Z1789))))</f>
        <v>293</v>
      </c>
      <c r="AB1789" s="11">
        <f t="shared" si="474"/>
        <v>6.8259385665529011E-3</v>
      </c>
      <c r="AC1789" s="11">
        <f t="shared" si="475"/>
        <v>0.96171764203420351</v>
      </c>
      <c r="AG1789" s="2"/>
      <c r="AL1789" s="2"/>
      <c r="AM1789" s="2"/>
    </row>
    <row r="1790" spans="1:39">
      <c r="A1790" s="1" t="str">
        <f t="shared" si="459"/>
        <v>~ffo~ : [fɔ]</v>
      </c>
      <c r="B1790" s="1">
        <f>_xlfn.LET(_xlpm.d,$G1790,_xlpm.k,_xlfn.CONCAT(LEFT(TRIM(B$1),1),"*"),COUNTIF(_xlpm.d,_xlpm.k))</f>
        <v>0</v>
      </c>
      <c r="C1790" s="1">
        <f>_xlfn.LET(_xlpm.d,$G1790,_xlpm.k,_xlfn.CONCAT(LEFT(TRIM(C$1),1),"*"),COUNTIF(_xlpm.d,_xlpm.k))</f>
        <v>0</v>
      </c>
      <c r="D1790" s="1">
        <f>_xlfn.LET(_xlpm.d,$G1790,_xlpm.k,_xlfn.CONCAT(LEFT(TRIM(D$1),1),"*"),COUNTIF(_xlpm.d,_xlpm.k))</f>
        <v>0</v>
      </c>
      <c r="E1790" s="1">
        <f t="shared" si="460"/>
        <v>0.30102999566398114</v>
      </c>
      <c r="F1790" s="7">
        <v>1</v>
      </c>
      <c r="G1790" s="9" t="s">
        <v>1783</v>
      </c>
      <c r="H1790" s="4" cm="1">
        <f t="array" ref="H1790">F1790/freq.sum.r6e</f>
        <v>7.9214195183776928E-5</v>
      </c>
      <c r="I1790" s="4" t="str">
        <f t="shared" si="461"/>
        <v>fɔ</v>
      </c>
      <c r="J1790" s="4" t="str">
        <f t="shared" si="462"/>
        <v>ffo</v>
      </c>
      <c r="K1790" s="10">
        <f t="shared" si="463"/>
        <v>2</v>
      </c>
      <c r="L1790" s="1">
        <f t="shared" si="464"/>
        <v>3</v>
      </c>
      <c r="M1790" s="10">
        <f t="shared" si="465"/>
        <v>3</v>
      </c>
      <c r="N1790" s="1" t="str">
        <f t="shared" si="466"/>
        <v>~ffo~</v>
      </c>
      <c r="O1790" s="1" t="str">
        <f t="shared" si="467"/>
        <v>[fɔ]</v>
      </c>
      <c r="P1790" s="3" cm="1">
        <f t="array" ref="P1790">SUM(_xlfn._xlws.FILTER($H$2:$H$2454,_xlfn.MAP($N$2:$N$2454,_xlfn.LAMBDA(_xlpm.x,_xlpm.x=$N1790))))</f>
        <v>1.5842839036755386E-4</v>
      </c>
      <c r="Q1790" s="4">
        <f t="shared" si="468"/>
        <v>0.5</v>
      </c>
      <c r="R1790" s="6" cm="1">
        <f t="array" ref="R1790">SUM(_xlfn._xlws.FILTER($H$2:$H$2454,_xlfn.MAP($O$2:$O$2454,_xlfn.LAMBDA(_xlpm.x,_xlpm.x=$O1790))))</f>
        <v>3.010139416983523E-3</v>
      </c>
      <c r="S1790" s="4">
        <f t="shared" si="469"/>
        <v>2.6315789473684213E-2</v>
      </c>
      <c r="T1790" s="4">
        <f t="shared" si="470"/>
        <v>1.0520546868726235E-2</v>
      </c>
      <c r="U1790" s="4">
        <f t="shared" si="471"/>
        <v>5.000000000000001E-2</v>
      </c>
      <c r="V1790" s="4">
        <f t="shared" si="472"/>
        <v>1.2787536009528289</v>
      </c>
      <c r="W1790" s="4" t="s">
        <v>5119</v>
      </c>
      <c r="X1790" s="2" cm="1">
        <f t="array" ref="X1790">SUM(_xlfn._xlws.FILTER($F$2:$F$2454,_xlfn.MAP($W$2:$W$2454,_xlfn.LAMBDA(_xlpm.x,_xlpm.x=$W1790))))</f>
        <v>1157</v>
      </c>
      <c r="Y1790" s="11">
        <f t="shared" si="473"/>
        <v>8.6430423509075197E-4</v>
      </c>
      <c r="Z1790" s="4" t="s">
        <v>5107</v>
      </c>
      <c r="AA1790" s="2" cm="1">
        <f t="array" ref="AA1790">SUM(_xlfn._xlws.FILTER($F$2:$F$2454,_xlfn.MAP($Z$2:$Z$2454,_xlfn.LAMBDA(_xlpm.x,_xlpm.x=$Z1790))))</f>
        <v>293</v>
      </c>
      <c r="AB1790" s="11">
        <f t="shared" si="474"/>
        <v>3.4129692832764505E-3</v>
      </c>
      <c r="AC1790" s="11">
        <f t="shared" si="475"/>
        <v>-0.59646573859764007</v>
      </c>
      <c r="AG1790" s="2"/>
      <c r="AL1790" s="2"/>
      <c r="AM1790" s="2"/>
    </row>
    <row r="1791" spans="1:39">
      <c r="A1791" s="1" t="str">
        <f t="shared" si="459"/>
        <v>~rre~ : [ɹɪ]</v>
      </c>
      <c r="B1791" s="1">
        <f>_xlfn.LET(_xlpm.d,$G1791,_xlpm.k,_xlfn.CONCAT(LEFT(TRIM(B$1),1),"*"),COUNTIF(_xlpm.d,_xlpm.k))</f>
        <v>1</v>
      </c>
      <c r="C1791" s="1">
        <f>_xlfn.LET(_xlpm.d,$G1791,_xlpm.k,_xlfn.CONCAT(LEFT(TRIM(C$1),1),"*"),COUNTIF(_xlpm.d,_xlpm.k))</f>
        <v>0</v>
      </c>
      <c r="D1791" s="1">
        <f>_xlfn.LET(_xlpm.d,$G1791,_xlpm.k,_xlfn.CONCAT(LEFT(TRIM(D$1),1),"*"),COUNTIF(_xlpm.d,_xlpm.k))</f>
        <v>0</v>
      </c>
      <c r="E1791" s="1">
        <f t="shared" si="460"/>
        <v>0.30102999566398114</v>
      </c>
      <c r="F1791" s="7">
        <v>1</v>
      </c>
      <c r="G1791" s="9" t="s">
        <v>2409</v>
      </c>
      <c r="H1791" s="4" cm="1">
        <f t="array" ref="H1791">F1791/freq.sum.r6e</f>
        <v>7.9214195183776928E-5</v>
      </c>
      <c r="I1791" s="1" t="str">
        <f t="shared" si="461"/>
        <v>ɹɪ</v>
      </c>
      <c r="J1791" s="1" t="str">
        <f t="shared" si="462"/>
        <v>rre</v>
      </c>
      <c r="K1791" s="10">
        <f t="shared" si="463"/>
        <v>2</v>
      </c>
      <c r="L1791" s="1">
        <f t="shared" si="464"/>
        <v>3</v>
      </c>
      <c r="M1791" s="10">
        <f t="shared" si="465"/>
        <v>3</v>
      </c>
      <c r="N1791" s="1" t="str">
        <f t="shared" si="466"/>
        <v>~rre~</v>
      </c>
      <c r="O1791" s="1" t="str">
        <f t="shared" si="467"/>
        <v>[ɹɪ]</v>
      </c>
      <c r="P1791" s="3" cm="1">
        <f t="array" ref="P1791">SUM(_xlfn._xlws.FILTER($H$2:$H$2454,_xlfn.MAP($N$2:$N$2454,_xlfn.LAMBDA(_xlpm.x,_xlpm.x=$N1791))))</f>
        <v>9.5057034220532308E-4</v>
      </c>
      <c r="Q1791" s="4">
        <f t="shared" si="468"/>
        <v>8.3333333333333343E-2</v>
      </c>
      <c r="R1791" s="6" cm="1">
        <f t="array" ref="R1791">SUM(_xlfn._xlws.FILTER($H$2:$H$2454,_xlfn.MAP($O$2:$O$2454,_xlfn.LAMBDA(_xlpm.x,_xlpm.x=$O1791))))</f>
        <v>1.8219264892268688E-2</v>
      </c>
      <c r="S1791" s="4">
        <f t="shared" si="469"/>
        <v>4.3478260869565227E-3</v>
      </c>
      <c r="T1791" s="4">
        <f t="shared" si="470"/>
        <v>1.7389333667316093E-3</v>
      </c>
      <c r="U1791" s="4">
        <f t="shared" si="471"/>
        <v>8.2644628099173573E-3</v>
      </c>
      <c r="V1791" s="4">
        <f t="shared" si="472"/>
        <v>1.282546589969968</v>
      </c>
      <c r="W1791" s="4" t="s">
        <v>5121</v>
      </c>
      <c r="X1791" s="2" cm="1">
        <f t="array" ref="X1791">SUM(_xlfn._xlws.FILTER($F$2:$F$2454,_xlfn.MAP($W$2:$W$2454,_xlfn.LAMBDA(_xlpm.x,_xlpm.x=$W1791))))</f>
        <v>2896</v>
      </c>
      <c r="Y1791" s="11">
        <f t="shared" si="473"/>
        <v>3.453038674033149E-4</v>
      </c>
      <c r="Z1791" s="4" t="s">
        <v>5102</v>
      </c>
      <c r="AA1791" s="2" cm="1">
        <f t="array" ref="AA1791">SUM(_xlfn._xlws.FILTER($F$2:$F$2454,_xlfn.MAP($Z$2:$Z$2454,_xlfn.LAMBDA(_xlpm.x,_xlpm.x=$Z1791))))</f>
        <v>1794</v>
      </c>
      <c r="AB1791" s="11">
        <f t="shared" si="474"/>
        <v>5.5741360089186175E-4</v>
      </c>
      <c r="AC1791" s="11">
        <f t="shared" si="475"/>
        <v>-0.20797611881703601</v>
      </c>
      <c r="AG1791" s="2"/>
      <c r="AL1791" s="2"/>
      <c r="AM1791" s="2"/>
    </row>
    <row r="1792" spans="1:39">
      <c r="A1792" s="1" t="str">
        <f t="shared" si="459"/>
        <v>~lie~ : [lɪ]</v>
      </c>
      <c r="B1792" s="1">
        <f>_xlfn.LET(_xlpm.d,$G1792,_xlpm.k,_xlfn.CONCAT(LEFT(TRIM(B$1),1),"*"),COUNTIF(_xlpm.d,_xlpm.k))</f>
        <v>0</v>
      </c>
      <c r="C1792" s="1">
        <f>_xlfn.LET(_xlpm.d,$G1792,_xlpm.k,_xlfn.CONCAT(LEFT(TRIM(C$1),1),"*"),COUNTIF(_xlpm.d,_xlpm.k))</f>
        <v>0</v>
      </c>
      <c r="D1792" s="1">
        <f>_xlfn.LET(_xlpm.d,$G1792,_xlpm.k,_xlfn.CONCAT(LEFT(TRIM(D$1),1),"*"),COUNTIF(_xlpm.d,_xlpm.k))</f>
        <v>0</v>
      </c>
      <c r="E1792" s="1">
        <f t="shared" si="460"/>
        <v>0.30102999566398114</v>
      </c>
      <c r="F1792" s="7">
        <v>1</v>
      </c>
      <c r="G1792" s="9" t="s">
        <v>1853</v>
      </c>
      <c r="H1792" s="4" cm="1">
        <f t="array" ref="H1792">F1792/freq.sum.r6e</f>
        <v>7.9214195183776928E-5</v>
      </c>
      <c r="I1792" s="4" t="str">
        <f t="shared" si="461"/>
        <v>lɪ</v>
      </c>
      <c r="J1792" s="4" t="str">
        <f t="shared" si="462"/>
        <v>lie</v>
      </c>
      <c r="K1792" s="10">
        <f t="shared" si="463"/>
        <v>2</v>
      </c>
      <c r="L1792" s="1">
        <f t="shared" si="464"/>
        <v>3</v>
      </c>
      <c r="M1792" s="10">
        <f t="shared" si="465"/>
        <v>3</v>
      </c>
      <c r="N1792" s="1" t="str">
        <f t="shared" si="466"/>
        <v>~lie~</v>
      </c>
      <c r="O1792" s="1" t="str">
        <f t="shared" si="467"/>
        <v>[lɪ]</v>
      </c>
      <c r="P1792" s="3" cm="1">
        <f t="array" ref="P1792">SUM(_xlfn._xlws.FILTER($H$2:$H$2454,_xlfn.MAP($N$2:$N$2454,_xlfn.LAMBDA(_xlpm.x,_xlpm.x=$N1792))))</f>
        <v>4.7528517110266159E-4</v>
      </c>
      <c r="Q1792" s="4">
        <f t="shared" si="468"/>
        <v>0.16666666666666666</v>
      </c>
      <c r="R1792" s="6" cm="1">
        <f t="array" ref="R1792">SUM(_xlfn._xlws.FILTER($H$2:$H$2454,_xlfn.MAP($O$2:$O$2454,_xlfn.LAMBDA(_xlpm.x,_xlpm.x=$O1792))))</f>
        <v>9.1888466413181224E-3</v>
      </c>
      <c r="S1792" s="4">
        <f t="shared" si="469"/>
        <v>8.6206896551724154E-3</v>
      </c>
      <c r="T1792" s="4">
        <f t="shared" si="470"/>
        <v>3.4493596290905695E-3</v>
      </c>
      <c r="U1792" s="4">
        <f t="shared" si="471"/>
        <v>1.6393442622950824E-2</v>
      </c>
      <c r="V1792" s="4">
        <f t="shared" si="472"/>
        <v>1.2863067388432747</v>
      </c>
      <c r="W1792" s="4" t="s">
        <v>5134</v>
      </c>
      <c r="X1792" s="2" cm="1">
        <f t="array" ref="X1792">SUM(_xlfn._xlws.FILTER($F$2:$F$2454,_xlfn.MAP($W$2:$W$2454,_xlfn.LAMBDA(_xlpm.x,_xlpm.x=$W1792))))</f>
        <v>59</v>
      </c>
      <c r="Y1792" s="11">
        <f t="shared" si="473"/>
        <v>1.6949152542372881E-2</v>
      </c>
      <c r="Z1792" s="4" t="s">
        <v>5102</v>
      </c>
      <c r="AA1792" s="2" cm="1">
        <f t="array" ref="AA1792">SUM(_xlfn._xlws.FILTER($F$2:$F$2454,_xlfn.MAP($Z$2:$Z$2454,_xlfn.LAMBDA(_xlpm.x,_xlpm.x=$Z1792))))</f>
        <v>1794</v>
      </c>
      <c r="AB1792" s="11">
        <f t="shared" si="474"/>
        <v>5.5741360089186175E-4</v>
      </c>
      <c r="AC1792" s="11">
        <f t="shared" si="475"/>
        <v>1.482970427065929</v>
      </c>
      <c r="AG1792" s="2"/>
      <c r="AL1792" s="2"/>
      <c r="AM1792" s="2"/>
    </row>
    <row r="1793" spans="1:39">
      <c r="A1793" s="1" t="str">
        <f t="shared" si="459"/>
        <v>~ffo~ : [fə]</v>
      </c>
      <c r="B1793" s="1">
        <f>_xlfn.LET(_xlpm.d,$G1793,_xlpm.k,_xlfn.CONCAT(LEFT(TRIM(B$1),1),"*"),COUNTIF(_xlpm.d,_xlpm.k))</f>
        <v>0</v>
      </c>
      <c r="C1793" s="1">
        <f>_xlfn.LET(_xlpm.d,$G1793,_xlpm.k,_xlfn.CONCAT(LEFT(TRIM(C$1),1),"*"),COUNTIF(_xlpm.d,_xlpm.k))</f>
        <v>0</v>
      </c>
      <c r="D1793" s="1">
        <f>_xlfn.LET(_xlpm.d,$G1793,_xlpm.k,_xlfn.CONCAT(LEFT(TRIM(D$1),1),"*"),COUNTIF(_xlpm.d,_xlpm.k))</f>
        <v>0</v>
      </c>
      <c r="E1793" s="1">
        <f t="shared" si="460"/>
        <v>0.30102999566398114</v>
      </c>
      <c r="F1793" s="7">
        <v>1</v>
      </c>
      <c r="G1793" s="9" t="s">
        <v>1778</v>
      </c>
      <c r="H1793" s="4" cm="1">
        <f t="array" ref="H1793">F1793/freq.sum.r6e</f>
        <v>7.9214195183776928E-5</v>
      </c>
      <c r="I1793" s="4" t="str">
        <f t="shared" si="461"/>
        <v>fə</v>
      </c>
      <c r="J1793" s="4" t="str">
        <f t="shared" si="462"/>
        <v>ffo</v>
      </c>
      <c r="K1793" s="10">
        <f t="shared" si="463"/>
        <v>2</v>
      </c>
      <c r="L1793" s="1">
        <f t="shared" si="464"/>
        <v>3</v>
      </c>
      <c r="M1793" s="10">
        <f t="shared" si="465"/>
        <v>3</v>
      </c>
      <c r="N1793" s="1" t="str">
        <f t="shared" si="466"/>
        <v>~ffo~</v>
      </c>
      <c r="O1793" s="1" t="str">
        <f t="shared" si="467"/>
        <v>[fə]</v>
      </c>
      <c r="P1793" s="3" cm="1">
        <f t="array" ref="P1793">SUM(_xlfn._xlws.FILTER($H$2:$H$2454,_xlfn.MAP($N$2:$N$2454,_xlfn.LAMBDA(_xlpm.x,_xlpm.x=$N1793))))</f>
        <v>1.5842839036755386E-4</v>
      </c>
      <c r="Q1793" s="4">
        <f t="shared" si="468"/>
        <v>0.5</v>
      </c>
      <c r="R1793" s="6" cm="1">
        <f t="array" ref="R1793">SUM(_xlfn._xlws.FILTER($H$2:$H$2454,_xlfn.MAP($O$2:$O$2454,_xlfn.LAMBDA(_xlpm.x,_xlpm.x=$O1793))))</f>
        <v>3.0893536121673003E-3</v>
      </c>
      <c r="S1793" s="4">
        <f t="shared" si="469"/>
        <v>2.564102564102564E-2</v>
      </c>
      <c r="T1793" s="4">
        <f t="shared" si="470"/>
        <v>1.0263948164610959E-2</v>
      </c>
      <c r="U1793" s="4">
        <f t="shared" si="471"/>
        <v>4.8780487804878044E-2</v>
      </c>
      <c r="V1793" s="4">
        <f t="shared" si="472"/>
        <v>1.2900346113625181</v>
      </c>
      <c r="W1793" s="4" t="s">
        <v>5119</v>
      </c>
      <c r="X1793" s="2" cm="1">
        <f t="array" ref="X1793">SUM(_xlfn._xlws.FILTER($F$2:$F$2454,_xlfn.MAP($W$2:$W$2454,_xlfn.LAMBDA(_xlpm.x,_xlpm.x=$W1793))))</f>
        <v>1157</v>
      </c>
      <c r="Y1793" s="11">
        <f t="shared" si="473"/>
        <v>8.6430423509075197E-4</v>
      </c>
      <c r="Z1793" s="4" t="s">
        <v>5101</v>
      </c>
      <c r="AA1793" s="2" cm="1">
        <f t="array" ref="AA1793">SUM(_xlfn._xlws.FILTER($F$2:$F$2454,_xlfn.MAP($Z$2:$Z$2454,_xlfn.LAMBDA(_xlpm.x,_xlpm.x=$Z1793))))</f>
        <v>2255</v>
      </c>
      <c r="AB1793" s="11">
        <f t="shared" si="474"/>
        <v>4.434589800443459E-4</v>
      </c>
      <c r="AC1793" s="11">
        <f t="shared" si="475"/>
        <v>0.28981318726222982</v>
      </c>
      <c r="AG1793" s="2"/>
      <c r="AL1793" s="2"/>
      <c r="AM1793" s="2"/>
    </row>
    <row r="1794" spans="1:39">
      <c r="A1794" s="1" t="str">
        <f t="shared" ref="A1794:A1857" si="476">_xlfn.LET(_xlpm.sep," : ",CONCATENATE(N1794,_xlpm.sep,O1794))</f>
        <v>~dje~ : [dʒɪ]</v>
      </c>
      <c r="B1794" s="1">
        <f>_xlfn.LET(_xlpm.d,$G1794,_xlpm.k,_xlfn.CONCAT(LEFT(TRIM(B$1),1),"*"),COUNTIF(_xlpm.d,_xlpm.k))</f>
        <v>0</v>
      </c>
      <c r="C1794" s="1">
        <f>_xlfn.LET(_xlpm.d,$G1794,_xlpm.k,_xlfn.CONCAT(LEFT(TRIM(C$1),1),"*"),COUNTIF(_xlpm.d,_xlpm.k))</f>
        <v>0</v>
      </c>
      <c r="D1794" s="1">
        <f>_xlfn.LET(_xlpm.d,$G1794,_xlpm.k,_xlfn.CONCAT(LEFT(TRIM(D$1),1),"*"),COUNTIF(_xlpm.d,_xlpm.k))</f>
        <v>0</v>
      </c>
      <c r="E1794" s="1">
        <f t="shared" ref="E1794:E1857" si="477">LOG(F1794+1,10)</f>
        <v>0.30102999566398114</v>
      </c>
      <c r="F1794" s="7">
        <v>1</v>
      </c>
      <c r="G1794" s="9" t="s">
        <v>1689</v>
      </c>
      <c r="H1794" s="4" cm="1">
        <f t="array" ref="H1794">F1794/freq.sum.r6e</f>
        <v>7.9214195183776928E-5</v>
      </c>
      <c r="I1794" s="1" t="str">
        <f t="shared" ref="I1794:I1857" si="478">_xlfn.LET(_xlpm.sep,":",_xlpm.w,$G1794,LEFT(_xlpm.w,FIND(_xlpm.sep,_xlpm.w)-1))</f>
        <v>dʒɪ</v>
      </c>
      <c r="J1794" s="1" t="str">
        <f t="shared" ref="J1794:J1857" si="479">_xlfn.LET(_xlpm.sep,":",_xlpm.w,$G1794,RIGHT(_xlpm.w,LEN(_xlpm.w)-FIND(_xlpm.sep,_xlpm.w)))</f>
        <v>dje</v>
      </c>
      <c r="K1794" s="10">
        <f t="shared" ref="K1794:K1857" si="480">_xlfn.LET(_xlpm.w,I1794,LEN(_xlpm.w))</f>
        <v>3</v>
      </c>
      <c r="L1794" s="1">
        <f t="shared" ref="L1794:L1857" si="481">_xlfn.LET(_xlpm.w,J1794,LEN(_xlpm.w))</f>
        <v>3</v>
      </c>
      <c r="M1794" s="10">
        <f t="shared" ref="M1794:M1857" si="482">_xlfn.LET(_xlpm.a,K1794,_xlpm.b,L1794,MAX(_xlpm.a,_xlpm.b))</f>
        <v>3</v>
      </c>
      <c r="N1794" s="1" t="str">
        <f t="shared" ref="N1794:N1857" si="483">_xlfn.LET(_xlpm.sep,":",_xlpm.w,$G1794,_xlfn.CONCAT("~",RIGHT(_xlpm.w,LEN(_xlpm.w)-FIND(_xlpm.sep,_xlpm.w)),"~"))</f>
        <v>~dje~</v>
      </c>
      <c r="O1794" s="1" t="str">
        <f t="shared" ref="O1794:O1857" si="484">_xlfn.LET(_xlpm.sep,":",_xlpm.w,$G1794,_xlfn.CONCAT("[",LEFT(_xlpm.w,FIND(_xlpm.sep,_xlpm.w)-1),"]"))</f>
        <v>[dʒɪ]</v>
      </c>
      <c r="P1794" s="3" cm="1">
        <f t="array" ref="P1794">SUM(_xlfn._xlws.FILTER($H$2:$H$2454,_xlfn.MAP($N$2:$N$2454,_xlfn.LAMBDA(_xlpm.x,_xlpm.x=$N1794))))</f>
        <v>7.9214195183776928E-5</v>
      </c>
      <c r="Q1794" s="4">
        <f t="shared" ref="Q1794:Q1857" si="485">$H1794/P1794</f>
        <v>1</v>
      </c>
      <c r="R1794" s="6" cm="1">
        <f t="array" ref="R1794">SUM(_xlfn._xlws.FILTER($H$2:$H$2454,_xlfn.MAP($O$2:$O$2454,_xlfn.LAMBDA(_xlpm.x,_xlpm.x=$O1794))))</f>
        <v>1.5842839036755384E-3</v>
      </c>
      <c r="S1794" s="4">
        <f t="shared" ref="S1794:S1857" si="486">$H1794/R1794</f>
        <v>0.05</v>
      </c>
      <c r="T1794" s="4">
        <f t="shared" ref="T1794:T1857" si="487">_xlfn.LET(_xlpm.freq,F1794,_xlpm.size,M1794+1,_xlpm.F,U1794,LOG(1+_xlpm.freq)*LOG(1+_xlpm.size)*_xlpm.F)</f>
        <v>2.0039136892811872E-2</v>
      </c>
      <c r="U1794" s="4">
        <f t="shared" ref="U1794:U1857" si="488">_xlfn.LET(_xlpm.a,S1794,_xlpm.b,Q1794,2*_xlpm.a*_xlpm.b/(_xlpm.a+_xlpm.b))</f>
        <v>9.5238095238095233E-2</v>
      </c>
      <c r="V1794" s="4">
        <f t="shared" ref="V1794:V1857" si="489">_xlfn.LET(_xlpm.p,Q1794,_xlpm.q,S1794,LOG(_xlpm.p/_xlpm.q))</f>
        <v>1.3010299956639813</v>
      </c>
      <c r="W1794" s="4" t="s">
        <v>5121</v>
      </c>
      <c r="X1794" s="2" cm="1">
        <f t="array" ref="X1794">SUM(_xlfn._xlws.FILTER($F$2:$F$2454,_xlfn.MAP($W$2:$W$2454,_xlfn.LAMBDA(_xlpm.x,_xlpm.x=$W1794))))</f>
        <v>2896</v>
      </c>
      <c r="Y1794" s="11">
        <f t="shared" ref="Y1794:Y1857" si="490">$F1794/X1794</f>
        <v>3.453038674033149E-4</v>
      </c>
      <c r="Z1794" s="4" t="s">
        <v>5102</v>
      </c>
      <c r="AA1794" s="2" cm="1">
        <f t="array" ref="AA1794">SUM(_xlfn._xlws.FILTER($F$2:$F$2454,_xlfn.MAP($Z$2:$Z$2454,_xlfn.LAMBDA(_xlpm.x,_xlpm.x=$Z1794))))</f>
        <v>1794</v>
      </c>
      <c r="AB1794" s="11">
        <f t="shared" ref="AB1794:AB1857" si="491">$F1794/AA1794</f>
        <v>5.5741360089186175E-4</v>
      </c>
      <c r="AC1794" s="11">
        <f t="shared" ref="AC1794:AC1857" si="492">_xlfn.LET(_xlpm.a,Y1794,_xlpm.b,AB1794,LOG(_xlpm.a/_xlpm.b))</f>
        <v>-0.20797611881703601</v>
      </c>
      <c r="AG1794" s="2"/>
      <c r="AL1794" s="2"/>
      <c r="AM1794" s="2"/>
    </row>
    <row r="1795" spans="1:39">
      <c r="A1795" s="1" t="str">
        <f t="shared" si="476"/>
        <v>~gie~ : [dʒɪ]</v>
      </c>
      <c r="B1795" s="1">
        <f>_xlfn.LET(_xlpm.d,$G1795,_xlpm.k,_xlfn.CONCAT(LEFT(TRIM(B$1),1),"*"),COUNTIF(_xlpm.d,_xlpm.k))</f>
        <v>0</v>
      </c>
      <c r="C1795" s="1">
        <f>_xlfn.LET(_xlpm.d,$G1795,_xlpm.k,_xlfn.CONCAT(LEFT(TRIM(C$1),1),"*"),COUNTIF(_xlpm.d,_xlpm.k))</f>
        <v>0</v>
      </c>
      <c r="D1795" s="1">
        <f>_xlfn.LET(_xlpm.d,$G1795,_xlpm.k,_xlfn.CONCAT(LEFT(TRIM(D$1),1),"*"),COUNTIF(_xlpm.d,_xlpm.k))</f>
        <v>0</v>
      </c>
      <c r="E1795" s="1">
        <f t="shared" si="477"/>
        <v>0.30102999566398114</v>
      </c>
      <c r="F1795" s="7">
        <v>1</v>
      </c>
      <c r="G1795" s="9" t="s">
        <v>1690</v>
      </c>
      <c r="H1795" s="4" cm="1">
        <f t="array" ref="H1795">F1795/freq.sum.r6e</f>
        <v>7.9214195183776928E-5</v>
      </c>
      <c r="I1795" s="4" t="str">
        <f t="shared" si="478"/>
        <v>dʒɪ</v>
      </c>
      <c r="J1795" s="4" t="str">
        <f t="shared" si="479"/>
        <v>gie</v>
      </c>
      <c r="K1795" s="10">
        <f t="shared" si="480"/>
        <v>3</v>
      </c>
      <c r="L1795" s="1">
        <f t="shared" si="481"/>
        <v>3</v>
      </c>
      <c r="M1795" s="10">
        <f t="shared" si="482"/>
        <v>3</v>
      </c>
      <c r="N1795" s="1" t="str">
        <f t="shared" si="483"/>
        <v>~gie~</v>
      </c>
      <c r="O1795" s="1" t="str">
        <f t="shared" si="484"/>
        <v>[dʒɪ]</v>
      </c>
      <c r="P1795" s="3" cm="1">
        <f t="array" ref="P1795">SUM(_xlfn._xlws.FILTER($H$2:$H$2454,_xlfn.MAP($N$2:$N$2454,_xlfn.LAMBDA(_xlpm.x,_xlpm.x=$N1795))))</f>
        <v>7.9214195183776928E-5</v>
      </c>
      <c r="Q1795" s="4">
        <f t="shared" si="485"/>
        <v>1</v>
      </c>
      <c r="R1795" s="6" cm="1">
        <f t="array" ref="R1795">SUM(_xlfn._xlws.FILTER($H$2:$H$2454,_xlfn.MAP($O$2:$O$2454,_xlfn.LAMBDA(_xlpm.x,_xlpm.x=$O1795))))</f>
        <v>1.5842839036755384E-3</v>
      </c>
      <c r="S1795" s="4">
        <f t="shared" si="486"/>
        <v>0.05</v>
      </c>
      <c r="T1795" s="4">
        <f t="shared" si="487"/>
        <v>2.0039136892811872E-2</v>
      </c>
      <c r="U1795" s="4">
        <f t="shared" si="488"/>
        <v>9.5238095238095233E-2</v>
      </c>
      <c r="V1795" s="4">
        <f t="shared" si="489"/>
        <v>1.3010299956639813</v>
      </c>
      <c r="W1795" s="4" t="s">
        <v>5134</v>
      </c>
      <c r="X1795" s="2" cm="1">
        <f t="array" ref="X1795">SUM(_xlfn._xlws.FILTER($F$2:$F$2454,_xlfn.MAP($W$2:$W$2454,_xlfn.LAMBDA(_xlpm.x,_xlpm.x=$W1795))))</f>
        <v>59</v>
      </c>
      <c r="Y1795" s="11">
        <f t="shared" si="490"/>
        <v>1.6949152542372881E-2</v>
      </c>
      <c r="Z1795" s="4" t="s">
        <v>5102</v>
      </c>
      <c r="AA1795" s="2" cm="1">
        <f t="array" ref="AA1795">SUM(_xlfn._xlws.FILTER($F$2:$F$2454,_xlfn.MAP($Z$2:$Z$2454,_xlfn.LAMBDA(_xlpm.x,_xlpm.x=$Z1795))))</f>
        <v>1794</v>
      </c>
      <c r="AB1795" s="11">
        <f t="shared" si="491"/>
        <v>5.5741360089186175E-4</v>
      </c>
      <c r="AC1795" s="11">
        <f t="shared" si="492"/>
        <v>1.482970427065929</v>
      </c>
      <c r="AG1795" s="2"/>
      <c r="AL1795" s="2"/>
      <c r="AM1795" s="2"/>
    </row>
    <row r="1796" spans="1:39">
      <c r="A1796" s="1" t="str">
        <f t="shared" si="476"/>
        <v>~lou~ : [lə]</v>
      </c>
      <c r="B1796" s="1">
        <f>_xlfn.LET(_xlpm.d,$G1796,_xlpm.k,_xlfn.CONCAT(LEFT(TRIM(B$1),1),"*"),COUNTIF(_xlpm.d,_xlpm.k))</f>
        <v>0</v>
      </c>
      <c r="C1796" s="1">
        <f>_xlfn.LET(_xlpm.d,$G1796,_xlpm.k,_xlfn.CONCAT(LEFT(TRIM(C$1),1),"*"),COUNTIF(_xlpm.d,_xlpm.k))</f>
        <v>0</v>
      </c>
      <c r="D1796" s="1">
        <f>_xlfn.LET(_xlpm.d,$G1796,_xlpm.k,_xlfn.CONCAT(LEFT(TRIM(D$1),1),"*"),COUNTIF(_xlpm.d,_xlpm.k))</f>
        <v>0</v>
      </c>
      <c r="E1796" s="1">
        <f t="shared" si="477"/>
        <v>0.60205999132796229</v>
      </c>
      <c r="F1796" s="7">
        <v>3</v>
      </c>
      <c r="G1796" s="9" t="s">
        <v>1646</v>
      </c>
      <c r="H1796" s="4" cm="1">
        <f t="array" ref="H1796">F1796/freq.sum.r6e</f>
        <v>2.376425855513308E-4</v>
      </c>
      <c r="I1796" s="4" t="str">
        <f t="shared" si="478"/>
        <v>lə</v>
      </c>
      <c r="J1796" s="4" t="str">
        <f t="shared" si="479"/>
        <v>lou</v>
      </c>
      <c r="K1796" s="10">
        <f t="shared" si="480"/>
        <v>2</v>
      </c>
      <c r="L1796" s="1">
        <f t="shared" si="481"/>
        <v>3</v>
      </c>
      <c r="M1796" s="10">
        <f t="shared" si="482"/>
        <v>3</v>
      </c>
      <c r="N1796" s="1" t="str">
        <f t="shared" si="483"/>
        <v>~lou~</v>
      </c>
      <c r="O1796" s="1" t="str">
        <f t="shared" si="484"/>
        <v>[lə]</v>
      </c>
      <c r="P1796" s="3" cm="1">
        <f t="array" ref="P1796">SUM(_xlfn._xlws.FILTER($H$2:$H$2454,_xlfn.MAP($N$2:$N$2454,_xlfn.LAMBDA(_xlpm.x,_xlpm.x=$N1796))))</f>
        <v>3.9607097591888465E-4</v>
      </c>
      <c r="Q1796" s="4">
        <f t="shared" si="485"/>
        <v>0.6</v>
      </c>
      <c r="R1796" s="6" cm="1">
        <f t="array" ref="R1796">SUM(_xlfn._xlws.FILTER($H$2:$H$2454,_xlfn.MAP($O$2:$O$2454,_xlfn.LAMBDA(_xlpm.x,_xlpm.x=$O1796))))</f>
        <v>7.9214195183776939E-3</v>
      </c>
      <c r="S1796" s="4">
        <f t="shared" si="486"/>
        <v>0.03</v>
      </c>
      <c r="T1796" s="4">
        <f t="shared" si="487"/>
        <v>2.404696427137425E-2</v>
      </c>
      <c r="U1796" s="4">
        <f t="shared" si="488"/>
        <v>5.7142857142857141E-2</v>
      </c>
      <c r="V1796" s="4">
        <f t="shared" si="489"/>
        <v>1.3010299956639813</v>
      </c>
      <c r="W1796" s="4" t="s">
        <v>5100</v>
      </c>
      <c r="X1796" s="2" cm="1">
        <f t="array" ref="X1796">SUM(_xlfn._xlws.FILTER($F$2:$F$2454,_xlfn.MAP($W$2:$W$2454,_xlfn.LAMBDA(_xlpm.x,_xlpm.x=$W1796))))</f>
        <v>150</v>
      </c>
      <c r="Y1796" s="11">
        <f t="shared" si="490"/>
        <v>0.02</v>
      </c>
      <c r="Z1796" s="4" t="s">
        <v>5101</v>
      </c>
      <c r="AA1796" s="2" cm="1">
        <f t="array" ref="AA1796">SUM(_xlfn._xlws.FILTER($F$2:$F$2454,_xlfn.MAP($Z$2:$Z$2454,_xlfn.LAMBDA(_xlpm.x,_xlpm.x=$Z1796))))</f>
        <v>2255</v>
      </c>
      <c r="AB1796" s="11">
        <f t="shared" si="491"/>
        <v>1.3303769401330377E-3</v>
      </c>
      <c r="AC1796" s="11">
        <f t="shared" si="492"/>
        <v>1.177055287158298</v>
      </c>
      <c r="AG1796" s="2"/>
      <c r="AL1796" s="2"/>
      <c r="AM1796" s="2"/>
    </row>
    <row r="1797" spans="1:39">
      <c r="A1797" s="1" t="str">
        <f t="shared" si="476"/>
        <v>~geo~ : [dʒə]</v>
      </c>
      <c r="B1797" s="1">
        <f>_xlfn.LET(_xlpm.d,$G1797,_xlpm.k,_xlfn.CONCAT(LEFT(TRIM(B$1),1),"*"),COUNTIF(_xlpm.d,_xlpm.k))</f>
        <v>0</v>
      </c>
      <c r="C1797" s="1">
        <f>_xlfn.LET(_xlpm.d,$G1797,_xlpm.k,_xlfn.CONCAT(LEFT(TRIM(C$1),1),"*"),COUNTIF(_xlpm.d,_xlpm.k))</f>
        <v>0</v>
      </c>
      <c r="D1797" s="1">
        <f>_xlfn.LET(_xlpm.d,$G1797,_xlpm.k,_xlfn.CONCAT(LEFT(TRIM(D$1),1),"*"),COUNTIF(_xlpm.d,_xlpm.k))</f>
        <v>0</v>
      </c>
      <c r="E1797" s="1">
        <f t="shared" si="477"/>
        <v>0.30102999566398114</v>
      </c>
      <c r="F1797" s="7">
        <v>1</v>
      </c>
      <c r="G1797" s="9" t="s">
        <v>1699</v>
      </c>
      <c r="H1797" s="4" cm="1">
        <f t="array" ref="H1797">F1797/freq.sum.r6e</f>
        <v>7.9214195183776928E-5</v>
      </c>
      <c r="I1797" s="4" t="str">
        <f t="shared" si="478"/>
        <v>dʒə</v>
      </c>
      <c r="J1797" s="4" t="str">
        <f t="shared" si="479"/>
        <v>geo</v>
      </c>
      <c r="K1797" s="10">
        <f t="shared" si="480"/>
        <v>3</v>
      </c>
      <c r="L1797" s="1">
        <f t="shared" si="481"/>
        <v>3</v>
      </c>
      <c r="M1797" s="10">
        <f t="shared" si="482"/>
        <v>3</v>
      </c>
      <c r="N1797" s="1" t="str">
        <f t="shared" si="483"/>
        <v>~geo~</v>
      </c>
      <c r="O1797" s="1" t="str">
        <f t="shared" si="484"/>
        <v>[dʒə]</v>
      </c>
      <c r="P1797" s="3" cm="1">
        <f t="array" ref="P1797">SUM(_xlfn._xlws.FILTER($H$2:$H$2454,_xlfn.MAP($N$2:$N$2454,_xlfn.LAMBDA(_xlpm.x,_xlpm.x=$N1797))))</f>
        <v>7.9214195183776928E-5</v>
      </c>
      <c r="Q1797" s="4">
        <f t="shared" si="485"/>
        <v>1</v>
      </c>
      <c r="R1797" s="6" cm="1">
        <f t="array" ref="R1797">SUM(_xlfn._xlws.FILTER($H$2:$H$2454,_xlfn.MAP($O$2:$O$2454,_xlfn.LAMBDA(_xlpm.x,_xlpm.x=$O1797))))</f>
        <v>1.6634980988593153E-3</v>
      </c>
      <c r="S1797" s="4">
        <f t="shared" si="486"/>
        <v>4.7619047619047623E-2</v>
      </c>
      <c r="T1797" s="4">
        <f t="shared" si="487"/>
        <v>1.91282670340477E-2</v>
      </c>
      <c r="U1797" s="4">
        <f t="shared" si="488"/>
        <v>9.0909090909090912E-2</v>
      </c>
      <c r="V1797" s="4">
        <f t="shared" si="489"/>
        <v>1.3222192947339193</v>
      </c>
      <c r="W1797" s="4" t="s">
        <v>5162</v>
      </c>
      <c r="X1797" s="2" cm="1">
        <f t="array" ref="X1797">SUM(_xlfn._xlws.FILTER($F$2:$F$2454,_xlfn.MAP($W$2:$W$2454,_xlfn.LAMBDA(_xlpm.x,_xlpm.x=$W1797))))</f>
        <v>3</v>
      </c>
      <c r="Y1797" s="11">
        <f t="shared" si="490"/>
        <v>0.33333333333333331</v>
      </c>
      <c r="Z1797" s="4" t="s">
        <v>5101</v>
      </c>
      <c r="AA1797" s="2" cm="1">
        <f t="array" ref="AA1797">SUM(_xlfn._xlws.FILTER($F$2:$F$2454,_xlfn.MAP($Z$2:$Z$2454,_xlfn.LAMBDA(_xlpm.x,_xlpm.x=$Z1797))))</f>
        <v>2255</v>
      </c>
      <c r="AB1797" s="11">
        <f t="shared" si="491"/>
        <v>4.434589800443459E-4</v>
      </c>
      <c r="AC1797" s="11">
        <f t="shared" si="492"/>
        <v>2.876025291494317</v>
      </c>
      <c r="AG1797" s="2"/>
      <c r="AL1797" s="2"/>
      <c r="AM1797" s="2"/>
    </row>
    <row r="1798" spans="1:39">
      <c r="A1798" s="1" t="str">
        <f t="shared" si="476"/>
        <v>~sai~ : [sɛ]</v>
      </c>
      <c r="B1798" s="1">
        <f>_xlfn.LET(_xlpm.d,$G1798,_xlpm.k,_xlfn.CONCAT(LEFT(TRIM(B$1),1),"*"),COUNTIF(_xlpm.d,_xlpm.k))</f>
        <v>0</v>
      </c>
      <c r="C1798" s="1">
        <f>_xlfn.LET(_xlpm.d,$G1798,_xlpm.k,_xlfn.CONCAT(LEFT(TRIM(C$1),1),"*"),COUNTIF(_xlpm.d,_xlpm.k))</f>
        <v>0</v>
      </c>
      <c r="D1798" s="1">
        <f>_xlfn.LET(_xlpm.d,$G1798,_xlpm.k,_xlfn.CONCAT(LEFT(TRIM(D$1),1),"*"),COUNTIF(_xlpm.d,_xlpm.k))</f>
        <v>0</v>
      </c>
      <c r="E1798" s="1">
        <f t="shared" si="477"/>
        <v>0.30102999566398114</v>
      </c>
      <c r="F1798" s="7">
        <v>1</v>
      </c>
      <c r="G1798" s="9" t="s">
        <v>1826</v>
      </c>
      <c r="H1798" s="4" cm="1">
        <f t="array" ref="H1798">F1798/freq.sum.r6e</f>
        <v>7.9214195183776928E-5</v>
      </c>
      <c r="I1798" s="1" t="str">
        <f t="shared" si="478"/>
        <v>sɛ</v>
      </c>
      <c r="J1798" s="1" t="str">
        <f t="shared" si="479"/>
        <v>sai</v>
      </c>
      <c r="K1798" s="10">
        <f t="shared" si="480"/>
        <v>2</v>
      </c>
      <c r="L1798" s="1">
        <f t="shared" si="481"/>
        <v>3</v>
      </c>
      <c r="M1798" s="10">
        <f t="shared" si="482"/>
        <v>3</v>
      </c>
      <c r="N1798" s="1" t="str">
        <f t="shared" si="483"/>
        <v>~sai~</v>
      </c>
      <c r="O1798" s="1" t="str">
        <f t="shared" si="484"/>
        <v>[sɛ]</v>
      </c>
      <c r="P1798" s="3" cm="1">
        <f t="array" ref="P1798">SUM(_xlfn._xlws.FILTER($H$2:$H$2454,_xlfn.MAP($N$2:$N$2454,_xlfn.LAMBDA(_xlpm.x,_xlpm.x=$N1798))))</f>
        <v>2.3764258555133077E-4</v>
      </c>
      <c r="Q1798" s="4">
        <f t="shared" si="485"/>
        <v>0.33333333333333337</v>
      </c>
      <c r="R1798" s="6" cm="1">
        <f t="array" ref="R1798">SUM(_xlfn._xlws.FILTER($H$2:$H$2454,_xlfn.MAP($O$2:$O$2454,_xlfn.LAMBDA(_xlpm.x,_xlpm.x=$O1798))))</f>
        <v>5.0697084917617243E-3</v>
      </c>
      <c r="S1798" s="4">
        <f t="shared" si="486"/>
        <v>1.5624999999999997E-2</v>
      </c>
      <c r="T1798" s="4">
        <f t="shared" si="487"/>
        <v>6.2809235037171538E-3</v>
      </c>
      <c r="U1798" s="4">
        <f t="shared" si="488"/>
        <v>2.9850746268656712E-2</v>
      </c>
      <c r="V1798" s="4">
        <f t="shared" si="489"/>
        <v>1.3290587192642249</v>
      </c>
      <c r="W1798" s="4" t="s">
        <v>5131</v>
      </c>
      <c r="X1798" s="2" cm="1">
        <f t="array" ref="X1798">SUM(_xlfn._xlws.FILTER($F$2:$F$2454,_xlfn.MAP($W$2:$W$2454,_xlfn.LAMBDA(_xlpm.x,_xlpm.x=$W1798))))</f>
        <v>105</v>
      </c>
      <c r="Y1798" s="11">
        <f t="shared" si="490"/>
        <v>9.5238095238095247E-3</v>
      </c>
      <c r="Z1798" s="4" t="s">
        <v>5104</v>
      </c>
      <c r="AA1798" s="2" cm="1">
        <f t="array" ref="AA1798">SUM(_xlfn._xlws.FILTER($F$2:$F$2454,_xlfn.MAP($Z$2:$Z$2454,_xlfn.LAMBDA(_xlpm.x,_xlpm.x=$Z1798))))</f>
        <v>883</v>
      </c>
      <c r="AB1798" s="11">
        <f t="shared" si="491"/>
        <v>1.1325028312570782E-3</v>
      </c>
      <c r="AC1798" s="11">
        <f t="shared" si="492"/>
        <v>0.92477140450763051</v>
      </c>
      <c r="AG1798" s="2"/>
      <c r="AL1798" s="2"/>
      <c r="AM1798" s="2"/>
    </row>
    <row r="1799" spans="1:39">
      <c r="A1799" s="1" t="str">
        <f t="shared" si="476"/>
        <v>~say~ : [sɛ]</v>
      </c>
      <c r="B1799" s="1">
        <f>_xlfn.LET(_xlpm.d,$G1799,_xlpm.k,_xlfn.CONCAT(LEFT(TRIM(B$1),1),"*"),COUNTIF(_xlpm.d,_xlpm.k))</f>
        <v>0</v>
      </c>
      <c r="C1799" s="1">
        <f>_xlfn.LET(_xlpm.d,$G1799,_xlpm.k,_xlfn.CONCAT(LEFT(TRIM(C$1),1),"*"),COUNTIF(_xlpm.d,_xlpm.k))</f>
        <v>0</v>
      </c>
      <c r="D1799" s="1">
        <f>_xlfn.LET(_xlpm.d,$G1799,_xlpm.k,_xlfn.CONCAT(LEFT(TRIM(D$1),1),"*"),COUNTIF(_xlpm.d,_xlpm.k))</f>
        <v>0</v>
      </c>
      <c r="E1799" s="1">
        <f t="shared" si="477"/>
        <v>0.30102999566398114</v>
      </c>
      <c r="F1799" s="7">
        <v>1</v>
      </c>
      <c r="G1799" s="9" t="s">
        <v>1827</v>
      </c>
      <c r="H1799" s="4" cm="1">
        <f t="array" ref="H1799">F1799/freq.sum.r6e</f>
        <v>7.9214195183776928E-5</v>
      </c>
      <c r="I1799" s="4" t="str">
        <f t="shared" si="478"/>
        <v>sɛ</v>
      </c>
      <c r="J1799" s="4" t="str">
        <f t="shared" si="479"/>
        <v>say</v>
      </c>
      <c r="K1799" s="10">
        <f t="shared" si="480"/>
        <v>2</v>
      </c>
      <c r="L1799" s="1">
        <f t="shared" si="481"/>
        <v>3</v>
      </c>
      <c r="M1799" s="10">
        <f t="shared" si="482"/>
        <v>3</v>
      </c>
      <c r="N1799" s="1" t="str">
        <f t="shared" si="483"/>
        <v>~say~</v>
      </c>
      <c r="O1799" s="1" t="str">
        <f t="shared" si="484"/>
        <v>[sɛ]</v>
      </c>
      <c r="P1799" s="3" cm="1">
        <f t="array" ref="P1799">SUM(_xlfn._xlws.FILTER($H$2:$H$2454,_xlfn.MAP($N$2:$N$2454,_xlfn.LAMBDA(_xlpm.x,_xlpm.x=$N1799))))</f>
        <v>2.3764258555133077E-4</v>
      </c>
      <c r="Q1799" s="4">
        <f t="shared" si="485"/>
        <v>0.33333333333333337</v>
      </c>
      <c r="R1799" s="6" cm="1">
        <f t="array" ref="R1799">SUM(_xlfn._xlws.FILTER($H$2:$H$2454,_xlfn.MAP($O$2:$O$2454,_xlfn.LAMBDA(_xlpm.x,_xlpm.x=$O1799))))</f>
        <v>5.0697084917617243E-3</v>
      </c>
      <c r="S1799" s="4">
        <f t="shared" si="486"/>
        <v>1.5624999999999997E-2</v>
      </c>
      <c r="T1799" s="4">
        <f t="shared" si="487"/>
        <v>6.2809235037171538E-3</v>
      </c>
      <c r="U1799" s="4">
        <f t="shared" si="488"/>
        <v>2.9850746268656712E-2</v>
      </c>
      <c r="V1799" s="4">
        <f t="shared" si="489"/>
        <v>1.3290587192642249</v>
      </c>
      <c r="W1799" s="4" t="s">
        <v>5127</v>
      </c>
      <c r="X1799" s="2" cm="1">
        <f t="array" ref="X1799">SUM(_xlfn._xlws.FILTER($F$2:$F$2454,_xlfn.MAP($W$2:$W$2454,_xlfn.LAMBDA(_xlpm.x,_xlpm.x=$W1799))))</f>
        <v>59</v>
      </c>
      <c r="Y1799" s="11">
        <f t="shared" si="490"/>
        <v>1.6949152542372881E-2</v>
      </c>
      <c r="Z1799" s="4" t="s">
        <v>5104</v>
      </c>
      <c r="AA1799" s="2" cm="1">
        <f t="array" ref="AA1799">SUM(_xlfn._xlws.FILTER($F$2:$F$2454,_xlfn.MAP($Z$2:$Z$2454,_xlfn.LAMBDA(_xlpm.x,_xlpm.x=$Z1799))))</f>
        <v>883</v>
      </c>
      <c r="AB1799" s="11">
        <f t="shared" si="491"/>
        <v>1.1325028312570782E-3</v>
      </c>
      <c r="AC1799" s="11">
        <f t="shared" si="492"/>
        <v>1.1751086919354243</v>
      </c>
      <c r="AG1799" s="2"/>
      <c r="AL1799" s="2"/>
      <c r="AM1799" s="2"/>
    </row>
    <row r="1800" spans="1:39">
      <c r="A1800" s="1" t="str">
        <f t="shared" si="476"/>
        <v>~lle~ : [l]</v>
      </c>
      <c r="B1800" s="1">
        <f>_xlfn.LET(_xlpm.d,$G1800,_xlpm.k,_xlfn.CONCAT(LEFT(TRIM(B$1),1),"*"),COUNTIF(_xlpm.d,_xlpm.k))</f>
        <v>0</v>
      </c>
      <c r="C1800" s="1">
        <f>_xlfn.LET(_xlpm.d,$G1800,_xlpm.k,_xlfn.CONCAT(LEFT(TRIM(C$1),1),"*"),COUNTIF(_xlpm.d,_xlpm.k))</f>
        <v>0</v>
      </c>
      <c r="D1800" s="1">
        <f>_xlfn.LET(_xlpm.d,$G1800,_xlpm.k,_xlfn.CONCAT(LEFT(TRIM(D$1),1),"*"),COUNTIF(_xlpm.d,_xlpm.k))</f>
        <v>0</v>
      </c>
      <c r="E1800" s="1">
        <f t="shared" si="477"/>
        <v>0.47712125471966244</v>
      </c>
      <c r="F1800" s="7">
        <v>2</v>
      </c>
      <c r="G1800" s="9" t="s">
        <v>2053</v>
      </c>
      <c r="H1800" s="4" cm="1">
        <f t="array" ref="H1800">F1800/freq.sum.r6e</f>
        <v>1.5842839036755386E-4</v>
      </c>
      <c r="I1800" s="1" t="str">
        <f t="shared" si="478"/>
        <v>l</v>
      </c>
      <c r="J1800" s="1" t="str">
        <f t="shared" si="479"/>
        <v>lle</v>
      </c>
      <c r="K1800" s="10">
        <f t="shared" si="480"/>
        <v>1</v>
      </c>
      <c r="L1800" s="1">
        <f t="shared" si="481"/>
        <v>3</v>
      </c>
      <c r="M1800" s="10">
        <f t="shared" si="482"/>
        <v>3</v>
      </c>
      <c r="N1800" s="1" t="str">
        <f t="shared" si="483"/>
        <v>~lle~</v>
      </c>
      <c r="O1800" s="1" t="str">
        <f t="shared" si="484"/>
        <v>[l]</v>
      </c>
      <c r="P1800" s="3" cm="1">
        <f t="array" ref="P1800">SUM(_xlfn._xlws.FILTER($H$2:$H$2454,_xlfn.MAP($N$2:$N$2454,_xlfn.LAMBDA(_xlpm.x,_xlpm.x=$N1800))))</f>
        <v>1.0297845373891E-3</v>
      </c>
      <c r="Q1800" s="4">
        <f t="shared" si="485"/>
        <v>0.15384615384615385</v>
      </c>
      <c r="R1800" s="6" cm="1">
        <f t="array" ref="R1800">SUM(_xlfn._xlws.FILTER($H$2:$H$2454,_xlfn.MAP($O$2:$O$2454,_xlfn.LAMBDA(_xlpm.x,_xlpm.x=$O1800))))</f>
        <v>2.2021546261089986E-2</v>
      </c>
      <c r="S1800" s="4">
        <f t="shared" si="486"/>
        <v>7.1942446043165471E-3</v>
      </c>
      <c r="T1800" s="4">
        <f t="shared" si="487"/>
        <v>4.5841023433705729E-3</v>
      </c>
      <c r="U1800" s="4">
        <f t="shared" si="488"/>
        <v>1.3745704467353952E-2</v>
      </c>
      <c r="V1800" s="4">
        <f t="shared" si="489"/>
        <v>1.3301014436112395</v>
      </c>
      <c r="W1800" s="4" t="s">
        <v>5121</v>
      </c>
      <c r="X1800" s="2" cm="1">
        <f t="array" ref="X1800">SUM(_xlfn._xlws.FILTER($F$2:$F$2454,_xlfn.MAP($W$2:$W$2454,_xlfn.LAMBDA(_xlpm.x,_xlpm.x=$W1800))))</f>
        <v>2896</v>
      </c>
      <c r="Y1800" s="11">
        <f t="shared" si="490"/>
        <v>6.9060773480662981E-4</v>
      </c>
      <c r="Z1800" s="4"/>
      <c r="AA1800" s="2" cm="1">
        <f t="array" ref="AA1800">SUM(_xlfn._xlws.FILTER($F$2:$F$2454,_xlfn.MAP($Z$2:$Z$2454,_xlfn.LAMBDA(_xlpm.x,_xlpm.x=$Z1800))))</f>
        <v>3871</v>
      </c>
      <c r="AB1800" s="11">
        <f t="shared" si="491"/>
        <v>5.1666236114699044E-4</v>
      </c>
      <c r="AC1800" s="11">
        <f t="shared" si="492"/>
        <v>0.12602461379384577</v>
      </c>
      <c r="AG1800" s="2"/>
      <c r="AL1800" s="2"/>
      <c r="AM1800" s="2"/>
    </row>
    <row r="1801" spans="1:39">
      <c r="A1801" s="1" t="str">
        <f t="shared" si="476"/>
        <v>~mma~ : [mə]</v>
      </c>
      <c r="B1801" s="1">
        <f>_xlfn.LET(_xlpm.d,$G1801,_xlpm.k,_xlfn.CONCAT(LEFT(TRIM(B$1),1),"*"),COUNTIF(_xlpm.d,_xlpm.k))</f>
        <v>0</v>
      </c>
      <c r="C1801" s="1">
        <f>_xlfn.LET(_xlpm.d,$G1801,_xlpm.k,_xlfn.CONCAT(LEFT(TRIM(C$1),1),"*"),COUNTIF(_xlpm.d,_xlpm.k))</f>
        <v>1</v>
      </c>
      <c r="D1801" s="1">
        <f>_xlfn.LET(_xlpm.d,$G1801,_xlpm.k,_xlfn.CONCAT(LEFT(TRIM(D$1),1),"*"),COUNTIF(_xlpm.d,_xlpm.k))</f>
        <v>0</v>
      </c>
      <c r="E1801" s="1">
        <f t="shared" si="477"/>
        <v>0.47712125471966244</v>
      </c>
      <c r="F1801" s="7">
        <v>2</v>
      </c>
      <c r="G1801" s="9" t="s">
        <v>1728</v>
      </c>
      <c r="H1801" s="4" cm="1">
        <f t="array" ref="H1801">F1801/freq.sum.r6e</f>
        <v>1.5842839036755386E-4</v>
      </c>
      <c r="I1801" s="4" t="str">
        <f t="shared" si="478"/>
        <v>mə</v>
      </c>
      <c r="J1801" s="4" t="str">
        <f t="shared" si="479"/>
        <v>mma</v>
      </c>
      <c r="K1801" s="10">
        <f t="shared" si="480"/>
        <v>2</v>
      </c>
      <c r="L1801" s="1">
        <f t="shared" si="481"/>
        <v>3</v>
      </c>
      <c r="M1801" s="10">
        <f t="shared" si="482"/>
        <v>3</v>
      </c>
      <c r="N1801" s="1" t="str">
        <f t="shared" si="483"/>
        <v>~mma~</v>
      </c>
      <c r="O1801" s="1" t="str">
        <f t="shared" si="484"/>
        <v>[mə]</v>
      </c>
      <c r="P1801" s="3" cm="1">
        <f t="array" ref="P1801">SUM(_xlfn._xlws.FILTER($H$2:$H$2454,_xlfn.MAP($N$2:$N$2454,_xlfn.LAMBDA(_xlpm.x,_xlpm.x=$N1801))))</f>
        <v>3.1685678073510771E-4</v>
      </c>
      <c r="Q1801" s="4">
        <f t="shared" si="485"/>
        <v>0.5</v>
      </c>
      <c r="R1801" s="6" cm="1">
        <f t="array" ref="R1801">SUM(_xlfn._xlws.FILTER($H$2:$H$2454,_xlfn.MAP($O$2:$O$2454,_xlfn.LAMBDA(_xlpm.x,_xlpm.x=$O1801))))</f>
        <v>6.8916349809885948E-3</v>
      </c>
      <c r="S1801" s="4">
        <f t="shared" si="486"/>
        <v>2.298850574712643E-2</v>
      </c>
      <c r="T1801" s="4">
        <f t="shared" si="487"/>
        <v>1.4659052548580621E-2</v>
      </c>
      <c r="U1801" s="4">
        <f t="shared" si="488"/>
        <v>4.3956043956043946E-2</v>
      </c>
      <c r="V1801" s="4">
        <f t="shared" si="489"/>
        <v>1.3374592612906562</v>
      </c>
      <c r="W1801" s="4" t="s">
        <v>5120</v>
      </c>
      <c r="X1801" s="2" cm="1">
        <f t="array" ref="X1801">SUM(_xlfn._xlws.FILTER($F$2:$F$2454,_xlfn.MAP($W$2:$W$2454,_xlfn.LAMBDA(_xlpm.x,_xlpm.x=$W1801))))</f>
        <v>1666</v>
      </c>
      <c r="Y1801" s="11">
        <f t="shared" si="490"/>
        <v>1.2004801920768306E-3</v>
      </c>
      <c r="Z1801" s="4" t="s">
        <v>5101</v>
      </c>
      <c r="AA1801" s="2" cm="1">
        <f t="array" ref="AA1801">SUM(_xlfn._xlws.FILTER($F$2:$F$2454,_xlfn.MAP($Z$2:$Z$2454,_xlfn.LAMBDA(_xlpm.x,_xlpm.x=$Z1801))))</f>
        <v>2255</v>
      </c>
      <c r="AB1801" s="11">
        <f t="shared" si="491"/>
        <v>8.869179600886918E-4</v>
      </c>
      <c r="AC1801" s="11">
        <f t="shared" si="492"/>
        <v>0.13147154914321055</v>
      </c>
      <c r="AG1801" s="2"/>
      <c r="AL1801" s="2"/>
      <c r="AM1801" s="2"/>
    </row>
    <row r="1802" spans="1:39">
      <c r="A1802" s="1" t="str">
        <f t="shared" si="476"/>
        <v>~fye~ : [faɪ]</v>
      </c>
      <c r="B1802" s="1">
        <f>_xlfn.LET(_xlpm.d,$G1802,_xlpm.k,_xlfn.CONCAT(LEFT(TRIM(B$1),1),"*"),COUNTIF(_xlpm.d,_xlpm.k))</f>
        <v>0</v>
      </c>
      <c r="C1802" s="1">
        <f>_xlfn.LET(_xlpm.d,$G1802,_xlpm.k,_xlfn.CONCAT(LEFT(TRIM(C$1),1),"*"),COUNTIF(_xlpm.d,_xlpm.k))</f>
        <v>0</v>
      </c>
      <c r="D1802" s="1">
        <f>_xlfn.LET(_xlpm.d,$G1802,_xlpm.k,_xlfn.CONCAT(LEFT(TRIM(D$1),1),"*"),COUNTIF(_xlpm.d,_xlpm.k))</f>
        <v>0</v>
      </c>
      <c r="E1802" s="1">
        <f t="shared" si="477"/>
        <v>0.30102999566398114</v>
      </c>
      <c r="F1802" s="7">
        <v>1</v>
      </c>
      <c r="G1802" s="9" t="s">
        <v>1975</v>
      </c>
      <c r="H1802" s="4" cm="1">
        <f t="array" ref="H1802">F1802/freq.sum.r6e</f>
        <v>7.9214195183776928E-5</v>
      </c>
      <c r="I1802" s="1" t="str">
        <f t="shared" si="478"/>
        <v>faɪ</v>
      </c>
      <c r="J1802" s="1" t="str">
        <f t="shared" si="479"/>
        <v>fye</v>
      </c>
      <c r="K1802" s="10">
        <f t="shared" si="480"/>
        <v>3</v>
      </c>
      <c r="L1802" s="1">
        <f t="shared" si="481"/>
        <v>3</v>
      </c>
      <c r="M1802" s="10">
        <f t="shared" si="482"/>
        <v>3</v>
      </c>
      <c r="N1802" s="1" t="str">
        <f t="shared" si="483"/>
        <v>~fye~</v>
      </c>
      <c r="O1802" s="1" t="str">
        <f t="shared" si="484"/>
        <v>[faɪ]</v>
      </c>
      <c r="P1802" s="3" cm="1">
        <f t="array" ref="P1802">SUM(_xlfn._xlws.FILTER($H$2:$H$2454,_xlfn.MAP($N$2:$N$2454,_xlfn.LAMBDA(_xlpm.x,_xlpm.x=$N1802))))</f>
        <v>7.9214195183776928E-5</v>
      </c>
      <c r="Q1802" s="4">
        <f t="shared" si="485"/>
        <v>1</v>
      </c>
      <c r="R1802" s="6" cm="1">
        <f t="array" ref="R1802">SUM(_xlfn._xlws.FILTER($H$2:$H$2454,_xlfn.MAP($O$2:$O$2454,_xlfn.LAMBDA(_xlpm.x,_xlpm.x=$O1802))))</f>
        <v>1.7427122940430924E-3</v>
      </c>
      <c r="S1802" s="4">
        <f t="shared" si="486"/>
        <v>4.5454545454545456E-2</v>
      </c>
      <c r="T1802" s="4">
        <f t="shared" si="487"/>
        <v>1.829660324995867E-2</v>
      </c>
      <c r="U1802" s="4">
        <f t="shared" si="488"/>
        <v>8.6956521739130446E-2</v>
      </c>
      <c r="V1802" s="4">
        <f t="shared" si="489"/>
        <v>1.3424226808222062</v>
      </c>
      <c r="W1802" s="4" t="s">
        <v>5133</v>
      </c>
      <c r="X1802" s="2" cm="1">
        <f t="array" ref="X1802">SUM(_xlfn._xlws.FILTER($F$2:$F$2454,_xlfn.MAP($W$2:$W$2454,_xlfn.LAMBDA(_xlpm.x,_xlpm.x=$W1802))))</f>
        <v>11</v>
      </c>
      <c r="Y1802" s="11">
        <f t="shared" si="490"/>
        <v>9.0909090909090912E-2</v>
      </c>
      <c r="Z1802" s="4" t="s">
        <v>5106</v>
      </c>
      <c r="AA1802" s="2" cm="1">
        <f t="array" ref="AA1802">SUM(_xlfn._xlws.FILTER($F$2:$F$2454,_xlfn.MAP($Z$2:$Z$2454,_xlfn.LAMBDA(_xlpm.x,_xlpm.x=$Z1802))))</f>
        <v>397</v>
      </c>
      <c r="AB1802" s="11">
        <f t="shared" si="491"/>
        <v>2.5188916876574307E-3</v>
      </c>
      <c r="AC1802" s="11">
        <f t="shared" si="492"/>
        <v>1.55739782160489</v>
      </c>
      <c r="AG1802" s="2"/>
      <c r="AL1802" s="2"/>
      <c r="AM1802" s="2"/>
    </row>
    <row r="1803" spans="1:39">
      <c r="A1803" s="1" t="str">
        <f t="shared" si="476"/>
        <v>~ney~ : [nɪ]</v>
      </c>
      <c r="B1803" s="1">
        <f>_xlfn.LET(_xlpm.d,$G1803,_xlpm.k,_xlfn.CONCAT(LEFT(TRIM(B$1),1),"*"),COUNTIF(_xlpm.d,_xlpm.k))</f>
        <v>0</v>
      </c>
      <c r="C1803" s="1">
        <f>_xlfn.LET(_xlpm.d,$G1803,_xlpm.k,_xlfn.CONCAT(LEFT(TRIM(C$1),1),"*"),COUNTIF(_xlpm.d,_xlpm.k))</f>
        <v>0</v>
      </c>
      <c r="D1803" s="1">
        <f>_xlfn.LET(_xlpm.d,$G1803,_xlpm.k,_xlfn.CONCAT(LEFT(TRIM(D$1),1),"*"),COUNTIF(_xlpm.d,_xlpm.k))</f>
        <v>1</v>
      </c>
      <c r="E1803" s="1">
        <f t="shared" si="477"/>
        <v>0.60205999132796229</v>
      </c>
      <c r="F1803" s="7">
        <v>3</v>
      </c>
      <c r="G1803" s="9" t="s">
        <v>1539</v>
      </c>
      <c r="H1803" s="4" cm="1">
        <f t="array" ref="H1803">F1803/freq.sum.r6e</f>
        <v>2.376425855513308E-4</v>
      </c>
      <c r="I1803" s="4" t="str">
        <f t="shared" si="478"/>
        <v>nɪ</v>
      </c>
      <c r="J1803" s="4" t="str">
        <f t="shared" si="479"/>
        <v>ney</v>
      </c>
      <c r="K1803" s="10">
        <f t="shared" si="480"/>
        <v>2</v>
      </c>
      <c r="L1803" s="1">
        <f t="shared" si="481"/>
        <v>3</v>
      </c>
      <c r="M1803" s="10">
        <f t="shared" si="482"/>
        <v>3</v>
      </c>
      <c r="N1803" s="1" t="str">
        <f t="shared" si="483"/>
        <v>~ney~</v>
      </c>
      <c r="O1803" s="1" t="str">
        <f t="shared" si="484"/>
        <v>[nɪ]</v>
      </c>
      <c r="P1803" s="3" cm="1">
        <f t="array" ref="P1803">SUM(_xlfn._xlws.FILTER($H$2:$H$2454,_xlfn.MAP($N$2:$N$2454,_xlfn.LAMBDA(_xlpm.x,_xlpm.x=$N1803))))</f>
        <v>2.376425855513308E-4</v>
      </c>
      <c r="Q1803" s="4">
        <f t="shared" si="485"/>
        <v>1</v>
      </c>
      <c r="R1803" s="6" cm="1">
        <f t="array" ref="R1803">SUM(_xlfn._xlws.FILTER($H$2:$H$2454,_xlfn.MAP($O$2:$O$2454,_xlfn.LAMBDA(_xlpm.x,_xlpm.x=$O1803))))</f>
        <v>5.3865652724968327E-3</v>
      </c>
      <c r="S1803" s="4">
        <f t="shared" si="486"/>
        <v>4.4117647058823518E-2</v>
      </c>
      <c r="T1803" s="4">
        <f t="shared" si="487"/>
        <v>3.556241195062388E-2</v>
      </c>
      <c r="U1803" s="4">
        <f t="shared" si="488"/>
        <v>8.4507042253521097E-2</v>
      </c>
      <c r="V1803" s="4">
        <f t="shared" si="489"/>
        <v>1.355387657986574</v>
      </c>
      <c r="W1803" s="4" t="s">
        <v>5147</v>
      </c>
      <c r="X1803" s="2" cm="1">
        <f t="array" ref="X1803">SUM(_xlfn._xlws.FILTER($F$2:$F$2454,_xlfn.MAP($W$2:$W$2454,_xlfn.LAMBDA(_xlpm.x,_xlpm.x=$W1803))))</f>
        <v>29</v>
      </c>
      <c r="Y1803" s="11">
        <f t="shared" si="490"/>
        <v>0.10344827586206896</v>
      </c>
      <c r="Z1803" s="4" t="s">
        <v>5102</v>
      </c>
      <c r="AA1803" s="2" cm="1">
        <f t="array" ref="AA1803">SUM(_xlfn._xlws.FILTER($F$2:$F$2454,_xlfn.MAP($Z$2:$Z$2454,_xlfn.LAMBDA(_xlpm.x,_xlpm.x=$Z1803))))</f>
        <v>1794</v>
      </c>
      <c r="AB1803" s="11">
        <f t="shared" si="491"/>
        <v>1.6722408026755853E-3</v>
      </c>
      <c r="AC1803" s="11">
        <f t="shared" si="492"/>
        <v>1.7914244408091171</v>
      </c>
      <c r="AG1803" s="2"/>
      <c r="AL1803" s="2"/>
      <c r="AM1803" s="2"/>
    </row>
    <row r="1804" spans="1:39">
      <c r="A1804" s="1" t="str">
        <f t="shared" si="476"/>
        <v>~nai~ : [neɪ]</v>
      </c>
      <c r="B1804" s="1">
        <f>_xlfn.LET(_xlpm.d,$G1804,_xlpm.k,_xlfn.CONCAT(LEFT(TRIM(B$1),1),"*"),COUNTIF(_xlpm.d,_xlpm.k))</f>
        <v>0</v>
      </c>
      <c r="C1804" s="1">
        <f>_xlfn.LET(_xlpm.d,$G1804,_xlpm.k,_xlfn.CONCAT(LEFT(TRIM(C$1),1),"*"),COUNTIF(_xlpm.d,_xlpm.k))</f>
        <v>0</v>
      </c>
      <c r="D1804" s="1">
        <f>_xlfn.LET(_xlpm.d,$G1804,_xlpm.k,_xlfn.CONCAT(LEFT(TRIM(D$1),1),"*"),COUNTIF(_xlpm.d,_xlpm.k))</f>
        <v>1</v>
      </c>
      <c r="E1804" s="1">
        <f t="shared" si="477"/>
        <v>0.30102999566398114</v>
      </c>
      <c r="F1804" s="7">
        <v>1</v>
      </c>
      <c r="G1804" s="9" t="s">
        <v>1714</v>
      </c>
      <c r="H1804" s="4" cm="1">
        <f t="array" ref="H1804">F1804/freq.sum.r6e</f>
        <v>7.9214195183776928E-5</v>
      </c>
      <c r="I1804" s="1" t="str">
        <f t="shared" si="478"/>
        <v>neɪ</v>
      </c>
      <c r="J1804" s="1" t="str">
        <f t="shared" si="479"/>
        <v>nai</v>
      </c>
      <c r="K1804" s="10">
        <f t="shared" si="480"/>
        <v>3</v>
      </c>
      <c r="L1804" s="1">
        <f t="shared" si="481"/>
        <v>3</v>
      </c>
      <c r="M1804" s="10">
        <f t="shared" si="482"/>
        <v>3</v>
      </c>
      <c r="N1804" s="1" t="str">
        <f t="shared" si="483"/>
        <v>~nai~</v>
      </c>
      <c r="O1804" s="1" t="str">
        <f t="shared" si="484"/>
        <v>[neɪ]</v>
      </c>
      <c r="P1804" s="3" cm="1">
        <f t="array" ref="P1804">SUM(_xlfn._xlws.FILTER($H$2:$H$2454,_xlfn.MAP($N$2:$N$2454,_xlfn.LAMBDA(_xlpm.x,_xlpm.x=$N1804))))</f>
        <v>7.9214195183776928E-5</v>
      </c>
      <c r="Q1804" s="4">
        <f t="shared" si="485"/>
        <v>1</v>
      </c>
      <c r="R1804" s="6" cm="1">
        <f t="array" ref="R1804">SUM(_xlfn._xlws.FILTER($H$2:$H$2454,_xlfn.MAP($O$2:$O$2454,_xlfn.LAMBDA(_xlpm.x,_xlpm.x=$O1804))))</f>
        <v>1.8219264892268695E-3</v>
      </c>
      <c r="S1804" s="4">
        <f t="shared" si="486"/>
        <v>4.3478260869565216E-2</v>
      </c>
      <c r="T1804" s="4">
        <f t="shared" si="487"/>
        <v>1.7534244781210389E-2</v>
      </c>
      <c r="U1804" s="4">
        <f t="shared" si="488"/>
        <v>8.3333333333333329E-2</v>
      </c>
      <c r="V1804" s="4">
        <f t="shared" si="489"/>
        <v>1.3617278360175928</v>
      </c>
      <c r="W1804" s="4" t="s">
        <v>5131</v>
      </c>
      <c r="X1804" s="2" cm="1">
        <f t="array" ref="X1804">SUM(_xlfn._xlws.FILTER($F$2:$F$2454,_xlfn.MAP($W$2:$W$2454,_xlfn.LAMBDA(_xlpm.x,_xlpm.x=$W1804))))</f>
        <v>105</v>
      </c>
      <c r="Y1804" s="11">
        <f t="shared" si="490"/>
        <v>9.5238095238095247E-3</v>
      </c>
      <c r="Z1804" s="4" t="s">
        <v>5108</v>
      </c>
      <c r="AA1804" s="2" cm="1">
        <f t="array" ref="AA1804">SUM(_xlfn._xlws.FILTER($F$2:$F$2454,_xlfn.MAP($Z$2:$Z$2454,_xlfn.LAMBDA(_xlpm.x,_xlpm.x=$Z1804))))</f>
        <v>475</v>
      </c>
      <c r="AB1804" s="11">
        <f t="shared" si="491"/>
        <v>2.1052631578947368E-3</v>
      </c>
      <c r="AC1804" s="11">
        <f t="shared" si="492"/>
        <v>0.65550431055492853</v>
      </c>
      <c r="AG1804" s="2"/>
      <c r="AL1804" s="2"/>
      <c r="AM1804" s="2"/>
    </row>
    <row r="1805" spans="1:39">
      <c r="A1805" s="1" t="str">
        <f t="shared" si="476"/>
        <v>~rri~ : [ɹɪ]</v>
      </c>
      <c r="B1805" s="1">
        <f>_xlfn.LET(_xlpm.d,$G1805,_xlpm.k,_xlfn.CONCAT(LEFT(TRIM(B$1),1),"*"),COUNTIF(_xlpm.d,_xlpm.k))</f>
        <v>1</v>
      </c>
      <c r="C1805" s="1">
        <f>_xlfn.LET(_xlpm.d,$G1805,_xlpm.k,_xlfn.CONCAT(LEFT(TRIM(C$1),1),"*"),COUNTIF(_xlpm.d,_xlpm.k))</f>
        <v>0</v>
      </c>
      <c r="D1805" s="1">
        <f>_xlfn.LET(_xlpm.d,$G1805,_xlpm.k,_xlfn.CONCAT(LEFT(TRIM(D$1),1),"*"),COUNTIF(_xlpm.d,_xlpm.k))</f>
        <v>0</v>
      </c>
      <c r="E1805" s="1">
        <f t="shared" si="477"/>
        <v>0.90308998699194343</v>
      </c>
      <c r="F1805" s="7">
        <v>7</v>
      </c>
      <c r="G1805" s="9" t="s">
        <v>2411</v>
      </c>
      <c r="H1805" s="4" cm="1">
        <f t="array" ref="H1805">F1805/freq.sum.r6e</f>
        <v>5.5449936628643854E-4</v>
      </c>
      <c r="I1805" s="4" t="str">
        <f t="shared" si="478"/>
        <v>ɹɪ</v>
      </c>
      <c r="J1805" s="4" t="str">
        <f t="shared" si="479"/>
        <v>rri</v>
      </c>
      <c r="K1805" s="10">
        <f t="shared" si="480"/>
        <v>2</v>
      </c>
      <c r="L1805" s="1">
        <f t="shared" si="481"/>
        <v>3</v>
      </c>
      <c r="M1805" s="10">
        <f t="shared" si="482"/>
        <v>3</v>
      </c>
      <c r="N1805" s="1" t="str">
        <f t="shared" si="483"/>
        <v>~rri~</v>
      </c>
      <c r="O1805" s="1" t="str">
        <f t="shared" si="484"/>
        <v>[ɹɪ]</v>
      </c>
      <c r="P1805" s="3" cm="1">
        <f t="array" ref="P1805">SUM(_xlfn._xlws.FILTER($H$2:$H$2454,_xlfn.MAP($N$2:$N$2454,_xlfn.LAMBDA(_xlpm.x,_xlpm.x=$N1805))))</f>
        <v>7.9214195183776931E-4</v>
      </c>
      <c r="Q1805" s="4">
        <f t="shared" si="485"/>
        <v>0.70000000000000007</v>
      </c>
      <c r="R1805" s="6" cm="1">
        <f t="array" ref="R1805">SUM(_xlfn._xlws.FILTER($H$2:$H$2454,_xlfn.MAP($O$2:$O$2454,_xlfn.LAMBDA(_xlpm.x,_xlpm.x=$O1805))))</f>
        <v>1.8219264892268688E-2</v>
      </c>
      <c r="S1805" s="4">
        <f t="shared" si="486"/>
        <v>3.0434782608695664E-2</v>
      </c>
      <c r="T1805" s="4">
        <f t="shared" si="487"/>
        <v>3.6821914040541831E-2</v>
      </c>
      <c r="U1805" s="4">
        <f t="shared" si="488"/>
        <v>5.8333333333333355E-2</v>
      </c>
      <c r="V1805" s="4">
        <f t="shared" si="489"/>
        <v>1.3617278360175928</v>
      </c>
      <c r="W1805" s="4" t="s">
        <v>5110</v>
      </c>
      <c r="X1805" s="2" cm="1">
        <f t="array" ref="X1805">SUM(_xlfn._xlws.FILTER($F$2:$F$2454,_xlfn.MAP($W$2:$W$2454,_xlfn.LAMBDA(_xlpm.x,_xlpm.x=$W1805))))</f>
        <v>1594</v>
      </c>
      <c r="Y1805" s="11">
        <f t="shared" si="490"/>
        <v>4.3914680050188204E-3</v>
      </c>
      <c r="Z1805" s="4" t="s">
        <v>5102</v>
      </c>
      <c r="AA1805" s="2" cm="1">
        <f t="array" ref="AA1805">SUM(_xlfn._xlws.FILTER($F$2:$F$2454,_xlfn.MAP($Z$2:$Z$2454,_xlfn.LAMBDA(_xlpm.x,_xlpm.x=$Z1805))))</f>
        <v>1794</v>
      </c>
      <c r="AB1805" s="11">
        <f t="shared" si="491"/>
        <v>3.9018952062430325E-3</v>
      </c>
      <c r="AC1805" s="11">
        <f t="shared" si="492"/>
        <v>5.1334121647979701E-2</v>
      </c>
      <c r="AG1805" s="2"/>
      <c r="AL1805" s="2"/>
      <c r="AM1805" s="2"/>
    </row>
    <row r="1806" spans="1:39">
      <c r="A1806" s="1" t="str">
        <f t="shared" si="476"/>
        <v>~gor~ : [ɡə]</v>
      </c>
      <c r="B1806" s="1">
        <f>_xlfn.LET(_xlpm.d,$G1806,_xlpm.k,_xlfn.CONCAT(LEFT(TRIM(B$1),1),"*"),COUNTIF(_xlpm.d,_xlpm.k))</f>
        <v>0</v>
      </c>
      <c r="C1806" s="1">
        <f>_xlfn.LET(_xlpm.d,$G1806,_xlpm.k,_xlfn.CONCAT(LEFT(TRIM(C$1),1),"*"),COUNTIF(_xlpm.d,_xlpm.k))</f>
        <v>0</v>
      </c>
      <c r="D1806" s="1">
        <f>_xlfn.LET(_xlpm.d,$G1806,_xlpm.k,_xlfn.CONCAT(LEFT(TRIM(D$1),1),"*"),COUNTIF(_xlpm.d,_xlpm.k))</f>
        <v>0</v>
      </c>
      <c r="E1806" s="1">
        <f t="shared" si="477"/>
        <v>0.30102999566398114</v>
      </c>
      <c r="F1806" s="7">
        <v>1</v>
      </c>
      <c r="G1806" s="9" t="s">
        <v>2401</v>
      </c>
      <c r="H1806" s="4" cm="1">
        <f t="array" ref="H1806">F1806/freq.sum.r6e</f>
        <v>7.9214195183776928E-5</v>
      </c>
      <c r="I1806" s="1" t="str">
        <f t="shared" si="478"/>
        <v>ɡə</v>
      </c>
      <c r="J1806" s="1" t="str">
        <f t="shared" si="479"/>
        <v>gor</v>
      </c>
      <c r="K1806" s="10">
        <f t="shared" si="480"/>
        <v>2</v>
      </c>
      <c r="L1806" s="1">
        <f t="shared" si="481"/>
        <v>3</v>
      </c>
      <c r="M1806" s="10">
        <f t="shared" si="482"/>
        <v>3</v>
      </c>
      <c r="N1806" s="1" t="str">
        <f t="shared" si="483"/>
        <v>~gor~</v>
      </c>
      <c r="O1806" s="1" t="str">
        <f t="shared" si="484"/>
        <v>[ɡə]</v>
      </c>
      <c r="P1806" s="3" cm="1">
        <f t="array" ref="P1806">SUM(_xlfn._xlws.FILTER($H$2:$H$2454,_xlfn.MAP($N$2:$N$2454,_xlfn.LAMBDA(_xlpm.x,_xlpm.x=$N1806))))</f>
        <v>7.9214195183776928E-5</v>
      </c>
      <c r="Q1806" s="4">
        <f t="shared" si="485"/>
        <v>1</v>
      </c>
      <c r="R1806" s="6" cm="1">
        <f t="array" ref="R1806">SUM(_xlfn._xlws.FILTER($H$2:$H$2454,_xlfn.MAP($O$2:$O$2454,_xlfn.LAMBDA(_xlpm.x,_xlpm.x=$O1806))))</f>
        <v>1.8219264892268693E-3</v>
      </c>
      <c r="S1806" s="4">
        <f t="shared" si="486"/>
        <v>4.3478260869565216E-2</v>
      </c>
      <c r="T1806" s="4">
        <f t="shared" si="487"/>
        <v>1.7534244781210389E-2</v>
      </c>
      <c r="U1806" s="4">
        <f t="shared" si="488"/>
        <v>8.3333333333333329E-2</v>
      </c>
      <c r="V1806" s="4">
        <f t="shared" si="489"/>
        <v>1.3617278360175928</v>
      </c>
      <c r="W1806" s="4" t="s">
        <v>5119</v>
      </c>
      <c r="X1806" s="2" cm="1">
        <f t="array" ref="X1806">SUM(_xlfn._xlws.FILTER($F$2:$F$2454,_xlfn.MAP($W$2:$W$2454,_xlfn.LAMBDA(_xlpm.x,_xlpm.x=$W1806))))</f>
        <v>1157</v>
      </c>
      <c r="Y1806" s="11">
        <f t="shared" si="490"/>
        <v>8.6430423509075197E-4</v>
      </c>
      <c r="Z1806" s="4" t="s">
        <v>5101</v>
      </c>
      <c r="AA1806" s="2" cm="1">
        <f t="array" ref="AA1806">SUM(_xlfn._xlws.FILTER($F$2:$F$2454,_xlfn.MAP($Z$2:$Z$2454,_xlfn.LAMBDA(_xlpm.x,_xlpm.x=$Z1806))))</f>
        <v>2255</v>
      </c>
      <c r="AB1806" s="11">
        <f t="shared" si="491"/>
        <v>4.434589800443459E-4</v>
      </c>
      <c r="AC1806" s="11">
        <f t="shared" si="492"/>
        <v>0.28981318726222982</v>
      </c>
      <c r="AG1806" s="2"/>
      <c r="AL1806" s="2"/>
      <c r="AM1806" s="2"/>
    </row>
    <row r="1807" spans="1:39">
      <c r="A1807" s="1" t="str">
        <f t="shared" si="476"/>
        <v>~dde~ : [dɪ]</v>
      </c>
      <c r="B1807" s="1">
        <f>_xlfn.LET(_xlpm.d,$G1807,_xlpm.k,_xlfn.CONCAT(LEFT(TRIM(B$1),1),"*"),COUNTIF(_xlpm.d,_xlpm.k))</f>
        <v>0</v>
      </c>
      <c r="C1807" s="1">
        <f>_xlfn.LET(_xlpm.d,$G1807,_xlpm.k,_xlfn.CONCAT(LEFT(TRIM(C$1),1),"*"),COUNTIF(_xlpm.d,_xlpm.k))</f>
        <v>0</v>
      </c>
      <c r="D1807" s="1">
        <f>_xlfn.LET(_xlpm.d,$G1807,_xlpm.k,_xlfn.CONCAT(LEFT(TRIM(D$1),1),"*"),COUNTIF(_xlpm.d,_xlpm.k))</f>
        <v>0</v>
      </c>
      <c r="E1807" s="1">
        <f t="shared" si="477"/>
        <v>0.47712125471966244</v>
      </c>
      <c r="F1807" s="7">
        <v>2</v>
      </c>
      <c r="G1807" s="9" t="s">
        <v>1806</v>
      </c>
      <c r="H1807" s="4" cm="1">
        <f t="array" ref="H1807">F1807/freq.sum.r6e</f>
        <v>1.5842839036755386E-4</v>
      </c>
      <c r="I1807" s="4" t="str">
        <f t="shared" si="478"/>
        <v>dɪ</v>
      </c>
      <c r="J1807" s="4" t="str">
        <f t="shared" si="479"/>
        <v>dde</v>
      </c>
      <c r="K1807" s="10">
        <f t="shared" si="480"/>
        <v>2</v>
      </c>
      <c r="L1807" s="1">
        <f t="shared" si="481"/>
        <v>3</v>
      </c>
      <c r="M1807" s="10">
        <f t="shared" si="482"/>
        <v>3</v>
      </c>
      <c r="N1807" s="1" t="str">
        <f t="shared" si="483"/>
        <v>~dde~</v>
      </c>
      <c r="O1807" s="1" t="str">
        <f t="shared" si="484"/>
        <v>[dɪ]</v>
      </c>
      <c r="P1807" s="3" cm="1">
        <f t="array" ref="P1807">SUM(_xlfn._xlws.FILTER($H$2:$H$2454,_xlfn.MAP($N$2:$N$2454,_xlfn.LAMBDA(_xlpm.x,_xlpm.x=$N1807))))</f>
        <v>5.5449936628643854E-4</v>
      </c>
      <c r="Q1807" s="4">
        <f t="shared" si="485"/>
        <v>0.2857142857142857</v>
      </c>
      <c r="R1807" s="6" cm="1">
        <f t="array" ref="R1807">SUM(_xlfn._xlws.FILTER($H$2:$H$2454,_xlfn.MAP($O$2:$O$2454,_xlfn.LAMBDA(_xlpm.x,_xlpm.x=$O1807))))</f>
        <v>1.3387198986058302E-2</v>
      </c>
      <c r="S1807" s="4">
        <f t="shared" si="486"/>
        <v>1.1834319526627217E-2</v>
      </c>
      <c r="T1807" s="4">
        <f t="shared" si="487"/>
        <v>7.5793964881865723E-3</v>
      </c>
      <c r="U1807" s="4">
        <f t="shared" si="488"/>
        <v>2.2727272727272724E-2</v>
      </c>
      <c r="V1807" s="4">
        <f t="shared" si="489"/>
        <v>1.3827886645994167</v>
      </c>
      <c r="W1807" s="4" t="s">
        <v>5121</v>
      </c>
      <c r="X1807" s="2" cm="1">
        <f t="array" ref="X1807">SUM(_xlfn._xlws.FILTER($F$2:$F$2454,_xlfn.MAP($W$2:$W$2454,_xlfn.LAMBDA(_xlpm.x,_xlpm.x=$W1807))))</f>
        <v>2896</v>
      </c>
      <c r="Y1807" s="11">
        <f t="shared" si="490"/>
        <v>6.9060773480662981E-4</v>
      </c>
      <c r="Z1807" s="4" t="s">
        <v>5102</v>
      </c>
      <c r="AA1807" s="2" cm="1">
        <f t="array" ref="AA1807">SUM(_xlfn._xlws.FILTER($F$2:$F$2454,_xlfn.MAP($Z$2:$Z$2454,_xlfn.LAMBDA(_xlpm.x,_xlpm.x=$Z1807))))</f>
        <v>1794</v>
      </c>
      <c r="AB1807" s="11">
        <f t="shared" si="491"/>
        <v>1.1148272017837235E-3</v>
      </c>
      <c r="AC1807" s="11">
        <f t="shared" si="492"/>
        <v>-0.20797611881703601</v>
      </c>
      <c r="AG1807" s="2"/>
      <c r="AL1807" s="2"/>
      <c r="AM1807" s="2"/>
    </row>
    <row r="1808" spans="1:39">
      <c r="A1808" s="1" t="str">
        <f t="shared" si="476"/>
        <v>~dee~ : [dɪ]</v>
      </c>
      <c r="B1808" s="1">
        <f>_xlfn.LET(_xlpm.d,$G1808,_xlpm.k,_xlfn.CONCAT(LEFT(TRIM(B$1),1),"*"),COUNTIF(_xlpm.d,_xlpm.k))</f>
        <v>0</v>
      </c>
      <c r="C1808" s="1">
        <f>_xlfn.LET(_xlpm.d,$G1808,_xlpm.k,_xlfn.CONCAT(LEFT(TRIM(C$1),1),"*"),COUNTIF(_xlpm.d,_xlpm.k))</f>
        <v>0</v>
      </c>
      <c r="D1808" s="1">
        <f>_xlfn.LET(_xlpm.d,$G1808,_xlpm.k,_xlfn.CONCAT(LEFT(TRIM(D$1),1),"*"),COUNTIF(_xlpm.d,_xlpm.k))</f>
        <v>0</v>
      </c>
      <c r="E1808" s="1">
        <f t="shared" si="477"/>
        <v>0.47712125471966244</v>
      </c>
      <c r="F1808" s="7">
        <v>2</v>
      </c>
      <c r="G1808" s="9" t="s">
        <v>1807</v>
      </c>
      <c r="H1808" s="4" cm="1">
        <f t="array" ref="H1808">F1808/freq.sum.r6e</f>
        <v>1.5842839036755386E-4</v>
      </c>
      <c r="I1808" s="4" t="str">
        <f t="shared" si="478"/>
        <v>dɪ</v>
      </c>
      <c r="J1808" s="4" t="str">
        <f t="shared" si="479"/>
        <v>dee</v>
      </c>
      <c r="K1808" s="10">
        <f t="shared" si="480"/>
        <v>2</v>
      </c>
      <c r="L1808" s="1">
        <f t="shared" si="481"/>
        <v>3</v>
      </c>
      <c r="M1808" s="10">
        <f t="shared" si="482"/>
        <v>3</v>
      </c>
      <c r="N1808" s="1" t="str">
        <f t="shared" si="483"/>
        <v>~dee~</v>
      </c>
      <c r="O1808" s="1" t="str">
        <f t="shared" si="484"/>
        <v>[dɪ]</v>
      </c>
      <c r="P1808" s="3" cm="1">
        <f t="array" ref="P1808">SUM(_xlfn._xlws.FILTER($H$2:$H$2454,_xlfn.MAP($N$2:$N$2454,_xlfn.LAMBDA(_xlpm.x,_xlpm.x=$N1808))))</f>
        <v>5.5449936628643854E-4</v>
      </c>
      <c r="Q1808" s="4">
        <f t="shared" si="485"/>
        <v>0.2857142857142857</v>
      </c>
      <c r="R1808" s="6" cm="1">
        <f t="array" ref="R1808">SUM(_xlfn._xlws.FILTER($H$2:$H$2454,_xlfn.MAP($O$2:$O$2454,_xlfn.LAMBDA(_xlpm.x,_xlpm.x=$O1808))))</f>
        <v>1.3387198986058302E-2</v>
      </c>
      <c r="S1808" s="4">
        <f t="shared" si="486"/>
        <v>1.1834319526627217E-2</v>
      </c>
      <c r="T1808" s="4">
        <f t="shared" si="487"/>
        <v>7.5793964881865723E-3</v>
      </c>
      <c r="U1808" s="4">
        <f t="shared" si="488"/>
        <v>2.2727272727272724E-2</v>
      </c>
      <c r="V1808" s="4">
        <f t="shared" si="489"/>
        <v>1.3827886645994167</v>
      </c>
      <c r="W1808" s="4" t="s">
        <v>5126</v>
      </c>
      <c r="X1808" s="2" cm="1">
        <f t="array" ref="X1808">SUM(_xlfn._xlws.FILTER($F$2:$F$2454,_xlfn.MAP($W$2:$W$2454,_xlfn.LAMBDA(_xlpm.x,_xlpm.x=$W1808))))</f>
        <v>109</v>
      </c>
      <c r="Y1808" s="11">
        <f t="shared" si="490"/>
        <v>1.834862385321101E-2</v>
      </c>
      <c r="Z1808" s="4" t="s">
        <v>5102</v>
      </c>
      <c r="AA1808" s="2" cm="1">
        <f t="array" ref="AA1808">SUM(_xlfn._xlws.FILTER($F$2:$F$2454,_xlfn.MAP($Z$2:$Z$2454,_xlfn.LAMBDA(_xlpm.x,_xlpm.x=$Z1808))))</f>
        <v>1794</v>
      </c>
      <c r="AB1808" s="11">
        <f t="shared" si="491"/>
        <v>1.1148272017837235E-3</v>
      </c>
      <c r="AC1808" s="11">
        <f t="shared" si="492"/>
        <v>1.2163959407674496</v>
      </c>
      <c r="AG1808" s="2"/>
      <c r="AL1808" s="2"/>
      <c r="AM1808" s="2"/>
    </row>
    <row r="1809" spans="1:39">
      <c r="A1809" s="1" t="str">
        <f t="shared" si="476"/>
        <v>~bbo~ : [bə]</v>
      </c>
      <c r="B1809" s="1">
        <f>_xlfn.LET(_xlpm.d,$G1809,_xlpm.k,_xlfn.CONCAT(LEFT(TRIM(B$1),1),"*"),COUNTIF(_xlpm.d,_xlpm.k))</f>
        <v>0</v>
      </c>
      <c r="C1809" s="1">
        <f>_xlfn.LET(_xlpm.d,$G1809,_xlpm.k,_xlfn.CONCAT(LEFT(TRIM(C$1),1),"*"),COUNTIF(_xlpm.d,_xlpm.k))</f>
        <v>0</v>
      </c>
      <c r="D1809" s="1">
        <f>_xlfn.LET(_xlpm.d,$G1809,_xlpm.k,_xlfn.CONCAT(LEFT(TRIM(D$1),1),"*"),COUNTIF(_xlpm.d,_xlpm.k))</f>
        <v>0</v>
      </c>
      <c r="E1809" s="1">
        <f t="shared" si="477"/>
        <v>0.30102999566398114</v>
      </c>
      <c r="F1809" s="7">
        <v>1</v>
      </c>
      <c r="G1809" s="9" t="s">
        <v>1721</v>
      </c>
      <c r="H1809" s="4" cm="1">
        <f t="array" ref="H1809">F1809/freq.sum.r6e</f>
        <v>7.9214195183776928E-5</v>
      </c>
      <c r="I1809" s="4" t="str">
        <f t="shared" si="478"/>
        <v>bə</v>
      </c>
      <c r="J1809" s="4" t="str">
        <f t="shared" si="479"/>
        <v>bbo</v>
      </c>
      <c r="K1809" s="10">
        <f t="shared" si="480"/>
        <v>2</v>
      </c>
      <c r="L1809" s="1">
        <f t="shared" si="481"/>
        <v>3</v>
      </c>
      <c r="M1809" s="10">
        <f t="shared" si="482"/>
        <v>3</v>
      </c>
      <c r="N1809" s="1" t="str">
        <f t="shared" si="483"/>
        <v>~bbo~</v>
      </c>
      <c r="O1809" s="1" t="str">
        <f t="shared" si="484"/>
        <v>[bə]</v>
      </c>
      <c r="P1809" s="3" cm="1">
        <f t="array" ref="P1809">SUM(_xlfn._xlws.FILTER($H$2:$H$2454,_xlfn.MAP($N$2:$N$2454,_xlfn.LAMBDA(_xlpm.x,_xlpm.x=$N1809))))</f>
        <v>7.9214195183776928E-5</v>
      </c>
      <c r="Q1809" s="4">
        <f t="shared" si="485"/>
        <v>1</v>
      </c>
      <c r="R1809" s="6" cm="1">
        <f t="array" ref="R1809">SUM(_xlfn._xlws.FILTER($H$2:$H$2454,_xlfn.MAP($O$2:$O$2454,_xlfn.LAMBDA(_xlpm.x,_xlpm.x=$O1809))))</f>
        <v>1.9803548795944235E-3</v>
      </c>
      <c r="S1809" s="4">
        <f t="shared" si="486"/>
        <v>3.9999999999999994E-2</v>
      </c>
      <c r="T1809" s="4">
        <f t="shared" si="487"/>
        <v>1.6185456721117281E-2</v>
      </c>
      <c r="U1809" s="4">
        <f t="shared" si="488"/>
        <v>7.6923076923076913E-2</v>
      </c>
      <c r="V1809" s="4">
        <f t="shared" si="489"/>
        <v>1.3979400086720377</v>
      </c>
      <c r="W1809" s="4" t="s">
        <v>5119</v>
      </c>
      <c r="X1809" s="2" cm="1">
        <f t="array" ref="X1809">SUM(_xlfn._xlws.FILTER($F$2:$F$2454,_xlfn.MAP($W$2:$W$2454,_xlfn.LAMBDA(_xlpm.x,_xlpm.x=$W1809))))</f>
        <v>1157</v>
      </c>
      <c r="Y1809" s="11">
        <f t="shared" si="490"/>
        <v>8.6430423509075197E-4</v>
      </c>
      <c r="Z1809" s="4" t="s">
        <v>5101</v>
      </c>
      <c r="AA1809" s="2" cm="1">
        <f t="array" ref="AA1809">SUM(_xlfn._xlws.FILTER($F$2:$F$2454,_xlfn.MAP($Z$2:$Z$2454,_xlfn.LAMBDA(_xlpm.x,_xlpm.x=$Z1809))))</f>
        <v>2255</v>
      </c>
      <c r="AB1809" s="11">
        <f t="shared" si="491"/>
        <v>4.434589800443459E-4</v>
      </c>
      <c r="AC1809" s="11">
        <f t="shared" si="492"/>
        <v>0.28981318726222982</v>
      </c>
      <c r="AG1809" s="2"/>
      <c r="AL1809" s="2"/>
      <c r="AM1809" s="2"/>
    </row>
    <row r="1810" spans="1:39">
      <c r="A1810" s="1" t="str">
        <f t="shared" si="476"/>
        <v>~nou~ : [nə]</v>
      </c>
      <c r="B1810" s="1">
        <f>_xlfn.LET(_xlpm.d,$G1810,_xlpm.k,_xlfn.CONCAT(LEFT(TRIM(B$1),1),"*"),COUNTIF(_xlpm.d,_xlpm.k))</f>
        <v>0</v>
      </c>
      <c r="C1810" s="1">
        <f>_xlfn.LET(_xlpm.d,$G1810,_xlpm.k,_xlfn.CONCAT(LEFT(TRIM(C$1),1),"*"),COUNTIF(_xlpm.d,_xlpm.k))</f>
        <v>0</v>
      </c>
      <c r="D1810" s="1">
        <f>_xlfn.LET(_xlpm.d,$G1810,_xlpm.k,_xlfn.CONCAT(LEFT(TRIM(D$1),1),"*"),COUNTIF(_xlpm.d,_xlpm.k))</f>
        <v>1</v>
      </c>
      <c r="E1810" s="1">
        <f t="shared" si="477"/>
        <v>0.30102999566398114</v>
      </c>
      <c r="F1810" s="7">
        <v>1</v>
      </c>
      <c r="G1810" s="9" t="s">
        <v>1849</v>
      </c>
      <c r="H1810" s="4" cm="1">
        <f t="array" ref="H1810">F1810/freq.sum.r6e</f>
        <v>7.9214195183776928E-5</v>
      </c>
      <c r="I1810" s="4" t="str">
        <f t="shared" si="478"/>
        <v>nə</v>
      </c>
      <c r="J1810" s="4" t="str">
        <f t="shared" si="479"/>
        <v>nou</v>
      </c>
      <c r="K1810" s="10">
        <f t="shared" si="480"/>
        <v>2</v>
      </c>
      <c r="L1810" s="1">
        <f t="shared" si="481"/>
        <v>3</v>
      </c>
      <c r="M1810" s="10">
        <f t="shared" si="482"/>
        <v>3</v>
      </c>
      <c r="N1810" s="1" t="str">
        <f t="shared" si="483"/>
        <v>~nou~</v>
      </c>
      <c r="O1810" s="1" t="str">
        <f t="shared" si="484"/>
        <v>[nə]</v>
      </c>
      <c r="P1810" s="3" cm="1">
        <f t="array" ref="P1810">SUM(_xlfn._xlws.FILTER($H$2:$H$2454,_xlfn.MAP($N$2:$N$2454,_xlfn.LAMBDA(_xlpm.x,_xlpm.x=$N1810))))</f>
        <v>3.1685678073510771E-4</v>
      </c>
      <c r="Q1810" s="4">
        <f t="shared" si="485"/>
        <v>0.25</v>
      </c>
      <c r="R1810" s="6" cm="1">
        <f t="array" ref="R1810">SUM(_xlfn._xlws.FILTER($H$2:$H$2454,_xlfn.MAP($O$2:$O$2454,_xlfn.LAMBDA(_xlpm.x,_xlpm.x=$O1810))))</f>
        <v>8.1590621039290216E-3</v>
      </c>
      <c r="S1810" s="4">
        <f t="shared" si="486"/>
        <v>9.7087378640776725E-3</v>
      </c>
      <c r="T1810" s="4">
        <f t="shared" si="487"/>
        <v>3.9329147172808363E-3</v>
      </c>
      <c r="U1810" s="4">
        <f t="shared" si="488"/>
        <v>1.8691588785046735E-2</v>
      </c>
      <c r="V1810" s="4">
        <f t="shared" si="489"/>
        <v>1.4107772333772097</v>
      </c>
      <c r="W1810" s="4" t="s">
        <v>5100</v>
      </c>
      <c r="X1810" s="2" cm="1">
        <f t="array" ref="X1810">SUM(_xlfn._xlws.FILTER($F$2:$F$2454,_xlfn.MAP($W$2:$W$2454,_xlfn.LAMBDA(_xlpm.x,_xlpm.x=$W1810))))</f>
        <v>150</v>
      </c>
      <c r="Y1810" s="11">
        <f t="shared" si="490"/>
        <v>6.6666666666666671E-3</v>
      </c>
      <c r="Z1810" s="4" t="s">
        <v>5101</v>
      </c>
      <c r="AA1810" s="2" cm="1">
        <f t="array" ref="AA1810">SUM(_xlfn._xlws.FILTER($F$2:$F$2454,_xlfn.MAP($Z$2:$Z$2454,_xlfn.LAMBDA(_xlpm.x,_xlpm.x=$Z1810))))</f>
        <v>2255</v>
      </c>
      <c r="AB1810" s="11">
        <f t="shared" si="491"/>
        <v>4.434589800443459E-4</v>
      </c>
      <c r="AC1810" s="11">
        <f t="shared" si="492"/>
        <v>1.1770552871582982</v>
      </c>
      <c r="AG1810" s="2"/>
      <c r="AL1810" s="2"/>
      <c r="AM1810" s="2"/>
    </row>
    <row r="1811" spans="1:39">
      <c r="A1811" s="1" t="str">
        <f t="shared" si="476"/>
        <v>~cee~ : [si]</v>
      </c>
      <c r="B1811" s="1">
        <f>_xlfn.LET(_xlpm.d,$G1811,_xlpm.k,_xlfn.CONCAT(LEFT(TRIM(B$1),1),"*"),COUNTIF(_xlpm.d,_xlpm.k))</f>
        <v>0</v>
      </c>
      <c r="C1811" s="1">
        <f>_xlfn.LET(_xlpm.d,$G1811,_xlpm.k,_xlfn.CONCAT(LEFT(TRIM(C$1),1),"*"),COUNTIF(_xlpm.d,_xlpm.k))</f>
        <v>0</v>
      </c>
      <c r="D1811" s="1">
        <f>_xlfn.LET(_xlpm.d,$G1811,_xlpm.k,_xlfn.CONCAT(LEFT(TRIM(D$1),1),"*"),COUNTIF(_xlpm.d,_xlpm.k))</f>
        <v>0</v>
      </c>
      <c r="E1811" s="1">
        <f t="shared" si="477"/>
        <v>0.30102999566398114</v>
      </c>
      <c r="F1811" s="7">
        <v>1</v>
      </c>
      <c r="G1811" s="9" t="s">
        <v>2203</v>
      </c>
      <c r="H1811" s="4" cm="1">
        <f t="array" ref="H1811">F1811/freq.sum.r6e</f>
        <v>7.9214195183776928E-5</v>
      </c>
      <c r="I1811" s="4" t="str">
        <f t="shared" si="478"/>
        <v>si</v>
      </c>
      <c r="J1811" s="4" t="str">
        <f t="shared" si="479"/>
        <v>cee</v>
      </c>
      <c r="K1811" s="10">
        <f t="shared" si="480"/>
        <v>2</v>
      </c>
      <c r="L1811" s="1">
        <f t="shared" si="481"/>
        <v>3</v>
      </c>
      <c r="M1811" s="10">
        <f t="shared" si="482"/>
        <v>3</v>
      </c>
      <c r="N1811" s="1" t="str">
        <f t="shared" si="483"/>
        <v>~cee~</v>
      </c>
      <c r="O1811" s="1" t="str">
        <f t="shared" si="484"/>
        <v>[si]</v>
      </c>
      <c r="P1811" s="3" cm="1">
        <f t="array" ref="P1811">SUM(_xlfn._xlws.FILTER($H$2:$H$2454,_xlfn.MAP($N$2:$N$2454,_xlfn.LAMBDA(_xlpm.x,_xlpm.x=$N1811))))</f>
        <v>7.9214195183776928E-5</v>
      </c>
      <c r="Q1811" s="4">
        <f t="shared" si="485"/>
        <v>1</v>
      </c>
      <c r="R1811" s="6" cm="1">
        <f t="array" ref="R1811">SUM(_xlfn._xlws.FILTER($H$2:$H$2454,_xlfn.MAP($O$2:$O$2454,_xlfn.LAMBDA(_xlpm.x,_xlpm.x=$O1811))))</f>
        <v>2.0595690747781999E-3</v>
      </c>
      <c r="S1811" s="4">
        <f t="shared" si="486"/>
        <v>3.8461538461538464E-2</v>
      </c>
      <c r="T1811" s="4">
        <f t="shared" si="487"/>
        <v>1.5585995361075902E-2</v>
      </c>
      <c r="U1811" s="4">
        <f t="shared" si="488"/>
        <v>7.407407407407407E-2</v>
      </c>
      <c r="V1811" s="4">
        <f t="shared" si="489"/>
        <v>1.414973347970818</v>
      </c>
      <c r="W1811" s="4" t="s">
        <v>5126</v>
      </c>
      <c r="X1811" s="2" cm="1">
        <f t="array" ref="X1811">SUM(_xlfn._xlws.FILTER($F$2:$F$2454,_xlfn.MAP($W$2:$W$2454,_xlfn.LAMBDA(_xlpm.x,_xlpm.x=$W1811))))</f>
        <v>109</v>
      </c>
      <c r="Y1811" s="11">
        <f t="shared" si="490"/>
        <v>9.1743119266055051E-3</v>
      </c>
      <c r="Z1811" s="4" t="s">
        <v>5110</v>
      </c>
      <c r="AA1811" s="2" cm="1">
        <f t="array" ref="AA1811">SUM(_xlfn._xlws.FILTER($F$2:$F$2454,_xlfn.MAP($Z$2:$Z$2454,_xlfn.LAMBDA(_xlpm.x,_xlpm.x=$Z1811))))</f>
        <v>354</v>
      </c>
      <c r="AB1811" s="11">
        <f t="shared" si="491"/>
        <v>2.8248587570621469E-3</v>
      </c>
      <c r="AC1811" s="11">
        <f t="shared" si="492"/>
        <v>0.51157676408516417</v>
      </c>
      <c r="AG1811" s="2"/>
      <c r="AL1811" s="2"/>
      <c r="AM1811" s="2"/>
    </row>
    <row r="1812" spans="1:39">
      <c r="A1812" s="1" t="str">
        <f t="shared" si="476"/>
        <v>~sei~ : [si]</v>
      </c>
      <c r="B1812" s="1">
        <f>_xlfn.LET(_xlpm.d,$G1812,_xlpm.k,_xlfn.CONCAT(LEFT(TRIM(B$1),1),"*"),COUNTIF(_xlpm.d,_xlpm.k))</f>
        <v>0</v>
      </c>
      <c r="C1812" s="1">
        <f>_xlfn.LET(_xlpm.d,$G1812,_xlpm.k,_xlfn.CONCAT(LEFT(TRIM(C$1),1),"*"),COUNTIF(_xlpm.d,_xlpm.k))</f>
        <v>0</v>
      </c>
      <c r="D1812" s="1">
        <f>_xlfn.LET(_xlpm.d,$G1812,_xlpm.k,_xlfn.CONCAT(LEFT(TRIM(D$1),1),"*"),COUNTIF(_xlpm.d,_xlpm.k))</f>
        <v>0</v>
      </c>
      <c r="E1812" s="1">
        <f t="shared" si="477"/>
        <v>0.30102999566398114</v>
      </c>
      <c r="F1812" s="7">
        <v>1</v>
      </c>
      <c r="G1812" s="9" t="s">
        <v>249</v>
      </c>
      <c r="H1812" s="4" cm="1">
        <f t="array" ref="H1812">F1812/freq.sum.r6e</f>
        <v>7.9214195183776928E-5</v>
      </c>
      <c r="I1812" s="1" t="str">
        <f t="shared" si="478"/>
        <v>si</v>
      </c>
      <c r="J1812" s="1" t="str">
        <f t="shared" si="479"/>
        <v>sei</v>
      </c>
      <c r="K1812" s="10">
        <f t="shared" si="480"/>
        <v>2</v>
      </c>
      <c r="L1812" s="1">
        <f t="shared" si="481"/>
        <v>3</v>
      </c>
      <c r="M1812" s="10">
        <f t="shared" si="482"/>
        <v>3</v>
      </c>
      <c r="N1812" s="1" t="str">
        <f t="shared" si="483"/>
        <v>~sei~</v>
      </c>
      <c r="O1812" s="1" t="str">
        <f t="shared" si="484"/>
        <v>[si]</v>
      </c>
      <c r="P1812" s="3" cm="1">
        <f t="array" ref="P1812">SUM(_xlfn._xlws.FILTER($H$2:$H$2454,_xlfn.MAP($N$2:$N$2454,_xlfn.LAMBDA(_xlpm.x,_xlpm.x=$N1812))))</f>
        <v>7.9214195183776928E-5</v>
      </c>
      <c r="Q1812" s="4">
        <f t="shared" si="485"/>
        <v>1</v>
      </c>
      <c r="R1812" s="6" cm="1">
        <f t="array" ref="R1812">SUM(_xlfn._xlws.FILTER($H$2:$H$2454,_xlfn.MAP($O$2:$O$2454,_xlfn.LAMBDA(_xlpm.x,_xlpm.x=$O1812))))</f>
        <v>2.0595690747781999E-3</v>
      </c>
      <c r="S1812" s="4">
        <f t="shared" si="486"/>
        <v>3.8461538461538464E-2</v>
      </c>
      <c r="T1812" s="4">
        <f t="shared" si="487"/>
        <v>1.5585995361075902E-2</v>
      </c>
      <c r="U1812" s="4">
        <f t="shared" si="488"/>
        <v>7.407407407407407E-2</v>
      </c>
      <c r="V1812" s="4">
        <f t="shared" si="489"/>
        <v>1.414973347970818</v>
      </c>
      <c r="W1812" s="4" t="s">
        <v>5135</v>
      </c>
      <c r="X1812" s="2" cm="1">
        <f t="array" ref="X1812">SUM(_xlfn._xlws.FILTER($F$2:$F$2454,_xlfn.MAP($W$2:$W$2454,_xlfn.LAMBDA(_xlpm.x,_xlpm.x=$W1812))))</f>
        <v>40</v>
      </c>
      <c r="Y1812" s="11">
        <f t="shared" si="490"/>
        <v>2.5000000000000001E-2</v>
      </c>
      <c r="Z1812" s="4" t="s">
        <v>5110</v>
      </c>
      <c r="AA1812" s="2" cm="1">
        <f t="array" ref="AA1812">SUM(_xlfn._xlws.FILTER($F$2:$F$2454,_xlfn.MAP($Z$2:$Z$2454,_xlfn.LAMBDA(_xlpm.x,_xlpm.x=$Z1812))))</f>
        <v>354</v>
      </c>
      <c r="AB1812" s="11">
        <f t="shared" si="491"/>
        <v>2.8248587570621469E-3</v>
      </c>
      <c r="AC1812" s="11">
        <f t="shared" si="492"/>
        <v>0.94694327069782547</v>
      </c>
      <c r="AG1812" s="2"/>
      <c r="AL1812" s="2"/>
      <c r="AM1812" s="2"/>
    </row>
    <row r="1813" spans="1:39">
      <c r="A1813" s="1" t="str">
        <f t="shared" si="476"/>
        <v>~coe~ : [si]</v>
      </c>
      <c r="B1813" s="1">
        <f>_xlfn.LET(_xlpm.d,$G1813,_xlpm.k,_xlfn.CONCAT(LEFT(TRIM(B$1),1),"*"),COUNTIF(_xlpm.d,_xlpm.k))</f>
        <v>0</v>
      </c>
      <c r="C1813" s="1">
        <f>_xlfn.LET(_xlpm.d,$G1813,_xlpm.k,_xlfn.CONCAT(LEFT(TRIM(C$1),1),"*"),COUNTIF(_xlpm.d,_xlpm.k))</f>
        <v>0</v>
      </c>
      <c r="D1813" s="1">
        <f>_xlfn.LET(_xlpm.d,$G1813,_xlpm.k,_xlfn.CONCAT(LEFT(TRIM(D$1),1),"*"),COUNTIF(_xlpm.d,_xlpm.k))</f>
        <v>0</v>
      </c>
      <c r="E1813" s="1">
        <f t="shared" si="477"/>
        <v>0.30102999566398114</v>
      </c>
      <c r="F1813" s="7">
        <v>1</v>
      </c>
      <c r="G1813" s="9" t="s">
        <v>2204</v>
      </c>
      <c r="H1813" s="4" cm="1">
        <f t="array" ref="H1813">F1813/freq.sum.r6e</f>
        <v>7.9214195183776928E-5</v>
      </c>
      <c r="I1813" s="1" t="str">
        <f t="shared" si="478"/>
        <v>si</v>
      </c>
      <c r="J1813" s="1" t="str">
        <f t="shared" si="479"/>
        <v>coe</v>
      </c>
      <c r="K1813" s="10">
        <f t="shared" si="480"/>
        <v>2</v>
      </c>
      <c r="L1813" s="1">
        <f t="shared" si="481"/>
        <v>3</v>
      </c>
      <c r="M1813" s="10">
        <f t="shared" si="482"/>
        <v>3</v>
      </c>
      <c r="N1813" s="1" t="str">
        <f t="shared" si="483"/>
        <v>~coe~</v>
      </c>
      <c r="O1813" s="1" t="str">
        <f t="shared" si="484"/>
        <v>[si]</v>
      </c>
      <c r="P1813" s="3" cm="1">
        <f t="array" ref="P1813">SUM(_xlfn._xlws.FILTER($H$2:$H$2454,_xlfn.MAP($N$2:$N$2454,_xlfn.LAMBDA(_xlpm.x,_xlpm.x=$N1813))))</f>
        <v>7.9214195183776928E-5</v>
      </c>
      <c r="Q1813" s="4">
        <f t="shared" si="485"/>
        <v>1</v>
      </c>
      <c r="R1813" s="6" cm="1">
        <f t="array" ref="R1813">SUM(_xlfn._xlws.FILTER($H$2:$H$2454,_xlfn.MAP($O$2:$O$2454,_xlfn.LAMBDA(_xlpm.x,_xlpm.x=$O1813))))</f>
        <v>2.0595690747781999E-3</v>
      </c>
      <c r="S1813" s="4">
        <f t="shared" si="486"/>
        <v>3.8461538461538464E-2</v>
      </c>
      <c r="T1813" s="4">
        <f t="shared" si="487"/>
        <v>1.5585995361075902E-2</v>
      </c>
      <c r="U1813" s="4">
        <f t="shared" si="488"/>
        <v>7.407407407407407E-2</v>
      </c>
      <c r="V1813" s="4">
        <f t="shared" si="489"/>
        <v>1.414973347970818</v>
      </c>
      <c r="W1813" s="4" t="s">
        <v>5149</v>
      </c>
      <c r="X1813" s="2" cm="1">
        <f t="array" ref="X1813">SUM(_xlfn._xlws.FILTER($F$2:$F$2454,_xlfn.MAP($W$2:$W$2454,_xlfn.LAMBDA(_xlpm.x,_xlpm.x=$W1813))))</f>
        <v>8</v>
      </c>
      <c r="Y1813" s="11">
        <f t="shared" si="490"/>
        <v>0.125</v>
      </c>
      <c r="Z1813" s="4" t="s">
        <v>5110</v>
      </c>
      <c r="AA1813" s="2" cm="1">
        <f t="array" ref="AA1813">SUM(_xlfn._xlws.FILTER($F$2:$F$2454,_xlfn.MAP($Z$2:$Z$2454,_xlfn.LAMBDA(_xlpm.x,_xlpm.x=$Z1813))))</f>
        <v>354</v>
      </c>
      <c r="AB1813" s="11">
        <f t="shared" si="491"/>
        <v>2.8248587570621469E-3</v>
      </c>
      <c r="AC1813" s="11">
        <f t="shared" si="492"/>
        <v>1.6459132750338443</v>
      </c>
      <c r="AG1813" s="2"/>
      <c r="AL1813" s="2"/>
      <c r="AM1813" s="2"/>
    </row>
    <row r="1814" spans="1:39">
      <c r="A1814" s="1" t="str">
        <f t="shared" si="476"/>
        <v>~cks~ : [ks]</v>
      </c>
      <c r="B1814" s="1">
        <f>_xlfn.LET(_xlpm.d,$G1814,_xlpm.k,_xlfn.CONCAT(LEFT(TRIM(B$1),1),"*"),COUNTIF(_xlpm.d,_xlpm.k))</f>
        <v>0</v>
      </c>
      <c r="C1814" s="1">
        <f>_xlfn.LET(_xlpm.d,$G1814,_xlpm.k,_xlfn.CONCAT(LEFT(TRIM(C$1),1),"*"),COUNTIF(_xlpm.d,_xlpm.k))</f>
        <v>0</v>
      </c>
      <c r="D1814" s="1">
        <f>_xlfn.LET(_xlpm.d,$G1814,_xlpm.k,_xlfn.CONCAT(LEFT(TRIM(D$1),1),"*"),COUNTIF(_xlpm.d,_xlpm.k))</f>
        <v>0</v>
      </c>
      <c r="E1814" s="1">
        <f t="shared" si="477"/>
        <v>0.30102999566398114</v>
      </c>
      <c r="F1814" s="7">
        <v>1</v>
      </c>
      <c r="G1814" s="9" t="s">
        <v>2021</v>
      </c>
      <c r="H1814" s="4" cm="1">
        <f t="array" ref="H1814">F1814/freq.sum.r6e</f>
        <v>7.9214195183776928E-5</v>
      </c>
      <c r="I1814" s="4" t="str">
        <f t="shared" si="478"/>
        <v>ks</v>
      </c>
      <c r="J1814" s="4" t="str">
        <f t="shared" si="479"/>
        <v>cks</v>
      </c>
      <c r="K1814" s="10">
        <f t="shared" si="480"/>
        <v>2</v>
      </c>
      <c r="L1814" s="1">
        <f t="shared" si="481"/>
        <v>3</v>
      </c>
      <c r="M1814" s="10">
        <f t="shared" si="482"/>
        <v>3</v>
      </c>
      <c r="N1814" s="1" t="str">
        <f t="shared" si="483"/>
        <v>~cks~</v>
      </c>
      <c r="O1814" s="1" t="str">
        <f t="shared" si="484"/>
        <v>[ks]</v>
      </c>
      <c r="P1814" s="3" cm="1">
        <f t="array" ref="P1814">SUM(_xlfn._xlws.FILTER($H$2:$H$2454,_xlfn.MAP($N$2:$N$2454,_xlfn.LAMBDA(_xlpm.x,_xlpm.x=$N1814))))</f>
        <v>7.9214195183776928E-5</v>
      </c>
      <c r="Q1814" s="4">
        <f t="shared" si="485"/>
        <v>1</v>
      </c>
      <c r="R1814" s="6" cm="1">
        <f t="array" ref="R1814">SUM(_xlfn._xlws.FILTER($H$2:$H$2454,_xlfn.MAP($O$2:$O$2454,_xlfn.LAMBDA(_xlpm.x,_xlpm.x=$O1814))))</f>
        <v>2.0595690747782004E-3</v>
      </c>
      <c r="S1814" s="4">
        <f t="shared" si="486"/>
        <v>3.8461538461538457E-2</v>
      </c>
      <c r="T1814" s="4">
        <f t="shared" si="487"/>
        <v>1.5585995361075898E-2</v>
      </c>
      <c r="U1814" s="4">
        <f t="shared" si="488"/>
        <v>7.4074074074074056E-2</v>
      </c>
      <c r="V1814" s="4">
        <f t="shared" si="489"/>
        <v>1.414973347970818</v>
      </c>
      <c r="W1814" s="4"/>
      <c r="X1814" s="2" cm="1">
        <f t="array" ref="X1814">SUM(_xlfn._xlws.FILTER($F$2:$F$2454,_xlfn.MAP($W$2:$W$2454,_xlfn.LAMBDA(_xlpm.x,_xlpm.x=$W1814))))</f>
        <v>2988</v>
      </c>
      <c r="Y1814" s="11">
        <f t="shared" si="490"/>
        <v>3.3467202141900936E-4</v>
      </c>
      <c r="Z1814" s="4"/>
      <c r="AA1814" s="2" cm="1">
        <f t="array" ref="AA1814">SUM(_xlfn._xlws.FILTER($F$2:$F$2454,_xlfn.MAP($Z$2:$Z$2454,_xlfn.LAMBDA(_xlpm.x,_xlpm.x=$Z1814))))</f>
        <v>3871</v>
      </c>
      <c r="AB1814" s="11">
        <f t="shared" si="491"/>
        <v>2.5833118057349522E-4</v>
      </c>
      <c r="AC1814" s="11">
        <f t="shared" si="492"/>
        <v>0.11244257817559389</v>
      </c>
      <c r="AG1814" s="2"/>
      <c r="AL1814" s="2"/>
      <c r="AM1814" s="2"/>
    </row>
    <row r="1815" spans="1:39">
      <c r="A1815" s="1" t="str">
        <f t="shared" si="476"/>
        <v>~l's~ : [lz]</v>
      </c>
      <c r="B1815" s="1">
        <f>_xlfn.LET(_xlpm.d,$G1815,_xlpm.k,_xlfn.CONCAT(LEFT(TRIM(B$1),1),"*"),COUNTIF(_xlpm.d,_xlpm.k))</f>
        <v>0</v>
      </c>
      <c r="C1815" s="1">
        <f>_xlfn.LET(_xlpm.d,$G1815,_xlpm.k,_xlfn.CONCAT(LEFT(TRIM(C$1),1),"*"),COUNTIF(_xlpm.d,_xlpm.k))</f>
        <v>0</v>
      </c>
      <c r="D1815" s="1">
        <f>_xlfn.LET(_xlpm.d,$G1815,_xlpm.k,_xlfn.CONCAT(LEFT(TRIM(D$1),1),"*"),COUNTIF(_xlpm.d,_xlpm.k))</f>
        <v>0</v>
      </c>
      <c r="E1815" s="1">
        <f t="shared" si="477"/>
        <v>0.30102999566398114</v>
      </c>
      <c r="F1815" s="7">
        <v>1</v>
      </c>
      <c r="G1815" s="9" t="s">
        <v>2079</v>
      </c>
      <c r="H1815" s="4" cm="1">
        <f t="array" ref="H1815">F1815/freq.sum.r6e</f>
        <v>7.9214195183776928E-5</v>
      </c>
      <c r="I1815" s="1" t="str">
        <f t="shared" si="478"/>
        <v>lz</v>
      </c>
      <c r="J1815" s="1" t="str">
        <f t="shared" si="479"/>
        <v>l's</v>
      </c>
      <c r="K1815" s="10">
        <f t="shared" si="480"/>
        <v>2</v>
      </c>
      <c r="L1815" s="1">
        <f t="shared" si="481"/>
        <v>3</v>
      </c>
      <c r="M1815" s="10">
        <f t="shared" si="482"/>
        <v>3</v>
      </c>
      <c r="N1815" s="1" t="str">
        <f t="shared" si="483"/>
        <v>~l's~</v>
      </c>
      <c r="O1815" s="1" t="str">
        <f t="shared" si="484"/>
        <v>[lz]</v>
      </c>
      <c r="P1815" s="3" cm="1">
        <f t="array" ref="P1815">SUM(_xlfn._xlws.FILTER($H$2:$H$2454,_xlfn.MAP($N$2:$N$2454,_xlfn.LAMBDA(_xlpm.x,_xlpm.x=$N1815))))</f>
        <v>7.9214195183776928E-5</v>
      </c>
      <c r="Q1815" s="4">
        <f t="shared" si="485"/>
        <v>1</v>
      </c>
      <c r="R1815" s="6" cm="1">
        <f t="array" ref="R1815">SUM(_xlfn._xlws.FILTER($H$2:$H$2454,_xlfn.MAP($O$2:$O$2454,_xlfn.LAMBDA(_xlpm.x,_xlpm.x=$O1815))))</f>
        <v>2.0595690747782004E-3</v>
      </c>
      <c r="S1815" s="4">
        <f t="shared" si="486"/>
        <v>3.8461538461538457E-2</v>
      </c>
      <c r="T1815" s="4">
        <f t="shared" si="487"/>
        <v>1.5585995361075898E-2</v>
      </c>
      <c r="U1815" s="4">
        <f t="shared" si="488"/>
        <v>7.4074074074074056E-2</v>
      </c>
      <c r="V1815" s="4">
        <f t="shared" si="489"/>
        <v>1.414973347970818</v>
      </c>
      <c r="W1815" s="4"/>
      <c r="X1815" s="2" cm="1">
        <f t="array" ref="X1815">SUM(_xlfn._xlws.FILTER($F$2:$F$2454,_xlfn.MAP($W$2:$W$2454,_xlfn.LAMBDA(_xlpm.x,_xlpm.x=$W1815))))</f>
        <v>2988</v>
      </c>
      <c r="Y1815" s="11">
        <f t="shared" si="490"/>
        <v>3.3467202141900936E-4</v>
      </c>
      <c r="Z1815" s="4"/>
      <c r="AA1815" s="2" cm="1">
        <f t="array" ref="AA1815">SUM(_xlfn._xlws.FILTER($F$2:$F$2454,_xlfn.MAP($Z$2:$Z$2454,_xlfn.LAMBDA(_xlpm.x,_xlpm.x=$Z1815))))</f>
        <v>3871</v>
      </c>
      <c r="AB1815" s="11">
        <f t="shared" si="491"/>
        <v>2.5833118057349522E-4</v>
      </c>
      <c r="AC1815" s="11">
        <f t="shared" si="492"/>
        <v>0.11244257817559389</v>
      </c>
      <c r="AG1815" s="2"/>
      <c r="AL1815" s="2"/>
      <c r="AM1815" s="2"/>
    </row>
    <row r="1816" spans="1:39">
      <c r="A1816" s="1" t="str">
        <f t="shared" si="476"/>
        <v>~lai~ : [leɪ]</v>
      </c>
      <c r="B1816" s="1">
        <f>_xlfn.LET(_xlpm.d,$G1816,_xlpm.k,_xlfn.CONCAT(LEFT(TRIM(B$1),1),"*"),COUNTIF(_xlpm.d,_xlpm.k))</f>
        <v>0</v>
      </c>
      <c r="C1816" s="1">
        <f>_xlfn.LET(_xlpm.d,$G1816,_xlpm.k,_xlfn.CONCAT(LEFT(TRIM(C$1),1),"*"),COUNTIF(_xlpm.d,_xlpm.k))</f>
        <v>0</v>
      </c>
      <c r="D1816" s="1">
        <f>_xlfn.LET(_xlpm.d,$G1816,_xlpm.k,_xlfn.CONCAT(LEFT(TRIM(D$1),1),"*"),COUNTIF(_xlpm.d,_xlpm.k))</f>
        <v>0</v>
      </c>
      <c r="E1816" s="1">
        <f t="shared" si="477"/>
        <v>0.30102999566398114</v>
      </c>
      <c r="F1816" s="7">
        <v>1</v>
      </c>
      <c r="G1816" s="9" t="s">
        <v>2061</v>
      </c>
      <c r="H1816" s="4" cm="1">
        <f t="array" ref="H1816">F1816/freq.sum.r6e</f>
        <v>7.9214195183776928E-5</v>
      </c>
      <c r="I1816" s="4" t="str">
        <f t="shared" si="478"/>
        <v>leɪ</v>
      </c>
      <c r="J1816" s="4" t="str">
        <f t="shared" si="479"/>
        <v>lai</v>
      </c>
      <c r="K1816" s="10">
        <f t="shared" si="480"/>
        <v>3</v>
      </c>
      <c r="L1816" s="1">
        <f t="shared" si="481"/>
        <v>3</v>
      </c>
      <c r="M1816" s="10">
        <f t="shared" si="482"/>
        <v>3</v>
      </c>
      <c r="N1816" s="1" t="str">
        <f t="shared" si="483"/>
        <v>~lai~</v>
      </c>
      <c r="O1816" s="1" t="str">
        <f t="shared" si="484"/>
        <v>[leɪ]</v>
      </c>
      <c r="P1816" s="3" cm="1">
        <f t="array" ref="P1816">SUM(_xlfn._xlws.FILTER($H$2:$H$2454,_xlfn.MAP($N$2:$N$2454,_xlfn.LAMBDA(_xlpm.x,_xlpm.x=$N1816))))</f>
        <v>7.9214195183776928E-5</v>
      </c>
      <c r="Q1816" s="4">
        <f t="shared" si="485"/>
        <v>1</v>
      </c>
      <c r="R1816" s="6" cm="1">
        <f t="array" ref="R1816">SUM(_xlfn._xlws.FILTER($H$2:$H$2454,_xlfn.MAP($O$2:$O$2454,_xlfn.LAMBDA(_xlpm.x,_xlpm.x=$O1816))))</f>
        <v>2.2179974651457541E-3</v>
      </c>
      <c r="S1816" s="4">
        <f t="shared" si="486"/>
        <v>3.5714285714285712E-2</v>
      </c>
      <c r="T1816" s="4">
        <f t="shared" si="487"/>
        <v>1.451109912927756E-2</v>
      </c>
      <c r="U1816" s="4">
        <f t="shared" si="488"/>
        <v>6.8965517241379296E-2</v>
      </c>
      <c r="V1816" s="4">
        <f t="shared" si="489"/>
        <v>1.4471580313422192</v>
      </c>
      <c r="W1816" s="4" t="s">
        <v>5131</v>
      </c>
      <c r="X1816" s="2" cm="1">
        <f t="array" ref="X1816">SUM(_xlfn._xlws.FILTER($F$2:$F$2454,_xlfn.MAP($W$2:$W$2454,_xlfn.LAMBDA(_xlpm.x,_xlpm.x=$W1816))))</f>
        <v>105</v>
      </c>
      <c r="Y1816" s="11">
        <f t="shared" si="490"/>
        <v>9.5238095238095247E-3</v>
      </c>
      <c r="Z1816" s="4" t="s">
        <v>5108</v>
      </c>
      <c r="AA1816" s="2" cm="1">
        <f t="array" ref="AA1816">SUM(_xlfn._xlws.FILTER($F$2:$F$2454,_xlfn.MAP($Z$2:$Z$2454,_xlfn.LAMBDA(_xlpm.x,_xlpm.x=$Z1816))))</f>
        <v>475</v>
      </c>
      <c r="AB1816" s="11">
        <f t="shared" si="491"/>
        <v>2.1052631578947368E-3</v>
      </c>
      <c r="AC1816" s="11">
        <f t="shared" si="492"/>
        <v>0.65550431055492853</v>
      </c>
      <c r="AG1816" s="2"/>
      <c r="AL1816" s="2"/>
      <c r="AM1816" s="2"/>
    </row>
    <row r="1817" spans="1:39">
      <c r="A1817" s="1" t="str">
        <f t="shared" si="476"/>
        <v>~weh~ : [wɛ]</v>
      </c>
      <c r="B1817" s="1">
        <f>_xlfn.LET(_xlpm.d,$G1817,_xlpm.k,_xlfn.CONCAT(LEFT(TRIM(B$1),1),"*"),COUNTIF(_xlpm.d,_xlpm.k))</f>
        <v>0</v>
      </c>
      <c r="C1817" s="1">
        <f>_xlfn.LET(_xlpm.d,$G1817,_xlpm.k,_xlfn.CONCAT(LEFT(TRIM(C$1),1),"*"),COUNTIF(_xlpm.d,_xlpm.k))</f>
        <v>0</v>
      </c>
      <c r="D1817" s="1">
        <f>_xlfn.LET(_xlpm.d,$G1817,_xlpm.k,_xlfn.CONCAT(LEFT(TRIM(D$1),1),"*"),COUNTIF(_xlpm.d,_xlpm.k))</f>
        <v>0</v>
      </c>
      <c r="E1817" s="1">
        <f t="shared" si="477"/>
        <v>0.30102999566398114</v>
      </c>
      <c r="F1817" s="7">
        <v>1</v>
      </c>
      <c r="G1817" s="9" t="s">
        <v>2462</v>
      </c>
      <c r="H1817" s="4" cm="1">
        <f t="array" ref="H1817">F1817/freq.sum.r6e</f>
        <v>7.9214195183776928E-5</v>
      </c>
      <c r="I1817" s="4" t="str">
        <f t="shared" si="478"/>
        <v>wɛ</v>
      </c>
      <c r="J1817" s="4" t="str">
        <f t="shared" si="479"/>
        <v>weh</v>
      </c>
      <c r="K1817" s="10">
        <f t="shared" si="480"/>
        <v>2</v>
      </c>
      <c r="L1817" s="1">
        <f t="shared" si="481"/>
        <v>3</v>
      </c>
      <c r="M1817" s="10">
        <f t="shared" si="482"/>
        <v>3</v>
      </c>
      <c r="N1817" s="1" t="str">
        <f t="shared" si="483"/>
        <v>~weh~</v>
      </c>
      <c r="O1817" s="1" t="str">
        <f t="shared" si="484"/>
        <v>[wɛ]</v>
      </c>
      <c r="P1817" s="3" cm="1">
        <f t="array" ref="P1817">SUM(_xlfn._xlws.FILTER($H$2:$H$2454,_xlfn.MAP($N$2:$N$2454,_xlfn.LAMBDA(_xlpm.x,_xlpm.x=$N1817))))</f>
        <v>7.9214195183776928E-5</v>
      </c>
      <c r="Q1817" s="4">
        <f t="shared" si="485"/>
        <v>1</v>
      </c>
      <c r="R1817" s="6" cm="1">
        <f t="array" ref="R1817">SUM(_xlfn._xlws.FILTER($H$2:$H$2454,_xlfn.MAP($O$2:$O$2454,_xlfn.LAMBDA(_xlpm.x,_xlpm.x=$O1817))))</f>
        <v>2.2179974651457537E-3</v>
      </c>
      <c r="S1817" s="4">
        <f t="shared" si="486"/>
        <v>3.5714285714285719E-2</v>
      </c>
      <c r="T1817" s="4">
        <f t="shared" si="487"/>
        <v>1.4511099129277564E-2</v>
      </c>
      <c r="U1817" s="4">
        <f t="shared" si="488"/>
        <v>6.8965517241379309E-2</v>
      </c>
      <c r="V1817" s="4">
        <f t="shared" si="489"/>
        <v>1.4471580313422192</v>
      </c>
      <c r="W1817" s="4" t="s">
        <v>5121</v>
      </c>
      <c r="X1817" s="2" cm="1">
        <f t="array" ref="X1817">SUM(_xlfn._xlws.FILTER($F$2:$F$2454,_xlfn.MAP($W$2:$W$2454,_xlfn.LAMBDA(_xlpm.x,_xlpm.x=$W1817))))</f>
        <v>2896</v>
      </c>
      <c r="Y1817" s="11">
        <f t="shared" si="490"/>
        <v>3.453038674033149E-4</v>
      </c>
      <c r="Z1817" s="4" t="s">
        <v>5104</v>
      </c>
      <c r="AA1817" s="2" cm="1">
        <f t="array" ref="AA1817">SUM(_xlfn._xlws.FILTER($F$2:$F$2454,_xlfn.MAP($Z$2:$Z$2454,_xlfn.LAMBDA(_xlpm.x,_xlpm.x=$Z1817))))</f>
        <v>883</v>
      </c>
      <c r="AB1817" s="11">
        <f t="shared" si="491"/>
        <v>1.1325028312570782E-3</v>
      </c>
      <c r="AC1817" s="11">
        <f t="shared" si="492"/>
        <v>-0.51583785394754078</v>
      </c>
      <c r="AG1817" s="2"/>
      <c r="AL1817" s="2"/>
      <c r="AM1817" s="2"/>
    </row>
    <row r="1818" spans="1:39">
      <c r="A1818" s="1" t="str">
        <f t="shared" si="476"/>
        <v>~dea~ : [dɪ]</v>
      </c>
      <c r="B1818" s="1">
        <f>_xlfn.LET(_xlpm.d,$G1818,_xlpm.k,_xlfn.CONCAT(LEFT(TRIM(B$1),1),"*"),COUNTIF(_xlpm.d,_xlpm.k))</f>
        <v>0</v>
      </c>
      <c r="C1818" s="1">
        <f>_xlfn.LET(_xlpm.d,$G1818,_xlpm.k,_xlfn.CONCAT(LEFT(TRIM(C$1),1),"*"),COUNTIF(_xlpm.d,_xlpm.k))</f>
        <v>0</v>
      </c>
      <c r="D1818" s="1">
        <f>_xlfn.LET(_xlpm.d,$G1818,_xlpm.k,_xlfn.CONCAT(LEFT(TRIM(D$1),1),"*"),COUNTIF(_xlpm.d,_xlpm.k))</f>
        <v>0</v>
      </c>
      <c r="E1818" s="1">
        <f t="shared" si="477"/>
        <v>0.30102999566398114</v>
      </c>
      <c r="F1818" s="7">
        <v>1</v>
      </c>
      <c r="G1818" s="9" t="s">
        <v>1869</v>
      </c>
      <c r="H1818" s="4" cm="1">
        <f t="array" ref="H1818">F1818/freq.sum.r6e</f>
        <v>7.9214195183776928E-5</v>
      </c>
      <c r="I1818" s="4" t="str">
        <f t="shared" si="478"/>
        <v>dɪ</v>
      </c>
      <c r="J1818" s="4" t="str">
        <f t="shared" si="479"/>
        <v>dea</v>
      </c>
      <c r="K1818" s="10">
        <f t="shared" si="480"/>
        <v>2</v>
      </c>
      <c r="L1818" s="1">
        <f t="shared" si="481"/>
        <v>3</v>
      </c>
      <c r="M1818" s="10">
        <f t="shared" si="482"/>
        <v>3</v>
      </c>
      <c r="N1818" s="1" t="str">
        <f t="shared" si="483"/>
        <v>~dea~</v>
      </c>
      <c r="O1818" s="1" t="str">
        <f t="shared" si="484"/>
        <v>[dɪ]</v>
      </c>
      <c r="P1818" s="3" cm="1">
        <f t="array" ref="P1818">SUM(_xlfn._xlws.FILTER($H$2:$H$2454,_xlfn.MAP($N$2:$N$2454,_xlfn.LAMBDA(_xlpm.x,_xlpm.x=$N1818))))</f>
        <v>4.7528517110266159E-4</v>
      </c>
      <c r="Q1818" s="4">
        <f t="shared" si="485"/>
        <v>0.16666666666666666</v>
      </c>
      <c r="R1818" s="6" cm="1">
        <f t="array" ref="R1818">SUM(_xlfn._xlws.FILTER($H$2:$H$2454,_xlfn.MAP($O$2:$O$2454,_xlfn.LAMBDA(_xlpm.x,_xlpm.x=$O1818))))</f>
        <v>1.3387198986058302E-2</v>
      </c>
      <c r="S1818" s="4">
        <f t="shared" si="486"/>
        <v>5.9171597633136085E-3</v>
      </c>
      <c r="T1818" s="4">
        <f t="shared" si="487"/>
        <v>2.4046964271374244E-3</v>
      </c>
      <c r="U1818" s="4">
        <f t="shared" si="488"/>
        <v>1.1428571428571427E-2</v>
      </c>
      <c r="V1818" s="4">
        <f t="shared" si="489"/>
        <v>1.44973545423003</v>
      </c>
      <c r="W1818" s="4" t="s">
        <v>5124</v>
      </c>
      <c r="X1818" s="2" cm="1">
        <f t="array" ref="X1818">SUM(_xlfn._xlws.FILTER($F$2:$F$2454,_xlfn.MAP($W$2:$W$2454,_xlfn.LAMBDA(_xlpm.x,_xlpm.x=$W1818))))</f>
        <v>184</v>
      </c>
      <c r="Y1818" s="11">
        <f t="shared" si="490"/>
        <v>5.434782608695652E-3</v>
      </c>
      <c r="Z1818" s="4" t="s">
        <v>5102</v>
      </c>
      <c r="AA1818" s="2" cm="1">
        <f t="array" ref="AA1818">SUM(_xlfn._xlws.FILTER($F$2:$F$2454,_xlfn.MAP($Z$2:$Z$2454,_xlfn.LAMBDA(_xlpm.x,_xlpm.x=$Z1818))))</f>
        <v>1794</v>
      </c>
      <c r="AB1818" s="11">
        <f t="shared" si="491"/>
        <v>5.5741360089186175E-4</v>
      </c>
      <c r="AC1818" s="11">
        <f t="shared" si="492"/>
        <v>0.98900461569853682</v>
      </c>
      <c r="AG1818" s="2"/>
      <c r="AL1818" s="2"/>
      <c r="AM1818" s="2"/>
    </row>
    <row r="1819" spans="1:39">
      <c r="A1819" s="1" t="str">
        <f t="shared" si="476"/>
        <v>~sle~ : [lɪ]</v>
      </c>
      <c r="B1819" s="1">
        <f>_xlfn.LET(_xlpm.d,$G1819,_xlpm.k,_xlfn.CONCAT(LEFT(TRIM(B$1),1),"*"),COUNTIF(_xlpm.d,_xlpm.k))</f>
        <v>0</v>
      </c>
      <c r="C1819" s="1">
        <f>_xlfn.LET(_xlpm.d,$G1819,_xlpm.k,_xlfn.CONCAT(LEFT(TRIM(C$1),1),"*"),COUNTIF(_xlpm.d,_xlpm.k))</f>
        <v>0</v>
      </c>
      <c r="D1819" s="1">
        <f>_xlfn.LET(_xlpm.d,$G1819,_xlpm.k,_xlfn.CONCAT(LEFT(TRIM(D$1),1),"*"),COUNTIF(_xlpm.d,_xlpm.k))</f>
        <v>0</v>
      </c>
      <c r="E1819" s="1">
        <f t="shared" si="477"/>
        <v>0.30102999566398114</v>
      </c>
      <c r="F1819" s="7">
        <v>1</v>
      </c>
      <c r="G1819" s="9" t="s">
        <v>2093</v>
      </c>
      <c r="H1819" s="4" cm="1">
        <f t="array" ref="H1819">F1819/freq.sum.r6e</f>
        <v>7.9214195183776928E-5</v>
      </c>
      <c r="I1819" s="4" t="str">
        <f t="shared" si="478"/>
        <v>lɪ</v>
      </c>
      <c r="J1819" s="4" t="str">
        <f t="shared" si="479"/>
        <v>sle</v>
      </c>
      <c r="K1819" s="10">
        <f t="shared" si="480"/>
        <v>2</v>
      </c>
      <c r="L1819" s="1">
        <f t="shared" si="481"/>
        <v>3</v>
      </c>
      <c r="M1819" s="10">
        <f t="shared" si="482"/>
        <v>3</v>
      </c>
      <c r="N1819" s="1" t="str">
        <f t="shared" si="483"/>
        <v>~sle~</v>
      </c>
      <c r="O1819" s="1" t="str">
        <f t="shared" si="484"/>
        <v>[lɪ]</v>
      </c>
      <c r="P1819" s="3" cm="1">
        <f t="array" ref="P1819">SUM(_xlfn._xlws.FILTER($H$2:$H$2454,_xlfn.MAP($N$2:$N$2454,_xlfn.LAMBDA(_xlpm.x,_xlpm.x=$N1819))))</f>
        <v>3.1685678073510771E-4</v>
      </c>
      <c r="Q1819" s="4">
        <f t="shared" si="485"/>
        <v>0.25</v>
      </c>
      <c r="R1819" s="6" cm="1">
        <f t="array" ref="R1819">SUM(_xlfn._xlws.FILTER($H$2:$H$2454,_xlfn.MAP($O$2:$O$2454,_xlfn.LAMBDA(_xlpm.x,_xlpm.x=$O1819))))</f>
        <v>9.1888466413181224E-3</v>
      </c>
      <c r="S1819" s="4">
        <f t="shared" si="486"/>
        <v>8.6206896551724154E-3</v>
      </c>
      <c r="T1819" s="4">
        <f t="shared" si="487"/>
        <v>3.5068489562420789E-3</v>
      </c>
      <c r="U1819" s="4">
        <f t="shared" si="488"/>
        <v>1.666666666666667E-2</v>
      </c>
      <c r="V1819" s="4">
        <f t="shared" si="489"/>
        <v>1.4623979978989561</v>
      </c>
      <c r="W1819" s="4" t="s">
        <v>5121</v>
      </c>
      <c r="X1819" s="2" cm="1">
        <f t="array" ref="X1819">SUM(_xlfn._xlws.FILTER($F$2:$F$2454,_xlfn.MAP($W$2:$W$2454,_xlfn.LAMBDA(_xlpm.x,_xlpm.x=$W1819))))</f>
        <v>2896</v>
      </c>
      <c r="Y1819" s="11">
        <f t="shared" si="490"/>
        <v>3.453038674033149E-4</v>
      </c>
      <c r="Z1819" s="4" t="s">
        <v>5102</v>
      </c>
      <c r="AA1819" s="2" cm="1">
        <f t="array" ref="AA1819">SUM(_xlfn._xlws.FILTER($F$2:$F$2454,_xlfn.MAP($Z$2:$Z$2454,_xlfn.LAMBDA(_xlpm.x,_xlpm.x=$Z1819))))</f>
        <v>1794</v>
      </c>
      <c r="AB1819" s="11">
        <f t="shared" si="491"/>
        <v>5.5741360089186175E-4</v>
      </c>
      <c r="AC1819" s="11">
        <f t="shared" si="492"/>
        <v>-0.20797611881703601</v>
      </c>
      <c r="AG1819" s="2"/>
      <c r="AL1819" s="2"/>
      <c r="AM1819" s="2"/>
    </row>
    <row r="1820" spans="1:39">
      <c r="A1820" s="1" t="str">
        <f t="shared" si="476"/>
        <v>~ced~ : [st]</v>
      </c>
      <c r="B1820" s="1">
        <f>_xlfn.LET(_xlpm.d,$G1820,_xlpm.k,_xlfn.CONCAT(LEFT(TRIM(B$1),1),"*"),COUNTIF(_xlpm.d,_xlpm.k))</f>
        <v>0</v>
      </c>
      <c r="C1820" s="1">
        <f>_xlfn.LET(_xlpm.d,$G1820,_xlpm.k,_xlfn.CONCAT(LEFT(TRIM(C$1),1),"*"),COUNTIF(_xlpm.d,_xlpm.k))</f>
        <v>0</v>
      </c>
      <c r="D1820" s="1">
        <f>_xlfn.LET(_xlpm.d,$G1820,_xlpm.k,_xlfn.CONCAT(LEFT(TRIM(D$1),1),"*"),COUNTIF(_xlpm.d,_xlpm.k))</f>
        <v>0</v>
      </c>
      <c r="E1820" s="1">
        <f t="shared" si="477"/>
        <v>0.60205999132796229</v>
      </c>
      <c r="F1820" s="7">
        <v>3</v>
      </c>
      <c r="G1820" s="9" t="s">
        <v>2229</v>
      </c>
      <c r="H1820" s="4" cm="1">
        <f t="array" ref="H1820">F1820/freq.sum.r6e</f>
        <v>2.376425855513308E-4</v>
      </c>
      <c r="I1820" s="1" t="str">
        <f t="shared" si="478"/>
        <v>st</v>
      </c>
      <c r="J1820" s="1" t="str">
        <f t="shared" si="479"/>
        <v>ced</v>
      </c>
      <c r="K1820" s="10">
        <f t="shared" si="480"/>
        <v>2</v>
      </c>
      <c r="L1820" s="1">
        <f t="shared" si="481"/>
        <v>3</v>
      </c>
      <c r="M1820" s="10">
        <f t="shared" si="482"/>
        <v>3</v>
      </c>
      <c r="N1820" s="1" t="str">
        <f t="shared" si="483"/>
        <v>~ced~</v>
      </c>
      <c r="O1820" s="1" t="str">
        <f t="shared" si="484"/>
        <v>[st]</v>
      </c>
      <c r="P1820" s="3" cm="1">
        <f t="array" ref="P1820">SUM(_xlfn._xlws.FILTER($H$2:$H$2454,_xlfn.MAP($N$2:$N$2454,_xlfn.LAMBDA(_xlpm.x,_xlpm.x=$N1820))))</f>
        <v>2.376425855513308E-4</v>
      </c>
      <c r="Q1820" s="4">
        <f t="shared" si="485"/>
        <v>1</v>
      </c>
      <c r="R1820" s="6" cm="1">
        <f t="array" ref="R1820">SUM(_xlfn._xlws.FILTER($H$2:$H$2454,_xlfn.MAP($O$2:$O$2454,_xlfn.LAMBDA(_xlpm.x,_xlpm.x=$O1820))))</f>
        <v>7.1292775665399251E-3</v>
      </c>
      <c r="S1820" s="4">
        <f t="shared" si="486"/>
        <v>3.3333333333333326E-2</v>
      </c>
      <c r="T1820" s="4">
        <f t="shared" si="487"/>
        <v>2.7149798370906409E-2</v>
      </c>
      <c r="U1820" s="4">
        <f t="shared" si="488"/>
        <v>6.4516129032258063E-2</v>
      </c>
      <c r="V1820" s="4">
        <f t="shared" si="489"/>
        <v>1.4771212547196626</v>
      </c>
      <c r="W1820" s="4" t="s">
        <v>5121</v>
      </c>
      <c r="X1820" s="2" cm="1">
        <f t="array" ref="X1820">SUM(_xlfn._xlws.FILTER($F$2:$F$2454,_xlfn.MAP($W$2:$W$2454,_xlfn.LAMBDA(_xlpm.x,_xlpm.x=$W1820))))</f>
        <v>2896</v>
      </c>
      <c r="Y1820" s="11">
        <f t="shared" si="490"/>
        <v>1.0359116022099447E-3</v>
      </c>
      <c r="Z1820" s="4"/>
      <c r="AA1820" s="2" cm="1">
        <f t="array" ref="AA1820">SUM(_xlfn._xlws.FILTER($F$2:$F$2454,_xlfn.MAP($Z$2:$Z$2454,_xlfn.LAMBDA(_xlpm.x,_xlpm.x=$Z1820))))</f>
        <v>3871</v>
      </c>
      <c r="AB1820" s="11">
        <f t="shared" si="491"/>
        <v>7.7499354172048571E-4</v>
      </c>
      <c r="AC1820" s="11">
        <f t="shared" si="492"/>
        <v>0.12602461379384577</v>
      </c>
      <c r="AG1820" s="2"/>
      <c r="AL1820" s="2"/>
      <c r="AM1820" s="2"/>
    </row>
    <row r="1821" spans="1:39">
      <c r="A1821" s="1" t="str">
        <f t="shared" si="476"/>
        <v>~rre~ : [ə]</v>
      </c>
      <c r="B1821" s="1">
        <f>_xlfn.LET(_xlpm.d,$G1821,_xlpm.k,_xlfn.CONCAT(LEFT(TRIM(B$1),1),"*"),COUNTIF(_xlpm.d,_xlpm.k))</f>
        <v>0</v>
      </c>
      <c r="C1821" s="1">
        <f>_xlfn.LET(_xlpm.d,$G1821,_xlpm.k,_xlfn.CONCAT(LEFT(TRIM(C$1),1),"*"),COUNTIF(_xlpm.d,_xlpm.k))</f>
        <v>0</v>
      </c>
      <c r="D1821" s="1">
        <f>_xlfn.LET(_xlpm.d,$G1821,_xlpm.k,_xlfn.CONCAT(LEFT(TRIM(D$1),1),"*"),COUNTIF(_xlpm.d,_xlpm.k))</f>
        <v>0</v>
      </c>
      <c r="E1821" s="1">
        <f t="shared" si="477"/>
        <v>0.30102999566398114</v>
      </c>
      <c r="F1821" s="7">
        <v>1</v>
      </c>
      <c r="G1821" s="9" t="s">
        <v>2320</v>
      </c>
      <c r="H1821" s="4" cm="1">
        <f t="array" ref="H1821">F1821/freq.sum.r6e</f>
        <v>7.9214195183776928E-5</v>
      </c>
      <c r="I1821" s="4" t="str">
        <f t="shared" si="478"/>
        <v>ə</v>
      </c>
      <c r="J1821" s="4" t="str">
        <f t="shared" si="479"/>
        <v>rre</v>
      </c>
      <c r="K1821" s="10">
        <f t="shared" si="480"/>
        <v>1</v>
      </c>
      <c r="L1821" s="1">
        <f t="shared" si="481"/>
        <v>3</v>
      </c>
      <c r="M1821" s="10">
        <f t="shared" si="482"/>
        <v>3</v>
      </c>
      <c r="N1821" s="1" t="str">
        <f t="shared" si="483"/>
        <v>~rre~</v>
      </c>
      <c r="O1821" s="1" t="str">
        <f t="shared" si="484"/>
        <v>[ə]</v>
      </c>
      <c r="P1821" s="3" cm="1">
        <f t="array" ref="P1821">SUM(_xlfn._xlws.FILTER($H$2:$H$2454,_xlfn.MAP($N$2:$N$2454,_xlfn.LAMBDA(_xlpm.x,_xlpm.x=$N1821))))</f>
        <v>9.5057034220532308E-4</v>
      </c>
      <c r="Q1821" s="4">
        <f t="shared" si="485"/>
        <v>8.3333333333333343E-2</v>
      </c>
      <c r="R1821" s="6" cm="1">
        <f t="array" ref="R1821">SUM(_xlfn._xlws.FILTER($H$2:$H$2454,_xlfn.MAP($O$2:$O$2454,_xlfn.LAMBDA(_xlpm.x,_xlpm.x=$O1821))))</f>
        <v>3.0022179974651453E-2</v>
      </c>
      <c r="S1821" s="4">
        <f t="shared" si="486"/>
        <v>2.6385224274406336E-3</v>
      </c>
      <c r="T1821" s="4">
        <f t="shared" si="487"/>
        <v>1.0762707794093338E-3</v>
      </c>
      <c r="U1821" s="4">
        <f t="shared" si="488"/>
        <v>5.1150895140664975E-3</v>
      </c>
      <c r="V1821" s="4">
        <f t="shared" si="489"/>
        <v>1.4994579639204475</v>
      </c>
      <c r="W1821" s="4" t="s">
        <v>5121</v>
      </c>
      <c r="X1821" s="2" cm="1">
        <f t="array" ref="X1821">SUM(_xlfn._xlws.FILTER($F$2:$F$2454,_xlfn.MAP($W$2:$W$2454,_xlfn.LAMBDA(_xlpm.x,_xlpm.x=$W1821))))</f>
        <v>2896</v>
      </c>
      <c r="Y1821" s="11">
        <f t="shared" si="490"/>
        <v>3.453038674033149E-4</v>
      </c>
      <c r="Z1821" s="4" t="s">
        <v>5101</v>
      </c>
      <c r="AA1821" s="2" cm="1">
        <f t="array" ref="AA1821">SUM(_xlfn._xlws.FILTER($F$2:$F$2454,_xlfn.MAP($Z$2:$Z$2454,_xlfn.LAMBDA(_xlpm.x,_xlpm.x=$Z1821))))</f>
        <v>2255</v>
      </c>
      <c r="AB1821" s="11">
        <f t="shared" si="491"/>
        <v>4.434589800443459E-4</v>
      </c>
      <c r="AC1821" s="11">
        <f t="shared" si="492"/>
        <v>-0.10865201131112999</v>
      </c>
      <c r="AG1821" s="2"/>
      <c r="AL1821" s="2"/>
      <c r="AM1821" s="2"/>
    </row>
    <row r="1822" spans="1:39">
      <c r="A1822" s="1" t="str">
        <f t="shared" si="476"/>
        <v>~rei~ : [ɹə]</v>
      </c>
      <c r="B1822" s="1">
        <f>_xlfn.LET(_xlpm.d,$G1822,_xlpm.k,_xlfn.CONCAT(LEFT(TRIM(B$1),1),"*"),COUNTIF(_xlpm.d,_xlpm.k))</f>
        <v>1</v>
      </c>
      <c r="C1822" s="1">
        <f>_xlfn.LET(_xlpm.d,$G1822,_xlpm.k,_xlfn.CONCAT(LEFT(TRIM(C$1),1),"*"),COUNTIF(_xlpm.d,_xlpm.k))</f>
        <v>0</v>
      </c>
      <c r="D1822" s="1">
        <f>_xlfn.LET(_xlpm.d,$G1822,_xlpm.k,_xlfn.CONCAT(LEFT(TRIM(D$1),1),"*"),COUNTIF(_xlpm.d,_xlpm.k))</f>
        <v>0</v>
      </c>
      <c r="E1822" s="1">
        <f t="shared" si="477"/>
        <v>0.30102999566398114</v>
      </c>
      <c r="F1822" s="7">
        <v>1</v>
      </c>
      <c r="G1822" s="9" t="s">
        <v>1846</v>
      </c>
      <c r="H1822" s="4" cm="1">
        <f t="array" ref="H1822">F1822/freq.sum.r6e</f>
        <v>7.9214195183776928E-5</v>
      </c>
      <c r="I1822" s="4" t="str">
        <f t="shared" si="478"/>
        <v>ɹə</v>
      </c>
      <c r="J1822" s="4" t="str">
        <f t="shared" si="479"/>
        <v>rei</v>
      </c>
      <c r="K1822" s="10">
        <f t="shared" si="480"/>
        <v>2</v>
      </c>
      <c r="L1822" s="1">
        <f t="shared" si="481"/>
        <v>3</v>
      </c>
      <c r="M1822" s="10">
        <f t="shared" si="482"/>
        <v>3</v>
      </c>
      <c r="N1822" s="1" t="str">
        <f t="shared" si="483"/>
        <v>~rei~</v>
      </c>
      <c r="O1822" s="1" t="str">
        <f t="shared" si="484"/>
        <v>[ɹə]</v>
      </c>
      <c r="P1822" s="3" cm="1">
        <f t="array" ref="P1822">SUM(_xlfn._xlws.FILTER($H$2:$H$2454,_xlfn.MAP($N$2:$N$2454,_xlfn.LAMBDA(_xlpm.x,_xlpm.x=$N1822))))</f>
        <v>2.3764258555133077E-4</v>
      </c>
      <c r="Q1822" s="4">
        <f t="shared" si="485"/>
        <v>0.33333333333333337</v>
      </c>
      <c r="R1822" s="6" cm="1">
        <f t="array" ref="R1822">SUM(_xlfn._xlws.FILTER($H$2:$H$2454,_xlfn.MAP($O$2:$O$2454,_xlfn.LAMBDA(_xlpm.x,_xlpm.x=$O1822))))</f>
        <v>7.5253485424588099E-3</v>
      </c>
      <c r="S1822" s="4">
        <f t="shared" si="486"/>
        <v>1.0526315789473682E-2</v>
      </c>
      <c r="T1822" s="4">
        <f t="shared" si="487"/>
        <v>4.294100762745401E-3</v>
      </c>
      <c r="U1822" s="4">
        <f t="shared" si="488"/>
        <v>2.0408163265306121E-2</v>
      </c>
      <c r="V1822" s="4">
        <f t="shared" si="489"/>
        <v>1.5006023505691855</v>
      </c>
      <c r="W1822" s="4" t="s">
        <v>5135</v>
      </c>
      <c r="X1822" s="2" cm="1">
        <f t="array" ref="X1822">SUM(_xlfn._xlws.FILTER($F$2:$F$2454,_xlfn.MAP($W$2:$W$2454,_xlfn.LAMBDA(_xlpm.x,_xlpm.x=$W1822))))</f>
        <v>40</v>
      </c>
      <c r="Y1822" s="11">
        <f t="shared" si="490"/>
        <v>2.5000000000000001E-2</v>
      </c>
      <c r="Z1822" s="4" t="s">
        <v>5101</v>
      </c>
      <c r="AA1822" s="2" cm="1">
        <f t="array" ref="AA1822">SUM(_xlfn._xlws.FILTER($F$2:$F$2454,_xlfn.MAP($Z$2:$Z$2454,_xlfn.LAMBDA(_xlpm.x,_xlpm.x=$Z1822))))</f>
        <v>2255</v>
      </c>
      <c r="AB1822" s="11">
        <f t="shared" si="491"/>
        <v>4.434589800443459E-4</v>
      </c>
      <c r="AC1822" s="11">
        <f t="shared" si="492"/>
        <v>1.7510865548860171</v>
      </c>
      <c r="AG1822" s="2"/>
      <c r="AL1822" s="2"/>
      <c r="AM1822" s="2"/>
    </row>
    <row r="1823" spans="1:39">
      <c r="A1823" s="1" t="str">
        <f t="shared" si="476"/>
        <v>~kki~ : [kɪ]</v>
      </c>
      <c r="B1823" s="1">
        <f>_xlfn.LET(_xlpm.d,$G1823,_xlpm.k,_xlfn.CONCAT(LEFT(TRIM(B$1),1),"*"),COUNTIF(_xlpm.d,_xlpm.k))</f>
        <v>0</v>
      </c>
      <c r="C1823" s="1">
        <f>_xlfn.LET(_xlpm.d,$G1823,_xlpm.k,_xlfn.CONCAT(LEFT(TRIM(C$1),1),"*"),COUNTIF(_xlpm.d,_xlpm.k))</f>
        <v>0</v>
      </c>
      <c r="D1823" s="1">
        <f>_xlfn.LET(_xlpm.d,$G1823,_xlpm.k,_xlfn.CONCAT(LEFT(TRIM(D$1),1),"*"),COUNTIF(_xlpm.d,_xlpm.k))</f>
        <v>0</v>
      </c>
      <c r="E1823" s="1">
        <f t="shared" si="477"/>
        <v>0.30102999566398114</v>
      </c>
      <c r="F1823" s="7">
        <v>1</v>
      </c>
      <c r="G1823" s="9" t="s">
        <v>2040</v>
      </c>
      <c r="H1823" s="4" cm="1">
        <f t="array" ref="H1823">F1823/freq.sum.r6e</f>
        <v>7.9214195183776928E-5</v>
      </c>
      <c r="I1823" s="4" t="str">
        <f t="shared" si="478"/>
        <v>kɪ</v>
      </c>
      <c r="J1823" s="4" t="str">
        <f t="shared" si="479"/>
        <v>kki</v>
      </c>
      <c r="K1823" s="10">
        <f t="shared" si="480"/>
        <v>2</v>
      </c>
      <c r="L1823" s="1">
        <f t="shared" si="481"/>
        <v>3</v>
      </c>
      <c r="M1823" s="10">
        <f t="shared" si="482"/>
        <v>3</v>
      </c>
      <c r="N1823" s="1" t="str">
        <f t="shared" si="483"/>
        <v>~kki~</v>
      </c>
      <c r="O1823" s="1" t="str">
        <f t="shared" si="484"/>
        <v>[kɪ]</v>
      </c>
      <c r="P1823" s="3" cm="1">
        <f t="array" ref="P1823">SUM(_xlfn._xlws.FILTER($H$2:$H$2454,_xlfn.MAP($N$2:$N$2454,_xlfn.LAMBDA(_xlpm.x,_xlpm.x=$N1823))))</f>
        <v>7.9214195183776928E-5</v>
      </c>
      <c r="Q1823" s="4">
        <f t="shared" si="485"/>
        <v>1</v>
      </c>
      <c r="R1823" s="6" cm="1">
        <f t="array" ref="R1823">SUM(_xlfn._xlws.FILTER($H$2:$H$2454,_xlfn.MAP($O$2:$O$2454,_xlfn.LAMBDA(_xlpm.x,_xlpm.x=$O1823))))</f>
        <v>2.5348542458808613E-3</v>
      </c>
      <c r="S1823" s="4">
        <f t="shared" si="486"/>
        <v>3.1250000000000007E-2</v>
      </c>
      <c r="T1823" s="4">
        <f t="shared" si="487"/>
        <v>1.2752178022698469E-2</v>
      </c>
      <c r="U1823" s="4">
        <f t="shared" si="488"/>
        <v>6.0606060606060622E-2</v>
      </c>
      <c r="V1823" s="4">
        <f t="shared" si="489"/>
        <v>1.5051499783199058</v>
      </c>
      <c r="W1823" s="4" t="s">
        <v>5110</v>
      </c>
      <c r="X1823" s="2" cm="1">
        <f t="array" ref="X1823">SUM(_xlfn._xlws.FILTER($F$2:$F$2454,_xlfn.MAP($W$2:$W$2454,_xlfn.LAMBDA(_xlpm.x,_xlpm.x=$W1823))))</f>
        <v>1594</v>
      </c>
      <c r="Y1823" s="11">
        <f t="shared" si="490"/>
        <v>6.2735257214554575E-4</v>
      </c>
      <c r="Z1823" s="4" t="s">
        <v>5102</v>
      </c>
      <c r="AA1823" s="2" cm="1">
        <f t="array" ref="AA1823">SUM(_xlfn._xlws.FILTER($F$2:$F$2454,_xlfn.MAP($Z$2:$Z$2454,_xlfn.LAMBDA(_xlpm.x,_xlpm.x=$Z1823))))</f>
        <v>1794</v>
      </c>
      <c r="AB1823" s="11">
        <f t="shared" si="491"/>
        <v>5.5741360089186175E-4</v>
      </c>
      <c r="AC1823" s="11">
        <f t="shared" si="492"/>
        <v>5.1334121647979701E-2</v>
      </c>
      <c r="AG1823" s="2"/>
      <c r="AL1823" s="2"/>
      <c r="AM1823" s="2"/>
    </row>
    <row r="1824" spans="1:39">
      <c r="A1824" s="1" t="str">
        <f t="shared" si="476"/>
        <v>~owe~ : [oʊ]</v>
      </c>
      <c r="B1824" s="1">
        <f>_xlfn.LET(_xlpm.d,$G1824,_xlpm.k,_xlfn.CONCAT(LEFT(TRIM(B$1),1),"*"),COUNTIF(_xlpm.d,_xlpm.k))</f>
        <v>0</v>
      </c>
      <c r="C1824" s="1">
        <f>_xlfn.LET(_xlpm.d,$G1824,_xlpm.k,_xlfn.CONCAT(LEFT(TRIM(C$1),1),"*"),COUNTIF(_xlpm.d,_xlpm.k))</f>
        <v>0</v>
      </c>
      <c r="D1824" s="1">
        <f>_xlfn.LET(_xlpm.d,$G1824,_xlpm.k,_xlfn.CONCAT(LEFT(TRIM(D$1),1),"*"),COUNTIF(_xlpm.d,_xlpm.k))</f>
        <v>0</v>
      </c>
      <c r="E1824" s="1">
        <f t="shared" si="477"/>
        <v>0.30102999566398114</v>
      </c>
      <c r="F1824" s="7">
        <v>1</v>
      </c>
      <c r="G1824" s="9" t="s">
        <v>1756</v>
      </c>
      <c r="H1824" s="4" cm="1">
        <f t="array" ref="H1824">F1824/freq.sum.r6e</f>
        <v>7.9214195183776928E-5</v>
      </c>
      <c r="I1824" s="4" t="str">
        <f t="shared" si="478"/>
        <v>oʊ</v>
      </c>
      <c r="J1824" s="4" t="str">
        <f t="shared" si="479"/>
        <v>owe</v>
      </c>
      <c r="K1824" s="10">
        <f t="shared" si="480"/>
        <v>2</v>
      </c>
      <c r="L1824" s="1">
        <f t="shared" si="481"/>
        <v>3</v>
      </c>
      <c r="M1824" s="10">
        <f t="shared" si="482"/>
        <v>3</v>
      </c>
      <c r="N1824" s="1" t="str">
        <f t="shared" si="483"/>
        <v>~owe~</v>
      </c>
      <c r="O1824" s="1" t="str">
        <f t="shared" si="484"/>
        <v>[oʊ]</v>
      </c>
      <c r="P1824" s="3" cm="1">
        <f t="array" ref="P1824">SUM(_xlfn._xlws.FILTER($H$2:$H$2454,_xlfn.MAP($N$2:$N$2454,_xlfn.LAMBDA(_xlpm.x,_xlpm.x=$N1824))))</f>
        <v>7.9214195183776928E-5</v>
      </c>
      <c r="Q1824" s="4">
        <f t="shared" si="485"/>
        <v>1</v>
      </c>
      <c r="R1824" s="6" cm="1">
        <f t="array" ref="R1824">SUM(_xlfn._xlws.FILTER($H$2:$H$2454,_xlfn.MAP($O$2:$O$2454,_xlfn.LAMBDA(_xlpm.x,_xlpm.x=$O1824))))</f>
        <v>2.5348542458808617E-3</v>
      </c>
      <c r="S1824" s="4">
        <f t="shared" si="486"/>
        <v>3.125E-2</v>
      </c>
      <c r="T1824" s="4">
        <f t="shared" si="487"/>
        <v>1.2752178022698466E-2</v>
      </c>
      <c r="U1824" s="4">
        <f t="shared" si="488"/>
        <v>6.0606060606060608E-2</v>
      </c>
      <c r="V1824" s="4">
        <f t="shared" si="489"/>
        <v>1.505149978319906</v>
      </c>
      <c r="W1824" s="4" t="s">
        <v>5155</v>
      </c>
      <c r="X1824" s="2" cm="1">
        <f t="array" ref="X1824">SUM(_xlfn._xlws.FILTER($F$2:$F$2454,_xlfn.MAP($W$2:$W$2454,_xlfn.LAMBDA(_xlpm.x,_xlpm.x=$W1824))))</f>
        <v>1</v>
      </c>
      <c r="Y1824" s="11">
        <f t="shared" si="490"/>
        <v>1</v>
      </c>
      <c r="Z1824" s="4" t="s">
        <v>5109</v>
      </c>
      <c r="AA1824" s="2" cm="1">
        <f t="array" ref="AA1824">SUM(_xlfn._xlws.FILTER($F$2:$F$2454,_xlfn.MAP($Z$2:$Z$2454,_xlfn.LAMBDA(_xlpm.x,_xlpm.x=$Z1824))))</f>
        <v>257</v>
      </c>
      <c r="AB1824" s="11">
        <f t="shared" si="491"/>
        <v>3.8910505836575876E-3</v>
      </c>
      <c r="AC1824" s="11">
        <f t="shared" si="492"/>
        <v>2.4099331233312946</v>
      </c>
      <c r="AG1824" s="2"/>
      <c r="AL1824" s="2"/>
      <c r="AM1824" s="2"/>
    </row>
    <row r="1825" spans="1:39">
      <c r="A1825" s="1" t="str">
        <f t="shared" si="476"/>
        <v>~vie~ : [vɪ]</v>
      </c>
      <c r="B1825" s="1">
        <f>_xlfn.LET(_xlpm.d,$G1825,_xlpm.k,_xlfn.CONCAT(LEFT(TRIM(B$1),1),"*"),COUNTIF(_xlpm.d,_xlpm.k))</f>
        <v>0</v>
      </c>
      <c r="C1825" s="1">
        <f>_xlfn.LET(_xlpm.d,$G1825,_xlpm.k,_xlfn.CONCAT(LEFT(TRIM(C$1),1),"*"),COUNTIF(_xlpm.d,_xlpm.k))</f>
        <v>0</v>
      </c>
      <c r="D1825" s="1">
        <f>_xlfn.LET(_xlpm.d,$G1825,_xlpm.k,_xlfn.CONCAT(LEFT(TRIM(D$1),1),"*"),COUNTIF(_xlpm.d,_xlpm.k))</f>
        <v>0</v>
      </c>
      <c r="E1825" s="1">
        <f t="shared" si="477"/>
        <v>0.30102999566398114</v>
      </c>
      <c r="F1825" s="7">
        <v>1</v>
      </c>
      <c r="G1825" s="9" t="s">
        <v>1757</v>
      </c>
      <c r="H1825" s="4" cm="1">
        <f t="array" ref="H1825">F1825/freq.sum.r6e</f>
        <v>7.9214195183776928E-5</v>
      </c>
      <c r="I1825" s="4" t="str">
        <f t="shared" si="478"/>
        <v>vɪ</v>
      </c>
      <c r="J1825" s="4" t="str">
        <f t="shared" si="479"/>
        <v>vie</v>
      </c>
      <c r="K1825" s="10">
        <f t="shared" si="480"/>
        <v>2</v>
      </c>
      <c r="L1825" s="1">
        <f t="shared" si="481"/>
        <v>3</v>
      </c>
      <c r="M1825" s="10">
        <f t="shared" si="482"/>
        <v>3</v>
      </c>
      <c r="N1825" s="1" t="str">
        <f t="shared" si="483"/>
        <v>~vie~</v>
      </c>
      <c r="O1825" s="1" t="str">
        <f t="shared" si="484"/>
        <v>[vɪ]</v>
      </c>
      <c r="P1825" s="3" cm="1">
        <f t="array" ref="P1825">SUM(_xlfn._xlws.FILTER($H$2:$H$2454,_xlfn.MAP($N$2:$N$2454,_xlfn.LAMBDA(_xlpm.x,_xlpm.x=$N1825))))</f>
        <v>7.9214195183776928E-5</v>
      </c>
      <c r="Q1825" s="4">
        <f t="shared" si="485"/>
        <v>1</v>
      </c>
      <c r="R1825" s="6" cm="1">
        <f t="array" ref="R1825">SUM(_xlfn._xlws.FILTER($H$2:$H$2454,_xlfn.MAP($O$2:$O$2454,_xlfn.LAMBDA(_xlpm.x,_xlpm.x=$O1825))))</f>
        <v>2.6140684410646386E-3</v>
      </c>
      <c r="S1825" s="4">
        <f t="shared" si="486"/>
        <v>3.0303030303030304E-2</v>
      </c>
      <c r="T1825" s="4">
        <f t="shared" si="487"/>
        <v>1.2377113963207335E-2</v>
      </c>
      <c r="U1825" s="4">
        <f t="shared" si="488"/>
        <v>5.8823529411764712E-2</v>
      </c>
      <c r="V1825" s="4">
        <f t="shared" si="489"/>
        <v>1.5185139398778875</v>
      </c>
      <c r="W1825" s="4" t="s">
        <v>5134</v>
      </c>
      <c r="X1825" s="2" cm="1">
        <f t="array" ref="X1825">SUM(_xlfn._xlws.FILTER($F$2:$F$2454,_xlfn.MAP($W$2:$W$2454,_xlfn.LAMBDA(_xlpm.x,_xlpm.x=$W1825))))</f>
        <v>59</v>
      </c>
      <c r="Y1825" s="11">
        <f t="shared" si="490"/>
        <v>1.6949152542372881E-2</v>
      </c>
      <c r="Z1825" s="4" t="s">
        <v>5102</v>
      </c>
      <c r="AA1825" s="2" cm="1">
        <f t="array" ref="AA1825">SUM(_xlfn._xlws.FILTER($F$2:$F$2454,_xlfn.MAP($Z$2:$Z$2454,_xlfn.LAMBDA(_xlpm.x,_xlpm.x=$Z1825))))</f>
        <v>1794</v>
      </c>
      <c r="AB1825" s="11">
        <f t="shared" si="491"/>
        <v>5.5741360089186175E-4</v>
      </c>
      <c r="AC1825" s="11">
        <f t="shared" si="492"/>
        <v>1.482970427065929</v>
      </c>
      <c r="AG1825" s="2"/>
      <c r="AL1825" s="2"/>
      <c r="AM1825" s="2"/>
    </row>
    <row r="1826" spans="1:39">
      <c r="A1826" s="1" t="str">
        <f t="shared" si="476"/>
        <v>~ndo~ : [ndə]</v>
      </c>
      <c r="B1826" s="1">
        <f>_xlfn.LET(_xlpm.d,$G1826,_xlpm.k,_xlfn.CONCAT(LEFT(TRIM(B$1),1),"*"),COUNTIF(_xlpm.d,_xlpm.k))</f>
        <v>0</v>
      </c>
      <c r="C1826" s="1">
        <f>_xlfn.LET(_xlpm.d,$G1826,_xlpm.k,_xlfn.CONCAT(LEFT(TRIM(C$1),1),"*"),COUNTIF(_xlpm.d,_xlpm.k))</f>
        <v>0</v>
      </c>
      <c r="D1826" s="1">
        <f>_xlfn.LET(_xlpm.d,$G1826,_xlpm.k,_xlfn.CONCAT(LEFT(TRIM(D$1),1),"*"),COUNTIF(_xlpm.d,_xlpm.k))</f>
        <v>1</v>
      </c>
      <c r="E1826" s="1">
        <f t="shared" si="477"/>
        <v>0.30102999566398114</v>
      </c>
      <c r="F1826" s="7">
        <v>1</v>
      </c>
      <c r="G1826" s="9" t="s">
        <v>1755</v>
      </c>
      <c r="H1826" s="4" cm="1">
        <f t="array" ref="H1826">F1826/freq.sum.r6e</f>
        <v>7.9214195183776928E-5</v>
      </c>
      <c r="I1826" s="4" t="str">
        <f t="shared" si="478"/>
        <v>ndə</v>
      </c>
      <c r="J1826" s="4" t="str">
        <f t="shared" si="479"/>
        <v>ndo</v>
      </c>
      <c r="K1826" s="10">
        <f t="shared" si="480"/>
        <v>3</v>
      </c>
      <c r="L1826" s="1">
        <f t="shared" si="481"/>
        <v>3</v>
      </c>
      <c r="M1826" s="10">
        <f t="shared" si="482"/>
        <v>3</v>
      </c>
      <c r="N1826" s="1" t="str">
        <f t="shared" si="483"/>
        <v>~ndo~</v>
      </c>
      <c r="O1826" s="1" t="str">
        <f t="shared" si="484"/>
        <v>[ndə]</v>
      </c>
      <c r="P1826" s="3" cm="1">
        <f t="array" ref="P1826">SUM(_xlfn._xlws.FILTER($H$2:$H$2454,_xlfn.MAP($N$2:$N$2454,_xlfn.LAMBDA(_xlpm.x,_xlpm.x=$N1826))))</f>
        <v>7.9214195183776928E-5</v>
      </c>
      <c r="Q1826" s="4">
        <f t="shared" si="485"/>
        <v>1</v>
      </c>
      <c r="R1826" s="6" cm="1">
        <f t="array" ref="R1826">SUM(_xlfn._xlws.FILTER($H$2:$H$2454,_xlfn.MAP($O$2:$O$2454,_xlfn.LAMBDA(_xlpm.x,_xlpm.x=$O1826))))</f>
        <v>2.6140684410646386E-3</v>
      </c>
      <c r="S1826" s="4">
        <f t="shared" si="486"/>
        <v>3.0303030303030304E-2</v>
      </c>
      <c r="T1826" s="4">
        <f t="shared" si="487"/>
        <v>1.2377113963207335E-2</v>
      </c>
      <c r="U1826" s="4">
        <f t="shared" si="488"/>
        <v>5.8823529411764712E-2</v>
      </c>
      <c r="V1826" s="4">
        <f t="shared" si="489"/>
        <v>1.5185139398778875</v>
      </c>
      <c r="W1826" s="4" t="s">
        <v>5119</v>
      </c>
      <c r="X1826" s="2" cm="1">
        <f t="array" ref="X1826">SUM(_xlfn._xlws.FILTER($F$2:$F$2454,_xlfn.MAP($W$2:$W$2454,_xlfn.LAMBDA(_xlpm.x,_xlpm.x=$W1826))))</f>
        <v>1157</v>
      </c>
      <c r="Y1826" s="11">
        <f t="shared" si="490"/>
        <v>8.6430423509075197E-4</v>
      </c>
      <c r="Z1826" s="4" t="s">
        <v>5101</v>
      </c>
      <c r="AA1826" s="2" cm="1">
        <f t="array" ref="AA1826">SUM(_xlfn._xlws.FILTER($F$2:$F$2454,_xlfn.MAP($Z$2:$Z$2454,_xlfn.LAMBDA(_xlpm.x,_xlpm.x=$Z1826))))</f>
        <v>2255</v>
      </c>
      <c r="AB1826" s="11">
        <f t="shared" si="491"/>
        <v>4.434589800443459E-4</v>
      </c>
      <c r="AC1826" s="11">
        <f t="shared" si="492"/>
        <v>0.28981318726222982</v>
      </c>
      <c r="AG1826" s="2"/>
      <c r="AL1826" s="2"/>
      <c r="AM1826" s="2"/>
    </row>
    <row r="1827" spans="1:39">
      <c r="A1827" s="1" t="str">
        <f t="shared" si="476"/>
        <v>~llo~ : [lə]</v>
      </c>
      <c r="B1827" s="1">
        <f>_xlfn.LET(_xlpm.d,$G1827,_xlpm.k,_xlfn.CONCAT(LEFT(TRIM(B$1),1),"*"),COUNTIF(_xlpm.d,_xlpm.k))</f>
        <v>0</v>
      </c>
      <c r="C1827" s="1">
        <f>_xlfn.LET(_xlpm.d,$G1827,_xlpm.k,_xlfn.CONCAT(LEFT(TRIM(C$1),1),"*"),COUNTIF(_xlpm.d,_xlpm.k))</f>
        <v>0</v>
      </c>
      <c r="D1827" s="1">
        <f>_xlfn.LET(_xlpm.d,$G1827,_xlpm.k,_xlfn.CONCAT(LEFT(TRIM(D$1),1),"*"),COUNTIF(_xlpm.d,_xlpm.k))</f>
        <v>0</v>
      </c>
      <c r="E1827" s="1">
        <f t="shared" si="477"/>
        <v>0.47712125471966244</v>
      </c>
      <c r="F1827" s="7">
        <v>2</v>
      </c>
      <c r="G1827" s="9" t="s">
        <v>1751</v>
      </c>
      <c r="H1827" s="4" cm="1">
        <f t="array" ref="H1827">F1827/freq.sum.r6e</f>
        <v>1.5842839036755386E-4</v>
      </c>
      <c r="I1827" s="1" t="str">
        <f t="shared" si="478"/>
        <v>lə</v>
      </c>
      <c r="J1827" s="1" t="str">
        <f t="shared" si="479"/>
        <v>llo</v>
      </c>
      <c r="K1827" s="10">
        <f t="shared" si="480"/>
        <v>2</v>
      </c>
      <c r="L1827" s="1">
        <f t="shared" si="481"/>
        <v>3</v>
      </c>
      <c r="M1827" s="10">
        <f t="shared" si="482"/>
        <v>3</v>
      </c>
      <c r="N1827" s="1" t="str">
        <f t="shared" si="483"/>
        <v>~llo~</v>
      </c>
      <c r="O1827" s="1" t="str">
        <f t="shared" si="484"/>
        <v>[lə]</v>
      </c>
      <c r="P1827" s="3" cm="1">
        <f t="array" ref="P1827">SUM(_xlfn._xlws.FILTER($H$2:$H$2454,_xlfn.MAP($N$2:$N$2454,_xlfn.LAMBDA(_xlpm.x,_xlpm.x=$N1827))))</f>
        <v>2.3764258555133077E-4</v>
      </c>
      <c r="Q1827" s="4">
        <f t="shared" si="485"/>
        <v>0.66666666666666674</v>
      </c>
      <c r="R1827" s="6" cm="1">
        <f t="array" ref="R1827">SUM(_xlfn._xlws.FILTER($H$2:$H$2454,_xlfn.MAP($O$2:$O$2454,_xlfn.LAMBDA(_xlpm.x,_xlpm.x=$O1827))))</f>
        <v>7.9214195183776939E-3</v>
      </c>
      <c r="S1827" s="4">
        <f t="shared" si="486"/>
        <v>1.9999999999999997E-2</v>
      </c>
      <c r="T1827" s="4">
        <f t="shared" si="487"/>
        <v>1.2951201766221714E-2</v>
      </c>
      <c r="U1827" s="4">
        <f t="shared" si="488"/>
        <v>3.8834951456310669E-2</v>
      </c>
      <c r="V1827" s="4">
        <f t="shared" si="489"/>
        <v>1.5228787452803376</v>
      </c>
      <c r="W1827" s="4" t="s">
        <v>5119</v>
      </c>
      <c r="X1827" s="2" cm="1">
        <f t="array" ref="X1827">SUM(_xlfn._xlws.FILTER($F$2:$F$2454,_xlfn.MAP($W$2:$W$2454,_xlfn.LAMBDA(_xlpm.x,_xlpm.x=$W1827))))</f>
        <v>1157</v>
      </c>
      <c r="Y1827" s="11">
        <f t="shared" si="490"/>
        <v>1.7286084701815039E-3</v>
      </c>
      <c r="Z1827" s="4" t="s">
        <v>5101</v>
      </c>
      <c r="AA1827" s="2" cm="1">
        <f t="array" ref="AA1827">SUM(_xlfn._xlws.FILTER($F$2:$F$2454,_xlfn.MAP($Z$2:$Z$2454,_xlfn.LAMBDA(_xlpm.x,_xlpm.x=$Z1827))))</f>
        <v>2255</v>
      </c>
      <c r="AB1827" s="11">
        <f t="shared" si="491"/>
        <v>8.869179600886918E-4</v>
      </c>
      <c r="AC1827" s="11">
        <f t="shared" si="492"/>
        <v>0.28981318726222982</v>
      </c>
      <c r="AG1827" s="2"/>
      <c r="AL1827" s="2"/>
      <c r="AM1827" s="2"/>
    </row>
    <row r="1828" spans="1:39">
      <c r="A1828" s="1" t="str">
        <f t="shared" si="476"/>
        <v>~nny~ : [nɪ]</v>
      </c>
      <c r="B1828" s="1">
        <f>_xlfn.LET(_xlpm.d,$G1828,_xlpm.k,_xlfn.CONCAT(LEFT(TRIM(B$1),1),"*"),COUNTIF(_xlpm.d,_xlpm.k))</f>
        <v>0</v>
      </c>
      <c r="C1828" s="1">
        <f>_xlfn.LET(_xlpm.d,$G1828,_xlpm.k,_xlfn.CONCAT(LEFT(TRIM(C$1),1),"*"),COUNTIF(_xlpm.d,_xlpm.k))</f>
        <v>0</v>
      </c>
      <c r="D1828" s="1">
        <f>_xlfn.LET(_xlpm.d,$G1828,_xlpm.k,_xlfn.CONCAT(LEFT(TRIM(D$1),1),"*"),COUNTIF(_xlpm.d,_xlpm.k))</f>
        <v>1</v>
      </c>
      <c r="E1828" s="1">
        <f t="shared" si="477"/>
        <v>0.47712125471966244</v>
      </c>
      <c r="F1828" s="7">
        <v>2</v>
      </c>
      <c r="G1828" s="9" t="s">
        <v>1686</v>
      </c>
      <c r="H1828" s="4" cm="1">
        <f t="array" ref="H1828">F1828/freq.sum.r6e</f>
        <v>1.5842839036755386E-4</v>
      </c>
      <c r="I1828" s="4" t="str">
        <f t="shared" si="478"/>
        <v>nɪ</v>
      </c>
      <c r="J1828" s="4" t="str">
        <f t="shared" si="479"/>
        <v>nny</v>
      </c>
      <c r="K1828" s="10">
        <f t="shared" si="480"/>
        <v>2</v>
      </c>
      <c r="L1828" s="1">
        <f t="shared" si="481"/>
        <v>3</v>
      </c>
      <c r="M1828" s="10">
        <f t="shared" si="482"/>
        <v>3</v>
      </c>
      <c r="N1828" s="1" t="str">
        <f t="shared" si="483"/>
        <v>~nny~</v>
      </c>
      <c r="O1828" s="1" t="str">
        <f t="shared" si="484"/>
        <v>[nɪ]</v>
      </c>
      <c r="P1828" s="3" cm="1">
        <f t="array" ref="P1828">SUM(_xlfn._xlws.FILTER($H$2:$H$2454,_xlfn.MAP($N$2:$N$2454,_xlfn.LAMBDA(_xlpm.x,_xlpm.x=$N1828))))</f>
        <v>1.5842839036755386E-4</v>
      </c>
      <c r="Q1828" s="4">
        <f t="shared" si="485"/>
        <v>1</v>
      </c>
      <c r="R1828" s="6" cm="1">
        <f t="array" ref="R1828">SUM(_xlfn._xlws.FILTER($H$2:$H$2454,_xlfn.MAP($O$2:$O$2454,_xlfn.LAMBDA(_xlpm.x,_xlpm.x=$O1828))))</f>
        <v>5.3865652724968327E-3</v>
      </c>
      <c r="S1828" s="4">
        <f t="shared" si="486"/>
        <v>2.9411764705882346E-2</v>
      </c>
      <c r="T1828" s="4">
        <f t="shared" si="487"/>
        <v>1.9056768313154809E-2</v>
      </c>
      <c r="U1828" s="4">
        <f t="shared" si="488"/>
        <v>5.7142857142857134E-2</v>
      </c>
      <c r="V1828" s="4">
        <f t="shared" si="489"/>
        <v>1.5314789170422551</v>
      </c>
      <c r="W1828" s="4" t="s">
        <v>5123</v>
      </c>
      <c r="X1828" s="2" cm="1">
        <f t="array" ref="X1828">SUM(_xlfn._xlws.FILTER($F$2:$F$2454,_xlfn.MAP($W$2:$W$2454,_xlfn.LAMBDA(_xlpm.x,_xlpm.x=$W1828))))</f>
        <v>340</v>
      </c>
      <c r="Y1828" s="11">
        <f t="shared" si="490"/>
        <v>5.8823529411764705E-3</v>
      </c>
      <c r="Z1828" s="4" t="s">
        <v>5102</v>
      </c>
      <c r="AA1828" s="2" cm="1">
        <f t="array" ref="AA1828">SUM(_xlfn._xlws.FILTER($F$2:$F$2454,_xlfn.MAP($Z$2:$Z$2454,_xlfn.LAMBDA(_xlpm.x,_xlpm.x=$Z1828))))</f>
        <v>1794</v>
      </c>
      <c r="AB1828" s="11">
        <f t="shared" si="491"/>
        <v>1.1148272017837235E-3</v>
      </c>
      <c r="AC1828" s="11">
        <f t="shared" si="492"/>
        <v>0.72234352166581817</v>
      </c>
      <c r="AG1828" s="2"/>
      <c r="AL1828" s="2"/>
      <c r="AM1828" s="2"/>
    </row>
    <row r="1829" spans="1:39">
      <c r="A1829" s="1" t="str">
        <f t="shared" si="476"/>
        <v>~kne~ : [nɛ]</v>
      </c>
      <c r="B1829" s="1">
        <f>_xlfn.LET(_xlpm.d,$G1829,_xlpm.k,_xlfn.CONCAT(LEFT(TRIM(B$1),1),"*"),COUNTIF(_xlpm.d,_xlpm.k))</f>
        <v>0</v>
      </c>
      <c r="C1829" s="1">
        <f>_xlfn.LET(_xlpm.d,$G1829,_xlpm.k,_xlfn.CONCAT(LEFT(TRIM(C$1),1),"*"),COUNTIF(_xlpm.d,_xlpm.k))</f>
        <v>0</v>
      </c>
      <c r="D1829" s="1">
        <f>_xlfn.LET(_xlpm.d,$G1829,_xlpm.k,_xlfn.CONCAT(LEFT(TRIM(D$1),1),"*"),COUNTIF(_xlpm.d,_xlpm.k))</f>
        <v>1</v>
      </c>
      <c r="E1829" s="1">
        <f t="shared" si="477"/>
        <v>0.30102999566398114</v>
      </c>
      <c r="F1829" s="7">
        <v>1</v>
      </c>
      <c r="G1829" s="9" t="s">
        <v>2168</v>
      </c>
      <c r="H1829" s="4" cm="1">
        <f t="array" ref="H1829">F1829/freq.sum.r6e</f>
        <v>7.9214195183776928E-5</v>
      </c>
      <c r="I1829" s="4" t="str">
        <f t="shared" si="478"/>
        <v>nɛ</v>
      </c>
      <c r="J1829" s="4" t="str">
        <f t="shared" si="479"/>
        <v>kne</v>
      </c>
      <c r="K1829" s="10">
        <f t="shared" si="480"/>
        <v>2</v>
      </c>
      <c r="L1829" s="1">
        <f t="shared" si="481"/>
        <v>3</v>
      </c>
      <c r="M1829" s="10">
        <f t="shared" si="482"/>
        <v>3</v>
      </c>
      <c r="N1829" s="1" t="str">
        <f t="shared" si="483"/>
        <v>~kne~</v>
      </c>
      <c r="O1829" s="1" t="str">
        <f t="shared" si="484"/>
        <v>[nɛ]</v>
      </c>
      <c r="P1829" s="3" cm="1">
        <f t="array" ref="P1829">SUM(_xlfn._xlws.FILTER($H$2:$H$2454,_xlfn.MAP($N$2:$N$2454,_xlfn.LAMBDA(_xlpm.x,_xlpm.x=$N1829))))</f>
        <v>7.9214195183776928E-5</v>
      </c>
      <c r="Q1829" s="4">
        <f t="shared" si="485"/>
        <v>1</v>
      </c>
      <c r="R1829" s="6" cm="1">
        <f t="array" ref="R1829">SUM(_xlfn._xlws.FILTER($H$2:$H$2454,_xlfn.MAP($O$2:$O$2454,_xlfn.LAMBDA(_xlpm.x,_xlpm.x=$O1829))))</f>
        <v>2.7724968314321924E-3</v>
      </c>
      <c r="S1829" s="4">
        <f t="shared" si="486"/>
        <v>2.8571428571428574E-2</v>
      </c>
      <c r="T1829" s="4">
        <f t="shared" si="487"/>
        <v>1.1689496520806929E-2</v>
      </c>
      <c r="U1829" s="4">
        <f t="shared" si="488"/>
        <v>5.5555555555555566E-2</v>
      </c>
      <c r="V1829" s="4">
        <f t="shared" si="489"/>
        <v>1.5440680443502757</v>
      </c>
      <c r="W1829" s="4" t="s">
        <v>5121</v>
      </c>
      <c r="X1829" s="2" cm="1">
        <f t="array" ref="X1829">SUM(_xlfn._xlws.FILTER($F$2:$F$2454,_xlfn.MAP($W$2:$W$2454,_xlfn.LAMBDA(_xlpm.x,_xlpm.x=$W1829))))</f>
        <v>2896</v>
      </c>
      <c r="Y1829" s="11">
        <f t="shared" si="490"/>
        <v>3.453038674033149E-4</v>
      </c>
      <c r="Z1829" s="4" t="s">
        <v>5104</v>
      </c>
      <c r="AA1829" s="2" cm="1">
        <f t="array" ref="AA1829">SUM(_xlfn._xlws.FILTER($F$2:$F$2454,_xlfn.MAP($Z$2:$Z$2454,_xlfn.LAMBDA(_xlpm.x,_xlpm.x=$Z1829))))</f>
        <v>883</v>
      </c>
      <c r="AB1829" s="11">
        <f t="shared" si="491"/>
        <v>1.1325028312570782E-3</v>
      </c>
      <c r="AC1829" s="11">
        <f t="shared" si="492"/>
        <v>-0.51583785394754078</v>
      </c>
      <c r="AG1829" s="2"/>
      <c r="AL1829" s="2"/>
      <c r="AM1829" s="2"/>
    </row>
    <row r="1830" spans="1:39">
      <c r="A1830" s="1" t="str">
        <f t="shared" si="476"/>
        <v>~fei~ : [fɪ]</v>
      </c>
      <c r="B1830" s="1">
        <f>_xlfn.LET(_xlpm.d,$G1830,_xlpm.k,_xlfn.CONCAT(LEFT(TRIM(B$1),1),"*"),COUNTIF(_xlpm.d,_xlpm.k))</f>
        <v>0</v>
      </c>
      <c r="C1830" s="1">
        <f>_xlfn.LET(_xlpm.d,$G1830,_xlpm.k,_xlfn.CONCAT(LEFT(TRIM(C$1),1),"*"),COUNTIF(_xlpm.d,_xlpm.k))</f>
        <v>0</v>
      </c>
      <c r="D1830" s="1">
        <f>_xlfn.LET(_xlpm.d,$G1830,_xlpm.k,_xlfn.CONCAT(LEFT(TRIM(D$1),1),"*"),COUNTIF(_xlpm.d,_xlpm.k))</f>
        <v>0</v>
      </c>
      <c r="E1830" s="1">
        <f t="shared" si="477"/>
        <v>0.30102999566398114</v>
      </c>
      <c r="F1830" s="7">
        <v>1</v>
      </c>
      <c r="G1830" s="9" t="s">
        <v>2448</v>
      </c>
      <c r="H1830" s="4" cm="1">
        <f t="array" ref="H1830">F1830/freq.sum.r6e</f>
        <v>7.9214195183776928E-5</v>
      </c>
      <c r="I1830" s="4" t="str">
        <f t="shared" si="478"/>
        <v>fɪ</v>
      </c>
      <c r="J1830" s="4" t="str">
        <f t="shared" si="479"/>
        <v>fei</v>
      </c>
      <c r="K1830" s="10">
        <f t="shared" si="480"/>
        <v>2</v>
      </c>
      <c r="L1830" s="1">
        <f t="shared" si="481"/>
        <v>3</v>
      </c>
      <c r="M1830" s="10">
        <f t="shared" si="482"/>
        <v>3</v>
      </c>
      <c r="N1830" s="1" t="str">
        <f t="shared" si="483"/>
        <v>~fei~</v>
      </c>
      <c r="O1830" s="1" t="str">
        <f t="shared" si="484"/>
        <v>[fɪ]</v>
      </c>
      <c r="P1830" s="3" cm="1">
        <f t="array" ref="P1830">SUM(_xlfn._xlws.FILTER($H$2:$H$2454,_xlfn.MAP($N$2:$N$2454,_xlfn.LAMBDA(_xlpm.x,_xlpm.x=$N1830))))</f>
        <v>7.9214195183776928E-5</v>
      </c>
      <c r="Q1830" s="4">
        <f t="shared" si="485"/>
        <v>1</v>
      </c>
      <c r="R1830" s="6" cm="1">
        <f t="array" ref="R1830">SUM(_xlfn._xlws.FILTER($H$2:$H$2454,_xlfn.MAP($O$2:$O$2454,_xlfn.LAMBDA(_xlpm.x,_xlpm.x=$O1830))))</f>
        <v>2.7724968314321924E-3</v>
      </c>
      <c r="S1830" s="4">
        <f t="shared" si="486"/>
        <v>2.8571428571428574E-2</v>
      </c>
      <c r="T1830" s="4">
        <f t="shared" si="487"/>
        <v>1.1689496520806929E-2</v>
      </c>
      <c r="U1830" s="4">
        <f t="shared" si="488"/>
        <v>5.5555555555555566E-2</v>
      </c>
      <c r="V1830" s="4">
        <f t="shared" si="489"/>
        <v>1.5440680443502757</v>
      </c>
      <c r="W1830" s="4" t="s">
        <v>5135</v>
      </c>
      <c r="X1830" s="2" cm="1">
        <f t="array" ref="X1830">SUM(_xlfn._xlws.FILTER($F$2:$F$2454,_xlfn.MAP($W$2:$W$2454,_xlfn.LAMBDA(_xlpm.x,_xlpm.x=$W1830))))</f>
        <v>40</v>
      </c>
      <c r="Y1830" s="11">
        <f t="shared" si="490"/>
        <v>2.5000000000000001E-2</v>
      </c>
      <c r="Z1830" s="4" t="s">
        <v>5102</v>
      </c>
      <c r="AA1830" s="2" cm="1">
        <f t="array" ref="AA1830">SUM(_xlfn._xlws.FILTER($F$2:$F$2454,_xlfn.MAP($Z$2:$Z$2454,_xlfn.LAMBDA(_xlpm.x,_xlpm.x=$Z1830))))</f>
        <v>1794</v>
      </c>
      <c r="AB1830" s="11">
        <f t="shared" si="491"/>
        <v>5.5741360089186175E-4</v>
      </c>
      <c r="AC1830" s="11">
        <f t="shared" si="492"/>
        <v>1.6517624473801109</v>
      </c>
      <c r="AG1830" s="2"/>
      <c r="AL1830" s="2"/>
      <c r="AM1830" s="2"/>
    </row>
    <row r="1831" spans="1:39">
      <c r="A1831" s="1" t="str">
        <f t="shared" si="476"/>
        <v>~ifi~ : [fɪ]</v>
      </c>
      <c r="B1831" s="1">
        <f>_xlfn.LET(_xlpm.d,$G1831,_xlpm.k,_xlfn.CONCAT(LEFT(TRIM(B$1),1),"*"),COUNTIF(_xlpm.d,_xlpm.k))</f>
        <v>0</v>
      </c>
      <c r="C1831" s="1">
        <f>_xlfn.LET(_xlpm.d,$G1831,_xlpm.k,_xlfn.CONCAT(LEFT(TRIM(C$1),1),"*"),COUNTIF(_xlpm.d,_xlpm.k))</f>
        <v>0</v>
      </c>
      <c r="D1831" s="1">
        <f>_xlfn.LET(_xlpm.d,$G1831,_xlpm.k,_xlfn.CONCAT(LEFT(TRIM(D$1),1),"*"),COUNTIF(_xlpm.d,_xlpm.k))</f>
        <v>0</v>
      </c>
      <c r="E1831" s="1">
        <f t="shared" si="477"/>
        <v>0.30102999566398114</v>
      </c>
      <c r="F1831" s="7">
        <v>1</v>
      </c>
      <c r="G1831" s="9" t="s">
        <v>1760</v>
      </c>
      <c r="H1831" s="4" cm="1">
        <f t="array" ref="H1831">F1831/freq.sum.r6e</f>
        <v>7.9214195183776928E-5</v>
      </c>
      <c r="I1831" s="4" t="str">
        <f t="shared" si="478"/>
        <v>fɪ</v>
      </c>
      <c r="J1831" s="4" t="str">
        <f t="shared" si="479"/>
        <v>ifi</v>
      </c>
      <c r="K1831" s="10">
        <f t="shared" si="480"/>
        <v>2</v>
      </c>
      <c r="L1831" s="1">
        <f t="shared" si="481"/>
        <v>3</v>
      </c>
      <c r="M1831" s="10">
        <f t="shared" si="482"/>
        <v>3</v>
      </c>
      <c r="N1831" s="1" t="str">
        <f t="shared" si="483"/>
        <v>~ifi~</v>
      </c>
      <c r="O1831" s="1" t="str">
        <f t="shared" si="484"/>
        <v>[fɪ]</v>
      </c>
      <c r="P1831" s="3" cm="1">
        <f t="array" ref="P1831">SUM(_xlfn._xlws.FILTER($H$2:$H$2454,_xlfn.MAP($N$2:$N$2454,_xlfn.LAMBDA(_xlpm.x,_xlpm.x=$N1831))))</f>
        <v>7.9214195183776928E-5</v>
      </c>
      <c r="Q1831" s="4">
        <f t="shared" si="485"/>
        <v>1</v>
      </c>
      <c r="R1831" s="6" cm="1">
        <f t="array" ref="R1831">SUM(_xlfn._xlws.FILTER($H$2:$H$2454,_xlfn.MAP($O$2:$O$2454,_xlfn.LAMBDA(_xlpm.x,_xlpm.x=$O1831))))</f>
        <v>2.7724968314321924E-3</v>
      </c>
      <c r="S1831" s="4">
        <f t="shared" si="486"/>
        <v>2.8571428571428574E-2</v>
      </c>
      <c r="T1831" s="4">
        <f t="shared" si="487"/>
        <v>1.1689496520806929E-2</v>
      </c>
      <c r="U1831" s="4">
        <f t="shared" si="488"/>
        <v>5.5555555555555566E-2</v>
      </c>
      <c r="V1831" s="4">
        <f t="shared" si="489"/>
        <v>1.5440680443502757</v>
      </c>
      <c r="W1831" s="4" t="s">
        <v>5110</v>
      </c>
      <c r="X1831" s="2" cm="1">
        <f t="array" ref="X1831">SUM(_xlfn._xlws.FILTER($F$2:$F$2454,_xlfn.MAP($W$2:$W$2454,_xlfn.LAMBDA(_xlpm.x,_xlpm.x=$W1831))))</f>
        <v>1594</v>
      </c>
      <c r="Y1831" s="11">
        <f t="shared" si="490"/>
        <v>6.2735257214554575E-4</v>
      </c>
      <c r="Z1831" s="4" t="s">
        <v>5102</v>
      </c>
      <c r="AA1831" s="2" cm="1">
        <f t="array" ref="AA1831">SUM(_xlfn._xlws.FILTER($F$2:$F$2454,_xlfn.MAP($Z$2:$Z$2454,_xlfn.LAMBDA(_xlpm.x,_xlpm.x=$Z1831))))</f>
        <v>1794</v>
      </c>
      <c r="AB1831" s="11">
        <f t="shared" si="491"/>
        <v>5.5741360089186175E-4</v>
      </c>
      <c r="AC1831" s="11">
        <f t="shared" si="492"/>
        <v>5.1334121647979701E-2</v>
      </c>
      <c r="AG1831" s="2"/>
      <c r="AL1831" s="2"/>
      <c r="AM1831" s="2"/>
    </row>
    <row r="1832" spans="1:39">
      <c r="A1832" s="1" t="str">
        <f t="shared" si="476"/>
        <v>~ffy~ : [fɪ]</v>
      </c>
      <c r="B1832" s="1">
        <f>_xlfn.LET(_xlpm.d,$G1832,_xlpm.k,_xlfn.CONCAT(LEFT(TRIM(B$1),1),"*"),COUNTIF(_xlpm.d,_xlpm.k))</f>
        <v>0</v>
      </c>
      <c r="C1832" s="1">
        <f>_xlfn.LET(_xlpm.d,$G1832,_xlpm.k,_xlfn.CONCAT(LEFT(TRIM(C$1),1),"*"),COUNTIF(_xlpm.d,_xlpm.k))</f>
        <v>0</v>
      </c>
      <c r="D1832" s="1">
        <f>_xlfn.LET(_xlpm.d,$G1832,_xlpm.k,_xlfn.CONCAT(LEFT(TRIM(D$1),1),"*"),COUNTIF(_xlpm.d,_xlpm.k))</f>
        <v>0</v>
      </c>
      <c r="E1832" s="1">
        <f t="shared" si="477"/>
        <v>0.30102999566398114</v>
      </c>
      <c r="F1832" s="7">
        <v>1</v>
      </c>
      <c r="G1832" s="9" t="s">
        <v>1988</v>
      </c>
      <c r="H1832" s="4" cm="1">
        <f t="array" ref="H1832">F1832/freq.sum.r6e</f>
        <v>7.9214195183776928E-5</v>
      </c>
      <c r="I1832" s="4" t="str">
        <f t="shared" si="478"/>
        <v>fɪ</v>
      </c>
      <c r="J1832" s="4" t="str">
        <f t="shared" si="479"/>
        <v>ffy</v>
      </c>
      <c r="K1832" s="10">
        <f t="shared" si="480"/>
        <v>2</v>
      </c>
      <c r="L1832" s="1">
        <f t="shared" si="481"/>
        <v>3</v>
      </c>
      <c r="M1832" s="10">
        <f t="shared" si="482"/>
        <v>3</v>
      </c>
      <c r="N1832" s="1" t="str">
        <f t="shared" si="483"/>
        <v>~ffy~</v>
      </c>
      <c r="O1832" s="1" t="str">
        <f t="shared" si="484"/>
        <v>[fɪ]</v>
      </c>
      <c r="P1832" s="3" cm="1">
        <f t="array" ref="P1832">SUM(_xlfn._xlws.FILTER($H$2:$H$2454,_xlfn.MAP($N$2:$N$2454,_xlfn.LAMBDA(_xlpm.x,_xlpm.x=$N1832))))</f>
        <v>7.9214195183776928E-5</v>
      </c>
      <c r="Q1832" s="4">
        <f t="shared" si="485"/>
        <v>1</v>
      </c>
      <c r="R1832" s="6" cm="1">
        <f t="array" ref="R1832">SUM(_xlfn._xlws.FILTER($H$2:$H$2454,_xlfn.MAP($O$2:$O$2454,_xlfn.LAMBDA(_xlpm.x,_xlpm.x=$O1832))))</f>
        <v>2.7724968314321924E-3</v>
      </c>
      <c r="S1832" s="4">
        <f t="shared" si="486"/>
        <v>2.8571428571428574E-2</v>
      </c>
      <c r="T1832" s="4">
        <f t="shared" si="487"/>
        <v>1.1689496520806929E-2</v>
      </c>
      <c r="U1832" s="4">
        <f t="shared" si="488"/>
        <v>5.5555555555555566E-2</v>
      </c>
      <c r="V1832" s="4">
        <f t="shared" si="489"/>
        <v>1.5440680443502757</v>
      </c>
      <c r="W1832" s="4" t="s">
        <v>5123</v>
      </c>
      <c r="X1832" s="2" cm="1">
        <f t="array" ref="X1832">SUM(_xlfn._xlws.FILTER($F$2:$F$2454,_xlfn.MAP($W$2:$W$2454,_xlfn.LAMBDA(_xlpm.x,_xlpm.x=$W1832))))</f>
        <v>340</v>
      </c>
      <c r="Y1832" s="11">
        <f t="shared" si="490"/>
        <v>2.9411764705882353E-3</v>
      </c>
      <c r="Z1832" s="4" t="s">
        <v>5102</v>
      </c>
      <c r="AA1832" s="2" cm="1">
        <f t="array" ref="AA1832">SUM(_xlfn._xlws.FILTER($F$2:$F$2454,_xlfn.MAP($Z$2:$Z$2454,_xlfn.LAMBDA(_xlpm.x,_xlpm.x=$Z1832))))</f>
        <v>1794</v>
      </c>
      <c r="AB1832" s="11">
        <f t="shared" si="491"/>
        <v>5.5741360089186175E-4</v>
      </c>
      <c r="AC1832" s="11">
        <f t="shared" si="492"/>
        <v>0.72234352166581817</v>
      </c>
      <c r="AG1832" s="2"/>
      <c r="AL1832" s="2"/>
      <c r="AM1832" s="2"/>
    </row>
    <row r="1833" spans="1:39">
      <c r="A1833" s="1" t="str">
        <f t="shared" si="476"/>
        <v>~cca~ : [keɪ]</v>
      </c>
      <c r="B1833" s="1">
        <f>_xlfn.LET(_xlpm.d,$G1833,_xlpm.k,_xlfn.CONCAT(LEFT(TRIM(B$1),1),"*"),COUNTIF(_xlpm.d,_xlpm.k))</f>
        <v>0</v>
      </c>
      <c r="C1833" s="1">
        <f>_xlfn.LET(_xlpm.d,$G1833,_xlpm.k,_xlfn.CONCAT(LEFT(TRIM(C$1),1),"*"),COUNTIF(_xlpm.d,_xlpm.k))</f>
        <v>0</v>
      </c>
      <c r="D1833" s="1">
        <f>_xlfn.LET(_xlpm.d,$G1833,_xlpm.k,_xlfn.CONCAT(LEFT(TRIM(D$1),1),"*"),COUNTIF(_xlpm.d,_xlpm.k))</f>
        <v>0</v>
      </c>
      <c r="E1833" s="1">
        <f t="shared" si="477"/>
        <v>0.30102999566398114</v>
      </c>
      <c r="F1833" s="7">
        <v>1</v>
      </c>
      <c r="G1833" s="9" t="s">
        <v>1768</v>
      </c>
      <c r="H1833" s="4" cm="1">
        <f t="array" ref="H1833">F1833/freq.sum.r6e</f>
        <v>7.9214195183776928E-5</v>
      </c>
      <c r="I1833" s="4" t="str">
        <f t="shared" si="478"/>
        <v>keɪ</v>
      </c>
      <c r="J1833" s="4" t="str">
        <f t="shared" si="479"/>
        <v>cca</v>
      </c>
      <c r="K1833" s="10">
        <f t="shared" si="480"/>
        <v>3</v>
      </c>
      <c r="L1833" s="1">
        <f t="shared" si="481"/>
        <v>3</v>
      </c>
      <c r="M1833" s="10">
        <f t="shared" si="482"/>
        <v>3</v>
      </c>
      <c r="N1833" s="1" t="str">
        <f t="shared" si="483"/>
        <v>~cca~</v>
      </c>
      <c r="O1833" s="1" t="str">
        <f t="shared" si="484"/>
        <v>[keɪ]</v>
      </c>
      <c r="P1833" s="3" cm="1">
        <f t="array" ref="P1833">SUM(_xlfn._xlws.FILTER($H$2:$H$2454,_xlfn.MAP($N$2:$N$2454,_xlfn.LAMBDA(_xlpm.x,_xlpm.x=$N1833))))</f>
        <v>7.9214195183776928E-5</v>
      </c>
      <c r="Q1833" s="4">
        <f t="shared" si="485"/>
        <v>1</v>
      </c>
      <c r="R1833" s="6" cm="1">
        <f t="array" ref="R1833">SUM(_xlfn._xlws.FILTER($H$2:$H$2454,_xlfn.MAP($O$2:$O$2454,_xlfn.LAMBDA(_xlpm.x,_xlpm.x=$O1833))))</f>
        <v>2.8517110266159692E-3</v>
      </c>
      <c r="S1833" s="4">
        <f t="shared" si="486"/>
        <v>2.777777777777778E-2</v>
      </c>
      <c r="T1833" s="4">
        <f t="shared" si="487"/>
        <v>1.1373564182406742E-2</v>
      </c>
      <c r="U1833" s="4">
        <f t="shared" si="488"/>
        <v>5.4054054054054064E-2</v>
      </c>
      <c r="V1833" s="4">
        <f t="shared" si="489"/>
        <v>1.5563025007672873</v>
      </c>
      <c r="W1833" s="4" t="s">
        <v>5120</v>
      </c>
      <c r="X1833" s="2" cm="1">
        <f t="array" ref="X1833">SUM(_xlfn._xlws.FILTER($F$2:$F$2454,_xlfn.MAP($W$2:$W$2454,_xlfn.LAMBDA(_xlpm.x,_xlpm.x=$W1833))))</f>
        <v>1666</v>
      </c>
      <c r="Y1833" s="11">
        <f t="shared" si="490"/>
        <v>6.0024009603841532E-4</v>
      </c>
      <c r="Z1833" s="4" t="s">
        <v>5108</v>
      </c>
      <c r="AA1833" s="2" cm="1">
        <f t="array" ref="AA1833">SUM(_xlfn._xlws.FILTER($F$2:$F$2454,_xlfn.MAP($Z$2:$Z$2454,_xlfn.LAMBDA(_xlpm.x,_xlpm.x=$Z1833))))</f>
        <v>475</v>
      </c>
      <c r="AB1833" s="11">
        <f t="shared" si="491"/>
        <v>2.1052631578947368E-3</v>
      </c>
      <c r="AC1833" s="11">
        <f t="shared" si="492"/>
        <v>-0.5449813874459023</v>
      </c>
      <c r="AG1833" s="2"/>
      <c r="AL1833" s="2"/>
      <c r="AM1833" s="2"/>
    </row>
    <row r="1834" spans="1:39">
      <c r="A1834" s="1" t="str">
        <f t="shared" si="476"/>
        <v>~cay~ : [keɪ]</v>
      </c>
      <c r="B1834" s="1">
        <f>_xlfn.LET(_xlpm.d,$G1834,_xlpm.k,_xlfn.CONCAT(LEFT(TRIM(B$1),1),"*"),COUNTIF(_xlpm.d,_xlpm.k))</f>
        <v>0</v>
      </c>
      <c r="C1834" s="1">
        <f>_xlfn.LET(_xlpm.d,$G1834,_xlpm.k,_xlfn.CONCAT(LEFT(TRIM(C$1),1),"*"),COUNTIF(_xlpm.d,_xlpm.k))</f>
        <v>0</v>
      </c>
      <c r="D1834" s="1">
        <f>_xlfn.LET(_xlpm.d,$G1834,_xlpm.k,_xlfn.CONCAT(LEFT(TRIM(D$1),1),"*"),COUNTIF(_xlpm.d,_xlpm.k))</f>
        <v>0</v>
      </c>
      <c r="E1834" s="1">
        <f t="shared" si="477"/>
        <v>0.30102999566398114</v>
      </c>
      <c r="F1834" s="7">
        <v>1</v>
      </c>
      <c r="G1834" s="9" t="s">
        <v>1767</v>
      </c>
      <c r="H1834" s="4" cm="1">
        <f t="array" ref="H1834">F1834/freq.sum.r6e</f>
        <v>7.9214195183776928E-5</v>
      </c>
      <c r="I1834" s="4" t="str">
        <f t="shared" si="478"/>
        <v>keɪ</v>
      </c>
      <c r="J1834" s="4" t="str">
        <f t="shared" si="479"/>
        <v>cay</v>
      </c>
      <c r="K1834" s="10">
        <f t="shared" si="480"/>
        <v>3</v>
      </c>
      <c r="L1834" s="1">
        <f t="shared" si="481"/>
        <v>3</v>
      </c>
      <c r="M1834" s="10">
        <f t="shared" si="482"/>
        <v>3</v>
      </c>
      <c r="N1834" s="1" t="str">
        <f t="shared" si="483"/>
        <v>~cay~</v>
      </c>
      <c r="O1834" s="1" t="str">
        <f t="shared" si="484"/>
        <v>[keɪ]</v>
      </c>
      <c r="P1834" s="3" cm="1">
        <f t="array" ref="P1834">SUM(_xlfn._xlws.FILTER($H$2:$H$2454,_xlfn.MAP($N$2:$N$2454,_xlfn.LAMBDA(_xlpm.x,_xlpm.x=$N1834))))</f>
        <v>7.9214195183776928E-5</v>
      </c>
      <c r="Q1834" s="4">
        <f t="shared" si="485"/>
        <v>1</v>
      </c>
      <c r="R1834" s="6" cm="1">
        <f t="array" ref="R1834">SUM(_xlfn._xlws.FILTER($H$2:$H$2454,_xlfn.MAP($O$2:$O$2454,_xlfn.LAMBDA(_xlpm.x,_xlpm.x=$O1834))))</f>
        <v>2.8517110266159692E-3</v>
      </c>
      <c r="S1834" s="4">
        <f t="shared" si="486"/>
        <v>2.777777777777778E-2</v>
      </c>
      <c r="T1834" s="4">
        <f t="shared" si="487"/>
        <v>1.1373564182406742E-2</v>
      </c>
      <c r="U1834" s="4">
        <f t="shared" si="488"/>
        <v>5.4054054054054064E-2</v>
      </c>
      <c r="V1834" s="4">
        <f t="shared" si="489"/>
        <v>1.5563025007672873</v>
      </c>
      <c r="W1834" s="4" t="s">
        <v>5127</v>
      </c>
      <c r="X1834" s="2" cm="1">
        <f t="array" ref="X1834">SUM(_xlfn._xlws.FILTER($F$2:$F$2454,_xlfn.MAP($W$2:$W$2454,_xlfn.LAMBDA(_xlpm.x,_xlpm.x=$W1834))))</f>
        <v>59</v>
      </c>
      <c r="Y1834" s="11">
        <f t="shared" si="490"/>
        <v>1.6949152542372881E-2</v>
      </c>
      <c r="Z1834" s="4" t="s">
        <v>5108</v>
      </c>
      <c r="AA1834" s="2" cm="1">
        <f t="array" ref="AA1834">SUM(_xlfn._xlws.FILTER($F$2:$F$2454,_xlfn.MAP($Z$2:$Z$2454,_xlfn.LAMBDA(_xlpm.x,_xlpm.x=$Z1834))))</f>
        <v>475</v>
      </c>
      <c r="AB1834" s="11">
        <f t="shared" si="491"/>
        <v>2.1052631578947368E-3</v>
      </c>
      <c r="AC1834" s="11">
        <f t="shared" si="492"/>
        <v>0.90584159798272246</v>
      </c>
      <c r="AG1834" s="2"/>
      <c r="AL1834" s="2"/>
      <c r="AM1834" s="2"/>
    </row>
    <row r="1835" spans="1:39">
      <c r="A1835" s="1" t="str">
        <f t="shared" si="476"/>
        <v>~lei~ : [laɪ]</v>
      </c>
      <c r="B1835" s="1">
        <f>_xlfn.LET(_xlpm.d,$G1835,_xlpm.k,_xlfn.CONCAT(LEFT(TRIM(B$1),1),"*"),COUNTIF(_xlpm.d,_xlpm.k))</f>
        <v>0</v>
      </c>
      <c r="C1835" s="1">
        <f>_xlfn.LET(_xlpm.d,$G1835,_xlpm.k,_xlfn.CONCAT(LEFT(TRIM(C$1),1),"*"),COUNTIF(_xlpm.d,_xlpm.k))</f>
        <v>0</v>
      </c>
      <c r="D1835" s="1">
        <f>_xlfn.LET(_xlpm.d,$G1835,_xlpm.k,_xlfn.CONCAT(LEFT(TRIM(D$1),1),"*"),COUNTIF(_xlpm.d,_xlpm.k))</f>
        <v>0</v>
      </c>
      <c r="E1835" s="1">
        <f t="shared" si="477"/>
        <v>0.30102999566398114</v>
      </c>
      <c r="F1835" s="7">
        <v>1</v>
      </c>
      <c r="G1835" s="9" t="s">
        <v>2056</v>
      </c>
      <c r="H1835" s="4" cm="1">
        <f t="array" ref="H1835">F1835/freq.sum.r6e</f>
        <v>7.9214195183776928E-5</v>
      </c>
      <c r="I1835" s="4" t="str">
        <f t="shared" si="478"/>
        <v>laɪ</v>
      </c>
      <c r="J1835" s="4" t="str">
        <f t="shared" si="479"/>
        <v>lei</v>
      </c>
      <c r="K1835" s="10">
        <f t="shared" si="480"/>
        <v>3</v>
      </c>
      <c r="L1835" s="1">
        <f t="shared" si="481"/>
        <v>3</v>
      </c>
      <c r="M1835" s="10">
        <f t="shared" si="482"/>
        <v>3</v>
      </c>
      <c r="N1835" s="1" t="str">
        <f t="shared" si="483"/>
        <v>~lei~</v>
      </c>
      <c r="O1835" s="1" t="str">
        <f t="shared" si="484"/>
        <v>[laɪ]</v>
      </c>
      <c r="P1835" s="3" cm="1">
        <f t="array" ref="P1835">SUM(_xlfn._xlws.FILTER($H$2:$H$2454,_xlfn.MAP($N$2:$N$2454,_xlfn.LAMBDA(_xlpm.x,_xlpm.x=$N1835))))</f>
        <v>7.9214195183776928E-5</v>
      </c>
      <c r="Q1835" s="4">
        <f t="shared" si="485"/>
        <v>1</v>
      </c>
      <c r="R1835" s="6" cm="1">
        <f t="array" ref="R1835">SUM(_xlfn._xlws.FILTER($H$2:$H$2454,_xlfn.MAP($O$2:$O$2454,_xlfn.LAMBDA(_xlpm.x,_xlpm.x=$O1835))))</f>
        <v>2.8517110266159692E-3</v>
      </c>
      <c r="S1835" s="4">
        <f t="shared" si="486"/>
        <v>2.777777777777778E-2</v>
      </c>
      <c r="T1835" s="4">
        <f t="shared" si="487"/>
        <v>1.1373564182406742E-2</v>
      </c>
      <c r="U1835" s="4">
        <f t="shared" si="488"/>
        <v>5.4054054054054064E-2</v>
      </c>
      <c r="V1835" s="4">
        <f t="shared" si="489"/>
        <v>1.5563025007672873</v>
      </c>
      <c r="W1835" s="4" t="s">
        <v>5135</v>
      </c>
      <c r="X1835" s="2" cm="1">
        <f t="array" ref="X1835">SUM(_xlfn._xlws.FILTER($F$2:$F$2454,_xlfn.MAP($W$2:$W$2454,_xlfn.LAMBDA(_xlpm.x,_xlpm.x=$W1835))))</f>
        <v>40</v>
      </c>
      <c r="Y1835" s="11">
        <f t="shared" si="490"/>
        <v>2.5000000000000001E-2</v>
      </c>
      <c r="Z1835" s="4" t="s">
        <v>5106</v>
      </c>
      <c r="AA1835" s="2" cm="1">
        <f t="array" ref="AA1835">SUM(_xlfn._xlws.FILTER($F$2:$F$2454,_xlfn.MAP($Z$2:$Z$2454,_xlfn.LAMBDA(_xlpm.x,_xlpm.x=$Z1835))))</f>
        <v>397</v>
      </c>
      <c r="AB1835" s="11">
        <f t="shared" si="491"/>
        <v>2.5188916876574307E-3</v>
      </c>
      <c r="AC1835" s="11">
        <f t="shared" si="492"/>
        <v>0.99673051543515268</v>
      </c>
      <c r="AG1835" s="2"/>
      <c r="AL1835" s="2"/>
      <c r="AM1835" s="2"/>
    </row>
    <row r="1836" spans="1:39">
      <c r="A1836" s="1" t="str">
        <f t="shared" si="476"/>
        <v>~ter~ : [tə]</v>
      </c>
      <c r="B1836" s="1">
        <f>_xlfn.LET(_xlpm.d,$G1836,_xlpm.k,_xlfn.CONCAT(LEFT(TRIM(B$1),1),"*"),COUNTIF(_xlpm.d,_xlpm.k))</f>
        <v>0</v>
      </c>
      <c r="C1836" s="1">
        <f>_xlfn.LET(_xlpm.d,$G1836,_xlpm.k,_xlfn.CONCAT(LEFT(TRIM(C$1),1),"*"),COUNTIF(_xlpm.d,_xlpm.k))</f>
        <v>0</v>
      </c>
      <c r="D1836" s="1">
        <f>_xlfn.LET(_xlpm.d,$G1836,_xlpm.k,_xlfn.CONCAT(LEFT(TRIM(D$1),1),"*"),COUNTIF(_xlpm.d,_xlpm.k))</f>
        <v>0</v>
      </c>
      <c r="E1836" s="1">
        <f t="shared" si="477"/>
        <v>0.60205999132796229</v>
      </c>
      <c r="F1836" s="7">
        <v>3</v>
      </c>
      <c r="G1836" s="9" t="s">
        <v>2267</v>
      </c>
      <c r="H1836" s="4" cm="1">
        <f t="array" ref="H1836">F1836/freq.sum.r6e</f>
        <v>2.376425855513308E-4</v>
      </c>
      <c r="I1836" s="4" t="str">
        <f t="shared" si="478"/>
        <v>tə</v>
      </c>
      <c r="J1836" s="4" t="str">
        <f t="shared" si="479"/>
        <v>ter</v>
      </c>
      <c r="K1836" s="10">
        <f t="shared" si="480"/>
        <v>2</v>
      </c>
      <c r="L1836" s="1">
        <f t="shared" si="481"/>
        <v>3</v>
      </c>
      <c r="M1836" s="10">
        <f t="shared" si="482"/>
        <v>3</v>
      </c>
      <c r="N1836" s="1" t="str">
        <f t="shared" si="483"/>
        <v>~ter~</v>
      </c>
      <c r="O1836" s="1" t="str">
        <f t="shared" si="484"/>
        <v>[tə]</v>
      </c>
      <c r="P1836" s="3" cm="1">
        <f t="array" ref="P1836">SUM(_xlfn._xlws.FILTER($H$2:$H$2454,_xlfn.MAP($N$2:$N$2454,_xlfn.LAMBDA(_xlpm.x,_xlpm.x=$N1836))))</f>
        <v>2.376425855513308E-4</v>
      </c>
      <c r="Q1836" s="4">
        <f t="shared" si="485"/>
        <v>1</v>
      </c>
      <c r="R1836" s="6" cm="1">
        <f t="array" ref="R1836">SUM(_xlfn._xlws.FILTER($H$2:$H$2454,_xlfn.MAP($O$2:$O$2454,_xlfn.LAMBDA(_xlpm.x,_xlpm.x=$O1836))))</f>
        <v>8.7927756653992401E-3</v>
      </c>
      <c r="S1836" s="4">
        <f t="shared" si="486"/>
        <v>2.7027027027027025E-2</v>
      </c>
      <c r="T1836" s="4">
        <f t="shared" si="487"/>
        <v>2.2148519723634175E-2</v>
      </c>
      <c r="U1836" s="4">
        <f t="shared" si="488"/>
        <v>5.2631578947368418E-2</v>
      </c>
      <c r="V1836" s="4">
        <f t="shared" si="489"/>
        <v>1.568201724066995</v>
      </c>
      <c r="W1836" s="4" t="s">
        <v>5121</v>
      </c>
      <c r="X1836" s="2" cm="1">
        <f t="array" ref="X1836">SUM(_xlfn._xlws.FILTER($F$2:$F$2454,_xlfn.MAP($W$2:$W$2454,_xlfn.LAMBDA(_xlpm.x,_xlpm.x=$W1836))))</f>
        <v>2896</v>
      </c>
      <c r="Y1836" s="11">
        <f t="shared" si="490"/>
        <v>1.0359116022099447E-3</v>
      </c>
      <c r="Z1836" s="4" t="s">
        <v>5101</v>
      </c>
      <c r="AA1836" s="2" cm="1">
        <f t="array" ref="AA1836">SUM(_xlfn._xlws.FILTER($F$2:$F$2454,_xlfn.MAP($Z$2:$Z$2454,_xlfn.LAMBDA(_xlpm.x,_xlpm.x=$Z1836))))</f>
        <v>2255</v>
      </c>
      <c r="AB1836" s="11">
        <f t="shared" si="491"/>
        <v>1.3303769401330377E-3</v>
      </c>
      <c r="AC1836" s="11">
        <f t="shared" si="492"/>
        <v>-0.10865201131112999</v>
      </c>
      <c r="AG1836" s="2"/>
      <c r="AL1836" s="2"/>
      <c r="AM1836" s="2"/>
    </row>
    <row r="1837" spans="1:39">
      <c r="A1837" s="1" t="str">
        <f t="shared" si="476"/>
        <v>~tto~ : [tə]</v>
      </c>
      <c r="B1837" s="1">
        <f>_xlfn.LET(_xlpm.d,$G1837,_xlpm.k,_xlfn.CONCAT(LEFT(TRIM(B$1),1),"*"),COUNTIF(_xlpm.d,_xlpm.k))</f>
        <v>0</v>
      </c>
      <c r="C1837" s="1">
        <f>_xlfn.LET(_xlpm.d,$G1837,_xlpm.k,_xlfn.CONCAT(LEFT(TRIM(C$1),1),"*"),COUNTIF(_xlpm.d,_xlpm.k))</f>
        <v>0</v>
      </c>
      <c r="D1837" s="1">
        <f>_xlfn.LET(_xlpm.d,$G1837,_xlpm.k,_xlfn.CONCAT(LEFT(TRIM(D$1),1),"*"),COUNTIF(_xlpm.d,_xlpm.k))</f>
        <v>0</v>
      </c>
      <c r="E1837" s="1">
        <f t="shared" si="477"/>
        <v>0.60205999132796229</v>
      </c>
      <c r="F1837" s="7">
        <v>3</v>
      </c>
      <c r="G1837" s="9" t="s">
        <v>1665</v>
      </c>
      <c r="H1837" s="4" cm="1">
        <f t="array" ref="H1837">F1837/freq.sum.r6e</f>
        <v>2.376425855513308E-4</v>
      </c>
      <c r="I1837" s="1" t="str">
        <f t="shared" si="478"/>
        <v>tə</v>
      </c>
      <c r="J1837" s="1" t="str">
        <f t="shared" si="479"/>
        <v>tto</v>
      </c>
      <c r="K1837" s="10">
        <f t="shared" si="480"/>
        <v>2</v>
      </c>
      <c r="L1837" s="1">
        <f t="shared" si="481"/>
        <v>3</v>
      </c>
      <c r="M1837" s="10">
        <f t="shared" si="482"/>
        <v>3</v>
      </c>
      <c r="N1837" s="1" t="str">
        <f t="shared" si="483"/>
        <v>~tto~</v>
      </c>
      <c r="O1837" s="1" t="str">
        <f t="shared" si="484"/>
        <v>[tə]</v>
      </c>
      <c r="P1837" s="3" cm="1">
        <f t="array" ref="P1837">SUM(_xlfn._xlws.FILTER($H$2:$H$2454,_xlfn.MAP($N$2:$N$2454,_xlfn.LAMBDA(_xlpm.x,_xlpm.x=$N1837))))</f>
        <v>2.376425855513308E-4</v>
      </c>
      <c r="Q1837" s="4">
        <f t="shared" si="485"/>
        <v>1</v>
      </c>
      <c r="R1837" s="6" cm="1">
        <f t="array" ref="R1837">SUM(_xlfn._xlws.FILTER($H$2:$H$2454,_xlfn.MAP($O$2:$O$2454,_xlfn.LAMBDA(_xlpm.x,_xlpm.x=$O1837))))</f>
        <v>8.7927756653992401E-3</v>
      </c>
      <c r="S1837" s="4">
        <f t="shared" si="486"/>
        <v>2.7027027027027025E-2</v>
      </c>
      <c r="T1837" s="4">
        <f t="shared" si="487"/>
        <v>2.2148519723634175E-2</v>
      </c>
      <c r="U1837" s="4">
        <f t="shared" si="488"/>
        <v>5.2631578947368418E-2</v>
      </c>
      <c r="V1837" s="4">
        <f t="shared" si="489"/>
        <v>1.568201724066995</v>
      </c>
      <c r="W1837" s="4" t="s">
        <v>5119</v>
      </c>
      <c r="X1837" s="2" cm="1">
        <f t="array" ref="X1837">SUM(_xlfn._xlws.FILTER($F$2:$F$2454,_xlfn.MAP($W$2:$W$2454,_xlfn.LAMBDA(_xlpm.x,_xlpm.x=$W1837))))</f>
        <v>1157</v>
      </c>
      <c r="Y1837" s="11">
        <f t="shared" si="490"/>
        <v>2.5929127052722557E-3</v>
      </c>
      <c r="Z1837" s="4" t="s">
        <v>5101</v>
      </c>
      <c r="AA1837" s="2" cm="1">
        <f t="array" ref="AA1837">SUM(_xlfn._xlws.FILTER($F$2:$F$2454,_xlfn.MAP($Z$2:$Z$2454,_xlfn.LAMBDA(_xlpm.x,_xlpm.x=$Z1837))))</f>
        <v>2255</v>
      </c>
      <c r="AB1837" s="11">
        <f t="shared" si="491"/>
        <v>1.3303769401330377E-3</v>
      </c>
      <c r="AC1837" s="11">
        <f t="shared" si="492"/>
        <v>0.28981318726222977</v>
      </c>
      <c r="AG1837" s="2"/>
      <c r="AL1837" s="2"/>
      <c r="AM1837" s="2"/>
    </row>
    <row r="1838" spans="1:39">
      <c r="A1838" s="1" t="str">
        <f t="shared" si="476"/>
        <v>~cea~ : [sə]</v>
      </c>
      <c r="B1838" s="1">
        <f>_xlfn.LET(_xlpm.d,$G1838,_xlpm.k,_xlfn.CONCAT(LEFT(TRIM(B$1),1),"*"),COUNTIF(_xlpm.d,_xlpm.k))</f>
        <v>0</v>
      </c>
      <c r="C1838" s="1">
        <f>_xlfn.LET(_xlpm.d,$G1838,_xlpm.k,_xlfn.CONCAT(LEFT(TRIM(C$1),1),"*"),COUNTIF(_xlpm.d,_xlpm.k))</f>
        <v>0</v>
      </c>
      <c r="D1838" s="1">
        <f>_xlfn.LET(_xlpm.d,$G1838,_xlpm.k,_xlfn.CONCAT(LEFT(TRIM(D$1),1),"*"),COUNTIF(_xlpm.d,_xlpm.k))</f>
        <v>0</v>
      </c>
      <c r="E1838" s="1">
        <f t="shared" si="477"/>
        <v>0.30102999566398114</v>
      </c>
      <c r="F1838" s="7">
        <v>1</v>
      </c>
      <c r="G1838" s="9" t="s">
        <v>2237</v>
      </c>
      <c r="H1838" s="4" cm="1">
        <f t="array" ref="H1838">F1838/freq.sum.r6e</f>
        <v>7.9214195183776928E-5</v>
      </c>
      <c r="I1838" s="4" t="str">
        <f t="shared" si="478"/>
        <v>sə</v>
      </c>
      <c r="J1838" s="4" t="str">
        <f t="shared" si="479"/>
        <v>cea</v>
      </c>
      <c r="K1838" s="10">
        <f t="shared" si="480"/>
        <v>2</v>
      </c>
      <c r="L1838" s="1">
        <f t="shared" si="481"/>
        <v>3</v>
      </c>
      <c r="M1838" s="10">
        <f t="shared" si="482"/>
        <v>3</v>
      </c>
      <c r="N1838" s="1" t="str">
        <f t="shared" si="483"/>
        <v>~cea~</v>
      </c>
      <c r="O1838" s="1" t="str">
        <f t="shared" si="484"/>
        <v>[sə]</v>
      </c>
      <c r="P1838" s="3" cm="1">
        <f t="array" ref="P1838">SUM(_xlfn._xlws.FILTER($H$2:$H$2454,_xlfn.MAP($N$2:$N$2454,_xlfn.LAMBDA(_xlpm.x,_xlpm.x=$N1838))))</f>
        <v>1.5842839036755386E-4</v>
      </c>
      <c r="Q1838" s="4">
        <f t="shared" si="485"/>
        <v>0.5</v>
      </c>
      <c r="R1838" s="6" cm="1">
        <f t="array" ref="R1838">SUM(_xlfn._xlws.FILTER($H$2:$H$2454,_xlfn.MAP($O$2:$O$2454,_xlfn.LAMBDA(_xlpm.x,_xlpm.x=$O1838))))</f>
        <v>6.0202788339670486E-3</v>
      </c>
      <c r="S1838" s="4">
        <f t="shared" si="486"/>
        <v>1.3157894736842101E-2</v>
      </c>
      <c r="T1838" s="4">
        <f t="shared" si="487"/>
        <v>5.3951522403724254E-3</v>
      </c>
      <c r="U1838" s="4">
        <f t="shared" si="488"/>
        <v>2.564102564102563E-2</v>
      </c>
      <c r="V1838" s="4">
        <f t="shared" si="489"/>
        <v>1.5797835966168103</v>
      </c>
      <c r="W1838" s="4" t="s">
        <v>5124</v>
      </c>
      <c r="X1838" s="2" cm="1">
        <f t="array" ref="X1838">SUM(_xlfn._xlws.FILTER($F$2:$F$2454,_xlfn.MAP($W$2:$W$2454,_xlfn.LAMBDA(_xlpm.x,_xlpm.x=$W1838))))</f>
        <v>184</v>
      </c>
      <c r="Y1838" s="11">
        <f t="shared" si="490"/>
        <v>5.434782608695652E-3</v>
      </c>
      <c r="Z1838" s="4" t="s">
        <v>5101</v>
      </c>
      <c r="AA1838" s="2" cm="1">
        <f t="array" ref="AA1838">SUM(_xlfn._xlws.FILTER($F$2:$F$2454,_xlfn.MAP($Z$2:$Z$2454,_xlfn.LAMBDA(_xlpm.x,_xlpm.x=$Z1838))))</f>
        <v>2255</v>
      </c>
      <c r="AB1838" s="11">
        <f t="shared" si="491"/>
        <v>4.434589800443459E-4</v>
      </c>
      <c r="AC1838" s="11">
        <f t="shared" si="492"/>
        <v>1.088328723204443</v>
      </c>
      <c r="AG1838" s="2"/>
      <c r="AL1838" s="2"/>
      <c r="AM1838" s="2"/>
    </row>
    <row r="1839" spans="1:39">
      <c r="A1839" s="1" t="str">
        <f t="shared" si="476"/>
        <v>~ssu~ : [sə]</v>
      </c>
      <c r="B1839" s="1">
        <f>_xlfn.LET(_xlpm.d,$G1839,_xlpm.k,_xlfn.CONCAT(LEFT(TRIM(B$1),1),"*"),COUNTIF(_xlpm.d,_xlpm.k))</f>
        <v>0</v>
      </c>
      <c r="C1839" s="1">
        <f>_xlfn.LET(_xlpm.d,$G1839,_xlpm.k,_xlfn.CONCAT(LEFT(TRIM(C$1),1),"*"),COUNTIF(_xlpm.d,_xlpm.k))</f>
        <v>0</v>
      </c>
      <c r="D1839" s="1">
        <f>_xlfn.LET(_xlpm.d,$G1839,_xlpm.k,_xlfn.CONCAT(LEFT(TRIM(D$1),1),"*"),COUNTIF(_xlpm.d,_xlpm.k))</f>
        <v>0</v>
      </c>
      <c r="E1839" s="1">
        <f t="shared" si="477"/>
        <v>0.30102999566398114</v>
      </c>
      <c r="F1839" s="7">
        <v>1</v>
      </c>
      <c r="G1839" s="9" t="s">
        <v>2245</v>
      </c>
      <c r="H1839" s="4" cm="1">
        <f t="array" ref="H1839">F1839/freq.sum.r6e</f>
        <v>7.9214195183776928E-5</v>
      </c>
      <c r="I1839" s="4" t="str">
        <f t="shared" si="478"/>
        <v>sə</v>
      </c>
      <c r="J1839" s="4" t="str">
        <f t="shared" si="479"/>
        <v>ssu</v>
      </c>
      <c r="K1839" s="10">
        <f t="shared" si="480"/>
        <v>2</v>
      </c>
      <c r="L1839" s="1">
        <f t="shared" si="481"/>
        <v>3</v>
      </c>
      <c r="M1839" s="10">
        <f t="shared" si="482"/>
        <v>3</v>
      </c>
      <c r="N1839" s="1" t="str">
        <f t="shared" si="483"/>
        <v>~ssu~</v>
      </c>
      <c r="O1839" s="1" t="str">
        <f t="shared" si="484"/>
        <v>[sə]</v>
      </c>
      <c r="P1839" s="3" cm="1">
        <f t="array" ref="P1839">SUM(_xlfn._xlws.FILTER($H$2:$H$2454,_xlfn.MAP($N$2:$N$2454,_xlfn.LAMBDA(_xlpm.x,_xlpm.x=$N1839))))</f>
        <v>1.5842839036755386E-4</v>
      </c>
      <c r="Q1839" s="4">
        <f t="shared" si="485"/>
        <v>0.5</v>
      </c>
      <c r="R1839" s="6" cm="1">
        <f t="array" ref="R1839">SUM(_xlfn._xlws.FILTER($H$2:$H$2454,_xlfn.MAP($O$2:$O$2454,_xlfn.LAMBDA(_xlpm.x,_xlpm.x=$O1839))))</f>
        <v>6.0202788339670486E-3</v>
      </c>
      <c r="S1839" s="4">
        <f t="shared" si="486"/>
        <v>1.3157894736842101E-2</v>
      </c>
      <c r="T1839" s="4">
        <f t="shared" si="487"/>
        <v>5.3951522403724254E-3</v>
      </c>
      <c r="U1839" s="4">
        <f t="shared" si="488"/>
        <v>2.564102564102563E-2</v>
      </c>
      <c r="V1839" s="4">
        <f t="shared" si="489"/>
        <v>1.5797835966168103</v>
      </c>
      <c r="W1839" s="4" t="s">
        <v>5111</v>
      </c>
      <c r="X1839" s="2" cm="1">
        <f t="array" ref="X1839">SUM(_xlfn._xlws.FILTER($F$2:$F$2454,_xlfn.MAP($W$2:$W$2454,_xlfn.LAMBDA(_xlpm.x,_xlpm.x=$W1839))))</f>
        <v>566</v>
      </c>
      <c r="Y1839" s="11">
        <f t="shared" si="490"/>
        <v>1.7667844522968198E-3</v>
      </c>
      <c r="Z1839" s="4" t="s">
        <v>5101</v>
      </c>
      <c r="AA1839" s="2" cm="1">
        <f t="array" ref="AA1839">SUM(_xlfn._xlws.FILTER($F$2:$F$2454,_xlfn.MAP($Z$2:$Z$2454,_xlfn.LAMBDA(_xlpm.x,_xlpm.x=$Z1839))))</f>
        <v>2255</v>
      </c>
      <c r="AB1839" s="11">
        <f t="shared" si="491"/>
        <v>4.434589800443459E-4</v>
      </c>
      <c r="AC1839" s="11">
        <f t="shared" si="492"/>
        <v>0.60033011502570788</v>
      </c>
      <c r="AG1839" s="2"/>
      <c r="AL1839" s="2"/>
      <c r="AM1839" s="2"/>
    </row>
    <row r="1840" spans="1:39">
      <c r="A1840" s="1" t="str">
        <f t="shared" si="476"/>
        <v>~wri~ : [ɹɪ]</v>
      </c>
      <c r="B1840" s="1">
        <f>_xlfn.LET(_xlpm.d,$G1840,_xlpm.k,_xlfn.CONCAT(LEFT(TRIM(B$1),1),"*"),COUNTIF(_xlpm.d,_xlpm.k))</f>
        <v>1</v>
      </c>
      <c r="C1840" s="1">
        <f>_xlfn.LET(_xlpm.d,$G1840,_xlpm.k,_xlfn.CONCAT(LEFT(TRIM(C$1),1),"*"),COUNTIF(_xlpm.d,_xlpm.k))</f>
        <v>0</v>
      </c>
      <c r="D1840" s="1">
        <f>_xlfn.LET(_xlpm.d,$G1840,_xlpm.k,_xlfn.CONCAT(LEFT(TRIM(D$1),1),"*"),COUNTIF(_xlpm.d,_xlpm.k))</f>
        <v>0</v>
      </c>
      <c r="E1840" s="1">
        <f t="shared" si="477"/>
        <v>0.60205999132796229</v>
      </c>
      <c r="F1840" s="7">
        <v>3</v>
      </c>
      <c r="G1840" s="9" t="s">
        <v>1775</v>
      </c>
      <c r="H1840" s="4" cm="1">
        <f t="array" ref="H1840">F1840/freq.sum.r6e</f>
        <v>2.376425855513308E-4</v>
      </c>
      <c r="I1840" s="1" t="str">
        <f t="shared" si="478"/>
        <v>ɹɪ</v>
      </c>
      <c r="J1840" s="1" t="str">
        <f t="shared" si="479"/>
        <v>wri</v>
      </c>
      <c r="K1840" s="10">
        <f t="shared" si="480"/>
        <v>2</v>
      </c>
      <c r="L1840" s="1">
        <f t="shared" si="481"/>
        <v>3</v>
      </c>
      <c r="M1840" s="10">
        <f t="shared" si="482"/>
        <v>3</v>
      </c>
      <c r="N1840" s="1" t="str">
        <f t="shared" si="483"/>
        <v>~wri~</v>
      </c>
      <c r="O1840" s="1" t="str">
        <f t="shared" si="484"/>
        <v>[ɹɪ]</v>
      </c>
      <c r="P1840" s="3" cm="1">
        <f t="array" ref="P1840">SUM(_xlfn._xlws.FILTER($H$2:$H$2454,_xlfn.MAP($N$2:$N$2454,_xlfn.LAMBDA(_xlpm.x,_xlpm.x=$N1840))))</f>
        <v>4.7528517110266159E-4</v>
      </c>
      <c r="Q1840" s="4">
        <f t="shared" si="485"/>
        <v>0.5</v>
      </c>
      <c r="R1840" s="6" cm="1">
        <f t="array" ref="R1840">SUM(_xlfn._xlws.FILTER($H$2:$H$2454,_xlfn.MAP($O$2:$O$2454,_xlfn.LAMBDA(_xlpm.x,_xlpm.x=$O1840))))</f>
        <v>1.8219264892268688E-2</v>
      </c>
      <c r="S1840" s="4">
        <f t="shared" si="486"/>
        <v>1.304347826086957E-2</v>
      </c>
      <c r="T1840" s="4">
        <f t="shared" si="487"/>
        <v>1.0698861222433463E-2</v>
      </c>
      <c r="U1840" s="4">
        <f t="shared" si="488"/>
        <v>2.5423728813559331E-2</v>
      </c>
      <c r="V1840" s="4">
        <f t="shared" si="489"/>
        <v>1.5835765856339492</v>
      </c>
      <c r="W1840" s="4" t="s">
        <v>5110</v>
      </c>
      <c r="X1840" s="2" cm="1">
        <f t="array" ref="X1840">SUM(_xlfn._xlws.FILTER($F$2:$F$2454,_xlfn.MAP($W$2:$W$2454,_xlfn.LAMBDA(_xlpm.x,_xlpm.x=$W1840))))</f>
        <v>1594</v>
      </c>
      <c r="Y1840" s="11">
        <f t="shared" si="490"/>
        <v>1.8820577164366374E-3</v>
      </c>
      <c r="Z1840" s="4" t="s">
        <v>5102</v>
      </c>
      <c r="AA1840" s="2" cm="1">
        <f t="array" ref="AA1840">SUM(_xlfn._xlws.FILTER($F$2:$F$2454,_xlfn.MAP($Z$2:$Z$2454,_xlfn.LAMBDA(_xlpm.x,_xlpm.x=$Z1840))))</f>
        <v>1794</v>
      </c>
      <c r="AB1840" s="11">
        <f t="shared" si="491"/>
        <v>1.6722408026755853E-3</v>
      </c>
      <c r="AC1840" s="11">
        <f t="shared" si="492"/>
        <v>5.1334121647979701E-2</v>
      </c>
      <c r="AG1840" s="2"/>
      <c r="AL1840" s="2"/>
      <c r="AM1840" s="2"/>
    </row>
    <row r="1841" spans="1:39">
      <c r="A1841" s="1" t="str">
        <f t="shared" si="476"/>
        <v>~ppy~ : [pɪ]</v>
      </c>
      <c r="B1841" s="1">
        <f>_xlfn.LET(_xlpm.d,$G1841,_xlpm.k,_xlfn.CONCAT(LEFT(TRIM(B$1),1),"*"),COUNTIF(_xlpm.d,_xlpm.k))</f>
        <v>0</v>
      </c>
      <c r="C1841" s="1">
        <f>_xlfn.LET(_xlpm.d,$G1841,_xlpm.k,_xlfn.CONCAT(LEFT(TRIM(C$1),1),"*"),COUNTIF(_xlpm.d,_xlpm.k))</f>
        <v>0</v>
      </c>
      <c r="D1841" s="1">
        <f>_xlfn.LET(_xlpm.d,$G1841,_xlpm.k,_xlfn.CONCAT(LEFT(TRIM(D$1),1),"*"),COUNTIF(_xlpm.d,_xlpm.k))</f>
        <v>0</v>
      </c>
      <c r="E1841" s="1">
        <f t="shared" si="477"/>
        <v>0.30102999566398114</v>
      </c>
      <c r="F1841" s="7">
        <v>1</v>
      </c>
      <c r="G1841" s="9" t="s">
        <v>1774</v>
      </c>
      <c r="H1841" s="4" cm="1">
        <f t="array" ref="H1841">F1841/freq.sum.r6e</f>
        <v>7.9214195183776928E-5</v>
      </c>
      <c r="I1841" s="4" t="str">
        <f t="shared" si="478"/>
        <v>pɪ</v>
      </c>
      <c r="J1841" s="4" t="str">
        <f t="shared" si="479"/>
        <v>ppy</v>
      </c>
      <c r="K1841" s="10">
        <f t="shared" si="480"/>
        <v>2</v>
      </c>
      <c r="L1841" s="1">
        <f t="shared" si="481"/>
        <v>3</v>
      </c>
      <c r="M1841" s="10">
        <f t="shared" si="482"/>
        <v>3</v>
      </c>
      <c r="N1841" s="1" t="str">
        <f t="shared" si="483"/>
        <v>~ppy~</v>
      </c>
      <c r="O1841" s="1" t="str">
        <f t="shared" si="484"/>
        <v>[pɪ]</v>
      </c>
      <c r="P1841" s="3" cm="1">
        <f t="array" ref="P1841">SUM(_xlfn._xlws.FILTER($H$2:$H$2454,_xlfn.MAP($N$2:$N$2454,_xlfn.LAMBDA(_xlpm.x,_xlpm.x=$N1841))))</f>
        <v>7.9214195183776928E-5</v>
      </c>
      <c r="Q1841" s="4">
        <f t="shared" si="485"/>
        <v>1</v>
      </c>
      <c r="R1841" s="6" cm="1">
        <f t="array" ref="R1841">SUM(_xlfn._xlws.FILTER($H$2:$H$2454,_xlfn.MAP($O$2:$O$2454,_xlfn.LAMBDA(_xlpm.x,_xlpm.x=$O1841))))</f>
        <v>3.0893536121672999E-3</v>
      </c>
      <c r="S1841" s="4">
        <f t="shared" si="486"/>
        <v>2.5641025641025644E-2</v>
      </c>
      <c r="T1841" s="4">
        <f t="shared" si="487"/>
        <v>1.0520546868726235E-2</v>
      </c>
      <c r="U1841" s="4">
        <f t="shared" si="488"/>
        <v>5.000000000000001E-2</v>
      </c>
      <c r="V1841" s="4">
        <f t="shared" si="489"/>
        <v>1.5910646070264991</v>
      </c>
      <c r="W1841" s="4" t="s">
        <v>5123</v>
      </c>
      <c r="X1841" s="2" cm="1">
        <f t="array" ref="X1841">SUM(_xlfn._xlws.FILTER($F$2:$F$2454,_xlfn.MAP($W$2:$W$2454,_xlfn.LAMBDA(_xlpm.x,_xlpm.x=$W1841))))</f>
        <v>340</v>
      </c>
      <c r="Y1841" s="11">
        <f t="shared" si="490"/>
        <v>2.9411764705882353E-3</v>
      </c>
      <c r="Z1841" s="4" t="s">
        <v>5102</v>
      </c>
      <c r="AA1841" s="2" cm="1">
        <f t="array" ref="AA1841">SUM(_xlfn._xlws.FILTER($F$2:$F$2454,_xlfn.MAP($Z$2:$Z$2454,_xlfn.LAMBDA(_xlpm.x,_xlpm.x=$Z1841))))</f>
        <v>1794</v>
      </c>
      <c r="AB1841" s="11">
        <f t="shared" si="491"/>
        <v>5.5741360089186175E-4</v>
      </c>
      <c r="AC1841" s="11">
        <f t="shared" si="492"/>
        <v>0.72234352166581817</v>
      </c>
      <c r="AG1841" s="2"/>
      <c r="AL1841" s="2"/>
      <c r="AM1841" s="2"/>
    </row>
    <row r="1842" spans="1:39">
      <c r="A1842" s="1" t="str">
        <f t="shared" si="476"/>
        <v>~mmo~ : [mə]</v>
      </c>
      <c r="B1842" s="1">
        <f>_xlfn.LET(_xlpm.d,$G1842,_xlpm.k,_xlfn.CONCAT(LEFT(TRIM(B$1),1),"*"),COUNTIF(_xlpm.d,_xlpm.k))</f>
        <v>0</v>
      </c>
      <c r="C1842" s="1">
        <f>_xlfn.LET(_xlpm.d,$G1842,_xlpm.k,_xlfn.CONCAT(LEFT(TRIM(C$1),1),"*"),COUNTIF(_xlpm.d,_xlpm.k))</f>
        <v>1</v>
      </c>
      <c r="D1842" s="1">
        <f>_xlfn.LET(_xlpm.d,$G1842,_xlpm.k,_xlfn.CONCAT(LEFT(TRIM(D$1),1),"*"),COUNTIF(_xlpm.d,_xlpm.k))</f>
        <v>0</v>
      </c>
      <c r="E1842" s="1">
        <f t="shared" si="477"/>
        <v>0.30102999566398114</v>
      </c>
      <c r="F1842" s="7">
        <v>1</v>
      </c>
      <c r="G1842" s="9" t="s">
        <v>1839</v>
      </c>
      <c r="H1842" s="4" cm="1">
        <f t="array" ref="H1842">F1842/freq.sum.r6e</f>
        <v>7.9214195183776928E-5</v>
      </c>
      <c r="I1842" s="4" t="str">
        <f t="shared" si="478"/>
        <v>mə</v>
      </c>
      <c r="J1842" s="4" t="str">
        <f t="shared" si="479"/>
        <v>mmo</v>
      </c>
      <c r="K1842" s="10">
        <f t="shared" si="480"/>
        <v>2</v>
      </c>
      <c r="L1842" s="1">
        <f t="shared" si="481"/>
        <v>3</v>
      </c>
      <c r="M1842" s="10">
        <f t="shared" si="482"/>
        <v>3</v>
      </c>
      <c r="N1842" s="1" t="str">
        <f t="shared" si="483"/>
        <v>~mmo~</v>
      </c>
      <c r="O1842" s="1" t="str">
        <f t="shared" si="484"/>
        <v>[mə]</v>
      </c>
      <c r="P1842" s="3" cm="1">
        <f t="array" ref="P1842">SUM(_xlfn._xlws.FILTER($H$2:$H$2454,_xlfn.MAP($N$2:$N$2454,_xlfn.LAMBDA(_xlpm.x,_xlpm.x=$N1842))))</f>
        <v>1.5842839036755386E-4</v>
      </c>
      <c r="Q1842" s="4">
        <f t="shared" si="485"/>
        <v>0.5</v>
      </c>
      <c r="R1842" s="6" cm="1">
        <f t="array" ref="R1842">SUM(_xlfn._xlws.FILTER($H$2:$H$2454,_xlfn.MAP($O$2:$O$2454,_xlfn.LAMBDA(_xlpm.x,_xlpm.x=$O1842))))</f>
        <v>6.8916349809885948E-3</v>
      </c>
      <c r="S1842" s="4">
        <f t="shared" si="486"/>
        <v>1.1494252873563215E-2</v>
      </c>
      <c r="T1842" s="4">
        <f t="shared" si="487"/>
        <v>4.7283356713376315E-3</v>
      </c>
      <c r="U1842" s="4">
        <f t="shared" si="488"/>
        <v>2.2471910112359543E-2</v>
      </c>
      <c r="V1842" s="4">
        <f t="shared" si="489"/>
        <v>1.6384892569546374</v>
      </c>
      <c r="W1842" s="4" t="s">
        <v>5119</v>
      </c>
      <c r="X1842" s="2" cm="1">
        <f t="array" ref="X1842">SUM(_xlfn._xlws.FILTER($F$2:$F$2454,_xlfn.MAP($W$2:$W$2454,_xlfn.LAMBDA(_xlpm.x,_xlpm.x=$W1842))))</f>
        <v>1157</v>
      </c>
      <c r="Y1842" s="11">
        <f t="shared" si="490"/>
        <v>8.6430423509075197E-4</v>
      </c>
      <c r="Z1842" s="4" t="s">
        <v>5101</v>
      </c>
      <c r="AA1842" s="2" cm="1">
        <f t="array" ref="AA1842">SUM(_xlfn._xlws.FILTER($F$2:$F$2454,_xlfn.MAP($Z$2:$Z$2454,_xlfn.LAMBDA(_xlpm.x,_xlpm.x=$Z1842))))</f>
        <v>2255</v>
      </c>
      <c r="AB1842" s="11">
        <f t="shared" si="491"/>
        <v>4.434589800443459E-4</v>
      </c>
      <c r="AC1842" s="11">
        <f t="shared" si="492"/>
        <v>0.28981318726222982</v>
      </c>
      <c r="AG1842" s="2"/>
      <c r="AL1842" s="2"/>
      <c r="AM1842" s="2"/>
    </row>
    <row r="1843" spans="1:39">
      <c r="A1843" s="1" t="str">
        <f t="shared" si="476"/>
        <v>~cie~ : [ʃə]</v>
      </c>
      <c r="B1843" s="1">
        <f>_xlfn.LET(_xlpm.d,$G1843,_xlpm.k,_xlfn.CONCAT(LEFT(TRIM(B$1),1),"*"),COUNTIF(_xlpm.d,_xlpm.k))</f>
        <v>0</v>
      </c>
      <c r="C1843" s="1">
        <f>_xlfn.LET(_xlpm.d,$G1843,_xlpm.k,_xlfn.CONCAT(LEFT(TRIM(C$1),1),"*"),COUNTIF(_xlpm.d,_xlpm.k))</f>
        <v>0</v>
      </c>
      <c r="D1843" s="1">
        <f>_xlfn.LET(_xlpm.d,$G1843,_xlpm.k,_xlfn.CONCAT(LEFT(TRIM(D$1),1),"*"),COUNTIF(_xlpm.d,_xlpm.k))</f>
        <v>0</v>
      </c>
      <c r="E1843" s="1">
        <f t="shared" si="477"/>
        <v>0.47712125471966244</v>
      </c>
      <c r="F1843" s="7">
        <v>2</v>
      </c>
      <c r="G1843" s="9" t="s">
        <v>1790</v>
      </c>
      <c r="H1843" s="4" cm="1">
        <f t="array" ref="H1843">F1843/freq.sum.r6e</f>
        <v>1.5842839036755386E-4</v>
      </c>
      <c r="I1843" s="4" t="str">
        <f t="shared" si="478"/>
        <v>ʃə</v>
      </c>
      <c r="J1843" s="4" t="str">
        <f t="shared" si="479"/>
        <v>cie</v>
      </c>
      <c r="K1843" s="10">
        <f t="shared" si="480"/>
        <v>2</v>
      </c>
      <c r="L1843" s="1">
        <f t="shared" si="481"/>
        <v>3</v>
      </c>
      <c r="M1843" s="10">
        <f t="shared" si="482"/>
        <v>3</v>
      </c>
      <c r="N1843" s="1" t="str">
        <f t="shared" si="483"/>
        <v>~cie~</v>
      </c>
      <c r="O1843" s="1" t="str">
        <f t="shared" si="484"/>
        <v>[ʃə]</v>
      </c>
      <c r="P1843" s="3" cm="1">
        <f t="array" ref="P1843">SUM(_xlfn._xlws.FILTER($H$2:$H$2454,_xlfn.MAP($N$2:$N$2454,_xlfn.LAMBDA(_xlpm.x,_xlpm.x=$N1843))))</f>
        <v>2.3764258555133077E-4</v>
      </c>
      <c r="Q1843" s="4">
        <f t="shared" si="485"/>
        <v>0.66666666666666674</v>
      </c>
      <c r="R1843" s="6" cm="1">
        <f t="array" ref="R1843">SUM(_xlfn._xlws.FILTER($H$2:$H$2454,_xlfn.MAP($O$2:$O$2454,_xlfn.LAMBDA(_xlpm.x,_xlpm.x=$O1843))))</f>
        <v>1.0693916349809885E-2</v>
      </c>
      <c r="S1843" s="4">
        <f t="shared" si="486"/>
        <v>1.4814814814814815E-2</v>
      </c>
      <c r="T1843" s="4">
        <f t="shared" si="487"/>
        <v>9.6664766805857737E-3</v>
      </c>
      <c r="U1843" s="4">
        <f t="shared" si="488"/>
        <v>2.8985507246376812E-2</v>
      </c>
      <c r="V1843" s="4">
        <f t="shared" si="489"/>
        <v>1.6532125137753437</v>
      </c>
      <c r="W1843" s="4" t="s">
        <v>5134</v>
      </c>
      <c r="X1843" s="2" cm="1">
        <f t="array" ref="X1843">SUM(_xlfn._xlws.FILTER($F$2:$F$2454,_xlfn.MAP($W$2:$W$2454,_xlfn.LAMBDA(_xlpm.x,_xlpm.x=$W1843))))</f>
        <v>59</v>
      </c>
      <c r="Y1843" s="11">
        <f t="shared" si="490"/>
        <v>3.3898305084745763E-2</v>
      </c>
      <c r="Z1843" s="4" t="s">
        <v>5101</v>
      </c>
      <c r="AA1843" s="2" cm="1">
        <f t="array" ref="AA1843">SUM(_xlfn._xlws.FILTER($F$2:$F$2454,_xlfn.MAP($Z$2:$Z$2454,_xlfn.LAMBDA(_xlpm.x,_xlpm.x=$Z1843))))</f>
        <v>2255</v>
      </c>
      <c r="AB1843" s="11">
        <f t="shared" si="491"/>
        <v>8.869179600886918E-4</v>
      </c>
      <c r="AC1843" s="11">
        <f t="shared" si="492"/>
        <v>1.5822945345718351</v>
      </c>
      <c r="AG1843" s="2"/>
      <c r="AL1843" s="2"/>
      <c r="AM1843" s="2"/>
    </row>
    <row r="1844" spans="1:39">
      <c r="A1844" s="1" t="str">
        <f t="shared" si="476"/>
        <v>~zza~ : [zə]</v>
      </c>
      <c r="B1844" s="1">
        <f>_xlfn.LET(_xlpm.d,$G1844,_xlpm.k,_xlfn.CONCAT(LEFT(TRIM(B$1),1),"*"),COUNTIF(_xlpm.d,_xlpm.k))</f>
        <v>0</v>
      </c>
      <c r="C1844" s="1">
        <f>_xlfn.LET(_xlpm.d,$G1844,_xlpm.k,_xlfn.CONCAT(LEFT(TRIM(C$1),1),"*"),COUNTIF(_xlpm.d,_xlpm.k))</f>
        <v>0</v>
      </c>
      <c r="D1844" s="1">
        <f>_xlfn.LET(_xlpm.d,$G1844,_xlpm.k,_xlfn.CONCAT(LEFT(TRIM(D$1),1),"*"),COUNTIF(_xlpm.d,_xlpm.k))</f>
        <v>0</v>
      </c>
      <c r="E1844" s="1">
        <f t="shared" si="477"/>
        <v>0.30102999566398114</v>
      </c>
      <c r="F1844" s="7">
        <v>1</v>
      </c>
      <c r="G1844" s="9" t="s">
        <v>2308</v>
      </c>
      <c r="H1844" s="4" cm="1">
        <f t="array" ref="H1844">F1844/freq.sum.r6e</f>
        <v>7.9214195183776928E-5</v>
      </c>
      <c r="I1844" s="4" t="str">
        <f t="shared" si="478"/>
        <v>zə</v>
      </c>
      <c r="J1844" s="4" t="str">
        <f t="shared" si="479"/>
        <v>zza</v>
      </c>
      <c r="K1844" s="10">
        <f t="shared" si="480"/>
        <v>2</v>
      </c>
      <c r="L1844" s="1">
        <f t="shared" si="481"/>
        <v>3</v>
      </c>
      <c r="M1844" s="10">
        <f t="shared" si="482"/>
        <v>3</v>
      </c>
      <c r="N1844" s="1" t="str">
        <f t="shared" si="483"/>
        <v>~zza~</v>
      </c>
      <c r="O1844" s="1" t="str">
        <f t="shared" si="484"/>
        <v>[zə]</v>
      </c>
      <c r="P1844" s="3" cm="1">
        <f t="array" ref="P1844">SUM(_xlfn._xlws.FILTER($H$2:$H$2454,_xlfn.MAP($N$2:$N$2454,_xlfn.LAMBDA(_xlpm.x,_xlpm.x=$N1844))))</f>
        <v>7.9214195183776928E-5</v>
      </c>
      <c r="Q1844" s="4">
        <f t="shared" si="485"/>
        <v>1</v>
      </c>
      <c r="R1844" s="6" cm="1">
        <f t="array" ref="R1844">SUM(_xlfn._xlws.FILTER($H$2:$H$2454,_xlfn.MAP($O$2:$O$2454,_xlfn.LAMBDA(_xlpm.x,_xlpm.x=$O1844))))</f>
        <v>3.6438529784537385E-3</v>
      </c>
      <c r="S1844" s="4">
        <f t="shared" si="486"/>
        <v>2.1739130434782608E-2</v>
      </c>
      <c r="T1844" s="4">
        <f t="shared" si="487"/>
        <v>8.95365690955424E-3</v>
      </c>
      <c r="U1844" s="4">
        <f t="shared" si="488"/>
        <v>4.2553191489361694E-2</v>
      </c>
      <c r="V1844" s="4">
        <f t="shared" si="489"/>
        <v>1.6627578316815741</v>
      </c>
      <c r="W1844" s="4" t="s">
        <v>5120</v>
      </c>
      <c r="X1844" s="2" cm="1">
        <f t="array" ref="X1844">SUM(_xlfn._xlws.FILTER($F$2:$F$2454,_xlfn.MAP($W$2:$W$2454,_xlfn.LAMBDA(_xlpm.x,_xlpm.x=$W1844))))</f>
        <v>1666</v>
      </c>
      <c r="Y1844" s="11">
        <f t="shared" si="490"/>
        <v>6.0024009603841532E-4</v>
      </c>
      <c r="Z1844" s="4" t="s">
        <v>5101</v>
      </c>
      <c r="AA1844" s="2" cm="1">
        <f t="array" ref="AA1844">SUM(_xlfn._xlws.FILTER($F$2:$F$2454,_xlfn.MAP($Z$2:$Z$2454,_xlfn.LAMBDA(_xlpm.x,_xlpm.x=$Z1844))))</f>
        <v>2255</v>
      </c>
      <c r="AB1844" s="11">
        <f t="shared" si="491"/>
        <v>4.434589800443459E-4</v>
      </c>
      <c r="AC1844" s="11">
        <f t="shared" si="492"/>
        <v>0.13147154914321055</v>
      </c>
      <c r="AG1844" s="2"/>
      <c r="AL1844" s="2"/>
      <c r="AM1844" s="2"/>
    </row>
    <row r="1845" spans="1:39">
      <c r="A1845" s="1" t="str">
        <f t="shared" si="476"/>
        <v>~rie~ : [ɹɪ]</v>
      </c>
      <c r="B1845" s="1">
        <f>_xlfn.LET(_xlpm.d,$G1845,_xlpm.k,_xlfn.CONCAT(LEFT(TRIM(B$1),1),"*"),COUNTIF(_xlpm.d,_xlpm.k))</f>
        <v>1</v>
      </c>
      <c r="C1845" s="1">
        <f>_xlfn.LET(_xlpm.d,$G1845,_xlpm.k,_xlfn.CONCAT(LEFT(TRIM(C$1),1),"*"),COUNTIF(_xlpm.d,_xlpm.k))</f>
        <v>0</v>
      </c>
      <c r="D1845" s="1">
        <f>_xlfn.LET(_xlpm.d,$G1845,_xlpm.k,_xlfn.CONCAT(LEFT(TRIM(D$1),1),"*"),COUNTIF(_xlpm.d,_xlpm.k))</f>
        <v>0</v>
      </c>
      <c r="E1845" s="1">
        <f t="shared" si="477"/>
        <v>0.77815125038364352</v>
      </c>
      <c r="F1845" s="7">
        <v>5</v>
      </c>
      <c r="G1845" s="9" t="s">
        <v>1659</v>
      </c>
      <c r="H1845" s="4" cm="1">
        <f t="array" ref="H1845">F1845/freq.sum.r6e</f>
        <v>3.9607097591888465E-4</v>
      </c>
      <c r="I1845" s="4" t="str">
        <f t="shared" si="478"/>
        <v>ɹɪ</v>
      </c>
      <c r="J1845" s="4" t="str">
        <f t="shared" si="479"/>
        <v>rie</v>
      </c>
      <c r="K1845" s="10">
        <f t="shared" si="480"/>
        <v>2</v>
      </c>
      <c r="L1845" s="1">
        <f t="shared" si="481"/>
        <v>3</v>
      </c>
      <c r="M1845" s="10">
        <f t="shared" si="482"/>
        <v>3</v>
      </c>
      <c r="N1845" s="1" t="str">
        <f t="shared" si="483"/>
        <v>~rie~</v>
      </c>
      <c r="O1845" s="1" t="str">
        <f t="shared" si="484"/>
        <v>[ɹɪ]</v>
      </c>
      <c r="P1845" s="3" cm="1">
        <f t="array" ref="P1845">SUM(_xlfn._xlws.FILTER($H$2:$H$2454,_xlfn.MAP($N$2:$N$2454,_xlfn.LAMBDA(_xlpm.x,_xlpm.x=$N1845))))</f>
        <v>3.9607097591888465E-4</v>
      </c>
      <c r="Q1845" s="4">
        <f t="shared" si="485"/>
        <v>1</v>
      </c>
      <c r="R1845" s="6" cm="1">
        <f t="array" ref="R1845">SUM(_xlfn._xlws.FILTER($H$2:$H$2454,_xlfn.MAP($O$2:$O$2454,_xlfn.LAMBDA(_xlpm.x,_xlpm.x=$O1845))))</f>
        <v>1.8219264892268688E-2</v>
      </c>
      <c r="S1845" s="4">
        <f t="shared" si="486"/>
        <v>2.1739130434782615E-2</v>
      </c>
      <c r="T1845" s="4">
        <f t="shared" si="487"/>
        <v>2.3144867355520592E-2</v>
      </c>
      <c r="U1845" s="4">
        <f t="shared" si="488"/>
        <v>4.2553191489361708E-2</v>
      </c>
      <c r="V1845" s="4">
        <f t="shared" si="489"/>
        <v>1.6627578316815739</v>
      </c>
      <c r="W1845" s="4" t="s">
        <v>5134</v>
      </c>
      <c r="X1845" s="2" cm="1">
        <f t="array" ref="X1845">SUM(_xlfn._xlws.FILTER($F$2:$F$2454,_xlfn.MAP($W$2:$W$2454,_xlfn.LAMBDA(_xlpm.x,_xlpm.x=$W1845))))</f>
        <v>59</v>
      </c>
      <c r="Y1845" s="11">
        <f t="shared" si="490"/>
        <v>8.4745762711864403E-2</v>
      </c>
      <c r="Z1845" s="4" t="s">
        <v>5102</v>
      </c>
      <c r="AA1845" s="2" cm="1">
        <f t="array" ref="AA1845">SUM(_xlfn._xlws.FILTER($F$2:$F$2454,_xlfn.MAP($Z$2:$Z$2454,_xlfn.LAMBDA(_xlpm.x,_xlpm.x=$Z1845))))</f>
        <v>1794</v>
      </c>
      <c r="AB1845" s="11">
        <f t="shared" si="491"/>
        <v>2.787068004459309E-3</v>
      </c>
      <c r="AC1845" s="11">
        <f t="shared" si="492"/>
        <v>1.482970427065929</v>
      </c>
      <c r="AG1845" s="2"/>
      <c r="AL1845" s="2"/>
      <c r="AM1845" s="2"/>
    </row>
    <row r="1846" spans="1:39">
      <c r="A1846" s="1" t="str">
        <f t="shared" si="476"/>
        <v>~rro~ : [ɹə]</v>
      </c>
      <c r="B1846" s="1">
        <f>_xlfn.LET(_xlpm.d,$G1846,_xlpm.k,_xlfn.CONCAT(LEFT(TRIM(B$1),1),"*"),COUNTIF(_xlpm.d,_xlpm.k))</f>
        <v>1</v>
      </c>
      <c r="C1846" s="1">
        <f>_xlfn.LET(_xlpm.d,$G1846,_xlpm.k,_xlfn.CONCAT(LEFT(TRIM(C$1),1),"*"),COUNTIF(_xlpm.d,_xlpm.k))</f>
        <v>0</v>
      </c>
      <c r="D1846" s="1">
        <f>_xlfn.LET(_xlpm.d,$G1846,_xlpm.k,_xlfn.CONCAT(LEFT(TRIM(D$1),1),"*"),COUNTIF(_xlpm.d,_xlpm.k))</f>
        <v>0</v>
      </c>
      <c r="E1846" s="1">
        <f t="shared" si="477"/>
        <v>0.47712125471966244</v>
      </c>
      <c r="F1846" s="7">
        <v>2</v>
      </c>
      <c r="G1846" s="9" t="s">
        <v>1744</v>
      </c>
      <c r="H1846" s="4" cm="1">
        <f t="array" ref="H1846">F1846/freq.sum.r6e</f>
        <v>1.5842839036755386E-4</v>
      </c>
      <c r="I1846" s="4" t="str">
        <f t="shared" si="478"/>
        <v>ɹə</v>
      </c>
      <c r="J1846" s="4" t="str">
        <f t="shared" si="479"/>
        <v>rro</v>
      </c>
      <c r="K1846" s="10">
        <f t="shared" si="480"/>
        <v>2</v>
      </c>
      <c r="L1846" s="1">
        <f t="shared" si="481"/>
        <v>3</v>
      </c>
      <c r="M1846" s="10">
        <f t="shared" si="482"/>
        <v>3</v>
      </c>
      <c r="N1846" s="1" t="str">
        <f t="shared" si="483"/>
        <v>~rro~</v>
      </c>
      <c r="O1846" s="1" t="str">
        <f t="shared" si="484"/>
        <v>[ɹə]</v>
      </c>
      <c r="P1846" s="3" cm="1">
        <f t="array" ref="P1846">SUM(_xlfn._xlws.FILTER($H$2:$H$2454,_xlfn.MAP($N$2:$N$2454,_xlfn.LAMBDA(_xlpm.x,_xlpm.x=$N1846))))</f>
        <v>1.5842839036755386E-4</v>
      </c>
      <c r="Q1846" s="4">
        <f t="shared" si="485"/>
        <v>1</v>
      </c>
      <c r="R1846" s="6" cm="1">
        <f t="array" ref="R1846">SUM(_xlfn._xlws.FILTER($H$2:$H$2454,_xlfn.MAP($O$2:$O$2454,_xlfn.LAMBDA(_xlpm.x,_xlpm.x=$O1846))))</f>
        <v>7.5253485424588099E-3</v>
      </c>
      <c r="S1846" s="4">
        <f t="shared" si="486"/>
        <v>2.1052631578947364E-2</v>
      </c>
      <c r="T1846" s="4">
        <f t="shared" si="487"/>
        <v>1.3752307030111717E-2</v>
      </c>
      <c r="U1846" s="4">
        <f t="shared" si="488"/>
        <v>4.1237113402061848E-2</v>
      </c>
      <c r="V1846" s="4">
        <f t="shared" si="489"/>
        <v>1.6766936096248666</v>
      </c>
      <c r="W1846" s="4" t="s">
        <v>5119</v>
      </c>
      <c r="X1846" s="2" cm="1">
        <f t="array" ref="X1846">SUM(_xlfn._xlws.FILTER($F$2:$F$2454,_xlfn.MAP($W$2:$W$2454,_xlfn.LAMBDA(_xlpm.x,_xlpm.x=$W1846))))</f>
        <v>1157</v>
      </c>
      <c r="Y1846" s="11">
        <f t="shared" si="490"/>
        <v>1.7286084701815039E-3</v>
      </c>
      <c r="Z1846" s="4" t="s">
        <v>5101</v>
      </c>
      <c r="AA1846" s="2" cm="1">
        <f t="array" ref="AA1846">SUM(_xlfn._xlws.FILTER($F$2:$F$2454,_xlfn.MAP($Z$2:$Z$2454,_xlfn.LAMBDA(_xlpm.x,_xlpm.x=$Z1846))))</f>
        <v>2255</v>
      </c>
      <c r="AB1846" s="11">
        <f t="shared" si="491"/>
        <v>8.869179600886918E-4</v>
      </c>
      <c r="AC1846" s="11">
        <f t="shared" si="492"/>
        <v>0.28981318726222982</v>
      </c>
      <c r="AG1846" s="2"/>
      <c r="AL1846" s="2"/>
      <c r="AM1846" s="2"/>
    </row>
    <row r="1847" spans="1:39">
      <c r="A1847" s="1" t="str">
        <f t="shared" si="476"/>
        <v>~nns~ : [nz]</v>
      </c>
      <c r="B1847" s="1">
        <f>_xlfn.LET(_xlpm.d,$G1847,_xlpm.k,_xlfn.CONCAT(LEFT(TRIM(B$1),1),"*"),COUNTIF(_xlpm.d,_xlpm.k))</f>
        <v>0</v>
      </c>
      <c r="C1847" s="1">
        <f>_xlfn.LET(_xlpm.d,$G1847,_xlpm.k,_xlfn.CONCAT(LEFT(TRIM(C$1),1),"*"),COUNTIF(_xlpm.d,_xlpm.k))</f>
        <v>0</v>
      </c>
      <c r="D1847" s="1">
        <f>_xlfn.LET(_xlpm.d,$G1847,_xlpm.k,_xlfn.CONCAT(LEFT(TRIM(D$1),1),"*"),COUNTIF(_xlpm.d,_xlpm.k))</f>
        <v>1</v>
      </c>
      <c r="E1847" s="1">
        <f t="shared" si="477"/>
        <v>0.30102999566398114</v>
      </c>
      <c r="F1847" s="7">
        <v>1</v>
      </c>
      <c r="G1847" s="9" t="s">
        <v>2165</v>
      </c>
      <c r="H1847" s="4" cm="1">
        <f t="array" ref="H1847">F1847/freq.sum.r6e</f>
        <v>7.9214195183776928E-5</v>
      </c>
      <c r="I1847" s="4" t="str">
        <f t="shared" si="478"/>
        <v>nz</v>
      </c>
      <c r="J1847" s="4" t="str">
        <f t="shared" si="479"/>
        <v>nns</v>
      </c>
      <c r="K1847" s="10">
        <f t="shared" si="480"/>
        <v>2</v>
      </c>
      <c r="L1847" s="1">
        <f t="shared" si="481"/>
        <v>3</v>
      </c>
      <c r="M1847" s="10">
        <f t="shared" si="482"/>
        <v>3</v>
      </c>
      <c r="N1847" s="1" t="str">
        <f t="shared" si="483"/>
        <v>~nns~</v>
      </c>
      <c r="O1847" s="1" t="str">
        <f t="shared" si="484"/>
        <v>[nz]</v>
      </c>
      <c r="P1847" s="3" cm="1">
        <f t="array" ref="P1847">SUM(_xlfn._xlws.FILTER($H$2:$H$2454,_xlfn.MAP($N$2:$N$2454,_xlfn.LAMBDA(_xlpm.x,_xlpm.x=$N1847))))</f>
        <v>7.9214195183776928E-5</v>
      </c>
      <c r="Q1847" s="4">
        <f t="shared" si="485"/>
        <v>1</v>
      </c>
      <c r="R1847" s="6" cm="1">
        <f t="array" ref="R1847">SUM(_xlfn._xlws.FILTER($H$2:$H$2454,_xlfn.MAP($O$2:$O$2454,_xlfn.LAMBDA(_xlpm.x,_xlpm.x=$O1847))))</f>
        <v>4.0399239543726234E-3</v>
      </c>
      <c r="S1847" s="4">
        <f t="shared" si="486"/>
        <v>1.9607843137254902E-2</v>
      </c>
      <c r="T1847" s="4">
        <f t="shared" si="487"/>
        <v>8.0927283605586424E-3</v>
      </c>
      <c r="U1847" s="4">
        <f t="shared" si="488"/>
        <v>3.8461538461538464E-2</v>
      </c>
      <c r="V1847" s="4">
        <f t="shared" si="489"/>
        <v>1.7075701760979363</v>
      </c>
      <c r="W1847" s="4"/>
      <c r="X1847" s="2" cm="1">
        <f t="array" ref="X1847">SUM(_xlfn._xlws.FILTER($F$2:$F$2454,_xlfn.MAP($W$2:$W$2454,_xlfn.LAMBDA(_xlpm.x,_xlpm.x=$W1847))))</f>
        <v>2988</v>
      </c>
      <c r="Y1847" s="11">
        <f t="shared" si="490"/>
        <v>3.3467202141900936E-4</v>
      </c>
      <c r="Z1847" s="4"/>
      <c r="AA1847" s="2" cm="1">
        <f t="array" ref="AA1847">SUM(_xlfn._xlws.FILTER($F$2:$F$2454,_xlfn.MAP($Z$2:$Z$2454,_xlfn.LAMBDA(_xlpm.x,_xlpm.x=$Z1847))))</f>
        <v>3871</v>
      </c>
      <c r="AB1847" s="11">
        <f t="shared" si="491"/>
        <v>2.5833118057349522E-4</v>
      </c>
      <c r="AC1847" s="11">
        <f t="shared" si="492"/>
        <v>0.11244257817559389</v>
      </c>
      <c r="AG1847" s="2"/>
      <c r="AL1847" s="2"/>
      <c r="AM1847" s="2"/>
    </row>
    <row r="1848" spans="1:39">
      <c r="A1848" s="1" t="str">
        <f t="shared" si="476"/>
        <v>~ns'~ : [nz]</v>
      </c>
      <c r="B1848" s="1">
        <f>_xlfn.LET(_xlpm.d,$G1848,_xlpm.k,_xlfn.CONCAT(LEFT(TRIM(B$1),1),"*"),COUNTIF(_xlpm.d,_xlpm.k))</f>
        <v>0</v>
      </c>
      <c r="C1848" s="1">
        <f>_xlfn.LET(_xlpm.d,$G1848,_xlpm.k,_xlfn.CONCAT(LEFT(TRIM(C$1),1),"*"),COUNTIF(_xlpm.d,_xlpm.k))</f>
        <v>0</v>
      </c>
      <c r="D1848" s="1">
        <f>_xlfn.LET(_xlpm.d,$G1848,_xlpm.k,_xlfn.CONCAT(LEFT(TRIM(D$1),1),"*"),COUNTIF(_xlpm.d,_xlpm.k))</f>
        <v>1</v>
      </c>
      <c r="E1848" s="1">
        <f t="shared" si="477"/>
        <v>0.30102999566398114</v>
      </c>
      <c r="F1848" s="7">
        <v>1</v>
      </c>
      <c r="G1848" s="9" t="s">
        <v>2166</v>
      </c>
      <c r="H1848" s="4" cm="1">
        <f t="array" ref="H1848">F1848/freq.sum.r6e</f>
        <v>7.9214195183776928E-5</v>
      </c>
      <c r="I1848" s="1" t="str">
        <f t="shared" si="478"/>
        <v>nz</v>
      </c>
      <c r="J1848" s="1" t="str">
        <f t="shared" si="479"/>
        <v>ns'</v>
      </c>
      <c r="K1848" s="10">
        <f t="shared" si="480"/>
        <v>2</v>
      </c>
      <c r="L1848" s="1">
        <f t="shared" si="481"/>
        <v>3</v>
      </c>
      <c r="M1848" s="10">
        <f t="shared" si="482"/>
        <v>3</v>
      </c>
      <c r="N1848" s="1" t="str">
        <f t="shared" si="483"/>
        <v>~ns'~</v>
      </c>
      <c r="O1848" s="1" t="str">
        <f t="shared" si="484"/>
        <v>[nz]</v>
      </c>
      <c r="P1848" s="3" cm="1">
        <f t="array" ref="P1848">SUM(_xlfn._xlws.FILTER($H$2:$H$2454,_xlfn.MAP($N$2:$N$2454,_xlfn.LAMBDA(_xlpm.x,_xlpm.x=$N1848))))</f>
        <v>7.9214195183776928E-5</v>
      </c>
      <c r="Q1848" s="4">
        <f t="shared" si="485"/>
        <v>1</v>
      </c>
      <c r="R1848" s="6" cm="1">
        <f t="array" ref="R1848">SUM(_xlfn._xlws.FILTER($H$2:$H$2454,_xlfn.MAP($O$2:$O$2454,_xlfn.LAMBDA(_xlpm.x,_xlpm.x=$O1848))))</f>
        <v>4.0399239543726234E-3</v>
      </c>
      <c r="S1848" s="4">
        <f t="shared" si="486"/>
        <v>1.9607843137254902E-2</v>
      </c>
      <c r="T1848" s="4">
        <f t="shared" si="487"/>
        <v>8.0927283605586424E-3</v>
      </c>
      <c r="U1848" s="4">
        <f t="shared" si="488"/>
        <v>3.8461538461538464E-2</v>
      </c>
      <c r="V1848" s="4">
        <f t="shared" si="489"/>
        <v>1.7075701760979363</v>
      </c>
      <c r="W1848" s="4"/>
      <c r="X1848" s="2" cm="1">
        <f t="array" ref="X1848">SUM(_xlfn._xlws.FILTER($F$2:$F$2454,_xlfn.MAP($W$2:$W$2454,_xlfn.LAMBDA(_xlpm.x,_xlpm.x=$W1848))))</f>
        <v>2988</v>
      </c>
      <c r="Y1848" s="11">
        <f t="shared" si="490"/>
        <v>3.3467202141900936E-4</v>
      </c>
      <c r="Z1848" s="4"/>
      <c r="AA1848" s="2" cm="1">
        <f t="array" ref="AA1848">SUM(_xlfn._xlws.FILTER($F$2:$F$2454,_xlfn.MAP($Z$2:$Z$2454,_xlfn.LAMBDA(_xlpm.x,_xlpm.x=$Z1848))))</f>
        <v>3871</v>
      </c>
      <c r="AB1848" s="11">
        <f t="shared" si="491"/>
        <v>2.5833118057349522E-4</v>
      </c>
      <c r="AC1848" s="11">
        <f t="shared" si="492"/>
        <v>0.11244257817559389</v>
      </c>
      <c r="AG1848" s="2"/>
      <c r="AL1848" s="2"/>
      <c r="AM1848" s="2"/>
    </row>
    <row r="1849" spans="1:39">
      <c r="A1849" s="1" t="str">
        <f t="shared" si="476"/>
        <v>~wre~ : [ɹɛ]</v>
      </c>
      <c r="B1849" s="1">
        <f>_xlfn.LET(_xlpm.d,$G1849,_xlpm.k,_xlfn.CONCAT(LEFT(TRIM(B$1),1),"*"),COUNTIF(_xlpm.d,_xlpm.k))</f>
        <v>1</v>
      </c>
      <c r="C1849" s="1">
        <f>_xlfn.LET(_xlpm.d,$G1849,_xlpm.k,_xlfn.CONCAT(LEFT(TRIM(C$1),1),"*"),COUNTIF(_xlpm.d,_xlpm.k))</f>
        <v>0</v>
      </c>
      <c r="D1849" s="1">
        <f>_xlfn.LET(_xlpm.d,$G1849,_xlpm.k,_xlfn.CONCAT(LEFT(TRIM(D$1),1),"*"),COUNTIF(_xlpm.d,_xlpm.k))</f>
        <v>0</v>
      </c>
      <c r="E1849" s="1">
        <f t="shared" si="477"/>
        <v>0.30102999566398114</v>
      </c>
      <c r="F1849" s="7">
        <v>1</v>
      </c>
      <c r="G1849" s="9" t="s">
        <v>1812</v>
      </c>
      <c r="H1849" s="4" cm="1">
        <f t="array" ref="H1849">F1849/freq.sum.r6e</f>
        <v>7.9214195183776928E-5</v>
      </c>
      <c r="I1849" s="4" t="str">
        <f t="shared" si="478"/>
        <v>ɹɛ</v>
      </c>
      <c r="J1849" s="4" t="str">
        <f t="shared" si="479"/>
        <v>wre</v>
      </c>
      <c r="K1849" s="10">
        <f t="shared" si="480"/>
        <v>2</v>
      </c>
      <c r="L1849" s="1">
        <f t="shared" si="481"/>
        <v>3</v>
      </c>
      <c r="M1849" s="10">
        <f t="shared" si="482"/>
        <v>3</v>
      </c>
      <c r="N1849" s="1" t="str">
        <f t="shared" si="483"/>
        <v>~wre~</v>
      </c>
      <c r="O1849" s="1" t="str">
        <f t="shared" si="484"/>
        <v>[ɹɛ]</v>
      </c>
      <c r="P1849" s="3" cm="1">
        <f t="array" ref="P1849">SUM(_xlfn._xlws.FILTER($H$2:$H$2454,_xlfn.MAP($N$2:$N$2454,_xlfn.LAMBDA(_xlpm.x,_xlpm.x=$N1849))))</f>
        <v>7.9214195183776928E-5</v>
      </c>
      <c r="Q1849" s="4">
        <f t="shared" si="485"/>
        <v>1</v>
      </c>
      <c r="R1849" s="6" cm="1">
        <f t="array" ref="R1849">SUM(_xlfn._xlws.FILTER($H$2:$H$2454,_xlfn.MAP($O$2:$O$2454,_xlfn.LAMBDA(_xlpm.x,_xlpm.x=$O1849))))</f>
        <v>4.4359949302915083E-3</v>
      </c>
      <c r="S1849" s="4">
        <f t="shared" si="486"/>
        <v>1.7857142857142856E-2</v>
      </c>
      <c r="T1849" s="4">
        <f t="shared" si="487"/>
        <v>7.3828399078780587E-3</v>
      </c>
      <c r="U1849" s="4">
        <f t="shared" si="488"/>
        <v>3.5087719298245612E-2</v>
      </c>
      <c r="V1849" s="4">
        <f t="shared" si="489"/>
        <v>1.7481880270062005</v>
      </c>
      <c r="W1849" s="4" t="s">
        <v>5121</v>
      </c>
      <c r="X1849" s="2" cm="1">
        <f t="array" ref="X1849">SUM(_xlfn._xlws.FILTER($F$2:$F$2454,_xlfn.MAP($W$2:$W$2454,_xlfn.LAMBDA(_xlpm.x,_xlpm.x=$W1849))))</f>
        <v>2896</v>
      </c>
      <c r="Y1849" s="11">
        <f t="shared" si="490"/>
        <v>3.453038674033149E-4</v>
      </c>
      <c r="Z1849" s="4" t="s">
        <v>5104</v>
      </c>
      <c r="AA1849" s="2" cm="1">
        <f t="array" ref="AA1849">SUM(_xlfn._xlws.FILTER($F$2:$F$2454,_xlfn.MAP($Z$2:$Z$2454,_xlfn.LAMBDA(_xlpm.x,_xlpm.x=$Z1849))))</f>
        <v>883</v>
      </c>
      <c r="AB1849" s="11">
        <f t="shared" si="491"/>
        <v>1.1325028312570782E-3</v>
      </c>
      <c r="AC1849" s="11">
        <f t="shared" si="492"/>
        <v>-0.51583785394754078</v>
      </c>
      <c r="AG1849" s="2"/>
      <c r="AL1849" s="2"/>
      <c r="AM1849" s="2"/>
    </row>
    <row r="1850" spans="1:39">
      <c r="A1850" s="1" t="str">
        <f t="shared" si="476"/>
        <v>~ddi~ : [dɪ]</v>
      </c>
      <c r="B1850" s="1">
        <f>_xlfn.LET(_xlpm.d,$G1850,_xlpm.k,_xlfn.CONCAT(LEFT(TRIM(B$1),1),"*"),COUNTIF(_xlpm.d,_xlpm.k))</f>
        <v>0</v>
      </c>
      <c r="C1850" s="1">
        <f>_xlfn.LET(_xlpm.d,$G1850,_xlpm.k,_xlfn.CONCAT(LEFT(TRIM(C$1),1),"*"),COUNTIF(_xlpm.d,_xlpm.k))</f>
        <v>0</v>
      </c>
      <c r="D1850" s="1">
        <f>_xlfn.LET(_xlpm.d,$G1850,_xlpm.k,_xlfn.CONCAT(LEFT(TRIM(D$1),1),"*"),COUNTIF(_xlpm.d,_xlpm.k))</f>
        <v>0</v>
      </c>
      <c r="E1850" s="1">
        <f t="shared" si="477"/>
        <v>0.60205999132796229</v>
      </c>
      <c r="F1850" s="7">
        <v>3</v>
      </c>
      <c r="G1850" s="9" t="s">
        <v>1732</v>
      </c>
      <c r="H1850" s="4" cm="1">
        <f t="array" ref="H1850">F1850/freq.sum.r6e</f>
        <v>2.376425855513308E-4</v>
      </c>
      <c r="I1850" s="4" t="str">
        <f t="shared" si="478"/>
        <v>dɪ</v>
      </c>
      <c r="J1850" s="4" t="str">
        <f t="shared" si="479"/>
        <v>ddi</v>
      </c>
      <c r="K1850" s="10">
        <f t="shared" si="480"/>
        <v>2</v>
      </c>
      <c r="L1850" s="1">
        <f t="shared" si="481"/>
        <v>3</v>
      </c>
      <c r="M1850" s="10">
        <f t="shared" si="482"/>
        <v>3</v>
      </c>
      <c r="N1850" s="1" t="str">
        <f t="shared" si="483"/>
        <v>~ddi~</v>
      </c>
      <c r="O1850" s="1" t="str">
        <f t="shared" si="484"/>
        <v>[dɪ]</v>
      </c>
      <c r="P1850" s="3" cm="1">
        <f t="array" ref="P1850">SUM(_xlfn._xlws.FILTER($H$2:$H$2454,_xlfn.MAP($N$2:$N$2454,_xlfn.LAMBDA(_xlpm.x,_xlpm.x=$N1850))))</f>
        <v>2.376425855513308E-4</v>
      </c>
      <c r="Q1850" s="4">
        <f t="shared" si="485"/>
        <v>1</v>
      </c>
      <c r="R1850" s="6" cm="1">
        <f t="array" ref="R1850">SUM(_xlfn._xlws.FILTER($H$2:$H$2454,_xlfn.MAP($O$2:$O$2454,_xlfn.LAMBDA(_xlpm.x,_xlpm.x=$O1850))))</f>
        <v>1.3387198986058302E-2</v>
      </c>
      <c r="S1850" s="4">
        <f t="shared" si="486"/>
        <v>1.7751479289940829E-2</v>
      </c>
      <c r="T1850" s="4">
        <f t="shared" si="487"/>
        <v>1.4679832840083118E-2</v>
      </c>
      <c r="U1850" s="4">
        <f t="shared" si="488"/>
        <v>3.4883720930232558E-2</v>
      </c>
      <c r="V1850" s="4">
        <f t="shared" si="489"/>
        <v>1.7507654498940111</v>
      </c>
      <c r="W1850" s="4" t="s">
        <v>5110</v>
      </c>
      <c r="X1850" s="2" cm="1">
        <f t="array" ref="X1850">SUM(_xlfn._xlws.FILTER($F$2:$F$2454,_xlfn.MAP($W$2:$W$2454,_xlfn.LAMBDA(_xlpm.x,_xlpm.x=$W1850))))</f>
        <v>1594</v>
      </c>
      <c r="Y1850" s="11">
        <f t="shared" si="490"/>
        <v>1.8820577164366374E-3</v>
      </c>
      <c r="Z1850" s="4" t="s">
        <v>5102</v>
      </c>
      <c r="AA1850" s="2" cm="1">
        <f t="array" ref="AA1850">SUM(_xlfn._xlws.FILTER($F$2:$F$2454,_xlfn.MAP($Z$2:$Z$2454,_xlfn.LAMBDA(_xlpm.x,_xlpm.x=$Z1850))))</f>
        <v>1794</v>
      </c>
      <c r="AB1850" s="11">
        <f t="shared" si="491"/>
        <v>1.6722408026755853E-3</v>
      </c>
      <c r="AC1850" s="11">
        <f t="shared" si="492"/>
        <v>5.1334121647979701E-2</v>
      </c>
      <c r="AG1850" s="2"/>
      <c r="AL1850" s="2"/>
      <c r="AM1850" s="2"/>
    </row>
    <row r="1851" spans="1:39">
      <c r="A1851" s="1" t="str">
        <f t="shared" si="476"/>
        <v>~die~ : [dɪ]</v>
      </c>
      <c r="B1851" s="1">
        <f>_xlfn.LET(_xlpm.d,$G1851,_xlpm.k,_xlfn.CONCAT(LEFT(TRIM(B$1),1),"*"),COUNTIF(_xlpm.d,_xlpm.k))</f>
        <v>0</v>
      </c>
      <c r="C1851" s="1">
        <f>_xlfn.LET(_xlpm.d,$G1851,_xlpm.k,_xlfn.CONCAT(LEFT(TRIM(C$1),1),"*"),COUNTIF(_xlpm.d,_xlpm.k))</f>
        <v>0</v>
      </c>
      <c r="D1851" s="1">
        <f>_xlfn.LET(_xlpm.d,$G1851,_xlpm.k,_xlfn.CONCAT(LEFT(TRIM(D$1),1),"*"),COUNTIF(_xlpm.d,_xlpm.k))</f>
        <v>0</v>
      </c>
      <c r="E1851" s="1">
        <f t="shared" si="477"/>
        <v>0.30102999566398114</v>
      </c>
      <c r="F1851" s="7">
        <v>1</v>
      </c>
      <c r="G1851" s="9" t="s">
        <v>1868</v>
      </c>
      <c r="H1851" s="4" cm="1">
        <f t="array" ref="H1851">F1851/freq.sum.r6e</f>
        <v>7.9214195183776928E-5</v>
      </c>
      <c r="I1851" s="4" t="str">
        <f t="shared" si="478"/>
        <v>dɪ</v>
      </c>
      <c r="J1851" s="4" t="str">
        <f t="shared" si="479"/>
        <v>die</v>
      </c>
      <c r="K1851" s="10">
        <f t="shared" si="480"/>
        <v>2</v>
      </c>
      <c r="L1851" s="1">
        <f t="shared" si="481"/>
        <v>3</v>
      </c>
      <c r="M1851" s="10">
        <f t="shared" si="482"/>
        <v>3</v>
      </c>
      <c r="N1851" s="1" t="str">
        <f t="shared" si="483"/>
        <v>~die~</v>
      </c>
      <c r="O1851" s="1" t="str">
        <f t="shared" si="484"/>
        <v>[dɪ]</v>
      </c>
      <c r="P1851" s="3" cm="1">
        <f t="array" ref="P1851">SUM(_xlfn._xlws.FILTER($H$2:$H$2454,_xlfn.MAP($N$2:$N$2454,_xlfn.LAMBDA(_xlpm.x,_xlpm.x=$N1851))))</f>
        <v>2.3764258555133077E-4</v>
      </c>
      <c r="Q1851" s="4">
        <f t="shared" si="485"/>
        <v>0.33333333333333337</v>
      </c>
      <c r="R1851" s="6" cm="1">
        <f t="array" ref="R1851">SUM(_xlfn._xlws.FILTER($H$2:$H$2454,_xlfn.MAP($O$2:$O$2454,_xlfn.LAMBDA(_xlpm.x,_xlpm.x=$O1851))))</f>
        <v>1.3387198986058302E-2</v>
      </c>
      <c r="S1851" s="4">
        <f t="shared" si="486"/>
        <v>5.9171597633136085E-3</v>
      </c>
      <c r="T1851" s="4">
        <f t="shared" si="487"/>
        <v>2.4466388066805194E-3</v>
      </c>
      <c r="U1851" s="4">
        <f t="shared" si="488"/>
        <v>1.1627906976744186E-2</v>
      </c>
      <c r="V1851" s="4">
        <f t="shared" si="489"/>
        <v>1.7507654498940113</v>
      </c>
      <c r="W1851" s="4" t="s">
        <v>5134</v>
      </c>
      <c r="X1851" s="2" cm="1">
        <f t="array" ref="X1851">SUM(_xlfn._xlws.FILTER($F$2:$F$2454,_xlfn.MAP($W$2:$W$2454,_xlfn.LAMBDA(_xlpm.x,_xlpm.x=$W1851))))</f>
        <v>59</v>
      </c>
      <c r="Y1851" s="11">
        <f t="shared" si="490"/>
        <v>1.6949152542372881E-2</v>
      </c>
      <c r="Z1851" s="4" t="s">
        <v>5102</v>
      </c>
      <c r="AA1851" s="2" cm="1">
        <f t="array" ref="AA1851">SUM(_xlfn._xlws.FILTER($F$2:$F$2454,_xlfn.MAP($Z$2:$Z$2454,_xlfn.LAMBDA(_xlpm.x,_xlpm.x=$Z1851))))</f>
        <v>1794</v>
      </c>
      <c r="AB1851" s="11">
        <f t="shared" si="491"/>
        <v>5.5741360089186175E-4</v>
      </c>
      <c r="AC1851" s="11">
        <f t="shared" si="492"/>
        <v>1.482970427065929</v>
      </c>
      <c r="AG1851" s="2"/>
      <c r="AL1851" s="2"/>
      <c r="AM1851" s="2"/>
    </row>
    <row r="1852" spans="1:39">
      <c r="A1852" s="1" t="str">
        <f t="shared" si="476"/>
        <v>~n't~ : [nt]</v>
      </c>
      <c r="B1852" s="1">
        <f>_xlfn.LET(_xlpm.d,$G1852,_xlpm.k,_xlfn.CONCAT(LEFT(TRIM(B$1),1),"*"),COUNTIF(_xlpm.d,_xlpm.k))</f>
        <v>0</v>
      </c>
      <c r="C1852" s="1">
        <f>_xlfn.LET(_xlpm.d,$G1852,_xlpm.k,_xlfn.CONCAT(LEFT(TRIM(C$1),1),"*"),COUNTIF(_xlpm.d,_xlpm.k))</f>
        <v>0</v>
      </c>
      <c r="D1852" s="1">
        <f>_xlfn.LET(_xlpm.d,$G1852,_xlpm.k,_xlfn.CONCAT(LEFT(TRIM(D$1),1),"*"),COUNTIF(_xlpm.d,_xlpm.k))</f>
        <v>1</v>
      </c>
      <c r="E1852" s="1">
        <f t="shared" si="477"/>
        <v>0.47712125471966244</v>
      </c>
      <c r="F1852" s="7">
        <v>2</v>
      </c>
      <c r="G1852" s="9" t="s">
        <v>192</v>
      </c>
      <c r="H1852" s="4" cm="1">
        <f t="array" ref="H1852">F1852/freq.sum.r6e</f>
        <v>1.5842839036755386E-4</v>
      </c>
      <c r="I1852" s="4" t="str">
        <f t="shared" si="478"/>
        <v>nt</v>
      </c>
      <c r="J1852" s="4" t="str">
        <f t="shared" si="479"/>
        <v>n't</v>
      </c>
      <c r="K1852" s="10">
        <f t="shared" si="480"/>
        <v>2</v>
      </c>
      <c r="L1852" s="1">
        <f t="shared" si="481"/>
        <v>3</v>
      </c>
      <c r="M1852" s="10">
        <f t="shared" si="482"/>
        <v>3</v>
      </c>
      <c r="N1852" s="1" t="str">
        <f t="shared" si="483"/>
        <v>~n't~</v>
      </c>
      <c r="O1852" s="1" t="str">
        <f t="shared" si="484"/>
        <v>[nt]</v>
      </c>
      <c r="P1852" s="3" cm="1">
        <f t="array" ref="P1852">SUM(_xlfn._xlws.FILTER($H$2:$H$2454,_xlfn.MAP($N$2:$N$2454,_xlfn.LAMBDA(_xlpm.x,_xlpm.x=$N1852))))</f>
        <v>1.5842839036755386E-4</v>
      </c>
      <c r="Q1852" s="4">
        <f t="shared" si="485"/>
        <v>1</v>
      </c>
      <c r="R1852" s="6" cm="1">
        <f t="array" ref="R1852">SUM(_xlfn._xlws.FILTER($H$2:$H$2454,_xlfn.MAP($O$2:$O$2454,_xlfn.LAMBDA(_xlpm.x,_xlpm.x=$O1852))))</f>
        <v>9.9017743979721174E-3</v>
      </c>
      <c r="S1852" s="4">
        <f t="shared" si="486"/>
        <v>1.5999999999999997E-2</v>
      </c>
      <c r="T1852" s="4">
        <f t="shared" si="487"/>
        <v>1.0503730566305798E-2</v>
      </c>
      <c r="U1852" s="4">
        <f t="shared" si="488"/>
        <v>3.1496062992125977E-2</v>
      </c>
      <c r="V1852" s="4">
        <f t="shared" si="489"/>
        <v>1.7958800173440752</v>
      </c>
      <c r="W1852" s="4"/>
      <c r="X1852" s="2" cm="1">
        <f t="array" ref="X1852">SUM(_xlfn._xlws.FILTER($F$2:$F$2454,_xlfn.MAP($W$2:$W$2454,_xlfn.LAMBDA(_xlpm.x,_xlpm.x=$W1852))))</f>
        <v>2988</v>
      </c>
      <c r="Y1852" s="11">
        <f t="shared" si="490"/>
        <v>6.6934404283801872E-4</v>
      </c>
      <c r="Z1852" s="4"/>
      <c r="AA1852" s="2" cm="1">
        <f t="array" ref="AA1852">SUM(_xlfn._xlws.FILTER($F$2:$F$2454,_xlfn.MAP($Z$2:$Z$2454,_xlfn.LAMBDA(_xlpm.x,_xlpm.x=$Z1852))))</f>
        <v>3871</v>
      </c>
      <c r="AB1852" s="11">
        <f t="shared" si="491"/>
        <v>5.1666236114699044E-4</v>
      </c>
      <c r="AC1852" s="11">
        <f t="shared" si="492"/>
        <v>0.11244257817559389</v>
      </c>
      <c r="AG1852" s="2"/>
      <c r="AL1852" s="2"/>
      <c r="AM1852" s="2"/>
    </row>
    <row r="1853" spans="1:39">
      <c r="A1853" s="1" t="str">
        <f t="shared" si="476"/>
        <v>~rs'~ : [ɹz]</v>
      </c>
      <c r="B1853" s="1">
        <f>_xlfn.LET(_xlpm.d,$G1853,_xlpm.k,_xlfn.CONCAT(LEFT(TRIM(B$1),1),"*"),COUNTIF(_xlpm.d,_xlpm.k))</f>
        <v>1</v>
      </c>
      <c r="C1853" s="1">
        <f>_xlfn.LET(_xlpm.d,$G1853,_xlpm.k,_xlfn.CONCAT(LEFT(TRIM(C$1),1),"*"),COUNTIF(_xlpm.d,_xlpm.k))</f>
        <v>0</v>
      </c>
      <c r="D1853" s="1">
        <f>_xlfn.LET(_xlpm.d,$G1853,_xlpm.k,_xlfn.CONCAT(LEFT(TRIM(D$1),1),"*"),COUNTIF(_xlpm.d,_xlpm.k))</f>
        <v>0</v>
      </c>
      <c r="E1853" s="1">
        <f t="shared" si="477"/>
        <v>0.30102999566398114</v>
      </c>
      <c r="F1853" s="7">
        <v>1</v>
      </c>
      <c r="G1853" s="9" t="s">
        <v>2392</v>
      </c>
      <c r="H1853" s="4" cm="1">
        <f t="array" ref="H1853">F1853/freq.sum.r6e</f>
        <v>7.9214195183776928E-5</v>
      </c>
      <c r="I1853" s="4" t="str">
        <f t="shared" si="478"/>
        <v>ɹz</v>
      </c>
      <c r="J1853" s="4" t="str">
        <f t="shared" si="479"/>
        <v>rs'</v>
      </c>
      <c r="K1853" s="10">
        <f t="shared" si="480"/>
        <v>2</v>
      </c>
      <c r="L1853" s="1">
        <f t="shared" si="481"/>
        <v>3</v>
      </c>
      <c r="M1853" s="10">
        <f t="shared" si="482"/>
        <v>3</v>
      </c>
      <c r="N1853" s="1" t="str">
        <f t="shared" si="483"/>
        <v>~rs'~</v>
      </c>
      <c r="O1853" s="1" t="str">
        <f t="shared" si="484"/>
        <v>[ɹz]</v>
      </c>
      <c r="P1853" s="3" cm="1">
        <f t="array" ref="P1853">SUM(_xlfn._xlws.FILTER($H$2:$H$2454,_xlfn.MAP($N$2:$N$2454,_xlfn.LAMBDA(_xlpm.x,_xlpm.x=$N1853))))</f>
        <v>7.9214195183776928E-5</v>
      </c>
      <c r="Q1853" s="4">
        <f t="shared" si="485"/>
        <v>1</v>
      </c>
      <c r="R1853" s="6" cm="1">
        <f t="array" ref="R1853">SUM(_xlfn._xlws.FILTER($H$2:$H$2454,_xlfn.MAP($O$2:$O$2454,_xlfn.LAMBDA(_xlpm.x,_xlpm.x=$O1853))))</f>
        <v>5.1489226869455016E-3</v>
      </c>
      <c r="S1853" s="4">
        <f t="shared" si="486"/>
        <v>1.538461538461538E-2</v>
      </c>
      <c r="T1853" s="4">
        <f t="shared" si="487"/>
        <v>6.3760890113492312E-3</v>
      </c>
      <c r="U1853" s="4">
        <f t="shared" si="488"/>
        <v>3.0303030303030297E-2</v>
      </c>
      <c r="V1853" s="4">
        <f t="shared" si="489"/>
        <v>1.8129133566428557</v>
      </c>
      <c r="W1853" s="4"/>
      <c r="X1853" s="2" cm="1">
        <f t="array" ref="X1853">SUM(_xlfn._xlws.FILTER($F$2:$F$2454,_xlfn.MAP($W$2:$W$2454,_xlfn.LAMBDA(_xlpm.x,_xlpm.x=$W1853))))</f>
        <v>2988</v>
      </c>
      <c r="Y1853" s="11">
        <f t="shared" si="490"/>
        <v>3.3467202141900936E-4</v>
      </c>
      <c r="Z1853" s="4"/>
      <c r="AA1853" s="2" cm="1">
        <f t="array" ref="AA1853">SUM(_xlfn._xlws.FILTER($F$2:$F$2454,_xlfn.MAP($Z$2:$Z$2454,_xlfn.LAMBDA(_xlpm.x,_xlpm.x=$Z1853))))</f>
        <v>3871</v>
      </c>
      <c r="AB1853" s="11">
        <f t="shared" si="491"/>
        <v>2.5833118057349522E-4</v>
      </c>
      <c r="AC1853" s="11">
        <f t="shared" si="492"/>
        <v>0.11244257817559389</v>
      </c>
      <c r="AG1853" s="2"/>
      <c r="AL1853" s="2"/>
      <c r="AM1853" s="2"/>
    </row>
    <row r="1854" spans="1:39">
      <c r="A1854" s="1" t="str">
        <f t="shared" si="476"/>
        <v>~'ve~ : [v]</v>
      </c>
      <c r="B1854" s="1">
        <f>_xlfn.LET(_xlpm.d,$G1854,_xlpm.k,_xlfn.CONCAT(LEFT(TRIM(B$1),1),"*"),COUNTIF(_xlpm.d,_xlpm.k))</f>
        <v>0</v>
      </c>
      <c r="C1854" s="1">
        <f>_xlfn.LET(_xlpm.d,$G1854,_xlpm.k,_xlfn.CONCAT(LEFT(TRIM(C$1),1),"*"),COUNTIF(_xlpm.d,_xlpm.k))</f>
        <v>0</v>
      </c>
      <c r="D1854" s="1">
        <f>_xlfn.LET(_xlpm.d,$G1854,_xlpm.k,_xlfn.CONCAT(LEFT(TRIM(D$1),1),"*"),COUNTIF(_xlpm.d,_xlpm.k))</f>
        <v>0</v>
      </c>
      <c r="E1854" s="1">
        <f t="shared" si="477"/>
        <v>0.30102999566398114</v>
      </c>
      <c r="F1854" s="7">
        <v>1</v>
      </c>
      <c r="G1854" s="9" t="s">
        <v>2280</v>
      </c>
      <c r="H1854" s="4" cm="1">
        <f t="array" ref="H1854">F1854/freq.sum.r6e</f>
        <v>7.9214195183776928E-5</v>
      </c>
      <c r="I1854" s="1" t="str">
        <f t="shared" si="478"/>
        <v>v</v>
      </c>
      <c r="J1854" s="1" t="str">
        <f t="shared" si="479"/>
        <v>'ve</v>
      </c>
      <c r="K1854" s="10">
        <f t="shared" si="480"/>
        <v>1</v>
      </c>
      <c r="L1854" s="1">
        <f t="shared" si="481"/>
        <v>3</v>
      </c>
      <c r="M1854" s="10">
        <f t="shared" si="482"/>
        <v>3</v>
      </c>
      <c r="N1854" s="1" t="str">
        <f t="shared" si="483"/>
        <v>~'ve~</v>
      </c>
      <c r="O1854" s="1" t="str">
        <f t="shared" si="484"/>
        <v>[v]</v>
      </c>
      <c r="P1854" s="3" cm="1">
        <f t="array" ref="P1854">SUM(_xlfn._xlws.FILTER($H$2:$H$2454,_xlfn.MAP($N$2:$N$2454,_xlfn.LAMBDA(_xlpm.x,_xlpm.x=$N1854))))</f>
        <v>7.9214195183776928E-5</v>
      </c>
      <c r="Q1854" s="4">
        <f t="shared" si="485"/>
        <v>1</v>
      </c>
      <c r="R1854" s="6" cm="1">
        <f t="array" ref="R1854">SUM(_xlfn._xlws.FILTER($H$2:$H$2454,_xlfn.MAP($O$2:$O$2454,_xlfn.LAMBDA(_xlpm.x,_xlpm.x=$O1854))))</f>
        <v>5.228136882129278E-3</v>
      </c>
      <c r="S1854" s="4">
        <f t="shared" si="486"/>
        <v>1.5151515151515148E-2</v>
      </c>
      <c r="T1854" s="4">
        <f t="shared" si="487"/>
        <v>6.2809235037171538E-3</v>
      </c>
      <c r="U1854" s="4">
        <f t="shared" si="488"/>
        <v>2.9850746268656712E-2</v>
      </c>
      <c r="V1854" s="4">
        <f t="shared" si="489"/>
        <v>1.8195439355418688</v>
      </c>
      <c r="W1854" s="4" t="s">
        <v>5121</v>
      </c>
      <c r="X1854" s="2" cm="1">
        <f t="array" ref="X1854">SUM(_xlfn._xlws.FILTER($F$2:$F$2454,_xlfn.MAP($W$2:$W$2454,_xlfn.LAMBDA(_xlpm.x,_xlpm.x=$W1854))))</f>
        <v>2896</v>
      </c>
      <c r="Y1854" s="11">
        <f t="shared" si="490"/>
        <v>3.453038674033149E-4</v>
      </c>
      <c r="Z1854" s="4"/>
      <c r="AA1854" s="2" cm="1">
        <f t="array" ref="AA1854">SUM(_xlfn._xlws.FILTER($F$2:$F$2454,_xlfn.MAP($Z$2:$Z$2454,_xlfn.LAMBDA(_xlpm.x,_xlpm.x=$Z1854))))</f>
        <v>3871</v>
      </c>
      <c r="AB1854" s="11">
        <f t="shared" si="491"/>
        <v>2.5833118057349522E-4</v>
      </c>
      <c r="AC1854" s="11">
        <f t="shared" si="492"/>
        <v>0.12602461379384577</v>
      </c>
      <c r="AG1854" s="2"/>
      <c r="AL1854" s="2"/>
      <c r="AM1854" s="2"/>
    </row>
    <row r="1855" spans="1:39">
      <c r="A1855" s="1" t="str">
        <f t="shared" si="476"/>
        <v>~cea~ : [ʃə]</v>
      </c>
      <c r="B1855" s="1">
        <f>_xlfn.LET(_xlpm.d,$G1855,_xlpm.k,_xlfn.CONCAT(LEFT(TRIM(B$1),1),"*"),COUNTIF(_xlpm.d,_xlpm.k))</f>
        <v>0</v>
      </c>
      <c r="C1855" s="1">
        <f>_xlfn.LET(_xlpm.d,$G1855,_xlpm.k,_xlfn.CONCAT(LEFT(TRIM(C$1),1),"*"),COUNTIF(_xlpm.d,_xlpm.k))</f>
        <v>0</v>
      </c>
      <c r="D1855" s="1">
        <f>_xlfn.LET(_xlpm.d,$G1855,_xlpm.k,_xlfn.CONCAT(LEFT(TRIM(D$1),1),"*"),COUNTIF(_xlpm.d,_xlpm.k))</f>
        <v>0</v>
      </c>
      <c r="E1855" s="1">
        <f t="shared" si="477"/>
        <v>0.30102999566398114</v>
      </c>
      <c r="F1855" s="7">
        <v>1</v>
      </c>
      <c r="G1855" s="9" t="s">
        <v>1858</v>
      </c>
      <c r="H1855" s="4" cm="1">
        <f t="array" ref="H1855">F1855/freq.sum.r6e</f>
        <v>7.9214195183776928E-5</v>
      </c>
      <c r="I1855" s="4" t="str">
        <f t="shared" si="478"/>
        <v>ʃə</v>
      </c>
      <c r="J1855" s="4" t="str">
        <f t="shared" si="479"/>
        <v>cea</v>
      </c>
      <c r="K1855" s="10">
        <f t="shared" si="480"/>
        <v>2</v>
      </c>
      <c r="L1855" s="1">
        <f t="shared" si="481"/>
        <v>3</v>
      </c>
      <c r="M1855" s="10">
        <f t="shared" si="482"/>
        <v>3</v>
      </c>
      <c r="N1855" s="1" t="str">
        <f t="shared" si="483"/>
        <v>~cea~</v>
      </c>
      <c r="O1855" s="1" t="str">
        <f t="shared" si="484"/>
        <v>[ʃə]</v>
      </c>
      <c r="P1855" s="3" cm="1">
        <f t="array" ref="P1855">SUM(_xlfn._xlws.FILTER($H$2:$H$2454,_xlfn.MAP($N$2:$N$2454,_xlfn.LAMBDA(_xlpm.x,_xlpm.x=$N1855))))</f>
        <v>1.5842839036755386E-4</v>
      </c>
      <c r="Q1855" s="4">
        <f t="shared" si="485"/>
        <v>0.5</v>
      </c>
      <c r="R1855" s="6" cm="1">
        <f t="array" ref="R1855">SUM(_xlfn._xlws.FILTER($H$2:$H$2454,_xlfn.MAP($O$2:$O$2454,_xlfn.LAMBDA(_xlpm.x,_xlpm.x=$O1855))))</f>
        <v>1.0693916349809885E-2</v>
      </c>
      <c r="S1855" s="4">
        <f t="shared" si="486"/>
        <v>7.4074074074074077E-3</v>
      </c>
      <c r="T1855" s="4">
        <f t="shared" si="487"/>
        <v>3.0716925164164187E-3</v>
      </c>
      <c r="U1855" s="4">
        <f t="shared" si="488"/>
        <v>1.4598540145985401E-2</v>
      </c>
      <c r="V1855" s="4">
        <f t="shared" si="489"/>
        <v>1.8293037728310249</v>
      </c>
      <c r="W1855" s="4" t="s">
        <v>5124</v>
      </c>
      <c r="X1855" s="2" cm="1">
        <f t="array" ref="X1855">SUM(_xlfn._xlws.FILTER($F$2:$F$2454,_xlfn.MAP($W$2:$W$2454,_xlfn.LAMBDA(_xlpm.x,_xlpm.x=$W1855))))</f>
        <v>184</v>
      </c>
      <c r="Y1855" s="11">
        <f t="shared" si="490"/>
        <v>5.434782608695652E-3</v>
      </c>
      <c r="Z1855" s="4" t="s">
        <v>5101</v>
      </c>
      <c r="AA1855" s="2" cm="1">
        <f t="array" ref="AA1855">SUM(_xlfn._xlws.FILTER($F$2:$F$2454,_xlfn.MAP($Z$2:$Z$2454,_xlfn.LAMBDA(_xlpm.x,_xlpm.x=$Z1855))))</f>
        <v>2255</v>
      </c>
      <c r="AB1855" s="11">
        <f t="shared" si="491"/>
        <v>4.434589800443459E-4</v>
      </c>
      <c r="AC1855" s="11">
        <f t="shared" si="492"/>
        <v>1.088328723204443</v>
      </c>
      <c r="AG1855" s="2"/>
      <c r="AL1855" s="2"/>
      <c r="AM1855" s="2"/>
    </row>
    <row r="1856" spans="1:39">
      <c r="A1856" s="1" t="str">
        <f t="shared" si="476"/>
        <v>~ssu~ : [ʃə]</v>
      </c>
      <c r="B1856" s="1">
        <f>_xlfn.LET(_xlpm.d,$G1856,_xlpm.k,_xlfn.CONCAT(LEFT(TRIM(B$1),1),"*"),COUNTIF(_xlpm.d,_xlpm.k))</f>
        <v>0</v>
      </c>
      <c r="C1856" s="1">
        <f>_xlfn.LET(_xlpm.d,$G1856,_xlpm.k,_xlfn.CONCAT(LEFT(TRIM(C$1),1),"*"),COUNTIF(_xlpm.d,_xlpm.k))</f>
        <v>0</v>
      </c>
      <c r="D1856" s="1">
        <f>_xlfn.LET(_xlpm.d,$G1856,_xlpm.k,_xlfn.CONCAT(LEFT(TRIM(D$1),1),"*"),COUNTIF(_xlpm.d,_xlpm.k))</f>
        <v>0</v>
      </c>
      <c r="E1856" s="1">
        <f t="shared" si="477"/>
        <v>0.30102999566398114</v>
      </c>
      <c r="F1856" s="7">
        <v>1</v>
      </c>
      <c r="G1856" s="9" t="s">
        <v>1859</v>
      </c>
      <c r="H1856" s="4" cm="1">
        <f t="array" ref="H1856">F1856/freq.sum.r6e</f>
        <v>7.9214195183776928E-5</v>
      </c>
      <c r="I1856" s="1" t="str">
        <f t="shared" si="478"/>
        <v>ʃə</v>
      </c>
      <c r="J1856" s="1" t="str">
        <f t="shared" si="479"/>
        <v>ssu</v>
      </c>
      <c r="K1856" s="10">
        <f t="shared" si="480"/>
        <v>2</v>
      </c>
      <c r="L1856" s="1">
        <f t="shared" si="481"/>
        <v>3</v>
      </c>
      <c r="M1856" s="10">
        <f t="shared" si="482"/>
        <v>3</v>
      </c>
      <c r="N1856" s="1" t="str">
        <f t="shared" si="483"/>
        <v>~ssu~</v>
      </c>
      <c r="O1856" s="1" t="str">
        <f t="shared" si="484"/>
        <v>[ʃə]</v>
      </c>
      <c r="P1856" s="3" cm="1">
        <f t="array" ref="P1856">SUM(_xlfn._xlws.FILTER($H$2:$H$2454,_xlfn.MAP($N$2:$N$2454,_xlfn.LAMBDA(_xlpm.x,_xlpm.x=$N1856))))</f>
        <v>1.5842839036755386E-4</v>
      </c>
      <c r="Q1856" s="4">
        <f t="shared" si="485"/>
        <v>0.5</v>
      </c>
      <c r="R1856" s="6" cm="1">
        <f t="array" ref="R1856">SUM(_xlfn._xlws.FILTER($H$2:$H$2454,_xlfn.MAP($O$2:$O$2454,_xlfn.LAMBDA(_xlpm.x,_xlpm.x=$O1856))))</f>
        <v>1.0693916349809885E-2</v>
      </c>
      <c r="S1856" s="4">
        <f t="shared" si="486"/>
        <v>7.4074074074074077E-3</v>
      </c>
      <c r="T1856" s="4">
        <f t="shared" si="487"/>
        <v>3.0716925164164187E-3</v>
      </c>
      <c r="U1856" s="4">
        <f t="shared" si="488"/>
        <v>1.4598540145985401E-2</v>
      </c>
      <c r="V1856" s="4">
        <f t="shared" si="489"/>
        <v>1.8293037728310249</v>
      </c>
      <c r="W1856" s="4" t="s">
        <v>5111</v>
      </c>
      <c r="X1856" s="2" cm="1">
        <f t="array" ref="X1856">SUM(_xlfn._xlws.FILTER($F$2:$F$2454,_xlfn.MAP($W$2:$W$2454,_xlfn.LAMBDA(_xlpm.x,_xlpm.x=$W1856))))</f>
        <v>566</v>
      </c>
      <c r="Y1856" s="11">
        <f t="shared" si="490"/>
        <v>1.7667844522968198E-3</v>
      </c>
      <c r="Z1856" s="4" t="s">
        <v>5101</v>
      </c>
      <c r="AA1856" s="2" cm="1">
        <f t="array" ref="AA1856">SUM(_xlfn._xlws.FILTER($F$2:$F$2454,_xlfn.MAP($Z$2:$Z$2454,_xlfn.LAMBDA(_xlpm.x,_xlpm.x=$Z1856))))</f>
        <v>2255</v>
      </c>
      <c r="AB1856" s="11">
        <f t="shared" si="491"/>
        <v>4.434589800443459E-4</v>
      </c>
      <c r="AC1856" s="11">
        <f t="shared" si="492"/>
        <v>0.60033011502570788</v>
      </c>
      <c r="AG1856" s="2"/>
      <c r="AL1856" s="2"/>
      <c r="AM1856" s="2"/>
    </row>
    <row r="1857" spans="1:39">
      <c r="A1857" s="1" t="str">
        <f t="shared" si="476"/>
        <v>~nwi~ : [nɪ]</v>
      </c>
      <c r="B1857" s="1">
        <f>_xlfn.LET(_xlpm.d,$G1857,_xlpm.k,_xlfn.CONCAT(LEFT(TRIM(B$1),1),"*"),COUNTIF(_xlpm.d,_xlpm.k))</f>
        <v>0</v>
      </c>
      <c r="C1857" s="1">
        <f>_xlfn.LET(_xlpm.d,$G1857,_xlpm.k,_xlfn.CONCAT(LEFT(TRIM(C$1),1),"*"),COUNTIF(_xlpm.d,_xlpm.k))</f>
        <v>0</v>
      </c>
      <c r="D1857" s="1">
        <f>_xlfn.LET(_xlpm.d,$G1857,_xlpm.k,_xlfn.CONCAT(LEFT(TRIM(D$1),1),"*"),COUNTIF(_xlpm.d,_xlpm.k))</f>
        <v>1</v>
      </c>
      <c r="E1857" s="1">
        <f t="shared" si="477"/>
        <v>0.30102999566398114</v>
      </c>
      <c r="F1857" s="7">
        <v>1</v>
      </c>
      <c r="G1857" s="9" t="s">
        <v>2174</v>
      </c>
      <c r="H1857" s="4" cm="1">
        <f t="array" ref="H1857">F1857/freq.sum.r6e</f>
        <v>7.9214195183776928E-5</v>
      </c>
      <c r="I1857" s="4" t="str">
        <f t="shared" si="478"/>
        <v>nɪ</v>
      </c>
      <c r="J1857" s="4" t="str">
        <f t="shared" si="479"/>
        <v>nwi</v>
      </c>
      <c r="K1857" s="10">
        <f t="shared" si="480"/>
        <v>2</v>
      </c>
      <c r="L1857" s="1">
        <f t="shared" si="481"/>
        <v>3</v>
      </c>
      <c r="M1857" s="10">
        <f t="shared" si="482"/>
        <v>3</v>
      </c>
      <c r="N1857" s="1" t="str">
        <f t="shared" si="483"/>
        <v>~nwi~</v>
      </c>
      <c r="O1857" s="1" t="str">
        <f t="shared" si="484"/>
        <v>[nɪ]</v>
      </c>
      <c r="P1857" s="3" cm="1">
        <f t="array" ref="P1857">SUM(_xlfn._xlws.FILTER($H$2:$H$2454,_xlfn.MAP($N$2:$N$2454,_xlfn.LAMBDA(_xlpm.x,_xlpm.x=$N1857))))</f>
        <v>7.9214195183776928E-5</v>
      </c>
      <c r="Q1857" s="4">
        <f t="shared" si="485"/>
        <v>1</v>
      </c>
      <c r="R1857" s="6" cm="1">
        <f t="array" ref="R1857">SUM(_xlfn._xlws.FILTER($H$2:$H$2454,_xlfn.MAP($O$2:$O$2454,_xlfn.LAMBDA(_xlpm.x,_xlpm.x=$O1857))))</f>
        <v>5.3865652724968327E-3</v>
      </c>
      <c r="S1857" s="4">
        <f t="shared" si="486"/>
        <v>1.4705882352941173E-2</v>
      </c>
      <c r="T1857" s="4">
        <f t="shared" si="487"/>
        <v>6.0988677499862216E-3</v>
      </c>
      <c r="U1857" s="4">
        <f t="shared" si="488"/>
        <v>2.8985507246376805E-2</v>
      </c>
      <c r="V1857" s="4">
        <f t="shared" si="489"/>
        <v>1.8325089127062364</v>
      </c>
      <c r="W1857" s="4" t="s">
        <v>5110</v>
      </c>
      <c r="X1857" s="2" cm="1">
        <f t="array" ref="X1857">SUM(_xlfn._xlws.FILTER($F$2:$F$2454,_xlfn.MAP($W$2:$W$2454,_xlfn.LAMBDA(_xlpm.x,_xlpm.x=$W1857))))</f>
        <v>1594</v>
      </c>
      <c r="Y1857" s="11">
        <f t="shared" si="490"/>
        <v>6.2735257214554575E-4</v>
      </c>
      <c r="Z1857" s="4" t="s">
        <v>5102</v>
      </c>
      <c r="AA1857" s="2" cm="1">
        <f t="array" ref="AA1857">SUM(_xlfn._xlws.FILTER($F$2:$F$2454,_xlfn.MAP($Z$2:$Z$2454,_xlfn.LAMBDA(_xlpm.x,_xlpm.x=$Z1857))))</f>
        <v>1794</v>
      </c>
      <c r="AB1857" s="11">
        <f t="shared" si="491"/>
        <v>5.5741360089186175E-4</v>
      </c>
      <c r="AC1857" s="11">
        <f t="shared" si="492"/>
        <v>5.1334121647979701E-2</v>
      </c>
      <c r="AG1857" s="2"/>
      <c r="AL1857" s="2"/>
      <c r="AM1857" s="2"/>
    </row>
    <row r="1858" spans="1:39">
      <c r="A1858" s="1" t="str">
        <f t="shared" ref="A1858:A1921" si="493">_xlfn.LET(_xlpm.sep," : ",CONCATENATE(N1858,_xlpm.sep,O1858))</f>
        <v>~cal~ : [kɑ]</v>
      </c>
      <c r="B1858" s="1">
        <f>_xlfn.LET(_xlpm.d,$G1858,_xlpm.k,_xlfn.CONCAT(LEFT(TRIM(B$1),1),"*"),COUNTIF(_xlpm.d,_xlpm.k))</f>
        <v>0</v>
      </c>
      <c r="C1858" s="1">
        <f>_xlfn.LET(_xlpm.d,$G1858,_xlpm.k,_xlfn.CONCAT(LEFT(TRIM(C$1),1),"*"),COUNTIF(_xlpm.d,_xlpm.k))</f>
        <v>0</v>
      </c>
      <c r="D1858" s="1">
        <f>_xlfn.LET(_xlpm.d,$G1858,_xlpm.k,_xlfn.CONCAT(LEFT(TRIM(D$1),1),"*"),COUNTIF(_xlpm.d,_xlpm.k))</f>
        <v>0</v>
      </c>
      <c r="E1858" s="1">
        <f t="shared" ref="E1858:E1921" si="494">LOG(F1858+1,10)</f>
        <v>0.30102999566398114</v>
      </c>
      <c r="F1858" s="7">
        <v>1</v>
      </c>
      <c r="G1858" s="9" t="s">
        <v>2034</v>
      </c>
      <c r="H1858" s="4" cm="1">
        <f t="array" ref="H1858">F1858/freq.sum.r6e</f>
        <v>7.9214195183776928E-5</v>
      </c>
      <c r="I1858" s="4" t="str">
        <f t="shared" ref="I1858:I1921" si="495">_xlfn.LET(_xlpm.sep,":",_xlpm.w,$G1858,LEFT(_xlpm.w,FIND(_xlpm.sep,_xlpm.w)-1))</f>
        <v>kɑ</v>
      </c>
      <c r="J1858" s="4" t="str">
        <f t="shared" ref="J1858:J1921" si="496">_xlfn.LET(_xlpm.sep,":",_xlpm.w,$G1858,RIGHT(_xlpm.w,LEN(_xlpm.w)-FIND(_xlpm.sep,_xlpm.w)))</f>
        <v>cal</v>
      </c>
      <c r="K1858" s="10">
        <f t="shared" ref="K1858:K1921" si="497">_xlfn.LET(_xlpm.w,I1858,LEN(_xlpm.w))</f>
        <v>2</v>
      </c>
      <c r="L1858" s="1">
        <f t="shared" ref="L1858:L1921" si="498">_xlfn.LET(_xlpm.w,J1858,LEN(_xlpm.w))</f>
        <v>3</v>
      </c>
      <c r="M1858" s="10">
        <f t="shared" ref="M1858:M1921" si="499">_xlfn.LET(_xlpm.a,K1858,_xlpm.b,L1858,MAX(_xlpm.a,_xlpm.b))</f>
        <v>3</v>
      </c>
      <c r="N1858" s="1" t="str">
        <f t="shared" ref="N1858:N1921" si="500">_xlfn.LET(_xlpm.sep,":",_xlpm.w,$G1858,_xlfn.CONCAT("~",RIGHT(_xlpm.w,LEN(_xlpm.w)-FIND(_xlpm.sep,_xlpm.w)),"~"))</f>
        <v>~cal~</v>
      </c>
      <c r="O1858" s="1" t="str">
        <f t="shared" ref="O1858:O1921" si="501">_xlfn.LET(_xlpm.sep,":",_xlpm.w,$G1858,_xlfn.CONCAT("[",LEFT(_xlpm.w,FIND(_xlpm.sep,_xlpm.w)-1),"]"))</f>
        <v>[kɑ]</v>
      </c>
      <c r="P1858" s="3" cm="1">
        <f t="array" ref="P1858">SUM(_xlfn._xlws.FILTER($H$2:$H$2454,_xlfn.MAP($N$2:$N$2454,_xlfn.LAMBDA(_xlpm.x,_xlpm.x=$N1858))))</f>
        <v>7.9214195183776928E-5</v>
      </c>
      <c r="Q1858" s="4">
        <f t="shared" ref="Q1858:Q1921" si="502">$H1858/P1858</f>
        <v>1</v>
      </c>
      <c r="R1858" s="6" cm="1">
        <f t="array" ref="R1858">SUM(_xlfn._xlws.FILTER($H$2:$H$2454,_xlfn.MAP($O$2:$O$2454,_xlfn.LAMBDA(_xlpm.x,_xlpm.x=$O1858))))</f>
        <v>5.46577946768061E-3</v>
      </c>
      <c r="S1858" s="4">
        <f t="shared" ref="S1858:S1921" si="503">$H1858/R1858</f>
        <v>1.4492753623188401E-2</v>
      </c>
      <c r="T1858" s="4">
        <f t="shared" ref="T1858:T1921" si="504">_xlfn.LET(_xlpm.freq,F1858,_xlpm.size,M1858+1,_xlpm.F,U1858,LOG(1+_xlpm.freq)*LOG(1+_xlpm.size)*_xlpm.F)</f>
        <v>6.0117410678435599E-3</v>
      </c>
      <c r="U1858" s="4">
        <f t="shared" ref="U1858:U1921" si="505">_xlfn.LET(_xlpm.a,S1858,_xlpm.b,Q1858,2*_xlpm.a*_xlpm.b/(_xlpm.a+_xlpm.b))</f>
        <v>2.857142857142856E-2</v>
      </c>
      <c r="V1858" s="4">
        <f t="shared" ref="V1858:V1921" si="506">_xlfn.LET(_xlpm.p,Q1858,_xlpm.q,S1858,LOG(_xlpm.p/_xlpm.q))</f>
        <v>1.8388490907372554</v>
      </c>
      <c r="W1858" s="4" t="s">
        <v>5120</v>
      </c>
      <c r="X1858" s="2" cm="1">
        <f t="array" ref="X1858">SUM(_xlfn._xlws.FILTER($F$2:$F$2454,_xlfn.MAP($W$2:$W$2454,_xlfn.LAMBDA(_xlpm.x,_xlpm.x=$W1858))))</f>
        <v>1666</v>
      </c>
      <c r="Y1858" s="11">
        <f t="shared" ref="Y1858:Y1921" si="507">$F1858/X1858</f>
        <v>6.0024009603841532E-4</v>
      </c>
      <c r="Z1858" s="4" t="s">
        <v>5105</v>
      </c>
      <c r="AA1858" s="2" cm="1">
        <f t="array" ref="AA1858">SUM(_xlfn._xlws.FILTER($F$2:$F$2454,_xlfn.MAP($Z$2:$Z$2454,_xlfn.LAMBDA(_xlpm.x,_xlpm.x=$Z1858))))</f>
        <v>436</v>
      </c>
      <c r="AB1858" s="11">
        <f t="shared" ref="AB1858:AB1921" si="508">$F1858/AA1858</f>
        <v>2.2935779816513763E-3</v>
      </c>
      <c r="AC1858" s="11">
        <f t="shared" ref="AC1858:AC1921" si="509">_xlfn.LET(_xlpm.a,Y1858,_xlpm.b,AB1858,LOG(_xlpm.a/_xlpm.b))</f>
        <v>-0.58218850780218279</v>
      </c>
      <c r="AG1858" s="2"/>
      <c r="AL1858" s="2"/>
      <c r="AM1858" s="2"/>
    </row>
    <row r="1859" spans="1:39">
      <c r="A1859" s="1" t="str">
        <f t="shared" si="493"/>
        <v>~sle~ : [l]</v>
      </c>
      <c r="B1859" s="1">
        <f>_xlfn.LET(_xlpm.d,$G1859,_xlpm.k,_xlfn.CONCAT(LEFT(TRIM(B$1),1),"*"),COUNTIF(_xlpm.d,_xlpm.k))</f>
        <v>0</v>
      </c>
      <c r="C1859" s="1">
        <f>_xlfn.LET(_xlpm.d,$G1859,_xlpm.k,_xlfn.CONCAT(LEFT(TRIM(C$1),1),"*"),COUNTIF(_xlpm.d,_xlpm.k))</f>
        <v>0</v>
      </c>
      <c r="D1859" s="1">
        <f>_xlfn.LET(_xlpm.d,$G1859,_xlpm.k,_xlfn.CONCAT(LEFT(TRIM(D$1),1),"*"),COUNTIF(_xlpm.d,_xlpm.k))</f>
        <v>0</v>
      </c>
      <c r="E1859" s="1">
        <f t="shared" si="494"/>
        <v>0.30102999566398114</v>
      </c>
      <c r="F1859" s="7">
        <v>1</v>
      </c>
      <c r="G1859" s="9" t="s">
        <v>2054</v>
      </c>
      <c r="H1859" s="4" cm="1">
        <f t="array" ref="H1859">F1859/freq.sum.r6e</f>
        <v>7.9214195183776928E-5</v>
      </c>
      <c r="I1859" s="4" t="str">
        <f t="shared" si="495"/>
        <v>l</v>
      </c>
      <c r="J1859" s="4" t="str">
        <f t="shared" si="496"/>
        <v>sle</v>
      </c>
      <c r="K1859" s="10">
        <f t="shared" si="497"/>
        <v>1</v>
      </c>
      <c r="L1859" s="1">
        <f t="shared" si="498"/>
        <v>3</v>
      </c>
      <c r="M1859" s="10">
        <f t="shared" si="499"/>
        <v>3</v>
      </c>
      <c r="N1859" s="1" t="str">
        <f t="shared" si="500"/>
        <v>~sle~</v>
      </c>
      <c r="O1859" s="1" t="str">
        <f t="shared" si="501"/>
        <v>[l]</v>
      </c>
      <c r="P1859" s="3" cm="1">
        <f t="array" ref="P1859">SUM(_xlfn._xlws.FILTER($H$2:$H$2454,_xlfn.MAP($N$2:$N$2454,_xlfn.LAMBDA(_xlpm.x,_xlpm.x=$N1859))))</f>
        <v>3.1685678073510771E-4</v>
      </c>
      <c r="Q1859" s="4">
        <f t="shared" si="502"/>
        <v>0.25</v>
      </c>
      <c r="R1859" s="6" cm="1">
        <f t="array" ref="R1859">SUM(_xlfn._xlws.FILTER($H$2:$H$2454,_xlfn.MAP($O$2:$O$2454,_xlfn.LAMBDA(_xlpm.x,_xlpm.x=$O1859))))</f>
        <v>2.2021546261089986E-2</v>
      </c>
      <c r="S1859" s="4">
        <f t="shared" si="503"/>
        <v>3.5971223021582736E-3</v>
      </c>
      <c r="T1859" s="4">
        <f t="shared" si="504"/>
        <v>1.4922761515923737E-3</v>
      </c>
      <c r="U1859" s="4">
        <f t="shared" si="505"/>
        <v>7.0921985815602844E-3</v>
      </c>
      <c r="V1859" s="4">
        <f t="shared" si="506"/>
        <v>1.8419848045901139</v>
      </c>
      <c r="W1859" s="4" t="s">
        <v>5121</v>
      </c>
      <c r="X1859" s="2" cm="1">
        <f t="array" ref="X1859">SUM(_xlfn._xlws.FILTER($F$2:$F$2454,_xlfn.MAP($W$2:$W$2454,_xlfn.LAMBDA(_xlpm.x,_xlpm.x=$W1859))))</f>
        <v>2896</v>
      </c>
      <c r="Y1859" s="11">
        <f t="shared" si="507"/>
        <v>3.453038674033149E-4</v>
      </c>
      <c r="Z1859" s="4"/>
      <c r="AA1859" s="2" cm="1">
        <f t="array" ref="AA1859">SUM(_xlfn._xlws.FILTER($F$2:$F$2454,_xlfn.MAP($Z$2:$Z$2454,_xlfn.LAMBDA(_xlpm.x,_xlpm.x=$Z1859))))</f>
        <v>3871</v>
      </c>
      <c r="AB1859" s="11">
        <f t="shared" si="508"/>
        <v>2.5833118057349522E-4</v>
      </c>
      <c r="AC1859" s="11">
        <f t="shared" si="509"/>
        <v>0.12602461379384577</v>
      </c>
      <c r="AG1859" s="2"/>
      <c r="AL1859" s="2"/>
      <c r="AM1859" s="2"/>
    </row>
    <row r="1860" spans="1:39">
      <c r="A1860" s="1" t="str">
        <f t="shared" si="493"/>
        <v>~ppa~ : [pə]</v>
      </c>
      <c r="B1860" s="1">
        <f>_xlfn.LET(_xlpm.d,$G1860,_xlpm.k,_xlfn.CONCAT(LEFT(TRIM(B$1),1),"*"),COUNTIF(_xlpm.d,_xlpm.k))</f>
        <v>0</v>
      </c>
      <c r="C1860" s="1">
        <f>_xlfn.LET(_xlpm.d,$G1860,_xlpm.k,_xlfn.CONCAT(LEFT(TRIM(C$1),1),"*"),COUNTIF(_xlpm.d,_xlpm.k))</f>
        <v>0</v>
      </c>
      <c r="D1860" s="1">
        <f>_xlfn.LET(_xlpm.d,$G1860,_xlpm.k,_xlfn.CONCAT(LEFT(TRIM(D$1),1),"*"),COUNTIF(_xlpm.d,_xlpm.k))</f>
        <v>0</v>
      </c>
      <c r="E1860" s="1">
        <f t="shared" si="494"/>
        <v>0.30102999566398114</v>
      </c>
      <c r="F1860" s="7">
        <v>1</v>
      </c>
      <c r="G1860" s="9" t="s">
        <v>1830</v>
      </c>
      <c r="H1860" s="4" cm="1">
        <f t="array" ref="H1860">F1860/freq.sum.r6e</f>
        <v>7.9214195183776928E-5</v>
      </c>
      <c r="I1860" s="1" t="str">
        <f t="shared" si="495"/>
        <v>pə</v>
      </c>
      <c r="J1860" s="1" t="str">
        <f t="shared" si="496"/>
        <v>ppa</v>
      </c>
      <c r="K1860" s="10">
        <f t="shared" si="497"/>
        <v>2</v>
      </c>
      <c r="L1860" s="1">
        <f t="shared" si="498"/>
        <v>3</v>
      </c>
      <c r="M1860" s="10">
        <f t="shared" si="499"/>
        <v>3</v>
      </c>
      <c r="N1860" s="1" t="str">
        <f t="shared" si="500"/>
        <v>~ppa~</v>
      </c>
      <c r="O1860" s="1" t="str">
        <f t="shared" si="501"/>
        <v>[pə]</v>
      </c>
      <c r="P1860" s="3" cm="1">
        <f t="array" ref="P1860">SUM(_xlfn._xlws.FILTER($H$2:$H$2454,_xlfn.MAP($N$2:$N$2454,_xlfn.LAMBDA(_xlpm.x,_xlpm.x=$N1860))))</f>
        <v>7.9214195183776928E-5</v>
      </c>
      <c r="Q1860" s="4">
        <f t="shared" si="502"/>
        <v>1</v>
      </c>
      <c r="R1860" s="6" cm="1">
        <f t="array" ref="R1860">SUM(_xlfn._xlws.FILTER($H$2:$H$2454,_xlfn.MAP($O$2:$O$2454,_xlfn.LAMBDA(_xlpm.x,_xlpm.x=$O1860))))</f>
        <v>5.5449936628643856E-3</v>
      </c>
      <c r="S1860" s="4">
        <f t="shared" si="503"/>
        <v>1.4285714285714284E-2</v>
      </c>
      <c r="T1860" s="4">
        <f t="shared" si="504"/>
        <v>5.927068658437314E-3</v>
      </c>
      <c r="U1860" s="4">
        <f t="shared" si="505"/>
        <v>2.8169014084507039E-2</v>
      </c>
      <c r="V1860" s="4">
        <f t="shared" si="506"/>
        <v>1.8450980400142569</v>
      </c>
      <c r="W1860" s="4" t="s">
        <v>5120</v>
      </c>
      <c r="X1860" s="2" cm="1">
        <f t="array" ref="X1860">SUM(_xlfn._xlws.FILTER($F$2:$F$2454,_xlfn.MAP($W$2:$W$2454,_xlfn.LAMBDA(_xlpm.x,_xlpm.x=$W1860))))</f>
        <v>1666</v>
      </c>
      <c r="Y1860" s="11">
        <f t="shared" si="507"/>
        <v>6.0024009603841532E-4</v>
      </c>
      <c r="Z1860" s="4" t="s">
        <v>5101</v>
      </c>
      <c r="AA1860" s="2" cm="1">
        <f t="array" ref="AA1860">SUM(_xlfn._xlws.FILTER($F$2:$F$2454,_xlfn.MAP($Z$2:$Z$2454,_xlfn.LAMBDA(_xlpm.x,_xlpm.x=$Z1860))))</f>
        <v>2255</v>
      </c>
      <c r="AB1860" s="11">
        <f t="shared" si="508"/>
        <v>4.434589800443459E-4</v>
      </c>
      <c r="AC1860" s="11">
        <f t="shared" si="509"/>
        <v>0.13147154914321055</v>
      </c>
      <c r="AG1860" s="2"/>
      <c r="AL1860" s="2"/>
      <c r="AM1860" s="2"/>
    </row>
    <row r="1861" spans="1:39">
      <c r="A1861" s="1" t="str">
        <f t="shared" si="493"/>
        <v>~ver~ : [və]</v>
      </c>
      <c r="B1861" s="1">
        <f>_xlfn.LET(_xlpm.d,$G1861,_xlpm.k,_xlfn.CONCAT(LEFT(TRIM(B$1),1),"*"),COUNTIF(_xlpm.d,_xlpm.k))</f>
        <v>0</v>
      </c>
      <c r="C1861" s="1">
        <f>_xlfn.LET(_xlpm.d,$G1861,_xlpm.k,_xlfn.CONCAT(LEFT(TRIM(C$1),1),"*"),COUNTIF(_xlpm.d,_xlpm.k))</f>
        <v>0</v>
      </c>
      <c r="D1861" s="1">
        <f>_xlfn.LET(_xlpm.d,$G1861,_xlpm.k,_xlfn.CONCAT(LEFT(TRIM(D$1),1),"*"),COUNTIF(_xlpm.d,_xlpm.k))</f>
        <v>0</v>
      </c>
      <c r="E1861" s="1">
        <f t="shared" si="494"/>
        <v>0.30102999566398114</v>
      </c>
      <c r="F1861" s="7">
        <v>1</v>
      </c>
      <c r="G1861" s="9" t="s">
        <v>2286</v>
      </c>
      <c r="H1861" s="4" cm="1">
        <f t="array" ref="H1861">F1861/freq.sum.r6e</f>
        <v>7.9214195183776928E-5</v>
      </c>
      <c r="I1861" s="1" t="str">
        <f t="shared" si="495"/>
        <v>və</v>
      </c>
      <c r="J1861" s="1" t="str">
        <f t="shared" si="496"/>
        <v>ver</v>
      </c>
      <c r="K1861" s="10">
        <f t="shared" si="497"/>
        <v>2</v>
      </c>
      <c r="L1861" s="1">
        <f t="shared" si="498"/>
        <v>3</v>
      </c>
      <c r="M1861" s="10">
        <f t="shared" si="499"/>
        <v>3</v>
      </c>
      <c r="N1861" s="1" t="str">
        <f t="shared" si="500"/>
        <v>~ver~</v>
      </c>
      <c r="O1861" s="1" t="str">
        <f t="shared" si="501"/>
        <v>[və]</v>
      </c>
      <c r="P1861" s="3" cm="1">
        <f t="array" ref="P1861">SUM(_xlfn._xlws.FILTER($H$2:$H$2454,_xlfn.MAP($N$2:$N$2454,_xlfn.LAMBDA(_xlpm.x,_xlpm.x=$N1861))))</f>
        <v>7.9214195183776928E-5</v>
      </c>
      <c r="Q1861" s="4">
        <f t="shared" si="502"/>
        <v>1</v>
      </c>
      <c r="R1861" s="6" cm="1">
        <f t="array" ref="R1861">SUM(_xlfn._xlws.FILTER($H$2:$H$2454,_xlfn.MAP($O$2:$O$2454,_xlfn.LAMBDA(_xlpm.x,_xlpm.x=$O1861))))</f>
        <v>5.5449936628643856E-3</v>
      </c>
      <c r="S1861" s="4">
        <f t="shared" si="503"/>
        <v>1.4285714285714284E-2</v>
      </c>
      <c r="T1861" s="4">
        <f t="shared" si="504"/>
        <v>5.927068658437314E-3</v>
      </c>
      <c r="U1861" s="4">
        <f t="shared" si="505"/>
        <v>2.8169014084507039E-2</v>
      </c>
      <c r="V1861" s="4">
        <f t="shared" si="506"/>
        <v>1.8450980400142569</v>
      </c>
      <c r="W1861" s="4" t="s">
        <v>5121</v>
      </c>
      <c r="X1861" s="2" cm="1">
        <f t="array" ref="X1861">SUM(_xlfn._xlws.FILTER($F$2:$F$2454,_xlfn.MAP($W$2:$W$2454,_xlfn.LAMBDA(_xlpm.x,_xlpm.x=$W1861))))</f>
        <v>2896</v>
      </c>
      <c r="Y1861" s="11">
        <f t="shared" si="507"/>
        <v>3.453038674033149E-4</v>
      </c>
      <c r="Z1861" s="4" t="s">
        <v>5101</v>
      </c>
      <c r="AA1861" s="2" cm="1">
        <f t="array" ref="AA1861">SUM(_xlfn._xlws.FILTER($F$2:$F$2454,_xlfn.MAP($Z$2:$Z$2454,_xlfn.LAMBDA(_xlpm.x,_xlpm.x=$Z1861))))</f>
        <v>2255</v>
      </c>
      <c r="AB1861" s="11">
        <f t="shared" si="508"/>
        <v>4.434589800443459E-4</v>
      </c>
      <c r="AC1861" s="11">
        <f t="shared" si="509"/>
        <v>-0.10865201131112999</v>
      </c>
      <c r="AG1861" s="2"/>
      <c r="AL1861" s="2"/>
      <c r="AM1861" s="2"/>
    </row>
    <row r="1862" spans="1:39">
      <c r="A1862" s="1" t="str">
        <f t="shared" si="493"/>
        <v>~vor~ : [və]</v>
      </c>
      <c r="B1862" s="1">
        <f>_xlfn.LET(_xlpm.d,$G1862,_xlpm.k,_xlfn.CONCAT(LEFT(TRIM(B$1),1),"*"),COUNTIF(_xlpm.d,_xlpm.k))</f>
        <v>0</v>
      </c>
      <c r="C1862" s="1">
        <f>_xlfn.LET(_xlpm.d,$G1862,_xlpm.k,_xlfn.CONCAT(LEFT(TRIM(C$1),1),"*"),COUNTIF(_xlpm.d,_xlpm.k))</f>
        <v>0</v>
      </c>
      <c r="D1862" s="1">
        <f>_xlfn.LET(_xlpm.d,$G1862,_xlpm.k,_xlfn.CONCAT(LEFT(TRIM(D$1),1),"*"),COUNTIF(_xlpm.d,_xlpm.k))</f>
        <v>0</v>
      </c>
      <c r="E1862" s="1">
        <f t="shared" si="494"/>
        <v>0.30102999566398114</v>
      </c>
      <c r="F1862" s="7">
        <v>1</v>
      </c>
      <c r="G1862" s="9" t="s">
        <v>2287</v>
      </c>
      <c r="H1862" s="4" cm="1">
        <f t="array" ref="H1862">F1862/freq.sum.r6e</f>
        <v>7.9214195183776928E-5</v>
      </c>
      <c r="I1862" s="4" t="str">
        <f t="shared" si="495"/>
        <v>və</v>
      </c>
      <c r="J1862" s="4" t="str">
        <f t="shared" si="496"/>
        <v>vor</v>
      </c>
      <c r="K1862" s="10">
        <f t="shared" si="497"/>
        <v>2</v>
      </c>
      <c r="L1862" s="1">
        <f t="shared" si="498"/>
        <v>3</v>
      </c>
      <c r="M1862" s="10">
        <f t="shared" si="499"/>
        <v>3</v>
      </c>
      <c r="N1862" s="1" t="str">
        <f t="shared" si="500"/>
        <v>~vor~</v>
      </c>
      <c r="O1862" s="1" t="str">
        <f t="shared" si="501"/>
        <v>[və]</v>
      </c>
      <c r="P1862" s="3" cm="1">
        <f t="array" ref="P1862">SUM(_xlfn._xlws.FILTER($H$2:$H$2454,_xlfn.MAP($N$2:$N$2454,_xlfn.LAMBDA(_xlpm.x,_xlpm.x=$N1862))))</f>
        <v>7.9214195183776928E-5</v>
      </c>
      <c r="Q1862" s="4">
        <f t="shared" si="502"/>
        <v>1</v>
      </c>
      <c r="R1862" s="6" cm="1">
        <f t="array" ref="R1862">SUM(_xlfn._xlws.FILTER($H$2:$H$2454,_xlfn.MAP($O$2:$O$2454,_xlfn.LAMBDA(_xlpm.x,_xlpm.x=$O1862))))</f>
        <v>5.5449936628643856E-3</v>
      </c>
      <c r="S1862" s="4">
        <f t="shared" si="503"/>
        <v>1.4285714285714284E-2</v>
      </c>
      <c r="T1862" s="4">
        <f t="shared" si="504"/>
        <v>5.927068658437314E-3</v>
      </c>
      <c r="U1862" s="4">
        <f t="shared" si="505"/>
        <v>2.8169014084507039E-2</v>
      </c>
      <c r="V1862" s="4">
        <f t="shared" si="506"/>
        <v>1.8450980400142569</v>
      </c>
      <c r="W1862" s="4" t="s">
        <v>5119</v>
      </c>
      <c r="X1862" s="2" cm="1">
        <f t="array" ref="X1862">SUM(_xlfn._xlws.FILTER($F$2:$F$2454,_xlfn.MAP($W$2:$W$2454,_xlfn.LAMBDA(_xlpm.x,_xlpm.x=$W1862))))</f>
        <v>1157</v>
      </c>
      <c r="Y1862" s="11">
        <f t="shared" si="507"/>
        <v>8.6430423509075197E-4</v>
      </c>
      <c r="Z1862" s="4" t="s">
        <v>5101</v>
      </c>
      <c r="AA1862" s="2" cm="1">
        <f t="array" ref="AA1862">SUM(_xlfn._xlws.FILTER($F$2:$F$2454,_xlfn.MAP($Z$2:$Z$2454,_xlfn.LAMBDA(_xlpm.x,_xlpm.x=$Z1862))))</f>
        <v>2255</v>
      </c>
      <c r="AB1862" s="11">
        <f t="shared" si="508"/>
        <v>4.434589800443459E-4</v>
      </c>
      <c r="AC1862" s="11">
        <f t="shared" si="509"/>
        <v>0.28981318726222982</v>
      </c>
      <c r="AG1862" s="2"/>
      <c r="AL1862" s="2"/>
      <c r="AM1862" s="2"/>
    </row>
    <row r="1863" spans="1:39">
      <c r="A1863" s="1" t="str">
        <f t="shared" si="493"/>
        <v>~rei~ : [ɹɪ]</v>
      </c>
      <c r="B1863" s="1">
        <f>_xlfn.LET(_xlpm.d,$G1863,_xlpm.k,_xlfn.CONCAT(LEFT(TRIM(B$1),1),"*"),COUNTIF(_xlpm.d,_xlpm.k))</f>
        <v>1</v>
      </c>
      <c r="C1863" s="1">
        <f>_xlfn.LET(_xlpm.d,$G1863,_xlpm.k,_xlfn.CONCAT(LEFT(TRIM(C$1),1),"*"),COUNTIF(_xlpm.d,_xlpm.k))</f>
        <v>0</v>
      </c>
      <c r="D1863" s="1">
        <f>_xlfn.LET(_xlpm.d,$G1863,_xlpm.k,_xlfn.CONCAT(LEFT(TRIM(D$1),1),"*"),COUNTIF(_xlpm.d,_xlpm.k))</f>
        <v>0</v>
      </c>
      <c r="E1863" s="1">
        <f t="shared" si="494"/>
        <v>0.47712125471966244</v>
      </c>
      <c r="F1863" s="7">
        <v>2</v>
      </c>
      <c r="G1863" s="9" t="s">
        <v>1835</v>
      </c>
      <c r="H1863" s="4" cm="1">
        <f t="array" ref="H1863">F1863/freq.sum.r6e</f>
        <v>1.5842839036755386E-4</v>
      </c>
      <c r="I1863" s="4" t="str">
        <f t="shared" si="495"/>
        <v>ɹɪ</v>
      </c>
      <c r="J1863" s="4" t="str">
        <f t="shared" si="496"/>
        <v>rei</v>
      </c>
      <c r="K1863" s="10">
        <f t="shared" si="497"/>
        <v>2</v>
      </c>
      <c r="L1863" s="1">
        <f t="shared" si="498"/>
        <v>3</v>
      </c>
      <c r="M1863" s="10">
        <f t="shared" si="499"/>
        <v>3</v>
      </c>
      <c r="N1863" s="1" t="str">
        <f t="shared" si="500"/>
        <v>~rei~</v>
      </c>
      <c r="O1863" s="1" t="str">
        <f t="shared" si="501"/>
        <v>[ɹɪ]</v>
      </c>
      <c r="P1863" s="3" cm="1">
        <f t="array" ref="P1863">SUM(_xlfn._xlws.FILTER($H$2:$H$2454,_xlfn.MAP($N$2:$N$2454,_xlfn.LAMBDA(_xlpm.x,_xlpm.x=$N1863))))</f>
        <v>2.3764258555133077E-4</v>
      </c>
      <c r="Q1863" s="4">
        <f t="shared" si="502"/>
        <v>0.66666666666666674</v>
      </c>
      <c r="R1863" s="6" cm="1">
        <f t="array" ref="R1863">SUM(_xlfn._xlws.FILTER($H$2:$H$2454,_xlfn.MAP($O$2:$O$2454,_xlfn.LAMBDA(_xlpm.x,_xlpm.x=$O1863))))</f>
        <v>1.8219264892268688E-2</v>
      </c>
      <c r="S1863" s="4">
        <f t="shared" si="503"/>
        <v>8.6956521739130453E-3</v>
      </c>
      <c r="T1863" s="4">
        <f t="shared" si="504"/>
        <v>5.7252093644671121E-3</v>
      </c>
      <c r="U1863" s="4">
        <f t="shared" si="505"/>
        <v>1.716738197424893E-2</v>
      </c>
      <c r="V1863" s="4">
        <f t="shared" si="506"/>
        <v>1.8846065812979305</v>
      </c>
      <c r="W1863" s="4" t="s">
        <v>5135</v>
      </c>
      <c r="X1863" s="2" cm="1">
        <f t="array" ref="X1863">SUM(_xlfn._xlws.FILTER($F$2:$F$2454,_xlfn.MAP($W$2:$W$2454,_xlfn.LAMBDA(_xlpm.x,_xlpm.x=$W1863))))</f>
        <v>40</v>
      </c>
      <c r="Y1863" s="11">
        <f t="shared" si="507"/>
        <v>0.05</v>
      </c>
      <c r="Z1863" s="4" t="s">
        <v>5102</v>
      </c>
      <c r="AA1863" s="2" cm="1">
        <f t="array" ref="AA1863">SUM(_xlfn._xlws.FILTER($F$2:$F$2454,_xlfn.MAP($Z$2:$Z$2454,_xlfn.LAMBDA(_xlpm.x,_xlpm.x=$Z1863))))</f>
        <v>1794</v>
      </c>
      <c r="AB1863" s="11">
        <f t="shared" si="508"/>
        <v>1.1148272017837235E-3</v>
      </c>
      <c r="AC1863" s="11">
        <f t="shared" si="509"/>
        <v>1.6517624473801109</v>
      </c>
      <c r="AG1863" s="2"/>
      <c r="AL1863" s="2"/>
      <c r="AM1863" s="2"/>
    </row>
    <row r="1864" spans="1:39">
      <c r="A1864" s="1" t="str">
        <f t="shared" si="493"/>
        <v>~amo~ : [mə]</v>
      </c>
      <c r="B1864" s="1">
        <f>_xlfn.LET(_xlpm.d,$G1864,_xlpm.k,_xlfn.CONCAT(LEFT(TRIM(B$1),1),"*"),COUNTIF(_xlpm.d,_xlpm.k))</f>
        <v>0</v>
      </c>
      <c r="C1864" s="1">
        <f>_xlfn.LET(_xlpm.d,$G1864,_xlpm.k,_xlfn.CONCAT(LEFT(TRIM(C$1),1),"*"),COUNTIF(_xlpm.d,_xlpm.k))</f>
        <v>1</v>
      </c>
      <c r="D1864" s="1">
        <f>_xlfn.LET(_xlpm.d,$G1864,_xlpm.k,_xlfn.CONCAT(LEFT(TRIM(D$1),1),"*"),COUNTIF(_xlpm.d,_xlpm.k))</f>
        <v>0</v>
      </c>
      <c r="E1864" s="1">
        <f t="shared" si="494"/>
        <v>0.30102999566398114</v>
      </c>
      <c r="F1864" s="7">
        <v>1</v>
      </c>
      <c r="G1864" s="9" t="s">
        <v>1838</v>
      </c>
      <c r="H1864" s="4" cm="1">
        <f t="array" ref="H1864">F1864/freq.sum.r6e</f>
        <v>7.9214195183776928E-5</v>
      </c>
      <c r="I1864" s="4" t="str">
        <f t="shared" si="495"/>
        <v>mə</v>
      </c>
      <c r="J1864" s="4" t="str">
        <f t="shared" si="496"/>
        <v>amo</v>
      </c>
      <c r="K1864" s="10">
        <f t="shared" si="497"/>
        <v>2</v>
      </c>
      <c r="L1864" s="1">
        <f t="shared" si="498"/>
        <v>3</v>
      </c>
      <c r="M1864" s="10">
        <f t="shared" si="499"/>
        <v>3</v>
      </c>
      <c r="N1864" s="1" t="str">
        <f t="shared" si="500"/>
        <v>~amo~</v>
      </c>
      <c r="O1864" s="1" t="str">
        <f t="shared" si="501"/>
        <v>[mə]</v>
      </c>
      <c r="P1864" s="3" cm="1">
        <f t="array" ref="P1864">SUM(_xlfn._xlws.FILTER($H$2:$H$2454,_xlfn.MAP($N$2:$N$2454,_xlfn.LAMBDA(_xlpm.x,_xlpm.x=$N1864))))</f>
        <v>7.9214195183776928E-5</v>
      </c>
      <c r="Q1864" s="4">
        <f t="shared" si="502"/>
        <v>1</v>
      </c>
      <c r="R1864" s="6" cm="1">
        <f t="array" ref="R1864">SUM(_xlfn._xlws.FILTER($H$2:$H$2454,_xlfn.MAP($O$2:$O$2454,_xlfn.LAMBDA(_xlpm.x,_xlpm.x=$O1864))))</f>
        <v>6.8916349809885948E-3</v>
      </c>
      <c r="S1864" s="4">
        <f t="shared" si="503"/>
        <v>1.1494252873563215E-2</v>
      </c>
      <c r="T1864" s="4">
        <f t="shared" si="504"/>
        <v>4.7820667585119223E-3</v>
      </c>
      <c r="U1864" s="4">
        <f t="shared" si="505"/>
        <v>2.2727272727272717E-2</v>
      </c>
      <c r="V1864" s="4">
        <f t="shared" si="506"/>
        <v>1.9395192526186187</v>
      </c>
      <c r="W1864" s="4" t="s">
        <v>5120</v>
      </c>
      <c r="X1864" s="2" cm="1">
        <f t="array" ref="X1864">SUM(_xlfn._xlws.FILTER($F$2:$F$2454,_xlfn.MAP($W$2:$W$2454,_xlfn.LAMBDA(_xlpm.x,_xlpm.x=$W1864))))</f>
        <v>1666</v>
      </c>
      <c r="Y1864" s="11">
        <f t="shared" si="507"/>
        <v>6.0024009603841532E-4</v>
      </c>
      <c r="Z1864" s="4" t="s">
        <v>5101</v>
      </c>
      <c r="AA1864" s="2" cm="1">
        <f t="array" ref="AA1864">SUM(_xlfn._xlws.FILTER($F$2:$F$2454,_xlfn.MAP($Z$2:$Z$2454,_xlfn.LAMBDA(_xlpm.x,_xlpm.x=$Z1864))))</f>
        <v>2255</v>
      </c>
      <c r="AB1864" s="11">
        <f t="shared" si="508"/>
        <v>4.434589800443459E-4</v>
      </c>
      <c r="AC1864" s="11">
        <f t="shared" si="509"/>
        <v>0.13147154914321055</v>
      </c>
      <c r="AG1864" s="2"/>
      <c r="AL1864" s="2"/>
      <c r="AM1864" s="2"/>
    </row>
    <row r="1865" spans="1:39">
      <c r="A1865" s="1" t="str">
        <f t="shared" si="493"/>
        <v>~ssy~ : [sɪ]</v>
      </c>
      <c r="B1865" s="1">
        <f>_xlfn.LET(_xlpm.d,$G1865,_xlpm.k,_xlfn.CONCAT(LEFT(TRIM(B$1),1),"*"),COUNTIF(_xlpm.d,_xlpm.k))</f>
        <v>0</v>
      </c>
      <c r="C1865" s="1">
        <f>_xlfn.LET(_xlpm.d,$G1865,_xlpm.k,_xlfn.CONCAT(LEFT(TRIM(C$1),1),"*"),COUNTIF(_xlpm.d,_xlpm.k))</f>
        <v>0</v>
      </c>
      <c r="D1865" s="1">
        <f>_xlfn.LET(_xlpm.d,$G1865,_xlpm.k,_xlfn.CONCAT(LEFT(TRIM(D$1),1),"*"),COUNTIF(_xlpm.d,_xlpm.k))</f>
        <v>0</v>
      </c>
      <c r="E1865" s="1">
        <f t="shared" si="494"/>
        <v>0.30102999566398114</v>
      </c>
      <c r="F1865" s="7">
        <v>1</v>
      </c>
      <c r="G1865" s="9" t="s">
        <v>2246</v>
      </c>
      <c r="H1865" s="4" cm="1">
        <f t="array" ref="H1865">F1865/freq.sum.r6e</f>
        <v>7.9214195183776928E-5</v>
      </c>
      <c r="I1865" s="4" t="str">
        <f t="shared" si="495"/>
        <v>sɪ</v>
      </c>
      <c r="J1865" s="4" t="str">
        <f t="shared" si="496"/>
        <v>ssy</v>
      </c>
      <c r="K1865" s="10">
        <f t="shared" si="497"/>
        <v>2</v>
      </c>
      <c r="L1865" s="1">
        <f t="shared" si="498"/>
        <v>3</v>
      </c>
      <c r="M1865" s="10">
        <f t="shared" si="499"/>
        <v>3</v>
      </c>
      <c r="N1865" s="1" t="str">
        <f t="shared" si="500"/>
        <v>~ssy~</v>
      </c>
      <c r="O1865" s="1" t="str">
        <f t="shared" si="501"/>
        <v>[sɪ]</v>
      </c>
      <c r="P1865" s="3" cm="1">
        <f t="array" ref="P1865">SUM(_xlfn._xlws.FILTER($H$2:$H$2454,_xlfn.MAP($N$2:$N$2454,_xlfn.LAMBDA(_xlpm.x,_xlpm.x=$N1865))))</f>
        <v>7.9214195183776928E-5</v>
      </c>
      <c r="Q1865" s="4">
        <f t="shared" si="502"/>
        <v>1</v>
      </c>
      <c r="R1865" s="6" cm="1">
        <f t="array" ref="R1865">SUM(_xlfn._xlws.FILTER($H$2:$H$2454,_xlfn.MAP($O$2:$O$2454,_xlfn.LAMBDA(_xlpm.x,_xlpm.x=$O1865))))</f>
        <v>6.9708491761723704E-3</v>
      </c>
      <c r="S1865" s="4">
        <f t="shared" si="503"/>
        <v>1.1363636363636362E-2</v>
      </c>
      <c r="T1865" s="4">
        <f t="shared" si="504"/>
        <v>4.7283356713376324E-3</v>
      </c>
      <c r="U1865" s="4">
        <f t="shared" si="505"/>
        <v>2.2471910112359546E-2</v>
      </c>
      <c r="V1865" s="4">
        <f t="shared" si="506"/>
        <v>1.9444826721501687</v>
      </c>
      <c r="W1865" s="4" t="s">
        <v>5123</v>
      </c>
      <c r="X1865" s="2" cm="1">
        <f t="array" ref="X1865">SUM(_xlfn._xlws.FILTER($F$2:$F$2454,_xlfn.MAP($W$2:$W$2454,_xlfn.LAMBDA(_xlpm.x,_xlpm.x=$W1865))))</f>
        <v>340</v>
      </c>
      <c r="Y1865" s="11">
        <f t="shared" si="507"/>
        <v>2.9411764705882353E-3</v>
      </c>
      <c r="Z1865" s="4" t="s">
        <v>5102</v>
      </c>
      <c r="AA1865" s="2" cm="1">
        <f t="array" ref="AA1865">SUM(_xlfn._xlws.FILTER($F$2:$F$2454,_xlfn.MAP($Z$2:$Z$2454,_xlfn.LAMBDA(_xlpm.x,_xlpm.x=$Z1865))))</f>
        <v>1794</v>
      </c>
      <c r="AB1865" s="11">
        <f t="shared" si="508"/>
        <v>5.5741360089186175E-4</v>
      </c>
      <c r="AC1865" s="11">
        <f t="shared" si="509"/>
        <v>0.72234352166581817</v>
      </c>
      <c r="AG1865" s="2"/>
      <c r="AL1865" s="2"/>
      <c r="AM1865" s="2"/>
    </row>
    <row r="1866" spans="1:39">
      <c r="A1866" s="1" t="str">
        <f t="shared" si="493"/>
        <v>~rah~ : [ɹə]</v>
      </c>
      <c r="B1866" s="1">
        <f>_xlfn.LET(_xlpm.d,$G1866,_xlpm.k,_xlfn.CONCAT(LEFT(TRIM(B$1),1),"*"),COUNTIF(_xlpm.d,_xlpm.k))</f>
        <v>1</v>
      </c>
      <c r="C1866" s="1">
        <f>_xlfn.LET(_xlpm.d,$G1866,_xlpm.k,_xlfn.CONCAT(LEFT(TRIM(C$1),1),"*"),COUNTIF(_xlpm.d,_xlpm.k))</f>
        <v>0</v>
      </c>
      <c r="D1866" s="1">
        <f>_xlfn.LET(_xlpm.d,$G1866,_xlpm.k,_xlfn.CONCAT(LEFT(TRIM(D$1),1),"*"),COUNTIF(_xlpm.d,_xlpm.k))</f>
        <v>0</v>
      </c>
      <c r="E1866" s="1">
        <f t="shared" si="494"/>
        <v>0.30102999566398114</v>
      </c>
      <c r="F1866" s="7">
        <v>1</v>
      </c>
      <c r="G1866" s="9" t="s">
        <v>2437</v>
      </c>
      <c r="H1866" s="4" cm="1">
        <f t="array" ref="H1866">F1866/freq.sum.r6e</f>
        <v>7.9214195183776928E-5</v>
      </c>
      <c r="I1866" s="4" t="str">
        <f t="shared" si="495"/>
        <v>ɹə</v>
      </c>
      <c r="J1866" s="4" t="str">
        <f t="shared" si="496"/>
        <v>rah</v>
      </c>
      <c r="K1866" s="10">
        <f t="shared" si="497"/>
        <v>2</v>
      </c>
      <c r="L1866" s="1">
        <f t="shared" si="498"/>
        <v>3</v>
      </c>
      <c r="M1866" s="10">
        <f t="shared" si="499"/>
        <v>3</v>
      </c>
      <c r="N1866" s="1" t="str">
        <f t="shared" si="500"/>
        <v>~rah~</v>
      </c>
      <c r="O1866" s="1" t="str">
        <f t="shared" si="501"/>
        <v>[ɹə]</v>
      </c>
      <c r="P1866" s="3" cm="1">
        <f t="array" ref="P1866">SUM(_xlfn._xlws.FILTER($H$2:$H$2454,_xlfn.MAP($N$2:$N$2454,_xlfn.LAMBDA(_xlpm.x,_xlpm.x=$N1866))))</f>
        <v>7.9214195183776928E-5</v>
      </c>
      <c r="Q1866" s="4">
        <f t="shared" si="502"/>
        <v>1</v>
      </c>
      <c r="R1866" s="6" cm="1">
        <f t="array" ref="R1866">SUM(_xlfn._xlws.FILTER($H$2:$H$2454,_xlfn.MAP($O$2:$O$2454,_xlfn.LAMBDA(_xlpm.x,_xlpm.x=$O1866))))</f>
        <v>7.5253485424588099E-3</v>
      </c>
      <c r="S1866" s="4">
        <f t="shared" si="503"/>
        <v>1.0526315789473682E-2</v>
      </c>
      <c r="T1866" s="4">
        <f t="shared" si="504"/>
        <v>4.3835611953025964E-3</v>
      </c>
      <c r="U1866" s="4">
        <f t="shared" si="505"/>
        <v>2.0833333333333329E-2</v>
      </c>
      <c r="V1866" s="4">
        <f t="shared" si="506"/>
        <v>1.9777236052888478</v>
      </c>
      <c r="W1866" s="4" t="s">
        <v>5120</v>
      </c>
      <c r="X1866" s="2" cm="1">
        <f t="array" ref="X1866">SUM(_xlfn._xlws.FILTER($F$2:$F$2454,_xlfn.MAP($W$2:$W$2454,_xlfn.LAMBDA(_xlpm.x,_xlpm.x=$W1866))))</f>
        <v>1666</v>
      </c>
      <c r="Y1866" s="11">
        <f t="shared" si="507"/>
        <v>6.0024009603841532E-4</v>
      </c>
      <c r="Z1866" s="4" t="s">
        <v>5101</v>
      </c>
      <c r="AA1866" s="2" cm="1">
        <f t="array" ref="AA1866">SUM(_xlfn._xlws.FILTER($F$2:$F$2454,_xlfn.MAP($Z$2:$Z$2454,_xlfn.LAMBDA(_xlpm.x,_xlpm.x=$Z1866))))</f>
        <v>2255</v>
      </c>
      <c r="AB1866" s="11">
        <f t="shared" si="508"/>
        <v>4.434589800443459E-4</v>
      </c>
      <c r="AC1866" s="11">
        <f t="shared" si="509"/>
        <v>0.13147154914321055</v>
      </c>
      <c r="AG1866" s="2"/>
      <c r="AL1866" s="2"/>
      <c r="AM1866" s="2"/>
    </row>
    <row r="1867" spans="1:39">
      <c r="A1867" s="1" t="str">
        <f t="shared" si="493"/>
        <v>~bte~ : [tɪ]</v>
      </c>
      <c r="B1867" s="1">
        <f>_xlfn.LET(_xlpm.d,$G1867,_xlpm.k,_xlfn.CONCAT(LEFT(TRIM(B$1),1),"*"),COUNTIF(_xlpm.d,_xlpm.k))</f>
        <v>0</v>
      </c>
      <c r="C1867" s="1">
        <f>_xlfn.LET(_xlpm.d,$G1867,_xlpm.k,_xlfn.CONCAT(LEFT(TRIM(C$1),1),"*"),COUNTIF(_xlpm.d,_xlpm.k))</f>
        <v>0</v>
      </c>
      <c r="D1867" s="1">
        <f>_xlfn.LET(_xlpm.d,$G1867,_xlpm.k,_xlfn.CONCAT(LEFT(TRIM(D$1),1),"*"),COUNTIF(_xlpm.d,_xlpm.k))</f>
        <v>0</v>
      </c>
      <c r="E1867" s="1">
        <f t="shared" si="494"/>
        <v>0.30102999566398114</v>
      </c>
      <c r="F1867" s="7">
        <v>1</v>
      </c>
      <c r="G1867" s="9" t="s">
        <v>2260</v>
      </c>
      <c r="H1867" s="4" cm="1">
        <f t="array" ref="H1867">F1867/freq.sum.r6e</f>
        <v>7.9214195183776928E-5</v>
      </c>
      <c r="I1867" s="1" t="str">
        <f t="shared" si="495"/>
        <v>tɪ</v>
      </c>
      <c r="J1867" s="1" t="str">
        <f t="shared" si="496"/>
        <v>bte</v>
      </c>
      <c r="K1867" s="10">
        <f t="shared" si="497"/>
        <v>2</v>
      </c>
      <c r="L1867" s="1">
        <f t="shared" si="498"/>
        <v>3</v>
      </c>
      <c r="M1867" s="10">
        <f t="shared" si="499"/>
        <v>3</v>
      </c>
      <c r="N1867" s="1" t="str">
        <f t="shared" si="500"/>
        <v>~bte~</v>
      </c>
      <c r="O1867" s="1" t="str">
        <f t="shared" si="501"/>
        <v>[tɪ]</v>
      </c>
      <c r="P1867" s="3" cm="1">
        <f t="array" ref="P1867">SUM(_xlfn._xlws.FILTER($H$2:$H$2454,_xlfn.MAP($N$2:$N$2454,_xlfn.LAMBDA(_xlpm.x,_xlpm.x=$N1867))))</f>
        <v>7.9214195183776928E-5</v>
      </c>
      <c r="Q1867" s="4">
        <f t="shared" si="502"/>
        <v>1</v>
      </c>
      <c r="R1867" s="6" cm="1">
        <f t="array" ref="R1867">SUM(_xlfn._xlws.FILTER($H$2:$H$2454,_xlfn.MAP($O$2:$O$2454,_xlfn.LAMBDA(_xlpm.x,_xlpm.x=$O1867))))</f>
        <v>7.7629911280101419E-3</v>
      </c>
      <c r="S1867" s="4">
        <f t="shared" si="503"/>
        <v>1.0204081632653057E-2</v>
      </c>
      <c r="T1867" s="4">
        <f t="shared" si="504"/>
        <v>4.2507260075661541E-3</v>
      </c>
      <c r="U1867" s="4">
        <f t="shared" si="505"/>
        <v>2.0202020202020197E-2</v>
      </c>
      <c r="V1867" s="4">
        <f t="shared" si="506"/>
        <v>1.9912260756924951</v>
      </c>
      <c r="W1867" s="4" t="s">
        <v>5121</v>
      </c>
      <c r="X1867" s="2" cm="1">
        <f t="array" ref="X1867">SUM(_xlfn._xlws.FILTER($F$2:$F$2454,_xlfn.MAP($W$2:$W$2454,_xlfn.LAMBDA(_xlpm.x,_xlpm.x=$W1867))))</f>
        <v>2896</v>
      </c>
      <c r="Y1867" s="11">
        <f t="shared" si="507"/>
        <v>3.453038674033149E-4</v>
      </c>
      <c r="Z1867" s="4" t="s">
        <v>5102</v>
      </c>
      <c r="AA1867" s="2" cm="1">
        <f t="array" ref="AA1867">SUM(_xlfn._xlws.FILTER($F$2:$F$2454,_xlfn.MAP($Z$2:$Z$2454,_xlfn.LAMBDA(_xlpm.x,_xlpm.x=$Z1867))))</f>
        <v>1794</v>
      </c>
      <c r="AB1867" s="11">
        <f t="shared" si="508"/>
        <v>5.5741360089186175E-4</v>
      </c>
      <c r="AC1867" s="11">
        <f t="shared" si="509"/>
        <v>-0.20797611881703601</v>
      </c>
      <c r="AG1867" s="2"/>
      <c r="AL1867" s="2"/>
      <c r="AM1867" s="2"/>
    </row>
    <row r="1868" spans="1:39">
      <c r="A1868" s="1" t="str">
        <f t="shared" si="493"/>
        <v>~tee~ : [tɪ]</v>
      </c>
      <c r="B1868" s="1">
        <f>_xlfn.LET(_xlpm.d,$G1868,_xlpm.k,_xlfn.CONCAT(LEFT(TRIM(B$1),1),"*"),COUNTIF(_xlpm.d,_xlpm.k))</f>
        <v>0</v>
      </c>
      <c r="C1868" s="1">
        <f>_xlfn.LET(_xlpm.d,$G1868,_xlpm.k,_xlfn.CONCAT(LEFT(TRIM(C$1),1),"*"),COUNTIF(_xlpm.d,_xlpm.k))</f>
        <v>0</v>
      </c>
      <c r="D1868" s="1">
        <f>_xlfn.LET(_xlpm.d,$G1868,_xlpm.k,_xlfn.CONCAT(LEFT(TRIM(D$1),1),"*"),COUNTIF(_xlpm.d,_xlpm.k))</f>
        <v>0</v>
      </c>
      <c r="E1868" s="1">
        <f t="shared" si="494"/>
        <v>0.30102999566398114</v>
      </c>
      <c r="F1868" s="7">
        <v>1</v>
      </c>
      <c r="G1868" s="9" t="s">
        <v>2266</v>
      </c>
      <c r="H1868" s="4" cm="1">
        <f t="array" ref="H1868">F1868/freq.sum.r6e</f>
        <v>7.9214195183776928E-5</v>
      </c>
      <c r="I1868" s="1" t="str">
        <f t="shared" si="495"/>
        <v>tɪ</v>
      </c>
      <c r="J1868" s="1" t="str">
        <f t="shared" si="496"/>
        <v>tee</v>
      </c>
      <c r="K1868" s="10">
        <f t="shared" si="497"/>
        <v>2</v>
      </c>
      <c r="L1868" s="1">
        <f t="shared" si="498"/>
        <v>3</v>
      </c>
      <c r="M1868" s="10">
        <f t="shared" si="499"/>
        <v>3</v>
      </c>
      <c r="N1868" s="1" t="str">
        <f t="shared" si="500"/>
        <v>~tee~</v>
      </c>
      <c r="O1868" s="1" t="str">
        <f t="shared" si="501"/>
        <v>[tɪ]</v>
      </c>
      <c r="P1868" s="3" cm="1">
        <f t="array" ref="P1868">SUM(_xlfn._xlws.FILTER($H$2:$H$2454,_xlfn.MAP($N$2:$N$2454,_xlfn.LAMBDA(_xlpm.x,_xlpm.x=$N1868))))</f>
        <v>7.9214195183776928E-5</v>
      </c>
      <c r="Q1868" s="4">
        <f t="shared" si="502"/>
        <v>1</v>
      </c>
      <c r="R1868" s="6" cm="1">
        <f t="array" ref="R1868">SUM(_xlfn._xlws.FILTER($H$2:$H$2454,_xlfn.MAP($O$2:$O$2454,_xlfn.LAMBDA(_xlpm.x,_xlpm.x=$O1868))))</f>
        <v>7.7629911280101419E-3</v>
      </c>
      <c r="S1868" s="4">
        <f t="shared" si="503"/>
        <v>1.0204081632653057E-2</v>
      </c>
      <c r="T1868" s="4">
        <f t="shared" si="504"/>
        <v>4.2507260075661541E-3</v>
      </c>
      <c r="U1868" s="4">
        <f t="shared" si="505"/>
        <v>2.0202020202020197E-2</v>
      </c>
      <c r="V1868" s="4">
        <f t="shared" si="506"/>
        <v>1.9912260756924951</v>
      </c>
      <c r="W1868" s="4" t="s">
        <v>5126</v>
      </c>
      <c r="X1868" s="2" cm="1">
        <f t="array" ref="X1868">SUM(_xlfn._xlws.FILTER($F$2:$F$2454,_xlfn.MAP($W$2:$W$2454,_xlfn.LAMBDA(_xlpm.x,_xlpm.x=$W1868))))</f>
        <v>109</v>
      </c>
      <c r="Y1868" s="11">
        <f t="shared" si="507"/>
        <v>9.1743119266055051E-3</v>
      </c>
      <c r="Z1868" s="4" t="s">
        <v>5102</v>
      </c>
      <c r="AA1868" s="2" cm="1">
        <f t="array" ref="AA1868">SUM(_xlfn._xlws.FILTER($F$2:$F$2454,_xlfn.MAP($Z$2:$Z$2454,_xlfn.LAMBDA(_xlpm.x,_xlpm.x=$Z1868))))</f>
        <v>1794</v>
      </c>
      <c r="AB1868" s="11">
        <f t="shared" si="508"/>
        <v>5.5741360089186175E-4</v>
      </c>
      <c r="AC1868" s="11">
        <f t="shared" si="509"/>
        <v>1.2163959407674496</v>
      </c>
      <c r="AG1868" s="2"/>
      <c r="AL1868" s="2"/>
      <c r="AM1868" s="2"/>
    </row>
    <row r="1869" spans="1:39">
      <c r="A1869" s="1" t="str">
        <f t="shared" si="493"/>
        <v>~tty~ : [tɪ]</v>
      </c>
      <c r="B1869" s="1">
        <f>_xlfn.LET(_xlpm.d,$G1869,_xlpm.k,_xlfn.CONCAT(LEFT(TRIM(B$1),1),"*"),COUNTIF(_xlpm.d,_xlpm.k))</f>
        <v>0</v>
      </c>
      <c r="C1869" s="1">
        <f>_xlfn.LET(_xlpm.d,$G1869,_xlpm.k,_xlfn.CONCAT(LEFT(TRIM(C$1),1),"*"),COUNTIF(_xlpm.d,_xlpm.k))</f>
        <v>0</v>
      </c>
      <c r="D1869" s="1">
        <f>_xlfn.LET(_xlpm.d,$G1869,_xlpm.k,_xlfn.CONCAT(LEFT(TRIM(D$1),1),"*"),COUNTIF(_xlpm.d,_xlpm.k))</f>
        <v>0</v>
      </c>
      <c r="E1869" s="1">
        <f t="shared" si="494"/>
        <v>0.30102999566398114</v>
      </c>
      <c r="F1869" s="7">
        <v>1</v>
      </c>
      <c r="G1869" s="9" t="s">
        <v>1845</v>
      </c>
      <c r="H1869" s="4" cm="1">
        <f t="array" ref="H1869">F1869/freq.sum.r6e</f>
        <v>7.9214195183776928E-5</v>
      </c>
      <c r="I1869" s="4" t="str">
        <f t="shared" si="495"/>
        <v>tɪ</v>
      </c>
      <c r="J1869" s="4" t="str">
        <f t="shared" si="496"/>
        <v>tty</v>
      </c>
      <c r="K1869" s="10">
        <f t="shared" si="497"/>
        <v>2</v>
      </c>
      <c r="L1869" s="1">
        <f t="shared" si="498"/>
        <v>3</v>
      </c>
      <c r="M1869" s="10">
        <f t="shared" si="499"/>
        <v>3</v>
      </c>
      <c r="N1869" s="1" t="str">
        <f t="shared" si="500"/>
        <v>~tty~</v>
      </c>
      <c r="O1869" s="1" t="str">
        <f t="shared" si="501"/>
        <v>[tɪ]</v>
      </c>
      <c r="P1869" s="3" cm="1">
        <f t="array" ref="P1869">SUM(_xlfn._xlws.FILTER($H$2:$H$2454,_xlfn.MAP($N$2:$N$2454,_xlfn.LAMBDA(_xlpm.x,_xlpm.x=$N1869))))</f>
        <v>7.9214195183776928E-5</v>
      </c>
      <c r="Q1869" s="4">
        <f t="shared" si="502"/>
        <v>1</v>
      </c>
      <c r="R1869" s="6" cm="1">
        <f t="array" ref="R1869">SUM(_xlfn._xlws.FILTER($H$2:$H$2454,_xlfn.MAP($O$2:$O$2454,_xlfn.LAMBDA(_xlpm.x,_xlpm.x=$O1869))))</f>
        <v>7.7629911280101419E-3</v>
      </c>
      <c r="S1869" s="4">
        <f t="shared" si="503"/>
        <v>1.0204081632653057E-2</v>
      </c>
      <c r="T1869" s="4">
        <f t="shared" si="504"/>
        <v>4.2507260075661541E-3</v>
      </c>
      <c r="U1869" s="4">
        <f t="shared" si="505"/>
        <v>2.0202020202020197E-2</v>
      </c>
      <c r="V1869" s="4">
        <f t="shared" si="506"/>
        <v>1.9912260756924951</v>
      </c>
      <c r="W1869" s="4" t="s">
        <v>5123</v>
      </c>
      <c r="X1869" s="2" cm="1">
        <f t="array" ref="X1869">SUM(_xlfn._xlws.FILTER($F$2:$F$2454,_xlfn.MAP($W$2:$W$2454,_xlfn.LAMBDA(_xlpm.x,_xlpm.x=$W1869))))</f>
        <v>340</v>
      </c>
      <c r="Y1869" s="11">
        <f t="shared" si="507"/>
        <v>2.9411764705882353E-3</v>
      </c>
      <c r="Z1869" s="4" t="s">
        <v>5102</v>
      </c>
      <c r="AA1869" s="2" cm="1">
        <f t="array" ref="AA1869">SUM(_xlfn._xlws.FILTER($F$2:$F$2454,_xlfn.MAP($Z$2:$Z$2454,_xlfn.LAMBDA(_xlpm.x,_xlpm.x=$Z1869))))</f>
        <v>1794</v>
      </c>
      <c r="AB1869" s="11">
        <f t="shared" si="508"/>
        <v>5.5741360089186175E-4</v>
      </c>
      <c r="AC1869" s="11">
        <f t="shared" si="509"/>
        <v>0.72234352166581817</v>
      </c>
      <c r="AG1869" s="2"/>
      <c r="AL1869" s="2"/>
      <c r="AM1869" s="2"/>
    </row>
    <row r="1870" spans="1:39">
      <c r="A1870" s="1" t="str">
        <f t="shared" si="493"/>
        <v>~gne~ : [nə]</v>
      </c>
      <c r="B1870" s="1">
        <f>_xlfn.LET(_xlpm.d,$G1870,_xlpm.k,_xlfn.CONCAT(LEFT(TRIM(B$1),1),"*"),COUNTIF(_xlpm.d,_xlpm.k))</f>
        <v>0</v>
      </c>
      <c r="C1870" s="1">
        <f>_xlfn.LET(_xlpm.d,$G1870,_xlpm.k,_xlfn.CONCAT(LEFT(TRIM(C$1),1),"*"),COUNTIF(_xlpm.d,_xlpm.k))</f>
        <v>0</v>
      </c>
      <c r="D1870" s="1">
        <f>_xlfn.LET(_xlpm.d,$G1870,_xlpm.k,_xlfn.CONCAT(LEFT(TRIM(D$1),1),"*"),COUNTIF(_xlpm.d,_xlpm.k))</f>
        <v>1</v>
      </c>
      <c r="E1870" s="1">
        <f t="shared" si="494"/>
        <v>0.30102999566398114</v>
      </c>
      <c r="F1870" s="7">
        <v>1</v>
      </c>
      <c r="G1870" s="9" t="s">
        <v>1847</v>
      </c>
      <c r="H1870" s="4" cm="1">
        <f t="array" ref="H1870">F1870/freq.sum.r6e</f>
        <v>7.9214195183776928E-5</v>
      </c>
      <c r="I1870" s="1" t="str">
        <f t="shared" si="495"/>
        <v>nə</v>
      </c>
      <c r="J1870" s="1" t="str">
        <f t="shared" si="496"/>
        <v>gne</v>
      </c>
      <c r="K1870" s="10">
        <f t="shared" si="497"/>
        <v>2</v>
      </c>
      <c r="L1870" s="1">
        <f t="shared" si="498"/>
        <v>3</v>
      </c>
      <c r="M1870" s="10">
        <f t="shared" si="499"/>
        <v>3</v>
      </c>
      <c r="N1870" s="1" t="str">
        <f t="shared" si="500"/>
        <v>~gne~</v>
      </c>
      <c r="O1870" s="1" t="str">
        <f t="shared" si="501"/>
        <v>[nə]</v>
      </c>
      <c r="P1870" s="3" cm="1">
        <f t="array" ref="P1870">SUM(_xlfn._xlws.FILTER($H$2:$H$2454,_xlfn.MAP($N$2:$N$2454,_xlfn.LAMBDA(_xlpm.x,_xlpm.x=$N1870))))</f>
        <v>7.9214195183776928E-5</v>
      </c>
      <c r="Q1870" s="4">
        <f t="shared" si="502"/>
        <v>1</v>
      </c>
      <c r="R1870" s="6" cm="1">
        <f t="array" ref="R1870">SUM(_xlfn._xlws.FILTER($H$2:$H$2454,_xlfn.MAP($O$2:$O$2454,_xlfn.LAMBDA(_xlpm.x,_xlpm.x=$O1870))))</f>
        <v>8.1590621039290216E-3</v>
      </c>
      <c r="S1870" s="4">
        <f t="shared" si="503"/>
        <v>9.7087378640776725E-3</v>
      </c>
      <c r="T1870" s="4">
        <f t="shared" si="504"/>
        <v>4.0463641802793221E-3</v>
      </c>
      <c r="U1870" s="4">
        <f t="shared" si="505"/>
        <v>1.9230769230769235E-2</v>
      </c>
      <c r="V1870" s="4">
        <f t="shared" si="506"/>
        <v>2.012837224705172</v>
      </c>
      <c r="W1870" s="4" t="s">
        <v>5121</v>
      </c>
      <c r="X1870" s="2" cm="1">
        <f t="array" ref="X1870">SUM(_xlfn._xlws.FILTER($F$2:$F$2454,_xlfn.MAP($W$2:$W$2454,_xlfn.LAMBDA(_xlpm.x,_xlpm.x=$W1870))))</f>
        <v>2896</v>
      </c>
      <c r="Y1870" s="11">
        <f t="shared" si="507"/>
        <v>3.453038674033149E-4</v>
      </c>
      <c r="Z1870" s="4" t="s">
        <v>5101</v>
      </c>
      <c r="AA1870" s="2" cm="1">
        <f t="array" ref="AA1870">SUM(_xlfn._xlws.FILTER($F$2:$F$2454,_xlfn.MAP($Z$2:$Z$2454,_xlfn.LAMBDA(_xlpm.x,_xlpm.x=$Z1870))))</f>
        <v>2255</v>
      </c>
      <c r="AB1870" s="11">
        <f t="shared" si="508"/>
        <v>4.434589800443459E-4</v>
      </c>
      <c r="AC1870" s="11">
        <f t="shared" si="509"/>
        <v>-0.10865201131112999</v>
      </c>
      <c r="AG1870" s="2"/>
      <c r="AL1870" s="2"/>
      <c r="AM1870" s="2"/>
    </row>
    <row r="1871" spans="1:39">
      <c r="A1871" s="1" t="str">
        <f t="shared" si="493"/>
        <v>~nno~ : [nə]</v>
      </c>
      <c r="B1871" s="1">
        <f>_xlfn.LET(_xlpm.d,$G1871,_xlpm.k,_xlfn.CONCAT(LEFT(TRIM(B$1),1),"*"),COUNTIF(_xlpm.d,_xlpm.k))</f>
        <v>0</v>
      </c>
      <c r="C1871" s="1">
        <f>_xlfn.LET(_xlpm.d,$G1871,_xlpm.k,_xlfn.CONCAT(LEFT(TRIM(C$1),1),"*"),COUNTIF(_xlpm.d,_xlpm.k))</f>
        <v>0</v>
      </c>
      <c r="D1871" s="1">
        <f>_xlfn.LET(_xlpm.d,$G1871,_xlpm.k,_xlfn.CONCAT(LEFT(TRIM(D$1),1),"*"),COUNTIF(_xlpm.d,_xlpm.k))</f>
        <v>1</v>
      </c>
      <c r="E1871" s="1">
        <f t="shared" si="494"/>
        <v>0.30102999566398114</v>
      </c>
      <c r="F1871" s="7">
        <v>1</v>
      </c>
      <c r="G1871" s="9" t="s">
        <v>1848</v>
      </c>
      <c r="H1871" s="4" cm="1">
        <f t="array" ref="H1871">F1871/freq.sum.r6e</f>
        <v>7.9214195183776928E-5</v>
      </c>
      <c r="I1871" s="4" t="str">
        <f t="shared" si="495"/>
        <v>nə</v>
      </c>
      <c r="J1871" s="4" t="str">
        <f t="shared" si="496"/>
        <v>nno</v>
      </c>
      <c r="K1871" s="10">
        <f t="shared" si="497"/>
        <v>2</v>
      </c>
      <c r="L1871" s="1">
        <f t="shared" si="498"/>
        <v>3</v>
      </c>
      <c r="M1871" s="10">
        <f t="shared" si="499"/>
        <v>3</v>
      </c>
      <c r="N1871" s="1" t="str">
        <f t="shared" si="500"/>
        <v>~nno~</v>
      </c>
      <c r="O1871" s="1" t="str">
        <f t="shared" si="501"/>
        <v>[nə]</v>
      </c>
      <c r="P1871" s="3" cm="1">
        <f t="array" ref="P1871">SUM(_xlfn._xlws.FILTER($H$2:$H$2454,_xlfn.MAP($N$2:$N$2454,_xlfn.LAMBDA(_xlpm.x,_xlpm.x=$N1871))))</f>
        <v>7.9214195183776928E-5</v>
      </c>
      <c r="Q1871" s="4">
        <f t="shared" si="502"/>
        <v>1</v>
      </c>
      <c r="R1871" s="6" cm="1">
        <f t="array" ref="R1871">SUM(_xlfn._xlws.FILTER($H$2:$H$2454,_xlfn.MAP($O$2:$O$2454,_xlfn.LAMBDA(_xlpm.x,_xlpm.x=$O1871))))</f>
        <v>8.1590621039290216E-3</v>
      </c>
      <c r="S1871" s="4">
        <f t="shared" si="503"/>
        <v>9.7087378640776725E-3</v>
      </c>
      <c r="T1871" s="4">
        <f t="shared" si="504"/>
        <v>4.0463641802793221E-3</v>
      </c>
      <c r="U1871" s="4">
        <f t="shared" si="505"/>
        <v>1.9230769230769235E-2</v>
      </c>
      <c r="V1871" s="4">
        <f t="shared" si="506"/>
        <v>2.012837224705172</v>
      </c>
      <c r="W1871" s="4" t="s">
        <v>5119</v>
      </c>
      <c r="X1871" s="2" cm="1">
        <f t="array" ref="X1871">SUM(_xlfn._xlws.FILTER($F$2:$F$2454,_xlfn.MAP($W$2:$W$2454,_xlfn.LAMBDA(_xlpm.x,_xlpm.x=$W1871))))</f>
        <v>1157</v>
      </c>
      <c r="Y1871" s="11">
        <f t="shared" si="507"/>
        <v>8.6430423509075197E-4</v>
      </c>
      <c r="Z1871" s="4" t="s">
        <v>5101</v>
      </c>
      <c r="AA1871" s="2" cm="1">
        <f t="array" ref="AA1871">SUM(_xlfn._xlws.FILTER($F$2:$F$2454,_xlfn.MAP($Z$2:$Z$2454,_xlfn.LAMBDA(_xlpm.x,_xlpm.x=$Z1871))))</f>
        <v>2255</v>
      </c>
      <c r="AB1871" s="11">
        <f t="shared" si="508"/>
        <v>4.434589800443459E-4</v>
      </c>
      <c r="AC1871" s="11">
        <f t="shared" si="509"/>
        <v>0.28981318726222982</v>
      </c>
      <c r="AG1871" s="2"/>
      <c r="AL1871" s="2"/>
      <c r="AM1871" s="2"/>
    </row>
    <row r="1872" spans="1:39">
      <c r="A1872" s="1" t="str">
        <f t="shared" si="493"/>
        <v>~ite~ : [tə]</v>
      </c>
      <c r="B1872" s="1">
        <f>_xlfn.LET(_xlpm.d,$G1872,_xlpm.k,_xlfn.CONCAT(LEFT(TRIM(B$1),1),"*"),COUNTIF(_xlpm.d,_xlpm.k))</f>
        <v>0</v>
      </c>
      <c r="C1872" s="1">
        <f>_xlfn.LET(_xlpm.d,$G1872,_xlpm.k,_xlfn.CONCAT(LEFT(TRIM(C$1),1),"*"),COUNTIF(_xlpm.d,_xlpm.k))</f>
        <v>0</v>
      </c>
      <c r="D1872" s="1">
        <f>_xlfn.LET(_xlpm.d,$G1872,_xlpm.k,_xlfn.CONCAT(LEFT(TRIM(D$1),1),"*"),COUNTIF(_xlpm.d,_xlpm.k))</f>
        <v>0</v>
      </c>
      <c r="E1872" s="1">
        <f t="shared" si="494"/>
        <v>0.30102999566398114</v>
      </c>
      <c r="F1872" s="7">
        <v>1</v>
      </c>
      <c r="G1872" s="9" t="s">
        <v>1851</v>
      </c>
      <c r="H1872" s="4" cm="1">
        <f t="array" ref="H1872">F1872/freq.sum.r6e</f>
        <v>7.9214195183776928E-5</v>
      </c>
      <c r="I1872" s="1" t="str">
        <f t="shared" si="495"/>
        <v>tə</v>
      </c>
      <c r="J1872" s="1" t="str">
        <f t="shared" si="496"/>
        <v>ite</v>
      </c>
      <c r="K1872" s="10">
        <f t="shared" si="497"/>
        <v>2</v>
      </c>
      <c r="L1872" s="1">
        <f t="shared" si="498"/>
        <v>3</v>
      </c>
      <c r="M1872" s="10">
        <f t="shared" si="499"/>
        <v>3</v>
      </c>
      <c r="N1872" s="1" t="str">
        <f t="shared" si="500"/>
        <v>~ite~</v>
      </c>
      <c r="O1872" s="1" t="str">
        <f t="shared" si="501"/>
        <v>[tə]</v>
      </c>
      <c r="P1872" s="3" cm="1">
        <f t="array" ref="P1872">SUM(_xlfn._xlws.FILTER($H$2:$H$2454,_xlfn.MAP($N$2:$N$2454,_xlfn.LAMBDA(_xlpm.x,_xlpm.x=$N1872))))</f>
        <v>7.9214195183776928E-5</v>
      </c>
      <c r="Q1872" s="4">
        <f t="shared" si="502"/>
        <v>1</v>
      </c>
      <c r="R1872" s="6" cm="1">
        <f t="array" ref="R1872">SUM(_xlfn._xlws.FILTER($H$2:$H$2454,_xlfn.MAP($O$2:$O$2454,_xlfn.LAMBDA(_xlpm.x,_xlpm.x=$O1872))))</f>
        <v>8.7927756653992401E-3</v>
      </c>
      <c r="S1872" s="4">
        <f t="shared" si="503"/>
        <v>9.0090090090090072E-3</v>
      </c>
      <c r="T1872" s="4">
        <f t="shared" si="504"/>
        <v>3.7573381674022265E-3</v>
      </c>
      <c r="U1872" s="4">
        <f t="shared" si="505"/>
        <v>1.7857142857142856E-2</v>
      </c>
      <c r="V1872" s="4">
        <f t="shared" si="506"/>
        <v>2.0453229787866576</v>
      </c>
      <c r="W1872" s="4" t="s">
        <v>5110</v>
      </c>
      <c r="X1872" s="2" cm="1">
        <f t="array" ref="X1872">SUM(_xlfn._xlws.FILTER($F$2:$F$2454,_xlfn.MAP($W$2:$W$2454,_xlfn.LAMBDA(_xlpm.x,_xlpm.x=$W1872))))</f>
        <v>1594</v>
      </c>
      <c r="Y1872" s="11">
        <f t="shared" si="507"/>
        <v>6.2735257214554575E-4</v>
      </c>
      <c r="Z1872" s="4" t="s">
        <v>5101</v>
      </c>
      <c r="AA1872" s="2" cm="1">
        <f t="array" ref="AA1872">SUM(_xlfn._xlws.FILTER($F$2:$F$2454,_xlfn.MAP($Z$2:$Z$2454,_xlfn.LAMBDA(_xlpm.x,_xlpm.x=$Z1872))))</f>
        <v>2255</v>
      </c>
      <c r="AB1872" s="11">
        <f t="shared" si="508"/>
        <v>4.434589800443459E-4</v>
      </c>
      <c r="AC1872" s="11">
        <f t="shared" si="509"/>
        <v>0.1506582291538858</v>
      </c>
      <c r="AG1872" s="2"/>
      <c r="AL1872" s="2"/>
      <c r="AM1872" s="2"/>
    </row>
    <row r="1873" spans="1:39">
      <c r="A1873" s="1" t="str">
        <f t="shared" si="493"/>
        <v>~ree~ : [ɹɪ]</v>
      </c>
      <c r="B1873" s="1">
        <f>_xlfn.LET(_xlpm.d,$G1873,_xlpm.k,_xlfn.CONCAT(LEFT(TRIM(B$1),1),"*"),COUNTIF(_xlpm.d,_xlpm.k))</f>
        <v>1</v>
      </c>
      <c r="C1873" s="1">
        <f>_xlfn.LET(_xlpm.d,$G1873,_xlpm.k,_xlfn.CONCAT(LEFT(TRIM(C$1),1),"*"),COUNTIF(_xlpm.d,_xlpm.k))</f>
        <v>0</v>
      </c>
      <c r="D1873" s="1">
        <f>_xlfn.LET(_xlpm.d,$G1873,_xlpm.k,_xlfn.CONCAT(LEFT(TRIM(D$1),1),"*"),COUNTIF(_xlpm.d,_xlpm.k))</f>
        <v>0</v>
      </c>
      <c r="E1873" s="1">
        <f t="shared" si="494"/>
        <v>0.47712125471966244</v>
      </c>
      <c r="F1873" s="7">
        <v>2</v>
      </c>
      <c r="G1873" s="9" t="s">
        <v>1834</v>
      </c>
      <c r="H1873" s="4" cm="1">
        <f t="array" ref="H1873">F1873/freq.sum.r6e</f>
        <v>1.5842839036755386E-4</v>
      </c>
      <c r="I1873" s="1" t="str">
        <f t="shared" si="495"/>
        <v>ɹɪ</v>
      </c>
      <c r="J1873" s="1" t="str">
        <f t="shared" si="496"/>
        <v>ree</v>
      </c>
      <c r="K1873" s="10">
        <f t="shared" si="497"/>
        <v>2</v>
      </c>
      <c r="L1873" s="1">
        <f t="shared" si="498"/>
        <v>3</v>
      </c>
      <c r="M1873" s="10">
        <f t="shared" si="499"/>
        <v>3</v>
      </c>
      <c r="N1873" s="1" t="str">
        <f t="shared" si="500"/>
        <v>~ree~</v>
      </c>
      <c r="O1873" s="1" t="str">
        <f t="shared" si="501"/>
        <v>[ɹɪ]</v>
      </c>
      <c r="P1873" s="3" cm="1">
        <f t="array" ref="P1873">SUM(_xlfn._xlws.FILTER($H$2:$H$2454,_xlfn.MAP($N$2:$N$2454,_xlfn.LAMBDA(_xlpm.x,_xlpm.x=$N1873))))</f>
        <v>1.5842839036755386E-4</v>
      </c>
      <c r="Q1873" s="4">
        <f t="shared" si="502"/>
        <v>1</v>
      </c>
      <c r="R1873" s="6" cm="1">
        <f t="array" ref="R1873">SUM(_xlfn._xlws.FILTER($H$2:$H$2454,_xlfn.MAP($O$2:$O$2454,_xlfn.LAMBDA(_xlpm.x,_xlpm.x=$O1873))))</f>
        <v>1.8219264892268688E-2</v>
      </c>
      <c r="S1873" s="4">
        <f t="shared" si="503"/>
        <v>8.6956521739130453E-3</v>
      </c>
      <c r="T1873" s="4">
        <f t="shared" si="504"/>
        <v>5.7498869910380911E-3</v>
      </c>
      <c r="U1873" s="4">
        <f t="shared" si="505"/>
        <v>1.7241379310344831E-2</v>
      </c>
      <c r="V1873" s="4">
        <f t="shared" si="506"/>
        <v>2.0606978403536114</v>
      </c>
      <c r="W1873" s="4" t="s">
        <v>5126</v>
      </c>
      <c r="X1873" s="2" cm="1">
        <f t="array" ref="X1873">SUM(_xlfn._xlws.FILTER($F$2:$F$2454,_xlfn.MAP($W$2:$W$2454,_xlfn.LAMBDA(_xlpm.x,_xlpm.x=$W1873))))</f>
        <v>109</v>
      </c>
      <c r="Y1873" s="11">
        <f t="shared" si="507"/>
        <v>1.834862385321101E-2</v>
      </c>
      <c r="Z1873" s="4" t="s">
        <v>5102</v>
      </c>
      <c r="AA1873" s="2" cm="1">
        <f t="array" ref="AA1873">SUM(_xlfn._xlws.FILTER($F$2:$F$2454,_xlfn.MAP($Z$2:$Z$2454,_xlfn.LAMBDA(_xlpm.x,_xlpm.x=$Z1873))))</f>
        <v>1794</v>
      </c>
      <c r="AB1873" s="11">
        <f t="shared" si="508"/>
        <v>1.1148272017837235E-3</v>
      </c>
      <c r="AC1873" s="11">
        <f t="shared" si="509"/>
        <v>1.2163959407674496</v>
      </c>
      <c r="AG1873" s="2"/>
      <c r="AL1873" s="2"/>
      <c r="AM1873" s="2"/>
    </row>
    <row r="1874" spans="1:39">
      <c r="A1874" s="1" t="str">
        <f t="shared" si="493"/>
        <v>~ley~ : [lɪ]</v>
      </c>
      <c r="B1874" s="1">
        <f>_xlfn.LET(_xlpm.d,$G1874,_xlpm.k,_xlfn.CONCAT(LEFT(TRIM(B$1),1),"*"),COUNTIF(_xlpm.d,_xlpm.k))</f>
        <v>0</v>
      </c>
      <c r="C1874" s="1">
        <f>_xlfn.LET(_xlpm.d,$G1874,_xlpm.k,_xlfn.CONCAT(LEFT(TRIM(C$1),1),"*"),COUNTIF(_xlpm.d,_xlpm.k))</f>
        <v>0</v>
      </c>
      <c r="D1874" s="1">
        <f>_xlfn.LET(_xlpm.d,$G1874,_xlpm.k,_xlfn.CONCAT(LEFT(TRIM(D$1),1),"*"),COUNTIF(_xlpm.d,_xlpm.k))</f>
        <v>0</v>
      </c>
      <c r="E1874" s="1">
        <f t="shared" si="494"/>
        <v>0.30102999566398114</v>
      </c>
      <c r="F1874" s="7">
        <v>1</v>
      </c>
      <c r="G1874" s="9" t="s">
        <v>2086</v>
      </c>
      <c r="H1874" s="4" cm="1">
        <f t="array" ref="H1874">F1874/freq.sum.r6e</f>
        <v>7.9214195183776928E-5</v>
      </c>
      <c r="I1874" s="4" t="str">
        <f t="shared" si="495"/>
        <v>lɪ</v>
      </c>
      <c r="J1874" s="4" t="str">
        <f t="shared" si="496"/>
        <v>ley</v>
      </c>
      <c r="K1874" s="10">
        <f t="shared" si="497"/>
        <v>2</v>
      </c>
      <c r="L1874" s="1">
        <f t="shared" si="498"/>
        <v>3</v>
      </c>
      <c r="M1874" s="10">
        <f t="shared" si="499"/>
        <v>3</v>
      </c>
      <c r="N1874" s="1" t="str">
        <f t="shared" si="500"/>
        <v>~ley~</v>
      </c>
      <c r="O1874" s="1" t="str">
        <f t="shared" si="501"/>
        <v>[lɪ]</v>
      </c>
      <c r="P1874" s="3" cm="1">
        <f t="array" ref="P1874">SUM(_xlfn._xlws.FILTER($H$2:$H$2454,_xlfn.MAP($N$2:$N$2454,_xlfn.LAMBDA(_xlpm.x,_xlpm.x=$N1874))))</f>
        <v>7.9214195183776928E-5</v>
      </c>
      <c r="Q1874" s="4">
        <f t="shared" si="502"/>
        <v>1</v>
      </c>
      <c r="R1874" s="6" cm="1">
        <f t="array" ref="R1874">SUM(_xlfn._xlws.FILTER($H$2:$H$2454,_xlfn.MAP($O$2:$O$2454,_xlfn.LAMBDA(_xlpm.x,_xlpm.x=$O1874))))</f>
        <v>9.1888466413181224E-3</v>
      </c>
      <c r="S1874" s="4">
        <f t="shared" si="503"/>
        <v>8.6206896551724154E-3</v>
      </c>
      <c r="T1874" s="4">
        <f t="shared" si="504"/>
        <v>3.5967681602482862E-3</v>
      </c>
      <c r="U1874" s="4">
        <f t="shared" si="505"/>
        <v>1.7094017094017099E-2</v>
      </c>
      <c r="V1874" s="4">
        <f t="shared" si="506"/>
        <v>2.0644579892269186</v>
      </c>
      <c r="W1874" s="4" t="s">
        <v>5147</v>
      </c>
      <c r="X1874" s="2" cm="1">
        <f t="array" ref="X1874">SUM(_xlfn._xlws.FILTER($F$2:$F$2454,_xlfn.MAP($W$2:$W$2454,_xlfn.LAMBDA(_xlpm.x,_xlpm.x=$W1874))))</f>
        <v>29</v>
      </c>
      <c r="Y1874" s="11">
        <f t="shared" si="507"/>
        <v>3.4482758620689655E-2</v>
      </c>
      <c r="Z1874" s="4" t="s">
        <v>5102</v>
      </c>
      <c r="AA1874" s="2" cm="1">
        <f t="array" ref="AA1874">SUM(_xlfn._xlws.FILTER($F$2:$F$2454,_xlfn.MAP($Z$2:$Z$2454,_xlfn.LAMBDA(_xlpm.x,_xlpm.x=$Z1874))))</f>
        <v>1794</v>
      </c>
      <c r="AB1874" s="11">
        <f t="shared" si="508"/>
        <v>5.5741360089186175E-4</v>
      </c>
      <c r="AC1874" s="11">
        <f t="shared" si="509"/>
        <v>1.7914244408091171</v>
      </c>
      <c r="AG1874" s="2"/>
      <c r="AL1874" s="2"/>
      <c r="AM1874" s="2"/>
    </row>
    <row r="1875" spans="1:39">
      <c r="A1875" s="1" t="str">
        <f t="shared" si="493"/>
        <v>~cka~ : [kə]</v>
      </c>
      <c r="B1875" s="1">
        <f>_xlfn.LET(_xlpm.d,$G1875,_xlpm.k,_xlfn.CONCAT(LEFT(TRIM(B$1),1),"*"),COUNTIF(_xlpm.d,_xlpm.k))</f>
        <v>0</v>
      </c>
      <c r="C1875" s="1">
        <f>_xlfn.LET(_xlpm.d,$G1875,_xlpm.k,_xlfn.CONCAT(LEFT(TRIM(C$1),1),"*"),COUNTIF(_xlpm.d,_xlpm.k))</f>
        <v>0</v>
      </c>
      <c r="D1875" s="1">
        <f>_xlfn.LET(_xlpm.d,$G1875,_xlpm.k,_xlfn.CONCAT(LEFT(TRIM(D$1),1),"*"),COUNTIF(_xlpm.d,_xlpm.k))</f>
        <v>0</v>
      </c>
      <c r="E1875" s="1">
        <f t="shared" si="494"/>
        <v>0.30102999566398114</v>
      </c>
      <c r="F1875" s="7">
        <v>1</v>
      </c>
      <c r="G1875" s="9" t="s">
        <v>1852</v>
      </c>
      <c r="H1875" s="4" cm="1">
        <f t="array" ref="H1875">F1875/freq.sum.r6e</f>
        <v>7.9214195183776928E-5</v>
      </c>
      <c r="I1875" s="4" t="str">
        <f t="shared" si="495"/>
        <v>kə</v>
      </c>
      <c r="J1875" s="4" t="str">
        <f t="shared" si="496"/>
        <v>cka</v>
      </c>
      <c r="K1875" s="10">
        <f t="shared" si="497"/>
        <v>2</v>
      </c>
      <c r="L1875" s="1">
        <f t="shared" si="498"/>
        <v>3</v>
      </c>
      <c r="M1875" s="10">
        <f t="shared" si="499"/>
        <v>3</v>
      </c>
      <c r="N1875" s="1" t="str">
        <f t="shared" si="500"/>
        <v>~cka~</v>
      </c>
      <c r="O1875" s="1" t="str">
        <f t="shared" si="501"/>
        <v>[kə]</v>
      </c>
      <c r="P1875" s="3" cm="1">
        <f t="array" ref="P1875">SUM(_xlfn._xlws.FILTER($H$2:$H$2454,_xlfn.MAP($N$2:$N$2454,_xlfn.LAMBDA(_xlpm.x,_xlpm.x=$N1875))))</f>
        <v>7.9214195183776928E-5</v>
      </c>
      <c r="Q1875" s="4">
        <f t="shared" si="502"/>
        <v>1</v>
      </c>
      <c r="R1875" s="6" cm="1">
        <f t="array" ref="R1875">SUM(_xlfn._xlws.FILTER($H$2:$H$2454,_xlfn.MAP($O$2:$O$2454,_xlfn.LAMBDA(_xlpm.x,_xlpm.x=$O1875))))</f>
        <v>9.7433460076045645E-3</v>
      </c>
      <c r="S1875" s="4">
        <f t="shared" si="503"/>
        <v>8.1300813008130055E-3</v>
      </c>
      <c r="T1875" s="4">
        <f t="shared" si="504"/>
        <v>3.3937247963633007E-3</v>
      </c>
      <c r="U1875" s="4">
        <f t="shared" si="505"/>
        <v>1.6129032258064512E-2</v>
      </c>
      <c r="V1875" s="4">
        <f t="shared" si="506"/>
        <v>2.0899051114393981</v>
      </c>
      <c r="W1875" s="4" t="s">
        <v>5120</v>
      </c>
      <c r="X1875" s="2" cm="1">
        <f t="array" ref="X1875">SUM(_xlfn._xlws.FILTER($F$2:$F$2454,_xlfn.MAP($W$2:$W$2454,_xlfn.LAMBDA(_xlpm.x,_xlpm.x=$W1875))))</f>
        <v>1666</v>
      </c>
      <c r="Y1875" s="11">
        <f t="shared" si="507"/>
        <v>6.0024009603841532E-4</v>
      </c>
      <c r="Z1875" s="4" t="s">
        <v>5101</v>
      </c>
      <c r="AA1875" s="2" cm="1">
        <f t="array" ref="AA1875">SUM(_xlfn._xlws.FILTER($F$2:$F$2454,_xlfn.MAP($Z$2:$Z$2454,_xlfn.LAMBDA(_xlpm.x,_xlpm.x=$Z1875))))</f>
        <v>2255</v>
      </c>
      <c r="AB1875" s="11">
        <f t="shared" si="508"/>
        <v>4.434589800443459E-4</v>
      </c>
      <c r="AC1875" s="11">
        <f t="shared" si="509"/>
        <v>0.13147154914321055</v>
      </c>
      <c r="AG1875" s="2"/>
      <c r="AL1875" s="2"/>
      <c r="AM1875" s="2"/>
    </row>
    <row r="1876" spans="1:39">
      <c r="A1876" s="1" t="str">
        <f t="shared" si="493"/>
        <v>~ndt~ : [nt]</v>
      </c>
      <c r="B1876" s="1">
        <f>_xlfn.LET(_xlpm.d,$G1876,_xlpm.k,_xlfn.CONCAT(LEFT(TRIM(B$1),1),"*"),COUNTIF(_xlpm.d,_xlpm.k))</f>
        <v>0</v>
      </c>
      <c r="C1876" s="1">
        <f>_xlfn.LET(_xlpm.d,$G1876,_xlpm.k,_xlfn.CONCAT(LEFT(TRIM(C$1),1),"*"),COUNTIF(_xlpm.d,_xlpm.k))</f>
        <v>0</v>
      </c>
      <c r="D1876" s="1">
        <f>_xlfn.LET(_xlpm.d,$G1876,_xlpm.k,_xlfn.CONCAT(LEFT(TRIM(D$1),1),"*"),COUNTIF(_xlpm.d,_xlpm.k))</f>
        <v>1</v>
      </c>
      <c r="E1876" s="1">
        <f t="shared" si="494"/>
        <v>0.30102999566398114</v>
      </c>
      <c r="F1876" s="7">
        <v>1</v>
      </c>
      <c r="G1876" s="9" t="s">
        <v>2154</v>
      </c>
      <c r="H1876" s="4" cm="1">
        <f t="array" ref="H1876">F1876/freq.sum.r6e</f>
        <v>7.9214195183776928E-5</v>
      </c>
      <c r="I1876" s="1" t="str">
        <f t="shared" si="495"/>
        <v>nt</v>
      </c>
      <c r="J1876" s="1" t="str">
        <f t="shared" si="496"/>
        <v>ndt</v>
      </c>
      <c r="K1876" s="10">
        <f t="shared" si="497"/>
        <v>2</v>
      </c>
      <c r="L1876" s="1">
        <f t="shared" si="498"/>
        <v>3</v>
      </c>
      <c r="M1876" s="10">
        <f t="shared" si="499"/>
        <v>3</v>
      </c>
      <c r="N1876" s="1" t="str">
        <f t="shared" si="500"/>
        <v>~ndt~</v>
      </c>
      <c r="O1876" s="1" t="str">
        <f t="shared" si="501"/>
        <v>[nt]</v>
      </c>
      <c r="P1876" s="3" cm="1">
        <f t="array" ref="P1876">SUM(_xlfn._xlws.FILTER($H$2:$H$2454,_xlfn.MAP($N$2:$N$2454,_xlfn.LAMBDA(_xlpm.x,_xlpm.x=$N1876))))</f>
        <v>7.9214195183776928E-5</v>
      </c>
      <c r="Q1876" s="4">
        <f t="shared" si="502"/>
        <v>1</v>
      </c>
      <c r="R1876" s="6" cm="1">
        <f t="array" ref="R1876">SUM(_xlfn._xlws.FILTER($H$2:$H$2454,_xlfn.MAP($O$2:$O$2454,_xlfn.LAMBDA(_xlpm.x,_xlpm.x=$O1876))))</f>
        <v>9.9017743979721174E-3</v>
      </c>
      <c r="S1876" s="4">
        <f t="shared" si="503"/>
        <v>7.9999999999999984E-3</v>
      </c>
      <c r="T1876" s="4">
        <f t="shared" si="504"/>
        <v>3.3398561488019781E-3</v>
      </c>
      <c r="U1876" s="4">
        <f t="shared" si="505"/>
        <v>1.5873015873015869E-2</v>
      </c>
      <c r="V1876" s="4">
        <f t="shared" si="506"/>
        <v>2.0969100130080567</v>
      </c>
      <c r="W1876" s="4"/>
      <c r="X1876" s="2" cm="1">
        <f t="array" ref="X1876">SUM(_xlfn._xlws.FILTER($F$2:$F$2454,_xlfn.MAP($W$2:$W$2454,_xlfn.LAMBDA(_xlpm.x,_xlpm.x=$W1876))))</f>
        <v>2988</v>
      </c>
      <c r="Y1876" s="11">
        <f t="shared" si="507"/>
        <v>3.3467202141900936E-4</v>
      </c>
      <c r="Z1876" s="4"/>
      <c r="AA1876" s="2" cm="1">
        <f t="array" ref="AA1876">SUM(_xlfn._xlws.FILTER($F$2:$F$2454,_xlfn.MAP($Z$2:$Z$2454,_xlfn.LAMBDA(_xlpm.x,_xlpm.x=$Z1876))))</f>
        <v>3871</v>
      </c>
      <c r="AB1876" s="11">
        <f t="shared" si="508"/>
        <v>2.5833118057349522E-4</v>
      </c>
      <c r="AC1876" s="11">
        <f t="shared" si="509"/>
        <v>0.11244257817559389</v>
      </c>
      <c r="AG1876" s="2"/>
      <c r="AL1876" s="2"/>
      <c r="AM1876" s="2"/>
    </row>
    <row r="1877" spans="1:39">
      <c r="A1877" s="1" t="str">
        <f t="shared" si="493"/>
        <v>~'re~ : [ə]</v>
      </c>
      <c r="B1877" s="1">
        <f>_xlfn.LET(_xlpm.d,$G1877,_xlpm.k,_xlfn.CONCAT(LEFT(TRIM(B$1),1),"*"),COUNTIF(_xlpm.d,_xlpm.k))</f>
        <v>0</v>
      </c>
      <c r="C1877" s="1">
        <f>_xlfn.LET(_xlpm.d,$G1877,_xlpm.k,_xlfn.CONCAT(LEFT(TRIM(C$1),1),"*"),COUNTIF(_xlpm.d,_xlpm.k))</f>
        <v>0</v>
      </c>
      <c r="D1877" s="1">
        <f>_xlfn.LET(_xlpm.d,$G1877,_xlpm.k,_xlfn.CONCAT(LEFT(TRIM(D$1),1),"*"),COUNTIF(_xlpm.d,_xlpm.k))</f>
        <v>0</v>
      </c>
      <c r="E1877" s="1">
        <f t="shared" si="494"/>
        <v>0.30102999566398114</v>
      </c>
      <c r="F1877" s="7">
        <v>1</v>
      </c>
      <c r="G1877" s="9" t="s">
        <v>2311</v>
      </c>
      <c r="H1877" s="4" cm="1">
        <f t="array" ref="H1877">F1877/freq.sum.r6e</f>
        <v>7.9214195183776928E-5</v>
      </c>
      <c r="I1877" s="1" t="str">
        <f t="shared" si="495"/>
        <v>ə</v>
      </c>
      <c r="J1877" s="1" t="str">
        <f t="shared" si="496"/>
        <v>'re</v>
      </c>
      <c r="K1877" s="10">
        <f t="shared" si="497"/>
        <v>1</v>
      </c>
      <c r="L1877" s="1">
        <f t="shared" si="498"/>
        <v>3</v>
      </c>
      <c r="M1877" s="10">
        <f t="shared" si="499"/>
        <v>3</v>
      </c>
      <c r="N1877" s="1" t="str">
        <f t="shared" si="500"/>
        <v>~'re~</v>
      </c>
      <c r="O1877" s="1" t="str">
        <f t="shared" si="501"/>
        <v>[ə]</v>
      </c>
      <c r="P1877" s="3" cm="1">
        <f t="array" ref="P1877">SUM(_xlfn._xlws.FILTER($H$2:$H$2454,_xlfn.MAP($N$2:$N$2454,_xlfn.LAMBDA(_xlpm.x,_xlpm.x=$N1877))))</f>
        <v>2.3764258555133077E-4</v>
      </c>
      <c r="Q1877" s="4">
        <f t="shared" si="502"/>
        <v>0.33333333333333337</v>
      </c>
      <c r="R1877" s="6" cm="1">
        <f t="array" ref="R1877">SUM(_xlfn._xlws.FILTER($H$2:$H$2454,_xlfn.MAP($O$2:$O$2454,_xlfn.LAMBDA(_xlpm.x,_xlpm.x=$O1877))))</f>
        <v>3.0022179974651453E-2</v>
      </c>
      <c r="S1877" s="4">
        <f t="shared" si="503"/>
        <v>2.6385224274406336E-3</v>
      </c>
      <c r="T1877" s="4">
        <f t="shared" si="504"/>
        <v>1.1016279443692395E-3</v>
      </c>
      <c r="U1877" s="4">
        <f t="shared" si="505"/>
        <v>5.2356020942408389E-3</v>
      </c>
      <c r="V1877" s="4">
        <f t="shared" si="506"/>
        <v>2.10151795524841</v>
      </c>
      <c r="W1877" s="4" t="s">
        <v>5121</v>
      </c>
      <c r="X1877" s="2" cm="1">
        <f t="array" ref="X1877">SUM(_xlfn._xlws.FILTER($F$2:$F$2454,_xlfn.MAP($W$2:$W$2454,_xlfn.LAMBDA(_xlpm.x,_xlpm.x=$W1877))))</f>
        <v>2896</v>
      </c>
      <c r="Y1877" s="11">
        <f t="shared" si="507"/>
        <v>3.453038674033149E-4</v>
      </c>
      <c r="Z1877" s="4" t="s">
        <v>5101</v>
      </c>
      <c r="AA1877" s="2" cm="1">
        <f t="array" ref="AA1877">SUM(_xlfn._xlws.FILTER($F$2:$F$2454,_xlfn.MAP($Z$2:$Z$2454,_xlfn.LAMBDA(_xlpm.x,_xlpm.x=$Z1877))))</f>
        <v>2255</v>
      </c>
      <c r="AB1877" s="11">
        <f t="shared" si="508"/>
        <v>4.434589800443459E-4</v>
      </c>
      <c r="AC1877" s="11">
        <f t="shared" si="509"/>
        <v>-0.10865201131112999</v>
      </c>
      <c r="AG1877" s="2"/>
      <c r="AL1877" s="2"/>
      <c r="AM1877" s="2"/>
    </row>
    <row r="1878" spans="1:39">
      <c r="A1878" s="1" t="str">
        <f t="shared" si="493"/>
        <v>~'re~ : [ɹ]</v>
      </c>
      <c r="B1878" s="1">
        <f>_xlfn.LET(_xlpm.d,$G1878,_xlpm.k,_xlfn.CONCAT(LEFT(TRIM(B$1),1),"*"),COUNTIF(_xlpm.d,_xlpm.k))</f>
        <v>1</v>
      </c>
      <c r="C1878" s="1">
        <f>_xlfn.LET(_xlpm.d,$G1878,_xlpm.k,_xlfn.CONCAT(LEFT(TRIM(C$1),1),"*"),COUNTIF(_xlpm.d,_xlpm.k))</f>
        <v>0</v>
      </c>
      <c r="D1878" s="1">
        <f>_xlfn.LET(_xlpm.d,$G1878,_xlpm.k,_xlfn.CONCAT(LEFT(TRIM(D$1),1),"*"),COUNTIF(_xlpm.d,_xlpm.k))</f>
        <v>0</v>
      </c>
      <c r="E1878" s="1">
        <f t="shared" si="494"/>
        <v>0.47712125471966244</v>
      </c>
      <c r="F1878" s="7">
        <v>2</v>
      </c>
      <c r="G1878" s="9" t="s">
        <v>2312</v>
      </c>
      <c r="H1878" s="4" cm="1">
        <f t="array" ref="H1878">F1878/freq.sum.r6e</f>
        <v>1.5842839036755386E-4</v>
      </c>
      <c r="I1878" s="1" t="str">
        <f t="shared" si="495"/>
        <v>ɹ</v>
      </c>
      <c r="J1878" s="1" t="str">
        <f t="shared" si="496"/>
        <v>'re</v>
      </c>
      <c r="K1878" s="10">
        <f t="shared" si="497"/>
        <v>1</v>
      </c>
      <c r="L1878" s="1">
        <f t="shared" si="498"/>
        <v>3</v>
      </c>
      <c r="M1878" s="10">
        <f t="shared" si="499"/>
        <v>3</v>
      </c>
      <c r="N1878" s="1" t="str">
        <f t="shared" si="500"/>
        <v>~'re~</v>
      </c>
      <c r="O1878" s="1" t="str">
        <f t="shared" si="501"/>
        <v>[ɹ]</v>
      </c>
      <c r="P1878" s="3" cm="1">
        <f t="array" ref="P1878">SUM(_xlfn._xlws.FILTER($H$2:$H$2454,_xlfn.MAP($N$2:$N$2454,_xlfn.LAMBDA(_xlpm.x,_xlpm.x=$N1878))))</f>
        <v>2.3764258555133077E-4</v>
      </c>
      <c r="Q1878" s="4">
        <f t="shared" si="502"/>
        <v>0.66666666666666674</v>
      </c>
      <c r="R1878" s="6" cm="1">
        <f t="array" ref="R1878">SUM(_xlfn._xlws.FILTER($H$2:$H$2454,_xlfn.MAP($O$2:$O$2454,_xlfn.LAMBDA(_xlpm.x,_xlpm.x=$O1878))))</f>
        <v>3.1685678073510776E-2</v>
      </c>
      <c r="S1878" s="4">
        <f t="shared" si="503"/>
        <v>4.9999999999999992E-3</v>
      </c>
      <c r="T1878" s="4">
        <f t="shared" si="504"/>
        <v>3.310108640002076E-3</v>
      </c>
      <c r="U1878" s="4">
        <f t="shared" si="505"/>
        <v>9.9255583126550851E-3</v>
      </c>
      <c r="V1878" s="4">
        <f t="shared" si="506"/>
        <v>2.1249387366082999</v>
      </c>
      <c r="W1878" s="4" t="s">
        <v>5121</v>
      </c>
      <c r="X1878" s="2" cm="1">
        <f t="array" ref="X1878">SUM(_xlfn._xlws.FILTER($F$2:$F$2454,_xlfn.MAP($W$2:$W$2454,_xlfn.LAMBDA(_xlpm.x,_xlpm.x=$W1878))))</f>
        <v>2896</v>
      </c>
      <c r="Y1878" s="11">
        <f t="shared" si="507"/>
        <v>6.9060773480662981E-4</v>
      </c>
      <c r="Z1878" s="4"/>
      <c r="AA1878" s="2" cm="1">
        <f t="array" ref="AA1878">SUM(_xlfn._xlws.FILTER($F$2:$F$2454,_xlfn.MAP($Z$2:$Z$2454,_xlfn.LAMBDA(_xlpm.x,_xlpm.x=$Z1878))))</f>
        <v>3871</v>
      </c>
      <c r="AB1878" s="11">
        <f t="shared" si="508"/>
        <v>5.1666236114699044E-4</v>
      </c>
      <c r="AC1878" s="11">
        <f t="shared" si="509"/>
        <v>0.12602461379384577</v>
      </c>
      <c r="AG1878" s="2"/>
      <c r="AL1878" s="2"/>
      <c r="AM1878" s="2"/>
    </row>
    <row r="1879" spans="1:39">
      <c r="A1879" s="1" t="str">
        <f t="shared" si="493"/>
        <v>~cio~ : [ʃə]</v>
      </c>
      <c r="B1879" s="1">
        <f>_xlfn.LET(_xlpm.d,$G1879,_xlpm.k,_xlfn.CONCAT(LEFT(TRIM(B$1),1),"*"),COUNTIF(_xlpm.d,_xlpm.k))</f>
        <v>0</v>
      </c>
      <c r="C1879" s="1">
        <f>_xlfn.LET(_xlpm.d,$G1879,_xlpm.k,_xlfn.CONCAT(LEFT(TRIM(C$1),1),"*"),COUNTIF(_xlpm.d,_xlpm.k))</f>
        <v>0</v>
      </c>
      <c r="D1879" s="1">
        <f>_xlfn.LET(_xlpm.d,$G1879,_xlpm.k,_xlfn.CONCAT(LEFT(TRIM(D$1),1),"*"),COUNTIF(_xlpm.d,_xlpm.k))</f>
        <v>0</v>
      </c>
      <c r="E1879" s="1">
        <f t="shared" si="494"/>
        <v>0.30102999566398114</v>
      </c>
      <c r="F1879" s="7">
        <v>1</v>
      </c>
      <c r="G1879" s="9" t="s">
        <v>1857</v>
      </c>
      <c r="H1879" s="4" cm="1">
        <f t="array" ref="H1879">F1879/freq.sum.r6e</f>
        <v>7.9214195183776928E-5</v>
      </c>
      <c r="I1879" s="4" t="str">
        <f t="shared" si="495"/>
        <v>ʃə</v>
      </c>
      <c r="J1879" s="4" t="str">
        <f t="shared" si="496"/>
        <v>cio</v>
      </c>
      <c r="K1879" s="10">
        <f t="shared" si="497"/>
        <v>2</v>
      </c>
      <c r="L1879" s="1">
        <f t="shared" si="498"/>
        <v>3</v>
      </c>
      <c r="M1879" s="10">
        <f t="shared" si="499"/>
        <v>3</v>
      </c>
      <c r="N1879" s="1" t="str">
        <f t="shared" si="500"/>
        <v>~cio~</v>
      </c>
      <c r="O1879" s="1" t="str">
        <f t="shared" si="501"/>
        <v>[ʃə]</v>
      </c>
      <c r="P1879" s="3" cm="1">
        <f t="array" ref="P1879">SUM(_xlfn._xlws.FILTER($H$2:$H$2454,_xlfn.MAP($N$2:$N$2454,_xlfn.LAMBDA(_xlpm.x,_xlpm.x=$N1879))))</f>
        <v>7.9214195183776928E-5</v>
      </c>
      <c r="Q1879" s="4">
        <f t="shared" si="502"/>
        <v>1</v>
      </c>
      <c r="R1879" s="6" cm="1">
        <f t="array" ref="R1879">SUM(_xlfn._xlws.FILTER($H$2:$H$2454,_xlfn.MAP($O$2:$O$2454,_xlfn.LAMBDA(_xlpm.x,_xlpm.x=$O1879))))</f>
        <v>1.0693916349809885E-2</v>
      </c>
      <c r="S1879" s="4">
        <f t="shared" si="503"/>
        <v>7.4074074074074077E-3</v>
      </c>
      <c r="T1879" s="4">
        <f t="shared" si="504"/>
        <v>3.0942784908018339E-3</v>
      </c>
      <c r="U1879" s="4">
        <f t="shared" si="505"/>
        <v>1.4705882352941178E-2</v>
      </c>
      <c r="V1879" s="4">
        <f t="shared" si="506"/>
        <v>2.1303337684950061</v>
      </c>
      <c r="W1879" s="4" t="s">
        <v>5122</v>
      </c>
      <c r="X1879" s="2" cm="1">
        <f t="array" ref="X1879">SUM(_xlfn._xlws.FILTER($F$2:$F$2454,_xlfn.MAP($W$2:$W$2454,_xlfn.LAMBDA(_xlpm.x,_xlpm.x=$W1879))))</f>
        <v>180</v>
      </c>
      <c r="Y1879" s="11">
        <f t="shared" si="507"/>
        <v>5.5555555555555558E-3</v>
      </c>
      <c r="Z1879" s="4" t="s">
        <v>5101</v>
      </c>
      <c r="AA1879" s="2" cm="1">
        <f t="array" ref="AA1879">SUM(_xlfn._xlws.FILTER($F$2:$F$2454,_xlfn.MAP($Z$2:$Z$2454,_xlfn.LAMBDA(_xlpm.x,_xlpm.x=$Z1879))))</f>
        <v>2255</v>
      </c>
      <c r="AB1879" s="11">
        <f t="shared" si="508"/>
        <v>4.434589800443459E-4</v>
      </c>
      <c r="AC1879" s="11">
        <f t="shared" si="509"/>
        <v>1.0978740411106733</v>
      </c>
      <c r="AG1879" s="2"/>
      <c r="AL1879" s="2"/>
      <c r="AM1879" s="2"/>
    </row>
    <row r="1880" spans="1:39">
      <c r="A1880" s="1" t="str">
        <f t="shared" si="493"/>
        <v>~dey~ : [dɪ]</v>
      </c>
      <c r="B1880" s="1">
        <f>_xlfn.LET(_xlpm.d,$G1880,_xlpm.k,_xlfn.CONCAT(LEFT(TRIM(B$1),1),"*"),COUNTIF(_xlpm.d,_xlpm.k))</f>
        <v>0</v>
      </c>
      <c r="C1880" s="1">
        <f>_xlfn.LET(_xlpm.d,$G1880,_xlpm.k,_xlfn.CONCAT(LEFT(TRIM(C$1),1),"*"),COUNTIF(_xlpm.d,_xlpm.k))</f>
        <v>0</v>
      </c>
      <c r="D1880" s="1">
        <f>_xlfn.LET(_xlpm.d,$G1880,_xlpm.k,_xlfn.CONCAT(LEFT(TRIM(D$1),1),"*"),COUNTIF(_xlpm.d,_xlpm.k))</f>
        <v>0</v>
      </c>
      <c r="E1880" s="1">
        <f t="shared" si="494"/>
        <v>0.30102999566398114</v>
      </c>
      <c r="F1880" s="7">
        <v>1</v>
      </c>
      <c r="G1880" s="9" t="s">
        <v>1961</v>
      </c>
      <c r="H1880" s="4" cm="1">
        <f t="array" ref="H1880">F1880/freq.sum.r6e</f>
        <v>7.9214195183776928E-5</v>
      </c>
      <c r="I1880" s="4" t="str">
        <f t="shared" si="495"/>
        <v>dɪ</v>
      </c>
      <c r="J1880" s="4" t="str">
        <f t="shared" si="496"/>
        <v>dey</v>
      </c>
      <c r="K1880" s="10">
        <f t="shared" si="497"/>
        <v>2</v>
      </c>
      <c r="L1880" s="1">
        <f t="shared" si="498"/>
        <v>3</v>
      </c>
      <c r="M1880" s="10">
        <f t="shared" si="499"/>
        <v>3</v>
      </c>
      <c r="N1880" s="1" t="str">
        <f t="shared" si="500"/>
        <v>~dey~</v>
      </c>
      <c r="O1880" s="1" t="str">
        <f t="shared" si="501"/>
        <v>[dɪ]</v>
      </c>
      <c r="P1880" s="3" cm="1">
        <f t="array" ref="P1880">SUM(_xlfn._xlws.FILTER($H$2:$H$2454,_xlfn.MAP($N$2:$N$2454,_xlfn.LAMBDA(_xlpm.x,_xlpm.x=$N1880))))</f>
        <v>7.9214195183776928E-5</v>
      </c>
      <c r="Q1880" s="4">
        <f t="shared" si="502"/>
        <v>1</v>
      </c>
      <c r="R1880" s="6" cm="1">
        <f t="array" ref="R1880">SUM(_xlfn._xlws.FILTER($H$2:$H$2454,_xlfn.MAP($O$2:$O$2454,_xlfn.LAMBDA(_xlpm.x,_xlpm.x=$O1880))))</f>
        <v>1.3387198986058302E-2</v>
      </c>
      <c r="S1880" s="4">
        <f t="shared" si="503"/>
        <v>5.9171597633136085E-3</v>
      </c>
      <c r="T1880" s="4">
        <f t="shared" si="504"/>
        <v>2.4754227926414665E-3</v>
      </c>
      <c r="U1880" s="4">
        <f t="shared" si="505"/>
        <v>1.1764705882352939E-2</v>
      </c>
      <c r="V1880" s="4">
        <f t="shared" si="506"/>
        <v>2.2278867046136734</v>
      </c>
      <c r="W1880" s="4" t="s">
        <v>5147</v>
      </c>
      <c r="X1880" s="2" cm="1">
        <f t="array" ref="X1880">SUM(_xlfn._xlws.FILTER($F$2:$F$2454,_xlfn.MAP($W$2:$W$2454,_xlfn.LAMBDA(_xlpm.x,_xlpm.x=$W1880))))</f>
        <v>29</v>
      </c>
      <c r="Y1880" s="11">
        <f t="shared" si="507"/>
        <v>3.4482758620689655E-2</v>
      </c>
      <c r="Z1880" s="4" t="s">
        <v>5102</v>
      </c>
      <c r="AA1880" s="2" cm="1">
        <f t="array" ref="AA1880">SUM(_xlfn._xlws.FILTER($F$2:$F$2454,_xlfn.MAP($Z$2:$Z$2454,_xlfn.LAMBDA(_xlpm.x,_xlpm.x=$Z1880))))</f>
        <v>1794</v>
      </c>
      <c r="AB1880" s="11">
        <f t="shared" si="508"/>
        <v>5.5741360089186175E-4</v>
      </c>
      <c r="AC1880" s="11">
        <f t="shared" si="509"/>
        <v>1.7914244408091171</v>
      </c>
      <c r="AG1880" s="2"/>
      <c r="AL1880" s="2"/>
      <c r="AM1880" s="2"/>
    </row>
    <row r="1881" spans="1:39">
      <c r="A1881" s="1" t="str">
        <f t="shared" si="493"/>
        <v>~ghe~ : [ə]</v>
      </c>
      <c r="B1881" s="1">
        <f>_xlfn.LET(_xlpm.d,$G1881,_xlpm.k,_xlfn.CONCAT(LEFT(TRIM(B$1),1),"*"),COUNTIF(_xlpm.d,_xlpm.k))</f>
        <v>0</v>
      </c>
      <c r="C1881" s="1">
        <f>_xlfn.LET(_xlpm.d,$G1881,_xlpm.k,_xlfn.CONCAT(LEFT(TRIM(C$1),1),"*"),COUNTIF(_xlpm.d,_xlpm.k))</f>
        <v>0</v>
      </c>
      <c r="D1881" s="1">
        <f>_xlfn.LET(_xlpm.d,$G1881,_xlpm.k,_xlfn.CONCAT(LEFT(TRIM(D$1),1),"*"),COUNTIF(_xlpm.d,_xlpm.k))</f>
        <v>0</v>
      </c>
      <c r="E1881" s="1">
        <f t="shared" si="494"/>
        <v>0.30102999566398114</v>
      </c>
      <c r="F1881" s="7">
        <v>1</v>
      </c>
      <c r="G1881" s="9" t="s">
        <v>1901</v>
      </c>
      <c r="H1881" s="4" cm="1">
        <f t="array" ref="H1881">F1881/freq.sum.r6e</f>
        <v>7.9214195183776928E-5</v>
      </c>
      <c r="I1881" s="1" t="str">
        <f t="shared" si="495"/>
        <v>ə</v>
      </c>
      <c r="J1881" s="1" t="str">
        <f t="shared" si="496"/>
        <v>ghe</v>
      </c>
      <c r="K1881" s="10">
        <f t="shared" si="497"/>
        <v>1</v>
      </c>
      <c r="L1881" s="1">
        <f t="shared" si="498"/>
        <v>3</v>
      </c>
      <c r="M1881" s="10">
        <f t="shared" si="499"/>
        <v>3</v>
      </c>
      <c r="N1881" s="1" t="str">
        <f t="shared" si="500"/>
        <v>~ghe~</v>
      </c>
      <c r="O1881" s="1" t="str">
        <f t="shared" si="501"/>
        <v>[ə]</v>
      </c>
      <c r="P1881" s="3" cm="1">
        <f t="array" ref="P1881">SUM(_xlfn._xlws.FILTER($H$2:$H$2454,_xlfn.MAP($N$2:$N$2454,_xlfn.LAMBDA(_xlpm.x,_xlpm.x=$N1881))))</f>
        <v>1.5842839036755386E-4</v>
      </c>
      <c r="Q1881" s="4">
        <f t="shared" si="502"/>
        <v>0.5</v>
      </c>
      <c r="R1881" s="6" cm="1">
        <f t="array" ref="R1881">SUM(_xlfn._xlws.FILTER($H$2:$H$2454,_xlfn.MAP($O$2:$O$2454,_xlfn.LAMBDA(_xlpm.x,_xlpm.x=$O1881))))</f>
        <v>3.0022179974651453E-2</v>
      </c>
      <c r="S1881" s="4">
        <f t="shared" si="503"/>
        <v>2.6385224274406336E-3</v>
      </c>
      <c r="T1881" s="4">
        <f t="shared" si="504"/>
        <v>1.1045193562967174E-3</v>
      </c>
      <c r="U1881" s="4">
        <f t="shared" si="505"/>
        <v>5.2493438320209973E-3</v>
      </c>
      <c r="V1881" s="4">
        <f t="shared" si="506"/>
        <v>2.2776092143040909</v>
      </c>
      <c r="W1881" s="4" t="s">
        <v>5121</v>
      </c>
      <c r="X1881" s="2" cm="1">
        <f t="array" ref="X1881">SUM(_xlfn._xlws.FILTER($F$2:$F$2454,_xlfn.MAP($W$2:$W$2454,_xlfn.LAMBDA(_xlpm.x,_xlpm.x=$W1881))))</f>
        <v>2896</v>
      </c>
      <c r="Y1881" s="11">
        <f t="shared" si="507"/>
        <v>3.453038674033149E-4</v>
      </c>
      <c r="Z1881" s="4" t="s">
        <v>5101</v>
      </c>
      <c r="AA1881" s="2" cm="1">
        <f t="array" ref="AA1881">SUM(_xlfn._xlws.FILTER($F$2:$F$2454,_xlfn.MAP($Z$2:$Z$2454,_xlfn.LAMBDA(_xlpm.x,_xlpm.x=$Z1881))))</f>
        <v>2255</v>
      </c>
      <c r="AB1881" s="11">
        <f t="shared" si="508"/>
        <v>4.434589800443459E-4</v>
      </c>
      <c r="AC1881" s="11">
        <f t="shared" si="509"/>
        <v>-0.10865201131112999</v>
      </c>
      <c r="AG1881" s="2"/>
      <c r="AL1881" s="2"/>
      <c r="AM1881" s="2"/>
    </row>
    <row r="1882" spans="1:39">
      <c r="A1882" s="1" t="str">
        <f t="shared" si="493"/>
        <v>~yee~ : [ɪ]</v>
      </c>
      <c r="B1882" s="1">
        <f>_xlfn.LET(_xlpm.d,$G1882,_xlpm.k,_xlfn.CONCAT(LEFT(TRIM(B$1),1),"*"),COUNTIF(_xlpm.d,_xlpm.k))</f>
        <v>0</v>
      </c>
      <c r="C1882" s="1">
        <f>_xlfn.LET(_xlpm.d,$G1882,_xlpm.k,_xlfn.CONCAT(LEFT(TRIM(C$1),1),"*"),COUNTIF(_xlpm.d,_xlpm.k))</f>
        <v>0</v>
      </c>
      <c r="D1882" s="1">
        <f>_xlfn.LET(_xlpm.d,$G1882,_xlpm.k,_xlfn.CONCAT(LEFT(TRIM(D$1),1),"*"),COUNTIF(_xlpm.d,_xlpm.k))</f>
        <v>0</v>
      </c>
      <c r="E1882" s="1">
        <f t="shared" si="494"/>
        <v>0.30102999566398114</v>
      </c>
      <c r="F1882" s="7">
        <v>1</v>
      </c>
      <c r="G1882" s="9" t="s">
        <v>1874</v>
      </c>
      <c r="H1882" s="4" cm="1">
        <f t="array" ref="H1882">F1882/freq.sum.r6e</f>
        <v>7.9214195183776928E-5</v>
      </c>
      <c r="I1882" s="1" t="str">
        <f t="shared" si="495"/>
        <v>ɪ</v>
      </c>
      <c r="J1882" s="1" t="str">
        <f t="shared" si="496"/>
        <v>yee</v>
      </c>
      <c r="K1882" s="10">
        <f t="shared" si="497"/>
        <v>1</v>
      </c>
      <c r="L1882" s="1">
        <f t="shared" si="498"/>
        <v>3</v>
      </c>
      <c r="M1882" s="10">
        <f t="shared" si="499"/>
        <v>3</v>
      </c>
      <c r="N1882" s="1" t="str">
        <f t="shared" si="500"/>
        <v>~yee~</v>
      </c>
      <c r="O1882" s="1" t="str">
        <f t="shared" si="501"/>
        <v>[ɪ]</v>
      </c>
      <c r="P1882" s="3" cm="1">
        <f t="array" ref="P1882">SUM(_xlfn._xlws.FILTER($H$2:$H$2454,_xlfn.MAP($N$2:$N$2454,_xlfn.LAMBDA(_xlpm.x,_xlpm.x=$N1882))))</f>
        <v>7.9214195183776928E-5</v>
      </c>
      <c r="Q1882" s="4">
        <f t="shared" si="502"/>
        <v>1</v>
      </c>
      <c r="R1882" s="6" cm="1">
        <f t="array" ref="R1882">SUM(_xlfn._xlws.FILTER($H$2:$H$2454,_xlfn.MAP($O$2:$O$2454,_xlfn.LAMBDA(_xlpm.x,_xlpm.x=$O1882))))</f>
        <v>1.7743979721166033E-2</v>
      </c>
      <c r="S1882" s="4">
        <f t="shared" si="503"/>
        <v>4.464285714285714E-3</v>
      </c>
      <c r="T1882" s="4">
        <f t="shared" si="504"/>
        <v>1.8703194433291079E-3</v>
      </c>
      <c r="U1882" s="4">
        <f t="shared" si="505"/>
        <v>8.8888888888888871E-3</v>
      </c>
      <c r="V1882" s="4">
        <f t="shared" si="506"/>
        <v>2.3502480183341627</v>
      </c>
      <c r="W1882" s="4" t="s">
        <v>5156</v>
      </c>
      <c r="X1882" s="2" cm="1">
        <f t="array" ref="X1882">SUM(_xlfn._xlws.FILTER($F$2:$F$2454,_xlfn.MAP($W$2:$W$2454,_xlfn.LAMBDA(_xlpm.x,_xlpm.x=$W1882))))</f>
        <v>1</v>
      </c>
      <c r="Y1882" s="11">
        <f t="shared" si="507"/>
        <v>1</v>
      </c>
      <c r="Z1882" s="4" t="s">
        <v>5102</v>
      </c>
      <c r="AA1882" s="2" cm="1">
        <f t="array" ref="AA1882">SUM(_xlfn._xlws.FILTER($F$2:$F$2454,_xlfn.MAP($Z$2:$Z$2454,_xlfn.LAMBDA(_xlpm.x,_xlpm.x=$Z1882))))</f>
        <v>1794</v>
      </c>
      <c r="AB1882" s="11">
        <f t="shared" si="508"/>
        <v>5.5741360089186175E-4</v>
      </c>
      <c r="AC1882" s="11">
        <f t="shared" si="509"/>
        <v>3.2538224387080734</v>
      </c>
      <c r="AG1882" s="2"/>
      <c r="AL1882" s="2"/>
      <c r="AM1882" s="2"/>
    </row>
    <row r="1883" spans="1:39">
      <c r="A1883" s="1" t="str">
        <f t="shared" si="493"/>
        <v>~'ll~ : [l]</v>
      </c>
      <c r="B1883" s="1">
        <f>_xlfn.LET(_xlpm.d,$G1883,_xlpm.k,_xlfn.CONCAT(LEFT(TRIM(B$1),1),"*"),COUNTIF(_xlpm.d,_xlpm.k))</f>
        <v>0</v>
      </c>
      <c r="C1883" s="1">
        <f>_xlfn.LET(_xlpm.d,$G1883,_xlpm.k,_xlfn.CONCAT(LEFT(TRIM(C$1),1),"*"),COUNTIF(_xlpm.d,_xlpm.k))</f>
        <v>0</v>
      </c>
      <c r="D1883" s="1">
        <f>_xlfn.LET(_xlpm.d,$G1883,_xlpm.k,_xlfn.CONCAT(LEFT(TRIM(D$1),1),"*"),COUNTIF(_xlpm.d,_xlpm.k))</f>
        <v>0</v>
      </c>
      <c r="E1883" s="1">
        <f t="shared" si="494"/>
        <v>0.30102999566398114</v>
      </c>
      <c r="F1883" s="7">
        <v>1</v>
      </c>
      <c r="G1883" s="9" t="s">
        <v>2052</v>
      </c>
      <c r="H1883" s="4" cm="1">
        <f t="array" ref="H1883">F1883/freq.sum.r6e</f>
        <v>7.9214195183776928E-5</v>
      </c>
      <c r="I1883" s="4" t="str">
        <f t="shared" si="495"/>
        <v>l</v>
      </c>
      <c r="J1883" s="4" t="str">
        <f t="shared" si="496"/>
        <v>'ll</v>
      </c>
      <c r="K1883" s="10">
        <f t="shared" si="497"/>
        <v>1</v>
      </c>
      <c r="L1883" s="1">
        <f t="shared" si="498"/>
        <v>3</v>
      </c>
      <c r="M1883" s="10">
        <f t="shared" si="499"/>
        <v>3</v>
      </c>
      <c r="N1883" s="1" t="str">
        <f t="shared" si="500"/>
        <v>~'ll~</v>
      </c>
      <c r="O1883" s="1" t="str">
        <f t="shared" si="501"/>
        <v>[l]</v>
      </c>
      <c r="P1883" s="3" cm="1">
        <f t="array" ref="P1883">SUM(_xlfn._xlws.FILTER($H$2:$H$2454,_xlfn.MAP($N$2:$N$2454,_xlfn.LAMBDA(_xlpm.x,_xlpm.x=$N1883))))</f>
        <v>7.9214195183776928E-5</v>
      </c>
      <c r="Q1883" s="4">
        <f t="shared" si="502"/>
        <v>1</v>
      </c>
      <c r="R1883" s="6" cm="1">
        <f t="array" ref="R1883">SUM(_xlfn._xlws.FILTER($H$2:$H$2454,_xlfn.MAP($O$2:$O$2454,_xlfn.LAMBDA(_xlpm.x,_xlpm.x=$O1883))))</f>
        <v>2.2021546261089986E-2</v>
      </c>
      <c r="S1883" s="4">
        <f t="shared" si="503"/>
        <v>3.5971223021582736E-3</v>
      </c>
      <c r="T1883" s="4">
        <f t="shared" si="504"/>
        <v>1.508322131717023E-3</v>
      </c>
      <c r="U1883" s="4">
        <f t="shared" si="505"/>
        <v>7.168458781362008E-3</v>
      </c>
      <c r="V1883" s="4">
        <f t="shared" si="506"/>
        <v>2.4440447959180762</v>
      </c>
      <c r="W1883" s="4"/>
      <c r="X1883" s="2" cm="1">
        <f t="array" ref="X1883">SUM(_xlfn._xlws.FILTER($F$2:$F$2454,_xlfn.MAP($W$2:$W$2454,_xlfn.LAMBDA(_xlpm.x,_xlpm.x=$W1883))))</f>
        <v>2988</v>
      </c>
      <c r="Y1883" s="11">
        <f t="shared" si="507"/>
        <v>3.3467202141900936E-4</v>
      </c>
      <c r="Z1883" s="4"/>
      <c r="AA1883" s="2" cm="1">
        <f t="array" ref="AA1883">SUM(_xlfn._xlws.FILTER($F$2:$F$2454,_xlfn.MAP($Z$2:$Z$2454,_xlfn.LAMBDA(_xlpm.x,_xlpm.x=$Z1883))))</f>
        <v>3871</v>
      </c>
      <c r="AB1883" s="11">
        <f t="shared" si="508"/>
        <v>2.5833118057349522E-4</v>
      </c>
      <c r="AC1883" s="11">
        <f t="shared" si="509"/>
        <v>0.11244257817559389</v>
      </c>
      <c r="AG1883" s="2"/>
      <c r="AL1883" s="2"/>
      <c r="AM1883" s="2"/>
    </row>
    <row r="1884" spans="1:39">
      <c r="A1884" s="1" t="str">
        <f t="shared" si="493"/>
        <v>~gha~ : [ə]</v>
      </c>
      <c r="B1884" s="1">
        <f>_xlfn.LET(_xlpm.d,$G1884,_xlpm.k,_xlfn.CONCAT(LEFT(TRIM(B$1),1),"*"),COUNTIF(_xlpm.d,_xlpm.k))</f>
        <v>0</v>
      </c>
      <c r="C1884" s="1">
        <f>_xlfn.LET(_xlpm.d,$G1884,_xlpm.k,_xlfn.CONCAT(LEFT(TRIM(C$1),1),"*"),COUNTIF(_xlpm.d,_xlpm.k))</f>
        <v>0</v>
      </c>
      <c r="D1884" s="1">
        <f>_xlfn.LET(_xlpm.d,$G1884,_xlpm.k,_xlfn.CONCAT(LEFT(TRIM(D$1),1),"*"),COUNTIF(_xlpm.d,_xlpm.k))</f>
        <v>0</v>
      </c>
      <c r="E1884" s="1">
        <f t="shared" si="494"/>
        <v>0.30102999566398114</v>
      </c>
      <c r="F1884" s="7">
        <v>1</v>
      </c>
      <c r="G1884" s="9" t="s">
        <v>2315</v>
      </c>
      <c r="H1884" s="4" cm="1">
        <f t="array" ref="H1884">F1884/freq.sum.r6e</f>
        <v>7.9214195183776928E-5</v>
      </c>
      <c r="I1884" s="4" t="str">
        <f t="shared" si="495"/>
        <v>ə</v>
      </c>
      <c r="J1884" s="4" t="str">
        <f t="shared" si="496"/>
        <v>gha</v>
      </c>
      <c r="K1884" s="10">
        <f t="shared" si="497"/>
        <v>1</v>
      </c>
      <c r="L1884" s="1">
        <f t="shared" si="498"/>
        <v>3</v>
      </c>
      <c r="M1884" s="10">
        <f t="shared" si="499"/>
        <v>3</v>
      </c>
      <c r="N1884" s="1" t="str">
        <f t="shared" si="500"/>
        <v>~gha~</v>
      </c>
      <c r="O1884" s="1" t="str">
        <f t="shared" si="501"/>
        <v>[ə]</v>
      </c>
      <c r="P1884" s="3" cm="1">
        <f t="array" ref="P1884">SUM(_xlfn._xlws.FILTER($H$2:$H$2454,_xlfn.MAP($N$2:$N$2454,_xlfn.LAMBDA(_xlpm.x,_xlpm.x=$N1884))))</f>
        <v>7.9214195183776928E-5</v>
      </c>
      <c r="Q1884" s="4">
        <f t="shared" si="502"/>
        <v>1</v>
      </c>
      <c r="R1884" s="6" cm="1">
        <f t="array" ref="R1884">SUM(_xlfn._xlws.FILTER($H$2:$H$2454,_xlfn.MAP($O$2:$O$2454,_xlfn.LAMBDA(_xlpm.x,_xlpm.x=$O1884))))</f>
        <v>3.0022179974651453E-2</v>
      </c>
      <c r="S1884" s="4">
        <f t="shared" si="503"/>
        <v>2.6385224274406336E-3</v>
      </c>
      <c r="T1884" s="4">
        <f t="shared" si="504"/>
        <v>1.107425986181709E-3</v>
      </c>
      <c r="U1884" s="4">
        <f t="shared" si="505"/>
        <v>5.2631578947368429E-3</v>
      </c>
      <c r="V1884" s="4">
        <f t="shared" si="506"/>
        <v>2.5786392099680722</v>
      </c>
      <c r="W1884" s="4" t="s">
        <v>5120</v>
      </c>
      <c r="X1884" s="2" cm="1">
        <f t="array" ref="X1884">SUM(_xlfn._xlws.FILTER($F$2:$F$2454,_xlfn.MAP($W$2:$W$2454,_xlfn.LAMBDA(_xlpm.x,_xlpm.x=$W1884))))</f>
        <v>1666</v>
      </c>
      <c r="Y1884" s="11">
        <f t="shared" si="507"/>
        <v>6.0024009603841532E-4</v>
      </c>
      <c r="Z1884" s="4" t="s">
        <v>5101</v>
      </c>
      <c r="AA1884" s="2" cm="1">
        <f t="array" ref="AA1884">SUM(_xlfn._xlws.FILTER($F$2:$F$2454,_xlfn.MAP($Z$2:$Z$2454,_xlfn.LAMBDA(_xlpm.x,_xlpm.x=$Z1884))))</f>
        <v>2255</v>
      </c>
      <c r="AB1884" s="11">
        <f t="shared" si="508"/>
        <v>4.434589800443459E-4</v>
      </c>
      <c r="AC1884" s="11">
        <f t="shared" si="509"/>
        <v>0.13147154914321055</v>
      </c>
      <c r="AG1884" s="2"/>
      <c r="AL1884" s="2"/>
      <c r="AM1884" s="2"/>
    </row>
    <row r="1885" spans="1:39">
      <c r="A1885" s="1" t="str">
        <f t="shared" si="493"/>
        <v>~mple~ : [mplɛ]</v>
      </c>
      <c r="B1885" s="1">
        <f>_xlfn.LET(_xlpm.d,$G1885,_xlpm.k,_xlfn.CONCAT(LEFT(TRIM(B$1),1),"*"),COUNTIF(_xlpm.d,_xlpm.k))</f>
        <v>0</v>
      </c>
      <c r="C1885" s="1">
        <f>_xlfn.LET(_xlpm.d,$G1885,_xlpm.k,_xlfn.CONCAT(LEFT(TRIM(C$1),1),"*"),COUNTIF(_xlpm.d,_xlpm.k))</f>
        <v>1</v>
      </c>
      <c r="D1885" s="1">
        <f>_xlfn.LET(_xlpm.d,$G1885,_xlpm.k,_xlfn.CONCAT(LEFT(TRIM(D$1),1),"*"),COUNTIF(_xlpm.d,_xlpm.k))</f>
        <v>0</v>
      </c>
      <c r="E1885" s="1">
        <f t="shared" si="494"/>
        <v>0.30102999566398114</v>
      </c>
      <c r="F1885" s="7">
        <v>1</v>
      </c>
      <c r="G1885" s="9" t="s">
        <v>1454</v>
      </c>
      <c r="H1885" s="4" cm="1">
        <f t="array" ref="H1885">F1885/freq.sum.r6e</f>
        <v>7.9214195183776928E-5</v>
      </c>
      <c r="I1885" s="4" t="str">
        <f t="shared" si="495"/>
        <v>mplɛ</v>
      </c>
      <c r="J1885" s="4" t="str">
        <f t="shared" si="496"/>
        <v>mple</v>
      </c>
      <c r="K1885" s="10">
        <f t="shared" si="497"/>
        <v>4</v>
      </c>
      <c r="L1885" s="1">
        <f t="shared" si="498"/>
        <v>4</v>
      </c>
      <c r="M1885" s="10">
        <f t="shared" si="499"/>
        <v>4</v>
      </c>
      <c r="N1885" s="1" t="str">
        <f t="shared" si="500"/>
        <v>~mple~</v>
      </c>
      <c r="O1885" s="1" t="str">
        <f t="shared" si="501"/>
        <v>[mplɛ]</v>
      </c>
      <c r="P1885" s="3" cm="1">
        <f t="array" ref="P1885">SUM(_xlfn._xlws.FILTER($H$2:$H$2454,_xlfn.MAP($N$2:$N$2454,_xlfn.LAMBDA(_xlpm.x,_xlpm.x=$N1885))))</f>
        <v>6.3371356147021542E-4</v>
      </c>
      <c r="Q1885" s="4">
        <f t="shared" si="502"/>
        <v>0.125</v>
      </c>
      <c r="R1885" s="6" cm="1">
        <f t="array" ref="R1885">SUM(_xlfn._xlws.FILTER($H$2:$H$2454,_xlfn.MAP($O$2:$O$2454,_xlfn.LAMBDA(_xlpm.x,_xlpm.x=$O1885))))</f>
        <v>7.9214195183776928E-5</v>
      </c>
      <c r="S1885" s="4">
        <f t="shared" si="503"/>
        <v>1</v>
      </c>
      <c r="T1885" s="4">
        <f t="shared" si="504"/>
        <v>5.2054859450868844E-2</v>
      </c>
      <c r="U1885" s="4">
        <f t="shared" si="505"/>
        <v>0.22222222222222221</v>
      </c>
      <c r="V1885" s="4">
        <f t="shared" si="506"/>
        <v>-0.90308998699194354</v>
      </c>
      <c r="W1885" s="4" t="s">
        <v>5121</v>
      </c>
      <c r="X1885" s="2" cm="1">
        <f t="array" ref="X1885">SUM(_xlfn._xlws.FILTER($F$2:$F$2454,_xlfn.MAP($W$2:$W$2454,_xlfn.LAMBDA(_xlpm.x,_xlpm.x=$W1885))))</f>
        <v>2896</v>
      </c>
      <c r="Y1885" s="11">
        <f t="shared" si="507"/>
        <v>3.453038674033149E-4</v>
      </c>
      <c r="Z1885" s="4" t="s">
        <v>5104</v>
      </c>
      <c r="AA1885" s="2" cm="1">
        <f t="array" ref="AA1885">SUM(_xlfn._xlws.FILTER($F$2:$F$2454,_xlfn.MAP($Z$2:$Z$2454,_xlfn.LAMBDA(_xlpm.x,_xlpm.x=$Z1885))))</f>
        <v>883</v>
      </c>
      <c r="AB1885" s="11">
        <f t="shared" si="508"/>
        <v>1.1325028312570782E-3</v>
      </c>
      <c r="AC1885" s="11">
        <f t="shared" si="509"/>
        <v>-0.51583785394754078</v>
      </c>
      <c r="AG1885" s="2"/>
      <c r="AL1885" s="2"/>
      <c r="AM1885" s="2"/>
    </row>
    <row r="1886" spans="1:39">
      <c r="A1886" s="1" t="str">
        <f t="shared" si="493"/>
        <v>~rtai~ : [ɹtɛ]</v>
      </c>
      <c r="B1886" s="1">
        <f>_xlfn.LET(_xlpm.d,$G1886,_xlpm.k,_xlfn.CONCAT(LEFT(TRIM(B$1),1),"*"),COUNTIF(_xlpm.d,_xlpm.k))</f>
        <v>1</v>
      </c>
      <c r="C1886" s="1">
        <f>_xlfn.LET(_xlpm.d,$G1886,_xlpm.k,_xlfn.CONCAT(LEFT(TRIM(C$1),1),"*"),COUNTIF(_xlpm.d,_xlpm.k))</f>
        <v>0</v>
      </c>
      <c r="D1886" s="1">
        <f>_xlfn.LET(_xlpm.d,$G1886,_xlpm.k,_xlfn.CONCAT(LEFT(TRIM(D$1),1),"*"),COUNTIF(_xlpm.d,_xlpm.k))</f>
        <v>0</v>
      </c>
      <c r="E1886" s="1">
        <f t="shared" si="494"/>
        <v>0.30102999566398114</v>
      </c>
      <c r="F1886" s="7">
        <v>1</v>
      </c>
      <c r="G1886" s="9" t="s">
        <v>1418</v>
      </c>
      <c r="H1886" s="4" cm="1">
        <f t="array" ref="H1886">F1886/freq.sum.r6e</f>
        <v>7.9214195183776928E-5</v>
      </c>
      <c r="I1886" s="1" t="str">
        <f t="shared" si="495"/>
        <v>ɹtɛ</v>
      </c>
      <c r="J1886" s="1" t="str">
        <f t="shared" si="496"/>
        <v>rtai</v>
      </c>
      <c r="K1886" s="10">
        <f t="shared" si="497"/>
        <v>3</v>
      </c>
      <c r="L1886" s="1">
        <f t="shared" si="498"/>
        <v>4</v>
      </c>
      <c r="M1886" s="10">
        <f t="shared" si="499"/>
        <v>4</v>
      </c>
      <c r="N1886" s="1" t="str">
        <f t="shared" si="500"/>
        <v>~rtai~</v>
      </c>
      <c r="O1886" s="1" t="str">
        <f t="shared" si="501"/>
        <v>[ɹtɛ]</v>
      </c>
      <c r="P1886" s="3" cm="1">
        <f t="array" ref="P1886">SUM(_xlfn._xlws.FILTER($H$2:$H$2454,_xlfn.MAP($N$2:$N$2454,_xlfn.LAMBDA(_xlpm.x,_xlpm.x=$N1886))))</f>
        <v>5.5449936628643854E-4</v>
      </c>
      <c r="Q1886" s="4">
        <f t="shared" si="502"/>
        <v>0.14285714285714285</v>
      </c>
      <c r="R1886" s="6" cm="1">
        <f t="array" ref="R1886">SUM(_xlfn._xlws.FILTER($H$2:$H$2454,_xlfn.MAP($O$2:$O$2454,_xlfn.LAMBDA(_xlpm.x,_xlpm.x=$O1886))))</f>
        <v>7.9214195183776928E-5</v>
      </c>
      <c r="S1886" s="4">
        <f t="shared" si="503"/>
        <v>1</v>
      </c>
      <c r="T1886" s="4">
        <f t="shared" si="504"/>
        <v>5.8561716882227451E-2</v>
      </c>
      <c r="U1886" s="4">
        <f t="shared" si="505"/>
        <v>0.25</v>
      </c>
      <c r="V1886" s="4">
        <f t="shared" si="506"/>
        <v>-0.84509804001425681</v>
      </c>
      <c r="W1886" s="4" t="s">
        <v>5131</v>
      </c>
      <c r="X1886" s="2" cm="1">
        <f t="array" ref="X1886">SUM(_xlfn._xlws.FILTER($F$2:$F$2454,_xlfn.MAP($W$2:$W$2454,_xlfn.LAMBDA(_xlpm.x,_xlpm.x=$W1886))))</f>
        <v>105</v>
      </c>
      <c r="Y1886" s="11">
        <f t="shared" si="507"/>
        <v>9.5238095238095247E-3</v>
      </c>
      <c r="Z1886" s="4" t="s">
        <v>5104</v>
      </c>
      <c r="AA1886" s="2" cm="1">
        <f t="array" ref="AA1886">SUM(_xlfn._xlws.FILTER($F$2:$F$2454,_xlfn.MAP($Z$2:$Z$2454,_xlfn.LAMBDA(_xlpm.x,_xlpm.x=$Z1886))))</f>
        <v>883</v>
      </c>
      <c r="AB1886" s="11">
        <f t="shared" si="508"/>
        <v>1.1325028312570782E-3</v>
      </c>
      <c r="AC1886" s="11">
        <f t="shared" si="509"/>
        <v>0.92477140450763051</v>
      </c>
      <c r="AG1886" s="2"/>
      <c r="AL1886" s="2"/>
      <c r="AM1886" s="2"/>
    </row>
    <row r="1887" spans="1:39">
      <c r="A1887" s="1" t="str">
        <f t="shared" si="493"/>
        <v>~show~ : [ʃa]</v>
      </c>
      <c r="B1887" s="1">
        <f>_xlfn.LET(_xlpm.d,$G1887,_xlpm.k,_xlfn.CONCAT(LEFT(TRIM(B$1),1),"*"),COUNTIF(_xlpm.d,_xlpm.k))</f>
        <v>0</v>
      </c>
      <c r="C1887" s="1">
        <f>_xlfn.LET(_xlpm.d,$G1887,_xlpm.k,_xlfn.CONCAT(LEFT(TRIM(C$1),1),"*"),COUNTIF(_xlpm.d,_xlpm.k))</f>
        <v>0</v>
      </c>
      <c r="D1887" s="1">
        <f>_xlfn.LET(_xlpm.d,$G1887,_xlpm.k,_xlfn.CONCAT(LEFT(TRIM(D$1),1),"*"),COUNTIF(_xlpm.d,_xlpm.k))</f>
        <v>0</v>
      </c>
      <c r="E1887" s="1">
        <f t="shared" si="494"/>
        <v>0.30102999566398114</v>
      </c>
      <c r="F1887" s="7">
        <v>1</v>
      </c>
      <c r="G1887" s="9" t="s">
        <v>2323</v>
      </c>
      <c r="H1887" s="4" cm="1">
        <f t="array" ref="H1887">F1887/freq.sum.r6e</f>
        <v>7.9214195183776928E-5</v>
      </c>
      <c r="I1887" s="4" t="str">
        <f t="shared" si="495"/>
        <v>ʃa</v>
      </c>
      <c r="J1887" s="4" t="str">
        <f t="shared" si="496"/>
        <v>show</v>
      </c>
      <c r="K1887" s="10">
        <f t="shared" si="497"/>
        <v>2</v>
      </c>
      <c r="L1887" s="1">
        <f t="shared" si="498"/>
        <v>4</v>
      </c>
      <c r="M1887" s="10">
        <f t="shared" si="499"/>
        <v>4</v>
      </c>
      <c r="N1887" s="1" t="str">
        <f t="shared" si="500"/>
        <v>~show~</v>
      </c>
      <c r="O1887" s="1" t="str">
        <f t="shared" si="501"/>
        <v>[ʃa]</v>
      </c>
      <c r="P1887" s="3" cm="1">
        <f t="array" ref="P1887">SUM(_xlfn._xlws.FILTER($H$2:$H$2454,_xlfn.MAP($N$2:$N$2454,_xlfn.LAMBDA(_xlpm.x,_xlpm.x=$N1887))))</f>
        <v>4.7528517110266159E-4</v>
      </c>
      <c r="Q1887" s="4">
        <f t="shared" si="502"/>
        <v>0.16666666666666666</v>
      </c>
      <c r="R1887" s="6" cm="1">
        <f t="array" ref="R1887">SUM(_xlfn._xlws.FILTER($H$2:$H$2454,_xlfn.MAP($O$2:$O$2454,_xlfn.LAMBDA(_xlpm.x,_xlpm.x=$O1887))))</f>
        <v>7.9214195183776928E-5</v>
      </c>
      <c r="S1887" s="4">
        <f t="shared" si="503"/>
        <v>1</v>
      </c>
      <c r="T1887" s="4">
        <f t="shared" si="504"/>
        <v>6.6927676436831368E-2</v>
      </c>
      <c r="U1887" s="4">
        <f t="shared" si="505"/>
        <v>0.2857142857142857</v>
      </c>
      <c r="V1887" s="4">
        <f t="shared" si="506"/>
        <v>-0.77815125038364363</v>
      </c>
      <c r="W1887" s="4" t="s">
        <v>5128</v>
      </c>
      <c r="X1887" s="2" cm="1">
        <f t="array" ref="X1887">SUM(_xlfn._xlws.FILTER($F$2:$F$2454,_xlfn.MAP($W$2:$W$2454,_xlfn.LAMBDA(_xlpm.x,_xlpm.x=$W1887))))</f>
        <v>89</v>
      </c>
      <c r="Y1887" s="11">
        <f t="shared" si="507"/>
        <v>1.1235955056179775E-2</v>
      </c>
      <c r="Z1887" s="4" t="s">
        <v>5120</v>
      </c>
      <c r="AA1887" s="2" cm="1">
        <f t="array" ref="AA1887">SUM(_xlfn._xlws.FILTER($F$2:$F$2454,_xlfn.MAP($Z$2:$Z$2454,_xlfn.LAMBDA(_xlpm.x,_xlpm.x=$Z1887))))</f>
        <v>11</v>
      </c>
      <c r="AB1887" s="11">
        <f t="shared" si="508"/>
        <v>9.0909090909090912E-2</v>
      </c>
      <c r="AC1887" s="11">
        <f t="shared" si="509"/>
        <v>-0.90799732148668777</v>
      </c>
      <c r="AG1887" s="2"/>
      <c r="AL1887" s="2"/>
      <c r="AM1887" s="2"/>
    </row>
    <row r="1888" spans="1:39">
      <c r="A1888" s="1" t="str">
        <f t="shared" si="493"/>
        <v>~ntro~ : [ntɹəʊ]</v>
      </c>
      <c r="B1888" s="1">
        <f>_xlfn.LET(_xlpm.d,$G1888,_xlpm.k,_xlfn.CONCAT(LEFT(TRIM(B$1),1),"*"),COUNTIF(_xlpm.d,_xlpm.k))</f>
        <v>0</v>
      </c>
      <c r="C1888" s="1">
        <f>_xlfn.LET(_xlpm.d,$G1888,_xlpm.k,_xlfn.CONCAT(LEFT(TRIM(C$1),1),"*"),COUNTIF(_xlpm.d,_xlpm.k))</f>
        <v>0</v>
      </c>
      <c r="D1888" s="1">
        <f>_xlfn.LET(_xlpm.d,$G1888,_xlpm.k,_xlfn.CONCAT(LEFT(TRIM(D$1),1),"*"),COUNTIF(_xlpm.d,_xlpm.k))</f>
        <v>1</v>
      </c>
      <c r="E1888" s="1">
        <f t="shared" si="494"/>
        <v>0.30102999566398114</v>
      </c>
      <c r="F1888" s="7">
        <v>1</v>
      </c>
      <c r="G1888" s="9" t="s">
        <v>2161</v>
      </c>
      <c r="H1888" s="4" cm="1">
        <f t="array" ref="H1888">F1888/freq.sum.r6e</f>
        <v>7.9214195183776928E-5</v>
      </c>
      <c r="I1888" s="4" t="str">
        <f t="shared" si="495"/>
        <v>ntɹəʊ</v>
      </c>
      <c r="J1888" s="4" t="str">
        <f t="shared" si="496"/>
        <v>ntro</v>
      </c>
      <c r="K1888" s="10">
        <f t="shared" si="497"/>
        <v>5</v>
      </c>
      <c r="L1888" s="1">
        <f t="shared" si="498"/>
        <v>4</v>
      </c>
      <c r="M1888" s="10">
        <f t="shared" si="499"/>
        <v>5</v>
      </c>
      <c r="N1888" s="1" t="str">
        <f t="shared" si="500"/>
        <v>~ntro~</v>
      </c>
      <c r="O1888" s="1" t="str">
        <f t="shared" si="501"/>
        <v>[ntɹəʊ]</v>
      </c>
      <c r="P1888" s="3" cm="1">
        <f t="array" ref="P1888">SUM(_xlfn._xlws.FILTER($H$2:$H$2454,_xlfn.MAP($N$2:$N$2454,_xlfn.LAMBDA(_xlpm.x,_xlpm.x=$N1888))))</f>
        <v>3.9607097591888465E-4</v>
      </c>
      <c r="Q1888" s="4">
        <f t="shared" si="502"/>
        <v>0.19999999999999998</v>
      </c>
      <c r="R1888" s="6" cm="1">
        <f t="array" ref="R1888">SUM(_xlfn._xlws.FILTER($H$2:$H$2454,_xlfn.MAP($O$2:$O$2454,_xlfn.LAMBDA(_xlpm.x,_xlpm.x=$O1888))))</f>
        <v>7.9214195183776928E-5</v>
      </c>
      <c r="S1888" s="4">
        <f t="shared" si="503"/>
        <v>1</v>
      </c>
      <c r="T1888" s="4">
        <f t="shared" si="504"/>
        <v>8.479995310704358E-2</v>
      </c>
      <c r="U1888" s="4">
        <f t="shared" si="505"/>
        <v>0.33333333333333331</v>
      </c>
      <c r="V1888" s="4">
        <f t="shared" si="506"/>
        <v>-0.69897000433601886</v>
      </c>
      <c r="W1888" s="4" t="s">
        <v>5119</v>
      </c>
      <c r="X1888" s="2" cm="1">
        <f t="array" ref="X1888">SUM(_xlfn._xlws.FILTER($F$2:$F$2454,_xlfn.MAP($W$2:$W$2454,_xlfn.LAMBDA(_xlpm.x,_xlpm.x=$W1888))))</f>
        <v>1157</v>
      </c>
      <c r="Y1888" s="11">
        <f t="shared" si="507"/>
        <v>8.6430423509075197E-4</v>
      </c>
      <c r="Z1888" s="4" t="s">
        <v>5115</v>
      </c>
      <c r="AA1888" s="2" cm="1">
        <f t="array" ref="AA1888">SUM(_xlfn._xlws.FILTER($F$2:$F$2454,_xlfn.MAP($Z$2:$Z$2454,_xlfn.LAMBDA(_xlpm.x,_xlpm.x=$Z1888))))</f>
        <v>73</v>
      </c>
      <c r="AB1888" s="11">
        <f t="shared" si="508"/>
        <v>1.3698630136986301E-2</v>
      </c>
      <c r="AC1888" s="11">
        <f t="shared" si="509"/>
        <v>-1.2000104988312936</v>
      </c>
      <c r="AG1888" s="2"/>
      <c r="AL1888" s="2"/>
      <c r="AM1888" s="2"/>
    </row>
    <row r="1889" spans="1:39">
      <c r="A1889" s="1" t="str">
        <f t="shared" si="493"/>
        <v>~brea~ : [bɹi]</v>
      </c>
      <c r="B1889" s="1">
        <f>_xlfn.LET(_xlpm.d,$G1889,_xlpm.k,_xlfn.CONCAT(LEFT(TRIM(B$1),1),"*"),COUNTIF(_xlpm.d,_xlpm.k))</f>
        <v>0</v>
      </c>
      <c r="C1889" s="1">
        <f>_xlfn.LET(_xlpm.d,$G1889,_xlpm.k,_xlfn.CONCAT(LEFT(TRIM(C$1),1),"*"),COUNTIF(_xlpm.d,_xlpm.k))</f>
        <v>0</v>
      </c>
      <c r="D1889" s="1">
        <f>_xlfn.LET(_xlpm.d,$G1889,_xlpm.k,_xlfn.CONCAT(LEFT(TRIM(D$1),1),"*"),COUNTIF(_xlpm.d,_xlpm.k))</f>
        <v>0</v>
      </c>
      <c r="E1889" s="1">
        <f t="shared" si="494"/>
        <v>0.30102999566398114</v>
      </c>
      <c r="F1889" s="7">
        <v>1</v>
      </c>
      <c r="G1889" s="9" t="s">
        <v>1453</v>
      </c>
      <c r="H1889" s="4" cm="1">
        <f t="array" ref="H1889">F1889/freq.sum.r6e</f>
        <v>7.9214195183776928E-5</v>
      </c>
      <c r="I1889" s="4" t="str">
        <f t="shared" si="495"/>
        <v>bɹi</v>
      </c>
      <c r="J1889" s="4" t="str">
        <f t="shared" si="496"/>
        <v>brea</v>
      </c>
      <c r="K1889" s="10">
        <f t="shared" si="497"/>
        <v>3</v>
      </c>
      <c r="L1889" s="1">
        <f t="shared" si="498"/>
        <v>4</v>
      </c>
      <c r="M1889" s="10">
        <f t="shared" si="499"/>
        <v>4</v>
      </c>
      <c r="N1889" s="1" t="str">
        <f t="shared" si="500"/>
        <v>~brea~</v>
      </c>
      <c r="O1889" s="1" t="str">
        <f t="shared" si="501"/>
        <v>[bɹi]</v>
      </c>
      <c r="P1889" s="3" cm="1">
        <f t="array" ref="P1889">SUM(_xlfn._xlws.FILTER($H$2:$H$2454,_xlfn.MAP($N$2:$N$2454,_xlfn.LAMBDA(_xlpm.x,_xlpm.x=$N1889))))</f>
        <v>6.3371356147021542E-4</v>
      </c>
      <c r="Q1889" s="4">
        <f t="shared" si="502"/>
        <v>0.125</v>
      </c>
      <c r="R1889" s="6" cm="1">
        <f t="array" ref="R1889">SUM(_xlfn._xlws.FILTER($H$2:$H$2454,_xlfn.MAP($O$2:$O$2454,_xlfn.LAMBDA(_xlpm.x,_xlpm.x=$O1889))))</f>
        <v>1.5842839036755386E-4</v>
      </c>
      <c r="S1889" s="4">
        <f t="shared" si="503"/>
        <v>0.5</v>
      </c>
      <c r="T1889" s="4">
        <f t="shared" si="504"/>
        <v>4.6849373505781965E-2</v>
      </c>
      <c r="U1889" s="4">
        <f t="shared" si="505"/>
        <v>0.2</v>
      </c>
      <c r="V1889" s="4">
        <f t="shared" si="506"/>
        <v>-0.6020599913279624</v>
      </c>
      <c r="W1889" s="4" t="s">
        <v>5124</v>
      </c>
      <c r="X1889" s="2" cm="1">
        <f t="array" ref="X1889">SUM(_xlfn._xlws.FILTER($F$2:$F$2454,_xlfn.MAP($W$2:$W$2454,_xlfn.LAMBDA(_xlpm.x,_xlpm.x=$W1889))))</f>
        <v>184</v>
      </c>
      <c r="Y1889" s="11">
        <f t="shared" si="507"/>
        <v>5.434782608695652E-3</v>
      </c>
      <c r="Z1889" s="4" t="s">
        <v>5110</v>
      </c>
      <c r="AA1889" s="2" cm="1">
        <f t="array" ref="AA1889">SUM(_xlfn._xlws.FILTER($F$2:$F$2454,_xlfn.MAP($Z$2:$Z$2454,_xlfn.LAMBDA(_xlpm.x,_xlpm.x=$Z1889))))</f>
        <v>354</v>
      </c>
      <c r="AB1889" s="11">
        <f t="shared" si="508"/>
        <v>2.8248587570621469E-3</v>
      </c>
      <c r="AC1889" s="11">
        <f t="shared" si="509"/>
        <v>0.28418543901625132</v>
      </c>
      <c r="AG1889" s="2"/>
      <c r="AL1889" s="2"/>
      <c r="AM1889" s="2"/>
    </row>
    <row r="1890" spans="1:39">
      <c r="A1890" s="1" t="str">
        <f t="shared" si="493"/>
        <v>~nque~ : [ŋkwə]</v>
      </c>
      <c r="B1890" s="1">
        <f>_xlfn.LET(_xlpm.d,$G1890,_xlpm.k,_xlfn.CONCAT(LEFT(TRIM(B$1),1),"*"),COUNTIF(_xlpm.d,_xlpm.k))</f>
        <v>0</v>
      </c>
      <c r="C1890" s="1">
        <f>_xlfn.LET(_xlpm.d,$G1890,_xlpm.k,_xlfn.CONCAT(LEFT(TRIM(C$1),1),"*"),COUNTIF(_xlpm.d,_xlpm.k))</f>
        <v>0</v>
      </c>
      <c r="D1890" s="1">
        <f>_xlfn.LET(_xlpm.d,$G1890,_xlpm.k,_xlfn.CONCAT(LEFT(TRIM(D$1),1),"*"),COUNTIF(_xlpm.d,_xlpm.k))</f>
        <v>0</v>
      </c>
      <c r="E1890" s="1">
        <f t="shared" si="494"/>
        <v>0.30102999566398114</v>
      </c>
      <c r="F1890" s="7">
        <v>1</v>
      </c>
      <c r="G1890" s="9" t="s">
        <v>2348</v>
      </c>
      <c r="H1890" s="4" cm="1">
        <f t="array" ref="H1890">F1890/freq.sum.r6e</f>
        <v>7.9214195183776928E-5</v>
      </c>
      <c r="I1890" s="4" t="str">
        <f t="shared" si="495"/>
        <v>ŋkwə</v>
      </c>
      <c r="J1890" s="4" t="str">
        <f t="shared" si="496"/>
        <v>nque</v>
      </c>
      <c r="K1890" s="10">
        <f t="shared" si="497"/>
        <v>4</v>
      </c>
      <c r="L1890" s="1">
        <f t="shared" si="498"/>
        <v>4</v>
      </c>
      <c r="M1890" s="10">
        <f t="shared" si="499"/>
        <v>4</v>
      </c>
      <c r="N1890" s="1" t="str">
        <f t="shared" si="500"/>
        <v>~nque~</v>
      </c>
      <c r="O1890" s="1" t="str">
        <f t="shared" si="501"/>
        <v>[ŋkwə]</v>
      </c>
      <c r="P1890" s="3" cm="1">
        <f t="array" ref="P1890">SUM(_xlfn._xlws.FILTER($H$2:$H$2454,_xlfn.MAP($N$2:$N$2454,_xlfn.LAMBDA(_xlpm.x,_xlpm.x=$N1890))))</f>
        <v>3.1685678073510771E-4</v>
      </c>
      <c r="Q1890" s="4">
        <f t="shared" si="502"/>
        <v>0.25</v>
      </c>
      <c r="R1890" s="6" cm="1">
        <f t="array" ref="R1890">SUM(_xlfn._xlws.FILTER($H$2:$H$2454,_xlfn.MAP($O$2:$O$2454,_xlfn.LAMBDA(_xlpm.x,_xlpm.x=$O1890))))</f>
        <v>7.9214195183776928E-5</v>
      </c>
      <c r="S1890" s="4">
        <f t="shared" si="503"/>
        <v>1</v>
      </c>
      <c r="T1890" s="4">
        <f t="shared" si="504"/>
        <v>9.3698747011563929E-2</v>
      </c>
      <c r="U1890" s="4">
        <f t="shared" si="505"/>
        <v>0.4</v>
      </c>
      <c r="V1890" s="4">
        <f t="shared" si="506"/>
        <v>-0.6020599913279624</v>
      </c>
      <c r="W1890" s="4" t="s">
        <v>5143</v>
      </c>
      <c r="X1890" s="2" cm="1">
        <f t="array" ref="X1890">SUM(_xlfn._xlws.FILTER($F$2:$F$2454,_xlfn.MAP($W$2:$W$2454,_xlfn.LAMBDA(_xlpm.x,_xlpm.x=$W1890))))</f>
        <v>33</v>
      </c>
      <c r="Y1890" s="11">
        <f t="shared" si="507"/>
        <v>3.0303030303030304E-2</v>
      </c>
      <c r="Z1890" s="4" t="s">
        <v>5101</v>
      </c>
      <c r="AA1890" s="2" cm="1">
        <f t="array" ref="AA1890">SUM(_xlfn._xlws.FILTER($F$2:$F$2454,_xlfn.MAP($Z$2:$Z$2454,_xlfn.LAMBDA(_xlpm.x,_xlpm.x=$Z1890))))</f>
        <v>2255</v>
      </c>
      <c r="AB1890" s="11">
        <f t="shared" si="508"/>
        <v>4.434589800443459E-4</v>
      </c>
      <c r="AC1890" s="11">
        <f t="shared" si="509"/>
        <v>1.8346326063360918</v>
      </c>
      <c r="AG1890" s="2"/>
      <c r="AL1890" s="2"/>
      <c r="AM1890" s="2"/>
    </row>
    <row r="1891" spans="1:39">
      <c r="A1891" s="1" t="str">
        <f t="shared" si="493"/>
        <v>~nque~ : [ŋkwɛ]</v>
      </c>
      <c r="B1891" s="1">
        <f>_xlfn.LET(_xlpm.d,$G1891,_xlpm.k,_xlfn.CONCAT(LEFT(TRIM(B$1),1),"*"),COUNTIF(_xlpm.d,_xlpm.k))</f>
        <v>0</v>
      </c>
      <c r="C1891" s="1">
        <f>_xlfn.LET(_xlpm.d,$G1891,_xlpm.k,_xlfn.CONCAT(LEFT(TRIM(C$1),1),"*"),COUNTIF(_xlpm.d,_xlpm.k))</f>
        <v>0</v>
      </c>
      <c r="D1891" s="1">
        <f>_xlfn.LET(_xlpm.d,$G1891,_xlpm.k,_xlfn.CONCAT(LEFT(TRIM(D$1),1),"*"),COUNTIF(_xlpm.d,_xlpm.k))</f>
        <v>0</v>
      </c>
      <c r="E1891" s="1">
        <f t="shared" si="494"/>
        <v>0.30102999566398114</v>
      </c>
      <c r="F1891" s="7">
        <v>1</v>
      </c>
      <c r="G1891" s="9" t="s">
        <v>1237</v>
      </c>
      <c r="H1891" s="4" cm="1">
        <f t="array" ref="H1891">F1891/freq.sum.r6e</f>
        <v>7.9214195183776928E-5</v>
      </c>
      <c r="I1891" s="1" t="str">
        <f t="shared" si="495"/>
        <v>ŋkwɛ</v>
      </c>
      <c r="J1891" s="1" t="str">
        <f t="shared" si="496"/>
        <v>nque</v>
      </c>
      <c r="K1891" s="10">
        <f t="shared" si="497"/>
        <v>4</v>
      </c>
      <c r="L1891" s="1">
        <f t="shared" si="498"/>
        <v>4</v>
      </c>
      <c r="M1891" s="10">
        <f t="shared" si="499"/>
        <v>4</v>
      </c>
      <c r="N1891" s="1" t="str">
        <f t="shared" si="500"/>
        <v>~nque~</v>
      </c>
      <c r="O1891" s="1" t="str">
        <f t="shared" si="501"/>
        <v>[ŋkwɛ]</v>
      </c>
      <c r="P1891" s="3" cm="1">
        <f t="array" ref="P1891">SUM(_xlfn._xlws.FILTER($H$2:$H$2454,_xlfn.MAP($N$2:$N$2454,_xlfn.LAMBDA(_xlpm.x,_xlpm.x=$N1891))))</f>
        <v>3.1685678073510771E-4</v>
      </c>
      <c r="Q1891" s="4">
        <f t="shared" si="502"/>
        <v>0.25</v>
      </c>
      <c r="R1891" s="6" cm="1">
        <f t="array" ref="R1891">SUM(_xlfn._xlws.FILTER($H$2:$H$2454,_xlfn.MAP($O$2:$O$2454,_xlfn.LAMBDA(_xlpm.x,_xlpm.x=$O1891))))</f>
        <v>7.9214195183776928E-5</v>
      </c>
      <c r="S1891" s="4">
        <f t="shared" si="503"/>
        <v>1</v>
      </c>
      <c r="T1891" s="4">
        <f t="shared" si="504"/>
        <v>9.3698747011563929E-2</v>
      </c>
      <c r="U1891" s="4">
        <f t="shared" si="505"/>
        <v>0.4</v>
      </c>
      <c r="V1891" s="4">
        <f t="shared" si="506"/>
        <v>-0.6020599913279624</v>
      </c>
      <c r="W1891" s="4" t="s">
        <v>5143</v>
      </c>
      <c r="X1891" s="2" cm="1">
        <f t="array" ref="X1891">SUM(_xlfn._xlws.FILTER($F$2:$F$2454,_xlfn.MAP($W$2:$W$2454,_xlfn.LAMBDA(_xlpm.x,_xlpm.x=$W1891))))</f>
        <v>33</v>
      </c>
      <c r="Y1891" s="11">
        <f t="shared" si="507"/>
        <v>3.0303030303030304E-2</v>
      </c>
      <c r="Z1891" s="4" t="s">
        <v>5104</v>
      </c>
      <c r="AA1891" s="2" cm="1">
        <f t="array" ref="AA1891">SUM(_xlfn._xlws.FILTER($F$2:$F$2454,_xlfn.MAP($Z$2:$Z$2454,_xlfn.LAMBDA(_xlpm.x,_xlpm.x=$Z1891))))</f>
        <v>883</v>
      </c>
      <c r="AB1891" s="11">
        <f t="shared" si="508"/>
        <v>1.1325028312570782E-3</v>
      </c>
      <c r="AC1891" s="11">
        <f t="shared" si="509"/>
        <v>1.427446763699681</v>
      </c>
      <c r="AG1891" s="2"/>
      <c r="AL1891" s="2"/>
      <c r="AM1891" s="2"/>
    </row>
    <row r="1892" spans="1:39">
      <c r="A1892" s="1" t="str">
        <f t="shared" si="493"/>
        <v>~nsta~ : [nstæ]</v>
      </c>
      <c r="B1892" s="1">
        <f>_xlfn.LET(_xlpm.d,$G1892,_xlpm.k,_xlfn.CONCAT(LEFT(TRIM(B$1),1),"*"),COUNTIF(_xlpm.d,_xlpm.k))</f>
        <v>0</v>
      </c>
      <c r="C1892" s="1">
        <f>_xlfn.LET(_xlpm.d,$G1892,_xlpm.k,_xlfn.CONCAT(LEFT(TRIM(C$1),1),"*"),COUNTIF(_xlpm.d,_xlpm.k))</f>
        <v>0</v>
      </c>
      <c r="D1892" s="1">
        <f>_xlfn.LET(_xlpm.d,$G1892,_xlpm.k,_xlfn.CONCAT(LEFT(TRIM(D$1),1),"*"),COUNTIF(_xlpm.d,_xlpm.k))</f>
        <v>1</v>
      </c>
      <c r="E1892" s="1">
        <f t="shared" si="494"/>
        <v>0.30102999566398114</v>
      </c>
      <c r="F1892" s="7">
        <v>1</v>
      </c>
      <c r="G1892" s="9" t="s">
        <v>2148</v>
      </c>
      <c r="H1892" s="4" cm="1">
        <f t="array" ref="H1892">F1892/freq.sum.r6e</f>
        <v>7.9214195183776928E-5</v>
      </c>
      <c r="I1892" s="4" t="str">
        <f t="shared" si="495"/>
        <v>nstæ</v>
      </c>
      <c r="J1892" s="4" t="str">
        <f t="shared" si="496"/>
        <v>nsta</v>
      </c>
      <c r="K1892" s="10">
        <f t="shared" si="497"/>
        <v>4</v>
      </c>
      <c r="L1892" s="1">
        <f t="shared" si="498"/>
        <v>4</v>
      </c>
      <c r="M1892" s="10">
        <f t="shared" si="499"/>
        <v>4</v>
      </c>
      <c r="N1892" s="1" t="str">
        <f t="shared" si="500"/>
        <v>~nsta~</v>
      </c>
      <c r="O1892" s="1" t="str">
        <f t="shared" si="501"/>
        <v>[nstæ]</v>
      </c>
      <c r="P1892" s="3" cm="1">
        <f t="array" ref="P1892">SUM(_xlfn._xlws.FILTER($H$2:$H$2454,_xlfn.MAP($N$2:$N$2454,_xlfn.LAMBDA(_xlpm.x,_xlpm.x=$N1892))))</f>
        <v>2.3764258555133077E-4</v>
      </c>
      <c r="Q1892" s="4">
        <f t="shared" si="502"/>
        <v>0.33333333333333337</v>
      </c>
      <c r="R1892" s="6" cm="1">
        <f t="array" ref="R1892">SUM(_xlfn._xlws.FILTER($H$2:$H$2454,_xlfn.MAP($O$2:$O$2454,_xlfn.LAMBDA(_xlpm.x,_xlpm.x=$O1892))))</f>
        <v>7.9214195183776928E-5</v>
      </c>
      <c r="S1892" s="4">
        <f t="shared" si="503"/>
        <v>1</v>
      </c>
      <c r="T1892" s="4">
        <f t="shared" si="504"/>
        <v>0.1171234337644549</v>
      </c>
      <c r="U1892" s="4">
        <f t="shared" si="505"/>
        <v>0.5</v>
      </c>
      <c r="V1892" s="4">
        <f t="shared" si="506"/>
        <v>-0.47712125471966238</v>
      </c>
      <c r="W1892" s="4" t="s">
        <v>5120</v>
      </c>
      <c r="X1892" s="2" cm="1">
        <f t="array" ref="X1892">SUM(_xlfn._xlws.FILTER($F$2:$F$2454,_xlfn.MAP($W$2:$W$2454,_xlfn.LAMBDA(_xlpm.x,_xlpm.x=$W1892))))</f>
        <v>1666</v>
      </c>
      <c r="Y1892" s="11">
        <f t="shared" si="507"/>
        <v>6.0024009603841532E-4</v>
      </c>
      <c r="Z1892" s="4" t="s">
        <v>5103</v>
      </c>
      <c r="AA1892" s="2" cm="1">
        <f t="array" ref="AA1892">SUM(_xlfn._xlws.FILTER($F$2:$F$2454,_xlfn.MAP($Z$2:$Z$2454,_xlfn.LAMBDA(_xlpm.x,_xlpm.x=$Z1892))))</f>
        <v>514</v>
      </c>
      <c r="AB1892" s="11">
        <f t="shared" si="508"/>
        <v>1.9455252918287938E-3</v>
      </c>
      <c r="AC1892" s="11">
        <f t="shared" si="509"/>
        <v>-0.51071187807549312</v>
      </c>
      <c r="AG1892" s="2"/>
      <c r="AL1892" s="2"/>
      <c r="AM1892" s="2"/>
    </row>
    <row r="1893" spans="1:39">
      <c r="A1893" s="1" t="str">
        <f t="shared" si="493"/>
        <v>~nsta~ : [nstɑ]</v>
      </c>
      <c r="B1893" s="1">
        <f>_xlfn.LET(_xlpm.d,$G1893,_xlpm.k,_xlfn.CONCAT(LEFT(TRIM(B$1),1),"*"),COUNTIF(_xlpm.d,_xlpm.k))</f>
        <v>0</v>
      </c>
      <c r="C1893" s="1">
        <f>_xlfn.LET(_xlpm.d,$G1893,_xlpm.k,_xlfn.CONCAT(LEFT(TRIM(C$1),1),"*"),COUNTIF(_xlpm.d,_xlpm.k))</f>
        <v>0</v>
      </c>
      <c r="D1893" s="1">
        <f>_xlfn.LET(_xlpm.d,$G1893,_xlpm.k,_xlfn.CONCAT(LEFT(TRIM(D$1),1),"*"),COUNTIF(_xlpm.d,_xlpm.k))</f>
        <v>1</v>
      </c>
      <c r="E1893" s="1">
        <f t="shared" si="494"/>
        <v>0.30102999566398114</v>
      </c>
      <c r="F1893" s="7">
        <v>1</v>
      </c>
      <c r="G1893" s="9" t="s">
        <v>2149</v>
      </c>
      <c r="H1893" s="4" cm="1">
        <f t="array" ref="H1893">F1893/freq.sum.r6e</f>
        <v>7.9214195183776928E-5</v>
      </c>
      <c r="I1893" s="4" t="str">
        <f t="shared" si="495"/>
        <v>nstɑ</v>
      </c>
      <c r="J1893" s="4" t="str">
        <f t="shared" si="496"/>
        <v>nsta</v>
      </c>
      <c r="K1893" s="10">
        <f t="shared" si="497"/>
        <v>4</v>
      </c>
      <c r="L1893" s="1">
        <f t="shared" si="498"/>
        <v>4</v>
      </c>
      <c r="M1893" s="10">
        <f t="shared" si="499"/>
        <v>4</v>
      </c>
      <c r="N1893" s="1" t="str">
        <f t="shared" si="500"/>
        <v>~nsta~</v>
      </c>
      <c r="O1893" s="1" t="str">
        <f t="shared" si="501"/>
        <v>[nstɑ]</v>
      </c>
      <c r="P1893" s="3" cm="1">
        <f t="array" ref="P1893">SUM(_xlfn._xlws.FILTER($H$2:$H$2454,_xlfn.MAP($N$2:$N$2454,_xlfn.LAMBDA(_xlpm.x,_xlpm.x=$N1893))))</f>
        <v>2.3764258555133077E-4</v>
      </c>
      <c r="Q1893" s="4">
        <f t="shared" si="502"/>
        <v>0.33333333333333337</v>
      </c>
      <c r="R1893" s="6" cm="1">
        <f t="array" ref="R1893">SUM(_xlfn._xlws.FILTER($H$2:$H$2454,_xlfn.MAP($O$2:$O$2454,_xlfn.LAMBDA(_xlpm.x,_xlpm.x=$O1893))))</f>
        <v>7.9214195183776928E-5</v>
      </c>
      <c r="S1893" s="4">
        <f t="shared" si="503"/>
        <v>1</v>
      </c>
      <c r="T1893" s="4">
        <f t="shared" si="504"/>
        <v>0.1171234337644549</v>
      </c>
      <c r="U1893" s="4">
        <f t="shared" si="505"/>
        <v>0.5</v>
      </c>
      <c r="V1893" s="4">
        <f t="shared" si="506"/>
        <v>-0.47712125471966238</v>
      </c>
      <c r="W1893" s="4" t="s">
        <v>5120</v>
      </c>
      <c r="X1893" s="2" cm="1">
        <f t="array" ref="X1893">SUM(_xlfn._xlws.FILTER($F$2:$F$2454,_xlfn.MAP($W$2:$W$2454,_xlfn.LAMBDA(_xlpm.x,_xlpm.x=$W1893))))</f>
        <v>1666</v>
      </c>
      <c r="Y1893" s="11">
        <f t="shared" si="507"/>
        <v>6.0024009603841532E-4</v>
      </c>
      <c r="Z1893" s="4" t="s">
        <v>5105</v>
      </c>
      <c r="AA1893" s="2" cm="1">
        <f t="array" ref="AA1893">SUM(_xlfn._xlws.FILTER($F$2:$F$2454,_xlfn.MAP($Z$2:$Z$2454,_xlfn.LAMBDA(_xlpm.x,_xlpm.x=$Z1893))))</f>
        <v>436</v>
      </c>
      <c r="AB1893" s="11">
        <f t="shared" si="508"/>
        <v>2.2935779816513763E-3</v>
      </c>
      <c r="AC1893" s="11">
        <f t="shared" si="509"/>
        <v>-0.58218850780218279</v>
      </c>
      <c r="AG1893" s="2"/>
      <c r="AL1893" s="2"/>
      <c r="AM1893" s="2"/>
    </row>
    <row r="1894" spans="1:39">
      <c r="A1894" s="1" t="str">
        <f t="shared" si="493"/>
        <v>~nsta~ : [nstə]</v>
      </c>
      <c r="B1894" s="1">
        <f>_xlfn.LET(_xlpm.d,$G1894,_xlpm.k,_xlfn.CONCAT(LEFT(TRIM(B$1),1),"*"),COUNTIF(_xlpm.d,_xlpm.k))</f>
        <v>0</v>
      </c>
      <c r="C1894" s="1">
        <f>_xlfn.LET(_xlpm.d,$G1894,_xlpm.k,_xlfn.CONCAT(LEFT(TRIM(C$1),1),"*"),COUNTIF(_xlpm.d,_xlpm.k))</f>
        <v>0</v>
      </c>
      <c r="D1894" s="1">
        <f>_xlfn.LET(_xlpm.d,$G1894,_xlpm.k,_xlfn.CONCAT(LEFT(TRIM(D$1),1),"*"),COUNTIF(_xlpm.d,_xlpm.k))</f>
        <v>1</v>
      </c>
      <c r="E1894" s="1">
        <f t="shared" si="494"/>
        <v>0.30102999566398114</v>
      </c>
      <c r="F1894" s="7">
        <v>1</v>
      </c>
      <c r="G1894" s="9" t="s">
        <v>1137</v>
      </c>
      <c r="H1894" s="4" cm="1">
        <f t="array" ref="H1894">F1894/freq.sum.r6e</f>
        <v>7.9214195183776928E-5</v>
      </c>
      <c r="I1894" s="4" t="str">
        <f t="shared" si="495"/>
        <v>nstə</v>
      </c>
      <c r="J1894" s="4" t="str">
        <f t="shared" si="496"/>
        <v>nsta</v>
      </c>
      <c r="K1894" s="10">
        <f t="shared" si="497"/>
        <v>4</v>
      </c>
      <c r="L1894" s="1">
        <f t="shared" si="498"/>
        <v>4</v>
      </c>
      <c r="M1894" s="10">
        <f t="shared" si="499"/>
        <v>4</v>
      </c>
      <c r="N1894" s="1" t="str">
        <f t="shared" si="500"/>
        <v>~nsta~</v>
      </c>
      <c r="O1894" s="1" t="str">
        <f t="shared" si="501"/>
        <v>[nstə]</v>
      </c>
      <c r="P1894" s="3" cm="1">
        <f t="array" ref="P1894">SUM(_xlfn._xlws.FILTER($H$2:$H$2454,_xlfn.MAP($N$2:$N$2454,_xlfn.LAMBDA(_xlpm.x,_xlpm.x=$N1894))))</f>
        <v>2.3764258555133077E-4</v>
      </c>
      <c r="Q1894" s="4">
        <f t="shared" si="502"/>
        <v>0.33333333333333337</v>
      </c>
      <c r="R1894" s="6" cm="1">
        <f t="array" ref="R1894">SUM(_xlfn._xlws.FILTER($H$2:$H$2454,_xlfn.MAP($O$2:$O$2454,_xlfn.LAMBDA(_xlpm.x,_xlpm.x=$O1894))))</f>
        <v>7.9214195183776928E-5</v>
      </c>
      <c r="S1894" s="4">
        <f t="shared" si="503"/>
        <v>1</v>
      </c>
      <c r="T1894" s="4">
        <f t="shared" si="504"/>
        <v>0.1171234337644549</v>
      </c>
      <c r="U1894" s="4">
        <f t="shared" si="505"/>
        <v>0.5</v>
      </c>
      <c r="V1894" s="4">
        <f t="shared" si="506"/>
        <v>-0.47712125471966238</v>
      </c>
      <c r="W1894" s="4" t="s">
        <v>5120</v>
      </c>
      <c r="X1894" s="2" cm="1">
        <f t="array" ref="X1894">SUM(_xlfn._xlws.FILTER($F$2:$F$2454,_xlfn.MAP($W$2:$W$2454,_xlfn.LAMBDA(_xlpm.x,_xlpm.x=$W1894))))</f>
        <v>1666</v>
      </c>
      <c r="Y1894" s="11">
        <f t="shared" si="507"/>
        <v>6.0024009603841532E-4</v>
      </c>
      <c r="Z1894" s="4" t="s">
        <v>5101</v>
      </c>
      <c r="AA1894" s="2" cm="1">
        <f t="array" ref="AA1894">SUM(_xlfn._xlws.FILTER($F$2:$F$2454,_xlfn.MAP($Z$2:$Z$2454,_xlfn.LAMBDA(_xlpm.x,_xlpm.x=$Z1894))))</f>
        <v>2255</v>
      </c>
      <c r="AB1894" s="11">
        <f t="shared" si="508"/>
        <v>4.434589800443459E-4</v>
      </c>
      <c r="AC1894" s="11">
        <f t="shared" si="509"/>
        <v>0.13147154914321055</v>
      </c>
      <c r="AG1894" s="2"/>
      <c r="AL1894" s="2"/>
      <c r="AM1894" s="2"/>
    </row>
    <row r="1895" spans="1:39">
      <c r="A1895" s="1" t="str">
        <f t="shared" si="493"/>
        <v>~mpre~ : [mpɹɪ]</v>
      </c>
      <c r="B1895" s="1">
        <f>_xlfn.LET(_xlpm.d,$G1895,_xlpm.k,_xlfn.CONCAT(LEFT(TRIM(B$1),1),"*"),COUNTIF(_xlpm.d,_xlpm.k))</f>
        <v>0</v>
      </c>
      <c r="C1895" s="1">
        <f>_xlfn.LET(_xlpm.d,$G1895,_xlpm.k,_xlfn.CONCAT(LEFT(TRIM(C$1),1),"*"),COUNTIF(_xlpm.d,_xlpm.k))</f>
        <v>1</v>
      </c>
      <c r="D1895" s="1">
        <f>_xlfn.LET(_xlpm.d,$G1895,_xlpm.k,_xlfn.CONCAT(LEFT(TRIM(D$1),1),"*"),COUNTIF(_xlpm.d,_xlpm.k))</f>
        <v>0</v>
      </c>
      <c r="E1895" s="1">
        <f t="shared" si="494"/>
        <v>0.30102999566398114</v>
      </c>
      <c r="F1895" s="7">
        <v>1</v>
      </c>
      <c r="G1895" s="9" t="s">
        <v>2121</v>
      </c>
      <c r="H1895" s="4" cm="1">
        <f t="array" ref="H1895">F1895/freq.sum.r6e</f>
        <v>7.9214195183776928E-5</v>
      </c>
      <c r="I1895" s="4" t="str">
        <f t="shared" si="495"/>
        <v>mpɹɪ</v>
      </c>
      <c r="J1895" s="4" t="str">
        <f t="shared" si="496"/>
        <v>mpre</v>
      </c>
      <c r="K1895" s="10">
        <f t="shared" si="497"/>
        <v>4</v>
      </c>
      <c r="L1895" s="1">
        <f t="shared" si="498"/>
        <v>4</v>
      </c>
      <c r="M1895" s="10">
        <f t="shared" si="499"/>
        <v>4</v>
      </c>
      <c r="N1895" s="1" t="str">
        <f t="shared" si="500"/>
        <v>~mpre~</v>
      </c>
      <c r="O1895" s="1" t="str">
        <f t="shared" si="501"/>
        <v>[mpɹɪ]</v>
      </c>
      <c r="P1895" s="3" cm="1">
        <f t="array" ref="P1895">SUM(_xlfn._xlws.FILTER($H$2:$H$2454,_xlfn.MAP($N$2:$N$2454,_xlfn.LAMBDA(_xlpm.x,_xlpm.x=$N1895))))</f>
        <v>2.3764258555133077E-4</v>
      </c>
      <c r="Q1895" s="4">
        <f t="shared" si="502"/>
        <v>0.33333333333333337</v>
      </c>
      <c r="R1895" s="6" cm="1">
        <f t="array" ref="R1895">SUM(_xlfn._xlws.FILTER($H$2:$H$2454,_xlfn.MAP($O$2:$O$2454,_xlfn.LAMBDA(_xlpm.x,_xlpm.x=$O1895))))</f>
        <v>7.9214195183776928E-5</v>
      </c>
      <c r="S1895" s="4">
        <f t="shared" si="503"/>
        <v>1</v>
      </c>
      <c r="T1895" s="4">
        <f t="shared" si="504"/>
        <v>0.1171234337644549</v>
      </c>
      <c r="U1895" s="4">
        <f t="shared" si="505"/>
        <v>0.5</v>
      </c>
      <c r="V1895" s="4">
        <f t="shared" si="506"/>
        <v>-0.47712125471966238</v>
      </c>
      <c r="W1895" s="4" t="s">
        <v>5121</v>
      </c>
      <c r="X1895" s="2" cm="1">
        <f t="array" ref="X1895">SUM(_xlfn._xlws.FILTER($F$2:$F$2454,_xlfn.MAP($W$2:$W$2454,_xlfn.LAMBDA(_xlpm.x,_xlpm.x=$W1895))))</f>
        <v>2896</v>
      </c>
      <c r="Y1895" s="11">
        <f t="shared" si="507"/>
        <v>3.453038674033149E-4</v>
      </c>
      <c r="Z1895" s="4" t="s">
        <v>5102</v>
      </c>
      <c r="AA1895" s="2" cm="1">
        <f t="array" ref="AA1895">SUM(_xlfn._xlws.FILTER($F$2:$F$2454,_xlfn.MAP($Z$2:$Z$2454,_xlfn.LAMBDA(_xlpm.x,_xlpm.x=$Z1895))))</f>
        <v>1794</v>
      </c>
      <c r="AB1895" s="11">
        <f t="shared" si="508"/>
        <v>5.5741360089186175E-4</v>
      </c>
      <c r="AC1895" s="11">
        <f t="shared" si="509"/>
        <v>-0.20797611881703601</v>
      </c>
      <c r="AG1895" s="2"/>
      <c r="AL1895" s="2"/>
      <c r="AM1895" s="2"/>
    </row>
    <row r="1896" spans="1:39">
      <c r="A1896" s="1" t="str">
        <f t="shared" si="493"/>
        <v>~flou~ : [flaʊ]</v>
      </c>
      <c r="B1896" s="1">
        <f>_xlfn.LET(_xlpm.d,$G1896,_xlpm.k,_xlfn.CONCAT(LEFT(TRIM(B$1),1),"*"),COUNTIF(_xlpm.d,_xlpm.k))</f>
        <v>0</v>
      </c>
      <c r="C1896" s="1">
        <f>_xlfn.LET(_xlpm.d,$G1896,_xlpm.k,_xlfn.CONCAT(LEFT(TRIM(C$1),1),"*"),COUNTIF(_xlpm.d,_xlpm.k))</f>
        <v>0</v>
      </c>
      <c r="D1896" s="1">
        <f>_xlfn.LET(_xlpm.d,$G1896,_xlpm.k,_xlfn.CONCAT(LEFT(TRIM(D$1),1),"*"),COUNTIF(_xlpm.d,_xlpm.k))</f>
        <v>0</v>
      </c>
      <c r="E1896" s="1">
        <f t="shared" si="494"/>
        <v>0.30102999566398114</v>
      </c>
      <c r="F1896" s="7">
        <v>1</v>
      </c>
      <c r="G1896" s="9" t="s">
        <v>932</v>
      </c>
      <c r="H1896" s="4" cm="1">
        <f t="array" ref="H1896">F1896/freq.sum.r6e</f>
        <v>7.9214195183776928E-5</v>
      </c>
      <c r="I1896" s="4" t="str">
        <f t="shared" si="495"/>
        <v>flaʊ</v>
      </c>
      <c r="J1896" s="4" t="str">
        <f t="shared" si="496"/>
        <v>flou</v>
      </c>
      <c r="K1896" s="10">
        <f t="shared" si="497"/>
        <v>4</v>
      </c>
      <c r="L1896" s="1">
        <f t="shared" si="498"/>
        <v>4</v>
      </c>
      <c r="M1896" s="10">
        <f t="shared" si="499"/>
        <v>4</v>
      </c>
      <c r="N1896" s="1" t="str">
        <f t="shared" si="500"/>
        <v>~flou~</v>
      </c>
      <c r="O1896" s="1" t="str">
        <f t="shared" si="501"/>
        <v>[flaʊ]</v>
      </c>
      <c r="P1896" s="3" cm="1">
        <f t="array" ref="P1896">SUM(_xlfn._xlws.FILTER($H$2:$H$2454,_xlfn.MAP($N$2:$N$2454,_xlfn.LAMBDA(_xlpm.x,_xlpm.x=$N1896))))</f>
        <v>2.3764258555133077E-4</v>
      </c>
      <c r="Q1896" s="4">
        <f t="shared" si="502"/>
        <v>0.33333333333333337</v>
      </c>
      <c r="R1896" s="6" cm="1">
        <f t="array" ref="R1896">SUM(_xlfn._xlws.FILTER($H$2:$H$2454,_xlfn.MAP($O$2:$O$2454,_xlfn.LAMBDA(_xlpm.x,_xlpm.x=$O1896))))</f>
        <v>7.9214195183776928E-5</v>
      </c>
      <c r="S1896" s="4">
        <f t="shared" si="503"/>
        <v>1</v>
      </c>
      <c r="T1896" s="4">
        <f t="shared" si="504"/>
        <v>0.1171234337644549</v>
      </c>
      <c r="U1896" s="4">
        <f t="shared" si="505"/>
        <v>0.5</v>
      </c>
      <c r="V1896" s="4">
        <f t="shared" si="506"/>
        <v>-0.47712125471966238</v>
      </c>
      <c r="W1896" s="4" t="s">
        <v>5100</v>
      </c>
      <c r="X1896" s="2" cm="1">
        <f t="array" ref="X1896">SUM(_xlfn._xlws.FILTER($F$2:$F$2454,_xlfn.MAP($W$2:$W$2454,_xlfn.LAMBDA(_xlpm.x,_xlpm.x=$W1896))))</f>
        <v>150</v>
      </c>
      <c r="Y1896" s="11">
        <f t="shared" si="507"/>
        <v>6.6666666666666671E-3</v>
      </c>
      <c r="Z1896" s="4" t="s">
        <v>5114</v>
      </c>
      <c r="AA1896" s="2" cm="1">
        <f t="array" ref="AA1896">SUM(_xlfn._xlws.FILTER($F$2:$F$2454,_xlfn.MAP($Z$2:$Z$2454,_xlfn.LAMBDA(_xlpm.x,_xlpm.x=$Z1896))))</f>
        <v>104</v>
      </c>
      <c r="AB1896" s="11">
        <f t="shared" si="508"/>
        <v>9.6153846153846159E-3</v>
      </c>
      <c r="AC1896" s="11">
        <f t="shared" si="509"/>
        <v>-0.15905791975690087</v>
      </c>
      <c r="AG1896" s="2"/>
      <c r="AL1896" s="2"/>
      <c r="AM1896" s="2"/>
    </row>
    <row r="1897" spans="1:39">
      <c r="A1897" s="1" t="str">
        <f t="shared" si="493"/>
        <v>~shou~ : [ʃaʊ]</v>
      </c>
      <c r="B1897" s="1">
        <f>_xlfn.LET(_xlpm.d,$G1897,_xlpm.k,_xlfn.CONCAT(LEFT(TRIM(B$1),1),"*"),COUNTIF(_xlpm.d,_xlpm.k))</f>
        <v>0</v>
      </c>
      <c r="C1897" s="1">
        <f>_xlfn.LET(_xlpm.d,$G1897,_xlpm.k,_xlfn.CONCAT(LEFT(TRIM(C$1),1),"*"),COUNTIF(_xlpm.d,_xlpm.k))</f>
        <v>0</v>
      </c>
      <c r="D1897" s="1">
        <f>_xlfn.LET(_xlpm.d,$G1897,_xlpm.k,_xlfn.CONCAT(LEFT(TRIM(D$1),1),"*"),COUNTIF(_xlpm.d,_xlpm.k))</f>
        <v>0</v>
      </c>
      <c r="E1897" s="1">
        <f t="shared" si="494"/>
        <v>0.30102999566398114</v>
      </c>
      <c r="F1897" s="7">
        <v>1</v>
      </c>
      <c r="G1897" s="9" t="s">
        <v>1241</v>
      </c>
      <c r="H1897" s="4" cm="1">
        <f t="array" ref="H1897">F1897/freq.sum.r6e</f>
        <v>7.9214195183776928E-5</v>
      </c>
      <c r="I1897" s="4" t="str">
        <f t="shared" si="495"/>
        <v>ʃaʊ</v>
      </c>
      <c r="J1897" s="4" t="str">
        <f t="shared" si="496"/>
        <v>shou</v>
      </c>
      <c r="K1897" s="10">
        <f t="shared" si="497"/>
        <v>3</v>
      </c>
      <c r="L1897" s="1">
        <f t="shared" si="498"/>
        <v>4</v>
      </c>
      <c r="M1897" s="10">
        <f t="shared" si="499"/>
        <v>4</v>
      </c>
      <c r="N1897" s="1" t="str">
        <f t="shared" si="500"/>
        <v>~shou~</v>
      </c>
      <c r="O1897" s="1" t="str">
        <f t="shared" si="501"/>
        <v>[ʃaʊ]</v>
      </c>
      <c r="P1897" s="3" cm="1">
        <f t="array" ref="P1897">SUM(_xlfn._xlws.FILTER($H$2:$H$2454,_xlfn.MAP($N$2:$N$2454,_xlfn.LAMBDA(_xlpm.x,_xlpm.x=$N1897))))</f>
        <v>2.3764258555133077E-4</v>
      </c>
      <c r="Q1897" s="4">
        <f t="shared" si="502"/>
        <v>0.33333333333333337</v>
      </c>
      <c r="R1897" s="6" cm="1">
        <f t="array" ref="R1897">SUM(_xlfn._xlws.FILTER($H$2:$H$2454,_xlfn.MAP($O$2:$O$2454,_xlfn.LAMBDA(_xlpm.x,_xlpm.x=$O1897))))</f>
        <v>7.9214195183776928E-5</v>
      </c>
      <c r="S1897" s="4">
        <f t="shared" si="503"/>
        <v>1</v>
      </c>
      <c r="T1897" s="4">
        <f t="shared" si="504"/>
        <v>0.1171234337644549</v>
      </c>
      <c r="U1897" s="4">
        <f t="shared" si="505"/>
        <v>0.5</v>
      </c>
      <c r="V1897" s="4">
        <f t="shared" si="506"/>
        <v>-0.47712125471966238</v>
      </c>
      <c r="W1897" s="4" t="s">
        <v>5100</v>
      </c>
      <c r="X1897" s="2" cm="1">
        <f t="array" ref="X1897">SUM(_xlfn._xlws.FILTER($F$2:$F$2454,_xlfn.MAP($W$2:$W$2454,_xlfn.LAMBDA(_xlpm.x,_xlpm.x=$W1897))))</f>
        <v>150</v>
      </c>
      <c r="Y1897" s="11">
        <f t="shared" si="507"/>
        <v>6.6666666666666671E-3</v>
      </c>
      <c r="Z1897" s="4" t="s">
        <v>5114</v>
      </c>
      <c r="AA1897" s="2" cm="1">
        <f t="array" ref="AA1897">SUM(_xlfn._xlws.FILTER($F$2:$F$2454,_xlfn.MAP($Z$2:$Z$2454,_xlfn.LAMBDA(_xlpm.x,_xlpm.x=$Z1897))))</f>
        <v>104</v>
      </c>
      <c r="AB1897" s="11">
        <f t="shared" si="508"/>
        <v>9.6153846153846159E-3</v>
      </c>
      <c r="AC1897" s="11">
        <f t="shared" si="509"/>
        <v>-0.15905791975690087</v>
      </c>
      <c r="AG1897" s="2"/>
      <c r="AL1897" s="2"/>
      <c r="AM1897" s="2"/>
    </row>
    <row r="1898" spans="1:39">
      <c r="A1898" s="1" t="str">
        <f t="shared" si="493"/>
        <v>~trou~ : [tɹaʊ]</v>
      </c>
      <c r="B1898" s="1">
        <f>_xlfn.LET(_xlpm.d,$G1898,_xlpm.k,_xlfn.CONCAT(LEFT(TRIM(B$1),1),"*"),COUNTIF(_xlpm.d,_xlpm.k))</f>
        <v>0</v>
      </c>
      <c r="C1898" s="1">
        <f>_xlfn.LET(_xlpm.d,$G1898,_xlpm.k,_xlfn.CONCAT(LEFT(TRIM(C$1),1),"*"),COUNTIF(_xlpm.d,_xlpm.k))</f>
        <v>0</v>
      </c>
      <c r="D1898" s="1">
        <f>_xlfn.LET(_xlpm.d,$G1898,_xlpm.k,_xlfn.CONCAT(LEFT(TRIM(D$1),1),"*"),COUNTIF(_xlpm.d,_xlpm.k))</f>
        <v>0</v>
      </c>
      <c r="E1898" s="1">
        <f t="shared" si="494"/>
        <v>0.30102999566398114</v>
      </c>
      <c r="F1898" s="7">
        <v>1</v>
      </c>
      <c r="G1898" s="9" t="s">
        <v>1147</v>
      </c>
      <c r="H1898" s="4" cm="1">
        <f t="array" ref="H1898">F1898/freq.sum.r6e</f>
        <v>7.9214195183776928E-5</v>
      </c>
      <c r="I1898" s="4" t="str">
        <f t="shared" si="495"/>
        <v>tɹaʊ</v>
      </c>
      <c r="J1898" s="4" t="str">
        <f t="shared" si="496"/>
        <v>trou</v>
      </c>
      <c r="K1898" s="10">
        <f t="shared" si="497"/>
        <v>4</v>
      </c>
      <c r="L1898" s="1">
        <f t="shared" si="498"/>
        <v>4</v>
      </c>
      <c r="M1898" s="10">
        <f t="shared" si="499"/>
        <v>4</v>
      </c>
      <c r="N1898" s="1" t="str">
        <f t="shared" si="500"/>
        <v>~trou~</v>
      </c>
      <c r="O1898" s="1" t="str">
        <f t="shared" si="501"/>
        <v>[tɹaʊ]</v>
      </c>
      <c r="P1898" s="3" cm="1">
        <f t="array" ref="P1898">SUM(_xlfn._xlws.FILTER($H$2:$H$2454,_xlfn.MAP($N$2:$N$2454,_xlfn.LAMBDA(_xlpm.x,_xlpm.x=$N1898))))</f>
        <v>2.3764258555133077E-4</v>
      </c>
      <c r="Q1898" s="4">
        <f t="shared" si="502"/>
        <v>0.33333333333333337</v>
      </c>
      <c r="R1898" s="6" cm="1">
        <f t="array" ref="R1898">SUM(_xlfn._xlws.FILTER($H$2:$H$2454,_xlfn.MAP($O$2:$O$2454,_xlfn.LAMBDA(_xlpm.x,_xlpm.x=$O1898))))</f>
        <v>7.9214195183776928E-5</v>
      </c>
      <c r="S1898" s="4">
        <f t="shared" si="503"/>
        <v>1</v>
      </c>
      <c r="T1898" s="4">
        <f t="shared" si="504"/>
        <v>0.1171234337644549</v>
      </c>
      <c r="U1898" s="4">
        <f t="shared" si="505"/>
        <v>0.5</v>
      </c>
      <c r="V1898" s="4">
        <f t="shared" si="506"/>
        <v>-0.47712125471966238</v>
      </c>
      <c r="W1898" s="4" t="s">
        <v>5100</v>
      </c>
      <c r="X1898" s="2" cm="1">
        <f t="array" ref="X1898">SUM(_xlfn._xlws.FILTER($F$2:$F$2454,_xlfn.MAP($W$2:$W$2454,_xlfn.LAMBDA(_xlpm.x,_xlpm.x=$W1898))))</f>
        <v>150</v>
      </c>
      <c r="Y1898" s="11">
        <f t="shared" si="507"/>
        <v>6.6666666666666671E-3</v>
      </c>
      <c r="Z1898" s="4" t="s">
        <v>5114</v>
      </c>
      <c r="AA1898" s="2" cm="1">
        <f t="array" ref="AA1898">SUM(_xlfn._xlws.FILTER($F$2:$F$2454,_xlfn.MAP($Z$2:$Z$2454,_xlfn.LAMBDA(_xlpm.x,_xlpm.x=$Z1898))))</f>
        <v>104</v>
      </c>
      <c r="AB1898" s="11">
        <f t="shared" si="508"/>
        <v>9.6153846153846159E-3</v>
      </c>
      <c r="AC1898" s="11">
        <f t="shared" si="509"/>
        <v>-0.15905791975690087</v>
      </c>
      <c r="AG1898" s="2"/>
      <c r="AL1898" s="2"/>
      <c r="AM1898" s="2"/>
    </row>
    <row r="1899" spans="1:39">
      <c r="A1899" s="1" t="str">
        <f t="shared" si="493"/>
        <v>~flou~ : [flɜ]</v>
      </c>
      <c r="B1899" s="1">
        <f>_xlfn.LET(_xlpm.d,$G1899,_xlpm.k,_xlfn.CONCAT(LEFT(TRIM(B$1),1),"*"),COUNTIF(_xlpm.d,_xlpm.k))</f>
        <v>0</v>
      </c>
      <c r="C1899" s="1">
        <f>_xlfn.LET(_xlpm.d,$G1899,_xlpm.k,_xlfn.CONCAT(LEFT(TRIM(C$1),1),"*"),COUNTIF(_xlpm.d,_xlpm.k))</f>
        <v>0</v>
      </c>
      <c r="D1899" s="1">
        <f>_xlfn.LET(_xlpm.d,$G1899,_xlpm.k,_xlfn.CONCAT(LEFT(TRIM(D$1),1),"*"),COUNTIF(_xlpm.d,_xlpm.k))</f>
        <v>0</v>
      </c>
      <c r="E1899" s="1">
        <f t="shared" si="494"/>
        <v>0.30102999566398114</v>
      </c>
      <c r="F1899" s="7">
        <v>1</v>
      </c>
      <c r="G1899" s="9" t="s">
        <v>1981</v>
      </c>
      <c r="H1899" s="4" cm="1">
        <f t="array" ref="H1899">F1899/freq.sum.r6e</f>
        <v>7.9214195183776928E-5</v>
      </c>
      <c r="I1899" s="4" t="str">
        <f t="shared" si="495"/>
        <v>flɜ</v>
      </c>
      <c r="J1899" s="4" t="str">
        <f t="shared" si="496"/>
        <v>flou</v>
      </c>
      <c r="K1899" s="10">
        <f t="shared" si="497"/>
        <v>3</v>
      </c>
      <c r="L1899" s="1">
        <f t="shared" si="498"/>
        <v>4</v>
      </c>
      <c r="M1899" s="10">
        <f t="shared" si="499"/>
        <v>4</v>
      </c>
      <c r="N1899" s="1" t="str">
        <f t="shared" si="500"/>
        <v>~flou~</v>
      </c>
      <c r="O1899" s="1" t="str">
        <f t="shared" si="501"/>
        <v>[flɜ]</v>
      </c>
      <c r="P1899" s="3" cm="1">
        <f t="array" ref="P1899">SUM(_xlfn._xlws.FILTER($H$2:$H$2454,_xlfn.MAP($N$2:$N$2454,_xlfn.LAMBDA(_xlpm.x,_xlpm.x=$N1899))))</f>
        <v>2.3764258555133077E-4</v>
      </c>
      <c r="Q1899" s="4">
        <f t="shared" si="502"/>
        <v>0.33333333333333337</v>
      </c>
      <c r="R1899" s="6" cm="1">
        <f t="array" ref="R1899">SUM(_xlfn._xlws.FILTER($H$2:$H$2454,_xlfn.MAP($O$2:$O$2454,_xlfn.LAMBDA(_xlpm.x,_xlpm.x=$O1899))))</f>
        <v>7.9214195183776928E-5</v>
      </c>
      <c r="S1899" s="4">
        <f t="shared" si="503"/>
        <v>1</v>
      </c>
      <c r="T1899" s="4">
        <f t="shared" si="504"/>
        <v>0.1171234337644549</v>
      </c>
      <c r="U1899" s="4">
        <f t="shared" si="505"/>
        <v>0.5</v>
      </c>
      <c r="V1899" s="4">
        <f t="shared" si="506"/>
        <v>-0.47712125471966238</v>
      </c>
      <c r="W1899" s="4" t="s">
        <v>5100</v>
      </c>
      <c r="X1899" s="2" cm="1">
        <f t="array" ref="X1899">SUM(_xlfn._xlws.FILTER($F$2:$F$2454,_xlfn.MAP($W$2:$W$2454,_xlfn.LAMBDA(_xlpm.x,_xlpm.x=$W1899))))</f>
        <v>150</v>
      </c>
      <c r="Y1899" s="11">
        <f t="shared" si="507"/>
        <v>6.6666666666666671E-3</v>
      </c>
      <c r="Z1899" s="4" t="s">
        <v>5112</v>
      </c>
      <c r="AA1899" s="2" cm="1">
        <f t="array" ref="AA1899">SUM(_xlfn._xlws.FILTER($F$2:$F$2454,_xlfn.MAP($Z$2:$Z$2454,_xlfn.LAMBDA(_xlpm.x,_xlpm.x=$Z1899))))</f>
        <v>192</v>
      </c>
      <c r="AB1899" s="11">
        <f t="shared" si="508"/>
        <v>5.208333333333333E-3</v>
      </c>
      <c r="AC1899" s="11">
        <f t="shared" si="509"/>
        <v>0.10720996964786846</v>
      </c>
      <c r="AG1899" s="2"/>
      <c r="AL1899" s="2"/>
      <c r="AM1899" s="2"/>
    </row>
    <row r="1900" spans="1:39">
      <c r="A1900" s="1" t="str">
        <f t="shared" si="493"/>
        <v>~squa~ : [skwɑ]</v>
      </c>
      <c r="B1900" s="1">
        <f>_xlfn.LET(_xlpm.d,$G1900,_xlpm.k,_xlfn.CONCAT(LEFT(TRIM(B$1),1),"*"),COUNTIF(_xlpm.d,_xlpm.k))</f>
        <v>0</v>
      </c>
      <c r="C1900" s="1">
        <f>_xlfn.LET(_xlpm.d,$G1900,_xlpm.k,_xlfn.CONCAT(LEFT(TRIM(C$1),1),"*"),COUNTIF(_xlpm.d,_xlpm.k))</f>
        <v>0</v>
      </c>
      <c r="D1900" s="1">
        <f>_xlfn.LET(_xlpm.d,$G1900,_xlpm.k,_xlfn.CONCAT(LEFT(TRIM(D$1),1),"*"),COUNTIF(_xlpm.d,_xlpm.k))</f>
        <v>0</v>
      </c>
      <c r="E1900" s="1">
        <f t="shared" si="494"/>
        <v>0.30102999566398114</v>
      </c>
      <c r="F1900" s="7">
        <v>1</v>
      </c>
      <c r="G1900" s="9" t="s">
        <v>2206</v>
      </c>
      <c r="H1900" s="4" cm="1">
        <f t="array" ref="H1900">F1900/freq.sum.r6e</f>
        <v>7.9214195183776928E-5</v>
      </c>
      <c r="I1900" s="4" t="str">
        <f t="shared" si="495"/>
        <v>skwɑ</v>
      </c>
      <c r="J1900" s="4" t="str">
        <f t="shared" si="496"/>
        <v>squa</v>
      </c>
      <c r="K1900" s="10">
        <f t="shared" si="497"/>
        <v>4</v>
      </c>
      <c r="L1900" s="1">
        <f t="shared" si="498"/>
        <v>4</v>
      </c>
      <c r="M1900" s="10">
        <f t="shared" si="499"/>
        <v>4</v>
      </c>
      <c r="N1900" s="1" t="str">
        <f t="shared" si="500"/>
        <v>~squa~</v>
      </c>
      <c r="O1900" s="1" t="str">
        <f t="shared" si="501"/>
        <v>[skwɑ]</v>
      </c>
      <c r="P1900" s="3" cm="1">
        <f t="array" ref="P1900">SUM(_xlfn._xlws.FILTER($H$2:$H$2454,_xlfn.MAP($N$2:$N$2454,_xlfn.LAMBDA(_xlpm.x,_xlpm.x=$N1900))))</f>
        <v>2.3764258555133077E-4</v>
      </c>
      <c r="Q1900" s="4">
        <f t="shared" si="502"/>
        <v>0.33333333333333337</v>
      </c>
      <c r="R1900" s="6" cm="1">
        <f t="array" ref="R1900">SUM(_xlfn._xlws.FILTER($H$2:$H$2454,_xlfn.MAP($O$2:$O$2454,_xlfn.LAMBDA(_xlpm.x,_xlpm.x=$O1900))))</f>
        <v>7.9214195183776928E-5</v>
      </c>
      <c r="S1900" s="4">
        <f t="shared" si="503"/>
        <v>1</v>
      </c>
      <c r="T1900" s="4">
        <f t="shared" si="504"/>
        <v>0.1171234337644549</v>
      </c>
      <c r="U1900" s="4">
        <f t="shared" si="505"/>
        <v>0.5</v>
      </c>
      <c r="V1900" s="4">
        <f t="shared" si="506"/>
        <v>-0.47712125471966238</v>
      </c>
      <c r="W1900" s="4" t="s">
        <v>5129</v>
      </c>
      <c r="X1900" s="2" cm="1">
        <f t="array" ref="X1900">SUM(_xlfn._xlws.FILTER($F$2:$F$2454,_xlfn.MAP($W$2:$W$2454,_xlfn.LAMBDA(_xlpm.x,_xlpm.x=$W1900))))</f>
        <v>26</v>
      </c>
      <c r="Y1900" s="11">
        <f t="shared" si="507"/>
        <v>3.8461538461538464E-2</v>
      </c>
      <c r="Z1900" s="4" t="s">
        <v>5105</v>
      </c>
      <c r="AA1900" s="2" cm="1">
        <f t="array" ref="AA1900">SUM(_xlfn._xlws.FILTER($F$2:$F$2454,_xlfn.MAP($Z$2:$Z$2454,_xlfn.LAMBDA(_xlpm.x,_xlpm.x=$Z1900))))</f>
        <v>436</v>
      </c>
      <c r="AB1900" s="11">
        <f t="shared" si="508"/>
        <v>2.2935779816513763E-3</v>
      </c>
      <c r="AC1900" s="11">
        <f t="shared" si="509"/>
        <v>1.2245131412977681</v>
      </c>
      <c r="AG1900" s="2"/>
      <c r="AL1900" s="2"/>
      <c r="AM1900" s="2"/>
    </row>
    <row r="1901" spans="1:39">
      <c r="A1901" s="1" t="str">
        <f t="shared" si="493"/>
        <v>~squa~ : [skwɛ]</v>
      </c>
      <c r="B1901" s="1">
        <f>_xlfn.LET(_xlpm.d,$G1901,_xlpm.k,_xlfn.CONCAT(LEFT(TRIM(B$1),1),"*"),COUNTIF(_xlpm.d,_xlpm.k))</f>
        <v>0</v>
      </c>
      <c r="C1901" s="1">
        <f>_xlfn.LET(_xlpm.d,$G1901,_xlpm.k,_xlfn.CONCAT(LEFT(TRIM(C$1),1),"*"),COUNTIF(_xlpm.d,_xlpm.k))</f>
        <v>0</v>
      </c>
      <c r="D1901" s="1">
        <f>_xlfn.LET(_xlpm.d,$G1901,_xlpm.k,_xlfn.CONCAT(LEFT(TRIM(D$1),1),"*"),COUNTIF(_xlpm.d,_xlpm.k))</f>
        <v>0</v>
      </c>
      <c r="E1901" s="1">
        <f t="shared" si="494"/>
        <v>0.30102999566398114</v>
      </c>
      <c r="F1901" s="7">
        <v>1</v>
      </c>
      <c r="G1901" s="9" t="s">
        <v>1145</v>
      </c>
      <c r="H1901" s="4" cm="1">
        <f t="array" ref="H1901">F1901/freq.sum.r6e</f>
        <v>7.9214195183776928E-5</v>
      </c>
      <c r="I1901" s="1" t="str">
        <f t="shared" si="495"/>
        <v>skwɛ</v>
      </c>
      <c r="J1901" s="1" t="str">
        <f t="shared" si="496"/>
        <v>squa</v>
      </c>
      <c r="K1901" s="10">
        <f t="shared" si="497"/>
        <v>4</v>
      </c>
      <c r="L1901" s="1">
        <f t="shared" si="498"/>
        <v>4</v>
      </c>
      <c r="M1901" s="10">
        <f t="shared" si="499"/>
        <v>4</v>
      </c>
      <c r="N1901" s="1" t="str">
        <f t="shared" si="500"/>
        <v>~squa~</v>
      </c>
      <c r="O1901" s="1" t="str">
        <f t="shared" si="501"/>
        <v>[skwɛ]</v>
      </c>
      <c r="P1901" s="3" cm="1">
        <f t="array" ref="P1901">SUM(_xlfn._xlws.FILTER($H$2:$H$2454,_xlfn.MAP($N$2:$N$2454,_xlfn.LAMBDA(_xlpm.x,_xlpm.x=$N1901))))</f>
        <v>2.3764258555133077E-4</v>
      </c>
      <c r="Q1901" s="4">
        <f t="shared" si="502"/>
        <v>0.33333333333333337</v>
      </c>
      <c r="R1901" s="6" cm="1">
        <f t="array" ref="R1901">SUM(_xlfn._xlws.FILTER($H$2:$H$2454,_xlfn.MAP($O$2:$O$2454,_xlfn.LAMBDA(_xlpm.x,_xlpm.x=$O1901))))</f>
        <v>7.9214195183776928E-5</v>
      </c>
      <c r="S1901" s="4">
        <f t="shared" si="503"/>
        <v>1</v>
      </c>
      <c r="T1901" s="4">
        <f t="shared" si="504"/>
        <v>0.1171234337644549</v>
      </c>
      <c r="U1901" s="4">
        <f t="shared" si="505"/>
        <v>0.5</v>
      </c>
      <c r="V1901" s="4">
        <f t="shared" si="506"/>
        <v>-0.47712125471966238</v>
      </c>
      <c r="W1901" s="4" t="s">
        <v>5129</v>
      </c>
      <c r="X1901" s="2" cm="1">
        <f t="array" ref="X1901">SUM(_xlfn._xlws.FILTER($F$2:$F$2454,_xlfn.MAP($W$2:$W$2454,_xlfn.LAMBDA(_xlpm.x,_xlpm.x=$W1901))))</f>
        <v>26</v>
      </c>
      <c r="Y1901" s="11">
        <f t="shared" si="507"/>
        <v>3.8461538461538464E-2</v>
      </c>
      <c r="Z1901" s="4" t="s">
        <v>5104</v>
      </c>
      <c r="AA1901" s="2" cm="1">
        <f t="array" ref="AA1901">SUM(_xlfn._xlws.FILTER($F$2:$F$2454,_xlfn.MAP($Z$2:$Z$2454,_xlfn.LAMBDA(_xlpm.x,_xlpm.x=$Z1901))))</f>
        <v>883</v>
      </c>
      <c r="AB1901" s="11">
        <f t="shared" si="508"/>
        <v>1.1325028312570782E-3</v>
      </c>
      <c r="AC1901" s="11">
        <f t="shared" si="509"/>
        <v>1.5309873556067506</v>
      </c>
      <c r="AG1901" s="2"/>
      <c r="AL1901" s="2"/>
      <c r="AM1901" s="2"/>
    </row>
    <row r="1902" spans="1:39">
      <c r="A1902" s="1" t="str">
        <f t="shared" si="493"/>
        <v>~squa~ : [skwɔ]</v>
      </c>
      <c r="B1902" s="1">
        <f>_xlfn.LET(_xlpm.d,$G1902,_xlpm.k,_xlfn.CONCAT(LEFT(TRIM(B$1),1),"*"),COUNTIF(_xlpm.d,_xlpm.k))</f>
        <v>0</v>
      </c>
      <c r="C1902" s="1">
        <f>_xlfn.LET(_xlpm.d,$G1902,_xlpm.k,_xlfn.CONCAT(LEFT(TRIM(C$1),1),"*"),COUNTIF(_xlpm.d,_xlpm.k))</f>
        <v>0</v>
      </c>
      <c r="D1902" s="1">
        <f>_xlfn.LET(_xlpm.d,$G1902,_xlpm.k,_xlfn.CONCAT(LEFT(TRIM(D$1),1),"*"),COUNTIF(_xlpm.d,_xlpm.k))</f>
        <v>0</v>
      </c>
      <c r="E1902" s="1">
        <f t="shared" si="494"/>
        <v>0.30102999566398114</v>
      </c>
      <c r="F1902" s="7">
        <v>1</v>
      </c>
      <c r="G1902" s="9" t="s">
        <v>2207</v>
      </c>
      <c r="H1902" s="4" cm="1">
        <f t="array" ref="H1902">F1902/freq.sum.r6e</f>
        <v>7.9214195183776928E-5</v>
      </c>
      <c r="I1902" s="4" t="str">
        <f t="shared" si="495"/>
        <v>skwɔ</v>
      </c>
      <c r="J1902" s="4" t="str">
        <f t="shared" si="496"/>
        <v>squa</v>
      </c>
      <c r="K1902" s="10">
        <f t="shared" si="497"/>
        <v>4</v>
      </c>
      <c r="L1902" s="1">
        <f t="shared" si="498"/>
        <v>4</v>
      </c>
      <c r="M1902" s="10">
        <f t="shared" si="499"/>
        <v>4</v>
      </c>
      <c r="N1902" s="1" t="str">
        <f t="shared" si="500"/>
        <v>~squa~</v>
      </c>
      <c r="O1902" s="1" t="str">
        <f t="shared" si="501"/>
        <v>[skwɔ]</v>
      </c>
      <c r="P1902" s="3" cm="1">
        <f t="array" ref="P1902">SUM(_xlfn._xlws.FILTER($H$2:$H$2454,_xlfn.MAP($N$2:$N$2454,_xlfn.LAMBDA(_xlpm.x,_xlpm.x=$N1902))))</f>
        <v>2.3764258555133077E-4</v>
      </c>
      <c r="Q1902" s="4">
        <f t="shared" si="502"/>
        <v>0.33333333333333337</v>
      </c>
      <c r="R1902" s="6" cm="1">
        <f t="array" ref="R1902">SUM(_xlfn._xlws.FILTER($H$2:$H$2454,_xlfn.MAP($O$2:$O$2454,_xlfn.LAMBDA(_xlpm.x,_xlpm.x=$O1902))))</f>
        <v>7.9214195183776928E-5</v>
      </c>
      <c r="S1902" s="4">
        <f t="shared" si="503"/>
        <v>1</v>
      </c>
      <c r="T1902" s="4">
        <f t="shared" si="504"/>
        <v>0.1171234337644549</v>
      </c>
      <c r="U1902" s="4">
        <f t="shared" si="505"/>
        <v>0.5</v>
      </c>
      <c r="V1902" s="4">
        <f t="shared" si="506"/>
        <v>-0.47712125471966238</v>
      </c>
      <c r="W1902" s="4" t="s">
        <v>5129</v>
      </c>
      <c r="X1902" s="2" cm="1">
        <f t="array" ref="X1902">SUM(_xlfn._xlws.FILTER($F$2:$F$2454,_xlfn.MAP($W$2:$W$2454,_xlfn.LAMBDA(_xlpm.x,_xlpm.x=$W1902))))</f>
        <v>26</v>
      </c>
      <c r="Y1902" s="11">
        <f t="shared" si="507"/>
        <v>3.8461538461538464E-2</v>
      </c>
      <c r="Z1902" s="4" t="s">
        <v>5107</v>
      </c>
      <c r="AA1902" s="2" cm="1">
        <f t="array" ref="AA1902">SUM(_xlfn._xlws.FILTER($F$2:$F$2454,_xlfn.MAP($Z$2:$Z$2454,_xlfn.LAMBDA(_xlpm.x,_xlpm.x=$Z1902))))</f>
        <v>293</v>
      </c>
      <c r="AB1902" s="11">
        <f t="shared" si="508"/>
        <v>3.4129692832764505E-3</v>
      </c>
      <c r="AC1902" s="11">
        <f t="shared" si="509"/>
        <v>1.0518942723832916</v>
      </c>
      <c r="AG1902" s="2"/>
      <c r="AL1902" s="2"/>
      <c r="AM1902" s="2"/>
    </row>
    <row r="1903" spans="1:39">
      <c r="A1903" s="1" t="str">
        <f t="shared" si="493"/>
        <v>~gree~ : [ɡɹɛ]</v>
      </c>
      <c r="B1903" s="1">
        <f>_xlfn.LET(_xlpm.d,$G1903,_xlpm.k,_xlfn.CONCAT(LEFT(TRIM(B$1),1),"*"),COUNTIF(_xlpm.d,_xlpm.k))</f>
        <v>0</v>
      </c>
      <c r="C1903" s="1">
        <f>_xlfn.LET(_xlpm.d,$G1903,_xlpm.k,_xlfn.CONCAT(LEFT(TRIM(C$1),1),"*"),COUNTIF(_xlpm.d,_xlpm.k))</f>
        <v>0</v>
      </c>
      <c r="D1903" s="1">
        <f>_xlfn.LET(_xlpm.d,$G1903,_xlpm.k,_xlfn.CONCAT(LEFT(TRIM(D$1),1),"*"),COUNTIF(_xlpm.d,_xlpm.k))</f>
        <v>0</v>
      </c>
      <c r="E1903" s="1">
        <f t="shared" si="494"/>
        <v>0.30102999566398114</v>
      </c>
      <c r="F1903" s="7">
        <v>1</v>
      </c>
      <c r="G1903" s="9" t="s">
        <v>2428</v>
      </c>
      <c r="H1903" s="4" cm="1">
        <f t="array" ref="H1903">F1903/freq.sum.r6e</f>
        <v>7.9214195183776928E-5</v>
      </c>
      <c r="I1903" s="4" t="str">
        <f t="shared" si="495"/>
        <v>ɡɹɛ</v>
      </c>
      <c r="J1903" s="4" t="str">
        <f t="shared" si="496"/>
        <v>gree</v>
      </c>
      <c r="K1903" s="10">
        <f t="shared" si="497"/>
        <v>3</v>
      </c>
      <c r="L1903" s="1">
        <f t="shared" si="498"/>
        <v>4</v>
      </c>
      <c r="M1903" s="10">
        <f t="shared" si="499"/>
        <v>4</v>
      </c>
      <c r="N1903" s="1" t="str">
        <f t="shared" si="500"/>
        <v>~gree~</v>
      </c>
      <c r="O1903" s="1" t="str">
        <f t="shared" si="501"/>
        <v>[ɡɹɛ]</v>
      </c>
      <c r="P1903" s="3" cm="1">
        <f t="array" ref="P1903">SUM(_xlfn._xlws.FILTER($H$2:$H$2454,_xlfn.MAP($N$2:$N$2454,_xlfn.LAMBDA(_xlpm.x,_xlpm.x=$N1903))))</f>
        <v>8.7135614702154619E-4</v>
      </c>
      <c r="Q1903" s="4">
        <f t="shared" si="502"/>
        <v>9.0909090909090912E-2</v>
      </c>
      <c r="R1903" s="6" cm="1">
        <f t="array" ref="R1903">SUM(_xlfn._xlws.FILTER($H$2:$H$2454,_xlfn.MAP($O$2:$O$2454,_xlfn.LAMBDA(_xlpm.x,_xlpm.x=$O1903))))</f>
        <v>3.1685678073510771E-4</v>
      </c>
      <c r="S1903" s="4">
        <f t="shared" si="503"/>
        <v>0.25</v>
      </c>
      <c r="T1903" s="4">
        <f t="shared" si="504"/>
        <v>3.1232915670521305E-2</v>
      </c>
      <c r="U1903" s="4">
        <f t="shared" si="505"/>
        <v>0.13333333333333333</v>
      </c>
      <c r="V1903" s="4">
        <f t="shared" si="506"/>
        <v>-0.43933269383026263</v>
      </c>
      <c r="W1903" s="4" t="s">
        <v>5126</v>
      </c>
      <c r="X1903" s="2" cm="1">
        <f t="array" ref="X1903">SUM(_xlfn._xlws.FILTER($F$2:$F$2454,_xlfn.MAP($W$2:$W$2454,_xlfn.LAMBDA(_xlpm.x,_xlpm.x=$W1903))))</f>
        <v>109</v>
      </c>
      <c r="Y1903" s="11">
        <f t="shared" si="507"/>
        <v>9.1743119266055051E-3</v>
      </c>
      <c r="Z1903" s="4" t="s">
        <v>5104</v>
      </c>
      <c r="AA1903" s="2" cm="1">
        <f t="array" ref="AA1903">SUM(_xlfn._xlws.FILTER($F$2:$F$2454,_xlfn.MAP($Z$2:$Z$2454,_xlfn.LAMBDA(_xlpm.x,_xlpm.x=$Z1903))))</f>
        <v>883</v>
      </c>
      <c r="AB1903" s="11">
        <f t="shared" si="508"/>
        <v>1.1325028312570782E-3</v>
      </c>
      <c r="AC1903" s="11">
        <f t="shared" si="509"/>
        <v>0.90853420563694498</v>
      </c>
      <c r="AG1903" s="2"/>
      <c r="AL1903" s="2"/>
      <c r="AM1903" s="2"/>
    </row>
    <row r="1904" spans="1:39">
      <c r="A1904" s="1" t="str">
        <f t="shared" si="493"/>
        <v>~thou~ : [ðoʊ]</v>
      </c>
      <c r="B1904" s="1">
        <f>_xlfn.LET(_xlpm.d,$G1904,_xlpm.k,_xlfn.CONCAT(LEFT(TRIM(B$1),1),"*"),COUNTIF(_xlpm.d,_xlpm.k))</f>
        <v>0</v>
      </c>
      <c r="C1904" s="1">
        <f>_xlfn.LET(_xlpm.d,$G1904,_xlpm.k,_xlfn.CONCAT(LEFT(TRIM(C$1),1),"*"),COUNTIF(_xlpm.d,_xlpm.k))</f>
        <v>0</v>
      </c>
      <c r="D1904" s="1">
        <f>_xlfn.LET(_xlpm.d,$G1904,_xlpm.k,_xlfn.CONCAT(LEFT(TRIM(D$1),1),"*"),COUNTIF(_xlpm.d,_xlpm.k))</f>
        <v>0</v>
      </c>
      <c r="E1904" s="1">
        <f t="shared" si="494"/>
        <v>0.47712125471966244</v>
      </c>
      <c r="F1904" s="7">
        <v>2</v>
      </c>
      <c r="G1904" s="9" t="s">
        <v>1900</v>
      </c>
      <c r="H1904" s="4" cm="1">
        <f t="array" ref="H1904">F1904/freq.sum.r6e</f>
        <v>1.5842839036755386E-4</v>
      </c>
      <c r="I1904" s="4" t="str">
        <f t="shared" si="495"/>
        <v>ðoʊ</v>
      </c>
      <c r="J1904" s="4" t="str">
        <f t="shared" si="496"/>
        <v>thou</v>
      </c>
      <c r="K1904" s="10">
        <f t="shared" si="497"/>
        <v>3</v>
      </c>
      <c r="L1904" s="1">
        <f t="shared" si="498"/>
        <v>4</v>
      </c>
      <c r="M1904" s="10">
        <f t="shared" si="499"/>
        <v>4</v>
      </c>
      <c r="N1904" s="1" t="str">
        <f t="shared" si="500"/>
        <v>~thou~</v>
      </c>
      <c r="O1904" s="1" t="str">
        <f t="shared" si="501"/>
        <v>[ðoʊ]</v>
      </c>
      <c r="P1904" s="3" cm="1">
        <f t="array" ref="P1904">SUM(_xlfn._xlws.FILTER($H$2:$H$2454,_xlfn.MAP($N$2:$N$2454,_xlfn.LAMBDA(_xlpm.x,_xlpm.x=$N1904))))</f>
        <v>6.3371356147021542E-4</v>
      </c>
      <c r="Q1904" s="4">
        <f t="shared" si="502"/>
        <v>0.25</v>
      </c>
      <c r="R1904" s="6" cm="1">
        <f t="array" ref="R1904">SUM(_xlfn._xlws.FILTER($H$2:$H$2454,_xlfn.MAP($O$2:$O$2454,_xlfn.LAMBDA(_xlpm.x,_xlpm.x=$O1904))))</f>
        <v>2.3764258555133077E-4</v>
      </c>
      <c r="S1904" s="4">
        <f t="shared" si="503"/>
        <v>0.66666666666666674</v>
      </c>
      <c r="T1904" s="4">
        <f t="shared" si="504"/>
        <v>0.13500818216171573</v>
      </c>
      <c r="U1904" s="4">
        <f t="shared" si="505"/>
        <v>0.36363636363636365</v>
      </c>
      <c r="V1904" s="4">
        <f t="shared" si="506"/>
        <v>-0.42596873227228121</v>
      </c>
      <c r="W1904" s="4" t="s">
        <v>5100</v>
      </c>
      <c r="X1904" s="2" cm="1">
        <f t="array" ref="X1904">SUM(_xlfn._xlws.FILTER($F$2:$F$2454,_xlfn.MAP($W$2:$W$2454,_xlfn.LAMBDA(_xlpm.x,_xlpm.x=$W1904))))</f>
        <v>150</v>
      </c>
      <c r="Y1904" s="11">
        <f t="shared" si="507"/>
        <v>1.3333333333333334E-2</v>
      </c>
      <c r="Z1904" s="4" t="s">
        <v>5109</v>
      </c>
      <c r="AA1904" s="2" cm="1">
        <f t="array" ref="AA1904">SUM(_xlfn._xlws.FILTER($F$2:$F$2454,_xlfn.MAP($Z$2:$Z$2454,_xlfn.LAMBDA(_xlpm.x,_xlpm.x=$Z1904))))</f>
        <v>257</v>
      </c>
      <c r="AB1904" s="11">
        <f t="shared" si="508"/>
        <v>7.7821011673151752E-3</v>
      </c>
      <c r="AC1904" s="11">
        <f t="shared" si="509"/>
        <v>0.23384186427561329</v>
      </c>
      <c r="AG1904" s="2"/>
      <c r="AL1904" s="2"/>
      <c r="AM1904" s="2"/>
    </row>
    <row r="1905" spans="1:39">
      <c r="A1905" s="1" t="str">
        <f t="shared" si="493"/>
        <v>~mple~ : [mpli]</v>
      </c>
      <c r="B1905" s="1">
        <f>_xlfn.LET(_xlpm.d,$G1905,_xlpm.k,_xlfn.CONCAT(LEFT(TRIM(B$1),1),"*"),COUNTIF(_xlpm.d,_xlpm.k))</f>
        <v>0</v>
      </c>
      <c r="C1905" s="1">
        <f>_xlfn.LET(_xlpm.d,$G1905,_xlpm.k,_xlfn.CONCAT(LEFT(TRIM(C$1),1),"*"),COUNTIF(_xlpm.d,_xlpm.k))</f>
        <v>1</v>
      </c>
      <c r="D1905" s="1">
        <f>_xlfn.LET(_xlpm.d,$G1905,_xlpm.k,_xlfn.CONCAT(LEFT(TRIM(D$1),1),"*"),COUNTIF(_xlpm.d,_xlpm.k))</f>
        <v>0</v>
      </c>
      <c r="E1905" s="1">
        <f t="shared" si="494"/>
        <v>0.60205999132796229</v>
      </c>
      <c r="F1905" s="7">
        <v>3</v>
      </c>
      <c r="G1905" s="9" t="s">
        <v>155</v>
      </c>
      <c r="H1905" s="4" cm="1">
        <f t="array" ref="H1905">F1905/freq.sum.r6e</f>
        <v>2.376425855513308E-4</v>
      </c>
      <c r="I1905" s="4" t="str">
        <f t="shared" si="495"/>
        <v>mpli</v>
      </c>
      <c r="J1905" s="4" t="str">
        <f t="shared" si="496"/>
        <v>mple</v>
      </c>
      <c r="K1905" s="10">
        <f t="shared" si="497"/>
        <v>4</v>
      </c>
      <c r="L1905" s="1">
        <f t="shared" si="498"/>
        <v>4</v>
      </c>
      <c r="M1905" s="10">
        <f t="shared" si="499"/>
        <v>4</v>
      </c>
      <c r="N1905" s="1" t="str">
        <f t="shared" si="500"/>
        <v>~mple~</v>
      </c>
      <c r="O1905" s="1" t="str">
        <f t="shared" si="501"/>
        <v>[mpli]</v>
      </c>
      <c r="P1905" s="3" cm="1">
        <f t="array" ref="P1905">SUM(_xlfn._xlws.FILTER($H$2:$H$2454,_xlfn.MAP($N$2:$N$2454,_xlfn.LAMBDA(_xlpm.x,_xlpm.x=$N1905))))</f>
        <v>6.3371356147021542E-4</v>
      </c>
      <c r="Q1905" s="4">
        <f t="shared" si="502"/>
        <v>0.375</v>
      </c>
      <c r="R1905" s="6" cm="1">
        <f t="array" ref="R1905">SUM(_xlfn._xlws.FILTER($H$2:$H$2454,_xlfn.MAP($O$2:$O$2454,_xlfn.LAMBDA(_xlpm.x,_xlpm.x=$O1905))))</f>
        <v>2.376425855513308E-4</v>
      </c>
      <c r="S1905" s="4">
        <f t="shared" si="503"/>
        <v>1</v>
      </c>
      <c r="T1905" s="4">
        <f t="shared" si="504"/>
        <v>0.25554203730426522</v>
      </c>
      <c r="U1905" s="4">
        <f t="shared" si="505"/>
        <v>0.54545454545454541</v>
      </c>
      <c r="V1905" s="4">
        <f t="shared" si="506"/>
        <v>-0.42596873227228116</v>
      </c>
      <c r="W1905" s="4" t="s">
        <v>5121</v>
      </c>
      <c r="X1905" s="2" cm="1">
        <f t="array" ref="X1905">SUM(_xlfn._xlws.FILTER($F$2:$F$2454,_xlfn.MAP($W$2:$W$2454,_xlfn.LAMBDA(_xlpm.x,_xlpm.x=$W1905))))</f>
        <v>2896</v>
      </c>
      <c r="Y1905" s="11">
        <f t="shared" si="507"/>
        <v>1.0359116022099447E-3</v>
      </c>
      <c r="Z1905" s="4" t="s">
        <v>5110</v>
      </c>
      <c r="AA1905" s="2" cm="1">
        <f t="array" ref="AA1905">SUM(_xlfn._xlws.FILTER($F$2:$F$2454,_xlfn.MAP($Z$2:$Z$2454,_xlfn.LAMBDA(_xlpm.x,_xlpm.x=$Z1905))))</f>
        <v>354</v>
      </c>
      <c r="AB1905" s="11">
        <f t="shared" si="508"/>
        <v>8.4745762711864406E-3</v>
      </c>
      <c r="AC1905" s="11">
        <f t="shared" si="509"/>
        <v>-0.91279529549932148</v>
      </c>
      <c r="AG1905" s="2"/>
      <c r="AL1905" s="2"/>
      <c r="AM1905" s="2"/>
    </row>
    <row r="1906" spans="1:39">
      <c r="A1906" s="1" t="str">
        <f t="shared" si="493"/>
        <v>~nsla~ : [nzleɪ]</v>
      </c>
      <c r="B1906" s="1">
        <f>_xlfn.LET(_xlpm.d,$G1906,_xlpm.k,_xlfn.CONCAT(LEFT(TRIM(B$1),1),"*"),COUNTIF(_xlpm.d,_xlpm.k))</f>
        <v>0</v>
      </c>
      <c r="C1906" s="1">
        <f>_xlfn.LET(_xlpm.d,$G1906,_xlpm.k,_xlfn.CONCAT(LEFT(TRIM(C$1),1),"*"),COUNTIF(_xlpm.d,_xlpm.k))</f>
        <v>0</v>
      </c>
      <c r="D1906" s="1">
        <f>_xlfn.LET(_xlpm.d,$G1906,_xlpm.k,_xlfn.CONCAT(LEFT(TRIM(D$1),1),"*"),COUNTIF(_xlpm.d,_xlpm.k))</f>
        <v>1</v>
      </c>
      <c r="E1906" s="1">
        <f t="shared" si="494"/>
        <v>0.47712125471966244</v>
      </c>
      <c r="F1906" s="7">
        <v>2</v>
      </c>
      <c r="G1906" s="9" t="s">
        <v>832</v>
      </c>
      <c r="H1906" s="4" cm="1">
        <f t="array" ref="H1906">F1906/freq.sum.r6e</f>
        <v>1.5842839036755386E-4</v>
      </c>
      <c r="I1906" s="4" t="str">
        <f t="shared" si="495"/>
        <v>nzleɪ</v>
      </c>
      <c r="J1906" s="4" t="str">
        <f t="shared" si="496"/>
        <v>nsla</v>
      </c>
      <c r="K1906" s="10">
        <f t="shared" si="497"/>
        <v>5</v>
      </c>
      <c r="L1906" s="1">
        <f t="shared" si="498"/>
        <v>4</v>
      </c>
      <c r="M1906" s="10">
        <f t="shared" si="499"/>
        <v>5</v>
      </c>
      <c r="N1906" s="1" t="str">
        <f t="shared" si="500"/>
        <v>~nsla~</v>
      </c>
      <c r="O1906" s="1" t="str">
        <f t="shared" si="501"/>
        <v>[nzleɪ]</v>
      </c>
      <c r="P1906" s="3" cm="1">
        <f t="array" ref="P1906">SUM(_xlfn._xlws.FILTER($H$2:$H$2454,_xlfn.MAP($N$2:$N$2454,_xlfn.LAMBDA(_xlpm.x,_xlpm.x=$N1906))))</f>
        <v>3.9607097591888465E-4</v>
      </c>
      <c r="Q1906" s="4">
        <f t="shared" si="502"/>
        <v>0.39999999999999997</v>
      </c>
      <c r="R1906" s="6" cm="1">
        <f t="array" ref="R1906">SUM(_xlfn._xlws.FILTER($H$2:$H$2454,_xlfn.MAP($O$2:$O$2454,_xlfn.LAMBDA(_xlpm.x,_xlpm.x=$O1906))))</f>
        <v>1.5842839036755386E-4</v>
      </c>
      <c r="S1906" s="4">
        <f t="shared" si="503"/>
        <v>1</v>
      </c>
      <c r="T1906" s="4">
        <f t="shared" si="504"/>
        <v>0.23040813555013123</v>
      </c>
      <c r="U1906" s="4">
        <f t="shared" si="505"/>
        <v>0.5714285714285714</v>
      </c>
      <c r="V1906" s="4">
        <f t="shared" si="506"/>
        <v>-0.39794000867203766</v>
      </c>
      <c r="W1906" s="4" t="s">
        <v>5120</v>
      </c>
      <c r="X1906" s="2" cm="1">
        <f t="array" ref="X1906">SUM(_xlfn._xlws.FILTER($F$2:$F$2454,_xlfn.MAP($W$2:$W$2454,_xlfn.LAMBDA(_xlpm.x,_xlpm.x=$W1906))))</f>
        <v>1666</v>
      </c>
      <c r="Y1906" s="11">
        <f t="shared" si="507"/>
        <v>1.2004801920768306E-3</v>
      </c>
      <c r="Z1906" s="4" t="s">
        <v>5108</v>
      </c>
      <c r="AA1906" s="2" cm="1">
        <f t="array" ref="AA1906">SUM(_xlfn._xlws.FILTER($F$2:$F$2454,_xlfn.MAP($Z$2:$Z$2454,_xlfn.LAMBDA(_xlpm.x,_xlpm.x=$Z1906))))</f>
        <v>475</v>
      </c>
      <c r="AB1906" s="11">
        <f t="shared" si="508"/>
        <v>4.2105263157894736E-3</v>
      </c>
      <c r="AC1906" s="11">
        <f t="shared" si="509"/>
        <v>-0.5449813874459023</v>
      </c>
      <c r="AG1906" s="2"/>
      <c r="AL1906" s="2"/>
      <c r="AM1906" s="2"/>
    </row>
    <row r="1907" spans="1:39">
      <c r="A1907" s="1" t="str">
        <f t="shared" si="493"/>
        <v>~scri~ : [skɹaɪ]</v>
      </c>
      <c r="B1907" s="1">
        <f>_xlfn.LET(_xlpm.d,$G1907,_xlpm.k,_xlfn.CONCAT(LEFT(TRIM(B$1),1),"*"),COUNTIF(_xlpm.d,_xlpm.k))</f>
        <v>0</v>
      </c>
      <c r="C1907" s="1">
        <f>_xlfn.LET(_xlpm.d,$G1907,_xlpm.k,_xlfn.CONCAT(LEFT(TRIM(C$1),1),"*"),COUNTIF(_xlpm.d,_xlpm.k))</f>
        <v>0</v>
      </c>
      <c r="D1907" s="1">
        <f>_xlfn.LET(_xlpm.d,$G1907,_xlpm.k,_xlfn.CONCAT(LEFT(TRIM(D$1),1),"*"),COUNTIF(_xlpm.d,_xlpm.k))</f>
        <v>0</v>
      </c>
      <c r="E1907" s="1">
        <f t="shared" si="494"/>
        <v>0.47712125471966244</v>
      </c>
      <c r="F1907" s="7">
        <v>2</v>
      </c>
      <c r="G1907" s="9" t="s">
        <v>835</v>
      </c>
      <c r="H1907" s="4" cm="1">
        <f t="array" ref="H1907">F1907/freq.sum.r6e</f>
        <v>1.5842839036755386E-4</v>
      </c>
      <c r="I1907" s="4" t="str">
        <f t="shared" si="495"/>
        <v>skɹaɪ</v>
      </c>
      <c r="J1907" s="4" t="str">
        <f t="shared" si="496"/>
        <v>scri</v>
      </c>
      <c r="K1907" s="10">
        <f t="shared" si="497"/>
        <v>5</v>
      </c>
      <c r="L1907" s="1">
        <f t="shared" si="498"/>
        <v>4</v>
      </c>
      <c r="M1907" s="10">
        <f t="shared" si="499"/>
        <v>5</v>
      </c>
      <c r="N1907" s="1" t="str">
        <f t="shared" si="500"/>
        <v>~scri~</v>
      </c>
      <c r="O1907" s="1" t="str">
        <f t="shared" si="501"/>
        <v>[skɹaɪ]</v>
      </c>
      <c r="P1907" s="3" cm="1">
        <f t="array" ref="P1907">SUM(_xlfn._xlws.FILTER($H$2:$H$2454,_xlfn.MAP($N$2:$N$2454,_xlfn.LAMBDA(_xlpm.x,_xlpm.x=$N1907))))</f>
        <v>3.9607097591888465E-4</v>
      </c>
      <c r="Q1907" s="4">
        <f t="shared" si="502"/>
        <v>0.39999999999999997</v>
      </c>
      <c r="R1907" s="6" cm="1">
        <f t="array" ref="R1907">SUM(_xlfn._xlws.FILTER($H$2:$H$2454,_xlfn.MAP($O$2:$O$2454,_xlfn.LAMBDA(_xlpm.x,_xlpm.x=$O1907))))</f>
        <v>1.5842839036755386E-4</v>
      </c>
      <c r="S1907" s="4">
        <f t="shared" si="503"/>
        <v>1</v>
      </c>
      <c r="T1907" s="4">
        <f t="shared" si="504"/>
        <v>0.23040813555013123</v>
      </c>
      <c r="U1907" s="4">
        <f t="shared" si="505"/>
        <v>0.5714285714285714</v>
      </c>
      <c r="V1907" s="4">
        <f t="shared" si="506"/>
        <v>-0.39794000867203766</v>
      </c>
      <c r="W1907" s="4" t="s">
        <v>5110</v>
      </c>
      <c r="X1907" s="2" cm="1">
        <f t="array" ref="X1907">SUM(_xlfn._xlws.FILTER($F$2:$F$2454,_xlfn.MAP($W$2:$W$2454,_xlfn.LAMBDA(_xlpm.x,_xlpm.x=$W1907))))</f>
        <v>1594</v>
      </c>
      <c r="Y1907" s="11">
        <f t="shared" si="507"/>
        <v>1.2547051442910915E-3</v>
      </c>
      <c r="Z1907" s="4" t="s">
        <v>5106</v>
      </c>
      <c r="AA1907" s="2" cm="1">
        <f t="array" ref="AA1907">SUM(_xlfn._xlws.FILTER($F$2:$F$2454,_xlfn.MAP($Z$2:$Z$2454,_xlfn.LAMBDA(_xlpm.x,_xlpm.x=$Z1907))))</f>
        <v>397</v>
      </c>
      <c r="AB1907" s="11">
        <f t="shared" si="508"/>
        <v>5.0377833753148613E-3</v>
      </c>
      <c r="AC1907" s="11">
        <f t="shared" si="509"/>
        <v>-0.60369781029697855</v>
      </c>
      <c r="AG1907" s="2"/>
      <c r="AL1907" s="2"/>
      <c r="AM1907" s="2"/>
    </row>
    <row r="1908" spans="1:39">
      <c r="A1908" s="1" t="str">
        <f t="shared" si="493"/>
        <v>~stri~ : [stɹaɪ]</v>
      </c>
      <c r="B1908" s="1">
        <f>_xlfn.LET(_xlpm.d,$G1908,_xlpm.k,_xlfn.CONCAT(LEFT(TRIM(B$1),1),"*"),COUNTIF(_xlpm.d,_xlpm.k))</f>
        <v>0</v>
      </c>
      <c r="C1908" s="1">
        <f>_xlfn.LET(_xlpm.d,$G1908,_xlpm.k,_xlfn.CONCAT(LEFT(TRIM(C$1),1),"*"),COUNTIF(_xlpm.d,_xlpm.k))</f>
        <v>0</v>
      </c>
      <c r="D1908" s="1">
        <f>_xlfn.LET(_xlpm.d,$G1908,_xlpm.k,_xlfn.CONCAT(LEFT(TRIM(D$1),1),"*"),COUNTIF(_xlpm.d,_xlpm.k))</f>
        <v>0</v>
      </c>
      <c r="E1908" s="1">
        <f t="shared" si="494"/>
        <v>0.69897000433601875</v>
      </c>
      <c r="F1908" s="7">
        <v>4</v>
      </c>
      <c r="G1908" s="9" t="s">
        <v>610</v>
      </c>
      <c r="H1908" s="4" cm="1">
        <f t="array" ref="H1908">F1908/freq.sum.r6e</f>
        <v>3.1685678073510771E-4</v>
      </c>
      <c r="I1908" s="4" t="str">
        <f t="shared" si="495"/>
        <v>stɹaɪ</v>
      </c>
      <c r="J1908" s="4" t="str">
        <f t="shared" si="496"/>
        <v>stri</v>
      </c>
      <c r="K1908" s="10">
        <f t="shared" si="497"/>
        <v>5</v>
      </c>
      <c r="L1908" s="1">
        <f t="shared" si="498"/>
        <v>4</v>
      </c>
      <c r="M1908" s="10">
        <f t="shared" si="499"/>
        <v>5</v>
      </c>
      <c r="N1908" s="1" t="str">
        <f t="shared" si="500"/>
        <v>~stri~</v>
      </c>
      <c r="O1908" s="1" t="str">
        <f t="shared" si="501"/>
        <v>[stɹaɪ]</v>
      </c>
      <c r="P1908" s="3" cm="1">
        <f t="array" ref="P1908">SUM(_xlfn._xlws.FILTER($H$2:$H$2454,_xlfn.MAP($N$2:$N$2454,_xlfn.LAMBDA(_xlpm.x,_xlpm.x=$N1908))))</f>
        <v>7.9214195183776931E-4</v>
      </c>
      <c r="Q1908" s="4">
        <f t="shared" si="502"/>
        <v>0.39999999999999997</v>
      </c>
      <c r="R1908" s="6" cm="1">
        <f t="array" ref="R1908">SUM(_xlfn._xlws.FILTER($H$2:$H$2454,_xlfn.MAP($O$2:$O$2454,_xlfn.LAMBDA(_xlpm.x,_xlpm.x=$O1908))))</f>
        <v>3.1685678073510771E-4</v>
      </c>
      <c r="S1908" s="4">
        <f t="shared" si="503"/>
        <v>1</v>
      </c>
      <c r="T1908" s="4">
        <f t="shared" si="504"/>
        <v>0.33754181753892915</v>
      </c>
      <c r="U1908" s="4">
        <f t="shared" si="505"/>
        <v>0.5714285714285714</v>
      </c>
      <c r="V1908" s="4">
        <f t="shared" si="506"/>
        <v>-0.39794000867203766</v>
      </c>
      <c r="W1908" s="4" t="s">
        <v>5110</v>
      </c>
      <c r="X1908" s="2" cm="1">
        <f t="array" ref="X1908">SUM(_xlfn._xlws.FILTER($F$2:$F$2454,_xlfn.MAP($W$2:$W$2454,_xlfn.LAMBDA(_xlpm.x,_xlpm.x=$W1908))))</f>
        <v>1594</v>
      </c>
      <c r="Y1908" s="11">
        <f t="shared" si="507"/>
        <v>2.509410288582183E-3</v>
      </c>
      <c r="Z1908" s="4" t="s">
        <v>5106</v>
      </c>
      <c r="AA1908" s="2" cm="1">
        <f t="array" ref="AA1908">SUM(_xlfn._xlws.FILTER($F$2:$F$2454,_xlfn.MAP($Z$2:$Z$2454,_xlfn.LAMBDA(_xlpm.x,_xlpm.x=$Z1908))))</f>
        <v>397</v>
      </c>
      <c r="AB1908" s="11">
        <f t="shared" si="508"/>
        <v>1.0075566750629723E-2</v>
      </c>
      <c r="AC1908" s="11">
        <f t="shared" si="509"/>
        <v>-0.60369781029697855</v>
      </c>
      <c r="AG1908" s="2"/>
      <c r="AL1908" s="2"/>
      <c r="AM1908" s="2"/>
    </row>
    <row r="1909" spans="1:39">
      <c r="A1909" s="1" t="str">
        <f t="shared" si="493"/>
        <v>~ntro~ : [ntɹoʊ]</v>
      </c>
      <c r="B1909" s="1">
        <f>_xlfn.LET(_xlpm.d,$G1909,_xlpm.k,_xlfn.CONCAT(LEFT(TRIM(B$1),1),"*"),COUNTIF(_xlpm.d,_xlpm.k))</f>
        <v>0</v>
      </c>
      <c r="C1909" s="1">
        <f>_xlfn.LET(_xlpm.d,$G1909,_xlpm.k,_xlfn.CONCAT(LEFT(TRIM(C$1),1),"*"),COUNTIF(_xlpm.d,_xlpm.k))</f>
        <v>0</v>
      </c>
      <c r="D1909" s="1">
        <f>_xlfn.LET(_xlpm.d,$G1909,_xlpm.k,_xlfn.CONCAT(LEFT(TRIM(D$1),1),"*"),COUNTIF(_xlpm.d,_xlpm.k))</f>
        <v>1</v>
      </c>
      <c r="E1909" s="1">
        <f t="shared" si="494"/>
        <v>0.47712125471966244</v>
      </c>
      <c r="F1909" s="7">
        <v>2</v>
      </c>
      <c r="G1909" s="9" t="s">
        <v>833</v>
      </c>
      <c r="H1909" s="4" cm="1">
        <f t="array" ref="H1909">F1909/freq.sum.r6e</f>
        <v>1.5842839036755386E-4</v>
      </c>
      <c r="I1909" s="4" t="str">
        <f t="shared" si="495"/>
        <v>ntɹoʊ</v>
      </c>
      <c r="J1909" s="4" t="str">
        <f t="shared" si="496"/>
        <v>ntro</v>
      </c>
      <c r="K1909" s="10">
        <f t="shared" si="497"/>
        <v>5</v>
      </c>
      <c r="L1909" s="1">
        <f t="shared" si="498"/>
        <v>4</v>
      </c>
      <c r="M1909" s="10">
        <f t="shared" si="499"/>
        <v>5</v>
      </c>
      <c r="N1909" s="1" t="str">
        <f t="shared" si="500"/>
        <v>~ntro~</v>
      </c>
      <c r="O1909" s="1" t="str">
        <f t="shared" si="501"/>
        <v>[ntɹoʊ]</v>
      </c>
      <c r="P1909" s="3" cm="1">
        <f t="array" ref="P1909">SUM(_xlfn._xlws.FILTER($H$2:$H$2454,_xlfn.MAP($N$2:$N$2454,_xlfn.LAMBDA(_xlpm.x,_xlpm.x=$N1909))))</f>
        <v>3.9607097591888465E-4</v>
      </c>
      <c r="Q1909" s="4">
        <f t="shared" si="502"/>
        <v>0.39999999999999997</v>
      </c>
      <c r="R1909" s="6" cm="1">
        <f t="array" ref="R1909">SUM(_xlfn._xlws.FILTER($H$2:$H$2454,_xlfn.MAP($O$2:$O$2454,_xlfn.LAMBDA(_xlpm.x,_xlpm.x=$O1909))))</f>
        <v>1.5842839036755386E-4</v>
      </c>
      <c r="S1909" s="4">
        <f t="shared" si="503"/>
        <v>1</v>
      </c>
      <c r="T1909" s="4">
        <f t="shared" si="504"/>
        <v>0.23040813555013123</v>
      </c>
      <c r="U1909" s="4">
        <f t="shared" si="505"/>
        <v>0.5714285714285714</v>
      </c>
      <c r="V1909" s="4">
        <f t="shared" si="506"/>
        <v>-0.39794000867203766</v>
      </c>
      <c r="W1909" s="4" t="s">
        <v>5119</v>
      </c>
      <c r="X1909" s="2" cm="1">
        <f t="array" ref="X1909">SUM(_xlfn._xlws.FILTER($F$2:$F$2454,_xlfn.MAP($W$2:$W$2454,_xlfn.LAMBDA(_xlpm.x,_xlpm.x=$W1909))))</f>
        <v>1157</v>
      </c>
      <c r="Y1909" s="11">
        <f t="shared" si="507"/>
        <v>1.7286084701815039E-3</v>
      </c>
      <c r="Z1909" s="4" t="s">
        <v>5109</v>
      </c>
      <c r="AA1909" s="2" cm="1">
        <f t="array" ref="AA1909">SUM(_xlfn._xlws.FILTER($F$2:$F$2454,_xlfn.MAP($Z$2:$Z$2454,_xlfn.LAMBDA(_xlpm.x,_xlpm.x=$Z1909))))</f>
        <v>257</v>
      </c>
      <c r="AB1909" s="11">
        <f t="shared" si="508"/>
        <v>7.7821011673151752E-3</v>
      </c>
      <c r="AC1909" s="11">
        <f t="shared" si="509"/>
        <v>-0.65340023562045502</v>
      </c>
      <c r="AG1909" s="2"/>
      <c r="AL1909" s="2"/>
      <c r="AM1909" s="2"/>
    </row>
    <row r="1910" spans="1:39">
      <c r="A1910" s="1" t="str">
        <f t="shared" si="493"/>
        <v>~rtai~ : [ɹteɪ]</v>
      </c>
      <c r="B1910" s="1">
        <f>_xlfn.LET(_xlpm.d,$G1910,_xlpm.k,_xlfn.CONCAT(LEFT(TRIM(B$1),1),"*"),COUNTIF(_xlpm.d,_xlpm.k))</f>
        <v>1</v>
      </c>
      <c r="C1910" s="1">
        <f>_xlfn.LET(_xlpm.d,$G1910,_xlpm.k,_xlfn.CONCAT(LEFT(TRIM(C$1),1),"*"),COUNTIF(_xlpm.d,_xlpm.k))</f>
        <v>0</v>
      </c>
      <c r="D1910" s="1">
        <f>_xlfn.LET(_xlpm.d,$G1910,_xlpm.k,_xlfn.CONCAT(LEFT(TRIM(D$1),1),"*"),COUNTIF(_xlpm.d,_xlpm.k))</f>
        <v>0</v>
      </c>
      <c r="E1910" s="1">
        <f t="shared" si="494"/>
        <v>0.60205999132796229</v>
      </c>
      <c r="F1910" s="7">
        <v>3</v>
      </c>
      <c r="G1910" s="9" t="s">
        <v>640</v>
      </c>
      <c r="H1910" s="4" cm="1">
        <f t="array" ref="H1910">F1910/freq.sum.r6e</f>
        <v>2.376425855513308E-4</v>
      </c>
      <c r="I1910" s="4" t="str">
        <f t="shared" si="495"/>
        <v>ɹteɪ</v>
      </c>
      <c r="J1910" s="4" t="str">
        <f t="shared" si="496"/>
        <v>rtai</v>
      </c>
      <c r="K1910" s="10">
        <f t="shared" si="497"/>
        <v>4</v>
      </c>
      <c r="L1910" s="1">
        <f t="shared" si="498"/>
        <v>4</v>
      </c>
      <c r="M1910" s="10">
        <f t="shared" si="499"/>
        <v>4</v>
      </c>
      <c r="N1910" s="1" t="str">
        <f t="shared" si="500"/>
        <v>~rtai~</v>
      </c>
      <c r="O1910" s="1" t="str">
        <f t="shared" si="501"/>
        <v>[ɹteɪ]</v>
      </c>
      <c r="P1910" s="3" cm="1">
        <f t="array" ref="P1910">SUM(_xlfn._xlws.FILTER($H$2:$H$2454,_xlfn.MAP($N$2:$N$2454,_xlfn.LAMBDA(_xlpm.x,_xlpm.x=$N1910))))</f>
        <v>5.5449936628643854E-4</v>
      </c>
      <c r="Q1910" s="4">
        <f t="shared" si="502"/>
        <v>0.42857142857142855</v>
      </c>
      <c r="R1910" s="6" cm="1">
        <f t="array" ref="R1910">SUM(_xlfn._xlws.FILTER($H$2:$H$2454,_xlfn.MAP($O$2:$O$2454,_xlfn.LAMBDA(_xlpm.x,_xlpm.x=$O1910))))</f>
        <v>2.376425855513308E-4</v>
      </c>
      <c r="S1910" s="4">
        <f t="shared" si="503"/>
        <v>1</v>
      </c>
      <c r="T1910" s="4">
        <f t="shared" si="504"/>
        <v>0.28109624103469177</v>
      </c>
      <c r="U1910" s="4">
        <f t="shared" si="505"/>
        <v>0.6</v>
      </c>
      <c r="V1910" s="4">
        <f t="shared" si="506"/>
        <v>-0.36797678529459443</v>
      </c>
      <c r="W1910" s="4" t="s">
        <v>5131</v>
      </c>
      <c r="X1910" s="2" cm="1">
        <f t="array" ref="X1910">SUM(_xlfn._xlws.FILTER($F$2:$F$2454,_xlfn.MAP($W$2:$W$2454,_xlfn.LAMBDA(_xlpm.x,_xlpm.x=$W1910))))</f>
        <v>105</v>
      </c>
      <c r="Y1910" s="11">
        <f t="shared" si="507"/>
        <v>2.8571428571428571E-2</v>
      </c>
      <c r="Z1910" s="4" t="s">
        <v>5108</v>
      </c>
      <c r="AA1910" s="2" cm="1">
        <f t="array" ref="AA1910">SUM(_xlfn._xlws.FILTER($F$2:$F$2454,_xlfn.MAP($Z$2:$Z$2454,_xlfn.LAMBDA(_xlpm.x,_xlpm.x=$Z1910))))</f>
        <v>475</v>
      </c>
      <c r="AB1910" s="11">
        <f t="shared" si="508"/>
        <v>6.3157894736842104E-3</v>
      </c>
      <c r="AC1910" s="11">
        <f t="shared" si="509"/>
        <v>0.65550431055492853</v>
      </c>
      <c r="AG1910" s="2"/>
      <c r="AL1910" s="2"/>
      <c r="AM1910" s="2"/>
    </row>
    <row r="1911" spans="1:39">
      <c r="A1911" s="1" t="str">
        <f t="shared" si="493"/>
        <v>~trai~ : [tɹə]</v>
      </c>
      <c r="B1911" s="1">
        <f>_xlfn.LET(_xlpm.d,$G1911,_xlpm.k,_xlfn.CONCAT(LEFT(TRIM(B$1),1),"*"),COUNTIF(_xlpm.d,_xlpm.k))</f>
        <v>0</v>
      </c>
      <c r="C1911" s="1">
        <f>_xlfn.LET(_xlpm.d,$G1911,_xlpm.k,_xlfn.CONCAT(LEFT(TRIM(C$1),1),"*"),COUNTIF(_xlpm.d,_xlpm.k))</f>
        <v>0</v>
      </c>
      <c r="D1911" s="1">
        <f>_xlfn.LET(_xlpm.d,$G1911,_xlpm.k,_xlfn.CONCAT(LEFT(TRIM(D$1),1),"*"),COUNTIF(_xlpm.d,_xlpm.k))</f>
        <v>0</v>
      </c>
      <c r="E1911" s="1">
        <f t="shared" si="494"/>
        <v>0.30102999566398114</v>
      </c>
      <c r="F1911" s="7">
        <v>1</v>
      </c>
      <c r="G1911" s="9" t="s">
        <v>2459</v>
      </c>
      <c r="H1911" s="4" cm="1">
        <f t="array" ref="H1911">F1911/freq.sum.r6e</f>
        <v>7.9214195183776928E-5</v>
      </c>
      <c r="I1911" s="4" t="str">
        <f t="shared" si="495"/>
        <v>tɹə</v>
      </c>
      <c r="J1911" s="4" t="str">
        <f t="shared" si="496"/>
        <v>trai</v>
      </c>
      <c r="K1911" s="10">
        <f t="shared" si="497"/>
        <v>3</v>
      </c>
      <c r="L1911" s="1">
        <f t="shared" si="498"/>
        <v>4</v>
      </c>
      <c r="M1911" s="10">
        <f t="shared" si="499"/>
        <v>4</v>
      </c>
      <c r="N1911" s="1" t="str">
        <f t="shared" si="500"/>
        <v>~trai~</v>
      </c>
      <c r="O1911" s="1" t="str">
        <f t="shared" si="501"/>
        <v>[tɹə]</v>
      </c>
      <c r="P1911" s="3" cm="1">
        <f t="array" ref="P1911">SUM(_xlfn._xlws.FILTER($H$2:$H$2454,_xlfn.MAP($N$2:$N$2454,_xlfn.LAMBDA(_xlpm.x,_xlpm.x=$N1911))))</f>
        <v>4.7528517110266159E-4</v>
      </c>
      <c r="Q1911" s="4">
        <f t="shared" si="502"/>
        <v>0.16666666666666666</v>
      </c>
      <c r="R1911" s="6" cm="1">
        <f t="array" ref="R1911">SUM(_xlfn._xlws.FILTER($H$2:$H$2454,_xlfn.MAP($O$2:$O$2454,_xlfn.LAMBDA(_xlpm.x,_xlpm.x=$O1911))))</f>
        <v>2.3764258555133077E-4</v>
      </c>
      <c r="S1911" s="4">
        <f t="shared" si="503"/>
        <v>0.33333333333333337</v>
      </c>
      <c r="T1911" s="4">
        <f t="shared" si="504"/>
        <v>5.2054859450868851E-2</v>
      </c>
      <c r="U1911" s="4">
        <f t="shared" si="505"/>
        <v>0.22222222222222224</v>
      </c>
      <c r="V1911" s="4">
        <f t="shared" si="506"/>
        <v>-0.30102999566398125</v>
      </c>
      <c r="W1911" s="4" t="s">
        <v>5131</v>
      </c>
      <c r="X1911" s="2" cm="1">
        <f t="array" ref="X1911">SUM(_xlfn._xlws.FILTER($F$2:$F$2454,_xlfn.MAP($W$2:$W$2454,_xlfn.LAMBDA(_xlpm.x,_xlpm.x=$W1911))))</f>
        <v>105</v>
      </c>
      <c r="Y1911" s="11">
        <f t="shared" si="507"/>
        <v>9.5238095238095247E-3</v>
      </c>
      <c r="Z1911" s="4" t="s">
        <v>5101</v>
      </c>
      <c r="AA1911" s="2" cm="1">
        <f t="array" ref="AA1911">SUM(_xlfn._xlws.FILTER($F$2:$F$2454,_xlfn.MAP($Z$2:$Z$2454,_xlfn.LAMBDA(_xlpm.x,_xlpm.x=$Z1911))))</f>
        <v>2255</v>
      </c>
      <c r="AB1911" s="11">
        <f t="shared" si="508"/>
        <v>4.434589800443459E-4</v>
      </c>
      <c r="AC1911" s="11">
        <f t="shared" si="509"/>
        <v>1.3319572471440413</v>
      </c>
      <c r="AG1911" s="2"/>
      <c r="AL1911" s="2"/>
      <c r="AM1911" s="2"/>
    </row>
    <row r="1912" spans="1:39">
      <c r="A1912" s="1" t="str">
        <f t="shared" si="493"/>
        <v>~ntra~ : [ntɹæ]</v>
      </c>
      <c r="B1912" s="1">
        <f>_xlfn.LET(_xlpm.d,$G1912,_xlpm.k,_xlfn.CONCAT(LEFT(TRIM(B$1),1),"*"),COUNTIF(_xlpm.d,_xlpm.k))</f>
        <v>0</v>
      </c>
      <c r="C1912" s="1">
        <f>_xlfn.LET(_xlpm.d,$G1912,_xlpm.k,_xlfn.CONCAT(LEFT(TRIM(C$1),1),"*"),COUNTIF(_xlpm.d,_xlpm.k))</f>
        <v>0</v>
      </c>
      <c r="D1912" s="1">
        <f>_xlfn.LET(_xlpm.d,$G1912,_xlpm.k,_xlfn.CONCAT(LEFT(TRIM(D$1),1),"*"),COUNTIF(_xlpm.d,_xlpm.k))</f>
        <v>1</v>
      </c>
      <c r="E1912" s="1">
        <f t="shared" si="494"/>
        <v>0.47712125471966244</v>
      </c>
      <c r="F1912" s="7">
        <v>2</v>
      </c>
      <c r="G1912" s="9" t="s">
        <v>710</v>
      </c>
      <c r="H1912" s="4" cm="1">
        <f t="array" ref="H1912">F1912/freq.sum.r6e</f>
        <v>1.5842839036755386E-4</v>
      </c>
      <c r="I1912" s="4" t="str">
        <f t="shared" si="495"/>
        <v>ntɹæ</v>
      </c>
      <c r="J1912" s="4" t="str">
        <f t="shared" si="496"/>
        <v>ntra</v>
      </c>
      <c r="K1912" s="10">
        <f t="shared" si="497"/>
        <v>4</v>
      </c>
      <c r="L1912" s="1">
        <f t="shared" si="498"/>
        <v>4</v>
      </c>
      <c r="M1912" s="10">
        <f t="shared" si="499"/>
        <v>4</v>
      </c>
      <c r="N1912" s="1" t="str">
        <f t="shared" si="500"/>
        <v>~ntra~</v>
      </c>
      <c r="O1912" s="1" t="str">
        <f t="shared" si="501"/>
        <v>[ntɹæ]</v>
      </c>
      <c r="P1912" s="3" cm="1">
        <f t="array" ref="P1912">SUM(_xlfn._xlws.FILTER($H$2:$H$2454,_xlfn.MAP($N$2:$N$2454,_xlfn.LAMBDA(_xlpm.x,_xlpm.x=$N1912))))</f>
        <v>3.1685678073510771E-4</v>
      </c>
      <c r="Q1912" s="4">
        <f t="shared" si="502"/>
        <v>0.5</v>
      </c>
      <c r="R1912" s="6" cm="1">
        <f t="array" ref="R1912">SUM(_xlfn._xlws.FILTER($H$2:$H$2454,_xlfn.MAP($O$2:$O$2454,_xlfn.LAMBDA(_xlpm.x,_xlpm.x=$O1912))))</f>
        <v>1.5842839036755386E-4</v>
      </c>
      <c r="S1912" s="4">
        <f t="shared" si="503"/>
        <v>1</v>
      </c>
      <c r="T1912" s="4">
        <f t="shared" si="504"/>
        <v>0.24751500062981216</v>
      </c>
      <c r="U1912" s="4">
        <f t="shared" si="505"/>
        <v>0.66666666666666663</v>
      </c>
      <c r="V1912" s="4">
        <f t="shared" si="506"/>
        <v>-0.3010299956639812</v>
      </c>
      <c r="W1912" s="4" t="s">
        <v>5120</v>
      </c>
      <c r="X1912" s="2" cm="1">
        <f t="array" ref="X1912">SUM(_xlfn._xlws.FILTER($F$2:$F$2454,_xlfn.MAP($W$2:$W$2454,_xlfn.LAMBDA(_xlpm.x,_xlpm.x=$W1912))))</f>
        <v>1666</v>
      </c>
      <c r="Y1912" s="11">
        <f t="shared" si="507"/>
        <v>1.2004801920768306E-3</v>
      </c>
      <c r="Z1912" s="4" t="s">
        <v>5103</v>
      </c>
      <c r="AA1912" s="2" cm="1">
        <f t="array" ref="AA1912">SUM(_xlfn._xlws.FILTER($F$2:$F$2454,_xlfn.MAP($Z$2:$Z$2454,_xlfn.LAMBDA(_xlpm.x,_xlpm.x=$Z1912))))</f>
        <v>514</v>
      </c>
      <c r="AB1912" s="11">
        <f t="shared" si="508"/>
        <v>3.8910505836575876E-3</v>
      </c>
      <c r="AC1912" s="11">
        <f t="shared" si="509"/>
        <v>-0.51071187807549312</v>
      </c>
      <c r="AG1912" s="2"/>
      <c r="AL1912" s="2"/>
      <c r="AM1912" s="2"/>
    </row>
    <row r="1913" spans="1:39">
      <c r="A1913" s="1" t="str">
        <f t="shared" si="493"/>
        <v>~scra~ : [skɹæ]</v>
      </c>
      <c r="B1913" s="1">
        <f>_xlfn.LET(_xlpm.d,$G1913,_xlpm.k,_xlfn.CONCAT(LEFT(TRIM(B$1),1),"*"),COUNTIF(_xlpm.d,_xlpm.k))</f>
        <v>0</v>
      </c>
      <c r="C1913" s="1">
        <f>_xlfn.LET(_xlpm.d,$G1913,_xlpm.k,_xlfn.CONCAT(LEFT(TRIM(C$1),1),"*"),COUNTIF(_xlpm.d,_xlpm.k))</f>
        <v>0</v>
      </c>
      <c r="D1913" s="1">
        <f>_xlfn.LET(_xlpm.d,$G1913,_xlpm.k,_xlfn.CONCAT(LEFT(TRIM(D$1),1),"*"),COUNTIF(_xlpm.d,_xlpm.k))</f>
        <v>0</v>
      </c>
      <c r="E1913" s="1">
        <f t="shared" si="494"/>
        <v>0.30102999566398114</v>
      </c>
      <c r="F1913" s="7">
        <v>1</v>
      </c>
      <c r="G1913" s="9" t="s">
        <v>1015</v>
      </c>
      <c r="H1913" s="4" cm="1">
        <f t="array" ref="H1913">F1913/freq.sum.r6e</f>
        <v>7.9214195183776928E-5</v>
      </c>
      <c r="I1913" s="1" t="str">
        <f t="shared" si="495"/>
        <v>skɹæ</v>
      </c>
      <c r="J1913" s="1" t="str">
        <f t="shared" si="496"/>
        <v>scra</v>
      </c>
      <c r="K1913" s="10">
        <f t="shared" si="497"/>
        <v>4</v>
      </c>
      <c r="L1913" s="1">
        <f t="shared" si="498"/>
        <v>4</v>
      </c>
      <c r="M1913" s="10">
        <f t="shared" si="499"/>
        <v>4</v>
      </c>
      <c r="N1913" s="1" t="str">
        <f t="shared" si="500"/>
        <v>~scra~</v>
      </c>
      <c r="O1913" s="1" t="str">
        <f t="shared" si="501"/>
        <v>[skɹæ]</v>
      </c>
      <c r="P1913" s="3" cm="1">
        <f t="array" ref="P1913">SUM(_xlfn._xlws.FILTER($H$2:$H$2454,_xlfn.MAP($N$2:$N$2454,_xlfn.LAMBDA(_xlpm.x,_xlpm.x=$N1913))))</f>
        <v>1.5842839036755386E-4</v>
      </c>
      <c r="Q1913" s="4">
        <f t="shared" si="502"/>
        <v>0.5</v>
      </c>
      <c r="R1913" s="6" cm="1">
        <f t="array" ref="R1913">SUM(_xlfn._xlws.FILTER($H$2:$H$2454,_xlfn.MAP($O$2:$O$2454,_xlfn.LAMBDA(_xlpm.x,_xlpm.x=$O1913))))</f>
        <v>7.9214195183776928E-5</v>
      </c>
      <c r="S1913" s="4">
        <f t="shared" si="503"/>
        <v>1</v>
      </c>
      <c r="T1913" s="4">
        <f t="shared" si="504"/>
        <v>0.15616457835260653</v>
      </c>
      <c r="U1913" s="4">
        <f t="shared" si="505"/>
        <v>0.66666666666666663</v>
      </c>
      <c r="V1913" s="4">
        <f t="shared" si="506"/>
        <v>-0.3010299956639812</v>
      </c>
      <c r="W1913" s="4" t="s">
        <v>5120</v>
      </c>
      <c r="X1913" s="2" cm="1">
        <f t="array" ref="X1913">SUM(_xlfn._xlws.FILTER($F$2:$F$2454,_xlfn.MAP($W$2:$W$2454,_xlfn.LAMBDA(_xlpm.x,_xlpm.x=$W1913))))</f>
        <v>1666</v>
      </c>
      <c r="Y1913" s="11">
        <f t="shared" si="507"/>
        <v>6.0024009603841532E-4</v>
      </c>
      <c r="Z1913" s="4" t="s">
        <v>5103</v>
      </c>
      <c r="AA1913" s="2" cm="1">
        <f t="array" ref="AA1913">SUM(_xlfn._xlws.FILTER($F$2:$F$2454,_xlfn.MAP($Z$2:$Z$2454,_xlfn.LAMBDA(_xlpm.x,_xlpm.x=$Z1913))))</f>
        <v>514</v>
      </c>
      <c r="AB1913" s="11">
        <f t="shared" si="508"/>
        <v>1.9455252918287938E-3</v>
      </c>
      <c r="AC1913" s="11">
        <f t="shared" si="509"/>
        <v>-0.51071187807549312</v>
      </c>
      <c r="AG1913" s="2"/>
      <c r="AL1913" s="2"/>
      <c r="AM1913" s="2"/>
    </row>
    <row r="1914" spans="1:39">
      <c r="A1914" s="1" t="str">
        <f t="shared" si="493"/>
        <v>~stra~ : [stɹæ]</v>
      </c>
      <c r="B1914" s="1">
        <f>_xlfn.LET(_xlpm.d,$G1914,_xlpm.k,_xlfn.CONCAT(LEFT(TRIM(B$1),1),"*"),COUNTIF(_xlpm.d,_xlpm.k))</f>
        <v>0</v>
      </c>
      <c r="C1914" s="1">
        <f>_xlfn.LET(_xlpm.d,$G1914,_xlpm.k,_xlfn.CONCAT(LEFT(TRIM(C$1),1),"*"),COUNTIF(_xlpm.d,_xlpm.k))</f>
        <v>0</v>
      </c>
      <c r="D1914" s="1">
        <f>_xlfn.LET(_xlpm.d,$G1914,_xlpm.k,_xlfn.CONCAT(LEFT(TRIM(D$1),1),"*"),COUNTIF(_xlpm.d,_xlpm.k))</f>
        <v>0</v>
      </c>
      <c r="E1914" s="1">
        <f t="shared" si="494"/>
        <v>0.60205999132796229</v>
      </c>
      <c r="F1914" s="7">
        <v>3</v>
      </c>
      <c r="G1914" s="9" t="s">
        <v>609</v>
      </c>
      <c r="H1914" s="4" cm="1">
        <f t="array" ref="H1914">F1914/freq.sum.r6e</f>
        <v>2.376425855513308E-4</v>
      </c>
      <c r="I1914" s="4" t="str">
        <f t="shared" si="495"/>
        <v>stɹæ</v>
      </c>
      <c r="J1914" s="4" t="str">
        <f t="shared" si="496"/>
        <v>stra</v>
      </c>
      <c r="K1914" s="10">
        <f t="shared" si="497"/>
        <v>4</v>
      </c>
      <c r="L1914" s="1">
        <f t="shared" si="498"/>
        <v>4</v>
      </c>
      <c r="M1914" s="10">
        <f t="shared" si="499"/>
        <v>4</v>
      </c>
      <c r="N1914" s="1" t="str">
        <f t="shared" si="500"/>
        <v>~stra~</v>
      </c>
      <c r="O1914" s="1" t="str">
        <f t="shared" si="501"/>
        <v>[stɹæ]</v>
      </c>
      <c r="P1914" s="3" cm="1">
        <f t="array" ref="P1914">SUM(_xlfn._xlws.FILTER($H$2:$H$2454,_xlfn.MAP($N$2:$N$2454,_xlfn.LAMBDA(_xlpm.x,_xlpm.x=$N1914))))</f>
        <v>4.7528517110266159E-4</v>
      </c>
      <c r="Q1914" s="4">
        <f t="shared" si="502"/>
        <v>0.5</v>
      </c>
      <c r="R1914" s="6" cm="1">
        <f t="array" ref="R1914">SUM(_xlfn._xlws.FILTER($H$2:$H$2454,_xlfn.MAP($O$2:$O$2454,_xlfn.LAMBDA(_xlpm.x,_xlpm.x=$O1914))))</f>
        <v>2.376425855513308E-4</v>
      </c>
      <c r="S1914" s="4">
        <f t="shared" si="503"/>
        <v>1</v>
      </c>
      <c r="T1914" s="4">
        <f t="shared" si="504"/>
        <v>0.31232915670521305</v>
      </c>
      <c r="U1914" s="4">
        <f t="shared" si="505"/>
        <v>0.66666666666666663</v>
      </c>
      <c r="V1914" s="4">
        <f t="shared" si="506"/>
        <v>-0.3010299956639812</v>
      </c>
      <c r="W1914" s="4" t="s">
        <v>5120</v>
      </c>
      <c r="X1914" s="2" cm="1">
        <f t="array" ref="X1914">SUM(_xlfn._xlws.FILTER($F$2:$F$2454,_xlfn.MAP($W$2:$W$2454,_xlfn.LAMBDA(_xlpm.x,_xlpm.x=$W1914))))</f>
        <v>1666</v>
      </c>
      <c r="Y1914" s="11">
        <f t="shared" si="507"/>
        <v>1.8007202881152461E-3</v>
      </c>
      <c r="Z1914" s="4" t="s">
        <v>5103</v>
      </c>
      <c r="AA1914" s="2" cm="1">
        <f t="array" ref="AA1914">SUM(_xlfn._xlws.FILTER($F$2:$F$2454,_xlfn.MAP($Z$2:$Z$2454,_xlfn.LAMBDA(_xlpm.x,_xlpm.x=$Z1914))))</f>
        <v>514</v>
      </c>
      <c r="AB1914" s="11">
        <f t="shared" si="508"/>
        <v>5.8365758754863814E-3</v>
      </c>
      <c r="AC1914" s="11">
        <f t="shared" si="509"/>
        <v>-0.51071187807549301</v>
      </c>
      <c r="AG1914" s="2"/>
      <c r="AL1914" s="2"/>
      <c r="AM1914" s="2"/>
    </row>
    <row r="1915" spans="1:39">
      <c r="A1915" s="1" t="str">
        <f t="shared" si="493"/>
        <v>~scra~ : [skɹeɪ]</v>
      </c>
      <c r="B1915" s="1">
        <f>_xlfn.LET(_xlpm.d,$G1915,_xlpm.k,_xlfn.CONCAT(LEFT(TRIM(B$1),1),"*"),COUNTIF(_xlpm.d,_xlpm.k))</f>
        <v>0</v>
      </c>
      <c r="C1915" s="1">
        <f>_xlfn.LET(_xlpm.d,$G1915,_xlpm.k,_xlfn.CONCAT(LEFT(TRIM(C$1),1),"*"),COUNTIF(_xlpm.d,_xlpm.k))</f>
        <v>0</v>
      </c>
      <c r="D1915" s="1">
        <f>_xlfn.LET(_xlpm.d,$G1915,_xlpm.k,_xlfn.CONCAT(LEFT(TRIM(D$1),1),"*"),COUNTIF(_xlpm.d,_xlpm.k))</f>
        <v>0</v>
      </c>
      <c r="E1915" s="1">
        <f t="shared" si="494"/>
        <v>0.30102999566398114</v>
      </c>
      <c r="F1915" s="7">
        <v>1</v>
      </c>
      <c r="G1915" s="9" t="s">
        <v>1016</v>
      </c>
      <c r="H1915" s="4" cm="1">
        <f t="array" ref="H1915">F1915/freq.sum.r6e</f>
        <v>7.9214195183776928E-5</v>
      </c>
      <c r="I1915" s="4" t="str">
        <f t="shared" si="495"/>
        <v>skɹeɪ</v>
      </c>
      <c r="J1915" s="4" t="str">
        <f t="shared" si="496"/>
        <v>scra</v>
      </c>
      <c r="K1915" s="10">
        <f t="shared" si="497"/>
        <v>5</v>
      </c>
      <c r="L1915" s="1">
        <f t="shared" si="498"/>
        <v>4</v>
      </c>
      <c r="M1915" s="10">
        <f t="shared" si="499"/>
        <v>5</v>
      </c>
      <c r="N1915" s="1" t="str">
        <f t="shared" si="500"/>
        <v>~scra~</v>
      </c>
      <c r="O1915" s="1" t="str">
        <f t="shared" si="501"/>
        <v>[skɹeɪ]</v>
      </c>
      <c r="P1915" s="3" cm="1">
        <f t="array" ref="P1915">SUM(_xlfn._xlws.FILTER($H$2:$H$2454,_xlfn.MAP($N$2:$N$2454,_xlfn.LAMBDA(_xlpm.x,_xlpm.x=$N1915))))</f>
        <v>1.5842839036755386E-4</v>
      </c>
      <c r="Q1915" s="4">
        <f t="shared" si="502"/>
        <v>0.5</v>
      </c>
      <c r="R1915" s="6" cm="1">
        <f t="array" ref="R1915">SUM(_xlfn._xlws.FILTER($H$2:$H$2454,_xlfn.MAP($O$2:$O$2454,_xlfn.LAMBDA(_xlpm.x,_xlpm.x=$O1915))))</f>
        <v>7.9214195183776928E-5</v>
      </c>
      <c r="S1915" s="4">
        <f t="shared" si="503"/>
        <v>1</v>
      </c>
      <c r="T1915" s="4">
        <f t="shared" si="504"/>
        <v>0.16959990621408716</v>
      </c>
      <c r="U1915" s="4">
        <f t="shared" si="505"/>
        <v>0.66666666666666663</v>
      </c>
      <c r="V1915" s="4">
        <f t="shared" si="506"/>
        <v>-0.3010299956639812</v>
      </c>
      <c r="W1915" s="4" t="s">
        <v>5120</v>
      </c>
      <c r="X1915" s="2" cm="1">
        <f t="array" ref="X1915">SUM(_xlfn._xlws.FILTER($F$2:$F$2454,_xlfn.MAP($W$2:$W$2454,_xlfn.LAMBDA(_xlpm.x,_xlpm.x=$W1915))))</f>
        <v>1666</v>
      </c>
      <c r="Y1915" s="11">
        <f t="shared" si="507"/>
        <v>6.0024009603841532E-4</v>
      </c>
      <c r="Z1915" s="4" t="s">
        <v>5108</v>
      </c>
      <c r="AA1915" s="2" cm="1">
        <f t="array" ref="AA1915">SUM(_xlfn._xlws.FILTER($F$2:$F$2454,_xlfn.MAP($Z$2:$Z$2454,_xlfn.LAMBDA(_xlpm.x,_xlpm.x=$Z1915))))</f>
        <v>475</v>
      </c>
      <c r="AB1915" s="11">
        <f t="shared" si="508"/>
        <v>2.1052631578947368E-3</v>
      </c>
      <c r="AC1915" s="11">
        <f t="shared" si="509"/>
        <v>-0.5449813874459023</v>
      </c>
      <c r="AG1915" s="2"/>
      <c r="AL1915" s="2"/>
      <c r="AM1915" s="2"/>
    </row>
    <row r="1916" spans="1:39">
      <c r="A1916" s="1" t="str">
        <f t="shared" si="493"/>
        <v>~rnme~ : [ɹnmɛ]</v>
      </c>
      <c r="B1916" s="1">
        <f>_xlfn.LET(_xlpm.d,$G1916,_xlpm.k,_xlfn.CONCAT(LEFT(TRIM(B$1),1),"*"),COUNTIF(_xlpm.d,_xlpm.k))</f>
        <v>1</v>
      </c>
      <c r="C1916" s="1">
        <f>_xlfn.LET(_xlpm.d,$G1916,_xlpm.k,_xlfn.CONCAT(LEFT(TRIM(C$1),1),"*"),COUNTIF(_xlpm.d,_xlpm.k))</f>
        <v>0</v>
      </c>
      <c r="D1916" s="1">
        <f>_xlfn.LET(_xlpm.d,$G1916,_xlpm.k,_xlfn.CONCAT(LEFT(TRIM(D$1),1),"*"),COUNTIF(_xlpm.d,_xlpm.k))</f>
        <v>0</v>
      </c>
      <c r="E1916" s="1">
        <f t="shared" si="494"/>
        <v>0.30102999566398114</v>
      </c>
      <c r="F1916" s="7">
        <v>1</v>
      </c>
      <c r="G1916" s="9" t="s">
        <v>764</v>
      </c>
      <c r="H1916" s="4" cm="1">
        <f t="array" ref="H1916">F1916/freq.sum.r6e</f>
        <v>7.9214195183776928E-5</v>
      </c>
      <c r="I1916" s="4" t="str">
        <f t="shared" si="495"/>
        <v>ɹnmɛ</v>
      </c>
      <c r="J1916" s="4" t="str">
        <f t="shared" si="496"/>
        <v>rnme</v>
      </c>
      <c r="K1916" s="10">
        <f t="shared" si="497"/>
        <v>4</v>
      </c>
      <c r="L1916" s="1">
        <f t="shared" si="498"/>
        <v>4</v>
      </c>
      <c r="M1916" s="10">
        <f t="shared" si="499"/>
        <v>4</v>
      </c>
      <c r="N1916" s="1" t="str">
        <f t="shared" si="500"/>
        <v>~rnme~</v>
      </c>
      <c r="O1916" s="1" t="str">
        <f t="shared" si="501"/>
        <v>[ɹnmɛ]</v>
      </c>
      <c r="P1916" s="3" cm="1">
        <f t="array" ref="P1916">SUM(_xlfn._xlws.FILTER($H$2:$H$2454,_xlfn.MAP($N$2:$N$2454,_xlfn.LAMBDA(_xlpm.x,_xlpm.x=$N1916))))</f>
        <v>1.5842839036755386E-4</v>
      </c>
      <c r="Q1916" s="4">
        <f t="shared" si="502"/>
        <v>0.5</v>
      </c>
      <c r="R1916" s="6" cm="1">
        <f t="array" ref="R1916">SUM(_xlfn._xlws.FILTER($H$2:$H$2454,_xlfn.MAP($O$2:$O$2454,_xlfn.LAMBDA(_xlpm.x,_xlpm.x=$O1916))))</f>
        <v>7.9214195183776928E-5</v>
      </c>
      <c r="S1916" s="4">
        <f t="shared" si="503"/>
        <v>1</v>
      </c>
      <c r="T1916" s="4">
        <f t="shared" si="504"/>
        <v>0.15616457835260653</v>
      </c>
      <c r="U1916" s="4">
        <f t="shared" si="505"/>
        <v>0.66666666666666663</v>
      </c>
      <c r="V1916" s="4">
        <f t="shared" si="506"/>
        <v>-0.3010299956639812</v>
      </c>
      <c r="W1916" s="4" t="s">
        <v>5121</v>
      </c>
      <c r="X1916" s="2" cm="1">
        <f t="array" ref="X1916">SUM(_xlfn._xlws.FILTER($F$2:$F$2454,_xlfn.MAP($W$2:$W$2454,_xlfn.LAMBDA(_xlpm.x,_xlpm.x=$W1916))))</f>
        <v>2896</v>
      </c>
      <c r="Y1916" s="11">
        <f t="shared" si="507"/>
        <v>3.453038674033149E-4</v>
      </c>
      <c r="Z1916" s="4" t="s">
        <v>5104</v>
      </c>
      <c r="AA1916" s="2" cm="1">
        <f t="array" ref="AA1916">SUM(_xlfn._xlws.FILTER($F$2:$F$2454,_xlfn.MAP($Z$2:$Z$2454,_xlfn.LAMBDA(_xlpm.x,_xlpm.x=$Z1916))))</f>
        <v>883</v>
      </c>
      <c r="AB1916" s="11">
        <f t="shared" si="508"/>
        <v>1.1325028312570782E-3</v>
      </c>
      <c r="AC1916" s="11">
        <f t="shared" si="509"/>
        <v>-0.51583785394754078</v>
      </c>
      <c r="AG1916" s="2"/>
      <c r="AL1916" s="2"/>
      <c r="AM1916" s="2"/>
    </row>
    <row r="1917" spans="1:39">
      <c r="A1917" s="1" t="str">
        <f t="shared" si="493"/>
        <v>~scle~ : [sklɪ]</v>
      </c>
      <c r="B1917" s="1">
        <f>_xlfn.LET(_xlpm.d,$G1917,_xlpm.k,_xlfn.CONCAT(LEFT(TRIM(B$1),1),"*"),COUNTIF(_xlpm.d,_xlpm.k))</f>
        <v>0</v>
      </c>
      <c r="C1917" s="1">
        <f>_xlfn.LET(_xlpm.d,$G1917,_xlpm.k,_xlfn.CONCAT(LEFT(TRIM(C$1),1),"*"),COUNTIF(_xlpm.d,_xlpm.k))</f>
        <v>0</v>
      </c>
      <c r="D1917" s="1">
        <f>_xlfn.LET(_xlpm.d,$G1917,_xlpm.k,_xlfn.CONCAT(LEFT(TRIM(D$1),1),"*"),COUNTIF(_xlpm.d,_xlpm.k))</f>
        <v>0</v>
      </c>
      <c r="E1917" s="1">
        <f t="shared" si="494"/>
        <v>0.30102999566398114</v>
      </c>
      <c r="F1917" s="7">
        <v>1</v>
      </c>
      <c r="G1917" s="9" t="s">
        <v>2205</v>
      </c>
      <c r="H1917" s="4" cm="1">
        <f t="array" ref="H1917">F1917/freq.sum.r6e</f>
        <v>7.9214195183776928E-5</v>
      </c>
      <c r="I1917" s="4" t="str">
        <f t="shared" si="495"/>
        <v>sklɪ</v>
      </c>
      <c r="J1917" s="4" t="str">
        <f t="shared" si="496"/>
        <v>scle</v>
      </c>
      <c r="K1917" s="10">
        <f t="shared" si="497"/>
        <v>4</v>
      </c>
      <c r="L1917" s="1">
        <f t="shared" si="498"/>
        <v>4</v>
      </c>
      <c r="M1917" s="10">
        <f t="shared" si="499"/>
        <v>4</v>
      </c>
      <c r="N1917" s="1" t="str">
        <f t="shared" si="500"/>
        <v>~scle~</v>
      </c>
      <c r="O1917" s="1" t="str">
        <f t="shared" si="501"/>
        <v>[sklɪ]</v>
      </c>
      <c r="P1917" s="3" cm="1">
        <f t="array" ref="P1917">SUM(_xlfn._xlws.FILTER($H$2:$H$2454,_xlfn.MAP($N$2:$N$2454,_xlfn.LAMBDA(_xlpm.x,_xlpm.x=$N1917))))</f>
        <v>1.5842839036755386E-4</v>
      </c>
      <c r="Q1917" s="4">
        <f t="shared" si="502"/>
        <v>0.5</v>
      </c>
      <c r="R1917" s="6" cm="1">
        <f t="array" ref="R1917">SUM(_xlfn._xlws.FILTER($H$2:$H$2454,_xlfn.MAP($O$2:$O$2454,_xlfn.LAMBDA(_xlpm.x,_xlpm.x=$O1917))))</f>
        <v>7.9214195183776928E-5</v>
      </c>
      <c r="S1917" s="4">
        <f t="shared" si="503"/>
        <v>1</v>
      </c>
      <c r="T1917" s="4">
        <f t="shared" si="504"/>
        <v>0.15616457835260653</v>
      </c>
      <c r="U1917" s="4">
        <f t="shared" si="505"/>
        <v>0.66666666666666663</v>
      </c>
      <c r="V1917" s="4">
        <f t="shared" si="506"/>
        <v>-0.3010299956639812</v>
      </c>
      <c r="W1917" s="4" t="s">
        <v>5121</v>
      </c>
      <c r="X1917" s="2" cm="1">
        <f t="array" ref="X1917">SUM(_xlfn._xlws.FILTER($F$2:$F$2454,_xlfn.MAP($W$2:$W$2454,_xlfn.LAMBDA(_xlpm.x,_xlpm.x=$W1917))))</f>
        <v>2896</v>
      </c>
      <c r="Y1917" s="11">
        <f t="shared" si="507"/>
        <v>3.453038674033149E-4</v>
      </c>
      <c r="Z1917" s="4" t="s">
        <v>5102</v>
      </c>
      <c r="AA1917" s="2" cm="1">
        <f t="array" ref="AA1917">SUM(_xlfn._xlws.FILTER($F$2:$F$2454,_xlfn.MAP($Z$2:$Z$2454,_xlfn.LAMBDA(_xlpm.x,_xlpm.x=$Z1917))))</f>
        <v>1794</v>
      </c>
      <c r="AB1917" s="11">
        <f t="shared" si="508"/>
        <v>5.5741360089186175E-4</v>
      </c>
      <c r="AC1917" s="11">
        <f t="shared" si="509"/>
        <v>-0.20797611881703601</v>
      </c>
      <c r="AG1917" s="2"/>
      <c r="AL1917" s="2"/>
      <c r="AM1917" s="2"/>
    </row>
    <row r="1918" spans="1:39">
      <c r="A1918" s="1" t="str">
        <f t="shared" si="493"/>
        <v>~mple~ : [mpl]</v>
      </c>
      <c r="B1918" s="1">
        <f>_xlfn.LET(_xlpm.d,$G1918,_xlpm.k,_xlfn.CONCAT(LEFT(TRIM(B$1),1),"*"),COUNTIF(_xlpm.d,_xlpm.k))</f>
        <v>0</v>
      </c>
      <c r="C1918" s="1">
        <f>_xlfn.LET(_xlpm.d,$G1918,_xlpm.k,_xlfn.CONCAT(LEFT(TRIM(C$1),1),"*"),COUNTIF(_xlpm.d,_xlpm.k))</f>
        <v>1</v>
      </c>
      <c r="D1918" s="1">
        <f>_xlfn.LET(_xlpm.d,$G1918,_xlpm.k,_xlfn.CONCAT(LEFT(TRIM(D$1),1),"*"),COUNTIF(_xlpm.d,_xlpm.k))</f>
        <v>0</v>
      </c>
      <c r="E1918" s="1">
        <f t="shared" si="494"/>
        <v>0.69897000433601875</v>
      </c>
      <c r="F1918" s="7">
        <v>4</v>
      </c>
      <c r="G1918" s="9" t="s">
        <v>154</v>
      </c>
      <c r="H1918" s="4" cm="1">
        <f t="array" ref="H1918">F1918/freq.sum.r6e</f>
        <v>3.1685678073510771E-4</v>
      </c>
      <c r="I1918" s="4" t="str">
        <f t="shared" si="495"/>
        <v>mpl</v>
      </c>
      <c r="J1918" s="4" t="str">
        <f t="shared" si="496"/>
        <v>mple</v>
      </c>
      <c r="K1918" s="10">
        <f t="shared" si="497"/>
        <v>3</v>
      </c>
      <c r="L1918" s="1">
        <f t="shared" si="498"/>
        <v>4</v>
      </c>
      <c r="M1918" s="10">
        <f t="shared" si="499"/>
        <v>4</v>
      </c>
      <c r="N1918" s="1" t="str">
        <f t="shared" si="500"/>
        <v>~mple~</v>
      </c>
      <c r="O1918" s="1" t="str">
        <f t="shared" si="501"/>
        <v>[mpl]</v>
      </c>
      <c r="P1918" s="3" cm="1">
        <f t="array" ref="P1918">SUM(_xlfn._xlws.FILTER($H$2:$H$2454,_xlfn.MAP($N$2:$N$2454,_xlfn.LAMBDA(_xlpm.x,_xlpm.x=$N1918))))</f>
        <v>6.3371356147021542E-4</v>
      </c>
      <c r="Q1918" s="4">
        <f t="shared" si="502"/>
        <v>0.5</v>
      </c>
      <c r="R1918" s="6" cm="1">
        <f t="array" ref="R1918">SUM(_xlfn._xlws.FILTER($H$2:$H$2454,_xlfn.MAP($O$2:$O$2454,_xlfn.LAMBDA(_xlpm.x,_xlpm.x=$O1918))))</f>
        <v>3.1685678073510771E-4</v>
      </c>
      <c r="S1918" s="4">
        <f t="shared" si="503"/>
        <v>1</v>
      </c>
      <c r="T1918" s="4">
        <f t="shared" si="504"/>
        <v>0.36260292190315591</v>
      </c>
      <c r="U1918" s="4">
        <f t="shared" si="505"/>
        <v>0.66666666666666663</v>
      </c>
      <c r="V1918" s="4">
        <f t="shared" si="506"/>
        <v>-0.3010299956639812</v>
      </c>
      <c r="W1918" s="4" t="s">
        <v>5121</v>
      </c>
      <c r="X1918" s="2" cm="1">
        <f t="array" ref="X1918">SUM(_xlfn._xlws.FILTER($F$2:$F$2454,_xlfn.MAP($W$2:$W$2454,_xlfn.LAMBDA(_xlpm.x,_xlpm.x=$W1918))))</f>
        <v>2896</v>
      </c>
      <c r="Y1918" s="11">
        <f t="shared" si="507"/>
        <v>1.3812154696132596E-3</v>
      </c>
      <c r="Z1918" s="4"/>
      <c r="AA1918" s="2" cm="1">
        <f t="array" ref="AA1918">SUM(_xlfn._xlws.FILTER($F$2:$F$2454,_xlfn.MAP($Z$2:$Z$2454,_xlfn.LAMBDA(_xlpm.x,_xlpm.x=$Z1918))))</f>
        <v>3871</v>
      </c>
      <c r="AB1918" s="11">
        <f t="shared" si="508"/>
        <v>1.0333247222939809E-3</v>
      </c>
      <c r="AC1918" s="11">
        <f t="shared" si="509"/>
        <v>0.12602461379384577</v>
      </c>
      <c r="AG1918" s="2"/>
      <c r="AL1918" s="2"/>
      <c r="AM1918" s="2"/>
    </row>
    <row r="1919" spans="1:39">
      <c r="A1919" s="1" t="str">
        <f t="shared" si="493"/>
        <v>~plea~ : [pli]</v>
      </c>
      <c r="B1919" s="1">
        <f>_xlfn.LET(_xlpm.d,$G1919,_xlpm.k,_xlfn.CONCAT(LEFT(TRIM(B$1),1),"*"),COUNTIF(_xlpm.d,_xlpm.k))</f>
        <v>0</v>
      </c>
      <c r="C1919" s="1">
        <f>_xlfn.LET(_xlpm.d,$G1919,_xlpm.k,_xlfn.CONCAT(LEFT(TRIM(C$1),1),"*"),COUNTIF(_xlpm.d,_xlpm.k))</f>
        <v>0</v>
      </c>
      <c r="D1919" s="1">
        <f>_xlfn.LET(_xlpm.d,$G1919,_xlpm.k,_xlfn.CONCAT(LEFT(TRIM(D$1),1),"*"),COUNTIF(_xlpm.d,_xlpm.k))</f>
        <v>0</v>
      </c>
      <c r="E1919" s="1">
        <f t="shared" si="494"/>
        <v>0.47712125471966244</v>
      </c>
      <c r="F1919" s="7">
        <v>2</v>
      </c>
      <c r="G1919" s="9" t="s">
        <v>226</v>
      </c>
      <c r="H1919" s="4" cm="1">
        <f t="array" ref="H1919">F1919/freq.sum.r6e</f>
        <v>1.5842839036755386E-4</v>
      </c>
      <c r="I1919" s="1" t="str">
        <f t="shared" si="495"/>
        <v>pli</v>
      </c>
      <c r="J1919" s="1" t="str">
        <f t="shared" si="496"/>
        <v>plea</v>
      </c>
      <c r="K1919" s="10">
        <f t="shared" si="497"/>
        <v>3</v>
      </c>
      <c r="L1919" s="1">
        <f t="shared" si="498"/>
        <v>4</v>
      </c>
      <c r="M1919" s="10">
        <f t="shared" si="499"/>
        <v>4</v>
      </c>
      <c r="N1919" s="1" t="str">
        <f t="shared" si="500"/>
        <v>~plea~</v>
      </c>
      <c r="O1919" s="1" t="str">
        <f t="shared" si="501"/>
        <v>[pli]</v>
      </c>
      <c r="P1919" s="3" cm="1">
        <f t="array" ref="P1919">SUM(_xlfn._xlws.FILTER($H$2:$H$2454,_xlfn.MAP($N$2:$N$2454,_xlfn.LAMBDA(_xlpm.x,_xlpm.x=$N1919))))</f>
        <v>3.1685678073510771E-4</v>
      </c>
      <c r="Q1919" s="4">
        <f t="shared" si="502"/>
        <v>0.5</v>
      </c>
      <c r="R1919" s="6" cm="1">
        <f t="array" ref="R1919">SUM(_xlfn._xlws.FILTER($H$2:$H$2454,_xlfn.MAP($O$2:$O$2454,_xlfn.LAMBDA(_xlpm.x,_xlpm.x=$O1919))))</f>
        <v>1.5842839036755386E-4</v>
      </c>
      <c r="S1919" s="4">
        <f t="shared" si="503"/>
        <v>1</v>
      </c>
      <c r="T1919" s="4">
        <f t="shared" si="504"/>
        <v>0.24751500062981216</v>
      </c>
      <c r="U1919" s="4">
        <f t="shared" si="505"/>
        <v>0.66666666666666663</v>
      </c>
      <c r="V1919" s="4">
        <f t="shared" si="506"/>
        <v>-0.3010299956639812</v>
      </c>
      <c r="W1919" s="4" t="s">
        <v>5124</v>
      </c>
      <c r="X1919" s="2" cm="1">
        <f t="array" ref="X1919">SUM(_xlfn._xlws.FILTER($F$2:$F$2454,_xlfn.MAP($W$2:$W$2454,_xlfn.LAMBDA(_xlpm.x,_xlpm.x=$W1919))))</f>
        <v>184</v>
      </c>
      <c r="Y1919" s="11">
        <f t="shared" si="507"/>
        <v>1.0869565217391304E-2</v>
      </c>
      <c r="Z1919" s="4" t="s">
        <v>5110</v>
      </c>
      <c r="AA1919" s="2" cm="1">
        <f t="array" ref="AA1919">SUM(_xlfn._xlws.FILTER($F$2:$F$2454,_xlfn.MAP($Z$2:$Z$2454,_xlfn.LAMBDA(_xlpm.x,_xlpm.x=$Z1919))))</f>
        <v>354</v>
      </c>
      <c r="AB1919" s="11">
        <f t="shared" si="508"/>
        <v>5.6497175141242938E-3</v>
      </c>
      <c r="AC1919" s="11">
        <f t="shared" si="509"/>
        <v>0.28418543901625132</v>
      </c>
      <c r="AG1919" s="2"/>
      <c r="AL1919" s="2"/>
      <c r="AM1919" s="2"/>
    </row>
    <row r="1920" spans="1:39">
      <c r="A1920" s="1" t="str">
        <f t="shared" si="493"/>
        <v>~sine~ : [znə]</v>
      </c>
      <c r="B1920" s="1">
        <f>_xlfn.LET(_xlpm.d,$G1920,_xlpm.k,_xlfn.CONCAT(LEFT(TRIM(B$1),1),"*"),COUNTIF(_xlpm.d,_xlpm.k))</f>
        <v>0</v>
      </c>
      <c r="C1920" s="1">
        <f>_xlfn.LET(_xlpm.d,$G1920,_xlpm.k,_xlfn.CONCAT(LEFT(TRIM(C$1),1),"*"),COUNTIF(_xlpm.d,_xlpm.k))</f>
        <v>0</v>
      </c>
      <c r="D1920" s="1">
        <f>_xlfn.LET(_xlpm.d,$G1920,_xlpm.k,_xlfn.CONCAT(LEFT(TRIM(D$1),1),"*"),COUNTIF(_xlpm.d,_xlpm.k))</f>
        <v>0</v>
      </c>
      <c r="E1920" s="1">
        <f t="shared" si="494"/>
        <v>0.30102999566398114</v>
      </c>
      <c r="F1920" s="7">
        <v>1</v>
      </c>
      <c r="G1920" s="9" t="s">
        <v>1017</v>
      </c>
      <c r="H1920" s="4" cm="1">
        <f t="array" ref="H1920">F1920/freq.sum.r6e</f>
        <v>7.9214195183776928E-5</v>
      </c>
      <c r="I1920" s="4" t="str">
        <f t="shared" si="495"/>
        <v>znə</v>
      </c>
      <c r="J1920" s="4" t="str">
        <f t="shared" si="496"/>
        <v>sine</v>
      </c>
      <c r="K1920" s="10">
        <f t="shared" si="497"/>
        <v>3</v>
      </c>
      <c r="L1920" s="1">
        <f t="shared" si="498"/>
        <v>4</v>
      </c>
      <c r="M1920" s="10">
        <f t="shared" si="499"/>
        <v>4</v>
      </c>
      <c r="N1920" s="1" t="str">
        <f t="shared" si="500"/>
        <v>~sine~</v>
      </c>
      <c r="O1920" s="1" t="str">
        <f t="shared" si="501"/>
        <v>[znə]</v>
      </c>
      <c r="P1920" s="3" cm="1">
        <f t="array" ref="P1920">SUM(_xlfn._xlws.FILTER($H$2:$H$2454,_xlfn.MAP($N$2:$N$2454,_xlfn.LAMBDA(_xlpm.x,_xlpm.x=$N1920))))</f>
        <v>1.5842839036755386E-4</v>
      </c>
      <c r="Q1920" s="4">
        <f t="shared" si="502"/>
        <v>0.5</v>
      </c>
      <c r="R1920" s="6" cm="1">
        <f t="array" ref="R1920">SUM(_xlfn._xlws.FILTER($H$2:$H$2454,_xlfn.MAP($O$2:$O$2454,_xlfn.LAMBDA(_xlpm.x,_xlpm.x=$O1920))))</f>
        <v>7.9214195183776928E-5</v>
      </c>
      <c r="S1920" s="4">
        <f t="shared" si="503"/>
        <v>1</v>
      </c>
      <c r="T1920" s="4">
        <f t="shared" si="504"/>
        <v>0.15616457835260653</v>
      </c>
      <c r="U1920" s="4">
        <f t="shared" si="505"/>
        <v>0.66666666666666663</v>
      </c>
      <c r="V1920" s="4">
        <f t="shared" si="506"/>
        <v>-0.3010299956639812</v>
      </c>
      <c r="W1920" s="4" t="s">
        <v>5110</v>
      </c>
      <c r="X1920" s="2" cm="1">
        <f t="array" ref="X1920">SUM(_xlfn._xlws.FILTER($F$2:$F$2454,_xlfn.MAP($W$2:$W$2454,_xlfn.LAMBDA(_xlpm.x,_xlpm.x=$W1920))))</f>
        <v>1594</v>
      </c>
      <c r="Y1920" s="11">
        <f t="shared" si="507"/>
        <v>6.2735257214554575E-4</v>
      </c>
      <c r="Z1920" s="4" t="s">
        <v>5101</v>
      </c>
      <c r="AA1920" s="2" cm="1">
        <f t="array" ref="AA1920">SUM(_xlfn._xlws.FILTER($F$2:$F$2454,_xlfn.MAP($Z$2:$Z$2454,_xlfn.LAMBDA(_xlpm.x,_xlpm.x=$Z1920))))</f>
        <v>2255</v>
      </c>
      <c r="AB1920" s="11">
        <f t="shared" si="508"/>
        <v>4.434589800443459E-4</v>
      </c>
      <c r="AC1920" s="11">
        <f t="shared" si="509"/>
        <v>0.1506582291538858</v>
      </c>
      <c r="AG1920" s="2"/>
      <c r="AL1920" s="2"/>
      <c r="AM1920" s="2"/>
    </row>
    <row r="1921" spans="1:39">
      <c r="A1921" s="1" t="str">
        <f t="shared" si="493"/>
        <v>~mpli~ : [mplɪ]</v>
      </c>
      <c r="B1921" s="1">
        <f>_xlfn.LET(_xlpm.d,$G1921,_xlpm.k,_xlfn.CONCAT(LEFT(TRIM(B$1),1),"*"),COUNTIF(_xlpm.d,_xlpm.k))</f>
        <v>0</v>
      </c>
      <c r="C1921" s="1">
        <f>_xlfn.LET(_xlpm.d,$G1921,_xlpm.k,_xlfn.CONCAT(LEFT(TRIM(C$1),1),"*"),COUNTIF(_xlpm.d,_xlpm.k))</f>
        <v>1</v>
      </c>
      <c r="D1921" s="1">
        <f>_xlfn.LET(_xlpm.d,$G1921,_xlpm.k,_xlfn.CONCAT(LEFT(TRIM(D$1),1),"*"),COUNTIF(_xlpm.d,_xlpm.k))</f>
        <v>0</v>
      </c>
      <c r="E1921" s="1">
        <f t="shared" si="494"/>
        <v>0.30102999566398114</v>
      </c>
      <c r="F1921" s="7">
        <v>1</v>
      </c>
      <c r="G1921" s="9" t="s">
        <v>933</v>
      </c>
      <c r="H1921" s="4" cm="1">
        <f t="array" ref="H1921">F1921/freq.sum.r6e</f>
        <v>7.9214195183776928E-5</v>
      </c>
      <c r="I1921" s="1" t="str">
        <f t="shared" si="495"/>
        <v>mplɪ</v>
      </c>
      <c r="J1921" s="1" t="str">
        <f t="shared" si="496"/>
        <v>mpli</v>
      </c>
      <c r="K1921" s="10">
        <f t="shared" si="497"/>
        <v>4</v>
      </c>
      <c r="L1921" s="1">
        <f t="shared" si="498"/>
        <v>4</v>
      </c>
      <c r="M1921" s="10">
        <f t="shared" si="499"/>
        <v>4</v>
      </c>
      <c r="N1921" s="1" t="str">
        <f t="shared" si="500"/>
        <v>~mpli~</v>
      </c>
      <c r="O1921" s="1" t="str">
        <f t="shared" si="501"/>
        <v>[mplɪ]</v>
      </c>
      <c r="P1921" s="3" cm="1">
        <f t="array" ref="P1921">SUM(_xlfn._xlws.FILTER($H$2:$H$2454,_xlfn.MAP($N$2:$N$2454,_xlfn.LAMBDA(_xlpm.x,_xlpm.x=$N1921))))</f>
        <v>3.1685678073510771E-4</v>
      </c>
      <c r="Q1921" s="4">
        <f t="shared" si="502"/>
        <v>0.25</v>
      </c>
      <c r="R1921" s="6" cm="1">
        <f t="array" ref="R1921">SUM(_xlfn._xlws.FILTER($H$2:$H$2454,_xlfn.MAP($O$2:$O$2454,_xlfn.LAMBDA(_xlpm.x,_xlpm.x=$O1921))))</f>
        <v>1.5842839036755386E-4</v>
      </c>
      <c r="S1921" s="4">
        <f t="shared" si="503"/>
        <v>0.5</v>
      </c>
      <c r="T1921" s="4">
        <f t="shared" si="504"/>
        <v>7.8082289176303263E-2</v>
      </c>
      <c r="U1921" s="4">
        <f t="shared" si="505"/>
        <v>0.33333333333333331</v>
      </c>
      <c r="V1921" s="4">
        <f t="shared" si="506"/>
        <v>-0.3010299956639812</v>
      </c>
      <c r="W1921" s="4" t="s">
        <v>5110</v>
      </c>
      <c r="X1921" s="2" cm="1">
        <f t="array" ref="X1921">SUM(_xlfn._xlws.FILTER($F$2:$F$2454,_xlfn.MAP($W$2:$W$2454,_xlfn.LAMBDA(_xlpm.x,_xlpm.x=$W1921))))</f>
        <v>1594</v>
      </c>
      <c r="Y1921" s="11">
        <f t="shared" si="507"/>
        <v>6.2735257214554575E-4</v>
      </c>
      <c r="Z1921" s="4" t="s">
        <v>5102</v>
      </c>
      <c r="AA1921" s="2" cm="1">
        <f t="array" ref="AA1921">SUM(_xlfn._xlws.FILTER($F$2:$F$2454,_xlfn.MAP($Z$2:$Z$2454,_xlfn.LAMBDA(_xlpm.x,_xlpm.x=$Z1921))))</f>
        <v>1794</v>
      </c>
      <c r="AB1921" s="11">
        <f t="shared" si="508"/>
        <v>5.5741360089186175E-4</v>
      </c>
      <c r="AC1921" s="11">
        <f t="shared" si="509"/>
        <v>5.1334121647979701E-2</v>
      </c>
      <c r="AG1921" s="2"/>
      <c r="AL1921" s="2"/>
      <c r="AM1921" s="2"/>
    </row>
    <row r="1922" spans="1:39">
      <c r="A1922" s="1" t="str">
        <f t="shared" ref="A1922:A1985" si="510">_xlfn.LET(_xlpm.sep," : ",CONCATENATE(N1922,_xlpm.sep,O1922))</f>
        <v>~rshi~ : [ɹʃɪ]</v>
      </c>
      <c r="B1922" s="1">
        <f>_xlfn.LET(_xlpm.d,$G1922,_xlpm.k,_xlfn.CONCAT(LEFT(TRIM(B$1),1),"*"),COUNTIF(_xlpm.d,_xlpm.k))</f>
        <v>1</v>
      </c>
      <c r="C1922" s="1">
        <f>_xlfn.LET(_xlpm.d,$G1922,_xlpm.k,_xlfn.CONCAT(LEFT(TRIM(C$1),1),"*"),COUNTIF(_xlpm.d,_xlpm.k))</f>
        <v>0</v>
      </c>
      <c r="D1922" s="1">
        <f>_xlfn.LET(_xlpm.d,$G1922,_xlpm.k,_xlfn.CONCAT(LEFT(TRIM(D$1),1),"*"),COUNTIF(_xlpm.d,_xlpm.k))</f>
        <v>0</v>
      </c>
      <c r="E1922" s="1">
        <f t="shared" ref="E1922:E1985" si="511">LOG(F1922+1,10)</f>
        <v>0.30102999566398114</v>
      </c>
      <c r="F1922" s="7">
        <v>1</v>
      </c>
      <c r="G1922" s="9" t="s">
        <v>1908</v>
      </c>
      <c r="H1922" s="4" cm="1">
        <f t="array" ref="H1922">F1922/freq.sum.r6e</f>
        <v>7.9214195183776928E-5</v>
      </c>
      <c r="I1922" s="4" t="str">
        <f t="shared" ref="I1922:I1985" si="512">_xlfn.LET(_xlpm.sep,":",_xlpm.w,$G1922,LEFT(_xlpm.w,FIND(_xlpm.sep,_xlpm.w)-1))</f>
        <v>ɹʃɪ</v>
      </c>
      <c r="J1922" s="4" t="str">
        <f t="shared" ref="J1922:J1985" si="513">_xlfn.LET(_xlpm.sep,":",_xlpm.w,$G1922,RIGHT(_xlpm.w,LEN(_xlpm.w)-FIND(_xlpm.sep,_xlpm.w)))</f>
        <v>rshi</v>
      </c>
      <c r="K1922" s="10">
        <f t="shared" ref="K1922:K1985" si="514">_xlfn.LET(_xlpm.w,I1922,LEN(_xlpm.w))</f>
        <v>3</v>
      </c>
      <c r="L1922" s="1">
        <f t="shared" ref="L1922:L1985" si="515">_xlfn.LET(_xlpm.w,J1922,LEN(_xlpm.w))</f>
        <v>4</v>
      </c>
      <c r="M1922" s="10">
        <f t="shared" ref="M1922:M1985" si="516">_xlfn.LET(_xlpm.a,K1922,_xlpm.b,L1922,MAX(_xlpm.a,_xlpm.b))</f>
        <v>4</v>
      </c>
      <c r="N1922" s="1" t="str">
        <f t="shared" ref="N1922:N1985" si="517">_xlfn.LET(_xlpm.sep,":",_xlpm.w,$G1922,_xlfn.CONCAT("~",RIGHT(_xlpm.w,LEN(_xlpm.w)-FIND(_xlpm.sep,_xlpm.w)),"~"))</f>
        <v>~rshi~</v>
      </c>
      <c r="O1922" s="1" t="str">
        <f t="shared" ref="O1922:O1985" si="518">_xlfn.LET(_xlpm.sep,":",_xlpm.w,$G1922,_xlfn.CONCAT("[",LEFT(_xlpm.w,FIND(_xlpm.sep,_xlpm.w)-1),"]"))</f>
        <v>[ɹʃɪ]</v>
      </c>
      <c r="P1922" s="3" cm="1">
        <f t="array" ref="P1922">SUM(_xlfn._xlws.FILTER($H$2:$H$2454,_xlfn.MAP($N$2:$N$2454,_xlfn.LAMBDA(_xlpm.x,_xlpm.x=$N1922))))</f>
        <v>1.5842839036755386E-4</v>
      </c>
      <c r="Q1922" s="4">
        <f t="shared" ref="Q1922:Q1985" si="519">$H1922/P1922</f>
        <v>0.5</v>
      </c>
      <c r="R1922" s="6" cm="1">
        <f t="array" ref="R1922">SUM(_xlfn._xlws.FILTER($H$2:$H$2454,_xlfn.MAP($O$2:$O$2454,_xlfn.LAMBDA(_xlpm.x,_xlpm.x=$O1922))))</f>
        <v>7.9214195183776928E-5</v>
      </c>
      <c r="S1922" s="4">
        <f t="shared" ref="S1922:S1985" si="520">$H1922/R1922</f>
        <v>1</v>
      </c>
      <c r="T1922" s="4">
        <f t="shared" ref="T1922:T1985" si="521">_xlfn.LET(_xlpm.freq,F1922,_xlpm.size,M1922+1,_xlpm.F,U1922,LOG(1+_xlpm.freq)*LOG(1+_xlpm.size)*_xlpm.F)</f>
        <v>0.15616457835260653</v>
      </c>
      <c r="U1922" s="4">
        <f t="shared" ref="U1922:U1985" si="522">_xlfn.LET(_xlpm.a,S1922,_xlpm.b,Q1922,2*_xlpm.a*_xlpm.b/(_xlpm.a+_xlpm.b))</f>
        <v>0.66666666666666663</v>
      </c>
      <c r="V1922" s="4">
        <f t="shared" ref="V1922:V1985" si="523">_xlfn.LET(_xlpm.p,Q1922,_xlpm.q,S1922,LOG(_xlpm.p/_xlpm.q))</f>
        <v>-0.3010299956639812</v>
      </c>
      <c r="W1922" s="4" t="s">
        <v>5110</v>
      </c>
      <c r="X1922" s="2" cm="1">
        <f t="array" ref="X1922">SUM(_xlfn._xlws.FILTER($F$2:$F$2454,_xlfn.MAP($W$2:$W$2454,_xlfn.LAMBDA(_xlpm.x,_xlpm.x=$W1922))))</f>
        <v>1594</v>
      </c>
      <c r="Y1922" s="11">
        <f t="shared" ref="Y1922:Y1985" si="524">$F1922/X1922</f>
        <v>6.2735257214554575E-4</v>
      </c>
      <c r="Z1922" s="4" t="s">
        <v>5102</v>
      </c>
      <c r="AA1922" s="2" cm="1">
        <f t="array" ref="AA1922">SUM(_xlfn._xlws.FILTER($F$2:$F$2454,_xlfn.MAP($Z$2:$Z$2454,_xlfn.LAMBDA(_xlpm.x,_xlpm.x=$Z1922))))</f>
        <v>1794</v>
      </c>
      <c r="AB1922" s="11">
        <f t="shared" ref="AB1922:AB1985" si="525">$F1922/AA1922</f>
        <v>5.5741360089186175E-4</v>
      </c>
      <c r="AC1922" s="11">
        <f t="shared" ref="AC1922:AC1985" si="526">_xlfn.LET(_xlpm.a,Y1922,_xlpm.b,AB1922,LOG(_xlpm.a/_xlpm.b))</f>
        <v>5.1334121647979701E-2</v>
      </c>
      <c r="AG1922" s="2"/>
      <c r="AL1922" s="2"/>
      <c r="AM1922" s="2"/>
    </row>
    <row r="1923" spans="1:39">
      <c r="A1923" s="1" t="str">
        <f t="shared" si="510"/>
        <v>~sine~ : [znɪ]</v>
      </c>
      <c r="B1923" s="1">
        <f>_xlfn.LET(_xlpm.d,$G1923,_xlpm.k,_xlfn.CONCAT(LEFT(TRIM(B$1),1),"*"),COUNTIF(_xlpm.d,_xlpm.k))</f>
        <v>0</v>
      </c>
      <c r="C1923" s="1">
        <f>_xlfn.LET(_xlpm.d,$G1923,_xlpm.k,_xlfn.CONCAT(LEFT(TRIM(C$1),1),"*"),COUNTIF(_xlpm.d,_xlpm.k))</f>
        <v>0</v>
      </c>
      <c r="D1923" s="1">
        <f>_xlfn.LET(_xlpm.d,$G1923,_xlpm.k,_xlfn.CONCAT(LEFT(TRIM(D$1),1),"*"),COUNTIF(_xlpm.d,_xlpm.k))</f>
        <v>0</v>
      </c>
      <c r="E1923" s="1">
        <f t="shared" si="511"/>
        <v>0.30102999566398114</v>
      </c>
      <c r="F1923" s="7">
        <v>1</v>
      </c>
      <c r="G1923" s="9" t="s">
        <v>1018</v>
      </c>
      <c r="H1923" s="4" cm="1">
        <f t="array" ref="H1923">F1923/freq.sum.r6e</f>
        <v>7.9214195183776928E-5</v>
      </c>
      <c r="I1923" s="4" t="str">
        <f t="shared" si="512"/>
        <v>znɪ</v>
      </c>
      <c r="J1923" s="4" t="str">
        <f t="shared" si="513"/>
        <v>sine</v>
      </c>
      <c r="K1923" s="10">
        <f t="shared" si="514"/>
        <v>3</v>
      </c>
      <c r="L1923" s="1">
        <f t="shared" si="515"/>
        <v>4</v>
      </c>
      <c r="M1923" s="10">
        <f t="shared" si="516"/>
        <v>4</v>
      </c>
      <c r="N1923" s="1" t="str">
        <f t="shared" si="517"/>
        <v>~sine~</v>
      </c>
      <c r="O1923" s="1" t="str">
        <f t="shared" si="518"/>
        <v>[znɪ]</v>
      </c>
      <c r="P1923" s="3" cm="1">
        <f t="array" ref="P1923">SUM(_xlfn._xlws.FILTER($H$2:$H$2454,_xlfn.MAP($N$2:$N$2454,_xlfn.LAMBDA(_xlpm.x,_xlpm.x=$N1923))))</f>
        <v>1.5842839036755386E-4</v>
      </c>
      <c r="Q1923" s="4">
        <f t="shared" si="519"/>
        <v>0.5</v>
      </c>
      <c r="R1923" s="6" cm="1">
        <f t="array" ref="R1923">SUM(_xlfn._xlws.FILTER($H$2:$H$2454,_xlfn.MAP($O$2:$O$2454,_xlfn.LAMBDA(_xlpm.x,_xlpm.x=$O1923))))</f>
        <v>7.9214195183776928E-5</v>
      </c>
      <c r="S1923" s="4">
        <f t="shared" si="520"/>
        <v>1</v>
      </c>
      <c r="T1923" s="4">
        <f t="shared" si="521"/>
        <v>0.15616457835260653</v>
      </c>
      <c r="U1923" s="4">
        <f t="shared" si="522"/>
        <v>0.66666666666666663</v>
      </c>
      <c r="V1923" s="4">
        <f t="shared" si="523"/>
        <v>-0.3010299956639812</v>
      </c>
      <c r="W1923" s="4" t="s">
        <v>5110</v>
      </c>
      <c r="X1923" s="2" cm="1">
        <f t="array" ref="X1923">SUM(_xlfn._xlws.FILTER($F$2:$F$2454,_xlfn.MAP($W$2:$W$2454,_xlfn.LAMBDA(_xlpm.x,_xlpm.x=$W1923))))</f>
        <v>1594</v>
      </c>
      <c r="Y1923" s="11">
        <f t="shared" si="524"/>
        <v>6.2735257214554575E-4</v>
      </c>
      <c r="Z1923" s="4" t="s">
        <v>5102</v>
      </c>
      <c r="AA1923" s="2" cm="1">
        <f t="array" ref="AA1923">SUM(_xlfn._xlws.FILTER($F$2:$F$2454,_xlfn.MAP($Z$2:$Z$2454,_xlfn.LAMBDA(_xlpm.x,_xlpm.x=$Z1923))))</f>
        <v>1794</v>
      </c>
      <c r="AB1923" s="11">
        <f t="shared" si="525"/>
        <v>5.5741360089186175E-4</v>
      </c>
      <c r="AC1923" s="11">
        <f t="shared" si="526"/>
        <v>5.1334121647979701E-2</v>
      </c>
      <c r="AG1923" s="2"/>
      <c r="AL1923" s="2"/>
      <c r="AM1923" s="2"/>
    </row>
    <row r="1924" spans="1:39">
      <c r="A1924" s="1" t="str">
        <f t="shared" si="510"/>
        <v>~stro~ : [stɹoʊ]</v>
      </c>
      <c r="B1924" s="1">
        <f>_xlfn.LET(_xlpm.d,$G1924,_xlpm.k,_xlfn.CONCAT(LEFT(TRIM(B$1),1),"*"),COUNTIF(_xlpm.d,_xlpm.k))</f>
        <v>0</v>
      </c>
      <c r="C1924" s="1">
        <f>_xlfn.LET(_xlpm.d,$G1924,_xlpm.k,_xlfn.CONCAT(LEFT(TRIM(C$1),1),"*"),COUNTIF(_xlpm.d,_xlpm.k))</f>
        <v>0</v>
      </c>
      <c r="D1924" s="1">
        <f>_xlfn.LET(_xlpm.d,$G1924,_xlpm.k,_xlfn.CONCAT(LEFT(TRIM(D$1),1),"*"),COUNTIF(_xlpm.d,_xlpm.k))</f>
        <v>0</v>
      </c>
      <c r="E1924" s="1">
        <f t="shared" si="511"/>
        <v>0.30102999566398114</v>
      </c>
      <c r="F1924" s="7">
        <v>1</v>
      </c>
      <c r="G1924" s="9" t="s">
        <v>1020</v>
      </c>
      <c r="H1924" s="4" cm="1">
        <f t="array" ref="H1924">F1924/freq.sum.r6e</f>
        <v>7.9214195183776928E-5</v>
      </c>
      <c r="I1924" s="4" t="str">
        <f t="shared" si="512"/>
        <v>stɹoʊ</v>
      </c>
      <c r="J1924" s="4" t="str">
        <f t="shared" si="513"/>
        <v>stro</v>
      </c>
      <c r="K1924" s="10">
        <f t="shared" si="514"/>
        <v>5</v>
      </c>
      <c r="L1924" s="1">
        <f t="shared" si="515"/>
        <v>4</v>
      </c>
      <c r="M1924" s="10">
        <f t="shared" si="516"/>
        <v>5</v>
      </c>
      <c r="N1924" s="1" t="str">
        <f t="shared" si="517"/>
        <v>~stro~</v>
      </c>
      <c r="O1924" s="1" t="str">
        <f t="shared" si="518"/>
        <v>[stɹoʊ]</v>
      </c>
      <c r="P1924" s="3" cm="1">
        <f t="array" ref="P1924">SUM(_xlfn._xlws.FILTER($H$2:$H$2454,_xlfn.MAP($N$2:$N$2454,_xlfn.LAMBDA(_xlpm.x,_xlpm.x=$N1924))))</f>
        <v>1.5842839036755386E-4</v>
      </c>
      <c r="Q1924" s="4">
        <f t="shared" si="519"/>
        <v>0.5</v>
      </c>
      <c r="R1924" s="6" cm="1">
        <f t="array" ref="R1924">SUM(_xlfn._xlws.FILTER($H$2:$H$2454,_xlfn.MAP($O$2:$O$2454,_xlfn.LAMBDA(_xlpm.x,_xlpm.x=$O1924))))</f>
        <v>7.9214195183776928E-5</v>
      </c>
      <c r="S1924" s="4">
        <f t="shared" si="520"/>
        <v>1</v>
      </c>
      <c r="T1924" s="4">
        <f t="shared" si="521"/>
        <v>0.16959990621408716</v>
      </c>
      <c r="U1924" s="4">
        <f t="shared" si="522"/>
        <v>0.66666666666666663</v>
      </c>
      <c r="V1924" s="4">
        <f t="shared" si="523"/>
        <v>-0.3010299956639812</v>
      </c>
      <c r="W1924" s="4" t="s">
        <v>5119</v>
      </c>
      <c r="X1924" s="2" cm="1">
        <f t="array" ref="X1924">SUM(_xlfn._xlws.FILTER($F$2:$F$2454,_xlfn.MAP($W$2:$W$2454,_xlfn.LAMBDA(_xlpm.x,_xlpm.x=$W1924))))</f>
        <v>1157</v>
      </c>
      <c r="Y1924" s="11">
        <f t="shared" si="524"/>
        <v>8.6430423509075197E-4</v>
      </c>
      <c r="Z1924" s="4" t="s">
        <v>5109</v>
      </c>
      <c r="AA1924" s="2" cm="1">
        <f t="array" ref="AA1924">SUM(_xlfn._xlws.FILTER($F$2:$F$2454,_xlfn.MAP($Z$2:$Z$2454,_xlfn.LAMBDA(_xlpm.x,_xlpm.x=$Z1924))))</f>
        <v>257</v>
      </c>
      <c r="AB1924" s="11">
        <f t="shared" si="525"/>
        <v>3.8910505836575876E-3</v>
      </c>
      <c r="AC1924" s="11">
        <f t="shared" si="526"/>
        <v>-0.65340023562045502</v>
      </c>
      <c r="AG1924" s="2"/>
      <c r="AL1924" s="2"/>
      <c r="AM1924" s="2"/>
    </row>
    <row r="1925" spans="1:39">
      <c r="A1925" s="1" t="str">
        <f t="shared" si="510"/>
        <v>~grou~ : [ɡɹaʊ]</v>
      </c>
      <c r="B1925" s="1">
        <f>_xlfn.LET(_xlpm.d,$G1925,_xlpm.k,_xlfn.CONCAT(LEFT(TRIM(B$1),1),"*"),COUNTIF(_xlpm.d,_xlpm.k))</f>
        <v>0</v>
      </c>
      <c r="C1925" s="1">
        <f>_xlfn.LET(_xlpm.d,$G1925,_xlpm.k,_xlfn.CONCAT(LEFT(TRIM(C$1),1),"*"),COUNTIF(_xlpm.d,_xlpm.k))</f>
        <v>0</v>
      </c>
      <c r="D1925" s="1">
        <f>_xlfn.LET(_xlpm.d,$G1925,_xlpm.k,_xlfn.CONCAT(LEFT(TRIM(D$1),1),"*"),COUNTIF(_xlpm.d,_xlpm.k))</f>
        <v>0</v>
      </c>
      <c r="E1925" s="1">
        <f t="shared" si="511"/>
        <v>0.60205999132796229</v>
      </c>
      <c r="F1925" s="7">
        <v>3</v>
      </c>
      <c r="G1925" s="9" t="s">
        <v>607</v>
      </c>
      <c r="H1925" s="4" cm="1">
        <f t="array" ref="H1925">F1925/freq.sum.r6e</f>
        <v>2.376425855513308E-4</v>
      </c>
      <c r="I1925" s="4" t="str">
        <f t="shared" si="512"/>
        <v>ɡɹaʊ</v>
      </c>
      <c r="J1925" s="4" t="str">
        <f t="shared" si="513"/>
        <v>grou</v>
      </c>
      <c r="K1925" s="10">
        <f t="shared" si="514"/>
        <v>4</v>
      </c>
      <c r="L1925" s="1">
        <f t="shared" si="515"/>
        <v>4</v>
      </c>
      <c r="M1925" s="10">
        <f t="shared" si="516"/>
        <v>4</v>
      </c>
      <c r="N1925" s="1" t="str">
        <f t="shared" si="517"/>
        <v>~grou~</v>
      </c>
      <c r="O1925" s="1" t="str">
        <f t="shared" si="518"/>
        <v>[ɡɹaʊ]</v>
      </c>
      <c r="P1925" s="3" cm="1">
        <f t="array" ref="P1925">SUM(_xlfn._xlws.FILTER($H$2:$H$2454,_xlfn.MAP($N$2:$N$2454,_xlfn.LAMBDA(_xlpm.x,_xlpm.x=$N1925))))</f>
        <v>4.7528517110266159E-4</v>
      </c>
      <c r="Q1925" s="4">
        <f t="shared" si="519"/>
        <v>0.5</v>
      </c>
      <c r="R1925" s="6" cm="1">
        <f t="array" ref="R1925">SUM(_xlfn._xlws.FILTER($H$2:$H$2454,_xlfn.MAP($O$2:$O$2454,_xlfn.LAMBDA(_xlpm.x,_xlpm.x=$O1925))))</f>
        <v>2.376425855513308E-4</v>
      </c>
      <c r="S1925" s="4">
        <f t="shared" si="520"/>
        <v>1</v>
      </c>
      <c r="T1925" s="4">
        <f t="shared" si="521"/>
        <v>0.31232915670521305</v>
      </c>
      <c r="U1925" s="4">
        <f t="shared" si="522"/>
        <v>0.66666666666666663</v>
      </c>
      <c r="V1925" s="4">
        <f t="shared" si="523"/>
        <v>-0.3010299956639812</v>
      </c>
      <c r="W1925" s="4" t="s">
        <v>5100</v>
      </c>
      <c r="X1925" s="2" cm="1">
        <f t="array" ref="X1925">SUM(_xlfn._xlws.FILTER($F$2:$F$2454,_xlfn.MAP($W$2:$W$2454,_xlfn.LAMBDA(_xlpm.x,_xlpm.x=$W1925))))</f>
        <v>150</v>
      </c>
      <c r="Y1925" s="11">
        <f t="shared" si="524"/>
        <v>0.02</v>
      </c>
      <c r="Z1925" s="4" t="s">
        <v>5114</v>
      </c>
      <c r="AA1925" s="2" cm="1">
        <f t="array" ref="AA1925">SUM(_xlfn._xlws.FILTER($F$2:$F$2454,_xlfn.MAP($Z$2:$Z$2454,_xlfn.LAMBDA(_xlpm.x,_xlpm.x=$Z1925))))</f>
        <v>104</v>
      </c>
      <c r="AB1925" s="11">
        <f t="shared" si="525"/>
        <v>2.8846153846153848E-2</v>
      </c>
      <c r="AC1925" s="11">
        <f t="shared" si="526"/>
        <v>-0.15905791975690087</v>
      </c>
      <c r="AG1925" s="2"/>
      <c r="AL1925" s="2"/>
      <c r="AM1925" s="2"/>
    </row>
    <row r="1926" spans="1:39">
      <c r="A1926" s="1" t="str">
        <f t="shared" si="510"/>
        <v>~slow~ : [sləʊ]</v>
      </c>
      <c r="B1926" s="1">
        <f>_xlfn.LET(_xlpm.d,$G1926,_xlpm.k,_xlfn.CONCAT(LEFT(TRIM(B$1),1),"*"),COUNTIF(_xlpm.d,_xlpm.k))</f>
        <v>0</v>
      </c>
      <c r="C1926" s="1">
        <f>_xlfn.LET(_xlpm.d,$G1926,_xlpm.k,_xlfn.CONCAT(LEFT(TRIM(C$1),1),"*"),COUNTIF(_xlpm.d,_xlpm.k))</f>
        <v>0</v>
      </c>
      <c r="D1926" s="1">
        <f>_xlfn.LET(_xlpm.d,$G1926,_xlpm.k,_xlfn.CONCAT(LEFT(TRIM(D$1),1),"*"),COUNTIF(_xlpm.d,_xlpm.k))</f>
        <v>0</v>
      </c>
      <c r="E1926" s="1">
        <f t="shared" si="511"/>
        <v>0.30102999566398114</v>
      </c>
      <c r="F1926" s="7">
        <v>1</v>
      </c>
      <c r="G1926" s="9" t="s">
        <v>2218</v>
      </c>
      <c r="H1926" s="4" cm="1">
        <f t="array" ref="H1926">F1926/freq.sum.r6e</f>
        <v>7.9214195183776928E-5</v>
      </c>
      <c r="I1926" s="1" t="str">
        <f t="shared" si="512"/>
        <v>sləʊ</v>
      </c>
      <c r="J1926" s="1" t="str">
        <f t="shared" si="513"/>
        <v>slow</v>
      </c>
      <c r="K1926" s="10">
        <f t="shared" si="514"/>
        <v>4</v>
      </c>
      <c r="L1926" s="1">
        <f t="shared" si="515"/>
        <v>4</v>
      </c>
      <c r="M1926" s="10">
        <f t="shared" si="516"/>
        <v>4</v>
      </c>
      <c r="N1926" s="1" t="str">
        <f t="shared" si="517"/>
        <v>~slow~</v>
      </c>
      <c r="O1926" s="1" t="str">
        <f t="shared" si="518"/>
        <v>[sləʊ]</v>
      </c>
      <c r="P1926" s="3" cm="1">
        <f t="array" ref="P1926">SUM(_xlfn._xlws.FILTER($H$2:$H$2454,_xlfn.MAP($N$2:$N$2454,_xlfn.LAMBDA(_xlpm.x,_xlpm.x=$N1926))))</f>
        <v>1.5842839036755386E-4</v>
      </c>
      <c r="Q1926" s="4">
        <f t="shared" si="519"/>
        <v>0.5</v>
      </c>
      <c r="R1926" s="6" cm="1">
        <f t="array" ref="R1926">SUM(_xlfn._xlws.FILTER($H$2:$H$2454,_xlfn.MAP($O$2:$O$2454,_xlfn.LAMBDA(_xlpm.x,_xlpm.x=$O1926))))</f>
        <v>7.9214195183776928E-5</v>
      </c>
      <c r="S1926" s="4">
        <f t="shared" si="520"/>
        <v>1</v>
      </c>
      <c r="T1926" s="4">
        <f t="shared" si="521"/>
        <v>0.15616457835260653</v>
      </c>
      <c r="U1926" s="4">
        <f t="shared" si="522"/>
        <v>0.66666666666666663</v>
      </c>
      <c r="V1926" s="4">
        <f t="shared" si="523"/>
        <v>-0.3010299956639812</v>
      </c>
      <c r="W1926" s="4" t="s">
        <v>5128</v>
      </c>
      <c r="X1926" s="2" cm="1">
        <f t="array" ref="X1926">SUM(_xlfn._xlws.FILTER($F$2:$F$2454,_xlfn.MAP($W$2:$W$2454,_xlfn.LAMBDA(_xlpm.x,_xlpm.x=$W1926))))</f>
        <v>89</v>
      </c>
      <c r="Y1926" s="11">
        <f t="shared" si="524"/>
        <v>1.1235955056179775E-2</v>
      </c>
      <c r="Z1926" s="4" t="s">
        <v>5115</v>
      </c>
      <c r="AA1926" s="2" cm="1">
        <f t="array" ref="AA1926">SUM(_xlfn._xlws.FILTER($F$2:$F$2454,_xlfn.MAP($Z$2:$Z$2454,_xlfn.LAMBDA(_xlpm.x,_xlpm.x=$Z1926))))</f>
        <v>73</v>
      </c>
      <c r="AB1926" s="11">
        <f t="shared" si="525"/>
        <v>1.3698630136986301E-2</v>
      </c>
      <c r="AC1926" s="11">
        <f t="shared" si="526"/>
        <v>-8.6067146524456878E-2</v>
      </c>
      <c r="AG1926" s="2"/>
      <c r="AL1926" s="2"/>
      <c r="AM1926" s="2"/>
    </row>
    <row r="1927" spans="1:39">
      <c r="A1927" s="1" t="str">
        <f t="shared" si="510"/>
        <v>~mpty~ : [mptɪ]</v>
      </c>
      <c r="B1927" s="1">
        <f>_xlfn.LET(_xlpm.d,$G1927,_xlpm.k,_xlfn.CONCAT(LEFT(TRIM(B$1),1),"*"),COUNTIF(_xlpm.d,_xlpm.k))</f>
        <v>0</v>
      </c>
      <c r="C1927" s="1">
        <f>_xlfn.LET(_xlpm.d,$G1927,_xlpm.k,_xlfn.CONCAT(LEFT(TRIM(C$1),1),"*"),COUNTIF(_xlpm.d,_xlpm.k))</f>
        <v>1</v>
      </c>
      <c r="D1927" s="1">
        <f>_xlfn.LET(_xlpm.d,$G1927,_xlpm.k,_xlfn.CONCAT(LEFT(TRIM(D$1),1),"*"),COUNTIF(_xlpm.d,_xlpm.k))</f>
        <v>0</v>
      </c>
      <c r="E1927" s="1">
        <f t="shared" si="511"/>
        <v>0.30102999566398114</v>
      </c>
      <c r="F1927" s="7">
        <v>1</v>
      </c>
      <c r="G1927" s="9" t="s">
        <v>1005</v>
      </c>
      <c r="H1927" s="4" cm="1">
        <f t="array" ref="H1927">F1927/freq.sum.r6e</f>
        <v>7.9214195183776928E-5</v>
      </c>
      <c r="I1927" s="1" t="str">
        <f t="shared" si="512"/>
        <v>mptɪ</v>
      </c>
      <c r="J1927" s="1" t="str">
        <f t="shared" si="513"/>
        <v>mpty</v>
      </c>
      <c r="K1927" s="10">
        <f t="shared" si="514"/>
        <v>4</v>
      </c>
      <c r="L1927" s="1">
        <f t="shared" si="515"/>
        <v>4</v>
      </c>
      <c r="M1927" s="10">
        <f t="shared" si="516"/>
        <v>4</v>
      </c>
      <c r="N1927" s="1" t="str">
        <f t="shared" si="517"/>
        <v>~mpty~</v>
      </c>
      <c r="O1927" s="1" t="str">
        <f t="shared" si="518"/>
        <v>[mptɪ]</v>
      </c>
      <c r="P1927" s="3" cm="1">
        <f t="array" ref="P1927">SUM(_xlfn._xlws.FILTER($H$2:$H$2454,_xlfn.MAP($N$2:$N$2454,_xlfn.LAMBDA(_xlpm.x,_xlpm.x=$N1927))))</f>
        <v>1.5842839036755386E-4</v>
      </c>
      <c r="Q1927" s="4">
        <f t="shared" si="519"/>
        <v>0.5</v>
      </c>
      <c r="R1927" s="6" cm="1">
        <f t="array" ref="R1927">SUM(_xlfn._xlws.FILTER($H$2:$H$2454,_xlfn.MAP($O$2:$O$2454,_xlfn.LAMBDA(_xlpm.x,_xlpm.x=$O1927))))</f>
        <v>7.9214195183776928E-5</v>
      </c>
      <c r="S1927" s="4">
        <f t="shared" si="520"/>
        <v>1</v>
      </c>
      <c r="T1927" s="4">
        <f t="shared" si="521"/>
        <v>0.15616457835260653</v>
      </c>
      <c r="U1927" s="4">
        <f t="shared" si="522"/>
        <v>0.66666666666666663</v>
      </c>
      <c r="V1927" s="4">
        <f t="shared" si="523"/>
        <v>-0.3010299956639812</v>
      </c>
      <c r="W1927" s="4" t="s">
        <v>5123</v>
      </c>
      <c r="X1927" s="2" cm="1">
        <f t="array" ref="X1927">SUM(_xlfn._xlws.FILTER($F$2:$F$2454,_xlfn.MAP($W$2:$W$2454,_xlfn.LAMBDA(_xlpm.x,_xlpm.x=$W1927))))</f>
        <v>340</v>
      </c>
      <c r="Y1927" s="11">
        <f t="shared" si="524"/>
        <v>2.9411764705882353E-3</v>
      </c>
      <c r="Z1927" s="4" t="s">
        <v>5102</v>
      </c>
      <c r="AA1927" s="2" cm="1">
        <f t="array" ref="AA1927">SUM(_xlfn._xlws.FILTER($F$2:$F$2454,_xlfn.MAP($Z$2:$Z$2454,_xlfn.LAMBDA(_xlpm.x,_xlpm.x=$Z1927))))</f>
        <v>1794</v>
      </c>
      <c r="AB1927" s="11">
        <f t="shared" si="525"/>
        <v>5.5741360089186175E-4</v>
      </c>
      <c r="AC1927" s="11">
        <f t="shared" si="526"/>
        <v>0.72234352166581817</v>
      </c>
      <c r="AG1927" s="2"/>
      <c r="AL1927" s="2"/>
      <c r="AM1927" s="2"/>
    </row>
    <row r="1928" spans="1:39">
      <c r="A1928" s="1" t="str">
        <f t="shared" si="510"/>
        <v>~mpty~ : [mtɪ]</v>
      </c>
      <c r="B1928" s="1">
        <f>_xlfn.LET(_xlpm.d,$G1928,_xlpm.k,_xlfn.CONCAT(LEFT(TRIM(B$1),1),"*"),COUNTIF(_xlpm.d,_xlpm.k))</f>
        <v>0</v>
      </c>
      <c r="C1928" s="1">
        <f>_xlfn.LET(_xlpm.d,$G1928,_xlpm.k,_xlfn.CONCAT(LEFT(TRIM(C$1),1),"*"),COUNTIF(_xlpm.d,_xlpm.k))</f>
        <v>1</v>
      </c>
      <c r="D1928" s="1">
        <f>_xlfn.LET(_xlpm.d,$G1928,_xlpm.k,_xlfn.CONCAT(LEFT(TRIM(D$1),1),"*"),COUNTIF(_xlpm.d,_xlpm.k))</f>
        <v>0</v>
      </c>
      <c r="E1928" s="1">
        <f t="shared" si="511"/>
        <v>0.30102999566398114</v>
      </c>
      <c r="F1928" s="7">
        <v>1</v>
      </c>
      <c r="G1928" s="9" t="s">
        <v>1006</v>
      </c>
      <c r="H1928" s="4" cm="1">
        <f t="array" ref="H1928">F1928/freq.sum.r6e</f>
        <v>7.9214195183776928E-5</v>
      </c>
      <c r="I1928" s="1" t="str">
        <f t="shared" si="512"/>
        <v>mtɪ</v>
      </c>
      <c r="J1928" s="1" t="str">
        <f t="shared" si="513"/>
        <v>mpty</v>
      </c>
      <c r="K1928" s="10">
        <f t="shared" si="514"/>
        <v>3</v>
      </c>
      <c r="L1928" s="1">
        <f t="shared" si="515"/>
        <v>4</v>
      </c>
      <c r="M1928" s="10">
        <f t="shared" si="516"/>
        <v>4</v>
      </c>
      <c r="N1928" s="1" t="str">
        <f t="shared" si="517"/>
        <v>~mpty~</v>
      </c>
      <c r="O1928" s="1" t="str">
        <f t="shared" si="518"/>
        <v>[mtɪ]</v>
      </c>
      <c r="P1928" s="3" cm="1">
        <f t="array" ref="P1928">SUM(_xlfn._xlws.FILTER($H$2:$H$2454,_xlfn.MAP($N$2:$N$2454,_xlfn.LAMBDA(_xlpm.x,_xlpm.x=$N1928))))</f>
        <v>1.5842839036755386E-4</v>
      </c>
      <c r="Q1928" s="4">
        <f t="shared" si="519"/>
        <v>0.5</v>
      </c>
      <c r="R1928" s="6" cm="1">
        <f t="array" ref="R1928">SUM(_xlfn._xlws.FILTER($H$2:$H$2454,_xlfn.MAP($O$2:$O$2454,_xlfn.LAMBDA(_xlpm.x,_xlpm.x=$O1928))))</f>
        <v>7.9214195183776928E-5</v>
      </c>
      <c r="S1928" s="4">
        <f t="shared" si="520"/>
        <v>1</v>
      </c>
      <c r="T1928" s="4">
        <f t="shared" si="521"/>
        <v>0.15616457835260653</v>
      </c>
      <c r="U1928" s="4">
        <f t="shared" si="522"/>
        <v>0.66666666666666663</v>
      </c>
      <c r="V1928" s="4">
        <f t="shared" si="523"/>
        <v>-0.3010299956639812</v>
      </c>
      <c r="W1928" s="4" t="s">
        <v>5123</v>
      </c>
      <c r="X1928" s="2" cm="1">
        <f t="array" ref="X1928">SUM(_xlfn._xlws.FILTER($F$2:$F$2454,_xlfn.MAP($W$2:$W$2454,_xlfn.LAMBDA(_xlpm.x,_xlpm.x=$W1928))))</f>
        <v>340</v>
      </c>
      <c r="Y1928" s="11">
        <f t="shared" si="524"/>
        <v>2.9411764705882353E-3</v>
      </c>
      <c r="Z1928" s="4" t="s">
        <v>5102</v>
      </c>
      <c r="AA1928" s="2" cm="1">
        <f t="array" ref="AA1928">SUM(_xlfn._xlws.FILTER($F$2:$F$2454,_xlfn.MAP($Z$2:$Z$2454,_xlfn.LAMBDA(_xlpm.x,_xlpm.x=$Z1928))))</f>
        <v>1794</v>
      </c>
      <c r="AB1928" s="11">
        <f t="shared" si="525"/>
        <v>5.5741360089186175E-4</v>
      </c>
      <c r="AC1928" s="11">
        <f t="shared" si="526"/>
        <v>0.72234352166581817</v>
      </c>
      <c r="AG1928" s="2"/>
      <c r="AL1928" s="2"/>
      <c r="AM1928" s="2"/>
    </row>
    <row r="1929" spans="1:39">
      <c r="A1929" s="1" t="str">
        <f t="shared" si="510"/>
        <v>~llow~ : [laʊ]</v>
      </c>
      <c r="B1929" s="1">
        <f>_xlfn.LET(_xlpm.d,$G1929,_xlpm.k,_xlfn.CONCAT(LEFT(TRIM(B$1),1),"*"),COUNTIF(_xlpm.d,_xlpm.k))</f>
        <v>0</v>
      </c>
      <c r="C1929" s="1">
        <f>_xlfn.LET(_xlpm.d,$G1929,_xlpm.k,_xlfn.CONCAT(LEFT(TRIM(C$1),1),"*"),COUNTIF(_xlpm.d,_xlpm.k))</f>
        <v>0</v>
      </c>
      <c r="D1929" s="1">
        <f>_xlfn.LET(_xlpm.d,$G1929,_xlpm.k,_xlfn.CONCAT(LEFT(TRIM(D$1),1),"*"),COUNTIF(_xlpm.d,_xlpm.k))</f>
        <v>0</v>
      </c>
      <c r="E1929" s="1">
        <f t="shared" si="511"/>
        <v>0.69897000433601875</v>
      </c>
      <c r="F1929" s="7">
        <v>4</v>
      </c>
      <c r="G1929" s="9" t="s">
        <v>822</v>
      </c>
      <c r="H1929" s="4" cm="1">
        <f t="array" ref="H1929">F1929/freq.sum.r6e</f>
        <v>3.1685678073510771E-4</v>
      </c>
      <c r="I1929" s="4" t="str">
        <f t="shared" si="512"/>
        <v>laʊ</v>
      </c>
      <c r="J1929" s="4" t="str">
        <f t="shared" si="513"/>
        <v>llow</v>
      </c>
      <c r="K1929" s="10">
        <f t="shared" si="514"/>
        <v>3</v>
      </c>
      <c r="L1929" s="1">
        <f t="shared" si="515"/>
        <v>4</v>
      </c>
      <c r="M1929" s="10">
        <f t="shared" si="516"/>
        <v>4</v>
      </c>
      <c r="N1929" s="1" t="str">
        <f t="shared" si="517"/>
        <v>~llow~</v>
      </c>
      <c r="O1929" s="1" t="str">
        <f t="shared" si="518"/>
        <v>[laʊ]</v>
      </c>
      <c r="P1929" s="3" cm="1">
        <f t="array" ref="P1929">SUM(_xlfn._xlws.FILTER($H$2:$H$2454,_xlfn.MAP($N$2:$N$2454,_xlfn.LAMBDA(_xlpm.x,_xlpm.x=$N1929))))</f>
        <v>1.0297845373891002E-3</v>
      </c>
      <c r="Q1929" s="4">
        <f t="shared" si="519"/>
        <v>0.30769230769230765</v>
      </c>
      <c r="R1929" s="6" cm="1">
        <f t="array" ref="R1929">SUM(_xlfn._xlws.FILTER($H$2:$H$2454,_xlfn.MAP($O$2:$O$2454,_xlfn.LAMBDA(_xlpm.x,_xlpm.x=$O1929))))</f>
        <v>5.5449936628643843E-4</v>
      </c>
      <c r="S1929" s="4">
        <f t="shared" si="520"/>
        <v>0.57142857142857151</v>
      </c>
      <c r="T1929" s="4">
        <f t="shared" si="521"/>
        <v>0.21756175314189355</v>
      </c>
      <c r="U1929" s="4">
        <f t="shared" si="522"/>
        <v>0.4</v>
      </c>
      <c r="V1929" s="4">
        <f t="shared" si="523"/>
        <v>-0.26884531229258007</v>
      </c>
      <c r="W1929" s="4" t="s">
        <v>5128</v>
      </c>
      <c r="X1929" s="2" cm="1">
        <f t="array" ref="X1929">SUM(_xlfn._xlws.FILTER($F$2:$F$2454,_xlfn.MAP($W$2:$W$2454,_xlfn.LAMBDA(_xlpm.x,_xlpm.x=$W1929))))</f>
        <v>89</v>
      </c>
      <c r="Y1929" s="11">
        <f t="shared" si="524"/>
        <v>4.49438202247191E-2</v>
      </c>
      <c r="Z1929" s="4" t="s">
        <v>5114</v>
      </c>
      <c r="AA1929" s="2" cm="1">
        <f t="array" ref="AA1929">SUM(_xlfn._xlws.FILTER($F$2:$F$2454,_xlfn.MAP($Z$2:$Z$2454,_xlfn.LAMBDA(_xlpm.x,_xlpm.x=$Z1929))))</f>
        <v>104</v>
      </c>
      <c r="AB1929" s="11">
        <f t="shared" si="525"/>
        <v>3.8461538461538464E-2</v>
      </c>
      <c r="AC1929" s="11">
        <f t="shared" si="526"/>
        <v>6.7643332653867558E-2</v>
      </c>
      <c r="AG1929" s="2"/>
      <c r="AL1929" s="2"/>
      <c r="AM1929" s="2"/>
    </row>
    <row r="1930" spans="1:39">
      <c r="A1930" s="1" t="str">
        <f t="shared" si="510"/>
        <v>~nsla~ : [nsleɪ]</v>
      </c>
      <c r="B1930" s="1">
        <f>_xlfn.LET(_xlpm.d,$G1930,_xlpm.k,_xlfn.CONCAT(LEFT(TRIM(B$1),1),"*"),COUNTIF(_xlpm.d,_xlpm.k))</f>
        <v>0</v>
      </c>
      <c r="C1930" s="1">
        <f>_xlfn.LET(_xlpm.d,$G1930,_xlpm.k,_xlfn.CONCAT(LEFT(TRIM(C$1),1),"*"),COUNTIF(_xlpm.d,_xlpm.k))</f>
        <v>0</v>
      </c>
      <c r="D1930" s="1">
        <f>_xlfn.LET(_xlpm.d,$G1930,_xlpm.k,_xlfn.CONCAT(LEFT(TRIM(D$1),1),"*"),COUNTIF(_xlpm.d,_xlpm.k))</f>
        <v>1</v>
      </c>
      <c r="E1930" s="1">
        <f t="shared" si="511"/>
        <v>0.60205999132796229</v>
      </c>
      <c r="F1930" s="7">
        <v>3</v>
      </c>
      <c r="G1930" s="9" t="s">
        <v>570</v>
      </c>
      <c r="H1930" s="4" cm="1">
        <f t="array" ref="H1930">F1930/freq.sum.r6e</f>
        <v>2.376425855513308E-4</v>
      </c>
      <c r="I1930" s="4" t="str">
        <f t="shared" si="512"/>
        <v>nsleɪ</v>
      </c>
      <c r="J1930" s="4" t="str">
        <f t="shared" si="513"/>
        <v>nsla</v>
      </c>
      <c r="K1930" s="10">
        <f t="shared" si="514"/>
        <v>5</v>
      </c>
      <c r="L1930" s="1">
        <f t="shared" si="515"/>
        <v>4</v>
      </c>
      <c r="M1930" s="10">
        <f t="shared" si="516"/>
        <v>5</v>
      </c>
      <c r="N1930" s="1" t="str">
        <f t="shared" si="517"/>
        <v>~nsla~</v>
      </c>
      <c r="O1930" s="1" t="str">
        <f t="shared" si="518"/>
        <v>[nsleɪ]</v>
      </c>
      <c r="P1930" s="3" cm="1">
        <f t="array" ref="P1930">SUM(_xlfn._xlws.FILTER($H$2:$H$2454,_xlfn.MAP($N$2:$N$2454,_xlfn.LAMBDA(_xlpm.x,_xlpm.x=$N1930))))</f>
        <v>3.9607097591888465E-4</v>
      </c>
      <c r="Q1930" s="4">
        <f t="shared" si="519"/>
        <v>0.6</v>
      </c>
      <c r="R1930" s="6" cm="1">
        <f t="array" ref="R1930">SUM(_xlfn._xlws.FILTER($H$2:$H$2454,_xlfn.MAP($O$2:$O$2454,_xlfn.LAMBDA(_xlpm.x,_xlpm.x=$O1930))))</f>
        <v>2.376425855513308E-4</v>
      </c>
      <c r="S1930" s="4">
        <f t="shared" si="520"/>
        <v>1</v>
      </c>
      <c r="T1930" s="4">
        <f t="shared" si="521"/>
        <v>0.38159978898169605</v>
      </c>
      <c r="U1930" s="4">
        <f t="shared" si="522"/>
        <v>0.74999999999999989</v>
      </c>
      <c r="V1930" s="4">
        <f t="shared" si="523"/>
        <v>-0.22184874961635639</v>
      </c>
      <c r="W1930" s="4" t="s">
        <v>5120</v>
      </c>
      <c r="X1930" s="2" cm="1">
        <f t="array" ref="X1930">SUM(_xlfn._xlws.FILTER($F$2:$F$2454,_xlfn.MAP($W$2:$W$2454,_xlfn.LAMBDA(_xlpm.x,_xlpm.x=$W1930))))</f>
        <v>1666</v>
      </c>
      <c r="Y1930" s="11">
        <f t="shared" si="524"/>
        <v>1.8007202881152461E-3</v>
      </c>
      <c r="Z1930" s="4" t="s">
        <v>5108</v>
      </c>
      <c r="AA1930" s="2" cm="1">
        <f t="array" ref="AA1930">SUM(_xlfn._xlws.FILTER($F$2:$F$2454,_xlfn.MAP($Z$2:$Z$2454,_xlfn.LAMBDA(_xlpm.x,_xlpm.x=$Z1930))))</f>
        <v>475</v>
      </c>
      <c r="AB1930" s="11">
        <f t="shared" si="525"/>
        <v>6.3157894736842104E-3</v>
      </c>
      <c r="AC1930" s="11">
        <f t="shared" si="526"/>
        <v>-0.54498138744590219</v>
      </c>
      <c r="AG1930" s="2"/>
      <c r="AL1930" s="2"/>
      <c r="AM1930" s="2"/>
    </row>
    <row r="1931" spans="1:39">
      <c r="A1931" s="1" t="str">
        <f t="shared" si="510"/>
        <v>~scri~ : [skɹɪ]</v>
      </c>
      <c r="B1931" s="1">
        <f>_xlfn.LET(_xlpm.d,$G1931,_xlpm.k,_xlfn.CONCAT(LEFT(TRIM(B$1),1),"*"),COUNTIF(_xlpm.d,_xlpm.k))</f>
        <v>0</v>
      </c>
      <c r="C1931" s="1">
        <f>_xlfn.LET(_xlpm.d,$G1931,_xlpm.k,_xlfn.CONCAT(LEFT(TRIM(C$1),1),"*"),COUNTIF(_xlpm.d,_xlpm.k))</f>
        <v>0</v>
      </c>
      <c r="D1931" s="1">
        <f>_xlfn.LET(_xlpm.d,$G1931,_xlpm.k,_xlfn.CONCAT(LEFT(TRIM(D$1),1),"*"),COUNTIF(_xlpm.d,_xlpm.k))</f>
        <v>0</v>
      </c>
      <c r="E1931" s="1">
        <f t="shared" si="511"/>
        <v>0.60205999132796229</v>
      </c>
      <c r="F1931" s="7">
        <v>3</v>
      </c>
      <c r="G1931" s="9" t="s">
        <v>571</v>
      </c>
      <c r="H1931" s="4" cm="1">
        <f t="array" ref="H1931">F1931/freq.sum.r6e</f>
        <v>2.376425855513308E-4</v>
      </c>
      <c r="I1931" s="1" t="str">
        <f t="shared" si="512"/>
        <v>skɹɪ</v>
      </c>
      <c r="J1931" s="1" t="str">
        <f t="shared" si="513"/>
        <v>scri</v>
      </c>
      <c r="K1931" s="10">
        <f t="shared" si="514"/>
        <v>4</v>
      </c>
      <c r="L1931" s="1">
        <f t="shared" si="515"/>
        <v>4</v>
      </c>
      <c r="M1931" s="10">
        <f t="shared" si="516"/>
        <v>4</v>
      </c>
      <c r="N1931" s="1" t="str">
        <f t="shared" si="517"/>
        <v>~scri~</v>
      </c>
      <c r="O1931" s="1" t="str">
        <f t="shared" si="518"/>
        <v>[skɹɪ]</v>
      </c>
      <c r="P1931" s="3" cm="1">
        <f t="array" ref="P1931">SUM(_xlfn._xlws.FILTER($H$2:$H$2454,_xlfn.MAP($N$2:$N$2454,_xlfn.LAMBDA(_xlpm.x,_xlpm.x=$N1931))))</f>
        <v>3.9607097591888465E-4</v>
      </c>
      <c r="Q1931" s="4">
        <f t="shared" si="519"/>
        <v>0.6</v>
      </c>
      <c r="R1931" s="6" cm="1">
        <f t="array" ref="R1931">SUM(_xlfn._xlws.FILTER($H$2:$H$2454,_xlfn.MAP($O$2:$O$2454,_xlfn.LAMBDA(_xlpm.x,_xlpm.x=$O1931))))</f>
        <v>2.376425855513308E-4</v>
      </c>
      <c r="S1931" s="4">
        <f t="shared" si="520"/>
        <v>1</v>
      </c>
      <c r="T1931" s="4">
        <f t="shared" si="521"/>
        <v>0.35137030129336466</v>
      </c>
      <c r="U1931" s="4">
        <f t="shared" si="522"/>
        <v>0.74999999999999989</v>
      </c>
      <c r="V1931" s="4">
        <f t="shared" si="523"/>
        <v>-0.22184874961635639</v>
      </c>
      <c r="W1931" s="4" t="s">
        <v>5110</v>
      </c>
      <c r="X1931" s="2" cm="1">
        <f t="array" ref="X1931">SUM(_xlfn._xlws.FILTER($F$2:$F$2454,_xlfn.MAP($W$2:$W$2454,_xlfn.LAMBDA(_xlpm.x,_xlpm.x=$W1931))))</f>
        <v>1594</v>
      </c>
      <c r="Y1931" s="11">
        <f t="shared" si="524"/>
        <v>1.8820577164366374E-3</v>
      </c>
      <c r="Z1931" s="4" t="s">
        <v>5102</v>
      </c>
      <c r="AA1931" s="2" cm="1">
        <f t="array" ref="AA1931">SUM(_xlfn._xlws.FILTER($F$2:$F$2454,_xlfn.MAP($Z$2:$Z$2454,_xlfn.LAMBDA(_xlpm.x,_xlpm.x=$Z1931))))</f>
        <v>1794</v>
      </c>
      <c r="AB1931" s="11">
        <f t="shared" si="525"/>
        <v>1.6722408026755853E-3</v>
      </c>
      <c r="AC1931" s="11">
        <f t="shared" si="526"/>
        <v>5.1334121647979701E-2</v>
      </c>
      <c r="AG1931" s="2"/>
      <c r="AL1931" s="2"/>
      <c r="AM1931" s="2"/>
    </row>
    <row r="1932" spans="1:39">
      <c r="A1932" s="1" t="str">
        <f t="shared" si="510"/>
        <v>~thou~ : [θaʊ]</v>
      </c>
      <c r="B1932" s="1">
        <f>_xlfn.LET(_xlpm.d,$G1932,_xlpm.k,_xlfn.CONCAT(LEFT(TRIM(B$1),1),"*"),COUNTIF(_xlpm.d,_xlpm.k))</f>
        <v>0</v>
      </c>
      <c r="C1932" s="1">
        <f>_xlfn.LET(_xlpm.d,$G1932,_xlpm.k,_xlfn.CONCAT(LEFT(TRIM(C$1),1),"*"),COUNTIF(_xlpm.d,_xlpm.k))</f>
        <v>0</v>
      </c>
      <c r="D1932" s="1">
        <f>_xlfn.LET(_xlpm.d,$G1932,_xlpm.k,_xlfn.CONCAT(LEFT(TRIM(D$1),1),"*"),COUNTIF(_xlpm.d,_xlpm.k))</f>
        <v>0</v>
      </c>
      <c r="E1932" s="1">
        <f t="shared" si="511"/>
        <v>0.77815125038364352</v>
      </c>
      <c r="F1932" s="7">
        <v>5</v>
      </c>
      <c r="G1932" s="9" t="s">
        <v>387</v>
      </c>
      <c r="H1932" s="4" cm="1">
        <f t="array" ref="H1932">F1932/freq.sum.r6e</f>
        <v>3.9607097591888465E-4</v>
      </c>
      <c r="I1932" s="4" t="str">
        <f t="shared" si="512"/>
        <v>θaʊ</v>
      </c>
      <c r="J1932" s="4" t="str">
        <f t="shared" si="513"/>
        <v>thou</v>
      </c>
      <c r="K1932" s="10">
        <f t="shared" si="514"/>
        <v>3</v>
      </c>
      <c r="L1932" s="1">
        <f t="shared" si="515"/>
        <v>4</v>
      </c>
      <c r="M1932" s="10">
        <f t="shared" si="516"/>
        <v>4</v>
      </c>
      <c r="N1932" s="1" t="str">
        <f t="shared" si="517"/>
        <v>~thou~</v>
      </c>
      <c r="O1932" s="1" t="str">
        <f t="shared" si="518"/>
        <v>[θaʊ]</v>
      </c>
      <c r="P1932" s="3" cm="1">
        <f t="array" ref="P1932">SUM(_xlfn._xlws.FILTER($H$2:$H$2454,_xlfn.MAP($N$2:$N$2454,_xlfn.LAMBDA(_xlpm.x,_xlpm.x=$N1932))))</f>
        <v>6.3371356147021542E-4</v>
      </c>
      <c r="Q1932" s="4">
        <f t="shared" si="519"/>
        <v>0.625</v>
      </c>
      <c r="R1932" s="6" cm="1">
        <f t="array" ref="R1932">SUM(_xlfn._xlws.FILTER($H$2:$H$2454,_xlfn.MAP($O$2:$O$2454,_xlfn.LAMBDA(_xlpm.x,_xlpm.x=$O1932))))</f>
        <v>3.9607097591888465E-4</v>
      </c>
      <c r="S1932" s="4">
        <f t="shared" si="520"/>
        <v>1</v>
      </c>
      <c r="T1932" s="4">
        <f t="shared" si="521"/>
        <v>0.46578412959509857</v>
      </c>
      <c r="U1932" s="4">
        <f t="shared" si="522"/>
        <v>0.76923076923076927</v>
      </c>
      <c r="V1932" s="4">
        <f t="shared" si="523"/>
        <v>-0.20411998265592479</v>
      </c>
      <c r="W1932" s="4" t="s">
        <v>5100</v>
      </c>
      <c r="X1932" s="2" cm="1">
        <f t="array" ref="X1932">SUM(_xlfn._xlws.FILTER($F$2:$F$2454,_xlfn.MAP($W$2:$W$2454,_xlfn.LAMBDA(_xlpm.x,_xlpm.x=$W1932))))</f>
        <v>150</v>
      </c>
      <c r="Y1932" s="11">
        <f t="shared" si="524"/>
        <v>3.3333333333333333E-2</v>
      </c>
      <c r="Z1932" s="4" t="s">
        <v>5114</v>
      </c>
      <c r="AA1932" s="2" cm="1">
        <f t="array" ref="AA1932">SUM(_xlfn._xlws.FILTER($F$2:$F$2454,_xlfn.MAP($Z$2:$Z$2454,_xlfn.LAMBDA(_xlpm.x,_xlpm.x=$Z1932))))</f>
        <v>104</v>
      </c>
      <c r="AB1932" s="11">
        <f t="shared" si="525"/>
        <v>4.807692307692308E-2</v>
      </c>
      <c r="AC1932" s="11">
        <f t="shared" si="526"/>
        <v>-0.15905791975690095</v>
      </c>
      <c r="AG1932" s="2"/>
      <c r="AL1932" s="2"/>
      <c r="AM1932" s="2"/>
    </row>
    <row r="1933" spans="1:39">
      <c r="A1933" s="1" t="str">
        <f t="shared" si="510"/>
        <v>~thou~ : [θɔ]</v>
      </c>
      <c r="B1933" s="1">
        <f>_xlfn.LET(_xlpm.d,$G1933,_xlpm.k,_xlfn.CONCAT(LEFT(TRIM(B$1),1),"*"),COUNTIF(_xlpm.d,_xlpm.k))</f>
        <v>0</v>
      </c>
      <c r="C1933" s="1">
        <f>_xlfn.LET(_xlpm.d,$G1933,_xlpm.k,_xlfn.CONCAT(LEFT(TRIM(C$1),1),"*"),COUNTIF(_xlpm.d,_xlpm.k))</f>
        <v>0</v>
      </c>
      <c r="D1933" s="1">
        <f>_xlfn.LET(_xlpm.d,$G1933,_xlpm.k,_xlfn.CONCAT(LEFT(TRIM(D$1),1),"*"),COUNTIF(_xlpm.d,_xlpm.k))</f>
        <v>0</v>
      </c>
      <c r="E1933" s="1">
        <f t="shared" si="511"/>
        <v>0.30102999566398114</v>
      </c>
      <c r="F1933" s="7">
        <v>1</v>
      </c>
      <c r="G1933" s="9" t="s">
        <v>1903</v>
      </c>
      <c r="H1933" s="4" cm="1">
        <f t="array" ref="H1933">F1933/freq.sum.r6e</f>
        <v>7.9214195183776928E-5</v>
      </c>
      <c r="I1933" s="1" t="str">
        <f t="shared" si="512"/>
        <v>θɔ</v>
      </c>
      <c r="J1933" s="1" t="str">
        <f t="shared" si="513"/>
        <v>thou</v>
      </c>
      <c r="K1933" s="10">
        <f t="shared" si="514"/>
        <v>2</v>
      </c>
      <c r="L1933" s="1">
        <f t="shared" si="515"/>
        <v>4</v>
      </c>
      <c r="M1933" s="10">
        <f t="shared" si="516"/>
        <v>4</v>
      </c>
      <c r="N1933" s="1" t="str">
        <f t="shared" si="517"/>
        <v>~thou~</v>
      </c>
      <c r="O1933" s="1" t="str">
        <f t="shared" si="518"/>
        <v>[θɔ]</v>
      </c>
      <c r="P1933" s="3" cm="1">
        <f t="array" ref="P1933">SUM(_xlfn._xlws.FILTER($H$2:$H$2454,_xlfn.MAP($N$2:$N$2454,_xlfn.LAMBDA(_xlpm.x,_xlpm.x=$N1933))))</f>
        <v>6.3371356147021542E-4</v>
      </c>
      <c r="Q1933" s="4">
        <f t="shared" si="519"/>
        <v>0.125</v>
      </c>
      <c r="R1933" s="6" cm="1">
        <f t="array" ref="R1933">SUM(_xlfn._xlws.FILTER($H$2:$H$2454,_xlfn.MAP($O$2:$O$2454,_xlfn.LAMBDA(_xlpm.x,_xlpm.x=$O1933))))</f>
        <v>3.9607097591888465E-4</v>
      </c>
      <c r="S1933" s="4">
        <f t="shared" si="520"/>
        <v>0.19999999999999998</v>
      </c>
      <c r="T1933" s="4">
        <f t="shared" si="521"/>
        <v>3.603797961983228E-2</v>
      </c>
      <c r="U1933" s="4">
        <f t="shared" si="522"/>
        <v>0.15384615384615385</v>
      </c>
      <c r="V1933" s="4">
        <f t="shared" si="523"/>
        <v>-0.20411998265592479</v>
      </c>
      <c r="W1933" s="4" t="s">
        <v>5100</v>
      </c>
      <c r="X1933" s="2" cm="1">
        <f t="array" ref="X1933">SUM(_xlfn._xlws.FILTER($F$2:$F$2454,_xlfn.MAP($W$2:$W$2454,_xlfn.LAMBDA(_xlpm.x,_xlpm.x=$W1933))))</f>
        <v>150</v>
      </c>
      <c r="Y1933" s="11">
        <f t="shared" si="524"/>
        <v>6.6666666666666671E-3</v>
      </c>
      <c r="Z1933" s="4" t="s">
        <v>5107</v>
      </c>
      <c r="AA1933" s="2" cm="1">
        <f t="array" ref="AA1933">SUM(_xlfn._xlws.FILTER($F$2:$F$2454,_xlfn.MAP($Z$2:$Z$2454,_xlfn.LAMBDA(_xlpm.x,_xlpm.x=$Z1933))))</f>
        <v>293</v>
      </c>
      <c r="AB1933" s="11">
        <f t="shared" si="525"/>
        <v>3.4129692832764505E-3</v>
      </c>
      <c r="AC1933" s="11">
        <f t="shared" si="526"/>
        <v>0.29077636129842821</v>
      </c>
      <c r="AG1933" s="2"/>
      <c r="AL1933" s="2"/>
      <c r="AM1933" s="2"/>
    </row>
    <row r="1934" spans="1:39">
      <c r="A1934" s="1" t="str">
        <f t="shared" si="510"/>
        <v>~ntai~ : [nteɪ]</v>
      </c>
      <c r="B1934" s="1">
        <f>_xlfn.LET(_xlpm.d,$G1934,_xlpm.k,_xlfn.CONCAT(LEFT(TRIM(B$1),1),"*"),COUNTIF(_xlpm.d,_xlpm.k))</f>
        <v>0</v>
      </c>
      <c r="C1934" s="1">
        <f>_xlfn.LET(_xlpm.d,$G1934,_xlpm.k,_xlfn.CONCAT(LEFT(TRIM(C$1),1),"*"),COUNTIF(_xlpm.d,_xlpm.k))</f>
        <v>0</v>
      </c>
      <c r="D1934" s="1">
        <f>_xlfn.LET(_xlpm.d,$G1934,_xlpm.k,_xlfn.CONCAT(LEFT(TRIM(D$1),1),"*"),COUNTIF(_xlpm.d,_xlpm.k))</f>
        <v>1</v>
      </c>
      <c r="E1934" s="1">
        <f t="shared" si="511"/>
        <v>0.47712125471966244</v>
      </c>
      <c r="F1934" s="7">
        <v>2</v>
      </c>
      <c r="G1934" s="9" t="s">
        <v>622</v>
      </c>
      <c r="H1934" s="4" cm="1">
        <f t="array" ref="H1934">F1934/freq.sum.r6e</f>
        <v>1.5842839036755386E-4</v>
      </c>
      <c r="I1934" s="4" t="str">
        <f t="shared" si="512"/>
        <v>nteɪ</v>
      </c>
      <c r="J1934" s="4" t="str">
        <f t="shared" si="513"/>
        <v>ntai</v>
      </c>
      <c r="K1934" s="10">
        <f t="shared" si="514"/>
        <v>4</v>
      </c>
      <c r="L1934" s="1">
        <f t="shared" si="515"/>
        <v>4</v>
      </c>
      <c r="M1934" s="10">
        <f t="shared" si="516"/>
        <v>4</v>
      </c>
      <c r="N1934" s="1" t="str">
        <f t="shared" si="517"/>
        <v>~ntai~</v>
      </c>
      <c r="O1934" s="1" t="str">
        <f t="shared" si="518"/>
        <v>[nteɪ]</v>
      </c>
      <c r="P1934" s="3" cm="1">
        <f t="array" ref="P1934">SUM(_xlfn._xlws.FILTER($H$2:$H$2454,_xlfn.MAP($N$2:$N$2454,_xlfn.LAMBDA(_xlpm.x,_xlpm.x=$N1934))))</f>
        <v>2.3764258555133077E-4</v>
      </c>
      <c r="Q1934" s="4">
        <f t="shared" si="519"/>
        <v>0.66666666666666674</v>
      </c>
      <c r="R1934" s="6" cm="1">
        <f t="array" ref="R1934">SUM(_xlfn._xlws.FILTER($H$2:$H$2454,_xlfn.MAP($O$2:$O$2454,_xlfn.LAMBDA(_xlpm.x,_xlpm.x=$O1934))))</f>
        <v>1.5842839036755386E-4</v>
      </c>
      <c r="S1934" s="4">
        <f t="shared" si="520"/>
        <v>1</v>
      </c>
      <c r="T1934" s="4">
        <f t="shared" si="521"/>
        <v>0.29701800075577461</v>
      </c>
      <c r="U1934" s="4">
        <f t="shared" si="522"/>
        <v>0.8</v>
      </c>
      <c r="V1934" s="4">
        <f t="shared" si="523"/>
        <v>-0.17609125905568118</v>
      </c>
      <c r="W1934" s="4" t="s">
        <v>5131</v>
      </c>
      <c r="X1934" s="2" cm="1">
        <f t="array" ref="X1934">SUM(_xlfn._xlws.FILTER($F$2:$F$2454,_xlfn.MAP($W$2:$W$2454,_xlfn.LAMBDA(_xlpm.x,_xlpm.x=$W1934))))</f>
        <v>105</v>
      </c>
      <c r="Y1934" s="11">
        <f t="shared" si="524"/>
        <v>1.9047619047619049E-2</v>
      </c>
      <c r="Z1934" s="4" t="s">
        <v>5108</v>
      </c>
      <c r="AA1934" s="2" cm="1">
        <f t="array" ref="AA1934">SUM(_xlfn._xlws.FILTER($F$2:$F$2454,_xlfn.MAP($Z$2:$Z$2454,_xlfn.LAMBDA(_xlpm.x,_xlpm.x=$Z1934))))</f>
        <v>475</v>
      </c>
      <c r="AB1934" s="11">
        <f t="shared" si="525"/>
        <v>4.2105263157894736E-3</v>
      </c>
      <c r="AC1934" s="11">
        <f t="shared" si="526"/>
        <v>0.65550431055492853</v>
      </c>
      <c r="AG1934" s="2"/>
      <c r="AL1934" s="2"/>
      <c r="AM1934" s="2"/>
    </row>
    <row r="1935" spans="1:39">
      <c r="A1935" s="1" t="str">
        <f t="shared" si="510"/>
        <v>~mpre~ : [mpɹɛ]</v>
      </c>
      <c r="B1935" s="1">
        <f>_xlfn.LET(_xlpm.d,$G1935,_xlpm.k,_xlfn.CONCAT(LEFT(TRIM(B$1),1),"*"),COUNTIF(_xlpm.d,_xlpm.k))</f>
        <v>0</v>
      </c>
      <c r="C1935" s="1">
        <f>_xlfn.LET(_xlpm.d,$G1935,_xlpm.k,_xlfn.CONCAT(LEFT(TRIM(C$1),1),"*"),COUNTIF(_xlpm.d,_xlpm.k))</f>
        <v>1</v>
      </c>
      <c r="D1935" s="1">
        <f>_xlfn.LET(_xlpm.d,$G1935,_xlpm.k,_xlfn.CONCAT(LEFT(TRIM(D$1),1),"*"),COUNTIF(_xlpm.d,_xlpm.k))</f>
        <v>0</v>
      </c>
      <c r="E1935" s="1">
        <f t="shared" si="511"/>
        <v>0.47712125471966244</v>
      </c>
      <c r="F1935" s="7">
        <v>2</v>
      </c>
      <c r="G1935" s="9" t="s">
        <v>2120</v>
      </c>
      <c r="H1935" s="4" cm="1">
        <f t="array" ref="H1935">F1935/freq.sum.r6e</f>
        <v>1.5842839036755386E-4</v>
      </c>
      <c r="I1935" s="4" t="str">
        <f t="shared" si="512"/>
        <v>mpɹɛ</v>
      </c>
      <c r="J1935" s="4" t="str">
        <f t="shared" si="513"/>
        <v>mpre</v>
      </c>
      <c r="K1935" s="10">
        <f t="shared" si="514"/>
        <v>4</v>
      </c>
      <c r="L1935" s="1">
        <f t="shared" si="515"/>
        <v>4</v>
      </c>
      <c r="M1935" s="10">
        <f t="shared" si="516"/>
        <v>4</v>
      </c>
      <c r="N1935" s="1" t="str">
        <f t="shared" si="517"/>
        <v>~mpre~</v>
      </c>
      <c r="O1935" s="1" t="str">
        <f t="shared" si="518"/>
        <v>[mpɹɛ]</v>
      </c>
      <c r="P1935" s="3" cm="1">
        <f t="array" ref="P1935">SUM(_xlfn._xlws.FILTER($H$2:$H$2454,_xlfn.MAP($N$2:$N$2454,_xlfn.LAMBDA(_xlpm.x,_xlpm.x=$N1935))))</f>
        <v>2.3764258555133077E-4</v>
      </c>
      <c r="Q1935" s="4">
        <f t="shared" si="519"/>
        <v>0.66666666666666674</v>
      </c>
      <c r="R1935" s="6" cm="1">
        <f t="array" ref="R1935">SUM(_xlfn._xlws.FILTER($H$2:$H$2454,_xlfn.MAP($O$2:$O$2454,_xlfn.LAMBDA(_xlpm.x,_xlpm.x=$O1935))))</f>
        <v>1.5842839036755386E-4</v>
      </c>
      <c r="S1935" s="4">
        <f t="shared" si="520"/>
        <v>1</v>
      </c>
      <c r="T1935" s="4">
        <f t="shared" si="521"/>
        <v>0.29701800075577461</v>
      </c>
      <c r="U1935" s="4">
        <f t="shared" si="522"/>
        <v>0.8</v>
      </c>
      <c r="V1935" s="4">
        <f t="shared" si="523"/>
        <v>-0.17609125905568118</v>
      </c>
      <c r="W1935" s="4" t="s">
        <v>5121</v>
      </c>
      <c r="X1935" s="2" cm="1">
        <f t="array" ref="X1935">SUM(_xlfn._xlws.FILTER($F$2:$F$2454,_xlfn.MAP($W$2:$W$2454,_xlfn.LAMBDA(_xlpm.x,_xlpm.x=$W1935))))</f>
        <v>2896</v>
      </c>
      <c r="Y1935" s="11">
        <f t="shared" si="524"/>
        <v>6.9060773480662981E-4</v>
      </c>
      <c r="Z1935" s="4" t="s">
        <v>5104</v>
      </c>
      <c r="AA1935" s="2" cm="1">
        <f t="array" ref="AA1935">SUM(_xlfn._xlws.FILTER($F$2:$F$2454,_xlfn.MAP($Z$2:$Z$2454,_xlfn.LAMBDA(_xlpm.x,_xlpm.x=$Z1935))))</f>
        <v>883</v>
      </c>
      <c r="AB1935" s="11">
        <f t="shared" si="525"/>
        <v>2.2650056625141564E-3</v>
      </c>
      <c r="AC1935" s="11">
        <f t="shared" si="526"/>
        <v>-0.51583785394754078</v>
      </c>
      <c r="AG1935" s="2"/>
      <c r="AL1935" s="2"/>
      <c r="AM1935" s="2"/>
    </row>
    <row r="1936" spans="1:39">
      <c r="A1936" s="1" t="str">
        <f t="shared" si="510"/>
        <v>~flou~ : [flʌ]</v>
      </c>
      <c r="B1936" s="1">
        <f>_xlfn.LET(_xlpm.d,$G1936,_xlpm.k,_xlfn.CONCAT(LEFT(TRIM(B$1),1),"*"),COUNTIF(_xlpm.d,_xlpm.k))</f>
        <v>0</v>
      </c>
      <c r="C1936" s="1">
        <f>_xlfn.LET(_xlpm.d,$G1936,_xlpm.k,_xlfn.CONCAT(LEFT(TRIM(C$1),1),"*"),COUNTIF(_xlpm.d,_xlpm.k))</f>
        <v>0</v>
      </c>
      <c r="D1936" s="1">
        <f>_xlfn.LET(_xlpm.d,$G1936,_xlpm.k,_xlfn.CONCAT(LEFT(TRIM(D$1),1),"*"),COUNTIF(_xlpm.d,_xlpm.k))</f>
        <v>0</v>
      </c>
      <c r="E1936" s="1">
        <f t="shared" si="511"/>
        <v>0.30102999566398114</v>
      </c>
      <c r="F1936" s="7">
        <v>1</v>
      </c>
      <c r="G1936" s="9" t="s">
        <v>975</v>
      </c>
      <c r="H1936" s="4" cm="1">
        <f t="array" ref="H1936">F1936/freq.sum.r6e</f>
        <v>7.9214195183776928E-5</v>
      </c>
      <c r="I1936" s="4" t="str">
        <f t="shared" si="512"/>
        <v>flʌ</v>
      </c>
      <c r="J1936" s="4" t="str">
        <f t="shared" si="513"/>
        <v>flou</v>
      </c>
      <c r="K1936" s="10">
        <f t="shared" si="514"/>
        <v>3</v>
      </c>
      <c r="L1936" s="1">
        <f t="shared" si="515"/>
        <v>4</v>
      </c>
      <c r="M1936" s="10">
        <f t="shared" si="516"/>
        <v>4</v>
      </c>
      <c r="N1936" s="1" t="str">
        <f t="shared" si="517"/>
        <v>~flou~</v>
      </c>
      <c r="O1936" s="1" t="str">
        <f t="shared" si="518"/>
        <v>[flʌ]</v>
      </c>
      <c r="P1936" s="3" cm="1">
        <f t="array" ref="P1936">SUM(_xlfn._xlws.FILTER($H$2:$H$2454,_xlfn.MAP($N$2:$N$2454,_xlfn.LAMBDA(_xlpm.x,_xlpm.x=$N1936))))</f>
        <v>2.3764258555133077E-4</v>
      </c>
      <c r="Q1936" s="4">
        <f t="shared" si="519"/>
        <v>0.33333333333333337</v>
      </c>
      <c r="R1936" s="6" cm="1">
        <f t="array" ref="R1936">SUM(_xlfn._xlws.FILTER($H$2:$H$2454,_xlfn.MAP($O$2:$O$2454,_xlfn.LAMBDA(_xlpm.x,_xlpm.x=$O1936))))</f>
        <v>1.5842839036755386E-4</v>
      </c>
      <c r="S1936" s="4">
        <f t="shared" si="520"/>
        <v>0.5</v>
      </c>
      <c r="T1936" s="4">
        <f t="shared" si="521"/>
        <v>9.3698747011563929E-2</v>
      </c>
      <c r="U1936" s="4">
        <f t="shared" si="522"/>
        <v>0.4</v>
      </c>
      <c r="V1936" s="4">
        <f t="shared" si="523"/>
        <v>-0.17609125905568118</v>
      </c>
      <c r="W1936" s="4" t="s">
        <v>5100</v>
      </c>
      <c r="X1936" s="2" cm="1">
        <f t="array" ref="X1936">SUM(_xlfn._xlws.FILTER($F$2:$F$2454,_xlfn.MAP($W$2:$W$2454,_xlfn.LAMBDA(_xlpm.x,_xlpm.x=$W1936))))</f>
        <v>150</v>
      </c>
      <c r="Y1936" s="11">
        <f t="shared" si="524"/>
        <v>6.6666666666666671E-3</v>
      </c>
      <c r="Z1936" s="4" t="s">
        <v>5113</v>
      </c>
      <c r="AA1936" s="2" cm="1">
        <f t="array" ref="AA1936">SUM(_xlfn._xlws.FILTER($F$2:$F$2454,_xlfn.MAP($Z$2:$Z$2454,_xlfn.LAMBDA(_xlpm.x,_xlpm.x=$Z1936))))</f>
        <v>309</v>
      </c>
      <c r="AB1936" s="11">
        <f t="shared" si="525"/>
        <v>3.2362459546925568E-3</v>
      </c>
      <c r="AC1936" s="11">
        <f t="shared" si="526"/>
        <v>0.31386722036915343</v>
      </c>
      <c r="AG1936" s="2"/>
      <c r="AL1936" s="2"/>
      <c r="AM1936" s="2"/>
    </row>
    <row r="1937" spans="1:39">
      <c r="A1937" s="1" t="str">
        <f t="shared" si="510"/>
        <v>~crow~ : [kɹaʊ]</v>
      </c>
      <c r="B1937" s="1">
        <f>_xlfn.LET(_xlpm.d,$G1937,_xlpm.k,_xlfn.CONCAT(LEFT(TRIM(B$1),1),"*"),COUNTIF(_xlpm.d,_xlpm.k))</f>
        <v>0</v>
      </c>
      <c r="C1937" s="1">
        <f>_xlfn.LET(_xlpm.d,$G1937,_xlpm.k,_xlfn.CONCAT(LEFT(TRIM(C$1),1),"*"),COUNTIF(_xlpm.d,_xlpm.k))</f>
        <v>0</v>
      </c>
      <c r="D1937" s="1">
        <f>_xlfn.LET(_xlpm.d,$G1937,_xlpm.k,_xlfn.CONCAT(LEFT(TRIM(D$1),1),"*"),COUNTIF(_xlpm.d,_xlpm.k))</f>
        <v>0</v>
      </c>
      <c r="E1937" s="1">
        <f t="shared" si="511"/>
        <v>0.47712125471966244</v>
      </c>
      <c r="F1937" s="7">
        <v>2</v>
      </c>
      <c r="G1937" s="9" t="s">
        <v>618</v>
      </c>
      <c r="H1937" s="4" cm="1">
        <f t="array" ref="H1937">F1937/freq.sum.r6e</f>
        <v>1.5842839036755386E-4</v>
      </c>
      <c r="I1937" s="4" t="str">
        <f t="shared" si="512"/>
        <v>kɹaʊ</v>
      </c>
      <c r="J1937" s="4" t="str">
        <f t="shared" si="513"/>
        <v>crow</v>
      </c>
      <c r="K1937" s="10">
        <f t="shared" si="514"/>
        <v>4</v>
      </c>
      <c r="L1937" s="1">
        <f t="shared" si="515"/>
        <v>4</v>
      </c>
      <c r="M1937" s="10">
        <f t="shared" si="516"/>
        <v>4</v>
      </c>
      <c r="N1937" s="1" t="str">
        <f t="shared" si="517"/>
        <v>~crow~</v>
      </c>
      <c r="O1937" s="1" t="str">
        <f t="shared" si="518"/>
        <v>[kɹaʊ]</v>
      </c>
      <c r="P1937" s="3" cm="1">
        <f t="array" ref="P1937">SUM(_xlfn._xlws.FILTER($H$2:$H$2454,_xlfn.MAP($N$2:$N$2454,_xlfn.LAMBDA(_xlpm.x,_xlpm.x=$N1937))))</f>
        <v>2.3764258555133077E-4</v>
      </c>
      <c r="Q1937" s="4">
        <f t="shared" si="519"/>
        <v>0.66666666666666674</v>
      </c>
      <c r="R1937" s="6" cm="1">
        <f t="array" ref="R1937">SUM(_xlfn._xlws.FILTER($H$2:$H$2454,_xlfn.MAP($O$2:$O$2454,_xlfn.LAMBDA(_xlpm.x,_xlpm.x=$O1937))))</f>
        <v>1.5842839036755386E-4</v>
      </c>
      <c r="S1937" s="4">
        <f t="shared" si="520"/>
        <v>1</v>
      </c>
      <c r="T1937" s="4">
        <f t="shared" si="521"/>
        <v>0.29701800075577461</v>
      </c>
      <c r="U1937" s="4">
        <f t="shared" si="522"/>
        <v>0.8</v>
      </c>
      <c r="V1937" s="4">
        <f t="shared" si="523"/>
        <v>-0.17609125905568118</v>
      </c>
      <c r="W1937" s="4" t="s">
        <v>5128</v>
      </c>
      <c r="X1937" s="2" cm="1">
        <f t="array" ref="X1937">SUM(_xlfn._xlws.FILTER($F$2:$F$2454,_xlfn.MAP($W$2:$W$2454,_xlfn.LAMBDA(_xlpm.x,_xlpm.x=$W1937))))</f>
        <v>89</v>
      </c>
      <c r="Y1937" s="11">
        <f t="shared" si="524"/>
        <v>2.247191011235955E-2</v>
      </c>
      <c r="Z1937" s="4" t="s">
        <v>5114</v>
      </c>
      <c r="AA1937" s="2" cm="1">
        <f t="array" ref="AA1937">SUM(_xlfn._xlws.FILTER($F$2:$F$2454,_xlfn.MAP($Z$2:$Z$2454,_xlfn.LAMBDA(_xlpm.x,_xlpm.x=$Z1937))))</f>
        <v>104</v>
      </c>
      <c r="AB1937" s="11">
        <f t="shared" si="525"/>
        <v>1.9230769230769232E-2</v>
      </c>
      <c r="AC1937" s="11">
        <f t="shared" si="526"/>
        <v>6.7643332653867558E-2</v>
      </c>
      <c r="AG1937" s="2"/>
      <c r="AL1937" s="2"/>
      <c r="AM1937" s="2"/>
    </row>
    <row r="1938" spans="1:39">
      <c r="A1938" s="1" t="str">
        <f t="shared" si="510"/>
        <v>~brea~ : [bɹeɪ]</v>
      </c>
      <c r="B1938" s="1">
        <f>_xlfn.LET(_xlpm.d,$G1938,_xlpm.k,_xlfn.CONCAT(LEFT(TRIM(B$1),1),"*"),COUNTIF(_xlpm.d,_xlpm.k))</f>
        <v>0</v>
      </c>
      <c r="C1938" s="1">
        <f>_xlfn.LET(_xlpm.d,$G1938,_xlpm.k,_xlfn.CONCAT(LEFT(TRIM(C$1),1),"*"),COUNTIF(_xlpm.d,_xlpm.k))</f>
        <v>0</v>
      </c>
      <c r="D1938" s="1">
        <f>_xlfn.LET(_xlpm.d,$G1938,_xlpm.k,_xlfn.CONCAT(LEFT(TRIM(D$1),1),"*"),COUNTIF(_xlpm.d,_xlpm.k))</f>
        <v>0</v>
      </c>
      <c r="E1938" s="1">
        <f t="shared" si="511"/>
        <v>0.47712125471966244</v>
      </c>
      <c r="F1938" s="7">
        <v>2</v>
      </c>
      <c r="G1938" s="9" t="s">
        <v>1494</v>
      </c>
      <c r="H1938" s="4" cm="1">
        <f t="array" ref="H1938">F1938/freq.sum.r6e</f>
        <v>1.5842839036755386E-4</v>
      </c>
      <c r="I1938" s="4" t="str">
        <f t="shared" si="512"/>
        <v>bɹeɪ</v>
      </c>
      <c r="J1938" s="4" t="str">
        <f t="shared" si="513"/>
        <v>brea</v>
      </c>
      <c r="K1938" s="10">
        <f t="shared" si="514"/>
        <v>4</v>
      </c>
      <c r="L1938" s="1">
        <f t="shared" si="515"/>
        <v>4</v>
      </c>
      <c r="M1938" s="10">
        <f t="shared" si="516"/>
        <v>4</v>
      </c>
      <c r="N1938" s="1" t="str">
        <f t="shared" si="517"/>
        <v>~brea~</v>
      </c>
      <c r="O1938" s="1" t="str">
        <f t="shared" si="518"/>
        <v>[bɹeɪ]</v>
      </c>
      <c r="P1938" s="3" cm="1">
        <f t="array" ref="P1938">SUM(_xlfn._xlws.FILTER($H$2:$H$2454,_xlfn.MAP($N$2:$N$2454,_xlfn.LAMBDA(_xlpm.x,_xlpm.x=$N1938))))</f>
        <v>6.3371356147021542E-4</v>
      </c>
      <c r="Q1938" s="4">
        <f t="shared" si="519"/>
        <v>0.25</v>
      </c>
      <c r="R1938" s="6" cm="1">
        <f t="array" ref="R1938">SUM(_xlfn._xlws.FILTER($H$2:$H$2454,_xlfn.MAP($O$2:$O$2454,_xlfn.LAMBDA(_xlpm.x,_xlpm.x=$O1938))))</f>
        <v>4.7528517110266159E-4</v>
      </c>
      <c r="S1938" s="4">
        <f t="shared" si="520"/>
        <v>0.33333333333333331</v>
      </c>
      <c r="T1938" s="4">
        <f t="shared" si="521"/>
        <v>0.10607785741277666</v>
      </c>
      <c r="U1938" s="4">
        <f t="shared" si="522"/>
        <v>0.28571428571428575</v>
      </c>
      <c r="V1938" s="4">
        <f t="shared" si="523"/>
        <v>-0.12493873660829995</v>
      </c>
      <c r="W1938" s="4" t="s">
        <v>5124</v>
      </c>
      <c r="X1938" s="2" cm="1">
        <f t="array" ref="X1938">SUM(_xlfn._xlws.FILTER($F$2:$F$2454,_xlfn.MAP($W$2:$W$2454,_xlfn.LAMBDA(_xlpm.x,_xlpm.x=$W1938))))</f>
        <v>184</v>
      </c>
      <c r="Y1938" s="11">
        <f t="shared" si="524"/>
        <v>1.0869565217391304E-2</v>
      </c>
      <c r="Z1938" s="4" t="s">
        <v>5108</v>
      </c>
      <c r="AA1938" s="2" cm="1">
        <f t="array" ref="AA1938">SUM(_xlfn._xlws.FILTER($F$2:$F$2454,_xlfn.MAP($Z$2:$Z$2454,_xlfn.LAMBDA(_xlpm.x,_xlpm.x=$Z1938))))</f>
        <v>475</v>
      </c>
      <c r="AB1938" s="11">
        <f t="shared" si="525"/>
        <v>4.2105263157894736E-3</v>
      </c>
      <c r="AC1938" s="11">
        <f t="shared" si="526"/>
        <v>0.41187578661533009</v>
      </c>
      <c r="AG1938" s="2"/>
      <c r="AL1938" s="2"/>
      <c r="AM1938" s="2"/>
    </row>
    <row r="1939" spans="1:39">
      <c r="A1939" s="1" t="str">
        <f t="shared" si="510"/>
        <v>~plea~ : [plɛ]</v>
      </c>
      <c r="B1939" s="1">
        <f>_xlfn.LET(_xlpm.d,$G1939,_xlpm.k,_xlfn.CONCAT(LEFT(TRIM(B$1),1),"*"),COUNTIF(_xlpm.d,_xlpm.k))</f>
        <v>0</v>
      </c>
      <c r="C1939" s="1">
        <f>_xlfn.LET(_xlpm.d,$G1939,_xlpm.k,_xlfn.CONCAT(LEFT(TRIM(C$1),1),"*"),COUNTIF(_xlpm.d,_xlpm.k))</f>
        <v>0</v>
      </c>
      <c r="D1939" s="1">
        <f>_xlfn.LET(_xlpm.d,$G1939,_xlpm.k,_xlfn.CONCAT(LEFT(TRIM(D$1),1),"*"),COUNTIF(_xlpm.d,_xlpm.k))</f>
        <v>0</v>
      </c>
      <c r="E1939" s="1">
        <f t="shared" si="511"/>
        <v>0.47712125471966244</v>
      </c>
      <c r="F1939" s="7">
        <v>2</v>
      </c>
      <c r="G1939" s="9" t="s">
        <v>834</v>
      </c>
      <c r="H1939" s="4" cm="1">
        <f t="array" ref="H1939">F1939/freq.sum.r6e</f>
        <v>1.5842839036755386E-4</v>
      </c>
      <c r="I1939" s="4" t="str">
        <f t="shared" si="512"/>
        <v>plɛ</v>
      </c>
      <c r="J1939" s="4" t="str">
        <f t="shared" si="513"/>
        <v>plea</v>
      </c>
      <c r="K1939" s="10">
        <f t="shared" si="514"/>
        <v>3</v>
      </c>
      <c r="L1939" s="1">
        <f t="shared" si="515"/>
        <v>4</v>
      </c>
      <c r="M1939" s="10">
        <f t="shared" si="516"/>
        <v>4</v>
      </c>
      <c r="N1939" s="1" t="str">
        <f t="shared" si="517"/>
        <v>~plea~</v>
      </c>
      <c r="O1939" s="1" t="str">
        <f t="shared" si="518"/>
        <v>[plɛ]</v>
      </c>
      <c r="P1939" s="3" cm="1">
        <f t="array" ref="P1939">SUM(_xlfn._xlws.FILTER($H$2:$H$2454,_xlfn.MAP($N$2:$N$2454,_xlfn.LAMBDA(_xlpm.x,_xlpm.x=$N1939))))</f>
        <v>3.1685678073510771E-4</v>
      </c>
      <c r="Q1939" s="4">
        <f t="shared" si="519"/>
        <v>0.5</v>
      </c>
      <c r="R1939" s="6" cm="1">
        <f t="array" ref="R1939">SUM(_xlfn._xlws.FILTER($H$2:$H$2454,_xlfn.MAP($O$2:$O$2454,_xlfn.LAMBDA(_xlpm.x,_xlpm.x=$O1939))))</f>
        <v>2.3764258555133077E-4</v>
      </c>
      <c r="S1939" s="4">
        <f t="shared" si="520"/>
        <v>0.66666666666666674</v>
      </c>
      <c r="T1939" s="4">
        <f t="shared" si="521"/>
        <v>0.21215571482555332</v>
      </c>
      <c r="U1939" s="4">
        <f t="shared" si="522"/>
        <v>0.57142857142857151</v>
      </c>
      <c r="V1939" s="4">
        <f t="shared" si="523"/>
        <v>-0.12493873660830002</v>
      </c>
      <c r="W1939" s="4" t="s">
        <v>5124</v>
      </c>
      <c r="X1939" s="2" cm="1">
        <f t="array" ref="X1939">SUM(_xlfn._xlws.FILTER($F$2:$F$2454,_xlfn.MAP($W$2:$W$2454,_xlfn.LAMBDA(_xlpm.x,_xlpm.x=$W1939))))</f>
        <v>184</v>
      </c>
      <c r="Y1939" s="11">
        <f t="shared" si="524"/>
        <v>1.0869565217391304E-2</v>
      </c>
      <c r="Z1939" s="4" t="s">
        <v>5104</v>
      </c>
      <c r="AA1939" s="2" cm="1">
        <f t="array" ref="AA1939">SUM(_xlfn._xlws.FILTER($F$2:$F$2454,_xlfn.MAP($Z$2:$Z$2454,_xlfn.LAMBDA(_xlpm.x,_xlpm.x=$Z1939))))</f>
        <v>883</v>
      </c>
      <c r="AB1939" s="11">
        <f t="shared" si="525"/>
        <v>2.2650056625141564E-3</v>
      </c>
      <c r="AC1939" s="11">
        <f t="shared" si="526"/>
        <v>0.68114288056803207</v>
      </c>
      <c r="AG1939" s="2"/>
      <c r="AL1939" s="2"/>
      <c r="AM1939" s="2"/>
    </row>
    <row r="1940" spans="1:39">
      <c r="A1940" s="1" t="str">
        <f t="shared" si="510"/>
        <v>~trea~ : [tɹɛ]</v>
      </c>
      <c r="B1940" s="1">
        <f>_xlfn.LET(_xlpm.d,$G1940,_xlpm.k,_xlfn.CONCAT(LEFT(TRIM(B$1),1),"*"),COUNTIF(_xlpm.d,_xlpm.k))</f>
        <v>0</v>
      </c>
      <c r="C1940" s="1">
        <f>_xlfn.LET(_xlpm.d,$G1940,_xlpm.k,_xlfn.CONCAT(LEFT(TRIM(C$1),1),"*"),COUNTIF(_xlpm.d,_xlpm.k))</f>
        <v>0</v>
      </c>
      <c r="D1940" s="1">
        <f>_xlfn.LET(_xlpm.d,$G1940,_xlpm.k,_xlfn.CONCAT(LEFT(TRIM(D$1),1),"*"),COUNTIF(_xlpm.d,_xlpm.k))</f>
        <v>0</v>
      </c>
      <c r="E1940" s="1">
        <f t="shared" si="511"/>
        <v>0.47712125471966244</v>
      </c>
      <c r="F1940" s="7">
        <v>2</v>
      </c>
      <c r="G1940" s="9" t="s">
        <v>836</v>
      </c>
      <c r="H1940" s="4" cm="1">
        <f t="array" ref="H1940">F1940/freq.sum.r6e</f>
        <v>1.5842839036755386E-4</v>
      </c>
      <c r="I1940" s="1" t="str">
        <f t="shared" si="512"/>
        <v>tɹɛ</v>
      </c>
      <c r="J1940" s="1" t="str">
        <f t="shared" si="513"/>
        <v>trea</v>
      </c>
      <c r="K1940" s="10">
        <f t="shared" si="514"/>
        <v>3</v>
      </c>
      <c r="L1940" s="1">
        <f t="shared" si="515"/>
        <v>4</v>
      </c>
      <c r="M1940" s="10">
        <f t="shared" si="516"/>
        <v>4</v>
      </c>
      <c r="N1940" s="1" t="str">
        <f t="shared" si="517"/>
        <v>~trea~</v>
      </c>
      <c r="O1940" s="1" t="str">
        <f t="shared" si="518"/>
        <v>[tɹɛ]</v>
      </c>
      <c r="P1940" s="3" cm="1">
        <f t="array" ref="P1940">SUM(_xlfn._xlws.FILTER($H$2:$H$2454,_xlfn.MAP($N$2:$N$2454,_xlfn.LAMBDA(_xlpm.x,_xlpm.x=$N1940))))</f>
        <v>3.1685678073510771E-4</v>
      </c>
      <c r="Q1940" s="4">
        <f t="shared" si="519"/>
        <v>0.5</v>
      </c>
      <c r="R1940" s="6" cm="1">
        <f t="array" ref="R1940">SUM(_xlfn._xlws.FILTER($H$2:$H$2454,_xlfn.MAP($O$2:$O$2454,_xlfn.LAMBDA(_xlpm.x,_xlpm.x=$O1940))))</f>
        <v>2.3764258555133077E-4</v>
      </c>
      <c r="S1940" s="4">
        <f t="shared" si="520"/>
        <v>0.66666666666666674</v>
      </c>
      <c r="T1940" s="4">
        <f t="shared" si="521"/>
        <v>0.21215571482555332</v>
      </c>
      <c r="U1940" s="4">
        <f t="shared" si="522"/>
        <v>0.57142857142857151</v>
      </c>
      <c r="V1940" s="4">
        <f t="shared" si="523"/>
        <v>-0.12493873660830002</v>
      </c>
      <c r="W1940" s="4" t="s">
        <v>5124</v>
      </c>
      <c r="X1940" s="2" cm="1">
        <f t="array" ref="X1940">SUM(_xlfn._xlws.FILTER($F$2:$F$2454,_xlfn.MAP($W$2:$W$2454,_xlfn.LAMBDA(_xlpm.x,_xlpm.x=$W1940))))</f>
        <v>184</v>
      </c>
      <c r="Y1940" s="11">
        <f t="shared" si="524"/>
        <v>1.0869565217391304E-2</v>
      </c>
      <c r="Z1940" s="4" t="s">
        <v>5104</v>
      </c>
      <c r="AA1940" s="2" cm="1">
        <f t="array" ref="AA1940">SUM(_xlfn._xlws.FILTER($F$2:$F$2454,_xlfn.MAP($Z$2:$Z$2454,_xlfn.LAMBDA(_xlpm.x,_xlpm.x=$Z1940))))</f>
        <v>883</v>
      </c>
      <c r="AB1940" s="11">
        <f t="shared" si="525"/>
        <v>2.2650056625141564E-3</v>
      </c>
      <c r="AC1940" s="11">
        <f t="shared" si="526"/>
        <v>0.68114288056803207</v>
      </c>
      <c r="AG1940" s="2"/>
      <c r="AL1940" s="2"/>
      <c r="AM1940" s="2"/>
    </row>
    <row r="1941" spans="1:39">
      <c r="A1941" s="1" t="str">
        <f t="shared" si="510"/>
        <v>~mpli~ : [mplə]</v>
      </c>
      <c r="B1941" s="1">
        <f>_xlfn.LET(_xlpm.d,$G1941,_xlpm.k,_xlfn.CONCAT(LEFT(TRIM(B$1),1),"*"),COUNTIF(_xlpm.d,_xlpm.k))</f>
        <v>0</v>
      </c>
      <c r="C1941" s="1">
        <f>_xlfn.LET(_xlpm.d,$G1941,_xlpm.k,_xlfn.CONCAT(LEFT(TRIM(C$1),1),"*"),COUNTIF(_xlpm.d,_xlpm.k))</f>
        <v>1</v>
      </c>
      <c r="D1941" s="1">
        <f>_xlfn.LET(_xlpm.d,$G1941,_xlpm.k,_xlfn.CONCAT(LEFT(TRIM(D$1),1),"*"),COUNTIF(_xlpm.d,_xlpm.k))</f>
        <v>0</v>
      </c>
      <c r="E1941" s="1">
        <f t="shared" si="511"/>
        <v>0.60205999132796229</v>
      </c>
      <c r="F1941" s="7">
        <v>3</v>
      </c>
      <c r="G1941" s="9" t="s">
        <v>569</v>
      </c>
      <c r="H1941" s="4" cm="1">
        <f t="array" ref="H1941">F1941/freq.sum.r6e</f>
        <v>2.376425855513308E-4</v>
      </c>
      <c r="I1941" s="4" t="str">
        <f t="shared" si="512"/>
        <v>mplə</v>
      </c>
      <c r="J1941" s="4" t="str">
        <f t="shared" si="513"/>
        <v>mpli</v>
      </c>
      <c r="K1941" s="10">
        <f t="shared" si="514"/>
        <v>4</v>
      </c>
      <c r="L1941" s="1">
        <f t="shared" si="515"/>
        <v>4</v>
      </c>
      <c r="M1941" s="10">
        <f t="shared" si="516"/>
        <v>4</v>
      </c>
      <c r="N1941" s="1" t="str">
        <f t="shared" si="517"/>
        <v>~mpli~</v>
      </c>
      <c r="O1941" s="1" t="str">
        <f t="shared" si="518"/>
        <v>[mplə]</v>
      </c>
      <c r="P1941" s="3" cm="1">
        <f t="array" ref="P1941">SUM(_xlfn._xlws.FILTER($H$2:$H$2454,_xlfn.MAP($N$2:$N$2454,_xlfn.LAMBDA(_xlpm.x,_xlpm.x=$N1941))))</f>
        <v>3.1685678073510771E-4</v>
      </c>
      <c r="Q1941" s="4">
        <f t="shared" si="519"/>
        <v>0.75</v>
      </c>
      <c r="R1941" s="6" cm="1">
        <f t="array" ref="R1941">SUM(_xlfn._xlws.FILTER($H$2:$H$2454,_xlfn.MAP($O$2:$O$2454,_xlfn.LAMBDA(_xlpm.x,_xlpm.x=$O1941))))</f>
        <v>2.376425855513308E-4</v>
      </c>
      <c r="S1941" s="4">
        <f t="shared" si="520"/>
        <v>1</v>
      </c>
      <c r="T1941" s="4">
        <f t="shared" si="521"/>
        <v>0.40156605862098821</v>
      </c>
      <c r="U1941" s="4">
        <f t="shared" si="522"/>
        <v>0.8571428571428571</v>
      </c>
      <c r="V1941" s="4">
        <f t="shared" si="523"/>
        <v>-0.12493873660829995</v>
      </c>
      <c r="W1941" s="4" t="s">
        <v>5110</v>
      </c>
      <c r="X1941" s="2" cm="1">
        <f t="array" ref="X1941">SUM(_xlfn._xlws.FILTER($F$2:$F$2454,_xlfn.MAP($W$2:$W$2454,_xlfn.LAMBDA(_xlpm.x,_xlpm.x=$W1941))))</f>
        <v>1594</v>
      </c>
      <c r="Y1941" s="11">
        <f t="shared" si="524"/>
        <v>1.8820577164366374E-3</v>
      </c>
      <c r="Z1941" s="4" t="s">
        <v>5101</v>
      </c>
      <c r="AA1941" s="2" cm="1">
        <f t="array" ref="AA1941">SUM(_xlfn._xlws.FILTER($F$2:$F$2454,_xlfn.MAP($Z$2:$Z$2454,_xlfn.LAMBDA(_xlpm.x,_xlpm.x=$Z1941))))</f>
        <v>2255</v>
      </c>
      <c r="AB1941" s="11">
        <f t="shared" si="525"/>
        <v>1.3303769401330377E-3</v>
      </c>
      <c r="AC1941" s="11">
        <f t="shared" si="526"/>
        <v>0.1506582291538858</v>
      </c>
      <c r="AG1941" s="2"/>
      <c r="AL1941" s="2"/>
      <c r="AM1941" s="2"/>
    </row>
    <row r="1942" spans="1:39">
      <c r="A1942" s="1" t="str">
        <f t="shared" si="510"/>
        <v>~ntro~ : [ntɹə]</v>
      </c>
      <c r="B1942" s="1">
        <f>_xlfn.LET(_xlpm.d,$G1942,_xlpm.k,_xlfn.CONCAT(LEFT(TRIM(B$1),1),"*"),COUNTIF(_xlpm.d,_xlpm.k))</f>
        <v>0</v>
      </c>
      <c r="C1942" s="1">
        <f>_xlfn.LET(_xlpm.d,$G1942,_xlpm.k,_xlfn.CONCAT(LEFT(TRIM(C$1),1),"*"),COUNTIF(_xlpm.d,_xlpm.k))</f>
        <v>0</v>
      </c>
      <c r="D1942" s="1">
        <f>_xlfn.LET(_xlpm.d,$G1942,_xlpm.k,_xlfn.CONCAT(LEFT(TRIM(D$1),1),"*"),COUNTIF(_xlpm.d,_xlpm.k))</f>
        <v>1</v>
      </c>
      <c r="E1942" s="1">
        <f t="shared" si="511"/>
        <v>0.47712125471966244</v>
      </c>
      <c r="F1942" s="7">
        <v>2</v>
      </c>
      <c r="G1942" s="9" t="s">
        <v>1030</v>
      </c>
      <c r="H1942" s="4" cm="1">
        <f t="array" ref="H1942">F1942/freq.sum.r6e</f>
        <v>1.5842839036755386E-4</v>
      </c>
      <c r="I1942" s="4" t="str">
        <f t="shared" si="512"/>
        <v>ntɹə</v>
      </c>
      <c r="J1942" s="4" t="str">
        <f t="shared" si="513"/>
        <v>ntro</v>
      </c>
      <c r="K1942" s="10">
        <f t="shared" si="514"/>
        <v>4</v>
      </c>
      <c r="L1942" s="1">
        <f t="shared" si="515"/>
        <v>4</v>
      </c>
      <c r="M1942" s="10">
        <f t="shared" si="516"/>
        <v>4</v>
      </c>
      <c r="N1942" s="1" t="str">
        <f t="shared" si="517"/>
        <v>~ntro~</v>
      </c>
      <c r="O1942" s="1" t="str">
        <f t="shared" si="518"/>
        <v>[ntɹə]</v>
      </c>
      <c r="P1942" s="3" cm="1">
        <f t="array" ref="P1942">SUM(_xlfn._xlws.FILTER($H$2:$H$2454,_xlfn.MAP($N$2:$N$2454,_xlfn.LAMBDA(_xlpm.x,_xlpm.x=$N1942))))</f>
        <v>3.9607097591888465E-4</v>
      </c>
      <c r="Q1942" s="4">
        <f t="shared" si="519"/>
        <v>0.39999999999999997</v>
      </c>
      <c r="R1942" s="6" cm="1">
        <f t="array" ref="R1942">SUM(_xlfn._xlws.FILTER($H$2:$H$2454,_xlfn.MAP($O$2:$O$2454,_xlfn.LAMBDA(_xlpm.x,_xlpm.x=$O1942))))</f>
        <v>3.1685678073510771E-4</v>
      </c>
      <c r="S1942" s="4">
        <f t="shared" si="520"/>
        <v>0.5</v>
      </c>
      <c r="T1942" s="4">
        <f t="shared" si="521"/>
        <v>0.16501000041987479</v>
      </c>
      <c r="U1942" s="4">
        <f t="shared" si="522"/>
        <v>0.44444444444444448</v>
      </c>
      <c r="V1942" s="4">
        <f t="shared" si="523"/>
        <v>-9.6910013008056448E-2</v>
      </c>
      <c r="W1942" s="4" t="s">
        <v>5119</v>
      </c>
      <c r="X1942" s="2" cm="1">
        <f t="array" ref="X1942">SUM(_xlfn._xlws.FILTER($F$2:$F$2454,_xlfn.MAP($W$2:$W$2454,_xlfn.LAMBDA(_xlpm.x,_xlpm.x=$W1942))))</f>
        <v>1157</v>
      </c>
      <c r="Y1942" s="11">
        <f t="shared" si="524"/>
        <v>1.7286084701815039E-3</v>
      </c>
      <c r="Z1942" s="4" t="s">
        <v>5101</v>
      </c>
      <c r="AA1942" s="2" cm="1">
        <f t="array" ref="AA1942">SUM(_xlfn._xlws.FILTER($F$2:$F$2454,_xlfn.MAP($Z$2:$Z$2454,_xlfn.LAMBDA(_xlpm.x,_xlpm.x=$Z1942))))</f>
        <v>2255</v>
      </c>
      <c r="AB1942" s="11">
        <f t="shared" si="525"/>
        <v>8.869179600886918E-4</v>
      </c>
      <c r="AC1942" s="11">
        <f t="shared" si="526"/>
        <v>0.28981318726222982</v>
      </c>
      <c r="AG1942" s="2"/>
      <c r="AL1942" s="2"/>
      <c r="AM1942" s="2"/>
    </row>
    <row r="1943" spans="1:39">
      <c r="A1943" s="1" t="str">
        <f t="shared" si="510"/>
        <v>~grou~ : [ɡɹu]</v>
      </c>
      <c r="B1943" s="1">
        <f>_xlfn.LET(_xlpm.d,$G1943,_xlpm.k,_xlfn.CONCAT(LEFT(TRIM(B$1),1),"*"),COUNTIF(_xlpm.d,_xlpm.k))</f>
        <v>0</v>
      </c>
      <c r="C1943" s="1">
        <f>_xlfn.LET(_xlpm.d,$G1943,_xlpm.k,_xlfn.CONCAT(LEFT(TRIM(C$1),1),"*"),COUNTIF(_xlpm.d,_xlpm.k))</f>
        <v>0</v>
      </c>
      <c r="D1943" s="1">
        <f>_xlfn.LET(_xlpm.d,$G1943,_xlpm.k,_xlfn.CONCAT(LEFT(TRIM(D$1),1),"*"),COUNTIF(_xlpm.d,_xlpm.k))</f>
        <v>0</v>
      </c>
      <c r="E1943" s="1">
        <f t="shared" si="511"/>
        <v>0.60205999132796229</v>
      </c>
      <c r="F1943" s="7">
        <v>3</v>
      </c>
      <c r="G1943" s="9" t="s">
        <v>683</v>
      </c>
      <c r="H1943" s="4" cm="1">
        <f t="array" ref="H1943">F1943/freq.sum.r6e</f>
        <v>2.376425855513308E-4</v>
      </c>
      <c r="I1943" s="1" t="str">
        <f t="shared" si="512"/>
        <v>ɡɹu</v>
      </c>
      <c r="J1943" s="1" t="str">
        <f t="shared" si="513"/>
        <v>grou</v>
      </c>
      <c r="K1943" s="10">
        <f t="shared" si="514"/>
        <v>3</v>
      </c>
      <c r="L1943" s="1">
        <f t="shared" si="515"/>
        <v>4</v>
      </c>
      <c r="M1943" s="10">
        <f t="shared" si="516"/>
        <v>4</v>
      </c>
      <c r="N1943" s="1" t="str">
        <f t="shared" si="517"/>
        <v>~grou~</v>
      </c>
      <c r="O1943" s="1" t="str">
        <f t="shared" si="518"/>
        <v>[ɡɹu]</v>
      </c>
      <c r="P1943" s="3" cm="1">
        <f t="array" ref="P1943">SUM(_xlfn._xlws.FILTER($H$2:$H$2454,_xlfn.MAP($N$2:$N$2454,_xlfn.LAMBDA(_xlpm.x,_xlpm.x=$N1943))))</f>
        <v>4.7528517110266159E-4</v>
      </c>
      <c r="Q1943" s="4">
        <f t="shared" si="519"/>
        <v>0.5</v>
      </c>
      <c r="R1943" s="6" cm="1">
        <f t="array" ref="R1943">SUM(_xlfn._xlws.FILTER($H$2:$H$2454,_xlfn.MAP($O$2:$O$2454,_xlfn.LAMBDA(_xlpm.x,_xlpm.x=$O1943))))</f>
        <v>3.9607097591888465E-4</v>
      </c>
      <c r="S1943" s="4">
        <f t="shared" si="520"/>
        <v>0.6</v>
      </c>
      <c r="T1943" s="4">
        <f t="shared" si="521"/>
        <v>0.25554203730426522</v>
      </c>
      <c r="U1943" s="4">
        <f t="shared" si="522"/>
        <v>0.54545454545454541</v>
      </c>
      <c r="V1943" s="4">
        <f t="shared" si="523"/>
        <v>-7.9181246047624804E-2</v>
      </c>
      <c r="W1943" s="4" t="s">
        <v>5100</v>
      </c>
      <c r="X1943" s="2" cm="1">
        <f t="array" ref="X1943">SUM(_xlfn._xlws.FILTER($F$2:$F$2454,_xlfn.MAP($W$2:$W$2454,_xlfn.LAMBDA(_xlpm.x,_xlpm.x=$W1943))))</f>
        <v>150</v>
      </c>
      <c r="Y1943" s="11">
        <f t="shared" si="524"/>
        <v>0.02</v>
      </c>
      <c r="Z1943" s="4" t="s">
        <v>5111</v>
      </c>
      <c r="AA1943" s="2" cm="1">
        <f t="array" ref="AA1943">SUM(_xlfn._xlws.FILTER($F$2:$F$2454,_xlfn.MAP($Z$2:$Z$2454,_xlfn.LAMBDA(_xlpm.x,_xlpm.x=$Z1943))))</f>
        <v>254</v>
      </c>
      <c r="AB1943" s="11">
        <f t="shared" si="525"/>
        <v>1.1811023622047244E-2</v>
      </c>
      <c r="AC1943" s="11">
        <f t="shared" si="526"/>
        <v>0.22874245756425682</v>
      </c>
      <c r="AG1943" s="2"/>
      <c r="AL1943" s="2"/>
      <c r="AM1943" s="2"/>
    </row>
    <row r="1944" spans="1:39">
      <c r="A1944" s="1" t="str">
        <f t="shared" si="510"/>
        <v>~stri~ : [stɹɪ]</v>
      </c>
      <c r="B1944" s="1">
        <f>_xlfn.LET(_xlpm.d,$G1944,_xlpm.k,_xlfn.CONCAT(LEFT(TRIM(B$1),1),"*"),COUNTIF(_xlpm.d,_xlpm.k))</f>
        <v>0</v>
      </c>
      <c r="C1944" s="1">
        <f>_xlfn.LET(_xlpm.d,$G1944,_xlpm.k,_xlfn.CONCAT(LEFT(TRIM(C$1),1),"*"),COUNTIF(_xlpm.d,_xlpm.k))</f>
        <v>0</v>
      </c>
      <c r="D1944" s="1">
        <f>_xlfn.LET(_xlpm.d,$G1944,_xlpm.k,_xlfn.CONCAT(LEFT(TRIM(D$1),1),"*"),COUNTIF(_xlpm.d,_xlpm.k))</f>
        <v>0</v>
      </c>
      <c r="E1944" s="1">
        <f t="shared" si="511"/>
        <v>0.8450980400142567</v>
      </c>
      <c r="F1944" s="7">
        <v>6</v>
      </c>
      <c r="G1944" s="9" t="s">
        <v>477</v>
      </c>
      <c r="H1944" s="4" cm="1">
        <f t="array" ref="H1944">F1944/freq.sum.r6e</f>
        <v>4.7528517110266159E-4</v>
      </c>
      <c r="I1944" s="4" t="str">
        <f t="shared" si="512"/>
        <v>stɹɪ</v>
      </c>
      <c r="J1944" s="4" t="str">
        <f t="shared" si="513"/>
        <v>stri</v>
      </c>
      <c r="K1944" s="10">
        <f t="shared" si="514"/>
        <v>4</v>
      </c>
      <c r="L1944" s="1">
        <f t="shared" si="515"/>
        <v>4</v>
      </c>
      <c r="M1944" s="10">
        <f t="shared" si="516"/>
        <v>4</v>
      </c>
      <c r="N1944" s="1" t="str">
        <f t="shared" si="517"/>
        <v>~stri~</v>
      </c>
      <c r="O1944" s="1" t="str">
        <f t="shared" si="518"/>
        <v>[stɹɪ]</v>
      </c>
      <c r="P1944" s="3" cm="1">
        <f t="array" ref="P1944">SUM(_xlfn._xlws.FILTER($H$2:$H$2454,_xlfn.MAP($N$2:$N$2454,_xlfn.LAMBDA(_xlpm.x,_xlpm.x=$N1944))))</f>
        <v>7.9214195183776931E-4</v>
      </c>
      <c r="Q1944" s="4">
        <f t="shared" si="519"/>
        <v>0.6</v>
      </c>
      <c r="R1944" s="6" cm="1">
        <f t="array" ref="R1944">SUM(_xlfn._xlws.FILTER($H$2:$H$2454,_xlfn.MAP($O$2:$O$2454,_xlfn.LAMBDA(_xlpm.x,_xlpm.x=$O1944))))</f>
        <v>7.1292775665399242E-4</v>
      </c>
      <c r="S1944" s="4">
        <f t="shared" si="520"/>
        <v>0.66666666666666663</v>
      </c>
      <c r="T1944" s="4">
        <f t="shared" si="521"/>
        <v>0.41533521886349084</v>
      </c>
      <c r="U1944" s="4">
        <f t="shared" si="522"/>
        <v>0.63157894736842102</v>
      </c>
      <c r="V1944" s="4">
        <f t="shared" si="523"/>
        <v>-4.5757490560675115E-2</v>
      </c>
      <c r="W1944" s="4" t="s">
        <v>5110</v>
      </c>
      <c r="X1944" s="2" cm="1">
        <f t="array" ref="X1944">SUM(_xlfn._xlws.FILTER($F$2:$F$2454,_xlfn.MAP($W$2:$W$2454,_xlfn.LAMBDA(_xlpm.x,_xlpm.x=$W1944))))</f>
        <v>1594</v>
      </c>
      <c r="Y1944" s="11">
        <f t="shared" si="524"/>
        <v>3.7641154328732747E-3</v>
      </c>
      <c r="Z1944" s="4" t="s">
        <v>5102</v>
      </c>
      <c r="AA1944" s="2" cm="1">
        <f t="array" ref="AA1944">SUM(_xlfn._xlws.FILTER($F$2:$F$2454,_xlfn.MAP($Z$2:$Z$2454,_xlfn.LAMBDA(_xlpm.x,_xlpm.x=$Z1944))))</f>
        <v>1794</v>
      </c>
      <c r="AB1944" s="11">
        <f t="shared" si="525"/>
        <v>3.3444816053511705E-3</v>
      </c>
      <c r="AC1944" s="11">
        <f t="shared" si="526"/>
        <v>5.1334121647979701E-2</v>
      </c>
      <c r="AG1944" s="2"/>
      <c r="AL1944" s="2"/>
      <c r="AM1944" s="2"/>
    </row>
    <row r="1945" spans="1:39">
      <c r="A1945" s="1" t="str">
        <f t="shared" si="510"/>
        <v>~llow~ : [ləʊ]</v>
      </c>
      <c r="B1945" s="1">
        <f>_xlfn.LET(_xlpm.d,$G1945,_xlpm.k,_xlfn.CONCAT(LEFT(TRIM(B$1),1),"*"),COUNTIF(_xlpm.d,_xlpm.k))</f>
        <v>0</v>
      </c>
      <c r="C1945" s="1">
        <f>_xlfn.LET(_xlpm.d,$G1945,_xlpm.k,_xlfn.CONCAT(LEFT(TRIM(C$1),1),"*"),COUNTIF(_xlpm.d,_xlpm.k))</f>
        <v>0</v>
      </c>
      <c r="D1945" s="1">
        <f>_xlfn.LET(_xlpm.d,$G1945,_xlpm.k,_xlfn.CONCAT(LEFT(TRIM(D$1),1),"*"),COUNTIF(_xlpm.d,_xlpm.k))</f>
        <v>0</v>
      </c>
      <c r="E1945" s="1">
        <f t="shared" si="511"/>
        <v>1</v>
      </c>
      <c r="F1945" s="7">
        <v>9</v>
      </c>
      <c r="G1945" s="9" t="s">
        <v>398</v>
      </c>
      <c r="H1945" s="4" cm="1">
        <f t="array" ref="H1945">F1945/freq.sum.r6e</f>
        <v>7.1292775665399242E-4</v>
      </c>
      <c r="I1945" s="1" t="str">
        <f t="shared" si="512"/>
        <v>ləʊ</v>
      </c>
      <c r="J1945" s="1" t="str">
        <f t="shared" si="513"/>
        <v>llow</v>
      </c>
      <c r="K1945" s="10">
        <f t="shared" si="514"/>
        <v>3</v>
      </c>
      <c r="L1945" s="1">
        <f t="shared" si="515"/>
        <v>4</v>
      </c>
      <c r="M1945" s="10">
        <f t="shared" si="516"/>
        <v>4</v>
      </c>
      <c r="N1945" s="1" t="str">
        <f t="shared" si="517"/>
        <v>~llow~</v>
      </c>
      <c r="O1945" s="1" t="str">
        <f t="shared" si="518"/>
        <v>[ləʊ]</v>
      </c>
      <c r="P1945" s="3" cm="1">
        <f t="array" ref="P1945">SUM(_xlfn._xlws.FILTER($H$2:$H$2454,_xlfn.MAP($N$2:$N$2454,_xlfn.LAMBDA(_xlpm.x,_xlpm.x=$N1945))))</f>
        <v>1.0297845373891002E-3</v>
      </c>
      <c r="Q1945" s="4">
        <f t="shared" si="519"/>
        <v>0.69230769230769229</v>
      </c>
      <c r="R1945" s="6" cm="1">
        <f t="array" ref="R1945">SUM(_xlfn._xlws.FILTER($H$2:$H$2454,_xlfn.MAP($O$2:$O$2454,_xlfn.LAMBDA(_xlpm.x,_xlpm.x=$O1945))))</f>
        <v>9.5057034220532319E-4</v>
      </c>
      <c r="S1945" s="4">
        <f t="shared" si="520"/>
        <v>0.75</v>
      </c>
      <c r="T1945" s="4">
        <f t="shared" si="521"/>
        <v>0.56026890027622334</v>
      </c>
      <c r="U1945" s="4">
        <f t="shared" si="522"/>
        <v>0.71999999999999986</v>
      </c>
      <c r="V1945" s="4">
        <f t="shared" si="523"/>
        <v>-3.4762106259211972E-2</v>
      </c>
      <c r="W1945" s="4" t="s">
        <v>5128</v>
      </c>
      <c r="X1945" s="2" cm="1">
        <f t="array" ref="X1945">SUM(_xlfn._xlws.FILTER($F$2:$F$2454,_xlfn.MAP($W$2:$W$2454,_xlfn.LAMBDA(_xlpm.x,_xlpm.x=$W1945))))</f>
        <v>89</v>
      </c>
      <c r="Y1945" s="11">
        <f t="shared" si="524"/>
        <v>0.10112359550561797</v>
      </c>
      <c r="Z1945" s="4" t="s">
        <v>5115</v>
      </c>
      <c r="AA1945" s="2" cm="1">
        <f t="array" ref="AA1945">SUM(_xlfn._xlws.FILTER($F$2:$F$2454,_xlfn.MAP($Z$2:$Z$2454,_xlfn.LAMBDA(_xlpm.x,_xlpm.x=$Z1945))))</f>
        <v>73</v>
      </c>
      <c r="AB1945" s="11">
        <f t="shared" si="525"/>
        <v>0.12328767123287671</v>
      </c>
      <c r="AC1945" s="11">
        <f t="shared" si="526"/>
        <v>-8.6067146524456878E-2</v>
      </c>
      <c r="AG1945" s="2"/>
      <c r="AL1945" s="2"/>
      <c r="AM1945" s="2"/>
    </row>
    <row r="1946" spans="1:39">
      <c r="A1946" s="1" t="str">
        <f t="shared" si="510"/>
        <v>~ngra~ : [nɡɹæ]</v>
      </c>
      <c r="B1946" s="1">
        <f>_xlfn.LET(_xlpm.d,$G1946,_xlpm.k,_xlfn.CONCAT(LEFT(TRIM(B$1),1),"*"),COUNTIF(_xlpm.d,_xlpm.k))</f>
        <v>0</v>
      </c>
      <c r="C1946" s="1">
        <f>_xlfn.LET(_xlpm.d,$G1946,_xlpm.k,_xlfn.CONCAT(LEFT(TRIM(C$1),1),"*"),COUNTIF(_xlpm.d,_xlpm.k))</f>
        <v>0</v>
      </c>
      <c r="D1946" s="1">
        <f>_xlfn.LET(_xlpm.d,$G1946,_xlpm.k,_xlfn.CONCAT(LEFT(TRIM(D$1),1),"*"),COUNTIF(_xlpm.d,_xlpm.k))</f>
        <v>1</v>
      </c>
      <c r="E1946" s="1">
        <f t="shared" si="511"/>
        <v>0.47712125471966244</v>
      </c>
      <c r="F1946" s="7">
        <v>2</v>
      </c>
      <c r="G1946" s="9" t="s">
        <v>523</v>
      </c>
      <c r="H1946" s="4" cm="1">
        <f t="array" ref="H1946">F1946/freq.sum.r6e</f>
        <v>1.5842839036755386E-4</v>
      </c>
      <c r="I1946" s="4" t="str">
        <f t="shared" si="512"/>
        <v>nɡɹæ</v>
      </c>
      <c r="J1946" s="4" t="str">
        <f t="shared" si="513"/>
        <v>ngra</v>
      </c>
      <c r="K1946" s="10">
        <f t="shared" si="514"/>
        <v>4</v>
      </c>
      <c r="L1946" s="1">
        <f t="shared" si="515"/>
        <v>4</v>
      </c>
      <c r="M1946" s="10">
        <f t="shared" si="516"/>
        <v>4</v>
      </c>
      <c r="N1946" s="1" t="str">
        <f t="shared" si="517"/>
        <v>~ngra~</v>
      </c>
      <c r="O1946" s="1" t="str">
        <f t="shared" si="518"/>
        <v>[nɡɹæ]</v>
      </c>
      <c r="P1946" s="3" cm="1">
        <f t="array" ref="P1946">SUM(_xlfn._xlws.FILTER($H$2:$H$2454,_xlfn.MAP($N$2:$N$2454,_xlfn.LAMBDA(_xlpm.x,_xlpm.x=$N1946))))</f>
        <v>1.5842839036755386E-4</v>
      </c>
      <c r="Q1946" s="4">
        <f t="shared" si="519"/>
        <v>1</v>
      </c>
      <c r="R1946" s="6" cm="1">
        <f t="array" ref="R1946">SUM(_xlfn._xlws.FILTER($H$2:$H$2454,_xlfn.MAP($O$2:$O$2454,_xlfn.LAMBDA(_xlpm.x,_xlpm.x=$O1946))))</f>
        <v>1.5842839036755386E-4</v>
      </c>
      <c r="S1946" s="4">
        <f t="shared" si="520"/>
        <v>1</v>
      </c>
      <c r="T1946" s="4">
        <f t="shared" si="521"/>
        <v>0.37127250094471825</v>
      </c>
      <c r="U1946" s="4">
        <f t="shared" si="522"/>
        <v>1</v>
      </c>
      <c r="V1946" s="4">
        <f t="shared" si="523"/>
        <v>0</v>
      </c>
      <c r="W1946" s="4" t="s">
        <v>5120</v>
      </c>
      <c r="X1946" s="2" cm="1">
        <f t="array" ref="X1946">SUM(_xlfn._xlws.FILTER($F$2:$F$2454,_xlfn.MAP($W$2:$W$2454,_xlfn.LAMBDA(_xlpm.x,_xlpm.x=$W1946))))</f>
        <v>1666</v>
      </c>
      <c r="Y1946" s="11">
        <f t="shared" si="524"/>
        <v>1.2004801920768306E-3</v>
      </c>
      <c r="Z1946" s="4" t="s">
        <v>5103</v>
      </c>
      <c r="AA1946" s="2" cm="1">
        <f t="array" ref="AA1946">SUM(_xlfn._xlws.FILTER($F$2:$F$2454,_xlfn.MAP($Z$2:$Z$2454,_xlfn.LAMBDA(_xlpm.x,_xlpm.x=$Z1946))))</f>
        <v>514</v>
      </c>
      <c r="AB1946" s="11">
        <f t="shared" si="525"/>
        <v>3.8910505836575876E-3</v>
      </c>
      <c r="AC1946" s="11">
        <f t="shared" si="526"/>
        <v>-0.51071187807549312</v>
      </c>
      <c r="AG1946" s="2"/>
      <c r="AL1946" s="2"/>
      <c r="AM1946" s="2"/>
    </row>
    <row r="1947" spans="1:39">
      <c r="A1947" s="1" t="str">
        <f t="shared" si="510"/>
        <v>~rsta~ : [ɹstæ]</v>
      </c>
      <c r="B1947" s="1">
        <f>_xlfn.LET(_xlpm.d,$G1947,_xlpm.k,_xlfn.CONCAT(LEFT(TRIM(B$1),1),"*"),COUNTIF(_xlpm.d,_xlpm.k))</f>
        <v>1</v>
      </c>
      <c r="C1947" s="1">
        <f>_xlfn.LET(_xlpm.d,$G1947,_xlpm.k,_xlfn.CONCAT(LEFT(TRIM(C$1),1),"*"),COUNTIF(_xlpm.d,_xlpm.k))</f>
        <v>0</v>
      </c>
      <c r="D1947" s="1">
        <f>_xlfn.LET(_xlpm.d,$G1947,_xlpm.k,_xlfn.CONCAT(LEFT(TRIM(D$1),1),"*"),COUNTIF(_xlpm.d,_xlpm.k))</f>
        <v>0</v>
      </c>
      <c r="E1947" s="1">
        <f t="shared" si="511"/>
        <v>0.47712125471966244</v>
      </c>
      <c r="F1947" s="7">
        <v>2</v>
      </c>
      <c r="G1947" s="9" t="s">
        <v>534</v>
      </c>
      <c r="H1947" s="4" cm="1">
        <f t="array" ref="H1947">F1947/freq.sum.r6e</f>
        <v>1.5842839036755386E-4</v>
      </c>
      <c r="I1947" s="1" t="str">
        <f t="shared" si="512"/>
        <v>ɹstæ</v>
      </c>
      <c r="J1947" s="1" t="str">
        <f t="shared" si="513"/>
        <v>rsta</v>
      </c>
      <c r="K1947" s="10">
        <f t="shared" si="514"/>
        <v>4</v>
      </c>
      <c r="L1947" s="1">
        <f t="shared" si="515"/>
        <v>4</v>
      </c>
      <c r="M1947" s="10">
        <f t="shared" si="516"/>
        <v>4</v>
      </c>
      <c r="N1947" s="1" t="str">
        <f t="shared" si="517"/>
        <v>~rsta~</v>
      </c>
      <c r="O1947" s="1" t="str">
        <f t="shared" si="518"/>
        <v>[ɹstæ]</v>
      </c>
      <c r="P1947" s="3" cm="1">
        <f t="array" ref="P1947">SUM(_xlfn._xlws.FILTER($H$2:$H$2454,_xlfn.MAP($N$2:$N$2454,_xlfn.LAMBDA(_xlpm.x,_xlpm.x=$N1947))))</f>
        <v>1.5842839036755386E-4</v>
      </c>
      <c r="Q1947" s="4">
        <f t="shared" si="519"/>
        <v>1</v>
      </c>
      <c r="R1947" s="6" cm="1">
        <f t="array" ref="R1947">SUM(_xlfn._xlws.FILTER($H$2:$H$2454,_xlfn.MAP($O$2:$O$2454,_xlfn.LAMBDA(_xlpm.x,_xlpm.x=$O1947))))</f>
        <v>1.5842839036755386E-4</v>
      </c>
      <c r="S1947" s="4">
        <f t="shared" si="520"/>
        <v>1</v>
      </c>
      <c r="T1947" s="4">
        <f t="shared" si="521"/>
        <v>0.37127250094471825</v>
      </c>
      <c r="U1947" s="4">
        <f t="shared" si="522"/>
        <v>1</v>
      </c>
      <c r="V1947" s="4">
        <f t="shared" si="523"/>
        <v>0</v>
      </c>
      <c r="W1947" s="4" t="s">
        <v>5120</v>
      </c>
      <c r="X1947" s="2" cm="1">
        <f t="array" ref="X1947">SUM(_xlfn._xlws.FILTER($F$2:$F$2454,_xlfn.MAP($W$2:$W$2454,_xlfn.LAMBDA(_xlpm.x,_xlpm.x=$W1947))))</f>
        <v>1666</v>
      </c>
      <c r="Y1947" s="11">
        <f t="shared" si="524"/>
        <v>1.2004801920768306E-3</v>
      </c>
      <c r="Z1947" s="4" t="s">
        <v>5103</v>
      </c>
      <c r="AA1947" s="2" cm="1">
        <f t="array" ref="AA1947">SUM(_xlfn._xlws.FILTER($F$2:$F$2454,_xlfn.MAP($Z$2:$Z$2454,_xlfn.LAMBDA(_xlpm.x,_xlpm.x=$Z1947))))</f>
        <v>514</v>
      </c>
      <c r="AB1947" s="11">
        <f t="shared" si="525"/>
        <v>3.8910505836575876E-3</v>
      </c>
      <c r="AC1947" s="11">
        <f t="shared" si="526"/>
        <v>-0.51071187807549312</v>
      </c>
      <c r="AG1947" s="2"/>
      <c r="AL1947" s="2"/>
      <c r="AM1947" s="2"/>
    </row>
    <row r="1948" spans="1:39">
      <c r="A1948" s="1" t="str">
        <f t="shared" si="510"/>
        <v>~tcza~ : [ttʃæ]</v>
      </c>
      <c r="B1948" s="1">
        <f>_xlfn.LET(_xlpm.d,$G1948,_xlpm.k,_xlfn.CONCAT(LEFT(TRIM(B$1),1),"*"),COUNTIF(_xlpm.d,_xlpm.k))</f>
        <v>0</v>
      </c>
      <c r="C1948" s="1">
        <f>_xlfn.LET(_xlpm.d,$G1948,_xlpm.k,_xlfn.CONCAT(LEFT(TRIM(C$1),1),"*"),COUNTIF(_xlpm.d,_xlpm.k))</f>
        <v>0</v>
      </c>
      <c r="D1948" s="1">
        <f>_xlfn.LET(_xlpm.d,$G1948,_xlpm.k,_xlfn.CONCAT(LEFT(TRIM(D$1),1),"*"),COUNTIF(_xlpm.d,_xlpm.k))</f>
        <v>0</v>
      </c>
      <c r="E1948" s="1">
        <f t="shared" si="511"/>
        <v>0.30102999566398114</v>
      </c>
      <c r="F1948" s="7">
        <v>1</v>
      </c>
      <c r="G1948" s="9" t="s">
        <v>2258</v>
      </c>
      <c r="H1948" s="4" cm="1">
        <f t="array" ref="H1948">F1948/freq.sum.r6e</f>
        <v>7.9214195183776928E-5</v>
      </c>
      <c r="I1948" s="4" t="str">
        <f t="shared" si="512"/>
        <v>ttʃæ</v>
      </c>
      <c r="J1948" s="4" t="str">
        <f t="shared" si="513"/>
        <v>tcza</v>
      </c>
      <c r="K1948" s="10">
        <f t="shared" si="514"/>
        <v>4</v>
      </c>
      <c r="L1948" s="1">
        <f t="shared" si="515"/>
        <v>4</v>
      </c>
      <c r="M1948" s="10">
        <f t="shared" si="516"/>
        <v>4</v>
      </c>
      <c r="N1948" s="1" t="str">
        <f t="shared" si="517"/>
        <v>~tcza~</v>
      </c>
      <c r="O1948" s="1" t="str">
        <f t="shared" si="518"/>
        <v>[ttʃæ]</v>
      </c>
      <c r="P1948" s="3" cm="1">
        <f t="array" ref="P1948">SUM(_xlfn._xlws.FILTER($H$2:$H$2454,_xlfn.MAP($N$2:$N$2454,_xlfn.LAMBDA(_xlpm.x,_xlpm.x=$N1948))))</f>
        <v>7.9214195183776928E-5</v>
      </c>
      <c r="Q1948" s="4">
        <f t="shared" si="519"/>
        <v>1</v>
      </c>
      <c r="R1948" s="6" cm="1">
        <f t="array" ref="R1948">SUM(_xlfn._xlws.FILTER($H$2:$H$2454,_xlfn.MAP($O$2:$O$2454,_xlfn.LAMBDA(_xlpm.x,_xlpm.x=$O1948))))</f>
        <v>7.9214195183776928E-5</v>
      </c>
      <c r="S1948" s="4">
        <f t="shared" si="520"/>
        <v>1</v>
      </c>
      <c r="T1948" s="4">
        <f t="shared" si="521"/>
        <v>0.2342468675289098</v>
      </c>
      <c r="U1948" s="4">
        <f t="shared" si="522"/>
        <v>1</v>
      </c>
      <c r="V1948" s="4">
        <f t="shared" si="523"/>
        <v>0</v>
      </c>
      <c r="W1948" s="4" t="s">
        <v>5120</v>
      </c>
      <c r="X1948" s="2" cm="1">
        <f t="array" ref="X1948">SUM(_xlfn._xlws.FILTER($F$2:$F$2454,_xlfn.MAP($W$2:$W$2454,_xlfn.LAMBDA(_xlpm.x,_xlpm.x=$W1948))))</f>
        <v>1666</v>
      </c>
      <c r="Y1948" s="11">
        <f t="shared" si="524"/>
        <v>6.0024009603841532E-4</v>
      </c>
      <c r="Z1948" s="4" t="s">
        <v>5103</v>
      </c>
      <c r="AA1948" s="2" cm="1">
        <f t="array" ref="AA1948">SUM(_xlfn._xlws.FILTER($F$2:$F$2454,_xlfn.MAP($Z$2:$Z$2454,_xlfn.LAMBDA(_xlpm.x,_xlpm.x=$Z1948))))</f>
        <v>514</v>
      </c>
      <c r="AB1948" s="11">
        <f t="shared" si="525"/>
        <v>1.9455252918287938E-3</v>
      </c>
      <c r="AC1948" s="11">
        <f t="shared" si="526"/>
        <v>-0.51071187807549312</v>
      </c>
      <c r="AG1948" s="2"/>
      <c r="AL1948" s="2"/>
      <c r="AM1948" s="2"/>
    </row>
    <row r="1949" spans="1:39">
      <c r="A1949" s="1" t="str">
        <f t="shared" si="510"/>
        <v>~ldfa~ : [ldfɑ]</v>
      </c>
      <c r="B1949" s="1">
        <f>_xlfn.LET(_xlpm.d,$G1949,_xlpm.k,_xlfn.CONCAT(LEFT(TRIM(B$1),1),"*"),COUNTIF(_xlpm.d,_xlpm.k))</f>
        <v>0</v>
      </c>
      <c r="C1949" s="1">
        <f>_xlfn.LET(_xlpm.d,$G1949,_xlpm.k,_xlfn.CONCAT(LEFT(TRIM(C$1),1),"*"),COUNTIF(_xlpm.d,_xlpm.k))</f>
        <v>0</v>
      </c>
      <c r="D1949" s="1">
        <f>_xlfn.LET(_xlpm.d,$G1949,_xlpm.k,_xlfn.CONCAT(LEFT(TRIM(D$1),1),"*"),COUNTIF(_xlpm.d,_xlpm.k))</f>
        <v>0</v>
      </c>
      <c r="E1949" s="1">
        <f t="shared" si="511"/>
        <v>0.30102999566398114</v>
      </c>
      <c r="F1949" s="7">
        <v>1</v>
      </c>
      <c r="G1949" s="9" t="s">
        <v>2058</v>
      </c>
      <c r="H1949" s="4" cm="1">
        <f t="array" ref="H1949">F1949/freq.sum.r6e</f>
        <v>7.9214195183776928E-5</v>
      </c>
      <c r="I1949" s="4" t="str">
        <f t="shared" si="512"/>
        <v>ldfɑ</v>
      </c>
      <c r="J1949" s="4" t="str">
        <f t="shared" si="513"/>
        <v>ldfa</v>
      </c>
      <c r="K1949" s="10">
        <f t="shared" si="514"/>
        <v>4</v>
      </c>
      <c r="L1949" s="1">
        <f t="shared" si="515"/>
        <v>4</v>
      </c>
      <c r="M1949" s="10">
        <f t="shared" si="516"/>
        <v>4</v>
      </c>
      <c r="N1949" s="1" t="str">
        <f t="shared" si="517"/>
        <v>~ldfa~</v>
      </c>
      <c r="O1949" s="1" t="str">
        <f t="shared" si="518"/>
        <v>[ldfɑ]</v>
      </c>
      <c r="P1949" s="3" cm="1">
        <f t="array" ref="P1949">SUM(_xlfn._xlws.FILTER($H$2:$H$2454,_xlfn.MAP($N$2:$N$2454,_xlfn.LAMBDA(_xlpm.x,_xlpm.x=$N1949))))</f>
        <v>7.9214195183776928E-5</v>
      </c>
      <c r="Q1949" s="4">
        <f t="shared" si="519"/>
        <v>1</v>
      </c>
      <c r="R1949" s="6" cm="1">
        <f t="array" ref="R1949">SUM(_xlfn._xlws.FILTER($H$2:$H$2454,_xlfn.MAP($O$2:$O$2454,_xlfn.LAMBDA(_xlpm.x,_xlpm.x=$O1949))))</f>
        <v>7.9214195183776928E-5</v>
      </c>
      <c r="S1949" s="4">
        <f t="shared" si="520"/>
        <v>1</v>
      </c>
      <c r="T1949" s="4">
        <f t="shared" si="521"/>
        <v>0.2342468675289098</v>
      </c>
      <c r="U1949" s="4">
        <f t="shared" si="522"/>
        <v>1</v>
      </c>
      <c r="V1949" s="4">
        <f t="shared" si="523"/>
        <v>0</v>
      </c>
      <c r="W1949" s="4" t="s">
        <v>5120</v>
      </c>
      <c r="X1949" s="2" cm="1">
        <f t="array" ref="X1949">SUM(_xlfn._xlws.FILTER($F$2:$F$2454,_xlfn.MAP($W$2:$W$2454,_xlfn.LAMBDA(_xlpm.x,_xlpm.x=$W1949))))</f>
        <v>1666</v>
      </c>
      <c r="Y1949" s="11">
        <f t="shared" si="524"/>
        <v>6.0024009603841532E-4</v>
      </c>
      <c r="Z1949" s="4" t="s">
        <v>5105</v>
      </c>
      <c r="AA1949" s="2" cm="1">
        <f t="array" ref="AA1949">SUM(_xlfn._xlws.FILTER($F$2:$F$2454,_xlfn.MAP($Z$2:$Z$2454,_xlfn.LAMBDA(_xlpm.x,_xlpm.x=$Z1949))))</f>
        <v>436</v>
      </c>
      <c r="AB1949" s="11">
        <f t="shared" si="525"/>
        <v>2.2935779816513763E-3</v>
      </c>
      <c r="AC1949" s="11">
        <f t="shared" si="526"/>
        <v>-0.58218850780218279</v>
      </c>
      <c r="AG1949" s="2"/>
      <c r="AL1949" s="2"/>
      <c r="AM1949" s="2"/>
    </row>
    <row r="1950" spans="1:39">
      <c r="A1950" s="1" t="str">
        <f t="shared" si="510"/>
        <v>~mbra~ : [mbɹeɪ]</v>
      </c>
      <c r="B1950" s="1">
        <f>_xlfn.LET(_xlpm.d,$G1950,_xlpm.k,_xlfn.CONCAT(LEFT(TRIM(B$1),1),"*"),COUNTIF(_xlpm.d,_xlpm.k))</f>
        <v>0</v>
      </c>
      <c r="C1950" s="1">
        <f>_xlfn.LET(_xlpm.d,$G1950,_xlpm.k,_xlfn.CONCAT(LEFT(TRIM(C$1),1),"*"),COUNTIF(_xlpm.d,_xlpm.k))</f>
        <v>1</v>
      </c>
      <c r="D1950" s="1">
        <f>_xlfn.LET(_xlpm.d,$G1950,_xlpm.k,_xlfn.CONCAT(LEFT(TRIM(D$1),1),"*"),COUNTIF(_xlpm.d,_xlpm.k))</f>
        <v>0</v>
      </c>
      <c r="E1950" s="1">
        <f t="shared" si="511"/>
        <v>0.47712125471966244</v>
      </c>
      <c r="F1950" s="7">
        <v>2</v>
      </c>
      <c r="G1950" s="9" t="s">
        <v>2108</v>
      </c>
      <c r="H1950" s="4" cm="1">
        <f t="array" ref="H1950">F1950/freq.sum.r6e</f>
        <v>1.5842839036755386E-4</v>
      </c>
      <c r="I1950" s="4" t="str">
        <f t="shared" si="512"/>
        <v>mbɹeɪ</v>
      </c>
      <c r="J1950" s="4" t="str">
        <f t="shared" si="513"/>
        <v>mbra</v>
      </c>
      <c r="K1950" s="10">
        <f t="shared" si="514"/>
        <v>5</v>
      </c>
      <c r="L1950" s="1">
        <f t="shared" si="515"/>
        <v>4</v>
      </c>
      <c r="M1950" s="10">
        <f t="shared" si="516"/>
        <v>5</v>
      </c>
      <c r="N1950" s="1" t="str">
        <f t="shared" si="517"/>
        <v>~mbra~</v>
      </c>
      <c r="O1950" s="1" t="str">
        <f t="shared" si="518"/>
        <v>[mbɹeɪ]</v>
      </c>
      <c r="P1950" s="3" cm="1">
        <f t="array" ref="P1950">SUM(_xlfn._xlws.FILTER($H$2:$H$2454,_xlfn.MAP($N$2:$N$2454,_xlfn.LAMBDA(_xlpm.x,_xlpm.x=$N1950))))</f>
        <v>1.5842839036755386E-4</v>
      </c>
      <c r="Q1950" s="4">
        <f t="shared" si="519"/>
        <v>1</v>
      </c>
      <c r="R1950" s="6" cm="1">
        <f t="array" ref="R1950">SUM(_xlfn._xlws.FILTER($H$2:$H$2454,_xlfn.MAP($O$2:$O$2454,_xlfn.LAMBDA(_xlpm.x,_xlpm.x=$O1950))))</f>
        <v>1.5842839036755386E-4</v>
      </c>
      <c r="S1950" s="4">
        <f t="shared" si="520"/>
        <v>1</v>
      </c>
      <c r="T1950" s="4">
        <f t="shared" si="521"/>
        <v>0.4032142372127297</v>
      </c>
      <c r="U1950" s="4">
        <f t="shared" si="522"/>
        <v>1</v>
      </c>
      <c r="V1950" s="4">
        <f t="shared" si="523"/>
        <v>0</v>
      </c>
      <c r="W1950" s="4" t="s">
        <v>5120</v>
      </c>
      <c r="X1950" s="2" cm="1">
        <f t="array" ref="X1950">SUM(_xlfn._xlws.FILTER($F$2:$F$2454,_xlfn.MAP($W$2:$W$2454,_xlfn.LAMBDA(_xlpm.x,_xlpm.x=$W1950))))</f>
        <v>1666</v>
      </c>
      <c r="Y1950" s="11">
        <f t="shared" si="524"/>
        <v>1.2004801920768306E-3</v>
      </c>
      <c r="Z1950" s="4" t="s">
        <v>5108</v>
      </c>
      <c r="AA1950" s="2" cm="1">
        <f t="array" ref="AA1950">SUM(_xlfn._xlws.FILTER($F$2:$F$2454,_xlfn.MAP($Z$2:$Z$2454,_xlfn.LAMBDA(_xlpm.x,_xlpm.x=$Z1950))))</f>
        <v>475</v>
      </c>
      <c r="AB1950" s="11">
        <f t="shared" si="525"/>
        <v>4.2105263157894736E-3</v>
      </c>
      <c r="AC1950" s="11">
        <f t="shared" si="526"/>
        <v>-0.5449813874459023</v>
      </c>
      <c r="AG1950" s="2"/>
      <c r="AL1950" s="2"/>
      <c r="AM1950" s="2"/>
    </row>
    <row r="1951" spans="1:39">
      <c r="A1951" s="1" t="str">
        <f t="shared" si="510"/>
        <v>~stra~ : [stɹeɪ]</v>
      </c>
      <c r="B1951" s="1">
        <f>_xlfn.LET(_xlpm.d,$G1951,_xlpm.k,_xlfn.CONCAT(LEFT(TRIM(B$1),1),"*"),COUNTIF(_xlpm.d,_xlpm.k))</f>
        <v>0</v>
      </c>
      <c r="C1951" s="1">
        <f>_xlfn.LET(_xlpm.d,$G1951,_xlpm.k,_xlfn.CONCAT(LEFT(TRIM(C$1),1),"*"),COUNTIF(_xlpm.d,_xlpm.k))</f>
        <v>0</v>
      </c>
      <c r="D1951" s="1">
        <f>_xlfn.LET(_xlpm.d,$G1951,_xlpm.k,_xlfn.CONCAT(LEFT(TRIM(D$1),1),"*"),COUNTIF(_xlpm.d,_xlpm.k))</f>
        <v>0</v>
      </c>
      <c r="E1951" s="1">
        <f t="shared" si="511"/>
        <v>0.60205999132796229</v>
      </c>
      <c r="F1951" s="7">
        <v>3</v>
      </c>
      <c r="G1951" s="9" t="s">
        <v>778</v>
      </c>
      <c r="H1951" s="4" cm="1">
        <f t="array" ref="H1951">F1951/freq.sum.r6e</f>
        <v>2.376425855513308E-4</v>
      </c>
      <c r="I1951" s="4" t="str">
        <f t="shared" si="512"/>
        <v>stɹeɪ</v>
      </c>
      <c r="J1951" s="4" t="str">
        <f t="shared" si="513"/>
        <v>stra</v>
      </c>
      <c r="K1951" s="10">
        <f t="shared" si="514"/>
        <v>5</v>
      </c>
      <c r="L1951" s="1">
        <f t="shared" si="515"/>
        <v>4</v>
      </c>
      <c r="M1951" s="10">
        <f t="shared" si="516"/>
        <v>5</v>
      </c>
      <c r="N1951" s="1" t="str">
        <f t="shared" si="517"/>
        <v>~stra~</v>
      </c>
      <c r="O1951" s="1" t="str">
        <f t="shared" si="518"/>
        <v>[stɹeɪ]</v>
      </c>
      <c r="P1951" s="3" cm="1">
        <f t="array" ref="P1951">SUM(_xlfn._xlws.FILTER($H$2:$H$2454,_xlfn.MAP($N$2:$N$2454,_xlfn.LAMBDA(_xlpm.x,_xlpm.x=$N1951))))</f>
        <v>4.7528517110266159E-4</v>
      </c>
      <c r="Q1951" s="4">
        <f t="shared" si="519"/>
        <v>0.5</v>
      </c>
      <c r="R1951" s="6" cm="1">
        <f t="array" ref="R1951">SUM(_xlfn._xlws.FILTER($H$2:$H$2454,_xlfn.MAP($O$2:$O$2454,_xlfn.LAMBDA(_xlpm.x,_xlpm.x=$O1951))))</f>
        <v>4.7528517110266159E-4</v>
      </c>
      <c r="S1951" s="4">
        <f t="shared" si="520"/>
        <v>0.5</v>
      </c>
      <c r="T1951" s="4">
        <f t="shared" si="521"/>
        <v>0.25439985932113074</v>
      </c>
      <c r="U1951" s="4">
        <f t="shared" si="522"/>
        <v>0.5</v>
      </c>
      <c r="V1951" s="4">
        <f t="shared" si="523"/>
        <v>0</v>
      </c>
      <c r="W1951" s="4" t="s">
        <v>5120</v>
      </c>
      <c r="X1951" s="2" cm="1">
        <f t="array" ref="X1951">SUM(_xlfn._xlws.FILTER($F$2:$F$2454,_xlfn.MAP($W$2:$W$2454,_xlfn.LAMBDA(_xlpm.x,_xlpm.x=$W1951))))</f>
        <v>1666</v>
      </c>
      <c r="Y1951" s="11">
        <f t="shared" si="524"/>
        <v>1.8007202881152461E-3</v>
      </c>
      <c r="Z1951" s="4" t="s">
        <v>5108</v>
      </c>
      <c r="AA1951" s="2" cm="1">
        <f t="array" ref="AA1951">SUM(_xlfn._xlws.FILTER($F$2:$F$2454,_xlfn.MAP($Z$2:$Z$2454,_xlfn.LAMBDA(_xlpm.x,_xlpm.x=$Z1951))))</f>
        <v>475</v>
      </c>
      <c r="AB1951" s="11">
        <f t="shared" si="525"/>
        <v>6.3157894736842104E-3</v>
      </c>
      <c r="AC1951" s="11">
        <f t="shared" si="526"/>
        <v>-0.54498138744590219</v>
      </c>
      <c r="AG1951" s="2"/>
      <c r="AL1951" s="2"/>
      <c r="AM1951" s="2"/>
    </row>
    <row r="1952" spans="1:39">
      <c r="A1952" s="1" t="str">
        <f t="shared" si="510"/>
        <v>~xcha~ : [kstʃeɪ]</v>
      </c>
      <c r="B1952" s="1">
        <f>_xlfn.LET(_xlpm.d,$G1952,_xlpm.k,_xlfn.CONCAT(LEFT(TRIM(B$1),1),"*"),COUNTIF(_xlpm.d,_xlpm.k))</f>
        <v>0</v>
      </c>
      <c r="C1952" s="1">
        <f>_xlfn.LET(_xlpm.d,$G1952,_xlpm.k,_xlfn.CONCAT(LEFT(TRIM(C$1),1),"*"),COUNTIF(_xlpm.d,_xlpm.k))</f>
        <v>0</v>
      </c>
      <c r="D1952" s="1">
        <f>_xlfn.LET(_xlpm.d,$G1952,_xlpm.k,_xlfn.CONCAT(LEFT(TRIM(D$1),1),"*"),COUNTIF(_xlpm.d,_xlpm.k))</f>
        <v>0</v>
      </c>
      <c r="E1952" s="1">
        <f t="shared" si="511"/>
        <v>0.30102999566398114</v>
      </c>
      <c r="F1952" s="7">
        <v>1</v>
      </c>
      <c r="G1952" s="9" t="s">
        <v>783</v>
      </c>
      <c r="H1952" s="4" cm="1">
        <f t="array" ref="H1952">F1952/freq.sum.r6e</f>
        <v>7.9214195183776928E-5</v>
      </c>
      <c r="I1952" s="4" t="str">
        <f t="shared" si="512"/>
        <v>kstʃeɪ</v>
      </c>
      <c r="J1952" s="4" t="str">
        <f t="shared" si="513"/>
        <v>xcha</v>
      </c>
      <c r="K1952" s="10">
        <f t="shared" si="514"/>
        <v>6</v>
      </c>
      <c r="L1952" s="1">
        <f t="shared" si="515"/>
        <v>4</v>
      </c>
      <c r="M1952" s="10">
        <f t="shared" si="516"/>
        <v>6</v>
      </c>
      <c r="N1952" s="1" t="str">
        <f t="shared" si="517"/>
        <v>~xcha~</v>
      </c>
      <c r="O1952" s="1" t="str">
        <f t="shared" si="518"/>
        <v>[kstʃeɪ]</v>
      </c>
      <c r="P1952" s="3" cm="1">
        <f t="array" ref="P1952">SUM(_xlfn._xlws.FILTER($H$2:$H$2454,_xlfn.MAP($N$2:$N$2454,_xlfn.LAMBDA(_xlpm.x,_xlpm.x=$N1952))))</f>
        <v>7.9214195183776928E-5</v>
      </c>
      <c r="Q1952" s="4">
        <f t="shared" si="519"/>
        <v>1</v>
      </c>
      <c r="R1952" s="6" cm="1">
        <f t="array" ref="R1952">SUM(_xlfn._xlws.FILTER($H$2:$H$2454,_xlfn.MAP($O$2:$O$2454,_xlfn.LAMBDA(_xlpm.x,_xlpm.x=$O1952))))</f>
        <v>7.9214195183776928E-5</v>
      </c>
      <c r="S1952" s="4">
        <f t="shared" si="520"/>
        <v>1</v>
      </c>
      <c r="T1952" s="4">
        <f t="shared" si="521"/>
        <v>0.27185717486836958</v>
      </c>
      <c r="U1952" s="4">
        <f t="shared" si="522"/>
        <v>1</v>
      </c>
      <c r="V1952" s="4">
        <f t="shared" si="523"/>
        <v>0</v>
      </c>
      <c r="W1952" s="4" t="s">
        <v>5120</v>
      </c>
      <c r="X1952" s="2" cm="1">
        <f t="array" ref="X1952">SUM(_xlfn._xlws.FILTER($F$2:$F$2454,_xlfn.MAP($W$2:$W$2454,_xlfn.LAMBDA(_xlpm.x,_xlpm.x=$W1952))))</f>
        <v>1666</v>
      </c>
      <c r="Y1952" s="11">
        <f t="shared" si="524"/>
        <v>6.0024009603841532E-4</v>
      </c>
      <c r="Z1952" s="4" t="s">
        <v>5108</v>
      </c>
      <c r="AA1952" s="2" cm="1">
        <f t="array" ref="AA1952">SUM(_xlfn._xlws.FILTER($F$2:$F$2454,_xlfn.MAP($Z$2:$Z$2454,_xlfn.LAMBDA(_xlpm.x,_xlpm.x=$Z1952))))</f>
        <v>475</v>
      </c>
      <c r="AB1952" s="11">
        <f t="shared" si="525"/>
        <v>2.1052631578947368E-3</v>
      </c>
      <c r="AC1952" s="11">
        <f t="shared" si="526"/>
        <v>-0.5449813874459023</v>
      </c>
      <c r="AG1952" s="2"/>
      <c r="AL1952" s="2"/>
      <c r="AM1952" s="2"/>
    </row>
    <row r="1953" spans="1:39">
      <c r="A1953" s="1" t="str">
        <f t="shared" si="510"/>
        <v>~ckha~ : [khə]</v>
      </c>
      <c r="B1953" s="1">
        <f>_xlfn.LET(_xlpm.d,$G1953,_xlpm.k,_xlfn.CONCAT(LEFT(TRIM(B$1),1),"*"),COUNTIF(_xlpm.d,_xlpm.k))</f>
        <v>0</v>
      </c>
      <c r="C1953" s="1">
        <f>_xlfn.LET(_xlpm.d,$G1953,_xlpm.k,_xlfn.CONCAT(LEFT(TRIM(C$1),1),"*"),COUNTIF(_xlpm.d,_xlpm.k))</f>
        <v>0</v>
      </c>
      <c r="D1953" s="1">
        <f>_xlfn.LET(_xlpm.d,$G1953,_xlpm.k,_xlfn.CONCAT(LEFT(TRIM(D$1),1),"*"),COUNTIF(_xlpm.d,_xlpm.k))</f>
        <v>0</v>
      </c>
      <c r="E1953" s="1">
        <f t="shared" si="511"/>
        <v>0.30102999566398114</v>
      </c>
      <c r="F1953" s="7">
        <v>1</v>
      </c>
      <c r="G1953" s="9" t="s">
        <v>2013</v>
      </c>
      <c r="H1953" s="4" cm="1">
        <f t="array" ref="H1953">F1953/freq.sum.r6e</f>
        <v>7.9214195183776928E-5</v>
      </c>
      <c r="I1953" s="1" t="str">
        <f t="shared" si="512"/>
        <v>khə</v>
      </c>
      <c r="J1953" s="1" t="str">
        <f t="shared" si="513"/>
        <v>ckha</v>
      </c>
      <c r="K1953" s="10">
        <f t="shared" si="514"/>
        <v>3</v>
      </c>
      <c r="L1953" s="1">
        <f t="shared" si="515"/>
        <v>4</v>
      </c>
      <c r="M1953" s="10">
        <f t="shared" si="516"/>
        <v>4</v>
      </c>
      <c r="N1953" s="1" t="str">
        <f t="shared" si="517"/>
        <v>~ckha~</v>
      </c>
      <c r="O1953" s="1" t="str">
        <f t="shared" si="518"/>
        <v>[khə]</v>
      </c>
      <c r="P1953" s="3" cm="1">
        <f t="array" ref="P1953">SUM(_xlfn._xlws.FILTER($H$2:$H$2454,_xlfn.MAP($N$2:$N$2454,_xlfn.LAMBDA(_xlpm.x,_xlpm.x=$N1953))))</f>
        <v>7.9214195183776928E-5</v>
      </c>
      <c r="Q1953" s="4">
        <f t="shared" si="519"/>
        <v>1</v>
      </c>
      <c r="R1953" s="6" cm="1">
        <f t="array" ref="R1953">SUM(_xlfn._xlws.FILTER($H$2:$H$2454,_xlfn.MAP($O$2:$O$2454,_xlfn.LAMBDA(_xlpm.x,_xlpm.x=$O1953))))</f>
        <v>7.9214195183776928E-5</v>
      </c>
      <c r="S1953" s="4">
        <f t="shared" si="520"/>
        <v>1</v>
      </c>
      <c r="T1953" s="4">
        <f t="shared" si="521"/>
        <v>0.2342468675289098</v>
      </c>
      <c r="U1953" s="4">
        <f t="shared" si="522"/>
        <v>1</v>
      </c>
      <c r="V1953" s="4">
        <f t="shared" si="523"/>
        <v>0</v>
      </c>
      <c r="W1953" s="4" t="s">
        <v>5120</v>
      </c>
      <c r="X1953" s="2" cm="1">
        <f t="array" ref="X1953">SUM(_xlfn._xlws.FILTER($F$2:$F$2454,_xlfn.MAP($W$2:$W$2454,_xlfn.LAMBDA(_xlpm.x,_xlpm.x=$W1953))))</f>
        <v>1666</v>
      </c>
      <c r="Y1953" s="11">
        <f t="shared" si="524"/>
        <v>6.0024009603841532E-4</v>
      </c>
      <c r="Z1953" s="4" t="s">
        <v>5101</v>
      </c>
      <c r="AA1953" s="2" cm="1">
        <f t="array" ref="AA1953">SUM(_xlfn._xlws.FILTER($F$2:$F$2454,_xlfn.MAP($Z$2:$Z$2454,_xlfn.LAMBDA(_xlpm.x,_xlpm.x=$Z1953))))</f>
        <v>2255</v>
      </c>
      <c r="AB1953" s="11">
        <f t="shared" si="525"/>
        <v>4.434589800443459E-4</v>
      </c>
      <c r="AC1953" s="11">
        <f t="shared" si="526"/>
        <v>0.13147154914321055</v>
      </c>
      <c r="AG1953" s="2"/>
      <c r="AL1953" s="2"/>
      <c r="AM1953" s="2"/>
    </row>
    <row r="1954" spans="1:39">
      <c r="A1954" s="1" t="str">
        <f t="shared" si="510"/>
        <v>~czka~ : [tʃkə]</v>
      </c>
      <c r="B1954" s="1">
        <f>_xlfn.LET(_xlpm.d,$G1954,_xlpm.k,_xlfn.CONCAT(LEFT(TRIM(B$1),1),"*"),COUNTIF(_xlpm.d,_xlpm.k))</f>
        <v>0</v>
      </c>
      <c r="C1954" s="1">
        <f>_xlfn.LET(_xlpm.d,$G1954,_xlpm.k,_xlfn.CONCAT(LEFT(TRIM(C$1),1),"*"),COUNTIF(_xlpm.d,_xlpm.k))</f>
        <v>0</v>
      </c>
      <c r="D1954" s="1">
        <f>_xlfn.LET(_xlpm.d,$G1954,_xlpm.k,_xlfn.CONCAT(LEFT(TRIM(D$1),1),"*"),COUNTIF(_xlpm.d,_xlpm.k))</f>
        <v>0</v>
      </c>
      <c r="E1954" s="1">
        <f t="shared" si="511"/>
        <v>0.30102999566398114</v>
      </c>
      <c r="F1954" s="7">
        <v>1</v>
      </c>
      <c r="G1954" s="9" t="s">
        <v>2273</v>
      </c>
      <c r="H1954" s="4" cm="1">
        <f t="array" ref="H1954">F1954/freq.sum.r6e</f>
        <v>7.9214195183776928E-5</v>
      </c>
      <c r="I1954" s="4" t="str">
        <f t="shared" si="512"/>
        <v>tʃkə</v>
      </c>
      <c r="J1954" s="4" t="str">
        <f t="shared" si="513"/>
        <v>czka</v>
      </c>
      <c r="K1954" s="10">
        <f t="shared" si="514"/>
        <v>4</v>
      </c>
      <c r="L1954" s="1">
        <f t="shared" si="515"/>
        <v>4</v>
      </c>
      <c r="M1954" s="10">
        <f t="shared" si="516"/>
        <v>4</v>
      </c>
      <c r="N1954" s="1" t="str">
        <f t="shared" si="517"/>
        <v>~czka~</v>
      </c>
      <c r="O1954" s="1" t="str">
        <f t="shared" si="518"/>
        <v>[tʃkə]</v>
      </c>
      <c r="P1954" s="3" cm="1">
        <f t="array" ref="P1954">SUM(_xlfn._xlws.FILTER($H$2:$H$2454,_xlfn.MAP($N$2:$N$2454,_xlfn.LAMBDA(_xlpm.x,_xlpm.x=$N1954))))</f>
        <v>7.9214195183776928E-5</v>
      </c>
      <c r="Q1954" s="4">
        <f t="shared" si="519"/>
        <v>1</v>
      </c>
      <c r="R1954" s="6" cm="1">
        <f t="array" ref="R1954">SUM(_xlfn._xlws.FILTER($H$2:$H$2454,_xlfn.MAP($O$2:$O$2454,_xlfn.LAMBDA(_xlpm.x,_xlpm.x=$O1954))))</f>
        <v>7.9214195183776928E-5</v>
      </c>
      <c r="S1954" s="4">
        <f t="shared" si="520"/>
        <v>1</v>
      </c>
      <c r="T1954" s="4">
        <f t="shared" si="521"/>
        <v>0.2342468675289098</v>
      </c>
      <c r="U1954" s="4">
        <f t="shared" si="522"/>
        <v>1</v>
      </c>
      <c r="V1954" s="4">
        <f t="shared" si="523"/>
        <v>0</v>
      </c>
      <c r="W1954" s="4" t="s">
        <v>5120</v>
      </c>
      <c r="X1954" s="2" cm="1">
        <f t="array" ref="X1954">SUM(_xlfn._xlws.FILTER($F$2:$F$2454,_xlfn.MAP($W$2:$W$2454,_xlfn.LAMBDA(_xlpm.x,_xlpm.x=$W1954))))</f>
        <v>1666</v>
      </c>
      <c r="Y1954" s="11">
        <f t="shared" si="524"/>
        <v>6.0024009603841532E-4</v>
      </c>
      <c r="Z1954" s="4" t="s">
        <v>5101</v>
      </c>
      <c r="AA1954" s="2" cm="1">
        <f t="array" ref="AA1954">SUM(_xlfn._xlws.FILTER($F$2:$F$2454,_xlfn.MAP($Z$2:$Z$2454,_xlfn.LAMBDA(_xlpm.x,_xlpm.x=$Z1954))))</f>
        <v>2255</v>
      </c>
      <c r="AB1954" s="11">
        <f t="shared" si="525"/>
        <v>4.434589800443459E-4</v>
      </c>
      <c r="AC1954" s="11">
        <f t="shared" si="526"/>
        <v>0.13147154914321055</v>
      </c>
      <c r="AG1954" s="2"/>
      <c r="AL1954" s="2"/>
      <c r="AM1954" s="2"/>
    </row>
    <row r="1955" spans="1:39">
      <c r="A1955" s="1" t="str">
        <f t="shared" si="510"/>
        <v>~lpha~ : [lfə]</v>
      </c>
      <c r="B1955" s="1">
        <f>_xlfn.LET(_xlpm.d,$G1955,_xlpm.k,_xlfn.CONCAT(LEFT(TRIM(B$1),1),"*"),COUNTIF(_xlpm.d,_xlpm.k))</f>
        <v>0</v>
      </c>
      <c r="C1955" s="1">
        <f>_xlfn.LET(_xlpm.d,$G1955,_xlpm.k,_xlfn.CONCAT(LEFT(TRIM(C$1),1),"*"),COUNTIF(_xlpm.d,_xlpm.k))</f>
        <v>0</v>
      </c>
      <c r="D1955" s="1">
        <f>_xlfn.LET(_xlpm.d,$G1955,_xlpm.k,_xlfn.CONCAT(LEFT(TRIM(D$1),1),"*"),COUNTIF(_xlpm.d,_xlpm.k))</f>
        <v>0</v>
      </c>
      <c r="E1955" s="1">
        <f t="shared" si="511"/>
        <v>0.47712125471966244</v>
      </c>
      <c r="F1955" s="7">
        <v>2</v>
      </c>
      <c r="G1955" s="9" t="s">
        <v>518</v>
      </c>
      <c r="H1955" s="4" cm="1">
        <f t="array" ref="H1955">F1955/freq.sum.r6e</f>
        <v>1.5842839036755386E-4</v>
      </c>
      <c r="I1955" s="4" t="str">
        <f t="shared" si="512"/>
        <v>lfə</v>
      </c>
      <c r="J1955" s="4" t="str">
        <f t="shared" si="513"/>
        <v>lpha</v>
      </c>
      <c r="K1955" s="10">
        <f t="shared" si="514"/>
        <v>3</v>
      </c>
      <c r="L1955" s="1">
        <f t="shared" si="515"/>
        <v>4</v>
      </c>
      <c r="M1955" s="10">
        <f t="shared" si="516"/>
        <v>4</v>
      </c>
      <c r="N1955" s="1" t="str">
        <f t="shared" si="517"/>
        <v>~lpha~</v>
      </c>
      <c r="O1955" s="1" t="str">
        <f t="shared" si="518"/>
        <v>[lfə]</v>
      </c>
      <c r="P1955" s="3" cm="1">
        <f t="array" ref="P1955">SUM(_xlfn._xlws.FILTER($H$2:$H$2454,_xlfn.MAP($N$2:$N$2454,_xlfn.LAMBDA(_xlpm.x,_xlpm.x=$N1955))))</f>
        <v>1.5842839036755386E-4</v>
      </c>
      <c r="Q1955" s="4">
        <f t="shared" si="519"/>
        <v>1</v>
      </c>
      <c r="R1955" s="6" cm="1">
        <f t="array" ref="R1955">SUM(_xlfn._xlws.FILTER($H$2:$H$2454,_xlfn.MAP($O$2:$O$2454,_xlfn.LAMBDA(_xlpm.x,_xlpm.x=$O1955))))</f>
        <v>1.5842839036755386E-4</v>
      </c>
      <c r="S1955" s="4">
        <f t="shared" si="520"/>
        <v>1</v>
      </c>
      <c r="T1955" s="4">
        <f t="shared" si="521"/>
        <v>0.37127250094471825</v>
      </c>
      <c r="U1955" s="4">
        <f t="shared" si="522"/>
        <v>1</v>
      </c>
      <c r="V1955" s="4">
        <f t="shared" si="523"/>
        <v>0</v>
      </c>
      <c r="W1955" s="4" t="s">
        <v>5120</v>
      </c>
      <c r="X1955" s="2" cm="1">
        <f t="array" ref="X1955">SUM(_xlfn._xlws.FILTER($F$2:$F$2454,_xlfn.MAP($W$2:$W$2454,_xlfn.LAMBDA(_xlpm.x,_xlpm.x=$W1955))))</f>
        <v>1666</v>
      </c>
      <c r="Y1955" s="11">
        <f t="shared" si="524"/>
        <v>1.2004801920768306E-3</v>
      </c>
      <c r="Z1955" s="4" t="s">
        <v>5101</v>
      </c>
      <c r="AA1955" s="2" cm="1">
        <f t="array" ref="AA1955">SUM(_xlfn._xlws.FILTER($F$2:$F$2454,_xlfn.MAP($Z$2:$Z$2454,_xlfn.LAMBDA(_xlpm.x,_xlpm.x=$Z1955))))</f>
        <v>2255</v>
      </c>
      <c r="AB1955" s="11">
        <f t="shared" si="525"/>
        <v>8.869179600886918E-4</v>
      </c>
      <c r="AC1955" s="11">
        <f t="shared" si="526"/>
        <v>0.13147154914321055</v>
      </c>
      <c r="AG1955" s="2"/>
      <c r="AL1955" s="2"/>
      <c r="AM1955" s="2"/>
    </row>
    <row r="1956" spans="1:39">
      <c r="A1956" s="1" t="str">
        <f t="shared" si="510"/>
        <v>~ndra~ : [ndɹə]</v>
      </c>
      <c r="B1956" s="1">
        <f>_xlfn.LET(_xlpm.d,$G1956,_xlpm.k,_xlfn.CONCAT(LEFT(TRIM(B$1),1),"*"),COUNTIF(_xlpm.d,_xlpm.k))</f>
        <v>0</v>
      </c>
      <c r="C1956" s="1">
        <f>_xlfn.LET(_xlpm.d,$G1956,_xlpm.k,_xlfn.CONCAT(LEFT(TRIM(C$1),1),"*"),COUNTIF(_xlpm.d,_xlpm.k))</f>
        <v>0</v>
      </c>
      <c r="D1956" s="1">
        <f>_xlfn.LET(_xlpm.d,$G1956,_xlpm.k,_xlfn.CONCAT(LEFT(TRIM(D$1),1),"*"),COUNTIF(_xlpm.d,_xlpm.k))</f>
        <v>1</v>
      </c>
      <c r="E1956" s="1">
        <f t="shared" si="511"/>
        <v>0.30102999566398114</v>
      </c>
      <c r="F1956" s="7">
        <v>1</v>
      </c>
      <c r="G1956" s="9" t="s">
        <v>747</v>
      </c>
      <c r="H1956" s="4" cm="1">
        <f t="array" ref="H1956">F1956/freq.sum.r6e</f>
        <v>7.9214195183776928E-5</v>
      </c>
      <c r="I1956" s="4" t="str">
        <f t="shared" si="512"/>
        <v>ndɹə</v>
      </c>
      <c r="J1956" s="4" t="str">
        <f t="shared" si="513"/>
        <v>ndra</v>
      </c>
      <c r="K1956" s="10">
        <f t="shared" si="514"/>
        <v>4</v>
      </c>
      <c r="L1956" s="1">
        <f t="shared" si="515"/>
        <v>4</v>
      </c>
      <c r="M1956" s="10">
        <f t="shared" si="516"/>
        <v>4</v>
      </c>
      <c r="N1956" s="1" t="str">
        <f t="shared" si="517"/>
        <v>~ndra~</v>
      </c>
      <c r="O1956" s="1" t="str">
        <f t="shared" si="518"/>
        <v>[ndɹə]</v>
      </c>
      <c r="P1956" s="3" cm="1">
        <f t="array" ref="P1956">SUM(_xlfn._xlws.FILTER($H$2:$H$2454,_xlfn.MAP($N$2:$N$2454,_xlfn.LAMBDA(_xlpm.x,_xlpm.x=$N1956))))</f>
        <v>7.9214195183776928E-5</v>
      </c>
      <c r="Q1956" s="4">
        <f t="shared" si="519"/>
        <v>1</v>
      </c>
      <c r="R1956" s="6" cm="1">
        <f t="array" ref="R1956">SUM(_xlfn._xlws.FILTER($H$2:$H$2454,_xlfn.MAP($O$2:$O$2454,_xlfn.LAMBDA(_xlpm.x,_xlpm.x=$O1956))))</f>
        <v>7.9214195183776928E-5</v>
      </c>
      <c r="S1956" s="4">
        <f t="shared" si="520"/>
        <v>1</v>
      </c>
      <c r="T1956" s="4">
        <f t="shared" si="521"/>
        <v>0.2342468675289098</v>
      </c>
      <c r="U1956" s="4">
        <f t="shared" si="522"/>
        <v>1</v>
      </c>
      <c r="V1956" s="4">
        <f t="shared" si="523"/>
        <v>0</v>
      </c>
      <c r="W1956" s="4" t="s">
        <v>5120</v>
      </c>
      <c r="X1956" s="2" cm="1">
        <f t="array" ref="X1956">SUM(_xlfn._xlws.FILTER($F$2:$F$2454,_xlfn.MAP($W$2:$W$2454,_xlfn.LAMBDA(_xlpm.x,_xlpm.x=$W1956))))</f>
        <v>1666</v>
      </c>
      <c r="Y1956" s="11">
        <f t="shared" si="524"/>
        <v>6.0024009603841532E-4</v>
      </c>
      <c r="Z1956" s="4" t="s">
        <v>5101</v>
      </c>
      <c r="AA1956" s="2" cm="1">
        <f t="array" ref="AA1956">SUM(_xlfn._xlws.FILTER($F$2:$F$2454,_xlfn.MAP($Z$2:$Z$2454,_xlfn.LAMBDA(_xlpm.x,_xlpm.x=$Z1956))))</f>
        <v>2255</v>
      </c>
      <c r="AB1956" s="11">
        <f t="shared" si="525"/>
        <v>4.434589800443459E-4</v>
      </c>
      <c r="AC1956" s="11">
        <f t="shared" si="526"/>
        <v>0.13147154914321055</v>
      </c>
      <c r="AG1956" s="2"/>
      <c r="AL1956" s="2"/>
      <c r="AM1956" s="2"/>
    </row>
    <row r="1957" spans="1:39">
      <c r="A1957" s="1" t="str">
        <f t="shared" si="510"/>
        <v>~ntra~ : [ntɹə]</v>
      </c>
      <c r="B1957" s="1">
        <f>_xlfn.LET(_xlpm.d,$G1957,_xlpm.k,_xlfn.CONCAT(LEFT(TRIM(B$1),1),"*"),COUNTIF(_xlpm.d,_xlpm.k))</f>
        <v>0</v>
      </c>
      <c r="C1957" s="1">
        <f>_xlfn.LET(_xlpm.d,$G1957,_xlpm.k,_xlfn.CONCAT(LEFT(TRIM(C$1),1),"*"),COUNTIF(_xlpm.d,_xlpm.k))</f>
        <v>0</v>
      </c>
      <c r="D1957" s="1">
        <f>_xlfn.LET(_xlpm.d,$G1957,_xlpm.k,_xlfn.CONCAT(LEFT(TRIM(D$1),1),"*"),COUNTIF(_xlpm.d,_xlpm.k))</f>
        <v>1</v>
      </c>
      <c r="E1957" s="1">
        <f t="shared" si="511"/>
        <v>0.47712125471966244</v>
      </c>
      <c r="F1957" s="7">
        <v>2</v>
      </c>
      <c r="G1957" s="9" t="s">
        <v>977</v>
      </c>
      <c r="H1957" s="4" cm="1">
        <f t="array" ref="H1957">F1957/freq.sum.r6e</f>
        <v>1.5842839036755386E-4</v>
      </c>
      <c r="I1957" s="4" t="str">
        <f t="shared" si="512"/>
        <v>ntɹə</v>
      </c>
      <c r="J1957" s="4" t="str">
        <f t="shared" si="513"/>
        <v>ntra</v>
      </c>
      <c r="K1957" s="10">
        <f t="shared" si="514"/>
        <v>4</v>
      </c>
      <c r="L1957" s="1">
        <f t="shared" si="515"/>
        <v>4</v>
      </c>
      <c r="M1957" s="10">
        <f t="shared" si="516"/>
        <v>4</v>
      </c>
      <c r="N1957" s="1" t="str">
        <f t="shared" si="517"/>
        <v>~ntra~</v>
      </c>
      <c r="O1957" s="1" t="str">
        <f t="shared" si="518"/>
        <v>[ntɹə]</v>
      </c>
      <c r="P1957" s="3" cm="1">
        <f t="array" ref="P1957">SUM(_xlfn._xlws.FILTER($H$2:$H$2454,_xlfn.MAP($N$2:$N$2454,_xlfn.LAMBDA(_xlpm.x,_xlpm.x=$N1957))))</f>
        <v>3.1685678073510771E-4</v>
      </c>
      <c r="Q1957" s="4">
        <f t="shared" si="519"/>
        <v>0.5</v>
      </c>
      <c r="R1957" s="6" cm="1">
        <f t="array" ref="R1957">SUM(_xlfn._xlws.FILTER($H$2:$H$2454,_xlfn.MAP($O$2:$O$2454,_xlfn.LAMBDA(_xlpm.x,_xlpm.x=$O1957))))</f>
        <v>3.1685678073510771E-4</v>
      </c>
      <c r="S1957" s="4">
        <f t="shared" si="520"/>
        <v>0.5</v>
      </c>
      <c r="T1957" s="4">
        <f t="shared" si="521"/>
        <v>0.18563625047235913</v>
      </c>
      <c r="U1957" s="4">
        <f t="shared" si="522"/>
        <v>0.5</v>
      </c>
      <c r="V1957" s="4">
        <f t="shared" si="523"/>
        <v>0</v>
      </c>
      <c r="W1957" s="4" t="s">
        <v>5120</v>
      </c>
      <c r="X1957" s="2" cm="1">
        <f t="array" ref="X1957">SUM(_xlfn._xlws.FILTER($F$2:$F$2454,_xlfn.MAP($W$2:$W$2454,_xlfn.LAMBDA(_xlpm.x,_xlpm.x=$W1957))))</f>
        <v>1666</v>
      </c>
      <c r="Y1957" s="11">
        <f t="shared" si="524"/>
        <v>1.2004801920768306E-3</v>
      </c>
      <c r="Z1957" s="4" t="s">
        <v>5101</v>
      </c>
      <c r="AA1957" s="2" cm="1">
        <f t="array" ref="AA1957">SUM(_xlfn._xlws.FILTER($F$2:$F$2454,_xlfn.MAP($Z$2:$Z$2454,_xlfn.LAMBDA(_xlpm.x,_xlpm.x=$Z1957))))</f>
        <v>2255</v>
      </c>
      <c r="AB1957" s="11">
        <f t="shared" si="525"/>
        <v>8.869179600886918E-4</v>
      </c>
      <c r="AC1957" s="11">
        <f t="shared" si="526"/>
        <v>0.13147154914321055</v>
      </c>
      <c r="AG1957" s="2"/>
      <c r="AL1957" s="2"/>
      <c r="AM1957" s="2"/>
    </row>
    <row r="1958" spans="1:39">
      <c r="A1958" s="1" t="str">
        <f t="shared" si="510"/>
        <v>~rgla~ : [ɹɡlə]</v>
      </c>
      <c r="B1958" s="1">
        <f>_xlfn.LET(_xlpm.d,$G1958,_xlpm.k,_xlfn.CONCAT(LEFT(TRIM(B$1),1),"*"),COUNTIF(_xlpm.d,_xlpm.k))</f>
        <v>1</v>
      </c>
      <c r="C1958" s="1">
        <f>_xlfn.LET(_xlpm.d,$G1958,_xlpm.k,_xlfn.CONCAT(LEFT(TRIM(C$1),1),"*"),COUNTIF(_xlpm.d,_xlpm.k))</f>
        <v>0</v>
      </c>
      <c r="D1958" s="1">
        <f>_xlfn.LET(_xlpm.d,$G1958,_xlpm.k,_xlfn.CONCAT(LEFT(TRIM(D$1),1),"*"),COUNTIF(_xlpm.d,_xlpm.k))</f>
        <v>0</v>
      </c>
      <c r="E1958" s="1">
        <f t="shared" si="511"/>
        <v>0.30102999566398114</v>
      </c>
      <c r="F1958" s="7">
        <v>1</v>
      </c>
      <c r="G1958" s="9" t="s">
        <v>2424</v>
      </c>
      <c r="H1958" s="4" cm="1">
        <f t="array" ref="H1958">F1958/freq.sum.r6e</f>
        <v>7.9214195183776928E-5</v>
      </c>
      <c r="I1958" s="1" t="str">
        <f t="shared" si="512"/>
        <v>ɹɡlə</v>
      </c>
      <c r="J1958" s="1" t="str">
        <f t="shared" si="513"/>
        <v>rgla</v>
      </c>
      <c r="K1958" s="10">
        <f t="shared" si="514"/>
        <v>4</v>
      </c>
      <c r="L1958" s="1">
        <f t="shared" si="515"/>
        <v>4</v>
      </c>
      <c r="M1958" s="10">
        <f t="shared" si="516"/>
        <v>4</v>
      </c>
      <c r="N1958" s="1" t="str">
        <f t="shared" si="517"/>
        <v>~rgla~</v>
      </c>
      <c r="O1958" s="1" t="str">
        <f t="shared" si="518"/>
        <v>[ɹɡlə]</v>
      </c>
      <c r="P1958" s="3" cm="1">
        <f t="array" ref="P1958">SUM(_xlfn._xlws.FILTER($H$2:$H$2454,_xlfn.MAP($N$2:$N$2454,_xlfn.LAMBDA(_xlpm.x,_xlpm.x=$N1958))))</f>
        <v>7.9214195183776928E-5</v>
      </c>
      <c r="Q1958" s="4">
        <f t="shared" si="519"/>
        <v>1</v>
      </c>
      <c r="R1958" s="6" cm="1">
        <f t="array" ref="R1958">SUM(_xlfn._xlws.FILTER($H$2:$H$2454,_xlfn.MAP($O$2:$O$2454,_xlfn.LAMBDA(_xlpm.x,_xlpm.x=$O1958))))</f>
        <v>7.9214195183776928E-5</v>
      </c>
      <c r="S1958" s="4">
        <f t="shared" si="520"/>
        <v>1</v>
      </c>
      <c r="T1958" s="4">
        <f t="shared" si="521"/>
        <v>0.2342468675289098</v>
      </c>
      <c r="U1958" s="4">
        <f t="shared" si="522"/>
        <v>1</v>
      </c>
      <c r="V1958" s="4">
        <f t="shared" si="523"/>
        <v>0</v>
      </c>
      <c r="W1958" s="4" t="s">
        <v>5120</v>
      </c>
      <c r="X1958" s="2" cm="1">
        <f t="array" ref="X1958">SUM(_xlfn._xlws.FILTER($F$2:$F$2454,_xlfn.MAP($W$2:$W$2454,_xlfn.LAMBDA(_xlpm.x,_xlpm.x=$W1958))))</f>
        <v>1666</v>
      </c>
      <c r="Y1958" s="11">
        <f t="shared" si="524"/>
        <v>6.0024009603841532E-4</v>
      </c>
      <c r="Z1958" s="4" t="s">
        <v>5101</v>
      </c>
      <c r="AA1958" s="2" cm="1">
        <f t="array" ref="AA1958">SUM(_xlfn._xlws.FILTER($F$2:$F$2454,_xlfn.MAP($Z$2:$Z$2454,_xlfn.LAMBDA(_xlpm.x,_xlpm.x=$Z1958))))</f>
        <v>2255</v>
      </c>
      <c r="AB1958" s="11">
        <f t="shared" si="525"/>
        <v>4.434589800443459E-4</v>
      </c>
      <c r="AC1958" s="11">
        <f t="shared" si="526"/>
        <v>0.13147154914321055</v>
      </c>
      <c r="AG1958" s="2"/>
      <c r="AL1958" s="2"/>
      <c r="AM1958" s="2"/>
    </row>
    <row r="1959" spans="1:39">
      <c r="A1959" s="1" t="str">
        <f t="shared" si="510"/>
        <v>~rtra~ : [ɹtɹə]</v>
      </c>
      <c r="B1959" s="1">
        <f>_xlfn.LET(_xlpm.d,$G1959,_xlpm.k,_xlfn.CONCAT(LEFT(TRIM(B$1),1),"*"),COUNTIF(_xlpm.d,_xlpm.k))</f>
        <v>1</v>
      </c>
      <c r="C1959" s="1">
        <f>_xlfn.LET(_xlpm.d,$G1959,_xlpm.k,_xlfn.CONCAT(LEFT(TRIM(C$1),1),"*"),COUNTIF(_xlpm.d,_xlpm.k))</f>
        <v>0</v>
      </c>
      <c r="D1959" s="1">
        <f>_xlfn.LET(_xlpm.d,$G1959,_xlpm.k,_xlfn.CONCAT(LEFT(TRIM(D$1),1),"*"),COUNTIF(_xlpm.d,_xlpm.k))</f>
        <v>0</v>
      </c>
      <c r="E1959" s="1">
        <f t="shared" si="511"/>
        <v>0.30102999566398114</v>
      </c>
      <c r="F1959" s="7">
        <v>1</v>
      </c>
      <c r="G1959" s="9" t="s">
        <v>2379</v>
      </c>
      <c r="H1959" s="4" cm="1">
        <f t="array" ref="H1959">F1959/freq.sum.r6e</f>
        <v>7.9214195183776928E-5</v>
      </c>
      <c r="I1959" s="4" t="str">
        <f t="shared" si="512"/>
        <v>ɹtɹə</v>
      </c>
      <c r="J1959" s="4" t="str">
        <f t="shared" si="513"/>
        <v>rtra</v>
      </c>
      <c r="K1959" s="10">
        <f t="shared" si="514"/>
        <v>4</v>
      </c>
      <c r="L1959" s="1">
        <f t="shared" si="515"/>
        <v>4</v>
      </c>
      <c r="M1959" s="10">
        <f t="shared" si="516"/>
        <v>4</v>
      </c>
      <c r="N1959" s="1" t="str">
        <f t="shared" si="517"/>
        <v>~rtra~</v>
      </c>
      <c r="O1959" s="1" t="str">
        <f t="shared" si="518"/>
        <v>[ɹtɹə]</v>
      </c>
      <c r="P1959" s="3" cm="1">
        <f t="array" ref="P1959">SUM(_xlfn._xlws.FILTER($H$2:$H$2454,_xlfn.MAP($N$2:$N$2454,_xlfn.LAMBDA(_xlpm.x,_xlpm.x=$N1959))))</f>
        <v>7.9214195183776928E-5</v>
      </c>
      <c r="Q1959" s="4">
        <f t="shared" si="519"/>
        <v>1</v>
      </c>
      <c r="R1959" s="6" cm="1">
        <f t="array" ref="R1959">SUM(_xlfn._xlws.FILTER($H$2:$H$2454,_xlfn.MAP($O$2:$O$2454,_xlfn.LAMBDA(_xlpm.x,_xlpm.x=$O1959))))</f>
        <v>7.9214195183776928E-5</v>
      </c>
      <c r="S1959" s="4">
        <f t="shared" si="520"/>
        <v>1</v>
      </c>
      <c r="T1959" s="4">
        <f t="shared" si="521"/>
        <v>0.2342468675289098</v>
      </c>
      <c r="U1959" s="4">
        <f t="shared" si="522"/>
        <v>1</v>
      </c>
      <c r="V1959" s="4">
        <f t="shared" si="523"/>
        <v>0</v>
      </c>
      <c r="W1959" s="4" t="s">
        <v>5120</v>
      </c>
      <c r="X1959" s="2" cm="1">
        <f t="array" ref="X1959">SUM(_xlfn._xlws.FILTER($F$2:$F$2454,_xlfn.MAP($W$2:$W$2454,_xlfn.LAMBDA(_xlpm.x,_xlpm.x=$W1959))))</f>
        <v>1666</v>
      </c>
      <c r="Y1959" s="11">
        <f t="shared" si="524"/>
        <v>6.0024009603841532E-4</v>
      </c>
      <c r="Z1959" s="4" t="s">
        <v>5101</v>
      </c>
      <c r="AA1959" s="2" cm="1">
        <f t="array" ref="AA1959">SUM(_xlfn._xlws.FILTER($F$2:$F$2454,_xlfn.MAP($Z$2:$Z$2454,_xlfn.LAMBDA(_xlpm.x,_xlpm.x=$Z1959))))</f>
        <v>2255</v>
      </c>
      <c r="AB1959" s="11">
        <f t="shared" si="525"/>
        <v>4.434589800443459E-4</v>
      </c>
      <c r="AC1959" s="11">
        <f t="shared" si="526"/>
        <v>0.13147154914321055</v>
      </c>
      <c r="AG1959" s="2"/>
      <c r="AL1959" s="2"/>
      <c r="AM1959" s="2"/>
    </row>
    <row r="1960" spans="1:39">
      <c r="A1960" s="1" t="str">
        <f t="shared" si="510"/>
        <v>~stma~ : [smə]</v>
      </c>
      <c r="B1960" s="1">
        <f>_xlfn.LET(_xlpm.d,$G1960,_xlpm.k,_xlfn.CONCAT(LEFT(TRIM(B$1),1),"*"),COUNTIF(_xlpm.d,_xlpm.k))</f>
        <v>0</v>
      </c>
      <c r="C1960" s="1">
        <f>_xlfn.LET(_xlpm.d,$G1960,_xlpm.k,_xlfn.CONCAT(LEFT(TRIM(C$1),1),"*"),COUNTIF(_xlpm.d,_xlpm.k))</f>
        <v>0</v>
      </c>
      <c r="D1960" s="1">
        <f>_xlfn.LET(_xlpm.d,$G1960,_xlpm.k,_xlfn.CONCAT(LEFT(TRIM(D$1),1),"*"),COUNTIF(_xlpm.d,_xlpm.k))</f>
        <v>0</v>
      </c>
      <c r="E1960" s="1">
        <f t="shared" si="511"/>
        <v>0.30102999566398114</v>
      </c>
      <c r="F1960" s="7">
        <v>1</v>
      </c>
      <c r="G1960" s="9" t="s">
        <v>776</v>
      </c>
      <c r="H1960" s="4" cm="1">
        <f t="array" ref="H1960">F1960/freq.sum.r6e</f>
        <v>7.9214195183776928E-5</v>
      </c>
      <c r="I1960" s="4" t="str">
        <f t="shared" si="512"/>
        <v>smə</v>
      </c>
      <c r="J1960" s="4" t="str">
        <f t="shared" si="513"/>
        <v>stma</v>
      </c>
      <c r="K1960" s="10">
        <f t="shared" si="514"/>
        <v>3</v>
      </c>
      <c r="L1960" s="1">
        <f t="shared" si="515"/>
        <v>4</v>
      </c>
      <c r="M1960" s="10">
        <f t="shared" si="516"/>
        <v>4</v>
      </c>
      <c r="N1960" s="1" t="str">
        <f t="shared" si="517"/>
        <v>~stma~</v>
      </c>
      <c r="O1960" s="1" t="str">
        <f t="shared" si="518"/>
        <v>[smə]</v>
      </c>
      <c r="P1960" s="3" cm="1">
        <f t="array" ref="P1960">SUM(_xlfn._xlws.FILTER($H$2:$H$2454,_xlfn.MAP($N$2:$N$2454,_xlfn.LAMBDA(_xlpm.x,_xlpm.x=$N1960))))</f>
        <v>7.9214195183776928E-5</v>
      </c>
      <c r="Q1960" s="4">
        <f t="shared" si="519"/>
        <v>1</v>
      </c>
      <c r="R1960" s="6" cm="1">
        <f t="array" ref="R1960">SUM(_xlfn._xlws.FILTER($H$2:$H$2454,_xlfn.MAP($O$2:$O$2454,_xlfn.LAMBDA(_xlpm.x,_xlpm.x=$O1960))))</f>
        <v>7.9214195183776928E-5</v>
      </c>
      <c r="S1960" s="4">
        <f t="shared" si="520"/>
        <v>1</v>
      </c>
      <c r="T1960" s="4">
        <f t="shared" si="521"/>
        <v>0.2342468675289098</v>
      </c>
      <c r="U1960" s="4">
        <f t="shared" si="522"/>
        <v>1</v>
      </c>
      <c r="V1960" s="4">
        <f t="shared" si="523"/>
        <v>0</v>
      </c>
      <c r="W1960" s="4" t="s">
        <v>5120</v>
      </c>
      <c r="X1960" s="2" cm="1">
        <f t="array" ref="X1960">SUM(_xlfn._xlws.FILTER($F$2:$F$2454,_xlfn.MAP($W$2:$W$2454,_xlfn.LAMBDA(_xlpm.x,_xlpm.x=$W1960))))</f>
        <v>1666</v>
      </c>
      <c r="Y1960" s="11">
        <f t="shared" si="524"/>
        <v>6.0024009603841532E-4</v>
      </c>
      <c r="Z1960" s="4" t="s">
        <v>5101</v>
      </c>
      <c r="AA1960" s="2" cm="1">
        <f t="array" ref="AA1960">SUM(_xlfn._xlws.FILTER($F$2:$F$2454,_xlfn.MAP($Z$2:$Z$2454,_xlfn.LAMBDA(_xlpm.x,_xlpm.x=$Z1960))))</f>
        <v>2255</v>
      </c>
      <c r="AB1960" s="11">
        <f t="shared" si="525"/>
        <v>4.434589800443459E-4</v>
      </c>
      <c r="AC1960" s="11">
        <f t="shared" si="526"/>
        <v>0.13147154914321055</v>
      </c>
      <c r="AG1960" s="2"/>
      <c r="AL1960" s="2"/>
      <c r="AM1960" s="2"/>
    </row>
    <row r="1961" spans="1:39">
      <c r="A1961" s="1" t="str">
        <f t="shared" si="510"/>
        <v>~xpla~ : [ksplə]</v>
      </c>
      <c r="B1961" s="1">
        <f>_xlfn.LET(_xlpm.d,$G1961,_xlpm.k,_xlfn.CONCAT(LEFT(TRIM(B$1),1),"*"),COUNTIF(_xlpm.d,_xlpm.k))</f>
        <v>0</v>
      </c>
      <c r="C1961" s="1">
        <f>_xlfn.LET(_xlpm.d,$G1961,_xlpm.k,_xlfn.CONCAT(LEFT(TRIM(C$1),1),"*"),COUNTIF(_xlpm.d,_xlpm.k))</f>
        <v>0</v>
      </c>
      <c r="D1961" s="1">
        <f>_xlfn.LET(_xlpm.d,$G1961,_xlpm.k,_xlfn.CONCAT(LEFT(TRIM(D$1),1),"*"),COUNTIF(_xlpm.d,_xlpm.k))</f>
        <v>0</v>
      </c>
      <c r="E1961" s="1">
        <f t="shared" si="511"/>
        <v>0.30102999566398114</v>
      </c>
      <c r="F1961" s="7">
        <v>1</v>
      </c>
      <c r="G1961" s="9" t="s">
        <v>2024</v>
      </c>
      <c r="H1961" s="4" cm="1">
        <f t="array" ref="H1961">F1961/freq.sum.r6e</f>
        <v>7.9214195183776928E-5</v>
      </c>
      <c r="I1961" s="1" t="str">
        <f t="shared" si="512"/>
        <v>ksplə</v>
      </c>
      <c r="J1961" s="1" t="str">
        <f t="shared" si="513"/>
        <v>xpla</v>
      </c>
      <c r="K1961" s="10">
        <f t="shared" si="514"/>
        <v>5</v>
      </c>
      <c r="L1961" s="1">
        <f t="shared" si="515"/>
        <v>4</v>
      </c>
      <c r="M1961" s="10">
        <f t="shared" si="516"/>
        <v>5</v>
      </c>
      <c r="N1961" s="1" t="str">
        <f t="shared" si="517"/>
        <v>~xpla~</v>
      </c>
      <c r="O1961" s="1" t="str">
        <f t="shared" si="518"/>
        <v>[ksplə]</v>
      </c>
      <c r="P1961" s="3" cm="1">
        <f t="array" ref="P1961">SUM(_xlfn._xlws.FILTER($H$2:$H$2454,_xlfn.MAP($N$2:$N$2454,_xlfn.LAMBDA(_xlpm.x,_xlpm.x=$N1961))))</f>
        <v>7.9214195183776928E-5</v>
      </c>
      <c r="Q1961" s="4">
        <f t="shared" si="519"/>
        <v>1</v>
      </c>
      <c r="R1961" s="6" cm="1">
        <f t="array" ref="R1961">SUM(_xlfn._xlws.FILTER($H$2:$H$2454,_xlfn.MAP($O$2:$O$2454,_xlfn.LAMBDA(_xlpm.x,_xlpm.x=$O1961))))</f>
        <v>7.9214195183776928E-5</v>
      </c>
      <c r="S1961" s="4">
        <f t="shared" si="520"/>
        <v>1</v>
      </c>
      <c r="T1961" s="4">
        <f t="shared" si="521"/>
        <v>0.25439985932113074</v>
      </c>
      <c r="U1961" s="4">
        <f t="shared" si="522"/>
        <v>1</v>
      </c>
      <c r="V1961" s="4">
        <f t="shared" si="523"/>
        <v>0</v>
      </c>
      <c r="W1961" s="4" t="s">
        <v>5120</v>
      </c>
      <c r="X1961" s="2" cm="1">
        <f t="array" ref="X1961">SUM(_xlfn._xlws.FILTER($F$2:$F$2454,_xlfn.MAP($W$2:$W$2454,_xlfn.LAMBDA(_xlpm.x,_xlpm.x=$W1961))))</f>
        <v>1666</v>
      </c>
      <c r="Y1961" s="11">
        <f t="shared" si="524"/>
        <v>6.0024009603841532E-4</v>
      </c>
      <c r="Z1961" s="4" t="s">
        <v>5101</v>
      </c>
      <c r="AA1961" s="2" cm="1">
        <f t="array" ref="AA1961">SUM(_xlfn._xlws.FILTER($F$2:$F$2454,_xlfn.MAP($Z$2:$Z$2454,_xlfn.LAMBDA(_xlpm.x,_xlpm.x=$Z1961))))</f>
        <v>2255</v>
      </c>
      <c r="AB1961" s="11">
        <f t="shared" si="525"/>
        <v>4.434589800443459E-4</v>
      </c>
      <c r="AC1961" s="11">
        <f t="shared" si="526"/>
        <v>0.13147154914321055</v>
      </c>
      <c r="AG1961" s="2"/>
      <c r="AL1961" s="2"/>
      <c r="AM1961" s="2"/>
    </row>
    <row r="1962" spans="1:39">
      <c r="A1962" s="1" t="str">
        <f t="shared" si="510"/>
        <v>~xtra~ : [kstɹə]</v>
      </c>
      <c r="B1962" s="1">
        <f>_xlfn.LET(_xlpm.d,$G1962,_xlpm.k,_xlfn.CONCAT(LEFT(TRIM(B$1),1),"*"),COUNTIF(_xlpm.d,_xlpm.k))</f>
        <v>0</v>
      </c>
      <c r="C1962" s="1">
        <f>_xlfn.LET(_xlpm.d,$G1962,_xlpm.k,_xlfn.CONCAT(LEFT(TRIM(C$1),1),"*"),COUNTIF(_xlpm.d,_xlpm.k))</f>
        <v>0</v>
      </c>
      <c r="D1962" s="1">
        <f>_xlfn.LET(_xlpm.d,$G1962,_xlpm.k,_xlfn.CONCAT(LEFT(TRIM(D$1),1),"*"),COUNTIF(_xlpm.d,_xlpm.k))</f>
        <v>0</v>
      </c>
      <c r="E1962" s="1">
        <f t="shared" si="511"/>
        <v>0.47712125471966244</v>
      </c>
      <c r="F1962" s="7">
        <v>2</v>
      </c>
      <c r="G1962" s="9" t="s">
        <v>541</v>
      </c>
      <c r="H1962" s="4" cm="1">
        <f t="array" ref="H1962">F1962/freq.sum.r6e</f>
        <v>1.5842839036755386E-4</v>
      </c>
      <c r="I1962" s="4" t="str">
        <f t="shared" si="512"/>
        <v>kstɹə</v>
      </c>
      <c r="J1962" s="4" t="str">
        <f t="shared" si="513"/>
        <v>xtra</v>
      </c>
      <c r="K1962" s="10">
        <f t="shared" si="514"/>
        <v>5</v>
      </c>
      <c r="L1962" s="1">
        <f t="shared" si="515"/>
        <v>4</v>
      </c>
      <c r="M1962" s="10">
        <f t="shared" si="516"/>
        <v>5</v>
      </c>
      <c r="N1962" s="1" t="str">
        <f t="shared" si="517"/>
        <v>~xtra~</v>
      </c>
      <c r="O1962" s="1" t="str">
        <f t="shared" si="518"/>
        <v>[kstɹə]</v>
      </c>
      <c r="P1962" s="3" cm="1">
        <f t="array" ref="P1962">SUM(_xlfn._xlws.FILTER($H$2:$H$2454,_xlfn.MAP($N$2:$N$2454,_xlfn.LAMBDA(_xlpm.x,_xlpm.x=$N1962))))</f>
        <v>1.5842839036755386E-4</v>
      </c>
      <c r="Q1962" s="4">
        <f t="shared" si="519"/>
        <v>1</v>
      </c>
      <c r="R1962" s="6" cm="1">
        <f t="array" ref="R1962">SUM(_xlfn._xlws.FILTER($H$2:$H$2454,_xlfn.MAP($O$2:$O$2454,_xlfn.LAMBDA(_xlpm.x,_xlpm.x=$O1962))))</f>
        <v>1.5842839036755386E-4</v>
      </c>
      <c r="S1962" s="4">
        <f t="shared" si="520"/>
        <v>1</v>
      </c>
      <c r="T1962" s="4">
        <f t="shared" si="521"/>
        <v>0.4032142372127297</v>
      </c>
      <c r="U1962" s="4">
        <f t="shared" si="522"/>
        <v>1</v>
      </c>
      <c r="V1962" s="4">
        <f t="shared" si="523"/>
        <v>0</v>
      </c>
      <c r="W1962" s="4" t="s">
        <v>5120</v>
      </c>
      <c r="X1962" s="2" cm="1">
        <f t="array" ref="X1962">SUM(_xlfn._xlws.FILTER($F$2:$F$2454,_xlfn.MAP($W$2:$W$2454,_xlfn.LAMBDA(_xlpm.x,_xlpm.x=$W1962))))</f>
        <v>1666</v>
      </c>
      <c r="Y1962" s="11">
        <f t="shared" si="524"/>
        <v>1.2004801920768306E-3</v>
      </c>
      <c r="Z1962" s="4" t="s">
        <v>5101</v>
      </c>
      <c r="AA1962" s="2" cm="1">
        <f t="array" ref="AA1962">SUM(_xlfn._xlws.FILTER($F$2:$F$2454,_xlfn.MAP($Z$2:$Z$2454,_xlfn.LAMBDA(_xlpm.x,_xlpm.x=$Z1962))))</f>
        <v>2255</v>
      </c>
      <c r="AB1962" s="11">
        <f t="shared" si="525"/>
        <v>8.869179600886918E-4</v>
      </c>
      <c r="AC1962" s="11">
        <f t="shared" si="526"/>
        <v>0.13147154914321055</v>
      </c>
      <c r="AG1962" s="2"/>
      <c r="AL1962" s="2"/>
      <c r="AM1962" s="2"/>
    </row>
    <row r="1963" spans="1:39">
      <c r="A1963" s="1" t="str">
        <f t="shared" si="510"/>
        <v>~nspa~ : [nspɛ]</v>
      </c>
      <c r="B1963" s="1">
        <f>_xlfn.LET(_xlpm.d,$G1963,_xlpm.k,_xlfn.CONCAT(LEFT(TRIM(B$1),1),"*"),COUNTIF(_xlpm.d,_xlpm.k))</f>
        <v>0</v>
      </c>
      <c r="C1963" s="1">
        <f>_xlfn.LET(_xlpm.d,$G1963,_xlpm.k,_xlfn.CONCAT(LEFT(TRIM(C$1),1),"*"),COUNTIF(_xlpm.d,_xlpm.k))</f>
        <v>0</v>
      </c>
      <c r="D1963" s="1">
        <f>_xlfn.LET(_xlpm.d,$G1963,_xlpm.k,_xlfn.CONCAT(LEFT(TRIM(D$1),1),"*"),COUNTIF(_xlpm.d,_xlpm.k))</f>
        <v>1</v>
      </c>
      <c r="E1963" s="1">
        <f t="shared" si="511"/>
        <v>0.30102999566398114</v>
      </c>
      <c r="F1963" s="7">
        <v>1</v>
      </c>
      <c r="G1963" s="9" t="s">
        <v>754</v>
      </c>
      <c r="H1963" s="4" cm="1">
        <f t="array" ref="H1963">F1963/freq.sum.r6e</f>
        <v>7.9214195183776928E-5</v>
      </c>
      <c r="I1963" s="4" t="str">
        <f t="shared" si="512"/>
        <v>nspɛ</v>
      </c>
      <c r="J1963" s="4" t="str">
        <f t="shared" si="513"/>
        <v>nspa</v>
      </c>
      <c r="K1963" s="10">
        <f t="shared" si="514"/>
        <v>4</v>
      </c>
      <c r="L1963" s="1">
        <f t="shared" si="515"/>
        <v>4</v>
      </c>
      <c r="M1963" s="10">
        <f t="shared" si="516"/>
        <v>4</v>
      </c>
      <c r="N1963" s="1" t="str">
        <f t="shared" si="517"/>
        <v>~nspa~</v>
      </c>
      <c r="O1963" s="1" t="str">
        <f t="shared" si="518"/>
        <v>[nspɛ]</v>
      </c>
      <c r="P1963" s="3" cm="1">
        <f t="array" ref="P1963">SUM(_xlfn._xlws.FILTER($H$2:$H$2454,_xlfn.MAP($N$2:$N$2454,_xlfn.LAMBDA(_xlpm.x,_xlpm.x=$N1963))))</f>
        <v>7.9214195183776928E-5</v>
      </c>
      <c r="Q1963" s="4">
        <f t="shared" si="519"/>
        <v>1</v>
      </c>
      <c r="R1963" s="6" cm="1">
        <f t="array" ref="R1963">SUM(_xlfn._xlws.FILTER($H$2:$H$2454,_xlfn.MAP($O$2:$O$2454,_xlfn.LAMBDA(_xlpm.x,_xlpm.x=$O1963))))</f>
        <v>7.9214195183776928E-5</v>
      </c>
      <c r="S1963" s="4">
        <f t="shared" si="520"/>
        <v>1</v>
      </c>
      <c r="T1963" s="4">
        <f t="shared" si="521"/>
        <v>0.2342468675289098</v>
      </c>
      <c r="U1963" s="4">
        <f t="shared" si="522"/>
        <v>1</v>
      </c>
      <c r="V1963" s="4">
        <f t="shared" si="523"/>
        <v>0</v>
      </c>
      <c r="W1963" s="4" t="s">
        <v>5120</v>
      </c>
      <c r="X1963" s="2" cm="1">
        <f t="array" ref="X1963">SUM(_xlfn._xlws.FILTER($F$2:$F$2454,_xlfn.MAP($W$2:$W$2454,_xlfn.LAMBDA(_xlpm.x,_xlpm.x=$W1963))))</f>
        <v>1666</v>
      </c>
      <c r="Y1963" s="11">
        <f t="shared" si="524"/>
        <v>6.0024009603841532E-4</v>
      </c>
      <c r="Z1963" s="4" t="s">
        <v>5104</v>
      </c>
      <c r="AA1963" s="2" cm="1">
        <f t="array" ref="AA1963">SUM(_xlfn._xlws.FILTER($F$2:$F$2454,_xlfn.MAP($Z$2:$Z$2454,_xlfn.LAMBDA(_xlpm.x,_xlpm.x=$Z1963))))</f>
        <v>883</v>
      </c>
      <c r="AB1963" s="11">
        <f t="shared" si="525"/>
        <v>1.1325028312570782E-3</v>
      </c>
      <c r="AC1963" s="11">
        <f t="shared" si="526"/>
        <v>-0.27571429349320026</v>
      </c>
      <c r="AG1963" s="2"/>
      <c r="AL1963" s="2"/>
      <c r="AM1963" s="2"/>
    </row>
    <row r="1964" spans="1:39">
      <c r="A1964" s="1" t="str">
        <f t="shared" si="510"/>
        <v>~btai~ : [bteɪ]</v>
      </c>
      <c r="B1964" s="1">
        <f>_xlfn.LET(_xlpm.d,$G1964,_xlpm.k,_xlfn.CONCAT(LEFT(TRIM(B$1),1),"*"),COUNTIF(_xlpm.d,_xlpm.k))</f>
        <v>0</v>
      </c>
      <c r="C1964" s="1">
        <f>_xlfn.LET(_xlpm.d,$G1964,_xlpm.k,_xlfn.CONCAT(LEFT(TRIM(C$1),1),"*"),COUNTIF(_xlpm.d,_xlpm.k))</f>
        <v>0</v>
      </c>
      <c r="D1964" s="1">
        <f>_xlfn.LET(_xlpm.d,$G1964,_xlpm.k,_xlfn.CONCAT(LEFT(TRIM(D$1),1),"*"),COUNTIF(_xlpm.d,_xlpm.k))</f>
        <v>0</v>
      </c>
      <c r="E1964" s="1">
        <f t="shared" si="511"/>
        <v>0.30102999566398114</v>
      </c>
      <c r="F1964" s="7">
        <v>1</v>
      </c>
      <c r="G1964" s="9" t="s">
        <v>726</v>
      </c>
      <c r="H1964" s="4" cm="1">
        <f t="array" ref="H1964">F1964/freq.sum.r6e</f>
        <v>7.9214195183776928E-5</v>
      </c>
      <c r="I1964" s="4" t="str">
        <f t="shared" si="512"/>
        <v>bteɪ</v>
      </c>
      <c r="J1964" s="4" t="str">
        <f t="shared" si="513"/>
        <v>btai</v>
      </c>
      <c r="K1964" s="10">
        <f t="shared" si="514"/>
        <v>4</v>
      </c>
      <c r="L1964" s="1">
        <f t="shared" si="515"/>
        <v>4</v>
      </c>
      <c r="M1964" s="10">
        <f t="shared" si="516"/>
        <v>4</v>
      </c>
      <c r="N1964" s="1" t="str">
        <f t="shared" si="517"/>
        <v>~btai~</v>
      </c>
      <c r="O1964" s="1" t="str">
        <f t="shared" si="518"/>
        <v>[bteɪ]</v>
      </c>
      <c r="P1964" s="3" cm="1">
        <f t="array" ref="P1964">SUM(_xlfn._xlws.FILTER($H$2:$H$2454,_xlfn.MAP($N$2:$N$2454,_xlfn.LAMBDA(_xlpm.x,_xlpm.x=$N1964))))</f>
        <v>7.9214195183776928E-5</v>
      </c>
      <c r="Q1964" s="4">
        <f t="shared" si="519"/>
        <v>1</v>
      </c>
      <c r="R1964" s="6" cm="1">
        <f t="array" ref="R1964">SUM(_xlfn._xlws.FILTER($H$2:$H$2454,_xlfn.MAP($O$2:$O$2454,_xlfn.LAMBDA(_xlpm.x,_xlpm.x=$O1964))))</f>
        <v>7.9214195183776928E-5</v>
      </c>
      <c r="S1964" s="4">
        <f t="shared" si="520"/>
        <v>1</v>
      </c>
      <c r="T1964" s="4">
        <f t="shared" si="521"/>
        <v>0.2342468675289098</v>
      </c>
      <c r="U1964" s="4">
        <f t="shared" si="522"/>
        <v>1</v>
      </c>
      <c r="V1964" s="4">
        <f t="shared" si="523"/>
        <v>0</v>
      </c>
      <c r="W1964" s="4" t="s">
        <v>5131</v>
      </c>
      <c r="X1964" s="2" cm="1">
        <f t="array" ref="X1964">SUM(_xlfn._xlws.FILTER($F$2:$F$2454,_xlfn.MAP($W$2:$W$2454,_xlfn.LAMBDA(_xlpm.x,_xlpm.x=$W1964))))</f>
        <v>105</v>
      </c>
      <c r="Y1964" s="11">
        <f t="shared" si="524"/>
        <v>9.5238095238095247E-3</v>
      </c>
      <c r="Z1964" s="4" t="s">
        <v>5108</v>
      </c>
      <c r="AA1964" s="2" cm="1">
        <f t="array" ref="AA1964">SUM(_xlfn._xlws.FILTER($F$2:$F$2454,_xlfn.MAP($Z$2:$Z$2454,_xlfn.LAMBDA(_xlpm.x,_xlpm.x=$Z1964))))</f>
        <v>475</v>
      </c>
      <c r="AB1964" s="11">
        <f t="shared" si="525"/>
        <v>2.1052631578947368E-3</v>
      </c>
      <c r="AC1964" s="11">
        <f t="shared" si="526"/>
        <v>0.65550431055492853</v>
      </c>
      <c r="AG1964" s="2"/>
      <c r="AL1964" s="2"/>
      <c r="AM1964" s="2"/>
    </row>
    <row r="1965" spans="1:39">
      <c r="A1965" s="1" t="str">
        <f t="shared" si="510"/>
        <v>~mpai~ : [mpeɪ]</v>
      </c>
      <c r="B1965" s="1">
        <f>_xlfn.LET(_xlpm.d,$G1965,_xlpm.k,_xlfn.CONCAT(LEFT(TRIM(B$1),1),"*"),COUNTIF(_xlpm.d,_xlpm.k))</f>
        <v>0</v>
      </c>
      <c r="C1965" s="1">
        <f>_xlfn.LET(_xlpm.d,$G1965,_xlpm.k,_xlfn.CONCAT(LEFT(TRIM(C$1),1),"*"),COUNTIF(_xlpm.d,_xlpm.k))</f>
        <v>1</v>
      </c>
      <c r="D1965" s="1">
        <f>_xlfn.LET(_xlpm.d,$G1965,_xlpm.k,_xlfn.CONCAT(LEFT(TRIM(D$1),1),"*"),COUNTIF(_xlpm.d,_xlpm.k))</f>
        <v>0</v>
      </c>
      <c r="E1965" s="1">
        <f t="shared" si="511"/>
        <v>0.30102999566398114</v>
      </c>
      <c r="F1965" s="7">
        <v>1</v>
      </c>
      <c r="G1965" s="9" t="s">
        <v>1004</v>
      </c>
      <c r="H1965" s="4" cm="1">
        <f t="array" ref="H1965">F1965/freq.sum.r6e</f>
        <v>7.9214195183776928E-5</v>
      </c>
      <c r="I1965" s="4" t="str">
        <f t="shared" si="512"/>
        <v>mpeɪ</v>
      </c>
      <c r="J1965" s="4" t="str">
        <f t="shared" si="513"/>
        <v>mpai</v>
      </c>
      <c r="K1965" s="10">
        <f t="shared" si="514"/>
        <v>4</v>
      </c>
      <c r="L1965" s="1">
        <f t="shared" si="515"/>
        <v>4</v>
      </c>
      <c r="M1965" s="10">
        <f t="shared" si="516"/>
        <v>4</v>
      </c>
      <c r="N1965" s="1" t="str">
        <f t="shared" si="517"/>
        <v>~mpai~</v>
      </c>
      <c r="O1965" s="1" t="str">
        <f t="shared" si="518"/>
        <v>[mpeɪ]</v>
      </c>
      <c r="P1965" s="3" cm="1">
        <f t="array" ref="P1965">SUM(_xlfn._xlws.FILTER($H$2:$H$2454,_xlfn.MAP($N$2:$N$2454,_xlfn.LAMBDA(_xlpm.x,_xlpm.x=$N1965))))</f>
        <v>7.9214195183776928E-5</v>
      </c>
      <c r="Q1965" s="4">
        <f t="shared" si="519"/>
        <v>1</v>
      </c>
      <c r="R1965" s="6" cm="1">
        <f t="array" ref="R1965">SUM(_xlfn._xlws.FILTER($H$2:$H$2454,_xlfn.MAP($O$2:$O$2454,_xlfn.LAMBDA(_xlpm.x,_xlpm.x=$O1965))))</f>
        <v>7.9214195183776928E-5</v>
      </c>
      <c r="S1965" s="4">
        <f t="shared" si="520"/>
        <v>1</v>
      </c>
      <c r="T1965" s="4">
        <f t="shared" si="521"/>
        <v>0.2342468675289098</v>
      </c>
      <c r="U1965" s="4">
        <f t="shared" si="522"/>
        <v>1</v>
      </c>
      <c r="V1965" s="4">
        <f t="shared" si="523"/>
        <v>0</v>
      </c>
      <c r="W1965" s="4" t="s">
        <v>5131</v>
      </c>
      <c r="X1965" s="2" cm="1">
        <f t="array" ref="X1965">SUM(_xlfn._xlws.FILTER($F$2:$F$2454,_xlfn.MAP($W$2:$W$2454,_xlfn.LAMBDA(_xlpm.x,_xlpm.x=$W1965))))</f>
        <v>105</v>
      </c>
      <c r="Y1965" s="11">
        <f t="shared" si="524"/>
        <v>9.5238095238095247E-3</v>
      </c>
      <c r="Z1965" s="4" t="s">
        <v>5108</v>
      </c>
      <c r="AA1965" s="2" cm="1">
        <f t="array" ref="AA1965">SUM(_xlfn._xlws.FILTER($F$2:$F$2454,_xlfn.MAP($Z$2:$Z$2454,_xlfn.LAMBDA(_xlpm.x,_xlpm.x=$Z1965))))</f>
        <v>475</v>
      </c>
      <c r="AB1965" s="11">
        <f t="shared" si="525"/>
        <v>2.1052631578947368E-3</v>
      </c>
      <c r="AC1965" s="11">
        <f t="shared" si="526"/>
        <v>0.65550431055492853</v>
      </c>
      <c r="AG1965" s="2"/>
      <c r="AL1965" s="2"/>
      <c r="AM1965" s="2"/>
    </row>
    <row r="1966" spans="1:39">
      <c r="A1966" s="1" t="str">
        <f t="shared" si="510"/>
        <v>~ndai~ : [ndɛ]</v>
      </c>
      <c r="B1966" s="1">
        <f>_xlfn.LET(_xlpm.d,$G1966,_xlpm.k,_xlfn.CONCAT(LEFT(TRIM(B$1),1),"*"),COUNTIF(_xlpm.d,_xlpm.k))</f>
        <v>0</v>
      </c>
      <c r="C1966" s="1">
        <f>_xlfn.LET(_xlpm.d,$G1966,_xlpm.k,_xlfn.CONCAT(LEFT(TRIM(C$1),1),"*"),COUNTIF(_xlpm.d,_xlpm.k))</f>
        <v>0</v>
      </c>
      <c r="D1966" s="1">
        <f>_xlfn.LET(_xlpm.d,$G1966,_xlpm.k,_xlfn.CONCAT(LEFT(TRIM(D$1),1),"*"),COUNTIF(_xlpm.d,_xlpm.k))</f>
        <v>1</v>
      </c>
      <c r="E1966" s="1">
        <f t="shared" si="511"/>
        <v>0.30102999566398114</v>
      </c>
      <c r="F1966" s="7">
        <v>1</v>
      </c>
      <c r="G1966" s="9" t="s">
        <v>2138</v>
      </c>
      <c r="H1966" s="4" cm="1">
        <f t="array" ref="H1966">F1966/freq.sum.r6e</f>
        <v>7.9214195183776928E-5</v>
      </c>
      <c r="I1966" s="4" t="str">
        <f t="shared" si="512"/>
        <v>ndɛ</v>
      </c>
      <c r="J1966" s="4" t="str">
        <f t="shared" si="513"/>
        <v>ndai</v>
      </c>
      <c r="K1966" s="10">
        <f t="shared" si="514"/>
        <v>3</v>
      </c>
      <c r="L1966" s="1">
        <f t="shared" si="515"/>
        <v>4</v>
      </c>
      <c r="M1966" s="10">
        <f t="shared" si="516"/>
        <v>4</v>
      </c>
      <c r="N1966" s="1" t="str">
        <f t="shared" si="517"/>
        <v>~ndai~</v>
      </c>
      <c r="O1966" s="1" t="str">
        <f t="shared" si="518"/>
        <v>[ndɛ]</v>
      </c>
      <c r="P1966" s="3" cm="1">
        <f t="array" ref="P1966">SUM(_xlfn._xlws.FILTER($H$2:$H$2454,_xlfn.MAP($N$2:$N$2454,_xlfn.LAMBDA(_xlpm.x,_xlpm.x=$N1966))))</f>
        <v>7.9214195183776928E-5</v>
      </c>
      <c r="Q1966" s="4">
        <f t="shared" si="519"/>
        <v>1</v>
      </c>
      <c r="R1966" s="6" cm="1">
        <f t="array" ref="R1966">SUM(_xlfn._xlws.FILTER($H$2:$H$2454,_xlfn.MAP($O$2:$O$2454,_xlfn.LAMBDA(_xlpm.x,_xlpm.x=$O1966))))</f>
        <v>7.9214195183776928E-5</v>
      </c>
      <c r="S1966" s="4">
        <f t="shared" si="520"/>
        <v>1</v>
      </c>
      <c r="T1966" s="4">
        <f t="shared" si="521"/>
        <v>0.2342468675289098</v>
      </c>
      <c r="U1966" s="4">
        <f t="shared" si="522"/>
        <v>1</v>
      </c>
      <c r="V1966" s="4">
        <f t="shared" si="523"/>
        <v>0</v>
      </c>
      <c r="W1966" s="4" t="s">
        <v>5131</v>
      </c>
      <c r="X1966" s="2" cm="1">
        <f t="array" ref="X1966">SUM(_xlfn._xlws.FILTER($F$2:$F$2454,_xlfn.MAP($W$2:$W$2454,_xlfn.LAMBDA(_xlpm.x,_xlpm.x=$W1966))))</f>
        <v>105</v>
      </c>
      <c r="Y1966" s="11">
        <f t="shared" si="524"/>
        <v>9.5238095238095247E-3</v>
      </c>
      <c r="Z1966" s="4" t="s">
        <v>5104</v>
      </c>
      <c r="AA1966" s="2" cm="1">
        <f t="array" ref="AA1966">SUM(_xlfn._xlws.FILTER($F$2:$F$2454,_xlfn.MAP($Z$2:$Z$2454,_xlfn.LAMBDA(_xlpm.x,_xlpm.x=$Z1966))))</f>
        <v>883</v>
      </c>
      <c r="AB1966" s="11">
        <f t="shared" si="525"/>
        <v>1.1325028312570782E-3</v>
      </c>
      <c r="AC1966" s="11">
        <f t="shared" si="526"/>
        <v>0.92477140450763051</v>
      </c>
      <c r="AG1966" s="2"/>
      <c r="AL1966" s="2"/>
      <c r="AM1966" s="2"/>
    </row>
    <row r="1967" spans="1:39">
      <c r="A1967" s="1" t="str">
        <f t="shared" si="510"/>
        <v>~mbau~ : [mbɔ]</v>
      </c>
      <c r="B1967" s="1">
        <f>_xlfn.LET(_xlpm.d,$G1967,_xlpm.k,_xlfn.CONCAT(LEFT(TRIM(B$1),1),"*"),COUNTIF(_xlpm.d,_xlpm.k))</f>
        <v>0</v>
      </c>
      <c r="C1967" s="1">
        <f>_xlfn.LET(_xlpm.d,$G1967,_xlpm.k,_xlfn.CONCAT(LEFT(TRIM(C$1),1),"*"),COUNTIF(_xlpm.d,_xlpm.k))</f>
        <v>1</v>
      </c>
      <c r="D1967" s="1">
        <f>_xlfn.LET(_xlpm.d,$G1967,_xlpm.k,_xlfn.CONCAT(LEFT(TRIM(D$1),1),"*"),COUNTIF(_xlpm.d,_xlpm.k))</f>
        <v>0</v>
      </c>
      <c r="E1967" s="1">
        <f t="shared" si="511"/>
        <v>0.30102999566398114</v>
      </c>
      <c r="F1967" s="7">
        <v>1</v>
      </c>
      <c r="G1967" s="9" t="s">
        <v>2105</v>
      </c>
      <c r="H1967" s="4" cm="1">
        <f t="array" ref="H1967">F1967/freq.sum.r6e</f>
        <v>7.9214195183776928E-5</v>
      </c>
      <c r="I1967" s="4" t="str">
        <f t="shared" si="512"/>
        <v>mbɔ</v>
      </c>
      <c r="J1967" s="4" t="str">
        <f t="shared" si="513"/>
        <v>mbau</v>
      </c>
      <c r="K1967" s="10">
        <f t="shared" si="514"/>
        <v>3</v>
      </c>
      <c r="L1967" s="1">
        <f t="shared" si="515"/>
        <v>4</v>
      </c>
      <c r="M1967" s="10">
        <f t="shared" si="516"/>
        <v>4</v>
      </c>
      <c r="N1967" s="1" t="str">
        <f t="shared" si="517"/>
        <v>~mbau~</v>
      </c>
      <c r="O1967" s="1" t="str">
        <f t="shared" si="518"/>
        <v>[mbɔ]</v>
      </c>
      <c r="P1967" s="3" cm="1">
        <f t="array" ref="P1967">SUM(_xlfn._xlws.FILTER($H$2:$H$2454,_xlfn.MAP($N$2:$N$2454,_xlfn.LAMBDA(_xlpm.x,_xlpm.x=$N1967))))</f>
        <v>7.9214195183776928E-5</v>
      </c>
      <c r="Q1967" s="4">
        <f t="shared" si="519"/>
        <v>1</v>
      </c>
      <c r="R1967" s="6" cm="1">
        <f t="array" ref="R1967">SUM(_xlfn._xlws.FILTER($H$2:$H$2454,_xlfn.MAP($O$2:$O$2454,_xlfn.LAMBDA(_xlpm.x,_xlpm.x=$O1967))))</f>
        <v>7.9214195183776928E-5</v>
      </c>
      <c r="S1967" s="4">
        <f t="shared" si="520"/>
        <v>1</v>
      </c>
      <c r="T1967" s="4">
        <f t="shared" si="521"/>
        <v>0.2342468675289098</v>
      </c>
      <c r="U1967" s="4">
        <f t="shared" si="522"/>
        <v>1</v>
      </c>
      <c r="V1967" s="4">
        <f t="shared" si="523"/>
        <v>0</v>
      </c>
      <c r="W1967" s="4" t="s">
        <v>5139</v>
      </c>
      <c r="X1967" s="2" cm="1">
        <f t="array" ref="X1967">SUM(_xlfn._xlws.FILTER($F$2:$F$2454,_xlfn.MAP($W$2:$W$2454,_xlfn.LAMBDA(_xlpm.x,_xlpm.x=$W1967))))</f>
        <v>32</v>
      </c>
      <c r="Y1967" s="11">
        <f t="shared" si="524"/>
        <v>3.125E-2</v>
      </c>
      <c r="Z1967" s="4" t="s">
        <v>5107</v>
      </c>
      <c r="AA1967" s="2" cm="1">
        <f t="array" ref="AA1967">SUM(_xlfn._xlws.FILTER($F$2:$F$2454,_xlfn.MAP($Z$2:$Z$2454,_xlfn.LAMBDA(_xlpm.x,_xlpm.x=$Z1967))))</f>
        <v>293</v>
      </c>
      <c r="AB1967" s="11">
        <f t="shared" si="525"/>
        <v>3.4129692832764505E-3</v>
      </c>
      <c r="AC1967" s="11">
        <f t="shared" si="526"/>
        <v>0.96171764203420351</v>
      </c>
      <c r="AG1967" s="2"/>
      <c r="AL1967" s="2"/>
      <c r="AM1967" s="2"/>
    </row>
    <row r="1968" spans="1:39">
      <c r="A1968" s="1" t="str">
        <f t="shared" si="510"/>
        <v>~prau~ : [pɹɔ]</v>
      </c>
      <c r="B1968" s="1">
        <f>_xlfn.LET(_xlpm.d,$G1968,_xlpm.k,_xlfn.CONCAT(LEFT(TRIM(B$1),1),"*"),COUNTIF(_xlpm.d,_xlpm.k))</f>
        <v>0</v>
      </c>
      <c r="C1968" s="1">
        <f>_xlfn.LET(_xlpm.d,$G1968,_xlpm.k,_xlfn.CONCAT(LEFT(TRIM(C$1),1),"*"),COUNTIF(_xlpm.d,_xlpm.k))</f>
        <v>0</v>
      </c>
      <c r="D1968" s="1">
        <f>_xlfn.LET(_xlpm.d,$G1968,_xlpm.k,_xlfn.CONCAT(LEFT(TRIM(D$1),1),"*"),COUNTIF(_xlpm.d,_xlpm.k))</f>
        <v>0</v>
      </c>
      <c r="E1968" s="1">
        <f t="shared" si="511"/>
        <v>0.30102999566398114</v>
      </c>
      <c r="F1968" s="7">
        <v>1</v>
      </c>
      <c r="G1968" s="9" t="s">
        <v>2197</v>
      </c>
      <c r="H1968" s="4" cm="1">
        <f t="array" ref="H1968">F1968/freq.sum.r6e</f>
        <v>7.9214195183776928E-5</v>
      </c>
      <c r="I1968" s="4" t="str">
        <f t="shared" si="512"/>
        <v>pɹɔ</v>
      </c>
      <c r="J1968" s="4" t="str">
        <f t="shared" si="513"/>
        <v>prau</v>
      </c>
      <c r="K1968" s="10">
        <f t="shared" si="514"/>
        <v>3</v>
      </c>
      <c r="L1968" s="1">
        <f t="shared" si="515"/>
        <v>4</v>
      </c>
      <c r="M1968" s="10">
        <f t="shared" si="516"/>
        <v>4</v>
      </c>
      <c r="N1968" s="1" t="str">
        <f t="shared" si="517"/>
        <v>~prau~</v>
      </c>
      <c r="O1968" s="1" t="str">
        <f t="shared" si="518"/>
        <v>[pɹɔ]</v>
      </c>
      <c r="P1968" s="3" cm="1">
        <f t="array" ref="P1968">SUM(_xlfn._xlws.FILTER($H$2:$H$2454,_xlfn.MAP($N$2:$N$2454,_xlfn.LAMBDA(_xlpm.x,_xlpm.x=$N1968))))</f>
        <v>7.9214195183776928E-5</v>
      </c>
      <c r="Q1968" s="4">
        <f t="shared" si="519"/>
        <v>1</v>
      </c>
      <c r="R1968" s="6" cm="1">
        <f t="array" ref="R1968">SUM(_xlfn._xlws.FILTER($H$2:$H$2454,_xlfn.MAP($O$2:$O$2454,_xlfn.LAMBDA(_xlpm.x,_xlpm.x=$O1968))))</f>
        <v>7.9214195183776928E-5</v>
      </c>
      <c r="S1968" s="4">
        <f t="shared" si="520"/>
        <v>1</v>
      </c>
      <c r="T1968" s="4">
        <f t="shared" si="521"/>
        <v>0.2342468675289098</v>
      </c>
      <c r="U1968" s="4">
        <f t="shared" si="522"/>
        <v>1</v>
      </c>
      <c r="V1968" s="4">
        <f t="shared" si="523"/>
        <v>0</v>
      </c>
      <c r="W1968" s="4" t="s">
        <v>5139</v>
      </c>
      <c r="X1968" s="2" cm="1">
        <f t="array" ref="X1968">SUM(_xlfn._xlws.FILTER($F$2:$F$2454,_xlfn.MAP($W$2:$W$2454,_xlfn.LAMBDA(_xlpm.x,_xlpm.x=$W1968))))</f>
        <v>32</v>
      </c>
      <c r="Y1968" s="11">
        <f t="shared" si="524"/>
        <v>3.125E-2</v>
      </c>
      <c r="Z1968" s="4" t="s">
        <v>5107</v>
      </c>
      <c r="AA1968" s="2" cm="1">
        <f t="array" ref="AA1968">SUM(_xlfn._xlws.FILTER($F$2:$F$2454,_xlfn.MAP($Z$2:$Z$2454,_xlfn.LAMBDA(_xlpm.x,_xlpm.x=$Z1968))))</f>
        <v>293</v>
      </c>
      <c r="AB1968" s="11">
        <f t="shared" si="525"/>
        <v>3.4129692832764505E-3</v>
      </c>
      <c r="AC1968" s="11">
        <f t="shared" si="526"/>
        <v>0.96171764203420351</v>
      </c>
      <c r="AG1968" s="2"/>
      <c r="AL1968" s="2"/>
      <c r="AM1968" s="2"/>
    </row>
    <row r="1969" spans="1:39">
      <c r="A1969" s="1" t="str">
        <f t="shared" si="510"/>
        <v>~draw~ : [dɹɔ]</v>
      </c>
      <c r="B1969" s="1">
        <f>_xlfn.LET(_xlpm.d,$G1969,_xlpm.k,_xlfn.CONCAT(LEFT(TRIM(B$1),1),"*"),COUNTIF(_xlpm.d,_xlpm.k))</f>
        <v>0</v>
      </c>
      <c r="C1969" s="1">
        <f>_xlfn.LET(_xlpm.d,$G1969,_xlpm.k,_xlfn.CONCAT(LEFT(TRIM(C$1),1),"*"),COUNTIF(_xlpm.d,_xlpm.k))</f>
        <v>0</v>
      </c>
      <c r="D1969" s="1">
        <f>_xlfn.LET(_xlpm.d,$G1969,_xlpm.k,_xlfn.CONCAT(LEFT(TRIM(D$1),1),"*"),COUNTIF(_xlpm.d,_xlpm.k))</f>
        <v>0</v>
      </c>
      <c r="E1969" s="1">
        <f t="shared" si="511"/>
        <v>0.60205999132796229</v>
      </c>
      <c r="F1969" s="7">
        <v>3</v>
      </c>
      <c r="G1969" s="9" t="s">
        <v>432</v>
      </c>
      <c r="H1969" s="4" cm="1">
        <f t="array" ref="H1969">F1969/freq.sum.r6e</f>
        <v>2.376425855513308E-4</v>
      </c>
      <c r="I1969" s="4" t="str">
        <f t="shared" si="512"/>
        <v>dɹɔ</v>
      </c>
      <c r="J1969" s="4" t="str">
        <f t="shared" si="513"/>
        <v>draw</v>
      </c>
      <c r="K1969" s="10">
        <f t="shared" si="514"/>
        <v>3</v>
      </c>
      <c r="L1969" s="1">
        <f t="shared" si="515"/>
        <v>4</v>
      </c>
      <c r="M1969" s="10">
        <f t="shared" si="516"/>
        <v>4</v>
      </c>
      <c r="N1969" s="1" t="str">
        <f t="shared" si="517"/>
        <v>~draw~</v>
      </c>
      <c r="O1969" s="1" t="str">
        <f t="shared" si="518"/>
        <v>[dɹɔ]</v>
      </c>
      <c r="P1969" s="3" cm="1">
        <f t="array" ref="P1969">SUM(_xlfn._xlws.FILTER($H$2:$H$2454,_xlfn.MAP($N$2:$N$2454,_xlfn.LAMBDA(_xlpm.x,_xlpm.x=$N1969))))</f>
        <v>2.376425855513308E-4</v>
      </c>
      <c r="Q1969" s="4">
        <f t="shared" si="519"/>
        <v>1</v>
      </c>
      <c r="R1969" s="6" cm="1">
        <f t="array" ref="R1969">SUM(_xlfn._xlws.FILTER($H$2:$H$2454,_xlfn.MAP($O$2:$O$2454,_xlfn.LAMBDA(_xlpm.x,_xlpm.x=$O1969))))</f>
        <v>2.376425855513308E-4</v>
      </c>
      <c r="S1969" s="4">
        <f t="shared" si="520"/>
        <v>1</v>
      </c>
      <c r="T1969" s="4">
        <f t="shared" si="521"/>
        <v>0.4684937350578196</v>
      </c>
      <c r="U1969" s="4">
        <f t="shared" si="522"/>
        <v>1</v>
      </c>
      <c r="V1969" s="4">
        <f t="shared" si="523"/>
        <v>0</v>
      </c>
      <c r="W1969" s="4" t="s">
        <v>5145</v>
      </c>
      <c r="X1969" s="2" cm="1">
        <f t="array" ref="X1969">SUM(_xlfn._xlws.FILTER($F$2:$F$2454,_xlfn.MAP($W$2:$W$2454,_xlfn.LAMBDA(_xlpm.x,_xlpm.x=$W1969))))</f>
        <v>16</v>
      </c>
      <c r="Y1969" s="11">
        <f t="shared" si="524"/>
        <v>0.1875</v>
      </c>
      <c r="Z1969" s="4" t="s">
        <v>5107</v>
      </c>
      <c r="AA1969" s="2" cm="1">
        <f t="array" ref="AA1969">SUM(_xlfn._xlws.FILTER($F$2:$F$2454,_xlfn.MAP($Z$2:$Z$2454,_xlfn.LAMBDA(_xlpm.x,_xlpm.x=$Z1969))))</f>
        <v>293</v>
      </c>
      <c r="AB1969" s="11">
        <f t="shared" si="525"/>
        <v>1.0238907849829351E-2</v>
      </c>
      <c r="AC1969" s="11">
        <f t="shared" si="526"/>
        <v>1.2627476376981848</v>
      </c>
      <c r="AG1969" s="2"/>
      <c r="AL1969" s="2"/>
      <c r="AM1969" s="2"/>
    </row>
    <row r="1970" spans="1:39">
      <c r="A1970" s="1" t="str">
        <f t="shared" si="510"/>
        <v>~lway~ : [lweɪ]</v>
      </c>
      <c r="B1970" s="1">
        <f>_xlfn.LET(_xlpm.d,$G1970,_xlpm.k,_xlfn.CONCAT(LEFT(TRIM(B$1),1),"*"),COUNTIF(_xlpm.d,_xlpm.k))</f>
        <v>0</v>
      </c>
      <c r="C1970" s="1">
        <f>_xlfn.LET(_xlpm.d,$G1970,_xlpm.k,_xlfn.CONCAT(LEFT(TRIM(C$1),1),"*"),COUNTIF(_xlpm.d,_xlpm.k))</f>
        <v>0</v>
      </c>
      <c r="D1970" s="1">
        <f>_xlfn.LET(_xlpm.d,$G1970,_xlpm.k,_xlfn.CONCAT(LEFT(TRIM(D$1),1),"*"),COUNTIF(_xlpm.d,_xlpm.k))</f>
        <v>0</v>
      </c>
      <c r="E1970" s="1">
        <f t="shared" si="511"/>
        <v>0.30102999566398114</v>
      </c>
      <c r="F1970" s="7">
        <v>1</v>
      </c>
      <c r="G1970" s="9" t="s">
        <v>740</v>
      </c>
      <c r="H1970" s="4" cm="1">
        <f t="array" ref="H1970">F1970/freq.sum.r6e</f>
        <v>7.9214195183776928E-5</v>
      </c>
      <c r="I1970" s="4" t="str">
        <f t="shared" si="512"/>
        <v>lweɪ</v>
      </c>
      <c r="J1970" s="4" t="str">
        <f t="shared" si="513"/>
        <v>lway</v>
      </c>
      <c r="K1970" s="10">
        <f t="shared" si="514"/>
        <v>4</v>
      </c>
      <c r="L1970" s="1">
        <f t="shared" si="515"/>
        <v>4</v>
      </c>
      <c r="M1970" s="10">
        <f t="shared" si="516"/>
        <v>4</v>
      </c>
      <c r="N1970" s="1" t="str">
        <f t="shared" si="517"/>
        <v>~lway~</v>
      </c>
      <c r="O1970" s="1" t="str">
        <f t="shared" si="518"/>
        <v>[lweɪ]</v>
      </c>
      <c r="P1970" s="3" cm="1">
        <f t="array" ref="P1970">SUM(_xlfn._xlws.FILTER($H$2:$H$2454,_xlfn.MAP($N$2:$N$2454,_xlfn.LAMBDA(_xlpm.x,_xlpm.x=$N1970))))</f>
        <v>7.9214195183776928E-5</v>
      </c>
      <c r="Q1970" s="4">
        <f t="shared" si="519"/>
        <v>1</v>
      </c>
      <c r="R1970" s="6" cm="1">
        <f t="array" ref="R1970">SUM(_xlfn._xlws.FILTER($H$2:$H$2454,_xlfn.MAP($O$2:$O$2454,_xlfn.LAMBDA(_xlpm.x,_xlpm.x=$O1970))))</f>
        <v>7.9214195183776928E-5</v>
      </c>
      <c r="S1970" s="4">
        <f t="shared" si="520"/>
        <v>1</v>
      </c>
      <c r="T1970" s="4">
        <f t="shared" si="521"/>
        <v>0.2342468675289098</v>
      </c>
      <c r="U1970" s="4">
        <f t="shared" si="522"/>
        <v>1</v>
      </c>
      <c r="V1970" s="4">
        <f t="shared" si="523"/>
        <v>0</v>
      </c>
      <c r="W1970" s="4" t="s">
        <v>5127</v>
      </c>
      <c r="X1970" s="2" cm="1">
        <f t="array" ref="X1970">SUM(_xlfn._xlws.FILTER($F$2:$F$2454,_xlfn.MAP($W$2:$W$2454,_xlfn.LAMBDA(_xlpm.x,_xlpm.x=$W1970))))</f>
        <v>59</v>
      </c>
      <c r="Y1970" s="11">
        <f t="shared" si="524"/>
        <v>1.6949152542372881E-2</v>
      </c>
      <c r="Z1970" s="4" t="s">
        <v>5108</v>
      </c>
      <c r="AA1970" s="2" cm="1">
        <f t="array" ref="AA1970">SUM(_xlfn._xlws.FILTER($F$2:$F$2454,_xlfn.MAP($Z$2:$Z$2454,_xlfn.LAMBDA(_xlpm.x,_xlpm.x=$Z1970))))</f>
        <v>475</v>
      </c>
      <c r="AB1970" s="11">
        <f t="shared" si="525"/>
        <v>2.1052631578947368E-3</v>
      </c>
      <c r="AC1970" s="11">
        <f t="shared" si="526"/>
        <v>0.90584159798272246</v>
      </c>
      <c r="AG1970" s="2"/>
      <c r="AL1970" s="2"/>
      <c r="AM1970" s="2"/>
    </row>
    <row r="1971" spans="1:39">
      <c r="A1971" s="1" t="str">
        <f t="shared" si="510"/>
        <v>~pray~ : [pɹeɪ]</v>
      </c>
      <c r="B1971" s="1">
        <f>_xlfn.LET(_xlpm.d,$G1971,_xlpm.k,_xlfn.CONCAT(LEFT(TRIM(B$1),1),"*"),COUNTIF(_xlpm.d,_xlpm.k))</f>
        <v>0</v>
      </c>
      <c r="C1971" s="1">
        <f>_xlfn.LET(_xlpm.d,$G1971,_xlpm.k,_xlfn.CONCAT(LEFT(TRIM(C$1),1),"*"),COUNTIF(_xlpm.d,_xlpm.k))</f>
        <v>0</v>
      </c>
      <c r="D1971" s="1">
        <f>_xlfn.LET(_xlpm.d,$G1971,_xlpm.k,_xlfn.CONCAT(LEFT(TRIM(D$1),1),"*"),COUNTIF(_xlpm.d,_xlpm.k))</f>
        <v>0</v>
      </c>
      <c r="E1971" s="1">
        <f t="shared" si="511"/>
        <v>0.30102999566398114</v>
      </c>
      <c r="F1971" s="7">
        <v>1</v>
      </c>
      <c r="G1971" s="9" t="s">
        <v>1138</v>
      </c>
      <c r="H1971" s="4" cm="1">
        <f t="array" ref="H1971">F1971/freq.sum.r6e</f>
        <v>7.9214195183776928E-5</v>
      </c>
      <c r="I1971" s="4" t="str">
        <f t="shared" si="512"/>
        <v>pɹeɪ</v>
      </c>
      <c r="J1971" s="4" t="str">
        <f t="shared" si="513"/>
        <v>pray</v>
      </c>
      <c r="K1971" s="10">
        <f t="shared" si="514"/>
        <v>4</v>
      </c>
      <c r="L1971" s="1">
        <f t="shared" si="515"/>
        <v>4</v>
      </c>
      <c r="M1971" s="10">
        <f t="shared" si="516"/>
        <v>4</v>
      </c>
      <c r="N1971" s="1" t="str">
        <f t="shared" si="517"/>
        <v>~pray~</v>
      </c>
      <c r="O1971" s="1" t="str">
        <f t="shared" si="518"/>
        <v>[pɹeɪ]</v>
      </c>
      <c r="P1971" s="3" cm="1">
        <f t="array" ref="P1971">SUM(_xlfn._xlws.FILTER($H$2:$H$2454,_xlfn.MAP($N$2:$N$2454,_xlfn.LAMBDA(_xlpm.x,_xlpm.x=$N1971))))</f>
        <v>1.5842839036755386E-4</v>
      </c>
      <c r="Q1971" s="4">
        <f t="shared" si="519"/>
        <v>0.5</v>
      </c>
      <c r="R1971" s="6" cm="1">
        <f t="array" ref="R1971">SUM(_xlfn._xlws.FILTER($H$2:$H$2454,_xlfn.MAP($O$2:$O$2454,_xlfn.LAMBDA(_xlpm.x,_xlpm.x=$O1971))))</f>
        <v>1.5842839036755386E-4</v>
      </c>
      <c r="S1971" s="4">
        <f t="shared" si="520"/>
        <v>0.5</v>
      </c>
      <c r="T1971" s="4">
        <f t="shared" si="521"/>
        <v>0.1171234337644549</v>
      </c>
      <c r="U1971" s="4">
        <f t="shared" si="522"/>
        <v>0.5</v>
      </c>
      <c r="V1971" s="4">
        <f t="shared" si="523"/>
        <v>0</v>
      </c>
      <c r="W1971" s="4" t="s">
        <v>5127</v>
      </c>
      <c r="X1971" s="2" cm="1">
        <f t="array" ref="X1971">SUM(_xlfn._xlws.FILTER($F$2:$F$2454,_xlfn.MAP($W$2:$W$2454,_xlfn.LAMBDA(_xlpm.x,_xlpm.x=$W1971))))</f>
        <v>59</v>
      </c>
      <c r="Y1971" s="11">
        <f t="shared" si="524"/>
        <v>1.6949152542372881E-2</v>
      </c>
      <c r="Z1971" s="4" t="s">
        <v>5108</v>
      </c>
      <c r="AA1971" s="2" cm="1">
        <f t="array" ref="AA1971">SUM(_xlfn._xlws.FILTER($F$2:$F$2454,_xlfn.MAP($Z$2:$Z$2454,_xlfn.LAMBDA(_xlpm.x,_xlpm.x=$Z1971))))</f>
        <v>475</v>
      </c>
      <c r="AB1971" s="11">
        <f t="shared" si="525"/>
        <v>2.1052631578947368E-3</v>
      </c>
      <c r="AC1971" s="11">
        <f t="shared" si="526"/>
        <v>0.90584159798272246</v>
      </c>
      <c r="AG1971" s="2"/>
      <c r="AL1971" s="2"/>
      <c r="AM1971" s="2"/>
    </row>
    <row r="1972" spans="1:39">
      <c r="A1972" s="1" t="str">
        <f t="shared" si="510"/>
        <v>~meti~ : [mtaɪ]</v>
      </c>
      <c r="B1972" s="1">
        <f>_xlfn.LET(_xlpm.d,$G1972,_xlpm.k,_xlfn.CONCAT(LEFT(TRIM(B$1),1),"*"),COUNTIF(_xlpm.d,_xlpm.k))</f>
        <v>0</v>
      </c>
      <c r="C1972" s="1">
        <f>_xlfn.LET(_xlpm.d,$G1972,_xlpm.k,_xlfn.CONCAT(LEFT(TRIM(C$1),1),"*"),COUNTIF(_xlpm.d,_xlpm.k))</f>
        <v>1</v>
      </c>
      <c r="D1972" s="1">
        <f>_xlfn.LET(_xlpm.d,$G1972,_xlpm.k,_xlfn.CONCAT(LEFT(TRIM(D$1),1),"*"),COUNTIF(_xlpm.d,_xlpm.k))</f>
        <v>0</v>
      </c>
      <c r="E1972" s="1">
        <f t="shared" si="511"/>
        <v>0.30102999566398114</v>
      </c>
      <c r="F1972" s="7">
        <v>1</v>
      </c>
      <c r="G1972" s="9" t="s">
        <v>742</v>
      </c>
      <c r="H1972" s="4" cm="1">
        <f t="array" ref="H1972">F1972/freq.sum.r6e</f>
        <v>7.9214195183776928E-5</v>
      </c>
      <c r="I1972" s="1" t="str">
        <f t="shared" si="512"/>
        <v>mtaɪ</v>
      </c>
      <c r="J1972" s="1" t="str">
        <f t="shared" si="513"/>
        <v>meti</v>
      </c>
      <c r="K1972" s="10">
        <f t="shared" si="514"/>
        <v>4</v>
      </c>
      <c r="L1972" s="1">
        <f t="shared" si="515"/>
        <v>4</v>
      </c>
      <c r="M1972" s="10">
        <f t="shared" si="516"/>
        <v>4</v>
      </c>
      <c r="N1972" s="1" t="str">
        <f t="shared" si="517"/>
        <v>~meti~</v>
      </c>
      <c r="O1972" s="1" t="str">
        <f t="shared" si="518"/>
        <v>[mtaɪ]</v>
      </c>
      <c r="P1972" s="3" cm="1">
        <f t="array" ref="P1972">SUM(_xlfn._xlws.FILTER($H$2:$H$2454,_xlfn.MAP($N$2:$N$2454,_xlfn.LAMBDA(_xlpm.x,_xlpm.x=$N1972))))</f>
        <v>7.9214195183776928E-5</v>
      </c>
      <c r="Q1972" s="4">
        <f t="shared" si="519"/>
        <v>1</v>
      </c>
      <c r="R1972" s="6" cm="1">
        <f t="array" ref="R1972">SUM(_xlfn._xlws.FILTER($H$2:$H$2454,_xlfn.MAP($O$2:$O$2454,_xlfn.LAMBDA(_xlpm.x,_xlpm.x=$O1972))))</f>
        <v>7.9214195183776928E-5</v>
      </c>
      <c r="S1972" s="4">
        <f t="shared" si="520"/>
        <v>1</v>
      </c>
      <c r="T1972" s="4">
        <f t="shared" si="521"/>
        <v>0.2342468675289098</v>
      </c>
      <c r="U1972" s="4">
        <f t="shared" si="522"/>
        <v>1</v>
      </c>
      <c r="V1972" s="4">
        <f t="shared" si="523"/>
        <v>0</v>
      </c>
      <c r="W1972" s="4" t="s">
        <v>5121</v>
      </c>
      <c r="X1972" s="2" cm="1">
        <f t="array" ref="X1972">SUM(_xlfn._xlws.FILTER($F$2:$F$2454,_xlfn.MAP($W$2:$W$2454,_xlfn.LAMBDA(_xlpm.x,_xlpm.x=$W1972))))</f>
        <v>2896</v>
      </c>
      <c r="Y1972" s="11">
        <f t="shared" si="524"/>
        <v>3.453038674033149E-4</v>
      </c>
      <c r="Z1972" s="4" t="s">
        <v>5106</v>
      </c>
      <c r="AA1972" s="2" cm="1">
        <f t="array" ref="AA1972">SUM(_xlfn._xlws.FILTER($F$2:$F$2454,_xlfn.MAP($Z$2:$Z$2454,_xlfn.LAMBDA(_xlpm.x,_xlpm.x=$Z1972))))</f>
        <v>397</v>
      </c>
      <c r="AB1972" s="11">
        <f t="shared" si="525"/>
        <v>2.5188916876574307E-3</v>
      </c>
      <c r="AC1972" s="11">
        <f t="shared" si="526"/>
        <v>-0.86300805076199416</v>
      </c>
      <c r="AG1972" s="2"/>
      <c r="AL1972" s="2"/>
      <c r="AM1972" s="2"/>
    </row>
    <row r="1973" spans="1:39">
      <c r="A1973" s="1" t="str">
        <f t="shared" si="510"/>
        <v>~geme~ : [dʒmə]</v>
      </c>
      <c r="B1973" s="1">
        <f>_xlfn.LET(_xlpm.d,$G1973,_xlpm.k,_xlfn.CONCAT(LEFT(TRIM(B$1),1),"*"),COUNTIF(_xlpm.d,_xlpm.k))</f>
        <v>0</v>
      </c>
      <c r="C1973" s="1">
        <f>_xlfn.LET(_xlpm.d,$G1973,_xlpm.k,_xlfn.CONCAT(LEFT(TRIM(C$1),1),"*"),COUNTIF(_xlpm.d,_xlpm.k))</f>
        <v>0</v>
      </c>
      <c r="D1973" s="1">
        <f>_xlfn.LET(_xlpm.d,$G1973,_xlpm.k,_xlfn.CONCAT(LEFT(TRIM(D$1),1),"*"),COUNTIF(_xlpm.d,_xlpm.k))</f>
        <v>0</v>
      </c>
      <c r="E1973" s="1">
        <f t="shared" si="511"/>
        <v>0.60205999132796229</v>
      </c>
      <c r="F1973" s="7">
        <v>3</v>
      </c>
      <c r="G1973" s="9" t="s">
        <v>433</v>
      </c>
      <c r="H1973" s="4" cm="1">
        <f t="array" ref="H1973">F1973/freq.sum.r6e</f>
        <v>2.376425855513308E-4</v>
      </c>
      <c r="I1973" s="4" t="str">
        <f t="shared" si="512"/>
        <v>dʒmə</v>
      </c>
      <c r="J1973" s="4" t="str">
        <f t="shared" si="513"/>
        <v>geme</v>
      </c>
      <c r="K1973" s="10">
        <f t="shared" si="514"/>
        <v>4</v>
      </c>
      <c r="L1973" s="1">
        <f t="shared" si="515"/>
        <v>4</v>
      </c>
      <c r="M1973" s="10">
        <f t="shared" si="516"/>
        <v>4</v>
      </c>
      <c r="N1973" s="1" t="str">
        <f t="shared" si="517"/>
        <v>~geme~</v>
      </c>
      <c r="O1973" s="1" t="str">
        <f t="shared" si="518"/>
        <v>[dʒmə]</v>
      </c>
      <c r="P1973" s="3" cm="1">
        <f t="array" ref="P1973">SUM(_xlfn._xlws.FILTER($H$2:$H$2454,_xlfn.MAP($N$2:$N$2454,_xlfn.LAMBDA(_xlpm.x,_xlpm.x=$N1973))))</f>
        <v>2.376425855513308E-4</v>
      </c>
      <c r="Q1973" s="4">
        <f t="shared" si="519"/>
        <v>1</v>
      </c>
      <c r="R1973" s="6" cm="1">
        <f t="array" ref="R1973">SUM(_xlfn._xlws.FILTER($H$2:$H$2454,_xlfn.MAP($O$2:$O$2454,_xlfn.LAMBDA(_xlpm.x,_xlpm.x=$O1973))))</f>
        <v>2.376425855513308E-4</v>
      </c>
      <c r="S1973" s="4">
        <f t="shared" si="520"/>
        <v>1</v>
      </c>
      <c r="T1973" s="4">
        <f t="shared" si="521"/>
        <v>0.4684937350578196</v>
      </c>
      <c r="U1973" s="4">
        <f t="shared" si="522"/>
        <v>1</v>
      </c>
      <c r="V1973" s="4">
        <f t="shared" si="523"/>
        <v>0</v>
      </c>
      <c r="W1973" s="4" t="s">
        <v>5121</v>
      </c>
      <c r="X1973" s="2" cm="1">
        <f t="array" ref="X1973">SUM(_xlfn._xlws.FILTER($F$2:$F$2454,_xlfn.MAP($W$2:$W$2454,_xlfn.LAMBDA(_xlpm.x,_xlpm.x=$W1973))))</f>
        <v>2896</v>
      </c>
      <c r="Y1973" s="11">
        <f t="shared" si="524"/>
        <v>1.0359116022099447E-3</v>
      </c>
      <c r="Z1973" s="4" t="s">
        <v>5101</v>
      </c>
      <c r="AA1973" s="2" cm="1">
        <f t="array" ref="AA1973">SUM(_xlfn._xlws.FILTER($F$2:$F$2454,_xlfn.MAP($Z$2:$Z$2454,_xlfn.LAMBDA(_xlpm.x,_xlpm.x=$Z1973))))</f>
        <v>2255</v>
      </c>
      <c r="AB1973" s="11">
        <f t="shared" si="525"/>
        <v>1.3303769401330377E-3</v>
      </c>
      <c r="AC1973" s="11">
        <f t="shared" si="526"/>
        <v>-0.10865201131112999</v>
      </c>
      <c r="AG1973" s="2"/>
      <c r="AL1973" s="2"/>
      <c r="AM1973" s="2"/>
    </row>
    <row r="1974" spans="1:39">
      <c r="A1974" s="1" t="str">
        <f t="shared" si="510"/>
        <v>~geta~ : [dʒtə]</v>
      </c>
      <c r="B1974" s="1">
        <f>_xlfn.LET(_xlpm.d,$G1974,_xlpm.k,_xlfn.CONCAT(LEFT(TRIM(B$1),1),"*"),COUNTIF(_xlpm.d,_xlpm.k))</f>
        <v>0</v>
      </c>
      <c r="C1974" s="1">
        <f>_xlfn.LET(_xlpm.d,$G1974,_xlpm.k,_xlfn.CONCAT(LEFT(TRIM(C$1),1),"*"),COUNTIF(_xlpm.d,_xlpm.k))</f>
        <v>0</v>
      </c>
      <c r="D1974" s="1">
        <f>_xlfn.LET(_xlpm.d,$G1974,_xlpm.k,_xlfn.CONCAT(LEFT(TRIM(D$1),1),"*"),COUNTIF(_xlpm.d,_xlpm.k))</f>
        <v>0</v>
      </c>
      <c r="E1974" s="1">
        <f t="shared" si="511"/>
        <v>0.30102999566398114</v>
      </c>
      <c r="F1974" s="7">
        <v>1</v>
      </c>
      <c r="G1974" s="9" t="s">
        <v>732</v>
      </c>
      <c r="H1974" s="4" cm="1">
        <f t="array" ref="H1974">F1974/freq.sum.r6e</f>
        <v>7.9214195183776928E-5</v>
      </c>
      <c r="I1974" s="4" t="str">
        <f t="shared" si="512"/>
        <v>dʒtə</v>
      </c>
      <c r="J1974" s="4" t="str">
        <f t="shared" si="513"/>
        <v>geta</v>
      </c>
      <c r="K1974" s="10">
        <f t="shared" si="514"/>
        <v>4</v>
      </c>
      <c r="L1974" s="1">
        <f t="shared" si="515"/>
        <v>4</v>
      </c>
      <c r="M1974" s="10">
        <f t="shared" si="516"/>
        <v>4</v>
      </c>
      <c r="N1974" s="1" t="str">
        <f t="shared" si="517"/>
        <v>~geta~</v>
      </c>
      <c r="O1974" s="1" t="str">
        <f t="shared" si="518"/>
        <v>[dʒtə]</v>
      </c>
      <c r="P1974" s="3" cm="1">
        <f t="array" ref="P1974">SUM(_xlfn._xlws.FILTER($H$2:$H$2454,_xlfn.MAP($N$2:$N$2454,_xlfn.LAMBDA(_xlpm.x,_xlpm.x=$N1974))))</f>
        <v>7.9214195183776928E-5</v>
      </c>
      <c r="Q1974" s="4">
        <f t="shared" si="519"/>
        <v>1</v>
      </c>
      <c r="R1974" s="6" cm="1">
        <f t="array" ref="R1974">SUM(_xlfn._xlws.FILTER($H$2:$H$2454,_xlfn.MAP($O$2:$O$2454,_xlfn.LAMBDA(_xlpm.x,_xlpm.x=$O1974))))</f>
        <v>7.9214195183776928E-5</v>
      </c>
      <c r="S1974" s="4">
        <f t="shared" si="520"/>
        <v>1</v>
      </c>
      <c r="T1974" s="4">
        <f t="shared" si="521"/>
        <v>0.2342468675289098</v>
      </c>
      <c r="U1974" s="4">
        <f t="shared" si="522"/>
        <v>1</v>
      </c>
      <c r="V1974" s="4">
        <f t="shared" si="523"/>
        <v>0</v>
      </c>
      <c r="W1974" s="4" t="s">
        <v>5121</v>
      </c>
      <c r="X1974" s="2" cm="1">
        <f t="array" ref="X1974">SUM(_xlfn._xlws.FILTER($F$2:$F$2454,_xlfn.MAP($W$2:$W$2454,_xlfn.LAMBDA(_xlpm.x,_xlpm.x=$W1974))))</f>
        <v>2896</v>
      </c>
      <c r="Y1974" s="11">
        <f t="shared" si="524"/>
        <v>3.453038674033149E-4</v>
      </c>
      <c r="Z1974" s="4" t="s">
        <v>5101</v>
      </c>
      <c r="AA1974" s="2" cm="1">
        <f t="array" ref="AA1974">SUM(_xlfn._xlws.FILTER($F$2:$F$2454,_xlfn.MAP($Z$2:$Z$2454,_xlfn.LAMBDA(_xlpm.x,_xlpm.x=$Z1974))))</f>
        <v>2255</v>
      </c>
      <c r="AB1974" s="11">
        <f t="shared" si="525"/>
        <v>4.434589800443459E-4</v>
      </c>
      <c r="AC1974" s="11">
        <f t="shared" si="526"/>
        <v>-0.10865201131112999</v>
      </c>
      <c r="AG1974" s="2"/>
      <c r="AL1974" s="2"/>
      <c r="AM1974" s="2"/>
    </row>
    <row r="1975" spans="1:39">
      <c r="A1975" s="1" t="str">
        <f t="shared" si="510"/>
        <v>~ghte~ : [ftə]</v>
      </c>
      <c r="B1975" s="1">
        <f>_xlfn.LET(_xlpm.d,$G1975,_xlpm.k,_xlfn.CONCAT(LEFT(TRIM(B$1),1),"*"),COUNTIF(_xlpm.d,_xlpm.k))</f>
        <v>0</v>
      </c>
      <c r="C1975" s="1">
        <f>_xlfn.LET(_xlpm.d,$G1975,_xlpm.k,_xlfn.CONCAT(LEFT(TRIM(C$1),1),"*"),COUNTIF(_xlpm.d,_xlpm.k))</f>
        <v>0</v>
      </c>
      <c r="D1975" s="1">
        <f>_xlfn.LET(_xlpm.d,$G1975,_xlpm.k,_xlfn.CONCAT(LEFT(TRIM(D$1),1),"*"),COUNTIF(_xlpm.d,_xlpm.k))</f>
        <v>0</v>
      </c>
      <c r="E1975" s="1">
        <f t="shared" si="511"/>
        <v>0.30102999566398114</v>
      </c>
      <c r="F1975" s="7">
        <v>1</v>
      </c>
      <c r="G1975" s="9" t="s">
        <v>1985</v>
      </c>
      <c r="H1975" s="4" cm="1">
        <f t="array" ref="H1975">F1975/freq.sum.r6e</f>
        <v>7.9214195183776928E-5</v>
      </c>
      <c r="I1975" s="1" t="str">
        <f t="shared" si="512"/>
        <v>ftə</v>
      </c>
      <c r="J1975" s="1" t="str">
        <f t="shared" si="513"/>
        <v>ghte</v>
      </c>
      <c r="K1975" s="10">
        <f t="shared" si="514"/>
        <v>3</v>
      </c>
      <c r="L1975" s="1">
        <f t="shared" si="515"/>
        <v>4</v>
      </c>
      <c r="M1975" s="10">
        <f t="shared" si="516"/>
        <v>4</v>
      </c>
      <c r="N1975" s="1" t="str">
        <f t="shared" si="517"/>
        <v>~ghte~</v>
      </c>
      <c r="O1975" s="1" t="str">
        <f t="shared" si="518"/>
        <v>[ftə]</v>
      </c>
      <c r="P1975" s="3" cm="1">
        <f t="array" ref="P1975">SUM(_xlfn._xlws.FILTER($H$2:$H$2454,_xlfn.MAP($N$2:$N$2454,_xlfn.LAMBDA(_xlpm.x,_xlpm.x=$N1975))))</f>
        <v>3.9607097591888465E-4</v>
      </c>
      <c r="Q1975" s="4">
        <f t="shared" si="519"/>
        <v>0.19999999999999998</v>
      </c>
      <c r="R1975" s="6" cm="1">
        <f t="array" ref="R1975">SUM(_xlfn._xlws.FILTER($H$2:$H$2454,_xlfn.MAP($O$2:$O$2454,_xlfn.LAMBDA(_xlpm.x,_xlpm.x=$O1975))))</f>
        <v>3.9607097591888465E-4</v>
      </c>
      <c r="S1975" s="4">
        <f t="shared" si="520"/>
        <v>0.19999999999999998</v>
      </c>
      <c r="T1975" s="4">
        <f t="shared" si="521"/>
        <v>4.6849373505781958E-2</v>
      </c>
      <c r="U1975" s="4">
        <f t="shared" si="522"/>
        <v>0.19999999999999998</v>
      </c>
      <c r="V1975" s="4">
        <f t="shared" si="523"/>
        <v>0</v>
      </c>
      <c r="W1975" s="4" t="s">
        <v>5121</v>
      </c>
      <c r="X1975" s="2" cm="1">
        <f t="array" ref="X1975">SUM(_xlfn._xlws.FILTER($F$2:$F$2454,_xlfn.MAP($W$2:$W$2454,_xlfn.LAMBDA(_xlpm.x,_xlpm.x=$W1975))))</f>
        <v>2896</v>
      </c>
      <c r="Y1975" s="11">
        <f t="shared" si="524"/>
        <v>3.453038674033149E-4</v>
      </c>
      <c r="Z1975" s="4" t="s">
        <v>5101</v>
      </c>
      <c r="AA1975" s="2" cm="1">
        <f t="array" ref="AA1975">SUM(_xlfn._xlws.FILTER($F$2:$F$2454,_xlfn.MAP($Z$2:$Z$2454,_xlfn.LAMBDA(_xlpm.x,_xlpm.x=$Z1975))))</f>
        <v>2255</v>
      </c>
      <c r="AB1975" s="11">
        <f t="shared" si="525"/>
        <v>4.434589800443459E-4</v>
      </c>
      <c r="AC1975" s="11">
        <f t="shared" si="526"/>
        <v>-0.10865201131112999</v>
      </c>
      <c r="AG1975" s="2"/>
      <c r="AL1975" s="2"/>
      <c r="AM1975" s="2"/>
    </row>
    <row r="1976" spans="1:39">
      <c r="A1976" s="1" t="str">
        <f t="shared" si="510"/>
        <v>~lper~ : [lpə]</v>
      </c>
      <c r="B1976" s="1">
        <f>_xlfn.LET(_xlpm.d,$G1976,_xlpm.k,_xlfn.CONCAT(LEFT(TRIM(B$1),1),"*"),COUNTIF(_xlpm.d,_xlpm.k))</f>
        <v>0</v>
      </c>
      <c r="C1976" s="1">
        <f>_xlfn.LET(_xlpm.d,$G1976,_xlpm.k,_xlfn.CONCAT(LEFT(TRIM(C$1),1),"*"),COUNTIF(_xlpm.d,_xlpm.k))</f>
        <v>0</v>
      </c>
      <c r="D1976" s="1">
        <f>_xlfn.LET(_xlpm.d,$G1976,_xlpm.k,_xlfn.CONCAT(LEFT(TRIM(D$1),1),"*"),COUNTIF(_xlpm.d,_xlpm.k))</f>
        <v>0</v>
      </c>
      <c r="E1976" s="1">
        <f t="shared" si="511"/>
        <v>0.30102999566398114</v>
      </c>
      <c r="F1976" s="7">
        <v>1</v>
      </c>
      <c r="G1976" s="9" t="s">
        <v>2069</v>
      </c>
      <c r="H1976" s="4" cm="1">
        <f t="array" ref="H1976">F1976/freq.sum.r6e</f>
        <v>7.9214195183776928E-5</v>
      </c>
      <c r="I1976" s="4" t="str">
        <f t="shared" si="512"/>
        <v>lpə</v>
      </c>
      <c r="J1976" s="4" t="str">
        <f t="shared" si="513"/>
        <v>lper</v>
      </c>
      <c r="K1976" s="10">
        <f t="shared" si="514"/>
        <v>3</v>
      </c>
      <c r="L1976" s="1">
        <f t="shared" si="515"/>
        <v>4</v>
      </c>
      <c r="M1976" s="10">
        <f t="shared" si="516"/>
        <v>4</v>
      </c>
      <c r="N1976" s="1" t="str">
        <f t="shared" si="517"/>
        <v>~lper~</v>
      </c>
      <c r="O1976" s="1" t="str">
        <f t="shared" si="518"/>
        <v>[lpə]</v>
      </c>
      <c r="P1976" s="3" cm="1">
        <f t="array" ref="P1976">SUM(_xlfn._xlws.FILTER($H$2:$H$2454,_xlfn.MAP($N$2:$N$2454,_xlfn.LAMBDA(_xlpm.x,_xlpm.x=$N1976))))</f>
        <v>7.9214195183776928E-5</v>
      </c>
      <c r="Q1976" s="4">
        <f t="shared" si="519"/>
        <v>1</v>
      </c>
      <c r="R1976" s="6" cm="1">
        <f t="array" ref="R1976">SUM(_xlfn._xlws.FILTER($H$2:$H$2454,_xlfn.MAP($O$2:$O$2454,_xlfn.LAMBDA(_xlpm.x,_xlpm.x=$O1976))))</f>
        <v>7.9214195183776928E-5</v>
      </c>
      <c r="S1976" s="4">
        <f t="shared" si="520"/>
        <v>1</v>
      </c>
      <c r="T1976" s="4">
        <f t="shared" si="521"/>
        <v>0.2342468675289098</v>
      </c>
      <c r="U1976" s="4">
        <f t="shared" si="522"/>
        <v>1</v>
      </c>
      <c r="V1976" s="4">
        <f t="shared" si="523"/>
        <v>0</v>
      </c>
      <c r="W1976" s="4" t="s">
        <v>5121</v>
      </c>
      <c r="X1976" s="2" cm="1">
        <f t="array" ref="X1976">SUM(_xlfn._xlws.FILTER($F$2:$F$2454,_xlfn.MAP($W$2:$W$2454,_xlfn.LAMBDA(_xlpm.x,_xlpm.x=$W1976))))</f>
        <v>2896</v>
      </c>
      <c r="Y1976" s="11">
        <f t="shared" si="524"/>
        <v>3.453038674033149E-4</v>
      </c>
      <c r="Z1976" s="4" t="s">
        <v>5101</v>
      </c>
      <c r="AA1976" s="2" cm="1">
        <f t="array" ref="AA1976">SUM(_xlfn._xlws.FILTER($F$2:$F$2454,_xlfn.MAP($Z$2:$Z$2454,_xlfn.LAMBDA(_xlpm.x,_xlpm.x=$Z1976))))</f>
        <v>2255</v>
      </c>
      <c r="AB1976" s="11">
        <f t="shared" si="525"/>
        <v>4.434589800443459E-4</v>
      </c>
      <c r="AC1976" s="11">
        <f t="shared" si="526"/>
        <v>-0.10865201131112999</v>
      </c>
      <c r="AG1976" s="2"/>
      <c r="AL1976" s="2"/>
      <c r="AM1976" s="2"/>
    </row>
    <row r="1977" spans="1:39">
      <c r="A1977" s="1" t="str">
        <f t="shared" si="510"/>
        <v>~nthe~ : [nθə]</v>
      </c>
      <c r="B1977" s="1">
        <f>_xlfn.LET(_xlpm.d,$G1977,_xlpm.k,_xlfn.CONCAT(LEFT(TRIM(B$1),1),"*"),COUNTIF(_xlpm.d,_xlpm.k))</f>
        <v>0</v>
      </c>
      <c r="C1977" s="1">
        <f>_xlfn.LET(_xlpm.d,$G1977,_xlpm.k,_xlfn.CONCAT(LEFT(TRIM(C$1),1),"*"),COUNTIF(_xlpm.d,_xlpm.k))</f>
        <v>0</v>
      </c>
      <c r="D1977" s="1">
        <f>_xlfn.LET(_xlpm.d,$G1977,_xlpm.k,_xlfn.CONCAT(LEFT(TRIM(D$1),1),"*"),COUNTIF(_xlpm.d,_xlpm.k))</f>
        <v>1</v>
      </c>
      <c r="E1977" s="1">
        <f t="shared" si="511"/>
        <v>0.30102999566398114</v>
      </c>
      <c r="F1977" s="7">
        <v>1</v>
      </c>
      <c r="G1977" s="9" t="s">
        <v>2176</v>
      </c>
      <c r="H1977" s="4" cm="1">
        <f t="array" ref="H1977">F1977/freq.sum.r6e</f>
        <v>7.9214195183776928E-5</v>
      </c>
      <c r="I1977" s="4" t="str">
        <f t="shared" si="512"/>
        <v>nθə</v>
      </c>
      <c r="J1977" s="4" t="str">
        <f t="shared" si="513"/>
        <v>nthe</v>
      </c>
      <c r="K1977" s="10">
        <f t="shared" si="514"/>
        <v>3</v>
      </c>
      <c r="L1977" s="1">
        <f t="shared" si="515"/>
        <v>4</v>
      </c>
      <c r="M1977" s="10">
        <f t="shared" si="516"/>
        <v>4</v>
      </c>
      <c r="N1977" s="1" t="str">
        <f t="shared" si="517"/>
        <v>~nthe~</v>
      </c>
      <c r="O1977" s="1" t="str">
        <f t="shared" si="518"/>
        <v>[nθə]</v>
      </c>
      <c r="P1977" s="3" cm="1">
        <f t="array" ref="P1977">SUM(_xlfn._xlws.FILTER($H$2:$H$2454,_xlfn.MAP($N$2:$N$2454,_xlfn.LAMBDA(_xlpm.x,_xlpm.x=$N1977))))</f>
        <v>7.9214195183776928E-5</v>
      </c>
      <c r="Q1977" s="4">
        <f t="shared" si="519"/>
        <v>1</v>
      </c>
      <c r="R1977" s="6" cm="1">
        <f t="array" ref="R1977">SUM(_xlfn._xlws.FILTER($H$2:$H$2454,_xlfn.MAP($O$2:$O$2454,_xlfn.LAMBDA(_xlpm.x,_xlpm.x=$O1977))))</f>
        <v>7.9214195183776928E-5</v>
      </c>
      <c r="S1977" s="4">
        <f t="shared" si="520"/>
        <v>1</v>
      </c>
      <c r="T1977" s="4">
        <f t="shared" si="521"/>
        <v>0.2342468675289098</v>
      </c>
      <c r="U1977" s="4">
        <f t="shared" si="522"/>
        <v>1</v>
      </c>
      <c r="V1977" s="4">
        <f t="shared" si="523"/>
        <v>0</v>
      </c>
      <c r="W1977" s="4" t="s">
        <v>5121</v>
      </c>
      <c r="X1977" s="2" cm="1">
        <f t="array" ref="X1977">SUM(_xlfn._xlws.FILTER($F$2:$F$2454,_xlfn.MAP($W$2:$W$2454,_xlfn.LAMBDA(_xlpm.x,_xlpm.x=$W1977))))</f>
        <v>2896</v>
      </c>
      <c r="Y1977" s="11">
        <f t="shared" si="524"/>
        <v>3.453038674033149E-4</v>
      </c>
      <c r="Z1977" s="4" t="s">
        <v>5101</v>
      </c>
      <c r="AA1977" s="2" cm="1">
        <f t="array" ref="AA1977">SUM(_xlfn._xlws.FILTER($F$2:$F$2454,_xlfn.MAP($Z$2:$Z$2454,_xlfn.LAMBDA(_xlpm.x,_xlpm.x=$Z1977))))</f>
        <v>2255</v>
      </c>
      <c r="AB1977" s="11">
        <f t="shared" si="525"/>
        <v>4.434589800443459E-4</v>
      </c>
      <c r="AC1977" s="11">
        <f t="shared" si="526"/>
        <v>-0.10865201131112999</v>
      </c>
      <c r="AG1977" s="2"/>
      <c r="AL1977" s="2"/>
      <c r="AM1977" s="2"/>
    </row>
    <row r="1978" spans="1:39">
      <c r="A1978" s="1" t="str">
        <f t="shared" si="510"/>
        <v>~pefu~ : [pfə]</v>
      </c>
      <c r="B1978" s="1">
        <f>_xlfn.LET(_xlpm.d,$G1978,_xlpm.k,_xlfn.CONCAT(LEFT(TRIM(B$1),1),"*"),COUNTIF(_xlpm.d,_xlpm.k))</f>
        <v>0</v>
      </c>
      <c r="C1978" s="1">
        <f>_xlfn.LET(_xlpm.d,$G1978,_xlpm.k,_xlfn.CONCAT(LEFT(TRIM(C$1),1),"*"),COUNTIF(_xlpm.d,_xlpm.k))</f>
        <v>0</v>
      </c>
      <c r="D1978" s="1">
        <f>_xlfn.LET(_xlpm.d,$G1978,_xlpm.k,_xlfn.CONCAT(LEFT(TRIM(D$1),1),"*"),COUNTIF(_xlpm.d,_xlpm.k))</f>
        <v>0</v>
      </c>
      <c r="E1978" s="1">
        <f t="shared" si="511"/>
        <v>0.30102999566398114</v>
      </c>
      <c r="F1978" s="7">
        <v>1</v>
      </c>
      <c r="G1978" s="9" t="s">
        <v>755</v>
      </c>
      <c r="H1978" s="4" cm="1">
        <f t="array" ref="H1978">F1978/freq.sum.r6e</f>
        <v>7.9214195183776928E-5</v>
      </c>
      <c r="I1978" s="4" t="str">
        <f t="shared" si="512"/>
        <v>pfə</v>
      </c>
      <c r="J1978" s="4" t="str">
        <f t="shared" si="513"/>
        <v>pefu</v>
      </c>
      <c r="K1978" s="10">
        <f t="shared" si="514"/>
        <v>3</v>
      </c>
      <c r="L1978" s="1">
        <f t="shared" si="515"/>
        <v>4</v>
      </c>
      <c r="M1978" s="10">
        <f t="shared" si="516"/>
        <v>4</v>
      </c>
      <c r="N1978" s="1" t="str">
        <f t="shared" si="517"/>
        <v>~pefu~</v>
      </c>
      <c r="O1978" s="1" t="str">
        <f t="shared" si="518"/>
        <v>[pfə]</v>
      </c>
      <c r="P1978" s="3" cm="1">
        <f t="array" ref="P1978">SUM(_xlfn._xlws.FILTER($H$2:$H$2454,_xlfn.MAP($N$2:$N$2454,_xlfn.LAMBDA(_xlpm.x,_xlpm.x=$N1978))))</f>
        <v>7.9214195183776928E-5</v>
      </c>
      <c r="Q1978" s="4">
        <f t="shared" si="519"/>
        <v>1</v>
      </c>
      <c r="R1978" s="6" cm="1">
        <f t="array" ref="R1978">SUM(_xlfn._xlws.FILTER($H$2:$H$2454,_xlfn.MAP($O$2:$O$2454,_xlfn.LAMBDA(_xlpm.x,_xlpm.x=$O1978))))</f>
        <v>7.9214195183776928E-5</v>
      </c>
      <c r="S1978" s="4">
        <f t="shared" si="520"/>
        <v>1</v>
      </c>
      <c r="T1978" s="4">
        <f t="shared" si="521"/>
        <v>0.2342468675289098</v>
      </c>
      <c r="U1978" s="4">
        <f t="shared" si="522"/>
        <v>1</v>
      </c>
      <c r="V1978" s="4">
        <f t="shared" si="523"/>
        <v>0</v>
      </c>
      <c r="W1978" s="4" t="s">
        <v>5121</v>
      </c>
      <c r="X1978" s="2" cm="1">
        <f t="array" ref="X1978">SUM(_xlfn._xlws.FILTER($F$2:$F$2454,_xlfn.MAP($W$2:$W$2454,_xlfn.LAMBDA(_xlpm.x,_xlpm.x=$W1978))))</f>
        <v>2896</v>
      </c>
      <c r="Y1978" s="11">
        <f t="shared" si="524"/>
        <v>3.453038674033149E-4</v>
      </c>
      <c r="Z1978" s="4" t="s">
        <v>5101</v>
      </c>
      <c r="AA1978" s="2" cm="1">
        <f t="array" ref="AA1978">SUM(_xlfn._xlws.FILTER($F$2:$F$2454,_xlfn.MAP($Z$2:$Z$2454,_xlfn.LAMBDA(_xlpm.x,_xlpm.x=$Z1978))))</f>
        <v>2255</v>
      </c>
      <c r="AB1978" s="11">
        <f t="shared" si="525"/>
        <v>4.434589800443459E-4</v>
      </c>
      <c r="AC1978" s="11">
        <f t="shared" si="526"/>
        <v>-0.10865201131112999</v>
      </c>
      <c r="AG1978" s="2"/>
      <c r="AL1978" s="2"/>
      <c r="AM1978" s="2"/>
    </row>
    <row r="1979" spans="1:39">
      <c r="A1979" s="1" t="str">
        <f t="shared" si="510"/>
        <v>~rdle~ : [ɹdlə]</v>
      </c>
      <c r="B1979" s="1">
        <f>_xlfn.LET(_xlpm.d,$G1979,_xlpm.k,_xlfn.CONCAT(LEFT(TRIM(B$1),1),"*"),COUNTIF(_xlpm.d,_xlpm.k))</f>
        <v>1</v>
      </c>
      <c r="C1979" s="1">
        <f>_xlfn.LET(_xlpm.d,$G1979,_xlpm.k,_xlfn.CONCAT(LEFT(TRIM(C$1),1),"*"),COUNTIF(_xlpm.d,_xlpm.k))</f>
        <v>0</v>
      </c>
      <c r="D1979" s="1">
        <f>_xlfn.LET(_xlpm.d,$G1979,_xlpm.k,_xlfn.CONCAT(LEFT(TRIM(D$1),1),"*"),COUNTIF(_xlpm.d,_xlpm.k))</f>
        <v>0</v>
      </c>
      <c r="E1979" s="1">
        <f t="shared" si="511"/>
        <v>0.30102999566398114</v>
      </c>
      <c r="F1979" s="7">
        <v>1</v>
      </c>
      <c r="G1979" s="9" t="s">
        <v>2331</v>
      </c>
      <c r="H1979" s="4" cm="1">
        <f t="array" ref="H1979">F1979/freq.sum.r6e</f>
        <v>7.9214195183776928E-5</v>
      </c>
      <c r="I1979" s="4" t="str">
        <f t="shared" si="512"/>
        <v>ɹdlə</v>
      </c>
      <c r="J1979" s="4" t="str">
        <f t="shared" si="513"/>
        <v>rdle</v>
      </c>
      <c r="K1979" s="10">
        <f t="shared" si="514"/>
        <v>4</v>
      </c>
      <c r="L1979" s="1">
        <f t="shared" si="515"/>
        <v>4</v>
      </c>
      <c r="M1979" s="10">
        <f t="shared" si="516"/>
        <v>4</v>
      </c>
      <c r="N1979" s="1" t="str">
        <f t="shared" si="517"/>
        <v>~rdle~</v>
      </c>
      <c r="O1979" s="1" t="str">
        <f t="shared" si="518"/>
        <v>[ɹdlə]</v>
      </c>
      <c r="P1979" s="3" cm="1">
        <f t="array" ref="P1979">SUM(_xlfn._xlws.FILTER($H$2:$H$2454,_xlfn.MAP($N$2:$N$2454,_xlfn.LAMBDA(_xlpm.x,_xlpm.x=$N1979))))</f>
        <v>7.9214195183776928E-5</v>
      </c>
      <c r="Q1979" s="4">
        <f t="shared" si="519"/>
        <v>1</v>
      </c>
      <c r="R1979" s="6" cm="1">
        <f t="array" ref="R1979">SUM(_xlfn._xlws.FILTER($H$2:$H$2454,_xlfn.MAP($O$2:$O$2454,_xlfn.LAMBDA(_xlpm.x,_xlpm.x=$O1979))))</f>
        <v>7.9214195183776928E-5</v>
      </c>
      <c r="S1979" s="4">
        <f t="shared" si="520"/>
        <v>1</v>
      </c>
      <c r="T1979" s="4">
        <f t="shared" si="521"/>
        <v>0.2342468675289098</v>
      </c>
      <c r="U1979" s="4">
        <f t="shared" si="522"/>
        <v>1</v>
      </c>
      <c r="V1979" s="4">
        <f t="shared" si="523"/>
        <v>0</v>
      </c>
      <c r="W1979" s="4" t="s">
        <v>5121</v>
      </c>
      <c r="X1979" s="2" cm="1">
        <f t="array" ref="X1979">SUM(_xlfn._xlws.FILTER($F$2:$F$2454,_xlfn.MAP($W$2:$W$2454,_xlfn.LAMBDA(_xlpm.x,_xlpm.x=$W1979))))</f>
        <v>2896</v>
      </c>
      <c r="Y1979" s="11">
        <f t="shared" si="524"/>
        <v>3.453038674033149E-4</v>
      </c>
      <c r="Z1979" s="4" t="s">
        <v>5101</v>
      </c>
      <c r="AA1979" s="2" cm="1">
        <f t="array" ref="AA1979">SUM(_xlfn._xlws.FILTER($F$2:$F$2454,_xlfn.MAP($Z$2:$Z$2454,_xlfn.LAMBDA(_xlpm.x,_xlpm.x=$Z1979))))</f>
        <v>2255</v>
      </c>
      <c r="AB1979" s="11">
        <f t="shared" si="525"/>
        <v>4.434589800443459E-4</v>
      </c>
      <c r="AC1979" s="11">
        <f t="shared" si="526"/>
        <v>-0.10865201131112999</v>
      </c>
      <c r="AG1979" s="2"/>
      <c r="AL1979" s="2"/>
      <c r="AM1979" s="2"/>
    </row>
    <row r="1980" spans="1:39">
      <c r="A1980" s="1" t="str">
        <f t="shared" si="510"/>
        <v>~rdne~ : [ɹdnə]</v>
      </c>
      <c r="B1980" s="1">
        <f>_xlfn.LET(_xlpm.d,$G1980,_xlpm.k,_xlfn.CONCAT(LEFT(TRIM(B$1),1),"*"),COUNTIF(_xlpm.d,_xlpm.k))</f>
        <v>1</v>
      </c>
      <c r="C1980" s="1">
        <f>_xlfn.LET(_xlpm.d,$G1980,_xlpm.k,_xlfn.CONCAT(LEFT(TRIM(C$1),1),"*"),COUNTIF(_xlpm.d,_xlpm.k))</f>
        <v>0</v>
      </c>
      <c r="D1980" s="1">
        <f>_xlfn.LET(_xlpm.d,$G1980,_xlpm.k,_xlfn.CONCAT(LEFT(TRIM(D$1),1),"*"),COUNTIF(_xlpm.d,_xlpm.k))</f>
        <v>0</v>
      </c>
      <c r="E1980" s="1">
        <f t="shared" si="511"/>
        <v>0.30102999566398114</v>
      </c>
      <c r="F1980" s="7">
        <v>1</v>
      </c>
      <c r="G1980" s="9" t="s">
        <v>758</v>
      </c>
      <c r="H1980" s="4" cm="1">
        <f t="array" ref="H1980">F1980/freq.sum.r6e</f>
        <v>7.9214195183776928E-5</v>
      </c>
      <c r="I1980" s="4" t="str">
        <f t="shared" si="512"/>
        <v>ɹdnə</v>
      </c>
      <c r="J1980" s="4" t="str">
        <f t="shared" si="513"/>
        <v>rdne</v>
      </c>
      <c r="K1980" s="10">
        <f t="shared" si="514"/>
        <v>4</v>
      </c>
      <c r="L1980" s="1">
        <f t="shared" si="515"/>
        <v>4</v>
      </c>
      <c r="M1980" s="10">
        <f t="shared" si="516"/>
        <v>4</v>
      </c>
      <c r="N1980" s="1" t="str">
        <f t="shared" si="517"/>
        <v>~rdne~</v>
      </c>
      <c r="O1980" s="1" t="str">
        <f t="shared" si="518"/>
        <v>[ɹdnə]</v>
      </c>
      <c r="P1980" s="3" cm="1">
        <f t="array" ref="P1980">SUM(_xlfn._xlws.FILTER($H$2:$H$2454,_xlfn.MAP($N$2:$N$2454,_xlfn.LAMBDA(_xlpm.x,_xlpm.x=$N1980))))</f>
        <v>7.9214195183776928E-5</v>
      </c>
      <c r="Q1980" s="4">
        <f t="shared" si="519"/>
        <v>1</v>
      </c>
      <c r="R1980" s="6" cm="1">
        <f t="array" ref="R1980">SUM(_xlfn._xlws.FILTER($H$2:$H$2454,_xlfn.MAP($O$2:$O$2454,_xlfn.LAMBDA(_xlpm.x,_xlpm.x=$O1980))))</f>
        <v>7.9214195183776928E-5</v>
      </c>
      <c r="S1980" s="4">
        <f t="shared" si="520"/>
        <v>1</v>
      </c>
      <c r="T1980" s="4">
        <f t="shared" si="521"/>
        <v>0.2342468675289098</v>
      </c>
      <c r="U1980" s="4">
        <f t="shared" si="522"/>
        <v>1</v>
      </c>
      <c r="V1980" s="4">
        <f t="shared" si="523"/>
        <v>0</v>
      </c>
      <c r="W1980" s="4" t="s">
        <v>5121</v>
      </c>
      <c r="X1980" s="2" cm="1">
        <f t="array" ref="X1980">SUM(_xlfn._xlws.FILTER($F$2:$F$2454,_xlfn.MAP($W$2:$W$2454,_xlfn.LAMBDA(_xlpm.x,_xlpm.x=$W1980))))</f>
        <v>2896</v>
      </c>
      <c r="Y1980" s="11">
        <f t="shared" si="524"/>
        <v>3.453038674033149E-4</v>
      </c>
      <c r="Z1980" s="4" t="s">
        <v>5101</v>
      </c>
      <c r="AA1980" s="2" cm="1">
        <f t="array" ref="AA1980">SUM(_xlfn._xlws.FILTER($F$2:$F$2454,_xlfn.MAP($Z$2:$Z$2454,_xlfn.LAMBDA(_xlpm.x,_xlpm.x=$Z1980))))</f>
        <v>2255</v>
      </c>
      <c r="AB1980" s="11">
        <f t="shared" si="525"/>
        <v>4.434589800443459E-4</v>
      </c>
      <c r="AC1980" s="11">
        <f t="shared" si="526"/>
        <v>-0.10865201131112999</v>
      </c>
      <c r="AG1980" s="2"/>
      <c r="AL1980" s="2"/>
      <c r="AM1980" s="2"/>
    </row>
    <row r="1981" spans="1:39">
      <c r="A1981" s="1" t="str">
        <f t="shared" si="510"/>
        <v>~rmle~ : [ɹmlə]</v>
      </c>
      <c r="B1981" s="1">
        <f>_xlfn.LET(_xlpm.d,$G1981,_xlpm.k,_xlfn.CONCAT(LEFT(TRIM(B$1),1),"*"),COUNTIF(_xlpm.d,_xlpm.k))</f>
        <v>1</v>
      </c>
      <c r="C1981" s="1">
        <f>_xlfn.LET(_xlpm.d,$G1981,_xlpm.k,_xlfn.CONCAT(LEFT(TRIM(C$1),1),"*"),COUNTIF(_xlpm.d,_xlpm.k))</f>
        <v>0</v>
      </c>
      <c r="D1981" s="1">
        <f>_xlfn.LET(_xlpm.d,$G1981,_xlpm.k,_xlfn.CONCAT(LEFT(TRIM(D$1),1),"*"),COUNTIF(_xlpm.d,_xlpm.k))</f>
        <v>0</v>
      </c>
      <c r="E1981" s="1">
        <f t="shared" si="511"/>
        <v>0.30102999566398114</v>
      </c>
      <c r="F1981" s="7">
        <v>1</v>
      </c>
      <c r="G1981" s="9" t="s">
        <v>763</v>
      </c>
      <c r="H1981" s="4" cm="1">
        <f t="array" ref="H1981">F1981/freq.sum.r6e</f>
        <v>7.9214195183776928E-5</v>
      </c>
      <c r="I1981" s="4" t="str">
        <f t="shared" si="512"/>
        <v>ɹmlə</v>
      </c>
      <c r="J1981" s="4" t="str">
        <f t="shared" si="513"/>
        <v>rmle</v>
      </c>
      <c r="K1981" s="10">
        <f t="shared" si="514"/>
        <v>4</v>
      </c>
      <c r="L1981" s="1">
        <f t="shared" si="515"/>
        <v>4</v>
      </c>
      <c r="M1981" s="10">
        <f t="shared" si="516"/>
        <v>4</v>
      </c>
      <c r="N1981" s="1" t="str">
        <f t="shared" si="517"/>
        <v>~rmle~</v>
      </c>
      <c r="O1981" s="1" t="str">
        <f t="shared" si="518"/>
        <v>[ɹmlə]</v>
      </c>
      <c r="P1981" s="3" cm="1">
        <f t="array" ref="P1981">SUM(_xlfn._xlws.FILTER($H$2:$H$2454,_xlfn.MAP($N$2:$N$2454,_xlfn.LAMBDA(_xlpm.x,_xlpm.x=$N1981))))</f>
        <v>7.9214195183776928E-5</v>
      </c>
      <c r="Q1981" s="4">
        <f t="shared" si="519"/>
        <v>1</v>
      </c>
      <c r="R1981" s="6" cm="1">
        <f t="array" ref="R1981">SUM(_xlfn._xlws.FILTER($H$2:$H$2454,_xlfn.MAP($O$2:$O$2454,_xlfn.LAMBDA(_xlpm.x,_xlpm.x=$O1981))))</f>
        <v>7.9214195183776928E-5</v>
      </c>
      <c r="S1981" s="4">
        <f t="shared" si="520"/>
        <v>1</v>
      </c>
      <c r="T1981" s="4">
        <f t="shared" si="521"/>
        <v>0.2342468675289098</v>
      </c>
      <c r="U1981" s="4">
        <f t="shared" si="522"/>
        <v>1</v>
      </c>
      <c r="V1981" s="4">
        <f t="shared" si="523"/>
        <v>0</v>
      </c>
      <c r="W1981" s="4" t="s">
        <v>5121</v>
      </c>
      <c r="X1981" s="2" cm="1">
        <f t="array" ref="X1981">SUM(_xlfn._xlws.FILTER($F$2:$F$2454,_xlfn.MAP($W$2:$W$2454,_xlfn.LAMBDA(_xlpm.x,_xlpm.x=$W1981))))</f>
        <v>2896</v>
      </c>
      <c r="Y1981" s="11">
        <f t="shared" si="524"/>
        <v>3.453038674033149E-4</v>
      </c>
      <c r="Z1981" s="4" t="s">
        <v>5101</v>
      </c>
      <c r="AA1981" s="2" cm="1">
        <f t="array" ref="AA1981">SUM(_xlfn._xlws.FILTER($F$2:$F$2454,_xlfn.MAP($Z$2:$Z$2454,_xlfn.LAMBDA(_xlpm.x,_xlpm.x=$Z1981))))</f>
        <v>2255</v>
      </c>
      <c r="AB1981" s="11">
        <f t="shared" si="525"/>
        <v>4.434589800443459E-4</v>
      </c>
      <c r="AC1981" s="11">
        <f t="shared" si="526"/>
        <v>-0.10865201131112999</v>
      </c>
      <c r="AG1981" s="2"/>
      <c r="AL1981" s="2"/>
      <c r="AM1981" s="2"/>
    </row>
    <row r="1982" spans="1:39">
      <c r="A1982" s="1" t="str">
        <f t="shared" si="510"/>
        <v>~rpse~ : [ɹpsə]</v>
      </c>
      <c r="B1982" s="1">
        <f>_xlfn.LET(_xlpm.d,$G1982,_xlpm.k,_xlfn.CONCAT(LEFT(TRIM(B$1),1),"*"),COUNTIF(_xlpm.d,_xlpm.k))</f>
        <v>1</v>
      </c>
      <c r="C1982" s="1">
        <f>_xlfn.LET(_xlpm.d,$G1982,_xlpm.k,_xlfn.CONCAT(LEFT(TRIM(C$1),1),"*"),COUNTIF(_xlpm.d,_xlpm.k))</f>
        <v>0</v>
      </c>
      <c r="D1982" s="1">
        <f>_xlfn.LET(_xlpm.d,$G1982,_xlpm.k,_xlfn.CONCAT(LEFT(TRIM(D$1),1),"*"),COUNTIF(_xlpm.d,_xlpm.k))</f>
        <v>0</v>
      </c>
      <c r="E1982" s="1">
        <f t="shared" si="511"/>
        <v>0.30102999566398114</v>
      </c>
      <c r="F1982" s="7">
        <v>1</v>
      </c>
      <c r="G1982" s="9" t="s">
        <v>2368</v>
      </c>
      <c r="H1982" s="4" cm="1">
        <f t="array" ref="H1982">F1982/freq.sum.r6e</f>
        <v>7.9214195183776928E-5</v>
      </c>
      <c r="I1982" s="4" t="str">
        <f t="shared" si="512"/>
        <v>ɹpsə</v>
      </c>
      <c r="J1982" s="4" t="str">
        <f t="shared" si="513"/>
        <v>rpse</v>
      </c>
      <c r="K1982" s="10">
        <f t="shared" si="514"/>
        <v>4</v>
      </c>
      <c r="L1982" s="1">
        <f t="shared" si="515"/>
        <v>4</v>
      </c>
      <c r="M1982" s="10">
        <f t="shared" si="516"/>
        <v>4</v>
      </c>
      <c r="N1982" s="1" t="str">
        <f t="shared" si="517"/>
        <v>~rpse~</v>
      </c>
      <c r="O1982" s="1" t="str">
        <f t="shared" si="518"/>
        <v>[ɹpsə]</v>
      </c>
      <c r="P1982" s="3" cm="1">
        <f t="array" ref="P1982">SUM(_xlfn._xlws.FILTER($H$2:$H$2454,_xlfn.MAP($N$2:$N$2454,_xlfn.LAMBDA(_xlpm.x,_xlpm.x=$N1982))))</f>
        <v>7.9214195183776928E-5</v>
      </c>
      <c r="Q1982" s="4">
        <f t="shared" si="519"/>
        <v>1</v>
      </c>
      <c r="R1982" s="6" cm="1">
        <f t="array" ref="R1982">SUM(_xlfn._xlws.FILTER($H$2:$H$2454,_xlfn.MAP($O$2:$O$2454,_xlfn.LAMBDA(_xlpm.x,_xlpm.x=$O1982))))</f>
        <v>7.9214195183776928E-5</v>
      </c>
      <c r="S1982" s="4">
        <f t="shared" si="520"/>
        <v>1</v>
      </c>
      <c r="T1982" s="4">
        <f t="shared" si="521"/>
        <v>0.2342468675289098</v>
      </c>
      <c r="U1982" s="4">
        <f t="shared" si="522"/>
        <v>1</v>
      </c>
      <c r="V1982" s="4">
        <f t="shared" si="523"/>
        <v>0</v>
      </c>
      <c r="W1982" s="4" t="s">
        <v>5121</v>
      </c>
      <c r="X1982" s="2" cm="1">
        <f t="array" ref="X1982">SUM(_xlfn._xlws.FILTER($F$2:$F$2454,_xlfn.MAP($W$2:$W$2454,_xlfn.LAMBDA(_xlpm.x,_xlpm.x=$W1982))))</f>
        <v>2896</v>
      </c>
      <c r="Y1982" s="11">
        <f t="shared" si="524"/>
        <v>3.453038674033149E-4</v>
      </c>
      <c r="Z1982" s="4" t="s">
        <v>5101</v>
      </c>
      <c r="AA1982" s="2" cm="1">
        <f t="array" ref="AA1982">SUM(_xlfn._xlws.FILTER($F$2:$F$2454,_xlfn.MAP($Z$2:$Z$2454,_xlfn.LAMBDA(_xlpm.x,_xlpm.x=$Z1982))))</f>
        <v>2255</v>
      </c>
      <c r="AB1982" s="11">
        <f t="shared" si="525"/>
        <v>4.434589800443459E-4</v>
      </c>
      <c r="AC1982" s="11">
        <f t="shared" si="526"/>
        <v>-0.10865201131112999</v>
      </c>
      <c r="AG1982" s="2"/>
      <c r="AL1982" s="2"/>
      <c r="AM1982" s="2"/>
    </row>
    <row r="1983" spans="1:39">
      <c r="A1983" s="1" t="str">
        <f t="shared" si="510"/>
        <v>~rtme~ : [ɹtmə]</v>
      </c>
      <c r="B1983" s="1">
        <f>_xlfn.LET(_xlpm.d,$G1983,_xlpm.k,_xlfn.CONCAT(LEFT(TRIM(B$1),1),"*"),COUNTIF(_xlpm.d,_xlpm.k))</f>
        <v>1</v>
      </c>
      <c r="C1983" s="1">
        <f>_xlfn.LET(_xlpm.d,$G1983,_xlpm.k,_xlfn.CONCAT(LEFT(TRIM(C$1),1),"*"),COUNTIF(_xlpm.d,_xlpm.k))</f>
        <v>0</v>
      </c>
      <c r="D1983" s="1">
        <f>_xlfn.LET(_xlpm.d,$G1983,_xlpm.k,_xlfn.CONCAT(LEFT(TRIM(D$1),1),"*"),COUNTIF(_xlpm.d,_xlpm.k))</f>
        <v>0</v>
      </c>
      <c r="E1983" s="1">
        <f t="shared" si="511"/>
        <v>0.30102999566398114</v>
      </c>
      <c r="F1983" s="7">
        <v>1</v>
      </c>
      <c r="G1983" s="9" t="s">
        <v>771</v>
      </c>
      <c r="H1983" s="4" cm="1">
        <f t="array" ref="H1983">F1983/freq.sum.r6e</f>
        <v>7.9214195183776928E-5</v>
      </c>
      <c r="I1983" s="1" t="str">
        <f t="shared" si="512"/>
        <v>ɹtmə</v>
      </c>
      <c r="J1983" s="1" t="str">
        <f t="shared" si="513"/>
        <v>rtme</v>
      </c>
      <c r="K1983" s="10">
        <f t="shared" si="514"/>
        <v>4</v>
      </c>
      <c r="L1983" s="1">
        <f t="shared" si="515"/>
        <v>4</v>
      </c>
      <c r="M1983" s="10">
        <f t="shared" si="516"/>
        <v>4</v>
      </c>
      <c r="N1983" s="1" t="str">
        <f t="shared" si="517"/>
        <v>~rtme~</v>
      </c>
      <c r="O1983" s="1" t="str">
        <f t="shared" si="518"/>
        <v>[ɹtmə]</v>
      </c>
      <c r="P1983" s="3" cm="1">
        <f t="array" ref="P1983">SUM(_xlfn._xlws.FILTER($H$2:$H$2454,_xlfn.MAP($N$2:$N$2454,_xlfn.LAMBDA(_xlpm.x,_xlpm.x=$N1983))))</f>
        <v>7.9214195183776928E-5</v>
      </c>
      <c r="Q1983" s="4">
        <f t="shared" si="519"/>
        <v>1</v>
      </c>
      <c r="R1983" s="6" cm="1">
        <f t="array" ref="R1983">SUM(_xlfn._xlws.FILTER($H$2:$H$2454,_xlfn.MAP($O$2:$O$2454,_xlfn.LAMBDA(_xlpm.x,_xlpm.x=$O1983))))</f>
        <v>7.9214195183776928E-5</v>
      </c>
      <c r="S1983" s="4">
        <f t="shared" si="520"/>
        <v>1</v>
      </c>
      <c r="T1983" s="4">
        <f t="shared" si="521"/>
        <v>0.2342468675289098</v>
      </c>
      <c r="U1983" s="4">
        <f t="shared" si="522"/>
        <v>1</v>
      </c>
      <c r="V1983" s="4">
        <f t="shared" si="523"/>
        <v>0</v>
      </c>
      <c r="W1983" s="4" t="s">
        <v>5121</v>
      </c>
      <c r="X1983" s="2" cm="1">
        <f t="array" ref="X1983">SUM(_xlfn._xlws.FILTER($F$2:$F$2454,_xlfn.MAP($W$2:$W$2454,_xlfn.LAMBDA(_xlpm.x,_xlpm.x=$W1983))))</f>
        <v>2896</v>
      </c>
      <c r="Y1983" s="11">
        <f t="shared" si="524"/>
        <v>3.453038674033149E-4</v>
      </c>
      <c r="Z1983" s="4" t="s">
        <v>5101</v>
      </c>
      <c r="AA1983" s="2" cm="1">
        <f t="array" ref="AA1983">SUM(_xlfn._xlws.FILTER($F$2:$F$2454,_xlfn.MAP($Z$2:$Z$2454,_xlfn.LAMBDA(_xlpm.x,_xlpm.x=$Z1983))))</f>
        <v>2255</v>
      </c>
      <c r="AB1983" s="11">
        <f t="shared" si="525"/>
        <v>4.434589800443459E-4</v>
      </c>
      <c r="AC1983" s="11">
        <f t="shared" si="526"/>
        <v>-0.10865201131112999</v>
      </c>
      <c r="AG1983" s="2"/>
      <c r="AL1983" s="2"/>
      <c r="AM1983" s="2"/>
    </row>
    <row r="1984" spans="1:39">
      <c r="A1984" s="1" t="str">
        <f t="shared" si="510"/>
        <v>~rtne~ : [ɹtnə]</v>
      </c>
      <c r="B1984" s="1">
        <f>_xlfn.LET(_xlpm.d,$G1984,_xlpm.k,_xlfn.CONCAT(LEFT(TRIM(B$1),1),"*"),COUNTIF(_xlpm.d,_xlpm.k))</f>
        <v>1</v>
      </c>
      <c r="C1984" s="1">
        <f>_xlfn.LET(_xlpm.d,$G1984,_xlpm.k,_xlfn.CONCAT(LEFT(TRIM(C$1),1),"*"),COUNTIF(_xlpm.d,_xlpm.k))</f>
        <v>0</v>
      </c>
      <c r="D1984" s="1">
        <f>_xlfn.LET(_xlpm.d,$G1984,_xlpm.k,_xlfn.CONCAT(LEFT(TRIM(D$1),1),"*"),COUNTIF(_xlpm.d,_xlpm.k))</f>
        <v>0</v>
      </c>
      <c r="E1984" s="1">
        <f t="shared" si="511"/>
        <v>0.47712125471966244</v>
      </c>
      <c r="F1984" s="7">
        <v>2</v>
      </c>
      <c r="G1984" s="9" t="s">
        <v>536</v>
      </c>
      <c r="H1984" s="4" cm="1">
        <f t="array" ref="H1984">F1984/freq.sum.r6e</f>
        <v>1.5842839036755386E-4</v>
      </c>
      <c r="I1984" s="4" t="str">
        <f t="shared" si="512"/>
        <v>ɹtnə</v>
      </c>
      <c r="J1984" s="4" t="str">
        <f t="shared" si="513"/>
        <v>rtne</v>
      </c>
      <c r="K1984" s="10">
        <f t="shared" si="514"/>
        <v>4</v>
      </c>
      <c r="L1984" s="1">
        <f t="shared" si="515"/>
        <v>4</v>
      </c>
      <c r="M1984" s="10">
        <f t="shared" si="516"/>
        <v>4</v>
      </c>
      <c r="N1984" s="1" t="str">
        <f t="shared" si="517"/>
        <v>~rtne~</v>
      </c>
      <c r="O1984" s="1" t="str">
        <f t="shared" si="518"/>
        <v>[ɹtnə]</v>
      </c>
      <c r="P1984" s="3" cm="1">
        <f t="array" ref="P1984">SUM(_xlfn._xlws.FILTER($H$2:$H$2454,_xlfn.MAP($N$2:$N$2454,_xlfn.LAMBDA(_xlpm.x,_xlpm.x=$N1984))))</f>
        <v>1.5842839036755386E-4</v>
      </c>
      <c r="Q1984" s="4">
        <f t="shared" si="519"/>
        <v>1</v>
      </c>
      <c r="R1984" s="6" cm="1">
        <f t="array" ref="R1984">SUM(_xlfn._xlws.FILTER($H$2:$H$2454,_xlfn.MAP($O$2:$O$2454,_xlfn.LAMBDA(_xlpm.x,_xlpm.x=$O1984))))</f>
        <v>1.5842839036755386E-4</v>
      </c>
      <c r="S1984" s="4">
        <f t="shared" si="520"/>
        <v>1</v>
      </c>
      <c r="T1984" s="4">
        <f t="shared" si="521"/>
        <v>0.37127250094471825</v>
      </c>
      <c r="U1984" s="4">
        <f t="shared" si="522"/>
        <v>1</v>
      </c>
      <c r="V1984" s="4">
        <f t="shared" si="523"/>
        <v>0</v>
      </c>
      <c r="W1984" s="4" t="s">
        <v>5121</v>
      </c>
      <c r="X1984" s="2" cm="1">
        <f t="array" ref="X1984">SUM(_xlfn._xlws.FILTER($F$2:$F$2454,_xlfn.MAP($W$2:$W$2454,_xlfn.LAMBDA(_xlpm.x,_xlpm.x=$W1984))))</f>
        <v>2896</v>
      </c>
      <c r="Y1984" s="11">
        <f t="shared" si="524"/>
        <v>6.9060773480662981E-4</v>
      </c>
      <c r="Z1984" s="4" t="s">
        <v>5101</v>
      </c>
      <c r="AA1984" s="2" cm="1">
        <f t="array" ref="AA1984">SUM(_xlfn._xlws.FILTER($F$2:$F$2454,_xlfn.MAP($Z$2:$Z$2454,_xlfn.LAMBDA(_xlpm.x,_xlpm.x=$Z1984))))</f>
        <v>2255</v>
      </c>
      <c r="AB1984" s="11">
        <f t="shared" si="525"/>
        <v>8.869179600886918E-4</v>
      </c>
      <c r="AC1984" s="11">
        <f t="shared" si="526"/>
        <v>-0.10865201131112999</v>
      </c>
      <c r="AG1984" s="2"/>
      <c r="AL1984" s="2"/>
      <c r="AM1984" s="2"/>
    </row>
    <row r="1985" spans="1:39">
      <c r="A1985" s="1" t="str">
        <f t="shared" si="510"/>
        <v>~seme~ : [zmə]</v>
      </c>
      <c r="B1985" s="1">
        <f>_xlfn.LET(_xlpm.d,$G1985,_xlpm.k,_xlfn.CONCAT(LEFT(TRIM(B$1),1),"*"),COUNTIF(_xlpm.d,_xlpm.k))</f>
        <v>0</v>
      </c>
      <c r="C1985" s="1">
        <f>_xlfn.LET(_xlpm.d,$G1985,_xlpm.k,_xlfn.CONCAT(LEFT(TRIM(C$1),1),"*"),COUNTIF(_xlpm.d,_xlpm.k))</f>
        <v>0</v>
      </c>
      <c r="D1985" s="1">
        <f>_xlfn.LET(_xlpm.d,$G1985,_xlpm.k,_xlfn.CONCAT(LEFT(TRIM(D$1),1),"*"),COUNTIF(_xlpm.d,_xlpm.k))</f>
        <v>0</v>
      </c>
      <c r="E1985" s="1">
        <f t="shared" si="511"/>
        <v>0.30102999566398114</v>
      </c>
      <c r="F1985" s="7">
        <v>1</v>
      </c>
      <c r="G1985" s="9" t="s">
        <v>772</v>
      </c>
      <c r="H1985" s="4" cm="1">
        <f t="array" ref="H1985">F1985/freq.sum.r6e</f>
        <v>7.9214195183776928E-5</v>
      </c>
      <c r="I1985" s="4" t="str">
        <f t="shared" si="512"/>
        <v>zmə</v>
      </c>
      <c r="J1985" s="4" t="str">
        <f t="shared" si="513"/>
        <v>seme</v>
      </c>
      <c r="K1985" s="10">
        <f t="shared" si="514"/>
        <v>3</v>
      </c>
      <c r="L1985" s="1">
        <f t="shared" si="515"/>
        <v>4</v>
      </c>
      <c r="M1985" s="10">
        <f t="shared" si="516"/>
        <v>4</v>
      </c>
      <c r="N1985" s="1" t="str">
        <f t="shared" si="517"/>
        <v>~seme~</v>
      </c>
      <c r="O1985" s="1" t="str">
        <f t="shared" si="518"/>
        <v>[zmə]</v>
      </c>
      <c r="P1985" s="3" cm="1">
        <f t="array" ref="P1985">SUM(_xlfn._xlws.FILTER($H$2:$H$2454,_xlfn.MAP($N$2:$N$2454,_xlfn.LAMBDA(_xlpm.x,_xlpm.x=$N1985))))</f>
        <v>7.9214195183776928E-5</v>
      </c>
      <c r="Q1985" s="4">
        <f t="shared" si="519"/>
        <v>1</v>
      </c>
      <c r="R1985" s="6" cm="1">
        <f t="array" ref="R1985">SUM(_xlfn._xlws.FILTER($H$2:$H$2454,_xlfn.MAP($O$2:$O$2454,_xlfn.LAMBDA(_xlpm.x,_xlpm.x=$O1985))))</f>
        <v>7.9214195183776928E-5</v>
      </c>
      <c r="S1985" s="4">
        <f t="shared" si="520"/>
        <v>1</v>
      </c>
      <c r="T1985" s="4">
        <f t="shared" si="521"/>
        <v>0.2342468675289098</v>
      </c>
      <c r="U1985" s="4">
        <f t="shared" si="522"/>
        <v>1</v>
      </c>
      <c r="V1985" s="4">
        <f t="shared" si="523"/>
        <v>0</v>
      </c>
      <c r="W1985" s="4" t="s">
        <v>5121</v>
      </c>
      <c r="X1985" s="2" cm="1">
        <f t="array" ref="X1985">SUM(_xlfn._xlws.FILTER($F$2:$F$2454,_xlfn.MAP($W$2:$W$2454,_xlfn.LAMBDA(_xlpm.x,_xlpm.x=$W1985))))</f>
        <v>2896</v>
      </c>
      <c r="Y1985" s="11">
        <f t="shared" si="524"/>
        <v>3.453038674033149E-4</v>
      </c>
      <c r="Z1985" s="4" t="s">
        <v>5101</v>
      </c>
      <c r="AA1985" s="2" cm="1">
        <f t="array" ref="AA1985">SUM(_xlfn._xlws.FILTER($F$2:$F$2454,_xlfn.MAP($Z$2:$Z$2454,_xlfn.LAMBDA(_xlpm.x,_xlpm.x=$Z1985))))</f>
        <v>2255</v>
      </c>
      <c r="AB1985" s="11">
        <f t="shared" si="525"/>
        <v>4.434589800443459E-4</v>
      </c>
      <c r="AC1985" s="11">
        <f t="shared" si="526"/>
        <v>-0.10865201131112999</v>
      </c>
      <c r="AG1985" s="2"/>
      <c r="AL1985" s="2"/>
      <c r="AM1985" s="2"/>
    </row>
    <row r="1986" spans="1:39">
      <c r="A1986" s="1" t="str">
        <f t="shared" ref="A1986:A2049" si="527">_xlfn.LET(_xlpm.sep," : ",CONCATENATE(N1986,_xlpm.sep,O1986))</f>
        <v>~shme~ : [ʃmə]</v>
      </c>
      <c r="B1986" s="1">
        <f>_xlfn.LET(_xlpm.d,$G1986,_xlpm.k,_xlfn.CONCAT(LEFT(TRIM(B$1),1),"*"),COUNTIF(_xlpm.d,_xlpm.k))</f>
        <v>0</v>
      </c>
      <c r="C1986" s="1">
        <f>_xlfn.LET(_xlpm.d,$G1986,_xlpm.k,_xlfn.CONCAT(LEFT(TRIM(C$1),1),"*"),COUNTIF(_xlpm.d,_xlpm.k))</f>
        <v>0</v>
      </c>
      <c r="D1986" s="1">
        <f>_xlfn.LET(_xlpm.d,$G1986,_xlpm.k,_xlfn.CONCAT(LEFT(TRIM(D$1),1),"*"),COUNTIF(_xlpm.d,_xlpm.k))</f>
        <v>0</v>
      </c>
      <c r="E1986" s="1">
        <f t="shared" ref="E1986:E2049" si="528">LOG(F1986+1,10)</f>
        <v>0.30102999566398114</v>
      </c>
      <c r="F1986" s="7">
        <v>1</v>
      </c>
      <c r="G1986" s="9" t="s">
        <v>537</v>
      </c>
      <c r="H1986" s="4" cm="1">
        <f t="array" ref="H1986">F1986/freq.sum.r6e</f>
        <v>7.9214195183776928E-5</v>
      </c>
      <c r="I1986" s="1" t="str">
        <f t="shared" ref="I1986:I2049" si="529">_xlfn.LET(_xlpm.sep,":",_xlpm.w,$G1986,LEFT(_xlpm.w,FIND(_xlpm.sep,_xlpm.w)-1))</f>
        <v>ʃmə</v>
      </c>
      <c r="J1986" s="1" t="str">
        <f t="shared" ref="J1986:J2049" si="530">_xlfn.LET(_xlpm.sep,":",_xlpm.w,$G1986,RIGHT(_xlpm.w,LEN(_xlpm.w)-FIND(_xlpm.sep,_xlpm.w)))</f>
        <v>shme</v>
      </c>
      <c r="K1986" s="10">
        <f t="shared" ref="K1986:K2049" si="531">_xlfn.LET(_xlpm.w,I1986,LEN(_xlpm.w))</f>
        <v>3</v>
      </c>
      <c r="L1986" s="1">
        <f t="shared" ref="L1986:L2049" si="532">_xlfn.LET(_xlpm.w,J1986,LEN(_xlpm.w))</f>
        <v>4</v>
      </c>
      <c r="M1986" s="10">
        <f t="shared" ref="M1986:M2049" si="533">_xlfn.LET(_xlpm.a,K1986,_xlpm.b,L1986,MAX(_xlpm.a,_xlpm.b))</f>
        <v>4</v>
      </c>
      <c r="N1986" s="1" t="str">
        <f t="shared" ref="N1986:N2049" si="534">_xlfn.LET(_xlpm.sep,":",_xlpm.w,$G1986,_xlfn.CONCAT("~",RIGHT(_xlpm.w,LEN(_xlpm.w)-FIND(_xlpm.sep,_xlpm.w)),"~"))</f>
        <v>~shme~</v>
      </c>
      <c r="O1986" s="1" t="str">
        <f t="shared" ref="O1986:O2049" si="535">_xlfn.LET(_xlpm.sep,":",_xlpm.w,$G1986,_xlfn.CONCAT("[",LEFT(_xlpm.w,FIND(_xlpm.sep,_xlpm.w)-1),"]"))</f>
        <v>[ʃmə]</v>
      </c>
      <c r="P1986" s="3" cm="1">
        <f t="array" ref="P1986">SUM(_xlfn._xlws.FILTER($H$2:$H$2454,_xlfn.MAP($N$2:$N$2454,_xlfn.LAMBDA(_xlpm.x,_xlpm.x=$N1986))))</f>
        <v>7.9214195183776928E-5</v>
      </c>
      <c r="Q1986" s="4">
        <f t="shared" ref="Q1986:Q2049" si="536">$H1986/P1986</f>
        <v>1</v>
      </c>
      <c r="R1986" s="6" cm="1">
        <f t="array" ref="R1986">SUM(_xlfn._xlws.FILTER($H$2:$H$2454,_xlfn.MAP($O$2:$O$2454,_xlfn.LAMBDA(_xlpm.x,_xlpm.x=$O1986))))</f>
        <v>7.9214195183776928E-5</v>
      </c>
      <c r="S1986" s="4">
        <f t="shared" ref="S1986:S2049" si="537">$H1986/R1986</f>
        <v>1</v>
      </c>
      <c r="T1986" s="4">
        <f t="shared" ref="T1986:T2049" si="538">_xlfn.LET(_xlpm.freq,F1986,_xlpm.size,M1986+1,_xlpm.F,U1986,LOG(1+_xlpm.freq)*LOG(1+_xlpm.size)*_xlpm.F)</f>
        <v>0.2342468675289098</v>
      </c>
      <c r="U1986" s="4">
        <f t="shared" ref="U1986:U2049" si="539">_xlfn.LET(_xlpm.a,S1986,_xlpm.b,Q1986,2*_xlpm.a*_xlpm.b/(_xlpm.a+_xlpm.b))</f>
        <v>1</v>
      </c>
      <c r="V1986" s="4">
        <f t="shared" ref="V1986:V2049" si="540">_xlfn.LET(_xlpm.p,Q1986,_xlpm.q,S1986,LOG(_xlpm.p/_xlpm.q))</f>
        <v>0</v>
      </c>
      <c r="W1986" s="4" t="s">
        <v>5121</v>
      </c>
      <c r="X1986" s="2" cm="1">
        <f t="array" ref="X1986">SUM(_xlfn._xlws.FILTER($F$2:$F$2454,_xlfn.MAP($W$2:$W$2454,_xlfn.LAMBDA(_xlpm.x,_xlpm.x=$W1986))))</f>
        <v>2896</v>
      </c>
      <c r="Y1986" s="11">
        <f t="shared" ref="Y1986:Y2049" si="541">$F1986/X1986</f>
        <v>3.453038674033149E-4</v>
      </c>
      <c r="Z1986" s="4" t="s">
        <v>5101</v>
      </c>
      <c r="AA1986" s="2" cm="1">
        <f t="array" ref="AA1986">SUM(_xlfn._xlws.FILTER($F$2:$F$2454,_xlfn.MAP($Z$2:$Z$2454,_xlfn.LAMBDA(_xlpm.x,_xlpm.x=$Z1986))))</f>
        <v>2255</v>
      </c>
      <c r="AB1986" s="11">
        <f t="shared" ref="AB1986:AB2049" si="542">$F1986/AA1986</f>
        <v>4.434589800443459E-4</v>
      </c>
      <c r="AC1986" s="11">
        <f t="shared" ref="AC1986:AC2049" si="543">_xlfn.LET(_xlpm.a,Y1986,_xlpm.b,AB1986,LOG(_xlpm.a/_xlpm.b))</f>
        <v>-0.10865201131112999</v>
      </c>
      <c r="AG1986" s="2"/>
      <c r="AL1986" s="2"/>
      <c r="AM1986" s="2"/>
    </row>
    <row r="1987" spans="1:39">
      <c r="A1987" s="1" t="str">
        <f t="shared" si="527"/>
        <v>~stme~ : [stmə]</v>
      </c>
      <c r="B1987" s="1">
        <f>_xlfn.LET(_xlpm.d,$G1987,_xlpm.k,_xlfn.CONCAT(LEFT(TRIM(B$1),1),"*"),COUNTIF(_xlpm.d,_xlpm.k))</f>
        <v>0</v>
      </c>
      <c r="C1987" s="1">
        <f>_xlfn.LET(_xlpm.d,$G1987,_xlpm.k,_xlfn.CONCAT(LEFT(TRIM(C$1),1),"*"),COUNTIF(_xlpm.d,_xlpm.k))</f>
        <v>0</v>
      </c>
      <c r="D1987" s="1">
        <f>_xlfn.LET(_xlpm.d,$G1987,_xlpm.k,_xlfn.CONCAT(LEFT(TRIM(D$1),1),"*"),COUNTIF(_xlpm.d,_xlpm.k))</f>
        <v>0</v>
      </c>
      <c r="E1987" s="1">
        <f t="shared" si="528"/>
        <v>0.30102999566398114</v>
      </c>
      <c r="F1987" s="7">
        <v>1</v>
      </c>
      <c r="G1987" s="9" t="s">
        <v>777</v>
      </c>
      <c r="H1987" s="4" cm="1">
        <f t="array" ref="H1987">F1987/freq.sum.r6e</f>
        <v>7.9214195183776928E-5</v>
      </c>
      <c r="I1987" s="4" t="str">
        <f t="shared" si="529"/>
        <v>stmə</v>
      </c>
      <c r="J1987" s="4" t="str">
        <f t="shared" si="530"/>
        <v>stme</v>
      </c>
      <c r="K1987" s="10">
        <f t="shared" si="531"/>
        <v>4</v>
      </c>
      <c r="L1987" s="1">
        <f t="shared" si="532"/>
        <v>4</v>
      </c>
      <c r="M1987" s="10">
        <f t="shared" si="533"/>
        <v>4</v>
      </c>
      <c r="N1987" s="1" t="str">
        <f t="shared" si="534"/>
        <v>~stme~</v>
      </c>
      <c r="O1987" s="1" t="str">
        <f t="shared" si="535"/>
        <v>[stmə]</v>
      </c>
      <c r="P1987" s="3" cm="1">
        <f t="array" ref="P1987">SUM(_xlfn._xlws.FILTER($H$2:$H$2454,_xlfn.MAP($N$2:$N$2454,_xlfn.LAMBDA(_xlpm.x,_xlpm.x=$N1987))))</f>
        <v>7.9214195183776928E-5</v>
      </c>
      <c r="Q1987" s="4">
        <f t="shared" si="536"/>
        <v>1</v>
      </c>
      <c r="R1987" s="6" cm="1">
        <f t="array" ref="R1987">SUM(_xlfn._xlws.FILTER($H$2:$H$2454,_xlfn.MAP($O$2:$O$2454,_xlfn.LAMBDA(_xlpm.x,_xlpm.x=$O1987))))</f>
        <v>7.9214195183776928E-5</v>
      </c>
      <c r="S1987" s="4">
        <f t="shared" si="537"/>
        <v>1</v>
      </c>
      <c r="T1987" s="4">
        <f t="shared" si="538"/>
        <v>0.2342468675289098</v>
      </c>
      <c r="U1987" s="4">
        <f t="shared" si="539"/>
        <v>1</v>
      </c>
      <c r="V1987" s="4">
        <f t="shared" si="540"/>
        <v>0</v>
      </c>
      <c r="W1987" s="4" t="s">
        <v>5121</v>
      </c>
      <c r="X1987" s="2" cm="1">
        <f t="array" ref="X1987">SUM(_xlfn._xlws.FILTER($F$2:$F$2454,_xlfn.MAP($W$2:$W$2454,_xlfn.LAMBDA(_xlpm.x,_xlpm.x=$W1987))))</f>
        <v>2896</v>
      </c>
      <c r="Y1987" s="11">
        <f t="shared" si="541"/>
        <v>3.453038674033149E-4</v>
      </c>
      <c r="Z1987" s="4" t="s">
        <v>5101</v>
      </c>
      <c r="AA1987" s="2" cm="1">
        <f t="array" ref="AA1987">SUM(_xlfn._xlws.FILTER($F$2:$F$2454,_xlfn.MAP($Z$2:$Z$2454,_xlfn.LAMBDA(_xlpm.x,_xlpm.x=$Z1987))))</f>
        <v>2255</v>
      </c>
      <c r="AB1987" s="11">
        <f t="shared" si="542"/>
        <v>4.434589800443459E-4</v>
      </c>
      <c r="AC1987" s="11">
        <f t="shared" si="543"/>
        <v>-0.10865201131112999</v>
      </c>
      <c r="AG1987" s="2"/>
      <c r="AL1987" s="2"/>
      <c r="AM1987" s="2"/>
    </row>
    <row r="1988" spans="1:39">
      <c r="A1988" s="1" t="str">
        <f t="shared" si="527"/>
        <v>~veme~ : [vmə]</v>
      </c>
      <c r="B1988" s="1">
        <f>_xlfn.LET(_xlpm.d,$G1988,_xlpm.k,_xlfn.CONCAT(LEFT(TRIM(B$1),1),"*"),COUNTIF(_xlpm.d,_xlpm.k))</f>
        <v>0</v>
      </c>
      <c r="C1988" s="1">
        <f>_xlfn.LET(_xlpm.d,$G1988,_xlpm.k,_xlfn.CONCAT(LEFT(TRIM(C$1),1),"*"),COUNTIF(_xlpm.d,_xlpm.k))</f>
        <v>0</v>
      </c>
      <c r="D1988" s="1">
        <f>_xlfn.LET(_xlpm.d,$G1988,_xlpm.k,_xlfn.CONCAT(LEFT(TRIM(D$1),1),"*"),COUNTIF(_xlpm.d,_xlpm.k))</f>
        <v>0</v>
      </c>
      <c r="E1988" s="1">
        <f t="shared" si="528"/>
        <v>0.47712125471966244</v>
      </c>
      <c r="F1988" s="7">
        <v>2</v>
      </c>
      <c r="G1988" s="9" t="s">
        <v>539</v>
      </c>
      <c r="H1988" s="4" cm="1">
        <f t="array" ref="H1988">F1988/freq.sum.r6e</f>
        <v>1.5842839036755386E-4</v>
      </c>
      <c r="I1988" s="4" t="str">
        <f t="shared" si="529"/>
        <v>vmə</v>
      </c>
      <c r="J1988" s="4" t="str">
        <f t="shared" si="530"/>
        <v>veme</v>
      </c>
      <c r="K1988" s="10">
        <f t="shared" si="531"/>
        <v>3</v>
      </c>
      <c r="L1988" s="1">
        <f t="shared" si="532"/>
        <v>4</v>
      </c>
      <c r="M1988" s="10">
        <f t="shared" si="533"/>
        <v>4</v>
      </c>
      <c r="N1988" s="1" t="str">
        <f t="shared" si="534"/>
        <v>~veme~</v>
      </c>
      <c r="O1988" s="1" t="str">
        <f t="shared" si="535"/>
        <v>[vmə]</v>
      </c>
      <c r="P1988" s="3" cm="1">
        <f t="array" ref="P1988">SUM(_xlfn._xlws.FILTER($H$2:$H$2454,_xlfn.MAP($N$2:$N$2454,_xlfn.LAMBDA(_xlpm.x,_xlpm.x=$N1988))))</f>
        <v>1.5842839036755386E-4</v>
      </c>
      <c r="Q1988" s="4">
        <f t="shared" si="536"/>
        <v>1</v>
      </c>
      <c r="R1988" s="6" cm="1">
        <f t="array" ref="R1988">SUM(_xlfn._xlws.FILTER($H$2:$H$2454,_xlfn.MAP($O$2:$O$2454,_xlfn.LAMBDA(_xlpm.x,_xlpm.x=$O1988))))</f>
        <v>1.5842839036755386E-4</v>
      </c>
      <c r="S1988" s="4">
        <f t="shared" si="537"/>
        <v>1</v>
      </c>
      <c r="T1988" s="4">
        <f t="shared" si="538"/>
        <v>0.37127250094471825</v>
      </c>
      <c r="U1988" s="4">
        <f t="shared" si="539"/>
        <v>1</v>
      </c>
      <c r="V1988" s="4">
        <f t="shared" si="540"/>
        <v>0</v>
      </c>
      <c r="W1988" s="4" t="s">
        <v>5121</v>
      </c>
      <c r="X1988" s="2" cm="1">
        <f t="array" ref="X1988">SUM(_xlfn._xlws.FILTER($F$2:$F$2454,_xlfn.MAP($W$2:$W$2454,_xlfn.LAMBDA(_xlpm.x,_xlpm.x=$W1988))))</f>
        <v>2896</v>
      </c>
      <c r="Y1988" s="11">
        <f t="shared" si="541"/>
        <v>6.9060773480662981E-4</v>
      </c>
      <c r="Z1988" s="4" t="s">
        <v>5101</v>
      </c>
      <c r="AA1988" s="2" cm="1">
        <f t="array" ref="AA1988">SUM(_xlfn._xlws.FILTER($F$2:$F$2454,_xlfn.MAP($Z$2:$Z$2454,_xlfn.LAMBDA(_xlpm.x,_xlpm.x=$Z1988))))</f>
        <v>2255</v>
      </c>
      <c r="AB1988" s="11">
        <f t="shared" si="542"/>
        <v>8.869179600886918E-4</v>
      </c>
      <c r="AC1988" s="11">
        <f t="shared" si="543"/>
        <v>-0.10865201131112999</v>
      </c>
      <c r="AG1988" s="2"/>
      <c r="AL1988" s="2"/>
      <c r="AM1988" s="2"/>
    </row>
    <row r="1989" spans="1:39">
      <c r="A1989" s="1" t="str">
        <f t="shared" si="527"/>
        <v>~vera~ : [vɹə]</v>
      </c>
      <c r="B1989" s="1">
        <f>_xlfn.LET(_xlpm.d,$G1989,_xlpm.k,_xlfn.CONCAT(LEFT(TRIM(B$1),1),"*"),COUNTIF(_xlpm.d,_xlpm.k))</f>
        <v>0</v>
      </c>
      <c r="C1989" s="1">
        <f>_xlfn.LET(_xlpm.d,$G1989,_xlpm.k,_xlfn.CONCAT(LEFT(TRIM(C$1),1),"*"),COUNTIF(_xlpm.d,_xlpm.k))</f>
        <v>0</v>
      </c>
      <c r="D1989" s="1">
        <f>_xlfn.LET(_xlpm.d,$G1989,_xlpm.k,_xlfn.CONCAT(LEFT(TRIM(D$1),1),"*"),COUNTIF(_xlpm.d,_xlpm.k))</f>
        <v>0</v>
      </c>
      <c r="E1989" s="1">
        <f t="shared" si="528"/>
        <v>0.30102999566398114</v>
      </c>
      <c r="F1989" s="7">
        <v>1</v>
      </c>
      <c r="G1989" s="9" t="s">
        <v>782</v>
      </c>
      <c r="H1989" s="4" cm="1">
        <f t="array" ref="H1989">F1989/freq.sum.r6e</f>
        <v>7.9214195183776928E-5</v>
      </c>
      <c r="I1989" s="1" t="str">
        <f t="shared" si="529"/>
        <v>vɹə</v>
      </c>
      <c r="J1989" s="1" t="str">
        <f t="shared" si="530"/>
        <v>vera</v>
      </c>
      <c r="K1989" s="10">
        <f t="shared" si="531"/>
        <v>3</v>
      </c>
      <c r="L1989" s="1">
        <f t="shared" si="532"/>
        <v>4</v>
      </c>
      <c r="M1989" s="10">
        <f t="shared" si="533"/>
        <v>4</v>
      </c>
      <c r="N1989" s="1" t="str">
        <f t="shared" si="534"/>
        <v>~vera~</v>
      </c>
      <c r="O1989" s="1" t="str">
        <f t="shared" si="535"/>
        <v>[vɹə]</v>
      </c>
      <c r="P1989" s="3" cm="1">
        <f t="array" ref="P1989">SUM(_xlfn._xlws.FILTER($H$2:$H$2454,_xlfn.MAP($N$2:$N$2454,_xlfn.LAMBDA(_xlpm.x,_xlpm.x=$N1989))))</f>
        <v>7.9214195183776928E-5</v>
      </c>
      <c r="Q1989" s="4">
        <f t="shared" si="536"/>
        <v>1</v>
      </c>
      <c r="R1989" s="6" cm="1">
        <f t="array" ref="R1989">SUM(_xlfn._xlws.FILTER($H$2:$H$2454,_xlfn.MAP($O$2:$O$2454,_xlfn.LAMBDA(_xlpm.x,_xlpm.x=$O1989))))</f>
        <v>7.9214195183776928E-5</v>
      </c>
      <c r="S1989" s="4">
        <f t="shared" si="537"/>
        <v>1</v>
      </c>
      <c r="T1989" s="4">
        <f t="shared" si="538"/>
        <v>0.2342468675289098</v>
      </c>
      <c r="U1989" s="4">
        <f t="shared" si="539"/>
        <v>1</v>
      </c>
      <c r="V1989" s="4">
        <f t="shared" si="540"/>
        <v>0</v>
      </c>
      <c r="W1989" s="4" t="s">
        <v>5121</v>
      </c>
      <c r="X1989" s="2" cm="1">
        <f t="array" ref="X1989">SUM(_xlfn._xlws.FILTER($F$2:$F$2454,_xlfn.MAP($W$2:$W$2454,_xlfn.LAMBDA(_xlpm.x,_xlpm.x=$W1989))))</f>
        <v>2896</v>
      </c>
      <c r="Y1989" s="11">
        <f t="shared" si="541"/>
        <v>3.453038674033149E-4</v>
      </c>
      <c r="Z1989" s="4" t="s">
        <v>5101</v>
      </c>
      <c r="AA1989" s="2" cm="1">
        <f t="array" ref="AA1989">SUM(_xlfn._xlws.FILTER($F$2:$F$2454,_xlfn.MAP($Z$2:$Z$2454,_xlfn.LAMBDA(_xlpm.x,_xlpm.x=$Z1989))))</f>
        <v>2255</v>
      </c>
      <c r="AB1989" s="11">
        <f t="shared" si="542"/>
        <v>4.434589800443459E-4</v>
      </c>
      <c r="AC1989" s="11">
        <f t="shared" si="543"/>
        <v>-0.10865201131112999</v>
      </c>
      <c r="AG1989" s="2"/>
      <c r="AL1989" s="2"/>
      <c r="AM1989" s="2"/>
    </row>
    <row r="1990" spans="1:39">
      <c r="A1990" s="1" t="str">
        <f t="shared" si="527"/>
        <v>~ldre~ : [ldɹɛ]</v>
      </c>
      <c r="B1990" s="1">
        <f>_xlfn.LET(_xlpm.d,$G1990,_xlpm.k,_xlfn.CONCAT(LEFT(TRIM(B$1),1),"*"),COUNTIF(_xlpm.d,_xlpm.k))</f>
        <v>0</v>
      </c>
      <c r="C1990" s="1">
        <f>_xlfn.LET(_xlpm.d,$G1990,_xlpm.k,_xlfn.CONCAT(LEFT(TRIM(C$1),1),"*"),COUNTIF(_xlpm.d,_xlpm.k))</f>
        <v>0</v>
      </c>
      <c r="D1990" s="1">
        <f>_xlfn.LET(_xlpm.d,$G1990,_xlpm.k,_xlfn.CONCAT(LEFT(TRIM(D$1),1),"*"),COUNTIF(_xlpm.d,_xlpm.k))</f>
        <v>0</v>
      </c>
      <c r="E1990" s="1">
        <f t="shared" si="528"/>
        <v>0.30102999566398114</v>
      </c>
      <c r="F1990" s="7">
        <v>1</v>
      </c>
      <c r="G1990" s="9" t="s">
        <v>735</v>
      </c>
      <c r="H1990" s="4" cm="1">
        <f t="array" ref="H1990">F1990/freq.sum.r6e</f>
        <v>7.9214195183776928E-5</v>
      </c>
      <c r="I1990" s="4" t="str">
        <f t="shared" si="529"/>
        <v>ldɹɛ</v>
      </c>
      <c r="J1990" s="4" t="str">
        <f t="shared" si="530"/>
        <v>ldre</v>
      </c>
      <c r="K1990" s="10">
        <f t="shared" si="531"/>
        <v>4</v>
      </c>
      <c r="L1990" s="1">
        <f t="shared" si="532"/>
        <v>4</v>
      </c>
      <c r="M1990" s="10">
        <f t="shared" si="533"/>
        <v>4</v>
      </c>
      <c r="N1990" s="1" t="str">
        <f t="shared" si="534"/>
        <v>~ldre~</v>
      </c>
      <c r="O1990" s="1" t="str">
        <f t="shared" si="535"/>
        <v>[ldɹɛ]</v>
      </c>
      <c r="P1990" s="3" cm="1">
        <f t="array" ref="P1990">SUM(_xlfn._xlws.FILTER($H$2:$H$2454,_xlfn.MAP($N$2:$N$2454,_xlfn.LAMBDA(_xlpm.x,_xlpm.x=$N1990))))</f>
        <v>7.9214195183776928E-5</v>
      </c>
      <c r="Q1990" s="4">
        <f t="shared" si="536"/>
        <v>1</v>
      </c>
      <c r="R1990" s="6" cm="1">
        <f t="array" ref="R1990">SUM(_xlfn._xlws.FILTER($H$2:$H$2454,_xlfn.MAP($O$2:$O$2454,_xlfn.LAMBDA(_xlpm.x,_xlpm.x=$O1990))))</f>
        <v>7.9214195183776928E-5</v>
      </c>
      <c r="S1990" s="4">
        <f t="shared" si="537"/>
        <v>1</v>
      </c>
      <c r="T1990" s="4">
        <f t="shared" si="538"/>
        <v>0.2342468675289098</v>
      </c>
      <c r="U1990" s="4">
        <f t="shared" si="539"/>
        <v>1</v>
      </c>
      <c r="V1990" s="4">
        <f t="shared" si="540"/>
        <v>0</v>
      </c>
      <c r="W1990" s="4" t="s">
        <v>5121</v>
      </c>
      <c r="X1990" s="2" cm="1">
        <f t="array" ref="X1990">SUM(_xlfn._xlws.FILTER($F$2:$F$2454,_xlfn.MAP($W$2:$W$2454,_xlfn.LAMBDA(_xlpm.x,_xlpm.x=$W1990))))</f>
        <v>2896</v>
      </c>
      <c r="Y1990" s="11">
        <f t="shared" si="541"/>
        <v>3.453038674033149E-4</v>
      </c>
      <c r="Z1990" s="4" t="s">
        <v>5104</v>
      </c>
      <c r="AA1990" s="2" cm="1">
        <f t="array" ref="AA1990">SUM(_xlfn._xlws.FILTER($F$2:$F$2454,_xlfn.MAP($Z$2:$Z$2454,_xlfn.LAMBDA(_xlpm.x,_xlpm.x=$Z1990))))</f>
        <v>883</v>
      </c>
      <c r="AB1990" s="11">
        <f t="shared" si="542"/>
        <v>1.1325028312570782E-3</v>
      </c>
      <c r="AC1990" s="11">
        <f t="shared" si="543"/>
        <v>-0.51583785394754078</v>
      </c>
      <c r="AG1990" s="2"/>
      <c r="AL1990" s="2"/>
      <c r="AM1990" s="2"/>
    </row>
    <row r="1991" spans="1:39">
      <c r="A1991" s="1" t="str">
        <f t="shared" si="527"/>
        <v>~mbre~ : [mbɹɛ]</v>
      </c>
      <c r="B1991" s="1">
        <f>_xlfn.LET(_xlpm.d,$G1991,_xlpm.k,_xlfn.CONCAT(LEFT(TRIM(B$1),1),"*"),COUNTIF(_xlpm.d,_xlpm.k))</f>
        <v>0</v>
      </c>
      <c r="C1991" s="1">
        <f>_xlfn.LET(_xlpm.d,$G1991,_xlpm.k,_xlfn.CONCAT(LEFT(TRIM(C$1),1),"*"),COUNTIF(_xlpm.d,_xlpm.k))</f>
        <v>1</v>
      </c>
      <c r="D1991" s="1">
        <f>_xlfn.LET(_xlpm.d,$G1991,_xlpm.k,_xlfn.CONCAT(LEFT(TRIM(D$1),1),"*"),COUNTIF(_xlpm.d,_xlpm.k))</f>
        <v>0</v>
      </c>
      <c r="E1991" s="1">
        <f t="shared" si="528"/>
        <v>0.30102999566398114</v>
      </c>
      <c r="F1991" s="7">
        <v>1</v>
      </c>
      <c r="G1991" s="9" t="s">
        <v>2110</v>
      </c>
      <c r="H1991" s="4" cm="1">
        <f t="array" ref="H1991">F1991/freq.sum.r6e</f>
        <v>7.9214195183776928E-5</v>
      </c>
      <c r="I1991" s="4" t="str">
        <f t="shared" si="529"/>
        <v>mbɹɛ</v>
      </c>
      <c r="J1991" s="4" t="str">
        <f t="shared" si="530"/>
        <v>mbre</v>
      </c>
      <c r="K1991" s="10">
        <f t="shared" si="531"/>
        <v>4</v>
      </c>
      <c r="L1991" s="1">
        <f t="shared" si="532"/>
        <v>4</v>
      </c>
      <c r="M1991" s="10">
        <f t="shared" si="533"/>
        <v>4</v>
      </c>
      <c r="N1991" s="1" t="str">
        <f t="shared" si="534"/>
        <v>~mbre~</v>
      </c>
      <c r="O1991" s="1" t="str">
        <f t="shared" si="535"/>
        <v>[mbɹɛ]</v>
      </c>
      <c r="P1991" s="3" cm="1">
        <f t="array" ref="P1991">SUM(_xlfn._xlws.FILTER($H$2:$H$2454,_xlfn.MAP($N$2:$N$2454,_xlfn.LAMBDA(_xlpm.x,_xlpm.x=$N1991))))</f>
        <v>7.9214195183776928E-5</v>
      </c>
      <c r="Q1991" s="4">
        <f t="shared" si="536"/>
        <v>1</v>
      </c>
      <c r="R1991" s="6" cm="1">
        <f t="array" ref="R1991">SUM(_xlfn._xlws.FILTER($H$2:$H$2454,_xlfn.MAP($O$2:$O$2454,_xlfn.LAMBDA(_xlpm.x,_xlpm.x=$O1991))))</f>
        <v>7.9214195183776928E-5</v>
      </c>
      <c r="S1991" s="4">
        <f t="shared" si="537"/>
        <v>1</v>
      </c>
      <c r="T1991" s="4">
        <f t="shared" si="538"/>
        <v>0.2342468675289098</v>
      </c>
      <c r="U1991" s="4">
        <f t="shared" si="539"/>
        <v>1</v>
      </c>
      <c r="V1991" s="4">
        <f t="shared" si="540"/>
        <v>0</v>
      </c>
      <c r="W1991" s="4" t="s">
        <v>5121</v>
      </c>
      <c r="X1991" s="2" cm="1">
        <f t="array" ref="X1991">SUM(_xlfn._xlws.FILTER($F$2:$F$2454,_xlfn.MAP($W$2:$W$2454,_xlfn.LAMBDA(_xlpm.x,_xlpm.x=$W1991))))</f>
        <v>2896</v>
      </c>
      <c r="Y1991" s="11">
        <f t="shared" si="541"/>
        <v>3.453038674033149E-4</v>
      </c>
      <c r="Z1991" s="4" t="s">
        <v>5104</v>
      </c>
      <c r="AA1991" s="2" cm="1">
        <f t="array" ref="AA1991">SUM(_xlfn._xlws.FILTER($F$2:$F$2454,_xlfn.MAP($Z$2:$Z$2454,_xlfn.LAMBDA(_xlpm.x,_xlpm.x=$Z1991))))</f>
        <v>883</v>
      </c>
      <c r="AB1991" s="11">
        <f t="shared" si="542"/>
        <v>1.1325028312570782E-3</v>
      </c>
      <c r="AC1991" s="11">
        <f t="shared" si="543"/>
        <v>-0.51583785394754078</v>
      </c>
      <c r="AG1991" s="2"/>
      <c r="AL1991" s="2"/>
      <c r="AM1991" s="2"/>
    </row>
    <row r="1992" spans="1:39">
      <c r="A1992" s="1" t="str">
        <f t="shared" si="527"/>
        <v>~mpbe~ : [mbɛ]</v>
      </c>
      <c r="B1992" s="1">
        <f>_xlfn.LET(_xlpm.d,$G1992,_xlpm.k,_xlfn.CONCAT(LEFT(TRIM(B$1),1),"*"),COUNTIF(_xlpm.d,_xlpm.k))</f>
        <v>0</v>
      </c>
      <c r="C1992" s="1">
        <f>_xlfn.LET(_xlpm.d,$G1992,_xlpm.k,_xlfn.CONCAT(LEFT(TRIM(C$1),1),"*"),COUNTIF(_xlpm.d,_xlpm.k))</f>
        <v>1</v>
      </c>
      <c r="D1992" s="1">
        <f>_xlfn.LET(_xlpm.d,$G1992,_xlpm.k,_xlfn.CONCAT(LEFT(TRIM(D$1),1),"*"),COUNTIF(_xlpm.d,_xlpm.k))</f>
        <v>0</v>
      </c>
      <c r="E1992" s="1">
        <f t="shared" si="528"/>
        <v>0.30102999566398114</v>
      </c>
      <c r="F1992" s="7">
        <v>1</v>
      </c>
      <c r="G1992" s="9" t="s">
        <v>2107</v>
      </c>
      <c r="H1992" s="4" cm="1">
        <f t="array" ref="H1992">F1992/freq.sum.r6e</f>
        <v>7.9214195183776928E-5</v>
      </c>
      <c r="I1992" s="4" t="str">
        <f t="shared" si="529"/>
        <v>mbɛ</v>
      </c>
      <c r="J1992" s="4" t="str">
        <f t="shared" si="530"/>
        <v>mpbe</v>
      </c>
      <c r="K1992" s="10">
        <f t="shared" si="531"/>
        <v>3</v>
      </c>
      <c r="L1992" s="1">
        <f t="shared" si="532"/>
        <v>4</v>
      </c>
      <c r="M1992" s="10">
        <f t="shared" si="533"/>
        <v>4</v>
      </c>
      <c r="N1992" s="1" t="str">
        <f t="shared" si="534"/>
        <v>~mpbe~</v>
      </c>
      <c r="O1992" s="1" t="str">
        <f t="shared" si="535"/>
        <v>[mbɛ]</v>
      </c>
      <c r="P1992" s="3" cm="1">
        <f t="array" ref="P1992">SUM(_xlfn._xlws.FILTER($H$2:$H$2454,_xlfn.MAP($N$2:$N$2454,_xlfn.LAMBDA(_xlpm.x,_xlpm.x=$N1992))))</f>
        <v>7.9214195183776928E-5</v>
      </c>
      <c r="Q1992" s="4">
        <f t="shared" si="536"/>
        <v>1</v>
      </c>
      <c r="R1992" s="6" cm="1">
        <f t="array" ref="R1992">SUM(_xlfn._xlws.FILTER($H$2:$H$2454,_xlfn.MAP($O$2:$O$2454,_xlfn.LAMBDA(_xlpm.x,_xlpm.x=$O1992))))</f>
        <v>7.9214195183776928E-5</v>
      </c>
      <c r="S1992" s="4">
        <f t="shared" si="537"/>
        <v>1</v>
      </c>
      <c r="T1992" s="4">
        <f t="shared" si="538"/>
        <v>0.2342468675289098</v>
      </c>
      <c r="U1992" s="4">
        <f t="shared" si="539"/>
        <v>1</v>
      </c>
      <c r="V1992" s="4">
        <f t="shared" si="540"/>
        <v>0</v>
      </c>
      <c r="W1992" s="4" t="s">
        <v>5121</v>
      </c>
      <c r="X1992" s="2" cm="1">
        <f t="array" ref="X1992">SUM(_xlfn._xlws.FILTER($F$2:$F$2454,_xlfn.MAP($W$2:$W$2454,_xlfn.LAMBDA(_xlpm.x,_xlpm.x=$W1992))))</f>
        <v>2896</v>
      </c>
      <c r="Y1992" s="11">
        <f t="shared" si="541"/>
        <v>3.453038674033149E-4</v>
      </c>
      <c r="Z1992" s="4" t="s">
        <v>5104</v>
      </c>
      <c r="AA1992" s="2" cm="1">
        <f t="array" ref="AA1992">SUM(_xlfn._xlws.FILTER($F$2:$F$2454,_xlfn.MAP($Z$2:$Z$2454,_xlfn.LAMBDA(_xlpm.x,_xlpm.x=$Z1992))))</f>
        <v>883</v>
      </c>
      <c r="AB1992" s="11">
        <f t="shared" si="542"/>
        <v>1.1325028312570782E-3</v>
      </c>
      <c r="AC1992" s="11">
        <f t="shared" si="543"/>
        <v>-0.51583785394754078</v>
      </c>
      <c r="AG1992" s="2"/>
      <c r="AL1992" s="2"/>
      <c r="AM1992" s="2"/>
    </row>
    <row r="1993" spans="1:39">
      <c r="A1993" s="1" t="str">
        <f t="shared" si="527"/>
        <v>~ncre~ : [nkɹɛ]</v>
      </c>
      <c r="B1993" s="1">
        <f>_xlfn.LET(_xlpm.d,$G1993,_xlpm.k,_xlfn.CONCAT(LEFT(TRIM(B$1),1),"*"),COUNTIF(_xlpm.d,_xlpm.k))</f>
        <v>0</v>
      </c>
      <c r="C1993" s="1">
        <f>_xlfn.LET(_xlpm.d,$G1993,_xlpm.k,_xlfn.CONCAT(LEFT(TRIM(C$1),1),"*"),COUNTIF(_xlpm.d,_xlpm.k))</f>
        <v>0</v>
      </c>
      <c r="D1993" s="1">
        <f>_xlfn.LET(_xlpm.d,$G1993,_xlpm.k,_xlfn.CONCAT(LEFT(TRIM(D$1),1),"*"),COUNTIF(_xlpm.d,_xlpm.k))</f>
        <v>1</v>
      </c>
      <c r="E1993" s="1">
        <f t="shared" si="528"/>
        <v>0.60205999132796229</v>
      </c>
      <c r="F1993" s="7">
        <v>3</v>
      </c>
      <c r="G1993" s="9" t="s">
        <v>620</v>
      </c>
      <c r="H1993" s="4" cm="1">
        <f t="array" ref="H1993">F1993/freq.sum.r6e</f>
        <v>2.376425855513308E-4</v>
      </c>
      <c r="I1993" s="4" t="str">
        <f t="shared" si="529"/>
        <v>nkɹɛ</v>
      </c>
      <c r="J1993" s="4" t="str">
        <f t="shared" si="530"/>
        <v>ncre</v>
      </c>
      <c r="K1993" s="10">
        <f t="shared" si="531"/>
        <v>4</v>
      </c>
      <c r="L1993" s="1">
        <f t="shared" si="532"/>
        <v>4</v>
      </c>
      <c r="M1993" s="10">
        <f t="shared" si="533"/>
        <v>4</v>
      </c>
      <c r="N1993" s="1" t="str">
        <f t="shared" si="534"/>
        <v>~ncre~</v>
      </c>
      <c r="O1993" s="1" t="str">
        <f t="shared" si="535"/>
        <v>[nkɹɛ]</v>
      </c>
      <c r="P1993" s="3" cm="1">
        <f t="array" ref="P1993">SUM(_xlfn._xlws.FILTER($H$2:$H$2454,_xlfn.MAP($N$2:$N$2454,_xlfn.LAMBDA(_xlpm.x,_xlpm.x=$N1993))))</f>
        <v>2.376425855513308E-4</v>
      </c>
      <c r="Q1993" s="4">
        <f t="shared" si="536"/>
        <v>1</v>
      </c>
      <c r="R1993" s="6" cm="1">
        <f t="array" ref="R1993">SUM(_xlfn._xlws.FILTER($H$2:$H$2454,_xlfn.MAP($O$2:$O$2454,_xlfn.LAMBDA(_xlpm.x,_xlpm.x=$O1993))))</f>
        <v>2.376425855513308E-4</v>
      </c>
      <c r="S1993" s="4">
        <f t="shared" si="537"/>
        <v>1</v>
      </c>
      <c r="T1993" s="4">
        <f t="shared" si="538"/>
        <v>0.4684937350578196</v>
      </c>
      <c r="U1993" s="4">
        <f t="shared" si="539"/>
        <v>1</v>
      </c>
      <c r="V1993" s="4">
        <f t="shared" si="540"/>
        <v>0</v>
      </c>
      <c r="W1993" s="4" t="s">
        <v>5121</v>
      </c>
      <c r="X1993" s="2" cm="1">
        <f t="array" ref="X1993">SUM(_xlfn._xlws.FILTER($F$2:$F$2454,_xlfn.MAP($W$2:$W$2454,_xlfn.LAMBDA(_xlpm.x,_xlpm.x=$W1993))))</f>
        <v>2896</v>
      </c>
      <c r="Y1993" s="11">
        <f t="shared" si="541"/>
        <v>1.0359116022099447E-3</v>
      </c>
      <c r="Z1993" s="4" t="s">
        <v>5104</v>
      </c>
      <c r="AA1993" s="2" cm="1">
        <f t="array" ref="AA1993">SUM(_xlfn._xlws.FILTER($F$2:$F$2454,_xlfn.MAP($Z$2:$Z$2454,_xlfn.LAMBDA(_xlpm.x,_xlpm.x=$Z1993))))</f>
        <v>883</v>
      </c>
      <c r="AB1993" s="11">
        <f t="shared" si="542"/>
        <v>3.3975084937712344E-3</v>
      </c>
      <c r="AC1993" s="11">
        <f t="shared" si="543"/>
        <v>-0.51583785394754067</v>
      </c>
      <c r="AG1993" s="2"/>
      <c r="AL1993" s="2"/>
      <c r="AM1993" s="2"/>
    </row>
    <row r="1994" spans="1:39">
      <c r="A1994" s="1" t="str">
        <f t="shared" si="527"/>
        <v>~ndre~ : [ndɹɛ]</v>
      </c>
      <c r="B1994" s="1">
        <f>_xlfn.LET(_xlpm.d,$G1994,_xlpm.k,_xlfn.CONCAT(LEFT(TRIM(B$1),1),"*"),COUNTIF(_xlpm.d,_xlpm.k))</f>
        <v>0</v>
      </c>
      <c r="C1994" s="1">
        <f>_xlfn.LET(_xlpm.d,$G1994,_xlpm.k,_xlfn.CONCAT(LEFT(TRIM(C$1),1),"*"),COUNTIF(_xlpm.d,_xlpm.k))</f>
        <v>0</v>
      </c>
      <c r="D1994" s="1">
        <f>_xlfn.LET(_xlpm.d,$G1994,_xlpm.k,_xlfn.CONCAT(LEFT(TRIM(D$1),1),"*"),COUNTIF(_xlpm.d,_xlpm.k))</f>
        <v>1</v>
      </c>
      <c r="E1994" s="1">
        <f t="shared" si="528"/>
        <v>0.60205999132796229</v>
      </c>
      <c r="F1994" s="7">
        <v>3</v>
      </c>
      <c r="G1994" s="9" t="s">
        <v>434</v>
      </c>
      <c r="H1994" s="4" cm="1">
        <f t="array" ref="H1994">F1994/freq.sum.r6e</f>
        <v>2.376425855513308E-4</v>
      </c>
      <c r="I1994" s="4" t="str">
        <f t="shared" si="529"/>
        <v>ndɹɛ</v>
      </c>
      <c r="J1994" s="4" t="str">
        <f t="shared" si="530"/>
        <v>ndre</v>
      </c>
      <c r="K1994" s="10">
        <f t="shared" si="531"/>
        <v>4</v>
      </c>
      <c r="L1994" s="1">
        <f t="shared" si="532"/>
        <v>4</v>
      </c>
      <c r="M1994" s="10">
        <f t="shared" si="533"/>
        <v>4</v>
      </c>
      <c r="N1994" s="1" t="str">
        <f t="shared" si="534"/>
        <v>~ndre~</v>
      </c>
      <c r="O1994" s="1" t="str">
        <f t="shared" si="535"/>
        <v>[ndɹɛ]</v>
      </c>
      <c r="P1994" s="3" cm="1">
        <f t="array" ref="P1994">SUM(_xlfn._xlws.FILTER($H$2:$H$2454,_xlfn.MAP($N$2:$N$2454,_xlfn.LAMBDA(_xlpm.x,_xlpm.x=$N1994))))</f>
        <v>2.376425855513308E-4</v>
      </c>
      <c r="Q1994" s="4">
        <f t="shared" si="536"/>
        <v>1</v>
      </c>
      <c r="R1994" s="6" cm="1">
        <f t="array" ref="R1994">SUM(_xlfn._xlws.FILTER($H$2:$H$2454,_xlfn.MAP($O$2:$O$2454,_xlfn.LAMBDA(_xlpm.x,_xlpm.x=$O1994))))</f>
        <v>2.376425855513308E-4</v>
      </c>
      <c r="S1994" s="4">
        <f t="shared" si="537"/>
        <v>1</v>
      </c>
      <c r="T1994" s="4">
        <f t="shared" si="538"/>
        <v>0.4684937350578196</v>
      </c>
      <c r="U1994" s="4">
        <f t="shared" si="539"/>
        <v>1</v>
      </c>
      <c r="V1994" s="4">
        <f t="shared" si="540"/>
        <v>0</v>
      </c>
      <c r="W1994" s="4" t="s">
        <v>5121</v>
      </c>
      <c r="X1994" s="2" cm="1">
        <f t="array" ref="X1994">SUM(_xlfn._xlws.FILTER($F$2:$F$2454,_xlfn.MAP($W$2:$W$2454,_xlfn.LAMBDA(_xlpm.x,_xlpm.x=$W1994))))</f>
        <v>2896</v>
      </c>
      <c r="Y1994" s="11">
        <f t="shared" si="541"/>
        <v>1.0359116022099447E-3</v>
      </c>
      <c r="Z1994" s="4" t="s">
        <v>5104</v>
      </c>
      <c r="AA1994" s="2" cm="1">
        <f t="array" ref="AA1994">SUM(_xlfn._xlws.FILTER($F$2:$F$2454,_xlfn.MAP($Z$2:$Z$2454,_xlfn.LAMBDA(_xlpm.x,_xlpm.x=$Z1994))))</f>
        <v>883</v>
      </c>
      <c r="AB1994" s="11">
        <f t="shared" si="542"/>
        <v>3.3975084937712344E-3</v>
      </c>
      <c r="AC1994" s="11">
        <f t="shared" si="543"/>
        <v>-0.51583785394754067</v>
      </c>
      <c r="AG1994" s="2"/>
      <c r="AL1994" s="2"/>
      <c r="AM1994" s="2"/>
    </row>
    <row r="1995" spans="1:39">
      <c r="A1995" s="1" t="str">
        <f t="shared" si="527"/>
        <v>~sple~ : [splɛ]</v>
      </c>
      <c r="B1995" s="1">
        <f>_xlfn.LET(_xlpm.d,$G1995,_xlpm.k,_xlfn.CONCAT(LEFT(TRIM(B$1),1),"*"),COUNTIF(_xlpm.d,_xlpm.k))</f>
        <v>0</v>
      </c>
      <c r="C1995" s="1">
        <f>_xlfn.LET(_xlpm.d,$G1995,_xlpm.k,_xlfn.CONCAT(LEFT(TRIM(C$1),1),"*"),COUNTIF(_xlpm.d,_xlpm.k))</f>
        <v>0</v>
      </c>
      <c r="D1995" s="1">
        <f>_xlfn.LET(_xlpm.d,$G1995,_xlpm.k,_xlfn.CONCAT(LEFT(TRIM(D$1),1),"*"),COUNTIF(_xlpm.d,_xlpm.k))</f>
        <v>0</v>
      </c>
      <c r="E1995" s="1">
        <f t="shared" si="528"/>
        <v>0.30102999566398114</v>
      </c>
      <c r="F1995" s="7">
        <v>1</v>
      </c>
      <c r="G1995" s="9" t="s">
        <v>773</v>
      </c>
      <c r="H1995" s="4" cm="1">
        <f t="array" ref="H1995">F1995/freq.sum.r6e</f>
        <v>7.9214195183776928E-5</v>
      </c>
      <c r="I1995" s="4" t="str">
        <f t="shared" si="529"/>
        <v>splɛ</v>
      </c>
      <c r="J1995" s="4" t="str">
        <f t="shared" si="530"/>
        <v>sple</v>
      </c>
      <c r="K1995" s="10">
        <f t="shared" si="531"/>
        <v>4</v>
      </c>
      <c r="L1995" s="1">
        <f t="shared" si="532"/>
        <v>4</v>
      </c>
      <c r="M1995" s="10">
        <f t="shared" si="533"/>
        <v>4</v>
      </c>
      <c r="N1995" s="1" t="str">
        <f t="shared" si="534"/>
        <v>~sple~</v>
      </c>
      <c r="O1995" s="1" t="str">
        <f t="shared" si="535"/>
        <v>[splɛ]</v>
      </c>
      <c r="P1995" s="3" cm="1">
        <f t="array" ref="P1995">SUM(_xlfn._xlws.FILTER($H$2:$H$2454,_xlfn.MAP($N$2:$N$2454,_xlfn.LAMBDA(_xlpm.x,_xlpm.x=$N1995))))</f>
        <v>7.9214195183776928E-5</v>
      </c>
      <c r="Q1995" s="4">
        <f t="shared" si="536"/>
        <v>1</v>
      </c>
      <c r="R1995" s="6" cm="1">
        <f t="array" ref="R1995">SUM(_xlfn._xlws.FILTER($H$2:$H$2454,_xlfn.MAP($O$2:$O$2454,_xlfn.LAMBDA(_xlpm.x,_xlpm.x=$O1995))))</f>
        <v>7.9214195183776928E-5</v>
      </c>
      <c r="S1995" s="4">
        <f t="shared" si="537"/>
        <v>1</v>
      </c>
      <c r="T1995" s="4">
        <f t="shared" si="538"/>
        <v>0.2342468675289098</v>
      </c>
      <c r="U1995" s="4">
        <f t="shared" si="539"/>
        <v>1</v>
      </c>
      <c r="V1995" s="4">
        <f t="shared" si="540"/>
        <v>0</v>
      </c>
      <c r="W1995" s="4" t="s">
        <v>5121</v>
      </c>
      <c r="X1995" s="2" cm="1">
        <f t="array" ref="X1995">SUM(_xlfn._xlws.FILTER($F$2:$F$2454,_xlfn.MAP($W$2:$W$2454,_xlfn.LAMBDA(_xlpm.x,_xlpm.x=$W1995))))</f>
        <v>2896</v>
      </c>
      <c r="Y1995" s="11">
        <f t="shared" si="541"/>
        <v>3.453038674033149E-4</v>
      </c>
      <c r="Z1995" s="4" t="s">
        <v>5104</v>
      </c>
      <c r="AA1995" s="2" cm="1">
        <f t="array" ref="AA1995">SUM(_xlfn._xlws.FILTER($F$2:$F$2454,_xlfn.MAP($Z$2:$Z$2454,_xlfn.LAMBDA(_xlpm.x,_xlpm.x=$Z1995))))</f>
        <v>883</v>
      </c>
      <c r="AB1995" s="11">
        <f t="shared" si="542"/>
        <v>1.1325028312570782E-3</v>
      </c>
      <c r="AC1995" s="11">
        <f t="shared" si="543"/>
        <v>-0.51583785394754078</v>
      </c>
      <c r="AG1995" s="2"/>
      <c r="AL1995" s="2"/>
      <c r="AM1995" s="2"/>
    </row>
    <row r="1996" spans="1:39">
      <c r="A1996" s="1" t="str">
        <f t="shared" si="527"/>
        <v>~stre~ : [stɹɛ]</v>
      </c>
      <c r="B1996" s="1">
        <f>_xlfn.LET(_xlpm.d,$G1996,_xlpm.k,_xlfn.CONCAT(LEFT(TRIM(B$1),1),"*"),COUNTIF(_xlpm.d,_xlpm.k))</f>
        <v>0</v>
      </c>
      <c r="C1996" s="1">
        <f>_xlfn.LET(_xlpm.d,$G1996,_xlpm.k,_xlfn.CONCAT(LEFT(TRIM(C$1),1),"*"),COUNTIF(_xlpm.d,_xlpm.k))</f>
        <v>0</v>
      </c>
      <c r="D1996" s="1">
        <f>_xlfn.LET(_xlpm.d,$G1996,_xlpm.k,_xlfn.CONCAT(LEFT(TRIM(D$1),1),"*"),COUNTIF(_xlpm.d,_xlpm.k))</f>
        <v>0</v>
      </c>
      <c r="E1996" s="1">
        <f t="shared" si="528"/>
        <v>0.60205999132796229</v>
      </c>
      <c r="F1996" s="7">
        <v>3</v>
      </c>
      <c r="G1996" s="9" t="s">
        <v>436</v>
      </c>
      <c r="H1996" s="4" cm="1">
        <f t="array" ref="H1996">F1996/freq.sum.r6e</f>
        <v>2.376425855513308E-4</v>
      </c>
      <c r="I1996" s="4" t="str">
        <f t="shared" si="529"/>
        <v>stɹɛ</v>
      </c>
      <c r="J1996" s="4" t="str">
        <f t="shared" si="530"/>
        <v>stre</v>
      </c>
      <c r="K1996" s="10">
        <f t="shared" si="531"/>
        <v>4</v>
      </c>
      <c r="L1996" s="1">
        <f t="shared" si="532"/>
        <v>4</v>
      </c>
      <c r="M1996" s="10">
        <f t="shared" si="533"/>
        <v>4</v>
      </c>
      <c r="N1996" s="1" t="str">
        <f t="shared" si="534"/>
        <v>~stre~</v>
      </c>
      <c r="O1996" s="1" t="str">
        <f t="shared" si="535"/>
        <v>[stɹɛ]</v>
      </c>
      <c r="P1996" s="3" cm="1">
        <f t="array" ref="P1996">SUM(_xlfn._xlws.FILTER($H$2:$H$2454,_xlfn.MAP($N$2:$N$2454,_xlfn.LAMBDA(_xlpm.x,_xlpm.x=$N1996))))</f>
        <v>2.376425855513308E-4</v>
      </c>
      <c r="Q1996" s="4">
        <f t="shared" si="536"/>
        <v>1</v>
      </c>
      <c r="R1996" s="6" cm="1">
        <f t="array" ref="R1996">SUM(_xlfn._xlws.FILTER($H$2:$H$2454,_xlfn.MAP($O$2:$O$2454,_xlfn.LAMBDA(_xlpm.x,_xlpm.x=$O1996))))</f>
        <v>2.376425855513308E-4</v>
      </c>
      <c r="S1996" s="4">
        <f t="shared" si="537"/>
        <v>1</v>
      </c>
      <c r="T1996" s="4">
        <f t="shared" si="538"/>
        <v>0.4684937350578196</v>
      </c>
      <c r="U1996" s="4">
        <f t="shared" si="539"/>
        <v>1</v>
      </c>
      <c r="V1996" s="4">
        <f t="shared" si="540"/>
        <v>0</v>
      </c>
      <c r="W1996" s="4" t="s">
        <v>5121</v>
      </c>
      <c r="X1996" s="2" cm="1">
        <f t="array" ref="X1996">SUM(_xlfn._xlws.FILTER($F$2:$F$2454,_xlfn.MAP($W$2:$W$2454,_xlfn.LAMBDA(_xlpm.x,_xlpm.x=$W1996))))</f>
        <v>2896</v>
      </c>
      <c r="Y1996" s="11">
        <f t="shared" si="541"/>
        <v>1.0359116022099447E-3</v>
      </c>
      <c r="Z1996" s="4" t="s">
        <v>5104</v>
      </c>
      <c r="AA1996" s="2" cm="1">
        <f t="array" ref="AA1996">SUM(_xlfn._xlws.FILTER($F$2:$F$2454,_xlfn.MAP($Z$2:$Z$2454,_xlfn.LAMBDA(_xlpm.x,_xlpm.x=$Z1996))))</f>
        <v>883</v>
      </c>
      <c r="AB1996" s="11">
        <f t="shared" si="542"/>
        <v>3.3975084937712344E-3</v>
      </c>
      <c r="AC1996" s="11">
        <f t="shared" si="543"/>
        <v>-0.51583785394754067</v>
      </c>
      <c r="AG1996" s="2"/>
      <c r="AL1996" s="2"/>
      <c r="AM1996" s="2"/>
    </row>
    <row r="1997" spans="1:39">
      <c r="A1997" s="1" t="str">
        <f t="shared" si="527"/>
        <v>~szwe~ : [ʃvɛ]</v>
      </c>
      <c r="B1997" s="1">
        <f>_xlfn.LET(_xlpm.d,$G1997,_xlpm.k,_xlfn.CONCAT(LEFT(TRIM(B$1),1),"*"),COUNTIF(_xlpm.d,_xlpm.k))</f>
        <v>0</v>
      </c>
      <c r="C1997" s="1">
        <f>_xlfn.LET(_xlpm.d,$G1997,_xlpm.k,_xlfn.CONCAT(LEFT(TRIM(C$1),1),"*"),COUNTIF(_xlpm.d,_xlpm.k))</f>
        <v>0</v>
      </c>
      <c r="D1997" s="1">
        <f>_xlfn.LET(_xlpm.d,$G1997,_xlpm.k,_xlfn.CONCAT(LEFT(TRIM(D$1),1),"*"),COUNTIF(_xlpm.d,_xlpm.k))</f>
        <v>0</v>
      </c>
      <c r="E1997" s="1">
        <f t="shared" si="528"/>
        <v>0.30102999566398114</v>
      </c>
      <c r="F1997" s="7">
        <v>1</v>
      </c>
      <c r="G1997" s="9" t="s">
        <v>2385</v>
      </c>
      <c r="H1997" s="4" cm="1">
        <f t="array" ref="H1997">F1997/freq.sum.r6e</f>
        <v>7.9214195183776928E-5</v>
      </c>
      <c r="I1997" s="4" t="str">
        <f t="shared" si="529"/>
        <v>ʃvɛ</v>
      </c>
      <c r="J1997" s="4" t="str">
        <f t="shared" si="530"/>
        <v>szwe</v>
      </c>
      <c r="K1997" s="10">
        <f t="shared" si="531"/>
        <v>3</v>
      </c>
      <c r="L1997" s="1">
        <f t="shared" si="532"/>
        <v>4</v>
      </c>
      <c r="M1997" s="10">
        <f t="shared" si="533"/>
        <v>4</v>
      </c>
      <c r="N1997" s="1" t="str">
        <f t="shared" si="534"/>
        <v>~szwe~</v>
      </c>
      <c r="O1997" s="1" t="str">
        <f t="shared" si="535"/>
        <v>[ʃvɛ]</v>
      </c>
      <c r="P1997" s="3" cm="1">
        <f t="array" ref="P1997">SUM(_xlfn._xlws.FILTER($H$2:$H$2454,_xlfn.MAP($N$2:$N$2454,_xlfn.LAMBDA(_xlpm.x,_xlpm.x=$N1997))))</f>
        <v>7.9214195183776928E-5</v>
      </c>
      <c r="Q1997" s="4">
        <f t="shared" si="536"/>
        <v>1</v>
      </c>
      <c r="R1997" s="6" cm="1">
        <f t="array" ref="R1997">SUM(_xlfn._xlws.FILTER($H$2:$H$2454,_xlfn.MAP($O$2:$O$2454,_xlfn.LAMBDA(_xlpm.x,_xlpm.x=$O1997))))</f>
        <v>7.9214195183776928E-5</v>
      </c>
      <c r="S1997" s="4">
        <f t="shared" si="537"/>
        <v>1</v>
      </c>
      <c r="T1997" s="4">
        <f t="shared" si="538"/>
        <v>0.2342468675289098</v>
      </c>
      <c r="U1997" s="4">
        <f t="shared" si="539"/>
        <v>1</v>
      </c>
      <c r="V1997" s="4">
        <f t="shared" si="540"/>
        <v>0</v>
      </c>
      <c r="W1997" s="4" t="s">
        <v>5121</v>
      </c>
      <c r="X1997" s="2" cm="1">
        <f t="array" ref="X1997">SUM(_xlfn._xlws.FILTER($F$2:$F$2454,_xlfn.MAP($W$2:$W$2454,_xlfn.LAMBDA(_xlpm.x,_xlpm.x=$W1997))))</f>
        <v>2896</v>
      </c>
      <c r="Y1997" s="11">
        <f t="shared" si="541"/>
        <v>3.453038674033149E-4</v>
      </c>
      <c r="Z1997" s="4" t="s">
        <v>5104</v>
      </c>
      <c r="AA1997" s="2" cm="1">
        <f t="array" ref="AA1997">SUM(_xlfn._xlws.FILTER($F$2:$F$2454,_xlfn.MAP($Z$2:$Z$2454,_xlfn.LAMBDA(_xlpm.x,_xlpm.x=$Z1997))))</f>
        <v>883</v>
      </c>
      <c r="AB1997" s="11">
        <f t="shared" si="542"/>
        <v>1.1325028312570782E-3</v>
      </c>
      <c r="AC1997" s="11">
        <f t="shared" si="543"/>
        <v>-0.51583785394754078</v>
      </c>
      <c r="AG1997" s="2"/>
      <c r="AL1997" s="2"/>
      <c r="AM1997" s="2"/>
    </row>
    <row r="1998" spans="1:39">
      <c r="A1998" s="1" t="str">
        <f t="shared" si="527"/>
        <v>~xpre~ : [kspɹɛ]</v>
      </c>
      <c r="B1998" s="1">
        <f>_xlfn.LET(_xlpm.d,$G1998,_xlpm.k,_xlfn.CONCAT(LEFT(TRIM(B$1),1),"*"),COUNTIF(_xlpm.d,_xlpm.k))</f>
        <v>0</v>
      </c>
      <c r="C1998" s="1">
        <f>_xlfn.LET(_xlpm.d,$G1998,_xlpm.k,_xlfn.CONCAT(LEFT(TRIM(C$1),1),"*"),COUNTIF(_xlpm.d,_xlpm.k))</f>
        <v>0</v>
      </c>
      <c r="D1998" s="1">
        <f>_xlfn.LET(_xlpm.d,$G1998,_xlpm.k,_xlfn.CONCAT(LEFT(TRIM(D$1),1),"*"),COUNTIF(_xlpm.d,_xlpm.k))</f>
        <v>0</v>
      </c>
      <c r="E1998" s="1">
        <f t="shared" si="528"/>
        <v>0.47712125471966244</v>
      </c>
      <c r="F1998" s="7">
        <v>2</v>
      </c>
      <c r="G1998" s="9" t="s">
        <v>540</v>
      </c>
      <c r="H1998" s="4" cm="1">
        <f t="array" ref="H1998">F1998/freq.sum.r6e</f>
        <v>1.5842839036755386E-4</v>
      </c>
      <c r="I1998" s="4" t="str">
        <f t="shared" si="529"/>
        <v>kspɹɛ</v>
      </c>
      <c r="J1998" s="4" t="str">
        <f t="shared" si="530"/>
        <v>xpre</v>
      </c>
      <c r="K1998" s="10">
        <f t="shared" si="531"/>
        <v>5</v>
      </c>
      <c r="L1998" s="1">
        <f t="shared" si="532"/>
        <v>4</v>
      </c>
      <c r="M1998" s="10">
        <f t="shared" si="533"/>
        <v>5</v>
      </c>
      <c r="N1998" s="1" t="str">
        <f t="shared" si="534"/>
        <v>~xpre~</v>
      </c>
      <c r="O1998" s="1" t="str">
        <f t="shared" si="535"/>
        <v>[kspɹɛ]</v>
      </c>
      <c r="P1998" s="3" cm="1">
        <f t="array" ref="P1998">SUM(_xlfn._xlws.FILTER($H$2:$H$2454,_xlfn.MAP($N$2:$N$2454,_xlfn.LAMBDA(_xlpm.x,_xlpm.x=$N1998))))</f>
        <v>1.5842839036755386E-4</v>
      </c>
      <c r="Q1998" s="4">
        <f t="shared" si="536"/>
        <v>1</v>
      </c>
      <c r="R1998" s="6" cm="1">
        <f t="array" ref="R1998">SUM(_xlfn._xlws.FILTER($H$2:$H$2454,_xlfn.MAP($O$2:$O$2454,_xlfn.LAMBDA(_xlpm.x,_xlpm.x=$O1998))))</f>
        <v>1.5842839036755386E-4</v>
      </c>
      <c r="S1998" s="4">
        <f t="shared" si="537"/>
        <v>1</v>
      </c>
      <c r="T1998" s="4">
        <f t="shared" si="538"/>
        <v>0.4032142372127297</v>
      </c>
      <c r="U1998" s="4">
        <f t="shared" si="539"/>
        <v>1</v>
      </c>
      <c r="V1998" s="4">
        <f t="shared" si="540"/>
        <v>0</v>
      </c>
      <c r="W1998" s="4" t="s">
        <v>5121</v>
      </c>
      <c r="X1998" s="2" cm="1">
        <f t="array" ref="X1998">SUM(_xlfn._xlws.FILTER($F$2:$F$2454,_xlfn.MAP($W$2:$W$2454,_xlfn.LAMBDA(_xlpm.x,_xlpm.x=$W1998))))</f>
        <v>2896</v>
      </c>
      <c r="Y1998" s="11">
        <f t="shared" si="541"/>
        <v>6.9060773480662981E-4</v>
      </c>
      <c r="Z1998" s="4" t="s">
        <v>5104</v>
      </c>
      <c r="AA1998" s="2" cm="1">
        <f t="array" ref="AA1998">SUM(_xlfn._xlws.FILTER($F$2:$F$2454,_xlfn.MAP($Z$2:$Z$2454,_xlfn.LAMBDA(_xlpm.x,_xlpm.x=$Z1998))))</f>
        <v>883</v>
      </c>
      <c r="AB1998" s="11">
        <f t="shared" si="542"/>
        <v>2.2650056625141564E-3</v>
      </c>
      <c r="AC1998" s="11">
        <f t="shared" si="543"/>
        <v>-0.51583785394754078</v>
      </c>
      <c r="AG1998" s="2"/>
      <c r="AL1998" s="2"/>
      <c r="AM1998" s="2"/>
    </row>
    <row r="1999" spans="1:39">
      <c r="A1999" s="1" t="str">
        <f t="shared" si="527"/>
        <v>~nsfe~ : [nsfɜ]</v>
      </c>
      <c r="B1999" s="1">
        <f>_xlfn.LET(_xlpm.d,$G1999,_xlpm.k,_xlfn.CONCAT(LEFT(TRIM(B$1),1),"*"),COUNTIF(_xlpm.d,_xlpm.k))</f>
        <v>0</v>
      </c>
      <c r="C1999" s="1">
        <f>_xlfn.LET(_xlpm.d,$G1999,_xlpm.k,_xlfn.CONCAT(LEFT(TRIM(C$1),1),"*"),COUNTIF(_xlpm.d,_xlpm.k))</f>
        <v>0</v>
      </c>
      <c r="D1999" s="1">
        <f>_xlfn.LET(_xlpm.d,$G1999,_xlpm.k,_xlfn.CONCAT(LEFT(TRIM(D$1),1),"*"),COUNTIF(_xlpm.d,_xlpm.k))</f>
        <v>1</v>
      </c>
      <c r="E1999" s="1">
        <f t="shared" si="528"/>
        <v>0.30102999566398114</v>
      </c>
      <c r="F1999" s="7">
        <v>1</v>
      </c>
      <c r="G1999" s="9" t="s">
        <v>753</v>
      </c>
      <c r="H1999" s="4" cm="1">
        <f t="array" ref="H1999">F1999/freq.sum.r6e</f>
        <v>7.9214195183776928E-5</v>
      </c>
      <c r="I1999" s="1" t="str">
        <f t="shared" si="529"/>
        <v>nsfɜ</v>
      </c>
      <c r="J1999" s="1" t="str">
        <f t="shared" si="530"/>
        <v>nsfe</v>
      </c>
      <c r="K1999" s="10">
        <f t="shared" si="531"/>
        <v>4</v>
      </c>
      <c r="L1999" s="1">
        <f t="shared" si="532"/>
        <v>4</v>
      </c>
      <c r="M1999" s="10">
        <f t="shared" si="533"/>
        <v>4</v>
      </c>
      <c r="N1999" s="1" t="str">
        <f t="shared" si="534"/>
        <v>~nsfe~</v>
      </c>
      <c r="O1999" s="1" t="str">
        <f t="shared" si="535"/>
        <v>[nsfɜ]</v>
      </c>
      <c r="P1999" s="3" cm="1">
        <f t="array" ref="P1999">SUM(_xlfn._xlws.FILTER($H$2:$H$2454,_xlfn.MAP($N$2:$N$2454,_xlfn.LAMBDA(_xlpm.x,_xlpm.x=$N1999))))</f>
        <v>7.9214195183776928E-5</v>
      </c>
      <c r="Q1999" s="4">
        <f t="shared" si="536"/>
        <v>1</v>
      </c>
      <c r="R1999" s="6" cm="1">
        <f t="array" ref="R1999">SUM(_xlfn._xlws.FILTER($H$2:$H$2454,_xlfn.MAP($O$2:$O$2454,_xlfn.LAMBDA(_xlpm.x,_xlpm.x=$O1999))))</f>
        <v>7.9214195183776928E-5</v>
      </c>
      <c r="S1999" s="4">
        <f t="shared" si="537"/>
        <v>1</v>
      </c>
      <c r="T1999" s="4">
        <f t="shared" si="538"/>
        <v>0.2342468675289098</v>
      </c>
      <c r="U1999" s="4">
        <f t="shared" si="539"/>
        <v>1</v>
      </c>
      <c r="V1999" s="4">
        <f t="shared" si="540"/>
        <v>0</v>
      </c>
      <c r="W1999" s="4" t="s">
        <v>5121</v>
      </c>
      <c r="X1999" s="2" cm="1">
        <f t="array" ref="X1999">SUM(_xlfn._xlws.FILTER($F$2:$F$2454,_xlfn.MAP($W$2:$W$2454,_xlfn.LAMBDA(_xlpm.x,_xlpm.x=$W1999))))</f>
        <v>2896</v>
      </c>
      <c r="Y1999" s="11">
        <f t="shared" si="541"/>
        <v>3.453038674033149E-4</v>
      </c>
      <c r="Z1999" s="4" t="s">
        <v>5112</v>
      </c>
      <c r="AA1999" s="2" cm="1">
        <f t="array" ref="AA1999">SUM(_xlfn._xlws.FILTER($F$2:$F$2454,_xlfn.MAP($Z$2:$Z$2454,_xlfn.LAMBDA(_xlpm.x,_xlpm.x=$Z1999))))</f>
        <v>192</v>
      </c>
      <c r="AB1999" s="11">
        <f t="shared" si="542"/>
        <v>5.208333333333333E-3</v>
      </c>
      <c r="AC1999" s="11">
        <f t="shared" si="543"/>
        <v>-1.1784973288215597</v>
      </c>
      <c r="AG1999" s="2"/>
      <c r="AL1999" s="2"/>
      <c r="AM1999" s="2"/>
    </row>
    <row r="2000" spans="1:39">
      <c r="A2000" s="1" t="str">
        <f t="shared" si="527"/>
        <v>~xtre~ : [kstɹi]</v>
      </c>
      <c r="B2000" s="1">
        <f>_xlfn.LET(_xlpm.d,$G2000,_xlpm.k,_xlfn.CONCAT(LEFT(TRIM(B$1),1),"*"),COUNTIF(_xlpm.d,_xlpm.k))</f>
        <v>0</v>
      </c>
      <c r="C2000" s="1">
        <f>_xlfn.LET(_xlpm.d,$G2000,_xlpm.k,_xlfn.CONCAT(LEFT(TRIM(C$1),1),"*"),COUNTIF(_xlpm.d,_xlpm.k))</f>
        <v>0</v>
      </c>
      <c r="D2000" s="1">
        <f>_xlfn.LET(_xlpm.d,$G2000,_xlpm.k,_xlfn.CONCAT(LEFT(TRIM(D$1),1),"*"),COUNTIF(_xlpm.d,_xlpm.k))</f>
        <v>0</v>
      </c>
      <c r="E2000" s="1">
        <f t="shared" si="528"/>
        <v>0.47712125471966244</v>
      </c>
      <c r="F2000" s="7">
        <v>2</v>
      </c>
      <c r="G2000" s="9" t="s">
        <v>542</v>
      </c>
      <c r="H2000" s="4" cm="1">
        <f t="array" ref="H2000">F2000/freq.sum.r6e</f>
        <v>1.5842839036755386E-4</v>
      </c>
      <c r="I2000" s="4" t="str">
        <f t="shared" si="529"/>
        <v>kstɹi</v>
      </c>
      <c r="J2000" s="4" t="str">
        <f t="shared" si="530"/>
        <v>xtre</v>
      </c>
      <c r="K2000" s="10">
        <f t="shared" si="531"/>
        <v>5</v>
      </c>
      <c r="L2000" s="1">
        <f t="shared" si="532"/>
        <v>4</v>
      </c>
      <c r="M2000" s="10">
        <f t="shared" si="533"/>
        <v>5</v>
      </c>
      <c r="N2000" s="1" t="str">
        <f t="shared" si="534"/>
        <v>~xtre~</v>
      </c>
      <c r="O2000" s="1" t="str">
        <f t="shared" si="535"/>
        <v>[kstɹi]</v>
      </c>
      <c r="P2000" s="3" cm="1">
        <f t="array" ref="P2000">SUM(_xlfn._xlws.FILTER($H$2:$H$2454,_xlfn.MAP($N$2:$N$2454,_xlfn.LAMBDA(_xlpm.x,_xlpm.x=$N2000))))</f>
        <v>1.5842839036755386E-4</v>
      </c>
      <c r="Q2000" s="4">
        <f t="shared" si="536"/>
        <v>1</v>
      </c>
      <c r="R2000" s="6" cm="1">
        <f t="array" ref="R2000">SUM(_xlfn._xlws.FILTER($H$2:$H$2454,_xlfn.MAP($O$2:$O$2454,_xlfn.LAMBDA(_xlpm.x,_xlpm.x=$O2000))))</f>
        <v>1.5842839036755386E-4</v>
      </c>
      <c r="S2000" s="4">
        <f t="shared" si="537"/>
        <v>1</v>
      </c>
      <c r="T2000" s="4">
        <f t="shared" si="538"/>
        <v>0.4032142372127297</v>
      </c>
      <c r="U2000" s="4">
        <f t="shared" si="539"/>
        <v>1</v>
      </c>
      <c r="V2000" s="4">
        <f t="shared" si="540"/>
        <v>0</v>
      </c>
      <c r="W2000" s="4" t="s">
        <v>5121</v>
      </c>
      <c r="X2000" s="2" cm="1">
        <f t="array" ref="X2000">SUM(_xlfn._xlws.FILTER($F$2:$F$2454,_xlfn.MAP($W$2:$W$2454,_xlfn.LAMBDA(_xlpm.x,_xlpm.x=$W2000))))</f>
        <v>2896</v>
      </c>
      <c r="Y2000" s="11">
        <f t="shared" si="541"/>
        <v>6.9060773480662981E-4</v>
      </c>
      <c r="Z2000" s="4" t="s">
        <v>5110</v>
      </c>
      <c r="AA2000" s="2" cm="1">
        <f t="array" ref="AA2000">SUM(_xlfn._xlws.FILTER($F$2:$F$2454,_xlfn.MAP($Z$2:$Z$2454,_xlfn.LAMBDA(_xlpm.x,_xlpm.x=$Z2000))))</f>
        <v>354</v>
      </c>
      <c r="AB2000" s="11">
        <f t="shared" si="542"/>
        <v>5.6497175141242938E-3</v>
      </c>
      <c r="AC2000" s="11">
        <f t="shared" si="543"/>
        <v>-0.91279529549932148</v>
      </c>
      <c r="AG2000" s="2"/>
      <c r="AL2000" s="2"/>
      <c r="AM2000" s="2"/>
    </row>
    <row r="2001" spans="1:39">
      <c r="A2001" s="1" t="str">
        <f t="shared" si="527"/>
        <v>~mely~ : [mlɪ]</v>
      </c>
      <c r="B2001" s="1">
        <f>_xlfn.LET(_xlpm.d,$G2001,_xlpm.k,_xlfn.CONCAT(LEFT(TRIM(B$1),1),"*"),COUNTIF(_xlpm.d,_xlpm.k))</f>
        <v>0</v>
      </c>
      <c r="C2001" s="1">
        <f>_xlfn.LET(_xlpm.d,$G2001,_xlpm.k,_xlfn.CONCAT(LEFT(TRIM(C$1),1),"*"),COUNTIF(_xlpm.d,_xlpm.k))</f>
        <v>1</v>
      </c>
      <c r="D2001" s="1">
        <f>_xlfn.LET(_xlpm.d,$G2001,_xlpm.k,_xlfn.CONCAT(LEFT(TRIM(D$1),1),"*"),COUNTIF(_xlpm.d,_xlpm.k))</f>
        <v>0</v>
      </c>
      <c r="E2001" s="1">
        <f t="shared" si="528"/>
        <v>0.30102999566398114</v>
      </c>
      <c r="F2001" s="7">
        <v>1</v>
      </c>
      <c r="G2001" s="9" t="s">
        <v>741</v>
      </c>
      <c r="H2001" s="4" cm="1">
        <f t="array" ref="H2001">F2001/freq.sum.r6e</f>
        <v>7.9214195183776928E-5</v>
      </c>
      <c r="I2001" s="4" t="str">
        <f t="shared" si="529"/>
        <v>mlɪ</v>
      </c>
      <c r="J2001" s="4" t="str">
        <f t="shared" si="530"/>
        <v>mely</v>
      </c>
      <c r="K2001" s="10">
        <f t="shared" si="531"/>
        <v>3</v>
      </c>
      <c r="L2001" s="1">
        <f t="shared" si="532"/>
        <v>4</v>
      </c>
      <c r="M2001" s="10">
        <f t="shared" si="533"/>
        <v>4</v>
      </c>
      <c r="N2001" s="1" t="str">
        <f t="shared" si="534"/>
        <v>~mely~</v>
      </c>
      <c r="O2001" s="1" t="str">
        <f t="shared" si="535"/>
        <v>[mlɪ]</v>
      </c>
      <c r="P2001" s="3" cm="1">
        <f t="array" ref="P2001">SUM(_xlfn._xlws.FILTER($H$2:$H$2454,_xlfn.MAP($N$2:$N$2454,_xlfn.LAMBDA(_xlpm.x,_xlpm.x=$N2001))))</f>
        <v>7.9214195183776928E-5</v>
      </c>
      <c r="Q2001" s="4">
        <f t="shared" si="536"/>
        <v>1</v>
      </c>
      <c r="R2001" s="6" cm="1">
        <f t="array" ref="R2001">SUM(_xlfn._xlws.FILTER($H$2:$H$2454,_xlfn.MAP($O$2:$O$2454,_xlfn.LAMBDA(_xlpm.x,_xlpm.x=$O2001))))</f>
        <v>7.9214195183776928E-5</v>
      </c>
      <c r="S2001" s="4">
        <f t="shared" si="537"/>
        <v>1</v>
      </c>
      <c r="T2001" s="4">
        <f t="shared" si="538"/>
        <v>0.2342468675289098</v>
      </c>
      <c r="U2001" s="4">
        <f t="shared" si="539"/>
        <v>1</v>
      </c>
      <c r="V2001" s="4">
        <f t="shared" si="540"/>
        <v>0</v>
      </c>
      <c r="W2001" s="4" t="s">
        <v>5121</v>
      </c>
      <c r="X2001" s="2" cm="1">
        <f t="array" ref="X2001">SUM(_xlfn._xlws.FILTER($F$2:$F$2454,_xlfn.MAP($W$2:$W$2454,_xlfn.LAMBDA(_xlpm.x,_xlpm.x=$W2001))))</f>
        <v>2896</v>
      </c>
      <c r="Y2001" s="11">
        <f t="shared" si="541"/>
        <v>3.453038674033149E-4</v>
      </c>
      <c r="Z2001" s="4" t="s">
        <v>5102</v>
      </c>
      <c r="AA2001" s="2" cm="1">
        <f t="array" ref="AA2001">SUM(_xlfn._xlws.FILTER($F$2:$F$2454,_xlfn.MAP($Z$2:$Z$2454,_xlfn.LAMBDA(_xlpm.x,_xlpm.x=$Z2001))))</f>
        <v>1794</v>
      </c>
      <c r="AB2001" s="11">
        <f t="shared" si="542"/>
        <v>5.5741360089186175E-4</v>
      </c>
      <c r="AC2001" s="11">
        <f t="shared" si="543"/>
        <v>-0.20797611881703601</v>
      </c>
      <c r="AG2001" s="2"/>
      <c r="AL2001" s="2"/>
      <c r="AM2001" s="2"/>
    </row>
    <row r="2002" spans="1:39">
      <c r="A2002" s="1" t="str">
        <f t="shared" si="527"/>
        <v>~sphe~ : [sfɪ]</v>
      </c>
      <c r="B2002" s="1">
        <f>_xlfn.LET(_xlpm.d,$G2002,_xlpm.k,_xlfn.CONCAT(LEFT(TRIM(B$1),1),"*"),COUNTIF(_xlpm.d,_xlpm.k))</f>
        <v>0</v>
      </c>
      <c r="C2002" s="1">
        <f>_xlfn.LET(_xlpm.d,$G2002,_xlpm.k,_xlfn.CONCAT(LEFT(TRIM(C$1),1),"*"),COUNTIF(_xlpm.d,_xlpm.k))</f>
        <v>0</v>
      </c>
      <c r="D2002" s="1">
        <f>_xlfn.LET(_xlpm.d,$G2002,_xlpm.k,_xlfn.CONCAT(LEFT(TRIM(D$1),1),"*"),COUNTIF(_xlpm.d,_xlpm.k))</f>
        <v>0</v>
      </c>
      <c r="E2002" s="1">
        <f t="shared" si="528"/>
        <v>0.30102999566398114</v>
      </c>
      <c r="F2002" s="7">
        <v>1</v>
      </c>
      <c r="G2002" s="9" t="s">
        <v>2201</v>
      </c>
      <c r="H2002" s="4" cm="1">
        <f t="array" ref="H2002">F2002/freq.sum.r6e</f>
        <v>7.9214195183776928E-5</v>
      </c>
      <c r="I2002" s="4" t="str">
        <f t="shared" si="529"/>
        <v>sfɪ</v>
      </c>
      <c r="J2002" s="4" t="str">
        <f t="shared" si="530"/>
        <v>sphe</v>
      </c>
      <c r="K2002" s="10">
        <f t="shared" si="531"/>
        <v>3</v>
      </c>
      <c r="L2002" s="1">
        <f t="shared" si="532"/>
        <v>4</v>
      </c>
      <c r="M2002" s="10">
        <f t="shared" si="533"/>
        <v>4</v>
      </c>
      <c r="N2002" s="1" t="str">
        <f t="shared" si="534"/>
        <v>~sphe~</v>
      </c>
      <c r="O2002" s="1" t="str">
        <f t="shared" si="535"/>
        <v>[sfɪ]</v>
      </c>
      <c r="P2002" s="3" cm="1">
        <f t="array" ref="P2002">SUM(_xlfn._xlws.FILTER($H$2:$H$2454,_xlfn.MAP($N$2:$N$2454,_xlfn.LAMBDA(_xlpm.x,_xlpm.x=$N2002))))</f>
        <v>7.9214195183776928E-5</v>
      </c>
      <c r="Q2002" s="4">
        <f t="shared" si="536"/>
        <v>1</v>
      </c>
      <c r="R2002" s="6" cm="1">
        <f t="array" ref="R2002">SUM(_xlfn._xlws.FILTER($H$2:$H$2454,_xlfn.MAP($O$2:$O$2454,_xlfn.LAMBDA(_xlpm.x,_xlpm.x=$O2002))))</f>
        <v>7.9214195183776928E-5</v>
      </c>
      <c r="S2002" s="4">
        <f t="shared" si="537"/>
        <v>1</v>
      </c>
      <c r="T2002" s="4">
        <f t="shared" si="538"/>
        <v>0.2342468675289098</v>
      </c>
      <c r="U2002" s="4">
        <f t="shared" si="539"/>
        <v>1</v>
      </c>
      <c r="V2002" s="4">
        <f t="shared" si="540"/>
        <v>0</v>
      </c>
      <c r="W2002" s="4" t="s">
        <v>5121</v>
      </c>
      <c r="X2002" s="2" cm="1">
        <f t="array" ref="X2002">SUM(_xlfn._xlws.FILTER($F$2:$F$2454,_xlfn.MAP($W$2:$W$2454,_xlfn.LAMBDA(_xlpm.x,_xlpm.x=$W2002))))</f>
        <v>2896</v>
      </c>
      <c r="Y2002" s="11">
        <f t="shared" si="541"/>
        <v>3.453038674033149E-4</v>
      </c>
      <c r="Z2002" s="4" t="s">
        <v>5102</v>
      </c>
      <c r="AA2002" s="2" cm="1">
        <f t="array" ref="AA2002">SUM(_xlfn._xlws.FILTER($F$2:$F$2454,_xlfn.MAP($Z$2:$Z$2454,_xlfn.LAMBDA(_xlpm.x,_xlpm.x=$Z2002))))</f>
        <v>1794</v>
      </c>
      <c r="AB2002" s="11">
        <f t="shared" si="542"/>
        <v>5.5741360089186175E-4</v>
      </c>
      <c r="AC2002" s="11">
        <f t="shared" si="543"/>
        <v>-0.20797611881703601</v>
      </c>
      <c r="AG2002" s="2"/>
      <c r="AL2002" s="2"/>
      <c r="AM2002" s="2"/>
    </row>
    <row r="2003" spans="1:39">
      <c r="A2003" s="1" t="str">
        <f t="shared" si="527"/>
        <v>~vely~ : [vlɪ]</v>
      </c>
      <c r="B2003" s="1">
        <f>_xlfn.LET(_xlpm.d,$G2003,_xlpm.k,_xlfn.CONCAT(LEFT(TRIM(B$1),1),"*"),COUNTIF(_xlpm.d,_xlpm.k))</f>
        <v>0</v>
      </c>
      <c r="C2003" s="1">
        <f>_xlfn.LET(_xlpm.d,$G2003,_xlpm.k,_xlfn.CONCAT(LEFT(TRIM(C$1),1),"*"),COUNTIF(_xlpm.d,_xlpm.k))</f>
        <v>0</v>
      </c>
      <c r="D2003" s="1">
        <f>_xlfn.LET(_xlpm.d,$G2003,_xlpm.k,_xlfn.CONCAT(LEFT(TRIM(D$1),1),"*"),COUNTIF(_xlpm.d,_xlpm.k))</f>
        <v>0</v>
      </c>
      <c r="E2003" s="1">
        <f t="shared" si="528"/>
        <v>0.30102999566398114</v>
      </c>
      <c r="F2003" s="7">
        <v>1</v>
      </c>
      <c r="G2003" s="9" t="s">
        <v>1906</v>
      </c>
      <c r="H2003" s="4" cm="1">
        <f t="array" ref="H2003">F2003/freq.sum.r6e</f>
        <v>7.9214195183776928E-5</v>
      </c>
      <c r="I2003" s="4" t="str">
        <f t="shared" si="529"/>
        <v>vlɪ</v>
      </c>
      <c r="J2003" s="4" t="str">
        <f t="shared" si="530"/>
        <v>vely</v>
      </c>
      <c r="K2003" s="10">
        <f t="shared" si="531"/>
        <v>3</v>
      </c>
      <c r="L2003" s="1">
        <f t="shared" si="532"/>
        <v>4</v>
      </c>
      <c r="M2003" s="10">
        <f t="shared" si="533"/>
        <v>4</v>
      </c>
      <c r="N2003" s="1" t="str">
        <f t="shared" si="534"/>
        <v>~vely~</v>
      </c>
      <c r="O2003" s="1" t="str">
        <f t="shared" si="535"/>
        <v>[vlɪ]</v>
      </c>
      <c r="P2003" s="3" cm="1">
        <f t="array" ref="P2003">SUM(_xlfn._xlws.FILTER($H$2:$H$2454,_xlfn.MAP($N$2:$N$2454,_xlfn.LAMBDA(_xlpm.x,_xlpm.x=$N2003))))</f>
        <v>7.9214195183776928E-5</v>
      </c>
      <c r="Q2003" s="4">
        <f t="shared" si="536"/>
        <v>1</v>
      </c>
      <c r="R2003" s="6" cm="1">
        <f t="array" ref="R2003">SUM(_xlfn._xlws.FILTER($H$2:$H$2454,_xlfn.MAP($O$2:$O$2454,_xlfn.LAMBDA(_xlpm.x,_xlpm.x=$O2003))))</f>
        <v>7.9214195183776928E-5</v>
      </c>
      <c r="S2003" s="4">
        <f t="shared" si="537"/>
        <v>1</v>
      </c>
      <c r="T2003" s="4">
        <f t="shared" si="538"/>
        <v>0.2342468675289098</v>
      </c>
      <c r="U2003" s="4">
        <f t="shared" si="539"/>
        <v>1</v>
      </c>
      <c r="V2003" s="4">
        <f t="shared" si="540"/>
        <v>0</v>
      </c>
      <c r="W2003" s="4" t="s">
        <v>5121</v>
      </c>
      <c r="X2003" s="2" cm="1">
        <f t="array" ref="X2003">SUM(_xlfn._xlws.FILTER($F$2:$F$2454,_xlfn.MAP($W$2:$W$2454,_xlfn.LAMBDA(_xlpm.x,_xlpm.x=$W2003))))</f>
        <v>2896</v>
      </c>
      <c r="Y2003" s="11">
        <f t="shared" si="541"/>
        <v>3.453038674033149E-4</v>
      </c>
      <c r="Z2003" s="4" t="s">
        <v>5102</v>
      </c>
      <c r="AA2003" s="2" cm="1">
        <f t="array" ref="AA2003">SUM(_xlfn._xlws.FILTER($F$2:$F$2454,_xlfn.MAP($Z$2:$Z$2454,_xlfn.LAMBDA(_xlpm.x,_xlpm.x=$Z2003))))</f>
        <v>1794</v>
      </c>
      <c r="AB2003" s="11">
        <f t="shared" si="542"/>
        <v>5.5741360089186175E-4</v>
      </c>
      <c r="AC2003" s="11">
        <f t="shared" si="543"/>
        <v>-0.20797611881703601</v>
      </c>
      <c r="AG2003" s="2"/>
      <c r="AL2003" s="2"/>
      <c r="AM2003" s="2"/>
    </row>
    <row r="2004" spans="1:39">
      <c r="A2004" s="1" t="str">
        <f t="shared" si="527"/>
        <v>~veni~ : [vnɪ]</v>
      </c>
      <c r="B2004" s="1">
        <f>_xlfn.LET(_xlpm.d,$G2004,_xlpm.k,_xlfn.CONCAT(LEFT(TRIM(B$1),1),"*"),COUNTIF(_xlpm.d,_xlpm.k))</f>
        <v>0</v>
      </c>
      <c r="C2004" s="1">
        <f>_xlfn.LET(_xlpm.d,$G2004,_xlpm.k,_xlfn.CONCAT(LEFT(TRIM(C$1),1),"*"),COUNTIF(_xlpm.d,_xlpm.k))</f>
        <v>0</v>
      </c>
      <c r="D2004" s="1">
        <f>_xlfn.LET(_xlpm.d,$G2004,_xlpm.k,_xlfn.CONCAT(LEFT(TRIM(D$1),1),"*"),COUNTIF(_xlpm.d,_xlpm.k))</f>
        <v>0</v>
      </c>
      <c r="E2004" s="1">
        <f t="shared" si="528"/>
        <v>0.30102999566398114</v>
      </c>
      <c r="F2004" s="7">
        <v>1</v>
      </c>
      <c r="G2004" s="9" t="s">
        <v>781</v>
      </c>
      <c r="H2004" s="4" cm="1">
        <f t="array" ref="H2004">F2004/freq.sum.r6e</f>
        <v>7.9214195183776928E-5</v>
      </c>
      <c r="I2004" s="4" t="str">
        <f t="shared" si="529"/>
        <v>vnɪ</v>
      </c>
      <c r="J2004" s="4" t="str">
        <f t="shared" si="530"/>
        <v>veni</v>
      </c>
      <c r="K2004" s="10">
        <f t="shared" si="531"/>
        <v>3</v>
      </c>
      <c r="L2004" s="1">
        <f t="shared" si="532"/>
        <v>4</v>
      </c>
      <c r="M2004" s="10">
        <f t="shared" si="533"/>
        <v>4</v>
      </c>
      <c r="N2004" s="1" t="str">
        <f t="shared" si="534"/>
        <v>~veni~</v>
      </c>
      <c r="O2004" s="1" t="str">
        <f t="shared" si="535"/>
        <v>[vnɪ]</v>
      </c>
      <c r="P2004" s="3" cm="1">
        <f t="array" ref="P2004">SUM(_xlfn._xlws.FILTER($H$2:$H$2454,_xlfn.MAP($N$2:$N$2454,_xlfn.LAMBDA(_xlpm.x,_xlpm.x=$N2004))))</f>
        <v>7.9214195183776928E-5</v>
      </c>
      <c r="Q2004" s="4">
        <f t="shared" si="536"/>
        <v>1</v>
      </c>
      <c r="R2004" s="6" cm="1">
        <f t="array" ref="R2004">SUM(_xlfn._xlws.FILTER($H$2:$H$2454,_xlfn.MAP($O$2:$O$2454,_xlfn.LAMBDA(_xlpm.x,_xlpm.x=$O2004))))</f>
        <v>7.9214195183776928E-5</v>
      </c>
      <c r="S2004" s="4">
        <f t="shared" si="537"/>
        <v>1</v>
      </c>
      <c r="T2004" s="4">
        <f t="shared" si="538"/>
        <v>0.2342468675289098</v>
      </c>
      <c r="U2004" s="4">
        <f t="shared" si="539"/>
        <v>1</v>
      </c>
      <c r="V2004" s="4">
        <f t="shared" si="540"/>
        <v>0</v>
      </c>
      <c r="W2004" s="4" t="s">
        <v>5121</v>
      </c>
      <c r="X2004" s="2" cm="1">
        <f t="array" ref="X2004">SUM(_xlfn._xlws.FILTER($F$2:$F$2454,_xlfn.MAP($W$2:$W$2454,_xlfn.LAMBDA(_xlpm.x,_xlpm.x=$W2004))))</f>
        <v>2896</v>
      </c>
      <c r="Y2004" s="11">
        <f t="shared" si="541"/>
        <v>3.453038674033149E-4</v>
      </c>
      <c r="Z2004" s="4" t="s">
        <v>5102</v>
      </c>
      <c r="AA2004" s="2" cm="1">
        <f t="array" ref="AA2004">SUM(_xlfn._xlws.FILTER($F$2:$F$2454,_xlfn.MAP($Z$2:$Z$2454,_xlfn.LAMBDA(_xlpm.x,_xlpm.x=$Z2004))))</f>
        <v>1794</v>
      </c>
      <c r="AB2004" s="11">
        <f t="shared" si="542"/>
        <v>5.5741360089186175E-4</v>
      </c>
      <c r="AC2004" s="11">
        <f t="shared" si="543"/>
        <v>-0.20797611881703601</v>
      </c>
      <c r="AG2004" s="2"/>
      <c r="AL2004" s="2"/>
      <c r="AM2004" s="2"/>
    </row>
    <row r="2005" spans="1:39">
      <c r="A2005" s="1" t="str">
        <f t="shared" si="527"/>
        <v>~very~ : [vɹɪ]</v>
      </c>
      <c r="B2005" s="1">
        <f>_xlfn.LET(_xlpm.d,$G2005,_xlpm.k,_xlfn.CONCAT(LEFT(TRIM(B$1),1),"*"),COUNTIF(_xlpm.d,_xlpm.k))</f>
        <v>0</v>
      </c>
      <c r="C2005" s="1">
        <f>_xlfn.LET(_xlpm.d,$G2005,_xlpm.k,_xlfn.CONCAT(LEFT(TRIM(C$1),1),"*"),COUNTIF(_xlpm.d,_xlpm.k))</f>
        <v>0</v>
      </c>
      <c r="D2005" s="1">
        <f>_xlfn.LET(_xlpm.d,$G2005,_xlpm.k,_xlfn.CONCAT(LEFT(TRIM(D$1),1),"*"),COUNTIF(_xlpm.d,_xlpm.k))</f>
        <v>0</v>
      </c>
      <c r="E2005" s="1">
        <f t="shared" si="528"/>
        <v>0.90308998699194343</v>
      </c>
      <c r="F2005" s="7">
        <v>7</v>
      </c>
      <c r="G2005" s="9" t="s">
        <v>373</v>
      </c>
      <c r="H2005" s="4" cm="1">
        <f t="array" ref="H2005">F2005/freq.sum.r6e</f>
        <v>5.5449936628643854E-4</v>
      </c>
      <c r="I2005" s="4" t="str">
        <f t="shared" si="529"/>
        <v>vɹɪ</v>
      </c>
      <c r="J2005" s="4" t="str">
        <f t="shared" si="530"/>
        <v>very</v>
      </c>
      <c r="K2005" s="10">
        <f t="shared" si="531"/>
        <v>3</v>
      </c>
      <c r="L2005" s="1">
        <f t="shared" si="532"/>
        <v>4</v>
      </c>
      <c r="M2005" s="10">
        <f t="shared" si="533"/>
        <v>4</v>
      </c>
      <c r="N2005" s="1" t="str">
        <f t="shared" si="534"/>
        <v>~very~</v>
      </c>
      <c r="O2005" s="1" t="str">
        <f t="shared" si="535"/>
        <v>[vɹɪ]</v>
      </c>
      <c r="P2005" s="3" cm="1">
        <f t="array" ref="P2005">SUM(_xlfn._xlws.FILTER($H$2:$H$2454,_xlfn.MAP($N$2:$N$2454,_xlfn.LAMBDA(_xlpm.x,_xlpm.x=$N2005))))</f>
        <v>5.5449936628643854E-4</v>
      </c>
      <c r="Q2005" s="4">
        <f t="shared" si="536"/>
        <v>1</v>
      </c>
      <c r="R2005" s="6" cm="1">
        <f t="array" ref="R2005">SUM(_xlfn._xlws.FILTER($H$2:$H$2454,_xlfn.MAP($O$2:$O$2454,_xlfn.LAMBDA(_xlpm.x,_xlpm.x=$O2005))))</f>
        <v>5.5449936628643854E-4</v>
      </c>
      <c r="S2005" s="4">
        <f t="shared" si="537"/>
        <v>1</v>
      </c>
      <c r="T2005" s="4">
        <f t="shared" si="538"/>
        <v>0.70274060258672932</v>
      </c>
      <c r="U2005" s="4">
        <f t="shared" si="539"/>
        <v>1</v>
      </c>
      <c r="V2005" s="4">
        <f t="shared" si="540"/>
        <v>0</v>
      </c>
      <c r="W2005" s="4" t="s">
        <v>5121</v>
      </c>
      <c r="X2005" s="2" cm="1">
        <f t="array" ref="X2005">SUM(_xlfn._xlws.FILTER($F$2:$F$2454,_xlfn.MAP($W$2:$W$2454,_xlfn.LAMBDA(_xlpm.x,_xlpm.x=$W2005))))</f>
        <v>2896</v>
      </c>
      <c r="Y2005" s="11">
        <f t="shared" si="541"/>
        <v>2.4171270718232043E-3</v>
      </c>
      <c r="Z2005" s="4" t="s">
        <v>5102</v>
      </c>
      <c r="AA2005" s="2" cm="1">
        <f t="array" ref="AA2005">SUM(_xlfn._xlws.FILTER($F$2:$F$2454,_xlfn.MAP($Z$2:$Z$2454,_xlfn.LAMBDA(_xlpm.x,_xlpm.x=$Z2005))))</f>
        <v>1794</v>
      </c>
      <c r="AB2005" s="11">
        <f t="shared" si="542"/>
        <v>3.9018952062430325E-3</v>
      </c>
      <c r="AC2005" s="11">
        <f t="shared" si="543"/>
        <v>-0.20797611881703607</v>
      </c>
      <c r="AG2005" s="2"/>
      <c r="AL2005" s="2"/>
      <c r="AM2005" s="2"/>
    </row>
    <row r="2006" spans="1:39">
      <c r="A2006" s="1" t="str">
        <f t="shared" si="527"/>
        <v>~ched~ : [tʃt]</v>
      </c>
      <c r="B2006" s="1">
        <f>_xlfn.LET(_xlpm.d,$G2006,_xlpm.k,_xlfn.CONCAT(LEFT(TRIM(B$1),1),"*"),COUNTIF(_xlpm.d,_xlpm.k))</f>
        <v>0</v>
      </c>
      <c r="C2006" s="1">
        <f>_xlfn.LET(_xlpm.d,$G2006,_xlpm.k,_xlfn.CONCAT(LEFT(TRIM(C$1),1),"*"),COUNTIF(_xlpm.d,_xlpm.k))</f>
        <v>0</v>
      </c>
      <c r="D2006" s="1">
        <f>_xlfn.LET(_xlpm.d,$G2006,_xlpm.k,_xlfn.CONCAT(LEFT(TRIM(D$1),1),"*"),COUNTIF(_xlpm.d,_xlpm.k))</f>
        <v>0</v>
      </c>
      <c r="E2006" s="1">
        <f t="shared" si="528"/>
        <v>0.30102999566398114</v>
      </c>
      <c r="F2006" s="7">
        <v>1</v>
      </c>
      <c r="G2006" s="9" t="s">
        <v>727</v>
      </c>
      <c r="H2006" s="4" cm="1">
        <f t="array" ref="H2006">F2006/freq.sum.r6e</f>
        <v>7.9214195183776928E-5</v>
      </c>
      <c r="I2006" s="4" t="str">
        <f t="shared" si="529"/>
        <v>tʃt</v>
      </c>
      <c r="J2006" s="4" t="str">
        <f t="shared" si="530"/>
        <v>ched</v>
      </c>
      <c r="K2006" s="10">
        <f t="shared" si="531"/>
        <v>3</v>
      </c>
      <c r="L2006" s="1">
        <f t="shared" si="532"/>
        <v>4</v>
      </c>
      <c r="M2006" s="10">
        <f t="shared" si="533"/>
        <v>4</v>
      </c>
      <c r="N2006" s="1" t="str">
        <f t="shared" si="534"/>
        <v>~ched~</v>
      </c>
      <c r="O2006" s="1" t="str">
        <f t="shared" si="535"/>
        <v>[tʃt]</v>
      </c>
      <c r="P2006" s="3" cm="1">
        <f t="array" ref="P2006">SUM(_xlfn._xlws.FILTER($H$2:$H$2454,_xlfn.MAP($N$2:$N$2454,_xlfn.LAMBDA(_xlpm.x,_xlpm.x=$N2006))))</f>
        <v>7.9214195183776928E-5</v>
      </c>
      <c r="Q2006" s="4">
        <f t="shared" si="536"/>
        <v>1</v>
      </c>
      <c r="R2006" s="6" cm="1">
        <f t="array" ref="R2006">SUM(_xlfn._xlws.FILTER($H$2:$H$2454,_xlfn.MAP($O$2:$O$2454,_xlfn.LAMBDA(_xlpm.x,_xlpm.x=$O2006))))</f>
        <v>7.9214195183776928E-5</v>
      </c>
      <c r="S2006" s="4">
        <f t="shared" si="537"/>
        <v>1</v>
      </c>
      <c r="T2006" s="4">
        <f t="shared" si="538"/>
        <v>0.2342468675289098</v>
      </c>
      <c r="U2006" s="4">
        <f t="shared" si="539"/>
        <v>1</v>
      </c>
      <c r="V2006" s="4">
        <f t="shared" si="540"/>
        <v>0</v>
      </c>
      <c r="W2006" s="4" t="s">
        <v>5121</v>
      </c>
      <c r="X2006" s="2" cm="1">
        <f t="array" ref="X2006">SUM(_xlfn._xlws.FILTER($F$2:$F$2454,_xlfn.MAP($W$2:$W$2454,_xlfn.LAMBDA(_xlpm.x,_xlpm.x=$W2006))))</f>
        <v>2896</v>
      </c>
      <c r="Y2006" s="11">
        <f t="shared" si="541"/>
        <v>3.453038674033149E-4</v>
      </c>
      <c r="Z2006" s="4"/>
      <c r="AA2006" s="2" cm="1">
        <f t="array" ref="AA2006">SUM(_xlfn._xlws.FILTER($F$2:$F$2454,_xlfn.MAP($Z$2:$Z$2454,_xlfn.LAMBDA(_xlpm.x,_xlpm.x=$Z2006))))</f>
        <v>3871</v>
      </c>
      <c r="AB2006" s="11">
        <f t="shared" si="542"/>
        <v>2.5833118057349522E-4</v>
      </c>
      <c r="AC2006" s="11">
        <f t="shared" si="543"/>
        <v>0.12602461379384577</v>
      </c>
      <c r="AG2006" s="2"/>
      <c r="AL2006" s="2"/>
      <c r="AM2006" s="2"/>
    </row>
    <row r="2007" spans="1:39">
      <c r="A2007" s="1" t="str">
        <f t="shared" si="527"/>
        <v>~gged~ : [ɡd]</v>
      </c>
      <c r="B2007" s="1">
        <f>_xlfn.LET(_xlpm.d,$G2007,_xlpm.k,_xlfn.CONCAT(LEFT(TRIM(B$1),1),"*"),COUNTIF(_xlpm.d,_xlpm.k))</f>
        <v>0</v>
      </c>
      <c r="C2007" s="1">
        <f>_xlfn.LET(_xlpm.d,$G2007,_xlpm.k,_xlfn.CONCAT(LEFT(TRIM(C$1),1),"*"),COUNTIF(_xlpm.d,_xlpm.k))</f>
        <v>0</v>
      </c>
      <c r="D2007" s="1">
        <f>_xlfn.LET(_xlpm.d,$G2007,_xlpm.k,_xlfn.CONCAT(LEFT(TRIM(D$1),1),"*"),COUNTIF(_xlpm.d,_xlpm.k))</f>
        <v>0</v>
      </c>
      <c r="E2007" s="1">
        <f t="shared" si="528"/>
        <v>0.47712125471966244</v>
      </c>
      <c r="F2007" s="7">
        <v>2</v>
      </c>
      <c r="G2007" s="9" t="s">
        <v>2328</v>
      </c>
      <c r="H2007" s="4" cm="1">
        <f t="array" ref="H2007">F2007/freq.sum.r6e</f>
        <v>1.5842839036755386E-4</v>
      </c>
      <c r="I2007" s="1" t="str">
        <f t="shared" si="529"/>
        <v>ɡd</v>
      </c>
      <c r="J2007" s="1" t="str">
        <f t="shared" si="530"/>
        <v>gged</v>
      </c>
      <c r="K2007" s="10">
        <f t="shared" si="531"/>
        <v>2</v>
      </c>
      <c r="L2007" s="1">
        <f t="shared" si="532"/>
        <v>4</v>
      </c>
      <c r="M2007" s="10">
        <f t="shared" si="533"/>
        <v>4</v>
      </c>
      <c r="N2007" s="1" t="str">
        <f t="shared" si="534"/>
        <v>~gged~</v>
      </c>
      <c r="O2007" s="1" t="str">
        <f t="shared" si="535"/>
        <v>[ɡd]</v>
      </c>
      <c r="P2007" s="3" cm="1">
        <f t="array" ref="P2007">SUM(_xlfn._xlws.FILTER($H$2:$H$2454,_xlfn.MAP($N$2:$N$2454,_xlfn.LAMBDA(_xlpm.x,_xlpm.x=$N2007))))</f>
        <v>1.5842839036755386E-4</v>
      </c>
      <c r="Q2007" s="4">
        <f t="shared" si="536"/>
        <v>1</v>
      </c>
      <c r="R2007" s="6" cm="1">
        <f t="array" ref="R2007">SUM(_xlfn._xlws.FILTER($H$2:$H$2454,_xlfn.MAP($O$2:$O$2454,_xlfn.LAMBDA(_xlpm.x,_xlpm.x=$O2007))))</f>
        <v>1.5842839036755386E-4</v>
      </c>
      <c r="S2007" s="4">
        <f t="shared" si="537"/>
        <v>1</v>
      </c>
      <c r="T2007" s="4">
        <f t="shared" si="538"/>
        <v>0.37127250094471825</v>
      </c>
      <c r="U2007" s="4">
        <f t="shared" si="539"/>
        <v>1</v>
      </c>
      <c r="V2007" s="4">
        <f t="shared" si="540"/>
        <v>0</v>
      </c>
      <c r="W2007" s="4" t="s">
        <v>5121</v>
      </c>
      <c r="X2007" s="2" cm="1">
        <f t="array" ref="X2007">SUM(_xlfn._xlws.FILTER($F$2:$F$2454,_xlfn.MAP($W$2:$W$2454,_xlfn.LAMBDA(_xlpm.x,_xlpm.x=$W2007))))</f>
        <v>2896</v>
      </c>
      <c r="Y2007" s="11">
        <f t="shared" si="541"/>
        <v>6.9060773480662981E-4</v>
      </c>
      <c r="Z2007" s="4"/>
      <c r="AA2007" s="2" cm="1">
        <f t="array" ref="AA2007">SUM(_xlfn._xlws.FILTER($F$2:$F$2454,_xlfn.MAP($Z$2:$Z$2454,_xlfn.LAMBDA(_xlpm.x,_xlpm.x=$Z2007))))</f>
        <v>3871</v>
      </c>
      <c r="AB2007" s="11">
        <f t="shared" si="542"/>
        <v>5.1666236114699044E-4</v>
      </c>
      <c r="AC2007" s="11">
        <f t="shared" si="543"/>
        <v>0.12602461379384577</v>
      </c>
      <c r="AG2007" s="2"/>
      <c r="AL2007" s="2"/>
      <c r="AM2007" s="2"/>
    </row>
    <row r="2008" spans="1:39">
      <c r="A2008" s="1" t="str">
        <f t="shared" si="527"/>
        <v>~lved~ : [lvd]</v>
      </c>
      <c r="B2008" s="1">
        <f>_xlfn.LET(_xlpm.d,$G2008,_xlpm.k,_xlfn.CONCAT(LEFT(TRIM(B$1),1),"*"),COUNTIF(_xlpm.d,_xlpm.k))</f>
        <v>0</v>
      </c>
      <c r="C2008" s="1">
        <f>_xlfn.LET(_xlpm.d,$G2008,_xlpm.k,_xlfn.CONCAT(LEFT(TRIM(C$1),1),"*"),COUNTIF(_xlpm.d,_xlpm.k))</f>
        <v>0</v>
      </c>
      <c r="D2008" s="1">
        <f>_xlfn.LET(_xlpm.d,$G2008,_xlpm.k,_xlfn.CONCAT(LEFT(TRIM(D$1),1),"*"),COUNTIF(_xlpm.d,_xlpm.k))</f>
        <v>0</v>
      </c>
      <c r="E2008" s="1">
        <f t="shared" si="528"/>
        <v>0.30102999566398114</v>
      </c>
      <c r="F2008" s="7">
        <v>1</v>
      </c>
      <c r="G2008" s="9" t="s">
        <v>133</v>
      </c>
      <c r="H2008" s="4" cm="1">
        <f t="array" ref="H2008">F2008/freq.sum.r6e</f>
        <v>7.9214195183776928E-5</v>
      </c>
      <c r="I2008" s="4" t="str">
        <f t="shared" si="529"/>
        <v>lvd</v>
      </c>
      <c r="J2008" s="4" t="str">
        <f t="shared" si="530"/>
        <v>lved</v>
      </c>
      <c r="K2008" s="10">
        <f t="shared" si="531"/>
        <v>3</v>
      </c>
      <c r="L2008" s="1">
        <f t="shared" si="532"/>
        <v>4</v>
      </c>
      <c r="M2008" s="10">
        <f t="shared" si="533"/>
        <v>4</v>
      </c>
      <c r="N2008" s="1" t="str">
        <f t="shared" si="534"/>
        <v>~lved~</v>
      </c>
      <c r="O2008" s="1" t="str">
        <f t="shared" si="535"/>
        <v>[lvd]</v>
      </c>
      <c r="P2008" s="3" cm="1">
        <f t="array" ref="P2008">SUM(_xlfn._xlws.FILTER($H$2:$H$2454,_xlfn.MAP($N$2:$N$2454,_xlfn.LAMBDA(_xlpm.x,_xlpm.x=$N2008))))</f>
        <v>7.9214195183776928E-5</v>
      </c>
      <c r="Q2008" s="4">
        <f t="shared" si="536"/>
        <v>1</v>
      </c>
      <c r="R2008" s="6" cm="1">
        <f t="array" ref="R2008">SUM(_xlfn._xlws.FILTER($H$2:$H$2454,_xlfn.MAP($O$2:$O$2454,_xlfn.LAMBDA(_xlpm.x,_xlpm.x=$O2008))))</f>
        <v>7.9214195183776928E-5</v>
      </c>
      <c r="S2008" s="4">
        <f t="shared" si="537"/>
        <v>1</v>
      </c>
      <c r="T2008" s="4">
        <f t="shared" si="538"/>
        <v>0.2342468675289098</v>
      </c>
      <c r="U2008" s="4">
        <f t="shared" si="539"/>
        <v>1</v>
      </c>
      <c r="V2008" s="4">
        <f t="shared" si="540"/>
        <v>0</v>
      </c>
      <c r="W2008" s="4" t="s">
        <v>5121</v>
      </c>
      <c r="X2008" s="2" cm="1">
        <f t="array" ref="X2008">SUM(_xlfn._xlws.FILTER($F$2:$F$2454,_xlfn.MAP($W$2:$W$2454,_xlfn.LAMBDA(_xlpm.x,_xlpm.x=$W2008))))</f>
        <v>2896</v>
      </c>
      <c r="Y2008" s="11">
        <f t="shared" si="541"/>
        <v>3.453038674033149E-4</v>
      </c>
      <c r="Z2008" s="4"/>
      <c r="AA2008" s="2" cm="1">
        <f t="array" ref="AA2008">SUM(_xlfn._xlws.FILTER($F$2:$F$2454,_xlfn.MAP($Z$2:$Z$2454,_xlfn.LAMBDA(_xlpm.x,_xlpm.x=$Z2008))))</f>
        <v>3871</v>
      </c>
      <c r="AB2008" s="11">
        <f t="shared" si="542"/>
        <v>2.5833118057349522E-4</v>
      </c>
      <c r="AC2008" s="11">
        <f t="shared" si="543"/>
        <v>0.12602461379384577</v>
      </c>
      <c r="AG2008" s="2"/>
      <c r="AL2008" s="2"/>
      <c r="AM2008" s="2"/>
    </row>
    <row r="2009" spans="1:39">
      <c r="A2009" s="1" t="str">
        <f t="shared" si="527"/>
        <v>~lves~ : [lvz]</v>
      </c>
      <c r="B2009" s="1">
        <f>_xlfn.LET(_xlpm.d,$G2009,_xlpm.k,_xlfn.CONCAT(LEFT(TRIM(B$1),1),"*"),COUNTIF(_xlpm.d,_xlpm.k))</f>
        <v>0</v>
      </c>
      <c r="C2009" s="1">
        <f>_xlfn.LET(_xlpm.d,$G2009,_xlpm.k,_xlfn.CONCAT(LEFT(TRIM(C$1),1),"*"),COUNTIF(_xlpm.d,_xlpm.k))</f>
        <v>0</v>
      </c>
      <c r="D2009" s="1">
        <f>_xlfn.LET(_xlpm.d,$G2009,_xlpm.k,_xlfn.CONCAT(LEFT(TRIM(D$1),1),"*"),COUNTIF(_xlpm.d,_xlpm.k))</f>
        <v>0</v>
      </c>
      <c r="E2009" s="1">
        <f t="shared" si="528"/>
        <v>0.60205999132796229</v>
      </c>
      <c r="F2009" s="7">
        <v>3</v>
      </c>
      <c r="G2009" s="9" t="s">
        <v>134</v>
      </c>
      <c r="H2009" s="4" cm="1">
        <f t="array" ref="H2009">F2009/freq.sum.r6e</f>
        <v>2.376425855513308E-4</v>
      </c>
      <c r="I2009" s="4" t="str">
        <f t="shared" si="529"/>
        <v>lvz</v>
      </c>
      <c r="J2009" s="4" t="str">
        <f t="shared" si="530"/>
        <v>lves</v>
      </c>
      <c r="K2009" s="10">
        <f t="shared" si="531"/>
        <v>3</v>
      </c>
      <c r="L2009" s="1">
        <f t="shared" si="532"/>
        <v>4</v>
      </c>
      <c r="M2009" s="10">
        <f t="shared" si="533"/>
        <v>4</v>
      </c>
      <c r="N2009" s="1" t="str">
        <f t="shared" si="534"/>
        <v>~lves~</v>
      </c>
      <c r="O2009" s="1" t="str">
        <f t="shared" si="535"/>
        <v>[lvz]</v>
      </c>
      <c r="P2009" s="3" cm="1">
        <f t="array" ref="P2009">SUM(_xlfn._xlws.FILTER($H$2:$H$2454,_xlfn.MAP($N$2:$N$2454,_xlfn.LAMBDA(_xlpm.x,_xlpm.x=$N2009))))</f>
        <v>2.376425855513308E-4</v>
      </c>
      <c r="Q2009" s="4">
        <f t="shared" si="536"/>
        <v>1</v>
      </c>
      <c r="R2009" s="6" cm="1">
        <f t="array" ref="R2009">SUM(_xlfn._xlws.FILTER($H$2:$H$2454,_xlfn.MAP($O$2:$O$2454,_xlfn.LAMBDA(_xlpm.x,_xlpm.x=$O2009))))</f>
        <v>2.376425855513308E-4</v>
      </c>
      <c r="S2009" s="4">
        <f t="shared" si="537"/>
        <v>1</v>
      </c>
      <c r="T2009" s="4">
        <f t="shared" si="538"/>
        <v>0.4684937350578196</v>
      </c>
      <c r="U2009" s="4">
        <f t="shared" si="539"/>
        <v>1</v>
      </c>
      <c r="V2009" s="4">
        <f t="shared" si="540"/>
        <v>0</v>
      </c>
      <c r="W2009" s="4" t="s">
        <v>5121</v>
      </c>
      <c r="X2009" s="2" cm="1">
        <f t="array" ref="X2009">SUM(_xlfn._xlws.FILTER($F$2:$F$2454,_xlfn.MAP($W$2:$W$2454,_xlfn.LAMBDA(_xlpm.x,_xlpm.x=$W2009))))</f>
        <v>2896</v>
      </c>
      <c r="Y2009" s="11">
        <f t="shared" si="541"/>
        <v>1.0359116022099447E-3</v>
      </c>
      <c r="Z2009" s="4"/>
      <c r="AA2009" s="2" cm="1">
        <f t="array" ref="AA2009">SUM(_xlfn._xlws.FILTER($F$2:$F$2454,_xlfn.MAP($Z$2:$Z$2454,_xlfn.LAMBDA(_xlpm.x,_xlpm.x=$Z2009))))</f>
        <v>3871</v>
      </c>
      <c r="AB2009" s="11">
        <f t="shared" si="542"/>
        <v>7.7499354172048571E-4</v>
      </c>
      <c r="AC2009" s="11">
        <f t="shared" si="543"/>
        <v>0.12602461379384577</v>
      </c>
      <c r="AG2009" s="2"/>
      <c r="AL2009" s="2"/>
      <c r="AM2009" s="2"/>
    </row>
    <row r="2010" spans="1:39">
      <c r="A2010" s="1" t="str">
        <f t="shared" si="527"/>
        <v>~mble~ : [mbl]</v>
      </c>
      <c r="B2010" s="1">
        <f>_xlfn.LET(_xlpm.d,$G2010,_xlpm.k,_xlfn.CONCAT(LEFT(TRIM(B$1),1),"*"),COUNTIF(_xlpm.d,_xlpm.k))</f>
        <v>0</v>
      </c>
      <c r="C2010" s="1">
        <f>_xlfn.LET(_xlpm.d,$G2010,_xlpm.k,_xlfn.CONCAT(LEFT(TRIM(C$1),1),"*"),COUNTIF(_xlpm.d,_xlpm.k))</f>
        <v>1</v>
      </c>
      <c r="D2010" s="1">
        <f>_xlfn.LET(_xlpm.d,$G2010,_xlpm.k,_xlfn.CONCAT(LEFT(TRIM(D$1),1),"*"),COUNTIF(_xlpm.d,_xlpm.k))</f>
        <v>0</v>
      </c>
      <c r="E2010" s="1">
        <f t="shared" si="528"/>
        <v>0.60205999132796229</v>
      </c>
      <c r="F2010" s="7">
        <v>3</v>
      </c>
      <c r="G2010" s="9" t="s">
        <v>146</v>
      </c>
      <c r="H2010" s="4" cm="1">
        <f t="array" ref="H2010">F2010/freq.sum.r6e</f>
        <v>2.376425855513308E-4</v>
      </c>
      <c r="I2010" s="4" t="str">
        <f t="shared" si="529"/>
        <v>mbl</v>
      </c>
      <c r="J2010" s="4" t="str">
        <f t="shared" si="530"/>
        <v>mble</v>
      </c>
      <c r="K2010" s="10">
        <f t="shared" si="531"/>
        <v>3</v>
      </c>
      <c r="L2010" s="1">
        <f t="shared" si="532"/>
        <v>4</v>
      </c>
      <c r="M2010" s="10">
        <f t="shared" si="533"/>
        <v>4</v>
      </c>
      <c r="N2010" s="1" t="str">
        <f t="shared" si="534"/>
        <v>~mble~</v>
      </c>
      <c r="O2010" s="1" t="str">
        <f t="shared" si="535"/>
        <v>[mbl]</v>
      </c>
      <c r="P2010" s="3" cm="1">
        <f t="array" ref="P2010">SUM(_xlfn._xlws.FILTER($H$2:$H$2454,_xlfn.MAP($N$2:$N$2454,_xlfn.LAMBDA(_xlpm.x,_xlpm.x=$N2010))))</f>
        <v>2.376425855513308E-4</v>
      </c>
      <c r="Q2010" s="4">
        <f t="shared" si="536"/>
        <v>1</v>
      </c>
      <c r="R2010" s="6" cm="1">
        <f t="array" ref="R2010">SUM(_xlfn._xlws.FILTER($H$2:$H$2454,_xlfn.MAP($O$2:$O$2454,_xlfn.LAMBDA(_xlpm.x,_xlpm.x=$O2010))))</f>
        <v>2.376425855513308E-4</v>
      </c>
      <c r="S2010" s="4">
        <f t="shared" si="537"/>
        <v>1</v>
      </c>
      <c r="T2010" s="4">
        <f t="shared" si="538"/>
        <v>0.4684937350578196</v>
      </c>
      <c r="U2010" s="4">
        <f t="shared" si="539"/>
        <v>1</v>
      </c>
      <c r="V2010" s="4">
        <f t="shared" si="540"/>
        <v>0</v>
      </c>
      <c r="W2010" s="4" t="s">
        <v>5121</v>
      </c>
      <c r="X2010" s="2" cm="1">
        <f t="array" ref="X2010">SUM(_xlfn._xlws.FILTER($F$2:$F$2454,_xlfn.MAP($W$2:$W$2454,_xlfn.LAMBDA(_xlpm.x,_xlpm.x=$W2010))))</f>
        <v>2896</v>
      </c>
      <c r="Y2010" s="11">
        <f t="shared" si="541"/>
        <v>1.0359116022099447E-3</v>
      </c>
      <c r="Z2010" s="4"/>
      <c r="AA2010" s="2" cm="1">
        <f t="array" ref="AA2010">SUM(_xlfn._xlws.FILTER($F$2:$F$2454,_xlfn.MAP($Z$2:$Z$2454,_xlfn.LAMBDA(_xlpm.x,_xlpm.x=$Z2010))))</f>
        <v>3871</v>
      </c>
      <c r="AB2010" s="11">
        <f t="shared" si="542"/>
        <v>7.7499354172048571E-4</v>
      </c>
      <c r="AC2010" s="11">
        <f t="shared" si="543"/>
        <v>0.12602461379384577</v>
      </c>
      <c r="AG2010" s="2"/>
      <c r="AL2010" s="2"/>
      <c r="AM2010" s="2"/>
    </row>
    <row r="2011" spans="1:39">
      <c r="A2011" s="1" t="str">
        <f t="shared" si="527"/>
        <v>~ndle~ : [ndl]</v>
      </c>
      <c r="B2011" s="1">
        <f>_xlfn.LET(_xlpm.d,$G2011,_xlpm.k,_xlfn.CONCAT(LEFT(TRIM(B$1),1),"*"),COUNTIF(_xlpm.d,_xlpm.k))</f>
        <v>0</v>
      </c>
      <c r="C2011" s="1">
        <f>_xlfn.LET(_xlpm.d,$G2011,_xlpm.k,_xlfn.CONCAT(LEFT(TRIM(C$1),1),"*"),COUNTIF(_xlpm.d,_xlpm.k))</f>
        <v>0</v>
      </c>
      <c r="D2011" s="1">
        <f>_xlfn.LET(_xlpm.d,$G2011,_xlpm.k,_xlfn.CONCAT(LEFT(TRIM(D$1),1),"*"),COUNTIF(_xlpm.d,_xlpm.k))</f>
        <v>1</v>
      </c>
      <c r="E2011" s="1">
        <f t="shared" si="528"/>
        <v>0.60205999132796229</v>
      </c>
      <c r="F2011" s="7">
        <v>3</v>
      </c>
      <c r="G2011" s="9" t="s">
        <v>176</v>
      </c>
      <c r="H2011" s="4" cm="1">
        <f t="array" ref="H2011">F2011/freq.sum.r6e</f>
        <v>2.376425855513308E-4</v>
      </c>
      <c r="I2011" s="4" t="str">
        <f t="shared" si="529"/>
        <v>ndl</v>
      </c>
      <c r="J2011" s="4" t="str">
        <f t="shared" si="530"/>
        <v>ndle</v>
      </c>
      <c r="K2011" s="10">
        <f t="shared" si="531"/>
        <v>3</v>
      </c>
      <c r="L2011" s="1">
        <f t="shared" si="532"/>
        <v>4</v>
      </c>
      <c r="M2011" s="10">
        <f t="shared" si="533"/>
        <v>4</v>
      </c>
      <c r="N2011" s="1" t="str">
        <f t="shared" si="534"/>
        <v>~ndle~</v>
      </c>
      <c r="O2011" s="1" t="str">
        <f t="shared" si="535"/>
        <v>[ndl]</v>
      </c>
      <c r="P2011" s="3" cm="1">
        <f t="array" ref="P2011">SUM(_xlfn._xlws.FILTER($H$2:$H$2454,_xlfn.MAP($N$2:$N$2454,_xlfn.LAMBDA(_xlpm.x,_xlpm.x=$N2011))))</f>
        <v>2.376425855513308E-4</v>
      </c>
      <c r="Q2011" s="4">
        <f t="shared" si="536"/>
        <v>1</v>
      </c>
      <c r="R2011" s="6" cm="1">
        <f t="array" ref="R2011">SUM(_xlfn._xlws.FILTER($H$2:$H$2454,_xlfn.MAP($O$2:$O$2454,_xlfn.LAMBDA(_xlpm.x,_xlpm.x=$O2011))))</f>
        <v>2.376425855513308E-4</v>
      </c>
      <c r="S2011" s="4">
        <f t="shared" si="537"/>
        <v>1</v>
      </c>
      <c r="T2011" s="4">
        <f t="shared" si="538"/>
        <v>0.4684937350578196</v>
      </c>
      <c r="U2011" s="4">
        <f t="shared" si="539"/>
        <v>1</v>
      </c>
      <c r="V2011" s="4">
        <f t="shared" si="540"/>
        <v>0</v>
      </c>
      <c r="W2011" s="4" t="s">
        <v>5121</v>
      </c>
      <c r="X2011" s="2" cm="1">
        <f t="array" ref="X2011">SUM(_xlfn._xlws.FILTER($F$2:$F$2454,_xlfn.MAP($W$2:$W$2454,_xlfn.LAMBDA(_xlpm.x,_xlpm.x=$W2011))))</f>
        <v>2896</v>
      </c>
      <c r="Y2011" s="11">
        <f t="shared" si="541"/>
        <v>1.0359116022099447E-3</v>
      </c>
      <c r="Z2011" s="4"/>
      <c r="AA2011" s="2" cm="1">
        <f t="array" ref="AA2011">SUM(_xlfn._xlws.FILTER($F$2:$F$2454,_xlfn.MAP($Z$2:$Z$2454,_xlfn.LAMBDA(_xlpm.x,_xlpm.x=$Z2011))))</f>
        <v>3871</v>
      </c>
      <c r="AB2011" s="11">
        <f t="shared" si="542"/>
        <v>7.7499354172048571E-4</v>
      </c>
      <c r="AC2011" s="11">
        <f t="shared" si="543"/>
        <v>0.12602461379384577</v>
      </c>
      <c r="AG2011" s="2"/>
      <c r="AL2011" s="2"/>
      <c r="AM2011" s="2"/>
    </row>
    <row r="2012" spans="1:39">
      <c r="A2012" s="1" t="str">
        <f t="shared" si="527"/>
        <v>~nged~ : [ndʒd]</v>
      </c>
      <c r="B2012" s="1">
        <f>_xlfn.LET(_xlpm.d,$G2012,_xlpm.k,_xlfn.CONCAT(LEFT(TRIM(B$1),1),"*"),COUNTIF(_xlpm.d,_xlpm.k))</f>
        <v>0</v>
      </c>
      <c r="C2012" s="1">
        <f>_xlfn.LET(_xlpm.d,$G2012,_xlpm.k,_xlfn.CONCAT(LEFT(TRIM(C$1),1),"*"),COUNTIF(_xlpm.d,_xlpm.k))</f>
        <v>0</v>
      </c>
      <c r="D2012" s="1">
        <f>_xlfn.LET(_xlpm.d,$G2012,_xlpm.k,_xlfn.CONCAT(LEFT(TRIM(D$1),1),"*"),COUNTIF(_xlpm.d,_xlpm.k))</f>
        <v>1</v>
      </c>
      <c r="E2012" s="1">
        <f t="shared" si="528"/>
        <v>0.30102999566398114</v>
      </c>
      <c r="F2012" s="7">
        <v>1</v>
      </c>
      <c r="G2012" s="9" t="s">
        <v>749</v>
      </c>
      <c r="H2012" s="4" cm="1">
        <f t="array" ref="H2012">F2012/freq.sum.r6e</f>
        <v>7.9214195183776928E-5</v>
      </c>
      <c r="I2012" s="4" t="str">
        <f t="shared" si="529"/>
        <v>ndʒd</v>
      </c>
      <c r="J2012" s="4" t="str">
        <f t="shared" si="530"/>
        <v>nged</v>
      </c>
      <c r="K2012" s="10">
        <f t="shared" si="531"/>
        <v>4</v>
      </c>
      <c r="L2012" s="1">
        <f t="shared" si="532"/>
        <v>4</v>
      </c>
      <c r="M2012" s="10">
        <f t="shared" si="533"/>
        <v>4</v>
      </c>
      <c r="N2012" s="1" t="str">
        <f t="shared" si="534"/>
        <v>~nged~</v>
      </c>
      <c r="O2012" s="1" t="str">
        <f t="shared" si="535"/>
        <v>[ndʒd]</v>
      </c>
      <c r="P2012" s="3" cm="1">
        <f t="array" ref="P2012">SUM(_xlfn._xlws.FILTER($H$2:$H$2454,_xlfn.MAP($N$2:$N$2454,_xlfn.LAMBDA(_xlpm.x,_xlpm.x=$N2012))))</f>
        <v>7.9214195183776928E-5</v>
      </c>
      <c r="Q2012" s="4">
        <f t="shared" si="536"/>
        <v>1</v>
      </c>
      <c r="R2012" s="6" cm="1">
        <f t="array" ref="R2012">SUM(_xlfn._xlws.FILTER($H$2:$H$2454,_xlfn.MAP($O$2:$O$2454,_xlfn.LAMBDA(_xlpm.x,_xlpm.x=$O2012))))</f>
        <v>7.9214195183776928E-5</v>
      </c>
      <c r="S2012" s="4">
        <f t="shared" si="537"/>
        <v>1</v>
      </c>
      <c r="T2012" s="4">
        <f t="shared" si="538"/>
        <v>0.2342468675289098</v>
      </c>
      <c r="U2012" s="4">
        <f t="shared" si="539"/>
        <v>1</v>
      </c>
      <c r="V2012" s="4">
        <f t="shared" si="540"/>
        <v>0</v>
      </c>
      <c r="W2012" s="4" t="s">
        <v>5121</v>
      </c>
      <c r="X2012" s="2" cm="1">
        <f t="array" ref="X2012">SUM(_xlfn._xlws.FILTER($F$2:$F$2454,_xlfn.MAP($W$2:$W$2454,_xlfn.LAMBDA(_xlpm.x,_xlpm.x=$W2012))))</f>
        <v>2896</v>
      </c>
      <c r="Y2012" s="11">
        <f t="shared" si="541"/>
        <v>3.453038674033149E-4</v>
      </c>
      <c r="Z2012" s="4"/>
      <c r="AA2012" s="2" cm="1">
        <f t="array" ref="AA2012">SUM(_xlfn._xlws.FILTER($F$2:$F$2454,_xlfn.MAP($Z$2:$Z$2454,_xlfn.LAMBDA(_xlpm.x,_xlpm.x=$Z2012))))</f>
        <v>3871</v>
      </c>
      <c r="AB2012" s="11">
        <f t="shared" si="542"/>
        <v>2.5833118057349522E-4</v>
      </c>
      <c r="AC2012" s="11">
        <f t="shared" si="543"/>
        <v>0.12602461379384577</v>
      </c>
      <c r="AG2012" s="2"/>
      <c r="AL2012" s="2"/>
      <c r="AM2012" s="2"/>
    </row>
    <row r="2013" spans="1:39">
      <c r="A2013" s="1" t="str">
        <f t="shared" si="527"/>
        <v>~ngle~ : [ŋɡl]</v>
      </c>
      <c r="B2013" s="1">
        <f>_xlfn.LET(_xlpm.d,$G2013,_xlpm.k,_xlfn.CONCAT(LEFT(TRIM(B$1),1),"*"),COUNTIF(_xlpm.d,_xlpm.k))</f>
        <v>0</v>
      </c>
      <c r="C2013" s="1">
        <f>_xlfn.LET(_xlpm.d,$G2013,_xlpm.k,_xlfn.CONCAT(LEFT(TRIM(C$1),1),"*"),COUNTIF(_xlpm.d,_xlpm.k))</f>
        <v>0</v>
      </c>
      <c r="D2013" s="1">
        <f>_xlfn.LET(_xlpm.d,$G2013,_xlpm.k,_xlfn.CONCAT(LEFT(TRIM(D$1),1),"*"),COUNTIF(_xlpm.d,_xlpm.k))</f>
        <v>0</v>
      </c>
      <c r="E2013" s="1">
        <f t="shared" si="528"/>
        <v>0.47712125471966244</v>
      </c>
      <c r="F2013" s="7">
        <v>2</v>
      </c>
      <c r="G2013" s="9" t="s">
        <v>522</v>
      </c>
      <c r="H2013" s="4" cm="1">
        <f t="array" ref="H2013">F2013/freq.sum.r6e</f>
        <v>1.5842839036755386E-4</v>
      </c>
      <c r="I2013" s="4" t="str">
        <f t="shared" si="529"/>
        <v>ŋɡl</v>
      </c>
      <c r="J2013" s="4" t="str">
        <f t="shared" si="530"/>
        <v>ngle</v>
      </c>
      <c r="K2013" s="10">
        <f t="shared" si="531"/>
        <v>3</v>
      </c>
      <c r="L2013" s="1">
        <f t="shared" si="532"/>
        <v>4</v>
      </c>
      <c r="M2013" s="10">
        <f t="shared" si="533"/>
        <v>4</v>
      </c>
      <c r="N2013" s="1" t="str">
        <f t="shared" si="534"/>
        <v>~ngle~</v>
      </c>
      <c r="O2013" s="1" t="str">
        <f t="shared" si="535"/>
        <v>[ŋɡl]</v>
      </c>
      <c r="P2013" s="3" cm="1">
        <f t="array" ref="P2013">SUM(_xlfn._xlws.FILTER($H$2:$H$2454,_xlfn.MAP($N$2:$N$2454,_xlfn.LAMBDA(_xlpm.x,_xlpm.x=$N2013))))</f>
        <v>1.5842839036755386E-4</v>
      </c>
      <c r="Q2013" s="4">
        <f t="shared" si="536"/>
        <v>1</v>
      </c>
      <c r="R2013" s="6" cm="1">
        <f t="array" ref="R2013">SUM(_xlfn._xlws.FILTER($H$2:$H$2454,_xlfn.MAP($O$2:$O$2454,_xlfn.LAMBDA(_xlpm.x,_xlpm.x=$O2013))))</f>
        <v>1.5842839036755386E-4</v>
      </c>
      <c r="S2013" s="4">
        <f t="shared" si="537"/>
        <v>1</v>
      </c>
      <c r="T2013" s="4">
        <f t="shared" si="538"/>
        <v>0.37127250094471825</v>
      </c>
      <c r="U2013" s="4">
        <f t="shared" si="539"/>
        <v>1</v>
      </c>
      <c r="V2013" s="4">
        <f t="shared" si="540"/>
        <v>0</v>
      </c>
      <c r="W2013" s="4" t="s">
        <v>5121</v>
      </c>
      <c r="X2013" s="2" cm="1">
        <f t="array" ref="X2013">SUM(_xlfn._xlws.FILTER($F$2:$F$2454,_xlfn.MAP($W$2:$W$2454,_xlfn.LAMBDA(_xlpm.x,_xlpm.x=$W2013))))</f>
        <v>2896</v>
      </c>
      <c r="Y2013" s="11">
        <f t="shared" si="541"/>
        <v>6.9060773480662981E-4</v>
      </c>
      <c r="Z2013" s="4"/>
      <c r="AA2013" s="2" cm="1">
        <f t="array" ref="AA2013">SUM(_xlfn._xlws.FILTER($F$2:$F$2454,_xlfn.MAP($Z$2:$Z$2454,_xlfn.LAMBDA(_xlpm.x,_xlpm.x=$Z2013))))</f>
        <v>3871</v>
      </c>
      <c r="AB2013" s="11">
        <f t="shared" si="542"/>
        <v>5.1666236114699044E-4</v>
      </c>
      <c r="AC2013" s="11">
        <f t="shared" si="543"/>
        <v>0.12602461379384577</v>
      </c>
      <c r="AG2013" s="2"/>
      <c r="AL2013" s="2"/>
      <c r="AM2013" s="2"/>
    </row>
    <row r="2014" spans="1:39">
      <c r="A2014" s="1" t="str">
        <f t="shared" si="527"/>
        <v>~nkle~ : [ŋkl]</v>
      </c>
      <c r="B2014" s="1">
        <f>_xlfn.LET(_xlpm.d,$G2014,_xlpm.k,_xlfn.CONCAT(LEFT(TRIM(B$1),1),"*"),COUNTIF(_xlpm.d,_xlpm.k))</f>
        <v>0</v>
      </c>
      <c r="C2014" s="1">
        <f>_xlfn.LET(_xlpm.d,$G2014,_xlpm.k,_xlfn.CONCAT(LEFT(TRIM(C$1),1),"*"),COUNTIF(_xlpm.d,_xlpm.k))</f>
        <v>0</v>
      </c>
      <c r="D2014" s="1">
        <f>_xlfn.LET(_xlpm.d,$G2014,_xlpm.k,_xlfn.CONCAT(LEFT(TRIM(D$1),1),"*"),COUNTIF(_xlpm.d,_xlpm.k))</f>
        <v>0</v>
      </c>
      <c r="E2014" s="1">
        <f t="shared" si="528"/>
        <v>0.30102999566398114</v>
      </c>
      <c r="F2014" s="7">
        <v>1</v>
      </c>
      <c r="G2014" s="9" t="s">
        <v>752</v>
      </c>
      <c r="H2014" s="4" cm="1">
        <f t="array" ref="H2014">F2014/freq.sum.r6e</f>
        <v>7.9214195183776928E-5</v>
      </c>
      <c r="I2014" s="4" t="str">
        <f t="shared" si="529"/>
        <v>ŋkl</v>
      </c>
      <c r="J2014" s="4" t="str">
        <f t="shared" si="530"/>
        <v>nkle</v>
      </c>
      <c r="K2014" s="10">
        <f t="shared" si="531"/>
        <v>3</v>
      </c>
      <c r="L2014" s="1">
        <f t="shared" si="532"/>
        <v>4</v>
      </c>
      <c r="M2014" s="10">
        <f t="shared" si="533"/>
        <v>4</v>
      </c>
      <c r="N2014" s="1" t="str">
        <f t="shared" si="534"/>
        <v>~nkle~</v>
      </c>
      <c r="O2014" s="1" t="str">
        <f t="shared" si="535"/>
        <v>[ŋkl]</v>
      </c>
      <c r="P2014" s="3" cm="1">
        <f t="array" ref="P2014">SUM(_xlfn._xlws.FILTER($H$2:$H$2454,_xlfn.MAP($N$2:$N$2454,_xlfn.LAMBDA(_xlpm.x,_xlpm.x=$N2014))))</f>
        <v>7.9214195183776928E-5</v>
      </c>
      <c r="Q2014" s="4">
        <f t="shared" si="536"/>
        <v>1</v>
      </c>
      <c r="R2014" s="6" cm="1">
        <f t="array" ref="R2014">SUM(_xlfn._xlws.FILTER($H$2:$H$2454,_xlfn.MAP($O$2:$O$2454,_xlfn.LAMBDA(_xlpm.x,_xlpm.x=$O2014))))</f>
        <v>7.9214195183776928E-5</v>
      </c>
      <c r="S2014" s="4">
        <f t="shared" si="537"/>
        <v>1</v>
      </c>
      <c r="T2014" s="4">
        <f t="shared" si="538"/>
        <v>0.2342468675289098</v>
      </c>
      <c r="U2014" s="4">
        <f t="shared" si="539"/>
        <v>1</v>
      </c>
      <c r="V2014" s="4">
        <f t="shared" si="540"/>
        <v>0</v>
      </c>
      <c r="W2014" s="4" t="s">
        <v>5121</v>
      </c>
      <c r="X2014" s="2" cm="1">
        <f t="array" ref="X2014">SUM(_xlfn._xlws.FILTER($F$2:$F$2454,_xlfn.MAP($W$2:$W$2454,_xlfn.LAMBDA(_xlpm.x,_xlpm.x=$W2014))))</f>
        <v>2896</v>
      </c>
      <c r="Y2014" s="11">
        <f t="shared" si="541"/>
        <v>3.453038674033149E-4</v>
      </c>
      <c r="Z2014" s="4"/>
      <c r="AA2014" s="2" cm="1">
        <f t="array" ref="AA2014">SUM(_xlfn._xlws.FILTER($F$2:$F$2454,_xlfn.MAP($Z$2:$Z$2454,_xlfn.LAMBDA(_xlpm.x,_xlpm.x=$Z2014))))</f>
        <v>3871</v>
      </c>
      <c r="AB2014" s="11">
        <f t="shared" si="542"/>
        <v>2.5833118057349522E-4</v>
      </c>
      <c r="AC2014" s="11">
        <f t="shared" si="543"/>
        <v>0.12602461379384577</v>
      </c>
      <c r="AG2014" s="2"/>
      <c r="AL2014" s="2"/>
      <c r="AM2014" s="2"/>
    </row>
    <row r="2015" spans="1:39">
      <c r="A2015" s="1" t="str">
        <f t="shared" si="527"/>
        <v>~ntle~ : [ntl]</v>
      </c>
      <c r="B2015" s="1">
        <f>_xlfn.LET(_xlpm.d,$G2015,_xlpm.k,_xlfn.CONCAT(LEFT(TRIM(B$1),1),"*"),COUNTIF(_xlpm.d,_xlpm.k))</f>
        <v>0</v>
      </c>
      <c r="C2015" s="1">
        <f>_xlfn.LET(_xlpm.d,$G2015,_xlpm.k,_xlfn.CONCAT(LEFT(TRIM(C$1),1),"*"),COUNTIF(_xlpm.d,_xlpm.k))</f>
        <v>0</v>
      </c>
      <c r="D2015" s="1">
        <f>_xlfn.LET(_xlpm.d,$G2015,_xlpm.k,_xlfn.CONCAT(LEFT(TRIM(D$1),1),"*"),COUNTIF(_xlpm.d,_xlpm.k))</f>
        <v>1</v>
      </c>
      <c r="E2015" s="1">
        <f t="shared" si="528"/>
        <v>0.47712125471966244</v>
      </c>
      <c r="F2015" s="7">
        <v>2</v>
      </c>
      <c r="G2015" s="9" t="s">
        <v>196</v>
      </c>
      <c r="H2015" s="4" cm="1">
        <f t="array" ref="H2015">F2015/freq.sum.r6e</f>
        <v>1.5842839036755386E-4</v>
      </c>
      <c r="I2015" s="4" t="str">
        <f t="shared" si="529"/>
        <v>ntl</v>
      </c>
      <c r="J2015" s="4" t="str">
        <f t="shared" si="530"/>
        <v>ntle</v>
      </c>
      <c r="K2015" s="10">
        <f t="shared" si="531"/>
        <v>3</v>
      </c>
      <c r="L2015" s="1">
        <f t="shared" si="532"/>
        <v>4</v>
      </c>
      <c r="M2015" s="10">
        <f t="shared" si="533"/>
        <v>4</v>
      </c>
      <c r="N2015" s="1" t="str">
        <f t="shared" si="534"/>
        <v>~ntle~</v>
      </c>
      <c r="O2015" s="1" t="str">
        <f t="shared" si="535"/>
        <v>[ntl]</v>
      </c>
      <c r="P2015" s="3" cm="1">
        <f t="array" ref="P2015">SUM(_xlfn._xlws.FILTER($H$2:$H$2454,_xlfn.MAP($N$2:$N$2454,_xlfn.LAMBDA(_xlpm.x,_xlpm.x=$N2015))))</f>
        <v>1.5842839036755386E-4</v>
      </c>
      <c r="Q2015" s="4">
        <f t="shared" si="536"/>
        <v>1</v>
      </c>
      <c r="R2015" s="6" cm="1">
        <f t="array" ref="R2015">SUM(_xlfn._xlws.FILTER($H$2:$H$2454,_xlfn.MAP($O$2:$O$2454,_xlfn.LAMBDA(_xlpm.x,_xlpm.x=$O2015))))</f>
        <v>1.5842839036755386E-4</v>
      </c>
      <c r="S2015" s="4">
        <f t="shared" si="537"/>
        <v>1</v>
      </c>
      <c r="T2015" s="4">
        <f t="shared" si="538"/>
        <v>0.37127250094471825</v>
      </c>
      <c r="U2015" s="4">
        <f t="shared" si="539"/>
        <v>1</v>
      </c>
      <c r="V2015" s="4">
        <f t="shared" si="540"/>
        <v>0</v>
      </c>
      <c r="W2015" s="4" t="s">
        <v>5121</v>
      </c>
      <c r="X2015" s="2" cm="1">
        <f t="array" ref="X2015">SUM(_xlfn._xlws.FILTER($F$2:$F$2454,_xlfn.MAP($W$2:$W$2454,_xlfn.LAMBDA(_xlpm.x,_xlpm.x=$W2015))))</f>
        <v>2896</v>
      </c>
      <c r="Y2015" s="11">
        <f t="shared" si="541"/>
        <v>6.9060773480662981E-4</v>
      </c>
      <c r="Z2015" s="4"/>
      <c r="AA2015" s="2" cm="1">
        <f t="array" ref="AA2015">SUM(_xlfn._xlws.FILTER($F$2:$F$2454,_xlfn.MAP($Z$2:$Z$2454,_xlfn.LAMBDA(_xlpm.x,_xlpm.x=$Z2015))))</f>
        <v>3871</v>
      </c>
      <c r="AB2015" s="11">
        <f t="shared" si="542"/>
        <v>5.1666236114699044E-4</v>
      </c>
      <c r="AC2015" s="11">
        <f t="shared" si="543"/>
        <v>0.12602461379384577</v>
      </c>
      <c r="AG2015" s="2"/>
      <c r="AL2015" s="2"/>
      <c r="AM2015" s="2"/>
    </row>
    <row r="2016" spans="1:39">
      <c r="A2016" s="1" t="str">
        <f t="shared" si="527"/>
        <v>~pled~ : [pld]</v>
      </c>
      <c r="B2016" s="1">
        <f>_xlfn.LET(_xlpm.d,$G2016,_xlpm.k,_xlfn.CONCAT(LEFT(TRIM(B$1),1),"*"),COUNTIF(_xlpm.d,_xlpm.k))</f>
        <v>0</v>
      </c>
      <c r="C2016" s="1">
        <f>_xlfn.LET(_xlpm.d,$G2016,_xlpm.k,_xlfn.CONCAT(LEFT(TRIM(C$1),1),"*"),COUNTIF(_xlpm.d,_xlpm.k))</f>
        <v>0</v>
      </c>
      <c r="D2016" s="1">
        <f>_xlfn.LET(_xlpm.d,$G2016,_xlpm.k,_xlfn.CONCAT(LEFT(TRIM(D$1),1),"*"),COUNTIF(_xlpm.d,_xlpm.k))</f>
        <v>0</v>
      </c>
      <c r="E2016" s="1">
        <f t="shared" si="528"/>
        <v>0.30102999566398114</v>
      </c>
      <c r="F2016" s="7">
        <v>1</v>
      </c>
      <c r="G2016" s="9" t="s">
        <v>2183</v>
      </c>
      <c r="H2016" s="4" cm="1">
        <f t="array" ref="H2016">F2016/freq.sum.r6e</f>
        <v>7.9214195183776928E-5</v>
      </c>
      <c r="I2016" s="1" t="str">
        <f t="shared" si="529"/>
        <v>pld</v>
      </c>
      <c r="J2016" s="1" t="str">
        <f t="shared" si="530"/>
        <v>pled</v>
      </c>
      <c r="K2016" s="10">
        <f t="shared" si="531"/>
        <v>3</v>
      </c>
      <c r="L2016" s="1">
        <f t="shared" si="532"/>
        <v>4</v>
      </c>
      <c r="M2016" s="10">
        <f t="shared" si="533"/>
        <v>4</v>
      </c>
      <c r="N2016" s="1" t="str">
        <f t="shared" si="534"/>
        <v>~pled~</v>
      </c>
      <c r="O2016" s="1" t="str">
        <f t="shared" si="535"/>
        <v>[pld]</v>
      </c>
      <c r="P2016" s="3" cm="1">
        <f t="array" ref="P2016">SUM(_xlfn._xlws.FILTER($H$2:$H$2454,_xlfn.MAP($N$2:$N$2454,_xlfn.LAMBDA(_xlpm.x,_xlpm.x=$N2016))))</f>
        <v>7.9214195183776928E-5</v>
      </c>
      <c r="Q2016" s="4">
        <f t="shared" si="536"/>
        <v>1</v>
      </c>
      <c r="R2016" s="6" cm="1">
        <f t="array" ref="R2016">SUM(_xlfn._xlws.FILTER($H$2:$H$2454,_xlfn.MAP($O$2:$O$2454,_xlfn.LAMBDA(_xlpm.x,_xlpm.x=$O2016))))</f>
        <v>7.9214195183776928E-5</v>
      </c>
      <c r="S2016" s="4">
        <f t="shared" si="537"/>
        <v>1</v>
      </c>
      <c r="T2016" s="4">
        <f t="shared" si="538"/>
        <v>0.2342468675289098</v>
      </c>
      <c r="U2016" s="4">
        <f t="shared" si="539"/>
        <v>1</v>
      </c>
      <c r="V2016" s="4">
        <f t="shared" si="540"/>
        <v>0</v>
      </c>
      <c r="W2016" s="4" t="s">
        <v>5121</v>
      </c>
      <c r="X2016" s="2" cm="1">
        <f t="array" ref="X2016">SUM(_xlfn._xlws.FILTER($F$2:$F$2454,_xlfn.MAP($W$2:$W$2454,_xlfn.LAMBDA(_xlpm.x,_xlpm.x=$W2016))))</f>
        <v>2896</v>
      </c>
      <c r="Y2016" s="11">
        <f t="shared" si="541"/>
        <v>3.453038674033149E-4</v>
      </c>
      <c r="Z2016" s="4"/>
      <c r="AA2016" s="2" cm="1">
        <f t="array" ref="AA2016">SUM(_xlfn._xlws.FILTER($F$2:$F$2454,_xlfn.MAP($Z$2:$Z$2454,_xlfn.LAMBDA(_xlpm.x,_xlpm.x=$Z2016))))</f>
        <v>3871</v>
      </c>
      <c r="AB2016" s="11">
        <f t="shared" si="542"/>
        <v>2.5833118057349522E-4</v>
      </c>
      <c r="AC2016" s="11">
        <f t="shared" si="543"/>
        <v>0.12602461379384577</v>
      </c>
      <c r="AG2016" s="2"/>
      <c r="AL2016" s="2"/>
      <c r="AM2016" s="2"/>
    </row>
    <row r="2017" spans="1:39">
      <c r="A2017" s="1" t="str">
        <f t="shared" si="527"/>
        <v>~rcel~ : [ɹsl]</v>
      </c>
      <c r="B2017" s="1">
        <f>_xlfn.LET(_xlpm.d,$G2017,_xlpm.k,_xlfn.CONCAT(LEFT(TRIM(B$1),1),"*"),COUNTIF(_xlpm.d,_xlpm.k))</f>
        <v>1</v>
      </c>
      <c r="C2017" s="1">
        <f>_xlfn.LET(_xlpm.d,$G2017,_xlpm.k,_xlfn.CONCAT(LEFT(TRIM(C$1),1),"*"),COUNTIF(_xlpm.d,_xlpm.k))</f>
        <v>0</v>
      </c>
      <c r="D2017" s="1">
        <f>_xlfn.LET(_xlpm.d,$G2017,_xlpm.k,_xlfn.CONCAT(LEFT(TRIM(D$1),1),"*"),COUNTIF(_xlpm.d,_xlpm.k))</f>
        <v>0</v>
      </c>
      <c r="E2017" s="1">
        <f t="shared" si="528"/>
        <v>0.30102999566398114</v>
      </c>
      <c r="F2017" s="7">
        <v>1</v>
      </c>
      <c r="G2017" s="9" t="s">
        <v>757</v>
      </c>
      <c r="H2017" s="4" cm="1">
        <f t="array" ref="H2017">F2017/freq.sum.r6e</f>
        <v>7.9214195183776928E-5</v>
      </c>
      <c r="I2017" s="1" t="str">
        <f t="shared" si="529"/>
        <v>ɹsl</v>
      </c>
      <c r="J2017" s="1" t="str">
        <f t="shared" si="530"/>
        <v>rcel</v>
      </c>
      <c r="K2017" s="10">
        <f t="shared" si="531"/>
        <v>3</v>
      </c>
      <c r="L2017" s="1">
        <f t="shared" si="532"/>
        <v>4</v>
      </c>
      <c r="M2017" s="10">
        <f t="shared" si="533"/>
        <v>4</v>
      </c>
      <c r="N2017" s="1" t="str">
        <f t="shared" si="534"/>
        <v>~rcel~</v>
      </c>
      <c r="O2017" s="1" t="str">
        <f t="shared" si="535"/>
        <v>[ɹsl]</v>
      </c>
      <c r="P2017" s="3" cm="1">
        <f t="array" ref="P2017">SUM(_xlfn._xlws.FILTER($H$2:$H$2454,_xlfn.MAP($N$2:$N$2454,_xlfn.LAMBDA(_xlpm.x,_xlpm.x=$N2017))))</f>
        <v>7.9214195183776928E-5</v>
      </c>
      <c r="Q2017" s="4">
        <f t="shared" si="536"/>
        <v>1</v>
      </c>
      <c r="R2017" s="6" cm="1">
        <f t="array" ref="R2017">SUM(_xlfn._xlws.FILTER($H$2:$H$2454,_xlfn.MAP($O$2:$O$2454,_xlfn.LAMBDA(_xlpm.x,_xlpm.x=$O2017))))</f>
        <v>7.9214195183776928E-5</v>
      </c>
      <c r="S2017" s="4">
        <f t="shared" si="537"/>
        <v>1</v>
      </c>
      <c r="T2017" s="4">
        <f t="shared" si="538"/>
        <v>0.2342468675289098</v>
      </c>
      <c r="U2017" s="4">
        <f t="shared" si="539"/>
        <v>1</v>
      </c>
      <c r="V2017" s="4">
        <f t="shared" si="540"/>
        <v>0</v>
      </c>
      <c r="W2017" s="4" t="s">
        <v>5121</v>
      </c>
      <c r="X2017" s="2" cm="1">
        <f t="array" ref="X2017">SUM(_xlfn._xlws.FILTER($F$2:$F$2454,_xlfn.MAP($W$2:$W$2454,_xlfn.LAMBDA(_xlpm.x,_xlpm.x=$W2017))))</f>
        <v>2896</v>
      </c>
      <c r="Y2017" s="11">
        <f t="shared" si="541"/>
        <v>3.453038674033149E-4</v>
      </c>
      <c r="Z2017" s="4"/>
      <c r="AA2017" s="2" cm="1">
        <f t="array" ref="AA2017">SUM(_xlfn._xlws.FILTER($F$2:$F$2454,_xlfn.MAP($Z$2:$Z$2454,_xlfn.LAMBDA(_xlpm.x,_xlpm.x=$Z2017))))</f>
        <v>3871</v>
      </c>
      <c r="AB2017" s="11">
        <f t="shared" si="542"/>
        <v>2.5833118057349522E-4</v>
      </c>
      <c r="AC2017" s="11">
        <f t="shared" si="543"/>
        <v>0.12602461379384577</v>
      </c>
      <c r="AG2017" s="2"/>
      <c r="AL2017" s="2"/>
      <c r="AM2017" s="2"/>
    </row>
    <row r="2018" spans="1:39">
      <c r="A2018" s="1" t="str">
        <f t="shared" si="527"/>
        <v>~rden~ : [ɹdn]</v>
      </c>
      <c r="B2018" s="1">
        <f>_xlfn.LET(_xlpm.d,$G2018,_xlpm.k,_xlfn.CONCAT(LEFT(TRIM(B$1),1),"*"),COUNTIF(_xlpm.d,_xlpm.k))</f>
        <v>1</v>
      </c>
      <c r="C2018" s="1">
        <f>_xlfn.LET(_xlpm.d,$G2018,_xlpm.k,_xlfn.CONCAT(LEFT(TRIM(C$1),1),"*"),COUNTIF(_xlpm.d,_xlpm.k))</f>
        <v>0</v>
      </c>
      <c r="D2018" s="1">
        <f>_xlfn.LET(_xlpm.d,$G2018,_xlpm.k,_xlfn.CONCAT(LEFT(TRIM(D$1),1),"*"),COUNTIF(_xlpm.d,_xlpm.k))</f>
        <v>0</v>
      </c>
      <c r="E2018" s="1">
        <f t="shared" si="528"/>
        <v>0.47712125471966244</v>
      </c>
      <c r="F2018" s="7">
        <v>2</v>
      </c>
      <c r="G2018" s="9" t="s">
        <v>530</v>
      </c>
      <c r="H2018" s="4" cm="1">
        <f t="array" ref="H2018">F2018/freq.sum.r6e</f>
        <v>1.5842839036755386E-4</v>
      </c>
      <c r="I2018" s="4" t="str">
        <f t="shared" si="529"/>
        <v>ɹdn</v>
      </c>
      <c r="J2018" s="4" t="str">
        <f t="shared" si="530"/>
        <v>rden</v>
      </c>
      <c r="K2018" s="10">
        <f t="shared" si="531"/>
        <v>3</v>
      </c>
      <c r="L2018" s="1">
        <f t="shared" si="532"/>
        <v>4</v>
      </c>
      <c r="M2018" s="10">
        <f t="shared" si="533"/>
        <v>4</v>
      </c>
      <c r="N2018" s="1" t="str">
        <f t="shared" si="534"/>
        <v>~rden~</v>
      </c>
      <c r="O2018" s="1" t="str">
        <f t="shared" si="535"/>
        <v>[ɹdn]</v>
      </c>
      <c r="P2018" s="3" cm="1">
        <f t="array" ref="P2018">SUM(_xlfn._xlws.FILTER($H$2:$H$2454,_xlfn.MAP($N$2:$N$2454,_xlfn.LAMBDA(_xlpm.x,_xlpm.x=$N2018))))</f>
        <v>1.5842839036755386E-4</v>
      </c>
      <c r="Q2018" s="4">
        <f t="shared" si="536"/>
        <v>1</v>
      </c>
      <c r="R2018" s="6" cm="1">
        <f t="array" ref="R2018">SUM(_xlfn._xlws.FILTER($H$2:$H$2454,_xlfn.MAP($O$2:$O$2454,_xlfn.LAMBDA(_xlpm.x,_xlpm.x=$O2018))))</f>
        <v>1.5842839036755386E-4</v>
      </c>
      <c r="S2018" s="4">
        <f t="shared" si="537"/>
        <v>1</v>
      </c>
      <c r="T2018" s="4">
        <f t="shared" si="538"/>
        <v>0.37127250094471825</v>
      </c>
      <c r="U2018" s="4">
        <f t="shared" si="539"/>
        <v>1</v>
      </c>
      <c r="V2018" s="4">
        <f t="shared" si="540"/>
        <v>0</v>
      </c>
      <c r="W2018" s="4" t="s">
        <v>5121</v>
      </c>
      <c r="X2018" s="2" cm="1">
        <f t="array" ref="X2018">SUM(_xlfn._xlws.FILTER($F$2:$F$2454,_xlfn.MAP($W$2:$W$2454,_xlfn.LAMBDA(_xlpm.x,_xlpm.x=$W2018))))</f>
        <v>2896</v>
      </c>
      <c r="Y2018" s="11">
        <f t="shared" si="541"/>
        <v>6.9060773480662981E-4</v>
      </c>
      <c r="Z2018" s="4"/>
      <c r="AA2018" s="2" cm="1">
        <f t="array" ref="AA2018">SUM(_xlfn._xlws.FILTER($F$2:$F$2454,_xlfn.MAP($Z$2:$Z$2454,_xlfn.LAMBDA(_xlpm.x,_xlpm.x=$Z2018))))</f>
        <v>3871</v>
      </c>
      <c r="AB2018" s="11">
        <f t="shared" si="542"/>
        <v>5.1666236114699044E-4</v>
      </c>
      <c r="AC2018" s="11">
        <f t="shared" si="543"/>
        <v>0.12602461379384577</v>
      </c>
      <c r="AG2018" s="2"/>
      <c r="AL2018" s="2"/>
      <c r="AM2018" s="2"/>
    </row>
    <row r="2019" spans="1:39">
      <c r="A2019" s="1" t="str">
        <f t="shared" si="527"/>
        <v>~rged~ : [ɹdʒd]</v>
      </c>
      <c r="B2019" s="1">
        <f>_xlfn.LET(_xlpm.d,$G2019,_xlpm.k,_xlfn.CONCAT(LEFT(TRIM(B$1),1),"*"),COUNTIF(_xlpm.d,_xlpm.k))</f>
        <v>1</v>
      </c>
      <c r="C2019" s="1">
        <f>_xlfn.LET(_xlpm.d,$G2019,_xlpm.k,_xlfn.CONCAT(LEFT(TRIM(C$1),1),"*"),COUNTIF(_xlpm.d,_xlpm.k))</f>
        <v>0</v>
      </c>
      <c r="D2019" s="1">
        <f>_xlfn.LET(_xlpm.d,$G2019,_xlpm.k,_xlfn.CONCAT(LEFT(TRIM(D$1),1),"*"),COUNTIF(_xlpm.d,_xlpm.k))</f>
        <v>0</v>
      </c>
      <c r="E2019" s="1">
        <f t="shared" si="528"/>
        <v>0.30102999566398114</v>
      </c>
      <c r="F2019" s="7">
        <v>1</v>
      </c>
      <c r="G2019" s="9" t="s">
        <v>2335</v>
      </c>
      <c r="H2019" s="4" cm="1">
        <f t="array" ref="H2019">F2019/freq.sum.r6e</f>
        <v>7.9214195183776928E-5</v>
      </c>
      <c r="I2019" s="4" t="str">
        <f t="shared" si="529"/>
        <v>ɹdʒd</v>
      </c>
      <c r="J2019" s="4" t="str">
        <f t="shared" si="530"/>
        <v>rged</v>
      </c>
      <c r="K2019" s="10">
        <f t="shared" si="531"/>
        <v>4</v>
      </c>
      <c r="L2019" s="1">
        <f t="shared" si="532"/>
        <v>4</v>
      </c>
      <c r="M2019" s="10">
        <f t="shared" si="533"/>
        <v>4</v>
      </c>
      <c r="N2019" s="1" t="str">
        <f t="shared" si="534"/>
        <v>~rged~</v>
      </c>
      <c r="O2019" s="1" t="str">
        <f t="shared" si="535"/>
        <v>[ɹdʒd]</v>
      </c>
      <c r="P2019" s="3" cm="1">
        <f t="array" ref="P2019">SUM(_xlfn._xlws.FILTER($H$2:$H$2454,_xlfn.MAP($N$2:$N$2454,_xlfn.LAMBDA(_xlpm.x,_xlpm.x=$N2019))))</f>
        <v>7.9214195183776928E-5</v>
      </c>
      <c r="Q2019" s="4">
        <f t="shared" si="536"/>
        <v>1</v>
      </c>
      <c r="R2019" s="6" cm="1">
        <f t="array" ref="R2019">SUM(_xlfn._xlws.FILTER($H$2:$H$2454,_xlfn.MAP($O$2:$O$2454,_xlfn.LAMBDA(_xlpm.x,_xlpm.x=$O2019))))</f>
        <v>7.9214195183776928E-5</v>
      </c>
      <c r="S2019" s="4">
        <f t="shared" si="537"/>
        <v>1</v>
      </c>
      <c r="T2019" s="4">
        <f t="shared" si="538"/>
        <v>0.2342468675289098</v>
      </c>
      <c r="U2019" s="4">
        <f t="shared" si="539"/>
        <v>1</v>
      </c>
      <c r="V2019" s="4">
        <f t="shared" si="540"/>
        <v>0</v>
      </c>
      <c r="W2019" s="4" t="s">
        <v>5121</v>
      </c>
      <c r="X2019" s="2" cm="1">
        <f t="array" ref="X2019">SUM(_xlfn._xlws.FILTER($F$2:$F$2454,_xlfn.MAP($W$2:$W$2454,_xlfn.LAMBDA(_xlpm.x,_xlpm.x=$W2019))))</f>
        <v>2896</v>
      </c>
      <c r="Y2019" s="11">
        <f t="shared" si="541"/>
        <v>3.453038674033149E-4</v>
      </c>
      <c r="Z2019" s="4"/>
      <c r="AA2019" s="2" cm="1">
        <f t="array" ref="AA2019">SUM(_xlfn._xlws.FILTER($F$2:$F$2454,_xlfn.MAP($Z$2:$Z$2454,_xlfn.LAMBDA(_xlpm.x,_xlpm.x=$Z2019))))</f>
        <v>3871</v>
      </c>
      <c r="AB2019" s="11">
        <f t="shared" si="542"/>
        <v>2.5833118057349522E-4</v>
      </c>
      <c r="AC2019" s="11">
        <f t="shared" si="543"/>
        <v>0.12602461379384577</v>
      </c>
      <c r="AG2019" s="2"/>
      <c r="AL2019" s="2"/>
      <c r="AM2019" s="2"/>
    </row>
    <row r="2020" spans="1:39">
      <c r="A2020" s="1" t="str">
        <f t="shared" si="527"/>
        <v>~rked~ : [ɹkt]</v>
      </c>
      <c r="B2020" s="1">
        <f>_xlfn.LET(_xlpm.d,$G2020,_xlpm.k,_xlfn.CONCAT(LEFT(TRIM(B$1),1),"*"),COUNTIF(_xlpm.d,_xlpm.k))</f>
        <v>1</v>
      </c>
      <c r="C2020" s="1">
        <f>_xlfn.LET(_xlpm.d,$G2020,_xlpm.k,_xlfn.CONCAT(LEFT(TRIM(C$1),1),"*"),COUNTIF(_xlpm.d,_xlpm.k))</f>
        <v>0</v>
      </c>
      <c r="D2020" s="1">
        <f>_xlfn.LET(_xlpm.d,$G2020,_xlpm.k,_xlfn.CONCAT(LEFT(TRIM(D$1),1),"*"),COUNTIF(_xlpm.d,_xlpm.k))</f>
        <v>0</v>
      </c>
      <c r="E2020" s="1">
        <f t="shared" si="528"/>
        <v>0.30102999566398114</v>
      </c>
      <c r="F2020" s="7">
        <v>1</v>
      </c>
      <c r="G2020" s="9" t="s">
        <v>760</v>
      </c>
      <c r="H2020" s="4" cm="1">
        <f t="array" ref="H2020">F2020/freq.sum.r6e</f>
        <v>7.9214195183776928E-5</v>
      </c>
      <c r="I2020" s="4" t="str">
        <f t="shared" si="529"/>
        <v>ɹkt</v>
      </c>
      <c r="J2020" s="4" t="str">
        <f t="shared" si="530"/>
        <v>rked</v>
      </c>
      <c r="K2020" s="10">
        <f t="shared" si="531"/>
        <v>3</v>
      </c>
      <c r="L2020" s="1">
        <f t="shared" si="532"/>
        <v>4</v>
      </c>
      <c r="M2020" s="10">
        <f t="shared" si="533"/>
        <v>4</v>
      </c>
      <c r="N2020" s="1" t="str">
        <f t="shared" si="534"/>
        <v>~rked~</v>
      </c>
      <c r="O2020" s="1" t="str">
        <f t="shared" si="535"/>
        <v>[ɹkt]</v>
      </c>
      <c r="P2020" s="3" cm="1">
        <f t="array" ref="P2020">SUM(_xlfn._xlws.FILTER($H$2:$H$2454,_xlfn.MAP($N$2:$N$2454,_xlfn.LAMBDA(_xlpm.x,_xlpm.x=$N2020))))</f>
        <v>7.9214195183776928E-5</v>
      </c>
      <c r="Q2020" s="4">
        <f t="shared" si="536"/>
        <v>1</v>
      </c>
      <c r="R2020" s="6" cm="1">
        <f t="array" ref="R2020">SUM(_xlfn._xlws.FILTER($H$2:$H$2454,_xlfn.MAP($O$2:$O$2454,_xlfn.LAMBDA(_xlpm.x,_xlpm.x=$O2020))))</f>
        <v>7.9214195183776928E-5</v>
      </c>
      <c r="S2020" s="4">
        <f t="shared" si="537"/>
        <v>1</v>
      </c>
      <c r="T2020" s="4">
        <f t="shared" si="538"/>
        <v>0.2342468675289098</v>
      </c>
      <c r="U2020" s="4">
        <f t="shared" si="539"/>
        <v>1</v>
      </c>
      <c r="V2020" s="4">
        <f t="shared" si="540"/>
        <v>0</v>
      </c>
      <c r="W2020" s="4" t="s">
        <v>5121</v>
      </c>
      <c r="X2020" s="2" cm="1">
        <f t="array" ref="X2020">SUM(_xlfn._xlws.FILTER($F$2:$F$2454,_xlfn.MAP($W$2:$W$2454,_xlfn.LAMBDA(_xlpm.x,_xlpm.x=$W2020))))</f>
        <v>2896</v>
      </c>
      <c r="Y2020" s="11">
        <f t="shared" si="541"/>
        <v>3.453038674033149E-4</v>
      </c>
      <c r="Z2020" s="4"/>
      <c r="AA2020" s="2" cm="1">
        <f t="array" ref="AA2020">SUM(_xlfn._xlws.FILTER($F$2:$F$2454,_xlfn.MAP($Z$2:$Z$2454,_xlfn.LAMBDA(_xlpm.x,_xlpm.x=$Z2020))))</f>
        <v>3871</v>
      </c>
      <c r="AB2020" s="11">
        <f t="shared" si="542"/>
        <v>2.5833118057349522E-4</v>
      </c>
      <c r="AC2020" s="11">
        <f t="shared" si="543"/>
        <v>0.12602461379384577</v>
      </c>
      <c r="AG2020" s="2"/>
      <c r="AL2020" s="2"/>
      <c r="AM2020" s="2"/>
    </row>
    <row r="2021" spans="1:39">
      <c r="A2021" s="1" t="str">
        <f t="shared" si="527"/>
        <v>~rken~ : [ɹkn]</v>
      </c>
      <c r="B2021" s="1">
        <f>_xlfn.LET(_xlpm.d,$G2021,_xlpm.k,_xlfn.CONCAT(LEFT(TRIM(B$1),1),"*"),COUNTIF(_xlpm.d,_xlpm.k))</f>
        <v>1</v>
      </c>
      <c r="C2021" s="1">
        <f>_xlfn.LET(_xlpm.d,$G2021,_xlpm.k,_xlfn.CONCAT(LEFT(TRIM(C$1),1),"*"),COUNTIF(_xlpm.d,_xlpm.k))</f>
        <v>0</v>
      </c>
      <c r="D2021" s="1">
        <f>_xlfn.LET(_xlpm.d,$G2021,_xlpm.k,_xlfn.CONCAT(LEFT(TRIM(D$1),1),"*"),COUNTIF(_xlpm.d,_xlpm.k))</f>
        <v>0</v>
      </c>
      <c r="E2021" s="1">
        <f t="shared" si="528"/>
        <v>0.30102999566398114</v>
      </c>
      <c r="F2021" s="7">
        <v>1</v>
      </c>
      <c r="G2021" s="9" t="s">
        <v>761</v>
      </c>
      <c r="H2021" s="4" cm="1">
        <f t="array" ref="H2021">F2021/freq.sum.r6e</f>
        <v>7.9214195183776928E-5</v>
      </c>
      <c r="I2021" s="4" t="str">
        <f t="shared" si="529"/>
        <v>ɹkn</v>
      </c>
      <c r="J2021" s="4" t="str">
        <f t="shared" si="530"/>
        <v>rken</v>
      </c>
      <c r="K2021" s="10">
        <f t="shared" si="531"/>
        <v>3</v>
      </c>
      <c r="L2021" s="1">
        <f t="shared" si="532"/>
        <v>4</v>
      </c>
      <c r="M2021" s="10">
        <f t="shared" si="533"/>
        <v>4</v>
      </c>
      <c r="N2021" s="1" t="str">
        <f t="shared" si="534"/>
        <v>~rken~</v>
      </c>
      <c r="O2021" s="1" t="str">
        <f t="shared" si="535"/>
        <v>[ɹkn]</v>
      </c>
      <c r="P2021" s="3" cm="1">
        <f t="array" ref="P2021">SUM(_xlfn._xlws.FILTER($H$2:$H$2454,_xlfn.MAP($N$2:$N$2454,_xlfn.LAMBDA(_xlpm.x,_xlpm.x=$N2021))))</f>
        <v>7.9214195183776928E-5</v>
      </c>
      <c r="Q2021" s="4">
        <f t="shared" si="536"/>
        <v>1</v>
      </c>
      <c r="R2021" s="6" cm="1">
        <f t="array" ref="R2021">SUM(_xlfn._xlws.FILTER($H$2:$H$2454,_xlfn.MAP($O$2:$O$2454,_xlfn.LAMBDA(_xlpm.x,_xlpm.x=$O2021))))</f>
        <v>7.9214195183776928E-5</v>
      </c>
      <c r="S2021" s="4">
        <f t="shared" si="537"/>
        <v>1</v>
      </c>
      <c r="T2021" s="4">
        <f t="shared" si="538"/>
        <v>0.2342468675289098</v>
      </c>
      <c r="U2021" s="4">
        <f t="shared" si="539"/>
        <v>1</v>
      </c>
      <c r="V2021" s="4">
        <f t="shared" si="540"/>
        <v>0</v>
      </c>
      <c r="W2021" s="4" t="s">
        <v>5121</v>
      </c>
      <c r="X2021" s="2" cm="1">
        <f t="array" ref="X2021">SUM(_xlfn._xlws.FILTER($F$2:$F$2454,_xlfn.MAP($W$2:$W$2454,_xlfn.LAMBDA(_xlpm.x,_xlpm.x=$W2021))))</f>
        <v>2896</v>
      </c>
      <c r="Y2021" s="11">
        <f t="shared" si="541"/>
        <v>3.453038674033149E-4</v>
      </c>
      <c r="Z2021" s="4"/>
      <c r="AA2021" s="2" cm="1">
        <f t="array" ref="AA2021">SUM(_xlfn._xlws.FILTER($F$2:$F$2454,_xlfn.MAP($Z$2:$Z$2454,_xlfn.LAMBDA(_xlpm.x,_xlpm.x=$Z2021))))</f>
        <v>3871</v>
      </c>
      <c r="AB2021" s="11">
        <f t="shared" si="542"/>
        <v>2.5833118057349522E-4</v>
      </c>
      <c r="AC2021" s="11">
        <f t="shared" si="543"/>
        <v>0.12602461379384577</v>
      </c>
      <c r="AG2021" s="2"/>
      <c r="AL2021" s="2"/>
      <c r="AM2021" s="2"/>
    </row>
    <row r="2022" spans="1:39">
      <c r="A2022" s="1" t="str">
        <f t="shared" si="527"/>
        <v>~rned~ : [ɹnd]</v>
      </c>
      <c r="B2022" s="1">
        <f>_xlfn.LET(_xlpm.d,$G2022,_xlpm.k,_xlfn.CONCAT(LEFT(TRIM(B$1),1),"*"),COUNTIF(_xlpm.d,_xlpm.k))</f>
        <v>1</v>
      </c>
      <c r="C2022" s="1">
        <f>_xlfn.LET(_xlpm.d,$G2022,_xlpm.k,_xlfn.CONCAT(LEFT(TRIM(C$1),1),"*"),COUNTIF(_xlpm.d,_xlpm.k))</f>
        <v>0</v>
      </c>
      <c r="D2022" s="1">
        <f>_xlfn.LET(_xlpm.d,$G2022,_xlpm.k,_xlfn.CONCAT(LEFT(TRIM(D$1),1),"*"),COUNTIF(_xlpm.d,_xlpm.k))</f>
        <v>0</v>
      </c>
      <c r="E2022" s="1">
        <f t="shared" si="528"/>
        <v>0.47712125471966244</v>
      </c>
      <c r="F2022" s="7">
        <v>2</v>
      </c>
      <c r="G2022" s="9" t="s">
        <v>533</v>
      </c>
      <c r="H2022" s="4" cm="1">
        <f t="array" ref="H2022">F2022/freq.sum.r6e</f>
        <v>1.5842839036755386E-4</v>
      </c>
      <c r="I2022" s="4" t="str">
        <f t="shared" si="529"/>
        <v>ɹnd</v>
      </c>
      <c r="J2022" s="4" t="str">
        <f t="shared" si="530"/>
        <v>rned</v>
      </c>
      <c r="K2022" s="10">
        <f t="shared" si="531"/>
        <v>3</v>
      </c>
      <c r="L2022" s="1">
        <f t="shared" si="532"/>
        <v>4</v>
      </c>
      <c r="M2022" s="10">
        <f t="shared" si="533"/>
        <v>4</v>
      </c>
      <c r="N2022" s="1" t="str">
        <f t="shared" si="534"/>
        <v>~rned~</v>
      </c>
      <c r="O2022" s="1" t="str">
        <f t="shared" si="535"/>
        <v>[ɹnd]</v>
      </c>
      <c r="P2022" s="3" cm="1">
        <f t="array" ref="P2022">SUM(_xlfn._xlws.FILTER($H$2:$H$2454,_xlfn.MAP($N$2:$N$2454,_xlfn.LAMBDA(_xlpm.x,_xlpm.x=$N2022))))</f>
        <v>1.5842839036755386E-4</v>
      </c>
      <c r="Q2022" s="4">
        <f t="shared" si="536"/>
        <v>1</v>
      </c>
      <c r="R2022" s="6" cm="1">
        <f t="array" ref="R2022">SUM(_xlfn._xlws.FILTER($H$2:$H$2454,_xlfn.MAP($O$2:$O$2454,_xlfn.LAMBDA(_xlpm.x,_xlpm.x=$O2022))))</f>
        <v>1.5842839036755386E-4</v>
      </c>
      <c r="S2022" s="4">
        <f t="shared" si="537"/>
        <v>1</v>
      </c>
      <c r="T2022" s="4">
        <f t="shared" si="538"/>
        <v>0.37127250094471825</v>
      </c>
      <c r="U2022" s="4">
        <f t="shared" si="539"/>
        <v>1</v>
      </c>
      <c r="V2022" s="4">
        <f t="shared" si="540"/>
        <v>0</v>
      </c>
      <c r="W2022" s="4" t="s">
        <v>5121</v>
      </c>
      <c r="X2022" s="2" cm="1">
        <f t="array" ref="X2022">SUM(_xlfn._xlws.FILTER($F$2:$F$2454,_xlfn.MAP($W$2:$W$2454,_xlfn.LAMBDA(_xlpm.x,_xlpm.x=$W2022))))</f>
        <v>2896</v>
      </c>
      <c r="Y2022" s="11">
        <f t="shared" si="541"/>
        <v>6.9060773480662981E-4</v>
      </c>
      <c r="Z2022" s="4"/>
      <c r="AA2022" s="2" cm="1">
        <f t="array" ref="AA2022">SUM(_xlfn._xlws.FILTER($F$2:$F$2454,_xlfn.MAP($Z$2:$Z$2454,_xlfn.LAMBDA(_xlpm.x,_xlpm.x=$Z2022))))</f>
        <v>3871</v>
      </c>
      <c r="AB2022" s="11">
        <f t="shared" si="542"/>
        <v>5.1666236114699044E-4</v>
      </c>
      <c r="AC2022" s="11">
        <f t="shared" si="543"/>
        <v>0.12602461379384577</v>
      </c>
      <c r="AG2022" s="2"/>
      <c r="AL2022" s="2"/>
      <c r="AM2022" s="2"/>
    </row>
    <row r="2023" spans="1:39">
      <c r="A2023" s="1" t="str">
        <f t="shared" si="527"/>
        <v>~rpen~ : [ɹpn]</v>
      </c>
      <c r="B2023" s="1">
        <f>_xlfn.LET(_xlpm.d,$G2023,_xlpm.k,_xlfn.CONCAT(LEFT(TRIM(B$1),1),"*"),COUNTIF(_xlpm.d,_xlpm.k))</f>
        <v>1</v>
      </c>
      <c r="C2023" s="1">
        <f>_xlfn.LET(_xlpm.d,$G2023,_xlpm.k,_xlfn.CONCAT(LEFT(TRIM(C$1),1),"*"),COUNTIF(_xlpm.d,_xlpm.k))</f>
        <v>0</v>
      </c>
      <c r="D2023" s="1">
        <f>_xlfn.LET(_xlpm.d,$G2023,_xlpm.k,_xlfn.CONCAT(LEFT(TRIM(D$1),1),"*"),COUNTIF(_xlpm.d,_xlpm.k))</f>
        <v>0</v>
      </c>
      <c r="E2023" s="1">
        <f t="shared" si="528"/>
        <v>0.30102999566398114</v>
      </c>
      <c r="F2023" s="7">
        <v>1</v>
      </c>
      <c r="G2023" s="9" t="s">
        <v>765</v>
      </c>
      <c r="H2023" s="4" cm="1">
        <f t="array" ref="H2023">F2023/freq.sum.r6e</f>
        <v>7.9214195183776928E-5</v>
      </c>
      <c r="I2023" s="4" t="str">
        <f t="shared" si="529"/>
        <v>ɹpn</v>
      </c>
      <c r="J2023" s="4" t="str">
        <f t="shared" si="530"/>
        <v>rpen</v>
      </c>
      <c r="K2023" s="10">
        <f t="shared" si="531"/>
        <v>3</v>
      </c>
      <c r="L2023" s="1">
        <f t="shared" si="532"/>
        <v>4</v>
      </c>
      <c r="M2023" s="10">
        <f t="shared" si="533"/>
        <v>4</v>
      </c>
      <c r="N2023" s="1" t="str">
        <f t="shared" si="534"/>
        <v>~rpen~</v>
      </c>
      <c r="O2023" s="1" t="str">
        <f t="shared" si="535"/>
        <v>[ɹpn]</v>
      </c>
      <c r="P2023" s="3" cm="1">
        <f t="array" ref="P2023">SUM(_xlfn._xlws.FILTER($H$2:$H$2454,_xlfn.MAP($N$2:$N$2454,_xlfn.LAMBDA(_xlpm.x,_xlpm.x=$N2023))))</f>
        <v>7.9214195183776928E-5</v>
      </c>
      <c r="Q2023" s="4">
        <f t="shared" si="536"/>
        <v>1</v>
      </c>
      <c r="R2023" s="6" cm="1">
        <f t="array" ref="R2023">SUM(_xlfn._xlws.FILTER($H$2:$H$2454,_xlfn.MAP($O$2:$O$2454,_xlfn.LAMBDA(_xlpm.x,_xlpm.x=$O2023))))</f>
        <v>7.9214195183776928E-5</v>
      </c>
      <c r="S2023" s="4">
        <f t="shared" si="537"/>
        <v>1</v>
      </c>
      <c r="T2023" s="4">
        <f t="shared" si="538"/>
        <v>0.2342468675289098</v>
      </c>
      <c r="U2023" s="4">
        <f t="shared" si="539"/>
        <v>1</v>
      </c>
      <c r="V2023" s="4">
        <f t="shared" si="540"/>
        <v>0</v>
      </c>
      <c r="W2023" s="4" t="s">
        <v>5121</v>
      </c>
      <c r="X2023" s="2" cm="1">
        <f t="array" ref="X2023">SUM(_xlfn._xlws.FILTER($F$2:$F$2454,_xlfn.MAP($W$2:$W$2454,_xlfn.LAMBDA(_xlpm.x,_xlpm.x=$W2023))))</f>
        <v>2896</v>
      </c>
      <c r="Y2023" s="11">
        <f t="shared" si="541"/>
        <v>3.453038674033149E-4</v>
      </c>
      <c r="Z2023" s="4"/>
      <c r="AA2023" s="2" cm="1">
        <f t="array" ref="AA2023">SUM(_xlfn._xlws.FILTER($F$2:$F$2454,_xlfn.MAP($Z$2:$Z$2454,_xlfn.LAMBDA(_xlpm.x,_xlpm.x=$Z2023))))</f>
        <v>3871</v>
      </c>
      <c r="AB2023" s="11">
        <f t="shared" si="542"/>
        <v>2.5833118057349522E-4</v>
      </c>
      <c r="AC2023" s="11">
        <f t="shared" si="543"/>
        <v>0.12602461379384577</v>
      </c>
      <c r="AG2023" s="2"/>
      <c r="AL2023" s="2"/>
      <c r="AM2023" s="2"/>
    </row>
    <row r="2024" spans="1:39">
      <c r="A2024" s="1" t="str">
        <f t="shared" si="527"/>
        <v>~rple~ : [ɹpl]</v>
      </c>
      <c r="B2024" s="1">
        <f>_xlfn.LET(_xlpm.d,$G2024,_xlpm.k,_xlfn.CONCAT(LEFT(TRIM(B$1),1),"*"),COUNTIF(_xlpm.d,_xlpm.k))</f>
        <v>1</v>
      </c>
      <c r="C2024" s="1">
        <f>_xlfn.LET(_xlpm.d,$G2024,_xlpm.k,_xlfn.CONCAT(LEFT(TRIM(C$1),1),"*"),COUNTIF(_xlpm.d,_xlpm.k))</f>
        <v>0</v>
      </c>
      <c r="D2024" s="1">
        <f>_xlfn.LET(_xlpm.d,$G2024,_xlpm.k,_xlfn.CONCAT(LEFT(TRIM(D$1),1),"*"),COUNTIF(_xlpm.d,_xlpm.k))</f>
        <v>0</v>
      </c>
      <c r="E2024" s="1">
        <f t="shared" si="528"/>
        <v>0.30102999566398114</v>
      </c>
      <c r="F2024" s="7">
        <v>1</v>
      </c>
      <c r="G2024" s="9" t="s">
        <v>766</v>
      </c>
      <c r="H2024" s="4" cm="1">
        <f t="array" ref="H2024">F2024/freq.sum.r6e</f>
        <v>7.9214195183776928E-5</v>
      </c>
      <c r="I2024" s="4" t="str">
        <f t="shared" si="529"/>
        <v>ɹpl</v>
      </c>
      <c r="J2024" s="4" t="str">
        <f t="shared" si="530"/>
        <v>rple</v>
      </c>
      <c r="K2024" s="10">
        <f t="shared" si="531"/>
        <v>3</v>
      </c>
      <c r="L2024" s="1">
        <f t="shared" si="532"/>
        <v>4</v>
      </c>
      <c r="M2024" s="10">
        <f t="shared" si="533"/>
        <v>4</v>
      </c>
      <c r="N2024" s="1" t="str">
        <f t="shared" si="534"/>
        <v>~rple~</v>
      </c>
      <c r="O2024" s="1" t="str">
        <f t="shared" si="535"/>
        <v>[ɹpl]</v>
      </c>
      <c r="P2024" s="3" cm="1">
        <f t="array" ref="P2024">SUM(_xlfn._xlws.FILTER($H$2:$H$2454,_xlfn.MAP($N$2:$N$2454,_xlfn.LAMBDA(_xlpm.x,_xlpm.x=$N2024))))</f>
        <v>7.9214195183776928E-5</v>
      </c>
      <c r="Q2024" s="4">
        <f t="shared" si="536"/>
        <v>1</v>
      </c>
      <c r="R2024" s="6" cm="1">
        <f t="array" ref="R2024">SUM(_xlfn._xlws.FILTER($H$2:$H$2454,_xlfn.MAP($O$2:$O$2454,_xlfn.LAMBDA(_xlpm.x,_xlpm.x=$O2024))))</f>
        <v>7.9214195183776928E-5</v>
      </c>
      <c r="S2024" s="4">
        <f t="shared" si="537"/>
        <v>1</v>
      </c>
      <c r="T2024" s="4">
        <f t="shared" si="538"/>
        <v>0.2342468675289098</v>
      </c>
      <c r="U2024" s="4">
        <f t="shared" si="539"/>
        <v>1</v>
      </c>
      <c r="V2024" s="4">
        <f t="shared" si="540"/>
        <v>0</v>
      </c>
      <c r="W2024" s="4" t="s">
        <v>5121</v>
      </c>
      <c r="X2024" s="2" cm="1">
        <f t="array" ref="X2024">SUM(_xlfn._xlws.FILTER($F$2:$F$2454,_xlfn.MAP($W$2:$W$2454,_xlfn.LAMBDA(_xlpm.x,_xlpm.x=$W2024))))</f>
        <v>2896</v>
      </c>
      <c r="Y2024" s="11">
        <f t="shared" si="541"/>
        <v>3.453038674033149E-4</v>
      </c>
      <c r="Z2024" s="4"/>
      <c r="AA2024" s="2" cm="1">
        <f t="array" ref="AA2024">SUM(_xlfn._xlws.FILTER($F$2:$F$2454,_xlfn.MAP($Z$2:$Z$2454,_xlfn.LAMBDA(_xlpm.x,_xlpm.x=$Z2024))))</f>
        <v>3871</v>
      </c>
      <c r="AB2024" s="11">
        <f t="shared" si="542"/>
        <v>2.5833118057349522E-4</v>
      </c>
      <c r="AC2024" s="11">
        <f t="shared" si="543"/>
        <v>0.12602461379384577</v>
      </c>
      <c r="AG2024" s="2"/>
      <c r="AL2024" s="2"/>
      <c r="AM2024" s="2"/>
    </row>
    <row r="2025" spans="1:39">
      <c r="A2025" s="1" t="str">
        <f t="shared" si="527"/>
        <v>~rten~ : [ɹtn]</v>
      </c>
      <c r="B2025" s="1">
        <f>_xlfn.LET(_xlpm.d,$G2025,_xlpm.k,_xlfn.CONCAT(LEFT(TRIM(B$1),1),"*"),COUNTIF(_xlpm.d,_xlpm.k))</f>
        <v>1</v>
      </c>
      <c r="C2025" s="1">
        <f>_xlfn.LET(_xlpm.d,$G2025,_xlpm.k,_xlfn.CONCAT(LEFT(TRIM(C$1),1),"*"),COUNTIF(_xlpm.d,_xlpm.k))</f>
        <v>0</v>
      </c>
      <c r="D2025" s="1">
        <f>_xlfn.LET(_xlpm.d,$G2025,_xlpm.k,_xlfn.CONCAT(LEFT(TRIM(D$1),1),"*"),COUNTIF(_xlpm.d,_xlpm.k))</f>
        <v>0</v>
      </c>
      <c r="E2025" s="1">
        <f t="shared" si="528"/>
        <v>0.30102999566398114</v>
      </c>
      <c r="F2025" s="7">
        <v>1</v>
      </c>
      <c r="G2025" s="9" t="s">
        <v>769</v>
      </c>
      <c r="H2025" s="4" cm="1">
        <f t="array" ref="H2025">F2025/freq.sum.r6e</f>
        <v>7.9214195183776928E-5</v>
      </c>
      <c r="I2025" s="4" t="str">
        <f t="shared" si="529"/>
        <v>ɹtn</v>
      </c>
      <c r="J2025" s="4" t="str">
        <f t="shared" si="530"/>
        <v>rten</v>
      </c>
      <c r="K2025" s="10">
        <f t="shared" si="531"/>
        <v>3</v>
      </c>
      <c r="L2025" s="1">
        <f t="shared" si="532"/>
        <v>4</v>
      </c>
      <c r="M2025" s="10">
        <f t="shared" si="533"/>
        <v>4</v>
      </c>
      <c r="N2025" s="1" t="str">
        <f t="shared" si="534"/>
        <v>~rten~</v>
      </c>
      <c r="O2025" s="1" t="str">
        <f t="shared" si="535"/>
        <v>[ɹtn]</v>
      </c>
      <c r="P2025" s="3" cm="1">
        <f t="array" ref="P2025">SUM(_xlfn._xlws.FILTER($H$2:$H$2454,_xlfn.MAP($N$2:$N$2454,_xlfn.LAMBDA(_xlpm.x,_xlpm.x=$N2025))))</f>
        <v>7.9214195183776928E-5</v>
      </c>
      <c r="Q2025" s="4">
        <f t="shared" si="536"/>
        <v>1</v>
      </c>
      <c r="R2025" s="6" cm="1">
        <f t="array" ref="R2025">SUM(_xlfn._xlws.FILTER($H$2:$H$2454,_xlfn.MAP($O$2:$O$2454,_xlfn.LAMBDA(_xlpm.x,_xlpm.x=$O2025))))</f>
        <v>7.9214195183776928E-5</v>
      </c>
      <c r="S2025" s="4">
        <f t="shared" si="537"/>
        <v>1</v>
      </c>
      <c r="T2025" s="4">
        <f t="shared" si="538"/>
        <v>0.2342468675289098</v>
      </c>
      <c r="U2025" s="4">
        <f t="shared" si="539"/>
        <v>1</v>
      </c>
      <c r="V2025" s="4">
        <f t="shared" si="540"/>
        <v>0</v>
      </c>
      <c r="W2025" s="4" t="s">
        <v>5121</v>
      </c>
      <c r="X2025" s="2" cm="1">
        <f t="array" ref="X2025">SUM(_xlfn._xlws.FILTER($F$2:$F$2454,_xlfn.MAP($W$2:$W$2454,_xlfn.LAMBDA(_xlpm.x,_xlpm.x=$W2025))))</f>
        <v>2896</v>
      </c>
      <c r="Y2025" s="11">
        <f t="shared" si="541"/>
        <v>3.453038674033149E-4</v>
      </c>
      <c r="Z2025" s="4"/>
      <c r="AA2025" s="2" cm="1">
        <f t="array" ref="AA2025">SUM(_xlfn._xlws.FILTER($F$2:$F$2454,_xlfn.MAP($Z$2:$Z$2454,_xlfn.LAMBDA(_xlpm.x,_xlpm.x=$Z2025))))</f>
        <v>3871</v>
      </c>
      <c r="AB2025" s="11">
        <f t="shared" si="542"/>
        <v>2.5833118057349522E-4</v>
      </c>
      <c r="AC2025" s="11">
        <f t="shared" si="543"/>
        <v>0.12602461379384577</v>
      </c>
      <c r="AG2025" s="2"/>
      <c r="AL2025" s="2"/>
      <c r="AM2025" s="2"/>
    </row>
    <row r="2026" spans="1:39">
      <c r="A2026" s="1" t="str">
        <f t="shared" si="527"/>
        <v>~shed~ : [ʃt]</v>
      </c>
      <c r="B2026" s="1">
        <f>_xlfn.LET(_xlpm.d,$G2026,_xlpm.k,_xlfn.CONCAT(LEFT(TRIM(B$1),1),"*"),COUNTIF(_xlpm.d,_xlpm.k))</f>
        <v>0</v>
      </c>
      <c r="C2026" s="1">
        <f>_xlfn.LET(_xlpm.d,$G2026,_xlpm.k,_xlfn.CONCAT(LEFT(TRIM(C$1),1),"*"),COUNTIF(_xlpm.d,_xlpm.k))</f>
        <v>0</v>
      </c>
      <c r="D2026" s="1">
        <f>_xlfn.LET(_xlpm.d,$G2026,_xlpm.k,_xlfn.CONCAT(LEFT(TRIM(D$1),1),"*"),COUNTIF(_xlpm.d,_xlpm.k))</f>
        <v>0</v>
      </c>
      <c r="E2026" s="1">
        <f t="shared" si="528"/>
        <v>0.8450980400142567</v>
      </c>
      <c r="F2026" s="7">
        <v>6</v>
      </c>
      <c r="G2026" s="9" t="s">
        <v>386</v>
      </c>
      <c r="H2026" s="4" cm="1">
        <f t="array" ref="H2026">F2026/freq.sum.r6e</f>
        <v>4.7528517110266159E-4</v>
      </c>
      <c r="I2026" s="4" t="str">
        <f t="shared" si="529"/>
        <v>ʃt</v>
      </c>
      <c r="J2026" s="4" t="str">
        <f t="shared" si="530"/>
        <v>shed</v>
      </c>
      <c r="K2026" s="10">
        <f t="shared" si="531"/>
        <v>2</v>
      </c>
      <c r="L2026" s="1">
        <f t="shared" si="532"/>
        <v>4</v>
      </c>
      <c r="M2026" s="10">
        <f t="shared" si="533"/>
        <v>4</v>
      </c>
      <c r="N2026" s="1" t="str">
        <f t="shared" si="534"/>
        <v>~shed~</v>
      </c>
      <c r="O2026" s="1" t="str">
        <f t="shared" si="535"/>
        <v>[ʃt]</v>
      </c>
      <c r="P2026" s="3" cm="1">
        <f t="array" ref="P2026">SUM(_xlfn._xlws.FILTER($H$2:$H$2454,_xlfn.MAP($N$2:$N$2454,_xlfn.LAMBDA(_xlpm.x,_xlpm.x=$N2026))))</f>
        <v>4.7528517110266159E-4</v>
      </c>
      <c r="Q2026" s="4">
        <f t="shared" si="536"/>
        <v>1</v>
      </c>
      <c r="R2026" s="6" cm="1">
        <f t="array" ref="R2026">SUM(_xlfn._xlws.FILTER($H$2:$H$2454,_xlfn.MAP($O$2:$O$2454,_xlfn.LAMBDA(_xlpm.x,_xlpm.x=$O2026))))</f>
        <v>4.7528517110266159E-4</v>
      </c>
      <c r="S2026" s="4">
        <f t="shared" si="537"/>
        <v>1</v>
      </c>
      <c r="T2026" s="4">
        <f t="shared" si="538"/>
        <v>0.65761409653386049</v>
      </c>
      <c r="U2026" s="4">
        <f t="shared" si="539"/>
        <v>1</v>
      </c>
      <c r="V2026" s="4">
        <f t="shared" si="540"/>
        <v>0</v>
      </c>
      <c r="W2026" s="4" t="s">
        <v>5121</v>
      </c>
      <c r="X2026" s="2" cm="1">
        <f t="array" ref="X2026">SUM(_xlfn._xlws.FILTER($F$2:$F$2454,_xlfn.MAP($W$2:$W$2454,_xlfn.LAMBDA(_xlpm.x,_xlpm.x=$W2026))))</f>
        <v>2896</v>
      </c>
      <c r="Y2026" s="11">
        <f t="shared" si="541"/>
        <v>2.0718232044198894E-3</v>
      </c>
      <c r="Z2026" s="4"/>
      <c r="AA2026" s="2" cm="1">
        <f t="array" ref="AA2026">SUM(_xlfn._xlws.FILTER($F$2:$F$2454,_xlfn.MAP($Z$2:$Z$2454,_xlfn.LAMBDA(_xlpm.x,_xlpm.x=$Z2026))))</f>
        <v>3871</v>
      </c>
      <c r="AB2026" s="11">
        <f t="shared" si="542"/>
        <v>1.5499870834409714E-3</v>
      </c>
      <c r="AC2026" s="11">
        <f t="shared" si="543"/>
        <v>0.12602461379384577</v>
      </c>
      <c r="AG2026" s="2"/>
      <c r="AL2026" s="2"/>
      <c r="AM2026" s="2"/>
    </row>
    <row r="2027" spans="1:39">
      <c r="A2027" s="1" t="str">
        <f t="shared" si="527"/>
        <v>~sked~ : [skt]</v>
      </c>
      <c r="B2027" s="1">
        <f>_xlfn.LET(_xlpm.d,$G2027,_xlpm.k,_xlfn.CONCAT(LEFT(TRIM(B$1),1),"*"),COUNTIF(_xlpm.d,_xlpm.k))</f>
        <v>0</v>
      </c>
      <c r="C2027" s="1">
        <f>_xlfn.LET(_xlpm.d,$G2027,_xlpm.k,_xlfn.CONCAT(LEFT(TRIM(C$1),1),"*"),COUNTIF(_xlpm.d,_xlpm.k))</f>
        <v>0</v>
      </c>
      <c r="D2027" s="1">
        <f>_xlfn.LET(_xlpm.d,$G2027,_xlpm.k,_xlfn.CONCAT(LEFT(TRIM(D$1),1),"*"),COUNTIF(_xlpm.d,_xlpm.k))</f>
        <v>0</v>
      </c>
      <c r="E2027" s="1">
        <f t="shared" si="528"/>
        <v>0.47712125471966244</v>
      </c>
      <c r="F2027" s="7">
        <v>2</v>
      </c>
      <c r="G2027" s="9" t="s">
        <v>251</v>
      </c>
      <c r="H2027" s="4" cm="1">
        <f t="array" ref="H2027">F2027/freq.sum.r6e</f>
        <v>1.5842839036755386E-4</v>
      </c>
      <c r="I2027" s="4" t="str">
        <f t="shared" si="529"/>
        <v>skt</v>
      </c>
      <c r="J2027" s="4" t="str">
        <f t="shared" si="530"/>
        <v>sked</v>
      </c>
      <c r="K2027" s="10">
        <f t="shared" si="531"/>
        <v>3</v>
      </c>
      <c r="L2027" s="1">
        <f t="shared" si="532"/>
        <v>4</v>
      </c>
      <c r="M2027" s="10">
        <f t="shared" si="533"/>
        <v>4</v>
      </c>
      <c r="N2027" s="1" t="str">
        <f t="shared" si="534"/>
        <v>~sked~</v>
      </c>
      <c r="O2027" s="1" t="str">
        <f t="shared" si="535"/>
        <v>[skt]</v>
      </c>
      <c r="P2027" s="3" cm="1">
        <f t="array" ref="P2027">SUM(_xlfn._xlws.FILTER($H$2:$H$2454,_xlfn.MAP($N$2:$N$2454,_xlfn.LAMBDA(_xlpm.x,_xlpm.x=$N2027))))</f>
        <v>1.5842839036755386E-4</v>
      </c>
      <c r="Q2027" s="4">
        <f t="shared" si="536"/>
        <v>1</v>
      </c>
      <c r="R2027" s="6" cm="1">
        <f t="array" ref="R2027">SUM(_xlfn._xlws.FILTER($H$2:$H$2454,_xlfn.MAP($O$2:$O$2454,_xlfn.LAMBDA(_xlpm.x,_xlpm.x=$O2027))))</f>
        <v>1.5842839036755386E-4</v>
      </c>
      <c r="S2027" s="4">
        <f t="shared" si="537"/>
        <v>1</v>
      </c>
      <c r="T2027" s="4">
        <f t="shared" si="538"/>
        <v>0.37127250094471825</v>
      </c>
      <c r="U2027" s="4">
        <f t="shared" si="539"/>
        <v>1</v>
      </c>
      <c r="V2027" s="4">
        <f t="shared" si="540"/>
        <v>0</v>
      </c>
      <c r="W2027" s="4" t="s">
        <v>5121</v>
      </c>
      <c r="X2027" s="2" cm="1">
        <f t="array" ref="X2027">SUM(_xlfn._xlws.FILTER($F$2:$F$2454,_xlfn.MAP($W$2:$W$2454,_xlfn.LAMBDA(_xlpm.x,_xlpm.x=$W2027))))</f>
        <v>2896</v>
      </c>
      <c r="Y2027" s="11">
        <f t="shared" si="541"/>
        <v>6.9060773480662981E-4</v>
      </c>
      <c r="Z2027" s="4"/>
      <c r="AA2027" s="2" cm="1">
        <f t="array" ref="AA2027">SUM(_xlfn._xlws.FILTER($F$2:$F$2454,_xlfn.MAP($Z$2:$Z$2454,_xlfn.LAMBDA(_xlpm.x,_xlpm.x=$Z2027))))</f>
        <v>3871</v>
      </c>
      <c r="AB2027" s="11">
        <f t="shared" si="542"/>
        <v>5.1666236114699044E-4</v>
      </c>
      <c r="AC2027" s="11">
        <f t="shared" si="543"/>
        <v>0.12602461379384577</v>
      </c>
      <c r="AG2027" s="2"/>
      <c r="AL2027" s="2"/>
      <c r="AM2027" s="2"/>
    </row>
    <row r="2028" spans="1:39">
      <c r="A2028" s="1" t="str">
        <f t="shared" si="527"/>
        <v>~thes~ : [ðz]</v>
      </c>
      <c r="B2028" s="1">
        <f>_xlfn.LET(_xlpm.d,$G2028,_xlpm.k,_xlfn.CONCAT(LEFT(TRIM(B$1),1),"*"),COUNTIF(_xlpm.d,_xlpm.k))</f>
        <v>0</v>
      </c>
      <c r="C2028" s="1">
        <f>_xlfn.LET(_xlpm.d,$G2028,_xlpm.k,_xlfn.CONCAT(LEFT(TRIM(C$1),1),"*"),COUNTIF(_xlpm.d,_xlpm.k))</f>
        <v>0</v>
      </c>
      <c r="D2028" s="1">
        <f>_xlfn.LET(_xlpm.d,$G2028,_xlpm.k,_xlfn.CONCAT(LEFT(TRIM(D$1),1),"*"),COUNTIF(_xlpm.d,_xlpm.k))</f>
        <v>0</v>
      </c>
      <c r="E2028" s="1">
        <f t="shared" si="528"/>
        <v>0.30102999566398114</v>
      </c>
      <c r="F2028" s="7">
        <v>1</v>
      </c>
      <c r="G2028" s="9" t="s">
        <v>340</v>
      </c>
      <c r="H2028" s="4" cm="1">
        <f t="array" ref="H2028">F2028/freq.sum.r6e</f>
        <v>7.9214195183776928E-5</v>
      </c>
      <c r="I2028" s="4" t="str">
        <f t="shared" si="529"/>
        <v>ðz</v>
      </c>
      <c r="J2028" s="4" t="str">
        <f t="shared" si="530"/>
        <v>thes</v>
      </c>
      <c r="K2028" s="10">
        <f t="shared" si="531"/>
        <v>2</v>
      </c>
      <c r="L2028" s="1">
        <f t="shared" si="532"/>
        <v>4</v>
      </c>
      <c r="M2028" s="10">
        <f t="shared" si="533"/>
        <v>4</v>
      </c>
      <c r="N2028" s="1" t="str">
        <f t="shared" si="534"/>
        <v>~thes~</v>
      </c>
      <c r="O2028" s="1" t="str">
        <f t="shared" si="535"/>
        <v>[ðz]</v>
      </c>
      <c r="P2028" s="3" cm="1">
        <f t="array" ref="P2028">SUM(_xlfn._xlws.FILTER($H$2:$H$2454,_xlfn.MAP($N$2:$N$2454,_xlfn.LAMBDA(_xlpm.x,_xlpm.x=$N2028))))</f>
        <v>7.9214195183776928E-5</v>
      </c>
      <c r="Q2028" s="4">
        <f t="shared" si="536"/>
        <v>1</v>
      </c>
      <c r="R2028" s="6" cm="1">
        <f t="array" ref="R2028">SUM(_xlfn._xlws.FILTER($H$2:$H$2454,_xlfn.MAP($O$2:$O$2454,_xlfn.LAMBDA(_xlpm.x,_xlpm.x=$O2028))))</f>
        <v>7.9214195183776928E-5</v>
      </c>
      <c r="S2028" s="4">
        <f t="shared" si="537"/>
        <v>1</v>
      </c>
      <c r="T2028" s="4">
        <f t="shared" si="538"/>
        <v>0.2342468675289098</v>
      </c>
      <c r="U2028" s="4">
        <f t="shared" si="539"/>
        <v>1</v>
      </c>
      <c r="V2028" s="4">
        <f t="shared" si="540"/>
        <v>0</v>
      </c>
      <c r="W2028" s="4" t="s">
        <v>5121</v>
      </c>
      <c r="X2028" s="2" cm="1">
        <f t="array" ref="X2028">SUM(_xlfn._xlws.FILTER($F$2:$F$2454,_xlfn.MAP($W$2:$W$2454,_xlfn.LAMBDA(_xlpm.x,_xlpm.x=$W2028))))</f>
        <v>2896</v>
      </c>
      <c r="Y2028" s="11">
        <f t="shared" si="541"/>
        <v>3.453038674033149E-4</v>
      </c>
      <c r="Z2028" s="4"/>
      <c r="AA2028" s="2" cm="1">
        <f t="array" ref="AA2028">SUM(_xlfn._xlws.FILTER($F$2:$F$2454,_xlfn.MAP($Z$2:$Z$2454,_xlfn.LAMBDA(_xlpm.x,_xlpm.x=$Z2028))))</f>
        <v>3871</v>
      </c>
      <c r="AB2028" s="11">
        <f t="shared" si="542"/>
        <v>2.5833118057349522E-4</v>
      </c>
      <c r="AC2028" s="11">
        <f t="shared" si="543"/>
        <v>0.12602461379384577</v>
      </c>
      <c r="AG2028" s="2"/>
      <c r="AL2028" s="2"/>
      <c r="AM2028" s="2"/>
    </row>
    <row r="2029" spans="1:39">
      <c r="A2029" s="1" t="str">
        <f t="shared" si="527"/>
        <v>~zzle~ : [zl]</v>
      </c>
      <c r="B2029" s="1">
        <f>_xlfn.LET(_xlpm.d,$G2029,_xlpm.k,_xlfn.CONCAT(LEFT(TRIM(B$1),1),"*"),COUNTIF(_xlpm.d,_xlpm.k))</f>
        <v>0</v>
      </c>
      <c r="C2029" s="1">
        <f>_xlfn.LET(_xlpm.d,$G2029,_xlpm.k,_xlfn.CONCAT(LEFT(TRIM(C$1),1),"*"),COUNTIF(_xlpm.d,_xlpm.k))</f>
        <v>0</v>
      </c>
      <c r="D2029" s="1">
        <f>_xlfn.LET(_xlpm.d,$G2029,_xlpm.k,_xlfn.CONCAT(LEFT(TRIM(D$1),1),"*"),COUNTIF(_xlpm.d,_xlpm.k))</f>
        <v>0</v>
      </c>
      <c r="E2029" s="1">
        <f t="shared" si="528"/>
        <v>0.30102999566398114</v>
      </c>
      <c r="F2029" s="7">
        <v>1</v>
      </c>
      <c r="G2029" s="9" t="s">
        <v>329</v>
      </c>
      <c r="H2029" s="4" cm="1">
        <f t="array" ref="H2029">F2029/freq.sum.r6e</f>
        <v>7.9214195183776928E-5</v>
      </c>
      <c r="I2029" s="1" t="str">
        <f t="shared" si="529"/>
        <v>zl</v>
      </c>
      <c r="J2029" s="1" t="str">
        <f t="shared" si="530"/>
        <v>zzle</v>
      </c>
      <c r="K2029" s="10">
        <f t="shared" si="531"/>
        <v>2</v>
      </c>
      <c r="L2029" s="1">
        <f t="shared" si="532"/>
        <v>4</v>
      </c>
      <c r="M2029" s="10">
        <f t="shared" si="533"/>
        <v>4</v>
      </c>
      <c r="N2029" s="1" t="str">
        <f t="shared" si="534"/>
        <v>~zzle~</v>
      </c>
      <c r="O2029" s="1" t="str">
        <f t="shared" si="535"/>
        <v>[zl]</v>
      </c>
      <c r="P2029" s="3" cm="1">
        <f t="array" ref="P2029">SUM(_xlfn._xlws.FILTER($H$2:$H$2454,_xlfn.MAP($N$2:$N$2454,_xlfn.LAMBDA(_xlpm.x,_xlpm.x=$N2029))))</f>
        <v>7.9214195183776928E-5</v>
      </c>
      <c r="Q2029" s="4">
        <f t="shared" si="536"/>
        <v>1</v>
      </c>
      <c r="R2029" s="6" cm="1">
        <f t="array" ref="R2029">SUM(_xlfn._xlws.FILTER($H$2:$H$2454,_xlfn.MAP($O$2:$O$2454,_xlfn.LAMBDA(_xlpm.x,_xlpm.x=$O2029))))</f>
        <v>7.9214195183776928E-5</v>
      </c>
      <c r="S2029" s="4">
        <f t="shared" si="537"/>
        <v>1</v>
      </c>
      <c r="T2029" s="4">
        <f t="shared" si="538"/>
        <v>0.2342468675289098</v>
      </c>
      <c r="U2029" s="4">
        <f t="shared" si="539"/>
        <v>1</v>
      </c>
      <c r="V2029" s="4">
        <f t="shared" si="540"/>
        <v>0</v>
      </c>
      <c r="W2029" s="4" t="s">
        <v>5121</v>
      </c>
      <c r="X2029" s="2" cm="1">
        <f t="array" ref="X2029">SUM(_xlfn._xlws.FILTER($F$2:$F$2454,_xlfn.MAP($W$2:$W$2454,_xlfn.LAMBDA(_xlpm.x,_xlpm.x=$W2029))))</f>
        <v>2896</v>
      </c>
      <c r="Y2029" s="11">
        <f t="shared" si="541"/>
        <v>3.453038674033149E-4</v>
      </c>
      <c r="Z2029" s="4"/>
      <c r="AA2029" s="2" cm="1">
        <f t="array" ref="AA2029">SUM(_xlfn._xlws.FILTER($F$2:$F$2454,_xlfn.MAP($Z$2:$Z$2454,_xlfn.LAMBDA(_xlpm.x,_xlpm.x=$Z2029))))</f>
        <v>3871</v>
      </c>
      <c r="AB2029" s="11">
        <f t="shared" si="542"/>
        <v>2.5833118057349522E-4</v>
      </c>
      <c r="AC2029" s="11">
        <f t="shared" si="543"/>
        <v>0.12602461379384577</v>
      </c>
      <c r="AG2029" s="2"/>
      <c r="AL2029" s="2"/>
      <c r="AM2029" s="2"/>
    </row>
    <row r="2030" spans="1:39">
      <c r="A2030" s="1" t="str">
        <f t="shared" si="527"/>
        <v>~brea~ : [bɹɛ]</v>
      </c>
      <c r="B2030" s="1">
        <f>_xlfn.LET(_xlpm.d,$G2030,_xlpm.k,_xlfn.CONCAT(LEFT(TRIM(B$1),1),"*"),COUNTIF(_xlpm.d,_xlpm.k))</f>
        <v>0</v>
      </c>
      <c r="C2030" s="1">
        <f>_xlfn.LET(_xlpm.d,$G2030,_xlpm.k,_xlfn.CONCAT(LEFT(TRIM(C$1),1),"*"),COUNTIF(_xlpm.d,_xlpm.k))</f>
        <v>0</v>
      </c>
      <c r="D2030" s="1">
        <f>_xlfn.LET(_xlpm.d,$G2030,_xlpm.k,_xlfn.CONCAT(LEFT(TRIM(D$1),1),"*"),COUNTIF(_xlpm.d,_xlpm.k))</f>
        <v>0</v>
      </c>
      <c r="E2030" s="1">
        <f t="shared" si="528"/>
        <v>0.77815125038364352</v>
      </c>
      <c r="F2030" s="7">
        <v>5</v>
      </c>
      <c r="G2030" s="9" t="s">
        <v>482</v>
      </c>
      <c r="H2030" s="4" cm="1">
        <f t="array" ref="H2030">F2030/freq.sum.r6e</f>
        <v>3.9607097591888465E-4</v>
      </c>
      <c r="I2030" s="1" t="str">
        <f t="shared" si="529"/>
        <v>bɹɛ</v>
      </c>
      <c r="J2030" s="1" t="str">
        <f t="shared" si="530"/>
        <v>brea</v>
      </c>
      <c r="K2030" s="10">
        <f t="shared" si="531"/>
        <v>3</v>
      </c>
      <c r="L2030" s="1">
        <f t="shared" si="532"/>
        <v>4</v>
      </c>
      <c r="M2030" s="10">
        <f t="shared" si="533"/>
        <v>4</v>
      </c>
      <c r="N2030" s="1" t="str">
        <f t="shared" si="534"/>
        <v>~brea~</v>
      </c>
      <c r="O2030" s="1" t="str">
        <f t="shared" si="535"/>
        <v>[bɹɛ]</v>
      </c>
      <c r="P2030" s="3" cm="1">
        <f t="array" ref="P2030">SUM(_xlfn._xlws.FILTER($H$2:$H$2454,_xlfn.MAP($N$2:$N$2454,_xlfn.LAMBDA(_xlpm.x,_xlpm.x=$N2030))))</f>
        <v>6.3371356147021542E-4</v>
      </c>
      <c r="Q2030" s="4">
        <f t="shared" si="536"/>
        <v>0.625</v>
      </c>
      <c r="R2030" s="6" cm="1">
        <f t="array" ref="R2030">SUM(_xlfn._xlws.FILTER($H$2:$H$2454,_xlfn.MAP($O$2:$O$2454,_xlfn.LAMBDA(_xlpm.x,_xlpm.x=$O2030))))</f>
        <v>6.3371356147021542E-4</v>
      </c>
      <c r="S2030" s="4">
        <f t="shared" si="537"/>
        <v>0.625</v>
      </c>
      <c r="T2030" s="4">
        <f t="shared" si="538"/>
        <v>0.37844960529601757</v>
      </c>
      <c r="U2030" s="4">
        <f t="shared" si="539"/>
        <v>0.625</v>
      </c>
      <c r="V2030" s="4">
        <f t="shared" si="540"/>
        <v>0</v>
      </c>
      <c r="W2030" s="4" t="s">
        <v>5124</v>
      </c>
      <c r="X2030" s="2" cm="1">
        <f t="array" ref="X2030">SUM(_xlfn._xlws.FILTER($F$2:$F$2454,_xlfn.MAP($W$2:$W$2454,_xlfn.LAMBDA(_xlpm.x,_xlpm.x=$W2030))))</f>
        <v>184</v>
      </c>
      <c r="Y2030" s="11">
        <f t="shared" si="541"/>
        <v>2.717391304347826E-2</v>
      </c>
      <c r="Z2030" s="4" t="s">
        <v>5104</v>
      </c>
      <c r="AA2030" s="2" cm="1">
        <f t="array" ref="AA2030">SUM(_xlfn._xlws.FILTER($F$2:$F$2454,_xlfn.MAP($Z$2:$Z$2454,_xlfn.LAMBDA(_xlpm.x,_xlpm.x=$Z2030))))</f>
        <v>883</v>
      </c>
      <c r="AB2030" s="11">
        <f t="shared" si="542"/>
        <v>5.6625141562853904E-3</v>
      </c>
      <c r="AC2030" s="11">
        <f t="shared" si="543"/>
        <v>0.68114288056803207</v>
      </c>
      <c r="AG2030" s="2"/>
      <c r="AL2030" s="2"/>
      <c r="AM2030" s="2"/>
    </row>
    <row r="2031" spans="1:39">
      <c r="A2031" s="1" t="str">
        <f t="shared" si="527"/>
        <v>~lrea~ : [lɹɛ]</v>
      </c>
      <c r="B2031" s="1">
        <f>_xlfn.LET(_xlpm.d,$G2031,_xlpm.k,_xlfn.CONCAT(LEFT(TRIM(B$1),1),"*"),COUNTIF(_xlpm.d,_xlpm.k))</f>
        <v>0</v>
      </c>
      <c r="C2031" s="1">
        <f>_xlfn.LET(_xlpm.d,$G2031,_xlpm.k,_xlfn.CONCAT(LEFT(TRIM(C$1),1),"*"),COUNTIF(_xlpm.d,_xlpm.k))</f>
        <v>0</v>
      </c>
      <c r="D2031" s="1">
        <f>_xlfn.LET(_xlpm.d,$G2031,_xlpm.k,_xlfn.CONCAT(LEFT(TRIM(D$1),1),"*"),COUNTIF(_xlpm.d,_xlpm.k))</f>
        <v>0</v>
      </c>
      <c r="E2031" s="1">
        <f t="shared" si="528"/>
        <v>0.30102999566398114</v>
      </c>
      <c r="F2031" s="7">
        <v>1</v>
      </c>
      <c r="G2031" s="9" t="s">
        <v>737</v>
      </c>
      <c r="H2031" s="4" cm="1">
        <f t="array" ref="H2031">F2031/freq.sum.r6e</f>
        <v>7.9214195183776928E-5</v>
      </c>
      <c r="I2031" s="4" t="str">
        <f t="shared" si="529"/>
        <v>lɹɛ</v>
      </c>
      <c r="J2031" s="4" t="str">
        <f t="shared" si="530"/>
        <v>lrea</v>
      </c>
      <c r="K2031" s="10">
        <f t="shared" si="531"/>
        <v>3</v>
      </c>
      <c r="L2031" s="1">
        <f t="shared" si="532"/>
        <v>4</v>
      </c>
      <c r="M2031" s="10">
        <f t="shared" si="533"/>
        <v>4</v>
      </c>
      <c r="N2031" s="1" t="str">
        <f t="shared" si="534"/>
        <v>~lrea~</v>
      </c>
      <c r="O2031" s="1" t="str">
        <f t="shared" si="535"/>
        <v>[lɹɛ]</v>
      </c>
      <c r="P2031" s="3" cm="1">
        <f t="array" ref="P2031">SUM(_xlfn._xlws.FILTER($H$2:$H$2454,_xlfn.MAP($N$2:$N$2454,_xlfn.LAMBDA(_xlpm.x,_xlpm.x=$N2031))))</f>
        <v>7.9214195183776928E-5</v>
      </c>
      <c r="Q2031" s="4">
        <f t="shared" si="536"/>
        <v>1</v>
      </c>
      <c r="R2031" s="6" cm="1">
        <f t="array" ref="R2031">SUM(_xlfn._xlws.FILTER($H$2:$H$2454,_xlfn.MAP($O$2:$O$2454,_xlfn.LAMBDA(_xlpm.x,_xlpm.x=$O2031))))</f>
        <v>7.9214195183776928E-5</v>
      </c>
      <c r="S2031" s="4">
        <f t="shared" si="537"/>
        <v>1</v>
      </c>
      <c r="T2031" s="4">
        <f t="shared" si="538"/>
        <v>0.2342468675289098</v>
      </c>
      <c r="U2031" s="4">
        <f t="shared" si="539"/>
        <v>1</v>
      </c>
      <c r="V2031" s="4">
        <f t="shared" si="540"/>
        <v>0</v>
      </c>
      <c r="W2031" s="4" t="s">
        <v>5124</v>
      </c>
      <c r="X2031" s="2" cm="1">
        <f t="array" ref="X2031">SUM(_xlfn._xlws.FILTER($F$2:$F$2454,_xlfn.MAP($W$2:$W$2454,_xlfn.LAMBDA(_xlpm.x,_xlpm.x=$W2031))))</f>
        <v>184</v>
      </c>
      <c r="Y2031" s="11">
        <f t="shared" si="541"/>
        <v>5.434782608695652E-3</v>
      </c>
      <c r="Z2031" s="4" t="s">
        <v>5104</v>
      </c>
      <c r="AA2031" s="2" cm="1">
        <f t="array" ref="AA2031">SUM(_xlfn._xlws.FILTER($F$2:$F$2454,_xlfn.MAP($Z$2:$Z$2454,_xlfn.LAMBDA(_xlpm.x,_xlpm.x=$Z2031))))</f>
        <v>883</v>
      </c>
      <c r="AB2031" s="11">
        <f t="shared" si="542"/>
        <v>1.1325028312570782E-3</v>
      </c>
      <c r="AC2031" s="11">
        <f t="shared" si="543"/>
        <v>0.68114288056803207</v>
      </c>
      <c r="AG2031" s="2"/>
      <c r="AL2031" s="2"/>
      <c r="AM2031" s="2"/>
    </row>
    <row r="2032" spans="1:39">
      <c r="A2032" s="1" t="str">
        <f t="shared" si="527"/>
        <v>~clea~ : [kli]</v>
      </c>
      <c r="B2032" s="1">
        <f>_xlfn.LET(_xlpm.d,$G2032,_xlpm.k,_xlfn.CONCAT(LEFT(TRIM(B$1),1),"*"),COUNTIF(_xlpm.d,_xlpm.k))</f>
        <v>0</v>
      </c>
      <c r="C2032" s="1">
        <f>_xlfn.LET(_xlpm.d,$G2032,_xlpm.k,_xlfn.CONCAT(LEFT(TRIM(C$1),1),"*"),COUNTIF(_xlpm.d,_xlpm.k))</f>
        <v>0</v>
      </c>
      <c r="D2032" s="1">
        <f>_xlfn.LET(_xlpm.d,$G2032,_xlpm.k,_xlfn.CONCAT(LEFT(TRIM(D$1),1),"*"),COUNTIF(_xlpm.d,_xlpm.k))</f>
        <v>0</v>
      </c>
      <c r="E2032" s="1">
        <f t="shared" si="528"/>
        <v>0.30102999566398114</v>
      </c>
      <c r="F2032" s="7">
        <v>1</v>
      </c>
      <c r="G2032" s="9" t="s">
        <v>86</v>
      </c>
      <c r="H2032" s="4" cm="1">
        <f t="array" ref="H2032">F2032/freq.sum.r6e</f>
        <v>7.9214195183776928E-5</v>
      </c>
      <c r="I2032" s="1" t="str">
        <f t="shared" si="529"/>
        <v>kli</v>
      </c>
      <c r="J2032" s="1" t="str">
        <f t="shared" si="530"/>
        <v>clea</v>
      </c>
      <c r="K2032" s="10">
        <f t="shared" si="531"/>
        <v>3</v>
      </c>
      <c r="L2032" s="1">
        <f t="shared" si="532"/>
        <v>4</v>
      </c>
      <c r="M2032" s="10">
        <f t="shared" si="533"/>
        <v>4</v>
      </c>
      <c r="N2032" s="1" t="str">
        <f t="shared" si="534"/>
        <v>~clea~</v>
      </c>
      <c r="O2032" s="1" t="str">
        <f t="shared" si="535"/>
        <v>[kli]</v>
      </c>
      <c r="P2032" s="3" cm="1">
        <f t="array" ref="P2032">SUM(_xlfn._xlws.FILTER($H$2:$H$2454,_xlfn.MAP($N$2:$N$2454,_xlfn.LAMBDA(_xlpm.x,_xlpm.x=$N2032))))</f>
        <v>1.5842839036755386E-4</v>
      </c>
      <c r="Q2032" s="4">
        <f t="shared" si="536"/>
        <v>0.5</v>
      </c>
      <c r="R2032" s="6" cm="1">
        <f t="array" ref="R2032">SUM(_xlfn._xlws.FILTER($H$2:$H$2454,_xlfn.MAP($O$2:$O$2454,_xlfn.LAMBDA(_xlpm.x,_xlpm.x=$O2032))))</f>
        <v>1.5842839036755386E-4</v>
      </c>
      <c r="S2032" s="4">
        <f t="shared" si="537"/>
        <v>0.5</v>
      </c>
      <c r="T2032" s="4">
        <f t="shared" si="538"/>
        <v>0.1171234337644549</v>
      </c>
      <c r="U2032" s="4">
        <f t="shared" si="539"/>
        <v>0.5</v>
      </c>
      <c r="V2032" s="4">
        <f t="shared" si="540"/>
        <v>0</v>
      </c>
      <c r="W2032" s="4" t="s">
        <v>5124</v>
      </c>
      <c r="X2032" s="2" cm="1">
        <f t="array" ref="X2032">SUM(_xlfn._xlws.FILTER($F$2:$F$2454,_xlfn.MAP($W$2:$W$2454,_xlfn.LAMBDA(_xlpm.x,_xlpm.x=$W2032))))</f>
        <v>184</v>
      </c>
      <c r="Y2032" s="11">
        <f t="shared" si="541"/>
        <v>5.434782608695652E-3</v>
      </c>
      <c r="Z2032" s="4" t="s">
        <v>5110</v>
      </c>
      <c r="AA2032" s="2" cm="1">
        <f t="array" ref="AA2032">SUM(_xlfn._xlws.FILTER($F$2:$F$2454,_xlfn.MAP($Z$2:$Z$2454,_xlfn.LAMBDA(_xlpm.x,_xlpm.x=$Z2032))))</f>
        <v>354</v>
      </c>
      <c r="AB2032" s="11">
        <f t="shared" si="542"/>
        <v>2.8248587570621469E-3</v>
      </c>
      <c r="AC2032" s="11">
        <f t="shared" si="543"/>
        <v>0.28418543901625132</v>
      </c>
      <c r="AG2032" s="2"/>
      <c r="AL2032" s="2"/>
      <c r="AM2032" s="2"/>
    </row>
    <row r="2033" spans="1:39">
      <c r="A2033" s="1" t="str">
        <f t="shared" si="527"/>
        <v>~drea~ : [dɹi]</v>
      </c>
      <c r="B2033" s="1">
        <f>_xlfn.LET(_xlpm.d,$G2033,_xlpm.k,_xlfn.CONCAT(LEFT(TRIM(B$1),1),"*"),COUNTIF(_xlpm.d,_xlpm.k))</f>
        <v>0</v>
      </c>
      <c r="C2033" s="1">
        <f>_xlfn.LET(_xlpm.d,$G2033,_xlpm.k,_xlfn.CONCAT(LEFT(TRIM(C$1),1),"*"),COUNTIF(_xlpm.d,_xlpm.k))</f>
        <v>0</v>
      </c>
      <c r="D2033" s="1">
        <f>_xlfn.LET(_xlpm.d,$G2033,_xlpm.k,_xlfn.CONCAT(LEFT(TRIM(D$1),1),"*"),COUNTIF(_xlpm.d,_xlpm.k))</f>
        <v>0</v>
      </c>
      <c r="E2033" s="1">
        <f t="shared" si="528"/>
        <v>0.30102999566398114</v>
      </c>
      <c r="F2033" s="7">
        <v>1</v>
      </c>
      <c r="G2033" s="9" t="s">
        <v>730</v>
      </c>
      <c r="H2033" s="4" cm="1">
        <f t="array" ref="H2033">F2033/freq.sum.r6e</f>
        <v>7.9214195183776928E-5</v>
      </c>
      <c r="I2033" s="4" t="str">
        <f t="shared" si="529"/>
        <v>dɹi</v>
      </c>
      <c r="J2033" s="4" t="str">
        <f t="shared" si="530"/>
        <v>drea</v>
      </c>
      <c r="K2033" s="10">
        <f t="shared" si="531"/>
        <v>3</v>
      </c>
      <c r="L2033" s="1">
        <f t="shared" si="532"/>
        <v>4</v>
      </c>
      <c r="M2033" s="10">
        <f t="shared" si="533"/>
        <v>4</v>
      </c>
      <c r="N2033" s="1" t="str">
        <f t="shared" si="534"/>
        <v>~drea~</v>
      </c>
      <c r="O2033" s="1" t="str">
        <f t="shared" si="535"/>
        <v>[dɹi]</v>
      </c>
      <c r="P2033" s="3" cm="1">
        <f t="array" ref="P2033">SUM(_xlfn._xlws.FILTER($H$2:$H$2454,_xlfn.MAP($N$2:$N$2454,_xlfn.LAMBDA(_xlpm.x,_xlpm.x=$N2033))))</f>
        <v>7.9214195183776928E-5</v>
      </c>
      <c r="Q2033" s="4">
        <f t="shared" si="536"/>
        <v>1</v>
      </c>
      <c r="R2033" s="6" cm="1">
        <f t="array" ref="R2033">SUM(_xlfn._xlws.FILTER($H$2:$H$2454,_xlfn.MAP($O$2:$O$2454,_xlfn.LAMBDA(_xlpm.x,_xlpm.x=$O2033))))</f>
        <v>7.9214195183776928E-5</v>
      </c>
      <c r="S2033" s="4">
        <f t="shared" si="537"/>
        <v>1</v>
      </c>
      <c r="T2033" s="4">
        <f t="shared" si="538"/>
        <v>0.2342468675289098</v>
      </c>
      <c r="U2033" s="4">
        <f t="shared" si="539"/>
        <v>1</v>
      </c>
      <c r="V2033" s="4">
        <f t="shared" si="540"/>
        <v>0</v>
      </c>
      <c r="W2033" s="4" t="s">
        <v>5124</v>
      </c>
      <c r="X2033" s="2" cm="1">
        <f t="array" ref="X2033">SUM(_xlfn._xlws.FILTER($F$2:$F$2454,_xlfn.MAP($W$2:$W$2454,_xlfn.LAMBDA(_xlpm.x,_xlpm.x=$W2033))))</f>
        <v>184</v>
      </c>
      <c r="Y2033" s="11">
        <f t="shared" si="541"/>
        <v>5.434782608695652E-3</v>
      </c>
      <c r="Z2033" s="4" t="s">
        <v>5110</v>
      </c>
      <c r="AA2033" s="2" cm="1">
        <f t="array" ref="AA2033">SUM(_xlfn._xlws.FILTER($F$2:$F$2454,_xlfn.MAP($Z$2:$Z$2454,_xlfn.LAMBDA(_xlpm.x,_xlpm.x=$Z2033))))</f>
        <v>354</v>
      </c>
      <c r="AB2033" s="11">
        <f t="shared" si="542"/>
        <v>2.8248587570621469E-3</v>
      </c>
      <c r="AC2033" s="11">
        <f t="shared" si="543"/>
        <v>0.28418543901625132</v>
      </c>
      <c r="AG2033" s="2"/>
      <c r="AL2033" s="2"/>
      <c r="AM2033" s="2"/>
    </row>
    <row r="2034" spans="1:39">
      <c r="A2034" s="1" t="str">
        <f t="shared" si="527"/>
        <v>~ccee~ : [ksi]</v>
      </c>
      <c r="B2034" s="1">
        <f>_xlfn.LET(_xlpm.d,$G2034,_xlpm.k,_xlfn.CONCAT(LEFT(TRIM(B$1),1),"*"),COUNTIF(_xlpm.d,_xlpm.k))</f>
        <v>0</v>
      </c>
      <c r="C2034" s="1">
        <f>_xlfn.LET(_xlpm.d,$G2034,_xlpm.k,_xlfn.CONCAT(LEFT(TRIM(C$1),1),"*"),COUNTIF(_xlpm.d,_xlpm.k))</f>
        <v>0</v>
      </c>
      <c r="D2034" s="1">
        <f>_xlfn.LET(_xlpm.d,$G2034,_xlpm.k,_xlfn.CONCAT(LEFT(TRIM(D$1),1),"*"),COUNTIF(_xlpm.d,_xlpm.k))</f>
        <v>0</v>
      </c>
      <c r="E2034" s="1">
        <f t="shared" si="528"/>
        <v>0.30102999566398114</v>
      </c>
      <c r="F2034" s="7">
        <v>1</v>
      </c>
      <c r="G2034" s="9" t="s">
        <v>95</v>
      </c>
      <c r="H2034" s="4" cm="1">
        <f t="array" ref="H2034">F2034/freq.sum.r6e</f>
        <v>7.9214195183776928E-5</v>
      </c>
      <c r="I2034" s="4" t="str">
        <f t="shared" si="529"/>
        <v>ksi</v>
      </c>
      <c r="J2034" s="4" t="str">
        <f t="shared" si="530"/>
        <v>ccee</v>
      </c>
      <c r="K2034" s="10">
        <f t="shared" si="531"/>
        <v>3</v>
      </c>
      <c r="L2034" s="1">
        <f t="shared" si="532"/>
        <v>4</v>
      </c>
      <c r="M2034" s="10">
        <f t="shared" si="533"/>
        <v>4</v>
      </c>
      <c r="N2034" s="1" t="str">
        <f t="shared" si="534"/>
        <v>~ccee~</v>
      </c>
      <c r="O2034" s="1" t="str">
        <f t="shared" si="535"/>
        <v>[ksi]</v>
      </c>
      <c r="P2034" s="3" cm="1">
        <f t="array" ref="P2034">SUM(_xlfn._xlws.FILTER($H$2:$H$2454,_xlfn.MAP($N$2:$N$2454,_xlfn.LAMBDA(_xlpm.x,_xlpm.x=$N2034))))</f>
        <v>7.9214195183776928E-5</v>
      </c>
      <c r="Q2034" s="4">
        <f t="shared" si="536"/>
        <v>1</v>
      </c>
      <c r="R2034" s="6" cm="1">
        <f t="array" ref="R2034">SUM(_xlfn._xlws.FILTER($H$2:$H$2454,_xlfn.MAP($O$2:$O$2454,_xlfn.LAMBDA(_xlpm.x,_xlpm.x=$O2034))))</f>
        <v>7.9214195183776928E-5</v>
      </c>
      <c r="S2034" s="4">
        <f t="shared" si="537"/>
        <v>1</v>
      </c>
      <c r="T2034" s="4">
        <f t="shared" si="538"/>
        <v>0.2342468675289098</v>
      </c>
      <c r="U2034" s="4">
        <f t="shared" si="539"/>
        <v>1</v>
      </c>
      <c r="V2034" s="4">
        <f t="shared" si="540"/>
        <v>0</v>
      </c>
      <c r="W2034" s="4" t="s">
        <v>5126</v>
      </c>
      <c r="X2034" s="2" cm="1">
        <f t="array" ref="X2034">SUM(_xlfn._xlws.FILTER($F$2:$F$2454,_xlfn.MAP($W$2:$W$2454,_xlfn.LAMBDA(_xlpm.x,_xlpm.x=$W2034))))</f>
        <v>109</v>
      </c>
      <c r="Y2034" s="11">
        <f t="shared" si="541"/>
        <v>9.1743119266055051E-3</v>
      </c>
      <c r="Z2034" s="4" t="s">
        <v>5110</v>
      </c>
      <c r="AA2034" s="2" cm="1">
        <f t="array" ref="AA2034">SUM(_xlfn._xlws.FILTER($F$2:$F$2454,_xlfn.MAP($Z$2:$Z$2454,_xlfn.LAMBDA(_xlpm.x,_xlpm.x=$Z2034))))</f>
        <v>354</v>
      </c>
      <c r="AB2034" s="11">
        <f t="shared" si="542"/>
        <v>2.8248587570621469E-3</v>
      </c>
      <c r="AC2034" s="11">
        <f t="shared" si="543"/>
        <v>0.51157676408516417</v>
      </c>
      <c r="AG2034" s="2"/>
      <c r="AL2034" s="2"/>
      <c r="AM2034" s="2"/>
    </row>
    <row r="2035" spans="1:39">
      <c r="A2035" s="1" t="str">
        <f t="shared" si="527"/>
        <v>~cfee~ : [kfi]</v>
      </c>
      <c r="B2035" s="1">
        <f>_xlfn.LET(_xlpm.d,$G2035,_xlpm.k,_xlfn.CONCAT(LEFT(TRIM(B$1),1),"*"),COUNTIF(_xlpm.d,_xlpm.k))</f>
        <v>0</v>
      </c>
      <c r="C2035" s="1">
        <f>_xlfn.LET(_xlpm.d,$G2035,_xlpm.k,_xlfn.CONCAT(LEFT(TRIM(C$1),1),"*"),COUNTIF(_xlpm.d,_xlpm.k))</f>
        <v>0</v>
      </c>
      <c r="D2035" s="1">
        <f>_xlfn.LET(_xlpm.d,$G2035,_xlpm.k,_xlfn.CONCAT(LEFT(TRIM(D$1),1),"*"),COUNTIF(_xlpm.d,_xlpm.k))</f>
        <v>0</v>
      </c>
      <c r="E2035" s="1">
        <f t="shared" si="528"/>
        <v>0.30102999566398114</v>
      </c>
      <c r="F2035" s="7">
        <v>1</v>
      </c>
      <c r="G2035" s="9" t="s">
        <v>2012</v>
      </c>
      <c r="H2035" s="4" cm="1">
        <f t="array" ref="H2035">F2035/freq.sum.r6e</f>
        <v>7.9214195183776928E-5</v>
      </c>
      <c r="I2035" s="4" t="str">
        <f t="shared" si="529"/>
        <v>kfi</v>
      </c>
      <c r="J2035" s="4" t="str">
        <f t="shared" si="530"/>
        <v>cfee</v>
      </c>
      <c r="K2035" s="10">
        <f t="shared" si="531"/>
        <v>3</v>
      </c>
      <c r="L2035" s="1">
        <f t="shared" si="532"/>
        <v>4</v>
      </c>
      <c r="M2035" s="10">
        <f t="shared" si="533"/>
        <v>4</v>
      </c>
      <c r="N2035" s="1" t="str">
        <f t="shared" si="534"/>
        <v>~cfee~</v>
      </c>
      <c r="O2035" s="1" t="str">
        <f t="shared" si="535"/>
        <v>[kfi]</v>
      </c>
      <c r="P2035" s="3" cm="1">
        <f t="array" ref="P2035">SUM(_xlfn._xlws.FILTER($H$2:$H$2454,_xlfn.MAP($N$2:$N$2454,_xlfn.LAMBDA(_xlpm.x,_xlpm.x=$N2035))))</f>
        <v>7.9214195183776928E-5</v>
      </c>
      <c r="Q2035" s="4">
        <f t="shared" si="536"/>
        <v>1</v>
      </c>
      <c r="R2035" s="6" cm="1">
        <f t="array" ref="R2035">SUM(_xlfn._xlws.FILTER($H$2:$H$2454,_xlfn.MAP($O$2:$O$2454,_xlfn.LAMBDA(_xlpm.x,_xlpm.x=$O2035))))</f>
        <v>7.9214195183776928E-5</v>
      </c>
      <c r="S2035" s="4">
        <f t="shared" si="537"/>
        <v>1</v>
      </c>
      <c r="T2035" s="4">
        <f t="shared" si="538"/>
        <v>0.2342468675289098</v>
      </c>
      <c r="U2035" s="4">
        <f t="shared" si="539"/>
        <v>1</v>
      </c>
      <c r="V2035" s="4">
        <f t="shared" si="540"/>
        <v>0</v>
      </c>
      <c r="W2035" s="4" t="s">
        <v>5126</v>
      </c>
      <c r="X2035" s="2" cm="1">
        <f t="array" ref="X2035">SUM(_xlfn._xlws.FILTER($F$2:$F$2454,_xlfn.MAP($W$2:$W$2454,_xlfn.LAMBDA(_xlpm.x,_xlpm.x=$W2035))))</f>
        <v>109</v>
      </c>
      <c r="Y2035" s="11">
        <f t="shared" si="541"/>
        <v>9.1743119266055051E-3</v>
      </c>
      <c r="Z2035" s="4" t="s">
        <v>5110</v>
      </c>
      <c r="AA2035" s="2" cm="1">
        <f t="array" ref="AA2035">SUM(_xlfn._xlws.FILTER($F$2:$F$2454,_xlfn.MAP($Z$2:$Z$2454,_xlfn.LAMBDA(_xlpm.x,_xlpm.x=$Z2035))))</f>
        <v>354</v>
      </c>
      <c r="AB2035" s="11">
        <f t="shared" si="542"/>
        <v>2.8248587570621469E-3</v>
      </c>
      <c r="AC2035" s="11">
        <f t="shared" si="543"/>
        <v>0.51157676408516417</v>
      </c>
      <c r="AG2035" s="2"/>
      <c r="AL2035" s="2"/>
      <c r="AM2035" s="2"/>
    </row>
    <row r="2036" spans="1:39">
      <c r="A2036" s="1" t="str">
        <f t="shared" si="527"/>
        <v>~ftee~ : [fti]</v>
      </c>
      <c r="B2036" s="1">
        <f>_xlfn.LET(_xlpm.d,$G2036,_xlpm.k,_xlfn.CONCAT(LEFT(TRIM(B$1),1),"*"),COUNTIF(_xlpm.d,_xlpm.k))</f>
        <v>0</v>
      </c>
      <c r="C2036" s="1">
        <f>_xlfn.LET(_xlpm.d,$G2036,_xlpm.k,_xlfn.CONCAT(LEFT(TRIM(C$1),1),"*"),COUNTIF(_xlpm.d,_xlpm.k))</f>
        <v>0</v>
      </c>
      <c r="D2036" s="1">
        <f>_xlfn.LET(_xlpm.d,$G2036,_xlpm.k,_xlfn.CONCAT(LEFT(TRIM(D$1),1),"*"),COUNTIF(_xlpm.d,_xlpm.k))</f>
        <v>0</v>
      </c>
      <c r="E2036" s="1">
        <f t="shared" si="528"/>
        <v>0.30102999566398114</v>
      </c>
      <c r="F2036" s="7">
        <v>1</v>
      </c>
      <c r="G2036" s="9" t="s">
        <v>57</v>
      </c>
      <c r="H2036" s="4" cm="1">
        <f t="array" ref="H2036">F2036/freq.sum.r6e</f>
        <v>7.9214195183776928E-5</v>
      </c>
      <c r="I2036" s="4" t="str">
        <f t="shared" si="529"/>
        <v>fti</v>
      </c>
      <c r="J2036" s="4" t="str">
        <f t="shared" si="530"/>
        <v>ftee</v>
      </c>
      <c r="K2036" s="10">
        <f t="shared" si="531"/>
        <v>3</v>
      </c>
      <c r="L2036" s="1">
        <f t="shared" si="532"/>
        <v>4</v>
      </c>
      <c r="M2036" s="10">
        <f t="shared" si="533"/>
        <v>4</v>
      </c>
      <c r="N2036" s="1" t="str">
        <f t="shared" si="534"/>
        <v>~ftee~</v>
      </c>
      <c r="O2036" s="1" t="str">
        <f t="shared" si="535"/>
        <v>[fti]</v>
      </c>
      <c r="P2036" s="3" cm="1">
        <f t="array" ref="P2036">SUM(_xlfn._xlws.FILTER($H$2:$H$2454,_xlfn.MAP($N$2:$N$2454,_xlfn.LAMBDA(_xlpm.x,_xlpm.x=$N2036))))</f>
        <v>7.9214195183776928E-5</v>
      </c>
      <c r="Q2036" s="4">
        <f t="shared" si="536"/>
        <v>1</v>
      </c>
      <c r="R2036" s="6" cm="1">
        <f t="array" ref="R2036">SUM(_xlfn._xlws.FILTER($H$2:$H$2454,_xlfn.MAP($O$2:$O$2454,_xlfn.LAMBDA(_xlpm.x,_xlpm.x=$O2036))))</f>
        <v>7.9214195183776928E-5</v>
      </c>
      <c r="S2036" s="4">
        <f t="shared" si="537"/>
        <v>1</v>
      </c>
      <c r="T2036" s="4">
        <f t="shared" si="538"/>
        <v>0.2342468675289098</v>
      </c>
      <c r="U2036" s="4">
        <f t="shared" si="539"/>
        <v>1</v>
      </c>
      <c r="V2036" s="4">
        <f t="shared" si="540"/>
        <v>0</v>
      </c>
      <c r="W2036" s="4" t="s">
        <v>5126</v>
      </c>
      <c r="X2036" s="2" cm="1">
        <f t="array" ref="X2036">SUM(_xlfn._xlws.FILTER($F$2:$F$2454,_xlfn.MAP($W$2:$W$2454,_xlfn.LAMBDA(_xlpm.x,_xlpm.x=$W2036))))</f>
        <v>109</v>
      </c>
      <c r="Y2036" s="11">
        <f t="shared" si="541"/>
        <v>9.1743119266055051E-3</v>
      </c>
      <c r="Z2036" s="4" t="s">
        <v>5110</v>
      </c>
      <c r="AA2036" s="2" cm="1">
        <f t="array" ref="AA2036">SUM(_xlfn._xlws.FILTER($F$2:$F$2454,_xlfn.MAP($Z$2:$Z$2454,_xlfn.LAMBDA(_xlpm.x,_xlpm.x=$Z2036))))</f>
        <v>354</v>
      </c>
      <c r="AB2036" s="11">
        <f t="shared" si="542"/>
        <v>2.8248587570621469E-3</v>
      </c>
      <c r="AC2036" s="11">
        <f t="shared" si="543"/>
        <v>0.51157676408516417</v>
      </c>
      <c r="AG2036" s="2"/>
      <c r="AL2036" s="2"/>
      <c r="AM2036" s="2"/>
    </row>
    <row r="2037" spans="1:39">
      <c r="A2037" s="1" t="str">
        <f t="shared" si="527"/>
        <v>~gnee~ : [ɡni]</v>
      </c>
      <c r="B2037" s="1">
        <f>_xlfn.LET(_xlpm.d,$G2037,_xlpm.k,_xlfn.CONCAT(LEFT(TRIM(B$1),1),"*"),COUNTIF(_xlpm.d,_xlpm.k))</f>
        <v>0</v>
      </c>
      <c r="C2037" s="1">
        <f>_xlfn.LET(_xlpm.d,$G2037,_xlpm.k,_xlfn.CONCAT(LEFT(TRIM(C$1),1),"*"),COUNTIF(_xlpm.d,_xlpm.k))</f>
        <v>0</v>
      </c>
      <c r="D2037" s="1">
        <f>_xlfn.LET(_xlpm.d,$G2037,_xlpm.k,_xlfn.CONCAT(LEFT(TRIM(D$1),1),"*"),COUNTIF(_xlpm.d,_xlpm.k))</f>
        <v>0</v>
      </c>
      <c r="E2037" s="1">
        <f t="shared" si="528"/>
        <v>0.30102999566398114</v>
      </c>
      <c r="F2037" s="7">
        <v>1</v>
      </c>
      <c r="G2037" s="9" t="s">
        <v>2360</v>
      </c>
      <c r="H2037" s="4" cm="1">
        <f t="array" ref="H2037">F2037/freq.sum.r6e</f>
        <v>7.9214195183776928E-5</v>
      </c>
      <c r="I2037" s="4" t="str">
        <f t="shared" si="529"/>
        <v>ɡni</v>
      </c>
      <c r="J2037" s="4" t="str">
        <f t="shared" si="530"/>
        <v>gnee</v>
      </c>
      <c r="K2037" s="10">
        <f t="shared" si="531"/>
        <v>3</v>
      </c>
      <c r="L2037" s="1">
        <f t="shared" si="532"/>
        <v>4</v>
      </c>
      <c r="M2037" s="10">
        <f t="shared" si="533"/>
        <v>4</v>
      </c>
      <c r="N2037" s="1" t="str">
        <f t="shared" si="534"/>
        <v>~gnee~</v>
      </c>
      <c r="O2037" s="1" t="str">
        <f t="shared" si="535"/>
        <v>[ɡni]</v>
      </c>
      <c r="P2037" s="3" cm="1">
        <f t="array" ref="P2037">SUM(_xlfn._xlws.FILTER($H$2:$H$2454,_xlfn.MAP($N$2:$N$2454,_xlfn.LAMBDA(_xlpm.x,_xlpm.x=$N2037))))</f>
        <v>7.9214195183776928E-5</v>
      </c>
      <c r="Q2037" s="4">
        <f t="shared" si="536"/>
        <v>1</v>
      </c>
      <c r="R2037" s="6" cm="1">
        <f t="array" ref="R2037">SUM(_xlfn._xlws.FILTER($H$2:$H$2454,_xlfn.MAP($O$2:$O$2454,_xlfn.LAMBDA(_xlpm.x,_xlpm.x=$O2037))))</f>
        <v>7.9214195183776928E-5</v>
      </c>
      <c r="S2037" s="4">
        <f t="shared" si="537"/>
        <v>1</v>
      </c>
      <c r="T2037" s="4">
        <f t="shared" si="538"/>
        <v>0.2342468675289098</v>
      </c>
      <c r="U2037" s="4">
        <f t="shared" si="539"/>
        <v>1</v>
      </c>
      <c r="V2037" s="4">
        <f t="shared" si="540"/>
        <v>0</v>
      </c>
      <c r="W2037" s="4" t="s">
        <v>5126</v>
      </c>
      <c r="X2037" s="2" cm="1">
        <f t="array" ref="X2037">SUM(_xlfn._xlws.FILTER($F$2:$F$2454,_xlfn.MAP($W$2:$W$2454,_xlfn.LAMBDA(_xlpm.x,_xlpm.x=$W2037))))</f>
        <v>109</v>
      </c>
      <c r="Y2037" s="11">
        <f t="shared" si="541"/>
        <v>9.1743119266055051E-3</v>
      </c>
      <c r="Z2037" s="4" t="s">
        <v>5110</v>
      </c>
      <c r="AA2037" s="2" cm="1">
        <f t="array" ref="AA2037">SUM(_xlfn._xlws.FILTER($F$2:$F$2454,_xlfn.MAP($Z$2:$Z$2454,_xlfn.LAMBDA(_xlpm.x,_xlpm.x=$Z2037))))</f>
        <v>354</v>
      </c>
      <c r="AB2037" s="11">
        <f t="shared" si="542"/>
        <v>2.8248587570621469E-3</v>
      </c>
      <c r="AC2037" s="11">
        <f t="shared" si="543"/>
        <v>0.51157676408516417</v>
      </c>
      <c r="AG2037" s="2"/>
      <c r="AL2037" s="2"/>
      <c r="AM2037" s="2"/>
    </row>
    <row r="2038" spans="1:39">
      <c r="A2038" s="1" t="str">
        <f t="shared" si="527"/>
        <v>~ndee~ : [ndi]</v>
      </c>
      <c r="B2038" s="1">
        <f>_xlfn.LET(_xlpm.d,$G2038,_xlpm.k,_xlfn.CONCAT(LEFT(TRIM(B$1),1),"*"),COUNTIF(_xlpm.d,_xlpm.k))</f>
        <v>0</v>
      </c>
      <c r="C2038" s="1">
        <f>_xlfn.LET(_xlpm.d,$G2038,_xlpm.k,_xlfn.CONCAT(LEFT(TRIM(C$1),1),"*"),COUNTIF(_xlpm.d,_xlpm.k))</f>
        <v>0</v>
      </c>
      <c r="D2038" s="1">
        <f>_xlfn.LET(_xlpm.d,$G2038,_xlpm.k,_xlfn.CONCAT(LEFT(TRIM(D$1),1),"*"),COUNTIF(_xlpm.d,_xlpm.k))</f>
        <v>1</v>
      </c>
      <c r="E2038" s="1">
        <f t="shared" si="528"/>
        <v>0.30102999566398114</v>
      </c>
      <c r="F2038" s="7">
        <v>1</v>
      </c>
      <c r="G2038" s="9" t="s">
        <v>175</v>
      </c>
      <c r="H2038" s="4" cm="1">
        <f t="array" ref="H2038">F2038/freq.sum.r6e</f>
        <v>7.9214195183776928E-5</v>
      </c>
      <c r="I2038" s="4" t="str">
        <f t="shared" si="529"/>
        <v>ndi</v>
      </c>
      <c r="J2038" s="4" t="str">
        <f t="shared" si="530"/>
        <v>ndee</v>
      </c>
      <c r="K2038" s="10">
        <f t="shared" si="531"/>
        <v>3</v>
      </c>
      <c r="L2038" s="1">
        <f t="shared" si="532"/>
        <v>4</v>
      </c>
      <c r="M2038" s="10">
        <f t="shared" si="533"/>
        <v>4</v>
      </c>
      <c r="N2038" s="1" t="str">
        <f t="shared" si="534"/>
        <v>~ndee~</v>
      </c>
      <c r="O2038" s="1" t="str">
        <f t="shared" si="535"/>
        <v>[ndi]</v>
      </c>
      <c r="P2038" s="3" cm="1">
        <f t="array" ref="P2038">SUM(_xlfn._xlws.FILTER($H$2:$H$2454,_xlfn.MAP($N$2:$N$2454,_xlfn.LAMBDA(_xlpm.x,_xlpm.x=$N2038))))</f>
        <v>7.9214195183776928E-5</v>
      </c>
      <c r="Q2038" s="4">
        <f t="shared" si="536"/>
        <v>1</v>
      </c>
      <c r="R2038" s="6" cm="1">
        <f t="array" ref="R2038">SUM(_xlfn._xlws.FILTER($H$2:$H$2454,_xlfn.MAP($O$2:$O$2454,_xlfn.LAMBDA(_xlpm.x,_xlpm.x=$O2038))))</f>
        <v>7.9214195183776928E-5</v>
      </c>
      <c r="S2038" s="4">
        <f t="shared" si="537"/>
        <v>1</v>
      </c>
      <c r="T2038" s="4">
        <f t="shared" si="538"/>
        <v>0.2342468675289098</v>
      </c>
      <c r="U2038" s="4">
        <f t="shared" si="539"/>
        <v>1</v>
      </c>
      <c r="V2038" s="4">
        <f t="shared" si="540"/>
        <v>0</v>
      </c>
      <c r="W2038" s="4" t="s">
        <v>5126</v>
      </c>
      <c r="X2038" s="2" cm="1">
        <f t="array" ref="X2038">SUM(_xlfn._xlws.FILTER($F$2:$F$2454,_xlfn.MAP($W$2:$W$2454,_xlfn.LAMBDA(_xlpm.x,_xlpm.x=$W2038))))</f>
        <v>109</v>
      </c>
      <c r="Y2038" s="11">
        <f t="shared" si="541"/>
        <v>9.1743119266055051E-3</v>
      </c>
      <c r="Z2038" s="4" t="s">
        <v>5110</v>
      </c>
      <c r="AA2038" s="2" cm="1">
        <f t="array" ref="AA2038">SUM(_xlfn._xlws.FILTER($F$2:$F$2454,_xlfn.MAP($Z$2:$Z$2454,_xlfn.LAMBDA(_xlpm.x,_xlpm.x=$Z2038))))</f>
        <v>354</v>
      </c>
      <c r="AB2038" s="11">
        <f t="shared" si="542"/>
        <v>2.8248587570621469E-3</v>
      </c>
      <c r="AC2038" s="11">
        <f t="shared" si="543"/>
        <v>0.51157676408516417</v>
      </c>
      <c r="AG2038" s="2"/>
      <c r="AL2038" s="2"/>
      <c r="AM2038" s="2"/>
    </row>
    <row r="2039" spans="1:39">
      <c r="A2039" s="1" t="str">
        <f t="shared" si="527"/>
        <v>~slee~ : [sli]</v>
      </c>
      <c r="B2039" s="1">
        <f>_xlfn.LET(_xlpm.d,$G2039,_xlpm.k,_xlfn.CONCAT(LEFT(TRIM(B$1),1),"*"),COUNTIF(_xlpm.d,_xlpm.k))</f>
        <v>0</v>
      </c>
      <c r="C2039" s="1">
        <f>_xlfn.LET(_xlpm.d,$G2039,_xlpm.k,_xlfn.CONCAT(LEFT(TRIM(C$1),1),"*"),COUNTIF(_xlpm.d,_xlpm.k))</f>
        <v>0</v>
      </c>
      <c r="D2039" s="1">
        <f>_xlfn.LET(_xlpm.d,$G2039,_xlpm.k,_xlfn.CONCAT(LEFT(TRIM(D$1),1),"*"),COUNTIF(_xlpm.d,_xlpm.k))</f>
        <v>0</v>
      </c>
      <c r="E2039" s="1">
        <f t="shared" si="528"/>
        <v>0.60205999132796229</v>
      </c>
      <c r="F2039" s="7">
        <v>3</v>
      </c>
      <c r="G2039" s="9" t="s">
        <v>258</v>
      </c>
      <c r="H2039" s="4" cm="1">
        <f t="array" ref="H2039">F2039/freq.sum.r6e</f>
        <v>2.376425855513308E-4</v>
      </c>
      <c r="I2039" s="4" t="str">
        <f t="shared" si="529"/>
        <v>sli</v>
      </c>
      <c r="J2039" s="4" t="str">
        <f t="shared" si="530"/>
        <v>slee</v>
      </c>
      <c r="K2039" s="10">
        <f t="shared" si="531"/>
        <v>3</v>
      </c>
      <c r="L2039" s="1">
        <f t="shared" si="532"/>
        <v>4</v>
      </c>
      <c r="M2039" s="10">
        <f t="shared" si="533"/>
        <v>4</v>
      </c>
      <c r="N2039" s="1" t="str">
        <f t="shared" si="534"/>
        <v>~slee~</v>
      </c>
      <c r="O2039" s="1" t="str">
        <f t="shared" si="535"/>
        <v>[sli]</v>
      </c>
      <c r="P2039" s="3" cm="1">
        <f t="array" ref="P2039">SUM(_xlfn._xlws.FILTER($H$2:$H$2454,_xlfn.MAP($N$2:$N$2454,_xlfn.LAMBDA(_xlpm.x,_xlpm.x=$N2039))))</f>
        <v>2.376425855513308E-4</v>
      </c>
      <c r="Q2039" s="4">
        <f t="shared" si="536"/>
        <v>1</v>
      </c>
      <c r="R2039" s="6" cm="1">
        <f t="array" ref="R2039">SUM(_xlfn._xlws.FILTER($H$2:$H$2454,_xlfn.MAP($O$2:$O$2454,_xlfn.LAMBDA(_xlpm.x,_xlpm.x=$O2039))))</f>
        <v>2.376425855513308E-4</v>
      </c>
      <c r="S2039" s="4">
        <f t="shared" si="537"/>
        <v>1</v>
      </c>
      <c r="T2039" s="4">
        <f t="shared" si="538"/>
        <v>0.4684937350578196</v>
      </c>
      <c r="U2039" s="4">
        <f t="shared" si="539"/>
        <v>1</v>
      </c>
      <c r="V2039" s="4">
        <f t="shared" si="540"/>
        <v>0</v>
      </c>
      <c r="W2039" s="4" t="s">
        <v>5126</v>
      </c>
      <c r="X2039" s="2" cm="1">
        <f t="array" ref="X2039">SUM(_xlfn._xlws.FILTER($F$2:$F$2454,_xlfn.MAP($W$2:$W$2454,_xlfn.LAMBDA(_xlpm.x,_xlpm.x=$W2039))))</f>
        <v>109</v>
      </c>
      <c r="Y2039" s="11">
        <f t="shared" si="541"/>
        <v>2.7522935779816515E-2</v>
      </c>
      <c r="Z2039" s="4" t="s">
        <v>5110</v>
      </c>
      <c r="AA2039" s="2" cm="1">
        <f t="array" ref="AA2039">SUM(_xlfn._xlws.FILTER($F$2:$F$2454,_xlfn.MAP($Z$2:$Z$2454,_xlfn.LAMBDA(_xlpm.x,_xlpm.x=$Z2039))))</f>
        <v>354</v>
      </c>
      <c r="AB2039" s="11">
        <f t="shared" si="542"/>
        <v>8.4745762711864406E-3</v>
      </c>
      <c r="AC2039" s="11">
        <f t="shared" si="543"/>
        <v>0.51157676408516417</v>
      </c>
      <c r="AG2039" s="2"/>
      <c r="AL2039" s="2"/>
      <c r="AM2039" s="2"/>
    </row>
    <row r="2040" spans="1:39">
      <c r="A2040" s="1" t="str">
        <f t="shared" si="527"/>
        <v>~swee~ : [swi]</v>
      </c>
      <c r="B2040" s="1">
        <f>_xlfn.LET(_xlpm.d,$G2040,_xlpm.k,_xlfn.CONCAT(LEFT(TRIM(B$1),1),"*"),COUNTIF(_xlpm.d,_xlpm.k))</f>
        <v>0</v>
      </c>
      <c r="C2040" s="1">
        <f>_xlfn.LET(_xlpm.d,$G2040,_xlpm.k,_xlfn.CONCAT(LEFT(TRIM(C$1),1),"*"),COUNTIF(_xlpm.d,_xlpm.k))</f>
        <v>0</v>
      </c>
      <c r="D2040" s="1">
        <f>_xlfn.LET(_xlpm.d,$G2040,_xlpm.k,_xlfn.CONCAT(LEFT(TRIM(D$1),1),"*"),COUNTIF(_xlpm.d,_xlpm.k))</f>
        <v>0</v>
      </c>
      <c r="E2040" s="1">
        <f t="shared" si="528"/>
        <v>0.60205999132796229</v>
      </c>
      <c r="F2040" s="7">
        <v>3</v>
      </c>
      <c r="G2040" s="9" t="s">
        <v>281</v>
      </c>
      <c r="H2040" s="4" cm="1">
        <f t="array" ref="H2040">F2040/freq.sum.r6e</f>
        <v>2.376425855513308E-4</v>
      </c>
      <c r="I2040" s="4" t="str">
        <f t="shared" si="529"/>
        <v>swi</v>
      </c>
      <c r="J2040" s="4" t="str">
        <f t="shared" si="530"/>
        <v>swee</v>
      </c>
      <c r="K2040" s="10">
        <f t="shared" si="531"/>
        <v>3</v>
      </c>
      <c r="L2040" s="1">
        <f t="shared" si="532"/>
        <v>4</v>
      </c>
      <c r="M2040" s="10">
        <f t="shared" si="533"/>
        <v>4</v>
      </c>
      <c r="N2040" s="1" t="str">
        <f t="shared" si="534"/>
        <v>~swee~</v>
      </c>
      <c r="O2040" s="1" t="str">
        <f t="shared" si="535"/>
        <v>[swi]</v>
      </c>
      <c r="P2040" s="3" cm="1">
        <f t="array" ref="P2040">SUM(_xlfn._xlws.FILTER($H$2:$H$2454,_xlfn.MAP($N$2:$N$2454,_xlfn.LAMBDA(_xlpm.x,_xlpm.x=$N2040))))</f>
        <v>2.376425855513308E-4</v>
      </c>
      <c r="Q2040" s="4">
        <f t="shared" si="536"/>
        <v>1</v>
      </c>
      <c r="R2040" s="6" cm="1">
        <f t="array" ref="R2040">SUM(_xlfn._xlws.FILTER($H$2:$H$2454,_xlfn.MAP($O$2:$O$2454,_xlfn.LAMBDA(_xlpm.x,_xlpm.x=$O2040))))</f>
        <v>2.376425855513308E-4</v>
      </c>
      <c r="S2040" s="4">
        <f t="shared" si="537"/>
        <v>1</v>
      </c>
      <c r="T2040" s="4">
        <f t="shared" si="538"/>
        <v>0.4684937350578196</v>
      </c>
      <c r="U2040" s="4">
        <f t="shared" si="539"/>
        <v>1</v>
      </c>
      <c r="V2040" s="4">
        <f t="shared" si="540"/>
        <v>0</v>
      </c>
      <c r="W2040" s="4" t="s">
        <v>5126</v>
      </c>
      <c r="X2040" s="2" cm="1">
        <f t="array" ref="X2040">SUM(_xlfn._xlws.FILTER($F$2:$F$2454,_xlfn.MAP($W$2:$W$2454,_xlfn.LAMBDA(_xlpm.x,_xlpm.x=$W2040))))</f>
        <v>109</v>
      </c>
      <c r="Y2040" s="11">
        <f t="shared" si="541"/>
        <v>2.7522935779816515E-2</v>
      </c>
      <c r="Z2040" s="4" t="s">
        <v>5110</v>
      </c>
      <c r="AA2040" s="2" cm="1">
        <f t="array" ref="AA2040">SUM(_xlfn._xlws.FILTER($F$2:$F$2454,_xlfn.MAP($Z$2:$Z$2454,_xlfn.LAMBDA(_xlpm.x,_xlpm.x=$Z2040))))</f>
        <v>354</v>
      </c>
      <c r="AB2040" s="11">
        <f t="shared" si="542"/>
        <v>8.4745762711864406E-3</v>
      </c>
      <c r="AC2040" s="11">
        <f t="shared" si="543"/>
        <v>0.51157676408516417</v>
      </c>
      <c r="AG2040" s="2"/>
      <c r="AL2040" s="2"/>
      <c r="AM2040" s="2"/>
    </row>
    <row r="2041" spans="1:39">
      <c r="A2041" s="1" t="str">
        <f t="shared" si="527"/>
        <v>~xtee~ : [ksti]</v>
      </c>
      <c r="B2041" s="1">
        <f>_xlfn.LET(_xlpm.d,$G2041,_xlpm.k,_xlfn.CONCAT(LEFT(TRIM(B$1),1),"*"),COUNTIF(_xlpm.d,_xlpm.k))</f>
        <v>0</v>
      </c>
      <c r="C2041" s="1">
        <f>_xlfn.LET(_xlpm.d,$G2041,_xlpm.k,_xlfn.CONCAT(LEFT(TRIM(C$1),1),"*"),COUNTIF(_xlpm.d,_xlpm.k))</f>
        <v>0</v>
      </c>
      <c r="D2041" s="1">
        <f>_xlfn.LET(_xlpm.d,$G2041,_xlpm.k,_xlfn.CONCAT(LEFT(TRIM(D$1),1),"*"),COUNTIF(_xlpm.d,_xlpm.k))</f>
        <v>0</v>
      </c>
      <c r="E2041" s="1">
        <f t="shared" si="528"/>
        <v>0.30102999566398114</v>
      </c>
      <c r="F2041" s="7">
        <v>1</v>
      </c>
      <c r="G2041" s="9" t="s">
        <v>98</v>
      </c>
      <c r="H2041" s="4" cm="1">
        <f t="array" ref="H2041">F2041/freq.sum.r6e</f>
        <v>7.9214195183776928E-5</v>
      </c>
      <c r="I2041" s="4" t="str">
        <f t="shared" si="529"/>
        <v>ksti</v>
      </c>
      <c r="J2041" s="4" t="str">
        <f t="shared" si="530"/>
        <v>xtee</v>
      </c>
      <c r="K2041" s="10">
        <f t="shared" si="531"/>
        <v>4</v>
      </c>
      <c r="L2041" s="1">
        <f t="shared" si="532"/>
        <v>4</v>
      </c>
      <c r="M2041" s="10">
        <f t="shared" si="533"/>
        <v>4</v>
      </c>
      <c r="N2041" s="1" t="str">
        <f t="shared" si="534"/>
        <v>~xtee~</v>
      </c>
      <c r="O2041" s="1" t="str">
        <f t="shared" si="535"/>
        <v>[ksti]</v>
      </c>
      <c r="P2041" s="3" cm="1">
        <f t="array" ref="P2041">SUM(_xlfn._xlws.FILTER($H$2:$H$2454,_xlfn.MAP($N$2:$N$2454,_xlfn.LAMBDA(_xlpm.x,_xlpm.x=$N2041))))</f>
        <v>7.9214195183776928E-5</v>
      </c>
      <c r="Q2041" s="4">
        <f t="shared" si="536"/>
        <v>1</v>
      </c>
      <c r="R2041" s="6" cm="1">
        <f t="array" ref="R2041">SUM(_xlfn._xlws.FILTER($H$2:$H$2454,_xlfn.MAP($O$2:$O$2454,_xlfn.LAMBDA(_xlpm.x,_xlpm.x=$O2041))))</f>
        <v>7.9214195183776928E-5</v>
      </c>
      <c r="S2041" s="4">
        <f t="shared" si="537"/>
        <v>1</v>
      </c>
      <c r="T2041" s="4">
        <f t="shared" si="538"/>
        <v>0.2342468675289098</v>
      </c>
      <c r="U2041" s="4">
        <f t="shared" si="539"/>
        <v>1</v>
      </c>
      <c r="V2041" s="4">
        <f t="shared" si="540"/>
        <v>0</v>
      </c>
      <c r="W2041" s="4" t="s">
        <v>5126</v>
      </c>
      <c r="X2041" s="2" cm="1">
        <f t="array" ref="X2041">SUM(_xlfn._xlws.FILTER($F$2:$F$2454,_xlfn.MAP($W$2:$W$2454,_xlfn.LAMBDA(_xlpm.x,_xlpm.x=$W2041))))</f>
        <v>109</v>
      </c>
      <c r="Y2041" s="11">
        <f t="shared" si="541"/>
        <v>9.1743119266055051E-3</v>
      </c>
      <c r="Z2041" s="4" t="s">
        <v>5110</v>
      </c>
      <c r="AA2041" s="2" cm="1">
        <f t="array" ref="AA2041">SUM(_xlfn._xlws.FILTER($F$2:$F$2454,_xlfn.MAP($Z$2:$Z$2454,_xlfn.LAMBDA(_xlpm.x,_xlpm.x=$Z2041))))</f>
        <v>354</v>
      </c>
      <c r="AB2041" s="11">
        <f t="shared" si="542"/>
        <v>2.8248587570621469E-3</v>
      </c>
      <c r="AC2041" s="11">
        <f t="shared" si="543"/>
        <v>0.51157676408516417</v>
      </c>
      <c r="AG2041" s="2"/>
      <c r="AL2041" s="2"/>
      <c r="AM2041" s="2"/>
    </row>
    <row r="2042" spans="1:39">
      <c r="A2042" s="1" t="str">
        <f t="shared" si="527"/>
        <v>~cnei~ : [kni]</v>
      </c>
      <c r="B2042" s="1">
        <f>_xlfn.LET(_xlpm.d,$G2042,_xlpm.k,_xlfn.CONCAT(LEFT(TRIM(B$1),1),"*"),COUNTIF(_xlpm.d,_xlpm.k))</f>
        <v>0</v>
      </c>
      <c r="C2042" s="1">
        <f>_xlfn.LET(_xlpm.d,$G2042,_xlpm.k,_xlfn.CONCAT(LEFT(TRIM(C$1),1),"*"),COUNTIF(_xlpm.d,_xlpm.k))</f>
        <v>0</v>
      </c>
      <c r="D2042" s="1">
        <f>_xlfn.LET(_xlpm.d,$G2042,_xlpm.k,_xlfn.CONCAT(LEFT(TRIM(D$1),1),"*"),COUNTIF(_xlpm.d,_xlpm.k))</f>
        <v>0</v>
      </c>
      <c r="E2042" s="1">
        <f t="shared" si="528"/>
        <v>0.30102999566398114</v>
      </c>
      <c r="F2042" s="7">
        <v>1</v>
      </c>
      <c r="G2042" s="9" t="s">
        <v>2019</v>
      </c>
      <c r="H2042" s="4" cm="1">
        <f t="array" ref="H2042">F2042/freq.sum.r6e</f>
        <v>7.9214195183776928E-5</v>
      </c>
      <c r="I2042" s="1" t="str">
        <f t="shared" si="529"/>
        <v>kni</v>
      </c>
      <c r="J2042" s="1" t="str">
        <f t="shared" si="530"/>
        <v>cnei</v>
      </c>
      <c r="K2042" s="10">
        <f t="shared" si="531"/>
        <v>3</v>
      </c>
      <c r="L2042" s="1">
        <f t="shared" si="532"/>
        <v>4</v>
      </c>
      <c r="M2042" s="10">
        <f t="shared" si="533"/>
        <v>4</v>
      </c>
      <c r="N2042" s="1" t="str">
        <f t="shared" si="534"/>
        <v>~cnei~</v>
      </c>
      <c r="O2042" s="1" t="str">
        <f t="shared" si="535"/>
        <v>[kni]</v>
      </c>
      <c r="P2042" s="3" cm="1">
        <f t="array" ref="P2042">SUM(_xlfn._xlws.FILTER($H$2:$H$2454,_xlfn.MAP($N$2:$N$2454,_xlfn.LAMBDA(_xlpm.x,_xlpm.x=$N2042))))</f>
        <v>7.9214195183776928E-5</v>
      </c>
      <c r="Q2042" s="4">
        <f t="shared" si="536"/>
        <v>1</v>
      </c>
      <c r="R2042" s="6" cm="1">
        <f t="array" ref="R2042">SUM(_xlfn._xlws.FILTER($H$2:$H$2454,_xlfn.MAP($O$2:$O$2454,_xlfn.LAMBDA(_xlpm.x,_xlpm.x=$O2042))))</f>
        <v>7.9214195183776928E-5</v>
      </c>
      <c r="S2042" s="4">
        <f t="shared" si="537"/>
        <v>1</v>
      </c>
      <c r="T2042" s="4">
        <f t="shared" si="538"/>
        <v>0.2342468675289098</v>
      </c>
      <c r="U2042" s="4">
        <f t="shared" si="539"/>
        <v>1</v>
      </c>
      <c r="V2042" s="4">
        <f t="shared" si="540"/>
        <v>0</v>
      </c>
      <c r="W2042" s="4" t="s">
        <v>5135</v>
      </c>
      <c r="X2042" s="2" cm="1">
        <f t="array" ref="X2042">SUM(_xlfn._xlws.FILTER($F$2:$F$2454,_xlfn.MAP($W$2:$W$2454,_xlfn.LAMBDA(_xlpm.x,_xlpm.x=$W2042))))</f>
        <v>40</v>
      </c>
      <c r="Y2042" s="11">
        <f t="shared" si="541"/>
        <v>2.5000000000000001E-2</v>
      </c>
      <c r="Z2042" s="4" t="s">
        <v>5110</v>
      </c>
      <c r="AA2042" s="2" cm="1">
        <f t="array" ref="AA2042">SUM(_xlfn._xlws.FILTER($F$2:$F$2454,_xlfn.MAP($Z$2:$Z$2454,_xlfn.LAMBDA(_xlpm.x,_xlpm.x=$Z2042))))</f>
        <v>354</v>
      </c>
      <c r="AB2042" s="11">
        <f t="shared" si="542"/>
        <v>2.8248587570621469E-3</v>
      </c>
      <c r="AC2042" s="11">
        <f t="shared" si="543"/>
        <v>0.94694327069782547</v>
      </c>
      <c r="AG2042" s="2"/>
      <c r="AL2042" s="2"/>
      <c r="AM2042" s="2"/>
    </row>
    <row r="2043" spans="1:39">
      <c r="A2043" s="1" t="str">
        <f t="shared" si="527"/>
        <v>~sleu~ : [slu]</v>
      </c>
      <c r="B2043" s="1">
        <f>_xlfn.LET(_xlpm.d,$G2043,_xlpm.k,_xlfn.CONCAT(LEFT(TRIM(B$1),1),"*"),COUNTIF(_xlpm.d,_xlpm.k))</f>
        <v>0</v>
      </c>
      <c r="C2043" s="1">
        <f>_xlfn.LET(_xlpm.d,$G2043,_xlpm.k,_xlfn.CONCAT(LEFT(TRIM(C$1),1),"*"),COUNTIF(_xlpm.d,_xlpm.k))</f>
        <v>0</v>
      </c>
      <c r="D2043" s="1">
        <f>_xlfn.LET(_xlpm.d,$G2043,_xlpm.k,_xlfn.CONCAT(LEFT(TRIM(D$1),1),"*"),COUNTIF(_xlpm.d,_xlpm.k))</f>
        <v>0</v>
      </c>
      <c r="E2043" s="1">
        <f t="shared" si="528"/>
        <v>0.30102999566398114</v>
      </c>
      <c r="F2043" s="7">
        <v>1</v>
      </c>
      <c r="G2043" s="9" t="s">
        <v>2213</v>
      </c>
      <c r="H2043" s="4" cm="1">
        <f t="array" ref="H2043">F2043/freq.sum.r6e</f>
        <v>7.9214195183776928E-5</v>
      </c>
      <c r="I2043" s="4" t="str">
        <f t="shared" si="529"/>
        <v>slu</v>
      </c>
      <c r="J2043" s="4" t="str">
        <f t="shared" si="530"/>
        <v>sleu</v>
      </c>
      <c r="K2043" s="10">
        <f t="shared" si="531"/>
        <v>3</v>
      </c>
      <c r="L2043" s="1">
        <f t="shared" si="532"/>
        <v>4</v>
      </c>
      <c r="M2043" s="10">
        <f t="shared" si="533"/>
        <v>4</v>
      </c>
      <c r="N2043" s="1" t="str">
        <f t="shared" si="534"/>
        <v>~sleu~</v>
      </c>
      <c r="O2043" s="1" t="str">
        <f t="shared" si="535"/>
        <v>[slu]</v>
      </c>
      <c r="P2043" s="3" cm="1">
        <f t="array" ref="P2043">SUM(_xlfn._xlws.FILTER($H$2:$H$2454,_xlfn.MAP($N$2:$N$2454,_xlfn.LAMBDA(_xlpm.x,_xlpm.x=$N2043))))</f>
        <v>7.9214195183776928E-5</v>
      </c>
      <c r="Q2043" s="4">
        <f t="shared" si="536"/>
        <v>1</v>
      </c>
      <c r="R2043" s="6" cm="1">
        <f t="array" ref="R2043">SUM(_xlfn._xlws.FILTER($H$2:$H$2454,_xlfn.MAP($O$2:$O$2454,_xlfn.LAMBDA(_xlpm.x,_xlpm.x=$O2043))))</f>
        <v>7.9214195183776928E-5</v>
      </c>
      <c r="S2043" s="4">
        <f t="shared" si="537"/>
        <v>1</v>
      </c>
      <c r="T2043" s="4">
        <f t="shared" si="538"/>
        <v>0.2342468675289098</v>
      </c>
      <c r="U2043" s="4">
        <f t="shared" si="539"/>
        <v>1</v>
      </c>
      <c r="V2043" s="4">
        <f t="shared" si="540"/>
        <v>0</v>
      </c>
      <c r="W2043" s="4" t="s">
        <v>5150</v>
      </c>
      <c r="X2043" s="2" cm="1">
        <f t="array" ref="X2043">SUM(_xlfn._xlws.FILTER($F$2:$F$2454,_xlfn.MAP($W$2:$W$2454,_xlfn.LAMBDA(_xlpm.x,_xlpm.x=$W2043))))</f>
        <v>8</v>
      </c>
      <c r="Y2043" s="11">
        <f t="shared" si="541"/>
        <v>0.125</v>
      </c>
      <c r="Z2043" s="4" t="s">
        <v>5111</v>
      </c>
      <c r="AA2043" s="2" cm="1">
        <f t="array" ref="AA2043">SUM(_xlfn._xlws.FILTER($F$2:$F$2454,_xlfn.MAP($Z$2:$Z$2454,_xlfn.LAMBDA(_xlpm.x,_xlpm.x=$Z2043))))</f>
        <v>254</v>
      </c>
      <c r="AB2043" s="11">
        <f t="shared" si="542"/>
        <v>3.937007874015748E-3</v>
      </c>
      <c r="AC2043" s="11">
        <f t="shared" si="543"/>
        <v>1.5017437296279945</v>
      </c>
      <c r="AG2043" s="2"/>
      <c r="AL2043" s="2"/>
      <c r="AM2043" s="2"/>
    </row>
    <row r="2044" spans="1:39">
      <c r="A2044" s="1" t="str">
        <f t="shared" si="527"/>
        <v>~they~ : [ðeɪ]</v>
      </c>
      <c r="B2044" s="1">
        <f>_xlfn.LET(_xlpm.d,$G2044,_xlpm.k,_xlfn.CONCAT(LEFT(TRIM(B$1),1),"*"),COUNTIF(_xlpm.d,_xlpm.k))</f>
        <v>0</v>
      </c>
      <c r="C2044" s="1">
        <f>_xlfn.LET(_xlpm.d,$G2044,_xlpm.k,_xlfn.CONCAT(LEFT(TRIM(C$1),1),"*"),COUNTIF(_xlpm.d,_xlpm.k))</f>
        <v>0</v>
      </c>
      <c r="D2044" s="1">
        <f>_xlfn.LET(_xlpm.d,$G2044,_xlpm.k,_xlfn.CONCAT(LEFT(TRIM(D$1),1),"*"),COUNTIF(_xlpm.d,_xlpm.k))</f>
        <v>0</v>
      </c>
      <c r="E2044" s="1">
        <f t="shared" si="528"/>
        <v>0.60205999132796229</v>
      </c>
      <c r="F2044" s="7">
        <v>3</v>
      </c>
      <c r="G2044" s="9" t="s">
        <v>780</v>
      </c>
      <c r="H2044" s="4" cm="1">
        <f t="array" ref="H2044">F2044/freq.sum.r6e</f>
        <v>2.376425855513308E-4</v>
      </c>
      <c r="I2044" s="4" t="str">
        <f t="shared" si="529"/>
        <v>ðeɪ</v>
      </c>
      <c r="J2044" s="4" t="str">
        <f t="shared" si="530"/>
        <v>they</v>
      </c>
      <c r="K2044" s="10">
        <f t="shared" si="531"/>
        <v>3</v>
      </c>
      <c r="L2044" s="1">
        <f t="shared" si="532"/>
        <v>4</v>
      </c>
      <c r="M2044" s="10">
        <f t="shared" si="533"/>
        <v>4</v>
      </c>
      <c r="N2044" s="1" t="str">
        <f t="shared" si="534"/>
        <v>~they~</v>
      </c>
      <c r="O2044" s="1" t="str">
        <f t="shared" si="535"/>
        <v>[ðeɪ]</v>
      </c>
      <c r="P2044" s="3" cm="1">
        <f t="array" ref="P2044">SUM(_xlfn._xlws.FILTER($H$2:$H$2454,_xlfn.MAP($N$2:$N$2454,_xlfn.LAMBDA(_xlpm.x,_xlpm.x=$N2044))))</f>
        <v>2.376425855513308E-4</v>
      </c>
      <c r="Q2044" s="4">
        <f t="shared" si="536"/>
        <v>1</v>
      </c>
      <c r="R2044" s="6" cm="1">
        <f t="array" ref="R2044">SUM(_xlfn._xlws.FILTER($H$2:$H$2454,_xlfn.MAP($O$2:$O$2454,_xlfn.LAMBDA(_xlpm.x,_xlpm.x=$O2044))))</f>
        <v>2.376425855513308E-4</v>
      </c>
      <c r="S2044" s="4">
        <f t="shared" si="537"/>
        <v>1</v>
      </c>
      <c r="T2044" s="4">
        <f t="shared" si="538"/>
        <v>0.4684937350578196</v>
      </c>
      <c r="U2044" s="4">
        <f t="shared" si="539"/>
        <v>1</v>
      </c>
      <c r="V2044" s="4">
        <f t="shared" si="540"/>
        <v>0</v>
      </c>
      <c r="W2044" s="4" t="s">
        <v>5147</v>
      </c>
      <c r="X2044" s="2" cm="1">
        <f t="array" ref="X2044">SUM(_xlfn._xlws.FILTER($F$2:$F$2454,_xlfn.MAP($W$2:$W$2454,_xlfn.LAMBDA(_xlpm.x,_xlpm.x=$W2044))))</f>
        <v>29</v>
      </c>
      <c r="Y2044" s="11">
        <f t="shared" si="541"/>
        <v>0.10344827586206896</v>
      </c>
      <c r="Z2044" s="4" t="s">
        <v>5108</v>
      </c>
      <c r="AA2044" s="2" cm="1">
        <f t="array" ref="AA2044">SUM(_xlfn._xlws.FILTER($F$2:$F$2454,_xlfn.MAP($Z$2:$Z$2454,_xlfn.LAMBDA(_xlpm.x,_xlpm.x=$Z2044))))</f>
        <v>475</v>
      </c>
      <c r="AB2044" s="11">
        <f t="shared" si="542"/>
        <v>6.3157894736842104E-3</v>
      </c>
      <c r="AC2044" s="11">
        <f t="shared" si="543"/>
        <v>1.2142956117259105</v>
      </c>
      <c r="AG2044" s="2"/>
      <c r="AL2044" s="2"/>
      <c r="AM2044" s="2"/>
    </row>
    <row r="2045" spans="1:39">
      <c r="A2045" s="1" t="str">
        <f t="shared" si="527"/>
        <v>~mney~ : [mnɪ]</v>
      </c>
      <c r="B2045" s="1">
        <f>_xlfn.LET(_xlpm.d,$G2045,_xlpm.k,_xlfn.CONCAT(LEFT(TRIM(B$1),1),"*"),COUNTIF(_xlpm.d,_xlpm.k))</f>
        <v>0</v>
      </c>
      <c r="C2045" s="1">
        <f>_xlfn.LET(_xlpm.d,$G2045,_xlpm.k,_xlfn.CONCAT(LEFT(TRIM(C$1),1),"*"),COUNTIF(_xlpm.d,_xlpm.k))</f>
        <v>1</v>
      </c>
      <c r="D2045" s="1">
        <f>_xlfn.LET(_xlpm.d,$G2045,_xlpm.k,_xlfn.CONCAT(LEFT(TRIM(D$1),1),"*"),COUNTIF(_xlpm.d,_xlpm.k))</f>
        <v>0</v>
      </c>
      <c r="E2045" s="1">
        <f t="shared" si="528"/>
        <v>0.30102999566398114</v>
      </c>
      <c r="F2045" s="7">
        <v>1</v>
      </c>
      <c r="G2045" s="9" t="s">
        <v>743</v>
      </c>
      <c r="H2045" s="4" cm="1">
        <f t="array" ref="H2045">F2045/freq.sum.r6e</f>
        <v>7.9214195183776928E-5</v>
      </c>
      <c r="I2045" s="4" t="str">
        <f t="shared" si="529"/>
        <v>mnɪ</v>
      </c>
      <c r="J2045" s="4" t="str">
        <f t="shared" si="530"/>
        <v>mney</v>
      </c>
      <c r="K2045" s="10">
        <f t="shared" si="531"/>
        <v>3</v>
      </c>
      <c r="L2045" s="1">
        <f t="shared" si="532"/>
        <v>4</v>
      </c>
      <c r="M2045" s="10">
        <f t="shared" si="533"/>
        <v>4</v>
      </c>
      <c r="N2045" s="1" t="str">
        <f t="shared" si="534"/>
        <v>~mney~</v>
      </c>
      <c r="O2045" s="1" t="str">
        <f t="shared" si="535"/>
        <v>[mnɪ]</v>
      </c>
      <c r="P2045" s="3" cm="1">
        <f t="array" ref="P2045">SUM(_xlfn._xlws.FILTER($H$2:$H$2454,_xlfn.MAP($N$2:$N$2454,_xlfn.LAMBDA(_xlpm.x,_xlpm.x=$N2045))))</f>
        <v>7.9214195183776928E-5</v>
      </c>
      <c r="Q2045" s="4">
        <f t="shared" si="536"/>
        <v>1</v>
      </c>
      <c r="R2045" s="6" cm="1">
        <f t="array" ref="R2045">SUM(_xlfn._xlws.FILTER($H$2:$H$2454,_xlfn.MAP($O$2:$O$2454,_xlfn.LAMBDA(_xlpm.x,_xlpm.x=$O2045))))</f>
        <v>7.9214195183776928E-5</v>
      </c>
      <c r="S2045" s="4">
        <f t="shared" si="537"/>
        <v>1</v>
      </c>
      <c r="T2045" s="4">
        <f t="shared" si="538"/>
        <v>0.2342468675289098</v>
      </c>
      <c r="U2045" s="4">
        <f t="shared" si="539"/>
        <v>1</v>
      </c>
      <c r="V2045" s="4">
        <f t="shared" si="540"/>
        <v>0</v>
      </c>
      <c r="W2045" s="4" t="s">
        <v>5147</v>
      </c>
      <c r="X2045" s="2" cm="1">
        <f t="array" ref="X2045">SUM(_xlfn._xlws.FILTER($F$2:$F$2454,_xlfn.MAP($W$2:$W$2454,_xlfn.LAMBDA(_xlpm.x,_xlpm.x=$W2045))))</f>
        <v>29</v>
      </c>
      <c r="Y2045" s="11">
        <f t="shared" si="541"/>
        <v>3.4482758620689655E-2</v>
      </c>
      <c r="Z2045" s="4" t="s">
        <v>5102</v>
      </c>
      <c r="AA2045" s="2" cm="1">
        <f t="array" ref="AA2045">SUM(_xlfn._xlws.FILTER($F$2:$F$2454,_xlfn.MAP($Z$2:$Z$2454,_xlfn.LAMBDA(_xlpm.x,_xlpm.x=$Z2045))))</f>
        <v>1794</v>
      </c>
      <c r="AB2045" s="11">
        <f t="shared" si="542"/>
        <v>5.5741360089186175E-4</v>
      </c>
      <c r="AC2045" s="11">
        <f t="shared" si="543"/>
        <v>1.7914244408091171</v>
      </c>
      <c r="AG2045" s="2"/>
      <c r="AL2045" s="2"/>
      <c r="AM2045" s="2"/>
    </row>
    <row r="2046" spans="1:39">
      <c r="A2046" s="1" t="str">
        <f t="shared" si="527"/>
        <v>~sley~ : [zlɪ]</v>
      </c>
      <c r="B2046" s="1">
        <f>_xlfn.LET(_xlpm.d,$G2046,_xlpm.k,_xlfn.CONCAT(LEFT(TRIM(B$1),1),"*"),COUNTIF(_xlpm.d,_xlpm.k))</f>
        <v>0</v>
      </c>
      <c r="C2046" s="1">
        <f>_xlfn.LET(_xlpm.d,$G2046,_xlpm.k,_xlfn.CONCAT(LEFT(TRIM(C$1),1),"*"),COUNTIF(_xlpm.d,_xlpm.k))</f>
        <v>0</v>
      </c>
      <c r="D2046" s="1">
        <f>_xlfn.LET(_xlpm.d,$G2046,_xlpm.k,_xlfn.CONCAT(LEFT(TRIM(D$1),1),"*"),COUNTIF(_xlpm.d,_xlpm.k))</f>
        <v>0</v>
      </c>
      <c r="E2046" s="1">
        <f t="shared" si="528"/>
        <v>0.30102999566398114</v>
      </c>
      <c r="F2046" s="7">
        <v>1</v>
      </c>
      <c r="G2046" s="9" t="s">
        <v>2303</v>
      </c>
      <c r="H2046" s="4" cm="1">
        <f t="array" ref="H2046">F2046/freq.sum.r6e</f>
        <v>7.9214195183776928E-5</v>
      </c>
      <c r="I2046" s="4" t="str">
        <f t="shared" si="529"/>
        <v>zlɪ</v>
      </c>
      <c r="J2046" s="4" t="str">
        <f t="shared" si="530"/>
        <v>sley</v>
      </c>
      <c r="K2046" s="10">
        <f t="shared" si="531"/>
        <v>3</v>
      </c>
      <c r="L2046" s="1">
        <f t="shared" si="532"/>
        <v>4</v>
      </c>
      <c r="M2046" s="10">
        <f t="shared" si="533"/>
        <v>4</v>
      </c>
      <c r="N2046" s="1" t="str">
        <f t="shared" si="534"/>
        <v>~sley~</v>
      </c>
      <c r="O2046" s="1" t="str">
        <f t="shared" si="535"/>
        <v>[zlɪ]</v>
      </c>
      <c r="P2046" s="3" cm="1">
        <f t="array" ref="P2046">SUM(_xlfn._xlws.FILTER($H$2:$H$2454,_xlfn.MAP($N$2:$N$2454,_xlfn.LAMBDA(_xlpm.x,_xlpm.x=$N2046))))</f>
        <v>7.9214195183776928E-5</v>
      </c>
      <c r="Q2046" s="4">
        <f t="shared" si="536"/>
        <v>1</v>
      </c>
      <c r="R2046" s="6" cm="1">
        <f t="array" ref="R2046">SUM(_xlfn._xlws.FILTER($H$2:$H$2454,_xlfn.MAP($O$2:$O$2454,_xlfn.LAMBDA(_xlpm.x,_xlpm.x=$O2046))))</f>
        <v>7.9214195183776928E-5</v>
      </c>
      <c r="S2046" s="4">
        <f t="shared" si="537"/>
        <v>1</v>
      </c>
      <c r="T2046" s="4">
        <f t="shared" si="538"/>
        <v>0.2342468675289098</v>
      </c>
      <c r="U2046" s="4">
        <f t="shared" si="539"/>
        <v>1</v>
      </c>
      <c r="V2046" s="4">
        <f t="shared" si="540"/>
        <v>0</v>
      </c>
      <c r="W2046" s="4" t="s">
        <v>5147</v>
      </c>
      <c r="X2046" s="2" cm="1">
        <f t="array" ref="X2046">SUM(_xlfn._xlws.FILTER($F$2:$F$2454,_xlfn.MAP($W$2:$W$2454,_xlfn.LAMBDA(_xlpm.x,_xlpm.x=$W2046))))</f>
        <v>29</v>
      </c>
      <c r="Y2046" s="11">
        <f t="shared" si="541"/>
        <v>3.4482758620689655E-2</v>
      </c>
      <c r="Z2046" s="4" t="s">
        <v>5102</v>
      </c>
      <c r="AA2046" s="2" cm="1">
        <f t="array" ref="AA2046">SUM(_xlfn._xlws.FILTER($F$2:$F$2454,_xlfn.MAP($Z$2:$Z$2454,_xlfn.LAMBDA(_xlpm.x,_xlpm.x=$Z2046))))</f>
        <v>1794</v>
      </c>
      <c r="AB2046" s="11">
        <f t="shared" si="542"/>
        <v>5.5741360089186175E-4</v>
      </c>
      <c r="AC2046" s="11">
        <f t="shared" si="543"/>
        <v>1.7914244408091171</v>
      </c>
      <c r="AG2046" s="2"/>
      <c r="AL2046" s="2"/>
      <c r="AM2046" s="2"/>
    </row>
    <row r="2047" spans="1:39">
      <c r="A2047" s="1" t="str">
        <f t="shared" si="527"/>
        <v>~chri~ : [kɹaɪ]</v>
      </c>
      <c r="B2047" s="1">
        <f>_xlfn.LET(_xlpm.d,$G2047,_xlpm.k,_xlfn.CONCAT(LEFT(TRIM(B$1),1),"*"),COUNTIF(_xlpm.d,_xlpm.k))</f>
        <v>0</v>
      </c>
      <c r="C2047" s="1">
        <f>_xlfn.LET(_xlpm.d,$G2047,_xlpm.k,_xlfn.CONCAT(LEFT(TRIM(C$1),1),"*"),COUNTIF(_xlpm.d,_xlpm.k))</f>
        <v>0</v>
      </c>
      <c r="D2047" s="1">
        <f>_xlfn.LET(_xlpm.d,$G2047,_xlpm.k,_xlfn.CONCAT(LEFT(TRIM(D$1),1),"*"),COUNTIF(_xlpm.d,_xlpm.k))</f>
        <v>0</v>
      </c>
      <c r="E2047" s="1">
        <f t="shared" si="528"/>
        <v>0.30102999566398114</v>
      </c>
      <c r="F2047" s="7">
        <v>1</v>
      </c>
      <c r="G2047" s="9" t="s">
        <v>1369</v>
      </c>
      <c r="H2047" s="4" cm="1">
        <f t="array" ref="H2047">F2047/freq.sum.r6e</f>
        <v>7.9214195183776928E-5</v>
      </c>
      <c r="I2047" s="4" t="str">
        <f t="shared" si="529"/>
        <v>kɹaɪ</v>
      </c>
      <c r="J2047" s="4" t="str">
        <f t="shared" si="530"/>
        <v>chri</v>
      </c>
      <c r="K2047" s="10">
        <f t="shared" si="531"/>
        <v>4</v>
      </c>
      <c r="L2047" s="1">
        <f t="shared" si="532"/>
        <v>4</v>
      </c>
      <c r="M2047" s="10">
        <f t="shared" si="533"/>
        <v>4</v>
      </c>
      <c r="N2047" s="1" t="str">
        <f t="shared" si="534"/>
        <v>~chri~</v>
      </c>
      <c r="O2047" s="1" t="str">
        <f t="shared" si="535"/>
        <v>[kɹaɪ]</v>
      </c>
      <c r="P2047" s="3" cm="1">
        <f t="array" ref="P2047">SUM(_xlfn._xlws.FILTER($H$2:$H$2454,_xlfn.MAP($N$2:$N$2454,_xlfn.LAMBDA(_xlpm.x,_xlpm.x=$N2047))))</f>
        <v>3.1685678073510771E-4</v>
      </c>
      <c r="Q2047" s="4">
        <f t="shared" si="536"/>
        <v>0.25</v>
      </c>
      <c r="R2047" s="6" cm="1">
        <f t="array" ref="R2047">SUM(_xlfn._xlws.FILTER($H$2:$H$2454,_xlfn.MAP($O$2:$O$2454,_xlfn.LAMBDA(_xlpm.x,_xlpm.x=$O2047))))</f>
        <v>3.1685678073510771E-4</v>
      </c>
      <c r="S2047" s="4">
        <f t="shared" si="537"/>
        <v>0.25</v>
      </c>
      <c r="T2047" s="4">
        <f t="shared" si="538"/>
        <v>5.8561716882227451E-2</v>
      </c>
      <c r="U2047" s="4">
        <f t="shared" si="539"/>
        <v>0.25</v>
      </c>
      <c r="V2047" s="4">
        <f t="shared" si="540"/>
        <v>0</v>
      </c>
      <c r="W2047" s="4" t="s">
        <v>5110</v>
      </c>
      <c r="X2047" s="2" cm="1">
        <f t="array" ref="X2047">SUM(_xlfn._xlws.FILTER($F$2:$F$2454,_xlfn.MAP($W$2:$W$2454,_xlfn.LAMBDA(_xlpm.x,_xlpm.x=$W2047))))</f>
        <v>1594</v>
      </c>
      <c r="Y2047" s="11">
        <f t="shared" si="541"/>
        <v>6.2735257214554575E-4</v>
      </c>
      <c r="Z2047" s="4" t="s">
        <v>5106</v>
      </c>
      <c r="AA2047" s="2" cm="1">
        <f t="array" ref="AA2047">SUM(_xlfn._xlws.FILTER($F$2:$F$2454,_xlfn.MAP($Z$2:$Z$2454,_xlfn.LAMBDA(_xlpm.x,_xlpm.x=$Z2047))))</f>
        <v>397</v>
      </c>
      <c r="AB2047" s="11">
        <f t="shared" si="542"/>
        <v>2.5188916876574307E-3</v>
      </c>
      <c r="AC2047" s="11">
        <f t="shared" si="543"/>
        <v>-0.60369781029697855</v>
      </c>
      <c r="AG2047" s="2"/>
      <c r="AL2047" s="2"/>
      <c r="AM2047" s="2"/>
    </row>
    <row r="2048" spans="1:39">
      <c r="A2048" s="1" t="str">
        <f t="shared" si="527"/>
        <v>~rpri~ : [ɹpɹaɪ]</v>
      </c>
      <c r="B2048" s="1">
        <f>_xlfn.LET(_xlpm.d,$G2048,_xlpm.k,_xlfn.CONCAT(LEFT(TRIM(B$1),1),"*"),COUNTIF(_xlpm.d,_xlpm.k))</f>
        <v>1</v>
      </c>
      <c r="C2048" s="1">
        <f>_xlfn.LET(_xlpm.d,$G2048,_xlpm.k,_xlfn.CONCAT(LEFT(TRIM(C$1),1),"*"),COUNTIF(_xlpm.d,_xlpm.k))</f>
        <v>0</v>
      </c>
      <c r="D2048" s="1">
        <f>_xlfn.LET(_xlpm.d,$G2048,_xlpm.k,_xlfn.CONCAT(LEFT(TRIM(D$1),1),"*"),COUNTIF(_xlpm.d,_xlpm.k))</f>
        <v>0</v>
      </c>
      <c r="E2048" s="1">
        <f t="shared" si="528"/>
        <v>0.30102999566398114</v>
      </c>
      <c r="F2048" s="7">
        <v>1</v>
      </c>
      <c r="G2048" s="9" t="s">
        <v>767</v>
      </c>
      <c r="H2048" s="4" cm="1">
        <f t="array" ref="H2048">F2048/freq.sum.r6e</f>
        <v>7.9214195183776928E-5</v>
      </c>
      <c r="I2048" s="4" t="str">
        <f t="shared" si="529"/>
        <v>ɹpɹaɪ</v>
      </c>
      <c r="J2048" s="4" t="str">
        <f t="shared" si="530"/>
        <v>rpri</v>
      </c>
      <c r="K2048" s="10">
        <f t="shared" si="531"/>
        <v>5</v>
      </c>
      <c r="L2048" s="1">
        <f t="shared" si="532"/>
        <v>4</v>
      </c>
      <c r="M2048" s="10">
        <f t="shared" si="533"/>
        <v>5</v>
      </c>
      <c r="N2048" s="1" t="str">
        <f t="shared" si="534"/>
        <v>~rpri~</v>
      </c>
      <c r="O2048" s="1" t="str">
        <f t="shared" si="535"/>
        <v>[ɹpɹaɪ]</v>
      </c>
      <c r="P2048" s="3" cm="1">
        <f t="array" ref="P2048">SUM(_xlfn._xlws.FILTER($H$2:$H$2454,_xlfn.MAP($N$2:$N$2454,_xlfn.LAMBDA(_xlpm.x,_xlpm.x=$N2048))))</f>
        <v>7.9214195183776928E-5</v>
      </c>
      <c r="Q2048" s="4">
        <f t="shared" si="536"/>
        <v>1</v>
      </c>
      <c r="R2048" s="6" cm="1">
        <f t="array" ref="R2048">SUM(_xlfn._xlws.FILTER($H$2:$H$2454,_xlfn.MAP($O$2:$O$2454,_xlfn.LAMBDA(_xlpm.x,_xlpm.x=$O2048))))</f>
        <v>7.9214195183776928E-5</v>
      </c>
      <c r="S2048" s="4">
        <f t="shared" si="537"/>
        <v>1</v>
      </c>
      <c r="T2048" s="4">
        <f t="shared" si="538"/>
        <v>0.25439985932113074</v>
      </c>
      <c r="U2048" s="4">
        <f t="shared" si="539"/>
        <v>1</v>
      </c>
      <c r="V2048" s="4">
        <f t="shared" si="540"/>
        <v>0</v>
      </c>
      <c r="W2048" s="4" t="s">
        <v>5110</v>
      </c>
      <c r="X2048" s="2" cm="1">
        <f t="array" ref="X2048">SUM(_xlfn._xlws.FILTER($F$2:$F$2454,_xlfn.MAP($W$2:$W$2454,_xlfn.LAMBDA(_xlpm.x,_xlpm.x=$W2048))))</f>
        <v>1594</v>
      </c>
      <c r="Y2048" s="11">
        <f t="shared" si="541"/>
        <v>6.2735257214554575E-4</v>
      </c>
      <c r="Z2048" s="4" t="s">
        <v>5106</v>
      </c>
      <c r="AA2048" s="2" cm="1">
        <f t="array" ref="AA2048">SUM(_xlfn._xlws.FILTER($F$2:$F$2454,_xlfn.MAP($Z$2:$Z$2454,_xlfn.LAMBDA(_xlpm.x,_xlpm.x=$Z2048))))</f>
        <v>397</v>
      </c>
      <c r="AB2048" s="11">
        <f t="shared" si="542"/>
        <v>2.5188916876574307E-3</v>
      </c>
      <c r="AC2048" s="11">
        <f t="shared" si="543"/>
        <v>-0.60369781029697855</v>
      </c>
      <c r="AG2048" s="2"/>
      <c r="AL2048" s="2"/>
      <c r="AM2048" s="2"/>
    </row>
    <row r="2049" spans="1:39">
      <c r="A2049" s="1" t="str">
        <f t="shared" si="527"/>
        <v>~rshi~ : [ɹʃə]</v>
      </c>
      <c r="B2049" s="1">
        <f>_xlfn.LET(_xlpm.d,$G2049,_xlpm.k,_xlfn.CONCAT(LEFT(TRIM(B$1),1),"*"),COUNTIF(_xlpm.d,_xlpm.k))</f>
        <v>1</v>
      </c>
      <c r="C2049" s="1">
        <f>_xlfn.LET(_xlpm.d,$G2049,_xlpm.k,_xlfn.CONCAT(LEFT(TRIM(C$1),1),"*"),COUNTIF(_xlpm.d,_xlpm.k))</f>
        <v>0</v>
      </c>
      <c r="D2049" s="1">
        <f>_xlfn.LET(_xlpm.d,$G2049,_xlpm.k,_xlfn.CONCAT(LEFT(TRIM(D$1),1),"*"),COUNTIF(_xlpm.d,_xlpm.k))</f>
        <v>0</v>
      </c>
      <c r="E2049" s="1">
        <f t="shared" si="528"/>
        <v>0.30102999566398114</v>
      </c>
      <c r="F2049" s="7">
        <v>1</v>
      </c>
      <c r="G2049" s="9" t="s">
        <v>1143</v>
      </c>
      <c r="H2049" s="4" cm="1">
        <f t="array" ref="H2049">F2049/freq.sum.r6e</f>
        <v>7.9214195183776928E-5</v>
      </c>
      <c r="I2049" s="4" t="str">
        <f t="shared" si="529"/>
        <v>ɹʃə</v>
      </c>
      <c r="J2049" s="4" t="str">
        <f t="shared" si="530"/>
        <v>rshi</v>
      </c>
      <c r="K2049" s="10">
        <f t="shared" si="531"/>
        <v>3</v>
      </c>
      <c r="L2049" s="1">
        <f t="shared" si="532"/>
        <v>4</v>
      </c>
      <c r="M2049" s="10">
        <f t="shared" si="533"/>
        <v>4</v>
      </c>
      <c r="N2049" s="1" t="str">
        <f t="shared" si="534"/>
        <v>~rshi~</v>
      </c>
      <c r="O2049" s="1" t="str">
        <f t="shared" si="535"/>
        <v>[ɹʃə]</v>
      </c>
      <c r="P2049" s="3" cm="1">
        <f t="array" ref="P2049">SUM(_xlfn._xlws.FILTER($H$2:$H$2454,_xlfn.MAP($N$2:$N$2454,_xlfn.LAMBDA(_xlpm.x,_xlpm.x=$N2049))))</f>
        <v>1.5842839036755386E-4</v>
      </c>
      <c r="Q2049" s="4">
        <f t="shared" si="536"/>
        <v>0.5</v>
      </c>
      <c r="R2049" s="6" cm="1">
        <f t="array" ref="R2049">SUM(_xlfn._xlws.FILTER($H$2:$H$2454,_xlfn.MAP($O$2:$O$2454,_xlfn.LAMBDA(_xlpm.x,_xlpm.x=$O2049))))</f>
        <v>1.5842839036755386E-4</v>
      </c>
      <c r="S2049" s="4">
        <f t="shared" si="537"/>
        <v>0.5</v>
      </c>
      <c r="T2049" s="4">
        <f t="shared" si="538"/>
        <v>0.1171234337644549</v>
      </c>
      <c r="U2049" s="4">
        <f t="shared" si="539"/>
        <v>0.5</v>
      </c>
      <c r="V2049" s="4">
        <f t="shared" si="540"/>
        <v>0</v>
      </c>
      <c r="W2049" s="4" t="s">
        <v>5110</v>
      </c>
      <c r="X2049" s="2" cm="1">
        <f t="array" ref="X2049">SUM(_xlfn._xlws.FILTER($F$2:$F$2454,_xlfn.MAP($W$2:$W$2454,_xlfn.LAMBDA(_xlpm.x,_xlpm.x=$W2049))))</f>
        <v>1594</v>
      </c>
      <c r="Y2049" s="11">
        <f t="shared" si="541"/>
        <v>6.2735257214554575E-4</v>
      </c>
      <c r="Z2049" s="4" t="s">
        <v>5101</v>
      </c>
      <c r="AA2049" s="2" cm="1">
        <f t="array" ref="AA2049">SUM(_xlfn._xlws.FILTER($F$2:$F$2454,_xlfn.MAP($Z$2:$Z$2454,_xlfn.LAMBDA(_xlpm.x,_xlpm.x=$Z2049))))</f>
        <v>2255</v>
      </c>
      <c r="AB2049" s="11">
        <f t="shared" si="542"/>
        <v>4.434589800443459E-4</v>
      </c>
      <c r="AC2049" s="11">
        <f t="shared" si="543"/>
        <v>0.1506582291538858</v>
      </c>
      <c r="AG2049" s="2"/>
      <c r="AL2049" s="2"/>
      <c r="AM2049" s="2"/>
    </row>
    <row r="2050" spans="1:39">
      <c r="A2050" s="1" t="str">
        <f t="shared" ref="A2050:A2113" si="544">_xlfn.LET(_xlpm.sep," : ",CONCATENATE(N2050,_xlpm.sep,O2050))</f>
        <v>~gski~ : [ɡskɪ]</v>
      </c>
      <c r="B2050" s="1">
        <f>_xlfn.LET(_xlpm.d,$G2050,_xlpm.k,_xlfn.CONCAT(LEFT(TRIM(B$1),1),"*"),COUNTIF(_xlpm.d,_xlpm.k))</f>
        <v>0</v>
      </c>
      <c r="C2050" s="1">
        <f>_xlfn.LET(_xlpm.d,$G2050,_xlpm.k,_xlfn.CONCAT(LEFT(TRIM(C$1),1),"*"),COUNTIF(_xlpm.d,_xlpm.k))</f>
        <v>0</v>
      </c>
      <c r="D2050" s="1">
        <f>_xlfn.LET(_xlpm.d,$G2050,_xlpm.k,_xlfn.CONCAT(LEFT(TRIM(D$1),1),"*"),COUNTIF(_xlpm.d,_xlpm.k))</f>
        <v>0</v>
      </c>
      <c r="E2050" s="1">
        <f t="shared" ref="E2050:E2113" si="545">LOG(F2050+1,10)</f>
        <v>0.30102999566398114</v>
      </c>
      <c r="F2050" s="7">
        <v>1</v>
      </c>
      <c r="G2050" s="9" t="s">
        <v>2371</v>
      </c>
      <c r="H2050" s="4" cm="1">
        <f t="array" ref="H2050">F2050/freq.sum.r6e</f>
        <v>7.9214195183776928E-5</v>
      </c>
      <c r="I2050" s="4" t="str">
        <f t="shared" ref="I2050:I2113" si="546">_xlfn.LET(_xlpm.sep,":",_xlpm.w,$G2050,LEFT(_xlpm.w,FIND(_xlpm.sep,_xlpm.w)-1))</f>
        <v>ɡskɪ</v>
      </c>
      <c r="J2050" s="4" t="str">
        <f t="shared" ref="J2050:J2113" si="547">_xlfn.LET(_xlpm.sep,":",_xlpm.w,$G2050,RIGHT(_xlpm.w,LEN(_xlpm.w)-FIND(_xlpm.sep,_xlpm.w)))</f>
        <v>gski</v>
      </c>
      <c r="K2050" s="10">
        <f t="shared" ref="K2050:K2113" si="548">_xlfn.LET(_xlpm.w,I2050,LEN(_xlpm.w))</f>
        <v>4</v>
      </c>
      <c r="L2050" s="1">
        <f t="shared" ref="L2050:L2113" si="549">_xlfn.LET(_xlpm.w,J2050,LEN(_xlpm.w))</f>
        <v>4</v>
      </c>
      <c r="M2050" s="10">
        <f t="shared" ref="M2050:M2113" si="550">_xlfn.LET(_xlpm.a,K2050,_xlpm.b,L2050,MAX(_xlpm.a,_xlpm.b))</f>
        <v>4</v>
      </c>
      <c r="N2050" s="1" t="str">
        <f t="shared" ref="N2050:N2113" si="551">_xlfn.LET(_xlpm.sep,":",_xlpm.w,$G2050,_xlfn.CONCAT("~",RIGHT(_xlpm.w,LEN(_xlpm.w)-FIND(_xlpm.sep,_xlpm.w)),"~"))</f>
        <v>~gski~</v>
      </c>
      <c r="O2050" s="1" t="str">
        <f t="shared" ref="O2050:O2113" si="552">_xlfn.LET(_xlpm.sep,":",_xlpm.w,$G2050,_xlfn.CONCAT("[",LEFT(_xlpm.w,FIND(_xlpm.sep,_xlpm.w)-1),"]"))</f>
        <v>[ɡskɪ]</v>
      </c>
      <c r="P2050" s="3" cm="1">
        <f t="array" ref="P2050">SUM(_xlfn._xlws.FILTER($H$2:$H$2454,_xlfn.MAP($N$2:$N$2454,_xlfn.LAMBDA(_xlpm.x,_xlpm.x=$N2050))))</f>
        <v>7.9214195183776928E-5</v>
      </c>
      <c r="Q2050" s="4">
        <f t="shared" ref="Q2050:Q2113" si="553">$H2050/P2050</f>
        <v>1</v>
      </c>
      <c r="R2050" s="6" cm="1">
        <f t="array" ref="R2050">SUM(_xlfn._xlws.FILTER($H$2:$H$2454,_xlfn.MAP($O$2:$O$2454,_xlfn.LAMBDA(_xlpm.x,_xlpm.x=$O2050))))</f>
        <v>7.9214195183776928E-5</v>
      </c>
      <c r="S2050" s="4">
        <f t="shared" ref="S2050:S2113" si="554">$H2050/R2050</f>
        <v>1</v>
      </c>
      <c r="T2050" s="4">
        <f t="shared" ref="T2050:T2113" si="555">_xlfn.LET(_xlpm.freq,F2050,_xlpm.size,M2050+1,_xlpm.F,U2050,LOG(1+_xlpm.freq)*LOG(1+_xlpm.size)*_xlpm.F)</f>
        <v>0.2342468675289098</v>
      </c>
      <c r="U2050" s="4">
        <f t="shared" ref="U2050:U2113" si="556">_xlfn.LET(_xlpm.a,S2050,_xlpm.b,Q2050,2*_xlpm.a*_xlpm.b/(_xlpm.a+_xlpm.b))</f>
        <v>1</v>
      </c>
      <c r="V2050" s="4">
        <f t="shared" ref="V2050:V2113" si="557">_xlfn.LET(_xlpm.p,Q2050,_xlpm.q,S2050,LOG(_xlpm.p/_xlpm.q))</f>
        <v>0</v>
      </c>
      <c r="W2050" s="4" t="s">
        <v>5110</v>
      </c>
      <c r="X2050" s="2" cm="1">
        <f t="array" ref="X2050">SUM(_xlfn._xlws.FILTER($F$2:$F$2454,_xlfn.MAP($W$2:$W$2454,_xlfn.LAMBDA(_xlpm.x,_xlpm.x=$W2050))))</f>
        <v>1594</v>
      </c>
      <c r="Y2050" s="11">
        <f t="shared" ref="Y2050:Y2113" si="558">$F2050/X2050</f>
        <v>6.2735257214554575E-4</v>
      </c>
      <c r="Z2050" s="4" t="s">
        <v>5102</v>
      </c>
      <c r="AA2050" s="2" cm="1">
        <f t="array" ref="AA2050">SUM(_xlfn._xlws.FILTER($F$2:$F$2454,_xlfn.MAP($Z$2:$Z$2454,_xlfn.LAMBDA(_xlpm.x,_xlpm.x=$Z2050))))</f>
        <v>1794</v>
      </c>
      <c r="AB2050" s="11">
        <f t="shared" ref="AB2050:AB2113" si="559">$F2050/AA2050</f>
        <v>5.5741360089186175E-4</v>
      </c>
      <c r="AC2050" s="11">
        <f t="shared" ref="AC2050:AC2113" si="560">_xlfn.LET(_xlpm.a,Y2050,_xlpm.b,AB2050,LOG(_xlpm.a/_xlpm.b))</f>
        <v>5.1334121647979701E-2</v>
      </c>
      <c r="AG2050" s="2"/>
      <c r="AL2050" s="2"/>
      <c r="AM2050" s="2"/>
    </row>
    <row r="2051" spans="1:39">
      <c r="A2051" s="1" t="str">
        <f t="shared" si="544"/>
        <v>~nfli~ : [nflɪ]</v>
      </c>
      <c r="B2051" s="1">
        <f>_xlfn.LET(_xlpm.d,$G2051,_xlpm.k,_xlfn.CONCAT(LEFT(TRIM(B$1),1),"*"),COUNTIF(_xlpm.d,_xlpm.k))</f>
        <v>0</v>
      </c>
      <c r="C2051" s="1">
        <f>_xlfn.LET(_xlpm.d,$G2051,_xlpm.k,_xlfn.CONCAT(LEFT(TRIM(C$1),1),"*"),COUNTIF(_xlpm.d,_xlpm.k))</f>
        <v>0</v>
      </c>
      <c r="D2051" s="1">
        <f>_xlfn.LET(_xlpm.d,$G2051,_xlpm.k,_xlfn.CONCAT(LEFT(TRIM(D$1),1),"*"),COUNTIF(_xlpm.d,_xlpm.k))</f>
        <v>1</v>
      </c>
      <c r="E2051" s="1">
        <f t="shared" si="545"/>
        <v>0.30102999566398114</v>
      </c>
      <c r="F2051" s="7">
        <v>1</v>
      </c>
      <c r="G2051" s="9" t="s">
        <v>2140</v>
      </c>
      <c r="H2051" s="4" cm="1">
        <f t="array" ref="H2051">F2051/freq.sum.r6e</f>
        <v>7.9214195183776928E-5</v>
      </c>
      <c r="I2051" s="4" t="str">
        <f t="shared" si="546"/>
        <v>nflɪ</v>
      </c>
      <c r="J2051" s="4" t="str">
        <f t="shared" si="547"/>
        <v>nfli</v>
      </c>
      <c r="K2051" s="10">
        <f t="shared" si="548"/>
        <v>4</v>
      </c>
      <c r="L2051" s="1">
        <f t="shared" si="549"/>
        <v>4</v>
      </c>
      <c r="M2051" s="10">
        <f t="shared" si="550"/>
        <v>4</v>
      </c>
      <c r="N2051" s="1" t="str">
        <f t="shared" si="551"/>
        <v>~nfli~</v>
      </c>
      <c r="O2051" s="1" t="str">
        <f t="shared" si="552"/>
        <v>[nflɪ]</v>
      </c>
      <c r="P2051" s="3" cm="1">
        <f t="array" ref="P2051">SUM(_xlfn._xlws.FILTER($H$2:$H$2454,_xlfn.MAP($N$2:$N$2454,_xlfn.LAMBDA(_xlpm.x,_xlpm.x=$N2051))))</f>
        <v>7.9214195183776928E-5</v>
      </c>
      <c r="Q2051" s="4">
        <f t="shared" si="553"/>
        <v>1</v>
      </c>
      <c r="R2051" s="6" cm="1">
        <f t="array" ref="R2051">SUM(_xlfn._xlws.FILTER($H$2:$H$2454,_xlfn.MAP($O$2:$O$2454,_xlfn.LAMBDA(_xlpm.x,_xlpm.x=$O2051))))</f>
        <v>7.9214195183776928E-5</v>
      </c>
      <c r="S2051" s="4">
        <f t="shared" si="554"/>
        <v>1</v>
      </c>
      <c r="T2051" s="4">
        <f t="shared" si="555"/>
        <v>0.2342468675289098</v>
      </c>
      <c r="U2051" s="4">
        <f t="shared" si="556"/>
        <v>1</v>
      </c>
      <c r="V2051" s="4">
        <f t="shared" si="557"/>
        <v>0</v>
      </c>
      <c r="W2051" s="4" t="s">
        <v>5110</v>
      </c>
      <c r="X2051" s="2" cm="1">
        <f t="array" ref="X2051">SUM(_xlfn._xlws.FILTER($F$2:$F$2454,_xlfn.MAP($W$2:$W$2454,_xlfn.LAMBDA(_xlpm.x,_xlpm.x=$W2051))))</f>
        <v>1594</v>
      </c>
      <c r="Y2051" s="11">
        <f t="shared" si="558"/>
        <v>6.2735257214554575E-4</v>
      </c>
      <c r="Z2051" s="4" t="s">
        <v>5102</v>
      </c>
      <c r="AA2051" s="2" cm="1">
        <f t="array" ref="AA2051">SUM(_xlfn._xlws.FILTER($F$2:$F$2454,_xlfn.MAP($Z$2:$Z$2454,_xlfn.LAMBDA(_xlpm.x,_xlpm.x=$Z2051))))</f>
        <v>1794</v>
      </c>
      <c r="AB2051" s="11">
        <f t="shared" si="559"/>
        <v>5.5741360089186175E-4</v>
      </c>
      <c r="AC2051" s="11">
        <f t="shared" si="560"/>
        <v>5.1334121647979701E-2</v>
      </c>
      <c r="AG2051" s="2"/>
      <c r="AL2051" s="2"/>
      <c r="AM2051" s="2"/>
    </row>
    <row r="2052" spans="1:39">
      <c r="A2052" s="1" t="str">
        <f t="shared" si="544"/>
        <v>~nshi~ : [nʃɪ]</v>
      </c>
      <c r="B2052" s="1">
        <f>_xlfn.LET(_xlpm.d,$G2052,_xlpm.k,_xlfn.CONCAT(LEFT(TRIM(B$1),1),"*"),COUNTIF(_xlpm.d,_xlpm.k))</f>
        <v>0</v>
      </c>
      <c r="C2052" s="1">
        <f>_xlfn.LET(_xlpm.d,$G2052,_xlpm.k,_xlfn.CONCAT(LEFT(TRIM(C$1),1),"*"),COUNTIF(_xlpm.d,_xlpm.k))</f>
        <v>0</v>
      </c>
      <c r="D2052" s="1">
        <f>_xlfn.LET(_xlpm.d,$G2052,_xlpm.k,_xlfn.CONCAT(LEFT(TRIM(D$1),1),"*"),COUNTIF(_xlpm.d,_xlpm.k))</f>
        <v>1</v>
      </c>
      <c r="E2052" s="1">
        <f t="shared" si="545"/>
        <v>0.30102999566398114</v>
      </c>
      <c r="F2052" s="7">
        <v>1</v>
      </c>
      <c r="G2052" s="9" t="s">
        <v>528</v>
      </c>
      <c r="H2052" s="4" cm="1">
        <f t="array" ref="H2052">F2052/freq.sum.r6e</f>
        <v>7.9214195183776928E-5</v>
      </c>
      <c r="I2052" s="1" t="str">
        <f t="shared" si="546"/>
        <v>nʃɪ</v>
      </c>
      <c r="J2052" s="1" t="str">
        <f t="shared" si="547"/>
        <v>nshi</v>
      </c>
      <c r="K2052" s="10">
        <f t="shared" si="548"/>
        <v>3</v>
      </c>
      <c r="L2052" s="1">
        <f t="shared" si="549"/>
        <v>4</v>
      </c>
      <c r="M2052" s="10">
        <f t="shared" si="550"/>
        <v>4</v>
      </c>
      <c r="N2052" s="1" t="str">
        <f t="shared" si="551"/>
        <v>~nshi~</v>
      </c>
      <c r="O2052" s="1" t="str">
        <f t="shared" si="552"/>
        <v>[nʃɪ]</v>
      </c>
      <c r="P2052" s="3" cm="1">
        <f t="array" ref="P2052">SUM(_xlfn._xlws.FILTER($H$2:$H$2454,_xlfn.MAP($N$2:$N$2454,_xlfn.LAMBDA(_xlpm.x,_xlpm.x=$N2052))))</f>
        <v>7.9214195183776928E-5</v>
      </c>
      <c r="Q2052" s="4">
        <f t="shared" si="553"/>
        <v>1</v>
      </c>
      <c r="R2052" s="6" cm="1">
        <f t="array" ref="R2052">SUM(_xlfn._xlws.FILTER($H$2:$H$2454,_xlfn.MAP($O$2:$O$2454,_xlfn.LAMBDA(_xlpm.x,_xlpm.x=$O2052))))</f>
        <v>7.9214195183776928E-5</v>
      </c>
      <c r="S2052" s="4">
        <f t="shared" si="554"/>
        <v>1</v>
      </c>
      <c r="T2052" s="4">
        <f t="shared" si="555"/>
        <v>0.2342468675289098</v>
      </c>
      <c r="U2052" s="4">
        <f t="shared" si="556"/>
        <v>1</v>
      </c>
      <c r="V2052" s="4">
        <f t="shared" si="557"/>
        <v>0</v>
      </c>
      <c r="W2052" s="4" t="s">
        <v>5110</v>
      </c>
      <c r="X2052" s="2" cm="1">
        <f t="array" ref="X2052">SUM(_xlfn._xlws.FILTER($F$2:$F$2454,_xlfn.MAP($W$2:$W$2454,_xlfn.LAMBDA(_xlpm.x,_xlpm.x=$W2052))))</f>
        <v>1594</v>
      </c>
      <c r="Y2052" s="11">
        <f t="shared" si="558"/>
        <v>6.2735257214554575E-4</v>
      </c>
      <c r="Z2052" s="4" t="s">
        <v>5102</v>
      </c>
      <c r="AA2052" s="2" cm="1">
        <f t="array" ref="AA2052">SUM(_xlfn._xlws.FILTER($F$2:$F$2454,_xlfn.MAP($Z$2:$Z$2454,_xlfn.LAMBDA(_xlpm.x,_xlpm.x=$Z2052))))</f>
        <v>1794</v>
      </c>
      <c r="AB2052" s="11">
        <f t="shared" si="559"/>
        <v>5.5741360089186175E-4</v>
      </c>
      <c r="AC2052" s="11">
        <f t="shared" si="560"/>
        <v>5.1334121647979701E-2</v>
      </c>
      <c r="AG2052" s="2"/>
      <c r="AL2052" s="2"/>
      <c r="AM2052" s="2"/>
    </row>
    <row r="2053" spans="1:39">
      <c r="A2053" s="1" t="str">
        <f t="shared" si="544"/>
        <v>~ppli~ : [plɪ]</v>
      </c>
      <c r="B2053" s="1">
        <f>_xlfn.LET(_xlpm.d,$G2053,_xlpm.k,_xlfn.CONCAT(LEFT(TRIM(B$1),1),"*"),COUNTIF(_xlpm.d,_xlpm.k))</f>
        <v>0</v>
      </c>
      <c r="C2053" s="1">
        <f>_xlfn.LET(_xlpm.d,$G2053,_xlpm.k,_xlfn.CONCAT(LEFT(TRIM(C$1),1),"*"),COUNTIF(_xlpm.d,_xlpm.k))</f>
        <v>0</v>
      </c>
      <c r="D2053" s="1">
        <f>_xlfn.LET(_xlpm.d,$G2053,_xlpm.k,_xlfn.CONCAT(LEFT(TRIM(D$1),1),"*"),COUNTIF(_xlpm.d,_xlpm.k))</f>
        <v>0</v>
      </c>
      <c r="E2053" s="1">
        <f t="shared" si="545"/>
        <v>0.30102999566398114</v>
      </c>
      <c r="F2053" s="7">
        <v>1</v>
      </c>
      <c r="G2053" s="9" t="s">
        <v>2187</v>
      </c>
      <c r="H2053" s="4" cm="1">
        <f t="array" ref="H2053">F2053/freq.sum.r6e</f>
        <v>7.9214195183776928E-5</v>
      </c>
      <c r="I2053" s="1" t="str">
        <f t="shared" si="546"/>
        <v>plɪ</v>
      </c>
      <c r="J2053" s="1" t="str">
        <f t="shared" si="547"/>
        <v>ppli</v>
      </c>
      <c r="K2053" s="10">
        <f t="shared" si="548"/>
        <v>3</v>
      </c>
      <c r="L2053" s="1">
        <f t="shared" si="549"/>
        <v>4</v>
      </c>
      <c r="M2053" s="10">
        <f t="shared" si="550"/>
        <v>4</v>
      </c>
      <c r="N2053" s="1" t="str">
        <f t="shared" si="551"/>
        <v>~ppli~</v>
      </c>
      <c r="O2053" s="1" t="str">
        <f t="shared" si="552"/>
        <v>[plɪ]</v>
      </c>
      <c r="P2053" s="3" cm="1">
        <f t="array" ref="P2053">SUM(_xlfn._xlws.FILTER($H$2:$H$2454,_xlfn.MAP($N$2:$N$2454,_xlfn.LAMBDA(_xlpm.x,_xlpm.x=$N2053))))</f>
        <v>2.3764258555133077E-4</v>
      </c>
      <c r="Q2053" s="4">
        <f t="shared" si="553"/>
        <v>0.33333333333333337</v>
      </c>
      <c r="R2053" s="6" cm="1">
        <f t="array" ref="R2053">SUM(_xlfn._xlws.FILTER($H$2:$H$2454,_xlfn.MAP($O$2:$O$2454,_xlfn.LAMBDA(_xlpm.x,_xlpm.x=$O2053))))</f>
        <v>2.3764258555133077E-4</v>
      </c>
      <c r="S2053" s="4">
        <f t="shared" si="554"/>
        <v>0.33333333333333337</v>
      </c>
      <c r="T2053" s="4">
        <f t="shared" si="555"/>
        <v>7.8082289176303277E-2</v>
      </c>
      <c r="U2053" s="4">
        <f t="shared" si="556"/>
        <v>0.33333333333333337</v>
      </c>
      <c r="V2053" s="4">
        <f t="shared" si="557"/>
        <v>0</v>
      </c>
      <c r="W2053" s="4" t="s">
        <v>5110</v>
      </c>
      <c r="X2053" s="2" cm="1">
        <f t="array" ref="X2053">SUM(_xlfn._xlws.FILTER($F$2:$F$2454,_xlfn.MAP($W$2:$W$2454,_xlfn.LAMBDA(_xlpm.x,_xlpm.x=$W2053))))</f>
        <v>1594</v>
      </c>
      <c r="Y2053" s="11">
        <f t="shared" si="558"/>
        <v>6.2735257214554575E-4</v>
      </c>
      <c r="Z2053" s="4" t="s">
        <v>5102</v>
      </c>
      <c r="AA2053" s="2" cm="1">
        <f t="array" ref="AA2053">SUM(_xlfn._xlws.FILTER($F$2:$F$2454,_xlfn.MAP($Z$2:$Z$2454,_xlfn.LAMBDA(_xlpm.x,_xlpm.x=$Z2053))))</f>
        <v>1794</v>
      </c>
      <c r="AB2053" s="11">
        <f t="shared" si="559"/>
        <v>5.5741360089186175E-4</v>
      </c>
      <c r="AC2053" s="11">
        <f t="shared" si="560"/>
        <v>5.1334121647979701E-2</v>
      </c>
      <c r="AG2053" s="2"/>
      <c r="AL2053" s="2"/>
      <c r="AM2053" s="2"/>
    </row>
    <row r="2054" spans="1:39">
      <c r="A2054" s="1" t="str">
        <f t="shared" si="544"/>
        <v>~rski~ : [ɹskɪ]</v>
      </c>
      <c r="B2054" s="1">
        <f>_xlfn.LET(_xlpm.d,$G2054,_xlpm.k,_xlfn.CONCAT(LEFT(TRIM(B$1),1),"*"),COUNTIF(_xlpm.d,_xlpm.k))</f>
        <v>1</v>
      </c>
      <c r="C2054" s="1">
        <f>_xlfn.LET(_xlpm.d,$G2054,_xlpm.k,_xlfn.CONCAT(LEFT(TRIM(C$1),1),"*"),COUNTIF(_xlpm.d,_xlpm.k))</f>
        <v>0</v>
      </c>
      <c r="D2054" s="1">
        <f>_xlfn.LET(_xlpm.d,$G2054,_xlpm.k,_xlfn.CONCAT(LEFT(TRIM(D$1),1),"*"),COUNTIF(_xlpm.d,_xlpm.k))</f>
        <v>0</v>
      </c>
      <c r="E2054" s="1">
        <f t="shared" si="545"/>
        <v>0.30102999566398114</v>
      </c>
      <c r="F2054" s="7">
        <v>1</v>
      </c>
      <c r="G2054" s="9" t="s">
        <v>2372</v>
      </c>
      <c r="H2054" s="4" cm="1">
        <f t="array" ref="H2054">F2054/freq.sum.r6e</f>
        <v>7.9214195183776928E-5</v>
      </c>
      <c r="I2054" s="1" t="str">
        <f t="shared" si="546"/>
        <v>ɹskɪ</v>
      </c>
      <c r="J2054" s="1" t="str">
        <f t="shared" si="547"/>
        <v>rski</v>
      </c>
      <c r="K2054" s="10">
        <f t="shared" si="548"/>
        <v>4</v>
      </c>
      <c r="L2054" s="1">
        <f t="shared" si="549"/>
        <v>4</v>
      </c>
      <c r="M2054" s="10">
        <f t="shared" si="550"/>
        <v>4</v>
      </c>
      <c r="N2054" s="1" t="str">
        <f t="shared" si="551"/>
        <v>~rski~</v>
      </c>
      <c r="O2054" s="1" t="str">
        <f t="shared" si="552"/>
        <v>[ɹskɪ]</v>
      </c>
      <c r="P2054" s="3" cm="1">
        <f t="array" ref="P2054">SUM(_xlfn._xlws.FILTER($H$2:$H$2454,_xlfn.MAP($N$2:$N$2454,_xlfn.LAMBDA(_xlpm.x,_xlpm.x=$N2054))))</f>
        <v>7.9214195183776928E-5</v>
      </c>
      <c r="Q2054" s="4">
        <f t="shared" si="553"/>
        <v>1</v>
      </c>
      <c r="R2054" s="6" cm="1">
        <f t="array" ref="R2054">SUM(_xlfn._xlws.FILTER($H$2:$H$2454,_xlfn.MAP($O$2:$O$2454,_xlfn.LAMBDA(_xlpm.x,_xlpm.x=$O2054))))</f>
        <v>7.9214195183776928E-5</v>
      </c>
      <c r="S2054" s="4">
        <f t="shared" si="554"/>
        <v>1</v>
      </c>
      <c r="T2054" s="4">
        <f t="shared" si="555"/>
        <v>0.2342468675289098</v>
      </c>
      <c r="U2054" s="4">
        <f t="shared" si="556"/>
        <v>1</v>
      </c>
      <c r="V2054" s="4">
        <f t="shared" si="557"/>
        <v>0</v>
      </c>
      <c r="W2054" s="4" t="s">
        <v>5110</v>
      </c>
      <c r="X2054" s="2" cm="1">
        <f t="array" ref="X2054">SUM(_xlfn._xlws.FILTER($F$2:$F$2454,_xlfn.MAP($W$2:$W$2454,_xlfn.LAMBDA(_xlpm.x,_xlpm.x=$W2054))))</f>
        <v>1594</v>
      </c>
      <c r="Y2054" s="11">
        <f t="shared" si="558"/>
        <v>6.2735257214554575E-4</v>
      </c>
      <c r="Z2054" s="4" t="s">
        <v>5102</v>
      </c>
      <c r="AA2054" s="2" cm="1">
        <f t="array" ref="AA2054">SUM(_xlfn._xlws.FILTER($F$2:$F$2454,_xlfn.MAP($Z$2:$Z$2454,_xlfn.LAMBDA(_xlpm.x,_xlpm.x=$Z2054))))</f>
        <v>1794</v>
      </c>
      <c r="AB2054" s="11">
        <f t="shared" si="559"/>
        <v>5.5741360089186175E-4</v>
      </c>
      <c r="AC2054" s="11">
        <f t="shared" si="560"/>
        <v>5.1334121647979701E-2</v>
      </c>
      <c r="AG2054" s="2"/>
      <c r="AL2054" s="2"/>
      <c r="AM2054" s="2"/>
    </row>
    <row r="2055" spans="1:39">
      <c r="A2055" s="1" t="str">
        <f t="shared" si="544"/>
        <v>~spli~ : [splɪ]</v>
      </c>
      <c r="B2055" s="1">
        <f>_xlfn.LET(_xlpm.d,$G2055,_xlpm.k,_xlfn.CONCAT(LEFT(TRIM(B$1),1),"*"),COUNTIF(_xlpm.d,_xlpm.k))</f>
        <v>0</v>
      </c>
      <c r="C2055" s="1">
        <f>_xlfn.LET(_xlpm.d,$G2055,_xlpm.k,_xlfn.CONCAT(LEFT(TRIM(C$1),1),"*"),COUNTIF(_xlpm.d,_xlpm.k))</f>
        <v>0</v>
      </c>
      <c r="D2055" s="1">
        <f>_xlfn.LET(_xlpm.d,$G2055,_xlpm.k,_xlfn.CONCAT(LEFT(TRIM(D$1),1),"*"),COUNTIF(_xlpm.d,_xlpm.k))</f>
        <v>0</v>
      </c>
      <c r="E2055" s="1">
        <f t="shared" si="545"/>
        <v>0.30102999566398114</v>
      </c>
      <c r="F2055" s="7">
        <v>1</v>
      </c>
      <c r="G2055" s="9" t="s">
        <v>774</v>
      </c>
      <c r="H2055" s="4" cm="1">
        <f t="array" ref="H2055">F2055/freq.sum.r6e</f>
        <v>7.9214195183776928E-5</v>
      </c>
      <c r="I2055" s="4" t="str">
        <f t="shared" si="546"/>
        <v>splɪ</v>
      </c>
      <c r="J2055" s="4" t="str">
        <f t="shared" si="547"/>
        <v>spli</v>
      </c>
      <c r="K2055" s="10">
        <f t="shared" si="548"/>
        <v>4</v>
      </c>
      <c r="L2055" s="1">
        <f t="shared" si="549"/>
        <v>4</v>
      </c>
      <c r="M2055" s="10">
        <f t="shared" si="550"/>
        <v>4</v>
      </c>
      <c r="N2055" s="1" t="str">
        <f t="shared" si="551"/>
        <v>~spli~</v>
      </c>
      <c r="O2055" s="1" t="str">
        <f t="shared" si="552"/>
        <v>[splɪ]</v>
      </c>
      <c r="P2055" s="3" cm="1">
        <f t="array" ref="P2055">SUM(_xlfn._xlws.FILTER($H$2:$H$2454,_xlfn.MAP($N$2:$N$2454,_xlfn.LAMBDA(_xlpm.x,_xlpm.x=$N2055))))</f>
        <v>7.9214195183776928E-5</v>
      </c>
      <c r="Q2055" s="4">
        <f t="shared" si="553"/>
        <v>1</v>
      </c>
      <c r="R2055" s="6" cm="1">
        <f t="array" ref="R2055">SUM(_xlfn._xlws.FILTER($H$2:$H$2454,_xlfn.MAP($O$2:$O$2454,_xlfn.LAMBDA(_xlpm.x,_xlpm.x=$O2055))))</f>
        <v>7.9214195183776928E-5</v>
      </c>
      <c r="S2055" s="4">
        <f t="shared" si="554"/>
        <v>1</v>
      </c>
      <c r="T2055" s="4">
        <f t="shared" si="555"/>
        <v>0.2342468675289098</v>
      </c>
      <c r="U2055" s="4">
        <f t="shared" si="556"/>
        <v>1</v>
      </c>
      <c r="V2055" s="4">
        <f t="shared" si="557"/>
        <v>0</v>
      </c>
      <c r="W2055" s="4" t="s">
        <v>5110</v>
      </c>
      <c r="X2055" s="2" cm="1">
        <f t="array" ref="X2055">SUM(_xlfn._xlws.FILTER($F$2:$F$2454,_xlfn.MAP($W$2:$W$2454,_xlfn.LAMBDA(_xlpm.x,_xlpm.x=$W2055))))</f>
        <v>1594</v>
      </c>
      <c r="Y2055" s="11">
        <f t="shared" si="558"/>
        <v>6.2735257214554575E-4</v>
      </c>
      <c r="Z2055" s="4" t="s">
        <v>5102</v>
      </c>
      <c r="AA2055" s="2" cm="1">
        <f t="array" ref="AA2055">SUM(_xlfn._xlws.FILTER($F$2:$F$2454,_xlfn.MAP($Z$2:$Z$2454,_xlfn.LAMBDA(_xlpm.x,_xlpm.x=$Z2055))))</f>
        <v>1794</v>
      </c>
      <c r="AB2055" s="11">
        <f t="shared" si="559"/>
        <v>5.5741360089186175E-4</v>
      </c>
      <c r="AC2055" s="11">
        <f t="shared" si="560"/>
        <v>5.1334121647979701E-2</v>
      </c>
      <c r="AG2055" s="2"/>
      <c r="AL2055" s="2"/>
      <c r="AM2055" s="2"/>
    </row>
    <row r="2056" spans="1:39">
      <c r="A2056" s="1" t="str">
        <f t="shared" si="544"/>
        <v>~ldie~ : [ldʒə]</v>
      </c>
      <c r="B2056" s="1">
        <f>_xlfn.LET(_xlpm.d,$G2056,_xlpm.k,_xlfn.CONCAT(LEFT(TRIM(B$1),1),"*"),COUNTIF(_xlpm.d,_xlpm.k))</f>
        <v>0</v>
      </c>
      <c r="C2056" s="1">
        <f>_xlfn.LET(_xlpm.d,$G2056,_xlpm.k,_xlfn.CONCAT(LEFT(TRIM(C$1),1),"*"),COUNTIF(_xlpm.d,_xlpm.k))</f>
        <v>0</v>
      </c>
      <c r="D2056" s="1">
        <f>_xlfn.LET(_xlpm.d,$G2056,_xlpm.k,_xlfn.CONCAT(LEFT(TRIM(D$1),1),"*"),COUNTIF(_xlpm.d,_xlpm.k))</f>
        <v>0</v>
      </c>
      <c r="E2056" s="1">
        <f t="shared" si="545"/>
        <v>0.30102999566398114</v>
      </c>
      <c r="F2056" s="7">
        <v>1</v>
      </c>
      <c r="G2056" s="9" t="s">
        <v>734</v>
      </c>
      <c r="H2056" s="4" cm="1">
        <f t="array" ref="H2056">F2056/freq.sum.r6e</f>
        <v>7.9214195183776928E-5</v>
      </c>
      <c r="I2056" s="4" t="str">
        <f t="shared" si="546"/>
        <v>ldʒə</v>
      </c>
      <c r="J2056" s="4" t="str">
        <f t="shared" si="547"/>
        <v>ldie</v>
      </c>
      <c r="K2056" s="10">
        <f t="shared" si="548"/>
        <v>4</v>
      </c>
      <c r="L2056" s="1">
        <f t="shared" si="549"/>
        <v>4</v>
      </c>
      <c r="M2056" s="10">
        <f t="shared" si="550"/>
        <v>4</v>
      </c>
      <c r="N2056" s="1" t="str">
        <f t="shared" si="551"/>
        <v>~ldie~</v>
      </c>
      <c r="O2056" s="1" t="str">
        <f t="shared" si="552"/>
        <v>[ldʒə]</v>
      </c>
      <c r="P2056" s="3" cm="1">
        <f t="array" ref="P2056">SUM(_xlfn._xlws.FILTER($H$2:$H$2454,_xlfn.MAP($N$2:$N$2454,_xlfn.LAMBDA(_xlpm.x,_xlpm.x=$N2056))))</f>
        <v>7.9214195183776928E-5</v>
      </c>
      <c r="Q2056" s="4">
        <f t="shared" si="553"/>
        <v>1</v>
      </c>
      <c r="R2056" s="6" cm="1">
        <f t="array" ref="R2056">SUM(_xlfn._xlws.FILTER($H$2:$H$2454,_xlfn.MAP($O$2:$O$2454,_xlfn.LAMBDA(_xlpm.x,_xlpm.x=$O2056))))</f>
        <v>7.9214195183776928E-5</v>
      </c>
      <c r="S2056" s="4">
        <f t="shared" si="554"/>
        <v>1</v>
      </c>
      <c r="T2056" s="4">
        <f t="shared" si="555"/>
        <v>0.2342468675289098</v>
      </c>
      <c r="U2056" s="4">
        <f t="shared" si="556"/>
        <v>1</v>
      </c>
      <c r="V2056" s="4">
        <f t="shared" si="557"/>
        <v>0</v>
      </c>
      <c r="W2056" s="4" t="s">
        <v>5134</v>
      </c>
      <c r="X2056" s="2" cm="1">
        <f t="array" ref="X2056">SUM(_xlfn._xlws.FILTER($F$2:$F$2454,_xlfn.MAP($W$2:$W$2454,_xlfn.LAMBDA(_xlpm.x,_xlpm.x=$W2056))))</f>
        <v>59</v>
      </c>
      <c r="Y2056" s="11">
        <f t="shared" si="558"/>
        <v>1.6949152542372881E-2</v>
      </c>
      <c r="Z2056" s="4" t="s">
        <v>5101</v>
      </c>
      <c r="AA2056" s="2" cm="1">
        <f t="array" ref="AA2056">SUM(_xlfn._xlws.FILTER($F$2:$F$2454,_xlfn.MAP($Z$2:$Z$2454,_xlfn.LAMBDA(_xlpm.x,_xlpm.x=$Z2056))))</f>
        <v>2255</v>
      </c>
      <c r="AB2056" s="11">
        <f t="shared" si="559"/>
        <v>4.434589800443459E-4</v>
      </c>
      <c r="AC2056" s="11">
        <f t="shared" si="560"/>
        <v>1.5822945345718351</v>
      </c>
      <c r="AG2056" s="2"/>
      <c r="AL2056" s="2"/>
      <c r="AM2056" s="2"/>
    </row>
    <row r="2057" spans="1:39">
      <c r="A2057" s="1" t="str">
        <f t="shared" si="544"/>
        <v>~view~ : [vyu]</v>
      </c>
      <c r="B2057" s="1">
        <f>_xlfn.LET(_xlpm.d,$G2057,_xlpm.k,_xlfn.CONCAT(LEFT(TRIM(B$1),1),"*"),COUNTIF(_xlpm.d,_xlpm.k))</f>
        <v>0</v>
      </c>
      <c r="C2057" s="1">
        <f>_xlfn.LET(_xlpm.d,$G2057,_xlpm.k,_xlfn.CONCAT(LEFT(TRIM(C$1),1),"*"),COUNTIF(_xlpm.d,_xlpm.k))</f>
        <v>0</v>
      </c>
      <c r="D2057" s="1">
        <f>_xlfn.LET(_xlpm.d,$G2057,_xlpm.k,_xlfn.CONCAT(LEFT(TRIM(D$1),1),"*"),COUNTIF(_xlpm.d,_xlpm.k))</f>
        <v>0</v>
      </c>
      <c r="E2057" s="1">
        <f t="shared" si="545"/>
        <v>0.60205999132796229</v>
      </c>
      <c r="F2057" s="7">
        <v>3</v>
      </c>
      <c r="G2057" s="9" t="s">
        <v>309</v>
      </c>
      <c r="H2057" s="4" cm="1">
        <f t="array" ref="H2057">F2057/freq.sum.r6e</f>
        <v>2.376425855513308E-4</v>
      </c>
      <c r="I2057" s="4" t="str">
        <f t="shared" si="546"/>
        <v>vyu</v>
      </c>
      <c r="J2057" s="4" t="str">
        <f t="shared" si="547"/>
        <v>view</v>
      </c>
      <c r="K2057" s="10">
        <f t="shared" si="548"/>
        <v>3</v>
      </c>
      <c r="L2057" s="1">
        <f t="shared" si="549"/>
        <v>4</v>
      </c>
      <c r="M2057" s="10">
        <f t="shared" si="550"/>
        <v>4</v>
      </c>
      <c r="N2057" s="1" t="str">
        <f t="shared" si="551"/>
        <v>~view~</v>
      </c>
      <c r="O2057" s="1" t="str">
        <f t="shared" si="552"/>
        <v>[vyu]</v>
      </c>
      <c r="P2057" s="3" cm="1">
        <f t="array" ref="P2057">SUM(_xlfn._xlws.FILTER($H$2:$H$2454,_xlfn.MAP($N$2:$N$2454,_xlfn.LAMBDA(_xlpm.x,_xlpm.x=$N2057))))</f>
        <v>2.376425855513308E-4</v>
      </c>
      <c r="Q2057" s="4">
        <f t="shared" si="553"/>
        <v>1</v>
      </c>
      <c r="R2057" s="6" cm="1">
        <f t="array" ref="R2057">SUM(_xlfn._xlws.FILTER($H$2:$H$2454,_xlfn.MAP($O$2:$O$2454,_xlfn.LAMBDA(_xlpm.x,_xlpm.x=$O2057))))</f>
        <v>2.376425855513308E-4</v>
      </c>
      <c r="S2057" s="4">
        <f t="shared" si="554"/>
        <v>1</v>
      </c>
      <c r="T2057" s="4">
        <f t="shared" si="555"/>
        <v>0.4684937350578196</v>
      </c>
      <c r="U2057" s="4">
        <f t="shared" si="556"/>
        <v>1</v>
      </c>
      <c r="V2057" s="4">
        <f t="shared" si="557"/>
        <v>0</v>
      </c>
      <c r="W2057" s="4" t="s">
        <v>5146</v>
      </c>
      <c r="X2057" s="2" cm="1">
        <f t="array" ref="X2057">SUM(_xlfn._xlws.FILTER($F$2:$F$2454,_xlfn.MAP($W$2:$W$2454,_xlfn.LAMBDA(_xlpm.x,_xlpm.x=$W2057))))</f>
        <v>4</v>
      </c>
      <c r="Y2057" s="11">
        <f t="shared" si="558"/>
        <v>0.75</v>
      </c>
      <c r="Z2057" s="4" t="s">
        <v>5111</v>
      </c>
      <c r="AA2057" s="2" cm="1">
        <f t="array" ref="AA2057">SUM(_xlfn._xlws.FILTER($F$2:$F$2454,_xlfn.MAP($Z$2:$Z$2454,_xlfn.LAMBDA(_xlpm.x,_xlpm.x=$Z2057))))</f>
        <v>254</v>
      </c>
      <c r="AB2057" s="11">
        <f t="shared" si="559"/>
        <v>1.1811023622047244E-2</v>
      </c>
      <c r="AC2057" s="11">
        <f t="shared" si="560"/>
        <v>1.8027737252919758</v>
      </c>
      <c r="AG2057" s="2"/>
      <c r="AL2057" s="2"/>
      <c r="AM2057" s="2"/>
    </row>
    <row r="2058" spans="1:39">
      <c r="A2058" s="1" t="str">
        <f t="shared" si="544"/>
        <v>~ntio~ : [ntʃə]</v>
      </c>
      <c r="B2058" s="1">
        <f>_xlfn.LET(_xlpm.d,$G2058,_xlpm.k,_xlfn.CONCAT(LEFT(TRIM(B$1),1),"*"),COUNTIF(_xlpm.d,_xlpm.k))</f>
        <v>0</v>
      </c>
      <c r="C2058" s="1">
        <f>_xlfn.LET(_xlpm.d,$G2058,_xlpm.k,_xlfn.CONCAT(LEFT(TRIM(C$1),1),"*"),COUNTIF(_xlpm.d,_xlpm.k))</f>
        <v>0</v>
      </c>
      <c r="D2058" s="1">
        <f>_xlfn.LET(_xlpm.d,$G2058,_xlpm.k,_xlfn.CONCAT(LEFT(TRIM(D$1),1),"*"),COUNTIF(_xlpm.d,_xlpm.k))</f>
        <v>1</v>
      </c>
      <c r="E2058" s="1">
        <f t="shared" si="545"/>
        <v>0.30102999566398114</v>
      </c>
      <c r="F2058" s="7">
        <v>1</v>
      </c>
      <c r="G2058" s="9" t="s">
        <v>1474</v>
      </c>
      <c r="H2058" s="4" cm="1">
        <f t="array" ref="H2058">F2058/freq.sum.r6e</f>
        <v>7.9214195183776928E-5</v>
      </c>
      <c r="I2058" s="1" t="str">
        <f t="shared" si="546"/>
        <v>ntʃə</v>
      </c>
      <c r="J2058" s="1" t="str">
        <f t="shared" si="547"/>
        <v>ntio</v>
      </c>
      <c r="K2058" s="10">
        <f t="shared" si="548"/>
        <v>4</v>
      </c>
      <c r="L2058" s="1">
        <f t="shared" si="549"/>
        <v>4</v>
      </c>
      <c r="M2058" s="10">
        <f t="shared" si="550"/>
        <v>4</v>
      </c>
      <c r="N2058" s="1" t="str">
        <f t="shared" si="551"/>
        <v>~ntio~</v>
      </c>
      <c r="O2058" s="1" t="str">
        <f t="shared" si="552"/>
        <v>[ntʃə]</v>
      </c>
      <c r="P2058" s="3" cm="1">
        <f t="array" ref="P2058">SUM(_xlfn._xlws.FILTER($H$2:$H$2454,_xlfn.MAP($N$2:$N$2454,_xlfn.LAMBDA(_xlpm.x,_xlpm.x=$N2058))))</f>
        <v>3.9607097591888465E-4</v>
      </c>
      <c r="Q2058" s="4">
        <f t="shared" si="553"/>
        <v>0.19999999999999998</v>
      </c>
      <c r="R2058" s="6" cm="1">
        <f t="array" ref="R2058">SUM(_xlfn._xlws.FILTER($H$2:$H$2454,_xlfn.MAP($O$2:$O$2454,_xlfn.LAMBDA(_xlpm.x,_xlpm.x=$O2058))))</f>
        <v>3.9607097591888465E-4</v>
      </c>
      <c r="S2058" s="4">
        <f t="shared" si="554"/>
        <v>0.19999999999999998</v>
      </c>
      <c r="T2058" s="4">
        <f t="shared" si="555"/>
        <v>4.6849373505781958E-2</v>
      </c>
      <c r="U2058" s="4">
        <f t="shared" si="556"/>
        <v>0.19999999999999998</v>
      </c>
      <c r="V2058" s="4">
        <f t="shared" si="557"/>
        <v>0</v>
      </c>
      <c r="W2058" s="4" t="s">
        <v>5122</v>
      </c>
      <c r="X2058" s="2" cm="1">
        <f t="array" ref="X2058">SUM(_xlfn._xlws.FILTER($F$2:$F$2454,_xlfn.MAP($W$2:$W$2454,_xlfn.LAMBDA(_xlpm.x,_xlpm.x=$W2058))))</f>
        <v>180</v>
      </c>
      <c r="Y2058" s="11">
        <f t="shared" si="558"/>
        <v>5.5555555555555558E-3</v>
      </c>
      <c r="Z2058" s="4" t="s">
        <v>5101</v>
      </c>
      <c r="AA2058" s="2" cm="1">
        <f t="array" ref="AA2058">SUM(_xlfn._xlws.FILTER($F$2:$F$2454,_xlfn.MAP($Z$2:$Z$2454,_xlfn.LAMBDA(_xlpm.x,_xlpm.x=$Z2058))))</f>
        <v>2255</v>
      </c>
      <c r="AB2058" s="11">
        <f t="shared" si="559"/>
        <v>4.434589800443459E-4</v>
      </c>
      <c r="AC2058" s="11">
        <f t="shared" si="560"/>
        <v>1.0978740411106733</v>
      </c>
      <c r="AG2058" s="2"/>
      <c r="AL2058" s="2"/>
      <c r="AM2058" s="2"/>
    </row>
    <row r="2059" spans="1:39">
      <c r="A2059" s="1" t="str">
        <f t="shared" si="544"/>
        <v>~ptio~ : [pʃə]</v>
      </c>
      <c r="B2059" s="1">
        <f>_xlfn.LET(_xlpm.d,$G2059,_xlpm.k,_xlfn.CONCAT(LEFT(TRIM(B$1),1),"*"),COUNTIF(_xlpm.d,_xlpm.k))</f>
        <v>0</v>
      </c>
      <c r="C2059" s="1">
        <f>_xlfn.LET(_xlpm.d,$G2059,_xlpm.k,_xlfn.CONCAT(LEFT(TRIM(C$1),1),"*"),COUNTIF(_xlpm.d,_xlpm.k))</f>
        <v>0</v>
      </c>
      <c r="D2059" s="1">
        <f>_xlfn.LET(_xlpm.d,$G2059,_xlpm.k,_xlfn.CONCAT(LEFT(TRIM(D$1),1),"*"),COUNTIF(_xlpm.d,_xlpm.k))</f>
        <v>0</v>
      </c>
      <c r="E2059" s="1">
        <f t="shared" si="545"/>
        <v>0.95424250943932487</v>
      </c>
      <c r="F2059" s="7">
        <v>8</v>
      </c>
      <c r="G2059" s="9" t="s">
        <v>362</v>
      </c>
      <c r="H2059" s="4" cm="1">
        <f t="array" ref="H2059">F2059/freq.sum.r6e</f>
        <v>6.3371356147021542E-4</v>
      </c>
      <c r="I2059" s="1" t="str">
        <f t="shared" si="546"/>
        <v>pʃə</v>
      </c>
      <c r="J2059" s="1" t="str">
        <f t="shared" si="547"/>
        <v>ptio</v>
      </c>
      <c r="K2059" s="10">
        <f t="shared" si="548"/>
        <v>3</v>
      </c>
      <c r="L2059" s="1">
        <f t="shared" si="549"/>
        <v>4</v>
      </c>
      <c r="M2059" s="10">
        <f t="shared" si="550"/>
        <v>4</v>
      </c>
      <c r="N2059" s="1" t="str">
        <f t="shared" si="551"/>
        <v>~ptio~</v>
      </c>
      <c r="O2059" s="1" t="str">
        <f t="shared" si="552"/>
        <v>[pʃə]</v>
      </c>
      <c r="P2059" s="3" cm="1">
        <f t="array" ref="P2059">SUM(_xlfn._xlws.FILTER($H$2:$H$2454,_xlfn.MAP($N$2:$N$2454,_xlfn.LAMBDA(_xlpm.x,_xlpm.x=$N2059))))</f>
        <v>6.3371356147021542E-4</v>
      </c>
      <c r="Q2059" s="4">
        <f t="shared" si="553"/>
        <v>1</v>
      </c>
      <c r="R2059" s="6" cm="1">
        <f t="array" ref="R2059">SUM(_xlfn._xlws.FILTER($H$2:$H$2454,_xlfn.MAP($O$2:$O$2454,_xlfn.LAMBDA(_xlpm.x,_xlpm.x=$O2059))))</f>
        <v>6.3371356147021542E-4</v>
      </c>
      <c r="S2059" s="4">
        <f t="shared" si="554"/>
        <v>1</v>
      </c>
      <c r="T2059" s="4">
        <f t="shared" si="555"/>
        <v>0.74254500188943651</v>
      </c>
      <c r="U2059" s="4">
        <f t="shared" si="556"/>
        <v>1</v>
      </c>
      <c r="V2059" s="4">
        <f t="shared" si="557"/>
        <v>0</v>
      </c>
      <c r="W2059" s="4" t="s">
        <v>5122</v>
      </c>
      <c r="X2059" s="2" cm="1">
        <f t="array" ref="X2059">SUM(_xlfn._xlws.FILTER($F$2:$F$2454,_xlfn.MAP($W$2:$W$2454,_xlfn.LAMBDA(_xlpm.x,_xlpm.x=$W2059))))</f>
        <v>180</v>
      </c>
      <c r="Y2059" s="11">
        <f t="shared" si="558"/>
        <v>4.4444444444444446E-2</v>
      </c>
      <c r="Z2059" s="4" t="s">
        <v>5101</v>
      </c>
      <c r="AA2059" s="2" cm="1">
        <f t="array" ref="AA2059">SUM(_xlfn._xlws.FILTER($F$2:$F$2454,_xlfn.MAP($Z$2:$Z$2454,_xlfn.LAMBDA(_xlpm.x,_xlpm.x=$Z2059))))</f>
        <v>2255</v>
      </c>
      <c r="AB2059" s="11">
        <f t="shared" si="559"/>
        <v>3.5476718403547672E-3</v>
      </c>
      <c r="AC2059" s="11">
        <f t="shared" si="560"/>
        <v>1.0978740411106733</v>
      </c>
      <c r="AG2059" s="2"/>
      <c r="AL2059" s="2"/>
      <c r="AM2059" s="2"/>
    </row>
    <row r="2060" spans="1:39">
      <c r="A2060" s="1" t="str">
        <f t="shared" si="544"/>
        <v>~rsio~ : [ɹʒə]</v>
      </c>
      <c r="B2060" s="1">
        <f>_xlfn.LET(_xlpm.d,$G2060,_xlpm.k,_xlfn.CONCAT(LEFT(TRIM(B$1),1),"*"),COUNTIF(_xlpm.d,_xlpm.k))</f>
        <v>1</v>
      </c>
      <c r="C2060" s="1">
        <f>_xlfn.LET(_xlpm.d,$G2060,_xlpm.k,_xlfn.CONCAT(LEFT(TRIM(C$1),1),"*"),COUNTIF(_xlpm.d,_xlpm.k))</f>
        <v>0</v>
      </c>
      <c r="D2060" s="1">
        <f>_xlfn.LET(_xlpm.d,$G2060,_xlpm.k,_xlfn.CONCAT(LEFT(TRIM(D$1),1),"*"),COUNTIF(_xlpm.d,_xlpm.k))</f>
        <v>0</v>
      </c>
      <c r="E2060" s="1">
        <f t="shared" si="545"/>
        <v>0.30102999566398114</v>
      </c>
      <c r="F2060" s="7">
        <v>1</v>
      </c>
      <c r="G2060" s="9" t="s">
        <v>768</v>
      </c>
      <c r="H2060" s="4" cm="1">
        <f t="array" ref="H2060">F2060/freq.sum.r6e</f>
        <v>7.9214195183776928E-5</v>
      </c>
      <c r="I2060" s="4" t="str">
        <f t="shared" si="546"/>
        <v>ɹʒə</v>
      </c>
      <c r="J2060" s="4" t="str">
        <f t="shared" si="547"/>
        <v>rsio</v>
      </c>
      <c r="K2060" s="10">
        <f t="shared" si="548"/>
        <v>3</v>
      </c>
      <c r="L2060" s="1">
        <f t="shared" si="549"/>
        <v>4</v>
      </c>
      <c r="M2060" s="10">
        <f t="shared" si="550"/>
        <v>4</v>
      </c>
      <c r="N2060" s="1" t="str">
        <f t="shared" si="551"/>
        <v>~rsio~</v>
      </c>
      <c r="O2060" s="1" t="str">
        <f t="shared" si="552"/>
        <v>[ɹʒə]</v>
      </c>
      <c r="P2060" s="3" cm="1">
        <f t="array" ref="P2060">SUM(_xlfn._xlws.FILTER($H$2:$H$2454,_xlfn.MAP($N$2:$N$2454,_xlfn.LAMBDA(_xlpm.x,_xlpm.x=$N2060))))</f>
        <v>7.9214195183776928E-5</v>
      </c>
      <c r="Q2060" s="4">
        <f t="shared" si="553"/>
        <v>1</v>
      </c>
      <c r="R2060" s="6" cm="1">
        <f t="array" ref="R2060">SUM(_xlfn._xlws.FILTER($H$2:$H$2454,_xlfn.MAP($O$2:$O$2454,_xlfn.LAMBDA(_xlpm.x,_xlpm.x=$O2060))))</f>
        <v>7.9214195183776928E-5</v>
      </c>
      <c r="S2060" s="4">
        <f t="shared" si="554"/>
        <v>1</v>
      </c>
      <c r="T2060" s="4">
        <f t="shared" si="555"/>
        <v>0.2342468675289098</v>
      </c>
      <c r="U2060" s="4">
        <f t="shared" si="556"/>
        <v>1</v>
      </c>
      <c r="V2060" s="4">
        <f t="shared" si="557"/>
        <v>0</v>
      </c>
      <c r="W2060" s="4" t="s">
        <v>5122</v>
      </c>
      <c r="X2060" s="2" cm="1">
        <f t="array" ref="X2060">SUM(_xlfn._xlws.FILTER($F$2:$F$2454,_xlfn.MAP($W$2:$W$2454,_xlfn.LAMBDA(_xlpm.x,_xlpm.x=$W2060))))</f>
        <v>180</v>
      </c>
      <c r="Y2060" s="11">
        <f t="shared" si="558"/>
        <v>5.5555555555555558E-3</v>
      </c>
      <c r="Z2060" s="4" t="s">
        <v>5101</v>
      </c>
      <c r="AA2060" s="2" cm="1">
        <f t="array" ref="AA2060">SUM(_xlfn._xlws.FILTER($F$2:$F$2454,_xlfn.MAP($Z$2:$Z$2454,_xlfn.LAMBDA(_xlpm.x,_xlpm.x=$Z2060))))</f>
        <v>2255</v>
      </c>
      <c r="AB2060" s="11">
        <f t="shared" si="559"/>
        <v>4.434589800443459E-4</v>
      </c>
      <c r="AC2060" s="11">
        <f t="shared" si="560"/>
        <v>1.0978740411106733</v>
      </c>
      <c r="AG2060" s="2"/>
      <c r="AL2060" s="2"/>
      <c r="AM2060" s="2"/>
    </row>
    <row r="2061" spans="1:39">
      <c r="A2061" s="1" t="str">
        <f t="shared" si="544"/>
        <v>~chno~ : [knɑ]</v>
      </c>
      <c r="B2061" s="1">
        <f>_xlfn.LET(_xlpm.d,$G2061,_xlpm.k,_xlfn.CONCAT(LEFT(TRIM(B$1),1),"*"),COUNTIF(_xlpm.d,_xlpm.k))</f>
        <v>0</v>
      </c>
      <c r="C2061" s="1">
        <f>_xlfn.LET(_xlpm.d,$G2061,_xlpm.k,_xlfn.CONCAT(LEFT(TRIM(C$1),1),"*"),COUNTIF(_xlpm.d,_xlpm.k))</f>
        <v>0</v>
      </c>
      <c r="D2061" s="1">
        <f>_xlfn.LET(_xlpm.d,$G2061,_xlpm.k,_xlfn.CONCAT(LEFT(TRIM(D$1),1),"*"),COUNTIF(_xlpm.d,_xlpm.k))</f>
        <v>0</v>
      </c>
      <c r="E2061" s="1">
        <f t="shared" si="545"/>
        <v>0.47712125471966244</v>
      </c>
      <c r="F2061" s="7">
        <v>2</v>
      </c>
      <c r="G2061" s="9" t="s">
        <v>515</v>
      </c>
      <c r="H2061" s="4" cm="1">
        <f t="array" ref="H2061">F2061/freq.sum.r6e</f>
        <v>1.5842839036755386E-4</v>
      </c>
      <c r="I2061" s="4" t="str">
        <f t="shared" si="546"/>
        <v>knɑ</v>
      </c>
      <c r="J2061" s="4" t="str">
        <f t="shared" si="547"/>
        <v>chno</v>
      </c>
      <c r="K2061" s="10">
        <f t="shared" si="548"/>
        <v>3</v>
      </c>
      <c r="L2061" s="1">
        <f t="shared" si="549"/>
        <v>4</v>
      </c>
      <c r="M2061" s="10">
        <f t="shared" si="550"/>
        <v>4</v>
      </c>
      <c r="N2061" s="1" t="str">
        <f t="shared" si="551"/>
        <v>~chno~</v>
      </c>
      <c r="O2061" s="1" t="str">
        <f t="shared" si="552"/>
        <v>[knɑ]</v>
      </c>
      <c r="P2061" s="3" cm="1">
        <f t="array" ref="P2061">SUM(_xlfn._xlws.FILTER($H$2:$H$2454,_xlfn.MAP($N$2:$N$2454,_xlfn.LAMBDA(_xlpm.x,_xlpm.x=$N2061))))</f>
        <v>1.5842839036755386E-4</v>
      </c>
      <c r="Q2061" s="4">
        <f t="shared" si="553"/>
        <v>1</v>
      </c>
      <c r="R2061" s="6" cm="1">
        <f t="array" ref="R2061">SUM(_xlfn._xlws.FILTER($H$2:$H$2454,_xlfn.MAP($O$2:$O$2454,_xlfn.LAMBDA(_xlpm.x,_xlpm.x=$O2061))))</f>
        <v>1.5842839036755386E-4</v>
      </c>
      <c r="S2061" s="4">
        <f t="shared" si="554"/>
        <v>1</v>
      </c>
      <c r="T2061" s="4">
        <f t="shared" si="555"/>
        <v>0.37127250094471825</v>
      </c>
      <c r="U2061" s="4">
        <f t="shared" si="556"/>
        <v>1</v>
      </c>
      <c r="V2061" s="4">
        <f t="shared" si="557"/>
        <v>0</v>
      </c>
      <c r="W2061" s="4" t="s">
        <v>5119</v>
      </c>
      <c r="X2061" s="2" cm="1">
        <f t="array" ref="X2061">SUM(_xlfn._xlws.FILTER($F$2:$F$2454,_xlfn.MAP($W$2:$W$2454,_xlfn.LAMBDA(_xlpm.x,_xlpm.x=$W2061))))</f>
        <v>1157</v>
      </c>
      <c r="Y2061" s="11">
        <f t="shared" si="558"/>
        <v>1.7286084701815039E-3</v>
      </c>
      <c r="Z2061" s="4" t="s">
        <v>5105</v>
      </c>
      <c r="AA2061" s="2" cm="1">
        <f t="array" ref="AA2061">SUM(_xlfn._xlws.FILTER($F$2:$F$2454,_xlfn.MAP($Z$2:$Z$2454,_xlfn.LAMBDA(_xlpm.x,_xlpm.x=$Z2061))))</f>
        <v>436</v>
      </c>
      <c r="AB2061" s="11">
        <f t="shared" si="559"/>
        <v>4.5871559633027525E-3</v>
      </c>
      <c r="AC2061" s="11">
        <f t="shared" si="560"/>
        <v>-0.42384686968316354</v>
      </c>
      <c r="AG2061" s="2"/>
      <c r="AL2061" s="2"/>
      <c r="AM2061" s="2"/>
    </row>
    <row r="2062" spans="1:39">
      <c r="A2062" s="1" t="str">
        <f t="shared" si="544"/>
        <v>~rtho~ : [ɹθɑ]</v>
      </c>
      <c r="B2062" s="1">
        <f>_xlfn.LET(_xlpm.d,$G2062,_xlpm.k,_xlfn.CONCAT(LEFT(TRIM(B$1),1),"*"),COUNTIF(_xlpm.d,_xlpm.k))</f>
        <v>1</v>
      </c>
      <c r="C2062" s="1">
        <f>_xlfn.LET(_xlpm.d,$G2062,_xlpm.k,_xlfn.CONCAT(LEFT(TRIM(C$1),1),"*"),COUNTIF(_xlpm.d,_xlpm.k))</f>
        <v>0</v>
      </c>
      <c r="D2062" s="1">
        <f>_xlfn.LET(_xlpm.d,$G2062,_xlpm.k,_xlfn.CONCAT(LEFT(TRIM(D$1),1),"*"),COUNTIF(_xlpm.d,_xlpm.k))</f>
        <v>0</v>
      </c>
      <c r="E2062" s="1">
        <f t="shared" si="545"/>
        <v>0.30102999566398114</v>
      </c>
      <c r="F2062" s="7">
        <v>1</v>
      </c>
      <c r="G2062" s="9" t="s">
        <v>2434</v>
      </c>
      <c r="H2062" s="4" cm="1">
        <f t="array" ref="H2062">F2062/freq.sum.r6e</f>
        <v>7.9214195183776928E-5</v>
      </c>
      <c r="I2062" s="4" t="str">
        <f t="shared" si="546"/>
        <v>ɹθɑ</v>
      </c>
      <c r="J2062" s="4" t="str">
        <f t="shared" si="547"/>
        <v>rtho</v>
      </c>
      <c r="K2062" s="10">
        <f t="shared" si="548"/>
        <v>3</v>
      </c>
      <c r="L2062" s="1">
        <f t="shared" si="549"/>
        <v>4</v>
      </c>
      <c r="M2062" s="10">
        <f t="shared" si="550"/>
        <v>4</v>
      </c>
      <c r="N2062" s="1" t="str">
        <f t="shared" si="551"/>
        <v>~rtho~</v>
      </c>
      <c r="O2062" s="1" t="str">
        <f t="shared" si="552"/>
        <v>[ɹθɑ]</v>
      </c>
      <c r="P2062" s="3" cm="1">
        <f t="array" ref="P2062">SUM(_xlfn._xlws.FILTER($H$2:$H$2454,_xlfn.MAP($N$2:$N$2454,_xlfn.LAMBDA(_xlpm.x,_xlpm.x=$N2062))))</f>
        <v>7.9214195183776928E-5</v>
      </c>
      <c r="Q2062" s="4">
        <f t="shared" si="553"/>
        <v>1</v>
      </c>
      <c r="R2062" s="6" cm="1">
        <f t="array" ref="R2062">SUM(_xlfn._xlws.FILTER($H$2:$H$2454,_xlfn.MAP($O$2:$O$2454,_xlfn.LAMBDA(_xlpm.x,_xlpm.x=$O2062))))</f>
        <v>7.9214195183776928E-5</v>
      </c>
      <c r="S2062" s="4">
        <f t="shared" si="554"/>
        <v>1</v>
      </c>
      <c r="T2062" s="4">
        <f t="shared" si="555"/>
        <v>0.2342468675289098</v>
      </c>
      <c r="U2062" s="4">
        <f t="shared" si="556"/>
        <v>1</v>
      </c>
      <c r="V2062" s="4">
        <f t="shared" si="557"/>
        <v>0</v>
      </c>
      <c r="W2062" s="4" t="s">
        <v>5119</v>
      </c>
      <c r="X2062" s="2" cm="1">
        <f t="array" ref="X2062">SUM(_xlfn._xlws.FILTER($F$2:$F$2454,_xlfn.MAP($W$2:$W$2454,_xlfn.LAMBDA(_xlpm.x,_xlpm.x=$W2062))))</f>
        <v>1157</v>
      </c>
      <c r="Y2062" s="11">
        <f t="shared" si="558"/>
        <v>8.6430423509075197E-4</v>
      </c>
      <c r="Z2062" s="4" t="s">
        <v>5105</v>
      </c>
      <c r="AA2062" s="2" cm="1">
        <f t="array" ref="AA2062">SUM(_xlfn._xlws.FILTER($F$2:$F$2454,_xlfn.MAP($Z$2:$Z$2454,_xlfn.LAMBDA(_xlpm.x,_xlpm.x=$Z2062))))</f>
        <v>436</v>
      </c>
      <c r="AB2062" s="11">
        <f t="shared" si="559"/>
        <v>2.2935779816513763E-3</v>
      </c>
      <c r="AC2062" s="11">
        <f t="shared" si="560"/>
        <v>-0.42384686968316354</v>
      </c>
      <c r="AG2062" s="2"/>
      <c r="AL2062" s="2"/>
      <c r="AM2062" s="2"/>
    </row>
    <row r="2063" spans="1:39">
      <c r="A2063" s="1" t="str">
        <f t="shared" si="544"/>
        <v>~cola~ : [klə]</v>
      </c>
      <c r="B2063" s="1">
        <f>_xlfn.LET(_xlpm.d,$G2063,_xlpm.k,_xlfn.CONCAT(LEFT(TRIM(B$1),1),"*"),COUNTIF(_xlpm.d,_xlpm.k))</f>
        <v>0</v>
      </c>
      <c r="C2063" s="1">
        <f>_xlfn.LET(_xlpm.d,$G2063,_xlpm.k,_xlfn.CONCAT(LEFT(TRIM(C$1),1),"*"),COUNTIF(_xlpm.d,_xlpm.k))</f>
        <v>0</v>
      </c>
      <c r="D2063" s="1">
        <f>_xlfn.LET(_xlpm.d,$G2063,_xlpm.k,_xlfn.CONCAT(LEFT(TRIM(D$1),1),"*"),COUNTIF(_xlpm.d,_xlpm.k))</f>
        <v>0</v>
      </c>
      <c r="E2063" s="1">
        <f t="shared" si="545"/>
        <v>0.30102999566398114</v>
      </c>
      <c r="F2063" s="7">
        <v>1</v>
      </c>
      <c r="G2063" s="9" t="s">
        <v>2018</v>
      </c>
      <c r="H2063" s="4" cm="1">
        <f t="array" ref="H2063">F2063/freq.sum.r6e</f>
        <v>7.9214195183776928E-5</v>
      </c>
      <c r="I2063" s="4" t="str">
        <f t="shared" si="546"/>
        <v>klə</v>
      </c>
      <c r="J2063" s="4" t="str">
        <f t="shared" si="547"/>
        <v>cola</v>
      </c>
      <c r="K2063" s="10">
        <f t="shared" si="548"/>
        <v>3</v>
      </c>
      <c r="L2063" s="1">
        <f t="shared" si="549"/>
        <v>4</v>
      </c>
      <c r="M2063" s="10">
        <f t="shared" si="550"/>
        <v>4</v>
      </c>
      <c r="N2063" s="1" t="str">
        <f t="shared" si="551"/>
        <v>~cola~</v>
      </c>
      <c r="O2063" s="1" t="str">
        <f t="shared" si="552"/>
        <v>[klə]</v>
      </c>
      <c r="P2063" s="3" cm="1">
        <f t="array" ref="P2063">SUM(_xlfn._xlws.FILTER($H$2:$H$2454,_xlfn.MAP($N$2:$N$2454,_xlfn.LAMBDA(_xlpm.x,_xlpm.x=$N2063))))</f>
        <v>1.5842839036755386E-4</v>
      </c>
      <c r="Q2063" s="4">
        <f t="shared" si="553"/>
        <v>0.5</v>
      </c>
      <c r="R2063" s="6" cm="1">
        <f t="array" ref="R2063">SUM(_xlfn._xlws.FILTER($H$2:$H$2454,_xlfn.MAP($O$2:$O$2454,_xlfn.LAMBDA(_xlpm.x,_xlpm.x=$O2063))))</f>
        <v>1.5842839036755386E-4</v>
      </c>
      <c r="S2063" s="4">
        <f t="shared" si="554"/>
        <v>0.5</v>
      </c>
      <c r="T2063" s="4">
        <f t="shared" si="555"/>
        <v>0.1171234337644549</v>
      </c>
      <c r="U2063" s="4">
        <f t="shared" si="556"/>
        <v>0.5</v>
      </c>
      <c r="V2063" s="4">
        <f t="shared" si="557"/>
        <v>0</v>
      </c>
      <c r="W2063" s="4" t="s">
        <v>5119</v>
      </c>
      <c r="X2063" s="2" cm="1">
        <f t="array" ref="X2063">SUM(_xlfn._xlws.FILTER($F$2:$F$2454,_xlfn.MAP($W$2:$W$2454,_xlfn.LAMBDA(_xlpm.x,_xlpm.x=$W2063))))</f>
        <v>1157</v>
      </c>
      <c r="Y2063" s="11">
        <f t="shared" si="558"/>
        <v>8.6430423509075197E-4</v>
      </c>
      <c r="Z2063" s="4" t="s">
        <v>5101</v>
      </c>
      <c r="AA2063" s="2" cm="1">
        <f t="array" ref="AA2063">SUM(_xlfn._xlws.FILTER($F$2:$F$2454,_xlfn.MAP($Z$2:$Z$2454,_xlfn.LAMBDA(_xlpm.x,_xlpm.x=$Z2063))))</f>
        <v>2255</v>
      </c>
      <c r="AB2063" s="11">
        <f t="shared" si="559"/>
        <v>4.434589800443459E-4</v>
      </c>
      <c r="AC2063" s="11">
        <f t="shared" si="560"/>
        <v>0.28981318726222982</v>
      </c>
      <c r="AG2063" s="2"/>
      <c r="AL2063" s="2"/>
      <c r="AM2063" s="2"/>
    </row>
    <row r="2064" spans="1:39">
      <c r="A2064" s="1" t="str">
        <f t="shared" si="544"/>
        <v>~ngdo~ : [ŋdə]</v>
      </c>
      <c r="B2064" s="1">
        <f>_xlfn.LET(_xlpm.d,$G2064,_xlpm.k,_xlfn.CONCAT(LEFT(TRIM(B$1),1),"*"),COUNTIF(_xlpm.d,_xlpm.k))</f>
        <v>0</v>
      </c>
      <c r="C2064" s="1">
        <f>_xlfn.LET(_xlpm.d,$G2064,_xlpm.k,_xlfn.CONCAT(LEFT(TRIM(C$1),1),"*"),COUNTIF(_xlpm.d,_xlpm.k))</f>
        <v>0</v>
      </c>
      <c r="D2064" s="1">
        <f>_xlfn.LET(_xlpm.d,$G2064,_xlpm.k,_xlfn.CONCAT(LEFT(TRIM(D$1),1),"*"),COUNTIF(_xlpm.d,_xlpm.k))</f>
        <v>0</v>
      </c>
      <c r="E2064" s="1">
        <f t="shared" si="545"/>
        <v>0.30102999566398114</v>
      </c>
      <c r="F2064" s="7">
        <v>1</v>
      </c>
      <c r="G2064" s="9" t="s">
        <v>748</v>
      </c>
      <c r="H2064" s="4" cm="1">
        <f t="array" ref="H2064">F2064/freq.sum.r6e</f>
        <v>7.9214195183776928E-5</v>
      </c>
      <c r="I2064" s="1" t="str">
        <f t="shared" si="546"/>
        <v>ŋdə</v>
      </c>
      <c r="J2064" s="1" t="str">
        <f t="shared" si="547"/>
        <v>ngdo</v>
      </c>
      <c r="K2064" s="10">
        <f t="shared" si="548"/>
        <v>3</v>
      </c>
      <c r="L2064" s="1">
        <f t="shared" si="549"/>
        <v>4</v>
      </c>
      <c r="M2064" s="10">
        <f t="shared" si="550"/>
        <v>4</v>
      </c>
      <c r="N2064" s="1" t="str">
        <f t="shared" si="551"/>
        <v>~ngdo~</v>
      </c>
      <c r="O2064" s="1" t="str">
        <f t="shared" si="552"/>
        <v>[ŋdə]</v>
      </c>
      <c r="P2064" s="3" cm="1">
        <f t="array" ref="P2064">SUM(_xlfn._xlws.FILTER($H$2:$H$2454,_xlfn.MAP($N$2:$N$2454,_xlfn.LAMBDA(_xlpm.x,_xlpm.x=$N2064))))</f>
        <v>7.9214195183776928E-5</v>
      </c>
      <c r="Q2064" s="4">
        <f t="shared" si="553"/>
        <v>1</v>
      </c>
      <c r="R2064" s="6" cm="1">
        <f t="array" ref="R2064">SUM(_xlfn._xlws.FILTER($H$2:$H$2454,_xlfn.MAP($O$2:$O$2454,_xlfn.LAMBDA(_xlpm.x,_xlpm.x=$O2064))))</f>
        <v>7.9214195183776928E-5</v>
      </c>
      <c r="S2064" s="4">
        <f t="shared" si="554"/>
        <v>1</v>
      </c>
      <c r="T2064" s="4">
        <f t="shared" si="555"/>
        <v>0.2342468675289098</v>
      </c>
      <c r="U2064" s="4">
        <f t="shared" si="556"/>
        <v>1</v>
      </c>
      <c r="V2064" s="4">
        <f t="shared" si="557"/>
        <v>0</v>
      </c>
      <c r="W2064" s="4" t="s">
        <v>5119</v>
      </c>
      <c r="X2064" s="2" cm="1">
        <f t="array" ref="X2064">SUM(_xlfn._xlws.FILTER($F$2:$F$2454,_xlfn.MAP($W$2:$W$2454,_xlfn.LAMBDA(_xlpm.x,_xlpm.x=$W2064))))</f>
        <v>1157</v>
      </c>
      <c r="Y2064" s="11">
        <f t="shared" si="558"/>
        <v>8.6430423509075197E-4</v>
      </c>
      <c r="Z2064" s="4" t="s">
        <v>5101</v>
      </c>
      <c r="AA2064" s="2" cm="1">
        <f t="array" ref="AA2064">SUM(_xlfn._xlws.FILTER($F$2:$F$2454,_xlfn.MAP($Z$2:$Z$2454,_xlfn.LAMBDA(_xlpm.x,_xlpm.x=$Z2064))))</f>
        <v>2255</v>
      </c>
      <c r="AB2064" s="11">
        <f t="shared" si="559"/>
        <v>4.434589800443459E-4</v>
      </c>
      <c r="AC2064" s="11">
        <f t="shared" si="560"/>
        <v>0.28981318726222982</v>
      </c>
      <c r="AG2064" s="2"/>
      <c r="AL2064" s="2"/>
      <c r="AM2064" s="2"/>
    </row>
    <row r="2065" spans="1:39">
      <c r="A2065" s="1" t="str">
        <f t="shared" si="544"/>
        <v>~ngto~ : [ŋtə]</v>
      </c>
      <c r="B2065" s="1">
        <f>_xlfn.LET(_xlpm.d,$G2065,_xlpm.k,_xlfn.CONCAT(LEFT(TRIM(B$1),1),"*"),COUNTIF(_xlpm.d,_xlpm.k))</f>
        <v>0</v>
      </c>
      <c r="C2065" s="1">
        <f>_xlfn.LET(_xlpm.d,$G2065,_xlpm.k,_xlfn.CONCAT(LEFT(TRIM(C$1),1),"*"),COUNTIF(_xlpm.d,_xlpm.k))</f>
        <v>0</v>
      </c>
      <c r="D2065" s="1">
        <f>_xlfn.LET(_xlpm.d,$G2065,_xlpm.k,_xlfn.CONCAT(LEFT(TRIM(D$1),1),"*"),COUNTIF(_xlpm.d,_xlpm.k))</f>
        <v>0</v>
      </c>
      <c r="E2065" s="1">
        <f t="shared" si="545"/>
        <v>0.47712125471966244</v>
      </c>
      <c r="F2065" s="7">
        <v>2</v>
      </c>
      <c r="G2065" s="9" t="s">
        <v>525</v>
      </c>
      <c r="H2065" s="4" cm="1">
        <f t="array" ref="H2065">F2065/freq.sum.r6e</f>
        <v>1.5842839036755386E-4</v>
      </c>
      <c r="I2065" s="4" t="str">
        <f t="shared" si="546"/>
        <v>ŋtə</v>
      </c>
      <c r="J2065" s="4" t="str">
        <f t="shared" si="547"/>
        <v>ngto</v>
      </c>
      <c r="K2065" s="10">
        <f t="shared" si="548"/>
        <v>3</v>
      </c>
      <c r="L2065" s="1">
        <f t="shared" si="549"/>
        <v>4</v>
      </c>
      <c r="M2065" s="10">
        <f t="shared" si="550"/>
        <v>4</v>
      </c>
      <c r="N2065" s="1" t="str">
        <f t="shared" si="551"/>
        <v>~ngto~</v>
      </c>
      <c r="O2065" s="1" t="str">
        <f t="shared" si="552"/>
        <v>[ŋtə]</v>
      </c>
      <c r="P2065" s="3" cm="1">
        <f t="array" ref="P2065">SUM(_xlfn._xlws.FILTER($H$2:$H$2454,_xlfn.MAP($N$2:$N$2454,_xlfn.LAMBDA(_xlpm.x,_xlpm.x=$N2065))))</f>
        <v>1.5842839036755386E-4</v>
      </c>
      <c r="Q2065" s="4">
        <f t="shared" si="553"/>
        <v>1</v>
      </c>
      <c r="R2065" s="6" cm="1">
        <f t="array" ref="R2065">SUM(_xlfn._xlws.FILTER($H$2:$H$2454,_xlfn.MAP($O$2:$O$2454,_xlfn.LAMBDA(_xlpm.x,_xlpm.x=$O2065))))</f>
        <v>1.5842839036755386E-4</v>
      </c>
      <c r="S2065" s="4">
        <f t="shared" si="554"/>
        <v>1</v>
      </c>
      <c r="T2065" s="4">
        <f t="shared" si="555"/>
        <v>0.37127250094471825</v>
      </c>
      <c r="U2065" s="4">
        <f t="shared" si="556"/>
        <v>1</v>
      </c>
      <c r="V2065" s="4">
        <f t="shared" si="557"/>
        <v>0</v>
      </c>
      <c r="W2065" s="4" t="s">
        <v>5119</v>
      </c>
      <c r="X2065" s="2" cm="1">
        <f t="array" ref="X2065">SUM(_xlfn._xlws.FILTER($F$2:$F$2454,_xlfn.MAP($W$2:$W$2454,_xlfn.LAMBDA(_xlpm.x,_xlpm.x=$W2065))))</f>
        <v>1157</v>
      </c>
      <c r="Y2065" s="11">
        <f t="shared" si="558"/>
        <v>1.7286084701815039E-3</v>
      </c>
      <c r="Z2065" s="4" t="s">
        <v>5101</v>
      </c>
      <c r="AA2065" s="2" cm="1">
        <f t="array" ref="AA2065">SUM(_xlfn._xlws.FILTER($F$2:$F$2454,_xlfn.MAP($Z$2:$Z$2454,_xlfn.LAMBDA(_xlpm.x,_xlpm.x=$Z2065))))</f>
        <v>2255</v>
      </c>
      <c r="AB2065" s="11">
        <f t="shared" si="559"/>
        <v>8.869179600886918E-4</v>
      </c>
      <c r="AC2065" s="11">
        <f t="shared" si="560"/>
        <v>0.28981318726222982</v>
      </c>
      <c r="AG2065" s="2"/>
      <c r="AL2065" s="2"/>
      <c r="AM2065" s="2"/>
    </row>
    <row r="2066" spans="1:39">
      <c r="A2066" s="1" t="str">
        <f t="shared" si="544"/>
        <v>~ncho~ : [ntʃəʊ]</v>
      </c>
      <c r="B2066" s="1">
        <f>_xlfn.LET(_xlpm.d,$G2066,_xlpm.k,_xlfn.CONCAT(LEFT(TRIM(B$1),1),"*"),COUNTIF(_xlpm.d,_xlpm.k))</f>
        <v>0</v>
      </c>
      <c r="C2066" s="1">
        <f>_xlfn.LET(_xlpm.d,$G2066,_xlpm.k,_xlfn.CONCAT(LEFT(TRIM(C$1),1),"*"),COUNTIF(_xlpm.d,_xlpm.k))</f>
        <v>0</v>
      </c>
      <c r="D2066" s="1">
        <f>_xlfn.LET(_xlpm.d,$G2066,_xlpm.k,_xlfn.CONCAT(LEFT(TRIM(D$1),1),"*"),COUNTIF(_xlpm.d,_xlpm.k))</f>
        <v>1</v>
      </c>
      <c r="E2066" s="1">
        <f t="shared" si="545"/>
        <v>0.30102999566398114</v>
      </c>
      <c r="F2066" s="7">
        <v>1</v>
      </c>
      <c r="G2066" s="9" t="s">
        <v>2160</v>
      </c>
      <c r="H2066" s="4" cm="1">
        <f t="array" ref="H2066">F2066/freq.sum.r6e</f>
        <v>7.9214195183776928E-5</v>
      </c>
      <c r="I2066" s="1" t="str">
        <f t="shared" si="546"/>
        <v>ntʃəʊ</v>
      </c>
      <c r="J2066" s="1" t="str">
        <f t="shared" si="547"/>
        <v>ncho</v>
      </c>
      <c r="K2066" s="10">
        <f t="shared" si="548"/>
        <v>5</v>
      </c>
      <c r="L2066" s="1">
        <f t="shared" si="549"/>
        <v>4</v>
      </c>
      <c r="M2066" s="10">
        <f t="shared" si="550"/>
        <v>5</v>
      </c>
      <c r="N2066" s="1" t="str">
        <f t="shared" si="551"/>
        <v>~ncho~</v>
      </c>
      <c r="O2066" s="1" t="str">
        <f t="shared" si="552"/>
        <v>[ntʃəʊ]</v>
      </c>
      <c r="P2066" s="3" cm="1">
        <f t="array" ref="P2066">SUM(_xlfn._xlws.FILTER($H$2:$H$2454,_xlfn.MAP($N$2:$N$2454,_xlfn.LAMBDA(_xlpm.x,_xlpm.x=$N2066))))</f>
        <v>7.9214195183776928E-5</v>
      </c>
      <c r="Q2066" s="4">
        <f t="shared" si="553"/>
        <v>1</v>
      </c>
      <c r="R2066" s="6" cm="1">
        <f t="array" ref="R2066">SUM(_xlfn._xlws.FILTER($H$2:$H$2454,_xlfn.MAP($O$2:$O$2454,_xlfn.LAMBDA(_xlpm.x,_xlpm.x=$O2066))))</f>
        <v>7.9214195183776928E-5</v>
      </c>
      <c r="S2066" s="4">
        <f t="shared" si="554"/>
        <v>1</v>
      </c>
      <c r="T2066" s="4">
        <f t="shared" si="555"/>
        <v>0.25439985932113074</v>
      </c>
      <c r="U2066" s="4">
        <f t="shared" si="556"/>
        <v>1</v>
      </c>
      <c r="V2066" s="4">
        <f t="shared" si="557"/>
        <v>0</v>
      </c>
      <c r="W2066" s="4" t="s">
        <v>5119</v>
      </c>
      <c r="X2066" s="2" cm="1">
        <f t="array" ref="X2066">SUM(_xlfn._xlws.FILTER($F$2:$F$2454,_xlfn.MAP($W$2:$W$2454,_xlfn.LAMBDA(_xlpm.x,_xlpm.x=$W2066))))</f>
        <v>1157</v>
      </c>
      <c r="Y2066" s="11">
        <f t="shared" si="558"/>
        <v>8.6430423509075197E-4</v>
      </c>
      <c r="Z2066" s="4" t="s">
        <v>5115</v>
      </c>
      <c r="AA2066" s="2" cm="1">
        <f t="array" ref="AA2066">SUM(_xlfn._xlws.FILTER($F$2:$F$2454,_xlfn.MAP($Z$2:$Z$2454,_xlfn.LAMBDA(_xlpm.x,_xlpm.x=$Z2066))))</f>
        <v>73</v>
      </c>
      <c r="AB2066" s="11">
        <f t="shared" si="559"/>
        <v>1.3698630136986301E-2</v>
      </c>
      <c r="AC2066" s="11">
        <f t="shared" si="560"/>
        <v>-1.2000104988312936</v>
      </c>
      <c r="AG2066" s="2"/>
      <c r="AL2066" s="2"/>
      <c r="AM2066" s="2"/>
    </row>
    <row r="2067" spans="1:39">
      <c r="A2067" s="1" t="str">
        <f t="shared" si="544"/>
        <v>~lldo~ : [ldoʊ]</v>
      </c>
      <c r="B2067" s="1">
        <f>_xlfn.LET(_xlpm.d,$G2067,_xlpm.k,_xlfn.CONCAT(LEFT(TRIM(B$1),1),"*"),COUNTIF(_xlpm.d,_xlpm.k))</f>
        <v>0</v>
      </c>
      <c r="C2067" s="1">
        <f>_xlfn.LET(_xlpm.d,$G2067,_xlpm.k,_xlfn.CONCAT(LEFT(TRIM(C$1),1),"*"),COUNTIF(_xlpm.d,_xlpm.k))</f>
        <v>0</v>
      </c>
      <c r="D2067" s="1">
        <f>_xlfn.LET(_xlpm.d,$G2067,_xlpm.k,_xlfn.CONCAT(LEFT(TRIM(D$1),1),"*"),COUNTIF(_xlpm.d,_xlpm.k))</f>
        <v>0</v>
      </c>
      <c r="E2067" s="1">
        <f t="shared" si="545"/>
        <v>0.30102999566398114</v>
      </c>
      <c r="F2067" s="7">
        <v>1</v>
      </c>
      <c r="G2067" s="9" t="s">
        <v>2059</v>
      </c>
      <c r="H2067" s="4" cm="1">
        <f t="array" ref="H2067">F2067/freq.sum.r6e</f>
        <v>7.9214195183776928E-5</v>
      </c>
      <c r="I2067" s="4" t="str">
        <f t="shared" si="546"/>
        <v>ldoʊ</v>
      </c>
      <c r="J2067" s="4" t="str">
        <f t="shared" si="547"/>
        <v>lldo</v>
      </c>
      <c r="K2067" s="10">
        <f t="shared" si="548"/>
        <v>4</v>
      </c>
      <c r="L2067" s="1">
        <f t="shared" si="549"/>
        <v>4</v>
      </c>
      <c r="M2067" s="10">
        <f t="shared" si="550"/>
        <v>4</v>
      </c>
      <c r="N2067" s="1" t="str">
        <f t="shared" si="551"/>
        <v>~lldo~</v>
      </c>
      <c r="O2067" s="1" t="str">
        <f t="shared" si="552"/>
        <v>[ldoʊ]</v>
      </c>
      <c r="P2067" s="3" cm="1">
        <f t="array" ref="P2067">SUM(_xlfn._xlws.FILTER($H$2:$H$2454,_xlfn.MAP($N$2:$N$2454,_xlfn.LAMBDA(_xlpm.x,_xlpm.x=$N2067))))</f>
        <v>7.9214195183776928E-5</v>
      </c>
      <c r="Q2067" s="4">
        <f t="shared" si="553"/>
        <v>1</v>
      </c>
      <c r="R2067" s="6" cm="1">
        <f t="array" ref="R2067">SUM(_xlfn._xlws.FILTER($H$2:$H$2454,_xlfn.MAP($O$2:$O$2454,_xlfn.LAMBDA(_xlpm.x,_xlpm.x=$O2067))))</f>
        <v>7.9214195183776928E-5</v>
      </c>
      <c r="S2067" s="4">
        <f t="shared" si="554"/>
        <v>1</v>
      </c>
      <c r="T2067" s="4">
        <f t="shared" si="555"/>
        <v>0.2342468675289098</v>
      </c>
      <c r="U2067" s="4">
        <f t="shared" si="556"/>
        <v>1</v>
      </c>
      <c r="V2067" s="4">
        <f t="shared" si="557"/>
        <v>0</v>
      </c>
      <c r="W2067" s="4" t="s">
        <v>5119</v>
      </c>
      <c r="X2067" s="2" cm="1">
        <f t="array" ref="X2067">SUM(_xlfn._xlws.FILTER($F$2:$F$2454,_xlfn.MAP($W$2:$W$2454,_xlfn.LAMBDA(_xlpm.x,_xlpm.x=$W2067))))</f>
        <v>1157</v>
      </c>
      <c r="Y2067" s="11">
        <f t="shared" si="558"/>
        <v>8.6430423509075197E-4</v>
      </c>
      <c r="Z2067" s="4" t="s">
        <v>5109</v>
      </c>
      <c r="AA2067" s="2" cm="1">
        <f t="array" ref="AA2067">SUM(_xlfn._xlws.FILTER($F$2:$F$2454,_xlfn.MAP($Z$2:$Z$2454,_xlfn.LAMBDA(_xlpm.x,_xlpm.x=$Z2067))))</f>
        <v>257</v>
      </c>
      <c r="AB2067" s="11">
        <f t="shared" si="559"/>
        <v>3.8910505836575876E-3</v>
      </c>
      <c r="AC2067" s="11">
        <f t="shared" si="560"/>
        <v>-0.65340023562045502</v>
      </c>
      <c r="AG2067" s="2"/>
      <c r="AL2067" s="2"/>
      <c r="AM2067" s="2"/>
    </row>
    <row r="2068" spans="1:39">
      <c r="A2068" s="1" t="str">
        <f t="shared" si="544"/>
        <v>~nclo~ : [nkloʊ]</v>
      </c>
      <c r="B2068" s="1">
        <f>_xlfn.LET(_xlpm.d,$G2068,_xlpm.k,_xlfn.CONCAT(LEFT(TRIM(B$1),1),"*"),COUNTIF(_xlpm.d,_xlpm.k))</f>
        <v>0</v>
      </c>
      <c r="C2068" s="1">
        <f>_xlfn.LET(_xlpm.d,$G2068,_xlpm.k,_xlfn.CONCAT(LEFT(TRIM(C$1),1),"*"),COUNTIF(_xlpm.d,_xlpm.k))</f>
        <v>0</v>
      </c>
      <c r="D2068" s="1">
        <f>_xlfn.LET(_xlpm.d,$G2068,_xlpm.k,_xlfn.CONCAT(LEFT(TRIM(D$1),1),"*"),COUNTIF(_xlpm.d,_xlpm.k))</f>
        <v>1</v>
      </c>
      <c r="E2068" s="1">
        <f t="shared" si="545"/>
        <v>0.47712125471966244</v>
      </c>
      <c r="F2068" s="7">
        <v>2</v>
      </c>
      <c r="G2068" s="9" t="s">
        <v>520</v>
      </c>
      <c r="H2068" s="4" cm="1">
        <f t="array" ref="H2068">F2068/freq.sum.r6e</f>
        <v>1.5842839036755386E-4</v>
      </c>
      <c r="I2068" s="1" t="str">
        <f t="shared" si="546"/>
        <v>nkloʊ</v>
      </c>
      <c r="J2068" s="1" t="str">
        <f t="shared" si="547"/>
        <v>nclo</v>
      </c>
      <c r="K2068" s="10">
        <f t="shared" si="548"/>
        <v>5</v>
      </c>
      <c r="L2068" s="1">
        <f t="shared" si="549"/>
        <v>4</v>
      </c>
      <c r="M2068" s="10">
        <f t="shared" si="550"/>
        <v>5</v>
      </c>
      <c r="N2068" s="1" t="str">
        <f t="shared" si="551"/>
        <v>~nclo~</v>
      </c>
      <c r="O2068" s="1" t="str">
        <f t="shared" si="552"/>
        <v>[nkloʊ]</v>
      </c>
      <c r="P2068" s="3" cm="1">
        <f t="array" ref="P2068">SUM(_xlfn._xlws.FILTER($H$2:$H$2454,_xlfn.MAP($N$2:$N$2454,_xlfn.LAMBDA(_xlpm.x,_xlpm.x=$N2068))))</f>
        <v>1.5842839036755386E-4</v>
      </c>
      <c r="Q2068" s="4">
        <f t="shared" si="553"/>
        <v>1</v>
      </c>
      <c r="R2068" s="6" cm="1">
        <f t="array" ref="R2068">SUM(_xlfn._xlws.FILTER($H$2:$H$2454,_xlfn.MAP($O$2:$O$2454,_xlfn.LAMBDA(_xlpm.x,_xlpm.x=$O2068))))</f>
        <v>1.5842839036755386E-4</v>
      </c>
      <c r="S2068" s="4">
        <f t="shared" si="554"/>
        <v>1</v>
      </c>
      <c r="T2068" s="4">
        <f t="shared" si="555"/>
        <v>0.4032142372127297</v>
      </c>
      <c r="U2068" s="4">
        <f t="shared" si="556"/>
        <v>1</v>
      </c>
      <c r="V2068" s="4">
        <f t="shared" si="557"/>
        <v>0</v>
      </c>
      <c r="W2068" s="4" t="s">
        <v>5119</v>
      </c>
      <c r="X2068" s="2" cm="1">
        <f t="array" ref="X2068">SUM(_xlfn._xlws.FILTER($F$2:$F$2454,_xlfn.MAP($W$2:$W$2454,_xlfn.LAMBDA(_xlpm.x,_xlpm.x=$W2068))))</f>
        <v>1157</v>
      </c>
      <c r="Y2068" s="11">
        <f t="shared" si="558"/>
        <v>1.7286084701815039E-3</v>
      </c>
      <c r="Z2068" s="4" t="s">
        <v>5109</v>
      </c>
      <c r="AA2068" s="2" cm="1">
        <f t="array" ref="AA2068">SUM(_xlfn._xlws.FILTER($F$2:$F$2454,_xlfn.MAP($Z$2:$Z$2454,_xlfn.LAMBDA(_xlpm.x,_xlpm.x=$Z2068))))</f>
        <v>257</v>
      </c>
      <c r="AB2068" s="11">
        <f t="shared" si="559"/>
        <v>7.7821011673151752E-3</v>
      </c>
      <c r="AC2068" s="11">
        <f t="shared" si="560"/>
        <v>-0.65340023562045502</v>
      </c>
      <c r="AG2068" s="2"/>
      <c r="AL2068" s="2"/>
      <c r="AM2068" s="2"/>
    </row>
    <row r="2069" spans="1:39">
      <c r="A2069" s="1" t="str">
        <f t="shared" si="544"/>
        <v>~ngko~ : [ŋkoʊ]</v>
      </c>
      <c r="B2069" s="1">
        <f>_xlfn.LET(_xlpm.d,$G2069,_xlpm.k,_xlfn.CONCAT(LEFT(TRIM(B$1),1),"*"),COUNTIF(_xlpm.d,_xlpm.k))</f>
        <v>0</v>
      </c>
      <c r="C2069" s="1">
        <f>_xlfn.LET(_xlpm.d,$G2069,_xlpm.k,_xlfn.CONCAT(LEFT(TRIM(C$1),1),"*"),COUNTIF(_xlpm.d,_xlpm.k))</f>
        <v>0</v>
      </c>
      <c r="D2069" s="1">
        <f>_xlfn.LET(_xlpm.d,$G2069,_xlpm.k,_xlfn.CONCAT(LEFT(TRIM(D$1),1),"*"),COUNTIF(_xlpm.d,_xlpm.k))</f>
        <v>0</v>
      </c>
      <c r="E2069" s="1">
        <f t="shared" si="545"/>
        <v>0.30102999566398114</v>
      </c>
      <c r="F2069" s="7">
        <v>1</v>
      </c>
      <c r="G2069" s="9" t="s">
        <v>2346</v>
      </c>
      <c r="H2069" s="4" cm="1">
        <f t="array" ref="H2069">F2069/freq.sum.r6e</f>
        <v>7.9214195183776928E-5</v>
      </c>
      <c r="I2069" s="4" t="str">
        <f t="shared" si="546"/>
        <v>ŋkoʊ</v>
      </c>
      <c r="J2069" s="4" t="str">
        <f t="shared" si="547"/>
        <v>ngko</v>
      </c>
      <c r="K2069" s="10">
        <f t="shared" si="548"/>
        <v>4</v>
      </c>
      <c r="L2069" s="1">
        <f t="shared" si="549"/>
        <v>4</v>
      </c>
      <c r="M2069" s="10">
        <f t="shared" si="550"/>
        <v>4</v>
      </c>
      <c r="N2069" s="1" t="str">
        <f t="shared" si="551"/>
        <v>~ngko~</v>
      </c>
      <c r="O2069" s="1" t="str">
        <f t="shared" si="552"/>
        <v>[ŋkoʊ]</v>
      </c>
      <c r="P2069" s="3" cm="1">
        <f t="array" ref="P2069">SUM(_xlfn._xlws.FILTER($H$2:$H$2454,_xlfn.MAP($N$2:$N$2454,_xlfn.LAMBDA(_xlpm.x,_xlpm.x=$N2069))))</f>
        <v>7.9214195183776928E-5</v>
      </c>
      <c r="Q2069" s="4">
        <f t="shared" si="553"/>
        <v>1</v>
      </c>
      <c r="R2069" s="6" cm="1">
        <f t="array" ref="R2069">SUM(_xlfn._xlws.FILTER($H$2:$H$2454,_xlfn.MAP($O$2:$O$2454,_xlfn.LAMBDA(_xlpm.x,_xlpm.x=$O2069))))</f>
        <v>7.9214195183776928E-5</v>
      </c>
      <c r="S2069" s="4">
        <f t="shared" si="554"/>
        <v>1</v>
      </c>
      <c r="T2069" s="4">
        <f t="shared" si="555"/>
        <v>0.2342468675289098</v>
      </c>
      <c r="U2069" s="4">
        <f t="shared" si="556"/>
        <v>1</v>
      </c>
      <c r="V2069" s="4">
        <f t="shared" si="557"/>
        <v>0</v>
      </c>
      <c r="W2069" s="4" t="s">
        <v>5119</v>
      </c>
      <c r="X2069" s="2" cm="1">
        <f t="array" ref="X2069">SUM(_xlfn._xlws.FILTER($F$2:$F$2454,_xlfn.MAP($W$2:$W$2454,_xlfn.LAMBDA(_xlpm.x,_xlpm.x=$W2069))))</f>
        <v>1157</v>
      </c>
      <c r="Y2069" s="11">
        <f t="shared" si="558"/>
        <v>8.6430423509075197E-4</v>
      </c>
      <c r="Z2069" s="4" t="s">
        <v>5109</v>
      </c>
      <c r="AA2069" s="2" cm="1">
        <f t="array" ref="AA2069">SUM(_xlfn._xlws.FILTER($F$2:$F$2454,_xlfn.MAP($Z$2:$Z$2454,_xlfn.LAMBDA(_xlpm.x,_xlpm.x=$Z2069))))</f>
        <v>257</v>
      </c>
      <c r="AB2069" s="11">
        <f t="shared" si="559"/>
        <v>3.8910505836575876E-3</v>
      </c>
      <c r="AC2069" s="11">
        <f t="shared" si="560"/>
        <v>-0.65340023562045502</v>
      </c>
      <c r="AG2069" s="2"/>
      <c r="AL2069" s="2"/>
      <c r="AM2069" s="2"/>
    </row>
    <row r="2070" spans="1:39">
      <c r="A2070" s="1" t="str">
        <f t="shared" si="544"/>
        <v>~stro~ : [stɹɔ]</v>
      </c>
      <c r="B2070" s="1">
        <f>_xlfn.LET(_xlpm.d,$G2070,_xlpm.k,_xlfn.CONCAT(LEFT(TRIM(B$1),1),"*"),COUNTIF(_xlpm.d,_xlpm.k))</f>
        <v>0</v>
      </c>
      <c r="C2070" s="1">
        <f>_xlfn.LET(_xlpm.d,$G2070,_xlpm.k,_xlfn.CONCAT(LEFT(TRIM(C$1),1),"*"),COUNTIF(_xlpm.d,_xlpm.k))</f>
        <v>0</v>
      </c>
      <c r="D2070" s="1">
        <f>_xlfn.LET(_xlpm.d,$G2070,_xlpm.k,_xlfn.CONCAT(LEFT(TRIM(D$1),1),"*"),COUNTIF(_xlpm.d,_xlpm.k))</f>
        <v>0</v>
      </c>
      <c r="E2070" s="1">
        <f t="shared" si="545"/>
        <v>0.30102999566398114</v>
      </c>
      <c r="F2070" s="7">
        <v>1</v>
      </c>
      <c r="G2070" s="9" t="s">
        <v>1146</v>
      </c>
      <c r="H2070" s="4" cm="1">
        <f t="array" ref="H2070">F2070/freq.sum.r6e</f>
        <v>7.9214195183776928E-5</v>
      </c>
      <c r="I2070" s="4" t="str">
        <f t="shared" si="546"/>
        <v>stɹɔ</v>
      </c>
      <c r="J2070" s="4" t="str">
        <f t="shared" si="547"/>
        <v>stro</v>
      </c>
      <c r="K2070" s="10">
        <f t="shared" si="548"/>
        <v>4</v>
      </c>
      <c r="L2070" s="1">
        <f t="shared" si="549"/>
        <v>4</v>
      </c>
      <c r="M2070" s="10">
        <f t="shared" si="550"/>
        <v>4</v>
      </c>
      <c r="N2070" s="1" t="str">
        <f t="shared" si="551"/>
        <v>~stro~</v>
      </c>
      <c r="O2070" s="1" t="str">
        <f t="shared" si="552"/>
        <v>[stɹɔ]</v>
      </c>
      <c r="P2070" s="3" cm="1">
        <f t="array" ref="P2070">SUM(_xlfn._xlws.FILTER($H$2:$H$2454,_xlfn.MAP($N$2:$N$2454,_xlfn.LAMBDA(_xlpm.x,_xlpm.x=$N2070))))</f>
        <v>1.5842839036755386E-4</v>
      </c>
      <c r="Q2070" s="4">
        <f t="shared" si="553"/>
        <v>0.5</v>
      </c>
      <c r="R2070" s="6" cm="1">
        <f t="array" ref="R2070">SUM(_xlfn._xlws.FILTER($H$2:$H$2454,_xlfn.MAP($O$2:$O$2454,_xlfn.LAMBDA(_xlpm.x,_xlpm.x=$O2070))))</f>
        <v>1.5842839036755386E-4</v>
      </c>
      <c r="S2070" s="4">
        <f t="shared" si="554"/>
        <v>0.5</v>
      </c>
      <c r="T2070" s="4">
        <f t="shared" si="555"/>
        <v>0.1171234337644549</v>
      </c>
      <c r="U2070" s="4">
        <f t="shared" si="556"/>
        <v>0.5</v>
      </c>
      <c r="V2070" s="4">
        <f t="shared" si="557"/>
        <v>0</v>
      </c>
      <c r="W2070" s="4" t="s">
        <v>5119</v>
      </c>
      <c r="X2070" s="2" cm="1">
        <f t="array" ref="X2070">SUM(_xlfn._xlws.FILTER($F$2:$F$2454,_xlfn.MAP($W$2:$W$2454,_xlfn.LAMBDA(_xlpm.x,_xlpm.x=$W2070))))</f>
        <v>1157</v>
      </c>
      <c r="Y2070" s="11">
        <f t="shared" si="558"/>
        <v>8.6430423509075197E-4</v>
      </c>
      <c r="Z2070" s="4" t="s">
        <v>5107</v>
      </c>
      <c r="AA2070" s="2" cm="1">
        <f t="array" ref="AA2070">SUM(_xlfn._xlws.FILTER($F$2:$F$2454,_xlfn.MAP($Z$2:$Z$2454,_xlfn.LAMBDA(_xlpm.x,_xlpm.x=$Z2070))))</f>
        <v>293</v>
      </c>
      <c r="AB2070" s="11">
        <f t="shared" si="559"/>
        <v>3.4129692832764505E-3</v>
      </c>
      <c r="AC2070" s="11">
        <f t="shared" si="560"/>
        <v>-0.59646573859764007</v>
      </c>
      <c r="AG2070" s="2"/>
      <c r="AL2070" s="2"/>
      <c r="AM2070" s="2"/>
    </row>
    <row r="2071" spans="1:39">
      <c r="A2071" s="1" t="str">
        <f t="shared" si="544"/>
        <v>~xplo~ : [ksplɔ]</v>
      </c>
      <c r="B2071" s="1">
        <f>_xlfn.LET(_xlpm.d,$G2071,_xlpm.k,_xlfn.CONCAT(LEFT(TRIM(B$1),1),"*"),COUNTIF(_xlpm.d,_xlpm.k))</f>
        <v>0</v>
      </c>
      <c r="C2071" s="1">
        <f>_xlfn.LET(_xlpm.d,$G2071,_xlpm.k,_xlfn.CONCAT(LEFT(TRIM(C$1),1),"*"),COUNTIF(_xlpm.d,_xlpm.k))</f>
        <v>0</v>
      </c>
      <c r="D2071" s="1">
        <f>_xlfn.LET(_xlpm.d,$G2071,_xlpm.k,_xlfn.CONCAT(LEFT(TRIM(D$1),1),"*"),COUNTIF(_xlpm.d,_xlpm.k))</f>
        <v>0</v>
      </c>
      <c r="E2071" s="1">
        <f t="shared" si="545"/>
        <v>0.30102999566398114</v>
      </c>
      <c r="F2071" s="7">
        <v>1</v>
      </c>
      <c r="G2071" s="9" t="s">
        <v>784</v>
      </c>
      <c r="H2071" s="4" cm="1">
        <f t="array" ref="H2071">F2071/freq.sum.r6e</f>
        <v>7.9214195183776928E-5</v>
      </c>
      <c r="I2071" s="4" t="str">
        <f t="shared" si="546"/>
        <v>ksplɔ</v>
      </c>
      <c r="J2071" s="4" t="str">
        <f t="shared" si="547"/>
        <v>xplo</v>
      </c>
      <c r="K2071" s="10">
        <f t="shared" si="548"/>
        <v>5</v>
      </c>
      <c r="L2071" s="1">
        <f t="shared" si="549"/>
        <v>4</v>
      </c>
      <c r="M2071" s="10">
        <f t="shared" si="550"/>
        <v>5</v>
      </c>
      <c r="N2071" s="1" t="str">
        <f t="shared" si="551"/>
        <v>~xplo~</v>
      </c>
      <c r="O2071" s="1" t="str">
        <f t="shared" si="552"/>
        <v>[ksplɔ]</v>
      </c>
      <c r="P2071" s="3" cm="1">
        <f t="array" ref="P2071">SUM(_xlfn._xlws.FILTER($H$2:$H$2454,_xlfn.MAP($N$2:$N$2454,_xlfn.LAMBDA(_xlpm.x,_xlpm.x=$N2071))))</f>
        <v>7.9214195183776928E-5</v>
      </c>
      <c r="Q2071" s="4">
        <f t="shared" si="553"/>
        <v>1</v>
      </c>
      <c r="R2071" s="6" cm="1">
        <f t="array" ref="R2071">SUM(_xlfn._xlws.FILTER($H$2:$H$2454,_xlfn.MAP($O$2:$O$2454,_xlfn.LAMBDA(_xlpm.x,_xlpm.x=$O2071))))</f>
        <v>7.9214195183776928E-5</v>
      </c>
      <c r="S2071" s="4">
        <f t="shared" si="554"/>
        <v>1</v>
      </c>
      <c r="T2071" s="4">
        <f t="shared" si="555"/>
        <v>0.25439985932113074</v>
      </c>
      <c r="U2071" s="4">
        <f t="shared" si="556"/>
        <v>1</v>
      </c>
      <c r="V2071" s="4">
        <f t="shared" si="557"/>
        <v>0</v>
      </c>
      <c r="W2071" s="4" t="s">
        <v>5119</v>
      </c>
      <c r="X2071" s="2" cm="1">
        <f t="array" ref="X2071">SUM(_xlfn._xlws.FILTER($F$2:$F$2454,_xlfn.MAP($W$2:$W$2454,_xlfn.LAMBDA(_xlpm.x,_xlpm.x=$W2071))))</f>
        <v>1157</v>
      </c>
      <c r="Y2071" s="11">
        <f t="shared" si="558"/>
        <v>8.6430423509075197E-4</v>
      </c>
      <c r="Z2071" s="4" t="s">
        <v>5107</v>
      </c>
      <c r="AA2071" s="2" cm="1">
        <f t="array" ref="AA2071">SUM(_xlfn._xlws.FILTER($F$2:$F$2454,_xlfn.MAP($Z$2:$Z$2454,_xlfn.LAMBDA(_xlpm.x,_xlpm.x=$Z2071))))</f>
        <v>293</v>
      </c>
      <c r="AB2071" s="11">
        <f t="shared" si="559"/>
        <v>3.4129692832764505E-3</v>
      </c>
      <c r="AC2071" s="11">
        <f t="shared" si="560"/>
        <v>-0.59646573859764007</v>
      </c>
      <c r="AG2071" s="2"/>
      <c r="AL2071" s="2"/>
      <c r="AM2071" s="2"/>
    </row>
    <row r="2072" spans="1:39">
      <c r="A2072" s="1" t="str">
        <f t="shared" si="544"/>
        <v>~mpro~ : [mpɹu]</v>
      </c>
      <c r="B2072" s="1">
        <f>_xlfn.LET(_xlpm.d,$G2072,_xlpm.k,_xlfn.CONCAT(LEFT(TRIM(B$1),1),"*"),COUNTIF(_xlpm.d,_xlpm.k))</f>
        <v>0</v>
      </c>
      <c r="C2072" s="1">
        <f>_xlfn.LET(_xlpm.d,$G2072,_xlpm.k,_xlfn.CONCAT(LEFT(TRIM(C$1),1),"*"),COUNTIF(_xlpm.d,_xlpm.k))</f>
        <v>1</v>
      </c>
      <c r="D2072" s="1">
        <f>_xlfn.LET(_xlpm.d,$G2072,_xlpm.k,_xlfn.CONCAT(LEFT(TRIM(D$1),1),"*"),COUNTIF(_xlpm.d,_xlpm.k))</f>
        <v>0</v>
      </c>
      <c r="E2072" s="1">
        <f t="shared" si="545"/>
        <v>0.47712125471966244</v>
      </c>
      <c r="F2072" s="7">
        <v>2</v>
      </c>
      <c r="G2072" s="9" t="s">
        <v>519</v>
      </c>
      <c r="H2072" s="4" cm="1">
        <f t="array" ref="H2072">F2072/freq.sum.r6e</f>
        <v>1.5842839036755386E-4</v>
      </c>
      <c r="I2072" s="4" t="str">
        <f t="shared" si="546"/>
        <v>mpɹu</v>
      </c>
      <c r="J2072" s="4" t="str">
        <f t="shared" si="547"/>
        <v>mpro</v>
      </c>
      <c r="K2072" s="10">
        <f t="shared" si="548"/>
        <v>4</v>
      </c>
      <c r="L2072" s="1">
        <f t="shared" si="549"/>
        <v>4</v>
      </c>
      <c r="M2072" s="10">
        <f t="shared" si="550"/>
        <v>4</v>
      </c>
      <c r="N2072" s="1" t="str">
        <f t="shared" si="551"/>
        <v>~mpro~</v>
      </c>
      <c r="O2072" s="1" t="str">
        <f t="shared" si="552"/>
        <v>[mpɹu]</v>
      </c>
      <c r="P2072" s="3" cm="1">
        <f t="array" ref="P2072">SUM(_xlfn._xlws.FILTER($H$2:$H$2454,_xlfn.MAP($N$2:$N$2454,_xlfn.LAMBDA(_xlpm.x,_xlpm.x=$N2072))))</f>
        <v>1.5842839036755386E-4</v>
      </c>
      <c r="Q2072" s="4">
        <f t="shared" si="553"/>
        <v>1</v>
      </c>
      <c r="R2072" s="6" cm="1">
        <f t="array" ref="R2072">SUM(_xlfn._xlws.FILTER($H$2:$H$2454,_xlfn.MAP($O$2:$O$2454,_xlfn.LAMBDA(_xlpm.x,_xlpm.x=$O2072))))</f>
        <v>1.5842839036755386E-4</v>
      </c>
      <c r="S2072" s="4">
        <f t="shared" si="554"/>
        <v>1</v>
      </c>
      <c r="T2072" s="4">
        <f t="shared" si="555"/>
        <v>0.37127250094471825</v>
      </c>
      <c r="U2072" s="4">
        <f t="shared" si="556"/>
        <v>1</v>
      </c>
      <c r="V2072" s="4">
        <f t="shared" si="557"/>
        <v>0</v>
      </c>
      <c r="W2072" s="4" t="s">
        <v>5119</v>
      </c>
      <c r="X2072" s="2" cm="1">
        <f t="array" ref="X2072">SUM(_xlfn._xlws.FILTER($F$2:$F$2454,_xlfn.MAP($W$2:$W$2454,_xlfn.LAMBDA(_xlpm.x,_xlpm.x=$W2072))))</f>
        <v>1157</v>
      </c>
      <c r="Y2072" s="11">
        <f t="shared" si="558"/>
        <v>1.7286084701815039E-3</v>
      </c>
      <c r="Z2072" s="4" t="s">
        <v>5111</v>
      </c>
      <c r="AA2072" s="2" cm="1">
        <f t="array" ref="AA2072">SUM(_xlfn._xlws.FILTER($F$2:$F$2454,_xlfn.MAP($Z$2:$Z$2454,_xlfn.LAMBDA(_xlpm.x,_xlpm.x=$Z2072))))</f>
        <v>254</v>
      </c>
      <c r="AB2072" s="11">
        <f t="shared" si="559"/>
        <v>7.874015748031496E-3</v>
      </c>
      <c r="AC2072" s="11">
        <f t="shared" si="560"/>
        <v>-0.65849964233181146</v>
      </c>
      <c r="AG2072" s="2"/>
      <c r="AL2072" s="2"/>
      <c r="AM2072" s="2"/>
    </row>
    <row r="2073" spans="1:39">
      <c r="A2073" s="1" t="str">
        <f t="shared" si="544"/>
        <v>~lroa~ : [lɹoʊ]</v>
      </c>
      <c r="B2073" s="1">
        <f>_xlfn.LET(_xlpm.d,$G2073,_xlpm.k,_xlfn.CONCAT(LEFT(TRIM(B$1),1),"*"),COUNTIF(_xlpm.d,_xlpm.k))</f>
        <v>0</v>
      </c>
      <c r="C2073" s="1">
        <f>_xlfn.LET(_xlpm.d,$G2073,_xlpm.k,_xlfn.CONCAT(LEFT(TRIM(C$1),1),"*"),COUNTIF(_xlpm.d,_xlpm.k))</f>
        <v>0</v>
      </c>
      <c r="D2073" s="1">
        <f>_xlfn.LET(_xlpm.d,$G2073,_xlpm.k,_xlfn.CONCAT(LEFT(TRIM(D$1),1),"*"),COUNTIF(_xlpm.d,_xlpm.k))</f>
        <v>0</v>
      </c>
      <c r="E2073" s="1">
        <f t="shared" si="545"/>
        <v>0.30102999566398114</v>
      </c>
      <c r="F2073" s="7">
        <v>1</v>
      </c>
      <c r="G2073" s="9" t="s">
        <v>738</v>
      </c>
      <c r="H2073" s="4" cm="1">
        <f t="array" ref="H2073">F2073/freq.sum.r6e</f>
        <v>7.9214195183776928E-5</v>
      </c>
      <c r="I2073" s="4" t="str">
        <f t="shared" si="546"/>
        <v>lɹoʊ</v>
      </c>
      <c r="J2073" s="4" t="str">
        <f t="shared" si="547"/>
        <v>lroa</v>
      </c>
      <c r="K2073" s="10">
        <f t="shared" si="548"/>
        <v>4</v>
      </c>
      <c r="L2073" s="1">
        <f t="shared" si="549"/>
        <v>4</v>
      </c>
      <c r="M2073" s="10">
        <f t="shared" si="550"/>
        <v>4</v>
      </c>
      <c r="N2073" s="1" t="str">
        <f t="shared" si="551"/>
        <v>~lroa~</v>
      </c>
      <c r="O2073" s="1" t="str">
        <f t="shared" si="552"/>
        <v>[lɹoʊ]</v>
      </c>
      <c r="P2073" s="3" cm="1">
        <f t="array" ref="P2073">SUM(_xlfn._xlws.FILTER($H$2:$H$2454,_xlfn.MAP($N$2:$N$2454,_xlfn.LAMBDA(_xlpm.x,_xlpm.x=$N2073))))</f>
        <v>7.9214195183776928E-5</v>
      </c>
      <c r="Q2073" s="4">
        <f t="shared" si="553"/>
        <v>1</v>
      </c>
      <c r="R2073" s="6" cm="1">
        <f t="array" ref="R2073">SUM(_xlfn._xlws.FILTER($H$2:$H$2454,_xlfn.MAP($O$2:$O$2454,_xlfn.LAMBDA(_xlpm.x,_xlpm.x=$O2073))))</f>
        <v>7.9214195183776928E-5</v>
      </c>
      <c r="S2073" s="4">
        <f t="shared" si="554"/>
        <v>1</v>
      </c>
      <c r="T2073" s="4">
        <f t="shared" si="555"/>
        <v>0.2342468675289098</v>
      </c>
      <c r="U2073" s="4">
        <f t="shared" si="556"/>
        <v>1</v>
      </c>
      <c r="V2073" s="4">
        <f t="shared" si="557"/>
        <v>0</v>
      </c>
      <c r="W2073" s="4" t="s">
        <v>5138</v>
      </c>
      <c r="X2073" s="2" cm="1">
        <f t="array" ref="X2073">SUM(_xlfn._xlws.FILTER($F$2:$F$2454,_xlfn.MAP($W$2:$W$2454,_xlfn.LAMBDA(_xlpm.x,_xlpm.x=$W2073))))</f>
        <v>32</v>
      </c>
      <c r="Y2073" s="11">
        <f t="shared" si="558"/>
        <v>3.125E-2</v>
      </c>
      <c r="Z2073" s="4" t="s">
        <v>5109</v>
      </c>
      <c r="AA2073" s="2" cm="1">
        <f t="array" ref="AA2073">SUM(_xlfn._xlws.FILTER($F$2:$F$2454,_xlfn.MAP($Z$2:$Z$2454,_xlfn.LAMBDA(_xlpm.x,_xlpm.x=$Z2073))))</f>
        <v>257</v>
      </c>
      <c r="AB2073" s="11">
        <f t="shared" si="559"/>
        <v>3.8910505836575876E-3</v>
      </c>
      <c r="AC2073" s="11">
        <f t="shared" si="560"/>
        <v>0.90478314501138857</v>
      </c>
      <c r="AG2073" s="2"/>
      <c r="AL2073" s="2"/>
      <c r="AM2073" s="2"/>
    </row>
    <row r="2074" spans="1:39">
      <c r="A2074" s="1" t="str">
        <f t="shared" si="544"/>
        <v>~woeh~ : [woʊ]</v>
      </c>
      <c r="B2074" s="1">
        <f>_xlfn.LET(_xlpm.d,$G2074,_xlpm.k,_xlfn.CONCAT(LEFT(TRIM(B$1),1),"*"),COUNTIF(_xlpm.d,_xlpm.k))</f>
        <v>0</v>
      </c>
      <c r="C2074" s="1">
        <f>_xlfn.LET(_xlpm.d,$G2074,_xlpm.k,_xlfn.CONCAT(LEFT(TRIM(C$1),1),"*"),COUNTIF(_xlpm.d,_xlpm.k))</f>
        <v>0</v>
      </c>
      <c r="D2074" s="1">
        <f>_xlfn.LET(_xlpm.d,$G2074,_xlpm.k,_xlfn.CONCAT(LEFT(TRIM(D$1),1),"*"),COUNTIF(_xlpm.d,_xlpm.k))</f>
        <v>0</v>
      </c>
      <c r="E2074" s="1">
        <f t="shared" si="545"/>
        <v>0.30102999566398114</v>
      </c>
      <c r="F2074" s="7">
        <v>1</v>
      </c>
      <c r="G2074" s="9" t="s">
        <v>2460</v>
      </c>
      <c r="H2074" s="4" cm="1">
        <f t="array" ref="H2074">F2074/freq.sum.r6e</f>
        <v>7.9214195183776928E-5</v>
      </c>
      <c r="I2074" s="4" t="str">
        <f t="shared" si="546"/>
        <v>woʊ</v>
      </c>
      <c r="J2074" s="4" t="str">
        <f t="shared" si="547"/>
        <v>woeh</v>
      </c>
      <c r="K2074" s="10">
        <f t="shared" si="548"/>
        <v>3</v>
      </c>
      <c r="L2074" s="1">
        <f t="shared" si="549"/>
        <v>4</v>
      </c>
      <c r="M2074" s="10">
        <f t="shared" si="550"/>
        <v>4</v>
      </c>
      <c r="N2074" s="1" t="str">
        <f t="shared" si="551"/>
        <v>~woeh~</v>
      </c>
      <c r="O2074" s="1" t="str">
        <f t="shared" si="552"/>
        <v>[woʊ]</v>
      </c>
      <c r="P2074" s="3" cm="1">
        <f t="array" ref="P2074">SUM(_xlfn._xlws.FILTER($H$2:$H$2454,_xlfn.MAP($N$2:$N$2454,_xlfn.LAMBDA(_xlpm.x,_xlpm.x=$N2074))))</f>
        <v>7.9214195183776928E-5</v>
      </c>
      <c r="Q2074" s="4">
        <f t="shared" si="553"/>
        <v>1</v>
      </c>
      <c r="R2074" s="6" cm="1">
        <f t="array" ref="R2074">SUM(_xlfn._xlws.FILTER($H$2:$H$2454,_xlfn.MAP($O$2:$O$2454,_xlfn.LAMBDA(_xlpm.x,_xlpm.x=$O2074))))</f>
        <v>7.9214195183776928E-5</v>
      </c>
      <c r="S2074" s="4">
        <f t="shared" si="554"/>
        <v>1</v>
      </c>
      <c r="T2074" s="4">
        <f t="shared" si="555"/>
        <v>0.2342468675289098</v>
      </c>
      <c r="U2074" s="4">
        <f t="shared" si="556"/>
        <v>1</v>
      </c>
      <c r="V2074" s="4">
        <f t="shared" si="557"/>
        <v>0</v>
      </c>
      <c r="W2074" s="4" t="s">
        <v>5149</v>
      </c>
      <c r="X2074" s="2" cm="1">
        <f t="array" ref="X2074">SUM(_xlfn._xlws.FILTER($F$2:$F$2454,_xlfn.MAP($W$2:$W$2454,_xlfn.LAMBDA(_xlpm.x,_xlpm.x=$W2074))))</f>
        <v>8</v>
      </c>
      <c r="Y2074" s="11">
        <f t="shared" si="558"/>
        <v>0.125</v>
      </c>
      <c r="Z2074" s="4" t="s">
        <v>5109</v>
      </c>
      <c r="AA2074" s="2" cm="1">
        <f t="array" ref="AA2074">SUM(_xlfn._xlws.FILTER($F$2:$F$2454,_xlfn.MAP($Z$2:$Z$2454,_xlfn.LAMBDA(_xlpm.x,_xlpm.x=$Z2074))))</f>
        <v>257</v>
      </c>
      <c r="AB2074" s="11">
        <f t="shared" si="559"/>
        <v>3.8910505836575876E-3</v>
      </c>
      <c r="AC2074" s="11">
        <f t="shared" si="560"/>
        <v>1.5068431363393509</v>
      </c>
      <c r="AG2074" s="2"/>
      <c r="AL2074" s="2"/>
      <c r="AM2074" s="2"/>
    </row>
    <row r="2075" spans="1:39">
      <c r="A2075" s="1" t="str">
        <f t="shared" si="544"/>
        <v>~choi~ : [tʃɔɪ]</v>
      </c>
      <c r="B2075" s="1">
        <f>_xlfn.LET(_xlpm.d,$G2075,_xlpm.k,_xlfn.CONCAT(LEFT(TRIM(B$1),1),"*"),COUNTIF(_xlpm.d,_xlpm.k))</f>
        <v>0</v>
      </c>
      <c r="C2075" s="1">
        <f>_xlfn.LET(_xlpm.d,$G2075,_xlpm.k,_xlfn.CONCAT(LEFT(TRIM(C$1),1),"*"),COUNTIF(_xlpm.d,_xlpm.k))</f>
        <v>0</v>
      </c>
      <c r="D2075" s="1">
        <f>_xlfn.LET(_xlpm.d,$G2075,_xlpm.k,_xlfn.CONCAT(LEFT(TRIM(D$1),1),"*"),COUNTIF(_xlpm.d,_xlpm.k))</f>
        <v>0</v>
      </c>
      <c r="E2075" s="1">
        <f t="shared" si="545"/>
        <v>0.30102999566398114</v>
      </c>
      <c r="F2075" s="7">
        <v>1</v>
      </c>
      <c r="G2075" s="9" t="s">
        <v>728</v>
      </c>
      <c r="H2075" s="4" cm="1">
        <f t="array" ref="H2075">F2075/freq.sum.r6e</f>
        <v>7.9214195183776928E-5</v>
      </c>
      <c r="I2075" s="4" t="str">
        <f t="shared" si="546"/>
        <v>tʃɔɪ</v>
      </c>
      <c r="J2075" s="4" t="str">
        <f t="shared" si="547"/>
        <v>choi</v>
      </c>
      <c r="K2075" s="10">
        <f t="shared" si="548"/>
        <v>4</v>
      </c>
      <c r="L2075" s="1">
        <f t="shared" si="549"/>
        <v>4</v>
      </c>
      <c r="M2075" s="10">
        <f t="shared" si="550"/>
        <v>4</v>
      </c>
      <c r="N2075" s="1" t="str">
        <f t="shared" si="551"/>
        <v>~choi~</v>
      </c>
      <c r="O2075" s="1" t="str">
        <f t="shared" si="552"/>
        <v>[tʃɔɪ]</v>
      </c>
      <c r="P2075" s="3" cm="1">
        <f t="array" ref="P2075">SUM(_xlfn._xlws.FILTER($H$2:$H$2454,_xlfn.MAP($N$2:$N$2454,_xlfn.LAMBDA(_xlpm.x,_xlpm.x=$N2075))))</f>
        <v>7.9214195183776928E-5</v>
      </c>
      <c r="Q2075" s="4">
        <f t="shared" si="553"/>
        <v>1</v>
      </c>
      <c r="R2075" s="6" cm="1">
        <f t="array" ref="R2075">SUM(_xlfn._xlws.FILTER($H$2:$H$2454,_xlfn.MAP($O$2:$O$2454,_xlfn.LAMBDA(_xlpm.x,_xlpm.x=$O2075))))</f>
        <v>7.9214195183776928E-5</v>
      </c>
      <c r="S2075" s="4">
        <f t="shared" si="554"/>
        <v>1</v>
      </c>
      <c r="T2075" s="4">
        <f t="shared" si="555"/>
        <v>0.2342468675289098</v>
      </c>
      <c r="U2075" s="4">
        <f t="shared" si="556"/>
        <v>1</v>
      </c>
      <c r="V2075" s="4">
        <f t="shared" si="557"/>
        <v>0</v>
      </c>
      <c r="W2075" s="4" t="s">
        <v>5136</v>
      </c>
      <c r="X2075" s="2" cm="1">
        <f t="array" ref="X2075">SUM(_xlfn._xlws.FILTER($F$2:$F$2454,_xlfn.MAP($W$2:$W$2454,_xlfn.LAMBDA(_xlpm.x,_xlpm.x=$W2075))))</f>
        <v>23</v>
      </c>
      <c r="Y2075" s="11">
        <f t="shared" si="558"/>
        <v>4.3478260869565216E-2</v>
      </c>
      <c r="Z2075" s="4" t="s">
        <v>5117</v>
      </c>
      <c r="AA2075" s="2" cm="1">
        <f t="array" ref="AA2075">SUM(_xlfn._xlws.FILTER($F$2:$F$2454,_xlfn.MAP($Z$2:$Z$2454,_xlfn.LAMBDA(_xlpm.x,_xlpm.x=$Z2075))))</f>
        <v>45</v>
      </c>
      <c r="AB2075" s="11">
        <f t="shared" si="559"/>
        <v>2.2222222222222223E-2</v>
      </c>
      <c r="AC2075" s="11">
        <f t="shared" si="560"/>
        <v>0.29148467775775078</v>
      </c>
      <c r="AG2075" s="2"/>
      <c r="AL2075" s="2"/>
      <c r="AM2075" s="2"/>
    </row>
    <row r="2076" spans="1:39">
      <c r="A2076" s="1" t="str">
        <f t="shared" si="544"/>
        <v>~spoi~ : [spɔɪ]</v>
      </c>
      <c r="B2076" s="1">
        <f>_xlfn.LET(_xlpm.d,$G2076,_xlpm.k,_xlfn.CONCAT(LEFT(TRIM(B$1),1),"*"),COUNTIF(_xlpm.d,_xlpm.k))</f>
        <v>0</v>
      </c>
      <c r="C2076" s="1">
        <f>_xlfn.LET(_xlpm.d,$G2076,_xlpm.k,_xlfn.CONCAT(LEFT(TRIM(C$1),1),"*"),COUNTIF(_xlpm.d,_xlpm.k))</f>
        <v>0</v>
      </c>
      <c r="D2076" s="1">
        <f>_xlfn.LET(_xlpm.d,$G2076,_xlpm.k,_xlfn.CONCAT(LEFT(TRIM(D$1),1),"*"),COUNTIF(_xlpm.d,_xlpm.k))</f>
        <v>0</v>
      </c>
      <c r="E2076" s="1">
        <f t="shared" si="545"/>
        <v>0.30102999566398114</v>
      </c>
      <c r="F2076" s="7">
        <v>1</v>
      </c>
      <c r="G2076" s="9" t="s">
        <v>775</v>
      </c>
      <c r="H2076" s="4" cm="1">
        <f t="array" ref="H2076">F2076/freq.sum.r6e</f>
        <v>7.9214195183776928E-5</v>
      </c>
      <c r="I2076" s="4" t="str">
        <f t="shared" si="546"/>
        <v>spɔɪ</v>
      </c>
      <c r="J2076" s="4" t="str">
        <f t="shared" si="547"/>
        <v>spoi</v>
      </c>
      <c r="K2076" s="10">
        <f t="shared" si="548"/>
        <v>4</v>
      </c>
      <c r="L2076" s="1">
        <f t="shared" si="549"/>
        <v>4</v>
      </c>
      <c r="M2076" s="10">
        <f t="shared" si="550"/>
        <v>4</v>
      </c>
      <c r="N2076" s="1" t="str">
        <f t="shared" si="551"/>
        <v>~spoi~</v>
      </c>
      <c r="O2076" s="1" t="str">
        <f t="shared" si="552"/>
        <v>[spɔɪ]</v>
      </c>
      <c r="P2076" s="3" cm="1">
        <f t="array" ref="P2076">SUM(_xlfn._xlws.FILTER($H$2:$H$2454,_xlfn.MAP($N$2:$N$2454,_xlfn.LAMBDA(_xlpm.x,_xlpm.x=$N2076))))</f>
        <v>7.9214195183776928E-5</v>
      </c>
      <c r="Q2076" s="4">
        <f t="shared" si="553"/>
        <v>1</v>
      </c>
      <c r="R2076" s="6" cm="1">
        <f t="array" ref="R2076">SUM(_xlfn._xlws.FILTER($H$2:$H$2454,_xlfn.MAP($O$2:$O$2454,_xlfn.LAMBDA(_xlpm.x,_xlpm.x=$O2076))))</f>
        <v>7.9214195183776928E-5</v>
      </c>
      <c r="S2076" s="4">
        <f t="shared" si="554"/>
        <v>1</v>
      </c>
      <c r="T2076" s="4">
        <f t="shared" si="555"/>
        <v>0.2342468675289098</v>
      </c>
      <c r="U2076" s="4">
        <f t="shared" si="556"/>
        <v>1</v>
      </c>
      <c r="V2076" s="4">
        <f t="shared" si="557"/>
        <v>0</v>
      </c>
      <c r="W2076" s="4" t="s">
        <v>5136</v>
      </c>
      <c r="X2076" s="2" cm="1">
        <f t="array" ref="X2076">SUM(_xlfn._xlws.FILTER($F$2:$F$2454,_xlfn.MAP($W$2:$W$2454,_xlfn.LAMBDA(_xlpm.x,_xlpm.x=$W2076))))</f>
        <v>23</v>
      </c>
      <c r="Y2076" s="11">
        <f t="shared" si="558"/>
        <v>4.3478260869565216E-2</v>
      </c>
      <c r="Z2076" s="4" t="s">
        <v>5117</v>
      </c>
      <c r="AA2076" s="2" cm="1">
        <f t="array" ref="AA2076">SUM(_xlfn._xlws.FILTER($F$2:$F$2454,_xlfn.MAP($Z$2:$Z$2454,_xlfn.LAMBDA(_xlpm.x,_xlpm.x=$Z2076))))</f>
        <v>45</v>
      </c>
      <c r="AB2076" s="11">
        <f t="shared" si="559"/>
        <v>2.2222222222222223E-2</v>
      </c>
      <c r="AC2076" s="11">
        <f t="shared" si="560"/>
        <v>0.29148467775775078</v>
      </c>
      <c r="AG2076" s="2"/>
      <c r="AL2076" s="2"/>
      <c r="AM2076" s="2"/>
    </row>
    <row r="2077" spans="1:39">
      <c r="A2077" s="1" t="str">
        <f t="shared" si="544"/>
        <v>~floo~ : [flɔ]</v>
      </c>
      <c r="B2077" s="1">
        <f>_xlfn.LET(_xlpm.d,$G2077,_xlpm.k,_xlfn.CONCAT(LEFT(TRIM(B$1),1),"*"),COUNTIF(_xlpm.d,_xlpm.k))</f>
        <v>0</v>
      </c>
      <c r="C2077" s="1">
        <f>_xlfn.LET(_xlpm.d,$G2077,_xlpm.k,_xlfn.CONCAT(LEFT(TRIM(C$1),1),"*"),COUNTIF(_xlpm.d,_xlpm.k))</f>
        <v>0</v>
      </c>
      <c r="D2077" s="1">
        <f>_xlfn.LET(_xlpm.d,$G2077,_xlpm.k,_xlfn.CONCAT(LEFT(TRIM(D$1),1),"*"),COUNTIF(_xlpm.d,_xlpm.k))</f>
        <v>0</v>
      </c>
      <c r="E2077" s="1">
        <f t="shared" si="545"/>
        <v>0.30102999566398114</v>
      </c>
      <c r="F2077" s="7">
        <v>1</v>
      </c>
      <c r="G2077" s="9" t="s">
        <v>1135</v>
      </c>
      <c r="H2077" s="4" cm="1">
        <f t="array" ref="H2077">F2077/freq.sum.r6e</f>
        <v>7.9214195183776928E-5</v>
      </c>
      <c r="I2077" s="4" t="str">
        <f t="shared" si="546"/>
        <v>flɔ</v>
      </c>
      <c r="J2077" s="4" t="str">
        <f t="shared" si="547"/>
        <v>floo</v>
      </c>
      <c r="K2077" s="10">
        <f t="shared" si="548"/>
        <v>3</v>
      </c>
      <c r="L2077" s="1">
        <f t="shared" si="549"/>
        <v>4</v>
      </c>
      <c r="M2077" s="10">
        <f t="shared" si="550"/>
        <v>4</v>
      </c>
      <c r="N2077" s="1" t="str">
        <f t="shared" si="551"/>
        <v>~floo~</v>
      </c>
      <c r="O2077" s="1" t="str">
        <f t="shared" si="552"/>
        <v>[flɔ]</v>
      </c>
      <c r="P2077" s="3" cm="1">
        <f t="array" ref="P2077">SUM(_xlfn._xlws.FILTER($H$2:$H$2454,_xlfn.MAP($N$2:$N$2454,_xlfn.LAMBDA(_xlpm.x,_xlpm.x=$N2077))))</f>
        <v>1.5842839036755386E-4</v>
      </c>
      <c r="Q2077" s="4">
        <f t="shared" si="553"/>
        <v>0.5</v>
      </c>
      <c r="R2077" s="6" cm="1">
        <f t="array" ref="R2077">SUM(_xlfn._xlws.FILTER($H$2:$H$2454,_xlfn.MAP($O$2:$O$2454,_xlfn.LAMBDA(_xlpm.x,_xlpm.x=$O2077))))</f>
        <v>1.5842839036755386E-4</v>
      </c>
      <c r="S2077" s="4">
        <f t="shared" si="554"/>
        <v>0.5</v>
      </c>
      <c r="T2077" s="4">
        <f t="shared" si="555"/>
        <v>0.1171234337644549</v>
      </c>
      <c r="U2077" s="4">
        <f t="shared" si="556"/>
        <v>0.5</v>
      </c>
      <c r="V2077" s="4">
        <f t="shared" si="557"/>
        <v>0</v>
      </c>
      <c r="W2077" s="4" t="s">
        <v>5130</v>
      </c>
      <c r="X2077" s="2" cm="1">
        <f t="array" ref="X2077">SUM(_xlfn._xlws.FILTER($F$2:$F$2454,_xlfn.MAP($W$2:$W$2454,_xlfn.LAMBDA(_xlpm.x,_xlpm.x=$W2077))))</f>
        <v>79</v>
      </c>
      <c r="Y2077" s="11">
        <f t="shared" si="558"/>
        <v>1.2658227848101266E-2</v>
      </c>
      <c r="Z2077" s="4" t="s">
        <v>5107</v>
      </c>
      <c r="AA2077" s="2" cm="1">
        <f t="array" ref="AA2077">SUM(_xlfn._xlws.FILTER($F$2:$F$2454,_xlfn.MAP($Z$2:$Z$2454,_xlfn.LAMBDA(_xlpm.x,_xlpm.x=$Z2077))))</f>
        <v>293</v>
      </c>
      <c r="AB2077" s="11">
        <f t="shared" si="559"/>
        <v>3.4129692832764505E-3</v>
      </c>
      <c r="AC2077" s="11">
        <f t="shared" si="560"/>
        <v>0.56924052906366795</v>
      </c>
      <c r="AG2077" s="2"/>
      <c r="AL2077" s="2"/>
      <c r="AM2077" s="2"/>
    </row>
    <row r="2078" spans="1:39">
      <c r="A2078" s="1" t="str">
        <f t="shared" si="544"/>
        <v>~smoo~ : [smu]</v>
      </c>
      <c r="B2078" s="1">
        <f>_xlfn.LET(_xlpm.d,$G2078,_xlpm.k,_xlfn.CONCAT(LEFT(TRIM(B$1),1),"*"),COUNTIF(_xlpm.d,_xlpm.k))</f>
        <v>0</v>
      </c>
      <c r="C2078" s="1">
        <f>_xlfn.LET(_xlpm.d,$G2078,_xlpm.k,_xlfn.CONCAT(LEFT(TRIM(C$1),1),"*"),COUNTIF(_xlpm.d,_xlpm.k))</f>
        <v>0</v>
      </c>
      <c r="D2078" s="1">
        <f>_xlfn.LET(_xlpm.d,$G2078,_xlpm.k,_xlfn.CONCAT(LEFT(TRIM(D$1),1),"*"),COUNTIF(_xlpm.d,_xlpm.k))</f>
        <v>0</v>
      </c>
      <c r="E2078" s="1">
        <f t="shared" si="545"/>
        <v>0.30102999566398114</v>
      </c>
      <c r="F2078" s="7">
        <v>1</v>
      </c>
      <c r="G2078" s="9" t="s">
        <v>259</v>
      </c>
      <c r="H2078" s="4" cm="1">
        <f t="array" ref="H2078">F2078/freq.sum.r6e</f>
        <v>7.9214195183776928E-5</v>
      </c>
      <c r="I2078" s="4" t="str">
        <f t="shared" si="546"/>
        <v>smu</v>
      </c>
      <c r="J2078" s="4" t="str">
        <f t="shared" si="547"/>
        <v>smoo</v>
      </c>
      <c r="K2078" s="10">
        <f t="shared" si="548"/>
        <v>3</v>
      </c>
      <c r="L2078" s="1">
        <f t="shared" si="549"/>
        <v>4</v>
      </c>
      <c r="M2078" s="10">
        <f t="shared" si="550"/>
        <v>4</v>
      </c>
      <c r="N2078" s="1" t="str">
        <f t="shared" si="551"/>
        <v>~smoo~</v>
      </c>
      <c r="O2078" s="1" t="str">
        <f t="shared" si="552"/>
        <v>[smu]</v>
      </c>
      <c r="P2078" s="3" cm="1">
        <f t="array" ref="P2078">SUM(_xlfn._xlws.FILTER($H$2:$H$2454,_xlfn.MAP($N$2:$N$2454,_xlfn.LAMBDA(_xlpm.x,_xlpm.x=$N2078))))</f>
        <v>7.9214195183776928E-5</v>
      </c>
      <c r="Q2078" s="4">
        <f t="shared" si="553"/>
        <v>1</v>
      </c>
      <c r="R2078" s="6" cm="1">
        <f t="array" ref="R2078">SUM(_xlfn._xlws.FILTER($H$2:$H$2454,_xlfn.MAP($O$2:$O$2454,_xlfn.LAMBDA(_xlpm.x,_xlpm.x=$O2078))))</f>
        <v>7.9214195183776928E-5</v>
      </c>
      <c r="S2078" s="4">
        <f t="shared" si="554"/>
        <v>1</v>
      </c>
      <c r="T2078" s="4">
        <f t="shared" si="555"/>
        <v>0.2342468675289098</v>
      </c>
      <c r="U2078" s="4">
        <f t="shared" si="556"/>
        <v>1</v>
      </c>
      <c r="V2078" s="4">
        <f t="shared" si="557"/>
        <v>0</v>
      </c>
      <c r="W2078" s="4" t="s">
        <v>5130</v>
      </c>
      <c r="X2078" s="2" cm="1">
        <f t="array" ref="X2078">SUM(_xlfn._xlws.FILTER($F$2:$F$2454,_xlfn.MAP($W$2:$W$2454,_xlfn.LAMBDA(_xlpm.x,_xlpm.x=$W2078))))</f>
        <v>79</v>
      </c>
      <c r="Y2078" s="11">
        <f t="shared" si="558"/>
        <v>1.2658227848101266E-2</v>
      </c>
      <c r="Z2078" s="4" t="s">
        <v>5111</v>
      </c>
      <c r="AA2078" s="2" cm="1">
        <f t="array" ref="AA2078">SUM(_xlfn._xlws.FILTER($F$2:$F$2454,_xlfn.MAP($Z$2:$Z$2454,_xlfn.LAMBDA(_xlpm.x,_xlpm.x=$Z2078))))</f>
        <v>254</v>
      </c>
      <c r="AB2078" s="11">
        <f t="shared" si="559"/>
        <v>3.937007874015748E-3</v>
      </c>
      <c r="AC2078" s="11">
        <f t="shared" si="560"/>
        <v>0.50720662532949656</v>
      </c>
      <c r="AG2078" s="2"/>
      <c r="AL2078" s="2"/>
      <c r="AM2078" s="2"/>
    </row>
    <row r="2079" spans="1:39">
      <c r="A2079" s="1" t="str">
        <f t="shared" si="544"/>
        <v>~spoo~ : [spu]</v>
      </c>
      <c r="B2079" s="1">
        <f>_xlfn.LET(_xlpm.d,$G2079,_xlpm.k,_xlfn.CONCAT(LEFT(TRIM(B$1),1),"*"),COUNTIF(_xlpm.d,_xlpm.k))</f>
        <v>0</v>
      </c>
      <c r="C2079" s="1">
        <f>_xlfn.LET(_xlpm.d,$G2079,_xlpm.k,_xlfn.CONCAT(LEFT(TRIM(C$1),1),"*"),COUNTIF(_xlpm.d,_xlpm.k))</f>
        <v>0</v>
      </c>
      <c r="D2079" s="1">
        <f>_xlfn.LET(_xlpm.d,$G2079,_xlpm.k,_xlfn.CONCAT(LEFT(TRIM(D$1),1),"*"),COUNTIF(_xlpm.d,_xlpm.k))</f>
        <v>0</v>
      </c>
      <c r="E2079" s="1">
        <f t="shared" si="545"/>
        <v>0.30102999566398114</v>
      </c>
      <c r="F2079" s="7">
        <v>1</v>
      </c>
      <c r="G2079" s="9" t="s">
        <v>267</v>
      </c>
      <c r="H2079" s="4" cm="1">
        <f t="array" ref="H2079">F2079/freq.sum.r6e</f>
        <v>7.9214195183776928E-5</v>
      </c>
      <c r="I2079" s="4" t="str">
        <f t="shared" si="546"/>
        <v>spu</v>
      </c>
      <c r="J2079" s="4" t="str">
        <f t="shared" si="547"/>
        <v>spoo</v>
      </c>
      <c r="K2079" s="10">
        <f t="shared" si="548"/>
        <v>3</v>
      </c>
      <c r="L2079" s="1">
        <f t="shared" si="549"/>
        <v>4</v>
      </c>
      <c r="M2079" s="10">
        <f t="shared" si="550"/>
        <v>4</v>
      </c>
      <c r="N2079" s="1" t="str">
        <f t="shared" si="551"/>
        <v>~spoo~</v>
      </c>
      <c r="O2079" s="1" t="str">
        <f t="shared" si="552"/>
        <v>[spu]</v>
      </c>
      <c r="P2079" s="3" cm="1">
        <f t="array" ref="P2079">SUM(_xlfn._xlws.FILTER($H$2:$H$2454,_xlfn.MAP($N$2:$N$2454,_xlfn.LAMBDA(_xlpm.x,_xlpm.x=$N2079))))</f>
        <v>7.9214195183776928E-5</v>
      </c>
      <c r="Q2079" s="4">
        <f t="shared" si="553"/>
        <v>1</v>
      </c>
      <c r="R2079" s="6" cm="1">
        <f t="array" ref="R2079">SUM(_xlfn._xlws.FILTER($H$2:$H$2454,_xlfn.MAP($O$2:$O$2454,_xlfn.LAMBDA(_xlpm.x,_xlpm.x=$O2079))))</f>
        <v>7.9214195183776928E-5</v>
      </c>
      <c r="S2079" s="4">
        <f t="shared" si="554"/>
        <v>1</v>
      </c>
      <c r="T2079" s="4">
        <f t="shared" si="555"/>
        <v>0.2342468675289098</v>
      </c>
      <c r="U2079" s="4">
        <f t="shared" si="556"/>
        <v>1</v>
      </c>
      <c r="V2079" s="4">
        <f t="shared" si="557"/>
        <v>0</v>
      </c>
      <c r="W2079" s="4" t="s">
        <v>5130</v>
      </c>
      <c r="X2079" s="2" cm="1">
        <f t="array" ref="X2079">SUM(_xlfn._xlws.FILTER($F$2:$F$2454,_xlfn.MAP($W$2:$W$2454,_xlfn.LAMBDA(_xlpm.x,_xlpm.x=$W2079))))</f>
        <v>79</v>
      </c>
      <c r="Y2079" s="11">
        <f t="shared" si="558"/>
        <v>1.2658227848101266E-2</v>
      </c>
      <c r="Z2079" s="4" t="s">
        <v>5111</v>
      </c>
      <c r="AA2079" s="2" cm="1">
        <f t="array" ref="AA2079">SUM(_xlfn._xlws.FILTER($F$2:$F$2454,_xlfn.MAP($Z$2:$Z$2454,_xlfn.LAMBDA(_xlpm.x,_xlpm.x=$Z2079))))</f>
        <v>254</v>
      </c>
      <c r="AB2079" s="11">
        <f t="shared" si="559"/>
        <v>3.937007874015748E-3</v>
      </c>
      <c r="AC2079" s="11">
        <f t="shared" si="560"/>
        <v>0.50720662532949656</v>
      </c>
      <c r="AG2079" s="2"/>
      <c r="AL2079" s="2"/>
      <c r="AM2079" s="2"/>
    </row>
    <row r="2080" spans="1:39">
      <c r="A2080" s="1" t="str">
        <f t="shared" si="544"/>
        <v>~rhoo~ : [ɹhʊ]</v>
      </c>
      <c r="B2080" s="1">
        <f>_xlfn.LET(_xlpm.d,$G2080,_xlpm.k,_xlfn.CONCAT(LEFT(TRIM(B$1),1),"*"),COUNTIF(_xlpm.d,_xlpm.k))</f>
        <v>1</v>
      </c>
      <c r="C2080" s="1">
        <f>_xlfn.LET(_xlpm.d,$G2080,_xlpm.k,_xlfn.CONCAT(LEFT(TRIM(C$1),1),"*"),COUNTIF(_xlpm.d,_xlpm.k))</f>
        <v>0</v>
      </c>
      <c r="D2080" s="1">
        <f>_xlfn.LET(_xlpm.d,$G2080,_xlpm.k,_xlfn.CONCAT(LEFT(TRIM(D$1),1),"*"),COUNTIF(_xlpm.d,_xlpm.k))</f>
        <v>0</v>
      </c>
      <c r="E2080" s="1">
        <f t="shared" si="545"/>
        <v>0.30102999566398114</v>
      </c>
      <c r="F2080" s="7">
        <v>1</v>
      </c>
      <c r="G2080" s="9" t="s">
        <v>759</v>
      </c>
      <c r="H2080" s="4" cm="1">
        <f t="array" ref="H2080">F2080/freq.sum.r6e</f>
        <v>7.9214195183776928E-5</v>
      </c>
      <c r="I2080" s="4" t="str">
        <f t="shared" si="546"/>
        <v>ɹhʊ</v>
      </c>
      <c r="J2080" s="4" t="str">
        <f t="shared" si="547"/>
        <v>rhoo</v>
      </c>
      <c r="K2080" s="10">
        <f t="shared" si="548"/>
        <v>3</v>
      </c>
      <c r="L2080" s="1">
        <f t="shared" si="549"/>
        <v>4</v>
      </c>
      <c r="M2080" s="10">
        <f t="shared" si="550"/>
        <v>4</v>
      </c>
      <c r="N2080" s="1" t="str">
        <f t="shared" si="551"/>
        <v>~rhoo~</v>
      </c>
      <c r="O2080" s="1" t="str">
        <f t="shared" si="552"/>
        <v>[ɹhʊ]</v>
      </c>
      <c r="P2080" s="3" cm="1">
        <f t="array" ref="P2080">SUM(_xlfn._xlws.FILTER($H$2:$H$2454,_xlfn.MAP($N$2:$N$2454,_xlfn.LAMBDA(_xlpm.x,_xlpm.x=$N2080))))</f>
        <v>7.9214195183776928E-5</v>
      </c>
      <c r="Q2080" s="4">
        <f t="shared" si="553"/>
        <v>1</v>
      </c>
      <c r="R2080" s="6" cm="1">
        <f t="array" ref="R2080">SUM(_xlfn._xlws.FILTER($H$2:$H$2454,_xlfn.MAP($O$2:$O$2454,_xlfn.LAMBDA(_xlpm.x,_xlpm.x=$O2080))))</f>
        <v>7.9214195183776928E-5</v>
      </c>
      <c r="S2080" s="4">
        <f t="shared" si="554"/>
        <v>1</v>
      </c>
      <c r="T2080" s="4">
        <f t="shared" si="555"/>
        <v>0.2342468675289098</v>
      </c>
      <c r="U2080" s="4">
        <f t="shared" si="556"/>
        <v>1</v>
      </c>
      <c r="V2080" s="4">
        <f t="shared" si="557"/>
        <v>0</v>
      </c>
      <c r="W2080" s="4" t="s">
        <v>5130</v>
      </c>
      <c r="X2080" s="2" cm="1">
        <f t="array" ref="X2080">SUM(_xlfn._xlws.FILTER($F$2:$F$2454,_xlfn.MAP($W$2:$W$2454,_xlfn.LAMBDA(_xlpm.x,_xlpm.x=$W2080))))</f>
        <v>79</v>
      </c>
      <c r="Y2080" s="11">
        <f t="shared" si="558"/>
        <v>1.2658227848101266E-2</v>
      </c>
      <c r="Z2080" s="4" t="s">
        <v>5116</v>
      </c>
      <c r="AA2080" s="2" cm="1">
        <f t="array" ref="AA2080">SUM(_xlfn._xlws.FILTER($F$2:$F$2454,_xlfn.MAP($Z$2:$Z$2454,_xlfn.LAMBDA(_xlpm.x,_xlpm.x=$Z2080))))</f>
        <v>96</v>
      </c>
      <c r="AB2080" s="11">
        <f t="shared" si="559"/>
        <v>1.0416666666666666E-2</v>
      </c>
      <c r="AC2080" s="11">
        <f t="shared" si="560"/>
        <v>8.4644141749127003E-2</v>
      </c>
      <c r="AG2080" s="2"/>
      <c r="AL2080" s="2"/>
      <c r="AM2080" s="2"/>
    </row>
    <row r="2081" spans="1:39">
      <c r="A2081" s="1" t="str">
        <f t="shared" si="544"/>
        <v>~bloo~ : [blʌ]</v>
      </c>
      <c r="B2081" s="1">
        <f>_xlfn.LET(_xlpm.d,$G2081,_xlpm.k,_xlfn.CONCAT(LEFT(TRIM(B$1),1),"*"),COUNTIF(_xlpm.d,_xlpm.k))</f>
        <v>0</v>
      </c>
      <c r="C2081" s="1">
        <f>_xlfn.LET(_xlpm.d,$G2081,_xlpm.k,_xlfn.CONCAT(LEFT(TRIM(C$1),1),"*"),COUNTIF(_xlpm.d,_xlpm.k))</f>
        <v>0</v>
      </c>
      <c r="D2081" s="1">
        <f>_xlfn.LET(_xlpm.d,$G2081,_xlpm.k,_xlfn.CONCAT(LEFT(TRIM(D$1),1),"*"),COUNTIF(_xlpm.d,_xlpm.k))</f>
        <v>0</v>
      </c>
      <c r="E2081" s="1">
        <f t="shared" si="545"/>
        <v>0.30102999566398114</v>
      </c>
      <c r="F2081" s="7">
        <v>1</v>
      </c>
      <c r="G2081" s="9" t="s">
        <v>724</v>
      </c>
      <c r="H2081" s="4" cm="1">
        <f t="array" ref="H2081">F2081/freq.sum.r6e</f>
        <v>7.9214195183776928E-5</v>
      </c>
      <c r="I2081" s="1" t="str">
        <f t="shared" si="546"/>
        <v>blʌ</v>
      </c>
      <c r="J2081" s="1" t="str">
        <f t="shared" si="547"/>
        <v>bloo</v>
      </c>
      <c r="K2081" s="10">
        <f t="shared" si="548"/>
        <v>3</v>
      </c>
      <c r="L2081" s="1">
        <f t="shared" si="549"/>
        <v>4</v>
      </c>
      <c r="M2081" s="10">
        <f t="shared" si="550"/>
        <v>4</v>
      </c>
      <c r="N2081" s="1" t="str">
        <f t="shared" si="551"/>
        <v>~bloo~</v>
      </c>
      <c r="O2081" s="1" t="str">
        <f t="shared" si="552"/>
        <v>[blʌ]</v>
      </c>
      <c r="P2081" s="3" cm="1">
        <f t="array" ref="P2081">SUM(_xlfn._xlws.FILTER($H$2:$H$2454,_xlfn.MAP($N$2:$N$2454,_xlfn.LAMBDA(_xlpm.x,_xlpm.x=$N2081))))</f>
        <v>7.9214195183776928E-5</v>
      </c>
      <c r="Q2081" s="4">
        <f t="shared" si="553"/>
        <v>1</v>
      </c>
      <c r="R2081" s="6" cm="1">
        <f t="array" ref="R2081">SUM(_xlfn._xlws.FILTER($H$2:$H$2454,_xlfn.MAP($O$2:$O$2454,_xlfn.LAMBDA(_xlpm.x,_xlpm.x=$O2081))))</f>
        <v>7.9214195183776928E-5</v>
      </c>
      <c r="S2081" s="4">
        <f t="shared" si="554"/>
        <v>1</v>
      </c>
      <c r="T2081" s="4">
        <f t="shared" si="555"/>
        <v>0.2342468675289098</v>
      </c>
      <c r="U2081" s="4">
        <f t="shared" si="556"/>
        <v>1</v>
      </c>
      <c r="V2081" s="4">
        <f t="shared" si="557"/>
        <v>0</v>
      </c>
      <c r="W2081" s="4" t="s">
        <v>5130</v>
      </c>
      <c r="X2081" s="2" cm="1">
        <f t="array" ref="X2081">SUM(_xlfn._xlws.FILTER($F$2:$F$2454,_xlfn.MAP($W$2:$W$2454,_xlfn.LAMBDA(_xlpm.x,_xlpm.x=$W2081))))</f>
        <v>79</v>
      </c>
      <c r="Y2081" s="11">
        <f t="shared" si="558"/>
        <v>1.2658227848101266E-2</v>
      </c>
      <c r="Z2081" s="4" t="s">
        <v>5113</v>
      </c>
      <c r="AA2081" s="2" cm="1">
        <f t="array" ref="AA2081">SUM(_xlfn._xlws.FILTER($F$2:$F$2454,_xlfn.MAP($Z$2:$Z$2454,_xlfn.LAMBDA(_xlpm.x,_xlpm.x=$Z2081))))</f>
        <v>309</v>
      </c>
      <c r="AB2081" s="11">
        <f t="shared" si="559"/>
        <v>3.2362459546925568E-3</v>
      </c>
      <c r="AC2081" s="11">
        <f t="shared" si="560"/>
        <v>0.59233138813439323</v>
      </c>
      <c r="AG2081" s="2"/>
      <c r="AL2081" s="2"/>
      <c r="AM2081" s="2"/>
    </row>
    <row r="2082" spans="1:39">
      <c r="A2082" s="1" t="str">
        <f t="shared" si="544"/>
        <v>~floo~ : [flʌ]</v>
      </c>
      <c r="B2082" s="1">
        <f>_xlfn.LET(_xlpm.d,$G2082,_xlpm.k,_xlfn.CONCAT(LEFT(TRIM(B$1),1),"*"),COUNTIF(_xlpm.d,_xlpm.k))</f>
        <v>0</v>
      </c>
      <c r="C2082" s="1">
        <f>_xlfn.LET(_xlpm.d,$G2082,_xlpm.k,_xlfn.CONCAT(LEFT(TRIM(C$1),1),"*"),COUNTIF(_xlpm.d,_xlpm.k))</f>
        <v>0</v>
      </c>
      <c r="D2082" s="1">
        <f>_xlfn.LET(_xlpm.d,$G2082,_xlpm.k,_xlfn.CONCAT(LEFT(TRIM(D$1),1),"*"),COUNTIF(_xlpm.d,_xlpm.k))</f>
        <v>0</v>
      </c>
      <c r="E2082" s="1">
        <f t="shared" si="545"/>
        <v>0.30102999566398114</v>
      </c>
      <c r="F2082" s="7">
        <v>1</v>
      </c>
      <c r="G2082" s="9" t="s">
        <v>1316</v>
      </c>
      <c r="H2082" s="4" cm="1">
        <f t="array" ref="H2082">F2082/freq.sum.r6e</f>
        <v>7.9214195183776928E-5</v>
      </c>
      <c r="I2082" s="4" t="str">
        <f t="shared" si="546"/>
        <v>flʌ</v>
      </c>
      <c r="J2082" s="4" t="str">
        <f t="shared" si="547"/>
        <v>floo</v>
      </c>
      <c r="K2082" s="10">
        <f t="shared" si="548"/>
        <v>3</v>
      </c>
      <c r="L2082" s="1">
        <f t="shared" si="549"/>
        <v>4</v>
      </c>
      <c r="M2082" s="10">
        <f t="shared" si="550"/>
        <v>4</v>
      </c>
      <c r="N2082" s="1" t="str">
        <f t="shared" si="551"/>
        <v>~floo~</v>
      </c>
      <c r="O2082" s="1" t="str">
        <f t="shared" si="552"/>
        <v>[flʌ]</v>
      </c>
      <c r="P2082" s="3" cm="1">
        <f t="array" ref="P2082">SUM(_xlfn._xlws.FILTER($H$2:$H$2454,_xlfn.MAP($N$2:$N$2454,_xlfn.LAMBDA(_xlpm.x,_xlpm.x=$N2082))))</f>
        <v>1.5842839036755386E-4</v>
      </c>
      <c r="Q2082" s="4">
        <f t="shared" si="553"/>
        <v>0.5</v>
      </c>
      <c r="R2082" s="6" cm="1">
        <f t="array" ref="R2082">SUM(_xlfn._xlws.FILTER($H$2:$H$2454,_xlfn.MAP($O$2:$O$2454,_xlfn.LAMBDA(_xlpm.x,_xlpm.x=$O2082))))</f>
        <v>1.5842839036755386E-4</v>
      </c>
      <c r="S2082" s="4">
        <f t="shared" si="554"/>
        <v>0.5</v>
      </c>
      <c r="T2082" s="4">
        <f t="shared" si="555"/>
        <v>0.1171234337644549</v>
      </c>
      <c r="U2082" s="4">
        <f t="shared" si="556"/>
        <v>0.5</v>
      </c>
      <c r="V2082" s="4">
        <f t="shared" si="557"/>
        <v>0</v>
      </c>
      <c r="W2082" s="4" t="s">
        <v>5130</v>
      </c>
      <c r="X2082" s="2" cm="1">
        <f t="array" ref="X2082">SUM(_xlfn._xlws.FILTER($F$2:$F$2454,_xlfn.MAP($W$2:$W$2454,_xlfn.LAMBDA(_xlpm.x,_xlpm.x=$W2082))))</f>
        <v>79</v>
      </c>
      <c r="Y2082" s="11">
        <f t="shared" si="558"/>
        <v>1.2658227848101266E-2</v>
      </c>
      <c r="Z2082" s="4" t="s">
        <v>5113</v>
      </c>
      <c r="AA2082" s="2" cm="1">
        <f t="array" ref="AA2082">SUM(_xlfn._xlws.FILTER($F$2:$F$2454,_xlfn.MAP($Z$2:$Z$2454,_xlfn.LAMBDA(_xlpm.x,_xlpm.x=$Z2082))))</f>
        <v>309</v>
      </c>
      <c r="AB2082" s="11">
        <f t="shared" si="559"/>
        <v>3.2362459546925568E-3</v>
      </c>
      <c r="AC2082" s="11">
        <f t="shared" si="560"/>
        <v>0.59233138813439323</v>
      </c>
      <c r="AG2082" s="2"/>
      <c r="AL2082" s="2"/>
      <c r="AM2082" s="2"/>
    </row>
    <row r="2083" spans="1:39">
      <c r="A2083" s="1" t="str">
        <f t="shared" si="544"/>
        <v>~clou~ : [klaʊ]</v>
      </c>
      <c r="B2083" s="1">
        <f>_xlfn.LET(_xlpm.d,$G2083,_xlpm.k,_xlfn.CONCAT(LEFT(TRIM(B$1),1),"*"),COUNTIF(_xlpm.d,_xlpm.k))</f>
        <v>0</v>
      </c>
      <c r="C2083" s="1">
        <f>_xlfn.LET(_xlpm.d,$G2083,_xlpm.k,_xlfn.CONCAT(LEFT(TRIM(C$1),1),"*"),COUNTIF(_xlpm.d,_xlpm.k))</f>
        <v>0</v>
      </c>
      <c r="D2083" s="1">
        <f>_xlfn.LET(_xlpm.d,$G2083,_xlpm.k,_xlfn.CONCAT(LEFT(TRIM(D$1),1),"*"),COUNTIF(_xlpm.d,_xlpm.k))</f>
        <v>0</v>
      </c>
      <c r="E2083" s="1">
        <f t="shared" si="545"/>
        <v>0.30102999566398114</v>
      </c>
      <c r="F2083" s="7">
        <v>1</v>
      </c>
      <c r="G2083" s="9" t="s">
        <v>729</v>
      </c>
      <c r="H2083" s="4" cm="1">
        <f t="array" ref="H2083">F2083/freq.sum.r6e</f>
        <v>7.9214195183776928E-5</v>
      </c>
      <c r="I2083" s="4" t="str">
        <f t="shared" si="546"/>
        <v>klaʊ</v>
      </c>
      <c r="J2083" s="4" t="str">
        <f t="shared" si="547"/>
        <v>clou</v>
      </c>
      <c r="K2083" s="10">
        <f t="shared" si="548"/>
        <v>4</v>
      </c>
      <c r="L2083" s="1">
        <f t="shared" si="549"/>
        <v>4</v>
      </c>
      <c r="M2083" s="10">
        <f t="shared" si="550"/>
        <v>4</v>
      </c>
      <c r="N2083" s="1" t="str">
        <f t="shared" si="551"/>
        <v>~clou~</v>
      </c>
      <c r="O2083" s="1" t="str">
        <f t="shared" si="552"/>
        <v>[klaʊ]</v>
      </c>
      <c r="P2083" s="3" cm="1">
        <f t="array" ref="P2083">SUM(_xlfn._xlws.FILTER($H$2:$H$2454,_xlfn.MAP($N$2:$N$2454,_xlfn.LAMBDA(_xlpm.x,_xlpm.x=$N2083))))</f>
        <v>7.9214195183776928E-5</v>
      </c>
      <c r="Q2083" s="4">
        <f t="shared" si="553"/>
        <v>1</v>
      </c>
      <c r="R2083" s="6" cm="1">
        <f t="array" ref="R2083">SUM(_xlfn._xlws.FILTER($H$2:$H$2454,_xlfn.MAP($O$2:$O$2454,_xlfn.LAMBDA(_xlpm.x,_xlpm.x=$O2083))))</f>
        <v>7.9214195183776928E-5</v>
      </c>
      <c r="S2083" s="4">
        <f t="shared" si="554"/>
        <v>1</v>
      </c>
      <c r="T2083" s="4">
        <f t="shared" si="555"/>
        <v>0.2342468675289098</v>
      </c>
      <c r="U2083" s="4">
        <f t="shared" si="556"/>
        <v>1</v>
      </c>
      <c r="V2083" s="4">
        <f t="shared" si="557"/>
        <v>0</v>
      </c>
      <c r="W2083" s="4" t="s">
        <v>5100</v>
      </c>
      <c r="X2083" s="2" cm="1">
        <f t="array" ref="X2083">SUM(_xlfn._xlws.FILTER($F$2:$F$2454,_xlfn.MAP($W$2:$W$2454,_xlfn.LAMBDA(_xlpm.x,_xlpm.x=$W2083))))</f>
        <v>150</v>
      </c>
      <c r="Y2083" s="11">
        <f t="shared" si="558"/>
        <v>6.6666666666666671E-3</v>
      </c>
      <c r="Z2083" s="4" t="s">
        <v>5114</v>
      </c>
      <c r="AA2083" s="2" cm="1">
        <f t="array" ref="AA2083">SUM(_xlfn._xlws.FILTER($F$2:$F$2454,_xlfn.MAP($Z$2:$Z$2454,_xlfn.LAMBDA(_xlpm.x,_xlpm.x=$Z2083))))</f>
        <v>104</v>
      </c>
      <c r="AB2083" s="11">
        <f t="shared" si="559"/>
        <v>9.6153846153846159E-3</v>
      </c>
      <c r="AC2083" s="11">
        <f t="shared" si="560"/>
        <v>-0.15905791975690087</v>
      </c>
      <c r="AG2083" s="2"/>
      <c r="AL2083" s="2"/>
      <c r="AM2083" s="2"/>
    </row>
    <row r="2084" spans="1:39">
      <c r="A2084" s="1" t="str">
        <f t="shared" si="544"/>
        <v>~mpou~ : [mpaʊ]</v>
      </c>
      <c r="B2084" s="1">
        <f>_xlfn.LET(_xlpm.d,$G2084,_xlpm.k,_xlfn.CONCAT(LEFT(TRIM(B$1),1),"*"),COUNTIF(_xlpm.d,_xlpm.k))</f>
        <v>0</v>
      </c>
      <c r="C2084" s="1">
        <f>_xlfn.LET(_xlpm.d,$G2084,_xlpm.k,_xlfn.CONCAT(LEFT(TRIM(C$1),1),"*"),COUNTIF(_xlpm.d,_xlpm.k))</f>
        <v>1</v>
      </c>
      <c r="D2084" s="1">
        <f>_xlfn.LET(_xlpm.d,$G2084,_xlpm.k,_xlfn.CONCAT(LEFT(TRIM(D$1),1),"*"),COUNTIF(_xlpm.d,_xlpm.k))</f>
        <v>0</v>
      </c>
      <c r="E2084" s="1">
        <f t="shared" si="545"/>
        <v>0.30102999566398114</v>
      </c>
      <c r="F2084" s="7">
        <v>1</v>
      </c>
      <c r="G2084" s="9" t="s">
        <v>744</v>
      </c>
      <c r="H2084" s="4" cm="1">
        <f t="array" ref="H2084">F2084/freq.sum.r6e</f>
        <v>7.9214195183776928E-5</v>
      </c>
      <c r="I2084" s="4" t="str">
        <f t="shared" si="546"/>
        <v>mpaʊ</v>
      </c>
      <c r="J2084" s="4" t="str">
        <f t="shared" si="547"/>
        <v>mpou</v>
      </c>
      <c r="K2084" s="10">
        <f t="shared" si="548"/>
        <v>4</v>
      </c>
      <c r="L2084" s="1">
        <f t="shared" si="549"/>
        <v>4</v>
      </c>
      <c r="M2084" s="10">
        <f t="shared" si="550"/>
        <v>4</v>
      </c>
      <c r="N2084" s="1" t="str">
        <f t="shared" si="551"/>
        <v>~mpou~</v>
      </c>
      <c r="O2084" s="1" t="str">
        <f t="shared" si="552"/>
        <v>[mpaʊ]</v>
      </c>
      <c r="P2084" s="3" cm="1">
        <f t="array" ref="P2084">SUM(_xlfn._xlws.FILTER($H$2:$H$2454,_xlfn.MAP($N$2:$N$2454,_xlfn.LAMBDA(_xlpm.x,_xlpm.x=$N2084))))</f>
        <v>7.9214195183776928E-5</v>
      </c>
      <c r="Q2084" s="4">
        <f t="shared" si="553"/>
        <v>1</v>
      </c>
      <c r="R2084" s="6" cm="1">
        <f t="array" ref="R2084">SUM(_xlfn._xlws.FILTER($H$2:$H$2454,_xlfn.MAP($O$2:$O$2454,_xlfn.LAMBDA(_xlpm.x,_xlpm.x=$O2084))))</f>
        <v>7.9214195183776928E-5</v>
      </c>
      <c r="S2084" s="4">
        <f t="shared" si="554"/>
        <v>1</v>
      </c>
      <c r="T2084" s="4">
        <f t="shared" si="555"/>
        <v>0.2342468675289098</v>
      </c>
      <c r="U2084" s="4">
        <f t="shared" si="556"/>
        <v>1</v>
      </c>
      <c r="V2084" s="4">
        <f t="shared" si="557"/>
        <v>0</v>
      </c>
      <c r="W2084" s="4" t="s">
        <v>5100</v>
      </c>
      <c r="X2084" s="2" cm="1">
        <f t="array" ref="X2084">SUM(_xlfn._xlws.FILTER($F$2:$F$2454,_xlfn.MAP($W$2:$W$2454,_xlfn.LAMBDA(_xlpm.x,_xlpm.x=$W2084))))</f>
        <v>150</v>
      </c>
      <c r="Y2084" s="11">
        <f t="shared" si="558"/>
        <v>6.6666666666666671E-3</v>
      </c>
      <c r="Z2084" s="4" t="s">
        <v>5114</v>
      </c>
      <c r="AA2084" s="2" cm="1">
        <f t="array" ref="AA2084">SUM(_xlfn._xlws.FILTER($F$2:$F$2454,_xlfn.MAP($Z$2:$Z$2454,_xlfn.LAMBDA(_xlpm.x,_xlpm.x=$Z2084))))</f>
        <v>104</v>
      </c>
      <c r="AB2084" s="11">
        <f t="shared" si="559"/>
        <v>9.6153846153846159E-3</v>
      </c>
      <c r="AC2084" s="11">
        <f t="shared" si="560"/>
        <v>-0.15905791975690087</v>
      </c>
      <c r="AG2084" s="2"/>
      <c r="AL2084" s="2"/>
      <c r="AM2084" s="2"/>
    </row>
    <row r="2085" spans="1:39">
      <c r="A2085" s="1" t="str">
        <f t="shared" si="544"/>
        <v>~prou~ : [pɹaʊ]</v>
      </c>
      <c r="B2085" s="1">
        <f>_xlfn.LET(_xlpm.d,$G2085,_xlpm.k,_xlfn.CONCAT(LEFT(TRIM(B$1),1),"*"),COUNTIF(_xlpm.d,_xlpm.k))</f>
        <v>0</v>
      </c>
      <c r="C2085" s="1">
        <f>_xlfn.LET(_xlpm.d,$G2085,_xlpm.k,_xlfn.CONCAT(LEFT(TRIM(C$1),1),"*"),COUNTIF(_xlpm.d,_xlpm.k))</f>
        <v>0</v>
      </c>
      <c r="D2085" s="1">
        <f>_xlfn.LET(_xlpm.d,$G2085,_xlpm.k,_xlfn.CONCAT(LEFT(TRIM(D$1),1),"*"),COUNTIF(_xlpm.d,_xlpm.k))</f>
        <v>0</v>
      </c>
      <c r="E2085" s="1">
        <f t="shared" si="545"/>
        <v>0.30102999566398114</v>
      </c>
      <c r="F2085" s="7">
        <v>1</v>
      </c>
      <c r="G2085" s="9" t="s">
        <v>756</v>
      </c>
      <c r="H2085" s="4" cm="1">
        <f t="array" ref="H2085">F2085/freq.sum.r6e</f>
        <v>7.9214195183776928E-5</v>
      </c>
      <c r="I2085" s="4" t="str">
        <f t="shared" si="546"/>
        <v>pɹaʊ</v>
      </c>
      <c r="J2085" s="4" t="str">
        <f t="shared" si="547"/>
        <v>prou</v>
      </c>
      <c r="K2085" s="10">
        <f t="shared" si="548"/>
        <v>4</v>
      </c>
      <c r="L2085" s="1">
        <f t="shared" si="549"/>
        <v>4</v>
      </c>
      <c r="M2085" s="10">
        <f t="shared" si="550"/>
        <v>4</v>
      </c>
      <c r="N2085" s="1" t="str">
        <f t="shared" si="551"/>
        <v>~prou~</v>
      </c>
      <c r="O2085" s="1" t="str">
        <f t="shared" si="552"/>
        <v>[pɹaʊ]</v>
      </c>
      <c r="P2085" s="3" cm="1">
        <f t="array" ref="P2085">SUM(_xlfn._xlws.FILTER($H$2:$H$2454,_xlfn.MAP($N$2:$N$2454,_xlfn.LAMBDA(_xlpm.x,_xlpm.x=$N2085))))</f>
        <v>7.9214195183776928E-5</v>
      </c>
      <c r="Q2085" s="4">
        <f t="shared" si="553"/>
        <v>1</v>
      </c>
      <c r="R2085" s="6" cm="1">
        <f t="array" ref="R2085">SUM(_xlfn._xlws.FILTER($H$2:$H$2454,_xlfn.MAP($O$2:$O$2454,_xlfn.LAMBDA(_xlpm.x,_xlpm.x=$O2085))))</f>
        <v>7.9214195183776928E-5</v>
      </c>
      <c r="S2085" s="4">
        <f t="shared" si="554"/>
        <v>1</v>
      </c>
      <c r="T2085" s="4">
        <f t="shared" si="555"/>
        <v>0.2342468675289098</v>
      </c>
      <c r="U2085" s="4">
        <f t="shared" si="556"/>
        <v>1</v>
      </c>
      <c r="V2085" s="4">
        <f t="shared" si="557"/>
        <v>0</v>
      </c>
      <c r="W2085" s="4" t="s">
        <v>5100</v>
      </c>
      <c r="X2085" s="2" cm="1">
        <f t="array" ref="X2085">SUM(_xlfn._xlws.FILTER($F$2:$F$2454,_xlfn.MAP($W$2:$W$2454,_xlfn.LAMBDA(_xlpm.x,_xlpm.x=$W2085))))</f>
        <v>150</v>
      </c>
      <c r="Y2085" s="11">
        <f t="shared" si="558"/>
        <v>6.6666666666666671E-3</v>
      </c>
      <c r="Z2085" s="4" t="s">
        <v>5114</v>
      </c>
      <c r="AA2085" s="2" cm="1">
        <f t="array" ref="AA2085">SUM(_xlfn._xlws.FILTER($F$2:$F$2454,_xlfn.MAP($Z$2:$Z$2454,_xlfn.LAMBDA(_xlpm.x,_xlpm.x=$Z2085))))</f>
        <v>104</v>
      </c>
      <c r="AB2085" s="11">
        <f t="shared" si="559"/>
        <v>9.6153846153846159E-3</v>
      </c>
      <c r="AC2085" s="11">
        <f t="shared" si="560"/>
        <v>-0.15905791975690087</v>
      </c>
      <c r="AG2085" s="2"/>
      <c r="AL2085" s="2"/>
      <c r="AM2085" s="2"/>
    </row>
    <row r="2086" spans="1:39">
      <c r="A2086" s="1" t="str">
        <f t="shared" si="544"/>
        <v>~ncou~ : [nkɜ]</v>
      </c>
      <c r="B2086" s="1">
        <f>_xlfn.LET(_xlpm.d,$G2086,_xlpm.k,_xlfn.CONCAT(LEFT(TRIM(B$1),1),"*"),COUNTIF(_xlpm.d,_xlpm.k))</f>
        <v>0</v>
      </c>
      <c r="C2086" s="1">
        <f>_xlfn.LET(_xlpm.d,$G2086,_xlpm.k,_xlfn.CONCAT(LEFT(TRIM(C$1),1),"*"),COUNTIF(_xlpm.d,_xlpm.k))</f>
        <v>0</v>
      </c>
      <c r="D2086" s="1">
        <f>_xlfn.LET(_xlpm.d,$G2086,_xlpm.k,_xlfn.CONCAT(LEFT(TRIM(D$1),1),"*"),COUNTIF(_xlpm.d,_xlpm.k))</f>
        <v>1</v>
      </c>
      <c r="E2086" s="1">
        <f t="shared" si="545"/>
        <v>0.47712125471966244</v>
      </c>
      <c r="F2086" s="7">
        <v>2</v>
      </c>
      <c r="G2086" s="9" t="s">
        <v>521</v>
      </c>
      <c r="H2086" s="4" cm="1">
        <f t="array" ref="H2086">F2086/freq.sum.r6e</f>
        <v>1.5842839036755386E-4</v>
      </c>
      <c r="I2086" s="4" t="str">
        <f t="shared" si="546"/>
        <v>nkɜ</v>
      </c>
      <c r="J2086" s="4" t="str">
        <f t="shared" si="547"/>
        <v>ncou</v>
      </c>
      <c r="K2086" s="10">
        <f t="shared" si="548"/>
        <v>3</v>
      </c>
      <c r="L2086" s="1">
        <f t="shared" si="549"/>
        <v>4</v>
      </c>
      <c r="M2086" s="10">
        <f t="shared" si="550"/>
        <v>4</v>
      </c>
      <c r="N2086" s="1" t="str">
        <f t="shared" si="551"/>
        <v>~ncou~</v>
      </c>
      <c r="O2086" s="1" t="str">
        <f t="shared" si="552"/>
        <v>[nkɜ]</v>
      </c>
      <c r="P2086" s="3" cm="1">
        <f t="array" ref="P2086">SUM(_xlfn._xlws.FILTER($H$2:$H$2454,_xlfn.MAP($N$2:$N$2454,_xlfn.LAMBDA(_xlpm.x,_xlpm.x=$N2086))))</f>
        <v>1.5842839036755386E-4</v>
      </c>
      <c r="Q2086" s="4">
        <f t="shared" si="553"/>
        <v>1</v>
      </c>
      <c r="R2086" s="6" cm="1">
        <f t="array" ref="R2086">SUM(_xlfn._xlws.FILTER($H$2:$H$2454,_xlfn.MAP($O$2:$O$2454,_xlfn.LAMBDA(_xlpm.x,_xlpm.x=$O2086))))</f>
        <v>1.5842839036755386E-4</v>
      </c>
      <c r="S2086" s="4">
        <f t="shared" si="554"/>
        <v>1</v>
      </c>
      <c r="T2086" s="4">
        <f t="shared" si="555"/>
        <v>0.37127250094471825</v>
      </c>
      <c r="U2086" s="4">
        <f t="shared" si="556"/>
        <v>1</v>
      </c>
      <c r="V2086" s="4">
        <f t="shared" si="557"/>
        <v>0</v>
      </c>
      <c r="W2086" s="4" t="s">
        <v>5100</v>
      </c>
      <c r="X2086" s="2" cm="1">
        <f t="array" ref="X2086">SUM(_xlfn._xlws.FILTER($F$2:$F$2454,_xlfn.MAP($W$2:$W$2454,_xlfn.LAMBDA(_xlpm.x,_xlpm.x=$W2086))))</f>
        <v>150</v>
      </c>
      <c r="Y2086" s="11">
        <f t="shared" si="558"/>
        <v>1.3333333333333334E-2</v>
      </c>
      <c r="Z2086" s="4" t="s">
        <v>5112</v>
      </c>
      <c r="AA2086" s="2" cm="1">
        <f t="array" ref="AA2086">SUM(_xlfn._xlws.FILTER($F$2:$F$2454,_xlfn.MAP($Z$2:$Z$2454,_xlfn.LAMBDA(_xlpm.x,_xlpm.x=$Z2086))))</f>
        <v>192</v>
      </c>
      <c r="AB2086" s="11">
        <f t="shared" si="559"/>
        <v>1.0416666666666666E-2</v>
      </c>
      <c r="AC2086" s="11">
        <f t="shared" si="560"/>
        <v>0.10720996964786846</v>
      </c>
      <c r="AG2086" s="2"/>
      <c r="AL2086" s="2"/>
      <c r="AM2086" s="2"/>
    </row>
    <row r="2087" spans="1:39">
      <c r="A2087" s="1" t="str">
        <f t="shared" si="544"/>
        <v>~brow~ : [bɹaʊ]</v>
      </c>
      <c r="B2087" s="1">
        <f>_xlfn.LET(_xlpm.d,$G2087,_xlpm.k,_xlfn.CONCAT(LEFT(TRIM(B$1),1),"*"),COUNTIF(_xlpm.d,_xlpm.k))</f>
        <v>0</v>
      </c>
      <c r="C2087" s="1">
        <f>_xlfn.LET(_xlpm.d,$G2087,_xlpm.k,_xlfn.CONCAT(LEFT(TRIM(C$1),1),"*"),COUNTIF(_xlpm.d,_xlpm.k))</f>
        <v>0</v>
      </c>
      <c r="D2087" s="1">
        <f>_xlfn.LET(_xlpm.d,$G2087,_xlpm.k,_xlfn.CONCAT(LEFT(TRIM(D$1),1),"*"),COUNTIF(_xlpm.d,_xlpm.k))</f>
        <v>0</v>
      </c>
      <c r="E2087" s="1">
        <f t="shared" si="545"/>
        <v>0.47712125471966244</v>
      </c>
      <c r="F2087" s="7">
        <v>2</v>
      </c>
      <c r="G2087" s="9" t="s">
        <v>514</v>
      </c>
      <c r="H2087" s="4" cm="1">
        <f t="array" ref="H2087">F2087/freq.sum.r6e</f>
        <v>1.5842839036755386E-4</v>
      </c>
      <c r="I2087" s="1" t="str">
        <f t="shared" si="546"/>
        <v>bɹaʊ</v>
      </c>
      <c r="J2087" s="1" t="str">
        <f t="shared" si="547"/>
        <v>brow</v>
      </c>
      <c r="K2087" s="10">
        <f t="shared" si="548"/>
        <v>4</v>
      </c>
      <c r="L2087" s="1">
        <f t="shared" si="549"/>
        <v>4</v>
      </c>
      <c r="M2087" s="10">
        <f t="shared" si="550"/>
        <v>4</v>
      </c>
      <c r="N2087" s="1" t="str">
        <f t="shared" si="551"/>
        <v>~brow~</v>
      </c>
      <c r="O2087" s="1" t="str">
        <f t="shared" si="552"/>
        <v>[bɹaʊ]</v>
      </c>
      <c r="P2087" s="3" cm="1">
        <f t="array" ref="P2087">SUM(_xlfn._xlws.FILTER($H$2:$H$2454,_xlfn.MAP($N$2:$N$2454,_xlfn.LAMBDA(_xlpm.x,_xlpm.x=$N2087))))</f>
        <v>1.5842839036755386E-4</v>
      </c>
      <c r="Q2087" s="4">
        <f t="shared" si="553"/>
        <v>1</v>
      </c>
      <c r="R2087" s="6" cm="1">
        <f t="array" ref="R2087">SUM(_xlfn._xlws.FILTER($H$2:$H$2454,_xlfn.MAP($O$2:$O$2454,_xlfn.LAMBDA(_xlpm.x,_xlpm.x=$O2087))))</f>
        <v>1.5842839036755386E-4</v>
      </c>
      <c r="S2087" s="4">
        <f t="shared" si="554"/>
        <v>1</v>
      </c>
      <c r="T2087" s="4">
        <f t="shared" si="555"/>
        <v>0.37127250094471825</v>
      </c>
      <c r="U2087" s="4">
        <f t="shared" si="556"/>
        <v>1</v>
      </c>
      <c r="V2087" s="4">
        <f t="shared" si="557"/>
        <v>0</v>
      </c>
      <c r="W2087" s="4" t="s">
        <v>5128</v>
      </c>
      <c r="X2087" s="2" cm="1">
        <f t="array" ref="X2087">SUM(_xlfn._xlws.FILTER($F$2:$F$2454,_xlfn.MAP($W$2:$W$2454,_xlfn.LAMBDA(_xlpm.x,_xlpm.x=$W2087))))</f>
        <v>89</v>
      </c>
      <c r="Y2087" s="11">
        <f t="shared" si="558"/>
        <v>2.247191011235955E-2</v>
      </c>
      <c r="Z2087" s="4" t="s">
        <v>5114</v>
      </c>
      <c r="AA2087" s="2" cm="1">
        <f t="array" ref="AA2087">SUM(_xlfn._xlws.FILTER($F$2:$F$2454,_xlfn.MAP($Z$2:$Z$2454,_xlfn.LAMBDA(_xlpm.x,_xlpm.x=$Z2087))))</f>
        <v>104</v>
      </c>
      <c r="AB2087" s="11">
        <f t="shared" si="559"/>
        <v>1.9230769230769232E-2</v>
      </c>
      <c r="AC2087" s="11">
        <f t="shared" si="560"/>
        <v>6.7643332653867558E-2</v>
      </c>
      <c r="AG2087" s="2"/>
      <c r="AL2087" s="2"/>
      <c r="AM2087" s="2"/>
    </row>
    <row r="2088" spans="1:39">
      <c r="A2088" s="1" t="str">
        <f t="shared" si="544"/>
        <v>~drow~ : [dɹaʊ]</v>
      </c>
      <c r="B2088" s="1">
        <f>_xlfn.LET(_xlpm.d,$G2088,_xlpm.k,_xlfn.CONCAT(LEFT(TRIM(B$1),1),"*"),COUNTIF(_xlpm.d,_xlpm.k))</f>
        <v>0</v>
      </c>
      <c r="C2088" s="1">
        <f>_xlfn.LET(_xlpm.d,$G2088,_xlpm.k,_xlfn.CONCAT(LEFT(TRIM(C$1),1),"*"),COUNTIF(_xlpm.d,_xlpm.k))</f>
        <v>0</v>
      </c>
      <c r="D2088" s="1">
        <f>_xlfn.LET(_xlpm.d,$G2088,_xlpm.k,_xlfn.CONCAT(LEFT(TRIM(D$1),1),"*"),COUNTIF(_xlpm.d,_xlpm.k))</f>
        <v>0</v>
      </c>
      <c r="E2088" s="1">
        <f t="shared" si="545"/>
        <v>0.30102999566398114</v>
      </c>
      <c r="F2088" s="7">
        <v>1</v>
      </c>
      <c r="G2088" s="9" t="s">
        <v>731</v>
      </c>
      <c r="H2088" s="4" cm="1">
        <f t="array" ref="H2088">F2088/freq.sum.r6e</f>
        <v>7.9214195183776928E-5</v>
      </c>
      <c r="I2088" s="1" t="str">
        <f t="shared" si="546"/>
        <v>dɹaʊ</v>
      </c>
      <c r="J2088" s="1" t="str">
        <f t="shared" si="547"/>
        <v>drow</v>
      </c>
      <c r="K2088" s="10">
        <f t="shared" si="548"/>
        <v>4</v>
      </c>
      <c r="L2088" s="1">
        <f t="shared" si="549"/>
        <v>4</v>
      </c>
      <c r="M2088" s="10">
        <f t="shared" si="550"/>
        <v>4</v>
      </c>
      <c r="N2088" s="1" t="str">
        <f t="shared" si="551"/>
        <v>~drow~</v>
      </c>
      <c r="O2088" s="1" t="str">
        <f t="shared" si="552"/>
        <v>[dɹaʊ]</v>
      </c>
      <c r="P2088" s="3" cm="1">
        <f t="array" ref="P2088">SUM(_xlfn._xlws.FILTER($H$2:$H$2454,_xlfn.MAP($N$2:$N$2454,_xlfn.LAMBDA(_xlpm.x,_xlpm.x=$N2088))))</f>
        <v>7.9214195183776928E-5</v>
      </c>
      <c r="Q2088" s="4">
        <f t="shared" si="553"/>
        <v>1</v>
      </c>
      <c r="R2088" s="6" cm="1">
        <f t="array" ref="R2088">SUM(_xlfn._xlws.FILTER($H$2:$H$2454,_xlfn.MAP($O$2:$O$2454,_xlfn.LAMBDA(_xlpm.x,_xlpm.x=$O2088))))</f>
        <v>7.9214195183776928E-5</v>
      </c>
      <c r="S2088" s="4">
        <f t="shared" si="554"/>
        <v>1</v>
      </c>
      <c r="T2088" s="4">
        <f t="shared" si="555"/>
        <v>0.2342468675289098</v>
      </c>
      <c r="U2088" s="4">
        <f t="shared" si="556"/>
        <v>1</v>
      </c>
      <c r="V2088" s="4">
        <f t="shared" si="557"/>
        <v>0</v>
      </c>
      <c r="W2088" s="4" t="s">
        <v>5128</v>
      </c>
      <c r="X2088" s="2" cm="1">
        <f t="array" ref="X2088">SUM(_xlfn._xlws.FILTER($F$2:$F$2454,_xlfn.MAP($W$2:$W$2454,_xlfn.LAMBDA(_xlpm.x,_xlpm.x=$W2088))))</f>
        <v>89</v>
      </c>
      <c r="Y2088" s="11">
        <f t="shared" si="558"/>
        <v>1.1235955056179775E-2</v>
      </c>
      <c r="Z2088" s="4" t="s">
        <v>5114</v>
      </c>
      <c r="AA2088" s="2" cm="1">
        <f t="array" ref="AA2088">SUM(_xlfn._xlws.FILTER($F$2:$F$2454,_xlfn.MAP($Z$2:$Z$2454,_xlfn.LAMBDA(_xlpm.x,_xlpm.x=$Z2088))))</f>
        <v>104</v>
      </c>
      <c r="AB2088" s="11">
        <f t="shared" si="559"/>
        <v>9.6153846153846159E-3</v>
      </c>
      <c r="AC2088" s="11">
        <f t="shared" si="560"/>
        <v>6.7643332653867558E-2</v>
      </c>
      <c r="AG2088" s="2"/>
      <c r="AL2088" s="2"/>
      <c r="AM2088" s="2"/>
    </row>
    <row r="2089" spans="1:39">
      <c r="A2089" s="1" t="str">
        <f t="shared" si="544"/>
        <v>~ndow~ : [ndəʊ]</v>
      </c>
      <c r="B2089" s="1">
        <f>_xlfn.LET(_xlpm.d,$G2089,_xlpm.k,_xlfn.CONCAT(LEFT(TRIM(B$1),1),"*"),COUNTIF(_xlpm.d,_xlpm.k))</f>
        <v>0</v>
      </c>
      <c r="C2089" s="1">
        <f>_xlfn.LET(_xlpm.d,$G2089,_xlpm.k,_xlfn.CONCAT(LEFT(TRIM(C$1),1),"*"),COUNTIF(_xlpm.d,_xlpm.k))</f>
        <v>0</v>
      </c>
      <c r="D2089" s="1">
        <f>_xlfn.LET(_xlpm.d,$G2089,_xlpm.k,_xlfn.CONCAT(LEFT(TRIM(D$1),1),"*"),COUNTIF(_xlpm.d,_xlpm.k))</f>
        <v>1</v>
      </c>
      <c r="E2089" s="1">
        <f t="shared" si="545"/>
        <v>0.30102999566398114</v>
      </c>
      <c r="F2089" s="7">
        <v>1</v>
      </c>
      <c r="G2089" s="9" t="s">
        <v>746</v>
      </c>
      <c r="H2089" s="4" cm="1">
        <f t="array" ref="H2089">F2089/freq.sum.r6e</f>
        <v>7.9214195183776928E-5</v>
      </c>
      <c r="I2089" s="4" t="str">
        <f t="shared" si="546"/>
        <v>ndəʊ</v>
      </c>
      <c r="J2089" s="4" t="str">
        <f t="shared" si="547"/>
        <v>ndow</v>
      </c>
      <c r="K2089" s="10">
        <f t="shared" si="548"/>
        <v>4</v>
      </c>
      <c r="L2089" s="1">
        <f t="shared" si="549"/>
        <v>4</v>
      </c>
      <c r="M2089" s="10">
        <f t="shared" si="550"/>
        <v>4</v>
      </c>
      <c r="N2089" s="1" t="str">
        <f t="shared" si="551"/>
        <v>~ndow~</v>
      </c>
      <c r="O2089" s="1" t="str">
        <f t="shared" si="552"/>
        <v>[ndəʊ]</v>
      </c>
      <c r="P2089" s="3" cm="1">
        <f t="array" ref="P2089">SUM(_xlfn._xlws.FILTER($H$2:$H$2454,_xlfn.MAP($N$2:$N$2454,_xlfn.LAMBDA(_xlpm.x,_xlpm.x=$N2089))))</f>
        <v>7.9214195183776928E-5</v>
      </c>
      <c r="Q2089" s="4">
        <f t="shared" si="553"/>
        <v>1</v>
      </c>
      <c r="R2089" s="6" cm="1">
        <f t="array" ref="R2089">SUM(_xlfn._xlws.FILTER($H$2:$H$2454,_xlfn.MAP($O$2:$O$2454,_xlfn.LAMBDA(_xlpm.x,_xlpm.x=$O2089))))</f>
        <v>7.9214195183776928E-5</v>
      </c>
      <c r="S2089" s="4">
        <f t="shared" si="554"/>
        <v>1</v>
      </c>
      <c r="T2089" s="4">
        <f t="shared" si="555"/>
        <v>0.2342468675289098</v>
      </c>
      <c r="U2089" s="4">
        <f t="shared" si="556"/>
        <v>1</v>
      </c>
      <c r="V2089" s="4">
        <f t="shared" si="557"/>
        <v>0</v>
      </c>
      <c r="W2089" s="4" t="s">
        <v>5128</v>
      </c>
      <c r="X2089" s="2" cm="1">
        <f t="array" ref="X2089">SUM(_xlfn._xlws.FILTER($F$2:$F$2454,_xlfn.MAP($W$2:$W$2454,_xlfn.LAMBDA(_xlpm.x,_xlpm.x=$W2089))))</f>
        <v>89</v>
      </c>
      <c r="Y2089" s="11">
        <f t="shared" si="558"/>
        <v>1.1235955056179775E-2</v>
      </c>
      <c r="Z2089" s="4" t="s">
        <v>5115</v>
      </c>
      <c r="AA2089" s="2" cm="1">
        <f t="array" ref="AA2089">SUM(_xlfn._xlws.FILTER($F$2:$F$2454,_xlfn.MAP($Z$2:$Z$2454,_xlfn.LAMBDA(_xlpm.x,_xlpm.x=$Z2089))))</f>
        <v>73</v>
      </c>
      <c r="AB2089" s="11">
        <f t="shared" si="559"/>
        <v>1.3698630136986301E-2</v>
      </c>
      <c r="AC2089" s="11">
        <f t="shared" si="560"/>
        <v>-8.6067146524456878E-2</v>
      </c>
      <c r="AG2089" s="2"/>
      <c r="AL2089" s="2"/>
      <c r="AM2089" s="2"/>
    </row>
    <row r="2090" spans="1:39">
      <c r="A2090" s="1" t="str">
        <f t="shared" si="544"/>
        <v>~blow~ : [bloʊ]</v>
      </c>
      <c r="B2090" s="1">
        <f>_xlfn.LET(_xlpm.d,$G2090,_xlpm.k,_xlfn.CONCAT(LEFT(TRIM(B$1),1),"*"),COUNTIF(_xlpm.d,_xlpm.k))</f>
        <v>0</v>
      </c>
      <c r="C2090" s="1">
        <f>_xlfn.LET(_xlpm.d,$G2090,_xlpm.k,_xlfn.CONCAT(LEFT(TRIM(C$1),1),"*"),COUNTIF(_xlpm.d,_xlpm.k))</f>
        <v>0</v>
      </c>
      <c r="D2090" s="1">
        <f>_xlfn.LET(_xlpm.d,$G2090,_xlpm.k,_xlfn.CONCAT(LEFT(TRIM(D$1),1),"*"),COUNTIF(_xlpm.d,_xlpm.k))</f>
        <v>0</v>
      </c>
      <c r="E2090" s="1">
        <f t="shared" si="545"/>
        <v>0.30102999566398114</v>
      </c>
      <c r="F2090" s="7">
        <v>1</v>
      </c>
      <c r="G2090" s="9" t="s">
        <v>725</v>
      </c>
      <c r="H2090" s="4" cm="1">
        <f t="array" ref="H2090">F2090/freq.sum.r6e</f>
        <v>7.9214195183776928E-5</v>
      </c>
      <c r="I2090" s="4" t="str">
        <f t="shared" si="546"/>
        <v>bloʊ</v>
      </c>
      <c r="J2090" s="4" t="str">
        <f t="shared" si="547"/>
        <v>blow</v>
      </c>
      <c r="K2090" s="10">
        <f t="shared" si="548"/>
        <v>4</v>
      </c>
      <c r="L2090" s="1">
        <f t="shared" si="549"/>
        <v>4</v>
      </c>
      <c r="M2090" s="10">
        <f t="shared" si="550"/>
        <v>4</v>
      </c>
      <c r="N2090" s="1" t="str">
        <f t="shared" si="551"/>
        <v>~blow~</v>
      </c>
      <c r="O2090" s="1" t="str">
        <f t="shared" si="552"/>
        <v>[bloʊ]</v>
      </c>
      <c r="P2090" s="3" cm="1">
        <f t="array" ref="P2090">SUM(_xlfn._xlws.FILTER($H$2:$H$2454,_xlfn.MAP($N$2:$N$2454,_xlfn.LAMBDA(_xlpm.x,_xlpm.x=$N2090))))</f>
        <v>7.9214195183776928E-5</v>
      </c>
      <c r="Q2090" s="4">
        <f t="shared" si="553"/>
        <v>1</v>
      </c>
      <c r="R2090" s="6" cm="1">
        <f t="array" ref="R2090">SUM(_xlfn._xlws.FILTER($H$2:$H$2454,_xlfn.MAP($O$2:$O$2454,_xlfn.LAMBDA(_xlpm.x,_xlpm.x=$O2090))))</f>
        <v>7.9214195183776928E-5</v>
      </c>
      <c r="S2090" s="4">
        <f t="shared" si="554"/>
        <v>1</v>
      </c>
      <c r="T2090" s="4">
        <f t="shared" si="555"/>
        <v>0.2342468675289098</v>
      </c>
      <c r="U2090" s="4">
        <f t="shared" si="556"/>
        <v>1</v>
      </c>
      <c r="V2090" s="4">
        <f t="shared" si="557"/>
        <v>0</v>
      </c>
      <c r="W2090" s="4" t="s">
        <v>5128</v>
      </c>
      <c r="X2090" s="2" cm="1">
        <f t="array" ref="X2090">SUM(_xlfn._xlws.FILTER($F$2:$F$2454,_xlfn.MAP($W$2:$W$2454,_xlfn.LAMBDA(_xlpm.x,_xlpm.x=$W2090))))</f>
        <v>89</v>
      </c>
      <c r="Y2090" s="11">
        <f t="shared" si="558"/>
        <v>1.1235955056179775E-2</v>
      </c>
      <c r="Z2090" s="4" t="s">
        <v>5109</v>
      </c>
      <c r="AA2090" s="2" cm="1">
        <f t="array" ref="AA2090">SUM(_xlfn._xlws.FILTER($F$2:$F$2454,_xlfn.MAP($Z$2:$Z$2454,_xlfn.LAMBDA(_xlpm.x,_xlpm.x=$Z2090))))</f>
        <v>257</v>
      </c>
      <c r="AB2090" s="11">
        <f t="shared" si="559"/>
        <v>3.8910505836575876E-3</v>
      </c>
      <c r="AC2090" s="11">
        <f t="shared" si="560"/>
        <v>0.4605431166863817</v>
      </c>
      <c r="AG2090" s="2"/>
      <c r="AL2090" s="2"/>
      <c r="AM2090" s="2"/>
    </row>
    <row r="2091" spans="1:39">
      <c r="A2091" s="1" t="str">
        <f t="shared" si="544"/>
        <v>~dlow~ : [dloʊ]</v>
      </c>
      <c r="B2091" s="1">
        <f>_xlfn.LET(_xlpm.d,$G2091,_xlpm.k,_xlfn.CONCAT(LEFT(TRIM(B$1),1),"*"),COUNTIF(_xlpm.d,_xlpm.k))</f>
        <v>0</v>
      </c>
      <c r="C2091" s="1">
        <f>_xlfn.LET(_xlpm.d,$G2091,_xlpm.k,_xlfn.CONCAT(LEFT(TRIM(C$1),1),"*"),COUNTIF(_xlpm.d,_xlpm.k))</f>
        <v>0</v>
      </c>
      <c r="D2091" s="1">
        <f>_xlfn.LET(_xlpm.d,$G2091,_xlpm.k,_xlfn.CONCAT(LEFT(TRIM(D$1),1),"*"),COUNTIF(_xlpm.d,_xlpm.k))</f>
        <v>0</v>
      </c>
      <c r="E2091" s="1">
        <f t="shared" si="545"/>
        <v>0.30102999566398114</v>
      </c>
      <c r="F2091" s="7">
        <v>1</v>
      </c>
      <c r="G2091" s="9" t="s">
        <v>1947</v>
      </c>
      <c r="H2091" s="4" cm="1">
        <f t="array" ref="H2091">F2091/freq.sum.r6e</f>
        <v>7.9214195183776928E-5</v>
      </c>
      <c r="I2091" s="1" t="str">
        <f t="shared" si="546"/>
        <v>dloʊ</v>
      </c>
      <c r="J2091" s="1" t="str">
        <f t="shared" si="547"/>
        <v>dlow</v>
      </c>
      <c r="K2091" s="10">
        <f t="shared" si="548"/>
        <v>4</v>
      </c>
      <c r="L2091" s="1">
        <f t="shared" si="549"/>
        <v>4</v>
      </c>
      <c r="M2091" s="10">
        <f t="shared" si="550"/>
        <v>4</v>
      </c>
      <c r="N2091" s="1" t="str">
        <f t="shared" si="551"/>
        <v>~dlow~</v>
      </c>
      <c r="O2091" s="1" t="str">
        <f t="shared" si="552"/>
        <v>[dloʊ]</v>
      </c>
      <c r="P2091" s="3" cm="1">
        <f t="array" ref="P2091">SUM(_xlfn._xlws.FILTER($H$2:$H$2454,_xlfn.MAP($N$2:$N$2454,_xlfn.LAMBDA(_xlpm.x,_xlpm.x=$N2091))))</f>
        <v>7.9214195183776928E-5</v>
      </c>
      <c r="Q2091" s="4">
        <f t="shared" si="553"/>
        <v>1</v>
      </c>
      <c r="R2091" s="6" cm="1">
        <f t="array" ref="R2091">SUM(_xlfn._xlws.FILTER($H$2:$H$2454,_xlfn.MAP($O$2:$O$2454,_xlfn.LAMBDA(_xlpm.x,_xlpm.x=$O2091))))</f>
        <v>7.9214195183776928E-5</v>
      </c>
      <c r="S2091" s="4">
        <f t="shared" si="554"/>
        <v>1</v>
      </c>
      <c r="T2091" s="4">
        <f t="shared" si="555"/>
        <v>0.2342468675289098</v>
      </c>
      <c r="U2091" s="4">
        <f t="shared" si="556"/>
        <v>1</v>
      </c>
      <c r="V2091" s="4">
        <f t="shared" si="557"/>
        <v>0</v>
      </c>
      <c r="W2091" s="4" t="s">
        <v>5128</v>
      </c>
      <c r="X2091" s="2" cm="1">
        <f t="array" ref="X2091">SUM(_xlfn._xlws.FILTER($F$2:$F$2454,_xlfn.MAP($W$2:$W$2454,_xlfn.LAMBDA(_xlpm.x,_xlpm.x=$W2091))))</f>
        <v>89</v>
      </c>
      <c r="Y2091" s="11">
        <f t="shared" si="558"/>
        <v>1.1235955056179775E-2</v>
      </c>
      <c r="Z2091" s="4" t="s">
        <v>5109</v>
      </c>
      <c r="AA2091" s="2" cm="1">
        <f t="array" ref="AA2091">SUM(_xlfn._xlws.FILTER($F$2:$F$2454,_xlfn.MAP($Z$2:$Z$2454,_xlfn.LAMBDA(_xlpm.x,_xlpm.x=$Z2091))))</f>
        <v>257</v>
      </c>
      <c r="AB2091" s="11">
        <f t="shared" si="559"/>
        <v>3.8910505836575876E-3</v>
      </c>
      <c r="AC2091" s="11">
        <f t="shared" si="560"/>
        <v>0.4605431166863817</v>
      </c>
      <c r="AG2091" s="2"/>
      <c r="AL2091" s="2"/>
      <c r="AM2091" s="2"/>
    </row>
    <row r="2092" spans="1:39">
      <c r="A2092" s="1" t="str">
        <f t="shared" si="544"/>
        <v>~lbow~ : [lboʊ]</v>
      </c>
      <c r="B2092" s="1">
        <f>_xlfn.LET(_xlpm.d,$G2092,_xlpm.k,_xlfn.CONCAT(LEFT(TRIM(B$1),1),"*"),COUNTIF(_xlpm.d,_xlpm.k))</f>
        <v>0</v>
      </c>
      <c r="C2092" s="1">
        <f>_xlfn.LET(_xlpm.d,$G2092,_xlpm.k,_xlfn.CONCAT(LEFT(TRIM(C$1),1),"*"),COUNTIF(_xlpm.d,_xlpm.k))</f>
        <v>0</v>
      </c>
      <c r="D2092" s="1">
        <f>_xlfn.LET(_xlpm.d,$G2092,_xlpm.k,_xlfn.CONCAT(LEFT(TRIM(D$1),1),"*"),COUNTIF(_xlpm.d,_xlpm.k))</f>
        <v>0</v>
      </c>
      <c r="E2092" s="1">
        <f t="shared" si="545"/>
        <v>0.30102999566398114</v>
      </c>
      <c r="F2092" s="7">
        <v>1</v>
      </c>
      <c r="G2092" s="9" t="s">
        <v>733</v>
      </c>
      <c r="H2092" s="4" cm="1">
        <f t="array" ref="H2092">F2092/freq.sum.r6e</f>
        <v>7.9214195183776928E-5</v>
      </c>
      <c r="I2092" s="4" t="str">
        <f t="shared" si="546"/>
        <v>lboʊ</v>
      </c>
      <c r="J2092" s="4" t="str">
        <f t="shared" si="547"/>
        <v>lbow</v>
      </c>
      <c r="K2092" s="10">
        <f t="shared" si="548"/>
        <v>4</v>
      </c>
      <c r="L2092" s="1">
        <f t="shared" si="549"/>
        <v>4</v>
      </c>
      <c r="M2092" s="10">
        <f t="shared" si="550"/>
        <v>4</v>
      </c>
      <c r="N2092" s="1" t="str">
        <f t="shared" si="551"/>
        <v>~lbow~</v>
      </c>
      <c r="O2092" s="1" t="str">
        <f t="shared" si="552"/>
        <v>[lboʊ]</v>
      </c>
      <c r="P2092" s="3" cm="1">
        <f t="array" ref="P2092">SUM(_xlfn._xlws.FILTER($H$2:$H$2454,_xlfn.MAP($N$2:$N$2454,_xlfn.LAMBDA(_xlpm.x,_xlpm.x=$N2092))))</f>
        <v>7.9214195183776928E-5</v>
      </c>
      <c r="Q2092" s="4">
        <f t="shared" si="553"/>
        <v>1</v>
      </c>
      <c r="R2092" s="6" cm="1">
        <f t="array" ref="R2092">SUM(_xlfn._xlws.FILTER($H$2:$H$2454,_xlfn.MAP($O$2:$O$2454,_xlfn.LAMBDA(_xlpm.x,_xlpm.x=$O2092))))</f>
        <v>7.9214195183776928E-5</v>
      </c>
      <c r="S2092" s="4">
        <f t="shared" si="554"/>
        <v>1</v>
      </c>
      <c r="T2092" s="4">
        <f t="shared" si="555"/>
        <v>0.2342468675289098</v>
      </c>
      <c r="U2092" s="4">
        <f t="shared" si="556"/>
        <v>1</v>
      </c>
      <c r="V2092" s="4">
        <f t="shared" si="557"/>
        <v>0</v>
      </c>
      <c r="W2092" s="4" t="s">
        <v>5128</v>
      </c>
      <c r="X2092" s="2" cm="1">
        <f t="array" ref="X2092">SUM(_xlfn._xlws.FILTER($F$2:$F$2454,_xlfn.MAP($W$2:$W$2454,_xlfn.LAMBDA(_xlpm.x,_xlpm.x=$W2092))))</f>
        <v>89</v>
      </c>
      <c r="Y2092" s="11">
        <f t="shared" si="558"/>
        <v>1.1235955056179775E-2</v>
      </c>
      <c r="Z2092" s="4" t="s">
        <v>5109</v>
      </c>
      <c r="AA2092" s="2" cm="1">
        <f t="array" ref="AA2092">SUM(_xlfn._xlws.FILTER($F$2:$F$2454,_xlfn.MAP($Z$2:$Z$2454,_xlfn.LAMBDA(_xlpm.x,_xlpm.x=$Z2092))))</f>
        <v>257</v>
      </c>
      <c r="AB2092" s="11">
        <f t="shared" si="559"/>
        <v>3.8910505836575876E-3</v>
      </c>
      <c r="AC2092" s="11">
        <f t="shared" si="560"/>
        <v>0.4605431166863817</v>
      </c>
      <c r="AG2092" s="2"/>
      <c r="AL2092" s="2"/>
      <c r="AM2092" s="2"/>
    </row>
    <row r="2093" spans="1:39">
      <c r="A2093" s="1" t="str">
        <f t="shared" si="544"/>
        <v>~show~ : [ʃoʊ]</v>
      </c>
      <c r="B2093" s="1">
        <f>_xlfn.LET(_xlpm.d,$G2093,_xlpm.k,_xlfn.CONCAT(LEFT(TRIM(B$1),1),"*"),COUNTIF(_xlpm.d,_xlpm.k))</f>
        <v>0</v>
      </c>
      <c r="C2093" s="1">
        <f>_xlfn.LET(_xlpm.d,$G2093,_xlpm.k,_xlfn.CONCAT(LEFT(TRIM(C$1),1),"*"),COUNTIF(_xlpm.d,_xlpm.k))</f>
        <v>0</v>
      </c>
      <c r="D2093" s="1">
        <f>_xlfn.LET(_xlpm.d,$G2093,_xlpm.k,_xlfn.CONCAT(LEFT(TRIM(D$1),1),"*"),COUNTIF(_xlpm.d,_xlpm.k))</f>
        <v>0</v>
      </c>
      <c r="E2093" s="1">
        <f t="shared" si="545"/>
        <v>0.77815125038364352</v>
      </c>
      <c r="F2093" s="7">
        <v>5</v>
      </c>
      <c r="G2093" s="9" t="s">
        <v>417</v>
      </c>
      <c r="H2093" s="4" cm="1">
        <f t="array" ref="H2093">F2093/freq.sum.r6e</f>
        <v>3.9607097591888465E-4</v>
      </c>
      <c r="I2093" s="4" t="str">
        <f t="shared" si="546"/>
        <v>ʃoʊ</v>
      </c>
      <c r="J2093" s="4" t="str">
        <f t="shared" si="547"/>
        <v>show</v>
      </c>
      <c r="K2093" s="10">
        <f t="shared" si="548"/>
        <v>3</v>
      </c>
      <c r="L2093" s="1">
        <f t="shared" si="549"/>
        <v>4</v>
      </c>
      <c r="M2093" s="10">
        <f t="shared" si="550"/>
        <v>4</v>
      </c>
      <c r="N2093" s="1" t="str">
        <f t="shared" si="551"/>
        <v>~show~</v>
      </c>
      <c r="O2093" s="1" t="str">
        <f t="shared" si="552"/>
        <v>[ʃoʊ]</v>
      </c>
      <c r="P2093" s="3" cm="1">
        <f t="array" ref="P2093">SUM(_xlfn._xlws.FILTER($H$2:$H$2454,_xlfn.MAP($N$2:$N$2454,_xlfn.LAMBDA(_xlpm.x,_xlpm.x=$N2093))))</f>
        <v>4.7528517110266159E-4</v>
      </c>
      <c r="Q2093" s="4">
        <f t="shared" si="553"/>
        <v>0.83333333333333326</v>
      </c>
      <c r="R2093" s="6" cm="1">
        <f t="array" ref="R2093">SUM(_xlfn._xlws.FILTER($H$2:$H$2454,_xlfn.MAP($O$2:$O$2454,_xlfn.LAMBDA(_xlpm.x,_xlpm.x=$O2093))))</f>
        <v>4.7528517110266159E-4</v>
      </c>
      <c r="S2093" s="4">
        <f t="shared" si="554"/>
        <v>0.83333333333333326</v>
      </c>
      <c r="T2093" s="4">
        <f t="shared" si="555"/>
        <v>0.50459947372802338</v>
      </c>
      <c r="U2093" s="4">
        <f t="shared" si="556"/>
        <v>0.83333333333333326</v>
      </c>
      <c r="V2093" s="4">
        <f t="shared" si="557"/>
        <v>0</v>
      </c>
      <c r="W2093" s="4" t="s">
        <v>5128</v>
      </c>
      <c r="X2093" s="2" cm="1">
        <f t="array" ref="X2093">SUM(_xlfn._xlws.FILTER($F$2:$F$2454,_xlfn.MAP($W$2:$W$2454,_xlfn.LAMBDA(_xlpm.x,_xlpm.x=$W2093))))</f>
        <v>89</v>
      </c>
      <c r="Y2093" s="11">
        <f t="shared" si="558"/>
        <v>5.6179775280898875E-2</v>
      </c>
      <c r="Z2093" s="4" t="s">
        <v>5109</v>
      </c>
      <c r="AA2093" s="2" cm="1">
        <f t="array" ref="AA2093">SUM(_xlfn._xlws.FILTER($F$2:$F$2454,_xlfn.MAP($Z$2:$Z$2454,_xlfn.LAMBDA(_xlpm.x,_xlpm.x=$Z2093))))</f>
        <v>257</v>
      </c>
      <c r="AB2093" s="11">
        <f t="shared" si="559"/>
        <v>1.9455252918287938E-2</v>
      </c>
      <c r="AC2093" s="11">
        <f t="shared" si="560"/>
        <v>0.4605431166863817</v>
      </c>
      <c r="AG2093" s="2"/>
      <c r="AL2093" s="2"/>
      <c r="AM2093" s="2"/>
    </row>
    <row r="2094" spans="1:39">
      <c r="A2094" s="1" t="str">
        <f t="shared" si="544"/>
        <v>~slow~ : [sloʊ]</v>
      </c>
      <c r="B2094" s="1">
        <f>_xlfn.LET(_xlpm.d,$G2094,_xlpm.k,_xlfn.CONCAT(LEFT(TRIM(B$1),1),"*"),COUNTIF(_xlpm.d,_xlpm.k))</f>
        <v>0</v>
      </c>
      <c r="C2094" s="1">
        <f>_xlfn.LET(_xlpm.d,$G2094,_xlpm.k,_xlfn.CONCAT(LEFT(TRIM(C$1),1),"*"),COUNTIF(_xlpm.d,_xlpm.k))</f>
        <v>0</v>
      </c>
      <c r="D2094" s="1">
        <f>_xlfn.LET(_xlpm.d,$G2094,_xlpm.k,_xlfn.CONCAT(LEFT(TRIM(D$1),1),"*"),COUNTIF(_xlpm.d,_xlpm.k))</f>
        <v>0</v>
      </c>
      <c r="E2094" s="1">
        <f t="shared" si="545"/>
        <v>0.30102999566398114</v>
      </c>
      <c r="F2094" s="7">
        <v>1</v>
      </c>
      <c r="G2094" s="9" t="s">
        <v>1144</v>
      </c>
      <c r="H2094" s="4" cm="1">
        <f t="array" ref="H2094">F2094/freq.sum.r6e</f>
        <v>7.9214195183776928E-5</v>
      </c>
      <c r="I2094" s="4" t="str">
        <f t="shared" si="546"/>
        <v>sloʊ</v>
      </c>
      <c r="J2094" s="4" t="str">
        <f t="shared" si="547"/>
        <v>slow</v>
      </c>
      <c r="K2094" s="10">
        <f t="shared" si="548"/>
        <v>4</v>
      </c>
      <c r="L2094" s="1">
        <f t="shared" si="549"/>
        <v>4</v>
      </c>
      <c r="M2094" s="10">
        <f t="shared" si="550"/>
        <v>4</v>
      </c>
      <c r="N2094" s="1" t="str">
        <f t="shared" si="551"/>
        <v>~slow~</v>
      </c>
      <c r="O2094" s="1" t="str">
        <f t="shared" si="552"/>
        <v>[sloʊ]</v>
      </c>
      <c r="P2094" s="3" cm="1">
        <f t="array" ref="P2094">SUM(_xlfn._xlws.FILTER($H$2:$H$2454,_xlfn.MAP($N$2:$N$2454,_xlfn.LAMBDA(_xlpm.x,_xlpm.x=$N2094))))</f>
        <v>1.5842839036755386E-4</v>
      </c>
      <c r="Q2094" s="4">
        <f t="shared" si="553"/>
        <v>0.5</v>
      </c>
      <c r="R2094" s="6" cm="1">
        <f t="array" ref="R2094">SUM(_xlfn._xlws.FILTER($H$2:$H$2454,_xlfn.MAP($O$2:$O$2454,_xlfn.LAMBDA(_xlpm.x,_xlpm.x=$O2094))))</f>
        <v>1.5842839036755386E-4</v>
      </c>
      <c r="S2094" s="4">
        <f t="shared" si="554"/>
        <v>0.5</v>
      </c>
      <c r="T2094" s="4">
        <f t="shared" si="555"/>
        <v>0.1171234337644549</v>
      </c>
      <c r="U2094" s="4">
        <f t="shared" si="556"/>
        <v>0.5</v>
      </c>
      <c r="V2094" s="4">
        <f t="shared" si="557"/>
        <v>0</v>
      </c>
      <c r="W2094" s="4" t="s">
        <v>5128</v>
      </c>
      <c r="X2094" s="2" cm="1">
        <f t="array" ref="X2094">SUM(_xlfn._xlws.FILTER($F$2:$F$2454,_xlfn.MAP($W$2:$W$2454,_xlfn.LAMBDA(_xlpm.x,_xlpm.x=$W2094))))</f>
        <v>89</v>
      </c>
      <c r="Y2094" s="11">
        <f t="shared" si="558"/>
        <v>1.1235955056179775E-2</v>
      </c>
      <c r="Z2094" s="4" t="s">
        <v>5109</v>
      </c>
      <c r="AA2094" s="2" cm="1">
        <f t="array" ref="AA2094">SUM(_xlfn._xlws.FILTER($F$2:$F$2454,_xlfn.MAP($Z$2:$Z$2454,_xlfn.LAMBDA(_xlpm.x,_xlpm.x=$Z2094))))</f>
        <v>257</v>
      </c>
      <c r="AB2094" s="11">
        <f t="shared" si="559"/>
        <v>3.8910505836575876E-3</v>
      </c>
      <c r="AC2094" s="11">
        <f t="shared" si="560"/>
        <v>0.4605431166863817</v>
      </c>
      <c r="AG2094" s="2"/>
      <c r="AL2094" s="2"/>
      <c r="AM2094" s="2"/>
    </row>
    <row r="2095" spans="1:39">
      <c r="A2095" s="1" t="str">
        <f t="shared" si="544"/>
        <v>~snow~ : [snoʊ]</v>
      </c>
      <c r="B2095" s="1">
        <f>_xlfn.LET(_xlpm.d,$G2095,_xlpm.k,_xlfn.CONCAT(LEFT(TRIM(B$1),1),"*"),COUNTIF(_xlpm.d,_xlpm.k))</f>
        <v>0</v>
      </c>
      <c r="C2095" s="1">
        <f>_xlfn.LET(_xlpm.d,$G2095,_xlpm.k,_xlfn.CONCAT(LEFT(TRIM(C$1),1),"*"),COUNTIF(_xlpm.d,_xlpm.k))</f>
        <v>0</v>
      </c>
      <c r="D2095" s="1">
        <f>_xlfn.LET(_xlpm.d,$G2095,_xlpm.k,_xlfn.CONCAT(LEFT(TRIM(D$1),1),"*"),COUNTIF(_xlpm.d,_xlpm.k))</f>
        <v>0</v>
      </c>
      <c r="E2095" s="1">
        <f t="shared" si="545"/>
        <v>0.47712125471966244</v>
      </c>
      <c r="F2095" s="7">
        <v>2</v>
      </c>
      <c r="G2095" s="9" t="s">
        <v>538</v>
      </c>
      <c r="H2095" s="4" cm="1">
        <f t="array" ref="H2095">F2095/freq.sum.r6e</f>
        <v>1.5842839036755386E-4</v>
      </c>
      <c r="I2095" s="4" t="str">
        <f t="shared" si="546"/>
        <v>snoʊ</v>
      </c>
      <c r="J2095" s="4" t="str">
        <f t="shared" si="547"/>
        <v>snow</v>
      </c>
      <c r="K2095" s="10">
        <f t="shared" si="548"/>
        <v>4</v>
      </c>
      <c r="L2095" s="1">
        <f t="shared" si="549"/>
        <v>4</v>
      </c>
      <c r="M2095" s="10">
        <f t="shared" si="550"/>
        <v>4</v>
      </c>
      <c r="N2095" s="1" t="str">
        <f t="shared" si="551"/>
        <v>~snow~</v>
      </c>
      <c r="O2095" s="1" t="str">
        <f t="shared" si="552"/>
        <v>[snoʊ]</v>
      </c>
      <c r="P2095" s="3" cm="1">
        <f t="array" ref="P2095">SUM(_xlfn._xlws.FILTER($H$2:$H$2454,_xlfn.MAP($N$2:$N$2454,_xlfn.LAMBDA(_xlpm.x,_xlpm.x=$N2095))))</f>
        <v>1.5842839036755386E-4</v>
      </c>
      <c r="Q2095" s="4">
        <f t="shared" si="553"/>
        <v>1</v>
      </c>
      <c r="R2095" s="6" cm="1">
        <f t="array" ref="R2095">SUM(_xlfn._xlws.FILTER($H$2:$H$2454,_xlfn.MAP($O$2:$O$2454,_xlfn.LAMBDA(_xlpm.x,_xlpm.x=$O2095))))</f>
        <v>1.5842839036755386E-4</v>
      </c>
      <c r="S2095" s="4">
        <f t="shared" si="554"/>
        <v>1</v>
      </c>
      <c r="T2095" s="4">
        <f t="shared" si="555"/>
        <v>0.37127250094471825</v>
      </c>
      <c r="U2095" s="4">
        <f t="shared" si="556"/>
        <v>1</v>
      </c>
      <c r="V2095" s="4">
        <f t="shared" si="557"/>
        <v>0</v>
      </c>
      <c r="W2095" s="4" t="s">
        <v>5128</v>
      </c>
      <c r="X2095" s="2" cm="1">
        <f t="array" ref="X2095">SUM(_xlfn._xlws.FILTER($F$2:$F$2454,_xlfn.MAP($W$2:$W$2454,_xlfn.LAMBDA(_xlpm.x,_xlpm.x=$W2095))))</f>
        <v>89</v>
      </c>
      <c r="Y2095" s="11">
        <f t="shared" si="558"/>
        <v>2.247191011235955E-2</v>
      </c>
      <c r="Z2095" s="4" t="s">
        <v>5109</v>
      </c>
      <c r="AA2095" s="2" cm="1">
        <f t="array" ref="AA2095">SUM(_xlfn._xlws.FILTER($F$2:$F$2454,_xlfn.MAP($Z$2:$Z$2454,_xlfn.LAMBDA(_xlpm.x,_xlpm.x=$Z2095))))</f>
        <v>257</v>
      </c>
      <c r="AB2095" s="11">
        <f t="shared" si="559"/>
        <v>7.7821011673151752E-3</v>
      </c>
      <c r="AC2095" s="11">
        <f t="shared" si="560"/>
        <v>0.4605431166863817</v>
      </c>
      <c r="AG2095" s="2"/>
      <c r="AL2095" s="2"/>
      <c r="AM2095" s="2"/>
    </row>
    <row r="2096" spans="1:39">
      <c r="A2096" s="1" t="str">
        <f t="shared" si="544"/>
        <v>~bloy~ : [blɔɪ]</v>
      </c>
      <c r="B2096" s="1">
        <f>_xlfn.LET(_xlpm.d,$G2096,_xlpm.k,_xlfn.CONCAT(LEFT(TRIM(B$1),1),"*"),COUNTIF(_xlpm.d,_xlpm.k))</f>
        <v>0</v>
      </c>
      <c r="C2096" s="1">
        <f>_xlfn.LET(_xlpm.d,$G2096,_xlpm.k,_xlfn.CONCAT(LEFT(TRIM(C$1),1),"*"),COUNTIF(_xlpm.d,_xlpm.k))</f>
        <v>0</v>
      </c>
      <c r="D2096" s="1">
        <f>_xlfn.LET(_xlpm.d,$G2096,_xlpm.k,_xlfn.CONCAT(LEFT(TRIM(D$1),1),"*"),COUNTIF(_xlpm.d,_xlpm.k))</f>
        <v>0</v>
      </c>
      <c r="E2096" s="1">
        <f t="shared" si="545"/>
        <v>0.30102999566398114</v>
      </c>
      <c r="F2096" s="7">
        <v>1</v>
      </c>
      <c r="G2096" s="9" t="s">
        <v>1927</v>
      </c>
      <c r="H2096" s="4" cm="1">
        <f t="array" ref="H2096">F2096/freq.sum.r6e</f>
        <v>7.9214195183776928E-5</v>
      </c>
      <c r="I2096" s="4" t="str">
        <f t="shared" si="546"/>
        <v>blɔɪ</v>
      </c>
      <c r="J2096" s="4" t="str">
        <f t="shared" si="547"/>
        <v>bloy</v>
      </c>
      <c r="K2096" s="10">
        <f t="shared" si="548"/>
        <v>4</v>
      </c>
      <c r="L2096" s="1">
        <f t="shared" si="549"/>
        <v>4</v>
      </c>
      <c r="M2096" s="10">
        <f t="shared" si="550"/>
        <v>4</v>
      </c>
      <c r="N2096" s="1" t="str">
        <f t="shared" si="551"/>
        <v>~bloy~</v>
      </c>
      <c r="O2096" s="1" t="str">
        <f t="shared" si="552"/>
        <v>[blɔɪ]</v>
      </c>
      <c r="P2096" s="3" cm="1">
        <f t="array" ref="P2096">SUM(_xlfn._xlws.FILTER($H$2:$H$2454,_xlfn.MAP($N$2:$N$2454,_xlfn.LAMBDA(_xlpm.x,_xlpm.x=$N2096))))</f>
        <v>7.9214195183776928E-5</v>
      </c>
      <c r="Q2096" s="4">
        <f t="shared" si="553"/>
        <v>1</v>
      </c>
      <c r="R2096" s="6" cm="1">
        <f t="array" ref="R2096">SUM(_xlfn._xlws.FILTER($H$2:$H$2454,_xlfn.MAP($O$2:$O$2454,_xlfn.LAMBDA(_xlpm.x,_xlpm.x=$O2096))))</f>
        <v>7.9214195183776928E-5</v>
      </c>
      <c r="S2096" s="4">
        <f t="shared" si="554"/>
        <v>1</v>
      </c>
      <c r="T2096" s="4">
        <f t="shared" si="555"/>
        <v>0.2342468675289098</v>
      </c>
      <c r="U2096" s="4">
        <f t="shared" si="556"/>
        <v>1</v>
      </c>
      <c r="V2096" s="4">
        <f t="shared" si="557"/>
        <v>0</v>
      </c>
      <c r="W2096" s="4" t="s">
        <v>5148</v>
      </c>
      <c r="X2096" s="2" cm="1">
        <f t="array" ref="X2096">SUM(_xlfn._xlws.FILTER($F$2:$F$2454,_xlfn.MAP($W$2:$W$2454,_xlfn.LAMBDA(_xlpm.x,_xlpm.x=$W2096))))</f>
        <v>22</v>
      </c>
      <c r="Y2096" s="11">
        <f t="shared" si="558"/>
        <v>4.5454545454545456E-2</v>
      </c>
      <c r="Z2096" s="4" t="s">
        <v>5117</v>
      </c>
      <c r="AA2096" s="2" cm="1">
        <f t="array" ref="AA2096">SUM(_xlfn._xlws.FILTER($F$2:$F$2454,_xlfn.MAP($Z$2:$Z$2454,_xlfn.LAMBDA(_xlpm.x,_xlpm.x=$Z2096))))</f>
        <v>45</v>
      </c>
      <c r="AB2096" s="11">
        <f t="shared" si="559"/>
        <v>2.2222222222222223E-2</v>
      </c>
      <c r="AC2096" s="11">
        <f t="shared" si="560"/>
        <v>0.31078983295313745</v>
      </c>
      <c r="AG2096" s="2"/>
      <c r="AL2096" s="2"/>
      <c r="AM2096" s="2"/>
    </row>
    <row r="2097" spans="1:39">
      <c r="A2097" s="1" t="str">
        <f t="shared" si="544"/>
        <v>~broy~ : [bɹɔɪ]</v>
      </c>
      <c r="B2097" s="1">
        <f>_xlfn.LET(_xlpm.d,$G2097,_xlpm.k,_xlfn.CONCAT(LEFT(TRIM(B$1),1),"*"),COUNTIF(_xlpm.d,_xlpm.k))</f>
        <v>0</v>
      </c>
      <c r="C2097" s="1">
        <f>_xlfn.LET(_xlpm.d,$G2097,_xlpm.k,_xlfn.CONCAT(LEFT(TRIM(C$1),1),"*"),COUNTIF(_xlpm.d,_xlpm.k))</f>
        <v>0</v>
      </c>
      <c r="D2097" s="1">
        <f>_xlfn.LET(_xlpm.d,$G2097,_xlpm.k,_xlfn.CONCAT(LEFT(TRIM(D$1),1),"*"),COUNTIF(_xlpm.d,_xlpm.k))</f>
        <v>0</v>
      </c>
      <c r="E2097" s="1">
        <f t="shared" si="545"/>
        <v>0.30102999566398114</v>
      </c>
      <c r="F2097" s="7">
        <v>1</v>
      </c>
      <c r="G2097" s="9" t="s">
        <v>1944</v>
      </c>
      <c r="H2097" s="4" cm="1">
        <f t="array" ref="H2097">F2097/freq.sum.r6e</f>
        <v>7.9214195183776928E-5</v>
      </c>
      <c r="I2097" s="1" t="str">
        <f t="shared" si="546"/>
        <v>bɹɔɪ</v>
      </c>
      <c r="J2097" s="1" t="str">
        <f t="shared" si="547"/>
        <v>broy</v>
      </c>
      <c r="K2097" s="10">
        <f t="shared" si="548"/>
        <v>4</v>
      </c>
      <c r="L2097" s="1">
        <f t="shared" si="549"/>
        <v>4</v>
      </c>
      <c r="M2097" s="10">
        <f t="shared" si="550"/>
        <v>4</v>
      </c>
      <c r="N2097" s="1" t="str">
        <f t="shared" si="551"/>
        <v>~broy~</v>
      </c>
      <c r="O2097" s="1" t="str">
        <f t="shared" si="552"/>
        <v>[bɹɔɪ]</v>
      </c>
      <c r="P2097" s="3" cm="1">
        <f t="array" ref="P2097">SUM(_xlfn._xlws.FILTER($H$2:$H$2454,_xlfn.MAP($N$2:$N$2454,_xlfn.LAMBDA(_xlpm.x,_xlpm.x=$N2097))))</f>
        <v>7.9214195183776928E-5</v>
      </c>
      <c r="Q2097" s="4">
        <f t="shared" si="553"/>
        <v>1</v>
      </c>
      <c r="R2097" s="6" cm="1">
        <f t="array" ref="R2097">SUM(_xlfn._xlws.FILTER($H$2:$H$2454,_xlfn.MAP($O$2:$O$2454,_xlfn.LAMBDA(_xlpm.x,_xlpm.x=$O2097))))</f>
        <v>7.9214195183776928E-5</v>
      </c>
      <c r="S2097" s="4">
        <f t="shared" si="554"/>
        <v>1</v>
      </c>
      <c r="T2097" s="4">
        <f t="shared" si="555"/>
        <v>0.2342468675289098</v>
      </c>
      <c r="U2097" s="4">
        <f t="shared" si="556"/>
        <v>1</v>
      </c>
      <c r="V2097" s="4">
        <f t="shared" si="557"/>
        <v>0</v>
      </c>
      <c r="W2097" s="4" t="s">
        <v>5148</v>
      </c>
      <c r="X2097" s="2" cm="1">
        <f t="array" ref="X2097">SUM(_xlfn._xlws.FILTER($F$2:$F$2454,_xlfn.MAP($W$2:$W$2454,_xlfn.LAMBDA(_xlpm.x,_xlpm.x=$W2097))))</f>
        <v>22</v>
      </c>
      <c r="Y2097" s="11">
        <f t="shared" si="558"/>
        <v>4.5454545454545456E-2</v>
      </c>
      <c r="Z2097" s="4" t="s">
        <v>5117</v>
      </c>
      <c r="AA2097" s="2" cm="1">
        <f t="array" ref="AA2097">SUM(_xlfn._xlws.FILTER($F$2:$F$2454,_xlfn.MAP($Z$2:$Z$2454,_xlfn.LAMBDA(_xlpm.x,_xlpm.x=$Z2097))))</f>
        <v>45</v>
      </c>
      <c r="AB2097" s="11">
        <f t="shared" si="559"/>
        <v>2.2222222222222223E-2</v>
      </c>
      <c r="AC2097" s="11">
        <f t="shared" si="560"/>
        <v>0.31078983295313745</v>
      </c>
      <c r="AG2097" s="2"/>
      <c r="AL2097" s="2"/>
      <c r="AM2097" s="2"/>
    </row>
    <row r="2098" spans="1:39">
      <c r="A2098" s="1" t="str">
        <f t="shared" si="544"/>
        <v>~floy~ : [flɔɪ]</v>
      </c>
      <c r="B2098" s="1">
        <f>_xlfn.LET(_xlpm.d,$G2098,_xlpm.k,_xlfn.CONCAT(LEFT(TRIM(B$1),1),"*"),COUNTIF(_xlpm.d,_xlpm.k))</f>
        <v>0</v>
      </c>
      <c r="C2098" s="1">
        <f>_xlfn.LET(_xlpm.d,$G2098,_xlpm.k,_xlfn.CONCAT(LEFT(TRIM(C$1),1),"*"),COUNTIF(_xlpm.d,_xlpm.k))</f>
        <v>0</v>
      </c>
      <c r="D2098" s="1">
        <f>_xlfn.LET(_xlpm.d,$G2098,_xlpm.k,_xlfn.CONCAT(LEFT(TRIM(D$1),1),"*"),COUNTIF(_xlpm.d,_xlpm.k))</f>
        <v>0</v>
      </c>
      <c r="E2098" s="1">
        <f t="shared" si="545"/>
        <v>0.30102999566398114</v>
      </c>
      <c r="F2098" s="7">
        <v>1</v>
      </c>
      <c r="G2098" s="9" t="s">
        <v>1982</v>
      </c>
      <c r="H2098" s="4" cm="1">
        <f t="array" ref="H2098">F2098/freq.sum.r6e</f>
        <v>7.9214195183776928E-5</v>
      </c>
      <c r="I2098" s="4" t="str">
        <f t="shared" si="546"/>
        <v>flɔɪ</v>
      </c>
      <c r="J2098" s="4" t="str">
        <f t="shared" si="547"/>
        <v>floy</v>
      </c>
      <c r="K2098" s="10">
        <f t="shared" si="548"/>
        <v>4</v>
      </c>
      <c r="L2098" s="1">
        <f t="shared" si="549"/>
        <v>4</v>
      </c>
      <c r="M2098" s="10">
        <f t="shared" si="550"/>
        <v>4</v>
      </c>
      <c r="N2098" s="1" t="str">
        <f t="shared" si="551"/>
        <v>~floy~</v>
      </c>
      <c r="O2098" s="1" t="str">
        <f t="shared" si="552"/>
        <v>[flɔɪ]</v>
      </c>
      <c r="P2098" s="3" cm="1">
        <f t="array" ref="P2098">SUM(_xlfn._xlws.FILTER($H$2:$H$2454,_xlfn.MAP($N$2:$N$2454,_xlfn.LAMBDA(_xlpm.x,_xlpm.x=$N2098))))</f>
        <v>7.9214195183776928E-5</v>
      </c>
      <c r="Q2098" s="4">
        <f t="shared" si="553"/>
        <v>1</v>
      </c>
      <c r="R2098" s="6" cm="1">
        <f t="array" ref="R2098">SUM(_xlfn._xlws.FILTER($H$2:$H$2454,_xlfn.MAP($O$2:$O$2454,_xlfn.LAMBDA(_xlpm.x,_xlpm.x=$O2098))))</f>
        <v>7.9214195183776928E-5</v>
      </c>
      <c r="S2098" s="4">
        <f t="shared" si="554"/>
        <v>1</v>
      </c>
      <c r="T2098" s="4">
        <f t="shared" si="555"/>
        <v>0.2342468675289098</v>
      </c>
      <c r="U2098" s="4">
        <f t="shared" si="556"/>
        <v>1</v>
      </c>
      <c r="V2098" s="4">
        <f t="shared" si="557"/>
        <v>0</v>
      </c>
      <c r="W2098" s="4" t="s">
        <v>5148</v>
      </c>
      <c r="X2098" s="2" cm="1">
        <f t="array" ref="X2098">SUM(_xlfn._xlws.FILTER($F$2:$F$2454,_xlfn.MAP($W$2:$W$2454,_xlfn.LAMBDA(_xlpm.x,_xlpm.x=$W2098))))</f>
        <v>22</v>
      </c>
      <c r="Y2098" s="11">
        <f t="shared" si="558"/>
        <v>4.5454545454545456E-2</v>
      </c>
      <c r="Z2098" s="4" t="s">
        <v>5117</v>
      </c>
      <c r="AA2098" s="2" cm="1">
        <f t="array" ref="AA2098">SUM(_xlfn._xlws.FILTER($F$2:$F$2454,_xlfn.MAP($Z$2:$Z$2454,_xlfn.LAMBDA(_xlpm.x,_xlpm.x=$Z2098))))</f>
        <v>45</v>
      </c>
      <c r="AB2098" s="11">
        <f t="shared" si="559"/>
        <v>2.2222222222222223E-2</v>
      </c>
      <c r="AC2098" s="11">
        <f t="shared" si="560"/>
        <v>0.31078983295313745</v>
      </c>
      <c r="AG2098" s="2"/>
      <c r="AL2098" s="2"/>
      <c r="AM2098" s="2"/>
    </row>
    <row r="2099" spans="1:39">
      <c r="A2099" s="1" t="str">
        <f t="shared" si="544"/>
        <v>~mboy~ : [mbɔɪ]</v>
      </c>
      <c r="B2099" s="1">
        <f>_xlfn.LET(_xlpm.d,$G2099,_xlpm.k,_xlfn.CONCAT(LEFT(TRIM(B$1),1),"*"),COUNTIF(_xlpm.d,_xlpm.k))</f>
        <v>0</v>
      </c>
      <c r="C2099" s="1">
        <f>_xlfn.LET(_xlpm.d,$G2099,_xlpm.k,_xlfn.CONCAT(LEFT(TRIM(C$1),1),"*"),COUNTIF(_xlpm.d,_xlpm.k))</f>
        <v>1</v>
      </c>
      <c r="D2099" s="1">
        <f>_xlfn.LET(_xlpm.d,$G2099,_xlpm.k,_xlfn.CONCAT(LEFT(TRIM(D$1),1),"*"),COUNTIF(_xlpm.d,_xlpm.k))</f>
        <v>0</v>
      </c>
      <c r="E2099" s="1">
        <f t="shared" si="545"/>
        <v>0.30102999566398114</v>
      </c>
      <c r="F2099" s="7">
        <v>1</v>
      </c>
      <c r="G2099" s="9" t="s">
        <v>2109</v>
      </c>
      <c r="H2099" s="4" cm="1">
        <f t="array" ref="H2099">F2099/freq.sum.r6e</f>
        <v>7.9214195183776928E-5</v>
      </c>
      <c r="I2099" s="4" t="str">
        <f t="shared" si="546"/>
        <v>mbɔɪ</v>
      </c>
      <c r="J2099" s="4" t="str">
        <f t="shared" si="547"/>
        <v>mboy</v>
      </c>
      <c r="K2099" s="10">
        <f t="shared" si="548"/>
        <v>4</v>
      </c>
      <c r="L2099" s="1">
        <f t="shared" si="549"/>
        <v>4</v>
      </c>
      <c r="M2099" s="10">
        <f t="shared" si="550"/>
        <v>4</v>
      </c>
      <c r="N2099" s="1" t="str">
        <f t="shared" si="551"/>
        <v>~mboy~</v>
      </c>
      <c r="O2099" s="1" t="str">
        <f t="shared" si="552"/>
        <v>[mbɔɪ]</v>
      </c>
      <c r="P2099" s="3" cm="1">
        <f t="array" ref="P2099">SUM(_xlfn._xlws.FILTER($H$2:$H$2454,_xlfn.MAP($N$2:$N$2454,_xlfn.LAMBDA(_xlpm.x,_xlpm.x=$N2099))))</f>
        <v>7.9214195183776928E-5</v>
      </c>
      <c r="Q2099" s="4">
        <f t="shared" si="553"/>
        <v>1</v>
      </c>
      <c r="R2099" s="6" cm="1">
        <f t="array" ref="R2099">SUM(_xlfn._xlws.FILTER($H$2:$H$2454,_xlfn.MAP($O$2:$O$2454,_xlfn.LAMBDA(_xlpm.x,_xlpm.x=$O2099))))</f>
        <v>7.9214195183776928E-5</v>
      </c>
      <c r="S2099" s="4">
        <f t="shared" si="554"/>
        <v>1</v>
      </c>
      <c r="T2099" s="4">
        <f t="shared" si="555"/>
        <v>0.2342468675289098</v>
      </c>
      <c r="U2099" s="4">
        <f t="shared" si="556"/>
        <v>1</v>
      </c>
      <c r="V2099" s="4">
        <f t="shared" si="557"/>
        <v>0</v>
      </c>
      <c r="W2099" s="4" t="s">
        <v>5148</v>
      </c>
      <c r="X2099" s="2" cm="1">
        <f t="array" ref="X2099">SUM(_xlfn._xlws.FILTER($F$2:$F$2454,_xlfn.MAP($W$2:$W$2454,_xlfn.LAMBDA(_xlpm.x,_xlpm.x=$W2099))))</f>
        <v>22</v>
      </c>
      <c r="Y2099" s="11">
        <f t="shared" si="558"/>
        <v>4.5454545454545456E-2</v>
      </c>
      <c r="Z2099" s="4" t="s">
        <v>5117</v>
      </c>
      <c r="AA2099" s="2" cm="1">
        <f t="array" ref="AA2099">SUM(_xlfn._xlws.FILTER($F$2:$F$2454,_xlfn.MAP($Z$2:$Z$2454,_xlfn.LAMBDA(_xlpm.x,_xlpm.x=$Z2099))))</f>
        <v>45</v>
      </c>
      <c r="AB2099" s="11">
        <f t="shared" si="559"/>
        <v>2.2222222222222223E-2</v>
      </c>
      <c r="AC2099" s="11">
        <f t="shared" si="560"/>
        <v>0.31078983295313745</v>
      </c>
      <c r="AG2099" s="2"/>
      <c r="AL2099" s="2"/>
      <c r="AM2099" s="2"/>
    </row>
    <row r="2100" spans="1:39">
      <c r="A2100" s="1" t="str">
        <f t="shared" si="544"/>
        <v>~njoy~ : [ndʒɔɪ]</v>
      </c>
      <c r="B2100" s="1">
        <f>_xlfn.LET(_xlpm.d,$G2100,_xlpm.k,_xlfn.CONCAT(LEFT(TRIM(B$1),1),"*"),COUNTIF(_xlpm.d,_xlpm.k))</f>
        <v>0</v>
      </c>
      <c r="C2100" s="1">
        <f>_xlfn.LET(_xlpm.d,$G2100,_xlpm.k,_xlfn.CONCAT(LEFT(TRIM(C$1),1),"*"),COUNTIF(_xlpm.d,_xlpm.k))</f>
        <v>0</v>
      </c>
      <c r="D2100" s="1">
        <f>_xlfn.LET(_xlpm.d,$G2100,_xlpm.k,_xlfn.CONCAT(LEFT(TRIM(D$1),1),"*"),COUNTIF(_xlpm.d,_xlpm.k))</f>
        <v>1</v>
      </c>
      <c r="E2100" s="1">
        <f t="shared" si="545"/>
        <v>0.47712125471966244</v>
      </c>
      <c r="F2100" s="7">
        <v>2</v>
      </c>
      <c r="G2100" s="9" t="s">
        <v>526</v>
      </c>
      <c r="H2100" s="4" cm="1">
        <f t="array" ref="H2100">F2100/freq.sum.r6e</f>
        <v>1.5842839036755386E-4</v>
      </c>
      <c r="I2100" s="4" t="str">
        <f t="shared" si="546"/>
        <v>ndʒɔɪ</v>
      </c>
      <c r="J2100" s="4" t="str">
        <f t="shared" si="547"/>
        <v>njoy</v>
      </c>
      <c r="K2100" s="10">
        <f t="shared" si="548"/>
        <v>5</v>
      </c>
      <c r="L2100" s="1">
        <f t="shared" si="549"/>
        <v>4</v>
      </c>
      <c r="M2100" s="10">
        <f t="shared" si="550"/>
        <v>5</v>
      </c>
      <c r="N2100" s="1" t="str">
        <f t="shared" si="551"/>
        <v>~njoy~</v>
      </c>
      <c r="O2100" s="1" t="str">
        <f t="shared" si="552"/>
        <v>[ndʒɔɪ]</v>
      </c>
      <c r="P2100" s="3" cm="1">
        <f t="array" ref="P2100">SUM(_xlfn._xlws.FILTER($H$2:$H$2454,_xlfn.MAP($N$2:$N$2454,_xlfn.LAMBDA(_xlpm.x,_xlpm.x=$N2100))))</f>
        <v>1.5842839036755386E-4</v>
      </c>
      <c r="Q2100" s="4">
        <f t="shared" si="553"/>
        <v>1</v>
      </c>
      <c r="R2100" s="6" cm="1">
        <f t="array" ref="R2100">SUM(_xlfn._xlws.FILTER($H$2:$H$2454,_xlfn.MAP($O$2:$O$2454,_xlfn.LAMBDA(_xlpm.x,_xlpm.x=$O2100))))</f>
        <v>1.5842839036755386E-4</v>
      </c>
      <c r="S2100" s="4">
        <f t="shared" si="554"/>
        <v>1</v>
      </c>
      <c r="T2100" s="4">
        <f t="shared" si="555"/>
        <v>0.4032142372127297</v>
      </c>
      <c r="U2100" s="4">
        <f t="shared" si="556"/>
        <v>1</v>
      </c>
      <c r="V2100" s="4">
        <f t="shared" si="557"/>
        <v>0</v>
      </c>
      <c r="W2100" s="4" t="s">
        <v>5148</v>
      </c>
      <c r="X2100" s="2" cm="1">
        <f t="array" ref="X2100">SUM(_xlfn._xlws.FILTER($F$2:$F$2454,_xlfn.MAP($W$2:$W$2454,_xlfn.LAMBDA(_xlpm.x,_xlpm.x=$W2100))))</f>
        <v>22</v>
      </c>
      <c r="Y2100" s="11">
        <f t="shared" si="558"/>
        <v>9.0909090909090912E-2</v>
      </c>
      <c r="Z2100" s="4" t="s">
        <v>5117</v>
      </c>
      <c r="AA2100" s="2" cm="1">
        <f t="array" ref="AA2100">SUM(_xlfn._xlws.FILTER($F$2:$F$2454,_xlfn.MAP($Z$2:$Z$2454,_xlfn.LAMBDA(_xlpm.x,_xlpm.x=$Z2100))))</f>
        <v>45</v>
      </c>
      <c r="AB2100" s="11">
        <f t="shared" si="559"/>
        <v>4.4444444444444446E-2</v>
      </c>
      <c r="AC2100" s="11">
        <f t="shared" si="560"/>
        <v>0.31078983295313745</v>
      </c>
      <c r="AG2100" s="2"/>
      <c r="AL2100" s="2"/>
      <c r="AM2100" s="2"/>
    </row>
    <row r="2101" spans="1:39">
      <c r="A2101" s="1" t="str">
        <f t="shared" si="544"/>
        <v>~lpfu~ : [lpfə]</v>
      </c>
      <c r="B2101" s="1">
        <f>_xlfn.LET(_xlpm.d,$G2101,_xlpm.k,_xlfn.CONCAT(LEFT(TRIM(B$1),1),"*"),COUNTIF(_xlpm.d,_xlpm.k))</f>
        <v>0</v>
      </c>
      <c r="C2101" s="1">
        <f>_xlfn.LET(_xlpm.d,$G2101,_xlpm.k,_xlfn.CONCAT(LEFT(TRIM(C$1),1),"*"),COUNTIF(_xlpm.d,_xlpm.k))</f>
        <v>0</v>
      </c>
      <c r="D2101" s="1">
        <f>_xlfn.LET(_xlpm.d,$G2101,_xlpm.k,_xlfn.CONCAT(LEFT(TRIM(D$1),1),"*"),COUNTIF(_xlpm.d,_xlpm.k))</f>
        <v>0</v>
      </c>
      <c r="E2101" s="1">
        <f t="shared" si="545"/>
        <v>0.30102999566398114</v>
      </c>
      <c r="F2101" s="7">
        <v>1</v>
      </c>
      <c r="G2101" s="9" t="s">
        <v>736</v>
      </c>
      <c r="H2101" s="4" cm="1">
        <f t="array" ref="H2101">F2101/freq.sum.r6e</f>
        <v>7.9214195183776928E-5</v>
      </c>
      <c r="I2101" s="1" t="str">
        <f t="shared" si="546"/>
        <v>lpfə</v>
      </c>
      <c r="J2101" s="1" t="str">
        <f t="shared" si="547"/>
        <v>lpfu</v>
      </c>
      <c r="K2101" s="10">
        <f t="shared" si="548"/>
        <v>4</v>
      </c>
      <c r="L2101" s="1">
        <f t="shared" si="549"/>
        <v>4</v>
      </c>
      <c r="M2101" s="10">
        <f t="shared" si="550"/>
        <v>4</v>
      </c>
      <c r="N2101" s="1" t="str">
        <f t="shared" si="551"/>
        <v>~lpfu~</v>
      </c>
      <c r="O2101" s="1" t="str">
        <f t="shared" si="552"/>
        <v>[lpfə]</v>
      </c>
      <c r="P2101" s="3" cm="1">
        <f t="array" ref="P2101">SUM(_xlfn._xlws.FILTER($H$2:$H$2454,_xlfn.MAP($N$2:$N$2454,_xlfn.LAMBDA(_xlpm.x,_xlpm.x=$N2101))))</f>
        <v>7.9214195183776928E-5</v>
      </c>
      <c r="Q2101" s="4">
        <f t="shared" si="553"/>
        <v>1</v>
      </c>
      <c r="R2101" s="6" cm="1">
        <f t="array" ref="R2101">SUM(_xlfn._xlws.FILTER($H$2:$H$2454,_xlfn.MAP($O$2:$O$2454,_xlfn.LAMBDA(_xlpm.x,_xlpm.x=$O2101))))</f>
        <v>7.9214195183776928E-5</v>
      </c>
      <c r="S2101" s="4">
        <f t="shared" si="554"/>
        <v>1</v>
      </c>
      <c r="T2101" s="4">
        <f t="shared" si="555"/>
        <v>0.2342468675289098</v>
      </c>
      <c r="U2101" s="4">
        <f t="shared" si="556"/>
        <v>1</v>
      </c>
      <c r="V2101" s="4">
        <f t="shared" si="557"/>
        <v>0</v>
      </c>
      <c r="W2101" s="4" t="s">
        <v>5111</v>
      </c>
      <c r="X2101" s="2" cm="1">
        <f t="array" ref="X2101">SUM(_xlfn._xlws.FILTER($F$2:$F$2454,_xlfn.MAP($W$2:$W$2454,_xlfn.LAMBDA(_xlpm.x,_xlpm.x=$W2101))))</f>
        <v>566</v>
      </c>
      <c r="Y2101" s="11">
        <f t="shared" si="558"/>
        <v>1.7667844522968198E-3</v>
      </c>
      <c r="Z2101" s="4" t="s">
        <v>5101</v>
      </c>
      <c r="AA2101" s="2" cm="1">
        <f t="array" ref="AA2101">SUM(_xlfn._xlws.FILTER($F$2:$F$2454,_xlfn.MAP($Z$2:$Z$2454,_xlfn.LAMBDA(_xlpm.x,_xlpm.x=$Z2101))))</f>
        <v>2255</v>
      </c>
      <c r="AB2101" s="11">
        <f t="shared" si="559"/>
        <v>4.434589800443459E-4</v>
      </c>
      <c r="AC2101" s="11">
        <f t="shared" si="560"/>
        <v>0.60033011502570788</v>
      </c>
      <c r="AG2101" s="2"/>
      <c r="AL2101" s="2"/>
      <c r="AM2101" s="2"/>
    </row>
    <row r="2102" spans="1:39">
      <c r="A2102" s="1" t="str">
        <f t="shared" si="544"/>
        <v>~lptu~ : [lptʃə]</v>
      </c>
      <c r="B2102" s="1">
        <f>_xlfn.LET(_xlpm.d,$G2102,_xlpm.k,_xlfn.CONCAT(LEFT(TRIM(B$1),1),"*"),COUNTIF(_xlpm.d,_xlpm.k))</f>
        <v>0</v>
      </c>
      <c r="C2102" s="1">
        <f>_xlfn.LET(_xlpm.d,$G2102,_xlpm.k,_xlfn.CONCAT(LEFT(TRIM(C$1),1),"*"),COUNTIF(_xlpm.d,_xlpm.k))</f>
        <v>0</v>
      </c>
      <c r="D2102" s="1">
        <f>_xlfn.LET(_xlpm.d,$G2102,_xlpm.k,_xlfn.CONCAT(LEFT(TRIM(D$1),1),"*"),COUNTIF(_xlpm.d,_xlpm.k))</f>
        <v>0</v>
      </c>
      <c r="E2102" s="1">
        <f t="shared" si="545"/>
        <v>0.30102999566398114</v>
      </c>
      <c r="F2102" s="7">
        <v>1</v>
      </c>
      <c r="G2102" s="9" t="s">
        <v>2068</v>
      </c>
      <c r="H2102" s="4" cm="1">
        <f t="array" ref="H2102">F2102/freq.sum.r6e</f>
        <v>7.9214195183776928E-5</v>
      </c>
      <c r="I2102" s="4" t="str">
        <f t="shared" si="546"/>
        <v>lptʃə</v>
      </c>
      <c r="J2102" s="4" t="str">
        <f t="shared" si="547"/>
        <v>lptu</v>
      </c>
      <c r="K2102" s="10">
        <f t="shared" si="548"/>
        <v>5</v>
      </c>
      <c r="L2102" s="1">
        <f t="shared" si="549"/>
        <v>4</v>
      </c>
      <c r="M2102" s="10">
        <f t="shared" si="550"/>
        <v>5</v>
      </c>
      <c r="N2102" s="1" t="str">
        <f t="shared" si="551"/>
        <v>~lptu~</v>
      </c>
      <c r="O2102" s="1" t="str">
        <f t="shared" si="552"/>
        <v>[lptʃə]</v>
      </c>
      <c r="P2102" s="3" cm="1">
        <f t="array" ref="P2102">SUM(_xlfn._xlws.FILTER($H$2:$H$2454,_xlfn.MAP($N$2:$N$2454,_xlfn.LAMBDA(_xlpm.x,_xlpm.x=$N2102))))</f>
        <v>7.9214195183776928E-5</v>
      </c>
      <c r="Q2102" s="4">
        <f t="shared" si="553"/>
        <v>1</v>
      </c>
      <c r="R2102" s="6" cm="1">
        <f t="array" ref="R2102">SUM(_xlfn._xlws.FILTER($H$2:$H$2454,_xlfn.MAP($O$2:$O$2454,_xlfn.LAMBDA(_xlpm.x,_xlpm.x=$O2102))))</f>
        <v>7.9214195183776928E-5</v>
      </c>
      <c r="S2102" s="4">
        <f t="shared" si="554"/>
        <v>1</v>
      </c>
      <c r="T2102" s="4">
        <f t="shared" si="555"/>
        <v>0.25439985932113074</v>
      </c>
      <c r="U2102" s="4">
        <f t="shared" si="556"/>
        <v>1</v>
      </c>
      <c r="V2102" s="4">
        <f t="shared" si="557"/>
        <v>0</v>
      </c>
      <c r="W2102" s="4" t="s">
        <v>5111</v>
      </c>
      <c r="X2102" s="2" cm="1">
        <f t="array" ref="X2102">SUM(_xlfn._xlws.FILTER($F$2:$F$2454,_xlfn.MAP($W$2:$W$2454,_xlfn.LAMBDA(_xlpm.x,_xlpm.x=$W2102))))</f>
        <v>566</v>
      </c>
      <c r="Y2102" s="11">
        <f t="shared" si="558"/>
        <v>1.7667844522968198E-3</v>
      </c>
      <c r="Z2102" s="4" t="s">
        <v>5101</v>
      </c>
      <c r="AA2102" s="2" cm="1">
        <f t="array" ref="AA2102">SUM(_xlfn._xlws.FILTER($F$2:$F$2454,_xlfn.MAP($Z$2:$Z$2454,_xlfn.LAMBDA(_xlpm.x,_xlpm.x=$Z2102))))</f>
        <v>2255</v>
      </c>
      <c r="AB2102" s="11">
        <f t="shared" si="559"/>
        <v>4.434589800443459E-4</v>
      </c>
      <c r="AC2102" s="11">
        <f t="shared" si="560"/>
        <v>0.60033011502570788</v>
      </c>
      <c r="AG2102" s="2"/>
      <c r="AL2102" s="2"/>
      <c r="AM2102" s="2"/>
    </row>
    <row r="2103" spans="1:39">
      <c r="A2103" s="1" t="str">
        <f t="shared" si="544"/>
        <v>~rmfu~ : [ɹmfə]</v>
      </c>
      <c r="B2103" s="1">
        <f>_xlfn.LET(_xlpm.d,$G2103,_xlpm.k,_xlfn.CONCAT(LEFT(TRIM(B$1),1),"*"),COUNTIF(_xlpm.d,_xlpm.k))</f>
        <v>1</v>
      </c>
      <c r="C2103" s="1">
        <f>_xlfn.LET(_xlpm.d,$G2103,_xlpm.k,_xlfn.CONCAT(LEFT(TRIM(C$1),1),"*"),COUNTIF(_xlpm.d,_xlpm.k))</f>
        <v>0</v>
      </c>
      <c r="D2103" s="1">
        <f>_xlfn.LET(_xlpm.d,$G2103,_xlpm.k,_xlfn.CONCAT(LEFT(TRIM(D$1),1),"*"),COUNTIF(_xlpm.d,_xlpm.k))</f>
        <v>0</v>
      </c>
      <c r="E2103" s="1">
        <f t="shared" si="545"/>
        <v>0.30102999566398114</v>
      </c>
      <c r="F2103" s="7">
        <v>1</v>
      </c>
      <c r="G2103" s="9" t="s">
        <v>762</v>
      </c>
      <c r="H2103" s="4" cm="1">
        <f t="array" ref="H2103">F2103/freq.sum.r6e</f>
        <v>7.9214195183776928E-5</v>
      </c>
      <c r="I2103" s="4" t="str">
        <f t="shared" si="546"/>
        <v>ɹmfə</v>
      </c>
      <c r="J2103" s="4" t="str">
        <f t="shared" si="547"/>
        <v>rmfu</v>
      </c>
      <c r="K2103" s="10">
        <f t="shared" si="548"/>
        <v>4</v>
      </c>
      <c r="L2103" s="1">
        <f t="shared" si="549"/>
        <v>4</v>
      </c>
      <c r="M2103" s="10">
        <f t="shared" si="550"/>
        <v>4</v>
      </c>
      <c r="N2103" s="1" t="str">
        <f t="shared" si="551"/>
        <v>~rmfu~</v>
      </c>
      <c r="O2103" s="1" t="str">
        <f t="shared" si="552"/>
        <v>[ɹmfə]</v>
      </c>
      <c r="P2103" s="3" cm="1">
        <f t="array" ref="P2103">SUM(_xlfn._xlws.FILTER($H$2:$H$2454,_xlfn.MAP($N$2:$N$2454,_xlfn.LAMBDA(_xlpm.x,_xlpm.x=$N2103))))</f>
        <v>7.9214195183776928E-5</v>
      </c>
      <c r="Q2103" s="4">
        <f t="shared" si="553"/>
        <v>1</v>
      </c>
      <c r="R2103" s="6" cm="1">
        <f t="array" ref="R2103">SUM(_xlfn._xlws.FILTER($H$2:$H$2454,_xlfn.MAP($O$2:$O$2454,_xlfn.LAMBDA(_xlpm.x,_xlpm.x=$O2103))))</f>
        <v>7.9214195183776928E-5</v>
      </c>
      <c r="S2103" s="4">
        <f t="shared" si="554"/>
        <v>1</v>
      </c>
      <c r="T2103" s="4">
        <f t="shared" si="555"/>
        <v>0.2342468675289098</v>
      </c>
      <c r="U2103" s="4">
        <f t="shared" si="556"/>
        <v>1</v>
      </c>
      <c r="V2103" s="4">
        <f t="shared" si="557"/>
        <v>0</v>
      </c>
      <c r="W2103" s="4" t="s">
        <v>5111</v>
      </c>
      <c r="X2103" s="2" cm="1">
        <f t="array" ref="X2103">SUM(_xlfn._xlws.FILTER($F$2:$F$2454,_xlfn.MAP($W$2:$W$2454,_xlfn.LAMBDA(_xlpm.x,_xlpm.x=$W2103))))</f>
        <v>566</v>
      </c>
      <c r="Y2103" s="11">
        <f t="shared" si="558"/>
        <v>1.7667844522968198E-3</v>
      </c>
      <c r="Z2103" s="4" t="s">
        <v>5101</v>
      </c>
      <c r="AA2103" s="2" cm="1">
        <f t="array" ref="AA2103">SUM(_xlfn._xlws.FILTER($F$2:$F$2454,_xlfn.MAP($Z$2:$Z$2454,_xlfn.LAMBDA(_xlpm.x,_xlpm.x=$Z2103))))</f>
        <v>2255</v>
      </c>
      <c r="AB2103" s="11">
        <f t="shared" si="559"/>
        <v>4.434589800443459E-4</v>
      </c>
      <c r="AC2103" s="11">
        <f t="shared" si="560"/>
        <v>0.60033011502570788</v>
      </c>
      <c r="AG2103" s="2"/>
      <c r="AL2103" s="2"/>
      <c r="AM2103" s="2"/>
    </row>
    <row r="2104" spans="1:39">
      <c r="A2104" s="1" t="str">
        <f t="shared" si="544"/>
        <v>~nclu~ : [nklu]</v>
      </c>
      <c r="B2104" s="1">
        <f>_xlfn.LET(_xlpm.d,$G2104,_xlpm.k,_xlfn.CONCAT(LEFT(TRIM(B$1),1),"*"),COUNTIF(_xlpm.d,_xlpm.k))</f>
        <v>0</v>
      </c>
      <c r="C2104" s="1">
        <f>_xlfn.LET(_xlpm.d,$G2104,_xlpm.k,_xlfn.CONCAT(LEFT(TRIM(C$1),1),"*"),COUNTIF(_xlpm.d,_xlpm.k))</f>
        <v>0</v>
      </c>
      <c r="D2104" s="1">
        <f>_xlfn.LET(_xlpm.d,$G2104,_xlpm.k,_xlfn.CONCAT(LEFT(TRIM(D$1),1),"*"),COUNTIF(_xlpm.d,_xlpm.k))</f>
        <v>1</v>
      </c>
      <c r="E2104" s="1">
        <f t="shared" si="545"/>
        <v>0.77815125038364352</v>
      </c>
      <c r="F2104" s="7">
        <v>5</v>
      </c>
      <c r="G2104" s="9" t="s">
        <v>188</v>
      </c>
      <c r="H2104" s="4" cm="1">
        <f t="array" ref="H2104">F2104/freq.sum.r6e</f>
        <v>3.9607097591888465E-4</v>
      </c>
      <c r="I2104" s="1" t="str">
        <f t="shared" si="546"/>
        <v>nklu</v>
      </c>
      <c r="J2104" s="1" t="str">
        <f t="shared" si="547"/>
        <v>nclu</v>
      </c>
      <c r="K2104" s="10">
        <f t="shared" si="548"/>
        <v>4</v>
      </c>
      <c r="L2104" s="1">
        <f t="shared" si="549"/>
        <v>4</v>
      </c>
      <c r="M2104" s="10">
        <f t="shared" si="550"/>
        <v>4</v>
      </c>
      <c r="N2104" s="1" t="str">
        <f t="shared" si="551"/>
        <v>~nclu~</v>
      </c>
      <c r="O2104" s="1" t="str">
        <f t="shared" si="552"/>
        <v>[nklu]</v>
      </c>
      <c r="P2104" s="3" cm="1">
        <f t="array" ref="P2104">SUM(_xlfn._xlws.FILTER($H$2:$H$2454,_xlfn.MAP($N$2:$N$2454,_xlfn.LAMBDA(_xlpm.x,_xlpm.x=$N2104))))</f>
        <v>3.9607097591888465E-4</v>
      </c>
      <c r="Q2104" s="4">
        <f t="shared" si="553"/>
        <v>1</v>
      </c>
      <c r="R2104" s="6" cm="1">
        <f t="array" ref="R2104">SUM(_xlfn._xlws.FILTER($H$2:$H$2454,_xlfn.MAP($O$2:$O$2454,_xlfn.LAMBDA(_xlpm.x,_xlpm.x=$O2104))))</f>
        <v>3.9607097591888465E-4</v>
      </c>
      <c r="S2104" s="4">
        <f t="shared" si="554"/>
        <v>1</v>
      </c>
      <c r="T2104" s="4">
        <f t="shared" si="555"/>
        <v>0.60551936847362808</v>
      </c>
      <c r="U2104" s="4">
        <f t="shared" si="556"/>
        <v>1</v>
      </c>
      <c r="V2104" s="4">
        <f t="shared" si="557"/>
        <v>0</v>
      </c>
      <c r="W2104" s="4" t="s">
        <v>5111</v>
      </c>
      <c r="X2104" s="2" cm="1">
        <f t="array" ref="X2104">SUM(_xlfn._xlws.FILTER($F$2:$F$2454,_xlfn.MAP($W$2:$W$2454,_xlfn.LAMBDA(_xlpm.x,_xlpm.x=$W2104))))</f>
        <v>566</v>
      </c>
      <c r="Y2104" s="11">
        <f t="shared" si="558"/>
        <v>8.8339222614840993E-3</v>
      </c>
      <c r="Z2104" s="4" t="s">
        <v>5111</v>
      </c>
      <c r="AA2104" s="2" cm="1">
        <f t="array" ref="AA2104">SUM(_xlfn._xlws.FILTER($F$2:$F$2454,_xlfn.MAP($Z$2:$Z$2454,_xlfn.LAMBDA(_xlpm.x,_xlpm.x=$Z2104))))</f>
        <v>254</v>
      </c>
      <c r="AB2104" s="11">
        <f t="shared" si="559"/>
        <v>1.968503937007874E-2</v>
      </c>
      <c r="AC2104" s="11">
        <f t="shared" si="560"/>
        <v>-0.34798271456833335</v>
      </c>
      <c r="AG2104" s="2"/>
      <c r="AL2104" s="2"/>
      <c r="AM2104" s="2"/>
    </row>
    <row r="2105" spans="1:39">
      <c r="A2105" s="1" t="str">
        <f t="shared" si="544"/>
        <v>~nctu~ : [ŋktʃu]</v>
      </c>
      <c r="B2105" s="1">
        <f>_xlfn.LET(_xlpm.d,$G2105,_xlpm.k,_xlfn.CONCAT(LEFT(TRIM(B$1),1),"*"),COUNTIF(_xlpm.d,_xlpm.k))</f>
        <v>0</v>
      </c>
      <c r="C2105" s="1">
        <f>_xlfn.LET(_xlpm.d,$G2105,_xlpm.k,_xlfn.CONCAT(LEFT(TRIM(C$1),1),"*"),COUNTIF(_xlpm.d,_xlpm.k))</f>
        <v>0</v>
      </c>
      <c r="D2105" s="1">
        <f>_xlfn.LET(_xlpm.d,$G2105,_xlpm.k,_xlfn.CONCAT(LEFT(TRIM(D$1),1),"*"),COUNTIF(_xlpm.d,_xlpm.k))</f>
        <v>0</v>
      </c>
      <c r="E2105" s="1">
        <f t="shared" si="545"/>
        <v>0.30102999566398114</v>
      </c>
      <c r="F2105" s="7">
        <v>1</v>
      </c>
      <c r="G2105" s="9" t="s">
        <v>745</v>
      </c>
      <c r="H2105" s="4" cm="1">
        <f t="array" ref="H2105">F2105/freq.sum.r6e</f>
        <v>7.9214195183776928E-5</v>
      </c>
      <c r="I2105" s="1" t="str">
        <f t="shared" si="546"/>
        <v>ŋktʃu</v>
      </c>
      <c r="J2105" s="1" t="str">
        <f t="shared" si="547"/>
        <v>nctu</v>
      </c>
      <c r="K2105" s="10">
        <f t="shared" si="548"/>
        <v>5</v>
      </c>
      <c r="L2105" s="1">
        <f t="shared" si="549"/>
        <v>4</v>
      </c>
      <c r="M2105" s="10">
        <f t="shared" si="550"/>
        <v>5</v>
      </c>
      <c r="N2105" s="1" t="str">
        <f t="shared" si="551"/>
        <v>~nctu~</v>
      </c>
      <c r="O2105" s="1" t="str">
        <f t="shared" si="552"/>
        <v>[ŋktʃu]</v>
      </c>
      <c r="P2105" s="3" cm="1">
        <f t="array" ref="P2105">SUM(_xlfn._xlws.FILTER($H$2:$H$2454,_xlfn.MAP($N$2:$N$2454,_xlfn.LAMBDA(_xlpm.x,_xlpm.x=$N2105))))</f>
        <v>7.9214195183776928E-5</v>
      </c>
      <c r="Q2105" s="4">
        <f t="shared" si="553"/>
        <v>1</v>
      </c>
      <c r="R2105" s="6" cm="1">
        <f t="array" ref="R2105">SUM(_xlfn._xlws.FILTER($H$2:$H$2454,_xlfn.MAP($O$2:$O$2454,_xlfn.LAMBDA(_xlpm.x,_xlpm.x=$O2105))))</f>
        <v>7.9214195183776928E-5</v>
      </c>
      <c r="S2105" s="4">
        <f t="shared" si="554"/>
        <v>1</v>
      </c>
      <c r="T2105" s="4">
        <f t="shared" si="555"/>
        <v>0.25439985932113074</v>
      </c>
      <c r="U2105" s="4">
        <f t="shared" si="556"/>
        <v>1</v>
      </c>
      <c r="V2105" s="4">
        <f t="shared" si="557"/>
        <v>0</v>
      </c>
      <c r="W2105" s="4" t="s">
        <v>5111</v>
      </c>
      <c r="X2105" s="2" cm="1">
        <f t="array" ref="X2105">SUM(_xlfn._xlws.FILTER($F$2:$F$2454,_xlfn.MAP($W$2:$W$2454,_xlfn.LAMBDA(_xlpm.x,_xlpm.x=$W2105))))</f>
        <v>566</v>
      </c>
      <c r="Y2105" s="11">
        <f t="shared" si="558"/>
        <v>1.7667844522968198E-3</v>
      </c>
      <c r="Z2105" s="4" t="s">
        <v>5111</v>
      </c>
      <c r="AA2105" s="2" cm="1">
        <f t="array" ref="AA2105">SUM(_xlfn._xlws.FILTER($F$2:$F$2454,_xlfn.MAP($Z$2:$Z$2454,_xlfn.LAMBDA(_xlpm.x,_xlpm.x=$Z2105))))</f>
        <v>254</v>
      </c>
      <c r="AB2105" s="11">
        <f t="shared" si="559"/>
        <v>3.937007874015748E-3</v>
      </c>
      <c r="AC2105" s="11">
        <f t="shared" si="560"/>
        <v>-0.34798271456833335</v>
      </c>
      <c r="AG2105" s="2"/>
      <c r="AL2105" s="2"/>
      <c r="AM2105" s="2"/>
    </row>
    <row r="2106" spans="1:39">
      <c r="A2106" s="1" t="str">
        <f t="shared" si="544"/>
        <v>~nflu~ : [nflu]</v>
      </c>
      <c r="B2106" s="1">
        <f>_xlfn.LET(_xlpm.d,$G2106,_xlpm.k,_xlfn.CONCAT(LEFT(TRIM(B$1),1),"*"),COUNTIF(_xlpm.d,_xlpm.k))</f>
        <v>0</v>
      </c>
      <c r="C2106" s="1">
        <f>_xlfn.LET(_xlpm.d,$G2106,_xlpm.k,_xlfn.CONCAT(LEFT(TRIM(C$1),1),"*"),COUNTIF(_xlpm.d,_xlpm.k))</f>
        <v>0</v>
      </c>
      <c r="D2106" s="1">
        <f>_xlfn.LET(_xlpm.d,$G2106,_xlpm.k,_xlfn.CONCAT(LEFT(TRIM(D$1),1),"*"),COUNTIF(_xlpm.d,_xlpm.k))</f>
        <v>1</v>
      </c>
      <c r="E2106" s="1">
        <f t="shared" si="545"/>
        <v>0.47712125471966244</v>
      </c>
      <c r="F2106" s="7">
        <v>2</v>
      </c>
      <c r="G2106" s="9" t="s">
        <v>178</v>
      </c>
      <c r="H2106" s="4" cm="1">
        <f t="array" ref="H2106">F2106/freq.sum.r6e</f>
        <v>1.5842839036755386E-4</v>
      </c>
      <c r="I2106" s="4" t="str">
        <f t="shared" si="546"/>
        <v>nflu</v>
      </c>
      <c r="J2106" s="4" t="str">
        <f t="shared" si="547"/>
        <v>nflu</v>
      </c>
      <c r="K2106" s="10">
        <f t="shared" si="548"/>
        <v>4</v>
      </c>
      <c r="L2106" s="1">
        <f t="shared" si="549"/>
        <v>4</v>
      </c>
      <c r="M2106" s="10">
        <f t="shared" si="550"/>
        <v>4</v>
      </c>
      <c r="N2106" s="1" t="str">
        <f t="shared" si="551"/>
        <v>~nflu~</v>
      </c>
      <c r="O2106" s="1" t="str">
        <f t="shared" si="552"/>
        <v>[nflu]</v>
      </c>
      <c r="P2106" s="3" cm="1">
        <f t="array" ref="P2106">SUM(_xlfn._xlws.FILTER($H$2:$H$2454,_xlfn.MAP($N$2:$N$2454,_xlfn.LAMBDA(_xlpm.x,_xlpm.x=$N2106))))</f>
        <v>1.5842839036755386E-4</v>
      </c>
      <c r="Q2106" s="4">
        <f t="shared" si="553"/>
        <v>1</v>
      </c>
      <c r="R2106" s="6" cm="1">
        <f t="array" ref="R2106">SUM(_xlfn._xlws.FILTER($H$2:$H$2454,_xlfn.MAP($O$2:$O$2454,_xlfn.LAMBDA(_xlpm.x,_xlpm.x=$O2106))))</f>
        <v>1.5842839036755386E-4</v>
      </c>
      <c r="S2106" s="4">
        <f t="shared" si="554"/>
        <v>1</v>
      </c>
      <c r="T2106" s="4">
        <f t="shared" si="555"/>
        <v>0.37127250094471825</v>
      </c>
      <c r="U2106" s="4">
        <f t="shared" si="556"/>
        <v>1</v>
      </c>
      <c r="V2106" s="4">
        <f t="shared" si="557"/>
        <v>0</v>
      </c>
      <c r="W2106" s="4" t="s">
        <v>5111</v>
      </c>
      <c r="X2106" s="2" cm="1">
        <f t="array" ref="X2106">SUM(_xlfn._xlws.FILTER($F$2:$F$2454,_xlfn.MAP($W$2:$W$2454,_xlfn.LAMBDA(_xlpm.x,_xlpm.x=$W2106))))</f>
        <v>566</v>
      </c>
      <c r="Y2106" s="11">
        <f t="shared" si="558"/>
        <v>3.5335689045936395E-3</v>
      </c>
      <c r="Z2106" s="4" t="s">
        <v>5111</v>
      </c>
      <c r="AA2106" s="2" cm="1">
        <f t="array" ref="AA2106">SUM(_xlfn._xlws.FILTER($F$2:$F$2454,_xlfn.MAP($Z$2:$Z$2454,_xlfn.LAMBDA(_xlpm.x,_xlpm.x=$Z2106))))</f>
        <v>254</v>
      </c>
      <c r="AB2106" s="11">
        <f t="shared" si="559"/>
        <v>7.874015748031496E-3</v>
      </c>
      <c r="AC2106" s="11">
        <f t="shared" si="560"/>
        <v>-0.34798271456833335</v>
      </c>
      <c r="AG2106" s="2"/>
      <c r="AL2106" s="2"/>
      <c r="AM2106" s="2"/>
    </row>
    <row r="2107" spans="1:39">
      <c r="A2107" s="1" t="str">
        <f t="shared" si="544"/>
        <v>~xclu~ : [ksklu]</v>
      </c>
      <c r="B2107" s="1">
        <f>_xlfn.LET(_xlpm.d,$G2107,_xlpm.k,_xlfn.CONCAT(LEFT(TRIM(B$1),1),"*"),COUNTIF(_xlpm.d,_xlpm.k))</f>
        <v>0</v>
      </c>
      <c r="C2107" s="1">
        <f>_xlfn.LET(_xlpm.d,$G2107,_xlpm.k,_xlfn.CONCAT(LEFT(TRIM(C$1),1),"*"),COUNTIF(_xlpm.d,_xlpm.k))</f>
        <v>0</v>
      </c>
      <c r="D2107" s="1">
        <f>_xlfn.LET(_xlpm.d,$G2107,_xlpm.k,_xlfn.CONCAT(LEFT(TRIM(D$1),1),"*"),COUNTIF(_xlpm.d,_xlpm.k))</f>
        <v>0</v>
      </c>
      <c r="E2107" s="1">
        <f t="shared" si="545"/>
        <v>0.30102999566398114</v>
      </c>
      <c r="F2107" s="7">
        <v>1</v>
      </c>
      <c r="G2107" s="9" t="s">
        <v>2023</v>
      </c>
      <c r="H2107" s="4" cm="1">
        <f t="array" ref="H2107">F2107/freq.sum.r6e</f>
        <v>7.9214195183776928E-5</v>
      </c>
      <c r="I2107" s="4" t="str">
        <f t="shared" si="546"/>
        <v>ksklu</v>
      </c>
      <c r="J2107" s="4" t="str">
        <f t="shared" si="547"/>
        <v>xclu</v>
      </c>
      <c r="K2107" s="10">
        <f t="shared" si="548"/>
        <v>5</v>
      </c>
      <c r="L2107" s="1">
        <f t="shared" si="549"/>
        <v>4</v>
      </c>
      <c r="M2107" s="10">
        <f t="shared" si="550"/>
        <v>5</v>
      </c>
      <c r="N2107" s="1" t="str">
        <f t="shared" si="551"/>
        <v>~xclu~</v>
      </c>
      <c r="O2107" s="1" t="str">
        <f t="shared" si="552"/>
        <v>[ksklu]</v>
      </c>
      <c r="P2107" s="3" cm="1">
        <f t="array" ref="P2107">SUM(_xlfn._xlws.FILTER($H$2:$H$2454,_xlfn.MAP($N$2:$N$2454,_xlfn.LAMBDA(_xlpm.x,_xlpm.x=$N2107))))</f>
        <v>7.9214195183776928E-5</v>
      </c>
      <c r="Q2107" s="4">
        <f t="shared" si="553"/>
        <v>1</v>
      </c>
      <c r="R2107" s="6" cm="1">
        <f t="array" ref="R2107">SUM(_xlfn._xlws.FILTER($H$2:$H$2454,_xlfn.MAP($O$2:$O$2454,_xlfn.LAMBDA(_xlpm.x,_xlpm.x=$O2107))))</f>
        <v>7.9214195183776928E-5</v>
      </c>
      <c r="S2107" s="4">
        <f t="shared" si="554"/>
        <v>1</v>
      </c>
      <c r="T2107" s="4">
        <f t="shared" si="555"/>
        <v>0.25439985932113074</v>
      </c>
      <c r="U2107" s="4">
        <f t="shared" si="556"/>
        <v>1</v>
      </c>
      <c r="V2107" s="4">
        <f t="shared" si="557"/>
        <v>0</v>
      </c>
      <c r="W2107" s="4" t="s">
        <v>5111</v>
      </c>
      <c r="X2107" s="2" cm="1">
        <f t="array" ref="X2107">SUM(_xlfn._xlws.FILTER($F$2:$F$2454,_xlfn.MAP($W$2:$W$2454,_xlfn.LAMBDA(_xlpm.x,_xlpm.x=$W2107))))</f>
        <v>566</v>
      </c>
      <c r="Y2107" s="11">
        <f t="shared" si="558"/>
        <v>1.7667844522968198E-3</v>
      </c>
      <c r="Z2107" s="4" t="s">
        <v>5111</v>
      </c>
      <c r="AA2107" s="2" cm="1">
        <f t="array" ref="AA2107">SUM(_xlfn._xlws.FILTER($F$2:$F$2454,_xlfn.MAP($Z$2:$Z$2454,_xlfn.LAMBDA(_xlpm.x,_xlpm.x=$Z2107))))</f>
        <v>254</v>
      </c>
      <c r="AB2107" s="11">
        <f t="shared" si="559"/>
        <v>3.937007874015748E-3</v>
      </c>
      <c r="AC2107" s="11">
        <f t="shared" si="560"/>
        <v>-0.34798271456833335</v>
      </c>
      <c r="AG2107" s="2"/>
      <c r="AL2107" s="2"/>
      <c r="AM2107" s="2"/>
    </row>
    <row r="2108" spans="1:39">
      <c r="A2108" s="1" t="str">
        <f t="shared" si="544"/>
        <v>~stru~ : [stɹʌ]</v>
      </c>
      <c r="B2108" s="1">
        <f>_xlfn.LET(_xlpm.d,$G2108,_xlpm.k,_xlfn.CONCAT(LEFT(TRIM(B$1),1),"*"),COUNTIF(_xlpm.d,_xlpm.k))</f>
        <v>0</v>
      </c>
      <c r="C2108" s="1">
        <f>_xlfn.LET(_xlpm.d,$G2108,_xlpm.k,_xlfn.CONCAT(LEFT(TRIM(C$1),1),"*"),COUNTIF(_xlpm.d,_xlpm.k))</f>
        <v>0</v>
      </c>
      <c r="D2108" s="1">
        <f>_xlfn.LET(_xlpm.d,$G2108,_xlpm.k,_xlfn.CONCAT(LEFT(TRIM(D$1),1),"*"),COUNTIF(_xlpm.d,_xlpm.k))</f>
        <v>0</v>
      </c>
      <c r="E2108" s="1">
        <f t="shared" si="545"/>
        <v>0.69897000433601875</v>
      </c>
      <c r="F2108" s="7">
        <v>4</v>
      </c>
      <c r="G2108" s="9" t="s">
        <v>402</v>
      </c>
      <c r="H2108" s="4" cm="1">
        <f t="array" ref="H2108">F2108/freq.sum.r6e</f>
        <v>3.1685678073510771E-4</v>
      </c>
      <c r="I2108" s="4" t="str">
        <f t="shared" si="546"/>
        <v>stɹʌ</v>
      </c>
      <c r="J2108" s="4" t="str">
        <f t="shared" si="547"/>
        <v>stru</v>
      </c>
      <c r="K2108" s="10">
        <f t="shared" si="548"/>
        <v>4</v>
      </c>
      <c r="L2108" s="1">
        <f t="shared" si="549"/>
        <v>4</v>
      </c>
      <c r="M2108" s="10">
        <f t="shared" si="550"/>
        <v>4</v>
      </c>
      <c r="N2108" s="1" t="str">
        <f t="shared" si="551"/>
        <v>~stru~</v>
      </c>
      <c r="O2108" s="1" t="str">
        <f t="shared" si="552"/>
        <v>[stɹʌ]</v>
      </c>
      <c r="P2108" s="3" cm="1">
        <f t="array" ref="P2108">SUM(_xlfn._xlws.FILTER($H$2:$H$2454,_xlfn.MAP($N$2:$N$2454,_xlfn.LAMBDA(_xlpm.x,_xlpm.x=$N2108))))</f>
        <v>3.1685678073510771E-4</v>
      </c>
      <c r="Q2108" s="4">
        <f t="shared" si="553"/>
        <v>1</v>
      </c>
      <c r="R2108" s="6" cm="1">
        <f t="array" ref="R2108">SUM(_xlfn._xlws.FILTER($H$2:$H$2454,_xlfn.MAP($O$2:$O$2454,_xlfn.LAMBDA(_xlpm.x,_xlpm.x=$O2108))))</f>
        <v>3.1685678073510771E-4</v>
      </c>
      <c r="S2108" s="4">
        <f t="shared" si="554"/>
        <v>1</v>
      </c>
      <c r="T2108" s="4">
        <f t="shared" si="555"/>
        <v>0.54390438285473386</v>
      </c>
      <c r="U2108" s="4">
        <f t="shared" si="556"/>
        <v>1</v>
      </c>
      <c r="V2108" s="4">
        <f t="shared" si="557"/>
        <v>0</v>
      </c>
      <c r="W2108" s="4" t="s">
        <v>5111</v>
      </c>
      <c r="X2108" s="2" cm="1">
        <f t="array" ref="X2108">SUM(_xlfn._xlws.FILTER($F$2:$F$2454,_xlfn.MAP($W$2:$W$2454,_xlfn.LAMBDA(_xlpm.x,_xlpm.x=$W2108))))</f>
        <v>566</v>
      </c>
      <c r="Y2108" s="11">
        <f t="shared" si="558"/>
        <v>7.0671378091872791E-3</v>
      </c>
      <c r="Z2108" s="4" t="s">
        <v>5113</v>
      </c>
      <c r="AA2108" s="2" cm="1">
        <f t="array" ref="AA2108">SUM(_xlfn._xlws.FILTER($F$2:$F$2454,_xlfn.MAP($Z$2:$Z$2454,_xlfn.LAMBDA(_xlpm.x,_xlpm.x=$Z2108))))</f>
        <v>309</v>
      </c>
      <c r="AB2108" s="11">
        <f t="shared" si="559"/>
        <v>1.2944983818770227E-2</v>
      </c>
      <c r="AC2108" s="11">
        <f t="shared" si="560"/>
        <v>-0.26285795176343679</v>
      </c>
      <c r="AG2108" s="2"/>
      <c r="AL2108" s="2"/>
      <c r="AM2108" s="2"/>
    </row>
    <row r="2109" spans="1:39">
      <c r="A2109" s="1" t="str">
        <f t="shared" si="544"/>
        <v>~rsua~ : [ɹsweɪ]</v>
      </c>
      <c r="B2109" s="1">
        <f>_xlfn.LET(_xlpm.d,$G2109,_xlpm.k,_xlfn.CONCAT(LEFT(TRIM(B$1),1),"*"),COUNTIF(_xlpm.d,_xlpm.k))</f>
        <v>1</v>
      </c>
      <c r="C2109" s="1">
        <f>_xlfn.LET(_xlpm.d,$G2109,_xlpm.k,_xlfn.CONCAT(LEFT(TRIM(C$1),1),"*"),COUNTIF(_xlpm.d,_xlpm.k))</f>
        <v>0</v>
      </c>
      <c r="D2109" s="1">
        <f>_xlfn.LET(_xlpm.d,$G2109,_xlpm.k,_xlfn.CONCAT(LEFT(TRIM(D$1),1),"*"),COUNTIF(_xlpm.d,_xlpm.k))</f>
        <v>0</v>
      </c>
      <c r="E2109" s="1">
        <f t="shared" si="545"/>
        <v>0.47712125471966244</v>
      </c>
      <c r="F2109" s="7">
        <v>2</v>
      </c>
      <c r="G2109" s="9" t="s">
        <v>535</v>
      </c>
      <c r="H2109" s="4" cm="1">
        <f t="array" ref="H2109">F2109/freq.sum.r6e</f>
        <v>1.5842839036755386E-4</v>
      </c>
      <c r="I2109" s="4" t="str">
        <f t="shared" si="546"/>
        <v>ɹsweɪ</v>
      </c>
      <c r="J2109" s="4" t="str">
        <f t="shared" si="547"/>
        <v>rsua</v>
      </c>
      <c r="K2109" s="10">
        <f t="shared" si="548"/>
        <v>5</v>
      </c>
      <c r="L2109" s="1">
        <f t="shared" si="549"/>
        <v>4</v>
      </c>
      <c r="M2109" s="10">
        <f t="shared" si="550"/>
        <v>5</v>
      </c>
      <c r="N2109" s="1" t="str">
        <f t="shared" si="551"/>
        <v>~rsua~</v>
      </c>
      <c r="O2109" s="1" t="str">
        <f t="shared" si="552"/>
        <v>[ɹsweɪ]</v>
      </c>
      <c r="P2109" s="3" cm="1">
        <f t="array" ref="P2109">SUM(_xlfn._xlws.FILTER($H$2:$H$2454,_xlfn.MAP($N$2:$N$2454,_xlfn.LAMBDA(_xlpm.x,_xlpm.x=$N2109))))</f>
        <v>1.5842839036755386E-4</v>
      </c>
      <c r="Q2109" s="4">
        <f t="shared" si="553"/>
        <v>1</v>
      </c>
      <c r="R2109" s="6" cm="1">
        <f t="array" ref="R2109">SUM(_xlfn._xlws.FILTER($H$2:$H$2454,_xlfn.MAP($O$2:$O$2454,_xlfn.LAMBDA(_xlpm.x,_xlpm.x=$O2109))))</f>
        <v>1.5842839036755386E-4</v>
      </c>
      <c r="S2109" s="4">
        <f t="shared" si="554"/>
        <v>1</v>
      </c>
      <c r="T2109" s="4">
        <f t="shared" si="555"/>
        <v>0.4032142372127297</v>
      </c>
      <c r="U2109" s="4">
        <f t="shared" si="556"/>
        <v>1</v>
      </c>
      <c r="V2109" s="4">
        <f t="shared" si="557"/>
        <v>0</v>
      </c>
      <c r="W2109" s="4" t="s">
        <v>5129</v>
      </c>
      <c r="X2109" s="2" cm="1">
        <f t="array" ref="X2109">SUM(_xlfn._xlws.FILTER($F$2:$F$2454,_xlfn.MAP($W$2:$W$2454,_xlfn.LAMBDA(_xlpm.x,_xlpm.x=$W2109))))</f>
        <v>26</v>
      </c>
      <c r="Y2109" s="11">
        <f t="shared" si="558"/>
        <v>7.6923076923076927E-2</v>
      </c>
      <c r="Z2109" s="4" t="s">
        <v>5108</v>
      </c>
      <c r="AA2109" s="2" cm="1">
        <f t="array" ref="AA2109">SUM(_xlfn._xlws.FILTER($F$2:$F$2454,_xlfn.MAP($Z$2:$Z$2454,_xlfn.LAMBDA(_xlpm.x,_xlpm.x=$Z2109))))</f>
        <v>475</v>
      </c>
      <c r="AB2109" s="11">
        <f t="shared" si="559"/>
        <v>4.2105263157894736E-3</v>
      </c>
      <c r="AC2109" s="11">
        <f t="shared" si="560"/>
        <v>1.2617202616540486</v>
      </c>
      <c r="AG2109" s="2"/>
      <c r="AL2109" s="2"/>
      <c r="AM2109" s="2"/>
    </row>
    <row r="2110" spans="1:39">
      <c r="A2110" s="1" t="str">
        <f t="shared" si="544"/>
        <v>~ngua~ : [ŋɡwə]</v>
      </c>
      <c r="B2110" s="1">
        <f>_xlfn.LET(_xlpm.d,$G2110,_xlpm.k,_xlfn.CONCAT(LEFT(TRIM(B$1),1),"*"),COUNTIF(_xlpm.d,_xlpm.k))</f>
        <v>0</v>
      </c>
      <c r="C2110" s="1">
        <f>_xlfn.LET(_xlpm.d,$G2110,_xlpm.k,_xlfn.CONCAT(LEFT(TRIM(C$1),1),"*"),COUNTIF(_xlpm.d,_xlpm.k))</f>
        <v>0</v>
      </c>
      <c r="D2110" s="1">
        <f>_xlfn.LET(_xlpm.d,$G2110,_xlpm.k,_xlfn.CONCAT(LEFT(TRIM(D$1),1),"*"),COUNTIF(_xlpm.d,_xlpm.k))</f>
        <v>0</v>
      </c>
      <c r="E2110" s="1">
        <f t="shared" si="545"/>
        <v>0.30102999566398114</v>
      </c>
      <c r="F2110" s="7">
        <v>1</v>
      </c>
      <c r="G2110" s="9" t="s">
        <v>751</v>
      </c>
      <c r="H2110" s="4" cm="1">
        <f t="array" ref="H2110">F2110/freq.sum.r6e</f>
        <v>7.9214195183776928E-5</v>
      </c>
      <c r="I2110" s="4" t="str">
        <f t="shared" si="546"/>
        <v>ŋɡwə</v>
      </c>
      <c r="J2110" s="4" t="str">
        <f t="shared" si="547"/>
        <v>ngua</v>
      </c>
      <c r="K2110" s="10">
        <f t="shared" si="548"/>
        <v>4</v>
      </c>
      <c r="L2110" s="1">
        <f t="shared" si="549"/>
        <v>4</v>
      </c>
      <c r="M2110" s="10">
        <f t="shared" si="550"/>
        <v>4</v>
      </c>
      <c r="N2110" s="1" t="str">
        <f t="shared" si="551"/>
        <v>~ngua~</v>
      </c>
      <c r="O2110" s="1" t="str">
        <f t="shared" si="552"/>
        <v>[ŋɡwə]</v>
      </c>
      <c r="P2110" s="3" cm="1">
        <f t="array" ref="P2110">SUM(_xlfn._xlws.FILTER($H$2:$H$2454,_xlfn.MAP($N$2:$N$2454,_xlfn.LAMBDA(_xlpm.x,_xlpm.x=$N2110))))</f>
        <v>7.9214195183776928E-5</v>
      </c>
      <c r="Q2110" s="4">
        <f t="shared" si="553"/>
        <v>1</v>
      </c>
      <c r="R2110" s="6" cm="1">
        <f t="array" ref="R2110">SUM(_xlfn._xlws.FILTER($H$2:$H$2454,_xlfn.MAP($O$2:$O$2454,_xlfn.LAMBDA(_xlpm.x,_xlpm.x=$O2110))))</f>
        <v>7.9214195183776928E-5</v>
      </c>
      <c r="S2110" s="4">
        <f t="shared" si="554"/>
        <v>1</v>
      </c>
      <c r="T2110" s="4">
        <f t="shared" si="555"/>
        <v>0.2342468675289098</v>
      </c>
      <c r="U2110" s="4">
        <f t="shared" si="556"/>
        <v>1</v>
      </c>
      <c r="V2110" s="4">
        <f t="shared" si="557"/>
        <v>0</v>
      </c>
      <c r="W2110" s="4" t="s">
        <v>5129</v>
      </c>
      <c r="X2110" s="2" cm="1">
        <f t="array" ref="X2110">SUM(_xlfn._xlws.FILTER($F$2:$F$2454,_xlfn.MAP($W$2:$W$2454,_xlfn.LAMBDA(_xlpm.x,_xlpm.x=$W2110))))</f>
        <v>26</v>
      </c>
      <c r="Y2110" s="11">
        <f t="shared" si="558"/>
        <v>3.8461538461538464E-2</v>
      </c>
      <c r="Z2110" s="4" t="s">
        <v>5101</v>
      </c>
      <c r="AA2110" s="2" cm="1">
        <f t="array" ref="AA2110">SUM(_xlfn._xlws.FILTER($F$2:$F$2454,_xlfn.MAP($Z$2:$Z$2454,_xlfn.LAMBDA(_xlpm.x,_xlpm.x=$Z2110))))</f>
        <v>2255</v>
      </c>
      <c r="AB2110" s="11">
        <f t="shared" si="559"/>
        <v>4.434589800443459E-4</v>
      </c>
      <c r="AC2110" s="11">
        <f t="shared" si="560"/>
        <v>1.9381731982431614</v>
      </c>
      <c r="AG2110" s="2"/>
      <c r="AL2110" s="2"/>
      <c r="AM2110" s="2"/>
    </row>
    <row r="2111" spans="1:39">
      <c r="A2111" s="1" t="str">
        <f t="shared" si="544"/>
        <v>~rgue~ : [ɹɡyu]</v>
      </c>
      <c r="B2111" s="1">
        <f>_xlfn.LET(_xlpm.d,$G2111,_xlpm.k,_xlfn.CONCAT(LEFT(TRIM(B$1),1),"*"),COUNTIF(_xlpm.d,_xlpm.k))</f>
        <v>1</v>
      </c>
      <c r="C2111" s="1">
        <f>_xlfn.LET(_xlpm.d,$G2111,_xlpm.k,_xlfn.CONCAT(LEFT(TRIM(C$1),1),"*"),COUNTIF(_xlpm.d,_xlpm.k))</f>
        <v>0</v>
      </c>
      <c r="D2111" s="1">
        <f>_xlfn.LET(_xlpm.d,$G2111,_xlpm.k,_xlfn.CONCAT(LEFT(TRIM(D$1),1),"*"),COUNTIF(_xlpm.d,_xlpm.k))</f>
        <v>0</v>
      </c>
      <c r="E2111" s="1">
        <f t="shared" si="545"/>
        <v>0.47712125471966244</v>
      </c>
      <c r="F2111" s="7">
        <v>2</v>
      </c>
      <c r="G2111" s="9" t="s">
        <v>532</v>
      </c>
      <c r="H2111" s="4" cm="1">
        <f t="array" ref="H2111">F2111/freq.sum.r6e</f>
        <v>1.5842839036755386E-4</v>
      </c>
      <c r="I2111" s="1" t="str">
        <f t="shared" si="546"/>
        <v>ɹɡyu</v>
      </c>
      <c r="J2111" s="1" t="str">
        <f t="shared" si="547"/>
        <v>rgue</v>
      </c>
      <c r="K2111" s="10">
        <f t="shared" si="548"/>
        <v>4</v>
      </c>
      <c r="L2111" s="1">
        <f t="shared" si="549"/>
        <v>4</v>
      </c>
      <c r="M2111" s="10">
        <f t="shared" si="550"/>
        <v>4</v>
      </c>
      <c r="N2111" s="1" t="str">
        <f t="shared" si="551"/>
        <v>~rgue~</v>
      </c>
      <c r="O2111" s="1" t="str">
        <f t="shared" si="552"/>
        <v>[ɹɡyu]</v>
      </c>
      <c r="P2111" s="3" cm="1">
        <f t="array" ref="P2111">SUM(_xlfn._xlws.FILTER($H$2:$H$2454,_xlfn.MAP($N$2:$N$2454,_xlfn.LAMBDA(_xlpm.x,_xlpm.x=$N2111))))</f>
        <v>1.5842839036755386E-4</v>
      </c>
      <c r="Q2111" s="4">
        <f t="shared" si="553"/>
        <v>1</v>
      </c>
      <c r="R2111" s="6" cm="1">
        <f t="array" ref="R2111">SUM(_xlfn._xlws.FILTER($H$2:$H$2454,_xlfn.MAP($O$2:$O$2454,_xlfn.LAMBDA(_xlpm.x,_xlpm.x=$O2111))))</f>
        <v>1.5842839036755386E-4</v>
      </c>
      <c r="S2111" s="4">
        <f t="shared" si="554"/>
        <v>1</v>
      </c>
      <c r="T2111" s="4">
        <f t="shared" si="555"/>
        <v>0.37127250094471825</v>
      </c>
      <c r="U2111" s="4">
        <f t="shared" si="556"/>
        <v>1</v>
      </c>
      <c r="V2111" s="4">
        <f t="shared" si="557"/>
        <v>0</v>
      </c>
      <c r="W2111" s="4" t="s">
        <v>5143</v>
      </c>
      <c r="X2111" s="2" cm="1">
        <f t="array" ref="X2111">SUM(_xlfn._xlws.FILTER($F$2:$F$2454,_xlfn.MAP($W$2:$W$2454,_xlfn.LAMBDA(_xlpm.x,_xlpm.x=$W2111))))</f>
        <v>33</v>
      </c>
      <c r="Y2111" s="11">
        <f t="shared" si="558"/>
        <v>6.0606060606060608E-2</v>
      </c>
      <c r="Z2111" s="4" t="s">
        <v>5111</v>
      </c>
      <c r="AA2111" s="2" cm="1">
        <f t="array" ref="AA2111">SUM(_xlfn._xlws.FILTER($F$2:$F$2454,_xlfn.MAP($Z$2:$Z$2454,_xlfn.LAMBDA(_xlpm.x,_xlpm.x=$Z2111))))</f>
        <v>254</v>
      </c>
      <c r="AB2111" s="11">
        <f t="shared" si="559"/>
        <v>7.874015748031496E-3</v>
      </c>
      <c r="AC2111" s="11">
        <f t="shared" si="560"/>
        <v>0.88631977674205065</v>
      </c>
      <c r="AG2111" s="2"/>
      <c r="AL2111" s="2"/>
      <c r="AM2111" s="2"/>
    </row>
    <row r="2112" spans="1:39">
      <c r="A2112" s="1" t="str">
        <f t="shared" si="544"/>
        <v>~scue~ : [skyu]</v>
      </c>
      <c r="B2112" s="1">
        <f>_xlfn.LET(_xlpm.d,$G2112,_xlpm.k,_xlfn.CONCAT(LEFT(TRIM(B$1),1),"*"),COUNTIF(_xlpm.d,_xlpm.k))</f>
        <v>0</v>
      </c>
      <c r="C2112" s="1">
        <f>_xlfn.LET(_xlpm.d,$G2112,_xlpm.k,_xlfn.CONCAT(LEFT(TRIM(C$1),1),"*"),COUNTIF(_xlpm.d,_xlpm.k))</f>
        <v>0</v>
      </c>
      <c r="D2112" s="1">
        <f>_xlfn.LET(_xlpm.d,$G2112,_xlpm.k,_xlfn.CONCAT(LEFT(TRIM(D$1),1),"*"),COUNTIF(_xlpm.d,_xlpm.k))</f>
        <v>0</v>
      </c>
      <c r="E2112" s="1">
        <f t="shared" si="545"/>
        <v>0.30102999566398114</v>
      </c>
      <c r="F2112" s="7">
        <v>1</v>
      </c>
      <c r="G2112" s="9" t="s">
        <v>253</v>
      </c>
      <c r="H2112" s="4" cm="1">
        <f t="array" ref="H2112">F2112/freq.sum.r6e</f>
        <v>7.9214195183776928E-5</v>
      </c>
      <c r="I2112" s="4" t="str">
        <f t="shared" si="546"/>
        <v>skyu</v>
      </c>
      <c r="J2112" s="4" t="str">
        <f t="shared" si="547"/>
        <v>scue</v>
      </c>
      <c r="K2112" s="10">
        <f t="shared" si="548"/>
        <v>4</v>
      </c>
      <c r="L2112" s="1">
        <f t="shared" si="549"/>
        <v>4</v>
      </c>
      <c r="M2112" s="10">
        <f t="shared" si="550"/>
        <v>4</v>
      </c>
      <c r="N2112" s="1" t="str">
        <f t="shared" si="551"/>
        <v>~scue~</v>
      </c>
      <c r="O2112" s="1" t="str">
        <f t="shared" si="552"/>
        <v>[skyu]</v>
      </c>
      <c r="P2112" s="3" cm="1">
        <f t="array" ref="P2112">SUM(_xlfn._xlws.FILTER($H$2:$H$2454,_xlfn.MAP($N$2:$N$2454,_xlfn.LAMBDA(_xlpm.x,_xlpm.x=$N2112))))</f>
        <v>7.9214195183776928E-5</v>
      </c>
      <c r="Q2112" s="4">
        <f t="shared" si="553"/>
        <v>1</v>
      </c>
      <c r="R2112" s="6" cm="1">
        <f t="array" ref="R2112">SUM(_xlfn._xlws.FILTER($H$2:$H$2454,_xlfn.MAP($O$2:$O$2454,_xlfn.LAMBDA(_xlpm.x,_xlpm.x=$O2112))))</f>
        <v>7.9214195183776928E-5</v>
      </c>
      <c r="S2112" s="4">
        <f t="shared" si="554"/>
        <v>1</v>
      </c>
      <c r="T2112" s="4">
        <f t="shared" si="555"/>
        <v>0.2342468675289098</v>
      </c>
      <c r="U2112" s="4">
        <f t="shared" si="556"/>
        <v>1</v>
      </c>
      <c r="V2112" s="4">
        <f t="shared" si="557"/>
        <v>0</v>
      </c>
      <c r="W2112" s="4" t="s">
        <v>5143</v>
      </c>
      <c r="X2112" s="2" cm="1">
        <f t="array" ref="X2112">SUM(_xlfn._xlws.FILTER($F$2:$F$2454,_xlfn.MAP($W$2:$W$2454,_xlfn.LAMBDA(_xlpm.x,_xlpm.x=$W2112))))</f>
        <v>33</v>
      </c>
      <c r="Y2112" s="11">
        <f t="shared" si="558"/>
        <v>3.0303030303030304E-2</v>
      </c>
      <c r="Z2112" s="4" t="s">
        <v>5111</v>
      </c>
      <c r="AA2112" s="2" cm="1">
        <f t="array" ref="AA2112">SUM(_xlfn._xlws.FILTER($F$2:$F$2454,_xlfn.MAP($Z$2:$Z$2454,_xlfn.LAMBDA(_xlpm.x,_xlpm.x=$Z2112))))</f>
        <v>254</v>
      </c>
      <c r="AB2112" s="11">
        <f t="shared" si="559"/>
        <v>3.937007874015748E-3</v>
      </c>
      <c r="AC2112" s="11">
        <f t="shared" si="560"/>
        <v>0.88631977674205065</v>
      </c>
      <c r="AG2112" s="2"/>
      <c r="AL2112" s="2"/>
      <c r="AM2112" s="2"/>
    </row>
    <row r="2113" spans="1:39">
      <c r="A2113" s="1" t="str">
        <f t="shared" si="544"/>
        <v>~quee~ : [kwi]</v>
      </c>
      <c r="B2113" s="1">
        <f>_xlfn.LET(_xlpm.d,$G2113,_xlpm.k,_xlfn.CONCAT(LEFT(TRIM(B$1),1),"*"),COUNTIF(_xlpm.d,_xlpm.k))</f>
        <v>0</v>
      </c>
      <c r="C2113" s="1">
        <f>_xlfn.LET(_xlpm.d,$G2113,_xlpm.k,_xlfn.CONCAT(LEFT(TRIM(C$1),1),"*"),COUNTIF(_xlpm.d,_xlpm.k))</f>
        <v>0</v>
      </c>
      <c r="D2113" s="1">
        <f>_xlfn.LET(_xlpm.d,$G2113,_xlpm.k,_xlfn.CONCAT(LEFT(TRIM(D$1),1),"*"),COUNTIF(_xlpm.d,_xlpm.k))</f>
        <v>0</v>
      </c>
      <c r="E2113" s="1">
        <f t="shared" si="545"/>
        <v>0.30102999566398114</v>
      </c>
      <c r="F2113" s="7">
        <v>1</v>
      </c>
      <c r="G2113" s="9" t="s">
        <v>106</v>
      </c>
      <c r="H2113" s="4" cm="1">
        <f t="array" ref="H2113">F2113/freq.sum.r6e</f>
        <v>7.9214195183776928E-5</v>
      </c>
      <c r="I2113" s="4" t="str">
        <f t="shared" si="546"/>
        <v>kwi</v>
      </c>
      <c r="J2113" s="4" t="str">
        <f t="shared" si="547"/>
        <v>quee</v>
      </c>
      <c r="K2113" s="10">
        <f t="shared" si="548"/>
        <v>3</v>
      </c>
      <c r="L2113" s="1">
        <f t="shared" si="549"/>
        <v>4</v>
      </c>
      <c r="M2113" s="10">
        <f t="shared" si="550"/>
        <v>4</v>
      </c>
      <c r="N2113" s="1" t="str">
        <f t="shared" si="551"/>
        <v>~quee~</v>
      </c>
      <c r="O2113" s="1" t="str">
        <f t="shared" si="552"/>
        <v>[kwi]</v>
      </c>
      <c r="P2113" s="3" cm="1">
        <f t="array" ref="P2113">SUM(_xlfn._xlws.FILTER($H$2:$H$2454,_xlfn.MAP($N$2:$N$2454,_xlfn.LAMBDA(_xlpm.x,_xlpm.x=$N2113))))</f>
        <v>7.9214195183776928E-5</v>
      </c>
      <c r="Q2113" s="4">
        <f t="shared" si="553"/>
        <v>1</v>
      </c>
      <c r="R2113" s="6" cm="1">
        <f t="array" ref="R2113">SUM(_xlfn._xlws.FILTER($H$2:$H$2454,_xlfn.MAP($O$2:$O$2454,_xlfn.LAMBDA(_xlpm.x,_xlpm.x=$O2113))))</f>
        <v>7.9214195183776928E-5</v>
      </c>
      <c r="S2113" s="4">
        <f t="shared" si="554"/>
        <v>1</v>
      </c>
      <c r="T2113" s="4">
        <f t="shared" si="555"/>
        <v>0.2342468675289098</v>
      </c>
      <c r="U2113" s="4">
        <f t="shared" si="556"/>
        <v>1</v>
      </c>
      <c r="V2113" s="4">
        <f t="shared" si="557"/>
        <v>0</v>
      </c>
      <c r="W2113" s="4" t="s">
        <v>5158</v>
      </c>
      <c r="X2113" s="2" cm="1">
        <f t="array" ref="X2113">SUM(_xlfn._xlws.FILTER($F$2:$F$2454,_xlfn.MAP($W$2:$W$2454,_xlfn.LAMBDA(_xlpm.x,_xlpm.x=$W2113))))</f>
        <v>1</v>
      </c>
      <c r="Y2113" s="11">
        <f t="shared" si="558"/>
        <v>1</v>
      </c>
      <c r="Z2113" s="4" t="s">
        <v>5110</v>
      </c>
      <c r="AA2113" s="2" cm="1">
        <f t="array" ref="AA2113">SUM(_xlfn._xlws.FILTER($F$2:$F$2454,_xlfn.MAP($Z$2:$Z$2454,_xlfn.LAMBDA(_xlpm.x,_xlpm.x=$Z2113))))</f>
        <v>354</v>
      </c>
      <c r="AB2113" s="11">
        <f t="shared" si="559"/>
        <v>2.8248587570621469E-3</v>
      </c>
      <c r="AC2113" s="11">
        <f t="shared" si="560"/>
        <v>2.5490032620257876</v>
      </c>
      <c r="AG2113" s="2"/>
      <c r="AL2113" s="2"/>
      <c r="AM2113" s="2"/>
    </row>
    <row r="2114" spans="1:39">
      <c r="A2114" s="1" t="str">
        <f t="shared" ref="A2114:A2177" si="561">_xlfn.LET(_xlpm.sep," : ",CONCATENATE(N2114,_xlpm.sep,O2114))</f>
        <v>~nqui~ : [nkwaɪ]</v>
      </c>
      <c r="B2114" s="1">
        <f>_xlfn.LET(_xlpm.d,$G2114,_xlpm.k,_xlfn.CONCAT(LEFT(TRIM(B$1),1),"*"),COUNTIF(_xlpm.d,_xlpm.k))</f>
        <v>0</v>
      </c>
      <c r="C2114" s="1">
        <f>_xlfn.LET(_xlpm.d,$G2114,_xlpm.k,_xlfn.CONCAT(LEFT(TRIM(C$1),1),"*"),COUNTIF(_xlpm.d,_xlpm.k))</f>
        <v>0</v>
      </c>
      <c r="D2114" s="1">
        <f>_xlfn.LET(_xlpm.d,$G2114,_xlpm.k,_xlfn.CONCAT(LEFT(TRIM(D$1),1),"*"),COUNTIF(_xlpm.d,_xlpm.k))</f>
        <v>1</v>
      </c>
      <c r="E2114" s="1">
        <f t="shared" ref="E2114:E2177" si="562">LOG(F2114+1,10)</f>
        <v>0.47712125471966244</v>
      </c>
      <c r="F2114" s="7">
        <v>2</v>
      </c>
      <c r="G2114" s="9" t="s">
        <v>527</v>
      </c>
      <c r="H2114" s="4" cm="1">
        <f t="array" ref="H2114">F2114/freq.sum.r6e</f>
        <v>1.5842839036755386E-4</v>
      </c>
      <c r="I2114" s="4" t="str">
        <f t="shared" ref="I2114:I2177" si="563">_xlfn.LET(_xlpm.sep,":",_xlpm.w,$G2114,LEFT(_xlpm.w,FIND(_xlpm.sep,_xlpm.w)-1))</f>
        <v>nkwaɪ</v>
      </c>
      <c r="J2114" s="4" t="str">
        <f t="shared" ref="J2114:J2177" si="564">_xlfn.LET(_xlpm.sep,":",_xlpm.w,$G2114,RIGHT(_xlpm.w,LEN(_xlpm.w)-FIND(_xlpm.sep,_xlpm.w)))</f>
        <v>nqui</v>
      </c>
      <c r="K2114" s="10">
        <f t="shared" ref="K2114:K2177" si="565">_xlfn.LET(_xlpm.w,I2114,LEN(_xlpm.w))</f>
        <v>5</v>
      </c>
      <c r="L2114" s="1">
        <f t="shared" ref="L2114:L2177" si="566">_xlfn.LET(_xlpm.w,J2114,LEN(_xlpm.w))</f>
        <v>4</v>
      </c>
      <c r="M2114" s="10">
        <f t="shared" ref="M2114:M2177" si="567">_xlfn.LET(_xlpm.a,K2114,_xlpm.b,L2114,MAX(_xlpm.a,_xlpm.b))</f>
        <v>5</v>
      </c>
      <c r="N2114" s="1" t="str">
        <f t="shared" ref="N2114:N2177" si="568">_xlfn.LET(_xlpm.sep,":",_xlpm.w,$G2114,_xlfn.CONCAT("~",RIGHT(_xlpm.w,LEN(_xlpm.w)-FIND(_xlpm.sep,_xlpm.w)),"~"))</f>
        <v>~nqui~</v>
      </c>
      <c r="O2114" s="1" t="str">
        <f t="shared" ref="O2114:O2177" si="569">_xlfn.LET(_xlpm.sep,":",_xlpm.w,$G2114,_xlfn.CONCAT("[",LEFT(_xlpm.w,FIND(_xlpm.sep,_xlpm.w)-1),"]"))</f>
        <v>[nkwaɪ]</v>
      </c>
      <c r="P2114" s="3" cm="1">
        <f t="array" ref="P2114">SUM(_xlfn._xlws.FILTER($H$2:$H$2454,_xlfn.MAP($N$2:$N$2454,_xlfn.LAMBDA(_xlpm.x,_xlpm.x=$N2114))))</f>
        <v>1.5842839036755386E-4</v>
      </c>
      <c r="Q2114" s="4">
        <f t="shared" ref="Q2114:Q2177" si="570">$H2114/P2114</f>
        <v>1</v>
      </c>
      <c r="R2114" s="6" cm="1">
        <f t="array" ref="R2114">SUM(_xlfn._xlws.FILTER($H$2:$H$2454,_xlfn.MAP($O$2:$O$2454,_xlfn.LAMBDA(_xlpm.x,_xlpm.x=$O2114))))</f>
        <v>1.5842839036755386E-4</v>
      </c>
      <c r="S2114" s="4">
        <f t="shared" ref="S2114:S2177" si="571">$H2114/R2114</f>
        <v>1</v>
      </c>
      <c r="T2114" s="4">
        <f t="shared" ref="T2114:T2177" si="572">_xlfn.LET(_xlpm.freq,F2114,_xlpm.size,M2114+1,_xlpm.F,U2114,LOG(1+_xlpm.freq)*LOG(1+_xlpm.size)*_xlpm.F)</f>
        <v>0.4032142372127297</v>
      </c>
      <c r="U2114" s="4">
        <f t="shared" ref="U2114:U2177" si="573">_xlfn.LET(_xlpm.a,S2114,_xlpm.b,Q2114,2*_xlpm.a*_xlpm.b/(_xlpm.a+_xlpm.b))</f>
        <v>1</v>
      </c>
      <c r="V2114" s="4">
        <f t="shared" ref="V2114:V2177" si="574">_xlfn.LET(_xlpm.p,Q2114,_xlpm.q,S2114,LOG(_xlpm.p/_xlpm.q))</f>
        <v>0</v>
      </c>
      <c r="W2114" s="4" t="s">
        <v>5132</v>
      </c>
      <c r="X2114" s="2" cm="1">
        <f t="array" ref="X2114">SUM(_xlfn._xlws.FILTER($F$2:$F$2454,_xlfn.MAP($W$2:$W$2454,_xlfn.LAMBDA(_xlpm.x,_xlpm.x=$W2114))))</f>
        <v>28</v>
      </c>
      <c r="Y2114" s="11">
        <f t="shared" ref="Y2114:Y2177" si="575">$F2114/X2114</f>
        <v>7.1428571428571425E-2</v>
      </c>
      <c r="Z2114" s="4" t="s">
        <v>5106</v>
      </c>
      <c r="AA2114" s="2" cm="1">
        <f t="array" ref="AA2114">SUM(_xlfn._xlws.FILTER($F$2:$F$2454,_xlfn.MAP($Z$2:$Z$2454,_xlfn.LAMBDA(_xlpm.x,_xlpm.x=$Z2114))))</f>
        <v>397</v>
      </c>
      <c r="AB2114" s="11">
        <f t="shared" ref="AB2114:AB2177" si="576">$F2114/AA2114</f>
        <v>5.0377833753148613E-3</v>
      </c>
      <c r="AC2114" s="11">
        <f t="shared" ref="AC2114:AC2177" si="577">_xlfn.LET(_xlpm.a,Y2114,_xlpm.b,AB2114,LOG(_xlpm.a/_xlpm.b))</f>
        <v>1.1516324754208958</v>
      </c>
      <c r="AG2114" s="2"/>
      <c r="AL2114" s="2"/>
      <c r="AM2114" s="2"/>
    </row>
    <row r="2115" spans="1:39">
      <c r="A2115" s="1" t="str">
        <f t="shared" si="561"/>
        <v>~ngui~ : [ŋɡwɪ]</v>
      </c>
      <c r="B2115" s="1">
        <f>_xlfn.LET(_xlpm.d,$G2115,_xlpm.k,_xlfn.CONCAT(LEFT(TRIM(B$1),1),"*"),COUNTIF(_xlpm.d,_xlpm.k))</f>
        <v>0</v>
      </c>
      <c r="C2115" s="1">
        <f>_xlfn.LET(_xlpm.d,$G2115,_xlpm.k,_xlfn.CONCAT(LEFT(TRIM(C$1),1),"*"),COUNTIF(_xlpm.d,_xlpm.k))</f>
        <v>0</v>
      </c>
      <c r="D2115" s="1">
        <f>_xlfn.LET(_xlpm.d,$G2115,_xlpm.k,_xlfn.CONCAT(LEFT(TRIM(D$1),1),"*"),COUNTIF(_xlpm.d,_xlpm.k))</f>
        <v>0</v>
      </c>
      <c r="E2115" s="1">
        <f t="shared" si="562"/>
        <v>0.60205999132796229</v>
      </c>
      <c r="F2115" s="7">
        <v>3</v>
      </c>
      <c r="G2115" s="9" t="s">
        <v>435</v>
      </c>
      <c r="H2115" s="4" cm="1">
        <f t="array" ref="H2115">F2115/freq.sum.r6e</f>
        <v>2.376425855513308E-4</v>
      </c>
      <c r="I2115" s="4" t="str">
        <f t="shared" si="563"/>
        <v>ŋɡwɪ</v>
      </c>
      <c r="J2115" s="4" t="str">
        <f t="shared" si="564"/>
        <v>ngui</v>
      </c>
      <c r="K2115" s="10">
        <f t="shared" si="565"/>
        <v>4</v>
      </c>
      <c r="L2115" s="1">
        <f t="shared" si="566"/>
        <v>4</v>
      </c>
      <c r="M2115" s="10">
        <f t="shared" si="567"/>
        <v>4</v>
      </c>
      <c r="N2115" s="1" t="str">
        <f t="shared" si="568"/>
        <v>~ngui~</v>
      </c>
      <c r="O2115" s="1" t="str">
        <f t="shared" si="569"/>
        <v>[ŋɡwɪ]</v>
      </c>
      <c r="P2115" s="3" cm="1">
        <f t="array" ref="P2115">SUM(_xlfn._xlws.FILTER($H$2:$H$2454,_xlfn.MAP($N$2:$N$2454,_xlfn.LAMBDA(_xlpm.x,_xlpm.x=$N2115))))</f>
        <v>2.376425855513308E-4</v>
      </c>
      <c r="Q2115" s="4">
        <f t="shared" si="570"/>
        <v>1</v>
      </c>
      <c r="R2115" s="6" cm="1">
        <f t="array" ref="R2115">SUM(_xlfn._xlws.FILTER($H$2:$H$2454,_xlfn.MAP($O$2:$O$2454,_xlfn.LAMBDA(_xlpm.x,_xlpm.x=$O2115))))</f>
        <v>2.376425855513308E-4</v>
      </c>
      <c r="S2115" s="4">
        <f t="shared" si="571"/>
        <v>1</v>
      </c>
      <c r="T2115" s="4">
        <f t="shared" si="572"/>
        <v>0.4684937350578196</v>
      </c>
      <c r="U2115" s="4">
        <f t="shared" si="573"/>
        <v>1</v>
      </c>
      <c r="V2115" s="4">
        <f t="shared" si="574"/>
        <v>0</v>
      </c>
      <c r="W2115" s="4" t="s">
        <v>5132</v>
      </c>
      <c r="X2115" s="2" cm="1">
        <f t="array" ref="X2115">SUM(_xlfn._xlws.FILTER($F$2:$F$2454,_xlfn.MAP($W$2:$W$2454,_xlfn.LAMBDA(_xlpm.x,_xlpm.x=$W2115))))</f>
        <v>28</v>
      </c>
      <c r="Y2115" s="11">
        <f t="shared" si="575"/>
        <v>0.10714285714285714</v>
      </c>
      <c r="Z2115" s="4" t="s">
        <v>5102</v>
      </c>
      <c r="AA2115" s="2" cm="1">
        <f t="array" ref="AA2115">SUM(_xlfn._xlws.FILTER($F$2:$F$2454,_xlfn.MAP($Z$2:$Z$2454,_xlfn.LAMBDA(_xlpm.x,_xlpm.x=$Z2115))))</f>
        <v>1794</v>
      </c>
      <c r="AB2115" s="11">
        <f t="shared" si="576"/>
        <v>1.6722408026755853E-3</v>
      </c>
      <c r="AC2115" s="11">
        <f t="shared" si="577"/>
        <v>1.806664407365854</v>
      </c>
      <c r="AG2115" s="2"/>
      <c r="AL2115" s="2"/>
      <c r="AM2115" s="2"/>
    </row>
    <row r="2116" spans="1:39">
      <c r="A2116" s="1" t="str">
        <f t="shared" si="561"/>
        <v>~frui~ : [fɹu]</v>
      </c>
      <c r="B2116" s="1">
        <f>_xlfn.LET(_xlpm.d,$G2116,_xlpm.k,_xlfn.CONCAT(LEFT(TRIM(B$1),1),"*"),COUNTIF(_xlpm.d,_xlpm.k))</f>
        <v>0</v>
      </c>
      <c r="C2116" s="1">
        <f>_xlfn.LET(_xlpm.d,$G2116,_xlpm.k,_xlfn.CONCAT(LEFT(TRIM(C$1),1),"*"),COUNTIF(_xlpm.d,_xlpm.k))</f>
        <v>0</v>
      </c>
      <c r="D2116" s="1">
        <f>_xlfn.LET(_xlpm.d,$G2116,_xlpm.k,_xlfn.CONCAT(LEFT(TRIM(D$1),1),"*"),COUNTIF(_xlpm.d,_xlpm.k))</f>
        <v>0</v>
      </c>
      <c r="E2116" s="1">
        <f t="shared" si="562"/>
        <v>0.47712125471966244</v>
      </c>
      <c r="F2116" s="7">
        <v>2</v>
      </c>
      <c r="G2116" s="9" t="s">
        <v>517</v>
      </c>
      <c r="H2116" s="4" cm="1">
        <f t="array" ref="H2116">F2116/freq.sum.r6e</f>
        <v>1.5842839036755386E-4</v>
      </c>
      <c r="I2116" s="4" t="str">
        <f t="shared" si="563"/>
        <v>fɹu</v>
      </c>
      <c r="J2116" s="4" t="str">
        <f t="shared" si="564"/>
        <v>frui</v>
      </c>
      <c r="K2116" s="10">
        <f t="shared" si="565"/>
        <v>3</v>
      </c>
      <c r="L2116" s="1">
        <f t="shared" si="566"/>
        <v>4</v>
      </c>
      <c r="M2116" s="10">
        <f t="shared" si="567"/>
        <v>4</v>
      </c>
      <c r="N2116" s="1" t="str">
        <f t="shared" si="568"/>
        <v>~frui~</v>
      </c>
      <c r="O2116" s="1" t="str">
        <f t="shared" si="569"/>
        <v>[fɹu]</v>
      </c>
      <c r="P2116" s="3" cm="1">
        <f t="array" ref="P2116">SUM(_xlfn._xlws.FILTER($H$2:$H$2454,_xlfn.MAP($N$2:$N$2454,_xlfn.LAMBDA(_xlpm.x,_xlpm.x=$N2116))))</f>
        <v>1.5842839036755386E-4</v>
      </c>
      <c r="Q2116" s="4">
        <f t="shared" si="570"/>
        <v>1</v>
      </c>
      <c r="R2116" s="6" cm="1">
        <f t="array" ref="R2116">SUM(_xlfn._xlws.FILTER($H$2:$H$2454,_xlfn.MAP($O$2:$O$2454,_xlfn.LAMBDA(_xlpm.x,_xlpm.x=$O2116))))</f>
        <v>1.5842839036755386E-4</v>
      </c>
      <c r="S2116" s="4">
        <f t="shared" si="571"/>
        <v>1</v>
      </c>
      <c r="T2116" s="4">
        <f t="shared" si="572"/>
        <v>0.37127250094471825</v>
      </c>
      <c r="U2116" s="4">
        <f t="shared" si="573"/>
        <v>1</v>
      </c>
      <c r="V2116" s="4">
        <f t="shared" si="574"/>
        <v>0</v>
      </c>
      <c r="W2116" s="4" t="s">
        <v>5132</v>
      </c>
      <c r="X2116" s="2" cm="1">
        <f t="array" ref="X2116">SUM(_xlfn._xlws.FILTER($F$2:$F$2454,_xlfn.MAP($W$2:$W$2454,_xlfn.LAMBDA(_xlpm.x,_xlpm.x=$W2116))))</f>
        <v>28</v>
      </c>
      <c r="Y2116" s="11">
        <f t="shared" si="575"/>
        <v>7.1428571428571425E-2</v>
      </c>
      <c r="Z2116" s="4" t="s">
        <v>5111</v>
      </c>
      <c r="AA2116" s="2" cm="1">
        <f t="array" ref="AA2116">SUM(_xlfn._xlws.FILTER($F$2:$F$2454,_xlfn.MAP($Z$2:$Z$2454,_xlfn.LAMBDA(_xlpm.x,_xlpm.x=$Z2116))))</f>
        <v>254</v>
      </c>
      <c r="AB2116" s="11">
        <f t="shared" si="576"/>
        <v>7.874015748031496E-3</v>
      </c>
      <c r="AC2116" s="11">
        <f t="shared" si="577"/>
        <v>0.95767568527771885</v>
      </c>
      <c r="AG2116" s="2"/>
      <c r="AL2116" s="2"/>
      <c r="AM2116" s="2"/>
    </row>
    <row r="2117" spans="1:39">
      <c r="A2117" s="1" t="str">
        <f t="shared" si="561"/>
        <v>~ctly~ : [ktlɪ]</v>
      </c>
      <c r="B2117" s="1">
        <f>_xlfn.LET(_xlpm.d,$G2117,_xlpm.k,_xlfn.CONCAT(LEFT(TRIM(B$1),1),"*"),COUNTIF(_xlpm.d,_xlpm.k))</f>
        <v>0</v>
      </c>
      <c r="C2117" s="1">
        <f>_xlfn.LET(_xlpm.d,$G2117,_xlpm.k,_xlfn.CONCAT(LEFT(TRIM(C$1),1),"*"),COUNTIF(_xlpm.d,_xlpm.k))</f>
        <v>0</v>
      </c>
      <c r="D2117" s="1">
        <f>_xlfn.LET(_xlpm.d,$G2117,_xlpm.k,_xlfn.CONCAT(LEFT(TRIM(D$1),1),"*"),COUNTIF(_xlpm.d,_xlpm.k))</f>
        <v>0</v>
      </c>
      <c r="E2117" s="1">
        <f t="shared" si="562"/>
        <v>0.47712125471966244</v>
      </c>
      <c r="F2117" s="7">
        <v>2</v>
      </c>
      <c r="G2117" s="9" t="s">
        <v>516</v>
      </c>
      <c r="H2117" s="4" cm="1">
        <f t="array" ref="H2117">F2117/freq.sum.r6e</f>
        <v>1.5842839036755386E-4</v>
      </c>
      <c r="I2117" s="4" t="str">
        <f t="shared" si="563"/>
        <v>ktlɪ</v>
      </c>
      <c r="J2117" s="4" t="str">
        <f t="shared" si="564"/>
        <v>ctly</v>
      </c>
      <c r="K2117" s="10">
        <f t="shared" si="565"/>
        <v>4</v>
      </c>
      <c r="L2117" s="1">
        <f t="shared" si="566"/>
        <v>4</v>
      </c>
      <c r="M2117" s="10">
        <f t="shared" si="567"/>
        <v>4</v>
      </c>
      <c r="N2117" s="1" t="str">
        <f t="shared" si="568"/>
        <v>~ctly~</v>
      </c>
      <c r="O2117" s="1" t="str">
        <f t="shared" si="569"/>
        <v>[ktlɪ]</v>
      </c>
      <c r="P2117" s="3" cm="1">
        <f t="array" ref="P2117">SUM(_xlfn._xlws.FILTER($H$2:$H$2454,_xlfn.MAP($N$2:$N$2454,_xlfn.LAMBDA(_xlpm.x,_xlpm.x=$N2117))))</f>
        <v>1.5842839036755386E-4</v>
      </c>
      <c r="Q2117" s="4">
        <f t="shared" si="570"/>
        <v>1</v>
      </c>
      <c r="R2117" s="6" cm="1">
        <f t="array" ref="R2117">SUM(_xlfn._xlws.FILTER($H$2:$H$2454,_xlfn.MAP($O$2:$O$2454,_xlfn.LAMBDA(_xlpm.x,_xlpm.x=$O2117))))</f>
        <v>1.5842839036755386E-4</v>
      </c>
      <c r="S2117" s="4">
        <f t="shared" si="571"/>
        <v>1</v>
      </c>
      <c r="T2117" s="4">
        <f t="shared" si="572"/>
        <v>0.37127250094471825</v>
      </c>
      <c r="U2117" s="4">
        <f t="shared" si="573"/>
        <v>1</v>
      </c>
      <c r="V2117" s="4">
        <f t="shared" si="574"/>
        <v>0</v>
      </c>
      <c r="W2117" s="4" t="s">
        <v>5123</v>
      </c>
      <c r="X2117" s="2" cm="1">
        <f t="array" ref="X2117">SUM(_xlfn._xlws.FILTER($F$2:$F$2454,_xlfn.MAP($W$2:$W$2454,_xlfn.LAMBDA(_xlpm.x,_xlpm.x=$W2117))))</f>
        <v>340</v>
      </c>
      <c r="Y2117" s="11">
        <f t="shared" si="575"/>
        <v>5.8823529411764705E-3</v>
      </c>
      <c r="Z2117" s="4" t="s">
        <v>5102</v>
      </c>
      <c r="AA2117" s="2" cm="1">
        <f t="array" ref="AA2117">SUM(_xlfn._xlws.FILTER($F$2:$F$2454,_xlfn.MAP($Z$2:$Z$2454,_xlfn.LAMBDA(_xlpm.x,_xlpm.x=$Z2117))))</f>
        <v>1794</v>
      </c>
      <c r="AB2117" s="11">
        <f t="shared" si="576"/>
        <v>1.1148272017837235E-3</v>
      </c>
      <c r="AC2117" s="11">
        <f t="shared" si="577"/>
        <v>0.72234352166581817</v>
      </c>
      <c r="AG2117" s="2"/>
      <c r="AL2117" s="2"/>
      <c r="AM2117" s="2"/>
    </row>
    <row r="2118" spans="1:39">
      <c r="A2118" s="1" t="str">
        <f t="shared" si="561"/>
        <v>~lthy~ : [lθɪ]</v>
      </c>
      <c r="B2118" s="1">
        <f>_xlfn.LET(_xlpm.d,$G2118,_xlpm.k,_xlfn.CONCAT(LEFT(TRIM(B$1),1),"*"),COUNTIF(_xlpm.d,_xlpm.k))</f>
        <v>0</v>
      </c>
      <c r="C2118" s="1">
        <f>_xlfn.LET(_xlpm.d,$G2118,_xlpm.k,_xlfn.CONCAT(LEFT(TRIM(C$1),1),"*"),COUNTIF(_xlpm.d,_xlpm.k))</f>
        <v>0</v>
      </c>
      <c r="D2118" s="1">
        <f>_xlfn.LET(_xlpm.d,$G2118,_xlpm.k,_xlfn.CONCAT(LEFT(TRIM(D$1),1),"*"),COUNTIF(_xlpm.d,_xlpm.k))</f>
        <v>0</v>
      </c>
      <c r="E2118" s="1">
        <f t="shared" si="562"/>
        <v>0.30102999566398114</v>
      </c>
      <c r="F2118" s="7">
        <v>1</v>
      </c>
      <c r="G2118" s="9" t="s">
        <v>739</v>
      </c>
      <c r="H2118" s="4" cm="1">
        <f t="array" ref="H2118">F2118/freq.sum.r6e</f>
        <v>7.9214195183776928E-5</v>
      </c>
      <c r="I2118" s="4" t="str">
        <f t="shared" si="563"/>
        <v>lθɪ</v>
      </c>
      <c r="J2118" s="4" t="str">
        <f t="shared" si="564"/>
        <v>lthy</v>
      </c>
      <c r="K2118" s="10">
        <f t="shared" si="565"/>
        <v>3</v>
      </c>
      <c r="L2118" s="1">
        <f t="shared" si="566"/>
        <v>4</v>
      </c>
      <c r="M2118" s="10">
        <f t="shared" si="567"/>
        <v>4</v>
      </c>
      <c r="N2118" s="1" t="str">
        <f t="shared" si="568"/>
        <v>~lthy~</v>
      </c>
      <c r="O2118" s="1" t="str">
        <f t="shared" si="569"/>
        <v>[lθɪ]</v>
      </c>
      <c r="P2118" s="3" cm="1">
        <f t="array" ref="P2118">SUM(_xlfn._xlws.FILTER($H$2:$H$2454,_xlfn.MAP($N$2:$N$2454,_xlfn.LAMBDA(_xlpm.x,_xlpm.x=$N2118))))</f>
        <v>7.9214195183776928E-5</v>
      </c>
      <c r="Q2118" s="4">
        <f t="shared" si="570"/>
        <v>1</v>
      </c>
      <c r="R2118" s="6" cm="1">
        <f t="array" ref="R2118">SUM(_xlfn._xlws.FILTER($H$2:$H$2454,_xlfn.MAP($O$2:$O$2454,_xlfn.LAMBDA(_xlpm.x,_xlpm.x=$O2118))))</f>
        <v>7.9214195183776928E-5</v>
      </c>
      <c r="S2118" s="4">
        <f t="shared" si="571"/>
        <v>1</v>
      </c>
      <c r="T2118" s="4">
        <f t="shared" si="572"/>
        <v>0.2342468675289098</v>
      </c>
      <c r="U2118" s="4">
        <f t="shared" si="573"/>
        <v>1</v>
      </c>
      <c r="V2118" s="4">
        <f t="shared" si="574"/>
        <v>0</v>
      </c>
      <c r="W2118" s="4" t="s">
        <v>5123</v>
      </c>
      <c r="X2118" s="2" cm="1">
        <f t="array" ref="X2118">SUM(_xlfn._xlws.FILTER($F$2:$F$2454,_xlfn.MAP($W$2:$W$2454,_xlfn.LAMBDA(_xlpm.x,_xlpm.x=$W2118))))</f>
        <v>340</v>
      </c>
      <c r="Y2118" s="11">
        <f t="shared" si="575"/>
        <v>2.9411764705882353E-3</v>
      </c>
      <c r="Z2118" s="4" t="s">
        <v>5102</v>
      </c>
      <c r="AA2118" s="2" cm="1">
        <f t="array" ref="AA2118">SUM(_xlfn._xlws.FILTER($F$2:$F$2454,_xlfn.MAP($Z$2:$Z$2454,_xlfn.LAMBDA(_xlpm.x,_xlpm.x=$Z2118))))</f>
        <v>1794</v>
      </c>
      <c r="AB2118" s="11">
        <f t="shared" si="576"/>
        <v>5.5741360089186175E-4</v>
      </c>
      <c r="AC2118" s="11">
        <f t="shared" si="577"/>
        <v>0.72234352166581817</v>
      </c>
      <c r="AG2118" s="2"/>
      <c r="AL2118" s="2"/>
      <c r="AM2118" s="2"/>
    </row>
    <row r="2119" spans="1:39">
      <c r="A2119" s="1" t="str">
        <f t="shared" si="561"/>
        <v>~ndly~ : [ndlɪ]</v>
      </c>
      <c r="B2119" s="1">
        <f>_xlfn.LET(_xlpm.d,$G2119,_xlpm.k,_xlfn.CONCAT(LEFT(TRIM(B$1),1),"*"),COUNTIF(_xlpm.d,_xlpm.k))</f>
        <v>0</v>
      </c>
      <c r="C2119" s="1">
        <f>_xlfn.LET(_xlpm.d,$G2119,_xlpm.k,_xlfn.CONCAT(LEFT(TRIM(C$1),1),"*"),COUNTIF(_xlpm.d,_xlpm.k))</f>
        <v>0</v>
      </c>
      <c r="D2119" s="1">
        <f>_xlfn.LET(_xlpm.d,$G2119,_xlpm.k,_xlfn.CONCAT(LEFT(TRIM(D$1),1),"*"),COUNTIF(_xlpm.d,_xlpm.k))</f>
        <v>1</v>
      </c>
      <c r="E2119" s="1">
        <f t="shared" si="562"/>
        <v>0.30102999566398114</v>
      </c>
      <c r="F2119" s="7">
        <v>1</v>
      </c>
      <c r="G2119" s="9" t="s">
        <v>1007</v>
      </c>
      <c r="H2119" s="4" cm="1">
        <f t="array" ref="H2119">F2119/freq.sum.r6e</f>
        <v>7.9214195183776928E-5</v>
      </c>
      <c r="I2119" s="4" t="str">
        <f t="shared" si="563"/>
        <v>ndlɪ</v>
      </c>
      <c r="J2119" s="4" t="str">
        <f t="shared" si="564"/>
        <v>ndly</v>
      </c>
      <c r="K2119" s="10">
        <f t="shared" si="565"/>
        <v>4</v>
      </c>
      <c r="L2119" s="1">
        <f t="shared" si="566"/>
        <v>4</v>
      </c>
      <c r="M2119" s="10">
        <f t="shared" si="567"/>
        <v>4</v>
      </c>
      <c r="N2119" s="1" t="str">
        <f t="shared" si="568"/>
        <v>~ndly~</v>
      </c>
      <c r="O2119" s="1" t="str">
        <f t="shared" si="569"/>
        <v>[ndlɪ]</v>
      </c>
      <c r="P2119" s="3" cm="1">
        <f t="array" ref="P2119">SUM(_xlfn._xlws.FILTER($H$2:$H$2454,_xlfn.MAP($N$2:$N$2454,_xlfn.LAMBDA(_xlpm.x,_xlpm.x=$N2119))))</f>
        <v>7.9214195183776928E-5</v>
      </c>
      <c r="Q2119" s="4">
        <f t="shared" si="570"/>
        <v>1</v>
      </c>
      <c r="R2119" s="6" cm="1">
        <f t="array" ref="R2119">SUM(_xlfn._xlws.FILTER($H$2:$H$2454,_xlfn.MAP($O$2:$O$2454,_xlfn.LAMBDA(_xlpm.x,_xlpm.x=$O2119))))</f>
        <v>7.9214195183776928E-5</v>
      </c>
      <c r="S2119" s="4">
        <f t="shared" si="571"/>
        <v>1</v>
      </c>
      <c r="T2119" s="4">
        <f t="shared" si="572"/>
        <v>0.2342468675289098</v>
      </c>
      <c r="U2119" s="4">
        <f t="shared" si="573"/>
        <v>1</v>
      </c>
      <c r="V2119" s="4">
        <f t="shared" si="574"/>
        <v>0</v>
      </c>
      <c r="W2119" s="4" t="s">
        <v>5123</v>
      </c>
      <c r="X2119" s="2" cm="1">
        <f t="array" ref="X2119">SUM(_xlfn._xlws.FILTER($F$2:$F$2454,_xlfn.MAP($W$2:$W$2454,_xlfn.LAMBDA(_xlpm.x,_xlpm.x=$W2119))))</f>
        <v>340</v>
      </c>
      <c r="Y2119" s="11">
        <f t="shared" si="575"/>
        <v>2.9411764705882353E-3</v>
      </c>
      <c r="Z2119" s="4" t="s">
        <v>5102</v>
      </c>
      <c r="AA2119" s="2" cm="1">
        <f t="array" ref="AA2119">SUM(_xlfn._xlws.FILTER($F$2:$F$2454,_xlfn.MAP($Z$2:$Z$2454,_xlfn.LAMBDA(_xlpm.x,_xlpm.x=$Z2119))))</f>
        <v>1794</v>
      </c>
      <c r="AB2119" s="11">
        <f t="shared" si="576"/>
        <v>5.5741360089186175E-4</v>
      </c>
      <c r="AC2119" s="11">
        <f t="shared" si="577"/>
        <v>0.72234352166581817</v>
      </c>
      <c r="AG2119" s="2"/>
      <c r="AL2119" s="2"/>
      <c r="AM2119" s="2"/>
    </row>
    <row r="2120" spans="1:39">
      <c r="A2120" s="1" t="str">
        <f t="shared" si="561"/>
        <v>~ngry~ : [ŋɡɹɪ]</v>
      </c>
      <c r="B2120" s="1">
        <f>_xlfn.LET(_xlpm.d,$G2120,_xlpm.k,_xlfn.CONCAT(LEFT(TRIM(B$1),1),"*"),COUNTIF(_xlpm.d,_xlpm.k))</f>
        <v>0</v>
      </c>
      <c r="C2120" s="1">
        <f>_xlfn.LET(_xlpm.d,$G2120,_xlpm.k,_xlfn.CONCAT(LEFT(TRIM(C$1),1),"*"),COUNTIF(_xlpm.d,_xlpm.k))</f>
        <v>0</v>
      </c>
      <c r="D2120" s="1">
        <f>_xlfn.LET(_xlpm.d,$G2120,_xlpm.k,_xlfn.CONCAT(LEFT(TRIM(D$1),1),"*"),COUNTIF(_xlpm.d,_xlpm.k))</f>
        <v>0</v>
      </c>
      <c r="E2120" s="1">
        <f t="shared" si="562"/>
        <v>0.47712125471966244</v>
      </c>
      <c r="F2120" s="7">
        <v>2</v>
      </c>
      <c r="G2120" s="9" t="s">
        <v>524</v>
      </c>
      <c r="H2120" s="4" cm="1">
        <f t="array" ref="H2120">F2120/freq.sum.r6e</f>
        <v>1.5842839036755386E-4</v>
      </c>
      <c r="I2120" s="4" t="str">
        <f t="shared" si="563"/>
        <v>ŋɡɹɪ</v>
      </c>
      <c r="J2120" s="4" t="str">
        <f t="shared" si="564"/>
        <v>ngry</v>
      </c>
      <c r="K2120" s="10">
        <f t="shared" si="565"/>
        <v>4</v>
      </c>
      <c r="L2120" s="1">
        <f t="shared" si="566"/>
        <v>4</v>
      </c>
      <c r="M2120" s="10">
        <f t="shared" si="567"/>
        <v>4</v>
      </c>
      <c r="N2120" s="1" t="str">
        <f t="shared" si="568"/>
        <v>~ngry~</v>
      </c>
      <c r="O2120" s="1" t="str">
        <f t="shared" si="569"/>
        <v>[ŋɡɹɪ]</v>
      </c>
      <c r="P2120" s="3" cm="1">
        <f t="array" ref="P2120">SUM(_xlfn._xlws.FILTER($H$2:$H$2454,_xlfn.MAP($N$2:$N$2454,_xlfn.LAMBDA(_xlpm.x,_xlpm.x=$N2120))))</f>
        <v>1.5842839036755386E-4</v>
      </c>
      <c r="Q2120" s="4">
        <f t="shared" si="570"/>
        <v>1</v>
      </c>
      <c r="R2120" s="6" cm="1">
        <f t="array" ref="R2120">SUM(_xlfn._xlws.FILTER($H$2:$H$2454,_xlfn.MAP($O$2:$O$2454,_xlfn.LAMBDA(_xlpm.x,_xlpm.x=$O2120))))</f>
        <v>1.5842839036755386E-4</v>
      </c>
      <c r="S2120" s="4">
        <f t="shared" si="571"/>
        <v>1</v>
      </c>
      <c r="T2120" s="4">
        <f t="shared" si="572"/>
        <v>0.37127250094471825</v>
      </c>
      <c r="U2120" s="4">
        <f t="shared" si="573"/>
        <v>1</v>
      </c>
      <c r="V2120" s="4">
        <f t="shared" si="574"/>
        <v>0</v>
      </c>
      <c r="W2120" s="4" t="s">
        <v>5123</v>
      </c>
      <c r="X2120" s="2" cm="1">
        <f t="array" ref="X2120">SUM(_xlfn._xlws.FILTER($F$2:$F$2454,_xlfn.MAP($W$2:$W$2454,_xlfn.LAMBDA(_xlpm.x,_xlpm.x=$W2120))))</f>
        <v>340</v>
      </c>
      <c r="Y2120" s="11">
        <f t="shared" si="575"/>
        <v>5.8823529411764705E-3</v>
      </c>
      <c r="Z2120" s="4" t="s">
        <v>5102</v>
      </c>
      <c r="AA2120" s="2" cm="1">
        <f t="array" ref="AA2120">SUM(_xlfn._xlws.FILTER($F$2:$F$2454,_xlfn.MAP($Z$2:$Z$2454,_xlfn.LAMBDA(_xlpm.x,_xlpm.x=$Z2120))))</f>
        <v>1794</v>
      </c>
      <c r="AB2120" s="11">
        <f t="shared" si="576"/>
        <v>1.1148272017837235E-3</v>
      </c>
      <c r="AC2120" s="11">
        <f t="shared" si="577"/>
        <v>0.72234352166581817</v>
      </c>
      <c r="AG2120" s="2"/>
      <c r="AL2120" s="2"/>
      <c r="AM2120" s="2"/>
    </row>
    <row r="2121" spans="1:39">
      <c r="A2121" s="1" t="str">
        <f t="shared" si="561"/>
        <v>~ntly~ : [ntlɪ]</v>
      </c>
      <c r="B2121" s="1">
        <f>_xlfn.LET(_xlpm.d,$G2121,_xlpm.k,_xlfn.CONCAT(LEFT(TRIM(B$1),1),"*"),COUNTIF(_xlpm.d,_xlpm.k))</f>
        <v>0</v>
      </c>
      <c r="C2121" s="1">
        <f>_xlfn.LET(_xlpm.d,$G2121,_xlpm.k,_xlfn.CONCAT(LEFT(TRIM(C$1),1),"*"),COUNTIF(_xlpm.d,_xlpm.k))</f>
        <v>0</v>
      </c>
      <c r="D2121" s="1">
        <f>_xlfn.LET(_xlpm.d,$G2121,_xlpm.k,_xlfn.CONCAT(LEFT(TRIM(D$1),1),"*"),COUNTIF(_xlpm.d,_xlpm.k))</f>
        <v>1</v>
      </c>
      <c r="E2121" s="1">
        <f t="shared" si="562"/>
        <v>0.47712125471966244</v>
      </c>
      <c r="F2121" s="7">
        <v>2</v>
      </c>
      <c r="G2121" s="9" t="s">
        <v>529</v>
      </c>
      <c r="H2121" s="4" cm="1">
        <f t="array" ref="H2121">F2121/freq.sum.r6e</f>
        <v>1.5842839036755386E-4</v>
      </c>
      <c r="I2121" s="1" t="str">
        <f t="shared" si="563"/>
        <v>ntlɪ</v>
      </c>
      <c r="J2121" s="1" t="str">
        <f t="shared" si="564"/>
        <v>ntly</v>
      </c>
      <c r="K2121" s="10">
        <f t="shared" si="565"/>
        <v>4</v>
      </c>
      <c r="L2121" s="1">
        <f t="shared" si="566"/>
        <v>4</v>
      </c>
      <c r="M2121" s="10">
        <f t="shared" si="567"/>
        <v>4</v>
      </c>
      <c r="N2121" s="1" t="str">
        <f t="shared" si="568"/>
        <v>~ntly~</v>
      </c>
      <c r="O2121" s="1" t="str">
        <f t="shared" si="569"/>
        <v>[ntlɪ]</v>
      </c>
      <c r="P2121" s="3" cm="1">
        <f t="array" ref="P2121">SUM(_xlfn._xlws.FILTER($H$2:$H$2454,_xlfn.MAP($N$2:$N$2454,_xlfn.LAMBDA(_xlpm.x,_xlpm.x=$N2121))))</f>
        <v>1.5842839036755386E-4</v>
      </c>
      <c r="Q2121" s="4">
        <f t="shared" si="570"/>
        <v>1</v>
      </c>
      <c r="R2121" s="6" cm="1">
        <f t="array" ref="R2121">SUM(_xlfn._xlws.FILTER($H$2:$H$2454,_xlfn.MAP($O$2:$O$2454,_xlfn.LAMBDA(_xlpm.x,_xlpm.x=$O2121))))</f>
        <v>1.5842839036755386E-4</v>
      </c>
      <c r="S2121" s="4">
        <f t="shared" si="571"/>
        <v>1</v>
      </c>
      <c r="T2121" s="4">
        <f t="shared" si="572"/>
        <v>0.37127250094471825</v>
      </c>
      <c r="U2121" s="4">
        <f t="shared" si="573"/>
        <v>1</v>
      </c>
      <c r="V2121" s="4">
        <f t="shared" si="574"/>
        <v>0</v>
      </c>
      <c r="W2121" s="4" t="s">
        <v>5123</v>
      </c>
      <c r="X2121" s="2" cm="1">
        <f t="array" ref="X2121">SUM(_xlfn._xlws.FILTER($F$2:$F$2454,_xlfn.MAP($W$2:$W$2454,_xlfn.LAMBDA(_xlpm.x,_xlpm.x=$W2121))))</f>
        <v>340</v>
      </c>
      <c r="Y2121" s="11">
        <f t="shared" si="575"/>
        <v>5.8823529411764705E-3</v>
      </c>
      <c r="Z2121" s="4" t="s">
        <v>5102</v>
      </c>
      <c r="AA2121" s="2" cm="1">
        <f t="array" ref="AA2121">SUM(_xlfn._xlws.FILTER($F$2:$F$2454,_xlfn.MAP($Z$2:$Z$2454,_xlfn.LAMBDA(_xlpm.x,_xlpm.x=$Z2121))))</f>
        <v>1794</v>
      </c>
      <c r="AB2121" s="11">
        <f t="shared" si="576"/>
        <v>1.1148272017837235E-3</v>
      </c>
      <c r="AC2121" s="11">
        <f t="shared" si="577"/>
        <v>0.72234352166581817</v>
      </c>
      <c r="AG2121" s="2"/>
      <c r="AL2121" s="2"/>
      <c r="AM2121" s="2"/>
    </row>
    <row r="2122" spans="1:39">
      <c r="A2122" s="1" t="str">
        <f t="shared" si="561"/>
        <v>~rdly~ : [ɹdlɪ]</v>
      </c>
      <c r="B2122" s="1">
        <f>_xlfn.LET(_xlpm.d,$G2122,_xlpm.k,_xlfn.CONCAT(LEFT(TRIM(B$1),1),"*"),COUNTIF(_xlpm.d,_xlpm.k))</f>
        <v>1</v>
      </c>
      <c r="C2122" s="1">
        <f>_xlfn.LET(_xlpm.d,$G2122,_xlpm.k,_xlfn.CONCAT(LEFT(TRIM(C$1),1),"*"),COUNTIF(_xlpm.d,_xlpm.k))</f>
        <v>0</v>
      </c>
      <c r="D2122" s="1">
        <f>_xlfn.LET(_xlpm.d,$G2122,_xlpm.k,_xlfn.CONCAT(LEFT(TRIM(D$1),1),"*"),COUNTIF(_xlpm.d,_xlpm.k))</f>
        <v>0</v>
      </c>
      <c r="E2122" s="1">
        <f t="shared" si="562"/>
        <v>0.47712125471966244</v>
      </c>
      <c r="F2122" s="7">
        <v>2</v>
      </c>
      <c r="G2122" s="9" t="s">
        <v>531</v>
      </c>
      <c r="H2122" s="4" cm="1">
        <f t="array" ref="H2122">F2122/freq.sum.r6e</f>
        <v>1.5842839036755386E-4</v>
      </c>
      <c r="I2122" s="4" t="str">
        <f t="shared" si="563"/>
        <v>ɹdlɪ</v>
      </c>
      <c r="J2122" s="4" t="str">
        <f t="shared" si="564"/>
        <v>rdly</v>
      </c>
      <c r="K2122" s="10">
        <f t="shared" si="565"/>
        <v>4</v>
      </c>
      <c r="L2122" s="1">
        <f t="shared" si="566"/>
        <v>4</v>
      </c>
      <c r="M2122" s="10">
        <f t="shared" si="567"/>
        <v>4</v>
      </c>
      <c r="N2122" s="1" t="str">
        <f t="shared" si="568"/>
        <v>~rdly~</v>
      </c>
      <c r="O2122" s="1" t="str">
        <f t="shared" si="569"/>
        <v>[ɹdlɪ]</v>
      </c>
      <c r="P2122" s="3" cm="1">
        <f t="array" ref="P2122">SUM(_xlfn._xlws.FILTER($H$2:$H$2454,_xlfn.MAP($N$2:$N$2454,_xlfn.LAMBDA(_xlpm.x,_xlpm.x=$N2122))))</f>
        <v>1.5842839036755386E-4</v>
      </c>
      <c r="Q2122" s="4">
        <f t="shared" si="570"/>
        <v>1</v>
      </c>
      <c r="R2122" s="6" cm="1">
        <f t="array" ref="R2122">SUM(_xlfn._xlws.FILTER($H$2:$H$2454,_xlfn.MAP($O$2:$O$2454,_xlfn.LAMBDA(_xlpm.x,_xlpm.x=$O2122))))</f>
        <v>1.5842839036755386E-4</v>
      </c>
      <c r="S2122" s="4">
        <f t="shared" si="571"/>
        <v>1</v>
      </c>
      <c r="T2122" s="4">
        <f t="shared" si="572"/>
        <v>0.37127250094471825</v>
      </c>
      <c r="U2122" s="4">
        <f t="shared" si="573"/>
        <v>1</v>
      </c>
      <c r="V2122" s="4">
        <f t="shared" si="574"/>
        <v>0</v>
      </c>
      <c r="W2122" s="4" t="s">
        <v>5123</v>
      </c>
      <c r="X2122" s="2" cm="1">
        <f t="array" ref="X2122">SUM(_xlfn._xlws.FILTER($F$2:$F$2454,_xlfn.MAP($W$2:$W$2454,_xlfn.LAMBDA(_xlpm.x,_xlpm.x=$W2122))))</f>
        <v>340</v>
      </c>
      <c r="Y2122" s="11">
        <f t="shared" si="575"/>
        <v>5.8823529411764705E-3</v>
      </c>
      <c r="Z2122" s="4" t="s">
        <v>5102</v>
      </c>
      <c r="AA2122" s="2" cm="1">
        <f t="array" ref="AA2122">SUM(_xlfn._xlws.FILTER($F$2:$F$2454,_xlfn.MAP($Z$2:$Z$2454,_xlfn.LAMBDA(_xlpm.x,_xlpm.x=$Z2122))))</f>
        <v>1794</v>
      </c>
      <c r="AB2122" s="11">
        <f t="shared" si="576"/>
        <v>1.1148272017837235E-3</v>
      </c>
      <c r="AC2122" s="11">
        <f t="shared" si="577"/>
        <v>0.72234352166581817</v>
      </c>
      <c r="AG2122" s="2"/>
      <c r="AL2122" s="2"/>
      <c r="AM2122" s="2"/>
    </row>
    <row r="2123" spans="1:39">
      <c r="A2123" s="1" t="str">
        <f t="shared" si="561"/>
        <v>~rsty~ : [ɹstɪ]</v>
      </c>
      <c r="B2123" s="1">
        <f>_xlfn.LET(_xlpm.d,$G2123,_xlpm.k,_xlfn.CONCAT(LEFT(TRIM(B$1),1),"*"),COUNTIF(_xlpm.d,_xlpm.k))</f>
        <v>1</v>
      </c>
      <c r="C2123" s="1">
        <f>_xlfn.LET(_xlpm.d,$G2123,_xlpm.k,_xlfn.CONCAT(LEFT(TRIM(C$1),1),"*"),COUNTIF(_xlpm.d,_xlpm.k))</f>
        <v>0</v>
      </c>
      <c r="D2123" s="1">
        <f>_xlfn.LET(_xlpm.d,$G2123,_xlpm.k,_xlfn.CONCAT(LEFT(TRIM(D$1),1),"*"),COUNTIF(_xlpm.d,_xlpm.k))</f>
        <v>0</v>
      </c>
      <c r="E2123" s="1">
        <f t="shared" si="562"/>
        <v>0.30102999566398114</v>
      </c>
      <c r="F2123" s="7">
        <v>1</v>
      </c>
      <c r="G2123" s="9" t="s">
        <v>1013</v>
      </c>
      <c r="H2123" s="4" cm="1">
        <f t="array" ref="H2123">F2123/freq.sum.r6e</f>
        <v>7.9214195183776928E-5</v>
      </c>
      <c r="I2123" s="4" t="str">
        <f t="shared" si="563"/>
        <v>ɹstɪ</v>
      </c>
      <c r="J2123" s="4" t="str">
        <f t="shared" si="564"/>
        <v>rsty</v>
      </c>
      <c r="K2123" s="10">
        <f t="shared" si="565"/>
        <v>4</v>
      </c>
      <c r="L2123" s="1">
        <f t="shared" si="566"/>
        <v>4</v>
      </c>
      <c r="M2123" s="10">
        <f t="shared" si="567"/>
        <v>4</v>
      </c>
      <c r="N2123" s="1" t="str">
        <f t="shared" si="568"/>
        <v>~rsty~</v>
      </c>
      <c r="O2123" s="1" t="str">
        <f t="shared" si="569"/>
        <v>[ɹstɪ]</v>
      </c>
      <c r="P2123" s="3" cm="1">
        <f t="array" ref="P2123">SUM(_xlfn._xlws.FILTER($H$2:$H$2454,_xlfn.MAP($N$2:$N$2454,_xlfn.LAMBDA(_xlpm.x,_xlpm.x=$N2123))))</f>
        <v>7.9214195183776928E-5</v>
      </c>
      <c r="Q2123" s="4">
        <f t="shared" si="570"/>
        <v>1</v>
      </c>
      <c r="R2123" s="6" cm="1">
        <f t="array" ref="R2123">SUM(_xlfn._xlws.FILTER($H$2:$H$2454,_xlfn.MAP($O$2:$O$2454,_xlfn.LAMBDA(_xlpm.x,_xlpm.x=$O2123))))</f>
        <v>7.9214195183776928E-5</v>
      </c>
      <c r="S2123" s="4">
        <f t="shared" si="571"/>
        <v>1</v>
      </c>
      <c r="T2123" s="4">
        <f t="shared" si="572"/>
        <v>0.2342468675289098</v>
      </c>
      <c r="U2123" s="4">
        <f t="shared" si="573"/>
        <v>1</v>
      </c>
      <c r="V2123" s="4">
        <f t="shared" si="574"/>
        <v>0</v>
      </c>
      <c r="W2123" s="4" t="s">
        <v>5123</v>
      </c>
      <c r="X2123" s="2" cm="1">
        <f t="array" ref="X2123">SUM(_xlfn._xlws.FILTER($F$2:$F$2454,_xlfn.MAP($W$2:$W$2454,_xlfn.LAMBDA(_xlpm.x,_xlpm.x=$W2123))))</f>
        <v>340</v>
      </c>
      <c r="Y2123" s="11">
        <f t="shared" si="575"/>
        <v>2.9411764705882353E-3</v>
      </c>
      <c r="Z2123" s="4" t="s">
        <v>5102</v>
      </c>
      <c r="AA2123" s="2" cm="1">
        <f t="array" ref="AA2123">SUM(_xlfn._xlws.FILTER($F$2:$F$2454,_xlfn.MAP($Z$2:$Z$2454,_xlfn.LAMBDA(_xlpm.x,_xlpm.x=$Z2123))))</f>
        <v>1794</v>
      </c>
      <c r="AB2123" s="11">
        <f t="shared" si="576"/>
        <v>5.5741360089186175E-4</v>
      </c>
      <c r="AC2123" s="11">
        <f t="shared" si="577"/>
        <v>0.72234352166581817</v>
      </c>
      <c r="AG2123" s="2"/>
      <c r="AL2123" s="2"/>
      <c r="AM2123" s="2"/>
    </row>
    <row r="2124" spans="1:39">
      <c r="A2124" s="1" t="str">
        <f t="shared" si="561"/>
        <v>~rthy~ : [ɹðɪ]</v>
      </c>
      <c r="B2124" s="1">
        <f>_xlfn.LET(_xlpm.d,$G2124,_xlpm.k,_xlfn.CONCAT(LEFT(TRIM(B$1),1),"*"),COUNTIF(_xlpm.d,_xlpm.k))</f>
        <v>1</v>
      </c>
      <c r="C2124" s="1">
        <f>_xlfn.LET(_xlpm.d,$G2124,_xlpm.k,_xlfn.CONCAT(LEFT(TRIM(C$1),1),"*"),COUNTIF(_xlpm.d,_xlpm.k))</f>
        <v>0</v>
      </c>
      <c r="D2124" s="1">
        <f>_xlfn.LET(_xlpm.d,$G2124,_xlpm.k,_xlfn.CONCAT(LEFT(TRIM(D$1),1),"*"),COUNTIF(_xlpm.d,_xlpm.k))</f>
        <v>0</v>
      </c>
      <c r="E2124" s="1">
        <f t="shared" si="562"/>
        <v>0.30102999566398114</v>
      </c>
      <c r="F2124" s="7">
        <v>1</v>
      </c>
      <c r="G2124" s="9" t="s">
        <v>770</v>
      </c>
      <c r="H2124" s="4" cm="1">
        <f t="array" ref="H2124">F2124/freq.sum.r6e</f>
        <v>7.9214195183776928E-5</v>
      </c>
      <c r="I2124" s="4" t="str">
        <f t="shared" si="563"/>
        <v>ɹðɪ</v>
      </c>
      <c r="J2124" s="4" t="str">
        <f t="shared" si="564"/>
        <v>rthy</v>
      </c>
      <c r="K2124" s="10">
        <f t="shared" si="565"/>
        <v>3</v>
      </c>
      <c r="L2124" s="1">
        <f t="shared" si="566"/>
        <v>4</v>
      </c>
      <c r="M2124" s="10">
        <f t="shared" si="567"/>
        <v>4</v>
      </c>
      <c r="N2124" s="1" t="str">
        <f t="shared" si="568"/>
        <v>~rthy~</v>
      </c>
      <c r="O2124" s="1" t="str">
        <f t="shared" si="569"/>
        <v>[ɹðɪ]</v>
      </c>
      <c r="P2124" s="3" cm="1">
        <f t="array" ref="P2124">SUM(_xlfn._xlws.FILTER($H$2:$H$2454,_xlfn.MAP($N$2:$N$2454,_xlfn.LAMBDA(_xlpm.x,_xlpm.x=$N2124))))</f>
        <v>7.9214195183776928E-5</v>
      </c>
      <c r="Q2124" s="4">
        <f t="shared" si="570"/>
        <v>1</v>
      </c>
      <c r="R2124" s="6" cm="1">
        <f t="array" ref="R2124">SUM(_xlfn._xlws.FILTER($H$2:$H$2454,_xlfn.MAP($O$2:$O$2454,_xlfn.LAMBDA(_xlpm.x,_xlpm.x=$O2124))))</f>
        <v>7.9214195183776928E-5</v>
      </c>
      <c r="S2124" s="4">
        <f t="shared" si="571"/>
        <v>1</v>
      </c>
      <c r="T2124" s="4">
        <f t="shared" si="572"/>
        <v>0.2342468675289098</v>
      </c>
      <c r="U2124" s="4">
        <f t="shared" si="573"/>
        <v>1</v>
      </c>
      <c r="V2124" s="4">
        <f t="shared" si="574"/>
        <v>0</v>
      </c>
      <c r="W2124" s="4" t="s">
        <v>5123</v>
      </c>
      <c r="X2124" s="2" cm="1">
        <f t="array" ref="X2124">SUM(_xlfn._xlws.FILTER($F$2:$F$2454,_xlfn.MAP($W$2:$W$2454,_xlfn.LAMBDA(_xlpm.x,_xlpm.x=$W2124))))</f>
        <v>340</v>
      </c>
      <c r="Y2124" s="11">
        <f t="shared" si="575"/>
        <v>2.9411764705882353E-3</v>
      </c>
      <c r="Z2124" s="4" t="s">
        <v>5102</v>
      </c>
      <c r="AA2124" s="2" cm="1">
        <f t="array" ref="AA2124">SUM(_xlfn._xlws.FILTER($F$2:$F$2454,_xlfn.MAP($Z$2:$Z$2454,_xlfn.LAMBDA(_xlpm.x,_xlpm.x=$Z2124))))</f>
        <v>1794</v>
      </c>
      <c r="AB2124" s="11">
        <f t="shared" si="576"/>
        <v>5.5741360089186175E-4</v>
      </c>
      <c r="AC2124" s="11">
        <f t="shared" si="577"/>
        <v>0.72234352166581817</v>
      </c>
      <c r="AG2124" s="2"/>
      <c r="AL2124" s="2"/>
      <c r="AM2124" s="2"/>
    </row>
    <row r="2125" spans="1:39">
      <c r="A2125" s="1" t="str">
        <f t="shared" si="561"/>
        <v>~yeah~ : [yæ]</v>
      </c>
      <c r="B2125" s="1">
        <f>_xlfn.LET(_xlpm.d,$G2125,_xlpm.k,_xlfn.CONCAT(LEFT(TRIM(B$1),1),"*"),COUNTIF(_xlpm.d,_xlpm.k))</f>
        <v>0</v>
      </c>
      <c r="C2125" s="1">
        <f>_xlfn.LET(_xlpm.d,$G2125,_xlpm.k,_xlfn.CONCAT(LEFT(TRIM(C$1),1),"*"),COUNTIF(_xlpm.d,_xlpm.k))</f>
        <v>0</v>
      </c>
      <c r="D2125" s="1">
        <f>_xlfn.LET(_xlpm.d,$G2125,_xlpm.k,_xlfn.CONCAT(LEFT(TRIM(D$1),1),"*"),COUNTIF(_xlpm.d,_xlpm.k))</f>
        <v>0</v>
      </c>
      <c r="E2125" s="1">
        <f t="shared" si="562"/>
        <v>0.30102999566398114</v>
      </c>
      <c r="F2125" s="7">
        <v>1</v>
      </c>
      <c r="G2125" s="9" t="s">
        <v>1912</v>
      </c>
      <c r="H2125" s="4" cm="1">
        <f t="array" ref="H2125">F2125/freq.sum.r6e</f>
        <v>7.9214195183776928E-5</v>
      </c>
      <c r="I2125" s="4" t="str">
        <f t="shared" si="563"/>
        <v>yæ</v>
      </c>
      <c r="J2125" s="4" t="str">
        <f t="shared" si="564"/>
        <v>yeah</v>
      </c>
      <c r="K2125" s="10">
        <f t="shared" si="565"/>
        <v>2</v>
      </c>
      <c r="L2125" s="1">
        <f t="shared" si="566"/>
        <v>4</v>
      </c>
      <c r="M2125" s="10">
        <f t="shared" si="567"/>
        <v>4</v>
      </c>
      <c r="N2125" s="1" t="str">
        <f t="shared" si="568"/>
        <v>~yeah~</v>
      </c>
      <c r="O2125" s="1" t="str">
        <f t="shared" si="569"/>
        <v>[yæ]</v>
      </c>
      <c r="P2125" s="3" cm="1">
        <f t="array" ref="P2125">SUM(_xlfn._xlws.FILTER($H$2:$H$2454,_xlfn.MAP($N$2:$N$2454,_xlfn.LAMBDA(_xlpm.x,_xlpm.x=$N2125))))</f>
        <v>7.9214195183776928E-5</v>
      </c>
      <c r="Q2125" s="4">
        <f t="shared" si="570"/>
        <v>1</v>
      </c>
      <c r="R2125" s="6" cm="1">
        <f t="array" ref="R2125">SUM(_xlfn._xlws.FILTER($H$2:$H$2454,_xlfn.MAP($O$2:$O$2454,_xlfn.LAMBDA(_xlpm.x,_xlpm.x=$O2125))))</f>
        <v>7.9214195183776928E-5</v>
      </c>
      <c r="S2125" s="4">
        <f t="shared" si="571"/>
        <v>1</v>
      </c>
      <c r="T2125" s="4">
        <f t="shared" si="572"/>
        <v>0.2342468675289098</v>
      </c>
      <c r="U2125" s="4">
        <f t="shared" si="573"/>
        <v>1</v>
      </c>
      <c r="V2125" s="4">
        <f t="shared" si="574"/>
        <v>0</v>
      </c>
      <c r="W2125" s="4" t="s">
        <v>5154</v>
      </c>
      <c r="X2125" s="2" cm="1">
        <f t="array" ref="X2125">SUM(_xlfn._xlws.FILTER($F$2:$F$2454,_xlfn.MAP($W$2:$W$2454,_xlfn.LAMBDA(_xlpm.x,_xlpm.x=$W2125))))</f>
        <v>2</v>
      </c>
      <c r="Y2125" s="11">
        <f t="shared" si="575"/>
        <v>0.5</v>
      </c>
      <c r="Z2125" s="4" t="s">
        <v>5103</v>
      </c>
      <c r="AA2125" s="2" cm="1">
        <f t="array" ref="AA2125">SUM(_xlfn._xlws.FILTER($F$2:$F$2454,_xlfn.MAP($Z$2:$Z$2454,_xlfn.LAMBDA(_xlpm.x,_xlpm.x=$Z2125))))</f>
        <v>514</v>
      </c>
      <c r="AB2125" s="11">
        <f t="shared" si="576"/>
        <v>1.9455252918287938E-3</v>
      </c>
      <c r="AC2125" s="11">
        <f t="shared" si="577"/>
        <v>2.4099331233312946</v>
      </c>
      <c r="AG2125" s="2"/>
      <c r="AL2125" s="2"/>
      <c r="AM2125" s="2"/>
    </row>
    <row r="2126" spans="1:39">
      <c r="A2126" s="1" t="str">
        <f t="shared" si="561"/>
        <v>~dn't~ : [dnt]</v>
      </c>
      <c r="B2126" s="1">
        <f>_xlfn.LET(_xlpm.d,$G2126,_xlpm.k,_xlfn.CONCAT(LEFT(TRIM(B$1),1),"*"),COUNTIF(_xlpm.d,_xlpm.k))</f>
        <v>0</v>
      </c>
      <c r="C2126" s="1">
        <f>_xlfn.LET(_xlpm.d,$G2126,_xlpm.k,_xlfn.CONCAT(LEFT(TRIM(C$1),1),"*"),COUNTIF(_xlpm.d,_xlpm.k))</f>
        <v>0</v>
      </c>
      <c r="D2126" s="1">
        <f>_xlfn.LET(_xlpm.d,$G2126,_xlpm.k,_xlfn.CONCAT(LEFT(TRIM(D$1),1),"*"),COUNTIF(_xlpm.d,_xlpm.k))</f>
        <v>0</v>
      </c>
      <c r="E2126" s="1">
        <f t="shared" si="562"/>
        <v>0.30102999566398114</v>
      </c>
      <c r="F2126" s="7">
        <v>1</v>
      </c>
      <c r="G2126" s="9" t="s">
        <v>1951</v>
      </c>
      <c r="H2126" s="4" cm="1">
        <f t="array" ref="H2126">F2126/freq.sum.r6e</f>
        <v>7.9214195183776928E-5</v>
      </c>
      <c r="I2126" s="4" t="str">
        <f t="shared" si="563"/>
        <v>dnt</v>
      </c>
      <c r="J2126" s="4" t="str">
        <f t="shared" si="564"/>
        <v>dn't</v>
      </c>
      <c r="K2126" s="10">
        <f t="shared" si="565"/>
        <v>3</v>
      </c>
      <c r="L2126" s="1">
        <f t="shared" si="566"/>
        <v>4</v>
      </c>
      <c r="M2126" s="10">
        <f t="shared" si="567"/>
        <v>4</v>
      </c>
      <c r="N2126" s="1" t="str">
        <f t="shared" si="568"/>
        <v>~dn't~</v>
      </c>
      <c r="O2126" s="1" t="str">
        <f t="shared" si="569"/>
        <v>[dnt]</v>
      </c>
      <c r="P2126" s="3" cm="1">
        <f t="array" ref="P2126">SUM(_xlfn._xlws.FILTER($H$2:$H$2454,_xlfn.MAP($N$2:$N$2454,_xlfn.LAMBDA(_xlpm.x,_xlpm.x=$N2126))))</f>
        <v>7.9214195183776928E-5</v>
      </c>
      <c r="Q2126" s="4">
        <f t="shared" si="570"/>
        <v>1</v>
      </c>
      <c r="R2126" s="6" cm="1">
        <f t="array" ref="R2126">SUM(_xlfn._xlws.FILTER($H$2:$H$2454,_xlfn.MAP($O$2:$O$2454,_xlfn.LAMBDA(_xlpm.x,_xlpm.x=$O2126))))</f>
        <v>7.9214195183776928E-5</v>
      </c>
      <c r="S2126" s="4">
        <f t="shared" si="571"/>
        <v>1</v>
      </c>
      <c r="T2126" s="4">
        <f t="shared" si="572"/>
        <v>0.2342468675289098</v>
      </c>
      <c r="U2126" s="4">
        <f t="shared" si="573"/>
        <v>1</v>
      </c>
      <c r="V2126" s="4">
        <f t="shared" si="574"/>
        <v>0</v>
      </c>
      <c r="W2126" s="4"/>
      <c r="X2126" s="2" cm="1">
        <f t="array" ref="X2126">SUM(_xlfn._xlws.FILTER($F$2:$F$2454,_xlfn.MAP($W$2:$W$2454,_xlfn.LAMBDA(_xlpm.x,_xlpm.x=$W2126))))</f>
        <v>2988</v>
      </c>
      <c r="Y2126" s="11">
        <f t="shared" si="575"/>
        <v>3.3467202141900936E-4</v>
      </c>
      <c r="Z2126" s="4"/>
      <c r="AA2126" s="2" cm="1">
        <f t="array" ref="AA2126">SUM(_xlfn._xlws.FILTER($F$2:$F$2454,_xlfn.MAP($Z$2:$Z$2454,_xlfn.LAMBDA(_xlpm.x,_xlpm.x=$Z2126))))</f>
        <v>3871</v>
      </c>
      <c r="AB2126" s="11">
        <f t="shared" si="576"/>
        <v>2.5833118057349522E-4</v>
      </c>
      <c r="AC2126" s="11">
        <f t="shared" si="577"/>
        <v>0.11244257817559389</v>
      </c>
      <c r="AG2126" s="2"/>
      <c r="AL2126" s="2"/>
      <c r="AM2126" s="2"/>
    </row>
    <row r="2127" spans="1:39">
      <c r="A2127" s="1" t="str">
        <f t="shared" si="561"/>
        <v>~ff's~ : [fs]</v>
      </c>
      <c r="B2127" s="1">
        <f>_xlfn.LET(_xlpm.d,$G2127,_xlpm.k,_xlfn.CONCAT(LEFT(TRIM(B$1),1),"*"),COUNTIF(_xlpm.d,_xlpm.k))</f>
        <v>0</v>
      </c>
      <c r="C2127" s="1">
        <f>_xlfn.LET(_xlpm.d,$G2127,_xlpm.k,_xlfn.CONCAT(LEFT(TRIM(C$1),1),"*"),COUNTIF(_xlpm.d,_xlpm.k))</f>
        <v>0</v>
      </c>
      <c r="D2127" s="1">
        <f>_xlfn.LET(_xlpm.d,$G2127,_xlpm.k,_xlfn.CONCAT(LEFT(TRIM(D$1),1),"*"),COUNTIF(_xlpm.d,_xlpm.k))</f>
        <v>0</v>
      </c>
      <c r="E2127" s="1">
        <f t="shared" si="562"/>
        <v>0.30102999566398114</v>
      </c>
      <c r="F2127" s="7">
        <v>1</v>
      </c>
      <c r="G2127" s="9" t="s">
        <v>1983</v>
      </c>
      <c r="H2127" s="4" cm="1">
        <f t="array" ref="H2127">F2127/freq.sum.r6e</f>
        <v>7.9214195183776928E-5</v>
      </c>
      <c r="I2127" s="4" t="str">
        <f t="shared" si="563"/>
        <v>fs</v>
      </c>
      <c r="J2127" s="4" t="str">
        <f t="shared" si="564"/>
        <v>ff's</v>
      </c>
      <c r="K2127" s="10">
        <f t="shared" si="565"/>
        <v>2</v>
      </c>
      <c r="L2127" s="1">
        <f t="shared" si="566"/>
        <v>4</v>
      </c>
      <c r="M2127" s="10">
        <f t="shared" si="567"/>
        <v>4</v>
      </c>
      <c r="N2127" s="1" t="str">
        <f t="shared" si="568"/>
        <v>~ff's~</v>
      </c>
      <c r="O2127" s="1" t="str">
        <f t="shared" si="569"/>
        <v>[fs]</v>
      </c>
      <c r="P2127" s="3" cm="1">
        <f t="array" ref="P2127">SUM(_xlfn._xlws.FILTER($H$2:$H$2454,_xlfn.MAP($N$2:$N$2454,_xlfn.LAMBDA(_xlpm.x,_xlpm.x=$N2127))))</f>
        <v>7.9214195183776928E-5</v>
      </c>
      <c r="Q2127" s="4">
        <f t="shared" si="570"/>
        <v>1</v>
      </c>
      <c r="R2127" s="6" cm="1">
        <f t="array" ref="R2127">SUM(_xlfn._xlws.FILTER($H$2:$H$2454,_xlfn.MAP($O$2:$O$2454,_xlfn.LAMBDA(_xlpm.x,_xlpm.x=$O2127))))</f>
        <v>7.9214195183776928E-5</v>
      </c>
      <c r="S2127" s="4">
        <f t="shared" si="571"/>
        <v>1</v>
      </c>
      <c r="T2127" s="4">
        <f t="shared" si="572"/>
        <v>0.2342468675289098</v>
      </c>
      <c r="U2127" s="4">
        <f t="shared" si="573"/>
        <v>1</v>
      </c>
      <c r="V2127" s="4">
        <f t="shared" si="574"/>
        <v>0</v>
      </c>
      <c r="W2127" s="4"/>
      <c r="X2127" s="2" cm="1">
        <f t="array" ref="X2127">SUM(_xlfn._xlws.FILTER($F$2:$F$2454,_xlfn.MAP($W$2:$W$2454,_xlfn.LAMBDA(_xlpm.x,_xlpm.x=$W2127))))</f>
        <v>2988</v>
      </c>
      <c r="Y2127" s="11">
        <f t="shared" si="575"/>
        <v>3.3467202141900936E-4</v>
      </c>
      <c r="Z2127" s="4"/>
      <c r="AA2127" s="2" cm="1">
        <f t="array" ref="AA2127">SUM(_xlfn._xlws.FILTER($F$2:$F$2454,_xlfn.MAP($Z$2:$Z$2454,_xlfn.LAMBDA(_xlpm.x,_xlpm.x=$Z2127))))</f>
        <v>3871</v>
      </c>
      <c r="AB2127" s="11">
        <f t="shared" si="576"/>
        <v>2.5833118057349522E-4</v>
      </c>
      <c r="AC2127" s="11">
        <f t="shared" si="577"/>
        <v>0.11244257817559389</v>
      </c>
      <c r="AG2127" s="2"/>
      <c r="AL2127" s="2"/>
      <c r="AM2127" s="2"/>
    </row>
    <row r="2128" spans="1:39">
      <c r="A2128" s="1" t="str">
        <f t="shared" si="561"/>
        <v>~ghth~ : [tθ]</v>
      </c>
      <c r="B2128" s="1">
        <f>_xlfn.LET(_xlpm.d,$G2128,_xlpm.k,_xlfn.CONCAT(LEFT(TRIM(B$1),1),"*"),COUNTIF(_xlpm.d,_xlpm.k))</f>
        <v>0</v>
      </c>
      <c r="C2128" s="1">
        <f>_xlfn.LET(_xlpm.d,$G2128,_xlpm.k,_xlfn.CONCAT(LEFT(TRIM(C$1),1),"*"),COUNTIF(_xlpm.d,_xlpm.k))</f>
        <v>0</v>
      </c>
      <c r="D2128" s="1">
        <f>_xlfn.LET(_xlpm.d,$G2128,_xlpm.k,_xlfn.CONCAT(LEFT(TRIM(D$1),1),"*"),COUNTIF(_xlpm.d,_xlpm.k))</f>
        <v>0</v>
      </c>
      <c r="E2128" s="1">
        <f t="shared" si="562"/>
        <v>0.30102999566398114</v>
      </c>
      <c r="F2128" s="7">
        <v>1</v>
      </c>
      <c r="G2128" s="9" t="s">
        <v>1897</v>
      </c>
      <c r="H2128" s="4" cm="1">
        <f t="array" ref="H2128">F2128/freq.sum.r6e</f>
        <v>7.9214195183776928E-5</v>
      </c>
      <c r="I2128" s="4" t="str">
        <f t="shared" si="563"/>
        <v>tθ</v>
      </c>
      <c r="J2128" s="4" t="str">
        <f t="shared" si="564"/>
        <v>ghth</v>
      </c>
      <c r="K2128" s="10">
        <f t="shared" si="565"/>
        <v>2</v>
      </c>
      <c r="L2128" s="1">
        <f t="shared" si="566"/>
        <v>4</v>
      </c>
      <c r="M2128" s="10">
        <f t="shared" si="567"/>
        <v>4</v>
      </c>
      <c r="N2128" s="1" t="str">
        <f t="shared" si="568"/>
        <v>~ghth~</v>
      </c>
      <c r="O2128" s="1" t="str">
        <f t="shared" si="569"/>
        <v>[tθ]</v>
      </c>
      <c r="P2128" s="3" cm="1">
        <f t="array" ref="P2128">SUM(_xlfn._xlws.FILTER($H$2:$H$2454,_xlfn.MAP($N$2:$N$2454,_xlfn.LAMBDA(_xlpm.x,_xlpm.x=$N2128))))</f>
        <v>7.9214195183776928E-5</v>
      </c>
      <c r="Q2128" s="4">
        <f t="shared" si="570"/>
        <v>1</v>
      </c>
      <c r="R2128" s="6" cm="1">
        <f t="array" ref="R2128">SUM(_xlfn._xlws.FILTER($H$2:$H$2454,_xlfn.MAP($O$2:$O$2454,_xlfn.LAMBDA(_xlpm.x,_xlpm.x=$O2128))))</f>
        <v>7.9214195183776928E-5</v>
      </c>
      <c r="S2128" s="4">
        <f t="shared" si="571"/>
        <v>1</v>
      </c>
      <c r="T2128" s="4">
        <f t="shared" si="572"/>
        <v>0.2342468675289098</v>
      </c>
      <c r="U2128" s="4">
        <f t="shared" si="573"/>
        <v>1</v>
      </c>
      <c r="V2128" s="4">
        <f t="shared" si="574"/>
        <v>0</v>
      </c>
      <c r="W2128" s="4"/>
      <c r="X2128" s="2" cm="1">
        <f t="array" ref="X2128">SUM(_xlfn._xlws.FILTER($F$2:$F$2454,_xlfn.MAP($W$2:$W$2454,_xlfn.LAMBDA(_xlpm.x,_xlpm.x=$W2128))))</f>
        <v>2988</v>
      </c>
      <c r="Y2128" s="11">
        <f t="shared" si="575"/>
        <v>3.3467202141900936E-4</v>
      </c>
      <c r="Z2128" s="4"/>
      <c r="AA2128" s="2" cm="1">
        <f t="array" ref="AA2128">SUM(_xlfn._xlws.FILTER($F$2:$F$2454,_xlfn.MAP($Z$2:$Z$2454,_xlfn.LAMBDA(_xlpm.x,_xlpm.x=$Z2128))))</f>
        <v>3871</v>
      </c>
      <c r="AB2128" s="11">
        <f t="shared" si="576"/>
        <v>2.5833118057349522E-4</v>
      </c>
      <c r="AC2128" s="11">
        <f t="shared" si="577"/>
        <v>0.11244257817559389</v>
      </c>
      <c r="AG2128" s="2"/>
      <c r="AL2128" s="2"/>
      <c r="AM2128" s="2"/>
    </row>
    <row r="2129" spans="1:39">
      <c r="A2129" s="1" t="str">
        <f t="shared" si="561"/>
        <v>~lvth~ : [lvθ]</v>
      </c>
      <c r="B2129" s="1">
        <f>_xlfn.LET(_xlpm.d,$G2129,_xlpm.k,_xlfn.CONCAT(LEFT(TRIM(B$1),1),"*"),COUNTIF(_xlpm.d,_xlpm.k))</f>
        <v>0</v>
      </c>
      <c r="C2129" s="1">
        <f>_xlfn.LET(_xlpm.d,$G2129,_xlpm.k,_xlfn.CONCAT(LEFT(TRIM(C$1),1),"*"),COUNTIF(_xlpm.d,_xlpm.k))</f>
        <v>0</v>
      </c>
      <c r="D2129" s="1">
        <f>_xlfn.LET(_xlpm.d,$G2129,_xlpm.k,_xlfn.CONCAT(LEFT(TRIM(D$1),1),"*"),COUNTIF(_xlpm.d,_xlpm.k))</f>
        <v>0</v>
      </c>
      <c r="E2129" s="1">
        <f t="shared" si="562"/>
        <v>0.30102999566398114</v>
      </c>
      <c r="F2129" s="7">
        <v>1</v>
      </c>
      <c r="G2129" s="9" t="s">
        <v>2077</v>
      </c>
      <c r="H2129" s="4" cm="1">
        <f t="array" ref="H2129">F2129/freq.sum.r6e</f>
        <v>7.9214195183776928E-5</v>
      </c>
      <c r="I2129" s="1" t="str">
        <f t="shared" si="563"/>
        <v>lvθ</v>
      </c>
      <c r="J2129" s="1" t="str">
        <f t="shared" si="564"/>
        <v>lvth</v>
      </c>
      <c r="K2129" s="10">
        <f t="shared" si="565"/>
        <v>3</v>
      </c>
      <c r="L2129" s="1">
        <f t="shared" si="566"/>
        <v>4</v>
      </c>
      <c r="M2129" s="10">
        <f t="shared" si="567"/>
        <v>4</v>
      </c>
      <c r="N2129" s="1" t="str">
        <f t="shared" si="568"/>
        <v>~lvth~</v>
      </c>
      <c r="O2129" s="1" t="str">
        <f t="shared" si="569"/>
        <v>[lvθ]</v>
      </c>
      <c r="P2129" s="3" cm="1">
        <f t="array" ref="P2129">SUM(_xlfn._xlws.FILTER($H$2:$H$2454,_xlfn.MAP($N$2:$N$2454,_xlfn.LAMBDA(_xlpm.x,_xlpm.x=$N2129))))</f>
        <v>7.9214195183776928E-5</v>
      </c>
      <c r="Q2129" s="4">
        <f t="shared" si="570"/>
        <v>1</v>
      </c>
      <c r="R2129" s="6" cm="1">
        <f t="array" ref="R2129">SUM(_xlfn._xlws.FILTER($H$2:$H$2454,_xlfn.MAP($O$2:$O$2454,_xlfn.LAMBDA(_xlpm.x,_xlpm.x=$O2129))))</f>
        <v>7.9214195183776928E-5</v>
      </c>
      <c r="S2129" s="4">
        <f t="shared" si="571"/>
        <v>1</v>
      </c>
      <c r="T2129" s="4">
        <f t="shared" si="572"/>
        <v>0.2342468675289098</v>
      </c>
      <c r="U2129" s="4">
        <f t="shared" si="573"/>
        <v>1</v>
      </c>
      <c r="V2129" s="4">
        <f t="shared" si="574"/>
        <v>0</v>
      </c>
      <c r="W2129" s="4"/>
      <c r="X2129" s="2" cm="1">
        <f t="array" ref="X2129">SUM(_xlfn._xlws.FILTER($F$2:$F$2454,_xlfn.MAP($W$2:$W$2454,_xlfn.LAMBDA(_xlpm.x,_xlpm.x=$W2129))))</f>
        <v>2988</v>
      </c>
      <c r="Y2129" s="11">
        <f t="shared" si="575"/>
        <v>3.3467202141900936E-4</v>
      </c>
      <c r="Z2129" s="4"/>
      <c r="AA2129" s="2" cm="1">
        <f t="array" ref="AA2129">SUM(_xlfn._xlws.FILTER($F$2:$F$2454,_xlfn.MAP($Z$2:$Z$2454,_xlfn.LAMBDA(_xlpm.x,_xlpm.x=$Z2129))))</f>
        <v>3871</v>
      </c>
      <c r="AB2129" s="11">
        <f t="shared" si="576"/>
        <v>2.5833118057349522E-4</v>
      </c>
      <c r="AC2129" s="11">
        <f t="shared" si="577"/>
        <v>0.11244257817559389</v>
      </c>
      <c r="AG2129" s="2"/>
      <c r="AL2129" s="2"/>
      <c r="AM2129" s="2"/>
    </row>
    <row r="2130" spans="1:39">
      <c r="A2130" s="1" t="str">
        <f t="shared" si="561"/>
        <v>~ngst~ : [ŋst]</v>
      </c>
      <c r="B2130" s="1">
        <f>_xlfn.LET(_xlpm.d,$G2130,_xlpm.k,_xlfn.CONCAT(LEFT(TRIM(B$1),1),"*"),COUNTIF(_xlpm.d,_xlpm.k))</f>
        <v>0</v>
      </c>
      <c r="C2130" s="1">
        <f>_xlfn.LET(_xlpm.d,$G2130,_xlpm.k,_xlfn.CONCAT(LEFT(TRIM(C$1),1),"*"),COUNTIF(_xlpm.d,_xlpm.k))</f>
        <v>0</v>
      </c>
      <c r="D2130" s="1">
        <f>_xlfn.LET(_xlpm.d,$G2130,_xlpm.k,_xlfn.CONCAT(LEFT(TRIM(D$1),1),"*"),COUNTIF(_xlpm.d,_xlpm.k))</f>
        <v>0</v>
      </c>
      <c r="E2130" s="1">
        <f t="shared" si="562"/>
        <v>0.30102999566398114</v>
      </c>
      <c r="F2130" s="7">
        <v>1</v>
      </c>
      <c r="G2130" s="9" t="s">
        <v>750</v>
      </c>
      <c r="H2130" s="4" cm="1">
        <f t="array" ref="H2130">F2130/freq.sum.r6e</f>
        <v>7.9214195183776928E-5</v>
      </c>
      <c r="I2130" s="1" t="str">
        <f t="shared" si="563"/>
        <v>ŋst</v>
      </c>
      <c r="J2130" s="1" t="str">
        <f t="shared" si="564"/>
        <v>ngst</v>
      </c>
      <c r="K2130" s="10">
        <f t="shared" si="565"/>
        <v>3</v>
      </c>
      <c r="L2130" s="1">
        <f t="shared" si="566"/>
        <v>4</v>
      </c>
      <c r="M2130" s="10">
        <f t="shared" si="567"/>
        <v>4</v>
      </c>
      <c r="N2130" s="1" t="str">
        <f t="shared" si="568"/>
        <v>~ngst~</v>
      </c>
      <c r="O2130" s="1" t="str">
        <f t="shared" si="569"/>
        <v>[ŋst]</v>
      </c>
      <c r="P2130" s="3" cm="1">
        <f t="array" ref="P2130">SUM(_xlfn._xlws.FILTER($H$2:$H$2454,_xlfn.MAP($N$2:$N$2454,_xlfn.LAMBDA(_xlpm.x,_xlpm.x=$N2130))))</f>
        <v>7.9214195183776928E-5</v>
      </c>
      <c r="Q2130" s="4">
        <f t="shared" si="570"/>
        <v>1</v>
      </c>
      <c r="R2130" s="6" cm="1">
        <f t="array" ref="R2130">SUM(_xlfn._xlws.FILTER($H$2:$H$2454,_xlfn.MAP($O$2:$O$2454,_xlfn.LAMBDA(_xlpm.x,_xlpm.x=$O2130))))</f>
        <v>7.9214195183776928E-5</v>
      </c>
      <c r="S2130" s="4">
        <f t="shared" si="571"/>
        <v>1</v>
      </c>
      <c r="T2130" s="4">
        <f t="shared" si="572"/>
        <v>0.2342468675289098</v>
      </c>
      <c r="U2130" s="4">
        <f t="shared" si="573"/>
        <v>1</v>
      </c>
      <c r="V2130" s="4">
        <f t="shared" si="574"/>
        <v>0</v>
      </c>
      <c r="W2130" s="4"/>
      <c r="X2130" s="2" cm="1">
        <f t="array" ref="X2130">SUM(_xlfn._xlws.FILTER($F$2:$F$2454,_xlfn.MAP($W$2:$W$2454,_xlfn.LAMBDA(_xlpm.x,_xlpm.x=$W2130))))</f>
        <v>2988</v>
      </c>
      <c r="Y2130" s="11">
        <f t="shared" si="575"/>
        <v>3.3467202141900936E-4</v>
      </c>
      <c r="Z2130" s="4"/>
      <c r="AA2130" s="2" cm="1">
        <f t="array" ref="AA2130">SUM(_xlfn._xlws.FILTER($F$2:$F$2454,_xlfn.MAP($Z$2:$Z$2454,_xlfn.LAMBDA(_xlpm.x,_xlpm.x=$Z2130))))</f>
        <v>3871</v>
      </c>
      <c r="AB2130" s="11">
        <f t="shared" si="576"/>
        <v>2.5833118057349522E-4</v>
      </c>
      <c r="AC2130" s="11">
        <f t="shared" si="577"/>
        <v>0.11244257817559389</v>
      </c>
      <c r="AG2130" s="2"/>
      <c r="AL2130" s="2"/>
      <c r="AM2130" s="2"/>
    </row>
    <row r="2131" spans="1:39">
      <c r="A2131" s="1" t="str">
        <f t="shared" si="561"/>
        <v>~nths~ : [nθs]</v>
      </c>
      <c r="B2131" s="1">
        <f>_xlfn.LET(_xlpm.d,$G2131,_xlpm.k,_xlfn.CONCAT(LEFT(TRIM(B$1),1),"*"),COUNTIF(_xlpm.d,_xlpm.k))</f>
        <v>0</v>
      </c>
      <c r="C2131" s="1">
        <f>_xlfn.LET(_xlpm.d,$G2131,_xlpm.k,_xlfn.CONCAT(LEFT(TRIM(C$1),1),"*"),COUNTIF(_xlpm.d,_xlpm.k))</f>
        <v>0</v>
      </c>
      <c r="D2131" s="1">
        <f>_xlfn.LET(_xlpm.d,$G2131,_xlpm.k,_xlfn.CONCAT(LEFT(TRIM(D$1),1),"*"),COUNTIF(_xlpm.d,_xlpm.k))</f>
        <v>1</v>
      </c>
      <c r="E2131" s="1">
        <f t="shared" si="562"/>
        <v>0.30102999566398114</v>
      </c>
      <c r="F2131" s="7">
        <v>1</v>
      </c>
      <c r="G2131" s="9" t="s">
        <v>217</v>
      </c>
      <c r="H2131" s="4" cm="1">
        <f t="array" ref="H2131">F2131/freq.sum.r6e</f>
        <v>7.9214195183776928E-5</v>
      </c>
      <c r="I2131" s="4" t="str">
        <f t="shared" si="563"/>
        <v>nθs</v>
      </c>
      <c r="J2131" s="4" t="str">
        <f t="shared" si="564"/>
        <v>nths</v>
      </c>
      <c r="K2131" s="10">
        <f t="shared" si="565"/>
        <v>3</v>
      </c>
      <c r="L2131" s="1">
        <f t="shared" si="566"/>
        <v>4</v>
      </c>
      <c r="M2131" s="10">
        <f t="shared" si="567"/>
        <v>4</v>
      </c>
      <c r="N2131" s="1" t="str">
        <f t="shared" si="568"/>
        <v>~nths~</v>
      </c>
      <c r="O2131" s="1" t="str">
        <f t="shared" si="569"/>
        <v>[nθs]</v>
      </c>
      <c r="P2131" s="3" cm="1">
        <f t="array" ref="P2131">SUM(_xlfn._xlws.FILTER($H$2:$H$2454,_xlfn.MAP($N$2:$N$2454,_xlfn.LAMBDA(_xlpm.x,_xlpm.x=$N2131))))</f>
        <v>7.9214195183776928E-5</v>
      </c>
      <c r="Q2131" s="4">
        <f t="shared" si="570"/>
        <v>1</v>
      </c>
      <c r="R2131" s="6" cm="1">
        <f t="array" ref="R2131">SUM(_xlfn._xlws.FILTER($H$2:$H$2454,_xlfn.MAP($O$2:$O$2454,_xlfn.LAMBDA(_xlpm.x,_xlpm.x=$O2131))))</f>
        <v>7.9214195183776928E-5</v>
      </c>
      <c r="S2131" s="4">
        <f t="shared" si="571"/>
        <v>1</v>
      </c>
      <c r="T2131" s="4">
        <f t="shared" si="572"/>
        <v>0.2342468675289098</v>
      </c>
      <c r="U2131" s="4">
        <f t="shared" si="573"/>
        <v>1</v>
      </c>
      <c r="V2131" s="4">
        <f t="shared" si="574"/>
        <v>0</v>
      </c>
      <c r="W2131" s="4"/>
      <c r="X2131" s="2" cm="1">
        <f t="array" ref="X2131">SUM(_xlfn._xlws.FILTER($F$2:$F$2454,_xlfn.MAP($W$2:$W$2454,_xlfn.LAMBDA(_xlpm.x,_xlpm.x=$W2131))))</f>
        <v>2988</v>
      </c>
      <c r="Y2131" s="11">
        <f t="shared" si="575"/>
        <v>3.3467202141900936E-4</v>
      </c>
      <c r="Z2131" s="4"/>
      <c r="AA2131" s="2" cm="1">
        <f t="array" ref="AA2131">SUM(_xlfn._xlws.FILTER($F$2:$F$2454,_xlfn.MAP($Z$2:$Z$2454,_xlfn.LAMBDA(_xlpm.x,_xlpm.x=$Z2131))))</f>
        <v>3871</v>
      </c>
      <c r="AB2131" s="11">
        <f t="shared" si="576"/>
        <v>2.5833118057349522E-4</v>
      </c>
      <c r="AC2131" s="11">
        <f t="shared" si="577"/>
        <v>0.11244257817559389</v>
      </c>
      <c r="AG2131" s="2"/>
      <c r="AL2131" s="2"/>
      <c r="AM2131" s="2"/>
    </row>
    <row r="2132" spans="1:39">
      <c r="A2132" s="1" t="str">
        <f t="shared" si="561"/>
        <v>~sn't~ : [znt]</v>
      </c>
      <c r="B2132" s="1">
        <f>_xlfn.LET(_xlpm.d,$G2132,_xlpm.k,_xlfn.CONCAT(LEFT(TRIM(B$1),1),"*"),COUNTIF(_xlpm.d,_xlpm.k))</f>
        <v>0</v>
      </c>
      <c r="C2132" s="1">
        <f>_xlfn.LET(_xlpm.d,$G2132,_xlpm.k,_xlfn.CONCAT(LEFT(TRIM(C$1),1),"*"),COUNTIF(_xlpm.d,_xlpm.k))</f>
        <v>0</v>
      </c>
      <c r="D2132" s="1">
        <f>_xlfn.LET(_xlpm.d,$G2132,_xlpm.k,_xlfn.CONCAT(LEFT(TRIM(D$1),1),"*"),COUNTIF(_xlpm.d,_xlpm.k))</f>
        <v>0</v>
      </c>
      <c r="E2132" s="1">
        <f t="shared" si="562"/>
        <v>0.47712125471966244</v>
      </c>
      <c r="F2132" s="7">
        <v>2</v>
      </c>
      <c r="G2132" s="9" t="s">
        <v>334</v>
      </c>
      <c r="H2132" s="4" cm="1">
        <f t="array" ref="H2132">F2132/freq.sum.r6e</f>
        <v>1.5842839036755386E-4</v>
      </c>
      <c r="I2132" s="4" t="str">
        <f t="shared" si="563"/>
        <v>znt</v>
      </c>
      <c r="J2132" s="4" t="str">
        <f t="shared" si="564"/>
        <v>sn't</v>
      </c>
      <c r="K2132" s="10">
        <f t="shared" si="565"/>
        <v>3</v>
      </c>
      <c r="L2132" s="1">
        <f t="shared" si="566"/>
        <v>4</v>
      </c>
      <c r="M2132" s="10">
        <f t="shared" si="567"/>
        <v>4</v>
      </c>
      <c r="N2132" s="1" t="str">
        <f t="shared" si="568"/>
        <v>~sn't~</v>
      </c>
      <c r="O2132" s="1" t="str">
        <f t="shared" si="569"/>
        <v>[znt]</v>
      </c>
      <c r="P2132" s="3" cm="1">
        <f t="array" ref="P2132">SUM(_xlfn._xlws.FILTER($H$2:$H$2454,_xlfn.MAP($N$2:$N$2454,_xlfn.LAMBDA(_xlpm.x,_xlpm.x=$N2132))))</f>
        <v>1.5842839036755386E-4</v>
      </c>
      <c r="Q2132" s="4">
        <f t="shared" si="570"/>
        <v>1</v>
      </c>
      <c r="R2132" s="6" cm="1">
        <f t="array" ref="R2132">SUM(_xlfn._xlws.FILTER($H$2:$H$2454,_xlfn.MAP($O$2:$O$2454,_xlfn.LAMBDA(_xlpm.x,_xlpm.x=$O2132))))</f>
        <v>1.5842839036755386E-4</v>
      </c>
      <c r="S2132" s="4">
        <f t="shared" si="571"/>
        <v>1</v>
      </c>
      <c r="T2132" s="4">
        <f t="shared" si="572"/>
        <v>0.37127250094471825</v>
      </c>
      <c r="U2132" s="4">
        <f t="shared" si="573"/>
        <v>1</v>
      </c>
      <c r="V2132" s="4">
        <f t="shared" si="574"/>
        <v>0</v>
      </c>
      <c r="W2132" s="4"/>
      <c r="X2132" s="2" cm="1">
        <f t="array" ref="X2132">SUM(_xlfn._xlws.FILTER($F$2:$F$2454,_xlfn.MAP($W$2:$W$2454,_xlfn.LAMBDA(_xlpm.x,_xlpm.x=$W2132))))</f>
        <v>2988</v>
      </c>
      <c r="Y2132" s="11">
        <f t="shared" si="575"/>
        <v>6.6934404283801872E-4</v>
      </c>
      <c r="Z2132" s="4"/>
      <c r="AA2132" s="2" cm="1">
        <f t="array" ref="AA2132">SUM(_xlfn._xlws.FILTER($F$2:$F$2454,_xlfn.MAP($Z$2:$Z$2454,_xlfn.LAMBDA(_xlpm.x,_xlpm.x=$Z2132))))</f>
        <v>3871</v>
      </c>
      <c r="AB2132" s="11">
        <f t="shared" si="576"/>
        <v>5.1666236114699044E-4</v>
      </c>
      <c r="AC2132" s="11">
        <f t="shared" si="577"/>
        <v>0.11244257817559389</v>
      </c>
      <c r="AG2132" s="2"/>
      <c r="AL2132" s="2"/>
      <c r="AM2132" s="2"/>
    </row>
    <row r="2133" spans="1:39">
      <c r="A2133" s="1" t="str">
        <f t="shared" si="561"/>
        <v>~ctio~ : [kʃə]</v>
      </c>
      <c r="B2133" s="1">
        <f>_xlfn.LET(_xlpm.d,$G2133,_xlpm.k,_xlfn.CONCAT(LEFT(TRIM(B$1),1),"*"),COUNTIF(_xlpm.d,_xlpm.k))</f>
        <v>0</v>
      </c>
      <c r="C2133" s="1">
        <f>_xlfn.LET(_xlpm.d,$G2133,_xlpm.k,_xlfn.CONCAT(LEFT(TRIM(C$1),1),"*"),COUNTIF(_xlpm.d,_xlpm.k))</f>
        <v>0</v>
      </c>
      <c r="D2133" s="1">
        <f>_xlfn.LET(_xlpm.d,$G2133,_xlpm.k,_xlfn.CONCAT(LEFT(TRIM(D$1),1),"*"),COUNTIF(_xlpm.d,_xlpm.k))</f>
        <v>0</v>
      </c>
      <c r="E2133" s="1">
        <f t="shared" si="562"/>
        <v>1.447158031342219</v>
      </c>
      <c r="F2133" s="7">
        <v>27</v>
      </c>
      <c r="G2133" s="9" t="s">
        <v>351</v>
      </c>
      <c r="H2133" s="4" cm="1">
        <f t="array" ref="H2133">F2133/freq.sum.r6e</f>
        <v>2.1387832699619773E-3</v>
      </c>
      <c r="I2133" s="1" t="str">
        <f t="shared" si="563"/>
        <v>kʃə</v>
      </c>
      <c r="J2133" s="1" t="str">
        <f t="shared" si="564"/>
        <v>ctio</v>
      </c>
      <c r="K2133" s="10">
        <f t="shared" si="565"/>
        <v>3</v>
      </c>
      <c r="L2133" s="1">
        <f t="shared" si="566"/>
        <v>4</v>
      </c>
      <c r="M2133" s="10">
        <f t="shared" si="567"/>
        <v>4</v>
      </c>
      <c r="N2133" s="1" t="str">
        <f t="shared" si="568"/>
        <v>~ctio~</v>
      </c>
      <c r="O2133" s="1" t="str">
        <f t="shared" si="569"/>
        <v>[kʃə]</v>
      </c>
      <c r="P2133" s="3" cm="1">
        <f t="array" ref="P2133">SUM(_xlfn._xlws.FILTER($H$2:$H$2454,_xlfn.MAP($N$2:$N$2454,_xlfn.LAMBDA(_xlpm.x,_xlpm.x=$N2133))))</f>
        <v>2.1387832699619773E-3</v>
      </c>
      <c r="Q2133" s="4">
        <f t="shared" si="570"/>
        <v>1</v>
      </c>
      <c r="R2133" s="6" cm="1">
        <f t="array" ref="R2133">SUM(_xlfn._xlws.FILTER($H$2:$H$2454,_xlfn.MAP($O$2:$O$2454,_xlfn.LAMBDA(_xlpm.x,_xlpm.x=$O2133))))</f>
        <v>2.2179974651457541E-3</v>
      </c>
      <c r="S2133" s="4">
        <f t="shared" si="571"/>
        <v>0.9642857142857143</v>
      </c>
      <c r="T2133" s="4">
        <f t="shared" si="572"/>
        <v>1.1056331437445586</v>
      </c>
      <c r="U2133" s="4">
        <f t="shared" si="573"/>
        <v>0.98181818181818181</v>
      </c>
      <c r="V2133" s="4">
        <f t="shared" si="574"/>
        <v>1.5794267183231885E-2</v>
      </c>
      <c r="W2133" s="4" t="s">
        <v>5122</v>
      </c>
      <c r="X2133" s="2" cm="1">
        <f t="array" ref="X2133">SUM(_xlfn._xlws.FILTER($F$2:$F$2454,_xlfn.MAP($W$2:$W$2454,_xlfn.LAMBDA(_xlpm.x,_xlpm.x=$W2133))))</f>
        <v>180</v>
      </c>
      <c r="Y2133" s="11">
        <f t="shared" si="575"/>
        <v>0.15</v>
      </c>
      <c r="Z2133" s="4" t="s">
        <v>5101</v>
      </c>
      <c r="AA2133" s="2" cm="1">
        <f t="array" ref="AA2133">SUM(_xlfn._xlws.FILTER($F$2:$F$2454,_xlfn.MAP($Z$2:$Z$2454,_xlfn.LAMBDA(_xlpm.x,_xlpm.x=$Z2133))))</f>
        <v>2255</v>
      </c>
      <c r="AB2133" s="11">
        <f t="shared" si="576"/>
        <v>1.197339246119734E-2</v>
      </c>
      <c r="AC2133" s="11">
        <f t="shared" si="577"/>
        <v>1.0978740411106733</v>
      </c>
      <c r="AG2133" s="2"/>
      <c r="AL2133" s="2"/>
      <c r="AM2133" s="2"/>
    </row>
    <row r="2134" spans="1:39">
      <c r="A2134" s="1" t="str">
        <f t="shared" si="561"/>
        <v>~gree~ : [ɡɹi]</v>
      </c>
      <c r="B2134" s="1">
        <f>_xlfn.LET(_xlpm.d,$G2134,_xlpm.k,_xlfn.CONCAT(LEFT(TRIM(B$1),1),"*"),COUNTIF(_xlpm.d,_xlpm.k))</f>
        <v>0</v>
      </c>
      <c r="C2134" s="1">
        <f>_xlfn.LET(_xlpm.d,$G2134,_xlpm.k,_xlfn.CONCAT(LEFT(TRIM(C$1),1),"*"),COUNTIF(_xlpm.d,_xlpm.k))</f>
        <v>0</v>
      </c>
      <c r="D2134" s="1">
        <f>_xlfn.LET(_xlpm.d,$G2134,_xlpm.k,_xlfn.CONCAT(LEFT(TRIM(D$1),1),"*"),COUNTIF(_xlpm.d,_xlpm.k))</f>
        <v>0</v>
      </c>
      <c r="E2134" s="1">
        <f t="shared" si="562"/>
        <v>1.0413926851582249</v>
      </c>
      <c r="F2134" s="7">
        <v>10</v>
      </c>
      <c r="G2134" s="9" t="s">
        <v>369</v>
      </c>
      <c r="H2134" s="4" cm="1">
        <f t="array" ref="H2134">F2134/freq.sum.r6e</f>
        <v>7.9214195183776931E-4</v>
      </c>
      <c r="I2134" s="4" t="str">
        <f t="shared" si="563"/>
        <v>ɡɹi</v>
      </c>
      <c r="J2134" s="4" t="str">
        <f t="shared" si="564"/>
        <v>gree</v>
      </c>
      <c r="K2134" s="10">
        <f t="shared" si="565"/>
        <v>3</v>
      </c>
      <c r="L2134" s="1">
        <f t="shared" si="566"/>
        <v>4</v>
      </c>
      <c r="M2134" s="10">
        <f t="shared" si="567"/>
        <v>4</v>
      </c>
      <c r="N2134" s="1" t="str">
        <f t="shared" si="568"/>
        <v>~gree~</v>
      </c>
      <c r="O2134" s="1" t="str">
        <f t="shared" si="569"/>
        <v>[ɡɹi]</v>
      </c>
      <c r="P2134" s="3" cm="1">
        <f t="array" ref="P2134">SUM(_xlfn._xlws.FILTER($H$2:$H$2454,_xlfn.MAP($N$2:$N$2454,_xlfn.LAMBDA(_xlpm.x,_xlpm.x=$N2134))))</f>
        <v>8.7135614702154619E-4</v>
      </c>
      <c r="Q2134" s="4">
        <f t="shared" si="570"/>
        <v>0.90909090909090917</v>
      </c>
      <c r="R2134" s="6" cm="1">
        <f t="array" ref="R2134">SUM(_xlfn._xlws.FILTER($H$2:$H$2454,_xlfn.MAP($O$2:$O$2454,_xlfn.LAMBDA(_xlpm.x,_xlpm.x=$O2134))))</f>
        <v>1.0297845373891E-3</v>
      </c>
      <c r="S2134" s="4">
        <f t="shared" si="571"/>
        <v>0.76923076923076927</v>
      </c>
      <c r="T2134" s="4">
        <f t="shared" si="572"/>
        <v>0.6753008500802109</v>
      </c>
      <c r="U2134" s="4">
        <f t="shared" si="573"/>
        <v>0.83333333333333337</v>
      </c>
      <c r="V2134" s="4">
        <f t="shared" si="574"/>
        <v>7.2550667148611747E-2</v>
      </c>
      <c r="W2134" s="4" t="s">
        <v>5126</v>
      </c>
      <c r="X2134" s="2" cm="1">
        <f t="array" ref="X2134">SUM(_xlfn._xlws.FILTER($F$2:$F$2454,_xlfn.MAP($W$2:$W$2454,_xlfn.LAMBDA(_xlpm.x,_xlpm.x=$W2134))))</f>
        <v>109</v>
      </c>
      <c r="Y2134" s="11">
        <f t="shared" si="575"/>
        <v>9.1743119266055051E-2</v>
      </c>
      <c r="Z2134" s="4" t="s">
        <v>5110</v>
      </c>
      <c r="AA2134" s="2" cm="1">
        <f t="array" ref="AA2134">SUM(_xlfn._xlws.FILTER($F$2:$F$2454,_xlfn.MAP($Z$2:$Z$2454,_xlfn.LAMBDA(_xlpm.x,_xlpm.x=$Z2134))))</f>
        <v>354</v>
      </c>
      <c r="AB2134" s="11">
        <f t="shared" si="576"/>
        <v>2.8248587570621469E-2</v>
      </c>
      <c r="AC2134" s="11">
        <f t="shared" si="577"/>
        <v>0.51157676408516417</v>
      </c>
      <c r="AG2134" s="2"/>
      <c r="AL2134" s="2"/>
      <c r="AM2134" s="2"/>
    </row>
    <row r="2135" spans="1:39">
      <c r="A2135" s="1" t="str">
        <f t="shared" si="561"/>
        <v>~trai~ : [tɹeɪ]</v>
      </c>
      <c r="B2135" s="1">
        <f>_xlfn.LET(_xlpm.d,$G2135,_xlpm.k,_xlfn.CONCAT(LEFT(TRIM(B$1),1),"*"),COUNTIF(_xlpm.d,_xlpm.k))</f>
        <v>0</v>
      </c>
      <c r="C2135" s="1">
        <f>_xlfn.LET(_xlpm.d,$G2135,_xlpm.k,_xlfn.CONCAT(LEFT(TRIM(C$1),1),"*"),COUNTIF(_xlpm.d,_xlpm.k))</f>
        <v>0</v>
      </c>
      <c r="D2135" s="1">
        <f>_xlfn.LET(_xlpm.d,$G2135,_xlpm.k,_xlfn.CONCAT(LEFT(TRIM(D$1),1),"*"),COUNTIF(_xlpm.d,_xlpm.k))</f>
        <v>0</v>
      </c>
      <c r="E2135" s="1">
        <f t="shared" si="562"/>
        <v>0.77815125038364352</v>
      </c>
      <c r="F2135" s="7">
        <v>5</v>
      </c>
      <c r="G2135" s="9" t="s">
        <v>465</v>
      </c>
      <c r="H2135" s="4" cm="1">
        <f t="array" ref="H2135">F2135/freq.sum.r6e</f>
        <v>3.9607097591888465E-4</v>
      </c>
      <c r="I2135" s="4" t="str">
        <f t="shared" si="563"/>
        <v>tɹeɪ</v>
      </c>
      <c r="J2135" s="4" t="str">
        <f t="shared" si="564"/>
        <v>trai</v>
      </c>
      <c r="K2135" s="10">
        <f t="shared" si="565"/>
        <v>4</v>
      </c>
      <c r="L2135" s="1">
        <f t="shared" si="566"/>
        <v>4</v>
      </c>
      <c r="M2135" s="10">
        <f t="shared" si="567"/>
        <v>4</v>
      </c>
      <c r="N2135" s="1" t="str">
        <f t="shared" si="568"/>
        <v>~trai~</v>
      </c>
      <c r="O2135" s="1" t="str">
        <f t="shared" si="569"/>
        <v>[tɹeɪ]</v>
      </c>
      <c r="P2135" s="3" cm="1">
        <f t="array" ref="P2135">SUM(_xlfn._xlws.FILTER($H$2:$H$2454,_xlfn.MAP($N$2:$N$2454,_xlfn.LAMBDA(_xlpm.x,_xlpm.x=$N2135))))</f>
        <v>4.7528517110266159E-4</v>
      </c>
      <c r="Q2135" s="4">
        <f t="shared" si="570"/>
        <v>0.83333333333333326</v>
      </c>
      <c r="R2135" s="6" cm="1">
        <f t="array" ref="R2135">SUM(_xlfn._xlws.FILTER($H$2:$H$2454,_xlfn.MAP($O$2:$O$2454,_xlfn.LAMBDA(_xlpm.x,_xlpm.x=$O2135))))</f>
        <v>6.3371356147021542E-4</v>
      </c>
      <c r="S2135" s="4">
        <f t="shared" si="571"/>
        <v>0.625</v>
      </c>
      <c r="T2135" s="4">
        <f t="shared" si="572"/>
        <v>0.43251383462401999</v>
      </c>
      <c r="U2135" s="4">
        <f t="shared" si="573"/>
        <v>0.71428571428571419</v>
      </c>
      <c r="V2135" s="4">
        <f t="shared" si="574"/>
        <v>0.12493873660829993</v>
      </c>
      <c r="W2135" s="4" t="s">
        <v>5131</v>
      </c>
      <c r="X2135" s="2" cm="1">
        <f t="array" ref="X2135">SUM(_xlfn._xlws.FILTER($F$2:$F$2454,_xlfn.MAP($W$2:$W$2454,_xlfn.LAMBDA(_xlpm.x,_xlpm.x=$W2135))))</f>
        <v>105</v>
      </c>
      <c r="Y2135" s="11">
        <f t="shared" si="575"/>
        <v>4.7619047619047616E-2</v>
      </c>
      <c r="Z2135" s="4" t="s">
        <v>5108</v>
      </c>
      <c r="AA2135" s="2" cm="1">
        <f t="array" ref="AA2135">SUM(_xlfn._xlws.FILTER($F$2:$F$2454,_xlfn.MAP($Z$2:$Z$2454,_xlfn.LAMBDA(_xlpm.x,_xlpm.x=$Z2135))))</f>
        <v>475</v>
      </c>
      <c r="AB2135" s="11">
        <f t="shared" si="576"/>
        <v>1.0526315789473684E-2</v>
      </c>
      <c r="AC2135" s="11">
        <f t="shared" si="577"/>
        <v>0.65550431055492853</v>
      </c>
      <c r="AG2135" s="2"/>
      <c r="AL2135" s="2"/>
      <c r="AM2135" s="2"/>
    </row>
    <row r="2136" spans="1:39">
      <c r="A2136" s="1" t="str">
        <f t="shared" si="561"/>
        <v>~ctri~ : [ktɹɪ]</v>
      </c>
      <c r="B2136" s="1">
        <f>_xlfn.LET(_xlpm.d,$G2136,_xlpm.k,_xlfn.CONCAT(LEFT(TRIM(B$1),1),"*"),COUNTIF(_xlpm.d,_xlpm.k))</f>
        <v>0</v>
      </c>
      <c r="C2136" s="1">
        <f>_xlfn.LET(_xlpm.d,$G2136,_xlpm.k,_xlfn.CONCAT(LEFT(TRIM(C$1),1),"*"),COUNTIF(_xlpm.d,_xlpm.k))</f>
        <v>0</v>
      </c>
      <c r="D2136" s="1">
        <f>_xlfn.LET(_xlpm.d,$G2136,_xlpm.k,_xlfn.CONCAT(LEFT(TRIM(D$1),1),"*"),COUNTIF(_xlpm.d,_xlpm.k))</f>
        <v>0</v>
      </c>
      <c r="E2136" s="1">
        <f t="shared" si="562"/>
        <v>0.60205999132796229</v>
      </c>
      <c r="F2136" s="7">
        <v>3</v>
      </c>
      <c r="G2136" s="9" t="s">
        <v>490</v>
      </c>
      <c r="H2136" s="4" cm="1">
        <f t="array" ref="H2136">F2136/freq.sum.r6e</f>
        <v>2.376425855513308E-4</v>
      </c>
      <c r="I2136" s="4" t="str">
        <f t="shared" si="563"/>
        <v>ktɹɪ</v>
      </c>
      <c r="J2136" s="4" t="str">
        <f t="shared" si="564"/>
        <v>ctri</v>
      </c>
      <c r="K2136" s="10">
        <f t="shared" si="565"/>
        <v>4</v>
      </c>
      <c r="L2136" s="1">
        <f t="shared" si="566"/>
        <v>4</v>
      </c>
      <c r="M2136" s="10">
        <f t="shared" si="567"/>
        <v>4</v>
      </c>
      <c r="N2136" s="1" t="str">
        <f t="shared" si="568"/>
        <v>~ctri~</v>
      </c>
      <c r="O2136" s="1" t="str">
        <f t="shared" si="569"/>
        <v>[ktɹɪ]</v>
      </c>
      <c r="P2136" s="3" cm="1">
        <f t="array" ref="P2136">SUM(_xlfn._xlws.FILTER($H$2:$H$2454,_xlfn.MAP($N$2:$N$2454,_xlfn.LAMBDA(_xlpm.x,_xlpm.x=$N2136))))</f>
        <v>2.376425855513308E-4</v>
      </c>
      <c r="Q2136" s="4">
        <f t="shared" si="570"/>
        <v>1</v>
      </c>
      <c r="R2136" s="6" cm="1">
        <f t="array" ref="R2136">SUM(_xlfn._xlws.FILTER($H$2:$H$2454,_xlfn.MAP($O$2:$O$2454,_xlfn.LAMBDA(_xlpm.x,_xlpm.x=$O2136))))</f>
        <v>3.1685678073510771E-4</v>
      </c>
      <c r="S2136" s="4">
        <f t="shared" si="571"/>
        <v>0.75</v>
      </c>
      <c r="T2136" s="4">
        <f t="shared" si="572"/>
        <v>0.40156605862098821</v>
      </c>
      <c r="U2136" s="4">
        <f t="shared" si="573"/>
        <v>0.8571428571428571</v>
      </c>
      <c r="V2136" s="4">
        <f t="shared" si="574"/>
        <v>0.12493873660829993</v>
      </c>
      <c r="W2136" s="4" t="s">
        <v>5110</v>
      </c>
      <c r="X2136" s="2" cm="1">
        <f t="array" ref="X2136">SUM(_xlfn._xlws.FILTER($F$2:$F$2454,_xlfn.MAP($W$2:$W$2454,_xlfn.LAMBDA(_xlpm.x,_xlpm.x=$W2136))))</f>
        <v>1594</v>
      </c>
      <c r="Y2136" s="11">
        <f t="shared" si="575"/>
        <v>1.8820577164366374E-3</v>
      </c>
      <c r="Z2136" s="4" t="s">
        <v>5102</v>
      </c>
      <c r="AA2136" s="2" cm="1">
        <f t="array" ref="AA2136">SUM(_xlfn._xlws.FILTER($F$2:$F$2454,_xlfn.MAP($Z$2:$Z$2454,_xlfn.LAMBDA(_xlpm.x,_xlpm.x=$Z2136))))</f>
        <v>1794</v>
      </c>
      <c r="AB2136" s="11">
        <f t="shared" si="576"/>
        <v>1.6722408026755853E-3</v>
      </c>
      <c r="AC2136" s="11">
        <f t="shared" si="577"/>
        <v>5.1334121647979701E-2</v>
      </c>
      <c r="AG2136" s="2"/>
      <c r="AL2136" s="2"/>
      <c r="AM2136" s="2"/>
    </row>
    <row r="2137" spans="1:39">
      <c r="A2137" s="1" t="str">
        <f t="shared" si="561"/>
        <v>~stio~ : [stʃə]</v>
      </c>
      <c r="B2137" s="1">
        <f>_xlfn.LET(_xlpm.d,$G2137,_xlpm.k,_xlfn.CONCAT(LEFT(TRIM(B$1),1),"*"),COUNTIF(_xlpm.d,_xlpm.k))</f>
        <v>0</v>
      </c>
      <c r="C2137" s="1">
        <f>_xlfn.LET(_xlpm.d,$G2137,_xlpm.k,_xlfn.CONCAT(LEFT(TRIM(C$1),1),"*"),COUNTIF(_xlpm.d,_xlpm.k))</f>
        <v>0</v>
      </c>
      <c r="D2137" s="1">
        <f>_xlfn.LET(_xlpm.d,$G2137,_xlpm.k,_xlfn.CONCAT(LEFT(TRIM(D$1),1),"*"),COUNTIF(_xlpm.d,_xlpm.k))</f>
        <v>0</v>
      </c>
      <c r="E2137" s="1">
        <f t="shared" si="562"/>
        <v>0.60205999132796229</v>
      </c>
      <c r="F2137" s="7">
        <v>3</v>
      </c>
      <c r="G2137" s="9" t="s">
        <v>492</v>
      </c>
      <c r="H2137" s="4" cm="1">
        <f t="array" ref="H2137">F2137/freq.sum.r6e</f>
        <v>2.376425855513308E-4</v>
      </c>
      <c r="I2137" s="4" t="str">
        <f t="shared" si="563"/>
        <v>stʃə</v>
      </c>
      <c r="J2137" s="4" t="str">
        <f t="shared" si="564"/>
        <v>stio</v>
      </c>
      <c r="K2137" s="10">
        <f t="shared" si="565"/>
        <v>4</v>
      </c>
      <c r="L2137" s="1">
        <f t="shared" si="566"/>
        <v>4</v>
      </c>
      <c r="M2137" s="10">
        <f t="shared" si="567"/>
        <v>4</v>
      </c>
      <c r="N2137" s="1" t="str">
        <f t="shared" si="568"/>
        <v>~stio~</v>
      </c>
      <c r="O2137" s="1" t="str">
        <f t="shared" si="569"/>
        <v>[stʃə]</v>
      </c>
      <c r="P2137" s="3" cm="1">
        <f t="array" ref="P2137">SUM(_xlfn._xlws.FILTER($H$2:$H$2454,_xlfn.MAP($N$2:$N$2454,_xlfn.LAMBDA(_xlpm.x,_xlpm.x=$N2137))))</f>
        <v>2.376425855513308E-4</v>
      </c>
      <c r="Q2137" s="4">
        <f t="shared" si="570"/>
        <v>1</v>
      </c>
      <c r="R2137" s="6" cm="1">
        <f t="array" ref="R2137">SUM(_xlfn._xlws.FILTER($H$2:$H$2454,_xlfn.MAP($O$2:$O$2454,_xlfn.LAMBDA(_xlpm.x,_xlpm.x=$O2137))))</f>
        <v>3.1685678073510771E-4</v>
      </c>
      <c r="S2137" s="4">
        <f t="shared" si="571"/>
        <v>0.75</v>
      </c>
      <c r="T2137" s="4">
        <f t="shared" si="572"/>
        <v>0.40156605862098821</v>
      </c>
      <c r="U2137" s="4">
        <f t="shared" si="573"/>
        <v>0.8571428571428571</v>
      </c>
      <c r="V2137" s="4">
        <f t="shared" si="574"/>
        <v>0.12493873660829993</v>
      </c>
      <c r="W2137" s="4" t="s">
        <v>5122</v>
      </c>
      <c r="X2137" s="2" cm="1">
        <f t="array" ref="X2137">SUM(_xlfn._xlws.FILTER($F$2:$F$2454,_xlfn.MAP($W$2:$W$2454,_xlfn.LAMBDA(_xlpm.x,_xlpm.x=$W2137))))</f>
        <v>180</v>
      </c>
      <c r="Y2137" s="11">
        <f t="shared" si="575"/>
        <v>1.6666666666666666E-2</v>
      </c>
      <c r="Z2137" s="4" t="s">
        <v>5101</v>
      </c>
      <c r="AA2137" s="2" cm="1">
        <f t="array" ref="AA2137">SUM(_xlfn._xlws.FILTER($F$2:$F$2454,_xlfn.MAP($Z$2:$Z$2454,_xlfn.LAMBDA(_xlpm.x,_xlpm.x=$Z2137))))</f>
        <v>2255</v>
      </c>
      <c r="AB2137" s="11">
        <f t="shared" si="576"/>
        <v>1.3303769401330377E-3</v>
      </c>
      <c r="AC2137" s="11">
        <f t="shared" si="577"/>
        <v>1.0978740411106733</v>
      </c>
      <c r="AG2137" s="2"/>
      <c r="AL2137" s="2"/>
      <c r="AM2137" s="2"/>
    </row>
    <row r="2138" spans="1:39">
      <c r="A2138" s="1" t="str">
        <f t="shared" si="561"/>
        <v>~grow~ : [ɡɹoʊ]</v>
      </c>
      <c r="B2138" s="1">
        <f>_xlfn.LET(_xlpm.d,$G2138,_xlpm.k,_xlfn.CONCAT(LEFT(TRIM(B$1),1),"*"),COUNTIF(_xlpm.d,_xlpm.k))</f>
        <v>0</v>
      </c>
      <c r="C2138" s="1">
        <f>_xlfn.LET(_xlpm.d,$G2138,_xlpm.k,_xlfn.CONCAT(LEFT(TRIM(C$1),1),"*"),COUNTIF(_xlpm.d,_xlpm.k))</f>
        <v>0</v>
      </c>
      <c r="D2138" s="1">
        <f>_xlfn.LET(_xlpm.d,$G2138,_xlpm.k,_xlfn.CONCAT(LEFT(TRIM(D$1),1),"*"),COUNTIF(_xlpm.d,_xlpm.k))</f>
        <v>0</v>
      </c>
      <c r="E2138" s="1">
        <f t="shared" si="562"/>
        <v>0.60205999132796229</v>
      </c>
      <c r="F2138" s="7">
        <v>3</v>
      </c>
      <c r="G2138" s="9" t="s">
        <v>491</v>
      </c>
      <c r="H2138" s="4" cm="1">
        <f t="array" ref="H2138">F2138/freq.sum.r6e</f>
        <v>2.376425855513308E-4</v>
      </c>
      <c r="I2138" s="4" t="str">
        <f t="shared" si="563"/>
        <v>ɡɹoʊ</v>
      </c>
      <c r="J2138" s="4" t="str">
        <f t="shared" si="564"/>
        <v>grow</v>
      </c>
      <c r="K2138" s="10">
        <f t="shared" si="565"/>
        <v>4</v>
      </c>
      <c r="L2138" s="1">
        <f t="shared" si="566"/>
        <v>4</v>
      </c>
      <c r="M2138" s="10">
        <f t="shared" si="567"/>
        <v>4</v>
      </c>
      <c r="N2138" s="1" t="str">
        <f t="shared" si="568"/>
        <v>~grow~</v>
      </c>
      <c r="O2138" s="1" t="str">
        <f t="shared" si="569"/>
        <v>[ɡɹoʊ]</v>
      </c>
      <c r="P2138" s="3" cm="1">
        <f t="array" ref="P2138">SUM(_xlfn._xlws.FILTER($H$2:$H$2454,_xlfn.MAP($N$2:$N$2454,_xlfn.LAMBDA(_xlpm.x,_xlpm.x=$N2138))))</f>
        <v>2.376425855513308E-4</v>
      </c>
      <c r="Q2138" s="4">
        <f t="shared" si="570"/>
        <v>1</v>
      </c>
      <c r="R2138" s="6" cm="1">
        <f t="array" ref="R2138">SUM(_xlfn._xlws.FILTER($H$2:$H$2454,_xlfn.MAP($O$2:$O$2454,_xlfn.LAMBDA(_xlpm.x,_xlpm.x=$O2138))))</f>
        <v>3.1685678073510771E-4</v>
      </c>
      <c r="S2138" s="4">
        <f t="shared" si="571"/>
        <v>0.75</v>
      </c>
      <c r="T2138" s="4">
        <f t="shared" si="572"/>
        <v>0.40156605862098821</v>
      </c>
      <c r="U2138" s="4">
        <f t="shared" si="573"/>
        <v>0.8571428571428571</v>
      </c>
      <c r="V2138" s="4">
        <f t="shared" si="574"/>
        <v>0.12493873660829993</v>
      </c>
      <c r="W2138" s="4" t="s">
        <v>5128</v>
      </c>
      <c r="X2138" s="2" cm="1">
        <f t="array" ref="X2138">SUM(_xlfn._xlws.FILTER($F$2:$F$2454,_xlfn.MAP($W$2:$W$2454,_xlfn.LAMBDA(_xlpm.x,_xlpm.x=$W2138))))</f>
        <v>89</v>
      </c>
      <c r="Y2138" s="11">
        <f t="shared" si="575"/>
        <v>3.3707865168539325E-2</v>
      </c>
      <c r="Z2138" s="4" t="s">
        <v>5109</v>
      </c>
      <c r="AA2138" s="2" cm="1">
        <f t="array" ref="AA2138">SUM(_xlfn._xlws.FILTER($F$2:$F$2454,_xlfn.MAP($Z$2:$Z$2454,_xlfn.LAMBDA(_xlpm.x,_xlpm.x=$Z2138))))</f>
        <v>257</v>
      </c>
      <c r="AB2138" s="11">
        <f t="shared" si="576"/>
        <v>1.1673151750972763E-2</v>
      </c>
      <c r="AC2138" s="11">
        <f t="shared" si="577"/>
        <v>0.4605431166863817</v>
      </c>
      <c r="AG2138" s="2"/>
      <c r="AL2138" s="2"/>
      <c r="AM2138" s="2"/>
    </row>
    <row r="2139" spans="1:39">
      <c r="A2139" s="1" t="str">
        <f t="shared" si="561"/>
        <v>~shou~ : [ʃʊ]</v>
      </c>
      <c r="B2139" s="1">
        <f>_xlfn.LET(_xlpm.d,$G2139,_xlpm.k,_xlfn.CONCAT(LEFT(TRIM(B$1),1),"*"),COUNTIF(_xlpm.d,_xlpm.k))</f>
        <v>0</v>
      </c>
      <c r="C2139" s="1">
        <f>_xlfn.LET(_xlpm.d,$G2139,_xlpm.k,_xlfn.CONCAT(LEFT(TRIM(C$1),1),"*"),COUNTIF(_xlpm.d,_xlpm.k))</f>
        <v>0</v>
      </c>
      <c r="D2139" s="1">
        <f>_xlfn.LET(_xlpm.d,$G2139,_xlpm.k,_xlfn.CONCAT(LEFT(TRIM(D$1),1),"*"),COUNTIF(_xlpm.d,_xlpm.k))</f>
        <v>0</v>
      </c>
      <c r="E2139" s="1">
        <f t="shared" si="562"/>
        <v>0.30102999566398114</v>
      </c>
      <c r="F2139" s="7">
        <v>1</v>
      </c>
      <c r="G2139" s="9" t="s">
        <v>1317</v>
      </c>
      <c r="H2139" s="4" cm="1">
        <f t="array" ref="H2139">F2139/freq.sum.r6e</f>
        <v>7.9214195183776928E-5</v>
      </c>
      <c r="I2139" s="4" t="str">
        <f t="shared" si="563"/>
        <v>ʃʊ</v>
      </c>
      <c r="J2139" s="4" t="str">
        <f t="shared" si="564"/>
        <v>shou</v>
      </c>
      <c r="K2139" s="10">
        <f t="shared" si="565"/>
        <v>2</v>
      </c>
      <c r="L2139" s="1">
        <f t="shared" si="566"/>
        <v>4</v>
      </c>
      <c r="M2139" s="10">
        <f t="shared" si="567"/>
        <v>4</v>
      </c>
      <c r="N2139" s="1" t="str">
        <f t="shared" si="568"/>
        <v>~shou~</v>
      </c>
      <c r="O2139" s="1" t="str">
        <f t="shared" si="569"/>
        <v>[ʃʊ]</v>
      </c>
      <c r="P2139" s="3" cm="1">
        <f t="array" ref="P2139">SUM(_xlfn._xlws.FILTER($H$2:$H$2454,_xlfn.MAP($N$2:$N$2454,_xlfn.LAMBDA(_xlpm.x,_xlpm.x=$N2139))))</f>
        <v>2.3764258555133077E-4</v>
      </c>
      <c r="Q2139" s="4">
        <f t="shared" si="570"/>
        <v>0.33333333333333337</v>
      </c>
      <c r="R2139" s="6" cm="1">
        <f t="array" ref="R2139">SUM(_xlfn._xlws.FILTER($H$2:$H$2454,_xlfn.MAP($O$2:$O$2454,_xlfn.LAMBDA(_xlpm.x,_xlpm.x=$O2139))))</f>
        <v>3.1685678073510771E-4</v>
      </c>
      <c r="S2139" s="4">
        <f t="shared" si="571"/>
        <v>0.25</v>
      </c>
      <c r="T2139" s="4">
        <f t="shared" si="572"/>
        <v>6.6927676436831382E-2</v>
      </c>
      <c r="U2139" s="4">
        <f t="shared" si="573"/>
        <v>0.28571428571428575</v>
      </c>
      <c r="V2139" s="4">
        <f t="shared" si="574"/>
        <v>0.1249387366083</v>
      </c>
      <c r="W2139" s="4" t="s">
        <v>5100</v>
      </c>
      <c r="X2139" s="2" cm="1">
        <f t="array" ref="X2139">SUM(_xlfn._xlws.FILTER($F$2:$F$2454,_xlfn.MAP($W$2:$W$2454,_xlfn.LAMBDA(_xlpm.x,_xlpm.x=$W2139))))</f>
        <v>150</v>
      </c>
      <c r="Y2139" s="11">
        <f t="shared" si="575"/>
        <v>6.6666666666666671E-3</v>
      </c>
      <c r="Z2139" s="4" t="s">
        <v>5116</v>
      </c>
      <c r="AA2139" s="2" cm="1">
        <f t="array" ref="AA2139">SUM(_xlfn._xlws.FILTER($F$2:$F$2454,_xlfn.MAP($Z$2:$Z$2454,_xlfn.LAMBDA(_xlpm.x,_xlpm.x=$Z2139))))</f>
        <v>96</v>
      </c>
      <c r="AB2139" s="11">
        <f t="shared" si="576"/>
        <v>1.0416666666666666E-2</v>
      </c>
      <c r="AC2139" s="11">
        <f t="shared" si="577"/>
        <v>-0.19382002601611276</v>
      </c>
      <c r="AG2139" s="2"/>
      <c r="AL2139" s="2"/>
      <c r="AM2139" s="2"/>
    </row>
    <row r="2140" spans="1:39">
      <c r="A2140" s="1" t="str">
        <f t="shared" si="561"/>
        <v>~crow~ : [kɹoʊ]</v>
      </c>
      <c r="B2140" s="1">
        <f>_xlfn.LET(_xlpm.d,$G2140,_xlpm.k,_xlfn.CONCAT(LEFT(TRIM(B$1),1),"*"),COUNTIF(_xlpm.d,_xlpm.k))</f>
        <v>0</v>
      </c>
      <c r="C2140" s="1">
        <f>_xlfn.LET(_xlpm.d,$G2140,_xlpm.k,_xlfn.CONCAT(LEFT(TRIM(C$1),1),"*"),COUNTIF(_xlpm.d,_xlpm.k))</f>
        <v>0</v>
      </c>
      <c r="D2140" s="1">
        <f>_xlfn.LET(_xlpm.d,$G2140,_xlpm.k,_xlfn.CONCAT(LEFT(TRIM(D$1),1),"*"),COUNTIF(_xlpm.d,_xlpm.k))</f>
        <v>0</v>
      </c>
      <c r="E2140" s="1">
        <f t="shared" si="562"/>
        <v>0.30102999566398114</v>
      </c>
      <c r="F2140" s="7">
        <v>1</v>
      </c>
      <c r="G2140" s="9" t="s">
        <v>2045</v>
      </c>
      <c r="H2140" s="4" cm="1">
        <f t="array" ref="H2140">F2140/freq.sum.r6e</f>
        <v>7.9214195183776928E-5</v>
      </c>
      <c r="I2140" s="4" t="str">
        <f t="shared" si="563"/>
        <v>kɹoʊ</v>
      </c>
      <c r="J2140" s="4" t="str">
        <f t="shared" si="564"/>
        <v>crow</v>
      </c>
      <c r="K2140" s="10">
        <f t="shared" si="565"/>
        <v>4</v>
      </c>
      <c r="L2140" s="1">
        <f t="shared" si="566"/>
        <v>4</v>
      </c>
      <c r="M2140" s="10">
        <f t="shared" si="567"/>
        <v>4</v>
      </c>
      <c r="N2140" s="1" t="str">
        <f t="shared" si="568"/>
        <v>~crow~</v>
      </c>
      <c r="O2140" s="1" t="str">
        <f t="shared" si="569"/>
        <v>[kɹoʊ]</v>
      </c>
      <c r="P2140" s="3" cm="1">
        <f t="array" ref="P2140">SUM(_xlfn._xlws.FILTER($H$2:$H$2454,_xlfn.MAP($N$2:$N$2454,_xlfn.LAMBDA(_xlpm.x,_xlpm.x=$N2140))))</f>
        <v>2.3764258555133077E-4</v>
      </c>
      <c r="Q2140" s="4">
        <f t="shared" si="570"/>
        <v>0.33333333333333337</v>
      </c>
      <c r="R2140" s="6" cm="1">
        <f t="array" ref="R2140">SUM(_xlfn._xlws.FILTER($H$2:$H$2454,_xlfn.MAP($O$2:$O$2454,_xlfn.LAMBDA(_xlpm.x,_xlpm.x=$O2140))))</f>
        <v>3.1685678073510771E-4</v>
      </c>
      <c r="S2140" s="4">
        <f t="shared" si="571"/>
        <v>0.25</v>
      </c>
      <c r="T2140" s="4">
        <f t="shared" si="572"/>
        <v>6.6927676436831382E-2</v>
      </c>
      <c r="U2140" s="4">
        <f t="shared" si="573"/>
        <v>0.28571428571428575</v>
      </c>
      <c r="V2140" s="4">
        <f t="shared" si="574"/>
        <v>0.1249387366083</v>
      </c>
      <c r="W2140" s="4" t="s">
        <v>5128</v>
      </c>
      <c r="X2140" s="2" cm="1">
        <f t="array" ref="X2140">SUM(_xlfn._xlws.FILTER($F$2:$F$2454,_xlfn.MAP($W$2:$W$2454,_xlfn.LAMBDA(_xlpm.x,_xlpm.x=$W2140))))</f>
        <v>89</v>
      </c>
      <c r="Y2140" s="11">
        <f t="shared" si="575"/>
        <v>1.1235955056179775E-2</v>
      </c>
      <c r="Z2140" s="4" t="s">
        <v>5109</v>
      </c>
      <c r="AA2140" s="2" cm="1">
        <f t="array" ref="AA2140">SUM(_xlfn._xlws.FILTER($F$2:$F$2454,_xlfn.MAP($Z$2:$Z$2454,_xlfn.LAMBDA(_xlpm.x,_xlpm.x=$Z2140))))</f>
        <v>257</v>
      </c>
      <c r="AB2140" s="11">
        <f t="shared" si="576"/>
        <v>3.8910505836575876E-3</v>
      </c>
      <c r="AC2140" s="11">
        <f t="shared" si="577"/>
        <v>0.4605431166863817</v>
      </c>
      <c r="AG2140" s="2"/>
      <c r="AL2140" s="2"/>
      <c r="AM2140" s="2"/>
    </row>
    <row r="2141" spans="1:39">
      <c r="A2141" s="1" t="str">
        <f t="shared" si="561"/>
        <v>~nque~ : [ŋkə]</v>
      </c>
      <c r="B2141" s="1">
        <f>_xlfn.LET(_xlpm.d,$G2141,_xlpm.k,_xlfn.CONCAT(LEFT(TRIM(B$1),1),"*"),COUNTIF(_xlpm.d,_xlpm.k))</f>
        <v>0</v>
      </c>
      <c r="C2141" s="1">
        <f>_xlfn.LET(_xlpm.d,$G2141,_xlpm.k,_xlfn.CONCAT(LEFT(TRIM(C$1),1),"*"),COUNTIF(_xlpm.d,_xlpm.k))</f>
        <v>0</v>
      </c>
      <c r="D2141" s="1">
        <f>_xlfn.LET(_xlpm.d,$G2141,_xlpm.k,_xlfn.CONCAT(LEFT(TRIM(D$1),1),"*"),COUNTIF(_xlpm.d,_xlpm.k))</f>
        <v>0</v>
      </c>
      <c r="E2141" s="1">
        <f t="shared" si="562"/>
        <v>0.47712125471966244</v>
      </c>
      <c r="F2141" s="7">
        <v>2</v>
      </c>
      <c r="G2141" s="9" t="s">
        <v>1088</v>
      </c>
      <c r="H2141" s="4" cm="1">
        <f t="array" ref="H2141">F2141/freq.sum.r6e</f>
        <v>1.5842839036755386E-4</v>
      </c>
      <c r="I2141" s="1" t="str">
        <f t="shared" si="563"/>
        <v>ŋkə</v>
      </c>
      <c r="J2141" s="1" t="str">
        <f t="shared" si="564"/>
        <v>nque</v>
      </c>
      <c r="K2141" s="10">
        <f t="shared" si="565"/>
        <v>3</v>
      </c>
      <c r="L2141" s="1">
        <f t="shared" si="566"/>
        <v>4</v>
      </c>
      <c r="M2141" s="10">
        <f t="shared" si="567"/>
        <v>4</v>
      </c>
      <c r="N2141" s="1" t="str">
        <f t="shared" si="568"/>
        <v>~nque~</v>
      </c>
      <c r="O2141" s="1" t="str">
        <f t="shared" si="569"/>
        <v>[ŋkə]</v>
      </c>
      <c r="P2141" s="3" cm="1">
        <f t="array" ref="P2141">SUM(_xlfn._xlws.FILTER($H$2:$H$2454,_xlfn.MAP($N$2:$N$2454,_xlfn.LAMBDA(_xlpm.x,_xlpm.x=$N2141))))</f>
        <v>3.1685678073510771E-4</v>
      </c>
      <c r="Q2141" s="4">
        <f t="shared" si="570"/>
        <v>0.5</v>
      </c>
      <c r="R2141" s="6" cm="1">
        <f t="array" ref="R2141">SUM(_xlfn._xlws.FILTER($H$2:$H$2454,_xlfn.MAP($O$2:$O$2454,_xlfn.LAMBDA(_xlpm.x,_xlpm.x=$O2141))))</f>
        <v>4.7528517110266159E-4</v>
      </c>
      <c r="S2141" s="4">
        <f t="shared" si="571"/>
        <v>0.33333333333333331</v>
      </c>
      <c r="T2141" s="4">
        <f t="shared" si="572"/>
        <v>0.14850900037788731</v>
      </c>
      <c r="U2141" s="4">
        <f t="shared" si="573"/>
        <v>0.4</v>
      </c>
      <c r="V2141" s="4">
        <f t="shared" si="574"/>
        <v>0.17609125905568124</v>
      </c>
      <c r="W2141" s="4" t="s">
        <v>5143</v>
      </c>
      <c r="X2141" s="2" cm="1">
        <f t="array" ref="X2141">SUM(_xlfn._xlws.FILTER($F$2:$F$2454,_xlfn.MAP($W$2:$W$2454,_xlfn.LAMBDA(_xlpm.x,_xlpm.x=$W2141))))</f>
        <v>33</v>
      </c>
      <c r="Y2141" s="11">
        <f t="shared" si="575"/>
        <v>6.0606060606060608E-2</v>
      </c>
      <c r="Z2141" s="4" t="s">
        <v>5101</v>
      </c>
      <c r="AA2141" s="2" cm="1">
        <f t="array" ref="AA2141">SUM(_xlfn._xlws.FILTER($F$2:$F$2454,_xlfn.MAP($Z$2:$Z$2454,_xlfn.LAMBDA(_xlpm.x,_xlpm.x=$Z2141))))</f>
        <v>2255</v>
      </c>
      <c r="AB2141" s="11">
        <f t="shared" si="576"/>
        <v>8.869179600886918E-4</v>
      </c>
      <c r="AC2141" s="11">
        <f t="shared" si="577"/>
        <v>1.8346326063360918</v>
      </c>
      <c r="AG2141" s="2"/>
      <c r="AL2141" s="2"/>
      <c r="AM2141" s="2"/>
    </row>
    <row r="2142" spans="1:39">
      <c r="A2142" s="1" t="str">
        <f t="shared" si="561"/>
        <v>~rcha~ : [ɹtʃə]</v>
      </c>
      <c r="B2142" s="1">
        <f>_xlfn.LET(_xlpm.d,$G2142,_xlpm.k,_xlfn.CONCAT(LEFT(TRIM(B$1),1),"*"),COUNTIF(_xlpm.d,_xlpm.k))</f>
        <v>1</v>
      </c>
      <c r="C2142" s="1">
        <f>_xlfn.LET(_xlpm.d,$G2142,_xlpm.k,_xlfn.CONCAT(LEFT(TRIM(C$1),1),"*"),COUNTIF(_xlpm.d,_xlpm.k))</f>
        <v>0</v>
      </c>
      <c r="D2142" s="1">
        <f>_xlfn.LET(_xlpm.d,$G2142,_xlpm.k,_xlfn.CONCAT(LEFT(TRIM(D$1),1),"*"),COUNTIF(_xlpm.d,_xlpm.k))</f>
        <v>0</v>
      </c>
      <c r="E2142" s="1">
        <f t="shared" si="562"/>
        <v>0.47712125471966244</v>
      </c>
      <c r="F2142" s="7">
        <v>2</v>
      </c>
      <c r="G2142" s="9" t="s">
        <v>624</v>
      </c>
      <c r="H2142" s="4" cm="1">
        <f t="array" ref="H2142">F2142/freq.sum.r6e</f>
        <v>1.5842839036755386E-4</v>
      </c>
      <c r="I2142" s="4" t="str">
        <f t="shared" si="563"/>
        <v>ɹtʃə</v>
      </c>
      <c r="J2142" s="4" t="str">
        <f t="shared" si="564"/>
        <v>rcha</v>
      </c>
      <c r="K2142" s="10">
        <f t="shared" si="565"/>
        <v>4</v>
      </c>
      <c r="L2142" s="1">
        <f t="shared" si="566"/>
        <v>4</v>
      </c>
      <c r="M2142" s="10">
        <f t="shared" si="567"/>
        <v>4</v>
      </c>
      <c r="N2142" s="1" t="str">
        <f t="shared" si="568"/>
        <v>~rcha~</v>
      </c>
      <c r="O2142" s="1" t="str">
        <f t="shared" si="569"/>
        <v>[ɹtʃə]</v>
      </c>
      <c r="P2142" s="3" cm="1">
        <f t="array" ref="P2142">SUM(_xlfn._xlws.FILTER($H$2:$H$2454,_xlfn.MAP($N$2:$N$2454,_xlfn.LAMBDA(_xlpm.x,_xlpm.x=$N2142))))</f>
        <v>1.5842839036755386E-4</v>
      </c>
      <c r="Q2142" s="4">
        <f t="shared" si="570"/>
        <v>1</v>
      </c>
      <c r="R2142" s="6" cm="1">
        <f t="array" ref="R2142">SUM(_xlfn._xlws.FILTER($H$2:$H$2454,_xlfn.MAP($O$2:$O$2454,_xlfn.LAMBDA(_xlpm.x,_xlpm.x=$O2142))))</f>
        <v>2.3764258555133077E-4</v>
      </c>
      <c r="S2142" s="4">
        <f t="shared" si="571"/>
        <v>0.66666666666666674</v>
      </c>
      <c r="T2142" s="4">
        <f t="shared" si="572"/>
        <v>0.29701800075577461</v>
      </c>
      <c r="U2142" s="4">
        <f t="shared" si="573"/>
        <v>0.8</v>
      </c>
      <c r="V2142" s="4">
        <f t="shared" si="574"/>
        <v>0.17609125905568118</v>
      </c>
      <c r="W2142" s="4" t="s">
        <v>5120</v>
      </c>
      <c r="X2142" s="2" cm="1">
        <f t="array" ref="X2142">SUM(_xlfn._xlws.FILTER($F$2:$F$2454,_xlfn.MAP($W$2:$W$2454,_xlfn.LAMBDA(_xlpm.x,_xlpm.x=$W2142))))</f>
        <v>1666</v>
      </c>
      <c r="Y2142" s="11">
        <f t="shared" si="575"/>
        <v>1.2004801920768306E-3</v>
      </c>
      <c r="Z2142" s="4" t="s">
        <v>5101</v>
      </c>
      <c r="AA2142" s="2" cm="1">
        <f t="array" ref="AA2142">SUM(_xlfn._xlws.FILTER($F$2:$F$2454,_xlfn.MAP($Z$2:$Z$2454,_xlfn.LAMBDA(_xlpm.x,_xlpm.x=$Z2142))))</f>
        <v>2255</v>
      </c>
      <c r="AB2142" s="11">
        <f t="shared" si="576"/>
        <v>8.869179600886918E-4</v>
      </c>
      <c r="AC2142" s="11">
        <f t="shared" si="577"/>
        <v>0.13147154914321055</v>
      </c>
      <c r="AG2142" s="2"/>
      <c r="AL2142" s="2"/>
      <c r="AM2142" s="2"/>
    </row>
    <row r="2143" spans="1:39">
      <c r="A2143" s="1" t="str">
        <f t="shared" si="561"/>
        <v>~rthe~ : [ɹðə]</v>
      </c>
      <c r="B2143" s="1">
        <f>_xlfn.LET(_xlpm.d,$G2143,_xlpm.k,_xlfn.CONCAT(LEFT(TRIM(B$1),1),"*"),COUNTIF(_xlpm.d,_xlpm.k))</f>
        <v>1</v>
      </c>
      <c r="C2143" s="1">
        <f>_xlfn.LET(_xlpm.d,$G2143,_xlpm.k,_xlfn.CONCAT(LEFT(TRIM(C$1),1),"*"),COUNTIF(_xlpm.d,_xlpm.k))</f>
        <v>0</v>
      </c>
      <c r="D2143" s="1">
        <f>_xlfn.LET(_xlpm.d,$G2143,_xlpm.k,_xlfn.CONCAT(LEFT(TRIM(D$1),1),"*"),COUNTIF(_xlpm.d,_xlpm.k))</f>
        <v>0</v>
      </c>
      <c r="E2143" s="1">
        <f t="shared" si="562"/>
        <v>0.47712125471966244</v>
      </c>
      <c r="F2143" s="7">
        <v>2</v>
      </c>
      <c r="G2143" s="9" t="s">
        <v>625</v>
      </c>
      <c r="H2143" s="4" cm="1">
        <f t="array" ref="H2143">F2143/freq.sum.r6e</f>
        <v>1.5842839036755386E-4</v>
      </c>
      <c r="I2143" s="1" t="str">
        <f t="shared" si="563"/>
        <v>ɹðə</v>
      </c>
      <c r="J2143" s="1" t="str">
        <f t="shared" si="564"/>
        <v>rthe</v>
      </c>
      <c r="K2143" s="10">
        <f t="shared" si="565"/>
        <v>3</v>
      </c>
      <c r="L2143" s="1">
        <f t="shared" si="566"/>
        <v>4</v>
      </c>
      <c r="M2143" s="10">
        <f t="shared" si="567"/>
        <v>4</v>
      </c>
      <c r="N2143" s="1" t="str">
        <f t="shared" si="568"/>
        <v>~rthe~</v>
      </c>
      <c r="O2143" s="1" t="str">
        <f t="shared" si="569"/>
        <v>[ɹðə]</v>
      </c>
      <c r="P2143" s="3" cm="1">
        <f t="array" ref="P2143">SUM(_xlfn._xlws.FILTER($H$2:$H$2454,_xlfn.MAP($N$2:$N$2454,_xlfn.LAMBDA(_xlpm.x,_xlpm.x=$N2143))))</f>
        <v>1.5842839036755386E-4</v>
      </c>
      <c r="Q2143" s="4">
        <f t="shared" si="570"/>
        <v>1</v>
      </c>
      <c r="R2143" s="6" cm="1">
        <f t="array" ref="R2143">SUM(_xlfn._xlws.FILTER($H$2:$H$2454,_xlfn.MAP($O$2:$O$2454,_xlfn.LAMBDA(_xlpm.x,_xlpm.x=$O2143))))</f>
        <v>2.3764258555133077E-4</v>
      </c>
      <c r="S2143" s="4">
        <f t="shared" si="571"/>
        <v>0.66666666666666674</v>
      </c>
      <c r="T2143" s="4">
        <f t="shared" si="572"/>
        <v>0.29701800075577461</v>
      </c>
      <c r="U2143" s="4">
        <f t="shared" si="573"/>
        <v>0.8</v>
      </c>
      <c r="V2143" s="4">
        <f t="shared" si="574"/>
        <v>0.17609125905568118</v>
      </c>
      <c r="W2143" s="4" t="s">
        <v>5121</v>
      </c>
      <c r="X2143" s="2" cm="1">
        <f t="array" ref="X2143">SUM(_xlfn._xlws.FILTER($F$2:$F$2454,_xlfn.MAP($W$2:$W$2454,_xlfn.LAMBDA(_xlpm.x,_xlpm.x=$W2143))))</f>
        <v>2896</v>
      </c>
      <c r="Y2143" s="11">
        <f t="shared" si="575"/>
        <v>6.9060773480662981E-4</v>
      </c>
      <c r="Z2143" s="4" t="s">
        <v>5101</v>
      </c>
      <c r="AA2143" s="2" cm="1">
        <f t="array" ref="AA2143">SUM(_xlfn._xlws.FILTER($F$2:$F$2454,_xlfn.MAP($Z$2:$Z$2454,_xlfn.LAMBDA(_xlpm.x,_xlpm.x=$Z2143))))</f>
        <v>2255</v>
      </c>
      <c r="AB2143" s="11">
        <f t="shared" si="576"/>
        <v>8.869179600886918E-4</v>
      </c>
      <c r="AC2143" s="11">
        <f t="shared" si="577"/>
        <v>-0.10865201131112999</v>
      </c>
      <c r="AG2143" s="2"/>
      <c r="AL2143" s="2"/>
      <c r="AM2143" s="2"/>
    </row>
    <row r="2144" spans="1:39">
      <c r="A2144" s="1" t="str">
        <f t="shared" si="561"/>
        <v>~ddre~ : [dɹɛ]</v>
      </c>
      <c r="B2144" s="1">
        <f>_xlfn.LET(_xlpm.d,$G2144,_xlpm.k,_xlfn.CONCAT(LEFT(TRIM(B$1),1),"*"),COUNTIF(_xlpm.d,_xlpm.k))</f>
        <v>0</v>
      </c>
      <c r="C2144" s="1">
        <f>_xlfn.LET(_xlpm.d,$G2144,_xlpm.k,_xlfn.CONCAT(LEFT(TRIM(C$1),1),"*"),COUNTIF(_xlpm.d,_xlpm.k))</f>
        <v>0</v>
      </c>
      <c r="D2144" s="1">
        <f>_xlfn.LET(_xlpm.d,$G2144,_xlpm.k,_xlfn.CONCAT(LEFT(TRIM(D$1),1),"*"),COUNTIF(_xlpm.d,_xlpm.k))</f>
        <v>0</v>
      </c>
      <c r="E2144" s="1">
        <f t="shared" si="562"/>
        <v>0.47712125471966244</v>
      </c>
      <c r="F2144" s="7">
        <v>2</v>
      </c>
      <c r="G2144" s="9" t="s">
        <v>619</v>
      </c>
      <c r="H2144" s="4" cm="1">
        <f t="array" ref="H2144">F2144/freq.sum.r6e</f>
        <v>1.5842839036755386E-4</v>
      </c>
      <c r="I2144" s="1" t="str">
        <f t="shared" si="563"/>
        <v>dɹɛ</v>
      </c>
      <c r="J2144" s="1" t="str">
        <f t="shared" si="564"/>
        <v>ddre</v>
      </c>
      <c r="K2144" s="10">
        <f t="shared" si="565"/>
        <v>3</v>
      </c>
      <c r="L2144" s="1">
        <f t="shared" si="566"/>
        <v>4</v>
      </c>
      <c r="M2144" s="10">
        <f t="shared" si="567"/>
        <v>4</v>
      </c>
      <c r="N2144" s="1" t="str">
        <f t="shared" si="568"/>
        <v>~ddre~</v>
      </c>
      <c r="O2144" s="1" t="str">
        <f t="shared" si="569"/>
        <v>[dɹɛ]</v>
      </c>
      <c r="P2144" s="3" cm="1">
        <f t="array" ref="P2144">SUM(_xlfn._xlws.FILTER($H$2:$H$2454,_xlfn.MAP($N$2:$N$2454,_xlfn.LAMBDA(_xlpm.x,_xlpm.x=$N2144))))</f>
        <v>1.5842839036755386E-4</v>
      </c>
      <c r="Q2144" s="4">
        <f t="shared" si="570"/>
        <v>1</v>
      </c>
      <c r="R2144" s="6" cm="1">
        <f t="array" ref="R2144">SUM(_xlfn._xlws.FILTER($H$2:$H$2454,_xlfn.MAP($O$2:$O$2454,_xlfn.LAMBDA(_xlpm.x,_xlpm.x=$O2144))))</f>
        <v>2.3764258555133077E-4</v>
      </c>
      <c r="S2144" s="4">
        <f t="shared" si="571"/>
        <v>0.66666666666666674</v>
      </c>
      <c r="T2144" s="4">
        <f t="shared" si="572"/>
        <v>0.29701800075577461</v>
      </c>
      <c r="U2144" s="4">
        <f t="shared" si="573"/>
        <v>0.8</v>
      </c>
      <c r="V2144" s="4">
        <f t="shared" si="574"/>
        <v>0.17609125905568118</v>
      </c>
      <c r="W2144" s="4" t="s">
        <v>5121</v>
      </c>
      <c r="X2144" s="2" cm="1">
        <f t="array" ref="X2144">SUM(_xlfn._xlws.FILTER($F$2:$F$2454,_xlfn.MAP($W$2:$W$2454,_xlfn.LAMBDA(_xlpm.x,_xlpm.x=$W2144))))</f>
        <v>2896</v>
      </c>
      <c r="Y2144" s="11">
        <f t="shared" si="575"/>
        <v>6.9060773480662981E-4</v>
      </c>
      <c r="Z2144" s="4" t="s">
        <v>5104</v>
      </c>
      <c r="AA2144" s="2" cm="1">
        <f t="array" ref="AA2144">SUM(_xlfn._xlws.FILTER($F$2:$F$2454,_xlfn.MAP($Z$2:$Z$2454,_xlfn.LAMBDA(_xlpm.x,_xlpm.x=$Z2144))))</f>
        <v>883</v>
      </c>
      <c r="AB2144" s="11">
        <f t="shared" si="576"/>
        <v>2.2650056625141564E-3</v>
      </c>
      <c r="AC2144" s="11">
        <f t="shared" si="577"/>
        <v>-0.51583785394754078</v>
      </c>
      <c r="AG2144" s="2"/>
      <c r="AL2144" s="2"/>
      <c r="AM2144" s="2"/>
    </row>
    <row r="2145" spans="1:39">
      <c r="A2145" s="1" t="str">
        <f t="shared" si="561"/>
        <v>~tely~ : [tlɪ]</v>
      </c>
      <c r="B2145" s="1">
        <f>_xlfn.LET(_xlpm.d,$G2145,_xlpm.k,_xlfn.CONCAT(LEFT(TRIM(B$1),1),"*"),COUNTIF(_xlpm.d,_xlpm.k))</f>
        <v>0</v>
      </c>
      <c r="C2145" s="1">
        <f>_xlfn.LET(_xlpm.d,$G2145,_xlpm.k,_xlfn.CONCAT(LEFT(TRIM(C$1),1),"*"),COUNTIF(_xlpm.d,_xlpm.k))</f>
        <v>0</v>
      </c>
      <c r="D2145" s="1">
        <f>_xlfn.LET(_xlpm.d,$G2145,_xlpm.k,_xlfn.CONCAT(LEFT(TRIM(D$1),1),"*"),COUNTIF(_xlpm.d,_xlpm.k))</f>
        <v>0</v>
      </c>
      <c r="E2145" s="1">
        <f t="shared" si="562"/>
        <v>0.47712125471966244</v>
      </c>
      <c r="F2145" s="7">
        <v>2</v>
      </c>
      <c r="G2145" s="9" t="s">
        <v>629</v>
      </c>
      <c r="H2145" s="4" cm="1">
        <f t="array" ref="H2145">F2145/freq.sum.r6e</f>
        <v>1.5842839036755386E-4</v>
      </c>
      <c r="I2145" s="4" t="str">
        <f t="shared" si="563"/>
        <v>tlɪ</v>
      </c>
      <c r="J2145" s="4" t="str">
        <f t="shared" si="564"/>
        <v>tely</v>
      </c>
      <c r="K2145" s="10">
        <f t="shared" si="565"/>
        <v>3</v>
      </c>
      <c r="L2145" s="1">
        <f t="shared" si="566"/>
        <v>4</v>
      </c>
      <c r="M2145" s="10">
        <f t="shared" si="567"/>
        <v>4</v>
      </c>
      <c r="N2145" s="1" t="str">
        <f t="shared" si="568"/>
        <v>~tely~</v>
      </c>
      <c r="O2145" s="1" t="str">
        <f t="shared" si="569"/>
        <v>[tlɪ]</v>
      </c>
      <c r="P2145" s="3" cm="1">
        <f t="array" ref="P2145">SUM(_xlfn._xlws.FILTER($H$2:$H$2454,_xlfn.MAP($N$2:$N$2454,_xlfn.LAMBDA(_xlpm.x,_xlpm.x=$N2145))))</f>
        <v>1.5842839036755386E-4</v>
      </c>
      <c r="Q2145" s="4">
        <f t="shared" si="570"/>
        <v>1</v>
      </c>
      <c r="R2145" s="6" cm="1">
        <f t="array" ref="R2145">SUM(_xlfn._xlws.FILTER($H$2:$H$2454,_xlfn.MAP($O$2:$O$2454,_xlfn.LAMBDA(_xlpm.x,_xlpm.x=$O2145))))</f>
        <v>2.3764258555133077E-4</v>
      </c>
      <c r="S2145" s="4">
        <f t="shared" si="571"/>
        <v>0.66666666666666674</v>
      </c>
      <c r="T2145" s="4">
        <f t="shared" si="572"/>
        <v>0.29701800075577461</v>
      </c>
      <c r="U2145" s="4">
        <f t="shared" si="573"/>
        <v>0.8</v>
      </c>
      <c r="V2145" s="4">
        <f t="shared" si="574"/>
        <v>0.17609125905568118</v>
      </c>
      <c r="W2145" s="4" t="s">
        <v>5121</v>
      </c>
      <c r="X2145" s="2" cm="1">
        <f t="array" ref="X2145">SUM(_xlfn._xlws.FILTER($F$2:$F$2454,_xlfn.MAP($W$2:$W$2454,_xlfn.LAMBDA(_xlpm.x,_xlpm.x=$W2145))))</f>
        <v>2896</v>
      </c>
      <c r="Y2145" s="11">
        <f t="shared" si="575"/>
        <v>6.9060773480662981E-4</v>
      </c>
      <c r="Z2145" s="4" t="s">
        <v>5102</v>
      </c>
      <c r="AA2145" s="2" cm="1">
        <f t="array" ref="AA2145">SUM(_xlfn._xlws.FILTER($F$2:$F$2454,_xlfn.MAP($Z$2:$Z$2454,_xlfn.LAMBDA(_xlpm.x,_xlpm.x=$Z2145))))</f>
        <v>1794</v>
      </c>
      <c r="AB2145" s="11">
        <f t="shared" si="576"/>
        <v>1.1148272017837235E-3</v>
      </c>
      <c r="AC2145" s="11">
        <f t="shared" si="577"/>
        <v>-0.20797611881703601</v>
      </c>
      <c r="AG2145" s="2"/>
      <c r="AL2145" s="2"/>
      <c r="AM2145" s="2"/>
    </row>
    <row r="2146" spans="1:39">
      <c r="A2146" s="1" t="str">
        <f t="shared" si="561"/>
        <v>~ften~ : [fn]</v>
      </c>
      <c r="B2146" s="1">
        <f>_xlfn.LET(_xlpm.d,$G2146,_xlpm.k,_xlfn.CONCAT(LEFT(TRIM(B$1),1),"*"),COUNTIF(_xlpm.d,_xlpm.k))</f>
        <v>0</v>
      </c>
      <c r="C2146" s="1">
        <f>_xlfn.LET(_xlpm.d,$G2146,_xlpm.k,_xlfn.CONCAT(LEFT(TRIM(C$1),1),"*"),COUNTIF(_xlpm.d,_xlpm.k))</f>
        <v>0</v>
      </c>
      <c r="D2146" s="1">
        <f>_xlfn.LET(_xlpm.d,$G2146,_xlpm.k,_xlfn.CONCAT(LEFT(TRIM(D$1),1),"*"),COUNTIF(_xlpm.d,_xlpm.k))</f>
        <v>0</v>
      </c>
      <c r="E2146" s="1">
        <f t="shared" si="562"/>
        <v>0.47712125471966244</v>
      </c>
      <c r="F2146" s="7">
        <v>2</v>
      </c>
      <c r="G2146" s="9" t="s">
        <v>55</v>
      </c>
      <c r="H2146" s="4" cm="1">
        <f t="array" ref="H2146">F2146/freq.sum.r6e</f>
        <v>1.5842839036755386E-4</v>
      </c>
      <c r="I2146" s="4" t="str">
        <f t="shared" si="563"/>
        <v>fn</v>
      </c>
      <c r="J2146" s="4" t="str">
        <f t="shared" si="564"/>
        <v>ften</v>
      </c>
      <c r="K2146" s="10">
        <f t="shared" si="565"/>
        <v>2</v>
      </c>
      <c r="L2146" s="1">
        <f t="shared" si="566"/>
        <v>4</v>
      </c>
      <c r="M2146" s="10">
        <f t="shared" si="567"/>
        <v>4</v>
      </c>
      <c r="N2146" s="1" t="str">
        <f t="shared" si="568"/>
        <v>~ften~</v>
      </c>
      <c r="O2146" s="1" t="str">
        <f t="shared" si="569"/>
        <v>[fn]</v>
      </c>
      <c r="P2146" s="3" cm="1">
        <f t="array" ref="P2146">SUM(_xlfn._xlws.FILTER($H$2:$H$2454,_xlfn.MAP($N$2:$N$2454,_xlfn.LAMBDA(_xlpm.x,_xlpm.x=$N2146))))</f>
        <v>1.5842839036755386E-4</v>
      </c>
      <c r="Q2146" s="4">
        <f t="shared" si="570"/>
        <v>1</v>
      </c>
      <c r="R2146" s="6" cm="1">
        <f t="array" ref="R2146">SUM(_xlfn._xlws.FILTER($H$2:$H$2454,_xlfn.MAP($O$2:$O$2454,_xlfn.LAMBDA(_xlpm.x,_xlpm.x=$O2146))))</f>
        <v>2.3764258555133077E-4</v>
      </c>
      <c r="S2146" s="4">
        <f t="shared" si="571"/>
        <v>0.66666666666666674</v>
      </c>
      <c r="T2146" s="4">
        <f t="shared" si="572"/>
        <v>0.29701800075577461</v>
      </c>
      <c r="U2146" s="4">
        <f t="shared" si="573"/>
        <v>0.8</v>
      </c>
      <c r="V2146" s="4">
        <f t="shared" si="574"/>
        <v>0.17609125905568118</v>
      </c>
      <c r="W2146" s="4" t="s">
        <v>5121</v>
      </c>
      <c r="X2146" s="2" cm="1">
        <f t="array" ref="X2146">SUM(_xlfn._xlws.FILTER($F$2:$F$2454,_xlfn.MAP($W$2:$W$2454,_xlfn.LAMBDA(_xlpm.x,_xlpm.x=$W2146))))</f>
        <v>2896</v>
      </c>
      <c r="Y2146" s="11">
        <f t="shared" si="575"/>
        <v>6.9060773480662981E-4</v>
      </c>
      <c r="Z2146" s="4"/>
      <c r="AA2146" s="2" cm="1">
        <f t="array" ref="AA2146">SUM(_xlfn._xlws.FILTER($F$2:$F$2454,_xlfn.MAP($Z$2:$Z$2454,_xlfn.LAMBDA(_xlpm.x,_xlpm.x=$Z2146))))</f>
        <v>3871</v>
      </c>
      <c r="AB2146" s="11">
        <f t="shared" si="576"/>
        <v>5.1666236114699044E-4</v>
      </c>
      <c r="AC2146" s="11">
        <f t="shared" si="577"/>
        <v>0.12602461379384577</v>
      </c>
      <c r="AG2146" s="2"/>
      <c r="AL2146" s="2"/>
      <c r="AM2146" s="2"/>
    </row>
    <row r="2147" spans="1:39">
      <c r="A2147" s="1" t="str">
        <f t="shared" si="561"/>
        <v>~swea~ : [swɛ]</v>
      </c>
      <c r="B2147" s="1">
        <f>_xlfn.LET(_xlpm.d,$G2147,_xlpm.k,_xlfn.CONCAT(LEFT(TRIM(B$1),1),"*"),COUNTIF(_xlpm.d,_xlpm.k))</f>
        <v>0</v>
      </c>
      <c r="C2147" s="1">
        <f>_xlfn.LET(_xlpm.d,$G2147,_xlpm.k,_xlfn.CONCAT(LEFT(TRIM(C$1),1),"*"),COUNTIF(_xlpm.d,_xlpm.k))</f>
        <v>0</v>
      </c>
      <c r="D2147" s="1">
        <f>_xlfn.LET(_xlpm.d,$G2147,_xlpm.k,_xlfn.CONCAT(LEFT(TRIM(D$1),1),"*"),COUNTIF(_xlpm.d,_xlpm.k))</f>
        <v>0</v>
      </c>
      <c r="E2147" s="1">
        <f t="shared" si="562"/>
        <v>0.47712125471966244</v>
      </c>
      <c r="F2147" s="7">
        <v>2</v>
      </c>
      <c r="G2147" s="9" t="s">
        <v>628</v>
      </c>
      <c r="H2147" s="4" cm="1">
        <f t="array" ref="H2147">F2147/freq.sum.r6e</f>
        <v>1.5842839036755386E-4</v>
      </c>
      <c r="I2147" s="4" t="str">
        <f t="shared" si="563"/>
        <v>swɛ</v>
      </c>
      <c r="J2147" s="4" t="str">
        <f t="shared" si="564"/>
        <v>swea</v>
      </c>
      <c r="K2147" s="10">
        <f t="shared" si="565"/>
        <v>3</v>
      </c>
      <c r="L2147" s="1">
        <f t="shared" si="566"/>
        <v>4</v>
      </c>
      <c r="M2147" s="10">
        <f t="shared" si="567"/>
        <v>4</v>
      </c>
      <c r="N2147" s="1" t="str">
        <f t="shared" si="568"/>
        <v>~swea~</v>
      </c>
      <c r="O2147" s="1" t="str">
        <f t="shared" si="569"/>
        <v>[swɛ]</v>
      </c>
      <c r="P2147" s="3" cm="1">
        <f t="array" ref="P2147">SUM(_xlfn._xlws.FILTER($H$2:$H$2454,_xlfn.MAP($N$2:$N$2454,_xlfn.LAMBDA(_xlpm.x,_xlpm.x=$N2147))))</f>
        <v>1.5842839036755386E-4</v>
      </c>
      <c r="Q2147" s="4">
        <f t="shared" si="570"/>
        <v>1</v>
      </c>
      <c r="R2147" s="6" cm="1">
        <f t="array" ref="R2147">SUM(_xlfn._xlws.FILTER($H$2:$H$2454,_xlfn.MAP($O$2:$O$2454,_xlfn.LAMBDA(_xlpm.x,_xlpm.x=$O2147))))</f>
        <v>2.3764258555133077E-4</v>
      </c>
      <c r="S2147" s="4">
        <f t="shared" si="571"/>
        <v>0.66666666666666674</v>
      </c>
      <c r="T2147" s="4">
        <f t="shared" si="572"/>
        <v>0.29701800075577461</v>
      </c>
      <c r="U2147" s="4">
        <f t="shared" si="573"/>
        <v>0.8</v>
      </c>
      <c r="V2147" s="4">
        <f t="shared" si="574"/>
        <v>0.17609125905568118</v>
      </c>
      <c r="W2147" s="4" t="s">
        <v>5124</v>
      </c>
      <c r="X2147" s="2" cm="1">
        <f t="array" ref="X2147">SUM(_xlfn._xlws.FILTER($F$2:$F$2454,_xlfn.MAP($W$2:$W$2454,_xlfn.LAMBDA(_xlpm.x,_xlpm.x=$W2147))))</f>
        <v>184</v>
      </c>
      <c r="Y2147" s="11">
        <f t="shared" si="575"/>
        <v>1.0869565217391304E-2</v>
      </c>
      <c r="Z2147" s="4" t="s">
        <v>5104</v>
      </c>
      <c r="AA2147" s="2" cm="1">
        <f t="array" ref="AA2147">SUM(_xlfn._xlws.FILTER($F$2:$F$2454,_xlfn.MAP($Z$2:$Z$2454,_xlfn.LAMBDA(_xlpm.x,_xlpm.x=$Z2147))))</f>
        <v>883</v>
      </c>
      <c r="AB2147" s="11">
        <f t="shared" si="576"/>
        <v>2.2650056625141564E-3</v>
      </c>
      <c r="AC2147" s="11">
        <f t="shared" si="577"/>
        <v>0.68114288056803207</v>
      </c>
      <c r="AG2147" s="2"/>
      <c r="AL2147" s="2"/>
      <c r="AM2147" s="2"/>
    </row>
    <row r="2148" spans="1:39">
      <c r="A2148" s="1" t="str">
        <f t="shared" si="561"/>
        <v>~trea~ : [tɹi]</v>
      </c>
      <c r="B2148" s="1">
        <f>_xlfn.LET(_xlpm.d,$G2148,_xlpm.k,_xlfn.CONCAT(LEFT(TRIM(B$1),1),"*"),COUNTIF(_xlpm.d,_xlpm.k))</f>
        <v>0</v>
      </c>
      <c r="C2148" s="1">
        <f>_xlfn.LET(_xlpm.d,$G2148,_xlpm.k,_xlfn.CONCAT(LEFT(TRIM(C$1),1),"*"),COUNTIF(_xlpm.d,_xlpm.k))</f>
        <v>0</v>
      </c>
      <c r="D2148" s="1">
        <f>_xlfn.LET(_xlpm.d,$G2148,_xlpm.k,_xlfn.CONCAT(LEFT(TRIM(D$1),1),"*"),COUNTIF(_xlpm.d,_xlpm.k))</f>
        <v>0</v>
      </c>
      <c r="E2148" s="1">
        <f t="shared" si="562"/>
        <v>0.47712125471966244</v>
      </c>
      <c r="F2148" s="7">
        <v>2</v>
      </c>
      <c r="G2148" s="9" t="s">
        <v>1033</v>
      </c>
      <c r="H2148" s="4" cm="1">
        <f t="array" ref="H2148">F2148/freq.sum.r6e</f>
        <v>1.5842839036755386E-4</v>
      </c>
      <c r="I2148" s="1" t="str">
        <f t="shared" si="563"/>
        <v>tɹi</v>
      </c>
      <c r="J2148" s="1" t="str">
        <f t="shared" si="564"/>
        <v>trea</v>
      </c>
      <c r="K2148" s="10">
        <f t="shared" si="565"/>
        <v>3</v>
      </c>
      <c r="L2148" s="1">
        <f t="shared" si="566"/>
        <v>4</v>
      </c>
      <c r="M2148" s="10">
        <f t="shared" si="567"/>
        <v>4</v>
      </c>
      <c r="N2148" s="1" t="str">
        <f t="shared" si="568"/>
        <v>~trea~</v>
      </c>
      <c r="O2148" s="1" t="str">
        <f t="shared" si="569"/>
        <v>[tɹi]</v>
      </c>
      <c r="P2148" s="3" cm="1">
        <f t="array" ref="P2148">SUM(_xlfn._xlws.FILTER($H$2:$H$2454,_xlfn.MAP($N$2:$N$2454,_xlfn.LAMBDA(_xlpm.x,_xlpm.x=$N2148))))</f>
        <v>3.1685678073510771E-4</v>
      </c>
      <c r="Q2148" s="4">
        <f t="shared" si="570"/>
        <v>0.5</v>
      </c>
      <c r="R2148" s="6" cm="1">
        <f t="array" ref="R2148">SUM(_xlfn._xlws.FILTER($H$2:$H$2454,_xlfn.MAP($O$2:$O$2454,_xlfn.LAMBDA(_xlpm.x,_xlpm.x=$O2148))))</f>
        <v>4.7528517110266154E-4</v>
      </c>
      <c r="S2148" s="4">
        <f t="shared" si="571"/>
        <v>0.33333333333333337</v>
      </c>
      <c r="T2148" s="4">
        <f t="shared" si="572"/>
        <v>0.14850900037788731</v>
      </c>
      <c r="U2148" s="4">
        <f t="shared" si="573"/>
        <v>0.4</v>
      </c>
      <c r="V2148" s="4">
        <f t="shared" si="574"/>
        <v>0.17609125905568118</v>
      </c>
      <c r="W2148" s="4" t="s">
        <v>5124</v>
      </c>
      <c r="X2148" s="2" cm="1">
        <f t="array" ref="X2148">SUM(_xlfn._xlws.FILTER($F$2:$F$2454,_xlfn.MAP($W$2:$W$2454,_xlfn.LAMBDA(_xlpm.x,_xlpm.x=$W2148))))</f>
        <v>184</v>
      </c>
      <c r="Y2148" s="11">
        <f t="shared" si="575"/>
        <v>1.0869565217391304E-2</v>
      </c>
      <c r="Z2148" s="4" t="s">
        <v>5110</v>
      </c>
      <c r="AA2148" s="2" cm="1">
        <f t="array" ref="AA2148">SUM(_xlfn._xlws.FILTER($F$2:$F$2454,_xlfn.MAP($Z$2:$Z$2454,_xlfn.LAMBDA(_xlpm.x,_xlpm.x=$Z2148))))</f>
        <v>354</v>
      </c>
      <c r="AB2148" s="11">
        <f t="shared" si="576"/>
        <v>5.6497175141242938E-3</v>
      </c>
      <c r="AC2148" s="11">
        <f t="shared" si="577"/>
        <v>0.28418543901625132</v>
      </c>
      <c r="AG2148" s="2"/>
      <c r="AL2148" s="2"/>
      <c r="AM2148" s="2"/>
    </row>
    <row r="2149" spans="1:39">
      <c r="A2149" s="1" t="str">
        <f t="shared" si="561"/>
        <v>~beau~ : [byu]</v>
      </c>
      <c r="B2149" s="1">
        <f>_xlfn.LET(_xlpm.d,$G2149,_xlpm.k,_xlfn.CONCAT(LEFT(TRIM(B$1),1),"*"),COUNTIF(_xlpm.d,_xlpm.k))</f>
        <v>0</v>
      </c>
      <c r="C2149" s="1">
        <f>_xlfn.LET(_xlpm.d,$G2149,_xlpm.k,_xlfn.CONCAT(LEFT(TRIM(C$1),1),"*"),COUNTIF(_xlpm.d,_xlpm.k))</f>
        <v>0</v>
      </c>
      <c r="D2149" s="1">
        <f>_xlfn.LET(_xlpm.d,$G2149,_xlpm.k,_xlfn.CONCAT(LEFT(TRIM(D$1),1),"*"),COUNTIF(_xlpm.d,_xlpm.k))</f>
        <v>0</v>
      </c>
      <c r="E2149" s="1">
        <f t="shared" si="562"/>
        <v>0.47712125471966244</v>
      </c>
      <c r="F2149" s="7">
        <v>2</v>
      </c>
      <c r="G2149" s="9" t="s">
        <v>19</v>
      </c>
      <c r="H2149" s="4" cm="1">
        <f t="array" ref="H2149">F2149/freq.sum.r6e</f>
        <v>1.5842839036755386E-4</v>
      </c>
      <c r="I2149" s="4" t="str">
        <f t="shared" si="563"/>
        <v>byu</v>
      </c>
      <c r="J2149" s="4" t="str">
        <f t="shared" si="564"/>
        <v>beau</v>
      </c>
      <c r="K2149" s="10">
        <f t="shared" si="565"/>
        <v>3</v>
      </c>
      <c r="L2149" s="1">
        <f t="shared" si="566"/>
        <v>4</v>
      </c>
      <c r="M2149" s="10">
        <f t="shared" si="567"/>
        <v>4</v>
      </c>
      <c r="N2149" s="1" t="str">
        <f t="shared" si="568"/>
        <v>~beau~</v>
      </c>
      <c r="O2149" s="1" t="str">
        <f t="shared" si="569"/>
        <v>[byu]</v>
      </c>
      <c r="P2149" s="3" cm="1">
        <f t="array" ref="P2149">SUM(_xlfn._xlws.FILTER($H$2:$H$2454,_xlfn.MAP($N$2:$N$2454,_xlfn.LAMBDA(_xlpm.x,_xlpm.x=$N2149))))</f>
        <v>1.5842839036755386E-4</v>
      </c>
      <c r="Q2149" s="4">
        <f t="shared" si="570"/>
        <v>1</v>
      </c>
      <c r="R2149" s="6" cm="1">
        <f t="array" ref="R2149">SUM(_xlfn._xlws.FILTER($H$2:$H$2454,_xlfn.MAP($O$2:$O$2454,_xlfn.LAMBDA(_xlpm.x,_xlpm.x=$O2149))))</f>
        <v>2.3764258555133077E-4</v>
      </c>
      <c r="S2149" s="4">
        <f t="shared" si="571"/>
        <v>0.66666666666666674</v>
      </c>
      <c r="T2149" s="4">
        <f t="shared" si="572"/>
        <v>0.29701800075577461</v>
      </c>
      <c r="U2149" s="4">
        <f t="shared" si="573"/>
        <v>0.8</v>
      </c>
      <c r="V2149" s="4">
        <f t="shared" si="574"/>
        <v>0.17609125905568118</v>
      </c>
      <c r="W2149" s="4" t="s">
        <v>5151</v>
      </c>
      <c r="X2149" s="2" cm="1">
        <f t="array" ref="X2149">SUM(_xlfn._xlws.FILTER($F$2:$F$2454,_xlfn.MAP($W$2:$W$2454,_xlfn.LAMBDA(_xlpm.x,_xlpm.x=$W2149))))</f>
        <v>2</v>
      </c>
      <c r="Y2149" s="11">
        <f t="shared" si="575"/>
        <v>1</v>
      </c>
      <c r="Z2149" s="4" t="s">
        <v>5111</v>
      </c>
      <c r="AA2149" s="2" cm="1">
        <f t="array" ref="AA2149">SUM(_xlfn._xlws.FILTER($F$2:$F$2454,_xlfn.MAP($Z$2:$Z$2454,_xlfn.LAMBDA(_xlpm.x,_xlpm.x=$Z2149))))</f>
        <v>254</v>
      </c>
      <c r="AB2149" s="11">
        <f t="shared" si="576"/>
        <v>7.874015748031496E-3</v>
      </c>
      <c r="AC2149" s="11">
        <f t="shared" si="577"/>
        <v>2.1038037209559568</v>
      </c>
      <c r="AG2149" s="2"/>
      <c r="AL2149" s="2"/>
      <c r="AM2149" s="2"/>
    </row>
    <row r="2150" spans="1:39">
      <c r="A2150" s="1" t="str">
        <f t="shared" si="561"/>
        <v>~chee~ : [tʃi]</v>
      </c>
      <c r="B2150" s="1">
        <f>_xlfn.LET(_xlpm.d,$G2150,_xlpm.k,_xlfn.CONCAT(LEFT(TRIM(B$1),1),"*"),COUNTIF(_xlpm.d,_xlpm.k))</f>
        <v>0</v>
      </c>
      <c r="C2150" s="1">
        <f>_xlfn.LET(_xlpm.d,$G2150,_xlpm.k,_xlfn.CONCAT(LEFT(TRIM(C$1),1),"*"),COUNTIF(_xlpm.d,_xlpm.k))</f>
        <v>0</v>
      </c>
      <c r="D2150" s="1">
        <f>_xlfn.LET(_xlpm.d,$G2150,_xlpm.k,_xlfn.CONCAT(LEFT(TRIM(D$1),1),"*"),COUNTIF(_xlpm.d,_xlpm.k))</f>
        <v>0</v>
      </c>
      <c r="E2150" s="1">
        <f t="shared" si="562"/>
        <v>0.47712125471966244</v>
      </c>
      <c r="F2150" s="7">
        <v>2</v>
      </c>
      <c r="G2150" s="9" t="s">
        <v>1031</v>
      </c>
      <c r="H2150" s="4" cm="1">
        <f t="array" ref="H2150">F2150/freq.sum.r6e</f>
        <v>1.5842839036755386E-4</v>
      </c>
      <c r="I2150" s="1" t="str">
        <f t="shared" si="563"/>
        <v>tʃi</v>
      </c>
      <c r="J2150" s="1" t="str">
        <f t="shared" si="564"/>
        <v>chee</v>
      </c>
      <c r="K2150" s="10">
        <f t="shared" si="565"/>
        <v>3</v>
      </c>
      <c r="L2150" s="1">
        <f t="shared" si="566"/>
        <v>4</v>
      </c>
      <c r="M2150" s="10">
        <f t="shared" si="567"/>
        <v>4</v>
      </c>
      <c r="N2150" s="1" t="str">
        <f t="shared" si="568"/>
        <v>~chee~</v>
      </c>
      <c r="O2150" s="1" t="str">
        <f t="shared" si="569"/>
        <v>[tʃi]</v>
      </c>
      <c r="P2150" s="3" cm="1">
        <f t="array" ref="P2150">SUM(_xlfn._xlws.FILTER($H$2:$H$2454,_xlfn.MAP($N$2:$N$2454,_xlfn.LAMBDA(_xlpm.x,_xlpm.x=$N2150))))</f>
        <v>3.1685678073510771E-4</v>
      </c>
      <c r="Q2150" s="4">
        <f t="shared" si="570"/>
        <v>0.5</v>
      </c>
      <c r="R2150" s="6" cm="1">
        <f t="array" ref="R2150">SUM(_xlfn._xlws.FILTER($H$2:$H$2454,_xlfn.MAP($O$2:$O$2454,_xlfn.LAMBDA(_xlpm.x,_xlpm.x=$O2150))))</f>
        <v>4.7528517110266154E-4</v>
      </c>
      <c r="S2150" s="4">
        <f t="shared" si="571"/>
        <v>0.33333333333333337</v>
      </c>
      <c r="T2150" s="4">
        <f t="shared" si="572"/>
        <v>0.14850900037788731</v>
      </c>
      <c r="U2150" s="4">
        <f t="shared" si="573"/>
        <v>0.4</v>
      </c>
      <c r="V2150" s="4">
        <f t="shared" si="574"/>
        <v>0.17609125905568118</v>
      </c>
      <c r="W2150" s="4" t="s">
        <v>5126</v>
      </c>
      <c r="X2150" s="2" cm="1">
        <f t="array" ref="X2150">SUM(_xlfn._xlws.FILTER($F$2:$F$2454,_xlfn.MAP($W$2:$W$2454,_xlfn.LAMBDA(_xlpm.x,_xlpm.x=$W2150))))</f>
        <v>109</v>
      </c>
      <c r="Y2150" s="11">
        <f t="shared" si="575"/>
        <v>1.834862385321101E-2</v>
      </c>
      <c r="Z2150" s="4" t="s">
        <v>5110</v>
      </c>
      <c r="AA2150" s="2" cm="1">
        <f t="array" ref="AA2150">SUM(_xlfn._xlws.FILTER($F$2:$F$2454,_xlfn.MAP($Z$2:$Z$2454,_xlfn.LAMBDA(_xlpm.x,_xlpm.x=$Z2150))))</f>
        <v>354</v>
      </c>
      <c r="AB2150" s="11">
        <f t="shared" si="576"/>
        <v>5.6497175141242938E-3</v>
      </c>
      <c r="AC2150" s="11">
        <f t="shared" si="577"/>
        <v>0.51157676408516417</v>
      </c>
      <c r="AG2150" s="2"/>
      <c r="AL2150" s="2"/>
      <c r="AM2150" s="2"/>
    </row>
    <row r="2151" spans="1:39">
      <c r="A2151" s="1" t="str">
        <f t="shared" si="561"/>
        <v>~spri~ : [spɹɪ]</v>
      </c>
      <c r="B2151" s="1">
        <f>_xlfn.LET(_xlpm.d,$G2151,_xlpm.k,_xlfn.CONCAT(LEFT(TRIM(B$1),1),"*"),COUNTIF(_xlpm.d,_xlpm.k))</f>
        <v>0</v>
      </c>
      <c r="C2151" s="1">
        <f>_xlfn.LET(_xlpm.d,$G2151,_xlpm.k,_xlfn.CONCAT(LEFT(TRIM(C$1),1),"*"),COUNTIF(_xlpm.d,_xlpm.k))</f>
        <v>0</v>
      </c>
      <c r="D2151" s="1">
        <f>_xlfn.LET(_xlpm.d,$G2151,_xlpm.k,_xlfn.CONCAT(LEFT(TRIM(D$1),1),"*"),COUNTIF(_xlpm.d,_xlpm.k))</f>
        <v>0</v>
      </c>
      <c r="E2151" s="1">
        <f t="shared" si="562"/>
        <v>0.47712125471966244</v>
      </c>
      <c r="F2151" s="7">
        <v>2</v>
      </c>
      <c r="G2151" s="9" t="s">
        <v>627</v>
      </c>
      <c r="H2151" s="4" cm="1">
        <f t="array" ref="H2151">F2151/freq.sum.r6e</f>
        <v>1.5842839036755386E-4</v>
      </c>
      <c r="I2151" s="4" t="str">
        <f t="shared" si="563"/>
        <v>spɹɪ</v>
      </c>
      <c r="J2151" s="4" t="str">
        <f t="shared" si="564"/>
        <v>spri</v>
      </c>
      <c r="K2151" s="10">
        <f t="shared" si="565"/>
        <v>4</v>
      </c>
      <c r="L2151" s="1">
        <f t="shared" si="566"/>
        <v>4</v>
      </c>
      <c r="M2151" s="10">
        <f t="shared" si="567"/>
        <v>4</v>
      </c>
      <c r="N2151" s="1" t="str">
        <f t="shared" si="568"/>
        <v>~spri~</v>
      </c>
      <c r="O2151" s="1" t="str">
        <f t="shared" si="569"/>
        <v>[spɹɪ]</v>
      </c>
      <c r="P2151" s="3" cm="1">
        <f t="array" ref="P2151">SUM(_xlfn._xlws.FILTER($H$2:$H$2454,_xlfn.MAP($N$2:$N$2454,_xlfn.LAMBDA(_xlpm.x,_xlpm.x=$N2151))))</f>
        <v>1.5842839036755386E-4</v>
      </c>
      <c r="Q2151" s="4">
        <f t="shared" si="570"/>
        <v>1</v>
      </c>
      <c r="R2151" s="6" cm="1">
        <f t="array" ref="R2151">SUM(_xlfn._xlws.FILTER($H$2:$H$2454,_xlfn.MAP($O$2:$O$2454,_xlfn.LAMBDA(_xlpm.x,_xlpm.x=$O2151))))</f>
        <v>2.3764258555133077E-4</v>
      </c>
      <c r="S2151" s="4">
        <f t="shared" si="571"/>
        <v>0.66666666666666674</v>
      </c>
      <c r="T2151" s="4">
        <f t="shared" si="572"/>
        <v>0.29701800075577461</v>
      </c>
      <c r="U2151" s="4">
        <f t="shared" si="573"/>
        <v>0.8</v>
      </c>
      <c r="V2151" s="4">
        <f t="shared" si="574"/>
        <v>0.17609125905568118</v>
      </c>
      <c r="W2151" s="4" t="s">
        <v>5110</v>
      </c>
      <c r="X2151" s="2" cm="1">
        <f t="array" ref="X2151">SUM(_xlfn._xlws.FILTER($F$2:$F$2454,_xlfn.MAP($W$2:$W$2454,_xlfn.LAMBDA(_xlpm.x,_xlpm.x=$W2151))))</f>
        <v>1594</v>
      </c>
      <c r="Y2151" s="11">
        <f t="shared" si="575"/>
        <v>1.2547051442910915E-3</v>
      </c>
      <c r="Z2151" s="4" t="s">
        <v>5102</v>
      </c>
      <c r="AA2151" s="2" cm="1">
        <f t="array" ref="AA2151">SUM(_xlfn._xlws.FILTER($F$2:$F$2454,_xlfn.MAP($Z$2:$Z$2454,_xlfn.LAMBDA(_xlpm.x,_xlpm.x=$Z2151))))</f>
        <v>1794</v>
      </c>
      <c r="AB2151" s="11">
        <f t="shared" si="576"/>
        <v>1.1148272017837235E-3</v>
      </c>
      <c r="AC2151" s="11">
        <f t="shared" si="577"/>
        <v>5.1334121647979701E-2</v>
      </c>
      <c r="AG2151" s="2"/>
      <c r="AL2151" s="2"/>
      <c r="AM2151" s="2"/>
    </row>
    <row r="2152" spans="1:39">
      <c r="A2152" s="1" t="str">
        <f t="shared" si="561"/>
        <v>~thie~ : [θi]</v>
      </c>
      <c r="B2152" s="1">
        <f>_xlfn.LET(_xlpm.d,$G2152,_xlpm.k,_xlfn.CONCAT(LEFT(TRIM(B$1),1),"*"),COUNTIF(_xlpm.d,_xlpm.k))</f>
        <v>0</v>
      </c>
      <c r="C2152" s="1">
        <f>_xlfn.LET(_xlpm.d,$G2152,_xlpm.k,_xlfn.CONCAT(LEFT(TRIM(C$1),1),"*"),COUNTIF(_xlpm.d,_xlpm.k))</f>
        <v>0</v>
      </c>
      <c r="D2152" s="1">
        <f>_xlfn.LET(_xlpm.d,$G2152,_xlpm.k,_xlfn.CONCAT(LEFT(TRIM(D$1),1),"*"),COUNTIF(_xlpm.d,_xlpm.k))</f>
        <v>0</v>
      </c>
      <c r="E2152" s="1">
        <f t="shared" si="562"/>
        <v>0.47712125471966244</v>
      </c>
      <c r="F2152" s="7">
        <v>2</v>
      </c>
      <c r="G2152" s="9" t="s">
        <v>344</v>
      </c>
      <c r="H2152" s="4" cm="1">
        <f t="array" ref="H2152">F2152/freq.sum.r6e</f>
        <v>1.5842839036755386E-4</v>
      </c>
      <c r="I2152" s="4" t="str">
        <f t="shared" si="563"/>
        <v>θi</v>
      </c>
      <c r="J2152" s="4" t="str">
        <f t="shared" si="564"/>
        <v>thie</v>
      </c>
      <c r="K2152" s="10">
        <f t="shared" si="565"/>
        <v>2</v>
      </c>
      <c r="L2152" s="1">
        <f t="shared" si="566"/>
        <v>4</v>
      </c>
      <c r="M2152" s="10">
        <f t="shared" si="567"/>
        <v>4</v>
      </c>
      <c r="N2152" s="1" t="str">
        <f t="shared" si="568"/>
        <v>~thie~</v>
      </c>
      <c r="O2152" s="1" t="str">
        <f t="shared" si="569"/>
        <v>[θi]</v>
      </c>
      <c r="P2152" s="3" cm="1">
        <f t="array" ref="P2152">SUM(_xlfn._xlws.FILTER($H$2:$H$2454,_xlfn.MAP($N$2:$N$2454,_xlfn.LAMBDA(_xlpm.x,_xlpm.x=$N2152))))</f>
        <v>1.5842839036755386E-4</v>
      </c>
      <c r="Q2152" s="4">
        <f t="shared" si="570"/>
        <v>1</v>
      </c>
      <c r="R2152" s="6" cm="1">
        <f t="array" ref="R2152">SUM(_xlfn._xlws.FILTER($H$2:$H$2454,_xlfn.MAP($O$2:$O$2454,_xlfn.LAMBDA(_xlpm.x,_xlpm.x=$O2152))))</f>
        <v>2.3764258555133077E-4</v>
      </c>
      <c r="S2152" s="4">
        <f t="shared" si="571"/>
        <v>0.66666666666666674</v>
      </c>
      <c r="T2152" s="4">
        <f t="shared" si="572"/>
        <v>0.29701800075577461</v>
      </c>
      <c r="U2152" s="4">
        <f t="shared" si="573"/>
        <v>0.8</v>
      </c>
      <c r="V2152" s="4">
        <f t="shared" si="574"/>
        <v>0.17609125905568118</v>
      </c>
      <c r="W2152" s="4" t="s">
        <v>5134</v>
      </c>
      <c r="X2152" s="2" cm="1">
        <f t="array" ref="X2152">SUM(_xlfn._xlws.FILTER($F$2:$F$2454,_xlfn.MAP($W$2:$W$2454,_xlfn.LAMBDA(_xlpm.x,_xlpm.x=$W2152))))</f>
        <v>59</v>
      </c>
      <c r="Y2152" s="11">
        <f t="shared" si="575"/>
        <v>3.3898305084745763E-2</v>
      </c>
      <c r="Z2152" s="4" t="s">
        <v>5110</v>
      </c>
      <c r="AA2152" s="2" cm="1">
        <f t="array" ref="AA2152">SUM(_xlfn._xlws.FILTER($F$2:$F$2454,_xlfn.MAP($Z$2:$Z$2454,_xlfn.LAMBDA(_xlpm.x,_xlpm.x=$Z2152))))</f>
        <v>354</v>
      </c>
      <c r="AB2152" s="11">
        <f t="shared" si="576"/>
        <v>5.6497175141242938E-3</v>
      </c>
      <c r="AC2152" s="11">
        <f t="shared" si="577"/>
        <v>0.77815125038364363</v>
      </c>
      <c r="AG2152" s="2"/>
      <c r="AL2152" s="2"/>
      <c r="AM2152" s="2"/>
    </row>
    <row r="2153" spans="1:39">
      <c r="A2153" s="1" t="str">
        <f t="shared" si="561"/>
        <v>~cola~ : [klɛ]</v>
      </c>
      <c r="B2153" s="1">
        <f>_xlfn.LET(_xlpm.d,$G2153,_xlpm.k,_xlfn.CONCAT(LEFT(TRIM(B$1),1),"*"),COUNTIF(_xlpm.d,_xlpm.k))</f>
        <v>0</v>
      </c>
      <c r="C2153" s="1">
        <f>_xlfn.LET(_xlpm.d,$G2153,_xlpm.k,_xlfn.CONCAT(LEFT(TRIM(C$1),1),"*"),COUNTIF(_xlpm.d,_xlpm.k))</f>
        <v>0</v>
      </c>
      <c r="D2153" s="1">
        <f>_xlfn.LET(_xlpm.d,$G2153,_xlpm.k,_xlfn.CONCAT(LEFT(TRIM(D$1),1),"*"),COUNTIF(_xlpm.d,_xlpm.k))</f>
        <v>0</v>
      </c>
      <c r="E2153" s="1">
        <f t="shared" si="562"/>
        <v>0.30102999566398114</v>
      </c>
      <c r="F2153" s="7">
        <v>1</v>
      </c>
      <c r="G2153" s="9" t="s">
        <v>1235</v>
      </c>
      <c r="H2153" s="4" cm="1">
        <f t="array" ref="H2153">F2153/freq.sum.r6e</f>
        <v>7.9214195183776928E-5</v>
      </c>
      <c r="I2153" s="4" t="str">
        <f t="shared" si="563"/>
        <v>klɛ</v>
      </c>
      <c r="J2153" s="4" t="str">
        <f t="shared" si="564"/>
        <v>cola</v>
      </c>
      <c r="K2153" s="10">
        <f t="shared" si="565"/>
        <v>3</v>
      </c>
      <c r="L2153" s="1">
        <f t="shared" si="566"/>
        <v>4</v>
      </c>
      <c r="M2153" s="10">
        <f t="shared" si="567"/>
        <v>4</v>
      </c>
      <c r="N2153" s="1" t="str">
        <f t="shared" si="568"/>
        <v>~cola~</v>
      </c>
      <c r="O2153" s="1" t="str">
        <f t="shared" si="569"/>
        <v>[klɛ]</v>
      </c>
      <c r="P2153" s="3" cm="1">
        <f t="array" ref="P2153">SUM(_xlfn._xlws.FILTER($H$2:$H$2454,_xlfn.MAP($N$2:$N$2454,_xlfn.LAMBDA(_xlpm.x,_xlpm.x=$N2153))))</f>
        <v>1.5842839036755386E-4</v>
      </c>
      <c r="Q2153" s="4">
        <f t="shared" si="570"/>
        <v>0.5</v>
      </c>
      <c r="R2153" s="6" cm="1">
        <f t="array" ref="R2153">SUM(_xlfn._xlws.FILTER($H$2:$H$2454,_xlfn.MAP($O$2:$O$2454,_xlfn.LAMBDA(_xlpm.x,_xlpm.x=$O2153))))</f>
        <v>2.3764258555133077E-4</v>
      </c>
      <c r="S2153" s="4">
        <f t="shared" si="571"/>
        <v>0.33333333333333337</v>
      </c>
      <c r="T2153" s="4">
        <f t="shared" si="572"/>
        <v>9.3698747011563929E-2</v>
      </c>
      <c r="U2153" s="4">
        <f t="shared" si="573"/>
        <v>0.4</v>
      </c>
      <c r="V2153" s="4">
        <f t="shared" si="574"/>
        <v>0.17609125905568118</v>
      </c>
      <c r="W2153" s="4" t="s">
        <v>5119</v>
      </c>
      <c r="X2153" s="2" cm="1">
        <f t="array" ref="X2153">SUM(_xlfn._xlws.FILTER($F$2:$F$2454,_xlfn.MAP($W$2:$W$2454,_xlfn.LAMBDA(_xlpm.x,_xlpm.x=$W2153))))</f>
        <v>1157</v>
      </c>
      <c r="Y2153" s="11">
        <f t="shared" si="575"/>
        <v>8.6430423509075197E-4</v>
      </c>
      <c r="Z2153" s="4" t="s">
        <v>5104</v>
      </c>
      <c r="AA2153" s="2" cm="1">
        <f t="array" ref="AA2153">SUM(_xlfn._xlws.FILTER($F$2:$F$2454,_xlfn.MAP($Z$2:$Z$2454,_xlfn.LAMBDA(_xlpm.x,_xlpm.x=$Z2153))))</f>
        <v>883</v>
      </c>
      <c r="AB2153" s="11">
        <f t="shared" si="576"/>
        <v>1.1325028312570782E-3</v>
      </c>
      <c r="AC2153" s="11">
        <f t="shared" si="577"/>
        <v>-0.11737265537418098</v>
      </c>
      <c r="AG2153" s="2"/>
      <c r="AL2153" s="2"/>
      <c r="AM2153" s="2"/>
    </row>
    <row r="2154" spans="1:39">
      <c r="A2154" s="1" t="str">
        <f t="shared" si="561"/>
        <v>~scou~ : [skɜ]</v>
      </c>
      <c r="B2154" s="1">
        <f>_xlfn.LET(_xlpm.d,$G2154,_xlpm.k,_xlfn.CONCAT(LEFT(TRIM(B$1),1),"*"),COUNTIF(_xlpm.d,_xlpm.k))</f>
        <v>0</v>
      </c>
      <c r="C2154" s="1">
        <f>_xlfn.LET(_xlpm.d,$G2154,_xlpm.k,_xlfn.CONCAT(LEFT(TRIM(C$1),1),"*"),COUNTIF(_xlpm.d,_xlpm.k))</f>
        <v>0</v>
      </c>
      <c r="D2154" s="1">
        <f>_xlfn.LET(_xlpm.d,$G2154,_xlpm.k,_xlfn.CONCAT(LEFT(TRIM(D$1),1),"*"),COUNTIF(_xlpm.d,_xlpm.k))</f>
        <v>0</v>
      </c>
      <c r="E2154" s="1">
        <f t="shared" si="562"/>
        <v>0.47712125471966244</v>
      </c>
      <c r="F2154" s="7">
        <v>2</v>
      </c>
      <c r="G2154" s="9" t="s">
        <v>626</v>
      </c>
      <c r="H2154" s="4" cm="1">
        <f t="array" ref="H2154">F2154/freq.sum.r6e</f>
        <v>1.5842839036755386E-4</v>
      </c>
      <c r="I2154" s="4" t="str">
        <f t="shared" si="563"/>
        <v>skɜ</v>
      </c>
      <c r="J2154" s="4" t="str">
        <f t="shared" si="564"/>
        <v>scou</v>
      </c>
      <c r="K2154" s="10">
        <f t="shared" si="565"/>
        <v>3</v>
      </c>
      <c r="L2154" s="1">
        <f t="shared" si="566"/>
        <v>4</v>
      </c>
      <c r="M2154" s="10">
        <f t="shared" si="567"/>
        <v>4</v>
      </c>
      <c r="N2154" s="1" t="str">
        <f t="shared" si="568"/>
        <v>~scou~</v>
      </c>
      <c r="O2154" s="1" t="str">
        <f t="shared" si="569"/>
        <v>[skɜ]</v>
      </c>
      <c r="P2154" s="3" cm="1">
        <f t="array" ref="P2154">SUM(_xlfn._xlws.FILTER($H$2:$H$2454,_xlfn.MAP($N$2:$N$2454,_xlfn.LAMBDA(_xlpm.x,_xlpm.x=$N2154))))</f>
        <v>1.5842839036755386E-4</v>
      </c>
      <c r="Q2154" s="4">
        <f t="shared" si="570"/>
        <v>1</v>
      </c>
      <c r="R2154" s="6" cm="1">
        <f t="array" ref="R2154">SUM(_xlfn._xlws.FILTER($H$2:$H$2454,_xlfn.MAP($O$2:$O$2454,_xlfn.LAMBDA(_xlpm.x,_xlpm.x=$O2154))))</f>
        <v>2.3764258555133077E-4</v>
      </c>
      <c r="S2154" s="4">
        <f t="shared" si="571"/>
        <v>0.66666666666666674</v>
      </c>
      <c r="T2154" s="4">
        <f t="shared" si="572"/>
        <v>0.29701800075577461</v>
      </c>
      <c r="U2154" s="4">
        <f t="shared" si="573"/>
        <v>0.8</v>
      </c>
      <c r="V2154" s="4">
        <f t="shared" si="574"/>
        <v>0.17609125905568118</v>
      </c>
      <c r="W2154" s="4" t="s">
        <v>5100</v>
      </c>
      <c r="X2154" s="2" cm="1">
        <f t="array" ref="X2154">SUM(_xlfn._xlws.FILTER($F$2:$F$2454,_xlfn.MAP($W$2:$W$2454,_xlfn.LAMBDA(_xlpm.x,_xlpm.x=$W2154))))</f>
        <v>150</v>
      </c>
      <c r="Y2154" s="11">
        <f t="shared" si="575"/>
        <v>1.3333333333333334E-2</v>
      </c>
      <c r="Z2154" s="4" t="s">
        <v>5112</v>
      </c>
      <c r="AA2154" s="2" cm="1">
        <f t="array" ref="AA2154">SUM(_xlfn._xlws.FILTER($F$2:$F$2454,_xlfn.MAP($Z$2:$Z$2454,_xlfn.LAMBDA(_xlpm.x,_xlpm.x=$Z2154))))</f>
        <v>192</v>
      </c>
      <c r="AB2154" s="11">
        <f t="shared" si="576"/>
        <v>1.0416666666666666E-2</v>
      </c>
      <c r="AC2154" s="11">
        <f t="shared" si="577"/>
        <v>0.10720996964786846</v>
      </c>
      <c r="AG2154" s="2"/>
      <c r="AL2154" s="2"/>
      <c r="AM2154" s="2"/>
    </row>
    <row r="2155" spans="1:39">
      <c r="A2155" s="1" t="str">
        <f t="shared" si="561"/>
        <v>~flow~ : [floʊ]</v>
      </c>
      <c r="B2155" s="1">
        <f>_xlfn.LET(_xlpm.d,$G2155,_xlpm.k,_xlfn.CONCAT(LEFT(TRIM(B$1),1),"*"),COUNTIF(_xlpm.d,_xlpm.k))</f>
        <v>0</v>
      </c>
      <c r="C2155" s="1">
        <f>_xlfn.LET(_xlpm.d,$G2155,_xlpm.k,_xlfn.CONCAT(LEFT(TRIM(C$1),1),"*"),COUNTIF(_xlpm.d,_xlpm.k))</f>
        <v>0</v>
      </c>
      <c r="D2155" s="1">
        <f>_xlfn.LET(_xlpm.d,$G2155,_xlpm.k,_xlfn.CONCAT(LEFT(TRIM(D$1),1),"*"),COUNTIF(_xlpm.d,_xlpm.k))</f>
        <v>0</v>
      </c>
      <c r="E2155" s="1">
        <f t="shared" si="562"/>
        <v>0.47712125471966244</v>
      </c>
      <c r="F2155" s="7">
        <v>2</v>
      </c>
      <c r="G2155" s="9" t="s">
        <v>830</v>
      </c>
      <c r="H2155" s="4" cm="1">
        <f t="array" ref="H2155">F2155/freq.sum.r6e</f>
        <v>1.5842839036755386E-4</v>
      </c>
      <c r="I2155" s="4" t="str">
        <f t="shared" si="563"/>
        <v>floʊ</v>
      </c>
      <c r="J2155" s="4" t="str">
        <f t="shared" si="564"/>
        <v>flow</v>
      </c>
      <c r="K2155" s="10">
        <f t="shared" si="565"/>
        <v>4</v>
      </c>
      <c r="L2155" s="1">
        <f t="shared" si="566"/>
        <v>4</v>
      </c>
      <c r="M2155" s="10">
        <f t="shared" si="567"/>
        <v>4</v>
      </c>
      <c r="N2155" s="1" t="str">
        <f t="shared" si="568"/>
        <v>~flow~</v>
      </c>
      <c r="O2155" s="1" t="str">
        <f t="shared" si="569"/>
        <v>[floʊ]</v>
      </c>
      <c r="P2155" s="3" cm="1">
        <f t="array" ref="P2155">SUM(_xlfn._xlws.FILTER($H$2:$H$2454,_xlfn.MAP($N$2:$N$2454,_xlfn.LAMBDA(_xlpm.x,_xlpm.x=$N2155))))</f>
        <v>1.5842839036755386E-4</v>
      </c>
      <c r="Q2155" s="4">
        <f t="shared" si="570"/>
        <v>1</v>
      </c>
      <c r="R2155" s="6" cm="1">
        <f t="array" ref="R2155">SUM(_xlfn._xlws.FILTER($H$2:$H$2454,_xlfn.MAP($O$2:$O$2454,_xlfn.LAMBDA(_xlpm.x,_xlpm.x=$O2155))))</f>
        <v>2.3764258555133077E-4</v>
      </c>
      <c r="S2155" s="4">
        <f t="shared" si="571"/>
        <v>0.66666666666666674</v>
      </c>
      <c r="T2155" s="4">
        <f t="shared" si="572"/>
        <v>0.29701800075577461</v>
      </c>
      <c r="U2155" s="4">
        <f t="shared" si="573"/>
        <v>0.8</v>
      </c>
      <c r="V2155" s="4">
        <f t="shared" si="574"/>
        <v>0.17609125905568118</v>
      </c>
      <c r="W2155" s="4" t="s">
        <v>5128</v>
      </c>
      <c r="X2155" s="2" cm="1">
        <f t="array" ref="X2155">SUM(_xlfn._xlws.FILTER($F$2:$F$2454,_xlfn.MAP($W$2:$W$2454,_xlfn.LAMBDA(_xlpm.x,_xlpm.x=$W2155))))</f>
        <v>89</v>
      </c>
      <c r="Y2155" s="11">
        <f t="shared" si="575"/>
        <v>2.247191011235955E-2</v>
      </c>
      <c r="Z2155" s="4" t="s">
        <v>5109</v>
      </c>
      <c r="AA2155" s="2" cm="1">
        <f t="array" ref="AA2155">SUM(_xlfn._xlws.FILTER($F$2:$F$2454,_xlfn.MAP($Z$2:$Z$2454,_xlfn.LAMBDA(_xlpm.x,_xlpm.x=$Z2155))))</f>
        <v>257</v>
      </c>
      <c r="AB2155" s="11">
        <f t="shared" si="576"/>
        <v>7.7821011673151752E-3</v>
      </c>
      <c r="AC2155" s="11">
        <f t="shared" si="577"/>
        <v>0.4605431166863817</v>
      </c>
      <c r="AG2155" s="2"/>
      <c r="AL2155" s="2"/>
      <c r="AM2155" s="2"/>
    </row>
    <row r="2156" spans="1:39">
      <c r="A2156" s="1" t="str">
        <f t="shared" si="561"/>
        <v>~nnoy~ : [nɔɪ]</v>
      </c>
      <c r="B2156" s="1">
        <f>_xlfn.LET(_xlpm.d,$G2156,_xlpm.k,_xlfn.CONCAT(LEFT(TRIM(B$1),1),"*"),COUNTIF(_xlpm.d,_xlpm.k))</f>
        <v>0</v>
      </c>
      <c r="C2156" s="1">
        <f>_xlfn.LET(_xlpm.d,$G2156,_xlpm.k,_xlfn.CONCAT(LEFT(TRIM(C$1),1),"*"),COUNTIF(_xlpm.d,_xlpm.k))</f>
        <v>0</v>
      </c>
      <c r="D2156" s="1">
        <f>_xlfn.LET(_xlpm.d,$G2156,_xlpm.k,_xlfn.CONCAT(LEFT(TRIM(D$1),1),"*"),COUNTIF(_xlpm.d,_xlpm.k))</f>
        <v>1</v>
      </c>
      <c r="E2156" s="1">
        <f t="shared" si="562"/>
        <v>0.47712125471966244</v>
      </c>
      <c r="F2156" s="7">
        <v>2</v>
      </c>
      <c r="G2156" s="9" t="s">
        <v>621</v>
      </c>
      <c r="H2156" s="4" cm="1">
        <f t="array" ref="H2156">F2156/freq.sum.r6e</f>
        <v>1.5842839036755386E-4</v>
      </c>
      <c r="I2156" s="4" t="str">
        <f t="shared" si="563"/>
        <v>nɔɪ</v>
      </c>
      <c r="J2156" s="4" t="str">
        <f t="shared" si="564"/>
        <v>nnoy</v>
      </c>
      <c r="K2156" s="10">
        <f t="shared" si="565"/>
        <v>3</v>
      </c>
      <c r="L2156" s="1">
        <f t="shared" si="566"/>
        <v>4</v>
      </c>
      <c r="M2156" s="10">
        <f t="shared" si="567"/>
        <v>4</v>
      </c>
      <c r="N2156" s="1" t="str">
        <f t="shared" si="568"/>
        <v>~nnoy~</v>
      </c>
      <c r="O2156" s="1" t="str">
        <f t="shared" si="569"/>
        <v>[nɔɪ]</v>
      </c>
      <c r="P2156" s="3" cm="1">
        <f t="array" ref="P2156">SUM(_xlfn._xlws.FILTER($H$2:$H$2454,_xlfn.MAP($N$2:$N$2454,_xlfn.LAMBDA(_xlpm.x,_xlpm.x=$N2156))))</f>
        <v>1.5842839036755386E-4</v>
      </c>
      <c r="Q2156" s="4">
        <f t="shared" si="570"/>
        <v>1</v>
      </c>
      <c r="R2156" s="6" cm="1">
        <f t="array" ref="R2156">SUM(_xlfn._xlws.FILTER($H$2:$H$2454,_xlfn.MAP($O$2:$O$2454,_xlfn.LAMBDA(_xlpm.x,_xlpm.x=$O2156))))</f>
        <v>2.3764258555133077E-4</v>
      </c>
      <c r="S2156" s="4">
        <f t="shared" si="571"/>
        <v>0.66666666666666674</v>
      </c>
      <c r="T2156" s="4">
        <f t="shared" si="572"/>
        <v>0.29701800075577461</v>
      </c>
      <c r="U2156" s="4">
        <f t="shared" si="573"/>
        <v>0.8</v>
      </c>
      <c r="V2156" s="4">
        <f t="shared" si="574"/>
        <v>0.17609125905568118</v>
      </c>
      <c r="W2156" s="4" t="s">
        <v>5148</v>
      </c>
      <c r="X2156" s="2" cm="1">
        <f t="array" ref="X2156">SUM(_xlfn._xlws.FILTER($F$2:$F$2454,_xlfn.MAP($W$2:$W$2454,_xlfn.LAMBDA(_xlpm.x,_xlpm.x=$W2156))))</f>
        <v>22</v>
      </c>
      <c r="Y2156" s="11">
        <f t="shared" si="575"/>
        <v>9.0909090909090912E-2</v>
      </c>
      <c r="Z2156" s="4" t="s">
        <v>5117</v>
      </c>
      <c r="AA2156" s="2" cm="1">
        <f t="array" ref="AA2156">SUM(_xlfn._xlws.FILTER($F$2:$F$2454,_xlfn.MAP($Z$2:$Z$2454,_xlfn.LAMBDA(_xlpm.x,_xlpm.x=$Z2156))))</f>
        <v>45</v>
      </c>
      <c r="AB2156" s="11">
        <f t="shared" si="576"/>
        <v>4.4444444444444446E-2</v>
      </c>
      <c r="AC2156" s="11">
        <f t="shared" si="577"/>
        <v>0.31078983295313745</v>
      </c>
      <c r="AG2156" s="2"/>
      <c r="AL2156" s="2"/>
      <c r="AM2156" s="2"/>
    </row>
    <row r="2157" spans="1:39">
      <c r="A2157" s="1" t="str">
        <f t="shared" si="561"/>
        <v>~ntry~ : [ntɹɪ]</v>
      </c>
      <c r="B2157" s="1">
        <f>_xlfn.LET(_xlpm.d,$G2157,_xlpm.k,_xlfn.CONCAT(LEFT(TRIM(B$1),1),"*"),COUNTIF(_xlpm.d,_xlpm.k))</f>
        <v>0</v>
      </c>
      <c r="C2157" s="1">
        <f>_xlfn.LET(_xlpm.d,$G2157,_xlpm.k,_xlfn.CONCAT(LEFT(TRIM(C$1),1),"*"),COUNTIF(_xlpm.d,_xlpm.k))</f>
        <v>0</v>
      </c>
      <c r="D2157" s="1">
        <f>_xlfn.LET(_xlpm.d,$G2157,_xlpm.k,_xlfn.CONCAT(LEFT(TRIM(D$1),1),"*"),COUNTIF(_xlpm.d,_xlpm.k))</f>
        <v>1</v>
      </c>
      <c r="E2157" s="1">
        <f t="shared" si="562"/>
        <v>0.47712125471966244</v>
      </c>
      <c r="F2157" s="7">
        <v>2</v>
      </c>
      <c r="G2157" s="9" t="s">
        <v>623</v>
      </c>
      <c r="H2157" s="4" cm="1">
        <f t="array" ref="H2157">F2157/freq.sum.r6e</f>
        <v>1.5842839036755386E-4</v>
      </c>
      <c r="I2157" s="4" t="str">
        <f t="shared" si="563"/>
        <v>ntɹɪ</v>
      </c>
      <c r="J2157" s="4" t="str">
        <f t="shared" si="564"/>
        <v>ntry</v>
      </c>
      <c r="K2157" s="10">
        <f t="shared" si="565"/>
        <v>4</v>
      </c>
      <c r="L2157" s="1">
        <f t="shared" si="566"/>
        <v>4</v>
      </c>
      <c r="M2157" s="10">
        <f t="shared" si="567"/>
        <v>4</v>
      </c>
      <c r="N2157" s="1" t="str">
        <f t="shared" si="568"/>
        <v>~ntry~</v>
      </c>
      <c r="O2157" s="1" t="str">
        <f t="shared" si="569"/>
        <v>[ntɹɪ]</v>
      </c>
      <c r="P2157" s="3" cm="1">
        <f t="array" ref="P2157">SUM(_xlfn._xlws.FILTER($H$2:$H$2454,_xlfn.MAP($N$2:$N$2454,_xlfn.LAMBDA(_xlpm.x,_xlpm.x=$N2157))))</f>
        <v>1.5842839036755386E-4</v>
      </c>
      <c r="Q2157" s="4">
        <f t="shared" si="570"/>
        <v>1</v>
      </c>
      <c r="R2157" s="6" cm="1">
        <f t="array" ref="R2157">SUM(_xlfn._xlws.FILTER($H$2:$H$2454,_xlfn.MAP($O$2:$O$2454,_xlfn.LAMBDA(_xlpm.x,_xlpm.x=$O2157))))</f>
        <v>2.3764258555133077E-4</v>
      </c>
      <c r="S2157" s="4">
        <f t="shared" si="571"/>
        <v>0.66666666666666674</v>
      </c>
      <c r="T2157" s="4">
        <f t="shared" si="572"/>
        <v>0.29701800075577461</v>
      </c>
      <c r="U2157" s="4">
        <f t="shared" si="573"/>
        <v>0.8</v>
      </c>
      <c r="V2157" s="4">
        <f t="shared" si="574"/>
        <v>0.17609125905568118</v>
      </c>
      <c r="W2157" s="4" t="s">
        <v>5123</v>
      </c>
      <c r="X2157" s="2" cm="1">
        <f t="array" ref="X2157">SUM(_xlfn._xlws.FILTER($F$2:$F$2454,_xlfn.MAP($W$2:$W$2454,_xlfn.LAMBDA(_xlpm.x,_xlpm.x=$W2157))))</f>
        <v>340</v>
      </c>
      <c r="Y2157" s="11">
        <f t="shared" si="575"/>
        <v>5.8823529411764705E-3</v>
      </c>
      <c r="Z2157" s="4" t="s">
        <v>5102</v>
      </c>
      <c r="AA2157" s="2" cm="1">
        <f t="array" ref="AA2157">SUM(_xlfn._xlws.FILTER($F$2:$F$2454,_xlfn.MAP($Z$2:$Z$2454,_xlfn.LAMBDA(_xlpm.x,_xlpm.x=$Z2157))))</f>
        <v>1794</v>
      </c>
      <c r="AB2157" s="11">
        <f t="shared" si="576"/>
        <v>1.1148272017837235E-3</v>
      </c>
      <c r="AC2157" s="11">
        <f t="shared" si="577"/>
        <v>0.72234352166581817</v>
      </c>
      <c r="AG2157" s="2"/>
      <c r="AL2157" s="2"/>
      <c r="AM2157" s="2"/>
    </row>
    <row r="2158" spans="1:39">
      <c r="A2158" s="1" t="str">
        <f t="shared" si="561"/>
        <v>~chai~ : [tʃeɪ]</v>
      </c>
      <c r="B2158" s="1">
        <f>_xlfn.LET(_xlpm.d,$G2158,_xlpm.k,_xlfn.CONCAT(LEFT(TRIM(B$1),1),"*"),COUNTIF(_xlpm.d,_xlpm.k))</f>
        <v>0</v>
      </c>
      <c r="C2158" s="1">
        <f>_xlfn.LET(_xlpm.d,$G2158,_xlpm.k,_xlfn.CONCAT(LEFT(TRIM(C$1),1),"*"),COUNTIF(_xlpm.d,_xlpm.k))</f>
        <v>0</v>
      </c>
      <c r="D2158" s="1">
        <f>_xlfn.LET(_xlpm.d,$G2158,_xlpm.k,_xlfn.CONCAT(LEFT(TRIM(D$1),1),"*"),COUNTIF(_xlpm.d,_xlpm.k))</f>
        <v>0</v>
      </c>
      <c r="E2158" s="1">
        <f t="shared" si="562"/>
        <v>0.30102999566398114</v>
      </c>
      <c r="F2158" s="7">
        <v>1</v>
      </c>
      <c r="G2158" s="9" t="s">
        <v>1475</v>
      </c>
      <c r="H2158" s="4" cm="1">
        <f t="array" ref="H2158">F2158/freq.sum.r6e</f>
        <v>7.9214195183776928E-5</v>
      </c>
      <c r="I2158" s="4" t="str">
        <f t="shared" si="563"/>
        <v>tʃeɪ</v>
      </c>
      <c r="J2158" s="4" t="str">
        <f t="shared" si="564"/>
        <v>chai</v>
      </c>
      <c r="K2158" s="10">
        <f t="shared" si="565"/>
        <v>4</v>
      </c>
      <c r="L2158" s="1">
        <f t="shared" si="566"/>
        <v>4</v>
      </c>
      <c r="M2158" s="10">
        <f t="shared" si="567"/>
        <v>4</v>
      </c>
      <c r="N2158" s="1" t="str">
        <f t="shared" si="568"/>
        <v>~chai~</v>
      </c>
      <c r="O2158" s="1" t="str">
        <f t="shared" si="569"/>
        <v>[tʃeɪ]</v>
      </c>
      <c r="P2158" s="3" cm="1">
        <f t="array" ref="P2158">SUM(_xlfn._xlws.FILTER($H$2:$H$2454,_xlfn.MAP($N$2:$N$2454,_xlfn.LAMBDA(_xlpm.x,_xlpm.x=$N2158))))</f>
        <v>3.1685678073510771E-4</v>
      </c>
      <c r="Q2158" s="4">
        <f t="shared" si="570"/>
        <v>0.25</v>
      </c>
      <c r="R2158" s="6" cm="1">
        <f t="array" ref="R2158">SUM(_xlfn._xlws.FILTER($H$2:$H$2454,_xlfn.MAP($O$2:$O$2454,_xlfn.LAMBDA(_xlpm.x,_xlpm.x=$O2158))))</f>
        <v>4.7528517110266159E-4</v>
      </c>
      <c r="S2158" s="4">
        <f t="shared" si="571"/>
        <v>0.16666666666666666</v>
      </c>
      <c r="T2158" s="4">
        <f t="shared" si="572"/>
        <v>4.6849373505781965E-2</v>
      </c>
      <c r="U2158" s="4">
        <f t="shared" si="573"/>
        <v>0.2</v>
      </c>
      <c r="V2158" s="4">
        <f t="shared" si="574"/>
        <v>0.17609125905568124</v>
      </c>
      <c r="W2158" s="4" t="s">
        <v>5131</v>
      </c>
      <c r="X2158" s="2" cm="1">
        <f t="array" ref="X2158">SUM(_xlfn._xlws.FILTER($F$2:$F$2454,_xlfn.MAP($W$2:$W$2454,_xlfn.LAMBDA(_xlpm.x,_xlpm.x=$W2158))))</f>
        <v>105</v>
      </c>
      <c r="Y2158" s="11">
        <f t="shared" si="575"/>
        <v>9.5238095238095247E-3</v>
      </c>
      <c r="Z2158" s="4" t="s">
        <v>5108</v>
      </c>
      <c r="AA2158" s="2" cm="1">
        <f t="array" ref="AA2158">SUM(_xlfn._xlws.FILTER($F$2:$F$2454,_xlfn.MAP($Z$2:$Z$2454,_xlfn.LAMBDA(_xlpm.x,_xlpm.x=$Z2158))))</f>
        <v>475</v>
      </c>
      <c r="AB2158" s="11">
        <f t="shared" si="576"/>
        <v>2.1052631578947368E-3</v>
      </c>
      <c r="AC2158" s="11">
        <f t="shared" si="577"/>
        <v>0.65550431055492853</v>
      </c>
      <c r="AG2158" s="2"/>
      <c r="AL2158" s="2"/>
      <c r="AM2158" s="2"/>
    </row>
    <row r="2159" spans="1:39">
      <c r="A2159" s="1" t="str">
        <f t="shared" si="561"/>
        <v>~spea~ : [spi]</v>
      </c>
      <c r="B2159" s="1">
        <f>_xlfn.LET(_xlpm.d,$G2159,_xlpm.k,_xlfn.CONCAT(LEFT(TRIM(B$1),1),"*"),COUNTIF(_xlpm.d,_xlpm.k))</f>
        <v>0</v>
      </c>
      <c r="C2159" s="1">
        <f>_xlfn.LET(_xlpm.d,$G2159,_xlpm.k,_xlfn.CONCAT(LEFT(TRIM(C$1),1),"*"),COUNTIF(_xlpm.d,_xlpm.k))</f>
        <v>0</v>
      </c>
      <c r="D2159" s="1">
        <f>_xlfn.LET(_xlpm.d,$G2159,_xlpm.k,_xlfn.CONCAT(LEFT(TRIM(D$1),1),"*"),COUNTIF(_xlpm.d,_xlpm.k))</f>
        <v>0</v>
      </c>
      <c r="E2159" s="1">
        <f t="shared" si="562"/>
        <v>0.60205999132796229</v>
      </c>
      <c r="F2159" s="7">
        <v>3</v>
      </c>
      <c r="G2159" s="9" t="s">
        <v>265</v>
      </c>
      <c r="H2159" s="4" cm="1">
        <f t="array" ref="H2159">F2159/freq.sum.r6e</f>
        <v>2.376425855513308E-4</v>
      </c>
      <c r="I2159" s="1" t="str">
        <f t="shared" si="563"/>
        <v>spi</v>
      </c>
      <c r="J2159" s="1" t="str">
        <f t="shared" si="564"/>
        <v>spea</v>
      </c>
      <c r="K2159" s="10">
        <f t="shared" si="565"/>
        <v>3</v>
      </c>
      <c r="L2159" s="1">
        <f t="shared" si="566"/>
        <v>4</v>
      </c>
      <c r="M2159" s="10">
        <f t="shared" si="567"/>
        <v>4</v>
      </c>
      <c r="N2159" s="1" t="str">
        <f t="shared" si="568"/>
        <v>~spea~</v>
      </c>
      <c r="O2159" s="1" t="str">
        <f t="shared" si="569"/>
        <v>[spi]</v>
      </c>
      <c r="P2159" s="3" cm="1">
        <f t="array" ref="P2159">SUM(_xlfn._xlws.FILTER($H$2:$H$2454,_xlfn.MAP($N$2:$N$2454,_xlfn.LAMBDA(_xlpm.x,_xlpm.x=$N2159))))</f>
        <v>3.1685678073510771E-4</v>
      </c>
      <c r="Q2159" s="4">
        <f t="shared" si="570"/>
        <v>0.75</v>
      </c>
      <c r="R2159" s="6" cm="1">
        <f t="array" ref="R2159">SUM(_xlfn._xlws.FILTER($H$2:$H$2454,_xlfn.MAP($O$2:$O$2454,_xlfn.LAMBDA(_xlpm.x,_xlpm.x=$O2159))))</f>
        <v>4.7528517110266154E-4</v>
      </c>
      <c r="S2159" s="4">
        <f t="shared" si="571"/>
        <v>0.50000000000000011</v>
      </c>
      <c r="T2159" s="4">
        <f t="shared" si="572"/>
        <v>0.28109624103469183</v>
      </c>
      <c r="U2159" s="4">
        <f t="shared" si="573"/>
        <v>0.6000000000000002</v>
      </c>
      <c r="V2159" s="4">
        <f t="shared" si="574"/>
        <v>0.17609125905568118</v>
      </c>
      <c r="W2159" s="4" t="s">
        <v>5124</v>
      </c>
      <c r="X2159" s="2" cm="1">
        <f t="array" ref="X2159">SUM(_xlfn._xlws.FILTER($F$2:$F$2454,_xlfn.MAP($W$2:$W$2454,_xlfn.LAMBDA(_xlpm.x,_xlpm.x=$W2159))))</f>
        <v>184</v>
      </c>
      <c r="Y2159" s="11">
        <f t="shared" si="575"/>
        <v>1.6304347826086956E-2</v>
      </c>
      <c r="Z2159" s="4" t="s">
        <v>5110</v>
      </c>
      <c r="AA2159" s="2" cm="1">
        <f t="array" ref="AA2159">SUM(_xlfn._xlws.FILTER($F$2:$F$2454,_xlfn.MAP($Z$2:$Z$2454,_xlfn.LAMBDA(_xlpm.x,_xlpm.x=$Z2159))))</f>
        <v>354</v>
      </c>
      <c r="AB2159" s="11">
        <f t="shared" si="576"/>
        <v>8.4745762711864406E-3</v>
      </c>
      <c r="AC2159" s="11">
        <f t="shared" si="577"/>
        <v>0.28418543901625132</v>
      </c>
      <c r="AG2159" s="2"/>
      <c r="AL2159" s="2"/>
      <c r="AM2159" s="2"/>
    </row>
    <row r="2160" spans="1:39">
      <c r="A2160" s="1" t="str">
        <f t="shared" si="561"/>
        <v>~stee~ : [sti]</v>
      </c>
      <c r="B2160" s="1">
        <f>_xlfn.LET(_xlpm.d,$G2160,_xlpm.k,_xlfn.CONCAT(LEFT(TRIM(B$1),1),"*"),COUNTIF(_xlpm.d,_xlpm.k))</f>
        <v>0</v>
      </c>
      <c r="C2160" s="1">
        <f>_xlfn.LET(_xlpm.d,$G2160,_xlpm.k,_xlfn.CONCAT(LEFT(TRIM(C$1),1),"*"),COUNTIF(_xlpm.d,_xlpm.k))</f>
        <v>0</v>
      </c>
      <c r="D2160" s="1">
        <f>_xlfn.LET(_xlpm.d,$G2160,_xlpm.k,_xlfn.CONCAT(LEFT(TRIM(D$1),1),"*"),COUNTIF(_xlpm.d,_xlpm.k))</f>
        <v>0</v>
      </c>
      <c r="E2160" s="1">
        <f t="shared" si="562"/>
        <v>0.60205999132796229</v>
      </c>
      <c r="F2160" s="7">
        <v>3</v>
      </c>
      <c r="G2160" s="9" t="s">
        <v>273</v>
      </c>
      <c r="H2160" s="4" cm="1">
        <f t="array" ref="H2160">F2160/freq.sum.r6e</f>
        <v>2.376425855513308E-4</v>
      </c>
      <c r="I2160" s="1" t="str">
        <f t="shared" si="563"/>
        <v>sti</v>
      </c>
      <c r="J2160" s="1" t="str">
        <f t="shared" si="564"/>
        <v>stee</v>
      </c>
      <c r="K2160" s="10">
        <f t="shared" si="565"/>
        <v>3</v>
      </c>
      <c r="L2160" s="1">
        <f t="shared" si="566"/>
        <v>4</v>
      </c>
      <c r="M2160" s="10">
        <f t="shared" si="567"/>
        <v>4</v>
      </c>
      <c r="N2160" s="1" t="str">
        <f t="shared" si="568"/>
        <v>~stee~</v>
      </c>
      <c r="O2160" s="1" t="str">
        <f t="shared" si="569"/>
        <v>[sti]</v>
      </c>
      <c r="P2160" s="3" cm="1">
        <f t="array" ref="P2160">SUM(_xlfn._xlws.FILTER($H$2:$H$2454,_xlfn.MAP($N$2:$N$2454,_xlfn.LAMBDA(_xlpm.x,_xlpm.x=$N2160))))</f>
        <v>3.1685678073510771E-4</v>
      </c>
      <c r="Q2160" s="4">
        <f t="shared" si="570"/>
        <v>0.75</v>
      </c>
      <c r="R2160" s="6" cm="1">
        <f t="array" ref="R2160">SUM(_xlfn._xlws.FILTER($H$2:$H$2454,_xlfn.MAP($O$2:$O$2454,_xlfn.LAMBDA(_xlpm.x,_xlpm.x=$O2160))))</f>
        <v>4.7528517110266154E-4</v>
      </c>
      <c r="S2160" s="4">
        <f t="shared" si="571"/>
        <v>0.50000000000000011</v>
      </c>
      <c r="T2160" s="4">
        <f t="shared" si="572"/>
        <v>0.28109624103469183</v>
      </c>
      <c r="U2160" s="4">
        <f t="shared" si="573"/>
        <v>0.6000000000000002</v>
      </c>
      <c r="V2160" s="4">
        <f t="shared" si="574"/>
        <v>0.17609125905568118</v>
      </c>
      <c r="W2160" s="4" t="s">
        <v>5126</v>
      </c>
      <c r="X2160" s="2" cm="1">
        <f t="array" ref="X2160">SUM(_xlfn._xlws.FILTER($F$2:$F$2454,_xlfn.MAP($W$2:$W$2454,_xlfn.LAMBDA(_xlpm.x,_xlpm.x=$W2160))))</f>
        <v>109</v>
      </c>
      <c r="Y2160" s="11">
        <f t="shared" si="575"/>
        <v>2.7522935779816515E-2</v>
      </c>
      <c r="Z2160" s="4" t="s">
        <v>5110</v>
      </c>
      <c r="AA2160" s="2" cm="1">
        <f t="array" ref="AA2160">SUM(_xlfn._xlws.FILTER($F$2:$F$2454,_xlfn.MAP($Z$2:$Z$2454,_xlfn.LAMBDA(_xlpm.x,_xlpm.x=$Z2160))))</f>
        <v>354</v>
      </c>
      <c r="AB2160" s="11">
        <f t="shared" si="576"/>
        <v>8.4745762711864406E-3</v>
      </c>
      <c r="AC2160" s="11">
        <f t="shared" si="577"/>
        <v>0.51157676408516417</v>
      </c>
      <c r="AG2160" s="2"/>
      <c r="AL2160" s="2"/>
      <c r="AM2160" s="2"/>
    </row>
    <row r="2161" spans="1:39">
      <c r="A2161" s="1" t="str">
        <f t="shared" si="561"/>
        <v>~dden~ : [dn]</v>
      </c>
      <c r="B2161" s="1">
        <f>_xlfn.LET(_xlpm.d,$G2161,_xlpm.k,_xlfn.CONCAT(LEFT(TRIM(B$1),1),"*"),COUNTIF(_xlpm.d,_xlpm.k))</f>
        <v>0</v>
      </c>
      <c r="C2161" s="1">
        <f>_xlfn.LET(_xlpm.d,$G2161,_xlpm.k,_xlfn.CONCAT(LEFT(TRIM(C$1),1),"*"),COUNTIF(_xlpm.d,_xlpm.k))</f>
        <v>0</v>
      </c>
      <c r="D2161" s="1">
        <f>_xlfn.LET(_xlpm.d,$G2161,_xlpm.k,_xlfn.CONCAT(LEFT(TRIM(D$1),1),"*"),COUNTIF(_xlpm.d,_xlpm.k))</f>
        <v>0</v>
      </c>
      <c r="E2161" s="1">
        <f t="shared" si="562"/>
        <v>0.60205999132796229</v>
      </c>
      <c r="F2161" s="7">
        <v>3</v>
      </c>
      <c r="G2161" s="9" t="s">
        <v>33</v>
      </c>
      <c r="H2161" s="4" cm="1">
        <f t="array" ref="H2161">F2161/freq.sum.r6e</f>
        <v>2.376425855513308E-4</v>
      </c>
      <c r="I2161" s="4" t="str">
        <f t="shared" si="563"/>
        <v>dn</v>
      </c>
      <c r="J2161" s="4" t="str">
        <f t="shared" si="564"/>
        <v>dden</v>
      </c>
      <c r="K2161" s="10">
        <f t="shared" si="565"/>
        <v>2</v>
      </c>
      <c r="L2161" s="1">
        <f t="shared" si="566"/>
        <v>4</v>
      </c>
      <c r="M2161" s="10">
        <f t="shared" si="567"/>
        <v>4</v>
      </c>
      <c r="N2161" s="1" t="str">
        <f t="shared" si="568"/>
        <v>~dden~</v>
      </c>
      <c r="O2161" s="1" t="str">
        <f t="shared" si="569"/>
        <v>[dn]</v>
      </c>
      <c r="P2161" s="3" cm="1">
        <f t="array" ref="P2161">SUM(_xlfn._xlws.FILTER($H$2:$H$2454,_xlfn.MAP($N$2:$N$2454,_xlfn.LAMBDA(_xlpm.x,_xlpm.x=$N2161))))</f>
        <v>2.376425855513308E-4</v>
      </c>
      <c r="Q2161" s="4">
        <f t="shared" si="570"/>
        <v>1</v>
      </c>
      <c r="R2161" s="6" cm="1">
        <f t="array" ref="R2161">SUM(_xlfn._xlws.FILTER($H$2:$H$2454,_xlfn.MAP($O$2:$O$2454,_xlfn.LAMBDA(_xlpm.x,_xlpm.x=$O2161))))</f>
        <v>3.9607097591888465E-4</v>
      </c>
      <c r="S2161" s="4">
        <f t="shared" si="571"/>
        <v>0.6</v>
      </c>
      <c r="T2161" s="4">
        <f t="shared" si="572"/>
        <v>0.35137030129336466</v>
      </c>
      <c r="U2161" s="4">
        <f t="shared" si="573"/>
        <v>0.74999999999999989</v>
      </c>
      <c r="V2161" s="4">
        <f t="shared" si="574"/>
        <v>0.22184874961635639</v>
      </c>
      <c r="W2161" s="4" t="s">
        <v>5121</v>
      </c>
      <c r="X2161" s="2" cm="1">
        <f t="array" ref="X2161">SUM(_xlfn._xlws.FILTER($F$2:$F$2454,_xlfn.MAP($W$2:$W$2454,_xlfn.LAMBDA(_xlpm.x,_xlpm.x=$W2161))))</f>
        <v>2896</v>
      </c>
      <c r="Y2161" s="11">
        <f t="shared" si="575"/>
        <v>1.0359116022099447E-3</v>
      </c>
      <c r="Z2161" s="4"/>
      <c r="AA2161" s="2" cm="1">
        <f t="array" ref="AA2161">SUM(_xlfn._xlws.FILTER($F$2:$F$2454,_xlfn.MAP($Z$2:$Z$2454,_xlfn.LAMBDA(_xlpm.x,_xlpm.x=$Z2161))))</f>
        <v>3871</v>
      </c>
      <c r="AB2161" s="11">
        <f t="shared" si="576"/>
        <v>7.7499354172048571E-4</v>
      </c>
      <c r="AC2161" s="11">
        <f t="shared" si="577"/>
        <v>0.12602461379384577</v>
      </c>
      <c r="AG2161" s="2"/>
      <c r="AL2161" s="2"/>
      <c r="AM2161" s="2"/>
    </row>
    <row r="2162" spans="1:39">
      <c r="A2162" s="1" t="str">
        <f t="shared" si="561"/>
        <v>~ddle~ : [dl]</v>
      </c>
      <c r="B2162" s="1">
        <f>_xlfn.LET(_xlpm.d,$G2162,_xlpm.k,_xlfn.CONCAT(LEFT(TRIM(B$1),1),"*"),COUNTIF(_xlpm.d,_xlpm.k))</f>
        <v>0</v>
      </c>
      <c r="C2162" s="1">
        <f>_xlfn.LET(_xlpm.d,$G2162,_xlpm.k,_xlfn.CONCAT(LEFT(TRIM(C$1),1),"*"),COUNTIF(_xlpm.d,_xlpm.k))</f>
        <v>0</v>
      </c>
      <c r="D2162" s="1">
        <f>_xlfn.LET(_xlpm.d,$G2162,_xlpm.k,_xlfn.CONCAT(LEFT(TRIM(D$1),1),"*"),COUNTIF(_xlpm.d,_xlpm.k))</f>
        <v>0</v>
      </c>
      <c r="E2162" s="1">
        <f t="shared" si="562"/>
        <v>0.60205999132796229</v>
      </c>
      <c r="F2162" s="7">
        <v>3</v>
      </c>
      <c r="G2162" s="9" t="s">
        <v>31</v>
      </c>
      <c r="H2162" s="4" cm="1">
        <f t="array" ref="H2162">F2162/freq.sum.r6e</f>
        <v>2.376425855513308E-4</v>
      </c>
      <c r="I2162" s="4" t="str">
        <f t="shared" si="563"/>
        <v>dl</v>
      </c>
      <c r="J2162" s="4" t="str">
        <f t="shared" si="564"/>
        <v>ddle</v>
      </c>
      <c r="K2162" s="10">
        <f t="shared" si="565"/>
        <v>2</v>
      </c>
      <c r="L2162" s="1">
        <f t="shared" si="566"/>
        <v>4</v>
      </c>
      <c r="M2162" s="10">
        <f t="shared" si="567"/>
        <v>4</v>
      </c>
      <c r="N2162" s="1" t="str">
        <f t="shared" si="568"/>
        <v>~ddle~</v>
      </c>
      <c r="O2162" s="1" t="str">
        <f t="shared" si="569"/>
        <v>[dl]</v>
      </c>
      <c r="P2162" s="3" cm="1">
        <f t="array" ref="P2162">SUM(_xlfn._xlws.FILTER($H$2:$H$2454,_xlfn.MAP($N$2:$N$2454,_xlfn.LAMBDA(_xlpm.x,_xlpm.x=$N2162))))</f>
        <v>2.376425855513308E-4</v>
      </c>
      <c r="Q2162" s="4">
        <f t="shared" si="570"/>
        <v>1</v>
      </c>
      <c r="R2162" s="6" cm="1">
        <f t="array" ref="R2162">SUM(_xlfn._xlws.FILTER($H$2:$H$2454,_xlfn.MAP($O$2:$O$2454,_xlfn.LAMBDA(_xlpm.x,_xlpm.x=$O2162))))</f>
        <v>3.9607097591888465E-4</v>
      </c>
      <c r="S2162" s="4">
        <f t="shared" si="571"/>
        <v>0.6</v>
      </c>
      <c r="T2162" s="4">
        <f t="shared" si="572"/>
        <v>0.35137030129336466</v>
      </c>
      <c r="U2162" s="4">
        <f t="shared" si="573"/>
        <v>0.74999999999999989</v>
      </c>
      <c r="V2162" s="4">
        <f t="shared" si="574"/>
        <v>0.22184874961635639</v>
      </c>
      <c r="W2162" s="4" t="s">
        <v>5121</v>
      </c>
      <c r="X2162" s="2" cm="1">
        <f t="array" ref="X2162">SUM(_xlfn._xlws.FILTER($F$2:$F$2454,_xlfn.MAP($W$2:$W$2454,_xlfn.LAMBDA(_xlpm.x,_xlpm.x=$W2162))))</f>
        <v>2896</v>
      </c>
      <c r="Y2162" s="11">
        <f t="shared" si="575"/>
        <v>1.0359116022099447E-3</v>
      </c>
      <c r="Z2162" s="4"/>
      <c r="AA2162" s="2" cm="1">
        <f t="array" ref="AA2162">SUM(_xlfn._xlws.FILTER($F$2:$F$2454,_xlfn.MAP($Z$2:$Z$2454,_xlfn.LAMBDA(_xlpm.x,_xlpm.x=$Z2162))))</f>
        <v>3871</v>
      </c>
      <c r="AB2162" s="11">
        <f t="shared" si="576"/>
        <v>7.7499354172048571E-4</v>
      </c>
      <c r="AC2162" s="11">
        <f t="shared" si="577"/>
        <v>0.12602461379384577</v>
      </c>
      <c r="AG2162" s="2"/>
      <c r="AL2162" s="2"/>
      <c r="AM2162" s="2"/>
    </row>
    <row r="2163" spans="1:39">
      <c r="A2163" s="1" t="str">
        <f t="shared" si="561"/>
        <v>~crea~ : [kɹi]</v>
      </c>
      <c r="B2163" s="1">
        <f>_xlfn.LET(_xlpm.d,$G2163,_xlpm.k,_xlfn.CONCAT(LEFT(TRIM(B$1),1),"*"),COUNTIF(_xlpm.d,_xlpm.k))</f>
        <v>0</v>
      </c>
      <c r="C2163" s="1">
        <f>_xlfn.LET(_xlpm.d,$G2163,_xlpm.k,_xlfn.CONCAT(LEFT(TRIM(C$1),1),"*"),COUNTIF(_xlpm.d,_xlpm.k))</f>
        <v>0</v>
      </c>
      <c r="D2163" s="1">
        <f>_xlfn.LET(_xlpm.d,$G2163,_xlpm.k,_xlfn.CONCAT(LEFT(TRIM(D$1),1),"*"),COUNTIF(_xlpm.d,_xlpm.k))</f>
        <v>0</v>
      </c>
      <c r="E2163" s="1">
        <f t="shared" si="562"/>
        <v>0.60205999132796229</v>
      </c>
      <c r="F2163" s="7">
        <v>3</v>
      </c>
      <c r="G2163" s="9" t="s">
        <v>568</v>
      </c>
      <c r="H2163" s="4" cm="1">
        <f t="array" ref="H2163">F2163/freq.sum.r6e</f>
        <v>2.376425855513308E-4</v>
      </c>
      <c r="I2163" s="4" t="str">
        <f t="shared" si="563"/>
        <v>kɹi</v>
      </c>
      <c r="J2163" s="4" t="str">
        <f t="shared" si="564"/>
        <v>crea</v>
      </c>
      <c r="K2163" s="10">
        <f t="shared" si="565"/>
        <v>3</v>
      </c>
      <c r="L2163" s="1">
        <f t="shared" si="566"/>
        <v>4</v>
      </c>
      <c r="M2163" s="10">
        <f t="shared" si="567"/>
        <v>4</v>
      </c>
      <c r="N2163" s="1" t="str">
        <f t="shared" si="568"/>
        <v>~crea~</v>
      </c>
      <c r="O2163" s="1" t="str">
        <f t="shared" si="569"/>
        <v>[kɹi]</v>
      </c>
      <c r="P2163" s="3" cm="1">
        <f t="array" ref="P2163">SUM(_xlfn._xlws.FILTER($H$2:$H$2454,_xlfn.MAP($N$2:$N$2454,_xlfn.LAMBDA(_xlpm.x,_xlpm.x=$N2163))))</f>
        <v>2.376425855513308E-4</v>
      </c>
      <c r="Q2163" s="4">
        <f t="shared" si="570"/>
        <v>1</v>
      </c>
      <c r="R2163" s="6" cm="1">
        <f t="array" ref="R2163">SUM(_xlfn._xlws.FILTER($H$2:$H$2454,_xlfn.MAP($O$2:$O$2454,_xlfn.LAMBDA(_xlpm.x,_xlpm.x=$O2163))))</f>
        <v>3.9607097591888465E-4</v>
      </c>
      <c r="S2163" s="4">
        <f t="shared" si="571"/>
        <v>0.6</v>
      </c>
      <c r="T2163" s="4">
        <f t="shared" si="572"/>
        <v>0.35137030129336466</v>
      </c>
      <c r="U2163" s="4">
        <f t="shared" si="573"/>
        <v>0.74999999999999989</v>
      </c>
      <c r="V2163" s="4">
        <f t="shared" si="574"/>
        <v>0.22184874961635639</v>
      </c>
      <c r="W2163" s="4" t="s">
        <v>5124</v>
      </c>
      <c r="X2163" s="2" cm="1">
        <f t="array" ref="X2163">SUM(_xlfn._xlws.FILTER($F$2:$F$2454,_xlfn.MAP($W$2:$W$2454,_xlfn.LAMBDA(_xlpm.x,_xlpm.x=$W2163))))</f>
        <v>184</v>
      </c>
      <c r="Y2163" s="11">
        <f t="shared" si="575"/>
        <v>1.6304347826086956E-2</v>
      </c>
      <c r="Z2163" s="4" t="s">
        <v>5110</v>
      </c>
      <c r="AA2163" s="2" cm="1">
        <f t="array" ref="AA2163">SUM(_xlfn._xlws.FILTER($F$2:$F$2454,_xlfn.MAP($Z$2:$Z$2454,_xlfn.LAMBDA(_xlpm.x,_xlpm.x=$Z2163))))</f>
        <v>354</v>
      </c>
      <c r="AB2163" s="11">
        <f t="shared" si="576"/>
        <v>8.4745762711864406E-3</v>
      </c>
      <c r="AC2163" s="11">
        <f t="shared" si="577"/>
        <v>0.28418543901625132</v>
      </c>
      <c r="AG2163" s="2"/>
      <c r="AL2163" s="2"/>
      <c r="AM2163" s="2"/>
    </row>
    <row r="2164" spans="1:39">
      <c r="A2164" s="1" t="str">
        <f t="shared" si="561"/>
        <v>~broa~ : [bɹɔ]</v>
      </c>
      <c r="B2164" s="1">
        <f>_xlfn.LET(_xlpm.d,$G2164,_xlpm.k,_xlfn.CONCAT(LEFT(TRIM(B$1),1),"*"),COUNTIF(_xlpm.d,_xlpm.k))</f>
        <v>0</v>
      </c>
      <c r="C2164" s="1">
        <f>_xlfn.LET(_xlpm.d,$G2164,_xlpm.k,_xlfn.CONCAT(LEFT(TRIM(C$1),1),"*"),COUNTIF(_xlpm.d,_xlpm.k))</f>
        <v>0</v>
      </c>
      <c r="D2164" s="1">
        <f>_xlfn.LET(_xlpm.d,$G2164,_xlpm.k,_xlfn.CONCAT(LEFT(TRIM(D$1),1),"*"),COUNTIF(_xlpm.d,_xlpm.k))</f>
        <v>0</v>
      </c>
      <c r="E2164" s="1">
        <f t="shared" si="562"/>
        <v>0.60205999132796229</v>
      </c>
      <c r="F2164" s="7">
        <v>3</v>
      </c>
      <c r="G2164" s="9" t="s">
        <v>567</v>
      </c>
      <c r="H2164" s="4" cm="1">
        <f t="array" ref="H2164">F2164/freq.sum.r6e</f>
        <v>2.376425855513308E-4</v>
      </c>
      <c r="I2164" s="1" t="str">
        <f t="shared" si="563"/>
        <v>bɹɔ</v>
      </c>
      <c r="J2164" s="1" t="str">
        <f t="shared" si="564"/>
        <v>broa</v>
      </c>
      <c r="K2164" s="10">
        <f t="shared" si="565"/>
        <v>3</v>
      </c>
      <c r="L2164" s="1">
        <f t="shared" si="566"/>
        <v>4</v>
      </c>
      <c r="M2164" s="10">
        <f t="shared" si="567"/>
        <v>4</v>
      </c>
      <c r="N2164" s="1" t="str">
        <f t="shared" si="568"/>
        <v>~broa~</v>
      </c>
      <c r="O2164" s="1" t="str">
        <f t="shared" si="569"/>
        <v>[bɹɔ]</v>
      </c>
      <c r="P2164" s="3" cm="1">
        <f t="array" ref="P2164">SUM(_xlfn._xlws.FILTER($H$2:$H$2454,_xlfn.MAP($N$2:$N$2454,_xlfn.LAMBDA(_xlpm.x,_xlpm.x=$N2164))))</f>
        <v>2.376425855513308E-4</v>
      </c>
      <c r="Q2164" s="4">
        <f t="shared" si="570"/>
        <v>1</v>
      </c>
      <c r="R2164" s="6" cm="1">
        <f t="array" ref="R2164">SUM(_xlfn._xlws.FILTER($H$2:$H$2454,_xlfn.MAP($O$2:$O$2454,_xlfn.LAMBDA(_xlpm.x,_xlpm.x=$O2164))))</f>
        <v>3.9607097591888465E-4</v>
      </c>
      <c r="S2164" s="4">
        <f t="shared" si="571"/>
        <v>0.6</v>
      </c>
      <c r="T2164" s="4">
        <f t="shared" si="572"/>
        <v>0.35137030129336466</v>
      </c>
      <c r="U2164" s="4">
        <f t="shared" si="573"/>
        <v>0.74999999999999989</v>
      </c>
      <c r="V2164" s="4">
        <f t="shared" si="574"/>
        <v>0.22184874961635639</v>
      </c>
      <c r="W2164" s="4" t="s">
        <v>5138</v>
      </c>
      <c r="X2164" s="2" cm="1">
        <f t="array" ref="X2164">SUM(_xlfn._xlws.FILTER($F$2:$F$2454,_xlfn.MAP($W$2:$W$2454,_xlfn.LAMBDA(_xlpm.x,_xlpm.x=$W2164))))</f>
        <v>32</v>
      </c>
      <c r="Y2164" s="11">
        <f t="shared" si="575"/>
        <v>9.375E-2</v>
      </c>
      <c r="Z2164" s="4" t="s">
        <v>5107</v>
      </c>
      <c r="AA2164" s="2" cm="1">
        <f t="array" ref="AA2164">SUM(_xlfn._xlws.FILTER($F$2:$F$2454,_xlfn.MAP($Z$2:$Z$2454,_xlfn.LAMBDA(_xlpm.x,_xlpm.x=$Z2164))))</f>
        <v>293</v>
      </c>
      <c r="AB2164" s="11">
        <f t="shared" si="576"/>
        <v>1.0238907849829351E-2</v>
      </c>
      <c r="AC2164" s="11">
        <f t="shared" si="577"/>
        <v>0.96171764203420351</v>
      </c>
      <c r="AG2164" s="2"/>
      <c r="AL2164" s="2"/>
      <c r="AM2164" s="2"/>
    </row>
    <row r="2165" spans="1:39">
      <c r="A2165" s="1" t="str">
        <f t="shared" si="561"/>
        <v>~ppli~ : [plə]</v>
      </c>
      <c r="B2165" s="1">
        <f>_xlfn.LET(_xlpm.d,$G2165,_xlpm.k,_xlfn.CONCAT(LEFT(TRIM(B$1),1),"*"),COUNTIF(_xlpm.d,_xlpm.k))</f>
        <v>0</v>
      </c>
      <c r="C2165" s="1">
        <f>_xlfn.LET(_xlpm.d,$G2165,_xlpm.k,_xlfn.CONCAT(LEFT(TRIM(C$1),1),"*"),COUNTIF(_xlpm.d,_xlpm.k))</f>
        <v>0</v>
      </c>
      <c r="D2165" s="1">
        <f>_xlfn.LET(_xlpm.d,$G2165,_xlpm.k,_xlfn.CONCAT(LEFT(TRIM(D$1),1),"*"),COUNTIF(_xlpm.d,_xlpm.k))</f>
        <v>0</v>
      </c>
      <c r="E2165" s="1">
        <f t="shared" si="562"/>
        <v>0.47712125471966244</v>
      </c>
      <c r="F2165" s="7">
        <v>2</v>
      </c>
      <c r="G2165" s="9" t="s">
        <v>934</v>
      </c>
      <c r="H2165" s="4" cm="1">
        <f t="array" ref="H2165">F2165/freq.sum.r6e</f>
        <v>1.5842839036755386E-4</v>
      </c>
      <c r="I2165" s="1" t="str">
        <f t="shared" si="563"/>
        <v>plə</v>
      </c>
      <c r="J2165" s="1" t="str">
        <f t="shared" si="564"/>
        <v>ppli</v>
      </c>
      <c r="K2165" s="10">
        <f t="shared" si="565"/>
        <v>3</v>
      </c>
      <c r="L2165" s="1">
        <f t="shared" si="566"/>
        <v>4</v>
      </c>
      <c r="M2165" s="10">
        <f t="shared" si="567"/>
        <v>4</v>
      </c>
      <c r="N2165" s="1" t="str">
        <f t="shared" si="568"/>
        <v>~ppli~</v>
      </c>
      <c r="O2165" s="1" t="str">
        <f t="shared" si="569"/>
        <v>[plə]</v>
      </c>
      <c r="P2165" s="3" cm="1">
        <f t="array" ref="P2165">SUM(_xlfn._xlws.FILTER($H$2:$H$2454,_xlfn.MAP($N$2:$N$2454,_xlfn.LAMBDA(_xlpm.x,_xlpm.x=$N2165))))</f>
        <v>2.3764258555133077E-4</v>
      </c>
      <c r="Q2165" s="4">
        <f t="shared" si="570"/>
        <v>0.66666666666666674</v>
      </c>
      <c r="R2165" s="6" cm="1">
        <f t="array" ref="R2165">SUM(_xlfn._xlws.FILTER($H$2:$H$2454,_xlfn.MAP($O$2:$O$2454,_xlfn.LAMBDA(_xlpm.x,_xlpm.x=$O2165))))</f>
        <v>3.9607097591888465E-4</v>
      </c>
      <c r="S2165" s="4">
        <f t="shared" si="571"/>
        <v>0.39999999999999997</v>
      </c>
      <c r="T2165" s="4">
        <f t="shared" si="572"/>
        <v>0.18563625047235913</v>
      </c>
      <c r="U2165" s="4">
        <f t="shared" si="573"/>
        <v>0.5</v>
      </c>
      <c r="V2165" s="4">
        <f t="shared" si="574"/>
        <v>0.22184874961635645</v>
      </c>
      <c r="W2165" s="4" t="s">
        <v>5110</v>
      </c>
      <c r="X2165" s="2" cm="1">
        <f t="array" ref="X2165">SUM(_xlfn._xlws.FILTER($F$2:$F$2454,_xlfn.MAP($W$2:$W$2454,_xlfn.LAMBDA(_xlpm.x,_xlpm.x=$W2165))))</f>
        <v>1594</v>
      </c>
      <c r="Y2165" s="11">
        <f t="shared" si="575"/>
        <v>1.2547051442910915E-3</v>
      </c>
      <c r="Z2165" s="4" t="s">
        <v>5101</v>
      </c>
      <c r="AA2165" s="2" cm="1">
        <f t="array" ref="AA2165">SUM(_xlfn._xlws.FILTER($F$2:$F$2454,_xlfn.MAP($Z$2:$Z$2454,_xlfn.LAMBDA(_xlpm.x,_xlpm.x=$Z2165))))</f>
        <v>2255</v>
      </c>
      <c r="AB2165" s="11">
        <f t="shared" si="576"/>
        <v>8.869179600886918E-4</v>
      </c>
      <c r="AC2165" s="11">
        <f t="shared" si="577"/>
        <v>0.1506582291538858</v>
      </c>
      <c r="AG2165" s="2"/>
      <c r="AL2165" s="2"/>
      <c r="AM2165" s="2"/>
    </row>
    <row r="2166" spans="1:39">
      <c r="A2166" s="1" t="str">
        <f t="shared" si="561"/>
        <v>~trou~ : [tɹʌ]</v>
      </c>
      <c r="B2166" s="1">
        <f>_xlfn.LET(_xlpm.d,$G2166,_xlpm.k,_xlfn.CONCAT(LEFT(TRIM(B$1),1),"*"),COUNTIF(_xlpm.d,_xlpm.k))</f>
        <v>0</v>
      </c>
      <c r="C2166" s="1">
        <f>_xlfn.LET(_xlpm.d,$G2166,_xlpm.k,_xlfn.CONCAT(LEFT(TRIM(C$1),1),"*"),COUNTIF(_xlpm.d,_xlpm.k))</f>
        <v>0</v>
      </c>
      <c r="D2166" s="1">
        <f>_xlfn.LET(_xlpm.d,$G2166,_xlpm.k,_xlfn.CONCAT(LEFT(TRIM(D$1),1),"*"),COUNTIF(_xlpm.d,_xlpm.k))</f>
        <v>0</v>
      </c>
      <c r="E2166" s="1">
        <f t="shared" si="562"/>
        <v>0.47712125471966244</v>
      </c>
      <c r="F2166" s="7">
        <v>2</v>
      </c>
      <c r="G2166" s="9" t="s">
        <v>937</v>
      </c>
      <c r="H2166" s="4" cm="1">
        <f t="array" ref="H2166">F2166/freq.sum.r6e</f>
        <v>1.5842839036755386E-4</v>
      </c>
      <c r="I2166" s="4" t="str">
        <f t="shared" si="563"/>
        <v>tɹʌ</v>
      </c>
      <c r="J2166" s="4" t="str">
        <f t="shared" si="564"/>
        <v>trou</v>
      </c>
      <c r="K2166" s="10">
        <f t="shared" si="565"/>
        <v>3</v>
      </c>
      <c r="L2166" s="1">
        <f t="shared" si="566"/>
        <v>4</v>
      </c>
      <c r="M2166" s="10">
        <f t="shared" si="567"/>
        <v>4</v>
      </c>
      <c r="N2166" s="1" t="str">
        <f t="shared" si="568"/>
        <v>~trou~</v>
      </c>
      <c r="O2166" s="1" t="str">
        <f t="shared" si="569"/>
        <v>[tɹʌ]</v>
      </c>
      <c r="P2166" s="3" cm="1">
        <f t="array" ref="P2166">SUM(_xlfn._xlws.FILTER($H$2:$H$2454,_xlfn.MAP($N$2:$N$2454,_xlfn.LAMBDA(_xlpm.x,_xlpm.x=$N2166))))</f>
        <v>2.3764258555133077E-4</v>
      </c>
      <c r="Q2166" s="4">
        <f t="shared" si="570"/>
        <v>0.66666666666666674</v>
      </c>
      <c r="R2166" s="6" cm="1">
        <f t="array" ref="R2166">SUM(_xlfn._xlws.FILTER($H$2:$H$2454,_xlfn.MAP($O$2:$O$2454,_xlfn.LAMBDA(_xlpm.x,_xlpm.x=$O2166))))</f>
        <v>3.9607097591888465E-4</v>
      </c>
      <c r="S2166" s="4">
        <f t="shared" si="571"/>
        <v>0.39999999999999997</v>
      </c>
      <c r="T2166" s="4">
        <f t="shared" si="572"/>
        <v>0.18563625047235913</v>
      </c>
      <c r="U2166" s="4">
        <f t="shared" si="573"/>
        <v>0.5</v>
      </c>
      <c r="V2166" s="4">
        <f t="shared" si="574"/>
        <v>0.22184874961635645</v>
      </c>
      <c r="W2166" s="4" t="s">
        <v>5100</v>
      </c>
      <c r="X2166" s="2" cm="1">
        <f t="array" ref="X2166">SUM(_xlfn._xlws.FILTER($F$2:$F$2454,_xlfn.MAP($W$2:$W$2454,_xlfn.LAMBDA(_xlpm.x,_xlpm.x=$W2166))))</f>
        <v>150</v>
      </c>
      <c r="Y2166" s="11">
        <f t="shared" si="575"/>
        <v>1.3333333333333334E-2</v>
      </c>
      <c r="Z2166" s="4" t="s">
        <v>5113</v>
      </c>
      <c r="AA2166" s="2" cm="1">
        <f t="array" ref="AA2166">SUM(_xlfn._xlws.FILTER($F$2:$F$2454,_xlfn.MAP($Z$2:$Z$2454,_xlfn.LAMBDA(_xlpm.x,_xlpm.x=$Z2166))))</f>
        <v>309</v>
      </c>
      <c r="AB2166" s="11">
        <f t="shared" si="576"/>
        <v>6.4724919093851136E-3</v>
      </c>
      <c r="AC2166" s="11">
        <f t="shared" si="577"/>
        <v>0.31386722036915343</v>
      </c>
      <c r="AG2166" s="2"/>
      <c r="AL2166" s="2"/>
      <c r="AM2166" s="2"/>
    </row>
    <row r="2167" spans="1:39">
      <c r="A2167" s="1" t="str">
        <f t="shared" si="561"/>
        <v>~free~ : [fɹi]</v>
      </c>
      <c r="B2167" s="1">
        <f>_xlfn.LET(_xlpm.d,$G2167,_xlpm.k,_xlfn.CONCAT(LEFT(TRIM(B$1),1),"*"),COUNTIF(_xlpm.d,_xlpm.k))</f>
        <v>0</v>
      </c>
      <c r="C2167" s="1">
        <f>_xlfn.LET(_xlpm.d,$G2167,_xlpm.k,_xlfn.CONCAT(LEFT(TRIM(C$1),1),"*"),COUNTIF(_xlpm.d,_xlpm.k))</f>
        <v>0</v>
      </c>
      <c r="D2167" s="1">
        <f>_xlfn.LET(_xlpm.d,$G2167,_xlpm.k,_xlfn.CONCAT(LEFT(TRIM(D$1),1),"*"),COUNTIF(_xlpm.d,_xlpm.k))</f>
        <v>0</v>
      </c>
      <c r="E2167" s="1">
        <f t="shared" si="562"/>
        <v>0.69897000433601875</v>
      </c>
      <c r="F2167" s="7">
        <v>4</v>
      </c>
      <c r="G2167" s="9" t="s">
        <v>495</v>
      </c>
      <c r="H2167" s="4" cm="1">
        <f t="array" ref="H2167">F2167/freq.sum.r6e</f>
        <v>3.1685678073510771E-4</v>
      </c>
      <c r="I2167" s="4" t="str">
        <f t="shared" si="563"/>
        <v>fɹi</v>
      </c>
      <c r="J2167" s="4" t="str">
        <f t="shared" si="564"/>
        <v>free</v>
      </c>
      <c r="K2167" s="10">
        <f t="shared" si="565"/>
        <v>3</v>
      </c>
      <c r="L2167" s="1">
        <f t="shared" si="566"/>
        <v>4</v>
      </c>
      <c r="M2167" s="10">
        <f t="shared" si="567"/>
        <v>4</v>
      </c>
      <c r="N2167" s="1" t="str">
        <f t="shared" si="568"/>
        <v>~free~</v>
      </c>
      <c r="O2167" s="1" t="str">
        <f t="shared" si="569"/>
        <v>[fɹi]</v>
      </c>
      <c r="P2167" s="3" cm="1">
        <f t="array" ref="P2167">SUM(_xlfn._xlws.FILTER($H$2:$H$2454,_xlfn.MAP($N$2:$N$2454,_xlfn.LAMBDA(_xlpm.x,_xlpm.x=$N2167))))</f>
        <v>3.1685678073510771E-4</v>
      </c>
      <c r="Q2167" s="4">
        <f t="shared" si="570"/>
        <v>1</v>
      </c>
      <c r="R2167" s="6" cm="1">
        <f t="array" ref="R2167">SUM(_xlfn._xlws.FILTER($H$2:$H$2454,_xlfn.MAP($O$2:$O$2454,_xlfn.LAMBDA(_xlpm.x,_xlpm.x=$O2167))))</f>
        <v>5.5449936628643843E-4</v>
      </c>
      <c r="S2167" s="4">
        <f t="shared" si="571"/>
        <v>0.57142857142857151</v>
      </c>
      <c r="T2167" s="4">
        <f t="shared" si="572"/>
        <v>0.39556682389435188</v>
      </c>
      <c r="U2167" s="4">
        <f t="shared" si="573"/>
        <v>0.72727272727272729</v>
      </c>
      <c r="V2167" s="4">
        <f t="shared" si="574"/>
        <v>0.24303804868629439</v>
      </c>
      <c r="W2167" s="4" t="s">
        <v>5126</v>
      </c>
      <c r="X2167" s="2" cm="1">
        <f t="array" ref="X2167">SUM(_xlfn._xlws.FILTER($F$2:$F$2454,_xlfn.MAP($W$2:$W$2454,_xlfn.LAMBDA(_xlpm.x,_xlpm.x=$W2167))))</f>
        <v>109</v>
      </c>
      <c r="Y2167" s="11">
        <f t="shared" si="575"/>
        <v>3.669724770642202E-2</v>
      </c>
      <c r="Z2167" s="4" t="s">
        <v>5110</v>
      </c>
      <c r="AA2167" s="2" cm="1">
        <f t="array" ref="AA2167">SUM(_xlfn._xlws.FILTER($F$2:$F$2454,_xlfn.MAP($Z$2:$Z$2454,_xlfn.LAMBDA(_xlpm.x,_xlpm.x=$Z2167))))</f>
        <v>354</v>
      </c>
      <c r="AB2167" s="11">
        <f t="shared" si="576"/>
        <v>1.1299435028248588E-2</v>
      </c>
      <c r="AC2167" s="11">
        <f t="shared" si="577"/>
        <v>0.51157676408516417</v>
      </c>
      <c r="AG2167" s="2"/>
      <c r="AL2167" s="2"/>
      <c r="AM2167" s="2"/>
    </row>
    <row r="2168" spans="1:39">
      <c r="A2168" s="1" t="str">
        <f t="shared" si="561"/>
        <v>~rrow~ : [ɹəʊ]</v>
      </c>
      <c r="B2168" s="1">
        <f>_xlfn.LET(_xlpm.d,$G2168,_xlpm.k,_xlfn.CONCAT(LEFT(TRIM(B$1),1),"*"),COUNTIF(_xlpm.d,_xlpm.k))</f>
        <v>1</v>
      </c>
      <c r="C2168" s="1">
        <f>_xlfn.LET(_xlpm.d,$G2168,_xlpm.k,_xlfn.CONCAT(LEFT(TRIM(C$1),1),"*"),COUNTIF(_xlpm.d,_xlpm.k))</f>
        <v>0</v>
      </c>
      <c r="D2168" s="1">
        <f>_xlfn.LET(_xlpm.d,$G2168,_xlpm.k,_xlfn.CONCAT(LEFT(TRIM(D$1),1),"*"),COUNTIF(_xlpm.d,_xlpm.k))</f>
        <v>0</v>
      </c>
      <c r="E2168" s="1">
        <f t="shared" si="562"/>
        <v>0.60205999132796229</v>
      </c>
      <c r="F2168" s="7">
        <v>3</v>
      </c>
      <c r="G2168" s="9" t="s">
        <v>888</v>
      </c>
      <c r="H2168" s="4" cm="1">
        <f t="array" ref="H2168">F2168/freq.sum.r6e</f>
        <v>2.376425855513308E-4</v>
      </c>
      <c r="I2168" s="4" t="str">
        <f t="shared" si="563"/>
        <v>ɹəʊ</v>
      </c>
      <c r="J2168" s="4" t="str">
        <f t="shared" si="564"/>
        <v>rrow</v>
      </c>
      <c r="K2168" s="10">
        <f t="shared" si="565"/>
        <v>3</v>
      </c>
      <c r="L2168" s="1">
        <f t="shared" si="566"/>
        <v>4</v>
      </c>
      <c r="M2168" s="10">
        <f t="shared" si="567"/>
        <v>4</v>
      </c>
      <c r="N2168" s="1" t="str">
        <f t="shared" si="568"/>
        <v>~rrow~</v>
      </c>
      <c r="O2168" s="1" t="str">
        <f t="shared" si="569"/>
        <v>[ɹəʊ]</v>
      </c>
      <c r="P2168" s="3" cm="1">
        <f t="array" ref="P2168">SUM(_xlfn._xlws.FILTER($H$2:$H$2454,_xlfn.MAP($N$2:$N$2454,_xlfn.LAMBDA(_xlpm.x,_xlpm.x=$N2168))))</f>
        <v>3.9607097591888465E-4</v>
      </c>
      <c r="Q2168" s="4">
        <f t="shared" si="570"/>
        <v>0.6</v>
      </c>
      <c r="R2168" s="6" cm="1">
        <f t="array" ref="R2168">SUM(_xlfn._xlws.FILTER($H$2:$H$2454,_xlfn.MAP($O$2:$O$2454,_xlfn.LAMBDA(_xlpm.x,_xlpm.x=$O2168))))</f>
        <v>7.1292775665399242E-4</v>
      </c>
      <c r="S2168" s="4">
        <f t="shared" si="571"/>
        <v>0.33333333333333331</v>
      </c>
      <c r="T2168" s="4">
        <f t="shared" si="572"/>
        <v>0.2007830293104941</v>
      </c>
      <c r="U2168" s="4">
        <f t="shared" si="573"/>
        <v>0.42857142857142855</v>
      </c>
      <c r="V2168" s="4">
        <f t="shared" si="574"/>
        <v>0.25527250510330607</v>
      </c>
      <c r="W2168" s="4" t="s">
        <v>5128</v>
      </c>
      <c r="X2168" s="2" cm="1">
        <f t="array" ref="X2168">SUM(_xlfn._xlws.FILTER($F$2:$F$2454,_xlfn.MAP($W$2:$W$2454,_xlfn.LAMBDA(_xlpm.x,_xlpm.x=$W2168))))</f>
        <v>89</v>
      </c>
      <c r="Y2168" s="11">
        <f t="shared" si="575"/>
        <v>3.3707865168539325E-2</v>
      </c>
      <c r="Z2168" s="4" t="s">
        <v>5115</v>
      </c>
      <c r="AA2168" s="2" cm="1">
        <f t="array" ref="AA2168">SUM(_xlfn._xlws.FILTER($F$2:$F$2454,_xlfn.MAP($Z$2:$Z$2454,_xlfn.LAMBDA(_xlpm.x,_xlpm.x=$Z2168))))</f>
        <v>73</v>
      </c>
      <c r="AB2168" s="11">
        <f t="shared" si="576"/>
        <v>4.1095890410958902E-2</v>
      </c>
      <c r="AC2168" s="11">
        <f t="shared" si="577"/>
        <v>-8.6067146524456878E-2</v>
      </c>
      <c r="AG2168" s="2"/>
      <c r="AL2168" s="2"/>
      <c r="AM2168" s="2"/>
    </row>
    <row r="2169" spans="1:39">
      <c r="A2169" s="1" t="str">
        <f t="shared" si="561"/>
        <v>~ttle~ : [tl]</v>
      </c>
      <c r="B2169" s="1">
        <f>_xlfn.LET(_xlpm.d,$G2169,_xlpm.k,_xlfn.CONCAT(LEFT(TRIM(B$1),1),"*"),COUNTIF(_xlpm.d,_xlpm.k))</f>
        <v>0</v>
      </c>
      <c r="C2169" s="1">
        <f>_xlfn.LET(_xlpm.d,$G2169,_xlpm.k,_xlfn.CONCAT(LEFT(TRIM(C$1),1),"*"),COUNTIF(_xlpm.d,_xlpm.k))</f>
        <v>0</v>
      </c>
      <c r="D2169" s="1">
        <f>_xlfn.LET(_xlpm.d,$G2169,_xlpm.k,_xlfn.CONCAT(LEFT(TRIM(D$1),1),"*"),COUNTIF(_xlpm.d,_xlpm.k))</f>
        <v>0</v>
      </c>
      <c r="E2169" s="1">
        <f t="shared" si="562"/>
        <v>0.77815125038364352</v>
      </c>
      <c r="F2169" s="7">
        <v>5</v>
      </c>
      <c r="G2169" s="9" t="s">
        <v>291</v>
      </c>
      <c r="H2169" s="4" cm="1">
        <f t="array" ref="H2169">F2169/freq.sum.r6e</f>
        <v>3.9607097591888465E-4</v>
      </c>
      <c r="I2169" s="4" t="str">
        <f t="shared" si="563"/>
        <v>tl</v>
      </c>
      <c r="J2169" s="4" t="str">
        <f t="shared" si="564"/>
        <v>ttle</v>
      </c>
      <c r="K2169" s="10">
        <f t="shared" si="565"/>
        <v>2</v>
      </c>
      <c r="L2169" s="1">
        <f t="shared" si="566"/>
        <v>4</v>
      </c>
      <c r="M2169" s="10">
        <f t="shared" si="567"/>
        <v>4</v>
      </c>
      <c r="N2169" s="1" t="str">
        <f t="shared" si="568"/>
        <v>~ttle~</v>
      </c>
      <c r="O2169" s="1" t="str">
        <f t="shared" si="569"/>
        <v>[tl]</v>
      </c>
      <c r="P2169" s="3" cm="1">
        <f t="array" ref="P2169">SUM(_xlfn._xlws.FILTER($H$2:$H$2454,_xlfn.MAP($N$2:$N$2454,_xlfn.LAMBDA(_xlpm.x,_xlpm.x=$N2169))))</f>
        <v>3.9607097591888465E-4</v>
      </c>
      <c r="Q2169" s="4">
        <f t="shared" si="570"/>
        <v>1</v>
      </c>
      <c r="R2169" s="6" cm="1">
        <f t="array" ref="R2169">SUM(_xlfn._xlws.FILTER($H$2:$H$2454,_xlfn.MAP($O$2:$O$2454,_xlfn.LAMBDA(_xlpm.x,_xlpm.x=$O2169))))</f>
        <v>7.1292775665399231E-4</v>
      </c>
      <c r="S2169" s="4">
        <f t="shared" si="571"/>
        <v>0.55555555555555558</v>
      </c>
      <c r="T2169" s="4">
        <f t="shared" si="572"/>
        <v>0.43251383462402004</v>
      </c>
      <c r="U2169" s="4">
        <f t="shared" si="573"/>
        <v>0.7142857142857143</v>
      </c>
      <c r="V2169" s="4">
        <f t="shared" si="574"/>
        <v>0.25527250510330601</v>
      </c>
      <c r="W2169" s="4" t="s">
        <v>5121</v>
      </c>
      <c r="X2169" s="2" cm="1">
        <f t="array" ref="X2169">SUM(_xlfn._xlws.FILTER($F$2:$F$2454,_xlfn.MAP($W$2:$W$2454,_xlfn.LAMBDA(_xlpm.x,_xlpm.x=$W2169))))</f>
        <v>2896</v>
      </c>
      <c r="Y2169" s="11">
        <f t="shared" si="575"/>
        <v>1.7265193370165745E-3</v>
      </c>
      <c r="Z2169" s="4"/>
      <c r="AA2169" s="2" cm="1">
        <f t="array" ref="AA2169">SUM(_xlfn._xlws.FILTER($F$2:$F$2454,_xlfn.MAP($Z$2:$Z$2454,_xlfn.LAMBDA(_xlpm.x,_xlpm.x=$Z2169))))</f>
        <v>3871</v>
      </c>
      <c r="AB2169" s="11">
        <f t="shared" si="576"/>
        <v>1.2916559028674762E-3</v>
      </c>
      <c r="AC2169" s="11">
        <f t="shared" si="577"/>
        <v>0.12602461379384577</v>
      </c>
      <c r="AG2169" s="2"/>
      <c r="AL2169" s="2"/>
      <c r="AM2169" s="2"/>
    </row>
    <row r="2170" spans="1:39">
      <c r="A2170" s="1" t="str">
        <f t="shared" si="561"/>
        <v>~stai~ : [stɛ]</v>
      </c>
      <c r="B2170" s="1">
        <f>_xlfn.LET(_xlpm.d,$G2170,_xlpm.k,_xlfn.CONCAT(LEFT(TRIM(B$1),1),"*"),COUNTIF(_xlpm.d,_xlpm.k))</f>
        <v>0</v>
      </c>
      <c r="C2170" s="1">
        <f>_xlfn.LET(_xlpm.d,$G2170,_xlpm.k,_xlfn.CONCAT(LEFT(TRIM(C$1),1),"*"),COUNTIF(_xlpm.d,_xlpm.k))</f>
        <v>0</v>
      </c>
      <c r="D2170" s="1">
        <f>_xlfn.LET(_xlpm.d,$G2170,_xlpm.k,_xlfn.CONCAT(LEFT(TRIM(D$1),1),"*"),COUNTIF(_xlpm.d,_xlpm.k))</f>
        <v>0</v>
      </c>
      <c r="E2170" s="1">
        <f t="shared" si="562"/>
        <v>0.47712125471966244</v>
      </c>
      <c r="F2170" s="7">
        <v>2</v>
      </c>
      <c r="G2170" s="9" t="s">
        <v>978</v>
      </c>
      <c r="H2170" s="4" cm="1">
        <f t="array" ref="H2170">F2170/freq.sum.r6e</f>
        <v>1.5842839036755386E-4</v>
      </c>
      <c r="I2170" s="1" t="str">
        <f t="shared" si="563"/>
        <v>stɛ</v>
      </c>
      <c r="J2170" s="1" t="str">
        <f t="shared" si="564"/>
        <v>stai</v>
      </c>
      <c r="K2170" s="10">
        <f t="shared" si="565"/>
        <v>3</v>
      </c>
      <c r="L2170" s="1">
        <f t="shared" si="566"/>
        <v>4</v>
      </c>
      <c r="M2170" s="10">
        <f t="shared" si="567"/>
        <v>4</v>
      </c>
      <c r="N2170" s="1" t="str">
        <f t="shared" si="568"/>
        <v>~stai~</v>
      </c>
      <c r="O2170" s="1" t="str">
        <f t="shared" si="569"/>
        <v>[stɛ]</v>
      </c>
      <c r="P2170" s="3" cm="1">
        <f t="array" ref="P2170">SUM(_xlfn._xlws.FILTER($H$2:$H$2454,_xlfn.MAP($N$2:$N$2454,_xlfn.LAMBDA(_xlpm.x,_xlpm.x=$N2170))))</f>
        <v>2.3764258555133077E-4</v>
      </c>
      <c r="Q2170" s="4">
        <f t="shared" si="570"/>
        <v>0.66666666666666674</v>
      </c>
      <c r="R2170" s="6" cm="1">
        <f t="array" ref="R2170">SUM(_xlfn._xlws.FILTER($H$2:$H$2454,_xlfn.MAP($O$2:$O$2454,_xlfn.LAMBDA(_xlpm.x,_xlpm.x=$O2170))))</f>
        <v>4.7528517110266159E-4</v>
      </c>
      <c r="S2170" s="4">
        <f t="shared" si="571"/>
        <v>0.33333333333333331</v>
      </c>
      <c r="T2170" s="4">
        <f t="shared" si="572"/>
        <v>0.16501000041987479</v>
      </c>
      <c r="U2170" s="4">
        <f t="shared" si="573"/>
        <v>0.44444444444444448</v>
      </c>
      <c r="V2170" s="4">
        <f t="shared" si="574"/>
        <v>0.30102999566398131</v>
      </c>
      <c r="W2170" s="4" t="s">
        <v>5131</v>
      </c>
      <c r="X2170" s="2" cm="1">
        <f t="array" ref="X2170">SUM(_xlfn._xlws.FILTER($F$2:$F$2454,_xlfn.MAP($W$2:$W$2454,_xlfn.LAMBDA(_xlpm.x,_xlpm.x=$W2170))))</f>
        <v>105</v>
      </c>
      <c r="Y2170" s="11">
        <f t="shared" si="575"/>
        <v>1.9047619047619049E-2</v>
      </c>
      <c r="Z2170" s="4" t="s">
        <v>5104</v>
      </c>
      <c r="AA2170" s="2" cm="1">
        <f t="array" ref="AA2170">SUM(_xlfn._xlws.FILTER($F$2:$F$2454,_xlfn.MAP($Z$2:$Z$2454,_xlfn.LAMBDA(_xlpm.x,_xlpm.x=$Z2170))))</f>
        <v>883</v>
      </c>
      <c r="AB2170" s="11">
        <f t="shared" si="576"/>
        <v>2.2650056625141564E-3</v>
      </c>
      <c r="AC2170" s="11">
        <f t="shared" si="577"/>
        <v>0.92477140450763051</v>
      </c>
      <c r="AG2170" s="2"/>
      <c r="AL2170" s="2"/>
      <c r="AM2170" s="2"/>
    </row>
    <row r="2171" spans="1:39">
      <c r="A2171" s="1" t="str">
        <f t="shared" si="561"/>
        <v>~stea~ : [stɛ]</v>
      </c>
      <c r="B2171" s="1">
        <f>_xlfn.LET(_xlpm.d,$G2171,_xlpm.k,_xlfn.CONCAT(LEFT(TRIM(B$1),1),"*"),COUNTIF(_xlpm.d,_xlpm.k))</f>
        <v>0</v>
      </c>
      <c r="C2171" s="1">
        <f>_xlfn.LET(_xlpm.d,$G2171,_xlpm.k,_xlfn.CONCAT(LEFT(TRIM(C$1),1),"*"),COUNTIF(_xlpm.d,_xlpm.k))</f>
        <v>0</v>
      </c>
      <c r="D2171" s="1">
        <f>_xlfn.LET(_xlpm.d,$G2171,_xlpm.k,_xlfn.CONCAT(LEFT(TRIM(D$1),1),"*"),COUNTIF(_xlpm.d,_xlpm.k))</f>
        <v>0</v>
      </c>
      <c r="E2171" s="1">
        <f t="shared" si="562"/>
        <v>0.30102999566398114</v>
      </c>
      <c r="F2171" s="7">
        <v>1</v>
      </c>
      <c r="G2171" s="9" t="s">
        <v>1456</v>
      </c>
      <c r="H2171" s="4" cm="1">
        <f t="array" ref="H2171">F2171/freq.sum.r6e</f>
        <v>7.9214195183776928E-5</v>
      </c>
      <c r="I2171" s="4" t="str">
        <f t="shared" si="563"/>
        <v>stɛ</v>
      </c>
      <c r="J2171" s="4" t="str">
        <f t="shared" si="564"/>
        <v>stea</v>
      </c>
      <c r="K2171" s="10">
        <f t="shared" si="565"/>
        <v>3</v>
      </c>
      <c r="L2171" s="1">
        <f t="shared" si="566"/>
        <v>4</v>
      </c>
      <c r="M2171" s="10">
        <f t="shared" si="567"/>
        <v>4</v>
      </c>
      <c r="N2171" s="1" t="str">
        <f t="shared" si="568"/>
        <v>~stea~</v>
      </c>
      <c r="O2171" s="1" t="str">
        <f t="shared" si="569"/>
        <v>[stɛ]</v>
      </c>
      <c r="P2171" s="3" cm="1">
        <f t="array" ref="P2171">SUM(_xlfn._xlws.FILTER($H$2:$H$2454,_xlfn.MAP($N$2:$N$2454,_xlfn.LAMBDA(_xlpm.x,_xlpm.x=$N2171))))</f>
        <v>2.3764258555133077E-4</v>
      </c>
      <c r="Q2171" s="4">
        <f t="shared" si="570"/>
        <v>0.33333333333333337</v>
      </c>
      <c r="R2171" s="6" cm="1">
        <f t="array" ref="R2171">SUM(_xlfn._xlws.FILTER($H$2:$H$2454,_xlfn.MAP($O$2:$O$2454,_xlfn.LAMBDA(_xlpm.x,_xlpm.x=$O2171))))</f>
        <v>4.7528517110266159E-4</v>
      </c>
      <c r="S2171" s="4">
        <f t="shared" si="571"/>
        <v>0.16666666666666666</v>
      </c>
      <c r="T2171" s="4">
        <f t="shared" si="572"/>
        <v>5.2054859450868851E-2</v>
      </c>
      <c r="U2171" s="4">
        <f t="shared" si="573"/>
        <v>0.22222222222222224</v>
      </c>
      <c r="V2171" s="4">
        <f t="shared" si="574"/>
        <v>0.30102999566398131</v>
      </c>
      <c r="W2171" s="4" t="s">
        <v>5124</v>
      </c>
      <c r="X2171" s="2" cm="1">
        <f t="array" ref="X2171">SUM(_xlfn._xlws.FILTER($F$2:$F$2454,_xlfn.MAP($W$2:$W$2454,_xlfn.LAMBDA(_xlpm.x,_xlpm.x=$W2171))))</f>
        <v>184</v>
      </c>
      <c r="Y2171" s="11">
        <f t="shared" si="575"/>
        <v>5.434782608695652E-3</v>
      </c>
      <c r="Z2171" s="4" t="s">
        <v>5104</v>
      </c>
      <c r="AA2171" s="2" cm="1">
        <f t="array" ref="AA2171">SUM(_xlfn._xlws.FILTER($F$2:$F$2454,_xlfn.MAP($Z$2:$Z$2454,_xlfn.LAMBDA(_xlpm.x,_xlpm.x=$Z2171))))</f>
        <v>883</v>
      </c>
      <c r="AB2171" s="11">
        <f t="shared" si="576"/>
        <v>1.1325028312570782E-3</v>
      </c>
      <c r="AC2171" s="11">
        <f t="shared" si="577"/>
        <v>0.68114288056803207</v>
      </c>
      <c r="AG2171" s="2"/>
      <c r="AL2171" s="2"/>
      <c r="AM2171" s="2"/>
    </row>
    <row r="2172" spans="1:39">
      <c r="A2172" s="1" t="str">
        <f t="shared" si="561"/>
        <v>~mbda~ : [mdə]</v>
      </c>
      <c r="B2172" s="1">
        <f>_xlfn.LET(_xlpm.d,$G2172,_xlpm.k,_xlfn.CONCAT(LEFT(TRIM(B$1),1),"*"),COUNTIF(_xlpm.d,_xlpm.k))</f>
        <v>0</v>
      </c>
      <c r="C2172" s="1">
        <f>_xlfn.LET(_xlpm.d,$G2172,_xlpm.k,_xlfn.CONCAT(LEFT(TRIM(C$1),1),"*"),COUNTIF(_xlpm.d,_xlpm.k))</f>
        <v>1</v>
      </c>
      <c r="D2172" s="1">
        <f>_xlfn.LET(_xlpm.d,$G2172,_xlpm.k,_xlfn.CONCAT(LEFT(TRIM(D$1),1),"*"),COUNTIF(_xlpm.d,_xlpm.k))</f>
        <v>0</v>
      </c>
      <c r="E2172" s="1">
        <f t="shared" si="562"/>
        <v>0.30102999566398114</v>
      </c>
      <c r="F2172" s="7">
        <v>1</v>
      </c>
      <c r="G2172" s="9" t="s">
        <v>2111</v>
      </c>
      <c r="H2172" s="4" cm="1">
        <f t="array" ref="H2172">F2172/freq.sum.r6e</f>
        <v>7.9214195183776928E-5</v>
      </c>
      <c r="I2172" s="4" t="str">
        <f t="shared" si="563"/>
        <v>mdə</v>
      </c>
      <c r="J2172" s="4" t="str">
        <f t="shared" si="564"/>
        <v>mbda</v>
      </c>
      <c r="K2172" s="10">
        <f t="shared" si="565"/>
        <v>3</v>
      </c>
      <c r="L2172" s="1">
        <f t="shared" si="566"/>
        <v>4</v>
      </c>
      <c r="M2172" s="10">
        <f t="shared" si="567"/>
        <v>4</v>
      </c>
      <c r="N2172" s="1" t="str">
        <f t="shared" si="568"/>
        <v>~mbda~</v>
      </c>
      <c r="O2172" s="1" t="str">
        <f t="shared" si="569"/>
        <v>[mdə]</v>
      </c>
      <c r="P2172" s="3" cm="1">
        <f t="array" ref="P2172">SUM(_xlfn._xlws.FILTER($H$2:$H$2454,_xlfn.MAP($N$2:$N$2454,_xlfn.LAMBDA(_xlpm.x,_xlpm.x=$N2172))))</f>
        <v>7.9214195183776928E-5</v>
      </c>
      <c r="Q2172" s="4">
        <f t="shared" si="570"/>
        <v>1</v>
      </c>
      <c r="R2172" s="6" cm="1">
        <f t="array" ref="R2172">SUM(_xlfn._xlws.FILTER($H$2:$H$2454,_xlfn.MAP($O$2:$O$2454,_xlfn.LAMBDA(_xlpm.x,_xlpm.x=$O2172))))</f>
        <v>1.5842839036755386E-4</v>
      </c>
      <c r="S2172" s="4">
        <f t="shared" si="571"/>
        <v>0.5</v>
      </c>
      <c r="T2172" s="4">
        <f t="shared" si="572"/>
        <v>0.15616457835260653</v>
      </c>
      <c r="U2172" s="4">
        <f t="shared" si="573"/>
        <v>0.66666666666666663</v>
      </c>
      <c r="V2172" s="4">
        <f t="shared" si="574"/>
        <v>0.3010299956639812</v>
      </c>
      <c r="W2172" s="4" t="s">
        <v>5120</v>
      </c>
      <c r="X2172" s="2" cm="1">
        <f t="array" ref="X2172">SUM(_xlfn._xlws.FILTER($F$2:$F$2454,_xlfn.MAP($W$2:$W$2454,_xlfn.LAMBDA(_xlpm.x,_xlpm.x=$W2172))))</f>
        <v>1666</v>
      </c>
      <c r="Y2172" s="11">
        <f t="shared" si="575"/>
        <v>6.0024009603841532E-4</v>
      </c>
      <c r="Z2172" s="4" t="s">
        <v>5101</v>
      </c>
      <c r="AA2172" s="2" cm="1">
        <f t="array" ref="AA2172">SUM(_xlfn._xlws.FILTER($F$2:$F$2454,_xlfn.MAP($Z$2:$Z$2454,_xlfn.LAMBDA(_xlpm.x,_xlpm.x=$Z2172))))</f>
        <v>2255</v>
      </c>
      <c r="AB2172" s="11">
        <f t="shared" si="576"/>
        <v>4.434589800443459E-4</v>
      </c>
      <c r="AC2172" s="11">
        <f t="shared" si="577"/>
        <v>0.13147154914321055</v>
      </c>
      <c r="AG2172" s="2"/>
      <c r="AL2172" s="2"/>
      <c r="AM2172" s="2"/>
    </row>
    <row r="2173" spans="1:39">
      <c r="A2173" s="1" t="str">
        <f t="shared" si="561"/>
        <v>~shna~ : [ʃnə]</v>
      </c>
      <c r="B2173" s="1">
        <f>_xlfn.LET(_xlpm.d,$G2173,_xlpm.k,_xlfn.CONCAT(LEFT(TRIM(B$1),1),"*"),COUNTIF(_xlpm.d,_xlpm.k))</f>
        <v>0</v>
      </c>
      <c r="C2173" s="1">
        <f>_xlfn.LET(_xlpm.d,$G2173,_xlpm.k,_xlfn.CONCAT(LEFT(TRIM(C$1),1),"*"),COUNTIF(_xlpm.d,_xlpm.k))</f>
        <v>0</v>
      </c>
      <c r="D2173" s="1">
        <f>_xlfn.LET(_xlpm.d,$G2173,_xlpm.k,_xlfn.CONCAT(LEFT(TRIM(D$1),1),"*"),COUNTIF(_xlpm.d,_xlpm.k))</f>
        <v>0</v>
      </c>
      <c r="E2173" s="1">
        <f t="shared" si="562"/>
        <v>0.30102999566398114</v>
      </c>
      <c r="F2173" s="7">
        <v>1</v>
      </c>
      <c r="G2173" s="9" t="s">
        <v>2365</v>
      </c>
      <c r="H2173" s="4" cm="1">
        <f t="array" ref="H2173">F2173/freq.sum.r6e</f>
        <v>7.9214195183776928E-5</v>
      </c>
      <c r="I2173" s="4" t="str">
        <f t="shared" si="563"/>
        <v>ʃnə</v>
      </c>
      <c r="J2173" s="4" t="str">
        <f t="shared" si="564"/>
        <v>shna</v>
      </c>
      <c r="K2173" s="10">
        <f t="shared" si="565"/>
        <v>3</v>
      </c>
      <c r="L2173" s="1">
        <f t="shared" si="566"/>
        <v>4</v>
      </c>
      <c r="M2173" s="10">
        <f t="shared" si="567"/>
        <v>4</v>
      </c>
      <c r="N2173" s="1" t="str">
        <f t="shared" si="568"/>
        <v>~shna~</v>
      </c>
      <c r="O2173" s="1" t="str">
        <f t="shared" si="569"/>
        <v>[ʃnə]</v>
      </c>
      <c r="P2173" s="3" cm="1">
        <f t="array" ref="P2173">SUM(_xlfn._xlws.FILTER($H$2:$H$2454,_xlfn.MAP($N$2:$N$2454,_xlfn.LAMBDA(_xlpm.x,_xlpm.x=$N2173))))</f>
        <v>7.9214195183776928E-5</v>
      </c>
      <c r="Q2173" s="4">
        <f t="shared" si="570"/>
        <v>1</v>
      </c>
      <c r="R2173" s="6" cm="1">
        <f t="array" ref="R2173">SUM(_xlfn._xlws.FILTER($H$2:$H$2454,_xlfn.MAP($O$2:$O$2454,_xlfn.LAMBDA(_xlpm.x,_xlpm.x=$O2173))))</f>
        <v>1.5842839036755386E-4</v>
      </c>
      <c r="S2173" s="4">
        <f t="shared" si="571"/>
        <v>0.5</v>
      </c>
      <c r="T2173" s="4">
        <f t="shared" si="572"/>
        <v>0.15616457835260653</v>
      </c>
      <c r="U2173" s="4">
        <f t="shared" si="573"/>
        <v>0.66666666666666663</v>
      </c>
      <c r="V2173" s="4">
        <f t="shared" si="574"/>
        <v>0.3010299956639812</v>
      </c>
      <c r="W2173" s="4" t="s">
        <v>5120</v>
      </c>
      <c r="X2173" s="2" cm="1">
        <f t="array" ref="X2173">SUM(_xlfn._xlws.FILTER($F$2:$F$2454,_xlfn.MAP($W$2:$W$2454,_xlfn.LAMBDA(_xlpm.x,_xlpm.x=$W2173))))</f>
        <v>1666</v>
      </c>
      <c r="Y2173" s="11">
        <f t="shared" si="575"/>
        <v>6.0024009603841532E-4</v>
      </c>
      <c r="Z2173" s="4" t="s">
        <v>5101</v>
      </c>
      <c r="AA2173" s="2" cm="1">
        <f t="array" ref="AA2173">SUM(_xlfn._xlws.FILTER($F$2:$F$2454,_xlfn.MAP($Z$2:$Z$2454,_xlfn.LAMBDA(_xlpm.x,_xlpm.x=$Z2173))))</f>
        <v>2255</v>
      </c>
      <c r="AB2173" s="11">
        <f t="shared" si="576"/>
        <v>4.434589800443459E-4</v>
      </c>
      <c r="AC2173" s="11">
        <f t="shared" si="577"/>
        <v>0.13147154914321055</v>
      </c>
      <c r="AG2173" s="2"/>
      <c r="AL2173" s="2"/>
      <c r="AM2173" s="2"/>
    </row>
    <row r="2174" spans="1:39">
      <c r="A2174" s="1" t="str">
        <f t="shared" si="561"/>
        <v>~clai~ : [kleɪ]</v>
      </c>
      <c r="B2174" s="1">
        <f>_xlfn.LET(_xlpm.d,$G2174,_xlpm.k,_xlfn.CONCAT(LEFT(TRIM(B$1),1),"*"),COUNTIF(_xlpm.d,_xlpm.k))</f>
        <v>0</v>
      </c>
      <c r="C2174" s="1">
        <f>_xlfn.LET(_xlpm.d,$G2174,_xlpm.k,_xlfn.CONCAT(LEFT(TRIM(C$1),1),"*"),COUNTIF(_xlpm.d,_xlpm.k))</f>
        <v>0</v>
      </c>
      <c r="D2174" s="1">
        <f>_xlfn.LET(_xlpm.d,$G2174,_xlpm.k,_xlfn.CONCAT(LEFT(TRIM(D$1),1),"*"),COUNTIF(_xlpm.d,_xlpm.k))</f>
        <v>0</v>
      </c>
      <c r="E2174" s="1">
        <f t="shared" si="562"/>
        <v>0.30102999566398114</v>
      </c>
      <c r="F2174" s="7">
        <v>1</v>
      </c>
      <c r="G2174" s="9" t="s">
        <v>997</v>
      </c>
      <c r="H2174" s="4" cm="1">
        <f t="array" ref="H2174">F2174/freq.sum.r6e</f>
        <v>7.9214195183776928E-5</v>
      </c>
      <c r="I2174" s="4" t="str">
        <f t="shared" si="563"/>
        <v>kleɪ</v>
      </c>
      <c r="J2174" s="4" t="str">
        <f t="shared" si="564"/>
        <v>clai</v>
      </c>
      <c r="K2174" s="10">
        <f t="shared" si="565"/>
        <v>4</v>
      </c>
      <c r="L2174" s="1">
        <f t="shared" si="566"/>
        <v>4</v>
      </c>
      <c r="M2174" s="10">
        <f t="shared" si="567"/>
        <v>4</v>
      </c>
      <c r="N2174" s="1" t="str">
        <f t="shared" si="568"/>
        <v>~clai~</v>
      </c>
      <c r="O2174" s="1" t="str">
        <f t="shared" si="569"/>
        <v>[kleɪ]</v>
      </c>
      <c r="P2174" s="3" cm="1">
        <f t="array" ref="P2174">SUM(_xlfn._xlws.FILTER($H$2:$H$2454,_xlfn.MAP($N$2:$N$2454,_xlfn.LAMBDA(_xlpm.x,_xlpm.x=$N2174))))</f>
        <v>7.9214195183776928E-5</v>
      </c>
      <c r="Q2174" s="4">
        <f t="shared" si="570"/>
        <v>1</v>
      </c>
      <c r="R2174" s="6" cm="1">
        <f t="array" ref="R2174">SUM(_xlfn._xlws.FILTER($H$2:$H$2454,_xlfn.MAP($O$2:$O$2454,_xlfn.LAMBDA(_xlpm.x,_xlpm.x=$O2174))))</f>
        <v>1.5842839036755386E-4</v>
      </c>
      <c r="S2174" s="4">
        <f t="shared" si="571"/>
        <v>0.5</v>
      </c>
      <c r="T2174" s="4">
        <f t="shared" si="572"/>
        <v>0.15616457835260653</v>
      </c>
      <c r="U2174" s="4">
        <f t="shared" si="573"/>
        <v>0.66666666666666663</v>
      </c>
      <c r="V2174" s="4">
        <f t="shared" si="574"/>
        <v>0.3010299956639812</v>
      </c>
      <c r="W2174" s="4" t="s">
        <v>5131</v>
      </c>
      <c r="X2174" s="2" cm="1">
        <f t="array" ref="X2174">SUM(_xlfn._xlws.FILTER($F$2:$F$2454,_xlfn.MAP($W$2:$W$2454,_xlfn.LAMBDA(_xlpm.x,_xlpm.x=$W2174))))</f>
        <v>105</v>
      </c>
      <c r="Y2174" s="11">
        <f t="shared" si="575"/>
        <v>9.5238095238095247E-3</v>
      </c>
      <c r="Z2174" s="4" t="s">
        <v>5108</v>
      </c>
      <c r="AA2174" s="2" cm="1">
        <f t="array" ref="AA2174">SUM(_xlfn._xlws.FILTER($F$2:$F$2454,_xlfn.MAP($Z$2:$Z$2454,_xlfn.LAMBDA(_xlpm.x,_xlpm.x=$Z2174))))</f>
        <v>475</v>
      </c>
      <c r="AB2174" s="11">
        <f t="shared" si="576"/>
        <v>2.1052631578947368E-3</v>
      </c>
      <c r="AC2174" s="11">
        <f t="shared" si="577"/>
        <v>0.65550431055492853</v>
      </c>
      <c r="AG2174" s="2"/>
      <c r="AL2174" s="2"/>
      <c r="AM2174" s="2"/>
    </row>
    <row r="2175" spans="1:39">
      <c r="A2175" s="1" t="str">
        <f t="shared" si="561"/>
        <v>~prai~ : [pɹeɪ]</v>
      </c>
      <c r="B2175" s="1">
        <f>_xlfn.LET(_xlpm.d,$G2175,_xlpm.k,_xlfn.CONCAT(LEFT(TRIM(B$1),1),"*"),COUNTIF(_xlpm.d,_xlpm.k))</f>
        <v>0</v>
      </c>
      <c r="C2175" s="1">
        <f>_xlfn.LET(_xlpm.d,$G2175,_xlpm.k,_xlfn.CONCAT(LEFT(TRIM(C$1),1),"*"),COUNTIF(_xlpm.d,_xlpm.k))</f>
        <v>0</v>
      </c>
      <c r="D2175" s="1">
        <f>_xlfn.LET(_xlpm.d,$G2175,_xlpm.k,_xlfn.CONCAT(LEFT(TRIM(D$1),1),"*"),COUNTIF(_xlpm.d,_xlpm.k))</f>
        <v>0</v>
      </c>
      <c r="E2175" s="1">
        <f t="shared" si="562"/>
        <v>0.30102999566398114</v>
      </c>
      <c r="F2175" s="7">
        <v>1</v>
      </c>
      <c r="G2175" s="9" t="s">
        <v>1010</v>
      </c>
      <c r="H2175" s="4" cm="1">
        <f t="array" ref="H2175">F2175/freq.sum.r6e</f>
        <v>7.9214195183776928E-5</v>
      </c>
      <c r="I2175" s="4" t="str">
        <f t="shared" si="563"/>
        <v>pɹeɪ</v>
      </c>
      <c r="J2175" s="4" t="str">
        <f t="shared" si="564"/>
        <v>prai</v>
      </c>
      <c r="K2175" s="10">
        <f t="shared" si="565"/>
        <v>4</v>
      </c>
      <c r="L2175" s="1">
        <f t="shared" si="566"/>
        <v>4</v>
      </c>
      <c r="M2175" s="10">
        <f t="shared" si="567"/>
        <v>4</v>
      </c>
      <c r="N2175" s="1" t="str">
        <f t="shared" si="568"/>
        <v>~prai~</v>
      </c>
      <c r="O2175" s="1" t="str">
        <f t="shared" si="569"/>
        <v>[pɹeɪ]</v>
      </c>
      <c r="P2175" s="3" cm="1">
        <f t="array" ref="P2175">SUM(_xlfn._xlws.FILTER($H$2:$H$2454,_xlfn.MAP($N$2:$N$2454,_xlfn.LAMBDA(_xlpm.x,_xlpm.x=$N2175))))</f>
        <v>7.9214195183776928E-5</v>
      </c>
      <c r="Q2175" s="4">
        <f t="shared" si="570"/>
        <v>1</v>
      </c>
      <c r="R2175" s="6" cm="1">
        <f t="array" ref="R2175">SUM(_xlfn._xlws.FILTER($H$2:$H$2454,_xlfn.MAP($O$2:$O$2454,_xlfn.LAMBDA(_xlpm.x,_xlpm.x=$O2175))))</f>
        <v>1.5842839036755386E-4</v>
      </c>
      <c r="S2175" s="4">
        <f t="shared" si="571"/>
        <v>0.5</v>
      </c>
      <c r="T2175" s="4">
        <f t="shared" si="572"/>
        <v>0.15616457835260653</v>
      </c>
      <c r="U2175" s="4">
        <f t="shared" si="573"/>
        <v>0.66666666666666663</v>
      </c>
      <c r="V2175" s="4">
        <f t="shared" si="574"/>
        <v>0.3010299956639812</v>
      </c>
      <c r="W2175" s="4" t="s">
        <v>5131</v>
      </c>
      <c r="X2175" s="2" cm="1">
        <f t="array" ref="X2175">SUM(_xlfn._xlws.FILTER($F$2:$F$2454,_xlfn.MAP($W$2:$W$2454,_xlfn.LAMBDA(_xlpm.x,_xlpm.x=$W2175))))</f>
        <v>105</v>
      </c>
      <c r="Y2175" s="11">
        <f t="shared" si="575"/>
        <v>9.5238095238095247E-3</v>
      </c>
      <c r="Z2175" s="4" t="s">
        <v>5108</v>
      </c>
      <c r="AA2175" s="2" cm="1">
        <f t="array" ref="AA2175">SUM(_xlfn._xlws.FILTER($F$2:$F$2454,_xlfn.MAP($Z$2:$Z$2454,_xlfn.LAMBDA(_xlpm.x,_xlpm.x=$Z2175))))</f>
        <v>475</v>
      </c>
      <c r="AB2175" s="11">
        <f t="shared" si="576"/>
        <v>2.1052631578947368E-3</v>
      </c>
      <c r="AC2175" s="11">
        <f t="shared" si="577"/>
        <v>0.65550431055492853</v>
      </c>
      <c r="AG2175" s="2"/>
      <c r="AL2175" s="2"/>
      <c r="AM2175" s="2"/>
    </row>
    <row r="2176" spans="1:39">
      <c r="A2176" s="1" t="str">
        <f t="shared" si="561"/>
        <v>~ptai~ : [ptɛ]</v>
      </c>
      <c r="B2176" s="1">
        <f>_xlfn.LET(_xlpm.d,$G2176,_xlpm.k,_xlfn.CONCAT(LEFT(TRIM(B$1),1),"*"),COUNTIF(_xlpm.d,_xlpm.k))</f>
        <v>0</v>
      </c>
      <c r="C2176" s="1">
        <f>_xlfn.LET(_xlpm.d,$G2176,_xlpm.k,_xlfn.CONCAT(LEFT(TRIM(C$1),1),"*"),COUNTIF(_xlpm.d,_xlpm.k))</f>
        <v>0</v>
      </c>
      <c r="D2176" s="1">
        <f>_xlfn.LET(_xlpm.d,$G2176,_xlpm.k,_xlfn.CONCAT(LEFT(TRIM(D$1),1),"*"),COUNTIF(_xlpm.d,_xlpm.k))</f>
        <v>0</v>
      </c>
      <c r="E2176" s="1">
        <f t="shared" si="562"/>
        <v>0.30102999566398114</v>
      </c>
      <c r="F2176" s="7">
        <v>1</v>
      </c>
      <c r="G2176" s="9" t="s">
        <v>1141</v>
      </c>
      <c r="H2176" s="4" cm="1">
        <f t="array" ref="H2176">F2176/freq.sum.r6e</f>
        <v>7.9214195183776928E-5</v>
      </c>
      <c r="I2176" s="4" t="str">
        <f t="shared" si="563"/>
        <v>ptɛ</v>
      </c>
      <c r="J2176" s="4" t="str">
        <f t="shared" si="564"/>
        <v>ptai</v>
      </c>
      <c r="K2176" s="10">
        <f t="shared" si="565"/>
        <v>3</v>
      </c>
      <c r="L2176" s="1">
        <f t="shared" si="566"/>
        <v>4</v>
      </c>
      <c r="M2176" s="10">
        <f t="shared" si="567"/>
        <v>4</v>
      </c>
      <c r="N2176" s="1" t="str">
        <f t="shared" si="568"/>
        <v>~ptai~</v>
      </c>
      <c r="O2176" s="1" t="str">
        <f t="shared" si="569"/>
        <v>[ptɛ]</v>
      </c>
      <c r="P2176" s="3" cm="1">
        <f t="array" ref="P2176">SUM(_xlfn._xlws.FILTER($H$2:$H$2454,_xlfn.MAP($N$2:$N$2454,_xlfn.LAMBDA(_xlpm.x,_xlpm.x=$N2176))))</f>
        <v>7.9214195183776928E-5</v>
      </c>
      <c r="Q2176" s="4">
        <f t="shared" si="570"/>
        <v>1</v>
      </c>
      <c r="R2176" s="6" cm="1">
        <f t="array" ref="R2176">SUM(_xlfn._xlws.FILTER($H$2:$H$2454,_xlfn.MAP($O$2:$O$2454,_xlfn.LAMBDA(_xlpm.x,_xlpm.x=$O2176))))</f>
        <v>1.5842839036755386E-4</v>
      </c>
      <c r="S2176" s="4">
        <f t="shared" si="571"/>
        <v>0.5</v>
      </c>
      <c r="T2176" s="4">
        <f t="shared" si="572"/>
        <v>0.15616457835260653</v>
      </c>
      <c r="U2176" s="4">
        <f t="shared" si="573"/>
        <v>0.66666666666666663</v>
      </c>
      <c r="V2176" s="4">
        <f t="shared" si="574"/>
        <v>0.3010299956639812</v>
      </c>
      <c r="W2176" s="4" t="s">
        <v>5131</v>
      </c>
      <c r="X2176" s="2" cm="1">
        <f t="array" ref="X2176">SUM(_xlfn._xlws.FILTER($F$2:$F$2454,_xlfn.MAP($W$2:$W$2454,_xlfn.LAMBDA(_xlpm.x,_xlpm.x=$W2176))))</f>
        <v>105</v>
      </c>
      <c r="Y2176" s="11">
        <f t="shared" si="575"/>
        <v>9.5238095238095247E-3</v>
      </c>
      <c r="Z2176" s="4" t="s">
        <v>5104</v>
      </c>
      <c r="AA2176" s="2" cm="1">
        <f t="array" ref="AA2176">SUM(_xlfn._xlws.FILTER($F$2:$F$2454,_xlfn.MAP($Z$2:$Z$2454,_xlfn.LAMBDA(_xlpm.x,_xlpm.x=$Z2176))))</f>
        <v>883</v>
      </c>
      <c r="AB2176" s="11">
        <f t="shared" si="576"/>
        <v>1.1325028312570782E-3</v>
      </c>
      <c r="AC2176" s="11">
        <f t="shared" si="577"/>
        <v>0.92477140450763051</v>
      </c>
      <c r="AG2176" s="2"/>
      <c r="AL2176" s="2"/>
      <c r="AM2176" s="2"/>
    </row>
    <row r="2177" spans="1:39">
      <c r="A2177" s="1" t="str">
        <f t="shared" si="561"/>
        <v>~rgai~ : [ɹɡɛ]</v>
      </c>
      <c r="B2177" s="1">
        <f>_xlfn.LET(_xlpm.d,$G2177,_xlpm.k,_xlfn.CONCAT(LEFT(TRIM(B$1),1),"*"),COUNTIF(_xlpm.d,_xlpm.k))</f>
        <v>1</v>
      </c>
      <c r="C2177" s="1">
        <f>_xlfn.LET(_xlpm.d,$G2177,_xlpm.k,_xlfn.CONCAT(LEFT(TRIM(C$1),1),"*"),COUNTIF(_xlpm.d,_xlpm.k))</f>
        <v>0</v>
      </c>
      <c r="D2177" s="1">
        <f>_xlfn.LET(_xlpm.d,$G2177,_xlpm.k,_xlfn.CONCAT(LEFT(TRIM(D$1),1),"*"),COUNTIF(_xlpm.d,_xlpm.k))</f>
        <v>0</v>
      </c>
      <c r="E2177" s="1">
        <f t="shared" si="562"/>
        <v>0.30102999566398114</v>
      </c>
      <c r="F2177" s="7">
        <v>1</v>
      </c>
      <c r="G2177" s="9" t="s">
        <v>1012</v>
      </c>
      <c r="H2177" s="4" cm="1">
        <f t="array" ref="H2177">F2177/freq.sum.r6e</f>
        <v>7.9214195183776928E-5</v>
      </c>
      <c r="I2177" s="1" t="str">
        <f t="shared" si="563"/>
        <v>ɹɡɛ</v>
      </c>
      <c r="J2177" s="1" t="str">
        <f t="shared" si="564"/>
        <v>rgai</v>
      </c>
      <c r="K2177" s="10">
        <f t="shared" si="565"/>
        <v>3</v>
      </c>
      <c r="L2177" s="1">
        <f t="shared" si="566"/>
        <v>4</v>
      </c>
      <c r="M2177" s="10">
        <f t="shared" si="567"/>
        <v>4</v>
      </c>
      <c r="N2177" s="1" t="str">
        <f t="shared" si="568"/>
        <v>~rgai~</v>
      </c>
      <c r="O2177" s="1" t="str">
        <f t="shared" si="569"/>
        <v>[ɹɡɛ]</v>
      </c>
      <c r="P2177" s="3" cm="1">
        <f t="array" ref="P2177">SUM(_xlfn._xlws.FILTER($H$2:$H$2454,_xlfn.MAP($N$2:$N$2454,_xlfn.LAMBDA(_xlpm.x,_xlpm.x=$N2177))))</f>
        <v>7.9214195183776928E-5</v>
      </c>
      <c r="Q2177" s="4">
        <f t="shared" si="570"/>
        <v>1</v>
      </c>
      <c r="R2177" s="6" cm="1">
        <f t="array" ref="R2177">SUM(_xlfn._xlws.FILTER($H$2:$H$2454,_xlfn.MAP($O$2:$O$2454,_xlfn.LAMBDA(_xlpm.x,_xlpm.x=$O2177))))</f>
        <v>1.5842839036755386E-4</v>
      </c>
      <c r="S2177" s="4">
        <f t="shared" si="571"/>
        <v>0.5</v>
      </c>
      <c r="T2177" s="4">
        <f t="shared" si="572"/>
        <v>0.15616457835260653</v>
      </c>
      <c r="U2177" s="4">
        <f t="shared" si="573"/>
        <v>0.66666666666666663</v>
      </c>
      <c r="V2177" s="4">
        <f t="shared" si="574"/>
        <v>0.3010299956639812</v>
      </c>
      <c r="W2177" s="4" t="s">
        <v>5131</v>
      </c>
      <c r="X2177" s="2" cm="1">
        <f t="array" ref="X2177">SUM(_xlfn._xlws.FILTER($F$2:$F$2454,_xlfn.MAP($W$2:$W$2454,_xlfn.LAMBDA(_xlpm.x,_xlpm.x=$W2177))))</f>
        <v>105</v>
      </c>
      <c r="Y2177" s="11">
        <f t="shared" si="575"/>
        <v>9.5238095238095247E-3</v>
      </c>
      <c r="Z2177" s="4" t="s">
        <v>5104</v>
      </c>
      <c r="AA2177" s="2" cm="1">
        <f t="array" ref="AA2177">SUM(_xlfn._xlws.FILTER($F$2:$F$2454,_xlfn.MAP($Z$2:$Z$2454,_xlfn.LAMBDA(_xlpm.x,_xlpm.x=$Z2177))))</f>
        <v>883</v>
      </c>
      <c r="AB2177" s="11">
        <f t="shared" si="576"/>
        <v>1.1325028312570782E-3</v>
      </c>
      <c r="AC2177" s="11">
        <f t="shared" si="577"/>
        <v>0.92477140450763051</v>
      </c>
      <c r="AG2177" s="2"/>
      <c r="AL2177" s="2"/>
      <c r="AM2177" s="2"/>
    </row>
    <row r="2178" spans="1:39">
      <c r="A2178" s="1" t="str">
        <f t="shared" ref="A2178:A2241" si="578">_xlfn.LET(_xlpm.sep," : ",CONCATENATE(N2178,_xlpm.sep,O2178))</f>
        <v>~spau~ : [spɔ]</v>
      </c>
      <c r="B2178" s="1">
        <f>_xlfn.LET(_xlpm.d,$G2178,_xlpm.k,_xlfn.CONCAT(LEFT(TRIM(B$1),1),"*"),COUNTIF(_xlpm.d,_xlpm.k))</f>
        <v>0</v>
      </c>
      <c r="C2178" s="1">
        <f>_xlfn.LET(_xlpm.d,$G2178,_xlpm.k,_xlfn.CONCAT(LEFT(TRIM(C$1),1),"*"),COUNTIF(_xlpm.d,_xlpm.k))</f>
        <v>0</v>
      </c>
      <c r="D2178" s="1">
        <f>_xlfn.LET(_xlpm.d,$G2178,_xlpm.k,_xlfn.CONCAT(LEFT(TRIM(D$1),1),"*"),COUNTIF(_xlpm.d,_xlpm.k))</f>
        <v>0</v>
      </c>
      <c r="E2178" s="1">
        <f t="shared" ref="E2178:E2241" si="579">LOG(F2178+1,10)</f>
        <v>0.30102999566398114</v>
      </c>
      <c r="F2178" s="7">
        <v>1</v>
      </c>
      <c r="G2178" s="9" t="s">
        <v>2227</v>
      </c>
      <c r="H2178" s="4" cm="1">
        <f t="array" ref="H2178">F2178/freq.sum.r6e</f>
        <v>7.9214195183776928E-5</v>
      </c>
      <c r="I2178" s="4" t="str">
        <f t="shared" ref="I2178:I2241" si="580">_xlfn.LET(_xlpm.sep,":",_xlpm.w,$G2178,LEFT(_xlpm.w,FIND(_xlpm.sep,_xlpm.w)-1))</f>
        <v>spɔ</v>
      </c>
      <c r="J2178" s="4" t="str">
        <f t="shared" ref="J2178:J2241" si="581">_xlfn.LET(_xlpm.sep,":",_xlpm.w,$G2178,RIGHT(_xlpm.w,LEN(_xlpm.w)-FIND(_xlpm.sep,_xlpm.w)))</f>
        <v>spau</v>
      </c>
      <c r="K2178" s="10">
        <f t="shared" ref="K2178:K2241" si="582">_xlfn.LET(_xlpm.w,I2178,LEN(_xlpm.w))</f>
        <v>3</v>
      </c>
      <c r="L2178" s="1">
        <f t="shared" ref="L2178:L2241" si="583">_xlfn.LET(_xlpm.w,J2178,LEN(_xlpm.w))</f>
        <v>4</v>
      </c>
      <c r="M2178" s="10">
        <f t="shared" ref="M2178:M2241" si="584">_xlfn.LET(_xlpm.a,K2178,_xlpm.b,L2178,MAX(_xlpm.a,_xlpm.b))</f>
        <v>4</v>
      </c>
      <c r="N2178" s="1" t="str">
        <f t="shared" ref="N2178:N2241" si="585">_xlfn.LET(_xlpm.sep,":",_xlpm.w,$G2178,_xlfn.CONCAT("~",RIGHT(_xlpm.w,LEN(_xlpm.w)-FIND(_xlpm.sep,_xlpm.w)),"~"))</f>
        <v>~spau~</v>
      </c>
      <c r="O2178" s="1" t="str">
        <f t="shared" ref="O2178:O2241" si="586">_xlfn.LET(_xlpm.sep,":",_xlpm.w,$G2178,_xlfn.CONCAT("[",LEFT(_xlpm.w,FIND(_xlpm.sep,_xlpm.w)-1),"]"))</f>
        <v>[spɔ]</v>
      </c>
      <c r="P2178" s="3" cm="1">
        <f t="array" ref="P2178">SUM(_xlfn._xlws.FILTER($H$2:$H$2454,_xlfn.MAP($N$2:$N$2454,_xlfn.LAMBDA(_xlpm.x,_xlpm.x=$N2178))))</f>
        <v>7.9214195183776928E-5</v>
      </c>
      <c r="Q2178" s="4">
        <f t="shared" ref="Q2178:Q2241" si="587">$H2178/P2178</f>
        <v>1</v>
      </c>
      <c r="R2178" s="6" cm="1">
        <f t="array" ref="R2178">SUM(_xlfn._xlws.FILTER($H$2:$H$2454,_xlfn.MAP($O$2:$O$2454,_xlfn.LAMBDA(_xlpm.x,_xlpm.x=$O2178))))</f>
        <v>1.5842839036755386E-4</v>
      </c>
      <c r="S2178" s="4">
        <f t="shared" ref="S2178:S2241" si="588">$H2178/R2178</f>
        <v>0.5</v>
      </c>
      <c r="T2178" s="4">
        <f t="shared" ref="T2178:T2241" si="589">_xlfn.LET(_xlpm.freq,F2178,_xlpm.size,M2178+1,_xlpm.F,U2178,LOG(1+_xlpm.freq)*LOG(1+_xlpm.size)*_xlpm.F)</f>
        <v>0.15616457835260653</v>
      </c>
      <c r="U2178" s="4">
        <f t="shared" ref="U2178:U2241" si="590">_xlfn.LET(_xlpm.a,S2178,_xlpm.b,Q2178,2*_xlpm.a*_xlpm.b/(_xlpm.a+_xlpm.b))</f>
        <v>0.66666666666666663</v>
      </c>
      <c r="V2178" s="4">
        <f t="shared" ref="V2178:V2241" si="591">_xlfn.LET(_xlpm.p,Q2178,_xlpm.q,S2178,LOG(_xlpm.p/_xlpm.q))</f>
        <v>0.3010299956639812</v>
      </c>
      <c r="W2178" s="4" t="s">
        <v>5139</v>
      </c>
      <c r="X2178" s="2" cm="1">
        <f t="array" ref="X2178">SUM(_xlfn._xlws.FILTER($F$2:$F$2454,_xlfn.MAP($W$2:$W$2454,_xlfn.LAMBDA(_xlpm.x,_xlpm.x=$W2178))))</f>
        <v>32</v>
      </c>
      <c r="Y2178" s="11">
        <f t="shared" ref="Y2178:Y2241" si="592">$F2178/X2178</f>
        <v>3.125E-2</v>
      </c>
      <c r="Z2178" s="4" t="s">
        <v>5107</v>
      </c>
      <c r="AA2178" s="2" cm="1">
        <f t="array" ref="AA2178">SUM(_xlfn._xlws.FILTER($F$2:$F$2454,_xlfn.MAP($Z$2:$Z$2454,_xlfn.LAMBDA(_xlpm.x,_xlpm.x=$Z2178))))</f>
        <v>293</v>
      </c>
      <c r="AB2178" s="11">
        <f t="shared" ref="AB2178:AB2241" si="593">$F2178/AA2178</f>
        <v>3.4129692832764505E-3</v>
      </c>
      <c r="AC2178" s="11">
        <f t="shared" ref="AC2178:AC2241" si="594">_xlfn.LET(_xlpm.a,Y2178,_xlpm.b,AB2178,LOG(_xlpm.a/_xlpm.b))</f>
        <v>0.96171764203420351</v>
      </c>
      <c r="AG2178" s="2"/>
      <c r="AL2178" s="2"/>
      <c r="AM2178" s="2"/>
    </row>
    <row r="2179" spans="1:39">
      <c r="A2179" s="1" t="str">
        <f t="shared" si="578"/>
        <v>~clay~ : [kleɪ]</v>
      </c>
      <c r="B2179" s="1">
        <f>_xlfn.LET(_xlpm.d,$G2179,_xlpm.k,_xlfn.CONCAT(LEFT(TRIM(B$1),1),"*"),COUNTIF(_xlpm.d,_xlpm.k))</f>
        <v>0</v>
      </c>
      <c r="C2179" s="1">
        <f>_xlfn.LET(_xlpm.d,$G2179,_xlpm.k,_xlfn.CONCAT(LEFT(TRIM(C$1),1),"*"),COUNTIF(_xlpm.d,_xlpm.k))</f>
        <v>0</v>
      </c>
      <c r="D2179" s="1">
        <f>_xlfn.LET(_xlpm.d,$G2179,_xlpm.k,_xlfn.CONCAT(LEFT(TRIM(D$1),1),"*"),COUNTIF(_xlpm.d,_xlpm.k))</f>
        <v>0</v>
      </c>
      <c r="E2179" s="1">
        <f t="shared" si="579"/>
        <v>0.30102999566398114</v>
      </c>
      <c r="F2179" s="7">
        <v>1</v>
      </c>
      <c r="G2179" s="9" t="s">
        <v>998</v>
      </c>
      <c r="H2179" s="4" cm="1">
        <f t="array" ref="H2179">F2179/freq.sum.r6e</f>
        <v>7.9214195183776928E-5</v>
      </c>
      <c r="I2179" s="1" t="str">
        <f t="shared" si="580"/>
        <v>kleɪ</v>
      </c>
      <c r="J2179" s="1" t="str">
        <f t="shared" si="581"/>
        <v>clay</v>
      </c>
      <c r="K2179" s="10">
        <f t="shared" si="582"/>
        <v>4</v>
      </c>
      <c r="L2179" s="1">
        <f t="shared" si="583"/>
        <v>4</v>
      </c>
      <c r="M2179" s="10">
        <f t="shared" si="584"/>
        <v>4</v>
      </c>
      <c r="N2179" s="1" t="str">
        <f t="shared" si="585"/>
        <v>~clay~</v>
      </c>
      <c r="O2179" s="1" t="str">
        <f t="shared" si="586"/>
        <v>[kleɪ]</v>
      </c>
      <c r="P2179" s="3" cm="1">
        <f t="array" ref="P2179">SUM(_xlfn._xlws.FILTER($H$2:$H$2454,_xlfn.MAP($N$2:$N$2454,_xlfn.LAMBDA(_xlpm.x,_xlpm.x=$N2179))))</f>
        <v>7.9214195183776928E-5</v>
      </c>
      <c r="Q2179" s="4">
        <f t="shared" si="587"/>
        <v>1</v>
      </c>
      <c r="R2179" s="6" cm="1">
        <f t="array" ref="R2179">SUM(_xlfn._xlws.FILTER($H$2:$H$2454,_xlfn.MAP($O$2:$O$2454,_xlfn.LAMBDA(_xlpm.x,_xlpm.x=$O2179))))</f>
        <v>1.5842839036755386E-4</v>
      </c>
      <c r="S2179" s="4">
        <f t="shared" si="588"/>
        <v>0.5</v>
      </c>
      <c r="T2179" s="4">
        <f t="shared" si="589"/>
        <v>0.15616457835260653</v>
      </c>
      <c r="U2179" s="4">
        <f t="shared" si="590"/>
        <v>0.66666666666666663</v>
      </c>
      <c r="V2179" s="4">
        <f t="shared" si="591"/>
        <v>0.3010299956639812</v>
      </c>
      <c r="W2179" s="4" t="s">
        <v>5127</v>
      </c>
      <c r="X2179" s="2" cm="1">
        <f t="array" ref="X2179">SUM(_xlfn._xlws.FILTER($F$2:$F$2454,_xlfn.MAP($W$2:$W$2454,_xlfn.LAMBDA(_xlpm.x,_xlpm.x=$W2179))))</f>
        <v>59</v>
      </c>
      <c r="Y2179" s="11">
        <f t="shared" si="592"/>
        <v>1.6949152542372881E-2</v>
      </c>
      <c r="Z2179" s="4" t="s">
        <v>5108</v>
      </c>
      <c r="AA2179" s="2" cm="1">
        <f t="array" ref="AA2179">SUM(_xlfn._xlws.FILTER($F$2:$F$2454,_xlfn.MAP($Z$2:$Z$2454,_xlfn.LAMBDA(_xlpm.x,_xlpm.x=$Z2179))))</f>
        <v>475</v>
      </c>
      <c r="AB2179" s="11">
        <f t="shared" si="593"/>
        <v>2.1052631578947368E-3</v>
      </c>
      <c r="AC2179" s="11">
        <f t="shared" si="594"/>
        <v>0.90584159798272246</v>
      </c>
      <c r="AG2179" s="2"/>
      <c r="AL2179" s="2"/>
      <c r="AM2179" s="2"/>
    </row>
    <row r="2180" spans="1:39">
      <c r="A2180" s="1" t="str">
        <f t="shared" si="578"/>
        <v>~cefu~ : [sfə]</v>
      </c>
      <c r="B2180" s="1">
        <f>_xlfn.LET(_xlpm.d,$G2180,_xlpm.k,_xlfn.CONCAT(LEFT(TRIM(B$1),1),"*"),COUNTIF(_xlpm.d,_xlpm.k))</f>
        <v>0</v>
      </c>
      <c r="C2180" s="1">
        <f>_xlfn.LET(_xlpm.d,$G2180,_xlpm.k,_xlfn.CONCAT(LEFT(TRIM(C$1),1),"*"),COUNTIF(_xlpm.d,_xlpm.k))</f>
        <v>0</v>
      </c>
      <c r="D2180" s="1">
        <f>_xlfn.LET(_xlpm.d,$G2180,_xlpm.k,_xlfn.CONCAT(LEFT(TRIM(D$1),1),"*"),COUNTIF(_xlpm.d,_xlpm.k))</f>
        <v>0</v>
      </c>
      <c r="E2180" s="1">
        <f t="shared" si="579"/>
        <v>0.30102999566398114</v>
      </c>
      <c r="F2180" s="7">
        <v>1</v>
      </c>
      <c r="G2180" s="9" t="s">
        <v>996</v>
      </c>
      <c r="H2180" s="4" cm="1">
        <f t="array" ref="H2180">F2180/freq.sum.r6e</f>
        <v>7.9214195183776928E-5</v>
      </c>
      <c r="I2180" s="4" t="str">
        <f t="shared" si="580"/>
        <v>sfə</v>
      </c>
      <c r="J2180" s="4" t="str">
        <f t="shared" si="581"/>
        <v>cefu</v>
      </c>
      <c r="K2180" s="10">
        <f t="shared" si="582"/>
        <v>3</v>
      </c>
      <c r="L2180" s="1">
        <f t="shared" si="583"/>
        <v>4</v>
      </c>
      <c r="M2180" s="10">
        <f t="shared" si="584"/>
        <v>4</v>
      </c>
      <c r="N2180" s="1" t="str">
        <f t="shared" si="585"/>
        <v>~cefu~</v>
      </c>
      <c r="O2180" s="1" t="str">
        <f t="shared" si="586"/>
        <v>[sfə]</v>
      </c>
      <c r="P2180" s="3" cm="1">
        <f t="array" ref="P2180">SUM(_xlfn._xlws.FILTER($H$2:$H$2454,_xlfn.MAP($N$2:$N$2454,_xlfn.LAMBDA(_xlpm.x,_xlpm.x=$N2180))))</f>
        <v>7.9214195183776928E-5</v>
      </c>
      <c r="Q2180" s="4">
        <f t="shared" si="587"/>
        <v>1</v>
      </c>
      <c r="R2180" s="6" cm="1">
        <f t="array" ref="R2180">SUM(_xlfn._xlws.FILTER($H$2:$H$2454,_xlfn.MAP($O$2:$O$2454,_xlfn.LAMBDA(_xlpm.x,_xlpm.x=$O2180))))</f>
        <v>1.5842839036755386E-4</v>
      </c>
      <c r="S2180" s="4">
        <f t="shared" si="588"/>
        <v>0.5</v>
      </c>
      <c r="T2180" s="4">
        <f t="shared" si="589"/>
        <v>0.15616457835260653</v>
      </c>
      <c r="U2180" s="4">
        <f t="shared" si="590"/>
        <v>0.66666666666666663</v>
      </c>
      <c r="V2180" s="4">
        <f t="shared" si="591"/>
        <v>0.3010299956639812</v>
      </c>
      <c r="W2180" s="4" t="s">
        <v>5121</v>
      </c>
      <c r="X2180" s="2" cm="1">
        <f t="array" ref="X2180">SUM(_xlfn._xlws.FILTER($F$2:$F$2454,_xlfn.MAP($W$2:$W$2454,_xlfn.LAMBDA(_xlpm.x,_xlpm.x=$W2180))))</f>
        <v>2896</v>
      </c>
      <c r="Y2180" s="11">
        <f t="shared" si="592"/>
        <v>3.453038674033149E-4</v>
      </c>
      <c r="Z2180" s="4" t="s">
        <v>5101</v>
      </c>
      <c r="AA2180" s="2" cm="1">
        <f t="array" ref="AA2180">SUM(_xlfn._xlws.FILTER($F$2:$F$2454,_xlfn.MAP($Z$2:$Z$2454,_xlfn.LAMBDA(_xlpm.x,_xlpm.x=$Z2180))))</f>
        <v>2255</v>
      </c>
      <c r="AB2180" s="11">
        <f t="shared" si="593"/>
        <v>4.434589800443459E-4</v>
      </c>
      <c r="AC2180" s="11">
        <f t="shared" si="594"/>
        <v>-0.10865201131112999</v>
      </c>
      <c r="AG2180" s="2"/>
      <c r="AL2180" s="2"/>
      <c r="AM2180" s="2"/>
    </row>
    <row r="2181" spans="1:39">
      <c r="A2181" s="1" t="str">
        <f t="shared" si="578"/>
        <v>~ctre~ : [ktɹə]</v>
      </c>
      <c r="B2181" s="1">
        <f>_xlfn.LET(_xlpm.d,$G2181,_xlpm.k,_xlfn.CONCAT(LEFT(TRIM(B$1),1),"*"),COUNTIF(_xlpm.d,_xlpm.k))</f>
        <v>0</v>
      </c>
      <c r="C2181" s="1">
        <f>_xlfn.LET(_xlpm.d,$G2181,_xlpm.k,_xlfn.CONCAT(LEFT(TRIM(C$1),1),"*"),COUNTIF(_xlpm.d,_xlpm.k))</f>
        <v>0</v>
      </c>
      <c r="D2181" s="1">
        <f>_xlfn.LET(_xlpm.d,$G2181,_xlpm.k,_xlfn.CONCAT(LEFT(TRIM(D$1),1),"*"),COUNTIF(_xlpm.d,_xlpm.k))</f>
        <v>0</v>
      </c>
      <c r="E2181" s="1">
        <f t="shared" si="579"/>
        <v>0.30102999566398114</v>
      </c>
      <c r="F2181" s="7">
        <v>1</v>
      </c>
      <c r="G2181" s="9" t="s">
        <v>999</v>
      </c>
      <c r="H2181" s="4" cm="1">
        <f t="array" ref="H2181">F2181/freq.sum.r6e</f>
        <v>7.9214195183776928E-5</v>
      </c>
      <c r="I2181" s="4" t="str">
        <f t="shared" si="580"/>
        <v>ktɹə</v>
      </c>
      <c r="J2181" s="4" t="str">
        <f t="shared" si="581"/>
        <v>ctre</v>
      </c>
      <c r="K2181" s="10">
        <f t="shared" si="582"/>
        <v>4</v>
      </c>
      <c r="L2181" s="1">
        <f t="shared" si="583"/>
        <v>4</v>
      </c>
      <c r="M2181" s="10">
        <f t="shared" si="584"/>
        <v>4</v>
      </c>
      <c r="N2181" s="1" t="str">
        <f t="shared" si="585"/>
        <v>~ctre~</v>
      </c>
      <c r="O2181" s="1" t="str">
        <f t="shared" si="586"/>
        <v>[ktɹə]</v>
      </c>
      <c r="P2181" s="3" cm="1">
        <f t="array" ref="P2181">SUM(_xlfn._xlws.FILTER($H$2:$H$2454,_xlfn.MAP($N$2:$N$2454,_xlfn.LAMBDA(_xlpm.x,_xlpm.x=$N2181))))</f>
        <v>7.9214195183776928E-5</v>
      </c>
      <c r="Q2181" s="4">
        <f t="shared" si="587"/>
        <v>1</v>
      </c>
      <c r="R2181" s="6" cm="1">
        <f t="array" ref="R2181">SUM(_xlfn._xlws.FILTER($H$2:$H$2454,_xlfn.MAP($O$2:$O$2454,_xlfn.LAMBDA(_xlpm.x,_xlpm.x=$O2181))))</f>
        <v>1.5842839036755386E-4</v>
      </c>
      <c r="S2181" s="4">
        <f t="shared" si="588"/>
        <v>0.5</v>
      </c>
      <c r="T2181" s="4">
        <f t="shared" si="589"/>
        <v>0.15616457835260653</v>
      </c>
      <c r="U2181" s="4">
        <f t="shared" si="590"/>
        <v>0.66666666666666663</v>
      </c>
      <c r="V2181" s="4">
        <f t="shared" si="591"/>
        <v>0.3010299956639812</v>
      </c>
      <c r="W2181" s="4" t="s">
        <v>5121</v>
      </c>
      <c r="X2181" s="2" cm="1">
        <f t="array" ref="X2181">SUM(_xlfn._xlws.FILTER($F$2:$F$2454,_xlfn.MAP($W$2:$W$2454,_xlfn.LAMBDA(_xlpm.x,_xlpm.x=$W2181))))</f>
        <v>2896</v>
      </c>
      <c r="Y2181" s="11">
        <f t="shared" si="592"/>
        <v>3.453038674033149E-4</v>
      </c>
      <c r="Z2181" s="4" t="s">
        <v>5101</v>
      </c>
      <c r="AA2181" s="2" cm="1">
        <f t="array" ref="AA2181">SUM(_xlfn._xlws.FILTER($F$2:$F$2454,_xlfn.MAP($Z$2:$Z$2454,_xlfn.LAMBDA(_xlpm.x,_xlpm.x=$Z2181))))</f>
        <v>2255</v>
      </c>
      <c r="AB2181" s="11">
        <f t="shared" si="593"/>
        <v>4.434589800443459E-4</v>
      </c>
      <c r="AC2181" s="11">
        <f t="shared" si="594"/>
        <v>-0.10865201131112999</v>
      </c>
      <c r="AG2181" s="2"/>
      <c r="AL2181" s="2"/>
      <c r="AM2181" s="2"/>
    </row>
    <row r="2182" spans="1:39">
      <c r="A2182" s="1" t="str">
        <f t="shared" si="578"/>
        <v>~dema~ : [dmə]</v>
      </c>
      <c r="B2182" s="1">
        <f>_xlfn.LET(_xlpm.d,$G2182,_xlpm.k,_xlfn.CONCAT(LEFT(TRIM(B$1),1),"*"),COUNTIF(_xlpm.d,_xlpm.k))</f>
        <v>0</v>
      </c>
      <c r="C2182" s="1">
        <f>_xlfn.LET(_xlpm.d,$G2182,_xlpm.k,_xlfn.CONCAT(LEFT(TRIM(C$1),1),"*"),COUNTIF(_xlpm.d,_xlpm.k))</f>
        <v>0</v>
      </c>
      <c r="D2182" s="1">
        <f>_xlfn.LET(_xlpm.d,$G2182,_xlpm.k,_xlfn.CONCAT(LEFT(TRIM(D$1),1),"*"),COUNTIF(_xlpm.d,_xlpm.k))</f>
        <v>0</v>
      </c>
      <c r="E2182" s="1">
        <f t="shared" si="579"/>
        <v>0.30102999566398114</v>
      </c>
      <c r="F2182" s="7">
        <v>1</v>
      </c>
      <c r="G2182" s="9" t="s">
        <v>1950</v>
      </c>
      <c r="H2182" s="4" cm="1">
        <f t="array" ref="H2182">F2182/freq.sum.r6e</f>
        <v>7.9214195183776928E-5</v>
      </c>
      <c r="I2182" s="1" t="str">
        <f t="shared" si="580"/>
        <v>dmə</v>
      </c>
      <c r="J2182" s="1" t="str">
        <f t="shared" si="581"/>
        <v>dema</v>
      </c>
      <c r="K2182" s="10">
        <f t="shared" si="582"/>
        <v>3</v>
      </c>
      <c r="L2182" s="1">
        <f t="shared" si="583"/>
        <v>4</v>
      </c>
      <c r="M2182" s="10">
        <f t="shared" si="584"/>
        <v>4</v>
      </c>
      <c r="N2182" s="1" t="str">
        <f t="shared" si="585"/>
        <v>~dema~</v>
      </c>
      <c r="O2182" s="1" t="str">
        <f t="shared" si="586"/>
        <v>[dmə]</v>
      </c>
      <c r="P2182" s="3" cm="1">
        <f t="array" ref="P2182">SUM(_xlfn._xlws.FILTER($H$2:$H$2454,_xlfn.MAP($N$2:$N$2454,_xlfn.LAMBDA(_xlpm.x,_xlpm.x=$N2182))))</f>
        <v>7.9214195183776928E-5</v>
      </c>
      <c r="Q2182" s="4">
        <f t="shared" si="587"/>
        <v>1</v>
      </c>
      <c r="R2182" s="6" cm="1">
        <f t="array" ref="R2182">SUM(_xlfn._xlws.FILTER($H$2:$H$2454,_xlfn.MAP($O$2:$O$2454,_xlfn.LAMBDA(_xlpm.x,_xlpm.x=$O2182))))</f>
        <v>1.5842839036755386E-4</v>
      </c>
      <c r="S2182" s="4">
        <f t="shared" si="588"/>
        <v>0.5</v>
      </c>
      <c r="T2182" s="4">
        <f t="shared" si="589"/>
        <v>0.15616457835260653</v>
      </c>
      <c r="U2182" s="4">
        <f t="shared" si="590"/>
        <v>0.66666666666666663</v>
      </c>
      <c r="V2182" s="4">
        <f t="shared" si="591"/>
        <v>0.3010299956639812</v>
      </c>
      <c r="W2182" s="4" t="s">
        <v>5121</v>
      </c>
      <c r="X2182" s="2" cm="1">
        <f t="array" ref="X2182">SUM(_xlfn._xlws.FILTER($F$2:$F$2454,_xlfn.MAP($W$2:$W$2454,_xlfn.LAMBDA(_xlpm.x,_xlpm.x=$W2182))))</f>
        <v>2896</v>
      </c>
      <c r="Y2182" s="11">
        <f t="shared" si="592"/>
        <v>3.453038674033149E-4</v>
      </c>
      <c r="Z2182" s="4" t="s">
        <v>5101</v>
      </c>
      <c r="AA2182" s="2" cm="1">
        <f t="array" ref="AA2182">SUM(_xlfn._xlws.FILTER($F$2:$F$2454,_xlfn.MAP($Z$2:$Z$2454,_xlfn.LAMBDA(_xlpm.x,_xlpm.x=$Z2182))))</f>
        <v>2255</v>
      </c>
      <c r="AB2182" s="11">
        <f t="shared" si="593"/>
        <v>4.434589800443459E-4</v>
      </c>
      <c r="AC2182" s="11">
        <f t="shared" si="594"/>
        <v>-0.10865201131112999</v>
      </c>
      <c r="AG2182" s="2"/>
      <c r="AL2182" s="2"/>
      <c r="AM2182" s="2"/>
    </row>
    <row r="2183" spans="1:39">
      <c r="A2183" s="1" t="str">
        <f t="shared" si="578"/>
        <v>~dera~ : [dɹə]</v>
      </c>
      <c r="B2183" s="1">
        <f>_xlfn.LET(_xlpm.d,$G2183,_xlpm.k,_xlfn.CONCAT(LEFT(TRIM(B$1),1),"*"),COUNTIF(_xlpm.d,_xlpm.k))</f>
        <v>0</v>
      </c>
      <c r="C2183" s="1">
        <f>_xlfn.LET(_xlpm.d,$G2183,_xlpm.k,_xlfn.CONCAT(LEFT(TRIM(C$1),1),"*"),COUNTIF(_xlpm.d,_xlpm.k))</f>
        <v>0</v>
      </c>
      <c r="D2183" s="1">
        <f>_xlfn.LET(_xlpm.d,$G2183,_xlpm.k,_xlfn.CONCAT(LEFT(TRIM(D$1),1),"*"),COUNTIF(_xlpm.d,_xlpm.k))</f>
        <v>0</v>
      </c>
      <c r="E2183" s="1">
        <f t="shared" si="579"/>
        <v>0.47712125471966244</v>
      </c>
      <c r="F2183" s="7">
        <v>2</v>
      </c>
      <c r="G2183" s="9" t="s">
        <v>1967</v>
      </c>
      <c r="H2183" s="4" cm="1">
        <f t="array" ref="H2183">F2183/freq.sum.r6e</f>
        <v>1.5842839036755386E-4</v>
      </c>
      <c r="I2183" s="4" t="str">
        <f t="shared" si="580"/>
        <v>dɹə</v>
      </c>
      <c r="J2183" s="4" t="str">
        <f t="shared" si="581"/>
        <v>dera</v>
      </c>
      <c r="K2183" s="10">
        <f t="shared" si="582"/>
        <v>3</v>
      </c>
      <c r="L2183" s="1">
        <f t="shared" si="583"/>
        <v>4</v>
      </c>
      <c r="M2183" s="10">
        <f t="shared" si="584"/>
        <v>4</v>
      </c>
      <c r="N2183" s="1" t="str">
        <f t="shared" si="585"/>
        <v>~dera~</v>
      </c>
      <c r="O2183" s="1" t="str">
        <f t="shared" si="586"/>
        <v>[dɹə]</v>
      </c>
      <c r="P2183" s="3" cm="1">
        <f t="array" ref="P2183">SUM(_xlfn._xlws.FILTER($H$2:$H$2454,_xlfn.MAP($N$2:$N$2454,_xlfn.LAMBDA(_xlpm.x,_xlpm.x=$N2183))))</f>
        <v>1.5842839036755386E-4</v>
      </c>
      <c r="Q2183" s="4">
        <f t="shared" si="587"/>
        <v>1</v>
      </c>
      <c r="R2183" s="6" cm="1">
        <f t="array" ref="R2183">SUM(_xlfn._xlws.FILTER($H$2:$H$2454,_xlfn.MAP($O$2:$O$2454,_xlfn.LAMBDA(_xlpm.x,_xlpm.x=$O2183))))</f>
        <v>3.1685678073510771E-4</v>
      </c>
      <c r="S2183" s="4">
        <f t="shared" si="588"/>
        <v>0.5</v>
      </c>
      <c r="T2183" s="4">
        <f t="shared" si="589"/>
        <v>0.24751500062981216</v>
      </c>
      <c r="U2183" s="4">
        <f t="shared" si="590"/>
        <v>0.66666666666666663</v>
      </c>
      <c r="V2183" s="4">
        <f t="shared" si="591"/>
        <v>0.3010299956639812</v>
      </c>
      <c r="W2183" s="4" t="s">
        <v>5121</v>
      </c>
      <c r="X2183" s="2" cm="1">
        <f t="array" ref="X2183">SUM(_xlfn._xlws.FILTER($F$2:$F$2454,_xlfn.MAP($W$2:$W$2454,_xlfn.LAMBDA(_xlpm.x,_xlpm.x=$W2183))))</f>
        <v>2896</v>
      </c>
      <c r="Y2183" s="11">
        <f t="shared" si="592"/>
        <v>6.9060773480662981E-4</v>
      </c>
      <c r="Z2183" s="4" t="s">
        <v>5101</v>
      </c>
      <c r="AA2183" s="2" cm="1">
        <f t="array" ref="AA2183">SUM(_xlfn._xlws.FILTER($F$2:$F$2454,_xlfn.MAP($Z$2:$Z$2454,_xlfn.LAMBDA(_xlpm.x,_xlpm.x=$Z2183))))</f>
        <v>2255</v>
      </c>
      <c r="AB2183" s="11">
        <f t="shared" si="593"/>
        <v>8.869179600886918E-4</v>
      </c>
      <c r="AC2183" s="11">
        <f t="shared" si="594"/>
        <v>-0.10865201131112999</v>
      </c>
      <c r="AG2183" s="2"/>
      <c r="AL2183" s="2"/>
      <c r="AM2183" s="2"/>
    </row>
    <row r="2184" spans="1:39">
      <c r="A2184" s="1" t="str">
        <f t="shared" si="578"/>
        <v>~tefu~ : [tfə]</v>
      </c>
      <c r="B2184" s="1">
        <f>_xlfn.LET(_xlpm.d,$G2184,_xlpm.k,_xlfn.CONCAT(LEFT(TRIM(B$1),1),"*"),COUNTIF(_xlpm.d,_xlpm.k))</f>
        <v>0</v>
      </c>
      <c r="C2184" s="1">
        <f>_xlfn.LET(_xlpm.d,$G2184,_xlpm.k,_xlfn.CONCAT(LEFT(TRIM(C$1),1),"*"),COUNTIF(_xlpm.d,_xlpm.k))</f>
        <v>0</v>
      </c>
      <c r="D2184" s="1">
        <f>_xlfn.LET(_xlpm.d,$G2184,_xlpm.k,_xlfn.CONCAT(LEFT(TRIM(D$1),1),"*"),COUNTIF(_xlpm.d,_xlpm.k))</f>
        <v>0</v>
      </c>
      <c r="E2184" s="1">
        <f t="shared" si="579"/>
        <v>0.30102999566398114</v>
      </c>
      <c r="F2184" s="7">
        <v>1</v>
      </c>
      <c r="G2184" s="9" t="s">
        <v>1021</v>
      </c>
      <c r="H2184" s="4" cm="1">
        <f t="array" ref="H2184">F2184/freq.sum.r6e</f>
        <v>7.9214195183776928E-5</v>
      </c>
      <c r="I2184" s="4" t="str">
        <f t="shared" si="580"/>
        <v>tfə</v>
      </c>
      <c r="J2184" s="4" t="str">
        <f t="shared" si="581"/>
        <v>tefu</v>
      </c>
      <c r="K2184" s="10">
        <f t="shared" si="582"/>
        <v>3</v>
      </c>
      <c r="L2184" s="1">
        <f t="shared" si="583"/>
        <v>4</v>
      </c>
      <c r="M2184" s="10">
        <f t="shared" si="584"/>
        <v>4</v>
      </c>
      <c r="N2184" s="1" t="str">
        <f t="shared" si="585"/>
        <v>~tefu~</v>
      </c>
      <c r="O2184" s="1" t="str">
        <f t="shared" si="586"/>
        <v>[tfə]</v>
      </c>
      <c r="P2184" s="3" cm="1">
        <f t="array" ref="P2184">SUM(_xlfn._xlws.FILTER($H$2:$H$2454,_xlfn.MAP($N$2:$N$2454,_xlfn.LAMBDA(_xlpm.x,_xlpm.x=$N2184))))</f>
        <v>7.9214195183776928E-5</v>
      </c>
      <c r="Q2184" s="4">
        <f t="shared" si="587"/>
        <v>1</v>
      </c>
      <c r="R2184" s="6" cm="1">
        <f t="array" ref="R2184">SUM(_xlfn._xlws.FILTER($H$2:$H$2454,_xlfn.MAP($O$2:$O$2454,_xlfn.LAMBDA(_xlpm.x,_xlpm.x=$O2184))))</f>
        <v>1.5842839036755386E-4</v>
      </c>
      <c r="S2184" s="4">
        <f t="shared" si="588"/>
        <v>0.5</v>
      </c>
      <c r="T2184" s="4">
        <f t="shared" si="589"/>
        <v>0.15616457835260653</v>
      </c>
      <c r="U2184" s="4">
        <f t="shared" si="590"/>
        <v>0.66666666666666663</v>
      </c>
      <c r="V2184" s="4">
        <f t="shared" si="591"/>
        <v>0.3010299956639812</v>
      </c>
      <c r="W2184" s="4" t="s">
        <v>5121</v>
      </c>
      <c r="X2184" s="2" cm="1">
        <f t="array" ref="X2184">SUM(_xlfn._xlws.FILTER($F$2:$F$2454,_xlfn.MAP($W$2:$W$2454,_xlfn.LAMBDA(_xlpm.x,_xlpm.x=$W2184))))</f>
        <v>2896</v>
      </c>
      <c r="Y2184" s="11">
        <f t="shared" si="592"/>
        <v>3.453038674033149E-4</v>
      </c>
      <c r="Z2184" s="4" t="s">
        <v>5101</v>
      </c>
      <c r="AA2184" s="2" cm="1">
        <f t="array" ref="AA2184">SUM(_xlfn._xlws.FILTER($F$2:$F$2454,_xlfn.MAP($Z$2:$Z$2454,_xlfn.LAMBDA(_xlpm.x,_xlpm.x=$Z2184))))</f>
        <v>2255</v>
      </c>
      <c r="AB2184" s="11">
        <f t="shared" si="593"/>
        <v>4.434589800443459E-4</v>
      </c>
      <c r="AC2184" s="11">
        <f t="shared" si="594"/>
        <v>-0.10865201131112999</v>
      </c>
      <c r="AG2184" s="2"/>
      <c r="AL2184" s="2"/>
      <c r="AM2184" s="2"/>
    </row>
    <row r="2185" spans="1:39">
      <c r="A2185" s="1" t="str">
        <f t="shared" si="578"/>
        <v>~teme~ : [tmə]</v>
      </c>
      <c r="B2185" s="1">
        <f>_xlfn.LET(_xlpm.d,$G2185,_xlpm.k,_xlfn.CONCAT(LEFT(TRIM(B$1),1),"*"),COUNTIF(_xlpm.d,_xlpm.k))</f>
        <v>0</v>
      </c>
      <c r="C2185" s="1">
        <f>_xlfn.LET(_xlpm.d,$G2185,_xlpm.k,_xlfn.CONCAT(LEFT(TRIM(C$1),1),"*"),COUNTIF(_xlpm.d,_xlpm.k))</f>
        <v>0</v>
      </c>
      <c r="D2185" s="1">
        <f>_xlfn.LET(_xlpm.d,$G2185,_xlpm.k,_xlfn.CONCAT(LEFT(TRIM(D$1),1),"*"),COUNTIF(_xlpm.d,_xlpm.k))</f>
        <v>0</v>
      </c>
      <c r="E2185" s="1">
        <f t="shared" si="579"/>
        <v>0.30102999566398114</v>
      </c>
      <c r="F2185" s="7">
        <v>1</v>
      </c>
      <c r="G2185" s="9" t="s">
        <v>1022</v>
      </c>
      <c r="H2185" s="4" cm="1">
        <f t="array" ref="H2185">F2185/freq.sum.r6e</f>
        <v>7.9214195183776928E-5</v>
      </c>
      <c r="I2185" s="1" t="str">
        <f t="shared" si="580"/>
        <v>tmə</v>
      </c>
      <c r="J2185" s="1" t="str">
        <f t="shared" si="581"/>
        <v>teme</v>
      </c>
      <c r="K2185" s="10">
        <f t="shared" si="582"/>
        <v>3</v>
      </c>
      <c r="L2185" s="1">
        <f t="shared" si="583"/>
        <v>4</v>
      </c>
      <c r="M2185" s="10">
        <f t="shared" si="584"/>
        <v>4</v>
      </c>
      <c r="N2185" s="1" t="str">
        <f t="shared" si="585"/>
        <v>~teme~</v>
      </c>
      <c r="O2185" s="1" t="str">
        <f t="shared" si="586"/>
        <v>[tmə]</v>
      </c>
      <c r="P2185" s="3" cm="1">
        <f t="array" ref="P2185">SUM(_xlfn._xlws.FILTER($H$2:$H$2454,_xlfn.MAP($N$2:$N$2454,_xlfn.LAMBDA(_xlpm.x,_xlpm.x=$N2185))))</f>
        <v>7.9214195183776928E-5</v>
      </c>
      <c r="Q2185" s="4">
        <f t="shared" si="587"/>
        <v>1</v>
      </c>
      <c r="R2185" s="6" cm="1">
        <f t="array" ref="R2185">SUM(_xlfn._xlws.FILTER($H$2:$H$2454,_xlfn.MAP($O$2:$O$2454,_xlfn.LAMBDA(_xlpm.x,_xlpm.x=$O2185))))</f>
        <v>1.5842839036755386E-4</v>
      </c>
      <c r="S2185" s="4">
        <f t="shared" si="588"/>
        <v>0.5</v>
      </c>
      <c r="T2185" s="4">
        <f t="shared" si="589"/>
        <v>0.15616457835260653</v>
      </c>
      <c r="U2185" s="4">
        <f t="shared" si="590"/>
        <v>0.66666666666666663</v>
      </c>
      <c r="V2185" s="4">
        <f t="shared" si="591"/>
        <v>0.3010299956639812</v>
      </c>
      <c r="W2185" s="4" t="s">
        <v>5121</v>
      </c>
      <c r="X2185" s="2" cm="1">
        <f t="array" ref="X2185">SUM(_xlfn._xlws.FILTER($F$2:$F$2454,_xlfn.MAP($W$2:$W$2454,_xlfn.LAMBDA(_xlpm.x,_xlpm.x=$W2185))))</f>
        <v>2896</v>
      </c>
      <c r="Y2185" s="11">
        <f t="shared" si="592"/>
        <v>3.453038674033149E-4</v>
      </c>
      <c r="Z2185" s="4" t="s">
        <v>5101</v>
      </c>
      <c r="AA2185" s="2" cm="1">
        <f t="array" ref="AA2185">SUM(_xlfn._xlws.FILTER($F$2:$F$2454,_xlfn.MAP($Z$2:$Z$2454,_xlfn.LAMBDA(_xlpm.x,_xlpm.x=$Z2185))))</f>
        <v>2255</v>
      </c>
      <c r="AB2185" s="11">
        <f t="shared" si="593"/>
        <v>4.434589800443459E-4</v>
      </c>
      <c r="AC2185" s="11">
        <f t="shared" si="594"/>
        <v>-0.10865201131112999</v>
      </c>
      <c r="AG2185" s="2"/>
      <c r="AL2185" s="2"/>
      <c r="AM2185" s="2"/>
    </row>
    <row r="2186" spans="1:39">
      <c r="A2186" s="1" t="str">
        <f t="shared" si="578"/>
        <v>~fety~ : [ftɪ]</v>
      </c>
      <c r="B2186" s="1">
        <f>_xlfn.LET(_xlpm.d,$G2186,_xlpm.k,_xlfn.CONCAT(LEFT(TRIM(B$1),1),"*"),COUNTIF(_xlpm.d,_xlpm.k))</f>
        <v>0</v>
      </c>
      <c r="C2186" s="1">
        <f>_xlfn.LET(_xlpm.d,$G2186,_xlpm.k,_xlfn.CONCAT(LEFT(TRIM(C$1),1),"*"),COUNTIF(_xlpm.d,_xlpm.k))</f>
        <v>0</v>
      </c>
      <c r="D2186" s="1">
        <f>_xlfn.LET(_xlpm.d,$G2186,_xlpm.k,_xlfn.CONCAT(LEFT(TRIM(D$1),1),"*"),COUNTIF(_xlpm.d,_xlpm.k))</f>
        <v>0</v>
      </c>
      <c r="E2186" s="1">
        <f t="shared" si="579"/>
        <v>0.30102999566398114</v>
      </c>
      <c r="F2186" s="7">
        <v>1</v>
      </c>
      <c r="G2186" s="9" t="s">
        <v>1001</v>
      </c>
      <c r="H2186" s="4" cm="1">
        <f t="array" ref="H2186">F2186/freq.sum.r6e</f>
        <v>7.9214195183776928E-5</v>
      </c>
      <c r="I2186" s="4" t="str">
        <f t="shared" si="580"/>
        <v>ftɪ</v>
      </c>
      <c r="J2186" s="4" t="str">
        <f t="shared" si="581"/>
        <v>fety</v>
      </c>
      <c r="K2186" s="10">
        <f t="shared" si="582"/>
        <v>3</v>
      </c>
      <c r="L2186" s="1">
        <f t="shared" si="583"/>
        <v>4</v>
      </c>
      <c r="M2186" s="10">
        <f t="shared" si="584"/>
        <v>4</v>
      </c>
      <c r="N2186" s="1" t="str">
        <f t="shared" si="585"/>
        <v>~fety~</v>
      </c>
      <c r="O2186" s="1" t="str">
        <f t="shared" si="586"/>
        <v>[ftɪ]</v>
      </c>
      <c r="P2186" s="3" cm="1">
        <f t="array" ref="P2186">SUM(_xlfn._xlws.FILTER($H$2:$H$2454,_xlfn.MAP($N$2:$N$2454,_xlfn.LAMBDA(_xlpm.x,_xlpm.x=$N2186))))</f>
        <v>7.9214195183776928E-5</v>
      </c>
      <c r="Q2186" s="4">
        <f t="shared" si="587"/>
        <v>1</v>
      </c>
      <c r="R2186" s="6" cm="1">
        <f t="array" ref="R2186">SUM(_xlfn._xlws.FILTER($H$2:$H$2454,_xlfn.MAP($O$2:$O$2454,_xlfn.LAMBDA(_xlpm.x,_xlpm.x=$O2186))))</f>
        <v>1.5842839036755386E-4</v>
      </c>
      <c r="S2186" s="4">
        <f t="shared" si="588"/>
        <v>0.5</v>
      </c>
      <c r="T2186" s="4">
        <f t="shared" si="589"/>
        <v>0.15616457835260653</v>
      </c>
      <c r="U2186" s="4">
        <f t="shared" si="590"/>
        <v>0.66666666666666663</v>
      </c>
      <c r="V2186" s="4">
        <f t="shared" si="591"/>
        <v>0.3010299956639812</v>
      </c>
      <c r="W2186" s="4" t="s">
        <v>5121</v>
      </c>
      <c r="X2186" s="2" cm="1">
        <f t="array" ref="X2186">SUM(_xlfn._xlws.FILTER($F$2:$F$2454,_xlfn.MAP($W$2:$W$2454,_xlfn.LAMBDA(_xlpm.x,_xlpm.x=$W2186))))</f>
        <v>2896</v>
      </c>
      <c r="Y2186" s="11">
        <f t="shared" si="592"/>
        <v>3.453038674033149E-4</v>
      </c>
      <c r="Z2186" s="4" t="s">
        <v>5102</v>
      </c>
      <c r="AA2186" s="2" cm="1">
        <f t="array" ref="AA2186">SUM(_xlfn._xlws.FILTER($F$2:$F$2454,_xlfn.MAP($Z$2:$Z$2454,_xlfn.LAMBDA(_xlpm.x,_xlpm.x=$Z2186))))</f>
        <v>1794</v>
      </c>
      <c r="AB2186" s="11">
        <f t="shared" si="593"/>
        <v>5.5741360089186175E-4</v>
      </c>
      <c r="AC2186" s="11">
        <f t="shared" si="594"/>
        <v>-0.20797611881703601</v>
      </c>
      <c r="AG2186" s="2"/>
      <c r="AL2186" s="2"/>
      <c r="AM2186" s="2"/>
    </row>
    <row r="2187" spans="1:39">
      <c r="A2187" s="1" t="str">
        <f t="shared" si="578"/>
        <v>~ggle~ : [ɡl]</v>
      </c>
      <c r="B2187" s="1">
        <f>_xlfn.LET(_xlpm.d,$G2187,_xlpm.k,_xlfn.CONCAT(LEFT(TRIM(B$1),1),"*"),COUNTIF(_xlpm.d,_xlpm.k))</f>
        <v>0</v>
      </c>
      <c r="C2187" s="1">
        <f>_xlfn.LET(_xlpm.d,$G2187,_xlpm.k,_xlfn.CONCAT(LEFT(TRIM(C$1),1),"*"),COUNTIF(_xlpm.d,_xlpm.k))</f>
        <v>0</v>
      </c>
      <c r="D2187" s="1">
        <f>_xlfn.LET(_xlpm.d,$G2187,_xlpm.k,_xlfn.CONCAT(LEFT(TRIM(D$1),1),"*"),COUNTIF(_xlpm.d,_xlpm.k))</f>
        <v>0</v>
      </c>
      <c r="E2187" s="1">
        <f t="shared" si="579"/>
        <v>0.30102999566398114</v>
      </c>
      <c r="F2187" s="7">
        <v>1</v>
      </c>
      <c r="G2187" s="9" t="s">
        <v>1002</v>
      </c>
      <c r="H2187" s="4" cm="1">
        <f t="array" ref="H2187">F2187/freq.sum.r6e</f>
        <v>7.9214195183776928E-5</v>
      </c>
      <c r="I2187" s="4" t="str">
        <f t="shared" si="580"/>
        <v>ɡl</v>
      </c>
      <c r="J2187" s="4" t="str">
        <f t="shared" si="581"/>
        <v>ggle</v>
      </c>
      <c r="K2187" s="10">
        <f t="shared" si="582"/>
        <v>2</v>
      </c>
      <c r="L2187" s="1">
        <f t="shared" si="583"/>
        <v>4</v>
      </c>
      <c r="M2187" s="10">
        <f t="shared" si="584"/>
        <v>4</v>
      </c>
      <c r="N2187" s="1" t="str">
        <f t="shared" si="585"/>
        <v>~ggle~</v>
      </c>
      <c r="O2187" s="1" t="str">
        <f t="shared" si="586"/>
        <v>[ɡl]</v>
      </c>
      <c r="P2187" s="3" cm="1">
        <f t="array" ref="P2187">SUM(_xlfn._xlws.FILTER($H$2:$H$2454,_xlfn.MAP($N$2:$N$2454,_xlfn.LAMBDA(_xlpm.x,_xlpm.x=$N2187))))</f>
        <v>7.9214195183776928E-5</v>
      </c>
      <c r="Q2187" s="4">
        <f t="shared" si="587"/>
        <v>1</v>
      </c>
      <c r="R2187" s="6" cm="1">
        <f t="array" ref="R2187">SUM(_xlfn._xlws.FILTER($H$2:$H$2454,_xlfn.MAP($O$2:$O$2454,_xlfn.LAMBDA(_xlpm.x,_xlpm.x=$O2187))))</f>
        <v>1.5842839036755386E-4</v>
      </c>
      <c r="S2187" s="4">
        <f t="shared" si="588"/>
        <v>0.5</v>
      </c>
      <c r="T2187" s="4">
        <f t="shared" si="589"/>
        <v>0.15616457835260653</v>
      </c>
      <c r="U2187" s="4">
        <f t="shared" si="590"/>
        <v>0.66666666666666663</v>
      </c>
      <c r="V2187" s="4">
        <f t="shared" si="591"/>
        <v>0.3010299956639812</v>
      </c>
      <c r="W2187" s="4" t="s">
        <v>5121</v>
      </c>
      <c r="X2187" s="2" cm="1">
        <f t="array" ref="X2187">SUM(_xlfn._xlws.FILTER($F$2:$F$2454,_xlfn.MAP($W$2:$W$2454,_xlfn.LAMBDA(_xlpm.x,_xlpm.x=$W2187))))</f>
        <v>2896</v>
      </c>
      <c r="Y2187" s="11">
        <f t="shared" si="592"/>
        <v>3.453038674033149E-4</v>
      </c>
      <c r="Z2187" s="4"/>
      <c r="AA2187" s="2" cm="1">
        <f t="array" ref="AA2187">SUM(_xlfn._xlws.FILTER($F$2:$F$2454,_xlfn.MAP($Z$2:$Z$2454,_xlfn.LAMBDA(_xlpm.x,_xlpm.x=$Z2187))))</f>
        <v>3871</v>
      </c>
      <c r="AB2187" s="11">
        <f t="shared" si="593"/>
        <v>2.5833118057349522E-4</v>
      </c>
      <c r="AC2187" s="11">
        <f t="shared" si="594"/>
        <v>0.12602461379384577</v>
      </c>
      <c r="AG2187" s="2"/>
      <c r="AL2187" s="2"/>
      <c r="AM2187" s="2"/>
    </row>
    <row r="2188" spans="1:39">
      <c r="A2188" s="1" t="str">
        <f t="shared" si="578"/>
        <v>~gles~ : [ɡlz]</v>
      </c>
      <c r="B2188" s="1">
        <f>_xlfn.LET(_xlpm.d,$G2188,_xlpm.k,_xlfn.CONCAT(LEFT(TRIM(B$1),1),"*"),COUNTIF(_xlpm.d,_xlpm.k))</f>
        <v>0</v>
      </c>
      <c r="C2188" s="1">
        <f>_xlfn.LET(_xlpm.d,$G2188,_xlpm.k,_xlfn.CONCAT(LEFT(TRIM(C$1),1),"*"),COUNTIF(_xlpm.d,_xlpm.k))</f>
        <v>0</v>
      </c>
      <c r="D2188" s="1">
        <f>_xlfn.LET(_xlpm.d,$G2188,_xlpm.k,_xlfn.CONCAT(LEFT(TRIM(D$1),1),"*"),COUNTIF(_xlpm.d,_xlpm.k))</f>
        <v>0</v>
      </c>
      <c r="E2188" s="1">
        <f t="shared" si="579"/>
        <v>0.30102999566398114</v>
      </c>
      <c r="F2188" s="7">
        <v>1</v>
      </c>
      <c r="G2188" s="9" t="s">
        <v>2357</v>
      </c>
      <c r="H2188" s="4" cm="1">
        <f t="array" ref="H2188">F2188/freq.sum.r6e</f>
        <v>7.9214195183776928E-5</v>
      </c>
      <c r="I2188" s="4" t="str">
        <f t="shared" si="580"/>
        <v>ɡlz</v>
      </c>
      <c r="J2188" s="4" t="str">
        <f t="shared" si="581"/>
        <v>gles</v>
      </c>
      <c r="K2188" s="10">
        <f t="shared" si="582"/>
        <v>3</v>
      </c>
      <c r="L2188" s="1">
        <f t="shared" si="583"/>
        <v>4</v>
      </c>
      <c r="M2188" s="10">
        <f t="shared" si="584"/>
        <v>4</v>
      </c>
      <c r="N2188" s="1" t="str">
        <f t="shared" si="585"/>
        <v>~gles~</v>
      </c>
      <c r="O2188" s="1" t="str">
        <f t="shared" si="586"/>
        <v>[ɡlz]</v>
      </c>
      <c r="P2188" s="3" cm="1">
        <f t="array" ref="P2188">SUM(_xlfn._xlws.FILTER($H$2:$H$2454,_xlfn.MAP($N$2:$N$2454,_xlfn.LAMBDA(_xlpm.x,_xlpm.x=$N2188))))</f>
        <v>7.9214195183776928E-5</v>
      </c>
      <c r="Q2188" s="4">
        <f t="shared" si="587"/>
        <v>1</v>
      </c>
      <c r="R2188" s="6" cm="1">
        <f t="array" ref="R2188">SUM(_xlfn._xlws.FILTER($H$2:$H$2454,_xlfn.MAP($O$2:$O$2454,_xlfn.LAMBDA(_xlpm.x,_xlpm.x=$O2188))))</f>
        <v>1.5842839036755386E-4</v>
      </c>
      <c r="S2188" s="4">
        <f t="shared" si="588"/>
        <v>0.5</v>
      </c>
      <c r="T2188" s="4">
        <f t="shared" si="589"/>
        <v>0.15616457835260653</v>
      </c>
      <c r="U2188" s="4">
        <f t="shared" si="590"/>
        <v>0.66666666666666663</v>
      </c>
      <c r="V2188" s="4">
        <f t="shared" si="591"/>
        <v>0.3010299956639812</v>
      </c>
      <c r="W2188" s="4" t="s">
        <v>5121</v>
      </c>
      <c r="X2188" s="2" cm="1">
        <f t="array" ref="X2188">SUM(_xlfn._xlws.FILTER($F$2:$F$2454,_xlfn.MAP($W$2:$W$2454,_xlfn.LAMBDA(_xlpm.x,_xlpm.x=$W2188))))</f>
        <v>2896</v>
      </c>
      <c r="Y2188" s="11">
        <f t="shared" si="592"/>
        <v>3.453038674033149E-4</v>
      </c>
      <c r="Z2188" s="4"/>
      <c r="AA2188" s="2" cm="1">
        <f t="array" ref="AA2188">SUM(_xlfn._xlws.FILTER($F$2:$F$2454,_xlfn.MAP($Z$2:$Z$2454,_xlfn.LAMBDA(_xlpm.x,_xlpm.x=$Z2188))))</f>
        <v>3871</v>
      </c>
      <c r="AB2188" s="11">
        <f t="shared" si="593"/>
        <v>2.5833118057349522E-4</v>
      </c>
      <c r="AC2188" s="11">
        <f t="shared" si="594"/>
        <v>0.12602461379384577</v>
      </c>
      <c r="AG2188" s="2"/>
      <c r="AL2188" s="2"/>
      <c r="AM2188" s="2"/>
    </row>
    <row r="2189" spans="1:39">
      <c r="A2189" s="1" t="str">
        <f t="shared" si="578"/>
        <v>~ples~ : [plz]</v>
      </c>
      <c r="B2189" s="1">
        <f>_xlfn.LET(_xlpm.d,$G2189,_xlpm.k,_xlfn.CONCAT(LEFT(TRIM(B$1),1),"*"),COUNTIF(_xlpm.d,_xlpm.k))</f>
        <v>0</v>
      </c>
      <c r="C2189" s="1">
        <f>_xlfn.LET(_xlpm.d,$G2189,_xlpm.k,_xlfn.CONCAT(LEFT(TRIM(C$1),1),"*"),COUNTIF(_xlpm.d,_xlpm.k))</f>
        <v>0</v>
      </c>
      <c r="D2189" s="1">
        <f>_xlfn.LET(_xlpm.d,$G2189,_xlpm.k,_xlfn.CONCAT(LEFT(TRIM(D$1),1),"*"),COUNTIF(_xlpm.d,_xlpm.k))</f>
        <v>0</v>
      </c>
      <c r="E2189" s="1">
        <f t="shared" si="579"/>
        <v>0.30102999566398114</v>
      </c>
      <c r="F2189" s="7">
        <v>1</v>
      </c>
      <c r="G2189" s="9" t="s">
        <v>2184</v>
      </c>
      <c r="H2189" s="4" cm="1">
        <f t="array" ref="H2189">F2189/freq.sum.r6e</f>
        <v>7.9214195183776928E-5</v>
      </c>
      <c r="I2189" s="4" t="str">
        <f t="shared" si="580"/>
        <v>plz</v>
      </c>
      <c r="J2189" s="4" t="str">
        <f t="shared" si="581"/>
        <v>ples</v>
      </c>
      <c r="K2189" s="10">
        <f t="shared" si="582"/>
        <v>3</v>
      </c>
      <c r="L2189" s="1">
        <f t="shared" si="583"/>
        <v>4</v>
      </c>
      <c r="M2189" s="10">
        <f t="shared" si="584"/>
        <v>4</v>
      </c>
      <c r="N2189" s="1" t="str">
        <f t="shared" si="585"/>
        <v>~ples~</v>
      </c>
      <c r="O2189" s="1" t="str">
        <f t="shared" si="586"/>
        <v>[plz]</v>
      </c>
      <c r="P2189" s="3" cm="1">
        <f t="array" ref="P2189">SUM(_xlfn._xlws.FILTER($H$2:$H$2454,_xlfn.MAP($N$2:$N$2454,_xlfn.LAMBDA(_xlpm.x,_xlpm.x=$N2189))))</f>
        <v>7.9214195183776928E-5</v>
      </c>
      <c r="Q2189" s="4">
        <f t="shared" si="587"/>
        <v>1</v>
      </c>
      <c r="R2189" s="6" cm="1">
        <f t="array" ref="R2189">SUM(_xlfn._xlws.FILTER($H$2:$H$2454,_xlfn.MAP($O$2:$O$2454,_xlfn.LAMBDA(_xlpm.x,_xlpm.x=$O2189))))</f>
        <v>1.5842839036755386E-4</v>
      </c>
      <c r="S2189" s="4">
        <f t="shared" si="588"/>
        <v>0.5</v>
      </c>
      <c r="T2189" s="4">
        <f t="shared" si="589"/>
        <v>0.15616457835260653</v>
      </c>
      <c r="U2189" s="4">
        <f t="shared" si="590"/>
        <v>0.66666666666666663</v>
      </c>
      <c r="V2189" s="4">
        <f t="shared" si="591"/>
        <v>0.3010299956639812</v>
      </c>
      <c r="W2189" s="4" t="s">
        <v>5121</v>
      </c>
      <c r="X2189" s="2" cm="1">
        <f t="array" ref="X2189">SUM(_xlfn._xlws.FILTER($F$2:$F$2454,_xlfn.MAP($W$2:$W$2454,_xlfn.LAMBDA(_xlpm.x,_xlpm.x=$W2189))))</f>
        <v>2896</v>
      </c>
      <c r="Y2189" s="11">
        <f t="shared" si="592"/>
        <v>3.453038674033149E-4</v>
      </c>
      <c r="Z2189" s="4"/>
      <c r="AA2189" s="2" cm="1">
        <f t="array" ref="AA2189">SUM(_xlfn._xlws.FILTER($F$2:$F$2454,_xlfn.MAP($Z$2:$Z$2454,_xlfn.LAMBDA(_xlpm.x,_xlpm.x=$Z2189))))</f>
        <v>3871</v>
      </c>
      <c r="AB2189" s="11">
        <f t="shared" si="593"/>
        <v>2.5833118057349522E-4</v>
      </c>
      <c r="AC2189" s="11">
        <f t="shared" si="594"/>
        <v>0.12602461379384577</v>
      </c>
      <c r="AG2189" s="2"/>
      <c r="AL2189" s="2"/>
      <c r="AM2189" s="2"/>
    </row>
    <row r="2190" spans="1:39">
      <c r="A2190" s="1" t="str">
        <f t="shared" si="578"/>
        <v>~scle~ : [sl]</v>
      </c>
      <c r="B2190" s="1">
        <f>_xlfn.LET(_xlpm.d,$G2190,_xlpm.k,_xlfn.CONCAT(LEFT(TRIM(B$1),1),"*"),COUNTIF(_xlpm.d,_xlpm.k))</f>
        <v>0</v>
      </c>
      <c r="C2190" s="1">
        <f>_xlfn.LET(_xlpm.d,$G2190,_xlpm.k,_xlfn.CONCAT(LEFT(TRIM(C$1),1),"*"),COUNTIF(_xlpm.d,_xlpm.k))</f>
        <v>0</v>
      </c>
      <c r="D2190" s="1">
        <f>_xlfn.LET(_xlpm.d,$G2190,_xlpm.k,_xlfn.CONCAT(LEFT(TRIM(D$1),1),"*"),COUNTIF(_xlpm.d,_xlpm.k))</f>
        <v>0</v>
      </c>
      <c r="E2190" s="1">
        <f t="shared" si="579"/>
        <v>0.30102999566398114</v>
      </c>
      <c r="F2190" s="7">
        <v>1</v>
      </c>
      <c r="G2190" s="9" t="s">
        <v>255</v>
      </c>
      <c r="H2190" s="4" cm="1">
        <f t="array" ref="H2190">F2190/freq.sum.r6e</f>
        <v>7.9214195183776928E-5</v>
      </c>
      <c r="I2190" s="4" t="str">
        <f t="shared" si="580"/>
        <v>sl</v>
      </c>
      <c r="J2190" s="4" t="str">
        <f t="shared" si="581"/>
        <v>scle</v>
      </c>
      <c r="K2190" s="10">
        <f t="shared" si="582"/>
        <v>2</v>
      </c>
      <c r="L2190" s="1">
        <f t="shared" si="583"/>
        <v>4</v>
      </c>
      <c r="M2190" s="10">
        <f t="shared" si="584"/>
        <v>4</v>
      </c>
      <c r="N2190" s="1" t="str">
        <f t="shared" si="585"/>
        <v>~scle~</v>
      </c>
      <c r="O2190" s="1" t="str">
        <f t="shared" si="586"/>
        <v>[sl]</v>
      </c>
      <c r="P2190" s="3" cm="1">
        <f t="array" ref="P2190">SUM(_xlfn._xlws.FILTER($H$2:$H$2454,_xlfn.MAP($N$2:$N$2454,_xlfn.LAMBDA(_xlpm.x,_xlpm.x=$N2190))))</f>
        <v>1.5842839036755386E-4</v>
      </c>
      <c r="Q2190" s="4">
        <f t="shared" si="587"/>
        <v>0.5</v>
      </c>
      <c r="R2190" s="6" cm="1">
        <f t="array" ref="R2190">SUM(_xlfn._xlws.FILTER($H$2:$H$2454,_xlfn.MAP($O$2:$O$2454,_xlfn.LAMBDA(_xlpm.x,_xlpm.x=$O2190))))</f>
        <v>3.1685678073510771E-4</v>
      </c>
      <c r="S2190" s="4">
        <f t="shared" si="588"/>
        <v>0.25</v>
      </c>
      <c r="T2190" s="4">
        <f t="shared" si="589"/>
        <v>7.8082289176303263E-2</v>
      </c>
      <c r="U2190" s="4">
        <f t="shared" si="590"/>
        <v>0.33333333333333331</v>
      </c>
      <c r="V2190" s="4">
        <f t="shared" si="591"/>
        <v>0.3010299956639812</v>
      </c>
      <c r="W2190" s="4" t="s">
        <v>5121</v>
      </c>
      <c r="X2190" s="2" cm="1">
        <f t="array" ref="X2190">SUM(_xlfn._xlws.FILTER($F$2:$F$2454,_xlfn.MAP($W$2:$W$2454,_xlfn.LAMBDA(_xlpm.x,_xlpm.x=$W2190))))</f>
        <v>2896</v>
      </c>
      <c r="Y2190" s="11">
        <f t="shared" si="592"/>
        <v>3.453038674033149E-4</v>
      </c>
      <c r="Z2190" s="4"/>
      <c r="AA2190" s="2" cm="1">
        <f t="array" ref="AA2190">SUM(_xlfn._xlws.FILTER($F$2:$F$2454,_xlfn.MAP($Z$2:$Z$2454,_xlfn.LAMBDA(_xlpm.x,_xlpm.x=$Z2190))))</f>
        <v>3871</v>
      </c>
      <c r="AB2190" s="11">
        <f t="shared" si="593"/>
        <v>2.5833118057349522E-4</v>
      </c>
      <c r="AC2190" s="11">
        <f t="shared" si="594"/>
        <v>0.12602461379384577</v>
      </c>
      <c r="AG2190" s="2"/>
      <c r="AL2190" s="2"/>
      <c r="AM2190" s="2"/>
    </row>
    <row r="2191" spans="1:39">
      <c r="A2191" s="1" t="str">
        <f t="shared" si="578"/>
        <v>~stle~ : [sl]</v>
      </c>
      <c r="B2191" s="1">
        <f>_xlfn.LET(_xlpm.d,$G2191,_xlpm.k,_xlfn.CONCAT(LEFT(TRIM(B$1),1),"*"),COUNTIF(_xlpm.d,_xlpm.k))</f>
        <v>0</v>
      </c>
      <c r="C2191" s="1">
        <f>_xlfn.LET(_xlpm.d,$G2191,_xlpm.k,_xlfn.CONCAT(LEFT(TRIM(C$1),1),"*"),COUNTIF(_xlpm.d,_xlpm.k))</f>
        <v>0</v>
      </c>
      <c r="D2191" s="1">
        <f>_xlfn.LET(_xlpm.d,$G2191,_xlpm.k,_xlfn.CONCAT(LEFT(TRIM(D$1),1),"*"),COUNTIF(_xlpm.d,_xlpm.k))</f>
        <v>0</v>
      </c>
      <c r="E2191" s="1">
        <f t="shared" si="579"/>
        <v>0.47712125471966244</v>
      </c>
      <c r="F2191" s="7">
        <v>2</v>
      </c>
      <c r="G2191" s="9" t="s">
        <v>257</v>
      </c>
      <c r="H2191" s="4" cm="1">
        <f t="array" ref="H2191">F2191/freq.sum.r6e</f>
        <v>1.5842839036755386E-4</v>
      </c>
      <c r="I2191" s="4" t="str">
        <f t="shared" si="580"/>
        <v>sl</v>
      </c>
      <c r="J2191" s="4" t="str">
        <f t="shared" si="581"/>
        <v>stle</v>
      </c>
      <c r="K2191" s="10">
        <f t="shared" si="582"/>
        <v>2</v>
      </c>
      <c r="L2191" s="1">
        <f t="shared" si="583"/>
        <v>4</v>
      </c>
      <c r="M2191" s="10">
        <f t="shared" si="584"/>
        <v>4</v>
      </c>
      <c r="N2191" s="1" t="str">
        <f t="shared" si="585"/>
        <v>~stle~</v>
      </c>
      <c r="O2191" s="1" t="str">
        <f t="shared" si="586"/>
        <v>[sl]</v>
      </c>
      <c r="P2191" s="3" cm="1">
        <f t="array" ref="P2191">SUM(_xlfn._xlws.FILTER($H$2:$H$2454,_xlfn.MAP($N$2:$N$2454,_xlfn.LAMBDA(_xlpm.x,_xlpm.x=$N2191))))</f>
        <v>1.5842839036755386E-4</v>
      </c>
      <c r="Q2191" s="4">
        <f t="shared" si="587"/>
        <v>1</v>
      </c>
      <c r="R2191" s="6" cm="1">
        <f t="array" ref="R2191">SUM(_xlfn._xlws.FILTER($H$2:$H$2454,_xlfn.MAP($O$2:$O$2454,_xlfn.LAMBDA(_xlpm.x,_xlpm.x=$O2191))))</f>
        <v>3.1685678073510771E-4</v>
      </c>
      <c r="S2191" s="4">
        <f t="shared" si="588"/>
        <v>0.5</v>
      </c>
      <c r="T2191" s="4">
        <f t="shared" si="589"/>
        <v>0.24751500062981216</v>
      </c>
      <c r="U2191" s="4">
        <f t="shared" si="590"/>
        <v>0.66666666666666663</v>
      </c>
      <c r="V2191" s="4">
        <f t="shared" si="591"/>
        <v>0.3010299956639812</v>
      </c>
      <c r="W2191" s="4" t="s">
        <v>5121</v>
      </c>
      <c r="X2191" s="2" cm="1">
        <f t="array" ref="X2191">SUM(_xlfn._xlws.FILTER($F$2:$F$2454,_xlfn.MAP($W$2:$W$2454,_xlfn.LAMBDA(_xlpm.x,_xlpm.x=$W2191))))</f>
        <v>2896</v>
      </c>
      <c r="Y2191" s="11">
        <f t="shared" si="592"/>
        <v>6.9060773480662981E-4</v>
      </c>
      <c r="Z2191" s="4"/>
      <c r="AA2191" s="2" cm="1">
        <f t="array" ref="AA2191">SUM(_xlfn._xlws.FILTER($F$2:$F$2454,_xlfn.MAP($Z$2:$Z$2454,_xlfn.LAMBDA(_xlpm.x,_xlpm.x=$Z2191))))</f>
        <v>3871</v>
      </c>
      <c r="AB2191" s="11">
        <f t="shared" si="593"/>
        <v>5.1666236114699044E-4</v>
      </c>
      <c r="AC2191" s="11">
        <f t="shared" si="594"/>
        <v>0.12602461379384577</v>
      </c>
      <c r="AG2191" s="2"/>
      <c r="AL2191" s="2"/>
      <c r="AM2191" s="2"/>
    </row>
    <row r="2192" spans="1:39">
      <c r="A2192" s="1" t="str">
        <f t="shared" si="578"/>
        <v>~twea~ : [twi]</v>
      </c>
      <c r="B2192" s="1">
        <f>_xlfn.LET(_xlpm.d,$G2192,_xlpm.k,_xlfn.CONCAT(LEFT(TRIM(B$1),1),"*"),COUNTIF(_xlpm.d,_xlpm.k))</f>
        <v>0</v>
      </c>
      <c r="C2192" s="1">
        <f>_xlfn.LET(_xlpm.d,$G2192,_xlpm.k,_xlfn.CONCAT(LEFT(TRIM(C$1),1),"*"),COUNTIF(_xlpm.d,_xlpm.k))</f>
        <v>0</v>
      </c>
      <c r="D2192" s="1">
        <f>_xlfn.LET(_xlpm.d,$G2192,_xlpm.k,_xlfn.CONCAT(LEFT(TRIM(D$1),1),"*"),COUNTIF(_xlpm.d,_xlpm.k))</f>
        <v>0</v>
      </c>
      <c r="E2192" s="1">
        <f t="shared" si="579"/>
        <v>0.30102999566398114</v>
      </c>
      <c r="F2192" s="7">
        <v>1</v>
      </c>
      <c r="G2192" s="9" t="s">
        <v>2259</v>
      </c>
      <c r="H2192" s="4" cm="1">
        <f t="array" ref="H2192">F2192/freq.sum.r6e</f>
        <v>7.9214195183776928E-5</v>
      </c>
      <c r="I2192" s="4" t="str">
        <f t="shared" si="580"/>
        <v>twi</v>
      </c>
      <c r="J2192" s="4" t="str">
        <f t="shared" si="581"/>
        <v>twea</v>
      </c>
      <c r="K2192" s="10">
        <f t="shared" si="582"/>
        <v>3</v>
      </c>
      <c r="L2192" s="1">
        <f t="shared" si="583"/>
        <v>4</v>
      </c>
      <c r="M2192" s="10">
        <f t="shared" si="584"/>
        <v>4</v>
      </c>
      <c r="N2192" s="1" t="str">
        <f t="shared" si="585"/>
        <v>~twea~</v>
      </c>
      <c r="O2192" s="1" t="str">
        <f t="shared" si="586"/>
        <v>[twi]</v>
      </c>
      <c r="P2192" s="3" cm="1">
        <f t="array" ref="P2192">SUM(_xlfn._xlws.FILTER($H$2:$H$2454,_xlfn.MAP($N$2:$N$2454,_xlfn.LAMBDA(_xlpm.x,_xlpm.x=$N2192))))</f>
        <v>7.9214195183776928E-5</v>
      </c>
      <c r="Q2192" s="4">
        <f t="shared" si="587"/>
        <v>1</v>
      </c>
      <c r="R2192" s="6" cm="1">
        <f t="array" ref="R2192">SUM(_xlfn._xlws.FILTER($H$2:$H$2454,_xlfn.MAP($O$2:$O$2454,_xlfn.LAMBDA(_xlpm.x,_xlpm.x=$O2192))))</f>
        <v>1.5842839036755386E-4</v>
      </c>
      <c r="S2192" s="4">
        <f t="shared" si="588"/>
        <v>0.5</v>
      </c>
      <c r="T2192" s="4">
        <f t="shared" si="589"/>
        <v>0.15616457835260653</v>
      </c>
      <c r="U2192" s="4">
        <f t="shared" si="590"/>
        <v>0.66666666666666663</v>
      </c>
      <c r="V2192" s="4">
        <f t="shared" si="591"/>
        <v>0.3010299956639812</v>
      </c>
      <c r="W2192" s="4" t="s">
        <v>5124</v>
      </c>
      <c r="X2192" s="2" cm="1">
        <f t="array" ref="X2192">SUM(_xlfn._xlws.FILTER($F$2:$F$2454,_xlfn.MAP($W$2:$W$2454,_xlfn.LAMBDA(_xlpm.x,_xlpm.x=$W2192))))</f>
        <v>184</v>
      </c>
      <c r="Y2192" s="11">
        <f t="shared" si="592"/>
        <v>5.434782608695652E-3</v>
      </c>
      <c r="Z2192" s="4" t="s">
        <v>5110</v>
      </c>
      <c r="AA2192" s="2" cm="1">
        <f t="array" ref="AA2192">SUM(_xlfn._xlws.FILTER($F$2:$F$2454,_xlfn.MAP($Z$2:$Z$2454,_xlfn.LAMBDA(_xlpm.x,_xlpm.x=$Z2192))))</f>
        <v>354</v>
      </c>
      <c r="AB2192" s="11">
        <f t="shared" si="593"/>
        <v>2.8248587570621469E-3</v>
      </c>
      <c r="AC2192" s="11">
        <f t="shared" si="594"/>
        <v>0.28418543901625132</v>
      </c>
      <c r="AG2192" s="2"/>
      <c r="AL2192" s="2"/>
      <c r="AM2192" s="2"/>
    </row>
    <row r="2193" spans="1:39">
      <c r="A2193" s="1" t="str">
        <f t="shared" si="578"/>
        <v>~clea~ : [klɪ]</v>
      </c>
      <c r="B2193" s="1">
        <f>_xlfn.LET(_xlpm.d,$G2193,_xlpm.k,_xlfn.CONCAT(LEFT(TRIM(B$1),1),"*"),COUNTIF(_xlpm.d,_xlpm.k))</f>
        <v>0</v>
      </c>
      <c r="C2193" s="1">
        <f>_xlfn.LET(_xlpm.d,$G2193,_xlpm.k,_xlfn.CONCAT(LEFT(TRIM(C$1),1),"*"),COUNTIF(_xlpm.d,_xlpm.k))</f>
        <v>0</v>
      </c>
      <c r="D2193" s="1">
        <f>_xlfn.LET(_xlpm.d,$G2193,_xlpm.k,_xlfn.CONCAT(LEFT(TRIM(D$1),1),"*"),COUNTIF(_xlpm.d,_xlpm.k))</f>
        <v>0</v>
      </c>
      <c r="E2193" s="1">
        <f t="shared" si="579"/>
        <v>0.30102999566398114</v>
      </c>
      <c r="F2193" s="7">
        <v>1</v>
      </c>
      <c r="G2193" s="9" t="s">
        <v>1370</v>
      </c>
      <c r="H2193" s="4" cm="1">
        <f t="array" ref="H2193">F2193/freq.sum.r6e</f>
        <v>7.9214195183776928E-5</v>
      </c>
      <c r="I2193" s="4" t="str">
        <f t="shared" si="580"/>
        <v>klɪ</v>
      </c>
      <c r="J2193" s="4" t="str">
        <f t="shared" si="581"/>
        <v>clea</v>
      </c>
      <c r="K2193" s="10">
        <f t="shared" si="582"/>
        <v>3</v>
      </c>
      <c r="L2193" s="1">
        <f t="shared" si="583"/>
        <v>4</v>
      </c>
      <c r="M2193" s="10">
        <f t="shared" si="584"/>
        <v>4</v>
      </c>
      <c r="N2193" s="1" t="str">
        <f t="shared" si="585"/>
        <v>~clea~</v>
      </c>
      <c r="O2193" s="1" t="str">
        <f t="shared" si="586"/>
        <v>[klɪ]</v>
      </c>
      <c r="P2193" s="3" cm="1">
        <f t="array" ref="P2193">SUM(_xlfn._xlws.FILTER($H$2:$H$2454,_xlfn.MAP($N$2:$N$2454,_xlfn.LAMBDA(_xlpm.x,_xlpm.x=$N2193))))</f>
        <v>1.5842839036755386E-4</v>
      </c>
      <c r="Q2193" s="4">
        <f t="shared" si="587"/>
        <v>0.5</v>
      </c>
      <c r="R2193" s="6" cm="1">
        <f t="array" ref="R2193">SUM(_xlfn._xlws.FILTER($H$2:$H$2454,_xlfn.MAP($O$2:$O$2454,_xlfn.LAMBDA(_xlpm.x,_xlpm.x=$O2193))))</f>
        <v>3.1685678073510771E-4</v>
      </c>
      <c r="S2193" s="4">
        <f t="shared" si="588"/>
        <v>0.25</v>
      </c>
      <c r="T2193" s="4">
        <f t="shared" si="589"/>
        <v>7.8082289176303263E-2</v>
      </c>
      <c r="U2193" s="4">
        <f t="shared" si="590"/>
        <v>0.33333333333333331</v>
      </c>
      <c r="V2193" s="4">
        <f t="shared" si="591"/>
        <v>0.3010299956639812</v>
      </c>
      <c r="W2193" s="4" t="s">
        <v>5124</v>
      </c>
      <c r="X2193" s="2" cm="1">
        <f t="array" ref="X2193">SUM(_xlfn._xlws.FILTER($F$2:$F$2454,_xlfn.MAP($W$2:$W$2454,_xlfn.LAMBDA(_xlpm.x,_xlpm.x=$W2193))))</f>
        <v>184</v>
      </c>
      <c r="Y2193" s="11">
        <f t="shared" si="592"/>
        <v>5.434782608695652E-3</v>
      </c>
      <c r="Z2193" s="4" t="s">
        <v>5102</v>
      </c>
      <c r="AA2193" s="2" cm="1">
        <f t="array" ref="AA2193">SUM(_xlfn._xlws.FILTER($F$2:$F$2454,_xlfn.MAP($Z$2:$Z$2454,_xlfn.LAMBDA(_xlpm.x,_xlpm.x=$Z2193))))</f>
        <v>1794</v>
      </c>
      <c r="AB2193" s="11">
        <f t="shared" si="593"/>
        <v>5.5741360089186175E-4</v>
      </c>
      <c r="AC2193" s="11">
        <f t="shared" si="594"/>
        <v>0.98900461569853682</v>
      </c>
      <c r="AG2193" s="2"/>
      <c r="AL2193" s="2"/>
      <c r="AM2193" s="2"/>
    </row>
    <row r="2194" spans="1:39">
      <c r="A2194" s="1" t="str">
        <f t="shared" si="578"/>
        <v>~smea~ : [smɪ]</v>
      </c>
      <c r="B2194" s="1">
        <f>_xlfn.LET(_xlpm.d,$G2194,_xlpm.k,_xlfn.CONCAT(LEFT(TRIM(B$1),1),"*"),COUNTIF(_xlpm.d,_xlpm.k))</f>
        <v>0</v>
      </c>
      <c r="C2194" s="1">
        <f>_xlfn.LET(_xlpm.d,$G2194,_xlpm.k,_xlfn.CONCAT(LEFT(TRIM(C$1),1),"*"),COUNTIF(_xlpm.d,_xlpm.k))</f>
        <v>0</v>
      </c>
      <c r="D2194" s="1">
        <f>_xlfn.LET(_xlpm.d,$G2194,_xlpm.k,_xlfn.CONCAT(LEFT(TRIM(D$1),1),"*"),COUNTIF(_xlpm.d,_xlpm.k))</f>
        <v>0</v>
      </c>
      <c r="E2194" s="1">
        <f t="shared" si="579"/>
        <v>0.30102999566398114</v>
      </c>
      <c r="F2194" s="7">
        <v>1</v>
      </c>
      <c r="G2194" s="9" t="s">
        <v>2219</v>
      </c>
      <c r="H2194" s="4" cm="1">
        <f t="array" ref="H2194">F2194/freq.sum.r6e</f>
        <v>7.9214195183776928E-5</v>
      </c>
      <c r="I2194" s="4" t="str">
        <f t="shared" si="580"/>
        <v>smɪ</v>
      </c>
      <c r="J2194" s="4" t="str">
        <f t="shared" si="581"/>
        <v>smea</v>
      </c>
      <c r="K2194" s="10">
        <f t="shared" si="582"/>
        <v>3</v>
      </c>
      <c r="L2194" s="1">
        <f t="shared" si="583"/>
        <v>4</v>
      </c>
      <c r="M2194" s="10">
        <f t="shared" si="584"/>
        <v>4</v>
      </c>
      <c r="N2194" s="1" t="str">
        <f t="shared" si="585"/>
        <v>~smea~</v>
      </c>
      <c r="O2194" s="1" t="str">
        <f t="shared" si="586"/>
        <v>[smɪ]</v>
      </c>
      <c r="P2194" s="3" cm="1">
        <f t="array" ref="P2194">SUM(_xlfn._xlws.FILTER($H$2:$H$2454,_xlfn.MAP($N$2:$N$2454,_xlfn.LAMBDA(_xlpm.x,_xlpm.x=$N2194))))</f>
        <v>7.9214195183776928E-5</v>
      </c>
      <c r="Q2194" s="4">
        <f t="shared" si="587"/>
        <v>1</v>
      </c>
      <c r="R2194" s="6" cm="1">
        <f t="array" ref="R2194">SUM(_xlfn._xlws.FILTER($H$2:$H$2454,_xlfn.MAP($O$2:$O$2454,_xlfn.LAMBDA(_xlpm.x,_xlpm.x=$O2194))))</f>
        <v>1.5842839036755386E-4</v>
      </c>
      <c r="S2194" s="4">
        <f t="shared" si="588"/>
        <v>0.5</v>
      </c>
      <c r="T2194" s="4">
        <f t="shared" si="589"/>
        <v>0.15616457835260653</v>
      </c>
      <c r="U2194" s="4">
        <f t="shared" si="590"/>
        <v>0.66666666666666663</v>
      </c>
      <c r="V2194" s="4">
        <f t="shared" si="591"/>
        <v>0.3010299956639812</v>
      </c>
      <c r="W2194" s="4" t="s">
        <v>5124</v>
      </c>
      <c r="X2194" s="2" cm="1">
        <f t="array" ref="X2194">SUM(_xlfn._xlws.FILTER($F$2:$F$2454,_xlfn.MAP($W$2:$W$2454,_xlfn.LAMBDA(_xlpm.x,_xlpm.x=$W2194))))</f>
        <v>184</v>
      </c>
      <c r="Y2194" s="11">
        <f t="shared" si="592"/>
        <v>5.434782608695652E-3</v>
      </c>
      <c r="Z2194" s="4" t="s">
        <v>5102</v>
      </c>
      <c r="AA2194" s="2" cm="1">
        <f t="array" ref="AA2194">SUM(_xlfn._xlws.FILTER($F$2:$F$2454,_xlfn.MAP($Z$2:$Z$2454,_xlfn.LAMBDA(_xlpm.x,_xlpm.x=$Z2194))))</f>
        <v>1794</v>
      </c>
      <c r="AB2194" s="11">
        <f t="shared" si="593"/>
        <v>5.5741360089186175E-4</v>
      </c>
      <c r="AC2194" s="11">
        <f t="shared" si="594"/>
        <v>0.98900461569853682</v>
      </c>
      <c r="AG2194" s="2"/>
      <c r="AL2194" s="2"/>
      <c r="AM2194" s="2"/>
    </row>
    <row r="2195" spans="1:39">
      <c r="A2195" s="1" t="str">
        <f t="shared" si="578"/>
        <v>~spea~ : [spɪ]</v>
      </c>
      <c r="B2195" s="1">
        <f>_xlfn.LET(_xlpm.d,$G2195,_xlpm.k,_xlfn.CONCAT(LEFT(TRIM(B$1),1),"*"),COUNTIF(_xlpm.d,_xlpm.k))</f>
        <v>0</v>
      </c>
      <c r="C2195" s="1">
        <f>_xlfn.LET(_xlpm.d,$G2195,_xlpm.k,_xlfn.CONCAT(LEFT(TRIM(C$1),1),"*"),COUNTIF(_xlpm.d,_xlpm.k))</f>
        <v>0</v>
      </c>
      <c r="D2195" s="1">
        <f>_xlfn.LET(_xlpm.d,$G2195,_xlpm.k,_xlfn.CONCAT(LEFT(TRIM(D$1),1),"*"),COUNTIF(_xlpm.d,_xlpm.k))</f>
        <v>0</v>
      </c>
      <c r="E2195" s="1">
        <f t="shared" si="579"/>
        <v>0.30102999566398114</v>
      </c>
      <c r="F2195" s="7">
        <v>1</v>
      </c>
      <c r="G2195" s="9" t="s">
        <v>1524</v>
      </c>
      <c r="H2195" s="4" cm="1">
        <f t="array" ref="H2195">F2195/freq.sum.r6e</f>
        <v>7.9214195183776928E-5</v>
      </c>
      <c r="I2195" s="4" t="str">
        <f t="shared" si="580"/>
        <v>spɪ</v>
      </c>
      <c r="J2195" s="4" t="str">
        <f t="shared" si="581"/>
        <v>spea</v>
      </c>
      <c r="K2195" s="10">
        <f t="shared" si="582"/>
        <v>3</v>
      </c>
      <c r="L2195" s="1">
        <f t="shared" si="583"/>
        <v>4</v>
      </c>
      <c r="M2195" s="10">
        <f t="shared" si="584"/>
        <v>4</v>
      </c>
      <c r="N2195" s="1" t="str">
        <f t="shared" si="585"/>
        <v>~spea~</v>
      </c>
      <c r="O2195" s="1" t="str">
        <f t="shared" si="586"/>
        <v>[spɪ]</v>
      </c>
      <c r="P2195" s="3" cm="1">
        <f t="array" ref="P2195">SUM(_xlfn._xlws.FILTER($H$2:$H$2454,_xlfn.MAP($N$2:$N$2454,_xlfn.LAMBDA(_xlpm.x,_xlpm.x=$N2195))))</f>
        <v>3.1685678073510771E-4</v>
      </c>
      <c r="Q2195" s="4">
        <f t="shared" si="587"/>
        <v>0.25</v>
      </c>
      <c r="R2195" s="6" cm="1">
        <f t="array" ref="R2195">SUM(_xlfn._xlws.FILTER($H$2:$H$2454,_xlfn.MAP($O$2:$O$2454,_xlfn.LAMBDA(_xlpm.x,_xlpm.x=$O2195))))</f>
        <v>6.3371356147021542E-4</v>
      </c>
      <c r="S2195" s="4">
        <f t="shared" si="588"/>
        <v>0.125</v>
      </c>
      <c r="T2195" s="4">
        <f t="shared" si="589"/>
        <v>3.9041144588151631E-2</v>
      </c>
      <c r="U2195" s="4">
        <f t="shared" si="590"/>
        <v>0.16666666666666666</v>
      </c>
      <c r="V2195" s="4">
        <f t="shared" si="591"/>
        <v>0.3010299956639812</v>
      </c>
      <c r="W2195" s="4" t="s">
        <v>5124</v>
      </c>
      <c r="X2195" s="2" cm="1">
        <f t="array" ref="X2195">SUM(_xlfn._xlws.FILTER($F$2:$F$2454,_xlfn.MAP($W$2:$W$2454,_xlfn.LAMBDA(_xlpm.x,_xlpm.x=$W2195))))</f>
        <v>184</v>
      </c>
      <c r="Y2195" s="11">
        <f t="shared" si="592"/>
        <v>5.434782608695652E-3</v>
      </c>
      <c r="Z2195" s="4" t="s">
        <v>5102</v>
      </c>
      <c r="AA2195" s="2" cm="1">
        <f t="array" ref="AA2195">SUM(_xlfn._xlws.FILTER($F$2:$F$2454,_xlfn.MAP($Z$2:$Z$2454,_xlfn.LAMBDA(_xlpm.x,_xlpm.x=$Z2195))))</f>
        <v>1794</v>
      </c>
      <c r="AB2195" s="11">
        <f t="shared" si="593"/>
        <v>5.5741360089186175E-4</v>
      </c>
      <c r="AC2195" s="11">
        <f t="shared" si="594"/>
        <v>0.98900461569853682</v>
      </c>
      <c r="AG2195" s="2"/>
      <c r="AL2195" s="2"/>
      <c r="AM2195" s="2"/>
    </row>
    <row r="2196" spans="1:39">
      <c r="A2196" s="1" t="str">
        <f t="shared" si="578"/>
        <v>~bree~ : [bɹi]</v>
      </c>
      <c r="B2196" s="1">
        <f>_xlfn.LET(_xlpm.d,$G2196,_xlpm.k,_xlfn.CONCAT(LEFT(TRIM(B$1),1),"*"),COUNTIF(_xlpm.d,_xlpm.k))</f>
        <v>0</v>
      </c>
      <c r="C2196" s="1">
        <f>_xlfn.LET(_xlpm.d,$G2196,_xlpm.k,_xlfn.CONCAT(LEFT(TRIM(C$1),1),"*"),COUNTIF(_xlpm.d,_xlpm.k))</f>
        <v>0</v>
      </c>
      <c r="D2196" s="1">
        <f>_xlfn.LET(_xlpm.d,$G2196,_xlpm.k,_xlfn.CONCAT(LEFT(TRIM(D$1),1),"*"),COUNTIF(_xlpm.d,_xlpm.k))</f>
        <v>0</v>
      </c>
      <c r="E2196" s="1">
        <f t="shared" si="579"/>
        <v>0.30102999566398114</v>
      </c>
      <c r="F2196" s="7">
        <v>1</v>
      </c>
      <c r="G2196" s="9" t="s">
        <v>995</v>
      </c>
      <c r="H2196" s="4" cm="1">
        <f t="array" ref="H2196">F2196/freq.sum.r6e</f>
        <v>7.9214195183776928E-5</v>
      </c>
      <c r="I2196" s="4" t="str">
        <f t="shared" si="580"/>
        <v>bɹi</v>
      </c>
      <c r="J2196" s="4" t="str">
        <f t="shared" si="581"/>
        <v>bree</v>
      </c>
      <c r="K2196" s="10">
        <f t="shared" si="582"/>
        <v>3</v>
      </c>
      <c r="L2196" s="1">
        <f t="shared" si="583"/>
        <v>4</v>
      </c>
      <c r="M2196" s="10">
        <f t="shared" si="584"/>
        <v>4</v>
      </c>
      <c r="N2196" s="1" t="str">
        <f t="shared" si="585"/>
        <v>~bree~</v>
      </c>
      <c r="O2196" s="1" t="str">
        <f t="shared" si="586"/>
        <v>[bɹi]</v>
      </c>
      <c r="P2196" s="3" cm="1">
        <f t="array" ref="P2196">SUM(_xlfn._xlws.FILTER($H$2:$H$2454,_xlfn.MAP($N$2:$N$2454,_xlfn.LAMBDA(_xlpm.x,_xlpm.x=$N2196))))</f>
        <v>7.9214195183776928E-5</v>
      </c>
      <c r="Q2196" s="4">
        <f t="shared" si="587"/>
        <v>1</v>
      </c>
      <c r="R2196" s="6" cm="1">
        <f t="array" ref="R2196">SUM(_xlfn._xlws.FILTER($H$2:$H$2454,_xlfn.MAP($O$2:$O$2454,_xlfn.LAMBDA(_xlpm.x,_xlpm.x=$O2196))))</f>
        <v>1.5842839036755386E-4</v>
      </c>
      <c r="S2196" s="4">
        <f t="shared" si="588"/>
        <v>0.5</v>
      </c>
      <c r="T2196" s="4">
        <f t="shared" si="589"/>
        <v>0.15616457835260653</v>
      </c>
      <c r="U2196" s="4">
        <f t="shared" si="590"/>
        <v>0.66666666666666663</v>
      </c>
      <c r="V2196" s="4">
        <f t="shared" si="591"/>
        <v>0.3010299956639812</v>
      </c>
      <c r="W2196" s="4" t="s">
        <v>5126</v>
      </c>
      <c r="X2196" s="2" cm="1">
        <f t="array" ref="X2196">SUM(_xlfn._xlws.FILTER($F$2:$F$2454,_xlfn.MAP($W$2:$W$2454,_xlfn.LAMBDA(_xlpm.x,_xlpm.x=$W2196))))</f>
        <v>109</v>
      </c>
      <c r="Y2196" s="11">
        <f t="shared" si="592"/>
        <v>9.1743119266055051E-3</v>
      </c>
      <c r="Z2196" s="4" t="s">
        <v>5110</v>
      </c>
      <c r="AA2196" s="2" cm="1">
        <f t="array" ref="AA2196">SUM(_xlfn._xlws.FILTER($F$2:$F$2454,_xlfn.MAP($Z$2:$Z$2454,_xlfn.LAMBDA(_xlpm.x,_xlpm.x=$Z2196))))</f>
        <v>354</v>
      </c>
      <c r="AB2196" s="11">
        <f t="shared" si="593"/>
        <v>2.8248587570621469E-3</v>
      </c>
      <c r="AC2196" s="11">
        <f t="shared" si="594"/>
        <v>0.51157676408516417</v>
      </c>
      <c r="AG2196" s="2"/>
      <c r="AL2196" s="2"/>
      <c r="AM2196" s="2"/>
    </row>
    <row r="2197" spans="1:39">
      <c r="A2197" s="1" t="str">
        <f t="shared" si="578"/>
        <v>~tree~ : [tɹi]</v>
      </c>
      <c r="B2197" s="1">
        <f>_xlfn.LET(_xlpm.d,$G2197,_xlpm.k,_xlfn.CONCAT(LEFT(TRIM(B$1),1),"*"),COUNTIF(_xlpm.d,_xlpm.k))</f>
        <v>0</v>
      </c>
      <c r="C2197" s="1">
        <f>_xlfn.LET(_xlpm.d,$G2197,_xlpm.k,_xlfn.CONCAT(LEFT(TRIM(C$1),1),"*"),COUNTIF(_xlpm.d,_xlpm.k))</f>
        <v>0</v>
      </c>
      <c r="D2197" s="1">
        <f>_xlfn.LET(_xlpm.d,$G2197,_xlpm.k,_xlfn.CONCAT(LEFT(TRIM(D$1),1),"*"),COUNTIF(_xlpm.d,_xlpm.k))</f>
        <v>0</v>
      </c>
      <c r="E2197" s="1">
        <f t="shared" si="579"/>
        <v>0.47712125471966244</v>
      </c>
      <c r="F2197" s="7">
        <v>2</v>
      </c>
      <c r="G2197" s="9" t="s">
        <v>936</v>
      </c>
      <c r="H2197" s="4" cm="1">
        <f t="array" ref="H2197">F2197/freq.sum.r6e</f>
        <v>1.5842839036755386E-4</v>
      </c>
      <c r="I2197" s="4" t="str">
        <f t="shared" si="580"/>
        <v>tɹi</v>
      </c>
      <c r="J2197" s="4" t="str">
        <f t="shared" si="581"/>
        <v>tree</v>
      </c>
      <c r="K2197" s="10">
        <f t="shared" si="582"/>
        <v>3</v>
      </c>
      <c r="L2197" s="1">
        <f t="shared" si="583"/>
        <v>4</v>
      </c>
      <c r="M2197" s="10">
        <f t="shared" si="584"/>
        <v>4</v>
      </c>
      <c r="N2197" s="1" t="str">
        <f t="shared" si="585"/>
        <v>~tree~</v>
      </c>
      <c r="O2197" s="1" t="str">
        <f t="shared" si="586"/>
        <v>[tɹi]</v>
      </c>
      <c r="P2197" s="3" cm="1">
        <f t="array" ref="P2197">SUM(_xlfn._xlws.FILTER($H$2:$H$2454,_xlfn.MAP($N$2:$N$2454,_xlfn.LAMBDA(_xlpm.x,_xlpm.x=$N2197))))</f>
        <v>2.3764258555133077E-4</v>
      </c>
      <c r="Q2197" s="4">
        <f t="shared" si="587"/>
        <v>0.66666666666666674</v>
      </c>
      <c r="R2197" s="6" cm="1">
        <f t="array" ref="R2197">SUM(_xlfn._xlws.FILTER($H$2:$H$2454,_xlfn.MAP($O$2:$O$2454,_xlfn.LAMBDA(_xlpm.x,_xlpm.x=$O2197))))</f>
        <v>4.7528517110266154E-4</v>
      </c>
      <c r="S2197" s="4">
        <f t="shared" si="588"/>
        <v>0.33333333333333337</v>
      </c>
      <c r="T2197" s="4">
        <f t="shared" si="589"/>
        <v>0.16501000041987482</v>
      </c>
      <c r="U2197" s="4">
        <f t="shared" si="590"/>
        <v>0.44444444444444453</v>
      </c>
      <c r="V2197" s="4">
        <f t="shared" si="591"/>
        <v>0.3010299956639812</v>
      </c>
      <c r="W2197" s="4" t="s">
        <v>5126</v>
      </c>
      <c r="X2197" s="2" cm="1">
        <f t="array" ref="X2197">SUM(_xlfn._xlws.FILTER($F$2:$F$2454,_xlfn.MAP($W$2:$W$2454,_xlfn.LAMBDA(_xlpm.x,_xlpm.x=$W2197))))</f>
        <v>109</v>
      </c>
      <c r="Y2197" s="11">
        <f t="shared" si="592"/>
        <v>1.834862385321101E-2</v>
      </c>
      <c r="Z2197" s="4" t="s">
        <v>5110</v>
      </c>
      <c r="AA2197" s="2" cm="1">
        <f t="array" ref="AA2197">SUM(_xlfn._xlws.FILTER($F$2:$F$2454,_xlfn.MAP($Z$2:$Z$2454,_xlfn.LAMBDA(_xlpm.x,_xlpm.x=$Z2197))))</f>
        <v>354</v>
      </c>
      <c r="AB2197" s="11">
        <f t="shared" si="593"/>
        <v>5.6497175141242938E-3</v>
      </c>
      <c r="AC2197" s="11">
        <f t="shared" si="594"/>
        <v>0.51157676408516417</v>
      </c>
      <c r="AG2197" s="2"/>
      <c r="AL2197" s="2"/>
      <c r="AM2197" s="2"/>
    </row>
    <row r="2198" spans="1:39">
      <c r="A2198" s="1" t="str">
        <f t="shared" si="578"/>
        <v>~twee~ : [twi]</v>
      </c>
      <c r="B2198" s="1">
        <f>_xlfn.LET(_xlpm.d,$G2198,_xlpm.k,_xlfn.CONCAT(LEFT(TRIM(B$1),1),"*"),COUNTIF(_xlpm.d,_xlpm.k))</f>
        <v>0</v>
      </c>
      <c r="C2198" s="1">
        <f>_xlfn.LET(_xlpm.d,$G2198,_xlpm.k,_xlfn.CONCAT(LEFT(TRIM(C$1),1),"*"),COUNTIF(_xlpm.d,_xlpm.k))</f>
        <v>0</v>
      </c>
      <c r="D2198" s="1">
        <f>_xlfn.LET(_xlpm.d,$G2198,_xlpm.k,_xlfn.CONCAT(LEFT(TRIM(D$1),1),"*"),COUNTIF(_xlpm.d,_xlpm.k))</f>
        <v>0</v>
      </c>
      <c r="E2198" s="1">
        <f t="shared" si="579"/>
        <v>0.30102999566398114</v>
      </c>
      <c r="F2198" s="7">
        <v>1</v>
      </c>
      <c r="G2198" s="9" t="s">
        <v>301</v>
      </c>
      <c r="H2198" s="4" cm="1">
        <f t="array" ref="H2198">F2198/freq.sum.r6e</f>
        <v>7.9214195183776928E-5</v>
      </c>
      <c r="I2198" s="4" t="str">
        <f t="shared" si="580"/>
        <v>twi</v>
      </c>
      <c r="J2198" s="4" t="str">
        <f t="shared" si="581"/>
        <v>twee</v>
      </c>
      <c r="K2198" s="10">
        <f t="shared" si="582"/>
        <v>3</v>
      </c>
      <c r="L2198" s="1">
        <f t="shared" si="583"/>
        <v>4</v>
      </c>
      <c r="M2198" s="10">
        <f t="shared" si="584"/>
        <v>4</v>
      </c>
      <c r="N2198" s="1" t="str">
        <f t="shared" si="585"/>
        <v>~twee~</v>
      </c>
      <c r="O2198" s="1" t="str">
        <f t="shared" si="586"/>
        <v>[twi]</v>
      </c>
      <c r="P2198" s="3" cm="1">
        <f t="array" ref="P2198">SUM(_xlfn._xlws.FILTER($H$2:$H$2454,_xlfn.MAP($N$2:$N$2454,_xlfn.LAMBDA(_xlpm.x,_xlpm.x=$N2198))))</f>
        <v>7.9214195183776928E-5</v>
      </c>
      <c r="Q2198" s="4">
        <f t="shared" si="587"/>
        <v>1</v>
      </c>
      <c r="R2198" s="6" cm="1">
        <f t="array" ref="R2198">SUM(_xlfn._xlws.FILTER($H$2:$H$2454,_xlfn.MAP($O$2:$O$2454,_xlfn.LAMBDA(_xlpm.x,_xlpm.x=$O2198))))</f>
        <v>1.5842839036755386E-4</v>
      </c>
      <c r="S2198" s="4">
        <f t="shared" si="588"/>
        <v>0.5</v>
      </c>
      <c r="T2198" s="4">
        <f t="shared" si="589"/>
        <v>0.15616457835260653</v>
      </c>
      <c r="U2198" s="4">
        <f t="shared" si="590"/>
        <v>0.66666666666666663</v>
      </c>
      <c r="V2198" s="4">
        <f t="shared" si="591"/>
        <v>0.3010299956639812</v>
      </c>
      <c r="W2198" s="4" t="s">
        <v>5126</v>
      </c>
      <c r="X2198" s="2" cm="1">
        <f t="array" ref="X2198">SUM(_xlfn._xlws.FILTER($F$2:$F$2454,_xlfn.MAP($W$2:$W$2454,_xlfn.LAMBDA(_xlpm.x,_xlpm.x=$W2198))))</f>
        <v>109</v>
      </c>
      <c r="Y2198" s="11">
        <f t="shared" si="592"/>
        <v>9.1743119266055051E-3</v>
      </c>
      <c r="Z2198" s="4" t="s">
        <v>5110</v>
      </c>
      <c r="AA2198" s="2" cm="1">
        <f t="array" ref="AA2198">SUM(_xlfn._xlws.FILTER($F$2:$F$2454,_xlfn.MAP($Z$2:$Z$2454,_xlfn.LAMBDA(_xlpm.x,_xlpm.x=$Z2198))))</f>
        <v>354</v>
      </c>
      <c r="AB2198" s="11">
        <f t="shared" si="593"/>
        <v>2.8248587570621469E-3</v>
      </c>
      <c r="AC2198" s="11">
        <f t="shared" si="594"/>
        <v>0.51157676408516417</v>
      </c>
      <c r="AG2198" s="2"/>
      <c r="AL2198" s="2"/>
      <c r="AM2198" s="2"/>
    </row>
    <row r="2199" spans="1:39">
      <c r="A2199" s="1" t="str">
        <f t="shared" si="578"/>
        <v>~shli~ : [ʃlaɪ]</v>
      </c>
      <c r="B2199" s="1">
        <f>_xlfn.LET(_xlpm.d,$G2199,_xlpm.k,_xlfn.CONCAT(LEFT(TRIM(B$1),1),"*"),COUNTIF(_xlpm.d,_xlpm.k))</f>
        <v>0</v>
      </c>
      <c r="C2199" s="1">
        <f>_xlfn.LET(_xlpm.d,$G2199,_xlpm.k,_xlfn.CONCAT(LEFT(TRIM(C$1),1),"*"),COUNTIF(_xlpm.d,_xlpm.k))</f>
        <v>0</v>
      </c>
      <c r="D2199" s="1">
        <f>_xlfn.LET(_xlpm.d,$G2199,_xlpm.k,_xlfn.CONCAT(LEFT(TRIM(D$1),1),"*"),COUNTIF(_xlpm.d,_xlpm.k))</f>
        <v>0</v>
      </c>
      <c r="E2199" s="1">
        <f t="shared" si="579"/>
        <v>0.30102999566398114</v>
      </c>
      <c r="F2199" s="7">
        <v>1</v>
      </c>
      <c r="G2199" s="9" t="s">
        <v>2354</v>
      </c>
      <c r="H2199" s="4" cm="1">
        <f t="array" ref="H2199">F2199/freq.sum.r6e</f>
        <v>7.9214195183776928E-5</v>
      </c>
      <c r="I2199" s="4" t="str">
        <f t="shared" si="580"/>
        <v>ʃlaɪ</v>
      </c>
      <c r="J2199" s="4" t="str">
        <f t="shared" si="581"/>
        <v>shli</v>
      </c>
      <c r="K2199" s="10">
        <f t="shared" si="582"/>
        <v>4</v>
      </c>
      <c r="L2199" s="1">
        <f t="shared" si="583"/>
        <v>4</v>
      </c>
      <c r="M2199" s="10">
        <f t="shared" si="584"/>
        <v>4</v>
      </c>
      <c r="N2199" s="1" t="str">
        <f t="shared" si="585"/>
        <v>~shli~</v>
      </c>
      <c r="O2199" s="1" t="str">
        <f t="shared" si="586"/>
        <v>[ʃlaɪ]</v>
      </c>
      <c r="P2199" s="3" cm="1">
        <f t="array" ref="P2199">SUM(_xlfn._xlws.FILTER($H$2:$H$2454,_xlfn.MAP($N$2:$N$2454,_xlfn.LAMBDA(_xlpm.x,_xlpm.x=$N2199))))</f>
        <v>7.9214195183776928E-5</v>
      </c>
      <c r="Q2199" s="4">
        <f t="shared" si="587"/>
        <v>1</v>
      </c>
      <c r="R2199" s="6" cm="1">
        <f t="array" ref="R2199">SUM(_xlfn._xlws.FILTER($H$2:$H$2454,_xlfn.MAP($O$2:$O$2454,_xlfn.LAMBDA(_xlpm.x,_xlpm.x=$O2199))))</f>
        <v>1.5842839036755386E-4</v>
      </c>
      <c r="S2199" s="4">
        <f t="shared" si="588"/>
        <v>0.5</v>
      </c>
      <c r="T2199" s="4">
        <f t="shared" si="589"/>
        <v>0.15616457835260653</v>
      </c>
      <c r="U2199" s="4">
        <f t="shared" si="590"/>
        <v>0.66666666666666663</v>
      </c>
      <c r="V2199" s="4">
        <f t="shared" si="591"/>
        <v>0.3010299956639812</v>
      </c>
      <c r="W2199" s="4" t="s">
        <v>5110</v>
      </c>
      <c r="X2199" s="2" cm="1">
        <f t="array" ref="X2199">SUM(_xlfn._xlws.FILTER($F$2:$F$2454,_xlfn.MAP($W$2:$W$2454,_xlfn.LAMBDA(_xlpm.x,_xlpm.x=$W2199))))</f>
        <v>1594</v>
      </c>
      <c r="Y2199" s="11">
        <f t="shared" si="592"/>
        <v>6.2735257214554575E-4</v>
      </c>
      <c r="Z2199" s="4" t="s">
        <v>5106</v>
      </c>
      <c r="AA2199" s="2" cm="1">
        <f t="array" ref="AA2199">SUM(_xlfn._xlws.FILTER($F$2:$F$2454,_xlfn.MAP($Z$2:$Z$2454,_xlfn.LAMBDA(_xlpm.x,_xlpm.x=$Z2199))))</f>
        <v>397</v>
      </c>
      <c r="AB2199" s="11">
        <f t="shared" si="593"/>
        <v>2.5188916876574307E-3</v>
      </c>
      <c r="AC2199" s="11">
        <f t="shared" si="594"/>
        <v>-0.60369781029697855</v>
      </c>
      <c r="AG2199" s="2"/>
      <c r="AL2199" s="2"/>
      <c r="AM2199" s="2"/>
    </row>
    <row r="2200" spans="1:39">
      <c r="A2200" s="1" t="str">
        <f t="shared" si="578"/>
        <v>~mbli~ : [mblɪ]</v>
      </c>
      <c r="B2200" s="1">
        <f>_xlfn.LET(_xlpm.d,$G2200,_xlpm.k,_xlfn.CONCAT(LEFT(TRIM(B$1),1),"*"),COUNTIF(_xlpm.d,_xlpm.k))</f>
        <v>0</v>
      </c>
      <c r="C2200" s="1">
        <f>_xlfn.LET(_xlpm.d,$G2200,_xlpm.k,_xlfn.CONCAT(LEFT(TRIM(C$1),1),"*"),COUNTIF(_xlpm.d,_xlpm.k))</f>
        <v>1</v>
      </c>
      <c r="D2200" s="1">
        <f>_xlfn.LET(_xlpm.d,$G2200,_xlpm.k,_xlfn.CONCAT(LEFT(TRIM(D$1),1),"*"),COUNTIF(_xlpm.d,_xlpm.k))</f>
        <v>0</v>
      </c>
      <c r="E2200" s="1">
        <f t="shared" si="579"/>
        <v>0.30102999566398114</v>
      </c>
      <c r="F2200" s="7">
        <v>1</v>
      </c>
      <c r="G2200" s="9" t="s">
        <v>2102</v>
      </c>
      <c r="H2200" s="4" cm="1">
        <f t="array" ref="H2200">F2200/freq.sum.r6e</f>
        <v>7.9214195183776928E-5</v>
      </c>
      <c r="I2200" s="1" t="str">
        <f t="shared" si="580"/>
        <v>mblɪ</v>
      </c>
      <c r="J2200" s="1" t="str">
        <f t="shared" si="581"/>
        <v>mbli</v>
      </c>
      <c r="K2200" s="10">
        <f t="shared" si="582"/>
        <v>4</v>
      </c>
      <c r="L2200" s="1">
        <f t="shared" si="583"/>
        <v>4</v>
      </c>
      <c r="M2200" s="10">
        <f t="shared" si="584"/>
        <v>4</v>
      </c>
      <c r="N2200" s="1" t="str">
        <f t="shared" si="585"/>
        <v>~mbli~</v>
      </c>
      <c r="O2200" s="1" t="str">
        <f t="shared" si="586"/>
        <v>[mblɪ]</v>
      </c>
      <c r="P2200" s="3" cm="1">
        <f t="array" ref="P2200">SUM(_xlfn._xlws.FILTER($H$2:$H$2454,_xlfn.MAP($N$2:$N$2454,_xlfn.LAMBDA(_xlpm.x,_xlpm.x=$N2200))))</f>
        <v>7.9214195183776928E-5</v>
      </c>
      <c r="Q2200" s="4">
        <f t="shared" si="587"/>
        <v>1</v>
      </c>
      <c r="R2200" s="6" cm="1">
        <f t="array" ref="R2200">SUM(_xlfn._xlws.FILTER($H$2:$H$2454,_xlfn.MAP($O$2:$O$2454,_xlfn.LAMBDA(_xlpm.x,_xlpm.x=$O2200))))</f>
        <v>1.5842839036755386E-4</v>
      </c>
      <c r="S2200" s="4">
        <f t="shared" si="588"/>
        <v>0.5</v>
      </c>
      <c r="T2200" s="4">
        <f t="shared" si="589"/>
        <v>0.15616457835260653</v>
      </c>
      <c r="U2200" s="4">
        <f t="shared" si="590"/>
        <v>0.66666666666666663</v>
      </c>
      <c r="V2200" s="4">
        <f t="shared" si="591"/>
        <v>0.3010299956639812</v>
      </c>
      <c r="W2200" s="4" t="s">
        <v>5110</v>
      </c>
      <c r="X2200" s="2" cm="1">
        <f t="array" ref="X2200">SUM(_xlfn._xlws.FILTER($F$2:$F$2454,_xlfn.MAP($W$2:$W$2454,_xlfn.LAMBDA(_xlpm.x,_xlpm.x=$W2200))))</f>
        <v>1594</v>
      </c>
      <c r="Y2200" s="11">
        <f t="shared" si="592"/>
        <v>6.2735257214554575E-4</v>
      </c>
      <c r="Z2200" s="4" t="s">
        <v>5102</v>
      </c>
      <c r="AA2200" s="2" cm="1">
        <f t="array" ref="AA2200">SUM(_xlfn._xlws.FILTER($F$2:$F$2454,_xlfn.MAP($Z$2:$Z$2454,_xlfn.LAMBDA(_xlpm.x,_xlpm.x=$Z2200))))</f>
        <v>1794</v>
      </c>
      <c r="AB2200" s="11">
        <f t="shared" si="593"/>
        <v>5.5741360089186175E-4</v>
      </c>
      <c r="AC2200" s="11">
        <f t="shared" si="594"/>
        <v>5.1334121647979701E-2</v>
      </c>
      <c r="AG2200" s="2"/>
      <c r="AL2200" s="2"/>
      <c r="AM2200" s="2"/>
    </row>
    <row r="2201" spans="1:39">
      <c r="A2201" s="1" t="str">
        <f t="shared" si="578"/>
        <v>~ngli~ : [ŋɡlɪ]</v>
      </c>
      <c r="B2201" s="1">
        <f>_xlfn.LET(_xlpm.d,$G2201,_xlpm.k,_xlfn.CONCAT(LEFT(TRIM(B$1),1),"*"),COUNTIF(_xlpm.d,_xlpm.k))</f>
        <v>0</v>
      </c>
      <c r="C2201" s="1">
        <f>_xlfn.LET(_xlpm.d,$G2201,_xlpm.k,_xlfn.CONCAT(LEFT(TRIM(C$1),1),"*"),COUNTIF(_xlpm.d,_xlpm.k))</f>
        <v>0</v>
      </c>
      <c r="D2201" s="1">
        <f>_xlfn.LET(_xlpm.d,$G2201,_xlpm.k,_xlfn.CONCAT(LEFT(TRIM(D$1),1),"*"),COUNTIF(_xlpm.d,_xlpm.k))</f>
        <v>0</v>
      </c>
      <c r="E2201" s="1">
        <f t="shared" si="579"/>
        <v>0.30102999566398114</v>
      </c>
      <c r="F2201" s="7">
        <v>1</v>
      </c>
      <c r="G2201" s="9" t="s">
        <v>1008</v>
      </c>
      <c r="H2201" s="4" cm="1">
        <f t="array" ref="H2201">F2201/freq.sum.r6e</f>
        <v>7.9214195183776928E-5</v>
      </c>
      <c r="I2201" s="4" t="str">
        <f t="shared" si="580"/>
        <v>ŋɡlɪ</v>
      </c>
      <c r="J2201" s="4" t="str">
        <f t="shared" si="581"/>
        <v>ngli</v>
      </c>
      <c r="K2201" s="10">
        <f t="shared" si="582"/>
        <v>4</v>
      </c>
      <c r="L2201" s="1">
        <f t="shared" si="583"/>
        <v>4</v>
      </c>
      <c r="M2201" s="10">
        <f t="shared" si="584"/>
        <v>4</v>
      </c>
      <c r="N2201" s="1" t="str">
        <f t="shared" si="585"/>
        <v>~ngli~</v>
      </c>
      <c r="O2201" s="1" t="str">
        <f t="shared" si="586"/>
        <v>[ŋɡlɪ]</v>
      </c>
      <c r="P2201" s="3" cm="1">
        <f t="array" ref="P2201">SUM(_xlfn._xlws.FILTER($H$2:$H$2454,_xlfn.MAP($N$2:$N$2454,_xlfn.LAMBDA(_xlpm.x,_xlpm.x=$N2201))))</f>
        <v>7.9214195183776928E-5</v>
      </c>
      <c r="Q2201" s="4">
        <f t="shared" si="587"/>
        <v>1</v>
      </c>
      <c r="R2201" s="6" cm="1">
        <f t="array" ref="R2201">SUM(_xlfn._xlws.FILTER($H$2:$H$2454,_xlfn.MAP($O$2:$O$2454,_xlfn.LAMBDA(_xlpm.x,_xlpm.x=$O2201))))</f>
        <v>1.5842839036755386E-4</v>
      </c>
      <c r="S2201" s="4">
        <f t="shared" si="588"/>
        <v>0.5</v>
      </c>
      <c r="T2201" s="4">
        <f t="shared" si="589"/>
        <v>0.15616457835260653</v>
      </c>
      <c r="U2201" s="4">
        <f t="shared" si="590"/>
        <v>0.66666666666666663</v>
      </c>
      <c r="V2201" s="4">
        <f t="shared" si="591"/>
        <v>0.3010299956639812</v>
      </c>
      <c r="W2201" s="4" t="s">
        <v>5110</v>
      </c>
      <c r="X2201" s="2" cm="1">
        <f t="array" ref="X2201">SUM(_xlfn._xlws.FILTER($F$2:$F$2454,_xlfn.MAP($W$2:$W$2454,_xlfn.LAMBDA(_xlpm.x,_xlpm.x=$W2201))))</f>
        <v>1594</v>
      </c>
      <c r="Y2201" s="11">
        <f t="shared" si="592"/>
        <v>6.2735257214554575E-4</v>
      </c>
      <c r="Z2201" s="4" t="s">
        <v>5102</v>
      </c>
      <c r="AA2201" s="2" cm="1">
        <f t="array" ref="AA2201">SUM(_xlfn._xlws.FILTER($F$2:$F$2454,_xlfn.MAP($Z$2:$Z$2454,_xlfn.LAMBDA(_xlpm.x,_xlpm.x=$Z2201))))</f>
        <v>1794</v>
      </c>
      <c r="AB2201" s="11">
        <f t="shared" si="593"/>
        <v>5.5741360089186175E-4</v>
      </c>
      <c r="AC2201" s="11">
        <f t="shared" si="594"/>
        <v>5.1334121647979701E-2</v>
      </c>
      <c r="AG2201" s="2"/>
      <c r="AL2201" s="2"/>
      <c r="AM2201" s="2"/>
    </row>
    <row r="2202" spans="1:39">
      <c r="A2202" s="1" t="str">
        <f t="shared" si="578"/>
        <v>~rcia~ : [ɹʃə]</v>
      </c>
      <c r="B2202" s="1">
        <f>_xlfn.LET(_xlpm.d,$G2202,_xlpm.k,_xlfn.CONCAT(LEFT(TRIM(B$1),1),"*"),COUNTIF(_xlpm.d,_xlpm.k))</f>
        <v>1</v>
      </c>
      <c r="C2202" s="1">
        <f>_xlfn.LET(_xlpm.d,$G2202,_xlpm.k,_xlfn.CONCAT(LEFT(TRIM(C$1),1),"*"),COUNTIF(_xlpm.d,_xlpm.k))</f>
        <v>0</v>
      </c>
      <c r="D2202" s="1">
        <f>_xlfn.LET(_xlpm.d,$G2202,_xlpm.k,_xlfn.CONCAT(LEFT(TRIM(D$1),1),"*"),COUNTIF(_xlpm.d,_xlpm.k))</f>
        <v>0</v>
      </c>
      <c r="E2202" s="1">
        <f t="shared" si="579"/>
        <v>0.30102999566398114</v>
      </c>
      <c r="F2202" s="7">
        <v>1</v>
      </c>
      <c r="G2202" s="9" t="s">
        <v>1011</v>
      </c>
      <c r="H2202" s="4" cm="1">
        <f t="array" ref="H2202">F2202/freq.sum.r6e</f>
        <v>7.9214195183776928E-5</v>
      </c>
      <c r="I2202" s="4" t="str">
        <f t="shared" si="580"/>
        <v>ɹʃə</v>
      </c>
      <c r="J2202" s="4" t="str">
        <f t="shared" si="581"/>
        <v>rcia</v>
      </c>
      <c r="K2202" s="10">
        <f t="shared" si="582"/>
        <v>3</v>
      </c>
      <c r="L2202" s="1">
        <f t="shared" si="583"/>
        <v>4</v>
      </c>
      <c r="M2202" s="10">
        <f t="shared" si="584"/>
        <v>4</v>
      </c>
      <c r="N2202" s="1" t="str">
        <f t="shared" si="585"/>
        <v>~rcia~</v>
      </c>
      <c r="O2202" s="1" t="str">
        <f t="shared" si="586"/>
        <v>[ɹʃə]</v>
      </c>
      <c r="P2202" s="3" cm="1">
        <f t="array" ref="P2202">SUM(_xlfn._xlws.FILTER($H$2:$H$2454,_xlfn.MAP($N$2:$N$2454,_xlfn.LAMBDA(_xlpm.x,_xlpm.x=$N2202))))</f>
        <v>7.9214195183776928E-5</v>
      </c>
      <c r="Q2202" s="4">
        <f t="shared" si="587"/>
        <v>1</v>
      </c>
      <c r="R2202" s="6" cm="1">
        <f t="array" ref="R2202">SUM(_xlfn._xlws.FILTER($H$2:$H$2454,_xlfn.MAP($O$2:$O$2454,_xlfn.LAMBDA(_xlpm.x,_xlpm.x=$O2202))))</f>
        <v>1.5842839036755386E-4</v>
      </c>
      <c r="S2202" s="4">
        <f t="shared" si="588"/>
        <v>0.5</v>
      </c>
      <c r="T2202" s="4">
        <f t="shared" si="589"/>
        <v>0.15616457835260653</v>
      </c>
      <c r="U2202" s="4">
        <f t="shared" si="590"/>
        <v>0.66666666666666663</v>
      </c>
      <c r="V2202" s="4">
        <f t="shared" si="591"/>
        <v>0.3010299956639812</v>
      </c>
      <c r="W2202" s="4" t="s">
        <v>5125</v>
      </c>
      <c r="X2202" s="2" cm="1">
        <f t="array" ref="X2202">SUM(_xlfn._xlws.FILTER($F$2:$F$2454,_xlfn.MAP($W$2:$W$2454,_xlfn.LAMBDA(_xlpm.x,_xlpm.x=$W2202))))</f>
        <v>26</v>
      </c>
      <c r="Y2202" s="11">
        <f t="shared" si="592"/>
        <v>3.8461538461538464E-2</v>
      </c>
      <c r="Z2202" s="4" t="s">
        <v>5101</v>
      </c>
      <c r="AA2202" s="2" cm="1">
        <f t="array" ref="AA2202">SUM(_xlfn._xlws.FILTER($F$2:$F$2454,_xlfn.MAP($Z$2:$Z$2454,_xlfn.LAMBDA(_xlpm.x,_xlpm.x=$Z2202))))</f>
        <v>2255</v>
      </c>
      <c r="AB2202" s="11">
        <f t="shared" si="593"/>
        <v>4.434589800443459E-4</v>
      </c>
      <c r="AC2202" s="11">
        <f t="shared" si="594"/>
        <v>1.9381731982431614</v>
      </c>
      <c r="AG2202" s="2"/>
      <c r="AL2202" s="2"/>
      <c r="AM2202" s="2"/>
    </row>
    <row r="2203" spans="1:39">
      <c r="A2203" s="1" t="str">
        <f t="shared" si="578"/>
        <v>~frie~ : [fɹɛ]</v>
      </c>
      <c r="B2203" s="1">
        <f>_xlfn.LET(_xlpm.d,$G2203,_xlpm.k,_xlfn.CONCAT(LEFT(TRIM(B$1),1),"*"),COUNTIF(_xlpm.d,_xlpm.k))</f>
        <v>0</v>
      </c>
      <c r="C2203" s="1">
        <f>_xlfn.LET(_xlpm.d,$G2203,_xlpm.k,_xlfn.CONCAT(LEFT(TRIM(C$1),1),"*"),COUNTIF(_xlpm.d,_xlpm.k))</f>
        <v>0</v>
      </c>
      <c r="D2203" s="1">
        <f>_xlfn.LET(_xlpm.d,$G2203,_xlpm.k,_xlfn.CONCAT(LEFT(TRIM(D$1),1),"*"),COUNTIF(_xlpm.d,_xlpm.k))</f>
        <v>0</v>
      </c>
      <c r="E2203" s="1">
        <f t="shared" si="579"/>
        <v>0.69897000433601875</v>
      </c>
      <c r="F2203" s="7">
        <v>4</v>
      </c>
      <c r="G2203" s="9" t="s">
        <v>548</v>
      </c>
      <c r="H2203" s="4" cm="1">
        <f t="array" ref="H2203">F2203/freq.sum.r6e</f>
        <v>3.1685678073510771E-4</v>
      </c>
      <c r="I2203" s="4" t="str">
        <f t="shared" si="580"/>
        <v>fɹɛ</v>
      </c>
      <c r="J2203" s="4" t="str">
        <f t="shared" si="581"/>
        <v>frie</v>
      </c>
      <c r="K2203" s="10">
        <f t="shared" si="582"/>
        <v>3</v>
      </c>
      <c r="L2203" s="1">
        <f t="shared" si="583"/>
        <v>4</v>
      </c>
      <c r="M2203" s="10">
        <f t="shared" si="584"/>
        <v>4</v>
      </c>
      <c r="N2203" s="1" t="str">
        <f t="shared" si="585"/>
        <v>~frie~</v>
      </c>
      <c r="O2203" s="1" t="str">
        <f t="shared" si="586"/>
        <v>[fɹɛ]</v>
      </c>
      <c r="P2203" s="3" cm="1">
        <f t="array" ref="P2203">SUM(_xlfn._xlws.FILTER($H$2:$H$2454,_xlfn.MAP($N$2:$N$2454,_xlfn.LAMBDA(_xlpm.x,_xlpm.x=$N2203))))</f>
        <v>3.1685678073510771E-4</v>
      </c>
      <c r="Q2203" s="4">
        <f t="shared" si="587"/>
        <v>1</v>
      </c>
      <c r="R2203" s="6" cm="1">
        <f t="array" ref="R2203">SUM(_xlfn._xlws.FILTER($H$2:$H$2454,_xlfn.MAP($O$2:$O$2454,_xlfn.LAMBDA(_xlpm.x,_xlpm.x=$O2203))))</f>
        <v>6.3371356147021542E-4</v>
      </c>
      <c r="S2203" s="4">
        <f t="shared" si="588"/>
        <v>0.5</v>
      </c>
      <c r="T2203" s="4">
        <f t="shared" si="589"/>
        <v>0.36260292190315591</v>
      </c>
      <c r="U2203" s="4">
        <f t="shared" si="590"/>
        <v>0.66666666666666663</v>
      </c>
      <c r="V2203" s="4">
        <f t="shared" si="591"/>
        <v>0.3010299956639812</v>
      </c>
      <c r="W2203" s="4" t="s">
        <v>5134</v>
      </c>
      <c r="X2203" s="2" cm="1">
        <f t="array" ref="X2203">SUM(_xlfn._xlws.FILTER($F$2:$F$2454,_xlfn.MAP($W$2:$W$2454,_xlfn.LAMBDA(_xlpm.x,_xlpm.x=$W2203))))</f>
        <v>59</v>
      </c>
      <c r="Y2203" s="11">
        <f t="shared" si="592"/>
        <v>6.7796610169491525E-2</v>
      </c>
      <c r="Z2203" s="4" t="s">
        <v>5104</v>
      </c>
      <c r="AA2203" s="2" cm="1">
        <f t="array" ref="AA2203">SUM(_xlfn._xlws.FILTER($F$2:$F$2454,_xlfn.MAP($Z$2:$Z$2454,_xlfn.LAMBDA(_xlpm.x,_xlpm.x=$Z2203))))</f>
        <v>883</v>
      </c>
      <c r="AB2203" s="11">
        <f t="shared" si="593"/>
        <v>4.5300113250283129E-3</v>
      </c>
      <c r="AC2203" s="11">
        <f t="shared" si="594"/>
        <v>1.1751086919354243</v>
      </c>
      <c r="AG2203" s="2"/>
      <c r="AL2203" s="2"/>
      <c r="AM2203" s="2"/>
    </row>
    <row r="2204" spans="1:39">
      <c r="A2204" s="1" t="str">
        <f t="shared" si="578"/>
        <v>~xtie~ : [kstɪ]</v>
      </c>
      <c r="B2204" s="1">
        <f>_xlfn.LET(_xlpm.d,$G2204,_xlpm.k,_xlfn.CONCAT(LEFT(TRIM(B$1),1),"*"),COUNTIF(_xlpm.d,_xlpm.k))</f>
        <v>0</v>
      </c>
      <c r="C2204" s="1">
        <f>_xlfn.LET(_xlpm.d,$G2204,_xlpm.k,_xlfn.CONCAT(LEFT(TRIM(C$1),1),"*"),COUNTIF(_xlpm.d,_xlpm.k))</f>
        <v>0</v>
      </c>
      <c r="D2204" s="1">
        <f>_xlfn.LET(_xlpm.d,$G2204,_xlpm.k,_xlfn.CONCAT(LEFT(TRIM(D$1),1),"*"),COUNTIF(_xlpm.d,_xlpm.k))</f>
        <v>0</v>
      </c>
      <c r="E2204" s="1">
        <f t="shared" si="579"/>
        <v>0.30102999566398114</v>
      </c>
      <c r="F2204" s="7">
        <v>1</v>
      </c>
      <c r="G2204" s="9" t="s">
        <v>2027</v>
      </c>
      <c r="H2204" s="4" cm="1">
        <f t="array" ref="H2204">F2204/freq.sum.r6e</f>
        <v>7.9214195183776928E-5</v>
      </c>
      <c r="I2204" s="4" t="str">
        <f t="shared" si="580"/>
        <v>kstɪ</v>
      </c>
      <c r="J2204" s="4" t="str">
        <f t="shared" si="581"/>
        <v>xtie</v>
      </c>
      <c r="K2204" s="10">
        <f t="shared" si="582"/>
        <v>4</v>
      </c>
      <c r="L2204" s="1">
        <f t="shared" si="583"/>
        <v>4</v>
      </c>
      <c r="M2204" s="10">
        <f t="shared" si="584"/>
        <v>4</v>
      </c>
      <c r="N2204" s="1" t="str">
        <f t="shared" si="585"/>
        <v>~xtie~</v>
      </c>
      <c r="O2204" s="1" t="str">
        <f t="shared" si="586"/>
        <v>[kstɪ]</v>
      </c>
      <c r="P2204" s="3" cm="1">
        <f t="array" ref="P2204">SUM(_xlfn._xlws.FILTER($H$2:$H$2454,_xlfn.MAP($N$2:$N$2454,_xlfn.LAMBDA(_xlpm.x,_xlpm.x=$N2204))))</f>
        <v>7.9214195183776928E-5</v>
      </c>
      <c r="Q2204" s="4">
        <f t="shared" si="587"/>
        <v>1</v>
      </c>
      <c r="R2204" s="6" cm="1">
        <f t="array" ref="R2204">SUM(_xlfn._xlws.FILTER($H$2:$H$2454,_xlfn.MAP($O$2:$O$2454,_xlfn.LAMBDA(_xlpm.x,_xlpm.x=$O2204))))</f>
        <v>1.5842839036755386E-4</v>
      </c>
      <c r="S2204" s="4">
        <f t="shared" si="588"/>
        <v>0.5</v>
      </c>
      <c r="T2204" s="4">
        <f t="shared" si="589"/>
        <v>0.15616457835260653</v>
      </c>
      <c r="U2204" s="4">
        <f t="shared" si="590"/>
        <v>0.66666666666666663</v>
      </c>
      <c r="V2204" s="4">
        <f t="shared" si="591"/>
        <v>0.3010299956639812</v>
      </c>
      <c r="W2204" s="4" t="s">
        <v>5134</v>
      </c>
      <c r="X2204" s="2" cm="1">
        <f t="array" ref="X2204">SUM(_xlfn._xlws.FILTER($F$2:$F$2454,_xlfn.MAP($W$2:$W$2454,_xlfn.LAMBDA(_xlpm.x,_xlpm.x=$W2204))))</f>
        <v>59</v>
      </c>
      <c r="Y2204" s="11">
        <f t="shared" si="592"/>
        <v>1.6949152542372881E-2</v>
      </c>
      <c r="Z2204" s="4" t="s">
        <v>5102</v>
      </c>
      <c r="AA2204" s="2" cm="1">
        <f t="array" ref="AA2204">SUM(_xlfn._xlws.FILTER($F$2:$F$2454,_xlfn.MAP($Z$2:$Z$2454,_xlfn.LAMBDA(_xlpm.x,_xlpm.x=$Z2204))))</f>
        <v>1794</v>
      </c>
      <c r="AB2204" s="11">
        <f t="shared" si="593"/>
        <v>5.5741360089186175E-4</v>
      </c>
      <c r="AC2204" s="11">
        <f t="shared" si="594"/>
        <v>1.482970427065929</v>
      </c>
      <c r="AG2204" s="2"/>
      <c r="AL2204" s="2"/>
      <c r="AM2204" s="2"/>
    </row>
    <row r="2205" spans="1:39">
      <c r="A2205" s="1" t="str">
        <f t="shared" si="578"/>
        <v>~liou~ : [lyɪ]</v>
      </c>
      <c r="B2205" s="1">
        <f>_xlfn.LET(_xlpm.d,$G2205,_xlpm.k,_xlfn.CONCAT(LEFT(TRIM(B$1),1),"*"),COUNTIF(_xlpm.d,_xlpm.k))</f>
        <v>0</v>
      </c>
      <c r="C2205" s="1">
        <f>_xlfn.LET(_xlpm.d,$G2205,_xlpm.k,_xlfn.CONCAT(LEFT(TRIM(C$1),1),"*"),COUNTIF(_xlpm.d,_xlpm.k))</f>
        <v>0</v>
      </c>
      <c r="D2205" s="1">
        <f>_xlfn.LET(_xlpm.d,$G2205,_xlpm.k,_xlfn.CONCAT(LEFT(TRIM(D$1),1),"*"),COUNTIF(_xlpm.d,_xlpm.k))</f>
        <v>0</v>
      </c>
      <c r="E2205" s="1">
        <f t="shared" si="579"/>
        <v>0.30102999566398114</v>
      </c>
      <c r="F2205" s="7">
        <v>1</v>
      </c>
      <c r="G2205" s="9" t="s">
        <v>2078</v>
      </c>
      <c r="H2205" s="4" cm="1">
        <f t="array" ref="H2205">F2205/freq.sum.r6e</f>
        <v>7.9214195183776928E-5</v>
      </c>
      <c r="I2205" s="4" t="str">
        <f t="shared" si="580"/>
        <v>lyɪ</v>
      </c>
      <c r="J2205" s="4" t="str">
        <f t="shared" si="581"/>
        <v>liou</v>
      </c>
      <c r="K2205" s="10">
        <f t="shared" si="582"/>
        <v>3</v>
      </c>
      <c r="L2205" s="1">
        <f t="shared" si="583"/>
        <v>4</v>
      </c>
      <c r="M2205" s="10">
        <f t="shared" si="584"/>
        <v>4</v>
      </c>
      <c r="N2205" s="1" t="str">
        <f t="shared" si="585"/>
        <v>~liou~</v>
      </c>
      <c r="O2205" s="1" t="str">
        <f t="shared" si="586"/>
        <v>[lyɪ]</v>
      </c>
      <c r="P2205" s="3" cm="1">
        <f t="array" ref="P2205">SUM(_xlfn._xlws.FILTER($H$2:$H$2454,_xlfn.MAP($N$2:$N$2454,_xlfn.LAMBDA(_xlpm.x,_xlpm.x=$N2205))))</f>
        <v>7.9214195183776928E-5</v>
      </c>
      <c r="Q2205" s="4">
        <f t="shared" si="587"/>
        <v>1</v>
      </c>
      <c r="R2205" s="6" cm="1">
        <f t="array" ref="R2205">SUM(_xlfn._xlws.FILTER($H$2:$H$2454,_xlfn.MAP($O$2:$O$2454,_xlfn.LAMBDA(_xlpm.x,_xlpm.x=$O2205))))</f>
        <v>1.5842839036755386E-4</v>
      </c>
      <c r="S2205" s="4">
        <f t="shared" si="588"/>
        <v>0.5</v>
      </c>
      <c r="T2205" s="4">
        <f t="shared" si="589"/>
        <v>0.15616457835260653</v>
      </c>
      <c r="U2205" s="4">
        <f t="shared" si="590"/>
        <v>0.66666666666666663</v>
      </c>
      <c r="V2205" s="4">
        <f t="shared" si="591"/>
        <v>0.3010299956639812</v>
      </c>
      <c r="W2205" s="4" t="s">
        <v>5144</v>
      </c>
      <c r="X2205" s="2" cm="1">
        <f t="array" ref="X2205">SUM(_xlfn._xlws.FILTER($F$2:$F$2454,_xlfn.MAP($W$2:$W$2454,_xlfn.LAMBDA(_xlpm.x,_xlpm.x=$W2205))))</f>
        <v>10</v>
      </c>
      <c r="Y2205" s="11">
        <f t="shared" si="592"/>
        <v>0.1</v>
      </c>
      <c r="Z2205" s="4" t="s">
        <v>5102</v>
      </c>
      <c r="AA2205" s="2" cm="1">
        <f t="array" ref="AA2205">SUM(_xlfn._xlws.FILTER($F$2:$F$2454,_xlfn.MAP($Z$2:$Z$2454,_xlfn.LAMBDA(_xlpm.x,_xlpm.x=$Z2205))))</f>
        <v>1794</v>
      </c>
      <c r="AB2205" s="11">
        <f t="shared" si="593"/>
        <v>5.5741360089186175E-4</v>
      </c>
      <c r="AC2205" s="11">
        <f t="shared" si="594"/>
        <v>2.2538224387080734</v>
      </c>
      <c r="AG2205" s="2"/>
      <c r="AL2205" s="2"/>
      <c r="AM2205" s="2"/>
    </row>
    <row r="2206" spans="1:39">
      <c r="A2206" s="1" t="str">
        <f t="shared" si="578"/>
        <v>~ppro~ : [pɹu]</v>
      </c>
      <c r="B2206" s="1">
        <f>_xlfn.LET(_xlpm.d,$G2206,_xlpm.k,_xlfn.CONCAT(LEFT(TRIM(B$1),1),"*"),COUNTIF(_xlpm.d,_xlpm.k))</f>
        <v>0</v>
      </c>
      <c r="C2206" s="1">
        <f>_xlfn.LET(_xlpm.d,$G2206,_xlpm.k,_xlfn.CONCAT(LEFT(TRIM(C$1),1),"*"),COUNTIF(_xlpm.d,_xlpm.k))</f>
        <v>0</v>
      </c>
      <c r="D2206" s="1">
        <f>_xlfn.LET(_xlpm.d,$G2206,_xlpm.k,_xlfn.CONCAT(LEFT(TRIM(D$1),1),"*"),COUNTIF(_xlpm.d,_xlpm.k))</f>
        <v>0</v>
      </c>
      <c r="E2206" s="1">
        <f t="shared" si="579"/>
        <v>0.60205999132796229</v>
      </c>
      <c r="F2206" s="7">
        <v>3</v>
      </c>
      <c r="G2206" s="9" t="s">
        <v>608</v>
      </c>
      <c r="H2206" s="4" cm="1">
        <f t="array" ref="H2206">F2206/freq.sum.r6e</f>
        <v>2.376425855513308E-4</v>
      </c>
      <c r="I2206" s="4" t="str">
        <f t="shared" si="580"/>
        <v>pɹu</v>
      </c>
      <c r="J2206" s="4" t="str">
        <f t="shared" si="581"/>
        <v>ppro</v>
      </c>
      <c r="K2206" s="10">
        <f t="shared" si="582"/>
        <v>3</v>
      </c>
      <c r="L2206" s="1">
        <f t="shared" si="583"/>
        <v>4</v>
      </c>
      <c r="M2206" s="10">
        <f t="shared" si="584"/>
        <v>4</v>
      </c>
      <c r="N2206" s="1" t="str">
        <f t="shared" si="585"/>
        <v>~ppro~</v>
      </c>
      <c r="O2206" s="1" t="str">
        <f t="shared" si="586"/>
        <v>[pɹu]</v>
      </c>
      <c r="P2206" s="3" cm="1">
        <f t="array" ref="P2206">SUM(_xlfn._xlws.FILTER($H$2:$H$2454,_xlfn.MAP($N$2:$N$2454,_xlfn.LAMBDA(_xlpm.x,_xlpm.x=$N2206))))</f>
        <v>2.376425855513308E-4</v>
      </c>
      <c r="Q2206" s="4">
        <f t="shared" si="587"/>
        <v>1</v>
      </c>
      <c r="R2206" s="6" cm="1">
        <f t="array" ref="R2206">SUM(_xlfn._xlws.FILTER($H$2:$H$2454,_xlfn.MAP($O$2:$O$2454,_xlfn.LAMBDA(_xlpm.x,_xlpm.x=$O2206))))</f>
        <v>4.7528517110266159E-4</v>
      </c>
      <c r="S2206" s="4">
        <f t="shared" si="588"/>
        <v>0.5</v>
      </c>
      <c r="T2206" s="4">
        <f t="shared" si="589"/>
        <v>0.31232915670521305</v>
      </c>
      <c r="U2206" s="4">
        <f t="shared" si="590"/>
        <v>0.66666666666666663</v>
      </c>
      <c r="V2206" s="4">
        <f t="shared" si="591"/>
        <v>0.3010299956639812</v>
      </c>
      <c r="W2206" s="4" t="s">
        <v>5119</v>
      </c>
      <c r="X2206" s="2" cm="1">
        <f t="array" ref="X2206">SUM(_xlfn._xlws.FILTER($F$2:$F$2454,_xlfn.MAP($W$2:$W$2454,_xlfn.LAMBDA(_xlpm.x,_xlpm.x=$W2206))))</f>
        <v>1157</v>
      </c>
      <c r="Y2206" s="11">
        <f t="shared" si="592"/>
        <v>2.5929127052722557E-3</v>
      </c>
      <c r="Z2206" s="4" t="s">
        <v>5111</v>
      </c>
      <c r="AA2206" s="2" cm="1">
        <f t="array" ref="AA2206">SUM(_xlfn._xlws.FILTER($F$2:$F$2454,_xlfn.MAP($Z$2:$Z$2454,_xlfn.LAMBDA(_xlpm.x,_xlpm.x=$Z2206))))</f>
        <v>254</v>
      </c>
      <c r="AB2206" s="11">
        <f t="shared" si="593"/>
        <v>1.1811023622047244E-2</v>
      </c>
      <c r="AC2206" s="11">
        <f t="shared" si="594"/>
        <v>-0.65849964233181157</v>
      </c>
      <c r="AG2206" s="2"/>
      <c r="AL2206" s="2"/>
      <c r="AM2206" s="2"/>
    </row>
    <row r="2207" spans="1:39">
      <c r="A2207" s="1" t="str">
        <f t="shared" si="578"/>
        <v>~choo~ : [tʃu]</v>
      </c>
      <c r="B2207" s="1">
        <f>_xlfn.LET(_xlpm.d,$G2207,_xlpm.k,_xlfn.CONCAT(LEFT(TRIM(B$1),1),"*"),COUNTIF(_xlpm.d,_xlpm.k))</f>
        <v>0</v>
      </c>
      <c r="C2207" s="1">
        <f>_xlfn.LET(_xlpm.d,$G2207,_xlpm.k,_xlfn.CONCAT(LEFT(TRIM(C$1),1),"*"),COUNTIF(_xlpm.d,_xlpm.k))</f>
        <v>0</v>
      </c>
      <c r="D2207" s="1">
        <f>_xlfn.LET(_xlpm.d,$G2207,_xlpm.k,_xlfn.CONCAT(LEFT(TRIM(D$1),1),"*"),COUNTIF(_xlpm.d,_xlpm.k))</f>
        <v>0</v>
      </c>
      <c r="E2207" s="1">
        <f t="shared" si="579"/>
        <v>0.47712125471966244</v>
      </c>
      <c r="F2207" s="7">
        <v>2</v>
      </c>
      <c r="G2207" s="9" t="s">
        <v>709</v>
      </c>
      <c r="H2207" s="4" cm="1">
        <f t="array" ref="H2207">F2207/freq.sum.r6e</f>
        <v>1.5842839036755386E-4</v>
      </c>
      <c r="I2207" s="4" t="str">
        <f t="shared" si="580"/>
        <v>tʃu</v>
      </c>
      <c r="J2207" s="4" t="str">
        <f t="shared" si="581"/>
        <v>choo</v>
      </c>
      <c r="K2207" s="10">
        <f t="shared" si="582"/>
        <v>3</v>
      </c>
      <c r="L2207" s="1">
        <f t="shared" si="583"/>
        <v>4</v>
      </c>
      <c r="M2207" s="10">
        <f t="shared" si="584"/>
        <v>4</v>
      </c>
      <c r="N2207" s="1" t="str">
        <f t="shared" si="585"/>
        <v>~choo~</v>
      </c>
      <c r="O2207" s="1" t="str">
        <f t="shared" si="586"/>
        <v>[tʃu]</v>
      </c>
      <c r="P2207" s="3" cm="1">
        <f t="array" ref="P2207">SUM(_xlfn._xlws.FILTER($H$2:$H$2454,_xlfn.MAP($N$2:$N$2454,_xlfn.LAMBDA(_xlpm.x,_xlpm.x=$N2207))))</f>
        <v>1.5842839036755386E-4</v>
      </c>
      <c r="Q2207" s="4">
        <f t="shared" si="587"/>
        <v>1</v>
      </c>
      <c r="R2207" s="6" cm="1">
        <f t="array" ref="R2207">SUM(_xlfn._xlws.FILTER($H$2:$H$2454,_xlfn.MAP($O$2:$O$2454,_xlfn.LAMBDA(_xlpm.x,_xlpm.x=$O2207))))</f>
        <v>3.1685678073510771E-4</v>
      </c>
      <c r="S2207" s="4">
        <f t="shared" si="588"/>
        <v>0.5</v>
      </c>
      <c r="T2207" s="4">
        <f t="shared" si="589"/>
        <v>0.24751500062981216</v>
      </c>
      <c r="U2207" s="4">
        <f t="shared" si="590"/>
        <v>0.66666666666666663</v>
      </c>
      <c r="V2207" s="4">
        <f t="shared" si="591"/>
        <v>0.3010299956639812</v>
      </c>
      <c r="W2207" s="4" t="s">
        <v>5130</v>
      </c>
      <c r="X2207" s="2" cm="1">
        <f t="array" ref="X2207">SUM(_xlfn._xlws.FILTER($F$2:$F$2454,_xlfn.MAP($W$2:$W$2454,_xlfn.LAMBDA(_xlpm.x,_xlpm.x=$W2207))))</f>
        <v>79</v>
      </c>
      <c r="Y2207" s="11">
        <f t="shared" si="592"/>
        <v>2.5316455696202531E-2</v>
      </c>
      <c r="Z2207" s="4" t="s">
        <v>5111</v>
      </c>
      <c r="AA2207" s="2" cm="1">
        <f t="array" ref="AA2207">SUM(_xlfn._xlws.FILTER($F$2:$F$2454,_xlfn.MAP($Z$2:$Z$2454,_xlfn.LAMBDA(_xlpm.x,_xlpm.x=$Z2207))))</f>
        <v>254</v>
      </c>
      <c r="AB2207" s="11">
        <f t="shared" si="593"/>
        <v>7.874015748031496E-3</v>
      </c>
      <c r="AC2207" s="11">
        <f t="shared" si="594"/>
        <v>0.50720662532949656</v>
      </c>
      <c r="AG2207" s="2"/>
      <c r="AL2207" s="2"/>
      <c r="AM2207" s="2"/>
    </row>
    <row r="2208" spans="1:39">
      <c r="A2208" s="1" t="str">
        <f t="shared" si="578"/>
        <v>~plou~ : [plaʊ]</v>
      </c>
      <c r="B2208" s="1">
        <f>_xlfn.LET(_xlpm.d,$G2208,_xlpm.k,_xlfn.CONCAT(LEFT(TRIM(B$1),1),"*"),COUNTIF(_xlpm.d,_xlpm.k))</f>
        <v>0</v>
      </c>
      <c r="C2208" s="1">
        <f>_xlfn.LET(_xlpm.d,$G2208,_xlpm.k,_xlfn.CONCAT(LEFT(TRIM(C$1),1),"*"),COUNTIF(_xlpm.d,_xlpm.k))</f>
        <v>0</v>
      </c>
      <c r="D2208" s="1">
        <f>_xlfn.LET(_xlpm.d,$G2208,_xlpm.k,_xlfn.CONCAT(LEFT(TRIM(D$1),1),"*"),COUNTIF(_xlpm.d,_xlpm.k))</f>
        <v>0</v>
      </c>
      <c r="E2208" s="1">
        <f t="shared" si="579"/>
        <v>0.30102999566398114</v>
      </c>
      <c r="F2208" s="7">
        <v>1</v>
      </c>
      <c r="G2208" s="9" t="s">
        <v>2182</v>
      </c>
      <c r="H2208" s="4" cm="1">
        <f t="array" ref="H2208">F2208/freq.sum.r6e</f>
        <v>7.9214195183776928E-5</v>
      </c>
      <c r="I2208" s="4" t="str">
        <f t="shared" si="580"/>
        <v>plaʊ</v>
      </c>
      <c r="J2208" s="4" t="str">
        <f t="shared" si="581"/>
        <v>plou</v>
      </c>
      <c r="K2208" s="10">
        <f t="shared" si="582"/>
        <v>4</v>
      </c>
      <c r="L2208" s="1">
        <f t="shared" si="583"/>
        <v>4</v>
      </c>
      <c r="M2208" s="10">
        <f t="shared" si="584"/>
        <v>4</v>
      </c>
      <c r="N2208" s="1" t="str">
        <f t="shared" si="585"/>
        <v>~plou~</v>
      </c>
      <c r="O2208" s="1" t="str">
        <f t="shared" si="586"/>
        <v>[plaʊ]</v>
      </c>
      <c r="P2208" s="3" cm="1">
        <f t="array" ref="P2208">SUM(_xlfn._xlws.FILTER($H$2:$H$2454,_xlfn.MAP($N$2:$N$2454,_xlfn.LAMBDA(_xlpm.x,_xlpm.x=$N2208))))</f>
        <v>7.9214195183776928E-5</v>
      </c>
      <c r="Q2208" s="4">
        <f t="shared" si="587"/>
        <v>1</v>
      </c>
      <c r="R2208" s="6" cm="1">
        <f t="array" ref="R2208">SUM(_xlfn._xlws.FILTER($H$2:$H$2454,_xlfn.MAP($O$2:$O$2454,_xlfn.LAMBDA(_xlpm.x,_xlpm.x=$O2208))))</f>
        <v>1.5842839036755386E-4</v>
      </c>
      <c r="S2208" s="4">
        <f t="shared" si="588"/>
        <v>0.5</v>
      </c>
      <c r="T2208" s="4">
        <f t="shared" si="589"/>
        <v>0.15616457835260653</v>
      </c>
      <c r="U2208" s="4">
        <f t="shared" si="590"/>
        <v>0.66666666666666663</v>
      </c>
      <c r="V2208" s="4">
        <f t="shared" si="591"/>
        <v>0.3010299956639812</v>
      </c>
      <c r="W2208" s="4" t="s">
        <v>5100</v>
      </c>
      <c r="X2208" s="2" cm="1">
        <f t="array" ref="X2208">SUM(_xlfn._xlws.FILTER($F$2:$F$2454,_xlfn.MAP($W$2:$W$2454,_xlfn.LAMBDA(_xlpm.x,_xlpm.x=$W2208))))</f>
        <v>150</v>
      </c>
      <c r="Y2208" s="11">
        <f t="shared" si="592"/>
        <v>6.6666666666666671E-3</v>
      </c>
      <c r="Z2208" s="4" t="s">
        <v>5114</v>
      </c>
      <c r="AA2208" s="2" cm="1">
        <f t="array" ref="AA2208">SUM(_xlfn._xlws.FILTER($F$2:$F$2454,_xlfn.MAP($Z$2:$Z$2454,_xlfn.LAMBDA(_xlpm.x,_xlpm.x=$Z2208))))</f>
        <v>104</v>
      </c>
      <c r="AB2208" s="11">
        <f t="shared" si="593"/>
        <v>9.6153846153846159E-3</v>
      </c>
      <c r="AC2208" s="11">
        <f t="shared" si="594"/>
        <v>-0.15905791975690087</v>
      </c>
      <c r="AG2208" s="2"/>
      <c r="AL2208" s="2"/>
      <c r="AM2208" s="2"/>
    </row>
    <row r="2209" spans="1:39">
      <c r="A2209" s="1" t="str">
        <f t="shared" si="578"/>
        <v>~plow~ : [plaʊ]</v>
      </c>
      <c r="B2209" s="1">
        <f>_xlfn.LET(_xlpm.d,$G2209,_xlpm.k,_xlfn.CONCAT(LEFT(TRIM(B$1),1),"*"),COUNTIF(_xlpm.d,_xlpm.k))</f>
        <v>0</v>
      </c>
      <c r="C2209" s="1">
        <f>_xlfn.LET(_xlpm.d,$G2209,_xlpm.k,_xlfn.CONCAT(LEFT(TRIM(C$1),1),"*"),COUNTIF(_xlpm.d,_xlpm.k))</f>
        <v>0</v>
      </c>
      <c r="D2209" s="1">
        <f>_xlfn.LET(_xlpm.d,$G2209,_xlpm.k,_xlfn.CONCAT(LEFT(TRIM(D$1),1),"*"),COUNTIF(_xlpm.d,_xlpm.k))</f>
        <v>0</v>
      </c>
      <c r="E2209" s="1">
        <f t="shared" si="579"/>
        <v>0.30102999566398114</v>
      </c>
      <c r="F2209" s="7">
        <v>1</v>
      </c>
      <c r="G2209" s="9" t="s">
        <v>1009</v>
      </c>
      <c r="H2209" s="4" cm="1">
        <f t="array" ref="H2209">F2209/freq.sum.r6e</f>
        <v>7.9214195183776928E-5</v>
      </c>
      <c r="I2209" s="4" t="str">
        <f t="shared" si="580"/>
        <v>plaʊ</v>
      </c>
      <c r="J2209" s="4" t="str">
        <f t="shared" si="581"/>
        <v>plow</v>
      </c>
      <c r="K2209" s="10">
        <f t="shared" si="582"/>
        <v>4</v>
      </c>
      <c r="L2209" s="1">
        <f t="shared" si="583"/>
        <v>4</v>
      </c>
      <c r="M2209" s="10">
        <f t="shared" si="584"/>
        <v>4</v>
      </c>
      <c r="N2209" s="1" t="str">
        <f t="shared" si="585"/>
        <v>~plow~</v>
      </c>
      <c r="O2209" s="1" t="str">
        <f t="shared" si="586"/>
        <v>[plaʊ]</v>
      </c>
      <c r="P2209" s="3" cm="1">
        <f t="array" ref="P2209">SUM(_xlfn._xlws.FILTER($H$2:$H$2454,_xlfn.MAP($N$2:$N$2454,_xlfn.LAMBDA(_xlpm.x,_xlpm.x=$N2209))))</f>
        <v>7.9214195183776928E-5</v>
      </c>
      <c r="Q2209" s="4">
        <f t="shared" si="587"/>
        <v>1</v>
      </c>
      <c r="R2209" s="6" cm="1">
        <f t="array" ref="R2209">SUM(_xlfn._xlws.FILTER($H$2:$H$2454,_xlfn.MAP($O$2:$O$2454,_xlfn.LAMBDA(_xlpm.x,_xlpm.x=$O2209))))</f>
        <v>1.5842839036755386E-4</v>
      </c>
      <c r="S2209" s="4">
        <f t="shared" si="588"/>
        <v>0.5</v>
      </c>
      <c r="T2209" s="4">
        <f t="shared" si="589"/>
        <v>0.15616457835260653</v>
      </c>
      <c r="U2209" s="4">
        <f t="shared" si="590"/>
        <v>0.66666666666666663</v>
      </c>
      <c r="V2209" s="4">
        <f t="shared" si="591"/>
        <v>0.3010299956639812</v>
      </c>
      <c r="W2209" s="4" t="s">
        <v>5128</v>
      </c>
      <c r="X2209" s="2" cm="1">
        <f t="array" ref="X2209">SUM(_xlfn._xlws.FILTER($F$2:$F$2454,_xlfn.MAP($W$2:$W$2454,_xlfn.LAMBDA(_xlpm.x,_xlpm.x=$W2209))))</f>
        <v>89</v>
      </c>
      <c r="Y2209" s="11">
        <f t="shared" si="592"/>
        <v>1.1235955056179775E-2</v>
      </c>
      <c r="Z2209" s="4" t="s">
        <v>5114</v>
      </c>
      <c r="AA2209" s="2" cm="1">
        <f t="array" ref="AA2209">SUM(_xlfn._xlws.FILTER($F$2:$F$2454,_xlfn.MAP($Z$2:$Z$2454,_xlfn.LAMBDA(_xlpm.x,_xlpm.x=$Z2209))))</f>
        <v>104</v>
      </c>
      <c r="AB2209" s="11">
        <f t="shared" si="593"/>
        <v>9.6153846153846159E-3</v>
      </c>
      <c r="AC2209" s="11">
        <f t="shared" si="594"/>
        <v>6.7643332653867558E-2</v>
      </c>
      <c r="AG2209" s="2"/>
      <c r="AL2209" s="2"/>
      <c r="AM2209" s="2"/>
    </row>
    <row r="2210" spans="1:39">
      <c r="A2210" s="1" t="str">
        <f t="shared" si="578"/>
        <v>~know~ : [nɑ]</v>
      </c>
      <c r="B2210" s="1">
        <f>_xlfn.LET(_xlpm.d,$G2210,_xlpm.k,_xlfn.CONCAT(LEFT(TRIM(B$1),1),"*"),COUNTIF(_xlpm.d,_xlpm.k))</f>
        <v>0</v>
      </c>
      <c r="C2210" s="1">
        <f>_xlfn.LET(_xlpm.d,$G2210,_xlpm.k,_xlfn.CONCAT(LEFT(TRIM(C$1),1),"*"),COUNTIF(_xlpm.d,_xlpm.k))</f>
        <v>0</v>
      </c>
      <c r="D2210" s="1">
        <f>_xlfn.LET(_xlpm.d,$G2210,_xlpm.k,_xlfn.CONCAT(LEFT(TRIM(D$1),1),"*"),COUNTIF(_xlpm.d,_xlpm.k))</f>
        <v>1</v>
      </c>
      <c r="E2210" s="1">
        <f t="shared" si="579"/>
        <v>0.30102999566398114</v>
      </c>
      <c r="F2210" s="7">
        <v>1</v>
      </c>
      <c r="G2210" s="9" t="s">
        <v>1563</v>
      </c>
      <c r="H2210" s="4" cm="1">
        <f t="array" ref="H2210">F2210/freq.sum.r6e</f>
        <v>7.9214195183776928E-5</v>
      </c>
      <c r="I2210" s="1" t="str">
        <f t="shared" si="580"/>
        <v>nɑ</v>
      </c>
      <c r="J2210" s="1" t="str">
        <f t="shared" si="581"/>
        <v>know</v>
      </c>
      <c r="K2210" s="10">
        <f t="shared" si="582"/>
        <v>2</v>
      </c>
      <c r="L2210" s="1">
        <f t="shared" si="583"/>
        <v>4</v>
      </c>
      <c r="M2210" s="10">
        <f t="shared" si="584"/>
        <v>4</v>
      </c>
      <c r="N2210" s="1" t="str">
        <f t="shared" si="585"/>
        <v>~know~</v>
      </c>
      <c r="O2210" s="1" t="str">
        <f t="shared" si="586"/>
        <v>[nɑ]</v>
      </c>
      <c r="P2210" s="3" cm="1">
        <f t="array" ref="P2210">SUM(_xlfn._xlws.FILTER($H$2:$H$2454,_xlfn.MAP($N$2:$N$2454,_xlfn.LAMBDA(_xlpm.x,_xlpm.x=$N2210))))</f>
        <v>3.9607097591888465E-4</v>
      </c>
      <c r="Q2210" s="4">
        <f t="shared" si="587"/>
        <v>0.19999999999999998</v>
      </c>
      <c r="R2210" s="6" cm="1">
        <f t="array" ref="R2210">SUM(_xlfn._xlws.FILTER($H$2:$H$2454,_xlfn.MAP($O$2:$O$2454,_xlfn.LAMBDA(_xlpm.x,_xlpm.x=$O2210))))</f>
        <v>7.921419518377692E-4</v>
      </c>
      <c r="S2210" s="4">
        <f t="shared" si="588"/>
        <v>0.1</v>
      </c>
      <c r="T2210" s="4">
        <f t="shared" si="589"/>
        <v>3.1232915670521305E-2</v>
      </c>
      <c r="U2210" s="4">
        <f t="shared" si="590"/>
        <v>0.13333333333333333</v>
      </c>
      <c r="V2210" s="4">
        <f t="shared" si="591"/>
        <v>0.30102999566398114</v>
      </c>
      <c r="W2210" s="4" t="s">
        <v>5128</v>
      </c>
      <c r="X2210" s="2" cm="1">
        <f t="array" ref="X2210">SUM(_xlfn._xlws.FILTER($F$2:$F$2454,_xlfn.MAP($W$2:$W$2454,_xlfn.LAMBDA(_xlpm.x,_xlpm.x=$W2210))))</f>
        <v>89</v>
      </c>
      <c r="Y2210" s="11">
        <f t="shared" si="592"/>
        <v>1.1235955056179775E-2</v>
      </c>
      <c r="Z2210" s="4" t="s">
        <v>5105</v>
      </c>
      <c r="AA2210" s="2" cm="1">
        <f t="array" ref="AA2210">SUM(_xlfn._xlws.FILTER($F$2:$F$2454,_xlfn.MAP($Z$2:$Z$2454,_xlfn.LAMBDA(_xlpm.x,_xlpm.x=$Z2210))))</f>
        <v>436</v>
      </c>
      <c r="AB2210" s="11">
        <f t="shared" si="593"/>
        <v>2.2935779816513763E-3</v>
      </c>
      <c r="AC2210" s="11">
        <f t="shared" si="594"/>
        <v>0.69009648262367318</v>
      </c>
      <c r="AG2210" s="2"/>
      <c r="AL2210" s="2"/>
      <c r="AM2210" s="2"/>
    </row>
    <row r="2211" spans="1:39">
      <c r="A2211" s="1" t="str">
        <f t="shared" si="578"/>
        <v>~ctru~ : [ktɹə]</v>
      </c>
      <c r="B2211" s="1">
        <f>_xlfn.LET(_xlpm.d,$G2211,_xlpm.k,_xlfn.CONCAT(LEFT(TRIM(B$1),1),"*"),COUNTIF(_xlpm.d,_xlpm.k))</f>
        <v>0</v>
      </c>
      <c r="C2211" s="1">
        <f>_xlfn.LET(_xlpm.d,$G2211,_xlpm.k,_xlfn.CONCAT(LEFT(TRIM(C$1),1),"*"),COUNTIF(_xlpm.d,_xlpm.k))</f>
        <v>0</v>
      </c>
      <c r="D2211" s="1">
        <f>_xlfn.LET(_xlpm.d,$G2211,_xlpm.k,_xlfn.CONCAT(LEFT(TRIM(D$1),1),"*"),COUNTIF(_xlpm.d,_xlpm.k))</f>
        <v>0</v>
      </c>
      <c r="E2211" s="1">
        <f t="shared" si="579"/>
        <v>0.30102999566398114</v>
      </c>
      <c r="F2211" s="7">
        <v>1</v>
      </c>
      <c r="G2211" s="9" t="s">
        <v>1000</v>
      </c>
      <c r="H2211" s="4" cm="1">
        <f t="array" ref="H2211">F2211/freq.sum.r6e</f>
        <v>7.9214195183776928E-5</v>
      </c>
      <c r="I2211" s="1" t="str">
        <f t="shared" si="580"/>
        <v>ktɹə</v>
      </c>
      <c r="J2211" s="1" t="str">
        <f t="shared" si="581"/>
        <v>ctru</v>
      </c>
      <c r="K2211" s="10">
        <f t="shared" si="582"/>
        <v>4</v>
      </c>
      <c r="L2211" s="1">
        <f t="shared" si="583"/>
        <v>4</v>
      </c>
      <c r="M2211" s="10">
        <f t="shared" si="584"/>
        <v>4</v>
      </c>
      <c r="N2211" s="1" t="str">
        <f t="shared" si="585"/>
        <v>~ctru~</v>
      </c>
      <c r="O2211" s="1" t="str">
        <f t="shared" si="586"/>
        <v>[ktɹə]</v>
      </c>
      <c r="P2211" s="3" cm="1">
        <f t="array" ref="P2211">SUM(_xlfn._xlws.FILTER($H$2:$H$2454,_xlfn.MAP($N$2:$N$2454,_xlfn.LAMBDA(_xlpm.x,_xlpm.x=$N2211))))</f>
        <v>7.9214195183776928E-5</v>
      </c>
      <c r="Q2211" s="4">
        <f t="shared" si="587"/>
        <v>1</v>
      </c>
      <c r="R2211" s="6" cm="1">
        <f t="array" ref="R2211">SUM(_xlfn._xlws.FILTER($H$2:$H$2454,_xlfn.MAP($O$2:$O$2454,_xlfn.LAMBDA(_xlpm.x,_xlpm.x=$O2211))))</f>
        <v>1.5842839036755386E-4</v>
      </c>
      <c r="S2211" s="4">
        <f t="shared" si="588"/>
        <v>0.5</v>
      </c>
      <c r="T2211" s="4">
        <f t="shared" si="589"/>
        <v>0.15616457835260653</v>
      </c>
      <c r="U2211" s="4">
        <f t="shared" si="590"/>
        <v>0.66666666666666663</v>
      </c>
      <c r="V2211" s="4">
        <f t="shared" si="591"/>
        <v>0.3010299956639812</v>
      </c>
      <c r="W2211" s="4" t="s">
        <v>5111</v>
      </c>
      <c r="X2211" s="2" cm="1">
        <f t="array" ref="X2211">SUM(_xlfn._xlws.FILTER($F$2:$F$2454,_xlfn.MAP($W$2:$W$2454,_xlfn.LAMBDA(_xlpm.x,_xlpm.x=$W2211))))</f>
        <v>566</v>
      </c>
      <c r="Y2211" s="11">
        <f t="shared" si="592"/>
        <v>1.7667844522968198E-3</v>
      </c>
      <c r="Z2211" s="4" t="s">
        <v>5101</v>
      </c>
      <c r="AA2211" s="2" cm="1">
        <f t="array" ref="AA2211">SUM(_xlfn._xlws.FILTER($F$2:$F$2454,_xlfn.MAP($Z$2:$Z$2454,_xlfn.LAMBDA(_xlpm.x,_xlpm.x=$Z2211))))</f>
        <v>2255</v>
      </c>
      <c r="AB2211" s="11">
        <f t="shared" si="593"/>
        <v>4.434589800443459E-4</v>
      </c>
      <c r="AC2211" s="11">
        <f t="shared" si="594"/>
        <v>0.60033011502570788</v>
      </c>
      <c r="AG2211" s="2"/>
      <c r="AL2211" s="2"/>
      <c r="AM2211" s="2"/>
    </row>
    <row r="2212" spans="1:39">
      <c r="A2212" s="1" t="str">
        <f t="shared" si="578"/>
        <v>~ssfu~ : [sfə]</v>
      </c>
      <c r="B2212" s="1">
        <f>_xlfn.LET(_xlpm.d,$G2212,_xlpm.k,_xlfn.CONCAT(LEFT(TRIM(B$1),1),"*"),COUNTIF(_xlpm.d,_xlpm.k))</f>
        <v>0</v>
      </c>
      <c r="C2212" s="1">
        <f>_xlfn.LET(_xlpm.d,$G2212,_xlpm.k,_xlfn.CONCAT(LEFT(TRIM(C$1),1),"*"),COUNTIF(_xlpm.d,_xlpm.k))</f>
        <v>0</v>
      </c>
      <c r="D2212" s="1">
        <f>_xlfn.LET(_xlpm.d,$G2212,_xlpm.k,_xlfn.CONCAT(LEFT(TRIM(D$1),1),"*"),COUNTIF(_xlpm.d,_xlpm.k))</f>
        <v>0</v>
      </c>
      <c r="E2212" s="1">
        <f t="shared" si="579"/>
        <v>0.30102999566398114</v>
      </c>
      <c r="F2212" s="7">
        <v>1</v>
      </c>
      <c r="G2212" s="9" t="s">
        <v>1019</v>
      </c>
      <c r="H2212" s="4" cm="1">
        <f t="array" ref="H2212">F2212/freq.sum.r6e</f>
        <v>7.9214195183776928E-5</v>
      </c>
      <c r="I2212" s="4" t="str">
        <f t="shared" si="580"/>
        <v>sfə</v>
      </c>
      <c r="J2212" s="4" t="str">
        <f t="shared" si="581"/>
        <v>ssfu</v>
      </c>
      <c r="K2212" s="10">
        <f t="shared" si="582"/>
        <v>3</v>
      </c>
      <c r="L2212" s="1">
        <f t="shared" si="583"/>
        <v>4</v>
      </c>
      <c r="M2212" s="10">
        <f t="shared" si="584"/>
        <v>4</v>
      </c>
      <c r="N2212" s="1" t="str">
        <f t="shared" si="585"/>
        <v>~ssfu~</v>
      </c>
      <c r="O2212" s="1" t="str">
        <f t="shared" si="586"/>
        <v>[sfə]</v>
      </c>
      <c r="P2212" s="3" cm="1">
        <f t="array" ref="P2212">SUM(_xlfn._xlws.FILTER($H$2:$H$2454,_xlfn.MAP($N$2:$N$2454,_xlfn.LAMBDA(_xlpm.x,_xlpm.x=$N2212))))</f>
        <v>7.9214195183776928E-5</v>
      </c>
      <c r="Q2212" s="4">
        <f t="shared" si="587"/>
        <v>1</v>
      </c>
      <c r="R2212" s="6" cm="1">
        <f t="array" ref="R2212">SUM(_xlfn._xlws.FILTER($H$2:$H$2454,_xlfn.MAP($O$2:$O$2454,_xlfn.LAMBDA(_xlpm.x,_xlpm.x=$O2212))))</f>
        <v>1.5842839036755386E-4</v>
      </c>
      <c r="S2212" s="4">
        <f t="shared" si="588"/>
        <v>0.5</v>
      </c>
      <c r="T2212" s="4">
        <f t="shared" si="589"/>
        <v>0.15616457835260653</v>
      </c>
      <c r="U2212" s="4">
        <f t="shared" si="590"/>
        <v>0.66666666666666663</v>
      </c>
      <c r="V2212" s="4">
        <f t="shared" si="591"/>
        <v>0.3010299956639812</v>
      </c>
      <c r="W2212" s="4" t="s">
        <v>5111</v>
      </c>
      <c r="X2212" s="2" cm="1">
        <f t="array" ref="X2212">SUM(_xlfn._xlws.FILTER($F$2:$F$2454,_xlfn.MAP($W$2:$W$2454,_xlfn.LAMBDA(_xlpm.x,_xlpm.x=$W2212))))</f>
        <v>566</v>
      </c>
      <c r="Y2212" s="11">
        <f t="shared" si="592"/>
        <v>1.7667844522968198E-3</v>
      </c>
      <c r="Z2212" s="4" t="s">
        <v>5101</v>
      </c>
      <c r="AA2212" s="2" cm="1">
        <f t="array" ref="AA2212">SUM(_xlfn._xlws.FILTER($F$2:$F$2454,_xlfn.MAP($Z$2:$Z$2454,_xlfn.LAMBDA(_xlpm.x,_xlpm.x=$Z2212))))</f>
        <v>2255</v>
      </c>
      <c r="AB2212" s="11">
        <f t="shared" si="593"/>
        <v>4.434589800443459E-4</v>
      </c>
      <c r="AC2212" s="11">
        <f t="shared" si="594"/>
        <v>0.60033011502570788</v>
      </c>
      <c r="AG2212" s="2"/>
      <c r="AL2212" s="2"/>
      <c r="AM2212" s="2"/>
    </row>
    <row r="2213" spans="1:39">
      <c r="A2213" s="1" t="str">
        <f t="shared" si="578"/>
        <v>~glue~ : [ɡlu]</v>
      </c>
      <c r="B2213" s="1">
        <f>_xlfn.LET(_xlpm.d,$G2213,_xlpm.k,_xlfn.CONCAT(LEFT(TRIM(B$1),1),"*"),COUNTIF(_xlpm.d,_xlpm.k))</f>
        <v>0</v>
      </c>
      <c r="C2213" s="1">
        <f>_xlfn.LET(_xlpm.d,$G2213,_xlpm.k,_xlfn.CONCAT(LEFT(TRIM(C$1),1),"*"),COUNTIF(_xlpm.d,_xlpm.k))</f>
        <v>0</v>
      </c>
      <c r="D2213" s="1">
        <f>_xlfn.LET(_xlpm.d,$G2213,_xlpm.k,_xlfn.CONCAT(LEFT(TRIM(D$1),1),"*"),COUNTIF(_xlpm.d,_xlpm.k))</f>
        <v>0</v>
      </c>
      <c r="E2213" s="1">
        <f t="shared" si="579"/>
        <v>0.30102999566398114</v>
      </c>
      <c r="F2213" s="7">
        <v>1</v>
      </c>
      <c r="G2213" s="9" t="s">
        <v>1003</v>
      </c>
      <c r="H2213" s="4" cm="1">
        <f t="array" ref="H2213">F2213/freq.sum.r6e</f>
        <v>7.9214195183776928E-5</v>
      </c>
      <c r="I2213" s="4" t="str">
        <f t="shared" si="580"/>
        <v>ɡlu</v>
      </c>
      <c r="J2213" s="4" t="str">
        <f t="shared" si="581"/>
        <v>glue</v>
      </c>
      <c r="K2213" s="10">
        <f t="shared" si="582"/>
        <v>3</v>
      </c>
      <c r="L2213" s="1">
        <f t="shared" si="583"/>
        <v>4</v>
      </c>
      <c r="M2213" s="10">
        <f t="shared" si="584"/>
        <v>4</v>
      </c>
      <c r="N2213" s="1" t="str">
        <f t="shared" si="585"/>
        <v>~glue~</v>
      </c>
      <c r="O2213" s="1" t="str">
        <f t="shared" si="586"/>
        <v>[ɡlu]</v>
      </c>
      <c r="P2213" s="3" cm="1">
        <f t="array" ref="P2213">SUM(_xlfn._xlws.FILTER($H$2:$H$2454,_xlfn.MAP($N$2:$N$2454,_xlfn.LAMBDA(_xlpm.x,_xlpm.x=$N2213))))</f>
        <v>7.9214195183776928E-5</v>
      </c>
      <c r="Q2213" s="4">
        <f t="shared" si="587"/>
        <v>1</v>
      </c>
      <c r="R2213" s="6" cm="1">
        <f t="array" ref="R2213">SUM(_xlfn._xlws.FILTER($H$2:$H$2454,_xlfn.MAP($O$2:$O$2454,_xlfn.LAMBDA(_xlpm.x,_xlpm.x=$O2213))))</f>
        <v>1.5842839036755386E-4</v>
      </c>
      <c r="S2213" s="4">
        <f t="shared" si="588"/>
        <v>0.5</v>
      </c>
      <c r="T2213" s="4">
        <f t="shared" si="589"/>
        <v>0.15616457835260653</v>
      </c>
      <c r="U2213" s="4">
        <f t="shared" si="590"/>
        <v>0.66666666666666663</v>
      </c>
      <c r="V2213" s="4">
        <f t="shared" si="591"/>
        <v>0.3010299956639812</v>
      </c>
      <c r="W2213" s="4" t="s">
        <v>5143</v>
      </c>
      <c r="X2213" s="2" cm="1">
        <f t="array" ref="X2213">SUM(_xlfn._xlws.FILTER($F$2:$F$2454,_xlfn.MAP($W$2:$W$2454,_xlfn.LAMBDA(_xlpm.x,_xlpm.x=$W2213))))</f>
        <v>33</v>
      </c>
      <c r="Y2213" s="11">
        <f t="shared" si="592"/>
        <v>3.0303030303030304E-2</v>
      </c>
      <c r="Z2213" s="4" t="s">
        <v>5111</v>
      </c>
      <c r="AA2213" s="2" cm="1">
        <f t="array" ref="AA2213">SUM(_xlfn._xlws.FILTER($F$2:$F$2454,_xlfn.MAP($Z$2:$Z$2454,_xlfn.LAMBDA(_xlpm.x,_xlpm.x=$Z2213))))</f>
        <v>254</v>
      </c>
      <c r="AB2213" s="11">
        <f t="shared" si="593"/>
        <v>3.937007874015748E-3</v>
      </c>
      <c r="AC2213" s="11">
        <f t="shared" si="594"/>
        <v>0.88631977674205065</v>
      </c>
      <c r="AG2213" s="2"/>
      <c r="AL2213" s="2"/>
      <c r="AM2213" s="2"/>
    </row>
    <row r="2214" spans="1:39">
      <c r="A2214" s="1" t="str">
        <f t="shared" si="578"/>
        <v>~rtue~ : [ɹtʃu]</v>
      </c>
      <c r="B2214" s="1">
        <f>_xlfn.LET(_xlpm.d,$G2214,_xlpm.k,_xlfn.CONCAT(LEFT(TRIM(B$1),1),"*"),COUNTIF(_xlpm.d,_xlpm.k))</f>
        <v>1</v>
      </c>
      <c r="C2214" s="1">
        <f>_xlfn.LET(_xlpm.d,$G2214,_xlpm.k,_xlfn.CONCAT(LEFT(TRIM(C$1),1),"*"),COUNTIF(_xlpm.d,_xlpm.k))</f>
        <v>0</v>
      </c>
      <c r="D2214" s="1">
        <f>_xlfn.LET(_xlpm.d,$G2214,_xlpm.k,_xlfn.CONCAT(LEFT(TRIM(D$1),1),"*"),COUNTIF(_xlpm.d,_xlpm.k))</f>
        <v>0</v>
      </c>
      <c r="E2214" s="1">
        <f t="shared" si="579"/>
        <v>0.30102999566398114</v>
      </c>
      <c r="F2214" s="7">
        <v>1</v>
      </c>
      <c r="G2214" s="9" t="s">
        <v>1014</v>
      </c>
      <c r="H2214" s="4" cm="1">
        <f t="array" ref="H2214">F2214/freq.sum.r6e</f>
        <v>7.9214195183776928E-5</v>
      </c>
      <c r="I2214" s="4" t="str">
        <f t="shared" si="580"/>
        <v>ɹtʃu</v>
      </c>
      <c r="J2214" s="4" t="str">
        <f t="shared" si="581"/>
        <v>rtue</v>
      </c>
      <c r="K2214" s="10">
        <f t="shared" si="582"/>
        <v>4</v>
      </c>
      <c r="L2214" s="1">
        <f t="shared" si="583"/>
        <v>4</v>
      </c>
      <c r="M2214" s="10">
        <f t="shared" si="584"/>
        <v>4</v>
      </c>
      <c r="N2214" s="1" t="str">
        <f t="shared" si="585"/>
        <v>~rtue~</v>
      </c>
      <c r="O2214" s="1" t="str">
        <f t="shared" si="586"/>
        <v>[ɹtʃu]</v>
      </c>
      <c r="P2214" s="3" cm="1">
        <f t="array" ref="P2214">SUM(_xlfn._xlws.FILTER($H$2:$H$2454,_xlfn.MAP($N$2:$N$2454,_xlfn.LAMBDA(_xlpm.x,_xlpm.x=$N2214))))</f>
        <v>7.9214195183776928E-5</v>
      </c>
      <c r="Q2214" s="4">
        <f t="shared" si="587"/>
        <v>1</v>
      </c>
      <c r="R2214" s="6" cm="1">
        <f t="array" ref="R2214">SUM(_xlfn._xlws.FILTER($H$2:$H$2454,_xlfn.MAP($O$2:$O$2454,_xlfn.LAMBDA(_xlpm.x,_xlpm.x=$O2214))))</f>
        <v>1.5842839036755386E-4</v>
      </c>
      <c r="S2214" s="4">
        <f t="shared" si="588"/>
        <v>0.5</v>
      </c>
      <c r="T2214" s="4">
        <f t="shared" si="589"/>
        <v>0.15616457835260653</v>
      </c>
      <c r="U2214" s="4">
        <f t="shared" si="590"/>
        <v>0.66666666666666663</v>
      </c>
      <c r="V2214" s="4">
        <f t="shared" si="591"/>
        <v>0.3010299956639812</v>
      </c>
      <c r="W2214" s="4" t="s">
        <v>5143</v>
      </c>
      <c r="X2214" s="2" cm="1">
        <f t="array" ref="X2214">SUM(_xlfn._xlws.FILTER($F$2:$F$2454,_xlfn.MAP($W$2:$W$2454,_xlfn.LAMBDA(_xlpm.x,_xlpm.x=$W2214))))</f>
        <v>33</v>
      </c>
      <c r="Y2214" s="11">
        <f t="shared" si="592"/>
        <v>3.0303030303030304E-2</v>
      </c>
      <c r="Z2214" s="4" t="s">
        <v>5111</v>
      </c>
      <c r="AA2214" s="2" cm="1">
        <f t="array" ref="AA2214">SUM(_xlfn._xlws.FILTER($F$2:$F$2454,_xlfn.MAP($Z$2:$Z$2454,_xlfn.LAMBDA(_xlpm.x,_xlpm.x=$Z2214))))</f>
        <v>254</v>
      </c>
      <c r="AB2214" s="11">
        <f t="shared" si="593"/>
        <v>3.937007874015748E-3</v>
      </c>
      <c r="AC2214" s="11">
        <f t="shared" si="594"/>
        <v>0.88631977674205065</v>
      </c>
      <c r="AG2214" s="2"/>
      <c r="AL2214" s="2"/>
      <c r="AM2214" s="2"/>
    </row>
    <row r="2215" spans="1:39">
      <c r="A2215" s="1" t="str">
        <f t="shared" si="578"/>
        <v>~ssue~ : [ʃu]</v>
      </c>
      <c r="B2215" s="1">
        <f>_xlfn.LET(_xlpm.d,$G2215,_xlpm.k,_xlfn.CONCAT(LEFT(TRIM(B$1),1),"*"),COUNTIF(_xlpm.d,_xlpm.k))</f>
        <v>0</v>
      </c>
      <c r="C2215" s="1">
        <f>_xlfn.LET(_xlpm.d,$G2215,_xlpm.k,_xlfn.CONCAT(LEFT(TRIM(C$1),1),"*"),COUNTIF(_xlpm.d,_xlpm.k))</f>
        <v>0</v>
      </c>
      <c r="D2215" s="1">
        <f>_xlfn.LET(_xlpm.d,$G2215,_xlpm.k,_xlfn.CONCAT(LEFT(TRIM(D$1),1),"*"),COUNTIF(_xlpm.d,_xlpm.k))</f>
        <v>0</v>
      </c>
      <c r="E2215" s="1">
        <f t="shared" si="579"/>
        <v>0.47712125471966244</v>
      </c>
      <c r="F2215" s="7">
        <v>2</v>
      </c>
      <c r="G2215" s="9" t="s">
        <v>712</v>
      </c>
      <c r="H2215" s="4" cm="1">
        <f t="array" ref="H2215">F2215/freq.sum.r6e</f>
        <v>1.5842839036755386E-4</v>
      </c>
      <c r="I2215" s="4" t="str">
        <f t="shared" si="580"/>
        <v>ʃu</v>
      </c>
      <c r="J2215" s="4" t="str">
        <f t="shared" si="581"/>
        <v>ssue</v>
      </c>
      <c r="K2215" s="10">
        <f t="shared" si="582"/>
        <v>2</v>
      </c>
      <c r="L2215" s="1">
        <f t="shared" si="583"/>
        <v>4</v>
      </c>
      <c r="M2215" s="10">
        <f t="shared" si="584"/>
        <v>4</v>
      </c>
      <c r="N2215" s="1" t="str">
        <f t="shared" si="585"/>
        <v>~ssue~</v>
      </c>
      <c r="O2215" s="1" t="str">
        <f t="shared" si="586"/>
        <v>[ʃu]</v>
      </c>
      <c r="P2215" s="3" cm="1">
        <f t="array" ref="P2215">SUM(_xlfn._xlws.FILTER($H$2:$H$2454,_xlfn.MAP($N$2:$N$2454,_xlfn.LAMBDA(_xlpm.x,_xlpm.x=$N2215))))</f>
        <v>1.5842839036755386E-4</v>
      </c>
      <c r="Q2215" s="4">
        <f t="shared" si="587"/>
        <v>1</v>
      </c>
      <c r="R2215" s="6" cm="1">
        <f t="array" ref="R2215">SUM(_xlfn._xlws.FILTER($H$2:$H$2454,_xlfn.MAP($O$2:$O$2454,_xlfn.LAMBDA(_xlpm.x,_xlpm.x=$O2215))))</f>
        <v>3.1685678073510771E-4</v>
      </c>
      <c r="S2215" s="4">
        <f t="shared" si="588"/>
        <v>0.5</v>
      </c>
      <c r="T2215" s="4">
        <f t="shared" si="589"/>
        <v>0.24751500062981216</v>
      </c>
      <c r="U2215" s="4">
        <f t="shared" si="590"/>
        <v>0.66666666666666663</v>
      </c>
      <c r="V2215" s="4">
        <f t="shared" si="591"/>
        <v>0.3010299956639812</v>
      </c>
      <c r="W2215" s="4" t="s">
        <v>5143</v>
      </c>
      <c r="X2215" s="2" cm="1">
        <f t="array" ref="X2215">SUM(_xlfn._xlws.FILTER($F$2:$F$2454,_xlfn.MAP($W$2:$W$2454,_xlfn.LAMBDA(_xlpm.x,_xlpm.x=$W2215))))</f>
        <v>33</v>
      </c>
      <c r="Y2215" s="11">
        <f t="shared" si="592"/>
        <v>6.0606060606060608E-2</v>
      </c>
      <c r="Z2215" s="4" t="s">
        <v>5111</v>
      </c>
      <c r="AA2215" s="2" cm="1">
        <f t="array" ref="AA2215">SUM(_xlfn._xlws.FILTER($F$2:$F$2454,_xlfn.MAP($Z$2:$Z$2454,_xlfn.LAMBDA(_xlpm.x,_xlpm.x=$Z2215))))</f>
        <v>254</v>
      </c>
      <c r="AB2215" s="11">
        <f t="shared" si="593"/>
        <v>7.874015748031496E-3</v>
      </c>
      <c r="AC2215" s="11">
        <f t="shared" si="594"/>
        <v>0.88631977674205065</v>
      </c>
      <c r="AG2215" s="2"/>
      <c r="AL2215" s="2"/>
      <c r="AM2215" s="2"/>
    </row>
    <row r="2216" spans="1:39">
      <c r="A2216" s="1" t="str">
        <f t="shared" si="578"/>
        <v>~true~ : [tɹu]</v>
      </c>
      <c r="B2216" s="1">
        <f>_xlfn.LET(_xlpm.d,$G2216,_xlpm.k,_xlfn.CONCAT(LEFT(TRIM(B$1),1),"*"),COUNTIF(_xlpm.d,_xlpm.k))</f>
        <v>0</v>
      </c>
      <c r="C2216" s="1">
        <f>_xlfn.LET(_xlpm.d,$G2216,_xlpm.k,_xlfn.CONCAT(LEFT(TRIM(C$1),1),"*"),COUNTIF(_xlpm.d,_xlpm.k))</f>
        <v>0</v>
      </c>
      <c r="D2216" s="1">
        <f>_xlfn.LET(_xlpm.d,$G2216,_xlpm.k,_xlfn.CONCAT(LEFT(TRIM(D$1),1),"*"),COUNTIF(_xlpm.d,_xlpm.k))</f>
        <v>0</v>
      </c>
      <c r="E2216" s="1">
        <f t="shared" si="579"/>
        <v>0.30102999566398114</v>
      </c>
      <c r="F2216" s="7">
        <v>1</v>
      </c>
      <c r="G2216" s="9" t="s">
        <v>630</v>
      </c>
      <c r="H2216" s="4" cm="1">
        <f t="array" ref="H2216">F2216/freq.sum.r6e</f>
        <v>7.9214195183776928E-5</v>
      </c>
      <c r="I2216" s="4" t="str">
        <f t="shared" si="580"/>
        <v>tɹu</v>
      </c>
      <c r="J2216" s="4" t="str">
        <f t="shared" si="581"/>
        <v>true</v>
      </c>
      <c r="K2216" s="10">
        <f t="shared" si="582"/>
        <v>3</v>
      </c>
      <c r="L2216" s="1">
        <f t="shared" si="583"/>
        <v>4</v>
      </c>
      <c r="M2216" s="10">
        <f t="shared" si="584"/>
        <v>4</v>
      </c>
      <c r="N2216" s="1" t="str">
        <f t="shared" si="585"/>
        <v>~true~</v>
      </c>
      <c r="O2216" s="1" t="str">
        <f t="shared" si="586"/>
        <v>[tɹu]</v>
      </c>
      <c r="P2216" s="3" cm="1">
        <f t="array" ref="P2216">SUM(_xlfn._xlws.FILTER($H$2:$H$2454,_xlfn.MAP($N$2:$N$2454,_xlfn.LAMBDA(_xlpm.x,_xlpm.x=$N2216))))</f>
        <v>7.9214195183776928E-5</v>
      </c>
      <c r="Q2216" s="4">
        <f t="shared" si="587"/>
        <v>1</v>
      </c>
      <c r="R2216" s="6" cm="1">
        <f t="array" ref="R2216">SUM(_xlfn._xlws.FILTER($H$2:$H$2454,_xlfn.MAP($O$2:$O$2454,_xlfn.LAMBDA(_xlpm.x,_xlpm.x=$O2216))))</f>
        <v>1.5842839036755386E-4</v>
      </c>
      <c r="S2216" s="4">
        <f t="shared" si="588"/>
        <v>0.5</v>
      </c>
      <c r="T2216" s="4">
        <f t="shared" si="589"/>
        <v>0.15616457835260653</v>
      </c>
      <c r="U2216" s="4">
        <f t="shared" si="590"/>
        <v>0.66666666666666663</v>
      </c>
      <c r="V2216" s="4">
        <f t="shared" si="591"/>
        <v>0.3010299956639812</v>
      </c>
      <c r="W2216" s="4" t="s">
        <v>5143</v>
      </c>
      <c r="X2216" s="2" cm="1">
        <f t="array" ref="X2216">SUM(_xlfn._xlws.FILTER($F$2:$F$2454,_xlfn.MAP($W$2:$W$2454,_xlfn.LAMBDA(_xlpm.x,_xlpm.x=$W2216))))</f>
        <v>33</v>
      </c>
      <c r="Y2216" s="11">
        <f t="shared" si="592"/>
        <v>3.0303030303030304E-2</v>
      </c>
      <c r="Z2216" s="4" t="s">
        <v>5111</v>
      </c>
      <c r="AA2216" s="2" cm="1">
        <f t="array" ref="AA2216">SUM(_xlfn._xlws.FILTER($F$2:$F$2454,_xlfn.MAP($Z$2:$Z$2454,_xlfn.LAMBDA(_xlpm.x,_xlpm.x=$Z2216))))</f>
        <v>254</v>
      </c>
      <c r="AB2216" s="11">
        <f t="shared" si="593"/>
        <v>3.937007874015748E-3</v>
      </c>
      <c r="AC2216" s="11">
        <f t="shared" si="594"/>
        <v>0.88631977674205065</v>
      </c>
      <c r="AG2216" s="2"/>
      <c r="AL2216" s="2"/>
      <c r="AM2216" s="2"/>
    </row>
    <row r="2217" spans="1:39">
      <c r="A2217" s="1" t="str">
        <f t="shared" si="578"/>
        <v>~pply~ : [plaɪ]</v>
      </c>
      <c r="B2217" s="1">
        <f>_xlfn.LET(_xlpm.d,$G2217,_xlpm.k,_xlfn.CONCAT(LEFT(TRIM(B$1),1),"*"),COUNTIF(_xlpm.d,_xlpm.k))</f>
        <v>0</v>
      </c>
      <c r="C2217" s="1">
        <f>_xlfn.LET(_xlpm.d,$G2217,_xlpm.k,_xlfn.CONCAT(LEFT(TRIM(C$1),1),"*"),COUNTIF(_xlpm.d,_xlpm.k))</f>
        <v>0</v>
      </c>
      <c r="D2217" s="1">
        <f>_xlfn.LET(_xlpm.d,$G2217,_xlpm.k,_xlfn.CONCAT(LEFT(TRIM(D$1),1),"*"),COUNTIF(_xlpm.d,_xlpm.k))</f>
        <v>0</v>
      </c>
      <c r="E2217" s="1">
        <f t="shared" si="579"/>
        <v>0.47712125471966244</v>
      </c>
      <c r="F2217" s="7">
        <v>2</v>
      </c>
      <c r="G2217" s="9" t="s">
        <v>711</v>
      </c>
      <c r="H2217" s="4" cm="1">
        <f t="array" ref="H2217">F2217/freq.sum.r6e</f>
        <v>1.5842839036755386E-4</v>
      </c>
      <c r="I2217" s="1" t="str">
        <f t="shared" si="580"/>
        <v>plaɪ</v>
      </c>
      <c r="J2217" s="1" t="str">
        <f t="shared" si="581"/>
        <v>pply</v>
      </c>
      <c r="K2217" s="10">
        <f t="shared" si="582"/>
        <v>4</v>
      </c>
      <c r="L2217" s="1">
        <f t="shared" si="583"/>
        <v>4</v>
      </c>
      <c r="M2217" s="10">
        <f t="shared" si="584"/>
        <v>4</v>
      </c>
      <c r="N2217" s="1" t="str">
        <f t="shared" si="585"/>
        <v>~pply~</v>
      </c>
      <c r="O2217" s="1" t="str">
        <f t="shared" si="586"/>
        <v>[plaɪ]</v>
      </c>
      <c r="P2217" s="3" cm="1">
        <f t="array" ref="P2217">SUM(_xlfn._xlws.FILTER($H$2:$H$2454,_xlfn.MAP($N$2:$N$2454,_xlfn.LAMBDA(_xlpm.x,_xlpm.x=$N2217))))</f>
        <v>1.5842839036755386E-4</v>
      </c>
      <c r="Q2217" s="4">
        <f t="shared" si="587"/>
        <v>1</v>
      </c>
      <c r="R2217" s="6" cm="1">
        <f t="array" ref="R2217">SUM(_xlfn._xlws.FILTER($H$2:$H$2454,_xlfn.MAP($O$2:$O$2454,_xlfn.LAMBDA(_xlpm.x,_xlpm.x=$O2217))))</f>
        <v>3.1685678073510771E-4</v>
      </c>
      <c r="S2217" s="4">
        <f t="shared" si="588"/>
        <v>0.5</v>
      </c>
      <c r="T2217" s="4">
        <f t="shared" si="589"/>
        <v>0.24751500062981216</v>
      </c>
      <c r="U2217" s="4">
        <f t="shared" si="590"/>
        <v>0.66666666666666663</v>
      </c>
      <c r="V2217" s="4">
        <f t="shared" si="591"/>
        <v>0.3010299956639812</v>
      </c>
      <c r="W2217" s="4" t="s">
        <v>5123</v>
      </c>
      <c r="X2217" s="2" cm="1">
        <f t="array" ref="X2217">SUM(_xlfn._xlws.FILTER($F$2:$F$2454,_xlfn.MAP($W$2:$W$2454,_xlfn.LAMBDA(_xlpm.x,_xlpm.x=$W2217))))</f>
        <v>340</v>
      </c>
      <c r="Y2217" s="11">
        <f t="shared" si="592"/>
        <v>5.8823529411764705E-3</v>
      </c>
      <c r="Z2217" s="4" t="s">
        <v>5106</v>
      </c>
      <c r="AA2217" s="2" cm="1">
        <f t="array" ref="AA2217">SUM(_xlfn._xlws.FILTER($F$2:$F$2454,_xlfn.MAP($Z$2:$Z$2454,_xlfn.LAMBDA(_xlpm.x,_xlpm.x=$Z2217))))</f>
        <v>397</v>
      </c>
      <c r="AB2217" s="11">
        <f t="shared" si="593"/>
        <v>5.0377833753148613E-3</v>
      </c>
      <c r="AC2217" s="11">
        <f t="shared" si="594"/>
        <v>6.7311589720859974E-2</v>
      </c>
      <c r="AG2217" s="2"/>
      <c r="AL2217" s="2"/>
      <c r="AM2217" s="2"/>
    </row>
    <row r="2218" spans="1:39">
      <c r="A2218" s="1" t="str">
        <f t="shared" si="578"/>
        <v>~mbly~ : [mblɪ]</v>
      </c>
      <c r="B2218" s="1">
        <f>_xlfn.LET(_xlpm.d,$G2218,_xlpm.k,_xlfn.CONCAT(LEFT(TRIM(B$1),1),"*"),COUNTIF(_xlpm.d,_xlpm.k))</f>
        <v>0</v>
      </c>
      <c r="C2218" s="1">
        <f>_xlfn.LET(_xlpm.d,$G2218,_xlpm.k,_xlfn.CONCAT(LEFT(TRIM(C$1),1),"*"),COUNTIF(_xlpm.d,_xlpm.k))</f>
        <v>1</v>
      </c>
      <c r="D2218" s="1">
        <f>_xlfn.LET(_xlpm.d,$G2218,_xlpm.k,_xlfn.CONCAT(LEFT(TRIM(D$1),1),"*"),COUNTIF(_xlpm.d,_xlpm.k))</f>
        <v>0</v>
      </c>
      <c r="E2218" s="1">
        <f t="shared" si="579"/>
        <v>0.30102999566398114</v>
      </c>
      <c r="F2218" s="7">
        <v>1</v>
      </c>
      <c r="G2218" s="9" t="s">
        <v>2103</v>
      </c>
      <c r="H2218" s="4" cm="1">
        <f t="array" ref="H2218">F2218/freq.sum.r6e</f>
        <v>7.9214195183776928E-5</v>
      </c>
      <c r="I2218" s="4" t="str">
        <f t="shared" si="580"/>
        <v>mblɪ</v>
      </c>
      <c r="J2218" s="4" t="str">
        <f t="shared" si="581"/>
        <v>mbly</v>
      </c>
      <c r="K2218" s="10">
        <f t="shared" si="582"/>
        <v>4</v>
      </c>
      <c r="L2218" s="1">
        <f t="shared" si="583"/>
        <v>4</v>
      </c>
      <c r="M2218" s="10">
        <f t="shared" si="584"/>
        <v>4</v>
      </c>
      <c r="N2218" s="1" t="str">
        <f t="shared" si="585"/>
        <v>~mbly~</v>
      </c>
      <c r="O2218" s="1" t="str">
        <f t="shared" si="586"/>
        <v>[mblɪ]</v>
      </c>
      <c r="P2218" s="3" cm="1">
        <f t="array" ref="P2218">SUM(_xlfn._xlws.FILTER($H$2:$H$2454,_xlfn.MAP($N$2:$N$2454,_xlfn.LAMBDA(_xlpm.x,_xlpm.x=$N2218))))</f>
        <v>7.9214195183776928E-5</v>
      </c>
      <c r="Q2218" s="4">
        <f t="shared" si="587"/>
        <v>1</v>
      </c>
      <c r="R2218" s="6" cm="1">
        <f t="array" ref="R2218">SUM(_xlfn._xlws.FILTER($H$2:$H$2454,_xlfn.MAP($O$2:$O$2454,_xlfn.LAMBDA(_xlpm.x,_xlpm.x=$O2218))))</f>
        <v>1.5842839036755386E-4</v>
      </c>
      <c r="S2218" s="4">
        <f t="shared" si="588"/>
        <v>0.5</v>
      </c>
      <c r="T2218" s="4">
        <f t="shared" si="589"/>
        <v>0.15616457835260653</v>
      </c>
      <c r="U2218" s="4">
        <f t="shared" si="590"/>
        <v>0.66666666666666663</v>
      </c>
      <c r="V2218" s="4">
        <f t="shared" si="591"/>
        <v>0.3010299956639812</v>
      </c>
      <c r="W2218" s="4" t="s">
        <v>5123</v>
      </c>
      <c r="X2218" s="2" cm="1">
        <f t="array" ref="X2218">SUM(_xlfn._xlws.FILTER($F$2:$F$2454,_xlfn.MAP($W$2:$W$2454,_xlfn.LAMBDA(_xlpm.x,_xlpm.x=$W2218))))</f>
        <v>340</v>
      </c>
      <c r="Y2218" s="11">
        <f t="shared" si="592"/>
        <v>2.9411764705882353E-3</v>
      </c>
      <c r="Z2218" s="4" t="s">
        <v>5102</v>
      </c>
      <c r="AA2218" s="2" cm="1">
        <f t="array" ref="AA2218">SUM(_xlfn._xlws.FILTER($F$2:$F$2454,_xlfn.MAP($Z$2:$Z$2454,_xlfn.LAMBDA(_xlpm.x,_xlpm.x=$Z2218))))</f>
        <v>1794</v>
      </c>
      <c r="AB2218" s="11">
        <f t="shared" si="593"/>
        <v>5.5741360089186175E-4</v>
      </c>
      <c r="AC2218" s="11">
        <f t="shared" si="594"/>
        <v>0.72234352166581817</v>
      </c>
      <c r="AG2218" s="2"/>
      <c r="AL2218" s="2"/>
      <c r="AM2218" s="2"/>
    </row>
    <row r="2219" spans="1:39">
      <c r="A2219" s="1" t="str">
        <f t="shared" si="578"/>
        <v>~mply~ : [mplɪ]</v>
      </c>
      <c r="B2219" s="1">
        <f>_xlfn.LET(_xlpm.d,$G2219,_xlpm.k,_xlfn.CONCAT(LEFT(TRIM(B$1),1),"*"),COUNTIF(_xlpm.d,_xlpm.k))</f>
        <v>0</v>
      </c>
      <c r="C2219" s="1">
        <f>_xlfn.LET(_xlpm.d,$G2219,_xlpm.k,_xlfn.CONCAT(LEFT(TRIM(C$1),1),"*"),COUNTIF(_xlpm.d,_xlpm.k))</f>
        <v>1</v>
      </c>
      <c r="D2219" s="1">
        <f>_xlfn.LET(_xlpm.d,$G2219,_xlpm.k,_xlfn.CONCAT(LEFT(TRIM(D$1),1),"*"),COUNTIF(_xlpm.d,_xlpm.k))</f>
        <v>0</v>
      </c>
      <c r="E2219" s="1">
        <f t="shared" si="579"/>
        <v>0.30102999566398114</v>
      </c>
      <c r="F2219" s="7">
        <v>1</v>
      </c>
      <c r="G2219" s="9" t="s">
        <v>1136</v>
      </c>
      <c r="H2219" s="4" cm="1">
        <f t="array" ref="H2219">F2219/freq.sum.r6e</f>
        <v>7.9214195183776928E-5</v>
      </c>
      <c r="I2219" s="4" t="str">
        <f t="shared" si="580"/>
        <v>mplɪ</v>
      </c>
      <c r="J2219" s="4" t="str">
        <f t="shared" si="581"/>
        <v>mply</v>
      </c>
      <c r="K2219" s="10">
        <f t="shared" si="582"/>
        <v>4</v>
      </c>
      <c r="L2219" s="1">
        <f t="shared" si="583"/>
        <v>4</v>
      </c>
      <c r="M2219" s="10">
        <f t="shared" si="584"/>
        <v>4</v>
      </c>
      <c r="N2219" s="1" t="str">
        <f t="shared" si="585"/>
        <v>~mply~</v>
      </c>
      <c r="O2219" s="1" t="str">
        <f t="shared" si="586"/>
        <v>[mplɪ]</v>
      </c>
      <c r="P2219" s="3" cm="1">
        <f t="array" ref="P2219">SUM(_xlfn._xlws.FILTER($H$2:$H$2454,_xlfn.MAP($N$2:$N$2454,_xlfn.LAMBDA(_xlpm.x,_xlpm.x=$N2219))))</f>
        <v>7.9214195183776928E-5</v>
      </c>
      <c r="Q2219" s="4">
        <f t="shared" si="587"/>
        <v>1</v>
      </c>
      <c r="R2219" s="6" cm="1">
        <f t="array" ref="R2219">SUM(_xlfn._xlws.FILTER($H$2:$H$2454,_xlfn.MAP($O$2:$O$2454,_xlfn.LAMBDA(_xlpm.x,_xlpm.x=$O2219))))</f>
        <v>1.5842839036755386E-4</v>
      </c>
      <c r="S2219" s="4">
        <f t="shared" si="588"/>
        <v>0.5</v>
      </c>
      <c r="T2219" s="4">
        <f t="shared" si="589"/>
        <v>0.15616457835260653</v>
      </c>
      <c r="U2219" s="4">
        <f t="shared" si="590"/>
        <v>0.66666666666666663</v>
      </c>
      <c r="V2219" s="4">
        <f t="shared" si="591"/>
        <v>0.3010299956639812</v>
      </c>
      <c r="W2219" s="4" t="s">
        <v>5123</v>
      </c>
      <c r="X2219" s="2" cm="1">
        <f t="array" ref="X2219">SUM(_xlfn._xlws.FILTER($F$2:$F$2454,_xlfn.MAP($W$2:$W$2454,_xlfn.LAMBDA(_xlpm.x,_xlpm.x=$W2219))))</f>
        <v>340</v>
      </c>
      <c r="Y2219" s="11">
        <f t="shared" si="592"/>
        <v>2.9411764705882353E-3</v>
      </c>
      <c r="Z2219" s="4" t="s">
        <v>5102</v>
      </c>
      <c r="AA2219" s="2" cm="1">
        <f t="array" ref="AA2219">SUM(_xlfn._xlws.FILTER($F$2:$F$2454,_xlfn.MAP($Z$2:$Z$2454,_xlfn.LAMBDA(_xlpm.x,_xlpm.x=$Z2219))))</f>
        <v>1794</v>
      </c>
      <c r="AB2219" s="11">
        <f t="shared" si="593"/>
        <v>5.5741360089186175E-4</v>
      </c>
      <c r="AC2219" s="11">
        <f t="shared" si="594"/>
        <v>0.72234352166581817</v>
      </c>
      <c r="AG2219" s="2"/>
      <c r="AL2219" s="2"/>
      <c r="AM2219" s="2"/>
    </row>
    <row r="2220" spans="1:39">
      <c r="A2220" s="1" t="str">
        <f t="shared" si="578"/>
        <v>~nk's~ : [ŋks]</v>
      </c>
      <c r="B2220" s="1">
        <f>_xlfn.LET(_xlpm.d,$G2220,_xlpm.k,_xlfn.CONCAT(LEFT(TRIM(B$1),1),"*"),COUNTIF(_xlpm.d,_xlpm.k))</f>
        <v>0</v>
      </c>
      <c r="C2220" s="1">
        <f>_xlfn.LET(_xlpm.d,$G2220,_xlpm.k,_xlfn.CONCAT(LEFT(TRIM(C$1),1),"*"),COUNTIF(_xlpm.d,_xlpm.k))</f>
        <v>0</v>
      </c>
      <c r="D2220" s="1">
        <f>_xlfn.LET(_xlpm.d,$G2220,_xlpm.k,_xlfn.CONCAT(LEFT(TRIM(D$1),1),"*"),COUNTIF(_xlpm.d,_xlpm.k))</f>
        <v>0</v>
      </c>
      <c r="E2220" s="1">
        <f t="shared" si="579"/>
        <v>0.30102999566398114</v>
      </c>
      <c r="F2220" s="7">
        <v>1</v>
      </c>
      <c r="G2220" s="9" t="s">
        <v>2347</v>
      </c>
      <c r="H2220" s="4" cm="1">
        <f t="array" ref="H2220">F2220/freq.sum.r6e</f>
        <v>7.9214195183776928E-5</v>
      </c>
      <c r="I2220" s="4" t="str">
        <f t="shared" si="580"/>
        <v>ŋks</v>
      </c>
      <c r="J2220" s="4" t="str">
        <f t="shared" si="581"/>
        <v>nk's</v>
      </c>
      <c r="K2220" s="10">
        <f t="shared" si="582"/>
        <v>3</v>
      </c>
      <c r="L2220" s="1">
        <f t="shared" si="583"/>
        <v>4</v>
      </c>
      <c r="M2220" s="10">
        <f t="shared" si="584"/>
        <v>4</v>
      </c>
      <c r="N2220" s="1" t="str">
        <f t="shared" si="585"/>
        <v>~nk's~</v>
      </c>
      <c r="O2220" s="1" t="str">
        <f t="shared" si="586"/>
        <v>[ŋks]</v>
      </c>
      <c r="P2220" s="3" cm="1">
        <f t="array" ref="P2220">SUM(_xlfn._xlws.FILTER($H$2:$H$2454,_xlfn.MAP($N$2:$N$2454,_xlfn.LAMBDA(_xlpm.x,_xlpm.x=$N2220))))</f>
        <v>7.9214195183776928E-5</v>
      </c>
      <c r="Q2220" s="4">
        <f t="shared" si="587"/>
        <v>1</v>
      </c>
      <c r="R2220" s="6" cm="1">
        <f t="array" ref="R2220">SUM(_xlfn._xlws.FILTER($H$2:$H$2454,_xlfn.MAP($O$2:$O$2454,_xlfn.LAMBDA(_xlpm.x,_xlpm.x=$O2220))))</f>
        <v>1.5842839036755386E-4</v>
      </c>
      <c r="S2220" s="4">
        <f t="shared" si="588"/>
        <v>0.5</v>
      </c>
      <c r="T2220" s="4">
        <f t="shared" si="589"/>
        <v>0.15616457835260653</v>
      </c>
      <c r="U2220" s="4">
        <f t="shared" si="590"/>
        <v>0.66666666666666663</v>
      </c>
      <c r="V2220" s="4">
        <f t="shared" si="591"/>
        <v>0.3010299956639812</v>
      </c>
      <c r="W2220" s="4"/>
      <c r="X2220" s="2" cm="1">
        <f t="array" ref="X2220">SUM(_xlfn._xlws.FILTER($F$2:$F$2454,_xlfn.MAP($W$2:$W$2454,_xlfn.LAMBDA(_xlpm.x,_xlpm.x=$W2220))))</f>
        <v>2988</v>
      </c>
      <c r="Y2220" s="11">
        <f t="shared" si="592"/>
        <v>3.3467202141900936E-4</v>
      </c>
      <c r="Z2220" s="4"/>
      <c r="AA2220" s="2" cm="1">
        <f t="array" ref="AA2220">SUM(_xlfn._xlws.FILTER($F$2:$F$2454,_xlfn.MAP($Z$2:$Z$2454,_xlfn.LAMBDA(_xlpm.x,_xlpm.x=$Z2220))))</f>
        <v>3871</v>
      </c>
      <c r="AB2220" s="11">
        <f t="shared" si="593"/>
        <v>2.5833118057349522E-4</v>
      </c>
      <c r="AC2220" s="11">
        <f t="shared" si="594"/>
        <v>0.11244257817559389</v>
      </c>
      <c r="AG2220" s="2"/>
      <c r="AL2220" s="2"/>
      <c r="AM2220" s="2"/>
    </row>
    <row r="2221" spans="1:39">
      <c r="A2221" s="1" t="str">
        <f t="shared" si="578"/>
        <v>~shou~ : [ʃoʊ]</v>
      </c>
      <c r="B2221" s="1">
        <f>_xlfn.LET(_xlpm.d,$G2221,_xlpm.k,_xlfn.CONCAT(LEFT(TRIM(B$1),1),"*"),COUNTIF(_xlpm.d,_xlpm.k))</f>
        <v>0</v>
      </c>
      <c r="C2221" s="1">
        <f>_xlfn.LET(_xlpm.d,$G2221,_xlpm.k,_xlfn.CONCAT(LEFT(TRIM(C$1),1),"*"),COUNTIF(_xlpm.d,_xlpm.k))</f>
        <v>0</v>
      </c>
      <c r="D2221" s="1">
        <f>_xlfn.LET(_xlpm.d,$G2221,_xlpm.k,_xlfn.CONCAT(LEFT(TRIM(D$1),1),"*"),COUNTIF(_xlpm.d,_xlpm.k))</f>
        <v>0</v>
      </c>
      <c r="E2221" s="1">
        <f t="shared" si="579"/>
        <v>0.30102999566398114</v>
      </c>
      <c r="F2221" s="7">
        <v>1</v>
      </c>
      <c r="G2221" s="9" t="s">
        <v>1455</v>
      </c>
      <c r="H2221" s="4" cm="1">
        <f t="array" ref="H2221">F2221/freq.sum.r6e</f>
        <v>7.9214195183776928E-5</v>
      </c>
      <c r="I2221" s="4" t="str">
        <f t="shared" si="580"/>
        <v>ʃoʊ</v>
      </c>
      <c r="J2221" s="4" t="str">
        <f t="shared" si="581"/>
        <v>shou</v>
      </c>
      <c r="K2221" s="10">
        <f t="shared" si="582"/>
        <v>3</v>
      </c>
      <c r="L2221" s="1">
        <f t="shared" si="583"/>
        <v>4</v>
      </c>
      <c r="M2221" s="10">
        <f t="shared" si="584"/>
        <v>4</v>
      </c>
      <c r="N2221" s="1" t="str">
        <f t="shared" si="585"/>
        <v>~shou~</v>
      </c>
      <c r="O2221" s="1" t="str">
        <f t="shared" si="586"/>
        <v>[ʃoʊ]</v>
      </c>
      <c r="P2221" s="3" cm="1">
        <f t="array" ref="P2221">SUM(_xlfn._xlws.FILTER($H$2:$H$2454,_xlfn.MAP($N$2:$N$2454,_xlfn.LAMBDA(_xlpm.x,_xlpm.x=$N2221))))</f>
        <v>2.3764258555133077E-4</v>
      </c>
      <c r="Q2221" s="4">
        <f t="shared" si="587"/>
        <v>0.33333333333333337</v>
      </c>
      <c r="R2221" s="6" cm="1">
        <f t="array" ref="R2221">SUM(_xlfn._xlws.FILTER($H$2:$H$2454,_xlfn.MAP($O$2:$O$2454,_xlfn.LAMBDA(_xlpm.x,_xlpm.x=$O2221))))</f>
        <v>4.7528517110266159E-4</v>
      </c>
      <c r="S2221" s="4">
        <f t="shared" si="588"/>
        <v>0.16666666666666666</v>
      </c>
      <c r="T2221" s="4">
        <f t="shared" si="589"/>
        <v>5.2054859450868851E-2</v>
      </c>
      <c r="U2221" s="4">
        <f t="shared" si="590"/>
        <v>0.22222222222222224</v>
      </c>
      <c r="V2221" s="4">
        <f t="shared" si="591"/>
        <v>0.30102999566398131</v>
      </c>
      <c r="W2221" s="4" t="s">
        <v>5100</v>
      </c>
      <c r="X2221" s="2" cm="1">
        <f t="array" ref="X2221">SUM(_xlfn._xlws.FILTER($F$2:$F$2454,_xlfn.MAP($W$2:$W$2454,_xlfn.LAMBDA(_xlpm.x,_xlpm.x=$W2221))))</f>
        <v>150</v>
      </c>
      <c r="Y2221" s="11">
        <f t="shared" si="592"/>
        <v>6.6666666666666671E-3</v>
      </c>
      <c r="Z2221" s="4" t="s">
        <v>5109</v>
      </c>
      <c r="AA2221" s="2" cm="1">
        <f t="array" ref="AA2221">SUM(_xlfn._xlws.FILTER($F$2:$F$2454,_xlfn.MAP($Z$2:$Z$2454,_xlfn.LAMBDA(_xlpm.x,_xlpm.x=$Z2221))))</f>
        <v>257</v>
      </c>
      <c r="AB2221" s="11">
        <f t="shared" si="593"/>
        <v>3.8910505836575876E-3</v>
      </c>
      <c r="AC2221" s="11">
        <f t="shared" si="594"/>
        <v>0.23384186427561329</v>
      </c>
      <c r="AG2221" s="2"/>
      <c r="AL2221" s="2"/>
      <c r="AM2221" s="2"/>
    </row>
    <row r="2222" spans="1:39">
      <c r="A2222" s="1" t="str">
        <f t="shared" si="578"/>
        <v>~stea~ : [sti]</v>
      </c>
      <c r="B2222" s="1">
        <f>_xlfn.LET(_xlpm.d,$G2222,_xlpm.k,_xlfn.CONCAT(LEFT(TRIM(B$1),1),"*"),COUNTIF(_xlpm.d,_xlpm.k))</f>
        <v>0</v>
      </c>
      <c r="C2222" s="1">
        <f>_xlfn.LET(_xlpm.d,$G2222,_xlpm.k,_xlfn.CONCAT(LEFT(TRIM(C$1),1),"*"),COUNTIF(_xlpm.d,_xlpm.k))</f>
        <v>0</v>
      </c>
      <c r="D2222" s="1">
        <f>_xlfn.LET(_xlpm.d,$G2222,_xlpm.k,_xlfn.CONCAT(LEFT(TRIM(D$1),1),"*"),COUNTIF(_xlpm.d,_xlpm.k))</f>
        <v>0</v>
      </c>
      <c r="E2222" s="1">
        <f t="shared" si="579"/>
        <v>0.47712125471966244</v>
      </c>
      <c r="F2222" s="7">
        <v>2</v>
      </c>
      <c r="G2222" s="9" t="s">
        <v>272</v>
      </c>
      <c r="H2222" s="4" cm="1">
        <f t="array" ref="H2222">F2222/freq.sum.r6e</f>
        <v>1.5842839036755386E-4</v>
      </c>
      <c r="I2222" s="1" t="str">
        <f t="shared" si="580"/>
        <v>sti</v>
      </c>
      <c r="J2222" s="1" t="str">
        <f t="shared" si="581"/>
        <v>stea</v>
      </c>
      <c r="K2222" s="10">
        <f t="shared" si="582"/>
        <v>3</v>
      </c>
      <c r="L2222" s="1">
        <f t="shared" si="583"/>
        <v>4</v>
      </c>
      <c r="M2222" s="10">
        <f t="shared" si="584"/>
        <v>4</v>
      </c>
      <c r="N2222" s="1" t="str">
        <f t="shared" si="585"/>
        <v>~stea~</v>
      </c>
      <c r="O2222" s="1" t="str">
        <f t="shared" si="586"/>
        <v>[sti]</v>
      </c>
      <c r="P2222" s="3" cm="1">
        <f t="array" ref="P2222">SUM(_xlfn._xlws.FILTER($H$2:$H$2454,_xlfn.MAP($N$2:$N$2454,_xlfn.LAMBDA(_xlpm.x,_xlpm.x=$N2222))))</f>
        <v>2.3764258555133077E-4</v>
      </c>
      <c r="Q2222" s="4">
        <f t="shared" si="587"/>
        <v>0.66666666666666674</v>
      </c>
      <c r="R2222" s="6" cm="1">
        <f t="array" ref="R2222">SUM(_xlfn._xlws.FILTER($H$2:$H$2454,_xlfn.MAP($O$2:$O$2454,_xlfn.LAMBDA(_xlpm.x,_xlpm.x=$O2222))))</f>
        <v>4.7528517110266154E-4</v>
      </c>
      <c r="S2222" s="4">
        <f t="shared" si="588"/>
        <v>0.33333333333333337</v>
      </c>
      <c r="T2222" s="4">
        <f t="shared" si="589"/>
        <v>0.16501000041987482</v>
      </c>
      <c r="U2222" s="4">
        <f t="shared" si="590"/>
        <v>0.44444444444444453</v>
      </c>
      <c r="V2222" s="4">
        <f t="shared" si="591"/>
        <v>0.3010299956639812</v>
      </c>
      <c r="W2222" s="4" t="s">
        <v>5124</v>
      </c>
      <c r="X2222" s="2" cm="1">
        <f t="array" ref="X2222">SUM(_xlfn._xlws.FILTER($F$2:$F$2454,_xlfn.MAP($W$2:$W$2454,_xlfn.LAMBDA(_xlpm.x,_xlpm.x=$W2222))))</f>
        <v>184</v>
      </c>
      <c r="Y2222" s="11">
        <f t="shared" si="592"/>
        <v>1.0869565217391304E-2</v>
      </c>
      <c r="Z2222" s="4" t="s">
        <v>5110</v>
      </c>
      <c r="AA2222" s="2" cm="1">
        <f t="array" ref="AA2222">SUM(_xlfn._xlws.FILTER($F$2:$F$2454,_xlfn.MAP($Z$2:$Z$2454,_xlfn.LAMBDA(_xlpm.x,_xlpm.x=$Z2222))))</f>
        <v>354</v>
      </c>
      <c r="AB2222" s="11">
        <f t="shared" si="593"/>
        <v>5.6497175141242938E-3</v>
      </c>
      <c r="AC2222" s="11">
        <f t="shared" si="594"/>
        <v>0.28418543901625132</v>
      </c>
      <c r="AG2222" s="2"/>
      <c r="AL2222" s="2"/>
      <c r="AM2222" s="2"/>
    </row>
    <row r="2223" spans="1:39">
      <c r="A2223" s="1" t="str">
        <f t="shared" si="578"/>
        <v>~play~ : [pleɪ]</v>
      </c>
      <c r="B2223" s="1">
        <f>_xlfn.LET(_xlpm.d,$G2223,_xlpm.k,_xlfn.CONCAT(LEFT(TRIM(B$1),1),"*"),COUNTIF(_xlpm.d,_xlpm.k))</f>
        <v>0</v>
      </c>
      <c r="C2223" s="1">
        <f>_xlfn.LET(_xlpm.d,$G2223,_xlpm.k,_xlfn.CONCAT(LEFT(TRIM(C$1),1),"*"),COUNTIF(_xlpm.d,_xlpm.k))</f>
        <v>0</v>
      </c>
      <c r="D2223" s="1">
        <f>_xlfn.LET(_xlpm.d,$G2223,_xlpm.k,_xlfn.CONCAT(LEFT(TRIM(D$1),1),"*"),COUNTIF(_xlpm.d,_xlpm.k))</f>
        <v>0</v>
      </c>
      <c r="E2223" s="1">
        <f t="shared" si="579"/>
        <v>0.90308998699194343</v>
      </c>
      <c r="F2223" s="7">
        <v>7</v>
      </c>
      <c r="G2223" s="9" t="s">
        <v>437</v>
      </c>
      <c r="H2223" s="4" cm="1">
        <f t="array" ref="H2223">F2223/freq.sum.r6e</f>
        <v>5.5449936628643854E-4</v>
      </c>
      <c r="I2223" s="1" t="str">
        <f t="shared" si="580"/>
        <v>pleɪ</v>
      </c>
      <c r="J2223" s="1" t="str">
        <f t="shared" si="581"/>
        <v>play</v>
      </c>
      <c r="K2223" s="10">
        <f t="shared" si="582"/>
        <v>4</v>
      </c>
      <c r="L2223" s="1">
        <f t="shared" si="583"/>
        <v>4</v>
      </c>
      <c r="M2223" s="10">
        <f t="shared" si="584"/>
        <v>4</v>
      </c>
      <c r="N2223" s="1" t="str">
        <f t="shared" si="585"/>
        <v>~play~</v>
      </c>
      <c r="O2223" s="1" t="str">
        <f t="shared" si="586"/>
        <v>[pleɪ]</v>
      </c>
      <c r="P2223" s="3" cm="1">
        <f t="array" ref="P2223">SUM(_xlfn._xlws.FILTER($H$2:$H$2454,_xlfn.MAP($N$2:$N$2454,_xlfn.LAMBDA(_xlpm.x,_xlpm.x=$N2223))))</f>
        <v>5.5449936628643854E-4</v>
      </c>
      <c r="Q2223" s="4">
        <f t="shared" si="587"/>
        <v>1</v>
      </c>
      <c r="R2223" s="6" cm="1">
        <f t="array" ref="R2223">SUM(_xlfn._xlws.FILTER($H$2:$H$2454,_xlfn.MAP($O$2:$O$2454,_xlfn.LAMBDA(_xlpm.x,_xlpm.x=$O2223))))</f>
        <v>1.188212927756654E-3</v>
      </c>
      <c r="S2223" s="4">
        <f t="shared" si="588"/>
        <v>0.46666666666666667</v>
      </c>
      <c r="T2223" s="4">
        <f t="shared" si="589"/>
        <v>0.4471985652824641</v>
      </c>
      <c r="U2223" s="4">
        <f t="shared" si="590"/>
        <v>0.63636363636363635</v>
      </c>
      <c r="V2223" s="4">
        <f t="shared" si="591"/>
        <v>0.33099321904142442</v>
      </c>
      <c r="W2223" s="4" t="s">
        <v>5127</v>
      </c>
      <c r="X2223" s="2" cm="1">
        <f t="array" ref="X2223">SUM(_xlfn._xlws.FILTER($F$2:$F$2454,_xlfn.MAP($W$2:$W$2454,_xlfn.LAMBDA(_xlpm.x,_xlpm.x=$W2223))))</f>
        <v>59</v>
      </c>
      <c r="Y2223" s="11">
        <f t="shared" si="592"/>
        <v>0.11864406779661017</v>
      </c>
      <c r="Z2223" s="4" t="s">
        <v>5108</v>
      </c>
      <c r="AA2223" s="2" cm="1">
        <f t="array" ref="AA2223">SUM(_xlfn._xlws.FILTER($F$2:$F$2454,_xlfn.MAP($Z$2:$Z$2454,_xlfn.LAMBDA(_xlpm.x,_xlpm.x=$Z2223))))</f>
        <v>475</v>
      </c>
      <c r="AB2223" s="11">
        <f t="shared" si="593"/>
        <v>1.4736842105263158E-2</v>
      </c>
      <c r="AC2223" s="11">
        <f t="shared" si="594"/>
        <v>0.90584159798272246</v>
      </c>
      <c r="AG2223" s="2"/>
      <c r="AL2223" s="2"/>
      <c r="AM2223" s="2"/>
    </row>
    <row r="2224" spans="1:39">
      <c r="A2224" s="1" t="str">
        <f t="shared" si="578"/>
        <v>~chai~ : [tʃɛ]</v>
      </c>
      <c r="B2224" s="1">
        <f>_xlfn.LET(_xlpm.d,$G2224,_xlpm.k,_xlfn.CONCAT(LEFT(TRIM(B$1),1),"*"),COUNTIF(_xlpm.d,_xlpm.k))</f>
        <v>0</v>
      </c>
      <c r="C2224" s="1">
        <f>_xlfn.LET(_xlpm.d,$G2224,_xlpm.k,_xlfn.CONCAT(LEFT(TRIM(C$1),1),"*"),COUNTIF(_xlpm.d,_xlpm.k))</f>
        <v>0</v>
      </c>
      <c r="D2224" s="1">
        <f>_xlfn.LET(_xlpm.d,$G2224,_xlpm.k,_xlfn.CONCAT(LEFT(TRIM(D$1),1),"*"),COUNTIF(_xlpm.d,_xlpm.k))</f>
        <v>0</v>
      </c>
      <c r="E2224" s="1">
        <f t="shared" si="579"/>
        <v>0.60205999132796229</v>
      </c>
      <c r="F2224" s="7">
        <v>3</v>
      </c>
      <c r="G2224" s="9" t="s">
        <v>825</v>
      </c>
      <c r="H2224" s="4" cm="1">
        <f t="array" ref="H2224">F2224/freq.sum.r6e</f>
        <v>2.376425855513308E-4</v>
      </c>
      <c r="I2224" s="1" t="str">
        <f t="shared" si="580"/>
        <v>tʃɛ</v>
      </c>
      <c r="J2224" s="1" t="str">
        <f t="shared" si="581"/>
        <v>chai</v>
      </c>
      <c r="K2224" s="10">
        <f t="shared" si="582"/>
        <v>3</v>
      </c>
      <c r="L2224" s="1">
        <f t="shared" si="583"/>
        <v>4</v>
      </c>
      <c r="M2224" s="10">
        <f t="shared" si="584"/>
        <v>4</v>
      </c>
      <c r="N2224" s="1" t="str">
        <f t="shared" si="585"/>
        <v>~chai~</v>
      </c>
      <c r="O2224" s="1" t="str">
        <f t="shared" si="586"/>
        <v>[tʃɛ]</v>
      </c>
      <c r="P2224" s="3" cm="1">
        <f t="array" ref="P2224">SUM(_xlfn._xlws.FILTER($H$2:$H$2454,_xlfn.MAP($N$2:$N$2454,_xlfn.LAMBDA(_xlpm.x,_xlpm.x=$N2224))))</f>
        <v>3.1685678073510771E-4</v>
      </c>
      <c r="Q2224" s="4">
        <f t="shared" si="587"/>
        <v>0.75</v>
      </c>
      <c r="R2224" s="6" cm="1">
        <f t="array" ref="R2224">SUM(_xlfn._xlws.FILTER($H$2:$H$2454,_xlfn.MAP($O$2:$O$2454,_xlfn.LAMBDA(_xlpm.x,_xlpm.x=$O2224))))</f>
        <v>7.1292775665399242E-4</v>
      </c>
      <c r="S2224" s="4">
        <f t="shared" si="588"/>
        <v>0.33333333333333331</v>
      </c>
      <c r="T2224" s="4">
        <f t="shared" si="589"/>
        <v>0.21622787771899368</v>
      </c>
      <c r="U2224" s="4">
        <f t="shared" si="590"/>
        <v>0.46153846153846156</v>
      </c>
      <c r="V2224" s="4">
        <f t="shared" si="591"/>
        <v>0.35218251811136247</v>
      </c>
      <c r="W2224" s="4" t="s">
        <v>5131</v>
      </c>
      <c r="X2224" s="2" cm="1">
        <f t="array" ref="X2224">SUM(_xlfn._xlws.FILTER($F$2:$F$2454,_xlfn.MAP($W$2:$W$2454,_xlfn.LAMBDA(_xlpm.x,_xlpm.x=$W2224))))</f>
        <v>105</v>
      </c>
      <c r="Y2224" s="11">
        <f t="shared" si="592"/>
        <v>2.8571428571428571E-2</v>
      </c>
      <c r="Z2224" s="4" t="s">
        <v>5104</v>
      </c>
      <c r="AA2224" s="2" cm="1">
        <f t="array" ref="AA2224">SUM(_xlfn._xlws.FILTER($F$2:$F$2454,_xlfn.MAP($Z$2:$Z$2454,_xlfn.LAMBDA(_xlpm.x,_xlpm.x=$Z2224))))</f>
        <v>883</v>
      </c>
      <c r="AB2224" s="11">
        <f t="shared" si="593"/>
        <v>3.3975084937712344E-3</v>
      </c>
      <c r="AC2224" s="11">
        <f t="shared" si="594"/>
        <v>0.92477140450763051</v>
      </c>
      <c r="AG2224" s="2"/>
      <c r="AL2224" s="2"/>
      <c r="AM2224" s="2"/>
    </row>
    <row r="2225" spans="1:39">
      <c r="A2225" s="1" t="str">
        <f t="shared" si="578"/>
        <v>~chee~ : [tʃɪ]</v>
      </c>
      <c r="B2225" s="1">
        <f>_xlfn.LET(_xlpm.d,$G2225,_xlpm.k,_xlfn.CONCAT(LEFT(TRIM(B$1),1),"*"),COUNTIF(_xlpm.d,_xlpm.k))</f>
        <v>0</v>
      </c>
      <c r="C2225" s="1">
        <f>_xlfn.LET(_xlpm.d,$G2225,_xlpm.k,_xlfn.CONCAT(LEFT(TRIM(C$1),1),"*"),COUNTIF(_xlpm.d,_xlpm.k))</f>
        <v>0</v>
      </c>
      <c r="D2225" s="1">
        <f>_xlfn.LET(_xlpm.d,$G2225,_xlpm.k,_xlfn.CONCAT(LEFT(TRIM(D$1),1),"*"),COUNTIF(_xlpm.d,_xlpm.k))</f>
        <v>0</v>
      </c>
      <c r="E2225" s="1">
        <f t="shared" si="579"/>
        <v>0.47712125471966244</v>
      </c>
      <c r="F2225" s="7">
        <v>2</v>
      </c>
      <c r="G2225" s="9" t="s">
        <v>1159</v>
      </c>
      <c r="H2225" s="4" cm="1">
        <f t="array" ref="H2225">F2225/freq.sum.r6e</f>
        <v>1.5842839036755386E-4</v>
      </c>
      <c r="I2225" s="4" t="str">
        <f t="shared" si="580"/>
        <v>tʃɪ</v>
      </c>
      <c r="J2225" s="4" t="str">
        <f t="shared" si="581"/>
        <v>chee</v>
      </c>
      <c r="K2225" s="10">
        <f t="shared" si="582"/>
        <v>3</v>
      </c>
      <c r="L2225" s="1">
        <f t="shared" si="583"/>
        <v>4</v>
      </c>
      <c r="M2225" s="10">
        <f t="shared" si="584"/>
        <v>4</v>
      </c>
      <c r="N2225" s="1" t="str">
        <f t="shared" si="585"/>
        <v>~chee~</v>
      </c>
      <c r="O2225" s="1" t="str">
        <f t="shared" si="586"/>
        <v>[tʃɪ]</v>
      </c>
      <c r="P2225" s="3" cm="1">
        <f t="array" ref="P2225">SUM(_xlfn._xlws.FILTER($H$2:$H$2454,_xlfn.MAP($N$2:$N$2454,_xlfn.LAMBDA(_xlpm.x,_xlpm.x=$N2225))))</f>
        <v>3.1685678073510771E-4</v>
      </c>
      <c r="Q2225" s="4">
        <f t="shared" si="587"/>
        <v>0.5</v>
      </c>
      <c r="R2225" s="6" cm="1">
        <f t="array" ref="R2225">SUM(_xlfn._xlws.FILTER($H$2:$H$2454,_xlfn.MAP($O$2:$O$2454,_xlfn.LAMBDA(_xlpm.x,_xlpm.x=$O2225))))</f>
        <v>7.1292775665399231E-4</v>
      </c>
      <c r="S2225" s="4">
        <f t="shared" si="588"/>
        <v>0.22222222222222224</v>
      </c>
      <c r="T2225" s="4">
        <f t="shared" si="589"/>
        <v>0.11423769259837485</v>
      </c>
      <c r="U2225" s="4">
        <f t="shared" si="590"/>
        <v>0.30769230769230771</v>
      </c>
      <c r="V2225" s="4">
        <f t="shared" si="591"/>
        <v>0.35218251811136247</v>
      </c>
      <c r="W2225" s="4" t="s">
        <v>5126</v>
      </c>
      <c r="X2225" s="2" cm="1">
        <f t="array" ref="X2225">SUM(_xlfn._xlws.FILTER($F$2:$F$2454,_xlfn.MAP($W$2:$W$2454,_xlfn.LAMBDA(_xlpm.x,_xlpm.x=$W2225))))</f>
        <v>109</v>
      </c>
      <c r="Y2225" s="11">
        <f t="shared" si="592"/>
        <v>1.834862385321101E-2</v>
      </c>
      <c r="Z2225" s="4" t="s">
        <v>5102</v>
      </c>
      <c r="AA2225" s="2" cm="1">
        <f t="array" ref="AA2225">SUM(_xlfn._xlws.FILTER($F$2:$F$2454,_xlfn.MAP($Z$2:$Z$2454,_xlfn.LAMBDA(_xlpm.x,_xlpm.x=$Z2225))))</f>
        <v>1794</v>
      </c>
      <c r="AB2225" s="11">
        <f t="shared" si="593"/>
        <v>1.1148272017837235E-3</v>
      </c>
      <c r="AC2225" s="11">
        <f t="shared" si="594"/>
        <v>1.2163959407674496</v>
      </c>
      <c r="AG2225" s="2"/>
      <c r="AL2225" s="2"/>
      <c r="AM2225" s="2"/>
    </row>
    <row r="2226" spans="1:39">
      <c r="A2226" s="1" t="str">
        <f t="shared" si="578"/>
        <v>~ntia~ : [nʃə]</v>
      </c>
      <c r="B2226" s="1">
        <f>_xlfn.LET(_xlpm.d,$G2226,_xlpm.k,_xlfn.CONCAT(LEFT(TRIM(B$1),1),"*"),COUNTIF(_xlpm.d,_xlpm.k))</f>
        <v>0</v>
      </c>
      <c r="C2226" s="1">
        <f>_xlfn.LET(_xlpm.d,$G2226,_xlpm.k,_xlfn.CONCAT(LEFT(TRIM(C$1),1),"*"),COUNTIF(_xlpm.d,_xlpm.k))</f>
        <v>0</v>
      </c>
      <c r="D2226" s="1">
        <f>_xlfn.LET(_xlpm.d,$G2226,_xlpm.k,_xlfn.CONCAT(LEFT(TRIM(D$1),1),"*"),COUNTIF(_xlpm.d,_xlpm.k))</f>
        <v>1</v>
      </c>
      <c r="E2226" s="1">
        <f t="shared" si="579"/>
        <v>0.8450980400142567</v>
      </c>
      <c r="F2226" s="7">
        <v>6</v>
      </c>
      <c r="G2226" s="9" t="s">
        <v>496</v>
      </c>
      <c r="H2226" s="4" cm="1">
        <f t="array" ref="H2226">F2226/freq.sum.r6e</f>
        <v>4.7528517110266159E-4</v>
      </c>
      <c r="I2226" s="4" t="str">
        <f t="shared" si="580"/>
        <v>nʃə</v>
      </c>
      <c r="J2226" s="4" t="str">
        <f t="shared" si="581"/>
        <v>ntia</v>
      </c>
      <c r="K2226" s="10">
        <f t="shared" si="582"/>
        <v>3</v>
      </c>
      <c r="L2226" s="1">
        <f t="shared" si="583"/>
        <v>4</v>
      </c>
      <c r="M2226" s="10">
        <f t="shared" si="584"/>
        <v>4</v>
      </c>
      <c r="N2226" s="1" t="str">
        <f t="shared" si="585"/>
        <v>~ntia~</v>
      </c>
      <c r="O2226" s="1" t="str">
        <f t="shared" si="586"/>
        <v>[nʃə]</v>
      </c>
      <c r="P2226" s="3" cm="1">
        <f t="array" ref="P2226">SUM(_xlfn._xlws.FILTER($H$2:$H$2454,_xlfn.MAP($N$2:$N$2454,_xlfn.LAMBDA(_xlpm.x,_xlpm.x=$N2226))))</f>
        <v>4.7528517110266159E-4</v>
      </c>
      <c r="Q2226" s="4">
        <f t="shared" si="587"/>
        <v>1</v>
      </c>
      <c r="R2226" s="6" cm="1">
        <f t="array" ref="R2226">SUM(_xlfn._xlws.FILTER($H$2:$H$2454,_xlfn.MAP($O$2:$O$2454,_xlfn.LAMBDA(_xlpm.x,_xlpm.x=$O2226))))</f>
        <v>1.1089987325728769E-3</v>
      </c>
      <c r="S2226" s="4">
        <f t="shared" si="588"/>
        <v>0.42857142857142866</v>
      </c>
      <c r="T2226" s="4">
        <f t="shared" si="589"/>
        <v>0.39456845792031636</v>
      </c>
      <c r="U2226" s="4">
        <f t="shared" si="590"/>
        <v>0.60000000000000009</v>
      </c>
      <c r="V2226" s="4">
        <f t="shared" si="591"/>
        <v>0.36797678529459432</v>
      </c>
      <c r="W2226" s="4" t="s">
        <v>5125</v>
      </c>
      <c r="X2226" s="2" cm="1">
        <f t="array" ref="X2226">SUM(_xlfn._xlws.FILTER($F$2:$F$2454,_xlfn.MAP($W$2:$W$2454,_xlfn.LAMBDA(_xlpm.x,_xlpm.x=$W2226))))</f>
        <v>26</v>
      </c>
      <c r="Y2226" s="11">
        <f t="shared" si="592"/>
        <v>0.23076923076923078</v>
      </c>
      <c r="Z2226" s="4" t="s">
        <v>5101</v>
      </c>
      <c r="AA2226" s="2" cm="1">
        <f t="array" ref="AA2226">SUM(_xlfn._xlws.FILTER($F$2:$F$2454,_xlfn.MAP($Z$2:$Z$2454,_xlfn.LAMBDA(_xlpm.x,_xlpm.x=$Z2226))))</f>
        <v>2255</v>
      </c>
      <c r="AB2226" s="11">
        <f t="shared" si="593"/>
        <v>2.6607538802660754E-3</v>
      </c>
      <c r="AC2226" s="11">
        <f t="shared" si="594"/>
        <v>1.9381731982431614</v>
      </c>
      <c r="AG2226" s="2"/>
      <c r="AL2226" s="2"/>
      <c r="AM2226" s="2"/>
    </row>
    <row r="2227" spans="1:39">
      <c r="A2227" s="1" t="str">
        <f t="shared" si="578"/>
        <v>~sten~ : [sn]</v>
      </c>
      <c r="B2227" s="1">
        <f>_xlfn.LET(_xlpm.d,$G2227,_xlpm.k,_xlfn.CONCAT(LEFT(TRIM(B$1),1),"*"),COUNTIF(_xlpm.d,_xlpm.k))</f>
        <v>0</v>
      </c>
      <c r="C2227" s="1">
        <f>_xlfn.LET(_xlpm.d,$G2227,_xlpm.k,_xlfn.CONCAT(LEFT(TRIM(C$1),1),"*"),COUNTIF(_xlpm.d,_xlpm.k))</f>
        <v>0</v>
      </c>
      <c r="D2227" s="1">
        <f>_xlfn.LET(_xlpm.d,$G2227,_xlpm.k,_xlfn.CONCAT(LEFT(TRIM(D$1),1),"*"),COUNTIF(_xlpm.d,_xlpm.k))</f>
        <v>0</v>
      </c>
      <c r="E2227" s="1">
        <f t="shared" si="579"/>
        <v>0.47712125471966244</v>
      </c>
      <c r="F2227" s="7">
        <v>2</v>
      </c>
      <c r="G2227" s="9" t="s">
        <v>263</v>
      </c>
      <c r="H2227" s="4" cm="1">
        <f t="array" ref="H2227">F2227/freq.sum.r6e</f>
        <v>1.5842839036755386E-4</v>
      </c>
      <c r="I2227" s="4" t="str">
        <f t="shared" si="580"/>
        <v>sn</v>
      </c>
      <c r="J2227" s="4" t="str">
        <f t="shared" si="581"/>
        <v>sten</v>
      </c>
      <c r="K2227" s="10">
        <f t="shared" si="582"/>
        <v>2</v>
      </c>
      <c r="L2227" s="1">
        <f t="shared" si="583"/>
        <v>4</v>
      </c>
      <c r="M2227" s="10">
        <f t="shared" si="584"/>
        <v>4</v>
      </c>
      <c r="N2227" s="1" t="str">
        <f t="shared" si="585"/>
        <v>~sten~</v>
      </c>
      <c r="O2227" s="1" t="str">
        <f t="shared" si="586"/>
        <v>[sn]</v>
      </c>
      <c r="P2227" s="3" cm="1">
        <f t="array" ref="P2227">SUM(_xlfn._xlws.FILTER($H$2:$H$2454,_xlfn.MAP($N$2:$N$2454,_xlfn.LAMBDA(_xlpm.x,_xlpm.x=$N2227))))</f>
        <v>1.5842839036755386E-4</v>
      </c>
      <c r="Q2227" s="4">
        <f t="shared" si="587"/>
        <v>1</v>
      </c>
      <c r="R2227" s="6" cm="1">
        <f t="array" ref="R2227">SUM(_xlfn._xlws.FILTER($H$2:$H$2454,_xlfn.MAP($O$2:$O$2454,_xlfn.LAMBDA(_xlpm.x,_xlpm.x=$O2227))))</f>
        <v>3.9607097591888465E-4</v>
      </c>
      <c r="S2227" s="4">
        <f t="shared" si="588"/>
        <v>0.39999999999999997</v>
      </c>
      <c r="T2227" s="4">
        <f t="shared" si="589"/>
        <v>0.21215571482555329</v>
      </c>
      <c r="U2227" s="4">
        <f t="shared" si="590"/>
        <v>0.5714285714285714</v>
      </c>
      <c r="V2227" s="4">
        <f t="shared" si="591"/>
        <v>0.3979400086720376</v>
      </c>
      <c r="W2227" s="4" t="s">
        <v>5121</v>
      </c>
      <c r="X2227" s="2" cm="1">
        <f t="array" ref="X2227">SUM(_xlfn._xlws.FILTER($F$2:$F$2454,_xlfn.MAP($W$2:$W$2454,_xlfn.LAMBDA(_xlpm.x,_xlpm.x=$W2227))))</f>
        <v>2896</v>
      </c>
      <c r="Y2227" s="11">
        <f t="shared" si="592"/>
        <v>6.9060773480662981E-4</v>
      </c>
      <c r="Z2227" s="4"/>
      <c r="AA2227" s="2" cm="1">
        <f t="array" ref="AA2227">SUM(_xlfn._xlws.FILTER($F$2:$F$2454,_xlfn.MAP($Z$2:$Z$2454,_xlfn.LAMBDA(_xlpm.x,_xlpm.x=$Z2227))))</f>
        <v>3871</v>
      </c>
      <c r="AB2227" s="11">
        <f t="shared" si="593"/>
        <v>5.1666236114699044E-4</v>
      </c>
      <c r="AC2227" s="11">
        <f t="shared" si="594"/>
        <v>0.12602461379384577</v>
      </c>
      <c r="AG2227" s="2"/>
      <c r="AL2227" s="2"/>
      <c r="AM2227" s="2"/>
    </row>
    <row r="2228" spans="1:39">
      <c r="A2228" s="1" t="str">
        <f t="shared" si="578"/>
        <v>~nkey~ : [ŋkɪ]</v>
      </c>
      <c r="B2228" s="1">
        <f>_xlfn.LET(_xlpm.d,$G2228,_xlpm.k,_xlfn.CONCAT(LEFT(TRIM(B$1),1),"*"),COUNTIF(_xlpm.d,_xlpm.k))</f>
        <v>0</v>
      </c>
      <c r="C2228" s="1">
        <f>_xlfn.LET(_xlpm.d,$G2228,_xlpm.k,_xlfn.CONCAT(LEFT(TRIM(C$1),1),"*"),COUNTIF(_xlpm.d,_xlpm.k))</f>
        <v>0</v>
      </c>
      <c r="D2228" s="1">
        <f>_xlfn.LET(_xlpm.d,$G2228,_xlpm.k,_xlfn.CONCAT(LEFT(TRIM(D$1),1),"*"),COUNTIF(_xlpm.d,_xlpm.k))</f>
        <v>0</v>
      </c>
      <c r="E2228" s="1">
        <f t="shared" si="579"/>
        <v>0.47712125471966244</v>
      </c>
      <c r="F2228" s="7">
        <v>2</v>
      </c>
      <c r="G2228" s="9" t="s">
        <v>831</v>
      </c>
      <c r="H2228" s="4" cm="1">
        <f t="array" ref="H2228">F2228/freq.sum.r6e</f>
        <v>1.5842839036755386E-4</v>
      </c>
      <c r="I2228" s="1" t="str">
        <f t="shared" si="580"/>
        <v>ŋkɪ</v>
      </c>
      <c r="J2228" s="1" t="str">
        <f t="shared" si="581"/>
        <v>nkey</v>
      </c>
      <c r="K2228" s="10">
        <f t="shared" si="582"/>
        <v>3</v>
      </c>
      <c r="L2228" s="1">
        <f t="shared" si="583"/>
        <v>4</v>
      </c>
      <c r="M2228" s="10">
        <f t="shared" si="584"/>
        <v>4</v>
      </c>
      <c r="N2228" s="1" t="str">
        <f t="shared" si="585"/>
        <v>~nkey~</v>
      </c>
      <c r="O2228" s="1" t="str">
        <f t="shared" si="586"/>
        <v>[ŋkɪ]</v>
      </c>
      <c r="P2228" s="3" cm="1">
        <f t="array" ref="P2228">SUM(_xlfn._xlws.FILTER($H$2:$H$2454,_xlfn.MAP($N$2:$N$2454,_xlfn.LAMBDA(_xlpm.x,_xlpm.x=$N2228))))</f>
        <v>1.5842839036755386E-4</v>
      </c>
      <c r="Q2228" s="4">
        <f t="shared" si="587"/>
        <v>1</v>
      </c>
      <c r="R2228" s="6" cm="1">
        <f t="array" ref="R2228">SUM(_xlfn._xlws.FILTER($H$2:$H$2454,_xlfn.MAP($O$2:$O$2454,_xlfn.LAMBDA(_xlpm.x,_xlpm.x=$O2228))))</f>
        <v>3.9607097591888465E-4</v>
      </c>
      <c r="S2228" s="4">
        <f t="shared" si="588"/>
        <v>0.39999999999999997</v>
      </c>
      <c r="T2228" s="4">
        <f t="shared" si="589"/>
        <v>0.21215571482555329</v>
      </c>
      <c r="U2228" s="4">
        <f t="shared" si="590"/>
        <v>0.5714285714285714</v>
      </c>
      <c r="V2228" s="4">
        <f t="shared" si="591"/>
        <v>0.3979400086720376</v>
      </c>
      <c r="W2228" s="4" t="s">
        <v>5147</v>
      </c>
      <c r="X2228" s="2" cm="1">
        <f t="array" ref="X2228">SUM(_xlfn._xlws.FILTER($F$2:$F$2454,_xlfn.MAP($W$2:$W$2454,_xlfn.LAMBDA(_xlpm.x,_xlpm.x=$W2228))))</f>
        <v>29</v>
      </c>
      <c r="Y2228" s="11">
        <f t="shared" si="592"/>
        <v>6.8965517241379309E-2</v>
      </c>
      <c r="Z2228" s="4" t="s">
        <v>5102</v>
      </c>
      <c r="AA2228" s="2" cm="1">
        <f t="array" ref="AA2228">SUM(_xlfn._xlws.FILTER($F$2:$F$2454,_xlfn.MAP($Z$2:$Z$2454,_xlfn.LAMBDA(_xlpm.x,_xlpm.x=$Z2228))))</f>
        <v>1794</v>
      </c>
      <c r="AB2228" s="11">
        <f t="shared" si="593"/>
        <v>1.1148272017837235E-3</v>
      </c>
      <c r="AC2228" s="11">
        <f t="shared" si="594"/>
        <v>1.7914244408091171</v>
      </c>
      <c r="AG2228" s="2"/>
      <c r="AL2228" s="2"/>
      <c r="AM2228" s="2"/>
    </row>
    <row r="2229" spans="1:39">
      <c r="A2229" s="1" t="str">
        <f t="shared" si="578"/>
        <v>~ppoi~ : [pɔɪ]</v>
      </c>
      <c r="B2229" s="1">
        <f>_xlfn.LET(_xlpm.d,$G2229,_xlpm.k,_xlfn.CONCAT(LEFT(TRIM(B$1),1),"*"),COUNTIF(_xlpm.d,_xlpm.k))</f>
        <v>0</v>
      </c>
      <c r="C2229" s="1">
        <f>_xlfn.LET(_xlpm.d,$G2229,_xlpm.k,_xlfn.CONCAT(LEFT(TRIM(C$1),1),"*"),COUNTIF(_xlpm.d,_xlpm.k))</f>
        <v>0</v>
      </c>
      <c r="D2229" s="1">
        <f>_xlfn.LET(_xlpm.d,$G2229,_xlpm.k,_xlfn.CONCAT(LEFT(TRIM(D$1),1),"*"),COUNTIF(_xlpm.d,_xlpm.k))</f>
        <v>0</v>
      </c>
      <c r="E2229" s="1">
        <f t="shared" si="579"/>
        <v>0.60205999132796229</v>
      </c>
      <c r="F2229" s="7">
        <v>3</v>
      </c>
      <c r="G2229" s="9" t="s">
        <v>684</v>
      </c>
      <c r="H2229" s="4" cm="1">
        <f t="array" ref="H2229">F2229/freq.sum.r6e</f>
        <v>2.376425855513308E-4</v>
      </c>
      <c r="I2229" s="4" t="str">
        <f t="shared" si="580"/>
        <v>pɔɪ</v>
      </c>
      <c r="J2229" s="4" t="str">
        <f t="shared" si="581"/>
        <v>ppoi</v>
      </c>
      <c r="K2229" s="10">
        <f t="shared" si="582"/>
        <v>3</v>
      </c>
      <c r="L2229" s="1">
        <f t="shared" si="583"/>
        <v>4</v>
      </c>
      <c r="M2229" s="10">
        <f t="shared" si="584"/>
        <v>4</v>
      </c>
      <c r="N2229" s="1" t="str">
        <f t="shared" si="585"/>
        <v>~ppoi~</v>
      </c>
      <c r="O2229" s="1" t="str">
        <f t="shared" si="586"/>
        <v>[pɔɪ]</v>
      </c>
      <c r="P2229" s="3" cm="1">
        <f t="array" ref="P2229">SUM(_xlfn._xlws.FILTER($H$2:$H$2454,_xlfn.MAP($N$2:$N$2454,_xlfn.LAMBDA(_xlpm.x,_xlpm.x=$N2229))))</f>
        <v>2.376425855513308E-4</v>
      </c>
      <c r="Q2229" s="4">
        <f t="shared" si="587"/>
        <v>1</v>
      </c>
      <c r="R2229" s="6" cm="1">
        <f t="array" ref="R2229">SUM(_xlfn._xlws.FILTER($H$2:$H$2454,_xlfn.MAP($O$2:$O$2454,_xlfn.LAMBDA(_xlpm.x,_xlpm.x=$O2229))))</f>
        <v>6.3371356147021542E-4</v>
      </c>
      <c r="S2229" s="4">
        <f t="shared" si="588"/>
        <v>0.375</v>
      </c>
      <c r="T2229" s="4">
        <f t="shared" si="589"/>
        <v>0.25554203730426522</v>
      </c>
      <c r="U2229" s="4">
        <f t="shared" si="590"/>
        <v>0.54545454545454541</v>
      </c>
      <c r="V2229" s="4">
        <f t="shared" si="591"/>
        <v>0.4259687322722811</v>
      </c>
      <c r="W2229" s="4" t="s">
        <v>5136</v>
      </c>
      <c r="X2229" s="2" cm="1">
        <f t="array" ref="X2229">SUM(_xlfn._xlws.FILTER($F$2:$F$2454,_xlfn.MAP($W$2:$W$2454,_xlfn.LAMBDA(_xlpm.x,_xlpm.x=$W2229))))</f>
        <v>23</v>
      </c>
      <c r="Y2229" s="11">
        <f t="shared" si="592"/>
        <v>0.13043478260869565</v>
      </c>
      <c r="Z2229" s="4" t="s">
        <v>5117</v>
      </c>
      <c r="AA2229" s="2" cm="1">
        <f t="array" ref="AA2229">SUM(_xlfn._xlws.FILTER($F$2:$F$2454,_xlfn.MAP($Z$2:$Z$2454,_xlfn.LAMBDA(_xlpm.x,_xlpm.x=$Z2229))))</f>
        <v>45</v>
      </c>
      <c r="AB2229" s="11">
        <f t="shared" si="593"/>
        <v>6.6666666666666666E-2</v>
      </c>
      <c r="AC2229" s="11">
        <f t="shared" si="594"/>
        <v>0.29148467775775083</v>
      </c>
      <c r="AG2229" s="2"/>
      <c r="AL2229" s="2"/>
      <c r="AM2229" s="2"/>
    </row>
    <row r="2230" spans="1:39">
      <c r="A2230" s="1" t="str">
        <f t="shared" si="578"/>
        <v>~know~ : [noʊ]</v>
      </c>
      <c r="B2230" s="1">
        <f>_xlfn.LET(_xlpm.d,$G2230,_xlpm.k,_xlfn.CONCAT(LEFT(TRIM(B$1),1),"*"),COUNTIF(_xlpm.d,_xlpm.k))</f>
        <v>0</v>
      </c>
      <c r="C2230" s="1">
        <f>_xlfn.LET(_xlpm.d,$G2230,_xlpm.k,_xlfn.CONCAT(LEFT(TRIM(C$1),1),"*"),COUNTIF(_xlpm.d,_xlpm.k))</f>
        <v>0</v>
      </c>
      <c r="D2230" s="1">
        <f>_xlfn.LET(_xlpm.d,$G2230,_xlpm.k,_xlfn.CONCAT(LEFT(TRIM(D$1),1),"*"),COUNTIF(_xlpm.d,_xlpm.k))</f>
        <v>1</v>
      </c>
      <c r="E2230" s="1">
        <f t="shared" si="579"/>
        <v>0.69897000433601875</v>
      </c>
      <c r="F2230" s="7">
        <v>4</v>
      </c>
      <c r="G2230" s="9" t="s">
        <v>973</v>
      </c>
      <c r="H2230" s="4" cm="1">
        <f t="array" ref="H2230">F2230/freq.sum.r6e</f>
        <v>3.1685678073510771E-4</v>
      </c>
      <c r="I2230" s="4" t="str">
        <f t="shared" si="580"/>
        <v>noʊ</v>
      </c>
      <c r="J2230" s="4" t="str">
        <f t="shared" si="581"/>
        <v>know</v>
      </c>
      <c r="K2230" s="10">
        <f t="shared" si="582"/>
        <v>3</v>
      </c>
      <c r="L2230" s="1">
        <f t="shared" si="583"/>
        <v>4</v>
      </c>
      <c r="M2230" s="10">
        <f t="shared" si="584"/>
        <v>4</v>
      </c>
      <c r="N2230" s="1" t="str">
        <f t="shared" si="585"/>
        <v>~know~</v>
      </c>
      <c r="O2230" s="1" t="str">
        <f t="shared" si="586"/>
        <v>[noʊ]</v>
      </c>
      <c r="P2230" s="3" cm="1">
        <f t="array" ref="P2230">SUM(_xlfn._xlws.FILTER($H$2:$H$2454,_xlfn.MAP($N$2:$N$2454,_xlfn.LAMBDA(_xlpm.x,_xlpm.x=$N2230))))</f>
        <v>3.9607097591888465E-4</v>
      </c>
      <c r="Q2230" s="4">
        <f t="shared" si="587"/>
        <v>0.79999999999999993</v>
      </c>
      <c r="R2230" s="6" cm="1">
        <f t="array" ref="R2230">SUM(_xlfn._xlws.FILTER($H$2:$H$2454,_xlfn.MAP($O$2:$O$2454,_xlfn.LAMBDA(_xlpm.x,_xlpm.x=$O2230))))</f>
        <v>1.1089987325728771E-3</v>
      </c>
      <c r="S2230" s="4">
        <f t="shared" si="588"/>
        <v>0.2857142857142857</v>
      </c>
      <c r="T2230" s="4">
        <f t="shared" si="589"/>
        <v>0.22901237172830899</v>
      </c>
      <c r="U2230" s="4">
        <f t="shared" si="590"/>
        <v>0.42105263157894735</v>
      </c>
      <c r="V2230" s="4">
        <f t="shared" si="591"/>
        <v>0.44715803134221921</v>
      </c>
      <c r="W2230" s="4" t="s">
        <v>5128</v>
      </c>
      <c r="X2230" s="2" cm="1">
        <f t="array" ref="X2230">SUM(_xlfn._xlws.FILTER($F$2:$F$2454,_xlfn.MAP($W$2:$W$2454,_xlfn.LAMBDA(_xlpm.x,_xlpm.x=$W2230))))</f>
        <v>89</v>
      </c>
      <c r="Y2230" s="11">
        <f t="shared" si="592"/>
        <v>4.49438202247191E-2</v>
      </c>
      <c r="Z2230" s="4" t="s">
        <v>5109</v>
      </c>
      <c r="AA2230" s="2" cm="1">
        <f t="array" ref="AA2230">SUM(_xlfn._xlws.FILTER($F$2:$F$2454,_xlfn.MAP($Z$2:$Z$2454,_xlfn.LAMBDA(_xlpm.x,_xlpm.x=$Z2230))))</f>
        <v>257</v>
      </c>
      <c r="AB2230" s="11">
        <f t="shared" si="593"/>
        <v>1.556420233463035E-2</v>
      </c>
      <c r="AC2230" s="11">
        <f t="shared" si="594"/>
        <v>0.4605431166863817</v>
      </c>
      <c r="AG2230" s="2"/>
      <c r="AL2230" s="2"/>
      <c r="AM2230" s="2"/>
    </row>
    <row r="2231" spans="1:39">
      <c r="A2231" s="1" t="str">
        <f t="shared" si="578"/>
        <v>~ntio~ : [nʃə]</v>
      </c>
      <c r="B2231" s="1">
        <f>_xlfn.LET(_xlpm.d,$G2231,_xlpm.k,_xlfn.CONCAT(LEFT(TRIM(B$1),1),"*"),COUNTIF(_xlpm.d,_xlpm.k))</f>
        <v>0</v>
      </c>
      <c r="C2231" s="1">
        <f>_xlfn.LET(_xlpm.d,$G2231,_xlpm.k,_xlfn.CONCAT(LEFT(TRIM(C$1),1),"*"),COUNTIF(_xlpm.d,_xlpm.k))</f>
        <v>0</v>
      </c>
      <c r="D2231" s="1">
        <f>_xlfn.LET(_xlpm.d,$G2231,_xlpm.k,_xlfn.CONCAT(LEFT(TRIM(D$1),1),"*"),COUNTIF(_xlpm.d,_xlpm.k))</f>
        <v>1</v>
      </c>
      <c r="E2231" s="1">
        <f t="shared" si="579"/>
        <v>0.69897000433601875</v>
      </c>
      <c r="F2231" s="7">
        <v>4</v>
      </c>
      <c r="G2231" s="9" t="s">
        <v>794</v>
      </c>
      <c r="H2231" s="4" cm="1">
        <f t="array" ref="H2231">F2231/freq.sum.r6e</f>
        <v>3.1685678073510771E-4</v>
      </c>
      <c r="I2231" s="4" t="str">
        <f t="shared" si="580"/>
        <v>nʃə</v>
      </c>
      <c r="J2231" s="4" t="str">
        <f t="shared" si="581"/>
        <v>ntio</v>
      </c>
      <c r="K2231" s="10">
        <f t="shared" si="582"/>
        <v>3</v>
      </c>
      <c r="L2231" s="1">
        <f t="shared" si="583"/>
        <v>4</v>
      </c>
      <c r="M2231" s="10">
        <f t="shared" si="584"/>
        <v>4</v>
      </c>
      <c r="N2231" s="1" t="str">
        <f t="shared" si="585"/>
        <v>~ntio~</v>
      </c>
      <c r="O2231" s="1" t="str">
        <f t="shared" si="586"/>
        <v>[nʃə]</v>
      </c>
      <c r="P2231" s="3" cm="1">
        <f t="array" ref="P2231">SUM(_xlfn._xlws.FILTER($H$2:$H$2454,_xlfn.MAP($N$2:$N$2454,_xlfn.LAMBDA(_xlpm.x,_xlpm.x=$N2231))))</f>
        <v>3.9607097591888465E-4</v>
      </c>
      <c r="Q2231" s="4">
        <f t="shared" si="587"/>
        <v>0.79999999999999993</v>
      </c>
      <c r="R2231" s="6" cm="1">
        <f t="array" ref="R2231">SUM(_xlfn._xlws.FILTER($H$2:$H$2454,_xlfn.MAP($O$2:$O$2454,_xlfn.LAMBDA(_xlpm.x,_xlpm.x=$O2231))))</f>
        <v>1.1089987325728769E-3</v>
      </c>
      <c r="S2231" s="4">
        <f t="shared" si="588"/>
        <v>0.28571428571428575</v>
      </c>
      <c r="T2231" s="4">
        <f t="shared" si="589"/>
        <v>0.22901237172830904</v>
      </c>
      <c r="U2231" s="4">
        <f t="shared" si="590"/>
        <v>0.42105263157894746</v>
      </c>
      <c r="V2231" s="4">
        <f t="shared" si="591"/>
        <v>0.4471580313422191</v>
      </c>
      <c r="W2231" s="4" t="s">
        <v>5122</v>
      </c>
      <c r="X2231" s="2" cm="1">
        <f t="array" ref="X2231">SUM(_xlfn._xlws.FILTER($F$2:$F$2454,_xlfn.MAP($W$2:$W$2454,_xlfn.LAMBDA(_xlpm.x,_xlpm.x=$W2231))))</f>
        <v>180</v>
      </c>
      <c r="Y2231" s="11">
        <f t="shared" si="592"/>
        <v>2.2222222222222223E-2</v>
      </c>
      <c r="Z2231" s="4" t="s">
        <v>5101</v>
      </c>
      <c r="AA2231" s="2" cm="1">
        <f t="array" ref="AA2231">SUM(_xlfn._xlws.FILTER($F$2:$F$2454,_xlfn.MAP($Z$2:$Z$2454,_xlfn.LAMBDA(_xlpm.x,_xlpm.x=$Z2231))))</f>
        <v>2255</v>
      </c>
      <c r="AB2231" s="11">
        <f t="shared" si="593"/>
        <v>1.7738359201773836E-3</v>
      </c>
      <c r="AC2231" s="11">
        <f t="shared" si="594"/>
        <v>1.0978740411106733</v>
      </c>
      <c r="AG2231" s="2"/>
      <c r="AL2231" s="2"/>
      <c r="AM2231" s="2"/>
    </row>
    <row r="2232" spans="1:39">
      <c r="A2232" s="1" t="str">
        <f t="shared" si="578"/>
        <v>~shee~ : [ʃi]</v>
      </c>
      <c r="B2232" s="1">
        <f>_xlfn.LET(_xlpm.d,$G2232,_xlpm.k,_xlfn.CONCAT(LEFT(TRIM(B$1),1),"*"),COUNTIF(_xlpm.d,_xlpm.k))</f>
        <v>0</v>
      </c>
      <c r="C2232" s="1">
        <f>_xlfn.LET(_xlpm.d,$G2232,_xlpm.k,_xlfn.CONCAT(LEFT(TRIM(C$1),1),"*"),COUNTIF(_xlpm.d,_xlpm.k))</f>
        <v>0</v>
      </c>
      <c r="D2232" s="1">
        <f>_xlfn.LET(_xlpm.d,$G2232,_xlpm.k,_xlfn.CONCAT(LEFT(TRIM(D$1),1),"*"),COUNTIF(_xlpm.d,_xlpm.k))</f>
        <v>0</v>
      </c>
      <c r="E2232" s="1">
        <f t="shared" si="579"/>
        <v>0.47712125471966244</v>
      </c>
      <c r="F2232" s="7">
        <v>2</v>
      </c>
      <c r="G2232" s="9" t="s">
        <v>935</v>
      </c>
      <c r="H2232" s="4" cm="1">
        <f t="array" ref="H2232">F2232/freq.sum.r6e</f>
        <v>1.5842839036755386E-4</v>
      </c>
      <c r="I2232" s="4" t="str">
        <f t="shared" si="580"/>
        <v>ʃi</v>
      </c>
      <c r="J2232" s="4" t="str">
        <f t="shared" si="581"/>
        <v>shee</v>
      </c>
      <c r="K2232" s="10">
        <f t="shared" si="582"/>
        <v>2</v>
      </c>
      <c r="L2232" s="1">
        <f t="shared" si="583"/>
        <v>4</v>
      </c>
      <c r="M2232" s="10">
        <f t="shared" si="584"/>
        <v>4</v>
      </c>
      <c r="N2232" s="1" t="str">
        <f t="shared" si="585"/>
        <v>~shee~</v>
      </c>
      <c r="O2232" s="1" t="str">
        <f t="shared" si="586"/>
        <v>[ʃi]</v>
      </c>
      <c r="P2232" s="3" cm="1">
        <f t="array" ref="P2232">SUM(_xlfn._xlws.FILTER($H$2:$H$2454,_xlfn.MAP($N$2:$N$2454,_xlfn.LAMBDA(_xlpm.x,_xlpm.x=$N2232))))</f>
        <v>1.5842839036755386E-4</v>
      </c>
      <c r="Q2232" s="4">
        <f t="shared" si="587"/>
        <v>1</v>
      </c>
      <c r="R2232" s="6" cm="1">
        <f t="array" ref="R2232">SUM(_xlfn._xlws.FILTER($H$2:$H$2454,_xlfn.MAP($O$2:$O$2454,_xlfn.LAMBDA(_xlpm.x,_xlpm.x=$O2232))))</f>
        <v>4.7528517110266159E-4</v>
      </c>
      <c r="S2232" s="4">
        <f t="shared" si="588"/>
        <v>0.33333333333333331</v>
      </c>
      <c r="T2232" s="4">
        <f t="shared" si="589"/>
        <v>0.18563625047235913</v>
      </c>
      <c r="U2232" s="4">
        <f t="shared" si="590"/>
        <v>0.5</v>
      </c>
      <c r="V2232" s="4">
        <f t="shared" si="591"/>
        <v>0.47712125471966244</v>
      </c>
      <c r="W2232" s="4" t="s">
        <v>5126</v>
      </c>
      <c r="X2232" s="2" cm="1">
        <f t="array" ref="X2232">SUM(_xlfn._xlws.FILTER($F$2:$F$2454,_xlfn.MAP($W$2:$W$2454,_xlfn.LAMBDA(_xlpm.x,_xlpm.x=$W2232))))</f>
        <v>109</v>
      </c>
      <c r="Y2232" s="11">
        <f t="shared" si="592"/>
        <v>1.834862385321101E-2</v>
      </c>
      <c r="Z2232" s="4" t="s">
        <v>5110</v>
      </c>
      <c r="AA2232" s="2" cm="1">
        <f t="array" ref="AA2232">SUM(_xlfn._xlws.FILTER($F$2:$F$2454,_xlfn.MAP($Z$2:$Z$2454,_xlfn.LAMBDA(_xlpm.x,_xlpm.x=$Z2232))))</f>
        <v>354</v>
      </c>
      <c r="AB2232" s="11">
        <f t="shared" si="593"/>
        <v>5.6497175141242938E-3</v>
      </c>
      <c r="AC2232" s="11">
        <f t="shared" si="594"/>
        <v>0.51157676408516417</v>
      </c>
      <c r="AG2232" s="2"/>
      <c r="AL2232" s="2"/>
      <c r="AM2232" s="2"/>
    </row>
    <row r="2233" spans="1:39">
      <c r="A2233" s="1" t="str">
        <f t="shared" si="578"/>
        <v>~nety~ : [nti]</v>
      </c>
      <c r="B2233" s="1">
        <f>_xlfn.LET(_xlpm.d,$G2233,_xlpm.k,_xlfn.CONCAT(LEFT(TRIM(B$1),1),"*"),COUNTIF(_xlpm.d,_xlpm.k))</f>
        <v>0</v>
      </c>
      <c r="C2233" s="1">
        <f>_xlfn.LET(_xlpm.d,$G2233,_xlpm.k,_xlfn.CONCAT(LEFT(TRIM(C$1),1),"*"),COUNTIF(_xlpm.d,_xlpm.k))</f>
        <v>0</v>
      </c>
      <c r="D2233" s="1">
        <f>_xlfn.LET(_xlpm.d,$G2233,_xlpm.k,_xlfn.CONCAT(LEFT(TRIM(D$1),1),"*"),COUNTIF(_xlpm.d,_xlpm.k))</f>
        <v>1</v>
      </c>
      <c r="E2233" s="1">
        <f t="shared" si="579"/>
        <v>0.30102999566398114</v>
      </c>
      <c r="F2233" s="7">
        <v>1</v>
      </c>
      <c r="G2233" s="9" t="s">
        <v>195</v>
      </c>
      <c r="H2233" s="4" cm="1">
        <f t="array" ref="H2233">F2233/freq.sum.r6e</f>
        <v>7.9214195183776928E-5</v>
      </c>
      <c r="I2233" s="4" t="str">
        <f t="shared" si="580"/>
        <v>nti</v>
      </c>
      <c r="J2233" s="4" t="str">
        <f t="shared" si="581"/>
        <v>nety</v>
      </c>
      <c r="K2233" s="10">
        <f t="shared" si="582"/>
        <v>3</v>
      </c>
      <c r="L2233" s="1">
        <f t="shared" si="583"/>
        <v>4</v>
      </c>
      <c r="M2233" s="10">
        <f t="shared" si="584"/>
        <v>4</v>
      </c>
      <c r="N2233" s="1" t="str">
        <f t="shared" si="585"/>
        <v>~nety~</v>
      </c>
      <c r="O2233" s="1" t="str">
        <f t="shared" si="586"/>
        <v>[nti]</v>
      </c>
      <c r="P2233" s="3" cm="1">
        <f t="array" ref="P2233">SUM(_xlfn._xlws.FILTER($H$2:$H$2454,_xlfn.MAP($N$2:$N$2454,_xlfn.LAMBDA(_xlpm.x,_xlpm.x=$N2233))))</f>
        <v>7.9214195183776928E-5</v>
      </c>
      <c r="Q2233" s="4">
        <f t="shared" si="587"/>
        <v>1</v>
      </c>
      <c r="R2233" s="6" cm="1">
        <f t="array" ref="R2233">SUM(_xlfn._xlws.FILTER($H$2:$H$2454,_xlfn.MAP($O$2:$O$2454,_xlfn.LAMBDA(_xlpm.x,_xlpm.x=$O2233))))</f>
        <v>2.3764258555133077E-4</v>
      </c>
      <c r="S2233" s="4">
        <f t="shared" si="588"/>
        <v>0.33333333333333337</v>
      </c>
      <c r="T2233" s="4">
        <f t="shared" si="589"/>
        <v>0.1171234337644549</v>
      </c>
      <c r="U2233" s="4">
        <f t="shared" si="590"/>
        <v>0.5</v>
      </c>
      <c r="V2233" s="4">
        <f t="shared" si="591"/>
        <v>0.47712125471966238</v>
      </c>
      <c r="W2233" s="4" t="s">
        <v>5121</v>
      </c>
      <c r="X2233" s="2" cm="1">
        <f t="array" ref="X2233">SUM(_xlfn._xlws.FILTER($F$2:$F$2454,_xlfn.MAP($W$2:$W$2454,_xlfn.LAMBDA(_xlpm.x,_xlpm.x=$W2233))))</f>
        <v>2896</v>
      </c>
      <c r="Y2233" s="11">
        <f t="shared" si="592"/>
        <v>3.453038674033149E-4</v>
      </c>
      <c r="Z2233" s="4" t="s">
        <v>5110</v>
      </c>
      <c r="AA2233" s="2" cm="1">
        <f t="array" ref="AA2233">SUM(_xlfn._xlws.FILTER($F$2:$F$2454,_xlfn.MAP($Z$2:$Z$2454,_xlfn.LAMBDA(_xlpm.x,_xlpm.x=$Z2233))))</f>
        <v>354</v>
      </c>
      <c r="AB2233" s="11">
        <f t="shared" si="593"/>
        <v>2.8248587570621469E-3</v>
      </c>
      <c r="AC2233" s="11">
        <f t="shared" si="594"/>
        <v>-0.91279529549932148</v>
      </c>
      <c r="AG2233" s="2"/>
      <c r="AL2233" s="2"/>
      <c r="AM2233" s="2"/>
    </row>
    <row r="2234" spans="1:39">
      <c r="A2234" s="1" t="str">
        <f t="shared" si="578"/>
        <v>~cken~ : [kn]</v>
      </c>
      <c r="B2234" s="1">
        <f>_xlfn.LET(_xlpm.d,$G2234,_xlpm.k,_xlfn.CONCAT(LEFT(TRIM(B$1),1),"*"),COUNTIF(_xlpm.d,_xlpm.k))</f>
        <v>0</v>
      </c>
      <c r="C2234" s="1">
        <f>_xlfn.LET(_xlpm.d,$G2234,_xlpm.k,_xlfn.CONCAT(LEFT(TRIM(C$1),1),"*"),COUNTIF(_xlpm.d,_xlpm.k))</f>
        <v>0</v>
      </c>
      <c r="D2234" s="1">
        <f>_xlfn.LET(_xlpm.d,$G2234,_xlpm.k,_xlfn.CONCAT(LEFT(TRIM(D$1),1),"*"),COUNTIF(_xlpm.d,_xlpm.k))</f>
        <v>0</v>
      </c>
      <c r="E2234" s="1">
        <f t="shared" si="579"/>
        <v>0.30102999566398114</v>
      </c>
      <c r="F2234" s="7">
        <v>1</v>
      </c>
      <c r="G2234" s="9" t="s">
        <v>88</v>
      </c>
      <c r="H2234" s="4" cm="1">
        <f t="array" ref="H2234">F2234/freq.sum.r6e</f>
        <v>7.9214195183776928E-5</v>
      </c>
      <c r="I2234" s="4" t="str">
        <f t="shared" si="580"/>
        <v>kn</v>
      </c>
      <c r="J2234" s="4" t="str">
        <f t="shared" si="581"/>
        <v>cken</v>
      </c>
      <c r="K2234" s="10">
        <f t="shared" si="582"/>
        <v>2</v>
      </c>
      <c r="L2234" s="1">
        <f t="shared" si="583"/>
        <v>4</v>
      </c>
      <c r="M2234" s="10">
        <f t="shared" si="584"/>
        <v>4</v>
      </c>
      <c r="N2234" s="1" t="str">
        <f t="shared" si="585"/>
        <v>~cken~</v>
      </c>
      <c r="O2234" s="1" t="str">
        <f t="shared" si="586"/>
        <v>[kn]</v>
      </c>
      <c r="P2234" s="3" cm="1">
        <f t="array" ref="P2234">SUM(_xlfn._xlws.FILTER($H$2:$H$2454,_xlfn.MAP($N$2:$N$2454,_xlfn.LAMBDA(_xlpm.x,_xlpm.x=$N2234))))</f>
        <v>7.9214195183776928E-5</v>
      </c>
      <c r="Q2234" s="4">
        <f t="shared" si="587"/>
        <v>1</v>
      </c>
      <c r="R2234" s="6" cm="1">
        <f t="array" ref="R2234">SUM(_xlfn._xlws.FILTER($H$2:$H$2454,_xlfn.MAP($O$2:$O$2454,_xlfn.LAMBDA(_xlpm.x,_xlpm.x=$O2234))))</f>
        <v>2.3764258555133077E-4</v>
      </c>
      <c r="S2234" s="4">
        <f t="shared" si="588"/>
        <v>0.33333333333333337</v>
      </c>
      <c r="T2234" s="4">
        <f t="shared" si="589"/>
        <v>0.1171234337644549</v>
      </c>
      <c r="U2234" s="4">
        <f t="shared" si="590"/>
        <v>0.5</v>
      </c>
      <c r="V2234" s="4">
        <f t="shared" si="591"/>
        <v>0.47712125471966238</v>
      </c>
      <c r="W2234" s="4" t="s">
        <v>5121</v>
      </c>
      <c r="X2234" s="2" cm="1">
        <f t="array" ref="X2234">SUM(_xlfn._xlws.FILTER($F$2:$F$2454,_xlfn.MAP($W$2:$W$2454,_xlfn.LAMBDA(_xlpm.x,_xlpm.x=$W2234))))</f>
        <v>2896</v>
      </c>
      <c r="Y2234" s="11">
        <f t="shared" si="592"/>
        <v>3.453038674033149E-4</v>
      </c>
      <c r="Z2234" s="4"/>
      <c r="AA2234" s="2" cm="1">
        <f t="array" ref="AA2234">SUM(_xlfn._xlws.FILTER($F$2:$F$2454,_xlfn.MAP($Z$2:$Z$2454,_xlfn.LAMBDA(_xlpm.x,_xlpm.x=$Z2234))))</f>
        <v>3871</v>
      </c>
      <c r="AB2234" s="11">
        <f t="shared" si="593"/>
        <v>2.5833118057349522E-4</v>
      </c>
      <c r="AC2234" s="11">
        <f t="shared" si="594"/>
        <v>0.12602461379384577</v>
      </c>
      <c r="AG2234" s="2"/>
      <c r="AL2234" s="2"/>
      <c r="AM2234" s="2"/>
    </row>
    <row r="2235" spans="1:39">
      <c r="A2235" s="1" t="str">
        <f t="shared" si="578"/>
        <v>~blea~ : [bli]</v>
      </c>
      <c r="B2235" s="1">
        <f>_xlfn.LET(_xlpm.d,$G2235,_xlpm.k,_xlfn.CONCAT(LEFT(TRIM(B$1),1),"*"),COUNTIF(_xlpm.d,_xlpm.k))</f>
        <v>0</v>
      </c>
      <c r="C2235" s="1">
        <f>_xlfn.LET(_xlpm.d,$G2235,_xlpm.k,_xlfn.CONCAT(LEFT(TRIM(C$1),1),"*"),COUNTIF(_xlpm.d,_xlpm.k))</f>
        <v>0</v>
      </c>
      <c r="D2235" s="1">
        <f>_xlfn.LET(_xlpm.d,$G2235,_xlpm.k,_xlfn.CONCAT(LEFT(TRIM(D$1),1),"*"),COUNTIF(_xlpm.d,_xlpm.k))</f>
        <v>0</v>
      </c>
      <c r="E2235" s="1">
        <f t="shared" si="579"/>
        <v>0.30102999566398114</v>
      </c>
      <c r="F2235" s="7">
        <v>1</v>
      </c>
      <c r="G2235" s="9" t="s">
        <v>1925</v>
      </c>
      <c r="H2235" s="4" cm="1">
        <f t="array" ref="H2235">F2235/freq.sum.r6e</f>
        <v>7.9214195183776928E-5</v>
      </c>
      <c r="I2235" s="4" t="str">
        <f t="shared" si="580"/>
        <v>bli</v>
      </c>
      <c r="J2235" s="4" t="str">
        <f t="shared" si="581"/>
        <v>blea</v>
      </c>
      <c r="K2235" s="10">
        <f t="shared" si="582"/>
        <v>3</v>
      </c>
      <c r="L2235" s="1">
        <f t="shared" si="583"/>
        <v>4</v>
      </c>
      <c r="M2235" s="10">
        <f t="shared" si="584"/>
        <v>4</v>
      </c>
      <c r="N2235" s="1" t="str">
        <f t="shared" si="585"/>
        <v>~blea~</v>
      </c>
      <c r="O2235" s="1" t="str">
        <f t="shared" si="586"/>
        <v>[bli]</v>
      </c>
      <c r="P2235" s="3" cm="1">
        <f t="array" ref="P2235">SUM(_xlfn._xlws.FILTER($H$2:$H$2454,_xlfn.MAP($N$2:$N$2454,_xlfn.LAMBDA(_xlpm.x,_xlpm.x=$N2235))))</f>
        <v>7.9214195183776928E-5</v>
      </c>
      <c r="Q2235" s="4">
        <f t="shared" si="587"/>
        <v>1</v>
      </c>
      <c r="R2235" s="6" cm="1">
        <f t="array" ref="R2235">SUM(_xlfn._xlws.FILTER($H$2:$H$2454,_xlfn.MAP($O$2:$O$2454,_xlfn.LAMBDA(_xlpm.x,_xlpm.x=$O2235))))</f>
        <v>2.3764258555133077E-4</v>
      </c>
      <c r="S2235" s="4">
        <f t="shared" si="588"/>
        <v>0.33333333333333337</v>
      </c>
      <c r="T2235" s="4">
        <f t="shared" si="589"/>
        <v>0.1171234337644549</v>
      </c>
      <c r="U2235" s="4">
        <f t="shared" si="590"/>
        <v>0.5</v>
      </c>
      <c r="V2235" s="4">
        <f t="shared" si="591"/>
        <v>0.47712125471966238</v>
      </c>
      <c r="W2235" s="4" t="s">
        <v>5124</v>
      </c>
      <c r="X2235" s="2" cm="1">
        <f t="array" ref="X2235">SUM(_xlfn._xlws.FILTER($F$2:$F$2454,_xlfn.MAP($W$2:$W$2454,_xlfn.LAMBDA(_xlpm.x,_xlpm.x=$W2235))))</f>
        <v>184</v>
      </c>
      <c r="Y2235" s="11">
        <f t="shared" si="592"/>
        <v>5.434782608695652E-3</v>
      </c>
      <c r="Z2235" s="4" t="s">
        <v>5110</v>
      </c>
      <c r="AA2235" s="2" cm="1">
        <f t="array" ref="AA2235">SUM(_xlfn._xlws.FILTER($F$2:$F$2454,_xlfn.MAP($Z$2:$Z$2454,_xlfn.LAMBDA(_xlpm.x,_xlpm.x=$Z2235))))</f>
        <v>354</v>
      </c>
      <c r="AB2235" s="11">
        <f t="shared" si="593"/>
        <v>2.8248587570621469E-3</v>
      </c>
      <c r="AC2235" s="11">
        <f t="shared" si="594"/>
        <v>0.28418543901625132</v>
      </c>
      <c r="AG2235" s="2"/>
      <c r="AL2235" s="2"/>
      <c r="AM2235" s="2"/>
    </row>
    <row r="2236" spans="1:39">
      <c r="A2236" s="1" t="str">
        <f t="shared" si="578"/>
        <v>~chea~ : [tʃi]</v>
      </c>
      <c r="B2236" s="1">
        <f>_xlfn.LET(_xlpm.d,$G2236,_xlpm.k,_xlfn.CONCAT(LEFT(TRIM(B$1),1),"*"),COUNTIF(_xlpm.d,_xlpm.k))</f>
        <v>0</v>
      </c>
      <c r="C2236" s="1">
        <f>_xlfn.LET(_xlpm.d,$G2236,_xlpm.k,_xlfn.CONCAT(LEFT(TRIM(C$1),1),"*"),COUNTIF(_xlpm.d,_xlpm.k))</f>
        <v>0</v>
      </c>
      <c r="D2236" s="1">
        <f>_xlfn.LET(_xlpm.d,$G2236,_xlpm.k,_xlfn.CONCAT(LEFT(TRIM(D$1),1),"*"),COUNTIF(_xlpm.d,_xlpm.k))</f>
        <v>0</v>
      </c>
      <c r="E2236" s="1">
        <f t="shared" si="579"/>
        <v>0.47712125471966244</v>
      </c>
      <c r="F2236" s="7">
        <v>2</v>
      </c>
      <c r="G2236" s="9" t="s">
        <v>930</v>
      </c>
      <c r="H2236" s="4" cm="1">
        <f t="array" ref="H2236">F2236/freq.sum.r6e</f>
        <v>1.5842839036755386E-4</v>
      </c>
      <c r="I2236" s="4" t="str">
        <f t="shared" si="580"/>
        <v>tʃi</v>
      </c>
      <c r="J2236" s="4" t="str">
        <f t="shared" si="581"/>
        <v>chea</v>
      </c>
      <c r="K2236" s="10">
        <f t="shared" si="582"/>
        <v>3</v>
      </c>
      <c r="L2236" s="1">
        <f t="shared" si="583"/>
        <v>4</v>
      </c>
      <c r="M2236" s="10">
        <f t="shared" si="584"/>
        <v>4</v>
      </c>
      <c r="N2236" s="1" t="str">
        <f t="shared" si="585"/>
        <v>~chea~</v>
      </c>
      <c r="O2236" s="1" t="str">
        <f t="shared" si="586"/>
        <v>[tʃi]</v>
      </c>
      <c r="P2236" s="3" cm="1">
        <f t="array" ref="P2236">SUM(_xlfn._xlws.FILTER($H$2:$H$2454,_xlfn.MAP($N$2:$N$2454,_xlfn.LAMBDA(_xlpm.x,_xlpm.x=$N2236))))</f>
        <v>1.5842839036755386E-4</v>
      </c>
      <c r="Q2236" s="4">
        <f t="shared" si="587"/>
        <v>1</v>
      </c>
      <c r="R2236" s="6" cm="1">
        <f t="array" ref="R2236">SUM(_xlfn._xlws.FILTER($H$2:$H$2454,_xlfn.MAP($O$2:$O$2454,_xlfn.LAMBDA(_xlpm.x,_xlpm.x=$O2236))))</f>
        <v>4.7528517110266154E-4</v>
      </c>
      <c r="S2236" s="4">
        <f t="shared" si="588"/>
        <v>0.33333333333333337</v>
      </c>
      <c r="T2236" s="4">
        <f t="shared" si="589"/>
        <v>0.18563625047235913</v>
      </c>
      <c r="U2236" s="4">
        <f t="shared" si="590"/>
        <v>0.5</v>
      </c>
      <c r="V2236" s="4">
        <f t="shared" si="591"/>
        <v>0.47712125471966238</v>
      </c>
      <c r="W2236" s="4" t="s">
        <v>5124</v>
      </c>
      <c r="X2236" s="2" cm="1">
        <f t="array" ref="X2236">SUM(_xlfn._xlws.FILTER($F$2:$F$2454,_xlfn.MAP($W$2:$W$2454,_xlfn.LAMBDA(_xlpm.x,_xlpm.x=$W2236))))</f>
        <v>184</v>
      </c>
      <c r="Y2236" s="11">
        <f t="shared" si="592"/>
        <v>1.0869565217391304E-2</v>
      </c>
      <c r="Z2236" s="4" t="s">
        <v>5110</v>
      </c>
      <c r="AA2236" s="2" cm="1">
        <f t="array" ref="AA2236">SUM(_xlfn._xlws.FILTER($F$2:$F$2454,_xlfn.MAP($Z$2:$Z$2454,_xlfn.LAMBDA(_xlpm.x,_xlpm.x=$Z2236))))</f>
        <v>354</v>
      </c>
      <c r="AB2236" s="11">
        <f t="shared" si="593"/>
        <v>5.6497175141242938E-3</v>
      </c>
      <c r="AC2236" s="11">
        <f t="shared" si="594"/>
        <v>0.28418543901625132</v>
      </c>
      <c r="AG2236" s="2"/>
      <c r="AL2236" s="2"/>
      <c r="AM2236" s="2"/>
    </row>
    <row r="2237" spans="1:39">
      <c r="A2237" s="1" t="str">
        <f t="shared" si="578"/>
        <v>~prea~ : [pɹi]</v>
      </c>
      <c r="B2237" s="1">
        <f>_xlfn.LET(_xlpm.d,$G2237,_xlpm.k,_xlfn.CONCAT(LEFT(TRIM(B$1),1),"*"),COUNTIF(_xlpm.d,_xlpm.k))</f>
        <v>0</v>
      </c>
      <c r="C2237" s="1">
        <f>_xlfn.LET(_xlpm.d,$G2237,_xlpm.k,_xlfn.CONCAT(LEFT(TRIM(C$1),1),"*"),COUNTIF(_xlpm.d,_xlpm.k))</f>
        <v>0</v>
      </c>
      <c r="D2237" s="1">
        <f>_xlfn.LET(_xlpm.d,$G2237,_xlpm.k,_xlfn.CONCAT(LEFT(TRIM(D$1),1),"*"),COUNTIF(_xlpm.d,_xlpm.k))</f>
        <v>0</v>
      </c>
      <c r="E2237" s="1">
        <f t="shared" si="579"/>
        <v>0.30102999566398114</v>
      </c>
      <c r="F2237" s="7">
        <v>1</v>
      </c>
      <c r="G2237" s="9" t="s">
        <v>1139</v>
      </c>
      <c r="H2237" s="4" cm="1">
        <f t="array" ref="H2237">F2237/freq.sum.r6e</f>
        <v>7.9214195183776928E-5</v>
      </c>
      <c r="I2237" s="1" t="str">
        <f t="shared" si="580"/>
        <v>pɹi</v>
      </c>
      <c r="J2237" s="1" t="str">
        <f t="shared" si="581"/>
        <v>prea</v>
      </c>
      <c r="K2237" s="10">
        <f t="shared" si="582"/>
        <v>3</v>
      </c>
      <c r="L2237" s="1">
        <f t="shared" si="583"/>
        <v>4</v>
      </c>
      <c r="M2237" s="10">
        <f t="shared" si="584"/>
        <v>4</v>
      </c>
      <c r="N2237" s="1" t="str">
        <f t="shared" si="585"/>
        <v>~prea~</v>
      </c>
      <c r="O2237" s="1" t="str">
        <f t="shared" si="586"/>
        <v>[pɹi]</v>
      </c>
      <c r="P2237" s="3" cm="1">
        <f t="array" ref="P2237">SUM(_xlfn._xlws.FILTER($H$2:$H$2454,_xlfn.MAP($N$2:$N$2454,_xlfn.LAMBDA(_xlpm.x,_xlpm.x=$N2237))))</f>
        <v>7.9214195183776928E-5</v>
      </c>
      <c r="Q2237" s="4">
        <f t="shared" si="587"/>
        <v>1</v>
      </c>
      <c r="R2237" s="6" cm="1">
        <f t="array" ref="R2237">SUM(_xlfn._xlws.FILTER($H$2:$H$2454,_xlfn.MAP($O$2:$O$2454,_xlfn.LAMBDA(_xlpm.x,_xlpm.x=$O2237))))</f>
        <v>2.3764258555133077E-4</v>
      </c>
      <c r="S2237" s="4">
        <f t="shared" si="588"/>
        <v>0.33333333333333337</v>
      </c>
      <c r="T2237" s="4">
        <f t="shared" si="589"/>
        <v>0.1171234337644549</v>
      </c>
      <c r="U2237" s="4">
        <f t="shared" si="590"/>
        <v>0.5</v>
      </c>
      <c r="V2237" s="4">
        <f t="shared" si="591"/>
        <v>0.47712125471966238</v>
      </c>
      <c r="W2237" s="4" t="s">
        <v>5124</v>
      </c>
      <c r="X2237" s="2" cm="1">
        <f t="array" ref="X2237">SUM(_xlfn._xlws.FILTER($F$2:$F$2454,_xlfn.MAP($W$2:$W$2454,_xlfn.LAMBDA(_xlpm.x,_xlpm.x=$W2237))))</f>
        <v>184</v>
      </c>
      <c r="Y2237" s="11">
        <f t="shared" si="592"/>
        <v>5.434782608695652E-3</v>
      </c>
      <c r="Z2237" s="4" t="s">
        <v>5110</v>
      </c>
      <c r="AA2237" s="2" cm="1">
        <f t="array" ref="AA2237">SUM(_xlfn._xlws.FILTER($F$2:$F$2454,_xlfn.MAP($Z$2:$Z$2454,_xlfn.LAMBDA(_xlpm.x,_xlpm.x=$Z2237))))</f>
        <v>354</v>
      </c>
      <c r="AB2237" s="11">
        <f t="shared" si="593"/>
        <v>2.8248587570621469E-3</v>
      </c>
      <c r="AC2237" s="11">
        <f t="shared" si="594"/>
        <v>0.28418543901625132</v>
      </c>
      <c r="AG2237" s="2"/>
      <c r="AL2237" s="2"/>
      <c r="AM2237" s="2"/>
    </row>
    <row r="2238" spans="1:39">
      <c r="A2238" s="1" t="str">
        <f t="shared" si="578"/>
        <v>~blee~ : [bli]</v>
      </c>
      <c r="B2238" s="1">
        <f>_xlfn.LET(_xlpm.d,$G2238,_xlpm.k,_xlfn.CONCAT(LEFT(TRIM(B$1),1),"*"),COUNTIF(_xlpm.d,_xlpm.k))</f>
        <v>0</v>
      </c>
      <c r="C2238" s="1">
        <f>_xlfn.LET(_xlpm.d,$G2238,_xlpm.k,_xlfn.CONCAT(LEFT(TRIM(C$1),1),"*"),COUNTIF(_xlpm.d,_xlpm.k))</f>
        <v>0</v>
      </c>
      <c r="D2238" s="1">
        <f>_xlfn.LET(_xlpm.d,$G2238,_xlpm.k,_xlfn.CONCAT(LEFT(TRIM(D$1),1),"*"),COUNTIF(_xlpm.d,_xlpm.k))</f>
        <v>0</v>
      </c>
      <c r="E2238" s="1">
        <f t="shared" si="579"/>
        <v>0.30102999566398114</v>
      </c>
      <c r="F2238" s="7">
        <v>1</v>
      </c>
      <c r="G2238" s="9" t="s">
        <v>14</v>
      </c>
      <c r="H2238" s="4" cm="1">
        <f t="array" ref="H2238">F2238/freq.sum.r6e</f>
        <v>7.9214195183776928E-5</v>
      </c>
      <c r="I2238" s="4" t="str">
        <f t="shared" si="580"/>
        <v>bli</v>
      </c>
      <c r="J2238" s="4" t="str">
        <f t="shared" si="581"/>
        <v>blee</v>
      </c>
      <c r="K2238" s="10">
        <f t="shared" si="582"/>
        <v>3</v>
      </c>
      <c r="L2238" s="1">
        <f t="shared" si="583"/>
        <v>4</v>
      </c>
      <c r="M2238" s="10">
        <f t="shared" si="584"/>
        <v>4</v>
      </c>
      <c r="N2238" s="1" t="str">
        <f t="shared" si="585"/>
        <v>~blee~</v>
      </c>
      <c r="O2238" s="1" t="str">
        <f t="shared" si="586"/>
        <v>[bli]</v>
      </c>
      <c r="P2238" s="3" cm="1">
        <f t="array" ref="P2238">SUM(_xlfn._xlws.FILTER($H$2:$H$2454,_xlfn.MAP($N$2:$N$2454,_xlfn.LAMBDA(_xlpm.x,_xlpm.x=$N2238))))</f>
        <v>7.9214195183776928E-5</v>
      </c>
      <c r="Q2238" s="4">
        <f t="shared" si="587"/>
        <v>1</v>
      </c>
      <c r="R2238" s="6" cm="1">
        <f t="array" ref="R2238">SUM(_xlfn._xlws.FILTER($H$2:$H$2454,_xlfn.MAP($O$2:$O$2454,_xlfn.LAMBDA(_xlpm.x,_xlpm.x=$O2238))))</f>
        <v>2.3764258555133077E-4</v>
      </c>
      <c r="S2238" s="4">
        <f t="shared" si="588"/>
        <v>0.33333333333333337</v>
      </c>
      <c r="T2238" s="4">
        <f t="shared" si="589"/>
        <v>0.1171234337644549</v>
      </c>
      <c r="U2238" s="4">
        <f t="shared" si="590"/>
        <v>0.5</v>
      </c>
      <c r="V2238" s="4">
        <f t="shared" si="591"/>
        <v>0.47712125471966238</v>
      </c>
      <c r="W2238" s="4" t="s">
        <v>5126</v>
      </c>
      <c r="X2238" s="2" cm="1">
        <f t="array" ref="X2238">SUM(_xlfn._xlws.FILTER($F$2:$F$2454,_xlfn.MAP($W$2:$W$2454,_xlfn.LAMBDA(_xlpm.x,_xlpm.x=$W2238))))</f>
        <v>109</v>
      </c>
      <c r="Y2238" s="11">
        <f t="shared" si="592"/>
        <v>9.1743119266055051E-3</v>
      </c>
      <c r="Z2238" s="4" t="s">
        <v>5110</v>
      </c>
      <c r="AA2238" s="2" cm="1">
        <f t="array" ref="AA2238">SUM(_xlfn._xlws.FILTER($F$2:$F$2454,_xlfn.MAP($Z$2:$Z$2454,_xlfn.LAMBDA(_xlpm.x,_xlpm.x=$Z2238))))</f>
        <v>354</v>
      </c>
      <c r="AB2238" s="11">
        <f t="shared" si="593"/>
        <v>2.8248587570621469E-3</v>
      </c>
      <c r="AC2238" s="11">
        <f t="shared" si="594"/>
        <v>0.51157676408516417</v>
      </c>
      <c r="AG2238" s="2"/>
      <c r="AL2238" s="2"/>
      <c r="AM2238" s="2"/>
    </row>
    <row r="2239" spans="1:39">
      <c r="A2239" s="1" t="str">
        <f t="shared" si="578"/>
        <v>~ffri~ : [fɹɪ]</v>
      </c>
      <c r="B2239" s="1">
        <f>_xlfn.LET(_xlpm.d,$G2239,_xlpm.k,_xlfn.CONCAT(LEFT(TRIM(B$1),1),"*"),COUNTIF(_xlpm.d,_xlpm.k))</f>
        <v>0</v>
      </c>
      <c r="C2239" s="1">
        <f>_xlfn.LET(_xlpm.d,$G2239,_xlpm.k,_xlfn.CONCAT(LEFT(TRIM(C$1),1),"*"),COUNTIF(_xlpm.d,_xlpm.k))</f>
        <v>0</v>
      </c>
      <c r="D2239" s="1">
        <f>_xlfn.LET(_xlpm.d,$G2239,_xlpm.k,_xlfn.CONCAT(LEFT(TRIM(D$1),1),"*"),COUNTIF(_xlpm.d,_xlpm.k))</f>
        <v>0</v>
      </c>
      <c r="E2239" s="1">
        <f t="shared" si="579"/>
        <v>0.30102999566398114</v>
      </c>
      <c r="F2239" s="7">
        <v>1</v>
      </c>
      <c r="G2239" s="9" t="s">
        <v>1995</v>
      </c>
      <c r="H2239" s="4" cm="1">
        <f t="array" ref="H2239">F2239/freq.sum.r6e</f>
        <v>7.9214195183776928E-5</v>
      </c>
      <c r="I2239" s="1" t="str">
        <f t="shared" si="580"/>
        <v>fɹɪ</v>
      </c>
      <c r="J2239" s="1" t="str">
        <f t="shared" si="581"/>
        <v>ffri</v>
      </c>
      <c r="K2239" s="10">
        <f t="shared" si="582"/>
        <v>3</v>
      </c>
      <c r="L2239" s="1">
        <f t="shared" si="583"/>
        <v>4</v>
      </c>
      <c r="M2239" s="10">
        <f t="shared" si="584"/>
        <v>4</v>
      </c>
      <c r="N2239" s="1" t="str">
        <f t="shared" si="585"/>
        <v>~ffri~</v>
      </c>
      <c r="O2239" s="1" t="str">
        <f t="shared" si="586"/>
        <v>[fɹɪ]</v>
      </c>
      <c r="P2239" s="3" cm="1">
        <f t="array" ref="P2239">SUM(_xlfn._xlws.FILTER($H$2:$H$2454,_xlfn.MAP($N$2:$N$2454,_xlfn.LAMBDA(_xlpm.x,_xlpm.x=$N2239))))</f>
        <v>7.9214195183776928E-5</v>
      </c>
      <c r="Q2239" s="4">
        <f t="shared" si="587"/>
        <v>1</v>
      </c>
      <c r="R2239" s="6" cm="1">
        <f t="array" ref="R2239">SUM(_xlfn._xlws.FILTER($H$2:$H$2454,_xlfn.MAP($O$2:$O$2454,_xlfn.LAMBDA(_xlpm.x,_xlpm.x=$O2239))))</f>
        <v>2.3764258555133077E-4</v>
      </c>
      <c r="S2239" s="4">
        <f t="shared" si="588"/>
        <v>0.33333333333333337</v>
      </c>
      <c r="T2239" s="4">
        <f t="shared" si="589"/>
        <v>0.1171234337644549</v>
      </c>
      <c r="U2239" s="4">
        <f t="shared" si="590"/>
        <v>0.5</v>
      </c>
      <c r="V2239" s="4">
        <f t="shared" si="591"/>
        <v>0.47712125471966238</v>
      </c>
      <c r="W2239" s="4" t="s">
        <v>5110</v>
      </c>
      <c r="X2239" s="2" cm="1">
        <f t="array" ref="X2239">SUM(_xlfn._xlws.FILTER($F$2:$F$2454,_xlfn.MAP($W$2:$W$2454,_xlfn.LAMBDA(_xlpm.x,_xlpm.x=$W2239))))</f>
        <v>1594</v>
      </c>
      <c r="Y2239" s="11">
        <f t="shared" si="592"/>
        <v>6.2735257214554575E-4</v>
      </c>
      <c r="Z2239" s="4" t="s">
        <v>5102</v>
      </c>
      <c r="AA2239" s="2" cm="1">
        <f t="array" ref="AA2239">SUM(_xlfn._xlws.FILTER($F$2:$F$2454,_xlfn.MAP($Z$2:$Z$2454,_xlfn.LAMBDA(_xlpm.x,_xlpm.x=$Z2239))))</f>
        <v>1794</v>
      </c>
      <c r="AB2239" s="11">
        <f t="shared" si="593"/>
        <v>5.5741360089186175E-4</v>
      </c>
      <c r="AC2239" s="11">
        <f t="shared" si="594"/>
        <v>5.1334121647979701E-2</v>
      </c>
      <c r="AG2239" s="2"/>
      <c r="AL2239" s="2"/>
      <c r="AM2239" s="2"/>
    </row>
    <row r="2240" spans="1:39">
      <c r="A2240" s="1" t="str">
        <f t="shared" si="578"/>
        <v>~rlia~ : [ɹlə]</v>
      </c>
      <c r="B2240" s="1">
        <f>_xlfn.LET(_xlpm.d,$G2240,_xlpm.k,_xlfn.CONCAT(LEFT(TRIM(B$1),1),"*"),COUNTIF(_xlpm.d,_xlpm.k))</f>
        <v>1</v>
      </c>
      <c r="C2240" s="1">
        <f>_xlfn.LET(_xlpm.d,$G2240,_xlpm.k,_xlfn.CONCAT(LEFT(TRIM(C$1),1),"*"),COUNTIF(_xlpm.d,_xlpm.k))</f>
        <v>0</v>
      </c>
      <c r="D2240" s="1">
        <f>_xlfn.LET(_xlpm.d,$G2240,_xlpm.k,_xlfn.CONCAT(LEFT(TRIM(D$1),1),"*"),COUNTIF(_xlpm.d,_xlpm.k))</f>
        <v>0</v>
      </c>
      <c r="E2240" s="1">
        <f t="shared" si="579"/>
        <v>0.30102999566398114</v>
      </c>
      <c r="F2240" s="7">
        <v>1</v>
      </c>
      <c r="G2240" s="9" t="s">
        <v>1142</v>
      </c>
      <c r="H2240" s="4" cm="1">
        <f t="array" ref="H2240">F2240/freq.sum.r6e</f>
        <v>7.9214195183776928E-5</v>
      </c>
      <c r="I2240" s="1" t="str">
        <f t="shared" si="580"/>
        <v>ɹlə</v>
      </c>
      <c r="J2240" s="1" t="str">
        <f t="shared" si="581"/>
        <v>rlia</v>
      </c>
      <c r="K2240" s="10">
        <f t="shared" si="582"/>
        <v>3</v>
      </c>
      <c r="L2240" s="1">
        <f t="shared" si="583"/>
        <v>4</v>
      </c>
      <c r="M2240" s="10">
        <f t="shared" si="584"/>
        <v>4</v>
      </c>
      <c r="N2240" s="1" t="str">
        <f t="shared" si="585"/>
        <v>~rlia~</v>
      </c>
      <c r="O2240" s="1" t="str">
        <f t="shared" si="586"/>
        <v>[ɹlə]</v>
      </c>
      <c r="P2240" s="3" cm="1">
        <f t="array" ref="P2240">SUM(_xlfn._xlws.FILTER($H$2:$H$2454,_xlfn.MAP($N$2:$N$2454,_xlfn.LAMBDA(_xlpm.x,_xlpm.x=$N2240))))</f>
        <v>7.9214195183776928E-5</v>
      </c>
      <c r="Q2240" s="4">
        <f t="shared" si="587"/>
        <v>1</v>
      </c>
      <c r="R2240" s="6" cm="1">
        <f t="array" ref="R2240">SUM(_xlfn._xlws.FILTER($H$2:$H$2454,_xlfn.MAP($O$2:$O$2454,_xlfn.LAMBDA(_xlpm.x,_xlpm.x=$O2240))))</f>
        <v>2.3764258555133077E-4</v>
      </c>
      <c r="S2240" s="4">
        <f t="shared" si="588"/>
        <v>0.33333333333333337</v>
      </c>
      <c r="T2240" s="4">
        <f t="shared" si="589"/>
        <v>0.1171234337644549</v>
      </c>
      <c r="U2240" s="4">
        <f t="shared" si="590"/>
        <v>0.5</v>
      </c>
      <c r="V2240" s="4">
        <f t="shared" si="591"/>
        <v>0.47712125471966238</v>
      </c>
      <c r="W2240" s="4" t="s">
        <v>5125</v>
      </c>
      <c r="X2240" s="2" cm="1">
        <f t="array" ref="X2240">SUM(_xlfn._xlws.FILTER($F$2:$F$2454,_xlfn.MAP($W$2:$W$2454,_xlfn.LAMBDA(_xlpm.x,_xlpm.x=$W2240))))</f>
        <v>26</v>
      </c>
      <c r="Y2240" s="11">
        <f t="shared" si="592"/>
        <v>3.8461538461538464E-2</v>
      </c>
      <c r="Z2240" s="4" t="s">
        <v>5101</v>
      </c>
      <c r="AA2240" s="2" cm="1">
        <f t="array" ref="AA2240">SUM(_xlfn._xlws.FILTER($F$2:$F$2454,_xlfn.MAP($Z$2:$Z$2454,_xlfn.LAMBDA(_xlpm.x,_xlpm.x=$Z2240))))</f>
        <v>2255</v>
      </c>
      <c r="AB2240" s="11">
        <f t="shared" si="593"/>
        <v>4.434589800443459E-4</v>
      </c>
      <c r="AC2240" s="11">
        <f t="shared" si="594"/>
        <v>1.9381731982431614</v>
      </c>
      <c r="AG2240" s="2"/>
      <c r="AL2240" s="2"/>
      <c r="AM2240" s="2"/>
    </row>
    <row r="2241" spans="1:39">
      <c r="A2241" s="1" t="str">
        <f t="shared" si="578"/>
        <v>~chie~ : [tʃi]</v>
      </c>
      <c r="B2241" s="1">
        <f>_xlfn.LET(_xlpm.d,$G2241,_xlpm.k,_xlfn.CONCAT(LEFT(TRIM(B$1),1),"*"),COUNTIF(_xlpm.d,_xlpm.k))</f>
        <v>0</v>
      </c>
      <c r="C2241" s="1">
        <f>_xlfn.LET(_xlpm.d,$G2241,_xlpm.k,_xlfn.CONCAT(LEFT(TRIM(C$1),1),"*"),COUNTIF(_xlpm.d,_xlpm.k))</f>
        <v>0</v>
      </c>
      <c r="D2241" s="1">
        <f>_xlfn.LET(_xlpm.d,$G2241,_xlpm.k,_xlfn.CONCAT(LEFT(TRIM(D$1),1),"*"),COUNTIF(_xlpm.d,_xlpm.k))</f>
        <v>0</v>
      </c>
      <c r="E2241" s="1">
        <f t="shared" si="579"/>
        <v>0.47712125471966244</v>
      </c>
      <c r="F2241" s="7">
        <v>2</v>
      </c>
      <c r="G2241" s="9" t="s">
        <v>931</v>
      </c>
      <c r="H2241" s="4" cm="1">
        <f t="array" ref="H2241">F2241/freq.sum.r6e</f>
        <v>1.5842839036755386E-4</v>
      </c>
      <c r="I2241" s="4" t="str">
        <f t="shared" si="580"/>
        <v>tʃi</v>
      </c>
      <c r="J2241" s="4" t="str">
        <f t="shared" si="581"/>
        <v>chie</v>
      </c>
      <c r="K2241" s="10">
        <f t="shared" si="582"/>
        <v>3</v>
      </c>
      <c r="L2241" s="1">
        <f t="shared" si="583"/>
        <v>4</v>
      </c>
      <c r="M2241" s="10">
        <f t="shared" si="584"/>
        <v>4</v>
      </c>
      <c r="N2241" s="1" t="str">
        <f t="shared" si="585"/>
        <v>~chie~</v>
      </c>
      <c r="O2241" s="1" t="str">
        <f t="shared" si="586"/>
        <v>[tʃi]</v>
      </c>
      <c r="P2241" s="3" cm="1">
        <f t="array" ref="P2241">SUM(_xlfn._xlws.FILTER($H$2:$H$2454,_xlfn.MAP($N$2:$N$2454,_xlfn.LAMBDA(_xlpm.x,_xlpm.x=$N2241))))</f>
        <v>1.5842839036755386E-4</v>
      </c>
      <c r="Q2241" s="4">
        <f t="shared" si="587"/>
        <v>1</v>
      </c>
      <c r="R2241" s="6" cm="1">
        <f t="array" ref="R2241">SUM(_xlfn._xlws.FILTER($H$2:$H$2454,_xlfn.MAP($O$2:$O$2454,_xlfn.LAMBDA(_xlpm.x,_xlpm.x=$O2241))))</f>
        <v>4.7528517110266154E-4</v>
      </c>
      <c r="S2241" s="4">
        <f t="shared" si="588"/>
        <v>0.33333333333333337</v>
      </c>
      <c r="T2241" s="4">
        <f t="shared" si="589"/>
        <v>0.18563625047235913</v>
      </c>
      <c r="U2241" s="4">
        <f t="shared" si="590"/>
        <v>0.5</v>
      </c>
      <c r="V2241" s="4">
        <f t="shared" si="591"/>
        <v>0.47712125471966238</v>
      </c>
      <c r="W2241" s="4" t="s">
        <v>5134</v>
      </c>
      <c r="X2241" s="2" cm="1">
        <f t="array" ref="X2241">SUM(_xlfn._xlws.FILTER($F$2:$F$2454,_xlfn.MAP($W$2:$W$2454,_xlfn.LAMBDA(_xlpm.x,_xlpm.x=$W2241))))</f>
        <v>59</v>
      </c>
      <c r="Y2241" s="11">
        <f t="shared" si="592"/>
        <v>3.3898305084745763E-2</v>
      </c>
      <c r="Z2241" s="4" t="s">
        <v>5110</v>
      </c>
      <c r="AA2241" s="2" cm="1">
        <f t="array" ref="AA2241">SUM(_xlfn._xlws.FILTER($F$2:$F$2454,_xlfn.MAP($Z$2:$Z$2454,_xlfn.LAMBDA(_xlpm.x,_xlpm.x=$Z2241))))</f>
        <v>354</v>
      </c>
      <c r="AB2241" s="11">
        <f t="shared" si="593"/>
        <v>5.6497175141242938E-3</v>
      </c>
      <c r="AC2241" s="11">
        <f t="shared" si="594"/>
        <v>0.77815125038364363</v>
      </c>
      <c r="AG2241" s="2"/>
      <c r="AL2241" s="2"/>
      <c r="AM2241" s="2"/>
    </row>
    <row r="2242" spans="1:39">
      <c r="A2242" s="1" t="str">
        <f t="shared" ref="A2242:A2305" si="595">_xlfn.LET(_xlpm.sep," : ",CONCATENATE(N2242,_xlpm.sep,O2242))</f>
        <v>~prie~ : [pɹi]</v>
      </c>
      <c r="B2242" s="1">
        <f>_xlfn.LET(_xlpm.d,$G2242,_xlpm.k,_xlfn.CONCAT(LEFT(TRIM(B$1),1),"*"),COUNTIF(_xlpm.d,_xlpm.k))</f>
        <v>0</v>
      </c>
      <c r="C2242" s="1">
        <f>_xlfn.LET(_xlpm.d,$G2242,_xlpm.k,_xlfn.CONCAT(LEFT(TRIM(C$1),1),"*"),COUNTIF(_xlpm.d,_xlpm.k))</f>
        <v>0</v>
      </c>
      <c r="D2242" s="1">
        <f>_xlfn.LET(_xlpm.d,$G2242,_xlpm.k,_xlfn.CONCAT(LEFT(TRIM(D$1),1),"*"),COUNTIF(_xlpm.d,_xlpm.k))</f>
        <v>0</v>
      </c>
      <c r="E2242" s="1">
        <f t="shared" ref="E2242:E2305" si="596">LOG(F2242+1,10)</f>
        <v>0.30102999566398114</v>
      </c>
      <c r="F2242" s="7">
        <v>1</v>
      </c>
      <c r="G2242" s="9" t="s">
        <v>1140</v>
      </c>
      <c r="H2242" s="4" cm="1">
        <f t="array" ref="H2242">F2242/freq.sum.r6e</f>
        <v>7.9214195183776928E-5</v>
      </c>
      <c r="I2242" s="4" t="str">
        <f t="shared" ref="I2242:I2305" si="597">_xlfn.LET(_xlpm.sep,":",_xlpm.w,$G2242,LEFT(_xlpm.w,FIND(_xlpm.sep,_xlpm.w)-1))</f>
        <v>pɹi</v>
      </c>
      <c r="J2242" s="4" t="str">
        <f t="shared" ref="J2242:J2305" si="598">_xlfn.LET(_xlpm.sep,":",_xlpm.w,$G2242,RIGHT(_xlpm.w,LEN(_xlpm.w)-FIND(_xlpm.sep,_xlpm.w)))</f>
        <v>prie</v>
      </c>
      <c r="K2242" s="10">
        <f t="shared" ref="K2242:K2305" si="599">_xlfn.LET(_xlpm.w,I2242,LEN(_xlpm.w))</f>
        <v>3</v>
      </c>
      <c r="L2242" s="1">
        <f t="shared" ref="L2242:L2305" si="600">_xlfn.LET(_xlpm.w,J2242,LEN(_xlpm.w))</f>
        <v>4</v>
      </c>
      <c r="M2242" s="10">
        <f t="shared" ref="M2242:M2305" si="601">_xlfn.LET(_xlpm.a,K2242,_xlpm.b,L2242,MAX(_xlpm.a,_xlpm.b))</f>
        <v>4</v>
      </c>
      <c r="N2242" s="1" t="str">
        <f t="shared" ref="N2242:N2305" si="602">_xlfn.LET(_xlpm.sep,":",_xlpm.w,$G2242,_xlfn.CONCAT("~",RIGHT(_xlpm.w,LEN(_xlpm.w)-FIND(_xlpm.sep,_xlpm.w)),"~"))</f>
        <v>~prie~</v>
      </c>
      <c r="O2242" s="1" t="str">
        <f t="shared" ref="O2242:O2305" si="603">_xlfn.LET(_xlpm.sep,":",_xlpm.w,$G2242,_xlfn.CONCAT("[",LEFT(_xlpm.w,FIND(_xlpm.sep,_xlpm.w)-1),"]"))</f>
        <v>[pɹi]</v>
      </c>
      <c r="P2242" s="3" cm="1">
        <f t="array" ref="P2242">SUM(_xlfn._xlws.FILTER($H$2:$H$2454,_xlfn.MAP($N$2:$N$2454,_xlfn.LAMBDA(_xlpm.x,_xlpm.x=$N2242))))</f>
        <v>7.9214195183776928E-5</v>
      </c>
      <c r="Q2242" s="4">
        <f t="shared" ref="Q2242:Q2305" si="604">$H2242/P2242</f>
        <v>1</v>
      </c>
      <c r="R2242" s="6" cm="1">
        <f t="array" ref="R2242">SUM(_xlfn._xlws.FILTER($H$2:$H$2454,_xlfn.MAP($O$2:$O$2454,_xlfn.LAMBDA(_xlpm.x,_xlpm.x=$O2242))))</f>
        <v>2.3764258555133077E-4</v>
      </c>
      <c r="S2242" s="4">
        <f t="shared" ref="S2242:S2305" si="605">$H2242/R2242</f>
        <v>0.33333333333333337</v>
      </c>
      <c r="T2242" s="4">
        <f t="shared" ref="T2242:T2305" si="606">_xlfn.LET(_xlpm.freq,F2242,_xlpm.size,M2242+1,_xlpm.F,U2242,LOG(1+_xlpm.freq)*LOG(1+_xlpm.size)*_xlpm.F)</f>
        <v>0.1171234337644549</v>
      </c>
      <c r="U2242" s="4">
        <f t="shared" ref="U2242:U2305" si="607">_xlfn.LET(_xlpm.a,S2242,_xlpm.b,Q2242,2*_xlpm.a*_xlpm.b/(_xlpm.a+_xlpm.b))</f>
        <v>0.5</v>
      </c>
      <c r="V2242" s="4">
        <f t="shared" ref="V2242:V2305" si="608">_xlfn.LET(_xlpm.p,Q2242,_xlpm.q,S2242,LOG(_xlpm.p/_xlpm.q))</f>
        <v>0.47712125471966238</v>
      </c>
      <c r="W2242" s="4" t="s">
        <v>5134</v>
      </c>
      <c r="X2242" s="2" cm="1">
        <f t="array" ref="X2242">SUM(_xlfn._xlws.FILTER($F$2:$F$2454,_xlfn.MAP($W$2:$W$2454,_xlfn.LAMBDA(_xlpm.x,_xlpm.x=$W2242))))</f>
        <v>59</v>
      </c>
      <c r="Y2242" s="11">
        <f t="shared" ref="Y2242:Y2305" si="609">$F2242/X2242</f>
        <v>1.6949152542372881E-2</v>
      </c>
      <c r="Z2242" s="4" t="s">
        <v>5110</v>
      </c>
      <c r="AA2242" s="2" cm="1">
        <f t="array" ref="AA2242">SUM(_xlfn._xlws.FILTER($F$2:$F$2454,_xlfn.MAP($Z$2:$Z$2454,_xlfn.LAMBDA(_xlpm.x,_xlpm.x=$Z2242))))</f>
        <v>354</v>
      </c>
      <c r="AB2242" s="11">
        <f t="shared" ref="AB2242:AB2305" si="610">$F2242/AA2242</f>
        <v>2.8248587570621469E-3</v>
      </c>
      <c r="AC2242" s="11">
        <f t="shared" ref="AC2242:AC2305" si="611">_xlfn.LET(_xlpm.a,Y2242,_xlpm.b,AB2242,LOG(_xlpm.a/_xlpm.b))</f>
        <v>0.77815125038364363</v>
      </c>
      <c r="AG2242" s="2"/>
      <c r="AL2242" s="2"/>
      <c r="AM2242" s="2"/>
    </row>
    <row r="2243" spans="1:39">
      <c r="A2243" s="1" t="str">
        <f t="shared" si="595"/>
        <v>~trie~ : [tɹi]</v>
      </c>
      <c r="B2243" s="1">
        <f>_xlfn.LET(_xlpm.d,$G2243,_xlpm.k,_xlfn.CONCAT(LEFT(TRIM(B$1),1),"*"),COUNTIF(_xlpm.d,_xlpm.k))</f>
        <v>0</v>
      </c>
      <c r="C2243" s="1">
        <f>_xlfn.LET(_xlpm.d,$G2243,_xlpm.k,_xlfn.CONCAT(LEFT(TRIM(C$1),1),"*"),COUNTIF(_xlpm.d,_xlpm.k))</f>
        <v>0</v>
      </c>
      <c r="D2243" s="1">
        <f>_xlfn.LET(_xlpm.d,$G2243,_xlpm.k,_xlfn.CONCAT(LEFT(TRIM(D$1),1),"*"),COUNTIF(_xlpm.d,_xlpm.k))</f>
        <v>0</v>
      </c>
      <c r="E2243" s="1">
        <f t="shared" si="596"/>
        <v>0.47712125471966244</v>
      </c>
      <c r="F2243" s="7">
        <v>2</v>
      </c>
      <c r="G2243" s="9" t="s">
        <v>979</v>
      </c>
      <c r="H2243" s="4" cm="1">
        <f t="array" ref="H2243">F2243/freq.sum.r6e</f>
        <v>1.5842839036755386E-4</v>
      </c>
      <c r="I2243" s="1" t="str">
        <f t="shared" si="597"/>
        <v>tɹi</v>
      </c>
      <c r="J2243" s="1" t="str">
        <f t="shared" si="598"/>
        <v>trie</v>
      </c>
      <c r="K2243" s="10">
        <f t="shared" si="599"/>
        <v>3</v>
      </c>
      <c r="L2243" s="1">
        <f t="shared" si="600"/>
        <v>4</v>
      </c>
      <c r="M2243" s="10">
        <f t="shared" si="601"/>
        <v>4</v>
      </c>
      <c r="N2243" s="1" t="str">
        <f t="shared" si="602"/>
        <v>~trie~</v>
      </c>
      <c r="O2243" s="1" t="str">
        <f t="shared" si="603"/>
        <v>[tɹi]</v>
      </c>
      <c r="P2243" s="3" cm="1">
        <f t="array" ref="P2243">SUM(_xlfn._xlws.FILTER($H$2:$H$2454,_xlfn.MAP($N$2:$N$2454,_xlfn.LAMBDA(_xlpm.x,_xlpm.x=$N2243))))</f>
        <v>1.5842839036755386E-4</v>
      </c>
      <c r="Q2243" s="4">
        <f t="shared" si="604"/>
        <v>1</v>
      </c>
      <c r="R2243" s="6" cm="1">
        <f t="array" ref="R2243">SUM(_xlfn._xlws.FILTER($H$2:$H$2454,_xlfn.MAP($O$2:$O$2454,_xlfn.LAMBDA(_xlpm.x,_xlpm.x=$O2243))))</f>
        <v>4.7528517110266154E-4</v>
      </c>
      <c r="S2243" s="4">
        <f t="shared" si="605"/>
        <v>0.33333333333333337</v>
      </c>
      <c r="T2243" s="4">
        <f t="shared" si="606"/>
        <v>0.18563625047235913</v>
      </c>
      <c r="U2243" s="4">
        <f t="shared" si="607"/>
        <v>0.5</v>
      </c>
      <c r="V2243" s="4">
        <f t="shared" si="608"/>
        <v>0.47712125471966238</v>
      </c>
      <c r="W2243" s="4" t="s">
        <v>5134</v>
      </c>
      <c r="X2243" s="2" cm="1">
        <f t="array" ref="X2243">SUM(_xlfn._xlws.FILTER($F$2:$F$2454,_xlfn.MAP($W$2:$W$2454,_xlfn.LAMBDA(_xlpm.x,_xlpm.x=$W2243))))</f>
        <v>59</v>
      </c>
      <c r="Y2243" s="11">
        <f t="shared" si="609"/>
        <v>3.3898305084745763E-2</v>
      </c>
      <c r="Z2243" s="4" t="s">
        <v>5110</v>
      </c>
      <c r="AA2243" s="2" cm="1">
        <f t="array" ref="AA2243">SUM(_xlfn._xlws.FILTER($F$2:$F$2454,_xlfn.MAP($Z$2:$Z$2454,_xlfn.LAMBDA(_xlpm.x,_xlpm.x=$Z2243))))</f>
        <v>354</v>
      </c>
      <c r="AB2243" s="11">
        <f t="shared" si="610"/>
        <v>5.6497175141242938E-3</v>
      </c>
      <c r="AC2243" s="11">
        <f t="shared" si="611"/>
        <v>0.77815125038364363</v>
      </c>
      <c r="AG2243" s="2"/>
      <c r="AL2243" s="2"/>
      <c r="AM2243" s="2"/>
    </row>
    <row r="2244" spans="1:39">
      <c r="A2244" s="1" t="str">
        <f t="shared" si="595"/>
        <v>~'clo~ : [klɑ]</v>
      </c>
      <c r="B2244" s="1">
        <f>_xlfn.LET(_xlpm.d,$G2244,_xlpm.k,_xlfn.CONCAT(LEFT(TRIM(B$1),1),"*"),COUNTIF(_xlpm.d,_xlpm.k))</f>
        <v>0</v>
      </c>
      <c r="C2244" s="1">
        <f>_xlfn.LET(_xlpm.d,$G2244,_xlpm.k,_xlfn.CONCAT(LEFT(TRIM(C$1),1),"*"),COUNTIF(_xlpm.d,_xlpm.k))</f>
        <v>0</v>
      </c>
      <c r="D2244" s="1">
        <f>_xlfn.LET(_xlpm.d,$G2244,_xlpm.k,_xlfn.CONCAT(LEFT(TRIM(D$1),1),"*"),COUNTIF(_xlpm.d,_xlpm.k))</f>
        <v>0</v>
      </c>
      <c r="E2244" s="1">
        <f t="shared" si="596"/>
        <v>0.30102999566398114</v>
      </c>
      <c r="F2244" s="7">
        <v>1</v>
      </c>
      <c r="G2244" s="9" t="s">
        <v>1133</v>
      </c>
      <c r="H2244" s="4" cm="1">
        <f t="array" ref="H2244">F2244/freq.sum.r6e</f>
        <v>7.9214195183776928E-5</v>
      </c>
      <c r="I2244" s="1" t="str">
        <f t="shared" si="597"/>
        <v>klɑ</v>
      </c>
      <c r="J2244" s="1" t="str">
        <f t="shared" si="598"/>
        <v>'clo</v>
      </c>
      <c r="K2244" s="10">
        <f t="shared" si="599"/>
        <v>3</v>
      </c>
      <c r="L2244" s="1">
        <f t="shared" si="600"/>
        <v>4</v>
      </c>
      <c r="M2244" s="10">
        <f t="shared" si="601"/>
        <v>4</v>
      </c>
      <c r="N2244" s="1" t="str">
        <f t="shared" si="602"/>
        <v>~'clo~</v>
      </c>
      <c r="O2244" s="1" t="str">
        <f t="shared" si="603"/>
        <v>[klɑ]</v>
      </c>
      <c r="P2244" s="3" cm="1">
        <f t="array" ref="P2244">SUM(_xlfn._xlws.FILTER($H$2:$H$2454,_xlfn.MAP($N$2:$N$2454,_xlfn.LAMBDA(_xlpm.x,_xlpm.x=$N2244))))</f>
        <v>7.9214195183776928E-5</v>
      </c>
      <c r="Q2244" s="4">
        <f t="shared" si="604"/>
        <v>1</v>
      </c>
      <c r="R2244" s="6" cm="1">
        <f t="array" ref="R2244">SUM(_xlfn._xlws.FILTER($H$2:$H$2454,_xlfn.MAP($O$2:$O$2454,_xlfn.LAMBDA(_xlpm.x,_xlpm.x=$O2244))))</f>
        <v>2.3764258555133077E-4</v>
      </c>
      <c r="S2244" s="4">
        <f t="shared" si="605"/>
        <v>0.33333333333333337</v>
      </c>
      <c r="T2244" s="4">
        <f t="shared" si="606"/>
        <v>0.1171234337644549</v>
      </c>
      <c r="U2244" s="4">
        <f t="shared" si="607"/>
        <v>0.5</v>
      </c>
      <c r="V2244" s="4">
        <f t="shared" si="608"/>
        <v>0.47712125471966238</v>
      </c>
      <c r="W2244" s="4" t="s">
        <v>5119</v>
      </c>
      <c r="X2244" s="2" cm="1">
        <f t="array" ref="X2244">SUM(_xlfn._xlws.FILTER($F$2:$F$2454,_xlfn.MAP($W$2:$W$2454,_xlfn.LAMBDA(_xlpm.x,_xlpm.x=$W2244))))</f>
        <v>1157</v>
      </c>
      <c r="Y2244" s="11">
        <f t="shared" si="609"/>
        <v>8.6430423509075197E-4</v>
      </c>
      <c r="Z2244" s="4" t="s">
        <v>5105</v>
      </c>
      <c r="AA2244" s="2" cm="1">
        <f t="array" ref="AA2244">SUM(_xlfn._xlws.FILTER($F$2:$F$2454,_xlfn.MAP($Z$2:$Z$2454,_xlfn.LAMBDA(_xlpm.x,_xlpm.x=$Z2244))))</f>
        <v>436</v>
      </c>
      <c r="AB2244" s="11">
        <f t="shared" si="610"/>
        <v>2.2935779816513763E-3</v>
      </c>
      <c r="AC2244" s="11">
        <f t="shared" si="611"/>
        <v>-0.42384686968316354</v>
      </c>
      <c r="AG2244" s="2"/>
      <c r="AL2244" s="2"/>
      <c r="AM2244" s="2"/>
    </row>
    <row r="2245" spans="1:39">
      <c r="A2245" s="1" t="str">
        <f t="shared" si="595"/>
        <v>~floa~ : [floʊ]</v>
      </c>
      <c r="B2245" s="1">
        <f>_xlfn.LET(_xlpm.d,$G2245,_xlpm.k,_xlfn.CONCAT(LEFT(TRIM(B$1),1),"*"),COUNTIF(_xlpm.d,_xlpm.k))</f>
        <v>0</v>
      </c>
      <c r="C2245" s="1">
        <f>_xlfn.LET(_xlpm.d,$G2245,_xlpm.k,_xlfn.CONCAT(LEFT(TRIM(C$1),1),"*"),COUNTIF(_xlpm.d,_xlpm.k))</f>
        <v>0</v>
      </c>
      <c r="D2245" s="1">
        <f>_xlfn.LET(_xlpm.d,$G2245,_xlpm.k,_xlfn.CONCAT(LEFT(TRIM(D$1),1),"*"),COUNTIF(_xlpm.d,_xlpm.k))</f>
        <v>0</v>
      </c>
      <c r="E2245" s="1">
        <f t="shared" si="596"/>
        <v>0.30102999566398114</v>
      </c>
      <c r="F2245" s="7">
        <v>1</v>
      </c>
      <c r="G2245" s="9" t="s">
        <v>1134</v>
      </c>
      <c r="H2245" s="4" cm="1">
        <f t="array" ref="H2245">F2245/freq.sum.r6e</f>
        <v>7.9214195183776928E-5</v>
      </c>
      <c r="I2245" s="4" t="str">
        <f t="shared" si="597"/>
        <v>floʊ</v>
      </c>
      <c r="J2245" s="4" t="str">
        <f t="shared" si="598"/>
        <v>floa</v>
      </c>
      <c r="K2245" s="10">
        <f t="shared" si="599"/>
        <v>4</v>
      </c>
      <c r="L2245" s="1">
        <f t="shared" si="600"/>
        <v>4</v>
      </c>
      <c r="M2245" s="10">
        <f t="shared" si="601"/>
        <v>4</v>
      </c>
      <c r="N2245" s="1" t="str">
        <f t="shared" si="602"/>
        <v>~floa~</v>
      </c>
      <c r="O2245" s="1" t="str">
        <f t="shared" si="603"/>
        <v>[floʊ]</v>
      </c>
      <c r="P2245" s="3" cm="1">
        <f t="array" ref="P2245">SUM(_xlfn._xlws.FILTER($H$2:$H$2454,_xlfn.MAP($N$2:$N$2454,_xlfn.LAMBDA(_xlpm.x,_xlpm.x=$N2245))))</f>
        <v>7.9214195183776928E-5</v>
      </c>
      <c r="Q2245" s="4">
        <f t="shared" si="604"/>
        <v>1</v>
      </c>
      <c r="R2245" s="6" cm="1">
        <f t="array" ref="R2245">SUM(_xlfn._xlws.FILTER($H$2:$H$2454,_xlfn.MAP($O$2:$O$2454,_xlfn.LAMBDA(_xlpm.x,_xlpm.x=$O2245))))</f>
        <v>2.3764258555133077E-4</v>
      </c>
      <c r="S2245" s="4">
        <f t="shared" si="605"/>
        <v>0.33333333333333337</v>
      </c>
      <c r="T2245" s="4">
        <f t="shared" si="606"/>
        <v>0.1171234337644549</v>
      </c>
      <c r="U2245" s="4">
        <f t="shared" si="607"/>
        <v>0.5</v>
      </c>
      <c r="V2245" s="4">
        <f t="shared" si="608"/>
        <v>0.47712125471966238</v>
      </c>
      <c r="W2245" s="4" t="s">
        <v>5138</v>
      </c>
      <c r="X2245" s="2" cm="1">
        <f t="array" ref="X2245">SUM(_xlfn._xlws.FILTER($F$2:$F$2454,_xlfn.MAP($W$2:$W$2454,_xlfn.LAMBDA(_xlpm.x,_xlpm.x=$W2245))))</f>
        <v>32</v>
      </c>
      <c r="Y2245" s="11">
        <f t="shared" si="609"/>
        <v>3.125E-2</v>
      </c>
      <c r="Z2245" s="4" t="s">
        <v>5109</v>
      </c>
      <c r="AA2245" s="2" cm="1">
        <f t="array" ref="AA2245">SUM(_xlfn._xlws.FILTER($F$2:$F$2454,_xlfn.MAP($Z$2:$Z$2454,_xlfn.LAMBDA(_xlpm.x,_xlpm.x=$Z2245))))</f>
        <v>257</v>
      </c>
      <c r="AB2245" s="11">
        <f t="shared" si="610"/>
        <v>3.8910505836575876E-3</v>
      </c>
      <c r="AC2245" s="11">
        <f t="shared" si="611"/>
        <v>0.90478314501138857</v>
      </c>
      <c r="AG2245" s="2"/>
      <c r="AL2245" s="2"/>
      <c r="AM2245" s="2"/>
    </row>
    <row r="2246" spans="1:39">
      <c r="A2246" s="1" t="str">
        <f t="shared" si="595"/>
        <v>~blue~ : [blu]</v>
      </c>
      <c r="B2246" s="1">
        <f>_xlfn.LET(_xlpm.d,$G2246,_xlpm.k,_xlfn.CONCAT(LEFT(TRIM(B$1),1),"*"),COUNTIF(_xlpm.d,_xlpm.k))</f>
        <v>0</v>
      </c>
      <c r="C2246" s="1">
        <f>_xlfn.LET(_xlpm.d,$G2246,_xlpm.k,_xlfn.CONCAT(LEFT(TRIM(C$1),1),"*"),COUNTIF(_xlpm.d,_xlpm.k))</f>
        <v>0</v>
      </c>
      <c r="D2246" s="1">
        <f>_xlfn.LET(_xlpm.d,$G2246,_xlpm.k,_xlfn.CONCAT(LEFT(TRIM(D$1),1),"*"),COUNTIF(_xlpm.d,_xlpm.k))</f>
        <v>0</v>
      </c>
      <c r="E2246" s="1">
        <f t="shared" si="596"/>
        <v>0.30102999566398114</v>
      </c>
      <c r="F2246" s="7">
        <v>1</v>
      </c>
      <c r="G2246" s="9" t="s">
        <v>16</v>
      </c>
      <c r="H2246" s="4" cm="1">
        <f t="array" ref="H2246">F2246/freq.sum.r6e</f>
        <v>7.9214195183776928E-5</v>
      </c>
      <c r="I2246" s="4" t="str">
        <f t="shared" si="597"/>
        <v>blu</v>
      </c>
      <c r="J2246" s="4" t="str">
        <f t="shared" si="598"/>
        <v>blue</v>
      </c>
      <c r="K2246" s="10">
        <f t="shared" si="599"/>
        <v>3</v>
      </c>
      <c r="L2246" s="1">
        <f t="shared" si="600"/>
        <v>4</v>
      </c>
      <c r="M2246" s="10">
        <f t="shared" si="601"/>
        <v>4</v>
      </c>
      <c r="N2246" s="1" t="str">
        <f t="shared" si="602"/>
        <v>~blue~</v>
      </c>
      <c r="O2246" s="1" t="str">
        <f t="shared" si="603"/>
        <v>[blu]</v>
      </c>
      <c r="P2246" s="3" cm="1">
        <f t="array" ref="P2246">SUM(_xlfn._xlws.FILTER($H$2:$H$2454,_xlfn.MAP($N$2:$N$2454,_xlfn.LAMBDA(_xlpm.x,_xlpm.x=$N2246))))</f>
        <v>7.9214195183776928E-5</v>
      </c>
      <c r="Q2246" s="4">
        <f t="shared" si="604"/>
        <v>1</v>
      </c>
      <c r="R2246" s="6" cm="1">
        <f t="array" ref="R2246">SUM(_xlfn._xlws.FILTER($H$2:$H$2454,_xlfn.MAP($O$2:$O$2454,_xlfn.LAMBDA(_xlpm.x,_xlpm.x=$O2246))))</f>
        <v>2.3764258555133077E-4</v>
      </c>
      <c r="S2246" s="4">
        <f t="shared" si="605"/>
        <v>0.33333333333333337</v>
      </c>
      <c r="T2246" s="4">
        <f t="shared" si="606"/>
        <v>0.1171234337644549</v>
      </c>
      <c r="U2246" s="4">
        <f t="shared" si="607"/>
        <v>0.5</v>
      </c>
      <c r="V2246" s="4">
        <f t="shared" si="608"/>
        <v>0.47712125471966238</v>
      </c>
      <c r="W2246" s="4" t="s">
        <v>5143</v>
      </c>
      <c r="X2246" s="2" cm="1">
        <f t="array" ref="X2246">SUM(_xlfn._xlws.FILTER($F$2:$F$2454,_xlfn.MAP($W$2:$W$2454,_xlfn.LAMBDA(_xlpm.x,_xlpm.x=$W2246))))</f>
        <v>33</v>
      </c>
      <c r="Y2246" s="11">
        <f t="shared" si="609"/>
        <v>3.0303030303030304E-2</v>
      </c>
      <c r="Z2246" s="4" t="s">
        <v>5111</v>
      </c>
      <c r="AA2246" s="2" cm="1">
        <f t="array" ref="AA2246">SUM(_xlfn._xlws.FILTER($F$2:$F$2454,_xlfn.MAP($Z$2:$Z$2454,_xlfn.LAMBDA(_xlpm.x,_xlpm.x=$Z2246))))</f>
        <v>254</v>
      </c>
      <c r="AB2246" s="11">
        <f t="shared" si="610"/>
        <v>3.937007874015748E-3</v>
      </c>
      <c r="AC2246" s="11">
        <f t="shared" si="611"/>
        <v>0.88631977674205065</v>
      </c>
      <c r="AG2246" s="2"/>
      <c r="AL2246" s="2"/>
      <c r="AM2246" s="2"/>
    </row>
    <row r="2247" spans="1:39">
      <c r="A2247" s="1" t="str">
        <f t="shared" si="595"/>
        <v>~stry~ : [stɹɪ]</v>
      </c>
      <c r="B2247" s="1">
        <f>_xlfn.LET(_xlpm.d,$G2247,_xlpm.k,_xlfn.CONCAT(LEFT(TRIM(B$1),1),"*"),COUNTIF(_xlpm.d,_xlpm.k))</f>
        <v>0</v>
      </c>
      <c r="C2247" s="1">
        <f>_xlfn.LET(_xlpm.d,$G2247,_xlpm.k,_xlfn.CONCAT(LEFT(TRIM(C$1),1),"*"),COUNTIF(_xlpm.d,_xlpm.k))</f>
        <v>0</v>
      </c>
      <c r="D2247" s="1">
        <f>_xlfn.LET(_xlpm.d,$G2247,_xlpm.k,_xlfn.CONCAT(LEFT(TRIM(D$1),1),"*"),COUNTIF(_xlpm.d,_xlpm.k))</f>
        <v>0</v>
      </c>
      <c r="E2247" s="1">
        <f t="shared" si="596"/>
        <v>0.60205999132796229</v>
      </c>
      <c r="F2247" s="7">
        <v>3</v>
      </c>
      <c r="G2247" s="9" t="s">
        <v>779</v>
      </c>
      <c r="H2247" s="4" cm="1">
        <f t="array" ref="H2247">F2247/freq.sum.r6e</f>
        <v>2.376425855513308E-4</v>
      </c>
      <c r="I2247" s="4" t="str">
        <f t="shared" si="597"/>
        <v>stɹɪ</v>
      </c>
      <c r="J2247" s="4" t="str">
        <f t="shared" si="598"/>
        <v>stry</v>
      </c>
      <c r="K2247" s="10">
        <f t="shared" si="599"/>
        <v>4</v>
      </c>
      <c r="L2247" s="1">
        <f t="shared" si="600"/>
        <v>4</v>
      </c>
      <c r="M2247" s="10">
        <f t="shared" si="601"/>
        <v>4</v>
      </c>
      <c r="N2247" s="1" t="str">
        <f t="shared" si="602"/>
        <v>~stry~</v>
      </c>
      <c r="O2247" s="1" t="str">
        <f t="shared" si="603"/>
        <v>[stɹɪ]</v>
      </c>
      <c r="P2247" s="3" cm="1">
        <f t="array" ref="P2247">SUM(_xlfn._xlws.FILTER($H$2:$H$2454,_xlfn.MAP($N$2:$N$2454,_xlfn.LAMBDA(_xlpm.x,_xlpm.x=$N2247))))</f>
        <v>2.376425855513308E-4</v>
      </c>
      <c r="Q2247" s="4">
        <f t="shared" si="604"/>
        <v>1</v>
      </c>
      <c r="R2247" s="6" cm="1">
        <f t="array" ref="R2247">SUM(_xlfn._xlws.FILTER($H$2:$H$2454,_xlfn.MAP($O$2:$O$2454,_xlfn.LAMBDA(_xlpm.x,_xlpm.x=$O2247))))</f>
        <v>7.1292775665399242E-4</v>
      </c>
      <c r="S2247" s="4">
        <f t="shared" si="605"/>
        <v>0.33333333333333331</v>
      </c>
      <c r="T2247" s="4">
        <f t="shared" si="606"/>
        <v>0.2342468675289098</v>
      </c>
      <c r="U2247" s="4">
        <f t="shared" si="607"/>
        <v>0.5</v>
      </c>
      <c r="V2247" s="4">
        <f t="shared" si="608"/>
        <v>0.47712125471966244</v>
      </c>
      <c r="W2247" s="4" t="s">
        <v>5123</v>
      </c>
      <c r="X2247" s="2" cm="1">
        <f t="array" ref="X2247">SUM(_xlfn._xlws.FILTER($F$2:$F$2454,_xlfn.MAP($W$2:$W$2454,_xlfn.LAMBDA(_xlpm.x,_xlpm.x=$W2247))))</f>
        <v>340</v>
      </c>
      <c r="Y2247" s="11">
        <f t="shared" si="609"/>
        <v>8.8235294117647058E-3</v>
      </c>
      <c r="Z2247" s="4" t="s">
        <v>5102</v>
      </c>
      <c r="AA2247" s="2" cm="1">
        <f t="array" ref="AA2247">SUM(_xlfn._xlws.FILTER($F$2:$F$2454,_xlfn.MAP($Z$2:$Z$2454,_xlfn.LAMBDA(_xlpm.x,_xlpm.x=$Z2247))))</f>
        <v>1794</v>
      </c>
      <c r="AB2247" s="11">
        <f t="shared" si="610"/>
        <v>1.6722408026755853E-3</v>
      </c>
      <c r="AC2247" s="11">
        <f t="shared" si="611"/>
        <v>0.72234352166581817</v>
      </c>
      <c r="AG2247" s="2"/>
      <c r="AL2247" s="2"/>
      <c r="AM2247" s="2"/>
    </row>
    <row r="2248" spans="1:39">
      <c r="A2248" s="1" t="str">
        <f t="shared" si="595"/>
        <v>~spee~ : [spi]</v>
      </c>
      <c r="B2248" s="1">
        <f>_xlfn.LET(_xlpm.d,$G2248,_xlpm.k,_xlfn.CONCAT(LEFT(TRIM(B$1),1),"*"),COUNTIF(_xlpm.d,_xlpm.k))</f>
        <v>0</v>
      </c>
      <c r="C2248" s="1">
        <f>_xlfn.LET(_xlpm.d,$G2248,_xlpm.k,_xlfn.CONCAT(LEFT(TRIM(C$1),1),"*"),COUNTIF(_xlpm.d,_xlpm.k))</f>
        <v>0</v>
      </c>
      <c r="D2248" s="1">
        <f>_xlfn.LET(_xlpm.d,$G2248,_xlpm.k,_xlfn.CONCAT(LEFT(TRIM(D$1),1),"*"),COUNTIF(_xlpm.d,_xlpm.k))</f>
        <v>0</v>
      </c>
      <c r="E2248" s="1">
        <f t="shared" si="596"/>
        <v>0.47712125471966244</v>
      </c>
      <c r="F2248" s="7">
        <v>2</v>
      </c>
      <c r="G2248" s="9" t="s">
        <v>266</v>
      </c>
      <c r="H2248" s="4" cm="1">
        <f t="array" ref="H2248">F2248/freq.sum.r6e</f>
        <v>1.5842839036755386E-4</v>
      </c>
      <c r="I2248" s="4" t="str">
        <f t="shared" si="597"/>
        <v>spi</v>
      </c>
      <c r="J2248" s="4" t="str">
        <f t="shared" si="598"/>
        <v>spee</v>
      </c>
      <c r="K2248" s="10">
        <f t="shared" si="599"/>
        <v>3</v>
      </c>
      <c r="L2248" s="1">
        <f t="shared" si="600"/>
        <v>4</v>
      </c>
      <c r="M2248" s="10">
        <f t="shared" si="601"/>
        <v>4</v>
      </c>
      <c r="N2248" s="1" t="str">
        <f t="shared" si="602"/>
        <v>~spee~</v>
      </c>
      <c r="O2248" s="1" t="str">
        <f t="shared" si="603"/>
        <v>[spi]</v>
      </c>
      <c r="P2248" s="3" cm="1">
        <f t="array" ref="P2248">SUM(_xlfn._xlws.FILTER($H$2:$H$2454,_xlfn.MAP($N$2:$N$2454,_xlfn.LAMBDA(_xlpm.x,_xlpm.x=$N2248))))</f>
        <v>1.5842839036755386E-4</v>
      </c>
      <c r="Q2248" s="4">
        <f t="shared" si="604"/>
        <v>1</v>
      </c>
      <c r="R2248" s="6" cm="1">
        <f t="array" ref="R2248">SUM(_xlfn._xlws.FILTER($H$2:$H$2454,_xlfn.MAP($O$2:$O$2454,_xlfn.LAMBDA(_xlpm.x,_xlpm.x=$O2248))))</f>
        <v>4.7528517110266154E-4</v>
      </c>
      <c r="S2248" s="4">
        <f t="shared" si="605"/>
        <v>0.33333333333333337</v>
      </c>
      <c r="T2248" s="4">
        <f t="shared" si="606"/>
        <v>0.18563625047235913</v>
      </c>
      <c r="U2248" s="4">
        <f t="shared" si="607"/>
        <v>0.5</v>
      </c>
      <c r="V2248" s="4">
        <f t="shared" si="608"/>
        <v>0.47712125471966238</v>
      </c>
      <c r="W2248" s="4" t="s">
        <v>5126</v>
      </c>
      <c r="X2248" s="2" cm="1">
        <f t="array" ref="X2248">SUM(_xlfn._xlws.FILTER($F$2:$F$2454,_xlfn.MAP($W$2:$W$2454,_xlfn.LAMBDA(_xlpm.x,_xlpm.x=$W2248))))</f>
        <v>109</v>
      </c>
      <c r="Y2248" s="11">
        <f t="shared" si="609"/>
        <v>1.834862385321101E-2</v>
      </c>
      <c r="Z2248" s="4" t="s">
        <v>5110</v>
      </c>
      <c r="AA2248" s="2" cm="1">
        <f t="array" ref="AA2248">SUM(_xlfn._xlws.FILTER($F$2:$F$2454,_xlfn.MAP($Z$2:$Z$2454,_xlfn.LAMBDA(_xlpm.x,_xlpm.x=$Z2248))))</f>
        <v>354</v>
      </c>
      <c r="AB2248" s="11">
        <f t="shared" si="610"/>
        <v>5.6497175141242938E-3</v>
      </c>
      <c r="AC2248" s="11">
        <f t="shared" si="611"/>
        <v>0.51157676408516417</v>
      </c>
      <c r="AG2248" s="2"/>
      <c r="AL2248" s="2"/>
      <c r="AM2248" s="2"/>
    </row>
    <row r="2249" spans="1:39">
      <c r="A2249" s="1" t="str">
        <f t="shared" si="595"/>
        <v>~rrow~ : [ɹoʊ]</v>
      </c>
      <c r="B2249" s="1">
        <f>_xlfn.LET(_xlpm.d,$G2249,_xlpm.k,_xlfn.CONCAT(LEFT(TRIM(B$1),1),"*"),COUNTIF(_xlpm.d,_xlpm.k))</f>
        <v>1</v>
      </c>
      <c r="C2249" s="1">
        <f>_xlfn.LET(_xlpm.d,$G2249,_xlpm.k,_xlfn.CONCAT(LEFT(TRIM(C$1),1),"*"),COUNTIF(_xlpm.d,_xlpm.k))</f>
        <v>0</v>
      </c>
      <c r="D2249" s="1">
        <f>_xlfn.LET(_xlpm.d,$G2249,_xlpm.k,_xlfn.CONCAT(LEFT(TRIM(D$1),1),"*"),COUNTIF(_xlpm.d,_xlpm.k))</f>
        <v>0</v>
      </c>
      <c r="E2249" s="1">
        <f t="shared" si="596"/>
        <v>0.47712125471966244</v>
      </c>
      <c r="F2249" s="7">
        <v>2</v>
      </c>
      <c r="G2249" s="9" t="s">
        <v>1326</v>
      </c>
      <c r="H2249" s="4" cm="1">
        <f t="array" ref="H2249">F2249/freq.sum.r6e</f>
        <v>1.5842839036755386E-4</v>
      </c>
      <c r="I2249" s="4" t="str">
        <f t="shared" si="597"/>
        <v>ɹoʊ</v>
      </c>
      <c r="J2249" s="4" t="str">
        <f t="shared" si="598"/>
        <v>rrow</v>
      </c>
      <c r="K2249" s="10">
        <f t="shared" si="599"/>
        <v>3</v>
      </c>
      <c r="L2249" s="1">
        <f t="shared" si="600"/>
        <v>4</v>
      </c>
      <c r="M2249" s="10">
        <f t="shared" si="601"/>
        <v>4</v>
      </c>
      <c r="N2249" s="1" t="str">
        <f t="shared" si="602"/>
        <v>~rrow~</v>
      </c>
      <c r="O2249" s="1" t="str">
        <f t="shared" si="603"/>
        <v>[ɹoʊ]</v>
      </c>
      <c r="P2249" s="3" cm="1">
        <f t="array" ref="P2249">SUM(_xlfn._xlws.FILTER($H$2:$H$2454,_xlfn.MAP($N$2:$N$2454,_xlfn.LAMBDA(_xlpm.x,_xlpm.x=$N2249))))</f>
        <v>3.9607097591888465E-4</v>
      </c>
      <c r="Q2249" s="4">
        <f t="shared" si="604"/>
        <v>0.39999999999999997</v>
      </c>
      <c r="R2249" s="6" cm="1">
        <f t="array" ref="R2249">SUM(_xlfn._xlws.FILTER($H$2:$H$2454,_xlfn.MAP($O$2:$O$2454,_xlfn.LAMBDA(_xlpm.x,_xlpm.x=$O2249))))</f>
        <v>1.1882129277566537E-3</v>
      </c>
      <c r="S2249" s="4">
        <f t="shared" si="605"/>
        <v>0.13333333333333336</v>
      </c>
      <c r="T2249" s="4">
        <f t="shared" si="606"/>
        <v>7.4254500188943653E-2</v>
      </c>
      <c r="U2249" s="4">
        <f t="shared" si="607"/>
        <v>0.2</v>
      </c>
      <c r="V2249" s="4">
        <f t="shared" si="608"/>
        <v>0.47712125471966232</v>
      </c>
      <c r="W2249" s="4" t="s">
        <v>5128</v>
      </c>
      <c r="X2249" s="2" cm="1">
        <f t="array" ref="X2249">SUM(_xlfn._xlws.FILTER($F$2:$F$2454,_xlfn.MAP($W$2:$W$2454,_xlfn.LAMBDA(_xlpm.x,_xlpm.x=$W2249))))</f>
        <v>89</v>
      </c>
      <c r="Y2249" s="11">
        <f t="shared" si="609"/>
        <v>2.247191011235955E-2</v>
      </c>
      <c r="Z2249" s="4" t="s">
        <v>5109</v>
      </c>
      <c r="AA2249" s="2" cm="1">
        <f t="array" ref="AA2249">SUM(_xlfn._xlws.FILTER($F$2:$F$2454,_xlfn.MAP($Z$2:$Z$2454,_xlfn.LAMBDA(_xlpm.x,_xlpm.x=$Z2249))))</f>
        <v>257</v>
      </c>
      <c r="AB2249" s="11">
        <f t="shared" si="610"/>
        <v>7.7821011673151752E-3</v>
      </c>
      <c r="AC2249" s="11">
        <f t="shared" si="611"/>
        <v>0.4605431166863817</v>
      </c>
      <c r="AG2249" s="2"/>
      <c r="AL2249" s="2"/>
      <c r="AM2249" s="2"/>
    </row>
    <row r="2250" spans="1:39">
      <c r="A2250" s="1" t="str">
        <f t="shared" si="595"/>
        <v>~rtai~ : [ɹtə]</v>
      </c>
      <c r="B2250" s="1">
        <f>_xlfn.LET(_xlpm.d,$G2250,_xlpm.k,_xlfn.CONCAT(LEFT(TRIM(B$1),1),"*"),COUNTIF(_xlpm.d,_xlpm.k))</f>
        <v>1</v>
      </c>
      <c r="C2250" s="1">
        <f>_xlfn.LET(_xlpm.d,$G2250,_xlpm.k,_xlfn.CONCAT(LEFT(TRIM(C$1),1),"*"),COUNTIF(_xlpm.d,_xlpm.k))</f>
        <v>0</v>
      </c>
      <c r="D2250" s="1">
        <f>_xlfn.LET(_xlpm.d,$G2250,_xlpm.k,_xlfn.CONCAT(LEFT(TRIM(D$1),1),"*"),COUNTIF(_xlpm.d,_xlpm.k))</f>
        <v>0</v>
      </c>
      <c r="E2250" s="1">
        <f t="shared" si="596"/>
        <v>0.60205999132796229</v>
      </c>
      <c r="F2250" s="7">
        <v>3</v>
      </c>
      <c r="G2250" s="9" t="s">
        <v>1211</v>
      </c>
      <c r="H2250" s="4" cm="1">
        <f t="array" ref="H2250">F2250/freq.sum.r6e</f>
        <v>2.376425855513308E-4</v>
      </c>
      <c r="I2250" s="4" t="str">
        <f t="shared" si="597"/>
        <v>ɹtə</v>
      </c>
      <c r="J2250" s="4" t="str">
        <f t="shared" si="598"/>
        <v>rtai</v>
      </c>
      <c r="K2250" s="10">
        <f t="shared" si="599"/>
        <v>3</v>
      </c>
      <c r="L2250" s="1">
        <f t="shared" si="600"/>
        <v>4</v>
      </c>
      <c r="M2250" s="10">
        <f t="shared" si="601"/>
        <v>4</v>
      </c>
      <c r="N2250" s="1" t="str">
        <f t="shared" si="602"/>
        <v>~rtai~</v>
      </c>
      <c r="O2250" s="1" t="str">
        <f t="shared" si="603"/>
        <v>[ɹtə]</v>
      </c>
      <c r="P2250" s="3" cm="1">
        <f t="array" ref="P2250">SUM(_xlfn._xlws.FILTER($H$2:$H$2454,_xlfn.MAP($N$2:$N$2454,_xlfn.LAMBDA(_xlpm.x,_xlpm.x=$N2250))))</f>
        <v>5.5449936628643854E-4</v>
      </c>
      <c r="Q2250" s="4">
        <f t="shared" si="604"/>
        <v>0.42857142857142855</v>
      </c>
      <c r="R2250" s="6" cm="1">
        <f t="array" ref="R2250">SUM(_xlfn._xlws.FILTER($H$2:$H$2454,_xlfn.MAP($O$2:$O$2454,_xlfn.LAMBDA(_xlpm.x,_xlpm.x=$O2250))))</f>
        <v>1.7427122940430926E-3</v>
      </c>
      <c r="S2250" s="4">
        <f t="shared" si="605"/>
        <v>0.13636363636363635</v>
      </c>
      <c r="T2250" s="4">
        <f t="shared" si="606"/>
        <v>9.6929738287824738E-2</v>
      </c>
      <c r="U2250" s="4">
        <f t="shared" si="607"/>
        <v>0.20689655172413793</v>
      </c>
      <c r="V2250" s="4">
        <f t="shared" si="608"/>
        <v>0.49732464080794941</v>
      </c>
      <c r="W2250" s="4" t="s">
        <v>5131</v>
      </c>
      <c r="X2250" s="2" cm="1">
        <f t="array" ref="X2250">SUM(_xlfn._xlws.FILTER($F$2:$F$2454,_xlfn.MAP($W$2:$W$2454,_xlfn.LAMBDA(_xlpm.x,_xlpm.x=$W2250))))</f>
        <v>105</v>
      </c>
      <c r="Y2250" s="11">
        <f t="shared" si="609"/>
        <v>2.8571428571428571E-2</v>
      </c>
      <c r="Z2250" s="4" t="s">
        <v>5101</v>
      </c>
      <c r="AA2250" s="2" cm="1">
        <f t="array" ref="AA2250">SUM(_xlfn._xlws.FILTER($F$2:$F$2454,_xlfn.MAP($Z$2:$Z$2454,_xlfn.LAMBDA(_xlpm.x,_xlpm.x=$Z2250))))</f>
        <v>2255</v>
      </c>
      <c r="AB2250" s="11">
        <f t="shared" si="610"/>
        <v>1.3303769401330377E-3</v>
      </c>
      <c r="AC2250" s="11">
        <f t="shared" si="611"/>
        <v>1.3319572471440413</v>
      </c>
      <c r="AG2250" s="2"/>
      <c r="AL2250" s="2"/>
      <c r="AM2250" s="2"/>
    </row>
    <row r="2251" spans="1:39">
      <c r="A2251" s="1" t="str">
        <f t="shared" si="595"/>
        <v>~chri~ : [kɹɪ]</v>
      </c>
      <c r="B2251" s="1">
        <f>_xlfn.LET(_xlpm.d,$G2251,_xlpm.k,_xlfn.CONCAT(LEFT(TRIM(B$1),1),"*"),COUNTIF(_xlpm.d,_xlpm.k))</f>
        <v>0</v>
      </c>
      <c r="C2251" s="1">
        <f>_xlfn.LET(_xlpm.d,$G2251,_xlpm.k,_xlfn.CONCAT(LEFT(TRIM(C$1),1),"*"),COUNTIF(_xlpm.d,_xlpm.k))</f>
        <v>0</v>
      </c>
      <c r="D2251" s="1">
        <f>_xlfn.LET(_xlpm.d,$G2251,_xlpm.k,_xlfn.CONCAT(LEFT(TRIM(D$1),1),"*"),COUNTIF(_xlpm.d,_xlpm.k))</f>
        <v>0</v>
      </c>
      <c r="E2251" s="1">
        <f t="shared" si="596"/>
        <v>0.60205999132796229</v>
      </c>
      <c r="F2251" s="7">
        <v>3</v>
      </c>
      <c r="G2251" s="9" t="s">
        <v>1160</v>
      </c>
      <c r="H2251" s="4" cm="1">
        <f t="array" ref="H2251">F2251/freq.sum.r6e</f>
        <v>2.376425855513308E-4</v>
      </c>
      <c r="I2251" s="4" t="str">
        <f t="shared" si="597"/>
        <v>kɹɪ</v>
      </c>
      <c r="J2251" s="4" t="str">
        <f t="shared" si="598"/>
        <v>chri</v>
      </c>
      <c r="K2251" s="10">
        <f t="shared" si="599"/>
        <v>3</v>
      </c>
      <c r="L2251" s="1">
        <f t="shared" si="600"/>
        <v>4</v>
      </c>
      <c r="M2251" s="10">
        <f t="shared" si="601"/>
        <v>4</v>
      </c>
      <c r="N2251" s="1" t="str">
        <f t="shared" si="602"/>
        <v>~chri~</v>
      </c>
      <c r="O2251" s="1" t="str">
        <f t="shared" si="603"/>
        <v>[kɹɪ]</v>
      </c>
      <c r="P2251" s="3" cm="1">
        <f t="array" ref="P2251">SUM(_xlfn._xlws.FILTER($H$2:$H$2454,_xlfn.MAP($N$2:$N$2454,_xlfn.LAMBDA(_xlpm.x,_xlpm.x=$N2251))))</f>
        <v>3.1685678073510771E-4</v>
      </c>
      <c r="Q2251" s="4">
        <f t="shared" si="604"/>
        <v>0.75</v>
      </c>
      <c r="R2251" s="6" cm="1">
        <f t="array" ref="R2251">SUM(_xlfn._xlws.FILTER($H$2:$H$2454,_xlfn.MAP($O$2:$O$2454,_xlfn.LAMBDA(_xlpm.x,_xlpm.x=$O2251))))</f>
        <v>1.0297845373891002E-3</v>
      </c>
      <c r="S2251" s="4">
        <f t="shared" si="605"/>
        <v>0.23076923076923075</v>
      </c>
      <c r="T2251" s="4">
        <f t="shared" si="606"/>
        <v>0.16535073002040693</v>
      </c>
      <c r="U2251" s="4">
        <f t="shared" si="607"/>
        <v>0.35294117647058826</v>
      </c>
      <c r="V2251" s="4">
        <f t="shared" si="608"/>
        <v>0.51188336097887432</v>
      </c>
      <c r="W2251" s="4" t="s">
        <v>5110</v>
      </c>
      <c r="X2251" s="2" cm="1">
        <f t="array" ref="X2251">SUM(_xlfn._xlws.FILTER($F$2:$F$2454,_xlfn.MAP($W$2:$W$2454,_xlfn.LAMBDA(_xlpm.x,_xlpm.x=$W2251))))</f>
        <v>1594</v>
      </c>
      <c r="Y2251" s="11">
        <f t="shared" si="609"/>
        <v>1.8820577164366374E-3</v>
      </c>
      <c r="Z2251" s="4" t="s">
        <v>5102</v>
      </c>
      <c r="AA2251" s="2" cm="1">
        <f t="array" ref="AA2251">SUM(_xlfn._xlws.FILTER($F$2:$F$2454,_xlfn.MAP($Z$2:$Z$2454,_xlfn.LAMBDA(_xlpm.x,_xlpm.x=$Z2251))))</f>
        <v>1794</v>
      </c>
      <c r="AB2251" s="11">
        <f t="shared" si="610"/>
        <v>1.6722408026755853E-3</v>
      </c>
      <c r="AC2251" s="11">
        <f t="shared" si="611"/>
        <v>5.1334121647979701E-2</v>
      </c>
      <c r="AG2251" s="2"/>
      <c r="AL2251" s="2"/>
      <c r="AM2251" s="2"/>
    </row>
    <row r="2252" spans="1:39">
      <c r="A2252" s="1" t="str">
        <f t="shared" si="595"/>
        <v>~tten~ : [tn]</v>
      </c>
      <c r="B2252" s="1">
        <f>_xlfn.LET(_xlpm.d,$G2252,_xlpm.k,_xlfn.CONCAT(LEFT(TRIM(B$1),1),"*"),COUNTIF(_xlpm.d,_xlpm.k))</f>
        <v>0</v>
      </c>
      <c r="C2252" s="1">
        <f>_xlfn.LET(_xlpm.d,$G2252,_xlpm.k,_xlfn.CONCAT(LEFT(TRIM(C$1),1),"*"),COUNTIF(_xlpm.d,_xlpm.k))</f>
        <v>0</v>
      </c>
      <c r="D2252" s="1">
        <f>_xlfn.LET(_xlpm.d,$G2252,_xlpm.k,_xlfn.CONCAT(LEFT(TRIM(D$1),1),"*"),COUNTIF(_xlpm.d,_xlpm.k))</f>
        <v>0</v>
      </c>
      <c r="E2252" s="1">
        <f t="shared" si="596"/>
        <v>0.69897000433601875</v>
      </c>
      <c r="F2252" s="7">
        <v>4</v>
      </c>
      <c r="G2252" s="9" t="s">
        <v>293</v>
      </c>
      <c r="H2252" s="4" cm="1">
        <f t="array" ref="H2252">F2252/freq.sum.r6e</f>
        <v>3.1685678073510771E-4</v>
      </c>
      <c r="I2252" s="4" t="str">
        <f t="shared" si="597"/>
        <v>tn</v>
      </c>
      <c r="J2252" s="4" t="str">
        <f t="shared" si="598"/>
        <v>tten</v>
      </c>
      <c r="K2252" s="10">
        <f t="shared" si="599"/>
        <v>2</v>
      </c>
      <c r="L2252" s="1">
        <f t="shared" si="600"/>
        <v>4</v>
      </c>
      <c r="M2252" s="10">
        <f t="shared" si="601"/>
        <v>4</v>
      </c>
      <c r="N2252" s="1" t="str">
        <f t="shared" si="602"/>
        <v>~tten~</v>
      </c>
      <c r="O2252" s="1" t="str">
        <f t="shared" si="603"/>
        <v>[tn]</v>
      </c>
      <c r="P2252" s="3" cm="1">
        <f t="array" ref="P2252">SUM(_xlfn._xlws.FILTER($H$2:$H$2454,_xlfn.MAP($N$2:$N$2454,_xlfn.LAMBDA(_xlpm.x,_xlpm.x=$N2252))))</f>
        <v>3.1685678073510771E-4</v>
      </c>
      <c r="Q2252" s="4">
        <f t="shared" si="604"/>
        <v>1</v>
      </c>
      <c r="R2252" s="6" cm="1">
        <f t="array" ref="R2252">SUM(_xlfn._xlws.FILTER($H$2:$H$2454,_xlfn.MAP($O$2:$O$2454,_xlfn.LAMBDA(_xlpm.x,_xlpm.x=$O2252))))</f>
        <v>1.0297845373891002E-3</v>
      </c>
      <c r="S2252" s="4">
        <f t="shared" si="605"/>
        <v>0.30769230769230765</v>
      </c>
      <c r="T2252" s="4">
        <f t="shared" si="606"/>
        <v>0.25595500369634533</v>
      </c>
      <c r="U2252" s="4">
        <f t="shared" si="607"/>
        <v>0.47058823529411759</v>
      </c>
      <c r="V2252" s="4">
        <f t="shared" si="608"/>
        <v>0.51188336097887444</v>
      </c>
      <c r="W2252" s="4" t="s">
        <v>5121</v>
      </c>
      <c r="X2252" s="2" cm="1">
        <f t="array" ref="X2252">SUM(_xlfn._xlws.FILTER($F$2:$F$2454,_xlfn.MAP($W$2:$W$2454,_xlfn.LAMBDA(_xlpm.x,_xlpm.x=$W2252))))</f>
        <v>2896</v>
      </c>
      <c r="Y2252" s="11">
        <f t="shared" si="609"/>
        <v>1.3812154696132596E-3</v>
      </c>
      <c r="Z2252" s="4"/>
      <c r="AA2252" s="2" cm="1">
        <f t="array" ref="AA2252">SUM(_xlfn._xlws.FILTER($F$2:$F$2454,_xlfn.MAP($Z$2:$Z$2454,_xlfn.LAMBDA(_xlpm.x,_xlpm.x=$Z2252))))</f>
        <v>3871</v>
      </c>
      <c r="AB2252" s="11">
        <f t="shared" si="610"/>
        <v>1.0333247222939809E-3</v>
      </c>
      <c r="AC2252" s="11">
        <f t="shared" si="611"/>
        <v>0.12602461379384577</v>
      </c>
      <c r="AG2252" s="2"/>
      <c r="AL2252" s="2"/>
      <c r="AM2252" s="2"/>
    </row>
    <row r="2253" spans="1:39">
      <c r="A2253" s="1" t="str">
        <f t="shared" si="595"/>
        <v>~stai~ : [steɪ]</v>
      </c>
      <c r="B2253" s="1">
        <f>_xlfn.LET(_xlpm.d,$G2253,_xlpm.k,_xlfn.CONCAT(LEFT(TRIM(B$1),1),"*"),COUNTIF(_xlpm.d,_xlpm.k))</f>
        <v>0</v>
      </c>
      <c r="C2253" s="1">
        <f>_xlfn.LET(_xlpm.d,$G2253,_xlpm.k,_xlfn.CONCAT(LEFT(TRIM(C$1),1),"*"),COUNTIF(_xlpm.d,_xlpm.k))</f>
        <v>0</v>
      </c>
      <c r="D2253" s="1">
        <f>_xlfn.LET(_xlpm.d,$G2253,_xlpm.k,_xlfn.CONCAT(LEFT(TRIM(D$1),1),"*"),COUNTIF(_xlpm.d,_xlpm.k))</f>
        <v>0</v>
      </c>
      <c r="E2253" s="1">
        <f t="shared" si="596"/>
        <v>0.30102999566398114</v>
      </c>
      <c r="F2253" s="7">
        <v>1</v>
      </c>
      <c r="G2253" s="9" t="s">
        <v>1552</v>
      </c>
      <c r="H2253" s="4" cm="1">
        <f t="array" ref="H2253">F2253/freq.sum.r6e</f>
        <v>7.9214195183776928E-5</v>
      </c>
      <c r="I2253" s="4" t="str">
        <f t="shared" si="597"/>
        <v>steɪ</v>
      </c>
      <c r="J2253" s="4" t="str">
        <f t="shared" si="598"/>
        <v>stai</v>
      </c>
      <c r="K2253" s="10">
        <f t="shared" si="599"/>
        <v>4</v>
      </c>
      <c r="L2253" s="1">
        <f t="shared" si="600"/>
        <v>4</v>
      </c>
      <c r="M2253" s="10">
        <f t="shared" si="601"/>
        <v>4</v>
      </c>
      <c r="N2253" s="1" t="str">
        <f t="shared" si="602"/>
        <v>~stai~</v>
      </c>
      <c r="O2253" s="1" t="str">
        <f t="shared" si="603"/>
        <v>[steɪ]</v>
      </c>
      <c r="P2253" s="3" cm="1">
        <f t="array" ref="P2253">SUM(_xlfn._xlws.FILTER($H$2:$H$2454,_xlfn.MAP($N$2:$N$2454,_xlfn.LAMBDA(_xlpm.x,_xlpm.x=$N2253))))</f>
        <v>2.3764258555133077E-4</v>
      </c>
      <c r="Q2253" s="4">
        <f t="shared" si="604"/>
        <v>0.33333333333333337</v>
      </c>
      <c r="R2253" s="6" cm="1">
        <f t="array" ref="R2253">SUM(_xlfn._xlws.FILTER($H$2:$H$2454,_xlfn.MAP($O$2:$O$2454,_xlfn.LAMBDA(_xlpm.x,_xlpm.x=$O2253))))</f>
        <v>7.921419518377692E-4</v>
      </c>
      <c r="S2253" s="4">
        <f t="shared" si="605"/>
        <v>0.1</v>
      </c>
      <c r="T2253" s="4">
        <f t="shared" si="606"/>
        <v>3.6037979619832287E-2</v>
      </c>
      <c r="U2253" s="4">
        <f t="shared" si="607"/>
        <v>0.15384615384615388</v>
      </c>
      <c r="V2253" s="4">
        <f t="shared" si="608"/>
        <v>0.52287874528033762</v>
      </c>
      <c r="W2253" s="4" t="s">
        <v>5131</v>
      </c>
      <c r="X2253" s="2" cm="1">
        <f t="array" ref="X2253">SUM(_xlfn._xlws.FILTER($F$2:$F$2454,_xlfn.MAP($W$2:$W$2454,_xlfn.LAMBDA(_xlpm.x,_xlpm.x=$W2253))))</f>
        <v>105</v>
      </c>
      <c r="Y2253" s="11">
        <f t="shared" si="609"/>
        <v>9.5238095238095247E-3</v>
      </c>
      <c r="Z2253" s="4" t="s">
        <v>5108</v>
      </c>
      <c r="AA2253" s="2" cm="1">
        <f t="array" ref="AA2253">SUM(_xlfn._xlws.FILTER($F$2:$F$2454,_xlfn.MAP($Z$2:$Z$2454,_xlfn.LAMBDA(_xlpm.x,_xlpm.x=$Z2253))))</f>
        <v>475</v>
      </c>
      <c r="AB2253" s="11">
        <f t="shared" si="610"/>
        <v>2.1052631578947368E-3</v>
      </c>
      <c r="AC2253" s="11">
        <f t="shared" si="611"/>
        <v>0.65550431055492853</v>
      </c>
      <c r="AG2253" s="2"/>
      <c r="AL2253" s="2"/>
      <c r="AM2253" s="2"/>
    </row>
    <row r="2254" spans="1:39">
      <c r="A2254" s="1" t="str">
        <f t="shared" si="595"/>
        <v>~ntai~ : [ntɛ]</v>
      </c>
      <c r="B2254" s="1">
        <f>_xlfn.LET(_xlpm.d,$G2254,_xlpm.k,_xlfn.CONCAT(LEFT(TRIM(B$1),1),"*"),COUNTIF(_xlpm.d,_xlpm.k))</f>
        <v>0</v>
      </c>
      <c r="C2254" s="1">
        <f>_xlfn.LET(_xlpm.d,$G2254,_xlpm.k,_xlfn.CONCAT(LEFT(TRIM(C$1),1),"*"),COUNTIF(_xlpm.d,_xlpm.k))</f>
        <v>0</v>
      </c>
      <c r="D2254" s="1">
        <f>_xlfn.LET(_xlpm.d,$G2254,_xlpm.k,_xlfn.CONCAT(LEFT(TRIM(D$1),1),"*"),COUNTIF(_xlpm.d,_xlpm.k))</f>
        <v>1</v>
      </c>
      <c r="E2254" s="1">
        <f t="shared" si="596"/>
        <v>0.30102999566398114</v>
      </c>
      <c r="F2254" s="7">
        <v>1</v>
      </c>
      <c r="G2254" s="9" t="s">
        <v>1551</v>
      </c>
      <c r="H2254" s="4" cm="1">
        <f t="array" ref="H2254">F2254/freq.sum.r6e</f>
        <v>7.9214195183776928E-5</v>
      </c>
      <c r="I2254" s="4" t="str">
        <f t="shared" si="597"/>
        <v>ntɛ</v>
      </c>
      <c r="J2254" s="4" t="str">
        <f t="shared" si="598"/>
        <v>ntai</v>
      </c>
      <c r="K2254" s="10">
        <f t="shared" si="599"/>
        <v>3</v>
      </c>
      <c r="L2254" s="1">
        <f t="shared" si="600"/>
        <v>4</v>
      </c>
      <c r="M2254" s="10">
        <f t="shared" si="601"/>
        <v>4</v>
      </c>
      <c r="N2254" s="1" t="str">
        <f t="shared" si="602"/>
        <v>~ntai~</v>
      </c>
      <c r="O2254" s="1" t="str">
        <f t="shared" si="603"/>
        <v>[ntɛ]</v>
      </c>
      <c r="P2254" s="3" cm="1">
        <f t="array" ref="P2254">SUM(_xlfn._xlws.FILTER($H$2:$H$2454,_xlfn.MAP($N$2:$N$2454,_xlfn.LAMBDA(_xlpm.x,_xlpm.x=$N2254))))</f>
        <v>2.3764258555133077E-4</v>
      </c>
      <c r="Q2254" s="4">
        <f t="shared" si="604"/>
        <v>0.33333333333333337</v>
      </c>
      <c r="R2254" s="6" cm="1">
        <f t="array" ref="R2254">SUM(_xlfn._xlws.FILTER($H$2:$H$2454,_xlfn.MAP($O$2:$O$2454,_xlfn.LAMBDA(_xlpm.x,_xlpm.x=$O2254))))</f>
        <v>7.9214195183776931E-4</v>
      </c>
      <c r="S2254" s="4">
        <f t="shared" si="605"/>
        <v>9.9999999999999992E-2</v>
      </c>
      <c r="T2254" s="4">
        <f t="shared" si="606"/>
        <v>3.6037979619832274E-2</v>
      </c>
      <c r="U2254" s="4">
        <f t="shared" si="607"/>
        <v>0.15384615384615383</v>
      </c>
      <c r="V2254" s="4">
        <f t="shared" si="608"/>
        <v>0.52287874528033762</v>
      </c>
      <c r="W2254" s="4" t="s">
        <v>5131</v>
      </c>
      <c r="X2254" s="2" cm="1">
        <f t="array" ref="X2254">SUM(_xlfn._xlws.FILTER($F$2:$F$2454,_xlfn.MAP($W$2:$W$2454,_xlfn.LAMBDA(_xlpm.x,_xlpm.x=$W2254))))</f>
        <v>105</v>
      </c>
      <c r="Y2254" s="11">
        <f t="shared" si="609"/>
        <v>9.5238095238095247E-3</v>
      </c>
      <c r="Z2254" s="4" t="s">
        <v>5104</v>
      </c>
      <c r="AA2254" s="2" cm="1">
        <f t="array" ref="AA2254">SUM(_xlfn._xlws.FILTER($F$2:$F$2454,_xlfn.MAP($Z$2:$Z$2454,_xlfn.LAMBDA(_xlpm.x,_xlpm.x=$Z2254))))</f>
        <v>883</v>
      </c>
      <c r="AB2254" s="11">
        <f t="shared" si="610"/>
        <v>1.1325028312570782E-3</v>
      </c>
      <c r="AC2254" s="11">
        <f t="shared" si="611"/>
        <v>0.92477140450763051</v>
      </c>
      <c r="AG2254" s="2"/>
      <c r="AL2254" s="2"/>
      <c r="AM2254" s="2"/>
    </row>
    <row r="2255" spans="1:39">
      <c r="A2255" s="1" t="str">
        <f t="shared" si="595"/>
        <v>~frai~ : [fɹeɪ]</v>
      </c>
      <c r="B2255" s="1">
        <f>_xlfn.LET(_xlpm.d,$G2255,_xlpm.k,_xlfn.CONCAT(LEFT(TRIM(B$1),1),"*"),COUNTIF(_xlpm.d,_xlpm.k))</f>
        <v>0</v>
      </c>
      <c r="C2255" s="1">
        <f>_xlfn.LET(_xlpm.d,$G2255,_xlpm.k,_xlfn.CONCAT(LEFT(TRIM(C$1),1),"*"),COUNTIF(_xlpm.d,_xlpm.k))</f>
        <v>0</v>
      </c>
      <c r="D2255" s="1">
        <f>_xlfn.LET(_xlpm.d,$G2255,_xlpm.k,_xlfn.CONCAT(LEFT(TRIM(D$1),1),"*"),COUNTIF(_xlpm.d,_xlpm.k))</f>
        <v>0</v>
      </c>
      <c r="E2255" s="1">
        <f t="shared" si="596"/>
        <v>0.47712125471966244</v>
      </c>
      <c r="F2255" s="7">
        <v>2</v>
      </c>
      <c r="G2255" s="9" t="s">
        <v>976</v>
      </c>
      <c r="H2255" s="4" cm="1">
        <f t="array" ref="H2255">F2255/freq.sum.r6e</f>
        <v>1.5842839036755386E-4</v>
      </c>
      <c r="I2255" s="4" t="str">
        <f t="shared" si="597"/>
        <v>fɹeɪ</v>
      </c>
      <c r="J2255" s="4" t="str">
        <f t="shared" si="598"/>
        <v>frai</v>
      </c>
      <c r="K2255" s="10">
        <f t="shared" si="599"/>
        <v>4</v>
      </c>
      <c r="L2255" s="1">
        <f t="shared" si="600"/>
        <v>4</v>
      </c>
      <c r="M2255" s="10">
        <f t="shared" si="601"/>
        <v>4</v>
      </c>
      <c r="N2255" s="1" t="str">
        <f t="shared" si="602"/>
        <v>~frai~</v>
      </c>
      <c r="O2255" s="1" t="str">
        <f t="shared" si="603"/>
        <v>[fɹeɪ]</v>
      </c>
      <c r="P2255" s="3" cm="1">
        <f t="array" ref="P2255">SUM(_xlfn._xlws.FILTER($H$2:$H$2454,_xlfn.MAP($N$2:$N$2454,_xlfn.LAMBDA(_xlpm.x,_xlpm.x=$N2255))))</f>
        <v>1.5842839036755386E-4</v>
      </c>
      <c r="Q2255" s="4">
        <f t="shared" si="604"/>
        <v>1</v>
      </c>
      <c r="R2255" s="6" cm="1">
        <f t="array" ref="R2255">SUM(_xlfn._xlws.FILTER($H$2:$H$2454,_xlfn.MAP($O$2:$O$2454,_xlfn.LAMBDA(_xlpm.x,_xlpm.x=$O2255))))</f>
        <v>5.5449936628643843E-4</v>
      </c>
      <c r="S2255" s="4">
        <f t="shared" si="605"/>
        <v>0.28571428571428575</v>
      </c>
      <c r="T2255" s="4">
        <f t="shared" si="606"/>
        <v>0.16501000041987479</v>
      </c>
      <c r="U2255" s="4">
        <f t="shared" si="607"/>
        <v>0.44444444444444448</v>
      </c>
      <c r="V2255" s="4">
        <f t="shared" si="608"/>
        <v>0.54406804435027556</v>
      </c>
      <c r="W2255" s="4" t="s">
        <v>5131</v>
      </c>
      <c r="X2255" s="2" cm="1">
        <f t="array" ref="X2255">SUM(_xlfn._xlws.FILTER($F$2:$F$2454,_xlfn.MAP($W$2:$W$2454,_xlfn.LAMBDA(_xlpm.x,_xlpm.x=$W2255))))</f>
        <v>105</v>
      </c>
      <c r="Y2255" s="11">
        <f t="shared" si="609"/>
        <v>1.9047619047619049E-2</v>
      </c>
      <c r="Z2255" s="4" t="s">
        <v>5108</v>
      </c>
      <c r="AA2255" s="2" cm="1">
        <f t="array" ref="AA2255">SUM(_xlfn._xlws.FILTER($F$2:$F$2454,_xlfn.MAP($Z$2:$Z$2454,_xlfn.LAMBDA(_xlpm.x,_xlpm.x=$Z2255))))</f>
        <v>475</v>
      </c>
      <c r="AB2255" s="11">
        <f t="shared" si="610"/>
        <v>4.2105263157894736E-3</v>
      </c>
      <c r="AC2255" s="11">
        <f t="shared" si="611"/>
        <v>0.65550431055492853</v>
      </c>
      <c r="AG2255" s="2"/>
      <c r="AL2255" s="2"/>
      <c r="AM2255" s="2"/>
    </row>
    <row r="2256" spans="1:39">
      <c r="A2256" s="1" t="str">
        <f t="shared" si="595"/>
        <v>~grea~ : [ɡɹeɪ]</v>
      </c>
      <c r="B2256" s="1">
        <f>_xlfn.LET(_xlpm.d,$G2256,_xlpm.k,_xlfn.CONCAT(LEFT(TRIM(B$1),1),"*"),COUNTIF(_xlpm.d,_xlpm.k))</f>
        <v>0</v>
      </c>
      <c r="C2256" s="1">
        <f>_xlfn.LET(_xlpm.d,$G2256,_xlpm.k,_xlfn.CONCAT(LEFT(TRIM(C$1),1),"*"),COUNTIF(_xlpm.d,_xlpm.k))</f>
        <v>0</v>
      </c>
      <c r="D2256" s="1">
        <f>_xlfn.LET(_xlpm.d,$G2256,_xlpm.k,_xlfn.CONCAT(LEFT(TRIM(D$1),1),"*"),COUNTIF(_xlpm.d,_xlpm.k))</f>
        <v>0</v>
      </c>
      <c r="E2256" s="1">
        <f t="shared" si="596"/>
        <v>0.47712125471966244</v>
      </c>
      <c r="F2256" s="7">
        <v>2</v>
      </c>
      <c r="G2256" s="9" t="s">
        <v>1177</v>
      </c>
      <c r="H2256" s="4" cm="1">
        <f t="array" ref="H2256">F2256/freq.sum.r6e</f>
        <v>1.5842839036755386E-4</v>
      </c>
      <c r="I2256" s="4" t="str">
        <f t="shared" si="597"/>
        <v>ɡɹeɪ</v>
      </c>
      <c r="J2256" s="4" t="str">
        <f t="shared" si="598"/>
        <v>grea</v>
      </c>
      <c r="K2256" s="10">
        <f t="shared" si="599"/>
        <v>4</v>
      </c>
      <c r="L2256" s="1">
        <f t="shared" si="600"/>
        <v>4</v>
      </c>
      <c r="M2256" s="10">
        <f t="shared" si="601"/>
        <v>4</v>
      </c>
      <c r="N2256" s="1" t="str">
        <f t="shared" si="602"/>
        <v>~grea~</v>
      </c>
      <c r="O2256" s="1" t="str">
        <f t="shared" si="603"/>
        <v>[ɡɹeɪ]</v>
      </c>
      <c r="P2256" s="3" cm="1">
        <f t="array" ref="P2256">SUM(_xlfn._xlws.FILTER($H$2:$H$2454,_xlfn.MAP($N$2:$N$2454,_xlfn.LAMBDA(_xlpm.x,_xlpm.x=$N2256))))</f>
        <v>2.3764258555133077E-4</v>
      </c>
      <c r="Q2256" s="4">
        <f t="shared" si="604"/>
        <v>0.66666666666666674</v>
      </c>
      <c r="R2256" s="6" cm="1">
        <f t="array" ref="R2256">SUM(_xlfn._xlws.FILTER($H$2:$H$2454,_xlfn.MAP($O$2:$O$2454,_xlfn.LAMBDA(_xlpm.x,_xlpm.x=$O2256))))</f>
        <v>8.7135614702154619E-4</v>
      </c>
      <c r="S2256" s="4">
        <f t="shared" si="605"/>
        <v>0.18181818181818182</v>
      </c>
      <c r="T2256" s="4">
        <f t="shared" si="606"/>
        <v>0.10607785741277664</v>
      </c>
      <c r="U2256" s="4">
        <f t="shared" si="607"/>
        <v>0.2857142857142857</v>
      </c>
      <c r="V2256" s="4">
        <f t="shared" si="608"/>
        <v>0.56427143043856265</v>
      </c>
      <c r="W2256" s="4" t="s">
        <v>5124</v>
      </c>
      <c r="X2256" s="2" cm="1">
        <f t="array" ref="X2256">SUM(_xlfn._xlws.FILTER($F$2:$F$2454,_xlfn.MAP($W$2:$W$2454,_xlfn.LAMBDA(_xlpm.x,_xlpm.x=$W2256))))</f>
        <v>184</v>
      </c>
      <c r="Y2256" s="11">
        <f t="shared" si="609"/>
        <v>1.0869565217391304E-2</v>
      </c>
      <c r="Z2256" s="4" t="s">
        <v>5108</v>
      </c>
      <c r="AA2256" s="2" cm="1">
        <f t="array" ref="AA2256">SUM(_xlfn._xlws.FILTER($F$2:$F$2454,_xlfn.MAP($Z$2:$Z$2454,_xlfn.LAMBDA(_xlpm.x,_xlpm.x=$Z2256))))</f>
        <v>475</v>
      </c>
      <c r="AB2256" s="11">
        <f t="shared" si="610"/>
        <v>4.2105263157894736E-3</v>
      </c>
      <c r="AC2256" s="11">
        <f t="shared" si="611"/>
        <v>0.41187578661533009</v>
      </c>
      <c r="AG2256" s="2"/>
      <c r="AL2256" s="2"/>
      <c r="AM2256" s="2"/>
    </row>
    <row r="2257" spans="1:39">
      <c r="A2257" s="1" t="str">
        <f t="shared" si="595"/>
        <v>~sche~ : [skɛ]</v>
      </c>
      <c r="B2257" s="1">
        <f>_xlfn.LET(_xlpm.d,$G2257,_xlpm.k,_xlfn.CONCAT(LEFT(TRIM(B$1),1),"*"),COUNTIF(_xlpm.d,_xlpm.k))</f>
        <v>0</v>
      </c>
      <c r="C2257" s="1">
        <f>_xlfn.LET(_xlpm.d,$G2257,_xlpm.k,_xlfn.CONCAT(LEFT(TRIM(C$1),1),"*"),COUNTIF(_xlpm.d,_xlpm.k))</f>
        <v>0</v>
      </c>
      <c r="D2257" s="1">
        <f>_xlfn.LET(_xlpm.d,$G2257,_xlpm.k,_xlfn.CONCAT(LEFT(TRIM(D$1),1),"*"),COUNTIF(_xlpm.d,_xlpm.k))</f>
        <v>0</v>
      </c>
      <c r="E2257" s="1">
        <f t="shared" si="596"/>
        <v>0.30102999566398114</v>
      </c>
      <c r="F2257" s="7">
        <v>1</v>
      </c>
      <c r="G2257" s="9" t="s">
        <v>2209</v>
      </c>
      <c r="H2257" s="4" cm="1">
        <f t="array" ref="H2257">F2257/freq.sum.r6e</f>
        <v>7.9214195183776928E-5</v>
      </c>
      <c r="I2257" s="4" t="str">
        <f t="shared" si="597"/>
        <v>skɛ</v>
      </c>
      <c r="J2257" s="4" t="str">
        <f t="shared" si="598"/>
        <v>sche</v>
      </c>
      <c r="K2257" s="10">
        <f t="shared" si="599"/>
        <v>3</v>
      </c>
      <c r="L2257" s="1">
        <f t="shared" si="600"/>
        <v>4</v>
      </c>
      <c r="M2257" s="10">
        <f t="shared" si="601"/>
        <v>4</v>
      </c>
      <c r="N2257" s="1" t="str">
        <f t="shared" si="602"/>
        <v>~sche~</v>
      </c>
      <c r="O2257" s="1" t="str">
        <f t="shared" si="603"/>
        <v>[skɛ]</v>
      </c>
      <c r="P2257" s="3" cm="1">
        <f t="array" ref="P2257">SUM(_xlfn._xlws.FILTER($H$2:$H$2454,_xlfn.MAP($N$2:$N$2454,_xlfn.LAMBDA(_xlpm.x,_xlpm.x=$N2257))))</f>
        <v>7.9214195183776928E-5</v>
      </c>
      <c r="Q2257" s="4">
        <f t="shared" si="604"/>
        <v>1</v>
      </c>
      <c r="R2257" s="6" cm="1">
        <f t="array" ref="R2257">SUM(_xlfn._xlws.FILTER($H$2:$H$2454,_xlfn.MAP($O$2:$O$2454,_xlfn.LAMBDA(_xlpm.x,_xlpm.x=$O2257))))</f>
        <v>3.1685678073510771E-4</v>
      </c>
      <c r="S2257" s="4">
        <f t="shared" si="605"/>
        <v>0.25</v>
      </c>
      <c r="T2257" s="4">
        <f t="shared" si="606"/>
        <v>9.3698747011563929E-2</v>
      </c>
      <c r="U2257" s="4">
        <f t="shared" si="607"/>
        <v>0.4</v>
      </c>
      <c r="V2257" s="4">
        <f t="shared" si="608"/>
        <v>0.6020599913279624</v>
      </c>
      <c r="W2257" s="4" t="s">
        <v>5121</v>
      </c>
      <c r="X2257" s="2" cm="1">
        <f t="array" ref="X2257">SUM(_xlfn._xlws.FILTER($F$2:$F$2454,_xlfn.MAP($W$2:$W$2454,_xlfn.LAMBDA(_xlpm.x,_xlpm.x=$W2257))))</f>
        <v>2896</v>
      </c>
      <c r="Y2257" s="11">
        <f t="shared" si="609"/>
        <v>3.453038674033149E-4</v>
      </c>
      <c r="Z2257" s="4" t="s">
        <v>5104</v>
      </c>
      <c r="AA2257" s="2" cm="1">
        <f t="array" ref="AA2257">SUM(_xlfn._xlws.FILTER($F$2:$F$2454,_xlfn.MAP($Z$2:$Z$2454,_xlfn.LAMBDA(_xlpm.x,_xlpm.x=$Z2257))))</f>
        <v>883</v>
      </c>
      <c r="AB2257" s="11">
        <f t="shared" si="610"/>
        <v>1.1325028312570782E-3</v>
      </c>
      <c r="AC2257" s="11">
        <f t="shared" si="611"/>
        <v>-0.51583785394754078</v>
      </c>
      <c r="AG2257" s="2"/>
      <c r="AL2257" s="2"/>
      <c r="AM2257" s="2"/>
    </row>
    <row r="2258" spans="1:39">
      <c r="A2258" s="1" t="str">
        <f t="shared" si="595"/>
        <v>~kely~ : [klɪ]</v>
      </c>
      <c r="B2258" s="1">
        <f>_xlfn.LET(_xlpm.d,$G2258,_xlpm.k,_xlfn.CONCAT(LEFT(TRIM(B$1),1),"*"),COUNTIF(_xlpm.d,_xlpm.k))</f>
        <v>0</v>
      </c>
      <c r="C2258" s="1">
        <f>_xlfn.LET(_xlpm.d,$G2258,_xlpm.k,_xlfn.CONCAT(LEFT(TRIM(C$1),1),"*"),COUNTIF(_xlpm.d,_xlpm.k))</f>
        <v>0</v>
      </c>
      <c r="D2258" s="1">
        <f>_xlfn.LET(_xlpm.d,$G2258,_xlpm.k,_xlfn.CONCAT(LEFT(TRIM(D$1),1),"*"),COUNTIF(_xlpm.d,_xlpm.k))</f>
        <v>0</v>
      </c>
      <c r="E2258" s="1">
        <f t="shared" si="596"/>
        <v>0.30102999566398114</v>
      </c>
      <c r="F2258" s="7">
        <v>1</v>
      </c>
      <c r="G2258" s="9" t="s">
        <v>1308</v>
      </c>
      <c r="H2258" s="4" cm="1">
        <f t="array" ref="H2258">F2258/freq.sum.r6e</f>
        <v>7.9214195183776928E-5</v>
      </c>
      <c r="I2258" s="4" t="str">
        <f t="shared" si="597"/>
        <v>klɪ</v>
      </c>
      <c r="J2258" s="4" t="str">
        <f t="shared" si="598"/>
        <v>kely</v>
      </c>
      <c r="K2258" s="10">
        <f t="shared" si="599"/>
        <v>3</v>
      </c>
      <c r="L2258" s="1">
        <f t="shared" si="600"/>
        <v>4</v>
      </c>
      <c r="M2258" s="10">
        <f t="shared" si="601"/>
        <v>4</v>
      </c>
      <c r="N2258" s="1" t="str">
        <f t="shared" si="602"/>
        <v>~kely~</v>
      </c>
      <c r="O2258" s="1" t="str">
        <f t="shared" si="603"/>
        <v>[klɪ]</v>
      </c>
      <c r="P2258" s="3" cm="1">
        <f t="array" ref="P2258">SUM(_xlfn._xlws.FILTER($H$2:$H$2454,_xlfn.MAP($N$2:$N$2454,_xlfn.LAMBDA(_xlpm.x,_xlpm.x=$N2258))))</f>
        <v>7.9214195183776928E-5</v>
      </c>
      <c r="Q2258" s="4">
        <f t="shared" si="604"/>
        <v>1</v>
      </c>
      <c r="R2258" s="6" cm="1">
        <f t="array" ref="R2258">SUM(_xlfn._xlws.FILTER($H$2:$H$2454,_xlfn.MAP($O$2:$O$2454,_xlfn.LAMBDA(_xlpm.x,_xlpm.x=$O2258))))</f>
        <v>3.1685678073510771E-4</v>
      </c>
      <c r="S2258" s="4">
        <f t="shared" si="605"/>
        <v>0.25</v>
      </c>
      <c r="T2258" s="4">
        <f t="shared" si="606"/>
        <v>9.3698747011563929E-2</v>
      </c>
      <c r="U2258" s="4">
        <f t="shared" si="607"/>
        <v>0.4</v>
      </c>
      <c r="V2258" s="4">
        <f t="shared" si="608"/>
        <v>0.6020599913279624</v>
      </c>
      <c r="W2258" s="4" t="s">
        <v>5121</v>
      </c>
      <c r="X2258" s="2" cm="1">
        <f t="array" ref="X2258">SUM(_xlfn._xlws.FILTER($F$2:$F$2454,_xlfn.MAP($W$2:$W$2454,_xlfn.LAMBDA(_xlpm.x,_xlpm.x=$W2258))))</f>
        <v>2896</v>
      </c>
      <c r="Y2258" s="11">
        <f t="shared" si="609"/>
        <v>3.453038674033149E-4</v>
      </c>
      <c r="Z2258" s="4" t="s">
        <v>5102</v>
      </c>
      <c r="AA2258" s="2" cm="1">
        <f t="array" ref="AA2258">SUM(_xlfn._xlws.FILTER($F$2:$F$2454,_xlfn.MAP($Z$2:$Z$2454,_xlfn.LAMBDA(_xlpm.x,_xlpm.x=$Z2258))))</f>
        <v>1794</v>
      </c>
      <c r="AB2258" s="11">
        <f t="shared" si="610"/>
        <v>5.5741360089186175E-4</v>
      </c>
      <c r="AC2258" s="11">
        <f t="shared" si="611"/>
        <v>-0.20797611881703601</v>
      </c>
      <c r="AG2258" s="2"/>
      <c r="AL2258" s="2"/>
      <c r="AM2258" s="2"/>
    </row>
    <row r="2259" spans="1:39">
      <c r="A2259" s="1" t="str">
        <f t="shared" si="595"/>
        <v>~ppen~ : [pn]</v>
      </c>
      <c r="B2259" s="1">
        <f>_xlfn.LET(_xlpm.d,$G2259,_xlpm.k,_xlfn.CONCAT(LEFT(TRIM(B$1),1),"*"),COUNTIF(_xlpm.d,_xlpm.k))</f>
        <v>0</v>
      </c>
      <c r="C2259" s="1">
        <f>_xlfn.LET(_xlpm.d,$G2259,_xlpm.k,_xlfn.CONCAT(LEFT(TRIM(C$1),1),"*"),COUNTIF(_xlpm.d,_xlpm.k))</f>
        <v>0</v>
      </c>
      <c r="D2259" s="1">
        <f>_xlfn.LET(_xlpm.d,$G2259,_xlpm.k,_xlfn.CONCAT(LEFT(TRIM(D$1),1),"*"),COUNTIF(_xlpm.d,_xlpm.k))</f>
        <v>0</v>
      </c>
      <c r="E2259" s="1">
        <f t="shared" si="596"/>
        <v>0.30102999566398114</v>
      </c>
      <c r="F2259" s="7">
        <v>1</v>
      </c>
      <c r="G2259" s="9" t="s">
        <v>229</v>
      </c>
      <c r="H2259" s="4" cm="1">
        <f t="array" ref="H2259">F2259/freq.sum.r6e</f>
        <v>7.9214195183776928E-5</v>
      </c>
      <c r="I2259" s="4" t="str">
        <f t="shared" si="597"/>
        <v>pn</v>
      </c>
      <c r="J2259" s="4" t="str">
        <f t="shared" si="598"/>
        <v>ppen</v>
      </c>
      <c r="K2259" s="10">
        <f t="shared" si="599"/>
        <v>2</v>
      </c>
      <c r="L2259" s="1">
        <f t="shared" si="600"/>
        <v>4</v>
      </c>
      <c r="M2259" s="10">
        <f t="shared" si="601"/>
        <v>4</v>
      </c>
      <c r="N2259" s="1" t="str">
        <f t="shared" si="602"/>
        <v>~ppen~</v>
      </c>
      <c r="O2259" s="1" t="str">
        <f t="shared" si="603"/>
        <v>[pn]</v>
      </c>
      <c r="P2259" s="3" cm="1">
        <f t="array" ref="P2259">SUM(_xlfn._xlws.FILTER($H$2:$H$2454,_xlfn.MAP($N$2:$N$2454,_xlfn.LAMBDA(_xlpm.x,_xlpm.x=$N2259))))</f>
        <v>7.9214195183776928E-5</v>
      </c>
      <c r="Q2259" s="4">
        <f t="shared" si="604"/>
        <v>1</v>
      </c>
      <c r="R2259" s="6" cm="1">
        <f t="array" ref="R2259">SUM(_xlfn._xlws.FILTER($H$2:$H$2454,_xlfn.MAP($O$2:$O$2454,_xlfn.LAMBDA(_xlpm.x,_xlpm.x=$O2259))))</f>
        <v>3.1685678073510771E-4</v>
      </c>
      <c r="S2259" s="4">
        <f t="shared" si="605"/>
        <v>0.25</v>
      </c>
      <c r="T2259" s="4">
        <f t="shared" si="606"/>
        <v>9.3698747011563929E-2</v>
      </c>
      <c r="U2259" s="4">
        <f t="shared" si="607"/>
        <v>0.4</v>
      </c>
      <c r="V2259" s="4">
        <f t="shared" si="608"/>
        <v>0.6020599913279624</v>
      </c>
      <c r="W2259" s="4" t="s">
        <v>5121</v>
      </c>
      <c r="X2259" s="2" cm="1">
        <f t="array" ref="X2259">SUM(_xlfn._xlws.FILTER($F$2:$F$2454,_xlfn.MAP($W$2:$W$2454,_xlfn.LAMBDA(_xlpm.x,_xlpm.x=$W2259))))</f>
        <v>2896</v>
      </c>
      <c r="Y2259" s="11">
        <f t="shared" si="609"/>
        <v>3.453038674033149E-4</v>
      </c>
      <c r="Z2259" s="4"/>
      <c r="AA2259" s="2" cm="1">
        <f t="array" ref="AA2259">SUM(_xlfn._xlws.FILTER($F$2:$F$2454,_xlfn.MAP($Z$2:$Z$2454,_xlfn.LAMBDA(_xlpm.x,_xlpm.x=$Z2259))))</f>
        <v>3871</v>
      </c>
      <c r="AB2259" s="11">
        <f t="shared" si="610"/>
        <v>2.5833118057349522E-4</v>
      </c>
      <c r="AC2259" s="11">
        <f t="shared" si="611"/>
        <v>0.12602461379384577</v>
      </c>
      <c r="AG2259" s="2"/>
      <c r="AL2259" s="2"/>
      <c r="AM2259" s="2"/>
    </row>
    <row r="2260" spans="1:39">
      <c r="A2260" s="1" t="str">
        <f t="shared" si="595"/>
        <v>~ssel~ : [sl]</v>
      </c>
      <c r="B2260" s="1">
        <f>_xlfn.LET(_xlpm.d,$G2260,_xlpm.k,_xlfn.CONCAT(LEFT(TRIM(B$1),1),"*"),COUNTIF(_xlpm.d,_xlpm.k))</f>
        <v>0</v>
      </c>
      <c r="C2260" s="1">
        <f>_xlfn.LET(_xlpm.d,$G2260,_xlpm.k,_xlfn.CONCAT(LEFT(TRIM(C$1),1),"*"),COUNTIF(_xlpm.d,_xlpm.k))</f>
        <v>0</v>
      </c>
      <c r="D2260" s="1">
        <f>_xlfn.LET(_xlpm.d,$G2260,_xlpm.k,_xlfn.CONCAT(LEFT(TRIM(D$1),1),"*"),COUNTIF(_xlpm.d,_xlpm.k))</f>
        <v>0</v>
      </c>
      <c r="E2260" s="1">
        <f t="shared" si="596"/>
        <v>0.30102999566398114</v>
      </c>
      <c r="F2260" s="7">
        <v>1</v>
      </c>
      <c r="G2260" s="9" t="s">
        <v>256</v>
      </c>
      <c r="H2260" s="4" cm="1">
        <f t="array" ref="H2260">F2260/freq.sum.r6e</f>
        <v>7.9214195183776928E-5</v>
      </c>
      <c r="I2260" s="4" t="str">
        <f t="shared" si="597"/>
        <v>sl</v>
      </c>
      <c r="J2260" s="4" t="str">
        <f t="shared" si="598"/>
        <v>ssel</v>
      </c>
      <c r="K2260" s="10">
        <f t="shared" si="599"/>
        <v>2</v>
      </c>
      <c r="L2260" s="1">
        <f t="shared" si="600"/>
        <v>4</v>
      </c>
      <c r="M2260" s="10">
        <f t="shared" si="601"/>
        <v>4</v>
      </c>
      <c r="N2260" s="1" t="str">
        <f t="shared" si="602"/>
        <v>~ssel~</v>
      </c>
      <c r="O2260" s="1" t="str">
        <f t="shared" si="603"/>
        <v>[sl]</v>
      </c>
      <c r="P2260" s="3" cm="1">
        <f t="array" ref="P2260">SUM(_xlfn._xlws.FILTER($H$2:$H$2454,_xlfn.MAP($N$2:$N$2454,_xlfn.LAMBDA(_xlpm.x,_xlpm.x=$N2260))))</f>
        <v>7.9214195183776928E-5</v>
      </c>
      <c r="Q2260" s="4">
        <f t="shared" si="604"/>
        <v>1</v>
      </c>
      <c r="R2260" s="6" cm="1">
        <f t="array" ref="R2260">SUM(_xlfn._xlws.FILTER($H$2:$H$2454,_xlfn.MAP($O$2:$O$2454,_xlfn.LAMBDA(_xlpm.x,_xlpm.x=$O2260))))</f>
        <v>3.1685678073510771E-4</v>
      </c>
      <c r="S2260" s="4">
        <f t="shared" si="605"/>
        <v>0.25</v>
      </c>
      <c r="T2260" s="4">
        <f t="shared" si="606"/>
        <v>9.3698747011563929E-2</v>
      </c>
      <c r="U2260" s="4">
        <f t="shared" si="607"/>
        <v>0.4</v>
      </c>
      <c r="V2260" s="4">
        <f t="shared" si="608"/>
        <v>0.6020599913279624</v>
      </c>
      <c r="W2260" s="4" t="s">
        <v>5121</v>
      </c>
      <c r="X2260" s="2" cm="1">
        <f t="array" ref="X2260">SUM(_xlfn._xlws.FILTER($F$2:$F$2454,_xlfn.MAP($W$2:$W$2454,_xlfn.LAMBDA(_xlpm.x,_xlpm.x=$W2260))))</f>
        <v>2896</v>
      </c>
      <c r="Y2260" s="11">
        <f t="shared" si="609"/>
        <v>3.453038674033149E-4</v>
      </c>
      <c r="Z2260" s="4"/>
      <c r="AA2260" s="2" cm="1">
        <f t="array" ref="AA2260">SUM(_xlfn._xlws.FILTER($F$2:$F$2454,_xlfn.MAP($Z$2:$Z$2454,_xlfn.LAMBDA(_xlpm.x,_xlpm.x=$Z2260))))</f>
        <v>3871</v>
      </c>
      <c r="AB2260" s="11">
        <f t="shared" si="610"/>
        <v>2.5833118057349522E-4</v>
      </c>
      <c r="AC2260" s="11">
        <f t="shared" si="611"/>
        <v>0.12602461379384577</v>
      </c>
      <c r="AG2260" s="2"/>
      <c r="AL2260" s="2"/>
      <c r="AM2260" s="2"/>
    </row>
    <row r="2261" spans="1:39">
      <c r="A2261" s="1" t="str">
        <f t="shared" si="595"/>
        <v>~stia~ : [stʃə]</v>
      </c>
      <c r="B2261" s="1">
        <f>_xlfn.LET(_xlpm.d,$G2261,_xlpm.k,_xlfn.CONCAT(LEFT(TRIM(B$1),1),"*"),COUNTIF(_xlpm.d,_xlpm.k))</f>
        <v>0</v>
      </c>
      <c r="C2261" s="1">
        <f>_xlfn.LET(_xlpm.d,$G2261,_xlpm.k,_xlfn.CONCAT(LEFT(TRIM(C$1),1),"*"),COUNTIF(_xlpm.d,_xlpm.k))</f>
        <v>0</v>
      </c>
      <c r="D2261" s="1">
        <f>_xlfn.LET(_xlpm.d,$G2261,_xlpm.k,_xlfn.CONCAT(LEFT(TRIM(D$1),1),"*"),COUNTIF(_xlpm.d,_xlpm.k))</f>
        <v>0</v>
      </c>
      <c r="E2261" s="1">
        <f t="shared" si="596"/>
        <v>0.30102999566398114</v>
      </c>
      <c r="F2261" s="7">
        <v>1</v>
      </c>
      <c r="G2261" s="9" t="s">
        <v>1242</v>
      </c>
      <c r="H2261" s="4" cm="1">
        <f t="array" ref="H2261">F2261/freq.sum.r6e</f>
        <v>7.9214195183776928E-5</v>
      </c>
      <c r="I2261" s="4" t="str">
        <f t="shared" si="597"/>
        <v>stʃə</v>
      </c>
      <c r="J2261" s="4" t="str">
        <f t="shared" si="598"/>
        <v>stia</v>
      </c>
      <c r="K2261" s="10">
        <f t="shared" si="599"/>
        <v>4</v>
      </c>
      <c r="L2261" s="1">
        <f t="shared" si="600"/>
        <v>4</v>
      </c>
      <c r="M2261" s="10">
        <f t="shared" si="601"/>
        <v>4</v>
      </c>
      <c r="N2261" s="1" t="str">
        <f t="shared" si="602"/>
        <v>~stia~</v>
      </c>
      <c r="O2261" s="1" t="str">
        <f t="shared" si="603"/>
        <v>[stʃə]</v>
      </c>
      <c r="P2261" s="3" cm="1">
        <f t="array" ref="P2261">SUM(_xlfn._xlws.FILTER($H$2:$H$2454,_xlfn.MAP($N$2:$N$2454,_xlfn.LAMBDA(_xlpm.x,_xlpm.x=$N2261))))</f>
        <v>7.9214195183776928E-5</v>
      </c>
      <c r="Q2261" s="4">
        <f t="shared" si="604"/>
        <v>1</v>
      </c>
      <c r="R2261" s="6" cm="1">
        <f t="array" ref="R2261">SUM(_xlfn._xlws.FILTER($H$2:$H$2454,_xlfn.MAP($O$2:$O$2454,_xlfn.LAMBDA(_xlpm.x,_xlpm.x=$O2261))))</f>
        <v>3.1685678073510771E-4</v>
      </c>
      <c r="S2261" s="4">
        <f t="shared" si="605"/>
        <v>0.25</v>
      </c>
      <c r="T2261" s="4">
        <f t="shared" si="606"/>
        <v>9.3698747011563929E-2</v>
      </c>
      <c r="U2261" s="4">
        <f t="shared" si="607"/>
        <v>0.4</v>
      </c>
      <c r="V2261" s="4">
        <f t="shared" si="608"/>
        <v>0.6020599913279624</v>
      </c>
      <c r="W2261" s="4" t="s">
        <v>5125</v>
      </c>
      <c r="X2261" s="2" cm="1">
        <f t="array" ref="X2261">SUM(_xlfn._xlws.FILTER($F$2:$F$2454,_xlfn.MAP($W$2:$W$2454,_xlfn.LAMBDA(_xlpm.x,_xlpm.x=$W2261))))</f>
        <v>26</v>
      </c>
      <c r="Y2261" s="11">
        <f t="shared" si="609"/>
        <v>3.8461538461538464E-2</v>
      </c>
      <c r="Z2261" s="4" t="s">
        <v>5101</v>
      </c>
      <c r="AA2261" s="2" cm="1">
        <f t="array" ref="AA2261">SUM(_xlfn._xlws.FILTER($F$2:$F$2454,_xlfn.MAP($Z$2:$Z$2454,_xlfn.LAMBDA(_xlpm.x,_xlpm.x=$Z2261))))</f>
        <v>2255</v>
      </c>
      <c r="AB2261" s="11">
        <f t="shared" si="610"/>
        <v>4.434589800443459E-4</v>
      </c>
      <c r="AC2261" s="11">
        <f t="shared" si="611"/>
        <v>1.9381731982431614</v>
      </c>
      <c r="AG2261" s="2"/>
      <c r="AL2261" s="2"/>
      <c r="AM2261" s="2"/>
    </row>
    <row r="2262" spans="1:39">
      <c r="A2262" s="1" t="str">
        <f t="shared" si="595"/>
        <v>~mplo~ : [mplɔɪ]</v>
      </c>
      <c r="B2262" s="1">
        <f>_xlfn.LET(_xlpm.d,$G2262,_xlpm.k,_xlfn.CONCAT(LEFT(TRIM(B$1),1),"*"),COUNTIF(_xlpm.d,_xlpm.k))</f>
        <v>0</v>
      </c>
      <c r="C2262" s="1">
        <f>_xlfn.LET(_xlpm.d,$G2262,_xlpm.k,_xlfn.CONCAT(LEFT(TRIM(C$1),1),"*"),COUNTIF(_xlpm.d,_xlpm.k))</f>
        <v>1</v>
      </c>
      <c r="D2262" s="1">
        <f>_xlfn.LET(_xlpm.d,$G2262,_xlpm.k,_xlfn.CONCAT(LEFT(TRIM(D$1),1),"*"),COUNTIF(_xlpm.d,_xlpm.k))</f>
        <v>0</v>
      </c>
      <c r="E2262" s="1">
        <f t="shared" si="596"/>
        <v>0.30102999566398114</v>
      </c>
      <c r="F2262" s="7">
        <v>1</v>
      </c>
      <c r="G2262" s="9" t="s">
        <v>1236</v>
      </c>
      <c r="H2262" s="4" cm="1">
        <f t="array" ref="H2262">F2262/freq.sum.r6e</f>
        <v>7.9214195183776928E-5</v>
      </c>
      <c r="I2262" s="4" t="str">
        <f t="shared" si="597"/>
        <v>mplɔɪ</v>
      </c>
      <c r="J2262" s="4" t="str">
        <f t="shared" si="598"/>
        <v>mplo</v>
      </c>
      <c r="K2262" s="10">
        <f t="shared" si="599"/>
        <v>5</v>
      </c>
      <c r="L2262" s="1">
        <f t="shared" si="600"/>
        <v>4</v>
      </c>
      <c r="M2262" s="10">
        <f t="shared" si="601"/>
        <v>5</v>
      </c>
      <c r="N2262" s="1" t="str">
        <f t="shared" si="602"/>
        <v>~mplo~</v>
      </c>
      <c r="O2262" s="1" t="str">
        <f t="shared" si="603"/>
        <v>[mplɔɪ]</v>
      </c>
      <c r="P2262" s="3" cm="1">
        <f t="array" ref="P2262">SUM(_xlfn._xlws.FILTER($H$2:$H$2454,_xlfn.MAP($N$2:$N$2454,_xlfn.LAMBDA(_xlpm.x,_xlpm.x=$N2262))))</f>
        <v>7.9214195183776928E-5</v>
      </c>
      <c r="Q2262" s="4">
        <f t="shared" si="604"/>
        <v>1</v>
      </c>
      <c r="R2262" s="6" cm="1">
        <f t="array" ref="R2262">SUM(_xlfn._xlws.FILTER($H$2:$H$2454,_xlfn.MAP($O$2:$O$2454,_xlfn.LAMBDA(_xlpm.x,_xlpm.x=$O2262))))</f>
        <v>3.1685678073510771E-4</v>
      </c>
      <c r="S2262" s="4">
        <f t="shared" si="605"/>
        <v>0.25</v>
      </c>
      <c r="T2262" s="4">
        <f t="shared" si="606"/>
        <v>0.1017599437284523</v>
      </c>
      <c r="U2262" s="4">
        <f t="shared" si="607"/>
        <v>0.4</v>
      </c>
      <c r="V2262" s="4">
        <f t="shared" si="608"/>
        <v>0.6020599913279624</v>
      </c>
      <c r="W2262" s="4" t="s">
        <v>5119</v>
      </c>
      <c r="X2262" s="2" cm="1">
        <f t="array" ref="X2262">SUM(_xlfn._xlws.FILTER($F$2:$F$2454,_xlfn.MAP($W$2:$W$2454,_xlfn.LAMBDA(_xlpm.x,_xlpm.x=$W2262))))</f>
        <v>1157</v>
      </c>
      <c r="Y2262" s="11">
        <f t="shared" si="609"/>
        <v>8.6430423509075197E-4</v>
      </c>
      <c r="Z2262" s="4" t="s">
        <v>5117</v>
      </c>
      <c r="AA2262" s="2" cm="1">
        <f t="array" ref="AA2262">SUM(_xlfn._xlws.FILTER($F$2:$F$2454,_xlfn.MAP($Z$2:$Z$2454,_xlfn.LAMBDA(_xlpm.x,_xlpm.x=$Z2262))))</f>
        <v>45</v>
      </c>
      <c r="AB2262" s="11">
        <f t="shared" si="610"/>
        <v>2.2222222222222223E-2</v>
      </c>
      <c r="AC2262" s="11">
        <f t="shared" si="611"/>
        <v>-1.4101208451764058</v>
      </c>
      <c r="AG2262" s="2"/>
      <c r="AL2262" s="2"/>
      <c r="AM2262" s="2"/>
    </row>
    <row r="2263" spans="1:39">
      <c r="A2263" s="1" t="str">
        <f t="shared" si="595"/>
        <v>~groe~ : [ɡɹoʊ]</v>
      </c>
      <c r="B2263" s="1">
        <f>_xlfn.LET(_xlpm.d,$G2263,_xlpm.k,_xlfn.CONCAT(LEFT(TRIM(B$1),1),"*"),COUNTIF(_xlpm.d,_xlpm.k))</f>
        <v>0</v>
      </c>
      <c r="C2263" s="1">
        <f>_xlfn.LET(_xlpm.d,$G2263,_xlpm.k,_xlfn.CONCAT(LEFT(TRIM(C$1),1),"*"),COUNTIF(_xlpm.d,_xlpm.k))</f>
        <v>0</v>
      </c>
      <c r="D2263" s="1">
        <f>_xlfn.LET(_xlpm.d,$G2263,_xlpm.k,_xlfn.CONCAT(LEFT(TRIM(D$1),1),"*"),COUNTIF(_xlpm.d,_xlpm.k))</f>
        <v>0</v>
      </c>
      <c r="E2263" s="1">
        <f t="shared" si="596"/>
        <v>0.30102999566398114</v>
      </c>
      <c r="F2263" s="7">
        <v>1</v>
      </c>
      <c r="G2263" s="9" t="s">
        <v>2425</v>
      </c>
      <c r="H2263" s="4" cm="1">
        <f t="array" ref="H2263">F2263/freq.sum.r6e</f>
        <v>7.9214195183776928E-5</v>
      </c>
      <c r="I2263" s="4" t="str">
        <f t="shared" si="597"/>
        <v>ɡɹoʊ</v>
      </c>
      <c r="J2263" s="4" t="str">
        <f t="shared" si="598"/>
        <v>groe</v>
      </c>
      <c r="K2263" s="10">
        <f t="shared" si="599"/>
        <v>4</v>
      </c>
      <c r="L2263" s="1">
        <f t="shared" si="600"/>
        <v>4</v>
      </c>
      <c r="M2263" s="10">
        <f t="shared" si="601"/>
        <v>4</v>
      </c>
      <c r="N2263" s="1" t="str">
        <f t="shared" si="602"/>
        <v>~groe~</v>
      </c>
      <c r="O2263" s="1" t="str">
        <f t="shared" si="603"/>
        <v>[ɡɹoʊ]</v>
      </c>
      <c r="P2263" s="3" cm="1">
        <f t="array" ref="P2263">SUM(_xlfn._xlws.FILTER($H$2:$H$2454,_xlfn.MAP($N$2:$N$2454,_xlfn.LAMBDA(_xlpm.x,_xlpm.x=$N2263))))</f>
        <v>7.9214195183776928E-5</v>
      </c>
      <c r="Q2263" s="4">
        <f t="shared" si="604"/>
        <v>1</v>
      </c>
      <c r="R2263" s="6" cm="1">
        <f t="array" ref="R2263">SUM(_xlfn._xlws.FILTER($H$2:$H$2454,_xlfn.MAP($O$2:$O$2454,_xlfn.LAMBDA(_xlpm.x,_xlpm.x=$O2263))))</f>
        <v>3.1685678073510771E-4</v>
      </c>
      <c r="S2263" s="4">
        <f t="shared" si="605"/>
        <v>0.25</v>
      </c>
      <c r="T2263" s="4">
        <f t="shared" si="606"/>
        <v>9.3698747011563929E-2</v>
      </c>
      <c r="U2263" s="4">
        <f t="shared" si="607"/>
        <v>0.4</v>
      </c>
      <c r="V2263" s="4">
        <f t="shared" si="608"/>
        <v>0.6020599913279624</v>
      </c>
      <c r="W2263" s="4" t="s">
        <v>5149</v>
      </c>
      <c r="X2263" s="2" cm="1">
        <f t="array" ref="X2263">SUM(_xlfn._xlws.FILTER($F$2:$F$2454,_xlfn.MAP($W$2:$W$2454,_xlfn.LAMBDA(_xlpm.x,_xlpm.x=$W2263))))</f>
        <v>8</v>
      </c>
      <c r="Y2263" s="11">
        <f t="shared" si="609"/>
        <v>0.125</v>
      </c>
      <c r="Z2263" s="4" t="s">
        <v>5109</v>
      </c>
      <c r="AA2263" s="2" cm="1">
        <f t="array" ref="AA2263">SUM(_xlfn._xlws.FILTER($F$2:$F$2454,_xlfn.MAP($Z$2:$Z$2454,_xlfn.LAMBDA(_xlpm.x,_xlpm.x=$Z2263))))</f>
        <v>257</v>
      </c>
      <c r="AB2263" s="11">
        <f t="shared" si="610"/>
        <v>3.8910505836575876E-3</v>
      </c>
      <c r="AC2263" s="11">
        <f t="shared" si="611"/>
        <v>1.5068431363393509</v>
      </c>
      <c r="AG2263" s="2"/>
      <c r="AL2263" s="2"/>
      <c r="AM2263" s="2"/>
    </row>
    <row r="2264" spans="1:39">
      <c r="A2264" s="1" t="str">
        <f t="shared" si="595"/>
        <v>~shoe~ : [ʃu]</v>
      </c>
      <c r="B2264" s="1">
        <f>_xlfn.LET(_xlpm.d,$G2264,_xlpm.k,_xlfn.CONCAT(LEFT(TRIM(B$1),1),"*"),COUNTIF(_xlpm.d,_xlpm.k))</f>
        <v>0</v>
      </c>
      <c r="C2264" s="1">
        <f>_xlfn.LET(_xlpm.d,$G2264,_xlpm.k,_xlfn.CONCAT(LEFT(TRIM(C$1),1),"*"),COUNTIF(_xlpm.d,_xlpm.k))</f>
        <v>0</v>
      </c>
      <c r="D2264" s="1">
        <f>_xlfn.LET(_xlpm.d,$G2264,_xlpm.k,_xlfn.CONCAT(LEFT(TRIM(D$1),1),"*"),COUNTIF(_xlpm.d,_xlpm.k))</f>
        <v>0</v>
      </c>
      <c r="E2264" s="1">
        <f t="shared" si="596"/>
        <v>0.30102999566398114</v>
      </c>
      <c r="F2264" s="7">
        <v>1</v>
      </c>
      <c r="G2264" s="9" t="s">
        <v>1239</v>
      </c>
      <c r="H2264" s="4" cm="1">
        <f t="array" ref="H2264">F2264/freq.sum.r6e</f>
        <v>7.9214195183776928E-5</v>
      </c>
      <c r="I2264" s="4" t="str">
        <f t="shared" si="597"/>
        <v>ʃu</v>
      </c>
      <c r="J2264" s="4" t="str">
        <f t="shared" si="598"/>
        <v>shoe</v>
      </c>
      <c r="K2264" s="10">
        <f t="shared" si="599"/>
        <v>2</v>
      </c>
      <c r="L2264" s="1">
        <f t="shared" si="600"/>
        <v>4</v>
      </c>
      <c r="M2264" s="10">
        <f t="shared" si="601"/>
        <v>4</v>
      </c>
      <c r="N2264" s="1" t="str">
        <f t="shared" si="602"/>
        <v>~shoe~</v>
      </c>
      <c r="O2264" s="1" t="str">
        <f t="shared" si="603"/>
        <v>[ʃu]</v>
      </c>
      <c r="P2264" s="3" cm="1">
        <f t="array" ref="P2264">SUM(_xlfn._xlws.FILTER($H$2:$H$2454,_xlfn.MAP($N$2:$N$2454,_xlfn.LAMBDA(_xlpm.x,_xlpm.x=$N2264))))</f>
        <v>7.9214195183776928E-5</v>
      </c>
      <c r="Q2264" s="4">
        <f t="shared" si="604"/>
        <v>1</v>
      </c>
      <c r="R2264" s="6" cm="1">
        <f t="array" ref="R2264">SUM(_xlfn._xlws.FILTER($H$2:$H$2454,_xlfn.MAP($O$2:$O$2454,_xlfn.LAMBDA(_xlpm.x,_xlpm.x=$O2264))))</f>
        <v>3.1685678073510771E-4</v>
      </c>
      <c r="S2264" s="4">
        <f t="shared" si="605"/>
        <v>0.25</v>
      </c>
      <c r="T2264" s="4">
        <f t="shared" si="606"/>
        <v>9.3698747011563929E-2</v>
      </c>
      <c r="U2264" s="4">
        <f t="shared" si="607"/>
        <v>0.4</v>
      </c>
      <c r="V2264" s="4">
        <f t="shared" si="608"/>
        <v>0.6020599913279624</v>
      </c>
      <c r="W2264" s="4" t="s">
        <v>5149</v>
      </c>
      <c r="X2264" s="2" cm="1">
        <f t="array" ref="X2264">SUM(_xlfn._xlws.FILTER($F$2:$F$2454,_xlfn.MAP($W$2:$W$2454,_xlfn.LAMBDA(_xlpm.x,_xlpm.x=$W2264))))</f>
        <v>8</v>
      </c>
      <c r="Y2264" s="11">
        <f t="shared" si="609"/>
        <v>0.125</v>
      </c>
      <c r="Z2264" s="4" t="s">
        <v>5111</v>
      </c>
      <c r="AA2264" s="2" cm="1">
        <f t="array" ref="AA2264">SUM(_xlfn._xlws.FILTER($F$2:$F$2454,_xlfn.MAP($Z$2:$Z$2454,_xlfn.LAMBDA(_xlpm.x,_xlpm.x=$Z2264))))</f>
        <v>254</v>
      </c>
      <c r="AB2264" s="11">
        <f t="shared" si="610"/>
        <v>3.937007874015748E-3</v>
      </c>
      <c r="AC2264" s="11">
        <f t="shared" si="611"/>
        <v>1.5017437296279945</v>
      </c>
      <c r="AG2264" s="2"/>
      <c r="AL2264" s="2"/>
      <c r="AM2264" s="2"/>
    </row>
    <row r="2265" spans="1:39">
      <c r="A2265" s="1" t="str">
        <f t="shared" si="595"/>
        <v>~shoo~ : [ʃu]</v>
      </c>
      <c r="B2265" s="1">
        <f>_xlfn.LET(_xlpm.d,$G2265,_xlpm.k,_xlfn.CONCAT(LEFT(TRIM(B$1),1),"*"),COUNTIF(_xlpm.d,_xlpm.k))</f>
        <v>0</v>
      </c>
      <c r="C2265" s="1">
        <f>_xlfn.LET(_xlpm.d,$G2265,_xlpm.k,_xlfn.CONCAT(LEFT(TRIM(C$1),1),"*"),COUNTIF(_xlpm.d,_xlpm.k))</f>
        <v>0</v>
      </c>
      <c r="D2265" s="1">
        <f>_xlfn.LET(_xlpm.d,$G2265,_xlpm.k,_xlfn.CONCAT(LEFT(TRIM(D$1),1),"*"),COUNTIF(_xlpm.d,_xlpm.k))</f>
        <v>0</v>
      </c>
      <c r="E2265" s="1">
        <f t="shared" si="596"/>
        <v>0.30102999566398114</v>
      </c>
      <c r="F2265" s="7">
        <v>1</v>
      </c>
      <c r="G2265" s="9" t="s">
        <v>1240</v>
      </c>
      <c r="H2265" s="4" cm="1">
        <f t="array" ref="H2265">F2265/freq.sum.r6e</f>
        <v>7.9214195183776928E-5</v>
      </c>
      <c r="I2265" s="4" t="str">
        <f t="shared" si="597"/>
        <v>ʃu</v>
      </c>
      <c r="J2265" s="4" t="str">
        <f t="shared" si="598"/>
        <v>shoo</v>
      </c>
      <c r="K2265" s="10">
        <f t="shared" si="599"/>
        <v>2</v>
      </c>
      <c r="L2265" s="1">
        <f t="shared" si="600"/>
        <v>4</v>
      </c>
      <c r="M2265" s="10">
        <f t="shared" si="601"/>
        <v>4</v>
      </c>
      <c r="N2265" s="1" t="str">
        <f t="shared" si="602"/>
        <v>~shoo~</v>
      </c>
      <c r="O2265" s="1" t="str">
        <f t="shared" si="603"/>
        <v>[ʃu]</v>
      </c>
      <c r="P2265" s="3" cm="1">
        <f t="array" ref="P2265">SUM(_xlfn._xlws.FILTER($H$2:$H$2454,_xlfn.MAP($N$2:$N$2454,_xlfn.LAMBDA(_xlpm.x,_xlpm.x=$N2265))))</f>
        <v>7.9214195183776928E-5</v>
      </c>
      <c r="Q2265" s="4">
        <f t="shared" si="604"/>
        <v>1</v>
      </c>
      <c r="R2265" s="6" cm="1">
        <f t="array" ref="R2265">SUM(_xlfn._xlws.FILTER($H$2:$H$2454,_xlfn.MAP($O$2:$O$2454,_xlfn.LAMBDA(_xlpm.x,_xlpm.x=$O2265))))</f>
        <v>3.1685678073510771E-4</v>
      </c>
      <c r="S2265" s="4">
        <f t="shared" si="605"/>
        <v>0.25</v>
      </c>
      <c r="T2265" s="4">
        <f t="shared" si="606"/>
        <v>9.3698747011563929E-2</v>
      </c>
      <c r="U2265" s="4">
        <f t="shared" si="607"/>
        <v>0.4</v>
      </c>
      <c r="V2265" s="4">
        <f t="shared" si="608"/>
        <v>0.6020599913279624</v>
      </c>
      <c r="W2265" s="4" t="s">
        <v>5130</v>
      </c>
      <c r="X2265" s="2" cm="1">
        <f t="array" ref="X2265">SUM(_xlfn._xlws.FILTER($F$2:$F$2454,_xlfn.MAP($W$2:$W$2454,_xlfn.LAMBDA(_xlpm.x,_xlpm.x=$W2265))))</f>
        <v>79</v>
      </c>
      <c r="Y2265" s="11">
        <f t="shared" si="609"/>
        <v>1.2658227848101266E-2</v>
      </c>
      <c r="Z2265" s="4" t="s">
        <v>5111</v>
      </c>
      <c r="AA2265" s="2" cm="1">
        <f t="array" ref="AA2265">SUM(_xlfn._xlws.FILTER($F$2:$F$2454,_xlfn.MAP($Z$2:$Z$2454,_xlfn.LAMBDA(_xlpm.x,_xlpm.x=$Z2265))))</f>
        <v>254</v>
      </c>
      <c r="AB2265" s="11">
        <f t="shared" si="610"/>
        <v>3.937007874015748E-3</v>
      </c>
      <c r="AC2265" s="11">
        <f t="shared" si="611"/>
        <v>0.50720662532949656</v>
      </c>
      <c r="AG2265" s="2"/>
      <c r="AL2265" s="2"/>
      <c r="AM2265" s="2"/>
    </row>
    <row r="2266" spans="1:39">
      <c r="A2266" s="1" t="str">
        <f t="shared" si="595"/>
        <v>~rrou~ : [ɹaʊ]</v>
      </c>
      <c r="B2266" s="1">
        <f>_xlfn.LET(_xlpm.d,$G2266,_xlpm.k,_xlfn.CONCAT(LEFT(TRIM(B$1),1),"*"),COUNTIF(_xlpm.d,_xlpm.k))</f>
        <v>1</v>
      </c>
      <c r="C2266" s="1">
        <f>_xlfn.LET(_xlpm.d,$G2266,_xlpm.k,_xlfn.CONCAT(LEFT(TRIM(C$1),1),"*"),COUNTIF(_xlpm.d,_xlpm.k))</f>
        <v>0</v>
      </c>
      <c r="D2266" s="1">
        <f>_xlfn.LET(_xlpm.d,$G2266,_xlpm.k,_xlfn.CONCAT(LEFT(TRIM(D$1),1),"*"),COUNTIF(_xlpm.d,_xlpm.k))</f>
        <v>0</v>
      </c>
      <c r="E2266" s="1">
        <f t="shared" si="596"/>
        <v>0.30102999566398114</v>
      </c>
      <c r="F2266" s="7">
        <v>1</v>
      </c>
      <c r="G2266" s="9" t="s">
        <v>1238</v>
      </c>
      <c r="H2266" s="4" cm="1">
        <f t="array" ref="H2266">F2266/freq.sum.r6e</f>
        <v>7.9214195183776928E-5</v>
      </c>
      <c r="I2266" s="4" t="str">
        <f t="shared" si="597"/>
        <v>ɹaʊ</v>
      </c>
      <c r="J2266" s="4" t="str">
        <f t="shared" si="598"/>
        <v>rrou</v>
      </c>
      <c r="K2266" s="10">
        <f t="shared" si="599"/>
        <v>3</v>
      </c>
      <c r="L2266" s="1">
        <f t="shared" si="600"/>
        <v>4</v>
      </c>
      <c r="M2266" s="10">
        <f t="shared" si="601"/>
        <v>4</v>
      </c>
      <c r="N2266" s="1" t="str">
        <f t="shared" si="602"/>
        <v>~rrou~</v>
      </c>
      <c r="O2266" s="1" t="str">
        <f t="shared" si="603"/>
        <v>[ɹaʊ]</v>
      </c>
      <c r="P2266" s="3" cm="1">
        <f t="array" ref="P2266">SUM(_xlfn._xlws.FILTER($H$2:$H$2454,_xlfn.MAP($N$2:$N$2454,_xlfn.LAMBDA(_xlpm.x,_xlpm.x=$N2266))))</f>
        <v>7.9214195183776928E-5</v>
      </c>
      <c r="Q2266" s="4">
        <f t="shared" si="604"/>
        <v>1</v>
      </c>
      <c r="R2266" s="6" cm="1">
        <f t="array" ref="R2266">SUM(_xlfn._xlws.FILTER($H$2:$H$2454,_xlfn.MAP($O$2:$O$2454,_xlfn.LAMBDA(_xlpm.x,_xlpm.x=$O2266))))</f>
        <v>3.1685678073510771E-4</v>
      </c>
      <c r="S2266" s="4">
        <f t="shared" si="605"/>
        <v>0.25</v>
      </c>
      <c r="T2266" s="4">
        <f t="shared" si="606"/>
        <v>9.3698747011563929E-2</v>
      </c>
      <c r="U2266" s="4">
        <f t="shared" si="607"/>
        <v>0.4</v>
      </c>
      <c r="V2266" s="4">
        <f t="shared" si="608"/>
        <v>0.6020599913279624</v>
      </c>
      <c r="W2266" s="4" t="s">
        <v>5100</v>
      </c>
      <c r="X2266" s="2" cm="1">
        <f t="array" ref="X2266">SUM(_xlfn._xlws.FILTER($F$2:$F$2454,_xlfn.MAP($W$2:$W$2454,_xlfn.LAMBDA(_xlpm.x,_xlpm.x=$W2266))))</f>
        <v>150</v>
      </c>
      <c r="Y2266" s="11">
        <f t="shared" si="609"/>
        <v>6.6666666666666671E-3</v>
      </c>
      <c r="Z2266" s="4" t="s">
        <v>5114</v>
      </c>
      <c r="AA2266" s="2" cm="1">
        <f t="array" ref="AA2266">SUM(_xlfn._xlws.FILTER($F$2:$F$2454,_xlfn.MAP($Z$2:$Z$2454,_xlfn.LAMBDA(_xlpm.x,_xlpm.x=$Z2266))))</f>
        <v>104</v>
      </c>
      <c r="AB2266" s="11">
        <f t="shared" si="610"/>
        <v>9.6153846153846159E-3</v>
      </c>
      <c r="AC2266" s="11">
        <f t="shared" si="611"/>
        <v>-0.15905791975690087</v>
      </c>
      <c r="AG2266" s="2"/>
      <c r="AL2266" s="2"/>
      <c r="AM2266" s="2"/>
    </row>
    <row r="2267" spans="1:39">
      <c r="A2267" s="1" t="str">
        <f t="shared" si="595"/>
        <v>~grea~ : [ɡɹi]</v>
      </c>
      <c r="B2267" s="1">
        <f>_xlfn.LET(_xlpm.d,$G2267,_xlpm.k,_xlfn.CONCAT(LEFT(TRIM(B$1),1),"*"),COUNTIF(_xlpm.d,_xlpm.k))</f>
        <v>0</v>
      </c>
      <c r="C2267" s="1">
        <f>_xlfn.LET(_xlpm.d,$G2267,_xlpm.k,_xlfn.CONCAT(LEFT(TRIM(C$1),1),"*"),COUNTIF(_xlpm.d,_xlpm.k))</f>
        <v>0</v>
      </c>
      <c r="D2267" s="1">
        <f>_xlfn.LET(_xlpm.d,$G2267,_xlpm.k,_xlfn.CONCAT(LEFT(TRIM(D$1),1),"*"),COUNTIF(_xlpm.d,_xlpm.k))</f>
        <v>0</v>
      </c>
      <c r="E2267" s="1">
        <f t="shared" si="596"/>
        <v>0.30102999566398114</v>
      </c>
      <c r="F2267" s="7">
        <v>1</v>
      </c>
      <c r="G2267" s="9" t="s">
        <v>1602</v>
      </c>
      <c r="H2267" s="4" cm="1">
        <f t="array" ref="H2267">F2267/freq.sum.r6e</f>
        <v>7.9214195183776928E-5</v>
      </c>
      <c r="I2267" s="4" t="str">
        <f t="shared" si="597"/>
        <v>ɡɹi</v>
      </c>
      <c r="J2267" s="4" t="str">
        <f t="shared" si="598"/>
        <v>grea</v>
      </c>
      <c r="K2267" s="10">
        <f t="shared" si="599"/>
        <v>3</v>
      </c>
      <c r="L2267" s="1">
        <f t="shared" si="600"/>
        <v>4</v>
      </c>
      <c r="M2267" s="10">
        <f t="shared" si="601"/>
        <v>4</v>
      </c>
      <c r="N2267" s="1" t="str">
        <f t="shared" si="602"/>
        <v>~grea~</v>
      </c>
      <c r="O2267" s="1" t="str">
        <f t="shared" si="603"/>
        <v>[ɡɹi]</v>
      </c>
      <c r="P2267" s="3" cm="1">
        <f t="array" ref="P2267">SUM(_xlfn._xlws.FILTER($H$2:$H$2454,_xlfn.MAP($N$2:$N$2454,_xlfn.LAMBDA(_xlpm.x,_xlpm.x=$N2267))))</f>
        <v>2.3764258555133077E-4</v>
      </c>
      <c r="Q2267" s="4">
        <f t="shared" si="604"/>
        <v>0.33333333333333337</v>
      </c>
      <c r="R2267" s="6" cm="1">
        <f t="array" ref="R2267">SUM(_xlfn._xlws.FILTER($H$2:$H$2454,_xlfn.MAP($O$2:$O$2454,_xlfn.LAMBDA(_xlpm.x,_xlpm.x=$O2267))))</f>
        <v>1.0297845373891E-3</v>
      </c>
      <c r="S2267" s="4">
        <f t="shared" si="605"/>
        <v>7.6923076923076927E-2</v>
      </c>
      <c r="T2267" s="4">
        <f t="shared" si="606"/>
        <v>2.9280858441113725E-2</v>
      </c>
      <c r="U2267" s="4">
        <f t="shared" si="607"/>
        <v>0.125</v>
      </c>
      <c r="V2267" s="4">
        <f t="shared" si="608"/>
        <v>0.63682209758717434</v>
      </c>
      <c r="W2267" s="4" t="s">
        <v>5124</v>
      </c>
      <c r="X2267" s="2" cm="1">
        <f t="array" ref="X2267">SUM(_xlfn._xlws.FILTER($F$2:$F$2454,_xlfn.MAP($W$2:$W$2454,_xlfn.LAMBDA(_xlpm.x,_xlpm.x=$W2267))))</f>
        <v>184</v>
      </c>
      <c r="Y2267" s="11">
        <f t="shared" si="609"/>
        <v>5.434782608695652E-3</v>
      </c>
      <c r="Z2267" s="4" t="s">
        <v>5110</v>
      </c>
      <c r="AA2267" s="2" cm="1">
        <f t="array" ref="AA2267">SUM(_xlfn._xlws.FILTER($F$2:$F$2454,_xlfn.MAP($Z$2:$Z$2454,_xlfn.LAMBDA(_xlpm.x,_xlpm.x=$Z2267))))</f>
        <v>354</v>
      </c>
      <c r="AB2267" s="11">
        <f t="shared" si="610"/>
        <v>2.8248587570621469E-3</v>
      </c>
      <c r="AC2267" s="11">
        <f t="shared" si="611"/>
        <v>0.28418543901625132</v>
      </c>
      <c r="AG2267" s="2"/>
      <c r="AL2267" s="2"/>
      <c r="AM2267" s="2"/>
    </row>
    <row r="2268" spans="1:39">
      <c r="A2268" s="1" t="str">
        <f t="shared" si="595"/>
        <v>~thei~ : [ðɛ]</v>
      </c>
      <c r="B2268" s="1">
        <f>_xlfn.LET(_xlpm.d,$G2268,_xlpm.k,_xlfn.CONCAT(LEFT(TRIM(B$1),1),"*"),COUNTIF(_xlpm.d,_xlpm.k))</f>
        <v>0</v>
      </c>
      <c r="C2268" s="1">
        <f>_xlfn.LET(_xlpm.d,$G2268,_xlpm.k,_xlfn.CONCAT(LEFT(TRIM(C$1),1),"*"),COUNTIF(_xlpm.d,_xlpm.k))</f>
        <v>0</v>
      </c>
      <c r="D2268" s="1">
        <f>_xlfn.LET(_xlpm.d,$G2268,_xlpm.k,_xlfn.CONCAT(LEFT(TRIM(D$1),1),"*"),COUNTIF(_xlpm.d,_xlpm.k))</f>
        <v>0</v>
      </c>
      <c r="E2268" s="1">
        <f t="shared" si="596"/>
        <v>0.47712125471966244</v>
      </c>
      <c r="F2268" s="7">
        <v>2</v>
      </c>
      <c r="G2268" s="9" t="s">
        <v>1032</v>
      </c>
      <c r="H2268" s="4" cm="1">
        <f t="array" ref="H2268">F2268/freq.sum.r6e</f>
        <v>1.5842839036755386E-4</v>
      </c>
      <c r="I2268" s="1" t="str">
        <f t="shared" si="597"/>
        <v>ðɛ</v>
      </c>
      <c r="J2268" s="1" t="str">
        <f t="shared" si="598"/>
        <v>thei</v>
      </c>
      <c r="K2268" s="10">
        <f t="shared" si="599"/>
        <v>2</v>
      </c>
      <c r="L2268" s="1">
        <f t="shared" si="600"/>
        <v>4</v>
      </c>
      <c r="M2268" s="10">
        <f t="shared" si="601"/>
        <v>4</v>
      </c>
      <c r="N2268" s="1" t="str">
        <f t="shared" si="602"/>
        <v>~thei~</v>
      </c>
      <c r="O2268" s="1" t="str">
        <f t="shared" si="603"/>
        <v>[ðɛ]</v>
      </c>
      <c r="P2268" s="3" cm="1">
        <f t="array" ref="P2268">SUM(_xlfn._xlws.FILTER($H$2:$H$2454,_xlfn.MAP($N$2:$N$2454,_xlfn.LAMBDA(_xlpm.x,_xlpm.x=$N2268))))</f>
        <v>1.5842839036755386E-4</v>
      </c>
      <c r="Q2268" s="4">
        <f t="shared" si="604"/>
        <v>1</v>
      </c>
      <c r="R2268" s="6" cm="1">
        <f t="array" ref="R2268">SUM(_xlfn._xlws.FILTER($H$2:$H$2454,_xlfn.MAP($O$2:$O$2454,_xlfn.LAMBDA(_xlpm.x,_xlpm.x=$O2268))))</f>
        <v>7.1292775665399242E-4</v>
      </c>
      <c r="S2268" s="4">
        <f t="shared" si="605"/>
        <v>0.22222222222222221</v>
      </c>
      <c r="T2268" s="4">
        <f t="shared" si="606"/>
        <v>0.1350081821617157</v>
      </c>
      <c r="U2268" s="4">
        <f t="shared" si="607"/>
        <v>0.36363636363636359</v>
      </c>
      <c r="V2268" s="4">
        <f t="shared" si="608"/>
        <v>0.65321251377534373</v>
      </c>
      <c r="W2268" s="4" t="s">
        <v>5135</v>
      </c>
      <c r="X2268" s="2" cm="1">
        <f t="array" ref="X2268">SUM(_xlfn._xlws.FILTER($F$2:$F$2454,_xlfn.MAP($W$2:$W$2454,_xlfn.LAMBDA(_xlpm.x,_xlpm.x=$W2268))))</f>
        <v>40</v>
      </c>
      <c r="Y2268" s="11">
        <f t="shared" si="609"/>
        <v>0.05</v>
      </c>
      <c r="Z2268" s="4" t="s">
        <v>5104</v>
      </c>
      <c r="AA2268" s="2" cm="1">
        <f t="array" ref="AA2268">SUM(_xlfn._xlws.FILTER($F$2:$F$2454,_xlfn.MAP($Z$2:$Z$2454,_xlfn.LAMBDA(_xlpm.x,_xlpm.x=$Z2268))))</f>
        <v>883</v>
      </c>
      <c r="AB2268" s="11">
        <f t="shared" si="610"/>
        <v>2.2650056625141564E-3</v>
      </c>
      <c r="AC2268" s="11">
        <f t="shared" si="611"/>
        <v>1.3439007122496063</v>
      </c>
      <c r="AG2268" s="2"/>
      <c r="AL2268" s="2"/>
      <c r="AM2268" s="2"/>
    </row>
    <row r="2269" spans="1:39">
      <c r="A2269" s="1" t="str">
        <f t="shared" si="595"/>
        <v>~braw~ : [bɹɔ]</v>
      </c>
      <c r="B2269" s="1">
        <f>_xlfn.LET(_xlpm.d,$G2269,_xlpm.k,_xlfn.CONCAT(LEFT(TRIM(B$1),1),"*"),COUNTIF(_xlpm.d,_xlpm.k))</f>
        <v>0</v>
      </c>
      <c r="C2269" s="1">
        <f>_xlfn.LET(_xlpm.d,$G2269,_xlpm.k,_xlfn.CONCAT(LEFT(TRIM(C$1),1),"*"),COUNTIF(_xlpm.d,_xlpm.k))</f>
        <v>0</v>
      </c>
      <c r="D2269" s="1">
        <f>_xlfn.LET(_xlpm.d,$G2269,_xlpm.k,_xlfn.CONCAT(LEFT(TRIM(D$1),1),"*"),COUNTIF(_xlpm.d,_xlpm.k))</f>
        <v>0</v>
      </c>
      <c r="E2269" s="1">
        <f t="shared" si="596"/>
        <v>0.30102999566398114</v>
      </c>
      <c r="F2269" s="7">
        <v>1</v>
      </c>
      <c r="G2269" s="9" t="s">
        <v>1941</v>
      </c>
      <c r="H2269" s="4" cm="1">
        <f t="array" ref="H2269">F2269/freq.sum.r6e</f>
        <v>7.9214195183776928E-5</v>
      </c>
      <c r="I2269" s="1" t="str">
        <f t="shared" si="597"/>
        <v>bɹɔ</v>
      </c>
      <c r="J2269" s="1" t="str">
        <f t="shared" si="598"/>
        <v>braw</v>
      </c>
      <c r="K2269" s="10">
        <f t="shared" si="599"/>
        <v>3</v>
      </c>
      <c r="L2269" s="1">
        <f t="shared" si="600"/>
        <v>4</v>
      </c>
      <c r="M2269" s="10">
        <f t="shared" si="601"/>
        <v>4</v>
      </c>
      <c r="N2269" s="1" t="str">
        <f t="shared" si="602"/>
        <v>~braw~</v>
      </c>
      <c r="O2269" s="1" t="str">
        <f t="shared" si="603"/>
        <v>[bɹɔ]</v>
      </c>
      <c r="P2269" s="3" cm="1">
        <f t="array" ref="P2269">SUM(_xlfn._xlws.FILTER($H$2:$H$2454,_xlfn.MAP($N$2:$N$2454,_xlfn.LAMBDA(_xlpm.x,_xlpm.x=$N2269))))</f>
        <v>7.9214195183776928E-5</v>
      </c>
      <c r="Q2269" s="4">
        <f t="shared" si="604"/>
        <v>1</v>
      </c>
      <c r="R2269" s="6" cm="1">
        <f t="array" ref="R2269">SUM(_xlfn._xlws.FILTER($H$2:$H$2454,_xlfn.MAP($O$2:$O$2454,_xlfn.LAMBDA(_xlpm.x,_xlpm.x=$O2269))))</f>
        <v>3.9607097591888465E-4</v>
      </c>
      <c r="S2269" s="4">
        <f t="shared" si="605"/>
        <v>0.19999999999999998</v>
      </c>
      <c r="T2269" s="4">
        <f t="shared" si="606"/>
        <v>7.8082289176303263E-2</v>
      </c>
      <c r="U2269" s="4">
        <f t="shared" si="607"/>
        <v>0.33333333333333331</v>
      </c>
      <c r="V2269" s="4">
        <f t="shared" si="608"/>
        <v>0.69897000433601886</v>
      </c>
      <c r="W2269" s="4" t="s">
        <v>5145</v>
      </c>
      <c r="X2269" s="2" cm="1">
        <f t="array" ref="X2269">SUM(_xlfn._xlws.FILTER($F$2:$F$2454,_xlfn.MAP($W$2:$W$2454,_xlfn.LAMBDA(_xlpm.x,_xlpm.x=$W2269))))</f>
        <v>16</v>
      </c>
      <c r="Y2269" s="11">
        <f t="shared" si="609"/>
        <v>6.25E-2</v>
      </c>
      <c r="Z2269" s="4" t="s">
        <v>5107</v>
      </c>
      <c r="AA2269" s="2" cm="1">
        <f t="array" ref="AA2269">SUM(_xlfn._xlws.FILTER($F$2:$F$2454,_xlfn.MAP($Z$2:$Z$2454,_xlfn.LAMBDA(_xlpm.x,_xlpm.x=$Z2269))))</f>
        <v>293</v>
      </c>
      <c r="AB2269" s="11">
        <f t="shared" si="610"/>
        <v>3.4129692832764505E-3</v>
      </c>
      <c r="AC2269" s="11">
        <f t="shared" si="611"/>
        <v>1.2627476376981848</v>
      </c>
      <c r="AG2269" s="2"/>
      <c r="AL2269" s="2"/>
      <c r="AM2269" s="2"/>
    </row>
    <row r="2270" spans="1:39">
      <c r="A2270" s="1" t="str">
        <f t="shared" si="595"/>
        <v>~pele~ : [plə]</v>
      </c>
      <c r="B2270" s="1">
        <f>_xlfn.LET(_xlpm.d,$G2270,_xlpm.k,_xlfn.CONCAT(LEFT(TRIM(B$1),1),"*"),COUNTIF(_xlpm.d,_xlpm.k))</f>
        <v>0</v>
      </c>
      <c r="C2270" s="1">
        <f>_xlfn.LET(_xlpm.d,$G2270,_xlpm.k,_xlfn.CONCAT(LEFT(TRIM(C$1),1),"*"),COUNTIF(_xlpm.d,_xlpm.k))</f>
        <v>0</v>
      </c>
      <c r="D2270" s="1">
        <f>_xlfn.LET(_xlpm.d,$G2270,_xlpm.k,_xlfn.CONCAT(LEFT(TRIM(D$1),1),"*"),COUNTIF(_xlpm.d,_xlpm.k))</f>
        <v>0</v>
      </c>
      <c r="E2270" s="1">
        <f t="shared" si="596"/>
        <v>0.30102999566398114</v>
      </c>
      <c r="F2270" s="7">
        <v>1</v>
      </c>
      <c r="G2270" s="9" t="s">
        <v>1311</v>
      </c>
      <c r="H2270" s="4" cm="1">
        <f t="array" ref="H2270">F2270/freq.sum.r6e</f>
        <v>7.9214195183776928E-5</v>
      </c>
      <c r="I2270" s="4" t="str">
        <f t="shared" si="597"/>
        <v>plə</v>
      </c>
      <c r="J2270" s="4" t="str">
        <f t="shared" si="598"/>
        <v>pele</v>
      </c>
      <c r="K2270" s="10">
        <f t="shared" si="599"/>
        <v>3</v>
      </c>
      <c r="L2270" s="1">
        <f t="shared" si="600"/>
        <v>4</v>
      </c>
      <c r="M2270" s="10">
        <f t="shared" si="601"/>
        <v>4</v>
      </c>
      <c r="N2270" s="1" t="str">
        <f t="shared" si="602"/>
        <v>~pele~</v>
      </c>
      <c r="O2270" s="1" t="str">
        <f t="shared" si="603"/>
        <v>[plə]</v>
      </c>
      <c r="P2270" s="3" cm="1">
        <f t="array" ref="P2270">SUM(_xlfn._xlws.FILTER($H$2:$H$2454,_xlfn.MAP($N$2:$N$2454,_xlfn.LAMBDA(_xlpm.x,_xlpm.x=$N2270))))</f>
        <v>7.9214195183776928E-5</v>
      </c>
      <c r="Q2270" s="4">
        <f t="shared" si="604"/>
        <v>1</v>
      </c>
      <c r="R2270" s="6" cm="1">
        <f t="array" ref="R2270">SUM(_xlfn._xlws.FILTER($H$2:$H$2454,_xlfn.MAP($O$2:$O$2454,_xlfn.LAMBDA(_xlpm.x,_xlpm.x=$O2270))))</f>
        <v>3.9607097591888465E-4</v>
      </c>
      <c r="S2270" s="4">
        <f t="shared" si="605"/>
        <v>0.19999999999999998</v>
      </c>
      <c r="T2270" s="4">
        <f t="shared" si="606"/>
        <v>7.8082289176303263E-2</v>
      </c>
      <c r="U2270" s="4">
        <f t="shared" si="607"/>
        <v>0.33333333333333331</v>
      </c>
      <c r="V2270" s="4">
        <f t="shared" si="608"/>
        <v>0.69897000433601886</v>
      </c>
      <c r="W2270" s="4" t="s">
        <v>5121</v>
      </c>
      <c r="X2270" s="2" cm="1">
        <f t="array" ref="X2270">SUM(_xlfn._xlws.FILTER($F$2:$F$2454,_xlfn.MAP($W$2:$W$2454,_xlfn.LAMBDA(_xlpm.x,_xlpm.x=$W2270))))</f>
        <v>2896</v>
      </c>
      <c r="Y2270" s="11">
        <f t="shared" si="609"/>
        <v>3.453038674033149E-4</v>
      </c>
      <c r="Z2270" s="4" t="s">
        <v>5101</v>
      </c>
      <c r="AA2270" s="2" cm="1">
        <f t="array" ref="AA2270">SUM(_xlfn._xlws.FILTER($F$2:$F$2454,_xlfn.MAP($Z$2:$Z$2454,_xlfn.LAMBDA(_xlpm.x,_xlpm.x=$Z2270))))</f>
        <v>2255</v>
      </c>
      <c r="AB2270" s="11">
        <f t="shared" si="610"/>
        <v>4.434589800443459E-4</v>
      </c>
      <c r="AC2270" s="11">
        <f t="shared" si="611"/>
        <v>-0.10865201131112999</v>
      </c>
      <c r="AG2270" s="2"/>
      <c r="AL2270" s="2"/>
      <c r="AM2270" s="2"/>
    </row>
    <row r="2271" spans="1:39">
      <c r="A2271" s="1" t="str">
        <f t="shared" si="595"/>
        <v>~refo~ : [ɹfɔ]</v>
      </c>
      <c r="B2271" s="1">
        <f>_xlfn.LET(_xlpm.d,$G2271,_xlpm.k,_xlfn.CONCAT(LEFT(TRIM(B$1),1),"*"),COUNTIF(_xlpm.d,_xlpm.k))</f>
        <v>1</v>
      </c>
      <c r="C2271" s="1">
        <f>_xlfn.LET(_xlpm.d,$G2271,_xlpm.k,_xlfn.CONCAT(LEFT(TRIM(C$1),1),"*"),COUNTIF(_xlpm.d,_xlpm.k))</f>
        <v>0</v>
      </c>
      <c r="D2271" s="1">
        <f>_xlfn.LET(_xlpm.d,$G2271,_xlpm.k,_xlfn.CONCAT(LEFT(TRIM(D$1),1),"*"),COUNTIF(_xlpm.d,_xlpm.k))</f>
        <v>0</v>
      </c>
      <c r="E2271" s="1">
        <f t="shared" si="596"/>
        <v>0.30102999566398114</v>
      </c>
      <c r="F2271" s="7">
        <v>1</v>
      </c>
      <c r="G2271" s="9" t="s">
        <v>1312</v>
      </c>
      <c r="H2271" s="4" cm="1">
        <f t="array" ref="H2271">F2271/freq.sum.r6e</f>
        <v>7.9214195183776928E-5</v>
      </c>
      <c r="I2271" s="4" t="str">
        <f t="shared" si="597"/>
        <v>ɹfɔ</v>
      </c>
      <c r="J2271" s="4" t="str">
        <f t="shared" si="598"/>
        <v>refo</v>
      </c>
      <c r="K2271" s="10">
        <f t="shared" si="599"/>
        <v>3</v>
      </c>
      <c r="L2271" s="1">
        <f t="shared" si="600"/>
        <v>4</v>
      </c>
      <c r="M2271" s="10">
        <f t="shared" si="601"/>
        <v>4</v>
      </c>
      <c r="N2271" s="1" t="str">
        <f t="shared" si="602"/>
        <v>~refo~</v>
      </c>
      <c r="O2271" s="1" t="str">
        <f t="shared" si="603"/>
        <v>[ɹfɔ]</v>
      </c>
      <c r="P2271" s="3" cm="1">
        <f t="array" ref="P2271">SUM(_xlfn._xlws.FILTER($H$2:$H$2454,_xlfn.MAP($N$2:$N$2454,_xlfn.LAMBDA(_xlpm.x,_xlpm.x=$N2271))))</f>
        <v>7.9214195183776928E-5</v>
      </c>
      <c r="Q2271" s="4">
        <f t="shared" si="604"/>
        <v>1</v>
      </c>
      <c r="R2271" s="6" cm="1">
        <f t="array" ref="R2271">SUM(_xlfn._xlws.FILTER($H$2:$H$2454,_xlfn.MAP($O$2:$O$2454,_xlfn.LAMBDA(_xlpm.x,_xlpm.x=$O2271))))</f>
        <v>3.9607097591888465E-4</v>
      </c>
      <c r="S2271" s="4">
        <f t="shared" si="605"/>
        <v>0.19999999999999998</v>
      </c>
      <c r="T2271" s="4">
        <f t="shared" si="606"/>
        <v>7.8082289176303263E-2</v>
      </c>
      <c r="U2271" s="4">
        <f t="shared" si="607"/>
        <v>0.33333333333333331</v>
      </c>
      <c r="V2271" s="4">
        <f t="shared" si="608"/>
        <v>0.69897000433601886</v>
      </c>
      <c r="W2271" s="4" t="s">
        <v>5121</v>
      </c>
      <c r="X2271" s="2" cm="1">
        <f t="array" ref="X2271">SUM(_xlfn._xlws.FILTER($F$2:$F$2454,_xlfn.MAP($W$2:$W$2454,_xlfn.LAMBDA(_xlpm.x,_xlpm.x=$W2271))))</f>
        <v>2896</v>
      </c>
      <c r="Y2271" s="11">
        <f t="shared" si="609"/>
        <v>3.453038674033149E-4</v>
      </c>
      <c r="Z2271" s="4" t="s">
        <v>5107</v>
      </c>
      <c r="AA2271" s="2" cm="1">
        <f t="array" ref="AA2271">SUM(_xlfn._xlws.FILTER($F$2:$F$2454,_xlfn.MAP($Z$2:$Z$2454,_xlfn.LAMBDA(_xlpm.x,_xlpm.x=$Z2271))))</f>
        <v>293</v>
      </c>
      <c r="AB2271" s="11">
        <f t="shared" si="610"/>
        <v>3.4129692832764505E-3</v>
      </c>
      <c r="AC2271" s="11">
        <f t="shared" si="611"/>
        <v>-0.9949309371709999</v>
      </c>
      <c r="AG2271" s="2"/>
      <c r="AL2271" s="2"/>
      <c r="AM2271" s="2"/>
    </row>
    <row r="2272" spans="1:39">
      <c r="A2272" s="1" t="str">
        <f t="shared" si="595"/>
        <v>~ssen~ : [sn]</v>
      </c>
      <c r="B2272" s="1">
        <f>_xlfn.LET(_xlpm.d,$G2272,_xlpm.k,_xlfn.CONCAT(LEFT(TRIM(B$1),1),"*"),COUNTIF(_xlpm.d,_xlpm.k))</f>
        <v>0</v>
      </c>
      <c r="C2272" s="1">
        <f>_xlfn.LET(_xlpm.d,$G2272,_xlpm.k,_xlfn.CONCAT(LEFT(TRIM(C$1),1),"*"),COUNTIF(_xlpm.d,_xlpm.k))</f>
        <v>0</v>
      </c>
      <c r="D2272" s="1">
        <f>_xlfn.LET(_xlpm.d,$G2272,_xlpm.k,_xlfn.CONCAT(LEFT(TRIM(D$1),1),"*"),COUNTIF(_xlpm.d,_xlpm.k))</f>
        <v>0</v>
      </c>
      <c r="E2272" s="1">
        <f t="shared" si="596"/>
        <v>0.30102999566398114</v>
      </c>
      <c r="F2272" s="7">
        <v>1</v>
      </c>
      <c r="G2272" s="9" t="s">
        <v>261</v>
      </c>
      <c r="H2272" s="4" cm="1">
        <f t="array" ref="H2272">F2272/freq.sum.r6e</f>
        <v>7.9214195183776928E-5</v>
      </c>
      <c r="I2272" s="4" t="str">
        <f t="shared" si="597"/>
        <v>sn</v>
      </c>
      <c r="J2272" s="4" t="str">
        <f t="shared" si="598"/>
        <v>ssen</v>
      </c>
      <c r="K2272" s="10">
        <f t="shared" si="599"/>
        <v>2</v>
      </c>
      <c r="L2272" s="1">
        <f t="shared" si="600"/>
        <v>4</v>
      </c>
      <c r="M2272" s="10">
        <f t="shared" si="601"/>
        <v>4</v>
      </c>
      <c r="N2272" s="1" t="str">
        <f t="shared" si="602"/>
        <v>~ssen~</v>
      </c>
      <c r="O2272" s="1" t="str">
        <f t="shared" si="603"/>
        <v>[sn]</v>
      </c>
      <c r="P2272" s="3" cm="1">
        <f t="array" ref="P2272">SUM(_xlfn._xlws.FILTER($H$2:$H$2454,_xlfn.MAP($N$2:$N$2454,_xlfn.LAMBDA(_xlpm.x,_xlpm.x=$N2272))))</f>
        <v>7.9214195183776928E-5</v>
      </c>
      <c r="Q2272" s="4">
        <f t="shared" si="604"/>
        <v>1</v>
      </c>
      <c r="R2272" s="6" cm="1">
        <f t="array" ref="R2272">SUM(_xlfn._xlws.FILTER($H$2:$H$2454,_xlfn.MAP($O$2:$O$2454,_xlfn.LAMBDA(_xlpm.x,_xlpm.x=$O2272))))</f>
        <v>3.9607097591888465E-4</v>
      </c>
      <c r="S2272" s="4">
        <f t="shared" si="605"/>
        <v>0.19999999999999998</v>
      </c>
      <c r="T2272" s="4">
        <f t="shared" si="606"/>
        <v>7.8082289176303263E-2</v>
      </c>
      <c r="U2272" s="4">
        <f t="shared" si="607"/>
        <v>0.33333333333333331</v>
      </c>
      <c r="V2272" s="4">
        <f t="shared" si="608"/>
        <v>0.69897000433601886</v>
      </c>
      <c r="W2272" s="4" t="s">
        <v>5121</v>
      </c>
      <c r="X2272" s="2" cm="1">
        <f t="array" ref="X2272">SUM(_xlfn._xlws.FILTER($F$2:$F$2454,_xlfn.MAP($W$2:$W$2454,_xlfn.LAMBDA(_xlpm.x,_xlpm.x=$W2272))))</f>
        <v>2896</v>
      </c>
      <c r="Y2272" s="11">
        <f t="shared" si="609"/>
        <v>3.453038674033149E-4</v>
      </c>
      <c r="Z2272" s="4"/>
      <c r="AA2272" s="2" cm="1">
        <f t="array" ref="AA2272">SUM(_xlfn._xlws.FILTER($F$2:$F$2454,_xlfn.MAP($Z$2:$Z$2454,_xlfn.LAMBDA(_xlpm.x,_xlpm.x=$Z2272))))</f>
        <v>3871</v>
      </c>
      <c r="AB2272" s="11">
        <f t="shared" si="610"/>
        <v>2.5833118057349522E-4</v>
      </c>
      <c r="AC2272" s="11">
        <f t="shared" si="611"/>
        <v>0.12602461379384577</v>
      </c>
      <c r="AG2272" s="2"/>
      <c r="AL2272" s="2"/>
      <c r="AM2272" s="2"/>
    </row>
    <row r="2273" spans="1:39">
      <c r="A2273" s="1" t="str">
        <f t="shared" si="595"/>
        <v>~cree~ : [kɹi]</v>
      </c>
      <c r="B2273" s="1">
        <f>_xlfn.LET(_xlpm.d,$G2273,_xlpm.k,_xlfn.CONCAT(LEFT(TRIM(B$1),1),"*"),COUNTIF(_xlpm.d,_xlpm.k))</f>
        <v>0</v>
      </c>
      <c r="C2273" s="1">
        <f>_xlfn.LET(_xlpm.d,$G2273,_xlpm.k,_xlfn.CONCAT(LEFT(TRIM(C$1),1),"*"),COUNTIF(_xlpm.d,_xlpm.k))</f>
        <v>0</v>
      </c>
      <c r="D2273" s="1">
        <f>_xlfn.LET(_xlpm.d,$G2273,_xlpm.k,_xlfn.CONCAT(LEFT(TRIM(D$1),1),"*"),COUNTIF(_xlpm.d,_xlpm.k))</f>
        <v>0</v>
      </c>
      <c r="E2273" s="1">
        <f t="shared" si="596"/>
        <v>0.30102999566398114</v>
      </c>
      <c r="F2273" s="7">
        <v>1</v>
      </c>
      <c r="G2273" s="9" t="s">
        <v>1306</v>
      </c>
      <c r="H2273" s="4" cm="1">
        <f t="array" ref="H2273">F2273/freq.sum.r6e</f>
        <v>7.9214195183776928E-5</v>
      </c>
      <c r="I2273" s="4" t="str">
        <f t="shared" si="597"/>
        <v>kɹi</v>
      </c>
      <c r="J2273" s="4" t="str">
        <f t="shared" si="598"/>
        <v>cree</v>
      </c>
      <c r="K2273" s="10">
        <f t="shared" si="599"/>
        <v>3</v>
      </c>
      <c r="L2273" s="1">
        <f t="shared" si="600"/>
        <v>4</v>
      </c>
      <c r="M2273" s="10">
        <f t="shared" si="601"/>
        <v>4</v>
      </c>
      <c r="N2273" s="1" t="str">
        <f t="shared" si="602"/>
        <v>~cree~</v>
      </c>
      <c r="O2273" s="1" t="str">
        <f t="shared" si="603"/>
        <v>[kɹi]</v>
      </c>
      <c r="P2273" s="3" cm="1">
        <f t="array" ref="P2273">SUM(_xlfn._xlws.FILTER($H$2:$H$2454,_xlfn.MAP($N$2:$N$2454,_xlfn.LAMBDA(_xlpm.x,_xlpm.x=$N2273))))</f>
        <v>7.9214195183776928E-5</v>
      </c>
      <c r="Q2273" s="4">
        <f t="shared" si="604"/>
        <v>1</v>
      </c>
      <c r="R2273" s="6" cm="1">
        <f t="array" ref="R2273">SUM(_xlfn._xlws.FILTER($H$2:$H$2454,_xlfn.MAP($O$2:$O$2454,_xlfn.LAMBDA(_xlpm.x,_xlpm.x=$O2273))))</f>
        <v>3.9607097591888465E-4</v>
      </c>
      <c r="S2273" s="4">
        <f t="shared" si="605"/>
        <v>0.19999999999999998</v>
      </c>
      <c r="T2273" s="4">
        <f t="shared" si="606"/>
        <v>7.8082289176303263E-2</v>
      </c>
      <c r="U2273" s="4">
        <f t="shared" si="607"/>
        <v>0.33333333333333331</v>
      </c>
      <c r="V2273" s="4">
        <f t="shared" si="608"/>
        <v>0.69897000433601886</v>
      </c>
      <c r="W2273" s="4" t="s">
        <v>5126</v>
      </c>
      <c r="X2273" s="2" cm="1">
        <f t="array" ref="X2273">SUM(_xlfn._xlws.FILTER($F$2:$F$2454,_xlfn.MAP($W$2:$W$2454,_xlfn.LAMBDA(_xlpm.x,_xlpm.x=$W2273))))</f>
        <v>109</v>
      </c>
      <c r="Y2273" s="11">
        <f t="shared" si="609"/>
        <v>9.1743119266055051E-3</v>
      </c>
      <c r="Z2273" s="4" t="s">
        <v>5110</v>
      </c>
      <c r="AA2273" s="2" cm="1">
        <f t="array" ref="AA2273">SUM(_xlfn._xlws.FILTER($F$2:$F$2454,_xlfn.MAP($Z$2:$Z$2454,_xlfn.LAMBDA(_xlpm.x,_xlpm.x=$Z2273))))</f>
        <v>354</v>
      </c>
      <c r="AB2273" s="11">
        <f t="shared" si="610"/>
        <v>2.8248587570621469E-3</v>
      </c>
      <c r="AC2273" s="11">
        <f t="shared" si="611"/>
        <v>0.51157676408516417</v>
      </c>
      <c r="AG2273" s="2"/>
      <c r="AL2273" s="2"/>
      <c r="AM2273" s="2"/>
    </row>
    <row r="2274" spans="1:39">
      <c r="A2274" s="1" t="str">
        <f t="shared" si="595"/>
        <v>~grew~ : [ɡɹu]</v>
      </c>
      <c r="B2274" s="1">
        <f>_xlfn.LET(_xlpm.d,$G2274,_xlpm.k,_xlfn.CONCAT(LEFT(TRIM(B$1),1),"*"),COUNTIF(_xlpm.d,_xlpm.k))</f>
        <v>0</v>
      </c>
      <c r="C2274" s="1">
        <f>_xlfn.LET(_xlpm.d,$G2274,_xlpm.k,_xlfn.CONCAT(LEFT(TRIM(C$1),1),"*"),COUNTIF(_xlpm.d,_xlpm.k))</f>
        <v>0</v>
      </c>
      <c r="D2274" s="1">
        <f>_xlfn.LET(_xlpm.d,$G2274,_xlpm.k,_xlfn.CONCAT(LEFT(TRIM(D$1),1),"*"),COUNTIF(_xlpm.d,_xlpm.k))</f>
        <v>0</v>
      </c>
      <c r="E2274" s="1">
        <f t="shared" si="596"/>
        <v>0.30102999566398114</v>
      </c>
      <c r="F2274" s="7">
        <v>1</v>
      </c>
      <c r="G2274" s="9" t="s">
        <v>1307</v>
      </c>
      <c r="H2274" s="4" cm="1">
        <f t="array" ref="H2274">F2274/freq.sum.r6e</f>
        <v>7.9214195183776928E-5</v>
      </c>
      <c r="I2274" s="4" t="str">
        <f t="shared" si="597"/>
        <v>ɡɹu</v>
      </c>
      <c r="J2274" s="4" t="str">
        <f t="shared" si="598"/>
        <v>grew</v>
      </c>
      <c r="K2274" s="10">
        <f t="shared" si="599"/>
        <v>3</v>
      </c>
      <c r="L2274" s="1">
        <f t="shared" si="600"/>
        <v>4</v>
      </c>
      <c r="M2274" s="10">
        <f t="shared" si="601"/>
        <v>4</v>
      </c>
      <c r="N2274" s="1" t="str">
        <f t="shared" si="602"/>
        <v>~grew~</v>
      </c>
      <c r="O2274" s="1" t="str">
        <f t="shared" si="603"/>
        <v>[ɡɹu]</v>
      </c>
      <c r="P2274" s="3" cm="1">
        <f t="array" ref="P2274">SUM(_xlfn._xlws.FILTER($H$2:$H$2454,_xlfn.MAP($N$2:$N$2454,_xlfn.LAMBDA(_xlpm.x,_xlpm.x=$N2274))))</f>
        <v>7.9214195183776928E-5</v>
      </c>
      <c r="Q2274" s="4">
        <f t="shared" si="604"/>
        <v>1</v>
      </c>
      <c r="R2274" s="6" cm="1">
        <f t="array" ref="R2274">SUM(_xlfn._xlws.FILTER($H$2:$H$2454,_xlfn.MAP($O$2:$O$2454,_xlfn.LAMBDA(_xlpm.x,_xlpm.x=$O2274))))</f>
        <v>3.9607097591888465E-4</v>
      </c>
      <c r="S2274" s="4">
        <f t="shared" si="605"/>
        <v>0.19999999999999998</v>
      </c>
      <c r="T2274" s="4">
        <f t="shared" si="606"/>
        <v>7.8082289176303263E-2</v>
      </c>
      <c r="U2274" s="4">
        <f t="shared" si="607"/>
        <v>0.33333333333333331</v>
      </c>
      <c r="V2274" s="4">
        <f t="shared" si="608"/>
        <v>0.69897000433601886</v>
      </c>
      <c r="W2274" s="4" t="s">
        <v>5141</v>
      </c>
      <c r="X2274" s="2" cm="1">
        <f t="array" ref="X2274">SUM(_xlfn._xlws.FILTER($F$2:$F$2454,_xlfn.MAP($W$2:$W$2454,_xlfn.LAMBDA(_xlpm.x,_xlpm.x=$W2274))))</f>
        <v>15</v>
      </c>
      <c r="Y2274" s="11">
        <f t="shared" si="609"/>
        <v>6.6666666666666666E-2</v>
      </c>
      <c r="Z2274" s="4" t="s">
        <v>5111</v>
      </c>
      <c r="AA2274" s="2" cm="1">
        <f t="array" ref="AA2274">SUM(_xlfn._xlws.FILTER($F$2:$F$2454,_xlfn.MAP($Z$2:$Z$2454,_xlfn.LAMBDA(_xlpm.x,_xlpm.x=$Z2274))))</f>
        <v>254</v>
      </c>
      <c r="AB2274" s="11">
        <f t="shared" si="610"/>
        <v>3.937007874015748E-3</v>
      </c>
      <c r="AC2274" s="11">
        <f t="shared" si="611"/>
        <v>1.2287424575642569</v>
      </c>
      <c r="AG2274" s="2"/>
      <c r="AL2274" s="2"/>
      <c r="AM2274" s="2"/>
    </row>
    <row r="2275" spans="1:39">
      <c r="A2275" s="1" t="str">
        <f t="shared" si="595"/>
        <v>~stir~ : [stɜ]</v>
      </c>
      <c r="B2275" s="1">
        <f>_xlfn.LET(_xlpm.d,$G2275,_xlpm.k,_xlfn.CONCAT(LEFT(TRIM(B$1),1),"*"),COUNTIF(_xlpm.d,_xlpm.k))</f>
        <v>0</v>
      </c>
      <c r="C2275" s="1">
        <f>_xlfn.LET(_xlpm.d,$G2275,_xlpm.k,_xlfn.CONCAT(LEFT(TRIM(C$1),1),"*"),COUNTIF(_xlpm.d,_xlpm.k))</f>
        <v>0</v>
      </c>
      <c r="D2275" s="1">
        <f>_xlfn.LET(_xlpm.d,$G2275,_xlpm.k,_xlfn.CONCAT(LEFT(TRIM(D$1),1),"*"),COUNTIF(_xlpm.d,_xlpm.k))</f>
        <v>0</v>
      </c>
      <c r="E2275" s="1">
        <f t="shared" si="596"/>
        <v>0.30102999566398114</v>
      </c>
      <c r="F2275" s="7">
        <v>1</v>
      </c>
      <c r="G2275" s="9" t="s">
        <v>2234</v>
      </c>
      <c r="H2275" s="4" cm="1">
        <f t="array" ref="H2275">F2275/freq.sum.r6e</f>
        <v>7.9214195183776928E-5</v>
      </c>
      <c r="I2275" s="4" t="str">
        <f t="shared" si="597"/>
        <v>stɜ</v>
      </c>
      <c r="J2275" s="4" t="str">
        <f t="shared" si="598"/>
        <v>stir</v>
      </c>
      <c r="K2275" s="10">
        <f t="shared" si="599"/>
        <v>3</v>
      </c>
      <c r="L2275" s="1">
        <f t="shared" si="600"/>
        <v>4</v>
      </c>
      <c r="M2275" s="10">
        <f t="shared" si="601"/>
        <v>4</v>
      </c>
      <c r="N2275" s="1" t="str">
        <f t="shared" si="602"/>
        <v>~stir~</v>
      </c>
      <c r="O2275" s="1" t="str">
        <f t="shared" si="603"/>
        <v>[stɜ]</v>
      </c>
      <c r="P2275" s="3" cm="1">
        <f t="array" ref="P2275">SUM(_xlfn._xlws.FILTER($H$2:$H$2454,_xlfn.MAP($N$2:$N$2454,_xlfn.LAMBDA(_xlpm.x,_xlpm.x=$N2275))))</f>
        <v>7.9214195183776928E-5</v>
      </c>
      <c r="Q2275" s="4">
        <f t="shared" si="604"/>
        <v>1</v>
      </c>
      <c r="R2275" s="6" cm="1">
        <f t="array" ref="R2275">SUM(_xlfn._xlws.FILTER($H$2:$H$2454,_xlfn.MAP($O$2:$O$2454,_xlfn.LAMBDA(_xlpm.x,_xlpm.x=$O2275))))</f>
        <v>3.9607097591888465E-4</v>
      </c>
      <c r="S2275" s="4">
        <f t="shared" si="605"/>
        <v>0.19999999999999998</v>
      </c>
      <c r="T2275" s="4">
        <f t="shared" si="606"/>
        <v>7.8082289176303263E-2</v>
      </c>
      <c r="U2275" s="4">
        <f t="shared" si="607"/>
        <v>0.33333333333333331</v>
      </c>
      <c r="V2275" s="4">
        <f t="shared" si="608"/>
        <v>0.69897000433601886</v>
      </c>
      <c r="W2275" s="4" t="s">
        <v>5110</v>
      </c>
      <c r="X2275" s="2" cm="1">
        <f t="array" ref="X2275">SUM(_xlfn._xlws.FILTER($F$2:$F$2454,_xlfn.MAP($W$2:$W$2454,_xlfn.LAMBDA(_xlpm.x,_xlpm.x=$W2275))))</f>
        <v>1594</v>
      </c>
      <c r="Y2275" s="11">
        <f t="shared" si="609"/>
        <v>6.2735257214554575E-4</v>
      </c>
      <c r="Z2275" s="4" t="s">
        <v>5112</v>
      </c>
      <c r="AA2275" s="2" cm="1">
        <f t="array" ref="AA2275">SUM(_xlfn._xlws.FILTER($F$2:$F$2454,_xlfn.MAP($Z$2:$Z$2454,_xlfn.LAMBDA(_xlpm.x,_xlpm.x=$Z2275))))</f>
        <v>192</v>
      </c>
      <c r="AB2275" s="11">
        <f t="shared" si="610"/>
        <v>5.208333333333333E-3</v>
      </c>
      <c r="AC2275" s="11">
        <f t="shared" si="611"/>
        <v>-0.91918708835654395</v>
      </c>
      <c r="AG2275" s="2"/>
      <c r="AL2275" s="2"/>
      <c r="AM2275" s="2"/>
    </row>
    <row r="2276" spans="1:39">
      <c r="A2276" s="1" t="str">
        <f t="shared" si="595"/>
        <v>~thir~ : [θɜ]</v>
      </c>
      <c r="B2276" s="1">
        <f>_xlfn.LET(_xlpm.d,$G2276,_xlpm.k,_xlfn.CONCAT(LEFT(TRIM(B$1),1),"*"),COUNTIF(_xlpm.d,_xlpm.k))</f>
        <v>0</v>
      </c>
      <c r="C2276" s="1">
        <f>_xlfn.LET(_xlpm.d,$G2276,_xlpm.k,_xlfn.CONCAT(LEFT(TRIM(C$1),1),"*"),COUNTIF(_xlpm.d,_xlpm.k))</f>
        <v>0</v>
      </c>
      <c r="D2276" s="1">
        <f>_xlfn.LET(_xlpm.d,$G2276,_xlpm.k,_xlfn.CONCAT(LEFT(TRIM(D$1),1),"*"),COUNTIF(_xlpm.d,_xlpm.k))</f>
        <v>0</v>
      </c>
      <c r="E2276" s="1">
        <f t="shared" si="596"/>
        <v>0.30102999566398114</v>
      </c>
      <c r="F2276" s="7">
        <v>1</v>
      </c>
      <c r="G2276" s="9" t="s">
        <v>1314</v>
      </c>
      <c r="H2276" s="4" cm="1">
        <f t="array" ref="H2276">F2276/freq.sum.r6e</f>
        <v>7.9214195183776928E-5</v>
      </c>
      <c r="I2276" s="4" t="str">
        <f t="shared" si="597"/>
        <v>θɜ</v>
      </c>
      <c r="J2276" s="4" t="str">
        <f t="shared" si="598"/>
        <v>thir</v>
      </c>
      <c r="K2276" s="10">
        <f t="shared" si="599"/>
        <v>2</v>
      </c>
      <c r="L2276" s="1">
        <f t="shared" si="600"/>
        <v>4</v>
      </c>
      <c r="M2276" s="10">
        <f t="shared" si="601"/>
        <v>4</v>
      </c>
      <c r="N2276" s="1" t="str">
        <f t="shared" si="602"/>
        <v>~thir~</v>
      </c>
      <c r="O2276" s="1" t="str">
        <f t="shared" si="603"/>
        <v>[θɜ]</v>
      </c>
      <c r="P2276" s="3" cm="1">
        <f t="array" ref="P2276">SUM(_xlfn._xlws.FILTER($H$2:$H$2454,_xlfn.MAP($N$2:$N$2454,_xlfn.LAMBDA(_xlpm.x,_xlpm.x=$N2276))))</f>
        <v>7.9214195183776928E-5</v>
      </c>
      <c r="Q2276" s="4">
        <f t="shared" si="604"/>
        <v>1</v>
      </c>
      <c r="R2276" s="6" cm="1">
        <f t="array" ref="R2276">SUM(_xlfn._xlws.FILTER($H$2:$H$2454,_xlfn.MAP($O$2:$O$2454,_xlfn.LAMBDA(_xlpm.x,_xlpm.x=$O2276))))</f>
        <v>3.9607097591888465E-4</v>
      </c>
      <c r="S2276" s="4">
        <f t="shared" si="605"/>
        <v>0.19999999999999998</v>
      </c>
      <c r="T2276" s="4">
        <f t="shared" si="606"/>
        <v>7.8082289176303263E-2</v>
      </c>
      <c r="U2276" s="4">
        <f t="shared" si="607"/>
        <v>0.33333333333333331</v>
      </c>
      <c r="V2276" s="4">
        <f t="shared" si="608"/>
        <v>0.69897000433601886</v>
      </c>
      <c r="W2276" s="4" t="s">
        <v>5110</v>
      </c>
      <c r="X2276" s="2" cm="1">
        <f t="array" ref="X2276">SUM(_xlfn._xlws.FILTER($F$2:$F$2454,_xlfn.MAP($W$2:$W$2454,_xlfn.LAMBDA(_xlpm.x,_xlpm.x=$W2276))))</f>
        <v>1594</v>
      </c>
      <c r="Y2276" s="11">
        <f t="shared" si="609"/>
        <v>6.2735257214554575E-4</v>
      </c>
      <c r="Z2276" s="4" t="s">
        <v>5112</v>
      </c>
      <c r="AA2276" s="2" cm="1">
        <f t="array" ref="AA2276">SUM(_xlfn._xlws.FILTER($F$2:$F$2454,_xlfn.MAP($Z$2:$Z$2454,_xlfn.LAMBDA(_xlpm.x,_xlpm.x=$Z2276))))</f>
        <v>192</v>
      </c>
      <c r="AB2276" s="11">
        <f t="shared" si="610"/>
        <v>5.208333333333333E-3</v>
      </c>
      <c r="AC2276" s="11">
        <f t="shared" si="611"/>
        <v>-0.91918708835654395</v>
      </c>
      <c r="AG2276" s="2"/>
      <c r="AL2276" s="2"/>
      <c r="AM2276" s="2"/>
    </row>
    <row r="2277" spans="1:39">
      <c r="A2277" s="1" t="str">
        <f t="shared" si="595"/>
        <v>~ncie~ : [ntʃə]</v>
      </c>
      <c r="B2277" s="1">
        <f>_xlfn.LET(_xlpm.d,$G2277,_xlpm.k,_xlfn.CONCAT(LEFT(TRIM(B$1),1),"*"),COUNTIF(_xlpm.d,_xlpm.k))</f>
        <v>0</v>
      </c>
      <c r="C2277" s="1">
        <f>_xlfn.LET(_xlpm.d,$G2277,_xlpm.k,_xlfn.CONCAT(LEFT(TRIM(C$1),1),"*"),COUNTIF(_xlpm.d,_xlpm.k))</f>
        <v>0</v>
      </c>
      <c r="D2277" s="1">
        <f>_xlfn.LET(_xlpm.d,$G2277,_xlpm.k,_xlfn.CONCAT(LEFT(TRIM(D$1),1),"*"),COUNTIF(_xlpm.d,_xlpm.k))</f>
        <v>1</v>
      </c>
      <c r="E2277" s="1">
        <f t="shared" si="596"/>
        <v>0.30102999566398114</v>
      </c>
      <c r="F2277" s="7">
        <v>1</v>
      </c>
      <c r="G2277" s="9" t="s">
        <v>1309</v>
      </c>
      <c r="H2277" s="4" cm="1">
        <f t="array" ref="H2277">F2277/freq.sum.r6e</f>
        <v>7.9214195183776928E-5</v>
      </c>
      <c r="I2277" s="1" t="str">
        <f t="shared" si="597"/>
        <v>ntʃə</v>
      </c>
      <c r="J2277" s="1" t="str">
        <f t="shared" si="598"/>
        <v>ncie</v>
      </c>
      <c r="K2277" s="10">
        <f t="shared" si="599"/>
        <v>4</v>
      </c>
      <c r="L2277" s="1">
        <f t="shared" si="600"/>
        <v>4</v>
      </c>
      <c r="M2277" s="10">
        <f t="shared" si="601"/>
        <v>4</v>
      </c>
      <c r="N2277" s="1" t="str">
        <f t="shared" si="602"/>
        <v>~ncie~</v>
      </c>
      <c r="O2277" s="1" t="str">
        <f t="shared" si="603"/>
        <v>[ntʃə]</v>
      </c>
      <c r="P2277" s="3" cm="1">
        <f t="array" ref="P2277">SUM(_xlfn._xlws.FILTER($H$2:$H$2454,_xlfn.MAP($N$2:$N$2454,_xlfn.LAMBDA(_xlpm.x,_xlpm.x=$N2277))))</f>
        <v>7.9214195183776928E-5</v>
      </c>
      <c r="Q2277" s="4">
        <f t="shared" si="604"/>
        <v>1</v>
      </c>
      <c r="R2277" s="6" cm="1">
        <f t="array" ref="R2277">SUM(_xlfn._xlws.FILTER($H$2:$H$2454,_xlfn.MAP($O$2:$O$2454,_xlfn.LAMBDA(_xlpm.x,_xlpm.x=$O2277))))</f>
        <v>3.9607097591888465E-4</v>
      </c>
      <c r="S2277" s="4">
        <f t="shared" si="605"/>
        <v>0.19999999999999998</v>
      </c>
      <c r="T2277" s="4">
        <f t="shared" si="606"/>
        <v>7.8082289176303263E-2</v>
      </c>
      <c r="U2277" s="4">
        <f t="shared" si="607"/>
        <v>0.33333333333333331</v>
      </c>
      <c r="V2277" s="4">
        <f t="shared" si="608"/>
        <v>0.69897000433601886</v>
      </c>
      <c r="W2277" s="4" t="s">
        <v>5134</v>
      </c>
      <c r="X2277" s="2" cm="1">
        <f t="array" ref="X2277">SUM(_xlfn._xlws.FILTER($F$2:$F$2454,_xlfn.MAP($W$2:$W$2454,_xlfn.LAMBDA(_xlpm.x,_xlpm.x=$W2277))))</f>
        <v>59</v>
      </c>
      <c r="Y2277" s="11">
        <f t="shared" si="609"/>
        <v>1.6949152542372881E-2</v>
      </c>
      <c r="Z2277" s="4" t="s">
        <v>5101</v>
      </c>
      <c r="AA2277" s="2" cm="1">
        <f t="array" ref="AA2277">SUM(_xlfn._xlws.FILTER($F$2:$F$2454,_xlfn.MAP($Z$2:$Z$2454,_xlfn.LAMBDA(_xlpm.x,_xlpm.x=$Z2277))))</f>
        <v>2255</v>
      </c>
      <c r="AB2277" s="11">
        <f t="shared" si="610"/>
        <v>4.434589800443459E-4</v>
      </c>
      <c r="AC2277" s="11">
        <f t="shared" si="611"/>
        <v>1.5822945345718351</v>
      </c>
      <c r="AG2277" s="2"/>
      <c r="AL2277" s="2"/>
      <c r="AM2277" s="2"/>
    </row>
    <row r="2278" spans="1:39">
      <c r="A2278" s="1" t="str">
        <f t="shared" si="595"/>
        <v>~sson~ : [sn]</v>
      </c>
      <c r="B2278" s="1">
        <f>_xlfn.LET(_xlpm.d,$G2278,_xlpm.k,_xlfn.CONCAT(LEFT(TRIM(B$1),1),"*"),COUNTIF(_xlpm.d,_xlpm.k))</f>
        <v>0</v>
      </c>
      <c r="C2278" s="1">
        <f>_xlfn.LET(_xlpm.d,$G2278,_xlpm.k,_xlfn.CONCAT(LEFT(TRIM(C$1),1),"*"),COUNTIF(_xlpm.d,_xlpm.k))</f>
        <v>0</v>
      </c>
      <c r="D2278" s="1">
        <f>_xlfn.LET(_xlpm.d,$G2278,_xlpm.k,_xlfn.CONCAT(LEFT(TRIM(D$1),1),"*"),COUNTIF(_xlpm.d,_xlpm.k))</f>
        <v>0</v>
      </c>
      <c r="E2278" s="1">
        <f t="shared" si="596"/>
        <v>0.30102999566398114</v>
      </c>
      <c r="F2278" s="7">
        <v>1</v>
      </c>
      <c r="G2278" s="9" t="s">
        <v>262</v>
      </c>
      <c r="H2278" s="4" cm="1">
        <f t="array" ref="H2278">F2278/freq.sum.r6e</f>
        <v>7.9214195183776928E-5</v>
      </c>
      <c r="I2278" s="1" t="str">
        <f t="shared" si="597"/>
        <v>sn</v>
      </c>
      <c r="J2278" s="1" t="str">
        <f t="shared" si="598"/>
        <v>sson</v>
      </c>
      <c r="K2278" s="10">
        <f t="shared" si="599"/>
        <v>2</v>
      </c>
      <c r="L2278" s="1">
        <f t="shared" si="600"/>
        <v>4</v>
      </c>
      <c r="M2278" s="10">
        <f t="shared" si="601"/>
        <v>4</v>
      </c>
      <c r="N2278" s="1" t="str">
        <f t="shared" si="602"/>
        <v>~sson~</v>
      </c>
      <c r="O2278" s="1" t="str">
        <f t="shared" si="603"/>
        <v>[sn]</v>
      </c>
      <c r="P2278" s="3" cm="1">
        <f t="array" ref="P2278">SUM(_xlfn._xlws.FILTER($H$2:$H$2454,_xlfn.MAP($N$2:$N$2454,_xlfn.LAMBDA(_xlpm.x,_xlpm.x=$N2278))))</f>
        <v>7.9214195183776928E-5</v>
      </c>
      <c r="Q2278" s="4">
        <f t="shared" si="604"/>
        <v>1</v>
      </c>
      <c r="R2278" s="6" cm="1">
        <f t="array" ref="R2278">SUM(_xlfn._xlws.FILTER($H$2:$H$2454,_xlfn.MAP($O$2:$O$2454,_xlfn.LAMBDA(_xlpm.x,_xlpm.x=$O2278))))</f>
        <v>3.9607097591888465E-4</v>
      </c>
      <c r="S2278" s="4">
        <f t="shared" si="605"/>
        <v>0.19999999999999998</v>
      </c>
      <c r="T2278" s="4">
        <f t="shared" si="606"/>
        <v>7.8082289176303263E-2</v>
      </c>
      <c r="U2278" s="4">
        <f t="shared" si="607"/>
        <v>0.33333333333333331</v>
      </c>
      <c r="V2278" s="4">
        <f t="shared" si="608"/>
        <v>0.69897000433601886</v>
      </c>
      <c r="W2278" s="4" t="s">
        <v>5119</v>
      </c>
      <c r="X2278" s="2" cm="1">
        <f t="array" ref="X2278">SUM(_xlfn._xlws.FILTER($F$2:$F$2454,_xlfn.MAP($W$2:$W$2454,_xlfn.LAMBDA(_xlpm.x,_xlpm.x=$W2278))))</f>
        <v>1157</v>
      </c>
      <c r="Y2278" s="11">
        <f t="shared" si="609"/>
        <v>8.6430423509075197E-4</v>
      </c>
      <c r="Z2278" s="4"/>
      <c r="AA2278" s="2" cm="1">
        <f t="array" ref="AA2278">SUM(_xlfn._xlws.FILTER($F$2:$F$2454,_xlfn.MAP($Z$2:$Z$2454,_xlfn.LAMBDA(_xlpm.x,_xlpm.x=$Z2278))))</f>
        <v>3871</v>
      </c>
      <c r="AB2278" s="11">
        <f t="shared" si="610"/>
        <v>2.5833118057349522E-4</v>
      </c>
      <c r="AC2278" s="11">
        <f t="shared" si="611"/>
        <v>0.5244898123672056</v>
      </c>
      <c r="AG2278" s="2"/>
      <c r="AL2278" s="2"/>
      <c r="AM2278" s="2"/>
    </row>
    <row r="2279" spans="1:39">
      <c r="A2279" s="1" t="str">
        <f t="shared" si="595"/>
        <v>~nnou~ : [naʊ]</v>
      </c>
      <c r="B2279" s="1">
        <f>_xlfn.LET(_xlpm.d,$G2279,_xlpm.k,_xlfn.CONCAT(LEFT(TRIM(B$1),1),"*"),COUNTIF(_xlpm.d,_xlpm.k))</f>
        <v>0</v>
      </c>
      <c r="C2279" s="1">
        <f>_xlfn.LET(_xlpm.d,$G2279,_xlpm.k,_xlfn.CONCAT(LEFT(TRIM(C$1),1),"*"),COUNTIF(_xlpm.d,_xlpm.k))</f>
        <v>0</v>
      </c>
      <c r="D2279" s="1">
        <f>_xlfn.LET(_xlpm.d,$G2279,_xlpm.k,_xlfn.CONCAT(LEFT(TRIM(D$1),1),"*"),COUNTIF(_xlpm.d,_xlpm.k))</f>
        <v>1</v>
      </c>
      <c r="E2279" s="1">
        <f t="shared" si="596"/>
        <v>0.30102999566398114</v>
      </c>
      <c r="F2279" s="7">
        <v>1</v>
      </c>
      <c r="G2279" s="9" t="s">
        <v>1310</v>
      </c>
      <c r="H2279" s="4" cm="1">
        <f t="array" ref="H2279">F2279/freq.sum.r6e</f>
        <v>7.9214195183776928E-5</v>
      </c>
      <c r="I2279" s="4" t="str">
        <f t="shared" si="597"/>
        <v>naʊ</v>
      </c>
      <c r="J2279" s="4" t="str">
        <f t="shared" si="598"/>
        <v>nnou</v>
      </c>
      <c r="K2279" s="10">
        <f t="shared" si="599"/>
        <v>3</v>
      </c>
      <c r="L2279" s="1">
        <f t="shared" si="600"/>
        <v>4</v>
      </c>
      <c r="M2279" s="10">
        <f t="shared" si="601"/>
        <v>4</v>
      </c>
      <c r="N2279" s="1" t="str">
        <f t="shared" si="602"/>
        <v>~nnou~</v>
      </c>
      <c r="O2279" s="1" t="str">
        <f t="shared" si="603"/>
        <v>[naʊ]</v>
      </c>
      <c r="P2279" s="3" cm="1">
        <f t="array" ref="P2279">SUM(_xlfn._xlws.FILTER($H$2:$H$2454,_xlfn.MAP($N$2:$N$2454,_xlfn.LAMBDA(_xlpm.x,_xlpm.x=$N2279))))</f>
        <v>7.9214195183776928E-5</v>
      </c>
      <c r="Q2279" s="4">
        <f t="shared" si="604"/>
        <v>1</v>
      </c>
      <c r="R2279" s="6" cm="1">
        <f t="array" ref="R2279">SUM(_xlfn._xlws.FILTER($H$2:$H$2454,_xlfn.MAP($O$2:$O$2454,_xlfn.LAMBDA(_xlpm.x,_xlpm.x=$O2279))))</f>
        <v>3.9607097591888465E-4</v>
      </c>
      <c r="S2279" s="4">
        <f t="shared" si="605"/>
        <v>0.19999999999999998</v>
      </c>
      <c r="T2279" s="4">
        <f t="shared" si="606"/>
        <v>7.8082289176303263E-2</v>
      </c>
      <c r="U2279" s="4">
        <f t="shared" si="607"/>
        <v>0.33333333333333331</v>
      </c>
      <c r="V2279" s="4">
        <f t="shared" si="608"/>
        <v>0.69897000433601886</v>
      </c>
      <c r="W2279" s="4" t="s">
        <v>5100</v>
      </c>
      <c r="X2279" s="2" cm="1">
        <f t="array" ref="X2279">SUM(_xlfn._xlws.FILTER($F$2:$F$2454,_xlfn.MAP($W$2:$W$2454,_xlfn.LAMBDA(_xlpm.x,_xlpm.x=$W2279))))</f>
        <v>150</v>
      </c>
      <c r="Y2279" s="11">
        <f t="shared" si="609"/>
        <v>6.6666666666666671E-3</v>
      </c>
      <c r="Z2279" s="4" t="s">
        <v>5114</v>
      </c>
      <c r="AA2279" s="2" cm="1">
        <f t="array" ref="AA2279">SUM(_xlfn._xlws.FILTER($F$2:$F$2454,_xlfn.MAP($Z$2:$Z$2454,_xlfn.LAMBDA(_xlpm.x,_xlpm.x=$Z2279))))</f>
        <v>104</v>
      </c>
      <c r="AB2279" s="11">
        <f t="shared" si="610"/>
        <v>9.6153846153846159E-3</v>
      </c>
      <c r="AC2279" s="11">
        <f t="shared" si="611"/>
        <v>-0.15905791975690087</v>
      </c>
      <c r="AG2279" s="2"/>
      <c r="AL2279" s="2"/>
      <c r="AM2279" s="2"/>
    </row>
    <row r="2280" spans="1:39">
      <c r="A2280" s="1" t="str">
        <f t="shared" si="595"/>
        <v>~rvou~ : [ɹvə]</v>
      </c>
      <c r="B2280" s="1">
        <f>_xlfn.LET(_xlpm.d,$G2280,_xlpm.k,_xlfn.CONCAT(LEFT(TRIM(B$1),1),"*"),COUNTIF(_xlpm.d,_xlpm.k))</f>
        <v>1</v>
      </c>
      <c r="C2280" s="1">
        <f>_xlfn.LET(_xlpm.d,$G2280,_xlpm.k,_xlfn.CONCAT(LEFT(TRIM(C$1),1),"*"),COUNTIF(_xlpm.d,_xlpm.k))</f>
        <v>0</v>
      </c>
      <c r="D2280" s="1">
        <f>_xlfn.LET(_xlpm.d,$G2280,_xlpm.k,_xlfn.CONCAT(LEFT(TRIM(D$1),1),"*"),COUNTIF(_xlpm.d,_xlpm.k))</f>
        <v>0</v>
      </c>
      <c r="E2280" s="1">
        <f t="shared" si="596"/>
        <v>0.30102999566398114</v>
      </c>
      <c r="F2280" s="7">
        <v>1</v>
      </c>
      <c r="G2280" s="9" t="s">
        <v>1313</v>
      </c>
      <c r="H2280" s="4" cm="1">
        <f t="array" ref="H2280">F2280/freq.sum.r6e</f>
        <v>7.9214195183776928E-5</v>
      </c>
      <c r="I2280" s="4" t="str">
        <f t="shared" si="597"/>
        <v>ɹvə</v>
      </c>
      <c r="J2280" s="4" t="str">
        <f t="shared" si="598"/>
        <v>rvou</v>
      </c>
      <c r="K2280" s="10">
        <f t="shared" si="599"/>
        <v>3</v>
      </c>
      <c r="L2280" s="1">
        <f t="shared" si="600"/>
        <v>4</v>
      </c>
      <c r="M2280" s="10">
        <f t="shared" si="601"/>
        <v>4</v>
      </c>
      <c r="N2280" s="1" t="str">
        <f t="shared" si="602"/>
        <v>~rvou~</v>
      </c>
      <c r="O2280" s="1" t="str">
        <f t="shared" si="603"/>
        <v>[ɹvə]</v>
      </c>
      <c r="P2280" s="3" cm="1">
        <f t="array" ref="P2280">SUM(_xlfn._xlws.FILTER($H$2:$H$2454,_xlfn.MAP($N$2:$N$2454,_xlfn.LAMBDA(_xlpm.x,_xlpm.x=$N2280))))</f>
        <v>7.9214195183776928E-5</v>
      </c>
      <c r="Q2280" s="4">
        <f t="shared" si="604"/>
        <v>1</v>
      </c>
      <c r="R2280" s="6" cm="1">
        <f t="array" ref="R2280">SUM(_xlfn._xlws.FILTER($H$2:$H$2454,_xlfn.MAP($O$2:$O$2454,_xlfn.LAMBDA(_xlpm.x,_xlpm.x=$O2280))))</f>
        <v>3.9607097591888465E-4</v>
      </c>
      <c r="S2280" s="4">
        <f t="shared" si="605"/>
        <v>0.19999999999999998</v>
      </c>
      <c r="T2280" s="4">
        <f t="shared" si="606"/>
        <v>7.8082289176303263E-2</v>
      </c>
      <c r="U2280" s="4">
        <f t="shared" si="607"/>
        <v>0.33333333333333331</v>
      </c>
      <c r="V2280" s="4">
        <f t="shared" si="608"/>
        <v>0.69897000433601886</v>
      </c>
      <c r="W2280" s="4" t="s">
        <v>5100</v>
      </c>
      <c r="X2280" s="2" cm="1">
        <f t="array" ref="X2280">SUM(_xlfn._xlws.FILTER($F$2:$F$2454,_xlfn.MAP($W$2:$W$2454,_xlfn.LAMBDA(_xlpm.x,_xlpm.x=$W2280))))</f>
        <v>150</v>
      </c>
      <c r="Y2280" s="11">
        <f t="shared" si="609"/>
        <v>6.6666666666666671E-3</v>
      </c>
      <c r="Z2280" s="4" t="s">
        <v>5101</v>
      </c>
      <c r="AA2280" s="2" cm="1">
        <f t="array" ref="AA2280">SUM(_xlfn._xlws.FILTER($F$2:$F$2454,_xlfn.MAP($Z$2:$Z$2454,_xlfn.LAMBDA(_xlpm.x,_xlpm.x=$Z2280))))</f>
        <v>2255</v>
      </c>
      <c r="AB2280" s="11">
        <f t="shared" si="610"/>
        <v>4.434589800443459E-4</v>
      </c>
      <c r="AC2280" s="11">
        <f t="shared" si="611"/>
        <v>1.1770552871582982</v>
      </c>
      <c r="AG2280" s="2"/>
      <c r="AL2280" s="2"/>
      <c r="AM2280" s="2"/>
    </row>
    <row r="2281" spans="1:39">
      <c r="A2281" s="1" t="str">
        <f t="shared" si="595"/>
        <v>~brou~ : [bɹɔ]</v>
      </c>
      <c r="B2281" s="1">
        <f>_xlfn.LET(_xlpm.d,$G2281,_xlpm.k,_xlfn.CONCAT(LEFT(TRIM(B$1),1),"*"),COUNTIF(_xlpm.d,_xlpm.k))</f>
        <v>0</v>
      </c>
      <c r="C2281" s="1">
        <f>_xlfn.LET(_xlpm.d,$G2281,_xlpm.k,_xlfn.CONCAT(LEFT(TRIM(C$1),1),"*"),COUNTIF(_xlpm.d,_xlpm.k))</f>
        <v>0</v>
      </c>
      <c r="D2281" s="1">
        <f>_xlfn.LET(_xlpm.d,$G2281,_xlpm.k,_xlfn.CONCAT(LEFT(TRIM(D$1),1),"*"),COUNTIF(_xlpm.d,_xlpm.k))</f>
        <v>0</v>
      </c>
      <c r="E2281" s="1">
        <f t="shared" si="596"/>
        <v>0.30102999566398114</v>
      </c>
      <c r="F2281" s="7">
        <v>1</v>
      </c>
      <c r="G2281" s="9" t="s">
        <v>1884</v>
      </c>
      <c r="H2281" s="4" cm="1">
        <f t="array" ref="H2281">F2281/freq.sum.r6e</f>
        <v>7.9214195183776928E-5</v>
      </c>
      <c r="I2281" s="4" t="str">
        <f t="shared" si="597"/>
        <v>bɹɔ</v>
      </c>
      <c r="J2281" s="4" t="str">
        <f t="shared" si="598"/>
        <v>brou</v>
      </c>
      <c r="K2281" s="10">
        <f t="shared" si="599"/>
        <v>3</v>
      </c>
      <c r="L2281" s="1">
        <f t="shared" si="600"/>
        <v>4</v>
      </c>
      <c r="M2281" s="10">
        <f t="shared" si="601"/>
        <v>4</v>
      </c>
      <c r="N2281" s="1" t="str">
        <f t="shared" si="602"/>
        <v>~brou~</v>
      </c>
      <c r="O2281" s="1" t="str">
        <f t="shared" si="603"/>
        <v>[bɹɔ]</v>
      </c>
      <c r="P2281" s="3" cm="1">
        <f t="array" ref="P2281">SUM(_xlfn._xlws.FILTER($H$2:$H$2454,_xlfn.MAP($N$2:$N$2454,_xlfn.LAMBDA(_xlpm.x,_xlpm.x=$N2281))))</f>
        <v>7.9214195183776928E-5</v>
      </c>
      <c r="Q2281" s="4">
        <f t="shared" si="604"/>
        <v>1</v>
      </c>
      <c r="R2281" s="6" cm="1">
        <f t="array" ref="R2281">SUM(_xlfn._xlws.FILTER($H$2:$H$2454,_xlfn.MAP($O$2:$O$2454,_xlfn.LAMBDA(_xlpm.x,_xlpm.x=$O2281))))</f>
        <v>3.9607097591888465E-4</v>
      </c>
      <c r="S2281" s="4">
        <f t="shared" si="605"/>
        <v>0.19999999999999998</v>
      </c>
      <c r="T2281" s="4">
        <f t="shared" si="606"/>
        <v>7.8082289176303263E-2</v>
      </c>
      <c r="U2281" s="4">
        <f t="shared" si="607"/>
        <v>0.33333333333333331</v>
      </c>
      <c r="V2281" s="4">
        <f t="shared" si="608"/>
        <v>0.69897000433601886</v>
      </c>
      <c r="W2281" s="4" t="s">
        <v>5100</v>
      </c>
      <c r="X2281" s="2" cm="1">
        <f t="array" ref="X2281">SUM(_xlfn._xlws.FILTER($F$2:$F$2454,_xlfn.MAP($W$2:$W$2454,_xlfn.LAMBDA(_xlpm.x,_xlpm.x=$W2281))))</f>
        <v>150</v>
      </c>
      <c r="Y2281" s="11">
        <f t="shared" si="609"/>
        <v>6.6666666666666671E-3</v>
      </c>
      <c r="Z2281" s="4" t="s">
        <v>5107</v>
      </c>
      <c r="AA2281" s="2" cm="1">
        <f t="array" ref="AA2281">SUM(_xlfn._xlws.FILTER($F$2:$F$2454,_xlfn.MAP($Z$2:$Z$2454,_xlfn.LAMBDA(_xlpm.x,_xlpm.x=$Z2281))))</f>
        <v>293</v>
      </c>
      <c r="AB2281" s="11">
        <f t="shared" si="610"/>
        <v>3.4129692832764505E-3</v>
      </c>
      <c r="AC2281" s="11">
        <f t="shared" si="611"/>
        <v>0.29077636129842821</v>
      </c>
      <c r="AG2281" s="2"/>
      <c r="AL2281" s="2"/>
      <c r="AM2281" s="2"/>
    </row>
    <row r="2282" spans="1:39">
      <c r="A2282" s="1" t="str">
        <f t="shared" si="595"/>
        <v>~grue~ : [ɡɹu]</v>
      </c>
      <c r="B2282" s="1">
        <f>_xlfn.LET(_xlpm.d,$G2282,_xlpm.k,_xlfn.CONCAT(LEFT(TRIM(B$1),1),"*"),COUNTIF(_xlpm.d,_xlpm.k))</f>
        <v>0</v>
      </c>
      <c r="C2282" s="1">
        <f>_xlfn.LET(_xlpm.d,$G2282,_xlpm.k,_xlfn.CONCAT(LEFT(TRIM(C$1),1),"*"),COUNTIF(_xlpm.d,_xlpm.k))</f>
        <v>0</v>
      </c>
      <c r="D2282" s="1">
        <f>_xlfn.LET(_xlpm.d,$G2282,_xlpm.k,_xlfn.CONCAT(LEFT(TRIM(D$1),1),"*"),COUNTIF(_xlpm.d,_xlpm.k))</f>
        <v>0</v>
      </c>
      <c r="E2282" s="1">
        <f t="shared" si="596"/>
        <v>0.30102999566398114</v>
      </c>
      <c r="F2282" s="7">
        <v>1</v>
      </c>
      <c r="G2282" s="9" t="s">
        <v>2426</v>
      </c>
      <c r="H2282" s="4" cm="1">
        <f t="array" ref="H2282">F2282/freq.sum.r6e</f>
        <v>7.9214195183776928E-5</v>
      </c>
      <c r="I2282" s="1" t="str">
        <f t="shared" si="597"/>
        <v>ɡɹu</v>
      </c>
      <c r="J2282" s="1" t="str">
        <f t="shared" si="598"/>
        <v>grue</v>
      </c>
      <c r="K2282" s="10">
        <f t="shared" si="599"/>
        <v>3</v>
      </c>
      <c r="L2282" s="1">
        <f t="shared" si="600"/>
        <v>4</v>
      </c>
      <c r="M2282" s="10">
        <f t="shared" si="601"/>
        <v>4</v>
      </c>
      <c r="N2282" s="1" t="str">
        <f t="shared" si="602"/>
        <v>~grue~</v>
      </c>
      <c r="O2282" s="1" t="str">
        <f t="shared" si="603"/>
        <v>[ɡɹu]</v>
      </c>
      <c r="P2282" s="3" cm="1">
        <f t="array" ref="P2282">SUM(_xlfn._xlws.FILTER($H$2:$H$2454,_xlfn.MAP($N$2:$N$2454,_xlfn.LAMBDA(_xlpm.x,_xlpm.x=$N2282))))</f>
        <v>7.9214195183776928E-5</v>
      </c>
      <c r="Q2282" s="4">
        <f t="shared" si="604"/>
        <v>1</v>
      </c>
      <c r="R2282" s="6" cm="1">
        <f t="array" ref="R2282">SUM(_xlfn._xlws.FILTER($H$2:$H$2454,_xlfn.MAP($O$2:$O$2454,_xlfn.LAMBDA(_xlpm.x,_xlpm.x=$O2282))))</f>
        <v>3.9607097591888465E-4</v>
      </c>
      <c r="S2282" s="4">
        <f t="shared" si="605"/>
        <v>0.19999999999999998</v>
      </c>
      <c r="T2282" s="4">
        <f t="shared" si="606"/>
        <v>7.8082289176303263E-2</v>
      </c>
      <c r="U2282" s="4">
        <f t="shared" si="607"/>
        <v>0.33333333333333331</v>
      </c>
      <c r="V2282" s="4">
        <f t="shared" si="608"/>
        <v>0.69897000433601886</v>
      </c>
      <c r="W2282" s="4" t="s">
        <v>5143</v>
      </c>
      <c r="X2282" s="2" cm="1">
        <f t="array" ref="X2282">SUM(_xlfn._xlws.FILTER($F$2:$F$2454,_xlfn.MAP($W$2:$W$2454,_xlfn.LAMBDA(_xlpm.x,_xlpm.x=$W2282))))</f>
        <v>33</v>
      </c>
      <c r="Y2282" s="11">
        <f t="shared" si="609"/>
        <v>3.0303030303030304E-2</v>
      </c>
      <c r="Z2282" s="4" t="s">
        <v>5111</v>
      </c>
      <c r="AA2282" s="2" cm="1">
        <f t="array" ref="AA2282">SUM(_xlfn._xlws.FILTER($F$2:$F$2454,_xlfn.MAP($Z$2:$Z$2454,_xlfn.LAMBDA(_xlpm.x,_xlpm.x=$Z2282))))</f>
        <v>254</v>
      </c>
      <c r="AB2282" s="11">
        <f t="shared" si="610"/>
        <v>3.937007874015748E-3</v>
      </c>
      <c r="AC2282" s="11">
        <f t="shared" si="611"/>
        <v>0.88631977674205065</v>
      </c>
      <c r="AG2282" s="2"/>
      <c r="AL2282" s="2"/>
      <c r="AM2282" s="2"/>
    </row>
    <row r="2283" spans="1:39">
      <c r="A2283" s="1" t="str">
        <f t="shared" si="595"/>
        <v>~ttra~ : [tɹæ]</v>
      </c>
      <c r="B2283" s="1">
        <f>_xlfn.LET(_xlpm.d,$G2283,_xlpm.k,_xlfn.CONCAT(LEFT(TRIM(B$1),1),"*"),COUNTIF(_xlpm.d,_xlpm.k))</f>
        <v>0</v>
      </c>
      <c r="C2283" s="1">
        <f>_xlfn.LET(_xlpm.d,$G2283,_xlpm.k,_xlfn.CONCAT(LEFT(TRIM(C$1),1),"*"),COUNTIF(_xlpm.d,_xlpm.k))</f>
        <v>0</v>
      </c>
      <c r="D2283" s="1">
        <f>_xlfn.LET(_xlpm.d,$G2283,_xlpm.k,_xlfn.CONCAT(LEFT(TRIM(D$1),1),"*"),COUNTIF(_xlpm.d,_xlpm.k))</f>
        <v>0</v>
      </c>
      <c r="E2283" s="1">
        <f t="shared" si="596"/>
        <v>0.69897000433601875</v>
      </c>
      <c r="F2283" s="7">
        <v>4</v>
      </c>
      <c r="G2283" s="9" t="s">
        <v>957</v>
      </c>
      <c r="H2283" s="4" cm="1">
        <f t="array" ref="H2283">F2283/freq.sum.r6e</f>
        <v>3.1685678073510771E-4</v>
      </c>
      <c r="I2283" s="4" t="str">
        <f t="shared" si="597"/>
        <v>tɹæ</v>
      </c>
      <c r="J2283" s="4" t="str">
        <f t="shared" si="598"/>
        <v>ttra</v>
      </c>
      <c r="K2283" s="10">
        <f t="shared" si="599"/>
        <v>3</v>
      </c>
      <c r="L2283" s="1">
        <f t="shared" si="600"/>
        <v>4</v>
      </c>
      <c r="M2283" s="10">
        <f t="shared" si="601"/>
        <v>4</v>
      </c>
      <c r="N2283" s="1" t="str">
        <f t="shared" si="602"/>
        <v>~ttra~</v>
      </c>
      <c r="O2283" s="1" t="str">
        <f t="shared" si="603"/>
        <v>[tɹæ]</v>
      </c>
      <c r="P2283" s="3" cm="1">
        <f t="array" ref="P2283">SUM(_xlfn._xlws.FILTER($H$2:$H$2454,_xlfn.MAP($N$2:$N$2454,_xlfn.LAMBDA(_xlpm.x,_xlpm.x=$N2283))))</f>
        <v>3.1685678073510771E-4</v>
      </c>
      <c r="Q2283" s="4">
        <f t="shared" si="604"/>
        <v>1</v>
      </c>
      <c r="R2283" s="6" cm="1">
        <f t="array" ref="R2283">SUM(_xlfn._xlws.FILTER($H$2:$H$2454,_xlfn.MAP($O$2:$O$2454,_xlfn.LAMBDA(_xlpm.x,_xlpm.x=$O2283))))</f>
        <v>1.6634980988593157E-3</v>
      </c>
      <c r="S2283" s="4">
        <f t="shared" si="605"/>
        <v>0.19047619047619044</v>
      </c>
      <c r="T2283" s="4">
        <f t="shared" si="606"/>
        <v>0.17404940251351481</v>
      </c>
      <c r="U2283" s="4">
        <f t="shared" si="607"/>
        <v>0.31999999999999995</v>
      </c>
      <c r="V2283" s="4">
        <f t="shared" si="608"/>
        <v>0.72015930340595691</v>
      </c>
      <c r="W2283" s="4" t="s">
        <v>5120</v>
      </c>
      <c r="X2283" s="2" cm="1">
        <f t="array" ref="X2283">SUM(_xlfn._xlws.FILTER($F$2:$F$2454,_xlfn.MAP($W$2:$W$2454,_xlfn.LAMBDA(_xlpm.x,_xlpm.x=$W2283))))</f>
        <v>1666</v>
      </c>
      <c r="Y2283" s="11">
        <f t="shared" si="609"/>
        <v>2.4009603841536613E-3</v>
      </c>
      <c r="Z2283" s="4" t="s">
        <v>5103</v>
      </c>
      <c r="AA2283" s="2" cm="1">
        <f t="array" ref="AA2283">SUM(_xlfn._xlws.FILTER($F$2:$F$2454,_xlfn.MAP($Z$2:$Z$2454,_xlfn.LAMBDA(_xlpm.x,_xlpm.x=$Z2283))))</f>
        <v>514</v>
      </c>
      <c r="AB2283" s="11">
        <f t="shared" si="610"/>
        <v>7.7821011673151752E-3</v>
      </c>
      <c r="AC2283" s="11">
        <f t="shared" si="611"/>
        <v>-0.51071187807549312</v>
      </c>
      <c r="AG2283" s="2"/>
      <c r="AL2283" s="2"/>
      <c r="AM2283" s="2"/>
    </row>
    <row r="2284" spans="1:39">
      <c r="A2284" s="1" t="str">
        <f t="shared" si="595"/>
        <v>~ndke~ : [ŋkə]</v>
      </c>
      <c r="B2284" s="1">
        <f>_xlfn.LET(_xlpm.d,$G2284,_xlpm.k,_xlfn.CONCAT(LEFT(TRIM(B$1),1),"*"),COUNTIF(_xlpm.d,_xlpm.k))</f>
        <v>0</v>
      </c>
      <c r="C2284" s="1">
        <f>_xlfn.LET(_xlpm.d,$G2284,_xlpm.k,_xlfn.CONCAT(LEFT(TRIM(C$1),1),"*"),COUNTIF(_xlpm.d,_xlpm.k))</f>
        <v>0</v>
      </c>
      <c r="D2284" s="1">
        <f>_xlfn.LET(_xlpm.d,$G2284,_xlpm.k,_xlfn.CONCAT(LEFT(TRIM(D$1),1),"*"),COUNTIF(_xlpm.d,_xlpm.k))</f>
        <v>0</v>
      </c>
      <c r="E2284" s="1">
        <f t="shared" si="596"/>
        <v>0.30102999566398114</v>
      </c>
      <c r="F2284" s="7">
        <v>1</v>
      </c>
      <c r="G2284" s="9" t="s">
        <v>1416</v>
      </c>
      <c r="H2284" s="4" cm="1">
        <f t="array" ref="H2284">F2284/freq.sum.r6e</f>
        <v>7.9214195183776928E-5</v>
      </c>
      <c r="I2284" s="4" t="str">
        <f t="shared" si="597"/>
        <v>ŋkə</v>
      </c>
      <c r="J2284" s="4" t="str">
        <f t="shared" si="598"/>
        <v>ndke</v>
      </c>
      <c r="K2284" s="10">
        <f t="shared" si="599"/>
        <v>3</v>
      </c>
      <c r="L2284" s="1">
        <f t="shared" si="600"/>
        <v>4</v>
      </c>
      <c r="M2284" s="10">
        <f t="shared" si="601"/>
        <v>4</v>
      </c>
      <c r="N2284" s="1" t="str">
        <f t="shared" si="602"/>
        <v>~ndke~</v>
      </c>
      <c r="O2284" s="1" t="str">
        <f t="shared" si="603"/>
        <v>[ŋkə]</v>
      </c>
      <c r="P2284" s="3" cm="1">
        <f t="array" ref="P2284">SUM(_xlfn._xlws.FILTER($H$2:$H$2454,_xlfn.MAP($N$2:$N$2454,_xlfn.LAMBDA(_xlpm.x,_xlpm.x=$N2284))))</f>
        <v>7.9214195183776928E-5</v>
      </c>
      <c r="Q2284" s="4">
        <f t="shared" si="604"/>
        <v>1</v>
      </c>
      <c r="R2284" s="6" cm="1">
        <f t="array" ref="R2284">SUM(_xlfn._xlws.FILTER($H$2:$H$2454,_xlfn.MAP($O$2:$O$2454,_xlfn.LAMBDA(_xlpm.x,_xlpm.x=$O2284))))</f>
        <v>4.7528517110266159E-4</v>
      </c>
      <c r="S2284" s="4">
        <f t="shared" si="605"/>
        <v>0.16666666666666666</v>
      </c>
      <c r="T2284" s="4">
        <f t="shared" si="606"/>
        <v>6.6927676436831368E-2</v>
      </c>
      <c r="U2284" s="4">
        <f t="shared" si="607"/>
        <v>0.2857142857142857</v>
      </c>
      <c r="V2284" s="4">
        <f t="shared" si="608"/>
        <v>0.77815125038364363</v>
      </c>
      <c r="W2284" s="4" t="s">
        <v>5121</v>
      </c>
      <c r="X2284" s="2" cm="1">
        <f t="array" ref="X2284">SUM(_xlfn._xlws.FILTER($F$2:$F$2454,_xlfn.MAP($W$2:$W$2454,_xlfn.LAMBDA(_xlpm.x,_xlpm.x=$W2284))))</f>
        <v>2896</v>
      </c>
      <c r="Y2284" s="11">
        <f t="shared" si="609"/>
        <v>3.453038674033149E-4</v>
      </c>
      <c r="Z2284" s="4" t="s">
        <v>5101</v>
      </c>
      <c r="AA2284" s="2" cm="1">
        <f t="array" ref="AA2284">SUM(_xlfn._xlws.FILTER($F$2:$F$2454,_xlfn.MAP($Z$2:$Z$2454,_xlfn.LAMBDA(_xlpm.x,_xlpm.x=$Z2284))))</f>
        <v>2255</v>
      </c>
      <c r="AB2284" s="11">
        <f t="shared" si="610"/>
        <v>4.434589800443459E-4</v>
      </c>
      <c r="AC2284" s="11">
        <f t="shared" si="611"/>
        <v>-0.10865201131112999</v>
      </c>
      <c r="AG2284" s="2"/>
      <c r="AL2284" s="2"/>
      <c r="AM2284" s="2"/>
    </row>
    <row r="2285" spans="1:39">
      <c r="A2285" s="1" t="str">
        <f t="shared" si="595"/>
        <v>~shie~ : [ʃi]</v>
      </c>
      <c r="B2285" s="1">
        <f>_xlfn.LET(_xlpm.d,$G2285,_xlpm.k,_xlfn.CONCAT(LEFT(TRIM(B$1),1),"*"),COUNTIF(_xlpm.d,_xlpm.k))</f>
        <v>0</v>
      </c>
      <c r="C2285" s="1">
        <f>_xlfn.LET(_xlpm.d,$G2285,_xlpm.k,_xlfn.CONCAT(LEFT(TRIM(C$1),1),"*"),COUNTIF(_xlpm.d,_xlpm.k))</f>
        <v>0</v>
      </c>
      <c r="D2285" s="1">
        <f>_xlfn.LET(_xlpm.d,$G2285,_xlpm.k,_xlfn.CONCAT(LEFT(TRIM(D$1),1),"*"),COUNTIF(_xlpm.d,_xlpm.k))</f>
        <v>0</v>
      </c>
      <c r="E2285" s="1">
        <f t="shared" si="596"/>
        <v>0.30102999566398114</v>
      </c>
      <c r="F2285" s="7">
        <v>1</v>
      </c>
      <c r="G2285" s="9" t="s">
        <v>1373</v>
      </c>
      <c r="H2285" s="4" cm="1">
        <f t="array" ref="H2285">F2285/freq.sum.r6e</f>
        <v>7.9214195183776928E-5</v>
      </c>
      <c r="I2285" s="4" t="str">
        <f t="shared" si="597"/>
        <v>ʃi</v>
      </c>
      <c r="J2285" s="4" t="str">
        <f t="shared" si="598"/>
        <v>shie</v>
      </c>
      <c r="K2285" s="10">
        <f t="shared" si="599"/>
        <v>2</v>
      </c>
      <c r="L2285" s="1">
        <f t="shared" si="600"/>
        <v>4</v>
      </c>
      <c r="M2285" s="10">
        <f t="shared" si="601"/>
        <v>4</v>
      </c>
      <c r="N2285" s="1" t="str">
        <f t="shared" si="602"/>
        <v>~shie~</v>
      </c>
      <c r="O2285" s="1" t="str">
        <f t="shared" si="603"/>
        <v>[ʃi]</v>
      </c>
      <c r="P2285" s="3" cm="1">
        <f t="array" ref="P2285">SUM(_xlfn._xlws.FILTER($H$2:$H$2454,_xlfn.MAP($N$2:$N$2454,_xlfn.LAMBDA(_xlpm.x,_xlpm.x=$N2285))))</f>
        <v>7.9214195183776928E-5</v>
      </c>
      <c r="Q2285" s="4">
        <f t="shared" si="604"/>
        <v>1</v>
      </c>
      <c r="R2285" s="6" cm="1">
        <f t="array" ref="R2285">SUM(_xlfn._xlws.FILTER($H$2:$H$2454,_xlfn.MAP($O$2:$O$2454,_xlfn.LAMBDA(_xlpm.x,_xlpm.x=$O2285))))</f>
        <v>4.7528517110266159E-4</v>
      </c>
      <c r="S2285" s="4">
        <f t="shared" si="605"/>
        <v>0.16666666666666666</v>
      </c>
      <c r="T2285" s="4">
        <f t="shared" si="606"/>
        <v>6.6927676436831368E-2</v>
      </c>
      <c r="U2285" s="4">
        <f t="shared" si="607"/>
        <v>0.2857142857142857</v>
      </c>
      <c r="V2285" s="4">
        <f t="shared" si="608"/>
        <v>0.77815125038364363</v>
      </c>
      <c r="W2285" s="4" t="s">
        <v>5134</v>
      </c>
      <c r="X2285" s="2" cm="1">
        <f t="array" ref="X2285">SUM(_xlfn._xlws.FILTER($F$2:$F$2454,_xlfn.MAP($W$2:$W$2454,_xlfn.LAMBDA(_xlpm.x,_xlpm.x=$W2285))))</f>
        <v>59</v>
      </c>
      <c r="Y2285" s="11">
        <f t="shared" si="609"/>
        <v>1.6949152542372881E-2</v>
      </c>
      <c r="Z2285" s="4" t="s">
        <v>5110</v>
      </c>
      <c r="AA2285" s="2" cm="1">
        <f t="array" ref="AA2285">SUM(_xlfn._xlws.FILTER($F$2:$F$2454,_xlfn.MAP($Z$2:$Z$2454,_xlfn.LAMBDA(_xlpm.x,_xlpm.x=$Z2285))))</f>
        <v>354</v>
      </c>
      <c r="AB2285" s="11">
        <f t="shared" si="610"/>
        <v>2.8248587570621469E-3</v>
      </c>
      <c r="AC2285" s="11">
        <f t="shared" si="611"/>
        <v>0.77815125038364363</v>
      </c>
      <c r="AG2285" s="2"/>
      <c r="AL2285" s="2"/>
      <c r="AM2285" s="2"/>
    </row>
    <row r="2286" spans="1:39">
      <c r="A2286" s="1" t="str">
        <f t="shared" si="595"/>
        <v>~brai~ : [bɹeɪ]</v>
      </c>
      <c r="B2286" s="1">
        <f>_xlfn.LET(_xlpm.d,$G2286,_xlpm.k,_xlfn.CONCAT(LEFT(TRIM(B$1),1),"*"),COUNTIF(_xlpm.d,_xlpm.k))</f>
        <v>0</v>
      </c>
      <c r="C2286" s="1">
        <f>_xlfn.LET(_xlpm.d,$G2286,_xlpm.k,_xlfn.CONCAT(LEFT(TRIM(C$1),1),"*"),COUNTIF(_xlpm.d,_xlpm.k))</f>
        <v>0</v>
      </c>
      <c r="D2286" s="1">
        <f>_xlfn.LET(_xlpm.d,$G2286,_xlpm.k,_xlfn.CONCAT(LEFT(TRIM(D$1),1),"*"),COUNTIF(_xlpm.d,_xlpm.k))</f>
        <v>0</v>
      </c>
      <c r="E2286" s="1">
        <f t="shared" si="596"/>
        <v>0.30102999566398114</v>
      </c>
      <c r="F2286" s="7">
        <v>1</v>
      </c>
      <c r="G2286" s="9" t="s">
        <v>1234</v>
      </c>
      <c r="H2286" s="4" cm="1">
        <f t="array" ref="H2286">F2286/freq.sum.r6e</f>
        <v>7.9214195183776928E-5</v>
      </c>
      <c r="I2286" s="4" t="str">
        <f t="shared" si="597"/>
        <v>bɹeɪ</v>
      </c>
      <c r="J2286" s="4" t="str">
        <f t="shared" si="598"/>
        <v>brai</v>
      </c>
      <c r="K2286" s="10">
        <f t="shared" si="599"/>
        <v>4</v>
      </c>
      <c r="L2286" s="1">
        <f t="shared" si="600"/>
        <v>4</v>
      </c>
      <c r="M2286" s="10">
        <f t="shared" si="601"/>
        <v>4</v>
      </c>
      <c r="N2286" s="1" t="str">
        <f t="shared" si="602"/>
        <v>~brai~</v>
      </c>
      <c r="O2286" s="1" t="str">
        <f t="shared" si="603"/>
        <v>[bɹeɪ]</v>
      </c>
      <c r="P2286" s="3" cm="1">
        <f t="array" ref="P2286">SUM(_xlfn._xlws.FILTER($H$2:$H$2454,_xlfn.MAP($N$2:$N$2454,_xlfn.LAMBDA(_xlpm.x,_xlpm.x=$N2286))))</f>
        <v>7.9214195183776928E-5</v>
      </c>
      <c r="Q2286" s="4">
        <f t="shared" si="604"/>
        <v>1</v>
      </c>
      <c r="R2286" s="6" cm="1">
        <f t="array" ref="R2286">SUM(_xlfn._xlws.FILTER($H$2:$H$2454,_xlfn.MAP($O$2:$O$2454,_xlfn.LAMBDA(_xlpm.x,_xlpm.x=$O2286))))</f>
        <v>4.7528517110266159E-4</v>
      </c>
      <c r="S2286" s="4">
        <f t="shared" si="605"/>
        <v>0.16666666666666666</v>
      </c>
      <c r="T2286" s="4">
        <f t="shared" si="606"/>
        <v>6.6927676436831368E-2</v>
      </c>
      <c r="U2286" s="4">
        <f t="shared" si="607"/>
        <v>0.2857142857142857</v>
      </c>
      <c r="V2286" s="4">
        <f t="shared" si="608"/>
        <v>0.77815125038364363</v>
      </c>
      <c r="W2286" s="4" t="s">
        <v>5131</v>
      </c>
      <c r="X2286" s="2" cm="1">
        <f t="array" ref="X2286">SUM(_xlfn._xlws.FILTER($F$2:$F$2454,_xlfn.MAP($W$2:$W$2454,_xlfn.LAMBDA(_xlpm.x,_xlpm.x=$W2286))))</f>
        <v>105</v>
      </c>
      <c r="Y2286" s="11">
        <f t="shared" si="609"/>
        <v>9.5238095238095247E-3</v>
      </c>
      <c r="Z2286" s="4" t="s">
        <v>5108</v>
      </c>
      <c r="AA2286" s="2" cm="1">
        <f t="array" ref="AA2286">SUM(_xlfn._xlws.FILTER($F$2:$F$2454,_xlfn.MAP($Z$2:$Z$2454,_xlfn.LAMBDA(_xlpm.x,_xlpm.x=$Z2286))))</f>
        <v>475</v>
      </c>
      <c r="AB2286" s="11">
        <f t="shared" si="610"/>
        <v>2.1052631578947368E-3</v>
      </c>
      <c r="AC2286" s="11">
        <f t="shared" si="611"/>
        <v>0.65550431055492853</v>
      </c>
      <c r="AG2286" s="2"/>
      <c r="AL2286" s="2"/>
      <c r="AM2286" s="2"/>
    </row>
    <row r="2287" spans="1:39">
      <c r="A2287" s="1" t="str">
        <f t="shared" si="595"/>
        <v>~nsce~ : [nsɛ]</v>
      </c>
      <c r="B2287" s="1">
        <f>_xlfn.LET(_xlpm.d,$G2287,_xlpm.k,_xlfn.CONCAT(LEFT(TRIM(B$1),1),"*"),COUNTIF(_xlpm.d,_xlpm.k))</f>
        <v>0</v>
      </c>
      <c r="C2287" s="1">
        <f>_xlfn.LET(_xlpm.d,$G2287,_xlpm.k,_xlfn.CONCAT(LEFT(TRIM(C$1),1),"*"),COUNTIF(_xlpm.d,_xlpm.k))</f>
        <v>0</v>
      </c>
      <c r="D2287" s="1">
        <f>_xlfn.LET(_xlpm.d,$G2287,_xlpm.k,_xlfn.CONCAT(LEFT(TRIM(D$1),1),"*"),COUNTIF(_xlpm.d,_xlpm.k))</f>
        <v>1</v>
      </c>
      <c r="E2287" s="1">
        <f t="shared" si="596"/>
        <v>0.30102999566398114</v>
      </c>
      <c r="F2287" s="7">
        <v>1</v>
      </c>
      <c r="G2287" s="9" t="s">
        <v>2151</v>
      </c>
      <c r="H2287" s="4" cm="1">
        <f t="array" ref="H2287">F2287/freq.sum.r6e</f>
        <v>7.9214195183776928E-5</v>
      </c>
      <c r="I2287" s="4" t="str">
        <f t="shared" si="597"/>
        <v>nsɛ</v>
      </c>
      <c r="J2287" s="4" t="str">
        <f t="shared" si="598"/>
        <v>nsce</v>
      </c>
      <c r="K2287" s="10">
        <f t="shared" si="599"/>
        <v>3</v>
      </c>
      <c r="L2287" s="1">
        <f t="shared" si="600"/>
        <v>4</v>
      </c>
      <c r="M2287" s="10">
        <f t="shared" si="601"/>
        <v>4</v>
      </c>
      <c r="N2287" s="1" t="str">
        <f t="shared" si="602"/>
        <v>~nsce~</v>
      </c>
      <c r="O2287" s="1" t="str">
        <f t="shared" si="603"/>
        <v>[nsɛ]</v>
      </c>
      <c r="P2287" s="3" cm="1">
        <f t="array" ref="P2287">SUM(_xlfn._xlws.FILTER($H$2:$H$2454,_xlfn.MAP($N$2:$N$2454,_xlfn.LAMBDA(_xlpm.x,_xlpm.x=$N2287))))</f>
        <v>7.9214195183776928E-5</v>
      </c>
      <c r="Q2287" s="4">
        <f t="shared" si="604"/>
        <v>1</v>
      </c>
      <c r="R2287" s="6" cm="1">
        <f t="array" ref="R2287">SUM(_xlfn._xlws.FILTER($H$2:$H$2454,_xlfn.MAP($O$2:$O$2454,_xlfn.LAMBDA(_xlpm.x,_xlpm.x=$O2287))))</f>
        <v>4.7528517110266159E-4</v>
      </c>
      <c r="S2287" s="4">
        <f t="shared" si="605"/>
        <v>0.16666666666666666</v>
      </c>
      <c r="T2287" s="4">
        <f t="shared" si="606"/>
        <v>6.6927676436831368E-2</v>
      </c>
      <c r="U2287" s="4">
        <f t="shared" si="607"/>
        <v>0.2857142857142857</v>
      </c>
      <c r="V2287" s="4">
        <f t="shared" si="608"/>
        <v>0.77815125038364363</v>
      </c>
      <c r="W2287" s="4" t="s">
        <v>5121</v>
      </c>
      <c r="X2287" s="2" cm="1">
        <f t="array" ref="X2287">SUM(_xlfn._xlws.FILTER($F$2:$F$2454,_xlfn.MAP($W$2:$W$2454,_xlfn.LAMBDA(_xlpm.x,_xlpm.x=$W2287))))</f>
        <v>2896</v>
      </c>
      <c r="Y2287" s="11">
        <f t="shared" si="609"/>
        <v>3.453038674033149E-4</v>
      </c>
      <c r="Z2287" s="4" t="s">
        <v>5104</v>
      </c>
      <c r="AA2287" s="2" cm="1">
        <f t="array" ref="AA2287">SUM(_xlfn._xlws.FILTER($F$2:$F$2454,_xlfn.MAP($Z$2:$Z$2454,_xlfn.LAMBDA(_xlpm.x,_xlpm.x=$Z2287))))</f>
        <v>883</v>
      </c>
      <c r="AB2287" s="11">
        <f t="shared" si="610"/>
        <v>1.1325028312570782E-3</v>
      </c>
      <c r="AC2287" s="11">
        <f t="shared" si="611"/>
        <v>-0.51583785394754078</v>
      </c>
      <c r="AG2287" s="2"/>
      <c r="AL2287" s="2"/>
      <c r="AM2287" s="2"/>
    </row>
    <row r="2288" spans="1:39">
      <c r="A2288" s="1" t="str">
        <f t="shared" si="595"/>
        <v>~phew~ : [fyu]</v>
      </c>
      <c r="B2288" s="1">
        <f>_xlfn.LET(_xlpm.d,$G2288,_xlpm.k,_xlfn.CONCAT(LEFT(TRIM(B$1),1),"*"),COUNTIF(_xlpm.d,_xlpm.k))</f>
        <v>0</v>
      </c>
      <c r="C2288" s="1">
        <f>_xlfn.LET(_xlpm.d,$G2288,_xlpm.k,_xlfn.CONCAT(LEFT(TRIM(C$1),1),"*"),COUNTIF(_xlpm.d,_xlpm.k))</f>
        <v>0</v>
      </c>
      <c r="D2288" s="1">
        <f>_xlfn.LET(_xlpm.d,$G2288,_xlpm.k,_xlfn.CONCAT(LEFT(TRIM(D$1),1),"*"),COUNTIF(_xlpm.d,_xlpm.k))</f>
        <v>0</v>
      </c>
      <c r="E2288" s="1">
        <f t="shared" si="596"/>
        <v>0.30102999566398114</v>
      </c>
      <c r="F2288" s="7">
        <v>1</v>
      </c>
      <c r="G2288" s="9" t="s">
        <v>61</v>
      </c>
      <c r="H2288" s="4" cm="1">
        <f t="array" ref="H2288">F2288/freq.sum.r6e</f>
        <v>7.9214195183776928E-5</v>
      </c>
      <c r="I2288" s="4" t="str">
        <f t="shared" si="597"/>
        <v>fyu</v>
      </c>
      <c r="J2288" s="4" t="str">
        <f t="shared" si="598"/>
        <v>phew</v>
      </c>
      <c r="K2288" s="10">
        <f t="shared" si="599"/>
        <v>3</v>
      </c>
      <c r="L2288" s="1">
        <f t="shared" si="600"/>
        <v>4</v>
      </c>
      <c r="M2288" s="10">
        <f t="shared" si="601"/>
        <v>4</v>
      </c>
      <c r="N2288" s="1" t="str">
        <f t="shared" si="602"/>
        <v>~phew~</v>
      </c>
      <c r="O2288" s="1" t="str">
        <f t="shared" si="603"/>
        <v>[fyu]</v>
      </c>
      <c r="P2288" s="3" cm="1">
        <f t="array" ref="P2288">SUM(_xlfn._xlws.FILTER($H$2:$H$2454,_xlfn.MAP($N$2:$N$2454,_xlfn.LAMBDA(_xlpm.x,_xlpm.x=$N2288))))</f>
        <v>7.9214195183776928E-5</v>
      </c>
      <c r="Q2288" s="4">
        <f t="shared" si="604"/>
        <v>1</v>
      </c>
      <c r="R2288" s="6" cm="1">
        <f t="array" ref="R2288">SUM(_xlfn._xlws.FILTER($H$2:$H$2454,_xlfn.MAP($O$2:$O$2454,_xlfn.LAMBDA(_xlpm.x,_xlpm.x=$O2288))))</f>
        <v>4.7528517110266159E-4</v>
      </c>
      <c r="S2288" s="4">
        <f t="shared" si="605"/>
        <v>0.16666666666666666</v>
      </c>
      <c r="T2288" s="4">
        <f t="shared" si="606"/>
        <v>6.6927676436831368E-2</v>
      </c>
      <c r="U2288" s="4">
        <f t="shared" si="607"/>
        <v>0.2857142857142857</v>
      </c>
      <c r="V2288" s="4">
        <f t="shared" si="608"/>
        <v>0.77815125038364363</v>
      </c>
      <c r="W2288" s="4" t="s">
        <v>5141</v>
      </c>
      <c r="X2288" s="2" cm="1">
        <f t="array" ref="X2288">SUM(_xlfn._xlws.FILTER($F$2:$F$2454,_xlfn.MAP($W$2:$W$2454,_xlfn.LAMBDA(_xlpm.x,_xlpm.x=$W2288))))</f>
        <v>15</v>
      </c>
      <c r="Y2288" s="11">
        <f t="shared" si="609"/>
        <v>6.6666666666666666E-2</v>
      </c>
      <c r="Z2288" s="4" t="s">
        <v>5111</v>
      </c>
      <c r="AA2288" s="2" cm="1">
        <f t="array" ref="AA2288">SUM(_xlfn._xlws.FILTER($F$2:$F$2454,_xlfn.MAP($Z$2:$Z$2454,_xlfn.LAMBDA(_xlpm.x,_xlpm.x=$Z2288))))</f>
        <v>254</v>
      </c>
      <c r="AB2288" s="11">
        <f t="shared" si="610"/>
        <v>3.937007874015748E-3</v>
      </c>
      <c r="AC2288" s="11">
        <f t="shared" si="611"/>
        <v>1.2287424575642569</v>
      </c>
      <c r="AG2288" s="2"/>
      <c r="AL2288" s="2"/>
      <c r="AM2288" s="2"/>
    </row>
    <row r="2289" spans="1:39">
      <c r="A2289" s="1" t="str">
        <f t="shared" si="595"/>
        <v>~shaw~ : [ʃɔ]</v>
      </c>
      <c r="B2289" s="1">
        <f>_xlfn.LET(_xlpm.d,$G2289,_xlpm.k,_xlfn.CONCAT(LEFT(TRIM(B$1),1),"*"),COUNTIF(_xlpm.d,_xlpm.k))</f>
        <v>0</v>
      </c>
      <c r="C2289" s="1">
        <f>_xlfn.LET(_xlpm.d,$G2289,_xlpm.k,_xlfn.CONCAT(LEFT(TRIM(C$1),1),"*"),COUNTIF(_xlpm.d,_xlpm.k))</f>
        <v>0</v>
      </c>
      <c r="D2289" s="1">
        <f>_xlfn.LET(_xlpm.d,$G2289,_xlpm.k,_xlfn.CONCAT(LEFT(TRIM(D$1),1),"*"),COUNTIF(_xlpm.d,_xlpm.k))</f>
        <v>0</v>
      </c>
      <c r="E2289" s="1">
        <f t="shared" si="596"/>
        <v>0.30102999566398114</v>
      </c>
      <c r="F2289" s="7">
        <v>1</v>
      </c>
      <c r="G2289" s="9" t="s">
        <v>2415</v>
      </c>
      <c r="H2289" s="4" cm="1">
        <f t="array" ref="H2289">F2289/freq.sum.r6e</f>
        <v>7.9214195183776928E-5</v>
      </c>
      <c r="I2289" s="4" t="str">
        <f t="shared" si="597"/>
        <v>ʃɔ</v>
      </c>
      <c r="J2289" s="4" t="str">
        <f t="shared" si="598"/>
        <v>shaw</v>
      </c>
      <c r="K2289" s="10">
        <f t="shared" si="599"/>
        <v>2</v>
      </c>
      <c r="L2289" s="1">
        <f t="shared" si="600"/>
        <v>4</v>
      </c>
      <c r="M2289" s="10">
        <f t="shared" si="601"/>
        <v>4</v>
      </c>
      <c r="N2289" s="1" t="str">
        <f t="shared" si="602"/>
        <v>~shaw~</v>
      </c>
      <c r="O2289" s="1" t="str">
        <f t="shared" si="603"/>
        <v>[ʃɔ]</v>
      </c>
      <c r="P2289" s="3" cm="1">
        <f t="array" ref="P2289">SUM(_xlfn._xlws.FILTER($H$2:$H$2454,_xlfn.MAP($N$2:$N$2454,_xlfn.LAMBDA(_xlpm.x,_xlpm.x=$N2289))))</f>
        <v>7.9214195183776928E-5</v>
      </c>
      <c r="Q2289" s="4">
        <f t="shared" si="604"/>
        <v>1</v>
      </c>
      <c r="R2289" s="6" cm="1">
        <f t="array" ref="R2289">SUM(_xlfn._xlws.FILTER($H$2:$H$2454,_xlfn.MAP($O$2:$O$2454,_xlfn.LAMBDA(_xlpm.x,_xlpm.x=$O2289))))</f>
        <v>4.7528517110266159E-4</v>
      </c>
      <c r="S2289" s="4">
        <f t="shared" si="605"/>
        <v>0.16666666666666666</v>
      </c>
      <c r="T2289" s="4">
        <f t="shared" si="606"/>
        <v>6.6927676436831368E-2</v>
      </c>
      <c r="U2289" s="4">
        <f t="shared" si="607"/>
        <v>0.2857142857142857</v>
      </c>
      <c r="V2289" s="4">
        <f t="shared" si="608"/>
        <v>0.77815125038364363</v>
      </c>
      <c r="W2289" s="4" t="s">
        <v>5145</v>
      </c>
      <c r="X2289" s="2" cm="1">
        <f t="array" ref="X2289">SUM(_xlfn._xlws.FILTER($F$2:$F$2454,_xlfn.MAP($W$2:$W$2454,_xlfn.LAMBDA(_xlpm.x,_xlpm.x=$W2289))))</f>
        <v>16</v>
      </c>
      <c r="Y2289" s="11">
        <f t="shared" si="609"/>
        <v>6.25E-2</v>
      </c>
      <c r="Z2289" s="4" t="s">
        <v>5107</v>
      </c>
      <c r="AA2289" s="2" cm="1">
        <f t="array" ref="AA2289">SUM(_xlfn._xlws.FILTER($F$2:$F$2454,_xlfn.MAP($Z$2:$Z$2454,_xlfn.LAMBDA(_xlpm.x,_xlpm.x=$Z2289))))</f>
        <v>293</v>
      </c>
      <c r="AB2289" s="11">
        <f t="shared" si="610"/>
        <v>3.4129692832764505E-3</v>
      </c>
      <c r="AC2289" s="11">
        <f t="shared" si="611"/>
        <v>1.2627476376981848</v>
      </c>
      <c r="AG2289" s="2"/>
      <c r="AL2289" s="2"/>
      <c r="AM2289" s="2"/>
    </row>
    <row r="2290" spans="1:39">
      <c r="A2290" s="1" t="str">
        <f t="shared" si="595"/>
        <v>~ve's~ : [vz]</v>
      </c>
      <c r="B2290" s="1">
        <f>_xlfn.LET(_xlpm.d,$G2290,_xlpm.k,_xlfn.CONCAT(LEFT(TRIM(B$1),1),"*"),COUNTIF(_xlpm.d,_xlpm.k))</f>
        <v>0</v>
      </c>
      <c r="C2290" s="1">
        <f>_xlfn.LET(_xlpm.d,$G2290,_xlpm.k,_xlfn.CONCAT(LEFT(TRIM(C$1),1),"*"),COUNTIF(_xlpm.d,_xlpm.k))</f>
        <v>0</v>
      </c>
      <c r="D2290" s="1">
        <f>_xlfn.LET(_xlpm.d,$G2290,_xlpm.k,_xlfn.CONCAT(LEFT(TRIM(D$1),1),"*"),COUNTIF(_xlpm.d,_xlpm.k))</f>
        <v>0</v>
      </c>
      <c r="E2290" s="1">
        <f t="shared" si="596"/>
        <v>0.30102999566398114</v>
      </c>
      <c r="F2290" s="7">
        <v>1</v>
      </c>
      <c r="G2290" s="9" t="s">
        <v>2285</v>
      </c>
      <c r="H2290" s="4" cm="1">
        <f t="array" ref="H2290">F2290/freq.sum.r6e</f>
        <v>7.9214195183776928E-5</v>
      </c>
      <c r="I2290" s="1" t="str">
        <f t="shared" si="597"/>
        <v>vz</v>
      </c>
      <c r="J2290" s="1" t="str">
        <f t="shared" si="598"/>
        <v>ve's</v>
      </c>
      <c r="K2290" s="10">
        <f t="shared" si="599"/>
        <v>2</v>
      </c>
      <c r="L2290" s="1">
        <f t="shared" si="600"/>
        <v>4</v>
      </c>
      <c r="M2290" s="10">
        <f t="shared" si="601"/>
        <v>4</v>
      </c>
      <c r="N2290" s="1" t="str">
        <f t="shared" si="602"/>
        <v>~ve's~</v>
      </c>
      <c r="O2290" s="1" t="str">
        <f t="shared" si="603"/>
        <v>[vz]</v>
      </c>
      <c r="P2290" s="3" cm="1">
        <f t="array" ref="P2290">SUM(_xlfn._xlws.FILTER($H$2:$H$2454,_xlfn.MAP($N$2:$N$2454,_xlfn.LAMBDA(_xlpm.x,_xlpm.x=$N2290))))</f>
        <v>7.9214195183776928E-5</v>
      </c>
      <c r="Q2290" s="4">
        <f t="shared" si="604"/>
        <v>1</v>
      </c>
      <c r="R2290" s="6" cm="1">
        <f t="array" ref="R2290">SUM(_xlfn._xlws.FILTER($H$2:$H$2454,_xlfn.MAP($O$2:$O$2454,_xlfn.LAMBDA(_xlpm.x,_xlpm.x=$O2290))))</f>
        <v>4.7528517110266159E-4</v>
      </c>
      <c r="S2290" s="4">
        <f t="shared" si="605"/>
        <v>0.16666666666666666</v>
      </c>
      <c r="T2290" s="4">
        <f t="shared" si="606"/>
        <v>6.6927676436831368E-2</v>
      </c>
      <c r="U2290" s="4">
        <f t="shared" si="607"/>
        <v>0.2857142857142857</v>
      </c>
      <c r="V2290" s="4">
        <f t="shared" si="608"/>
        <v>0.77815125038364363</v>
      </c>
      <c r="W2290" s="4" t="s">
        <v>5121</v>
      </c>
      <c r="X2290" s="2" cm="1">
        <f t="array" ref="X2290">SUM(_xlfn._xlws.FILTER($F$2:$F$2454,_xlfn.MAP($W$2:$W$2454,_xlfn.LAMBDA(_xlpm.x,_xlpm.x=$W2290))))</f>
        <v>2896</v>
      </c>
      <c r="Y2290" s="11">
        <f t="shared" si="609"/>
        <v>3.453038674033149E-4</v>
      </c>
      <c r="Z2290" s="4"/>
      <c r="AA2290" s="2" cm="1">
        <f t="array" ref="AA2290">SUM(_xlfn._xlws.FILTER($F$2:$F$2454,_xlfn.MAP($Z$2:$Z$2454,_xlfn.LAMBDA(_xlpm.x,_xlpm.x=$Z2290))))</f>
        <v>3871</v>
      </c>
      <c r="AB2290" s="11">
        <f t="shared" si="610"/>
        <v>2.5833118057349522E-4</v>
      </c>
      <c r="AC2290" s="11">
        <f t="shared" si="611"/>
        <v>0.12602461379384577</v>
      </c>
      <c r="AG2290" s="2"/>
      <c r="AL2290" s="2"/>
      <c r="AM2290" s="2"/>
    </row>
    <row r="2291" spans="1:39">
      <c r="A2291" s="1" t="str">
        <f t="shared" si="595"/>
        <v>~brei~ : [bɹaɪ]</v>
      </c>
      <c r="B2291" s="1">
        <f>_xlfn.LET(_xlpm.d,$G2291,_xlpm.k,_xlfn.CONCAT(LEFT(TRIM(B$1),1),"*"),COUNTIF(_xlpm.d,_xlpm.k))</f>
        <v>0</v>
      </c>
      <c r="C2291" s="1">
        <f>_xlfn.LET(_xlpm.d,$G2291,_xlpm.k,_xlfn.CONCAT(LEFT(TRIM(C$1),1),"*"),COUNTIF(_xlpm.d,_xlpm.k))</f>
        <v>0</v>
      </c>
      <c r="D2291" s="1">
        <f>_xlfn.LET(_xlpm.d,$G2291,_xlpm.k,_xlfn.CONCAT(LEFT(TRIM(D$1),1),"*"),COUNTIF(_xlpm.d,_xlpm.k))</f>
        <v>0</v>
      </c>
      <c r="E2291" s="1">
        <f t="shared" si="596"/>
        <v>0.30102999566398114</v>
      </c>
      <c r="F2291" s="7">
        <v>1</v>
      </c>
      <c r="G2291" s="9" t="s">
        <v>1937</v>
      </c>
      <c r="H2291" s="4" cm="1">
        <f t="array" ref="H2291">F2291/freq.sum.r6e</f>
        <v>7.9214195183776928E-5</v>
      </c>
      <c r="I2291" s="4" t="str">
        <f t="shared" si="597"/>
        <v>bɹaɪ</v>
      </c>
      <c r="J2291" s="4" t="str">
        <f t="shared" si="598"/>
        <v>brei</v>
      </c>
      <c r="K2291" s="10">
        <f t="shared" si="599"/>
        <v>4</v>
      </c>
      <c r="L2291" s="1">
        <f t="shared" si="600"/>
        <v>4</v>
      </c>
      <c r="M2291" s="10">
        <f t="shared" si="601"/>
        <v>4</v>
      </c>
      <c r="N2291" s="1" t="str">
        <f t="shared" si="602"/>
        <v>~brei~</v>
      </c>
      <c r="O2291" s="1" t="str">
        <f t="shared" si="603"/>
        <v>[bɹaɪ]</v>
      </c>
      <c r="P2291" s="3" cm="1">
        <f t="array" ref="P2291">SUM(_xlfn._xlws.FILTER($H$2:$H$2454,_xlfn.MAP($N$2:$N$2454,_xlfn.LAMBDA(_xlpm.x,_xlpm.x=$N2291))))</f>
        <v>7.9214195183776928E-5</v>
      </c>
      <c r="Q2291" s="4">
        <f t="shared" si="604"/>
        <v>1</v>
      </c>
      <c r="R2291" s="6" cm="1">
        <f t="array" ref="R2291">SUM(_xlfn._xlws.FILTER($H$2:$H$2454,_xlfn.MAP($O$2:$O$2454,_xlfn.LAMBDA(_xlpm.x,_xlpm.x=$O2291))))</f>
        <v>4.7528517110266159E-4</v>
      </c>
      <c r="S2291" s="4">
        <f t="shared" si="605"/>
        <v>0.16666666666666666</v>
      </c>
      <c r="T2291" s="4">
        <f t="shared" si="606"/>
        <v>6.6927676436831368E-2</v>
      </c>
      <c r="U2291" s="4">
        <f t="shared" si="607"/>
        <v>0.2857142857142857</v>
      </c>
      <c r="V2291" s="4">
        <f t="shared" si="608"/>
        <v>0.77815125038364363</v>
      </c>
      <c r="W2291" s="4" t="s">
        <v>5135</v>
      </c>
      <c r="X2291" s="2" cm="1">
        <f t="array" ref="X2291">SUM(_xlfn._xlws.FILTER($F$2:$F$2454,_xlfn.MAP($W$2:$W$2454,_xlfn.LAMBDA(_xlpm.x,_xlpm.x=$W2291))))</f>
        <v>40</v>
      </c>
      <c r="Y2291" s="11">
        <f t="shared" si="609"/>
        <v>2.5000000000000001E-2</v>
      </c>
      <c r="Z2291" s="4" t="s">
        <v>5106</v>
      </c>
      <c r="AA2291" s="2" cm="1">
        <f t="array" ref="AA2291">SUM(_xlfn._xlws.FILTER($F$2:$F$2454,_xlfn.MAP($Z$2:$Z$2454,_xlfn.LAMBDA(_xlpm.x,_xlpm.x=$Z2291))))</f>
        <v>397</v>
      </c>
      <c r="AB2291" s="11">
        <f t="shared" si="610"/>
        <v>2.5188916876574307E-3</v>
      </c>
      <c r="AC2291" s="11">
        <f t="shared" si="611"/>
        <v>0.99673051543515268</v>
      </c>
      <c r="AG2291" s="2"/>
      <c r="AL2291" s="2"/>
      <c r="AM2291" s="2"/>
    </row>
    <row r="2292" spans="1:39">
      <c r="A2292" s="1" t="str">
        <f t="shared" si="595"/>
        <v>~stew~ : [stu]</v>
      </c>
      <c r="B2292" s="1">
        <f>_xlfn.LET(_xlpm.d,$G2292,_xlpm.k,_xlfn.CONCAT(LEFT(TRIM(B$1),1),"*"),COUNTIF(_xlpm.d,_xlpm.k))</f>
        <v>0</v>
      </c>
      <c r="C2292" s="1">
        <f>_xlfn.LET(_xlpm.d,$G2292,_xlpm.k,_xlfn.CONCAT(LEFT(TRIM(C$1),1),"*"),COUNTIF(_xlpm.d,_xlpm.k))</f>
        <v>0</v>
      </c>
      <c r="D2292" s="1">
        <f>_xlfn.LET(_xlpm.d,$G2292,_xlpm.k,_xlfn.CONCAT(LEFT(TRIM(D$1),1),"*"),COUNTIF(_xlpm.d,_xlpm.k))</f>
        <v>0</v>
      </c>
      <c r="E2292" s="1">
        <f t="shared" si="596"/>
        <v>0.30102999566398114</v>
      </c>
      <c r="F2292" s="7">
        <v>1</v>
      </c>
      <c r="G2292" s="9" t="s">
        <v>2232</v>
      </c>
      <c r="H2292" s="4" cm="1">
        <f t="array" ref="H2292">F2292/freq.sum.r6e</f>
        <v>7.9214195183776928E-5</v>
      </c>
      <c r="I2292" s="4" t="str">
        <f t="shared" si="597"/>
        <v>stu</v>
      </c>
      <c r="J2292" s="4" t="str">
        <f t="shared" si="598"/>
        <v>stew</v>
      </c>
      <c r="K2292" s="10">
        <f t="shared" si="599"/>
        <v>3</v>
      </c>
      <c r="L2292" s="1">
        <f t="shared" si="600"/>
        <v>4</v>
      </c>
      <c r="M2292" s="10">
        <f t="shared" si="601"/>
        <v>4</v>
      </c>
      <c r="N2292" s="1" t="str">
        <f t="shared" si="602"/>
        <v>~stew~</v>
      </c>
      <c r="O2292" s="1" t="str">
        <f t="shared" si="603"/>
        <v>[stu]</v>
      </c>
      <c r="P2292" s="3" cm="1">
        <f t="array" ref="P2292">SUM(_xlfn._xlws.FILTER($H$2:$H$2454,_xlfn.MAP($N$2:$N$2454,_xlfn.LAMBDA(_xlpm.x,_xlpm.x=$N2292))))</f>
        <v>7.9214195183776928E-5</v>
      </c>
      <c r="Q2292" s="4">
        <f t="shared" si="604"/>
        <v>1</v>
      </c>
      <c r="R2292" s="6" cm="1">
        <f t="array" ref="R2292">SUM(_xlfn._xlws.FILTER($H$2:$H$2454,_xlfn.MAP($O$2:$O$2454,_xlfn.LAMBDA(_xlpm.x,_xlpm.x=$O2292))))</f>
        <v>4.7528517110266159E-4</v>
      </c>
      <c r="S2292" s="4">
        <f t="shared" si="605"/>
        <v>0.16666666666666666</v>
      </c>
      <c r="T2292" s="4">
        <f t="shared" si="606"/>
        <v>6.6927676436831368E-2</v>
      </c>
      <c r="U2292" s="4">
        <f t="shared" si="607"/>
        <v>0.2857142857142857</v>
      </c>
      <c r="V2292" s="4">
        <f t="shared" si="608"/>
        <v>0.77815125038364363</v>
      </c>
      <c r="W2292" s="4" t="s">
        <v>5141</v>
      </c>
      <c r="X2292" s="2" cm="1">
        <f t="array" ref="X2292">SUM(_xlfn._xlws.FILTER($F$2:$F$2454,_xlfn.MAP($W$2:$W$2454,_xlfn.LAMBDA(_xlpm.x,_xlpm.x=$W2292))))</f>
        <v>15</v>
      </c>
      <c r="Y2292" s="11">
        <f t="shared" si="609"/>
        <v>6.6666666666666666E-2</v>
      </c>
      <c r="Z2292" s="4" t="s">
        <v>5111</v>
      </c>
      <c r="AA2292" s="2" cm="1">
        <f t="array" ref="AA2292">SUM(_xlfn._xlws.FILTER($F$2:$F$2454,_xlfn.MAP($Z$2:$Z$2454,_xlfn.LAMBDA(_xlpm.x,_xlpm.x=$Z2292))))</f>
        <v>254</v>
      </c>
      <c r="AB2292" s="11">
        <f t="shared" si="610"/>
        <v>3.937007874015748E-3</v>
      </c>
      <c r="AC2292" s="11">
        <f t="shared" si="611"/>
        <v>1.2287424575642569</v>
      </c>
      <c r="AG2292" s="2"/>
      <c r="AL2292" s="2"/>
      <c r="AM2292" s="2"/>
    </row>
    <row r="2293" spans="1:39">
      <c r="A2293" s="1" t="str">
        <f t="shared" si="595"/>
        <v>~rney~ : [ɹnɪ]</v>
      </c>
      <c r="B2293" s="1">
        <f>_xlfn.LET(_xlpm.d,$G2293,_xlpm.k,_xlfn.CONCAT(LEFT(TRIM(B$1),1),"*"),COUNTIF(_xlpm.d,_xlpm.k))</f>
        <v>1</v>
      </c>
      <c r="C2293" s="1">
        <f>_xlfn.LET(_xlpm.d,$G2293,_xlpm.k,_xlfn.CONCAT(LEFT(TRIM(C$1),1),"*"),COUNTIF(_xlpm.d,_xlpm.k))</f>
        <v>0</v>
      </c>
      <c r="D2293" s="1">
        <f>_xlfn.LET(_xlpm.d,$G2293,_xlpm.k,_xlfn.CONCAT(LEFT(TRIM(D$1),1),"*"),COUNTIF(_xlpm.d,_xlpm.k))</f>
        <v>0</v>
      </c>
      <c r="E2293" s="1">
        <f t="shared" si="596"/>
        <v>0.47712125471966244</v>
      </c>
      <c r="F2293" s="7">
        <v>2</v>
      </c>
      <c r="G2293" s="9" t="s">
        <v>1217</v>
      </c>
      <c r="H2293" s="4" cm="1">
        <f t="array" ref="H2293">F2293/freq.sum.r6e</f>
        <v>1.5842839036755386E-4</v>
      </c>
      <c r="I2293" s="4" t="str">
        <f t="shared" si="597"/>
        <v>ɹnɪ</v>
      </c>
      <c r="J2293" s="4" t="str">
        <f t="shared" si="598"/>
        <v>rney</v>
      </c>
      <c r="K2293" s="10">
        <f t="shared" si="599"/>
        <v>3</v>
      </c>
      <c r="L2293" s="1">
        <f t="shared" si="600"/>
        <v>4</v>
      </c>
      <c r="M2293" s="10">
        <f t="shared" si="601"/>
        <v>4</v>
      </c>
      <c r="N2293" s="1" t="str">
        <f t="shared" si="602"/>
        <v>~rney~</v>
      </c>
      <c r="O2293" s="1" t="str">
        <f t="shared" si="603"/>
        <v>[ɹnɪ]</v>
      </c>
      <c r="P2293" s="3" cm="1">
        <f t="array" ref="P2293">SUM(_xlfn._xlws.FILTER($H$2:$H$2454,_xlfn.MAP($N$2:$N$2454,_xlfn.LAMBDA(_xlpm.x,_xlpm.x=$N2293))))</f>
        <v>1.5842839036755386E-4</v>
      </c>
      <c r="Q2293" s="4">
        <f t="shared" si="604"/>
        <v>1</v>
      </c>
      <c r="R2293" s="6" cm="1">
        <f t="array" ref="R2293">SUM(_xlfn._xlws.FILTER($H$2:$H$2454,_xlfn.MAP($O$2:$O$2454,_xlfn.LAMBDA(_xlpm.x,_xlpm.x=$O2293))))</f>
        <v>9.5057034220532319E-4</v>
      </c>
      <c r="S2293" s="4">
        <f t="shared" si="605"/>
        <v>0.16666666666666666</v>
      </c>
      <c r="T2293" s="4">
        <f t="shared" si="606"/>
        <v>0.10607785741277664</v>
      </c>
      <c r="U2293" s="4">
        <f t="shared" si="607"/>
        <v>0.2857142857142857</v>
      </c>
      <c r="V2293" s="4">
        <f t="shared" si="608"/>
        <v>0.77815125038364363</v>
      </c>
      <c r="W2293" s="4" t="s">
        <v>5147</v>
      </c>
      <c r="X2293" s="2" cm="1">
        <f t="array" ref="X2293">SUM(_xlfn._xlws.FILTER($F$2:$F$2454,_xlfn.MAP($W$2:$W$2454,_xlfn.LAMBDA(_xlpm.x,_xlpm.x=$W2293))))</f>
        <v>29</v>
      </c>
      <c r="Y2293" s="11">
        <f t="shared" si="609"/>
        <v>6.8965517241379309E-2</v>
      </c>
      <c r="Z2293" s="4" t="s">
        <v>5102</v>
      </c>
      <c r="AA2293" s="2" cm="1">
        <f t="array" ref="AA2293">SUM(_xlfn._xlws.FILTER($F$2:$F$2454,_xlfn.MAP($Z$2:$Z$2454,_xlfn.LAMBDA(_xlpm.x,_xlpm.x=$Z2293))))</f>
        <v>1794</v>
      </c>
      <c r="AB2293" s="11">
        <f t="shared" si="610"/>
        <v>1.1148272017837235E-3</v>
      </c>
      <c r="AC2293" s="11">
        <f t="shared" si="611"/>
        <v>1.7914244408091171</v>
      </c>
      <c r="AG2293" s="2"/>
      <c r="AL2293" s="2"/>
      <c r="AM2293" s="2"/>
    </row>
    <row r="2294" spans="1:39">
      <c r="A2294" s="1" t="str">
        <f t="shared" si="595"/>
        <v>~llio~ : [lyə]</v>
      </c>
      <c r="B2294" s="1">
        <f>_xlfn.LET(_xlpm.d,$G2294,_xlpm.k,_xlfn.CONCAT(LEFT(TRIM(B$1),1),"*"),COUNTIF(_xlpm.d,_xlpm.k))</f>
        <v>0</v>
      </c>
      <c r="C2294" s="1">
        <f>_xlfn.LET(_xlpm.d,$G2294,_xlpm.k,_xlfn.CONCAT(LEFT(TRIM(C$1),1),"*"),COUNTIF(_xlpm.d,_xlpm.k))</f>
        <v>0</v>
      </c>
      <c r="D2294" s="1">
        <f>_xlfn.LET(_xlpm.d,$G2294,_xlpm.k,_xlfn.CONCAT(LEFT(TRIM(D$1),1),"*"),COUNTIF(_xlpm.d,_xlpm.k))</f>
        <v>0</v>
      </c>
      <c r="E2294" s="1">
        <f t="shared" si="596"/>
        <v>0.30102999566398114</v>
      </c>
      <c r="F2294" s="7">
        <v>1</v>
      </c>
      <c r="G2294" s="9" t="s">
        <v>1371</v>
      </c>
      <c r="H2294" s="4" cm="1">
        <f t="array" ref="H2294">F2294/freq.sum.r6e</f>
        <v>7.9214195183776928E-5</v>
      </c>
      <c r="I2294" s="4" t="str">
        <f t="shared" si="597"/>
        <v>lyə</v>
      </c>
      <c r="J2294" s="4" t="str">
        <f t="shared" si="598"/>
        <v>llio</v>
      </c>
      <c r="K2294" s="10">
        <f t="shared" si="599"/>
        <v>3</v>
      </c>
      <c r="L2294" s="1">
        <f t="shared" si="600"/>
        <v>4</v>
      </c>
      <c r="M2294" s="10">
        <f t="shared" si="601"/>
        <v>4</v>
      </c>
      <c r="N2294" s="1" t="str">
        <f t="shared" si="602"/>
        <v>~llio~</v>
      </c>
      <c r="O2294" s="1" t="str">
        <f t="shared" si="603"/>
        <v>[lyə]</v>
      </c>
      <c r="P2294" s="3" cm="1">
        <f t="array" ref="P2294">SUM(_xlfn._xlws.FILTER($H$2:$H$2454,_xlfn.MAP($N$2:$N$2454,_xlfn.LAMBDA(_xlpm.x,_xlpm.x=$N2294))))</f>
        <v>7.9214195183776928E-5</v>
      </c>
      <c r="Q2294" s="4">
        <f t="shared" si="604"/>
        <v>1</v>
      </c>
      <c r="R2294" s="6" cm="1">
        <f t="array" ref="R2294">SUM(_xlfn._xlws.FILTER($H$2:$H$2454,_xlfn.MAP($O$2:$O$2454,_xlfn.LAMBDA(_xlpm.x,_xlpm.x=$O2294))))</f>
        <v>4.7528517110266159E-4</v>
      </c>
      <c r="S2294" s="4">
        <f t="shared" si="605"/>
        <v>0.16666666666666666</v>
      </c>
      <c r="T2294" s="4">
        <f t="shared" si="606"/>
        <v>6.6927676436831368E-2</v>
      </c>
      <c r="U2294" s="4">
        <f t="shared" si="607"/>
        <v>0.2857142857142857</v>
      </c>
      <c r="V2294" s="4">
        <f t="shared" si="608"/>
        <v>0.77815125038364363</v>
      </c>
      <c r="W2294" s="4" t="s">
        <v>5122</v>
      </c>
      <c r="X2294" s="2" cm="1">
        <f t="array" ref="X2294">SUM(_xlfn._xlws.FILTER($F$2:$F$2454,_xlfn.MAP($W$2:$W$2454,_xlfn.LAMBDA(_xlpm.x,_xlpm.x=$W2294))))</f>
        <v>180</v>
      </c>
      <c r="Y2294" s="11">
        <f t="shared" si="609"/>
        <v>5.5555555555555558E-3</v>
      </c>
      <c r="Z2294" s="4" t="s">
        <v>5101</v>
      </c>
      <c r="AA2294" s="2" cm="1">
        <f t="array" ref="AA2294">SUM(_xlfn._xlws.FILTER($F$2:$F$2454,_xlfn.MAP($Z$2:$Z$2454,_xlfn.LAMBDA(_xlpm.x,_xlpm.x=$Z2294))))</f>
        <v>2255</v>
      </c>
      <c r="AB2294" s="11">
        <f t="shared" si="610"/>
        <v>4.434589800443459E-4</v>
      </c>
      <c r="AC2294" s="11">
        <f t="shared" si="611"/>
        <v>1.0978740411106733</v>
      </c>
      <c r="AG2294" s="2"/>
      <c r="AL2294" s="2"/>
      <c r="AM2294" s="2"/>
    </row>
    <row r="2295" spans="1:39">
      <c r="A2295" s="1" t="str">
        <f t="shared" si="595"/>
        <v>~proo~ : [pɹu]</v>
      </c>
      <c r="B2295" s="1">
        <f>_xlfn.LET(_xlpm.d,$G2295,_xlpm.k,_xlfn.CONCAT(LEFT(TRIM(B$1),1),"*"),COUNTIF(_xlpm.d,_xlpm.k))</f>
        <v>0</v>
      </c>
      <c r="C2295" s="1">
        <f>_xlfn.LET(_xlpm.d,$G2295,_xlpm.k,_xlfn.CONCAT(LEFT(TRIM(C$1),1),"*"),COUNTIF(_xlpm.d,_xlpm.k))</f>
        <v>0</v>
      </c>
      <c r="D2295" s="1">
        <f>_xlfn.LET(_xlpm.d,$G2295,_xlpm.k,_xlfn.CONCAT(LEFT(TRIM(D$1),1),"*"),COUNTIF(_xlpm.d,_xlpm.k))</f>
        <v>0</v>
      </c>
      <c r="E2295" s="1">
        <f t="shared" si="596"/>
        <v>0.30102999566398114</v>
      </c>
      <c r="F2295" s="7">
        <v>1</v>
      </c>
      <c r="G2295" s="9" t="s">
        <v>1372</v>
      </c>
      <c r="H2295" s="4" cm="1">
        <f t="array" ref="H2295">F2295/freq.sum.r6e</f>
        <v>7.9214195183776928E-5</v>
      </c>
      <c r="I2295" s="4" t="str">
        <f t="shared" si="597"/>
        <v>pɹu</v>
      </c>
      <c r="J2295" s="4" t="str">
        <f t="shared" si="598"/>
        <v>proo</v>
      </c>
      <c r="K2295" s="10">
        <f t="shared" si="599"/>
        <v>3</v>
      </c>
      <c r="L2295" s="1">
        <f t="shared" si="600"/>
        <v>4</v>
      </c>
      <c r="M2295" s="10">
        <f t="shared" si="601"/>
        <v>4</v>
      </c>
      <c r="N2295" s="1" t="str">
        <f t="shared" si="602"/>
        <v>~proo~</v>
      </c>
      <c r="O2295" s="1" t="str">
        <f t="shared" si="603"/>
        <v>[pɹu]</v>
      </c>
      <c r="P2295" s="3" cm="1">
        <f t="array" ref="P2295">SUM(_xlfn._xlws.FILTER($H$2:$H$2454,_xlfn.MAP($N$2:$N$2454,_xlfn.LAMBDA(_xlpm.x,_xlpm.x=$N2295))))</f>
        <v>7.9214195183776928E-5</v>
      </c>
      <c r="Q2295" s="4">
        <f t="shared" si="604"/>
        <v>1</v>
      </c>
      <c r="R2295" s="6" cm="1">
        <f t="array" ref="R2295">SUM(_xlfn._xlws.FILTER($H$2:$H$2454,_xlfn.MAP($O$2:$O$2454,_xlfn.LAMBDA(_xlpm.x,_xlpm.x=$O2295))))</f>
        <v>4.7528517110266159E-4</v>
      </c>
      <c r="S2295" s="4">
        <f t="shared" si="605"/>
        <v>0.16666666666666666</v>
      </c>
      <c r="T2295" s="4">
        <f t="shared" si="606"/>
        <v>6.6927676436831368E-2</v>
      </c>
      <c r="U2295" s="4">
        <f t="shared" si="607"/>
        <v>0.2857142857142857</v>
      </c>
      <c r="V2295" s="4">
        <f t="shared" si="608"/>
        <v>0.77815125038364363</v>
      </c>
      <c r="W2295" s="4" t="s">
        <v>5130</v>
      </c>
      <c r="X2295" s="2" cm="1">
        <f t="array" ref="X2295">SUM(_xlfn._xlws.FILTER($F$2:$F$2454,_xlfn.MAP($W$2:$W$2454,_xlfn.LAMBDA(_xlpm.x,_xlpm.x=$W2295))))</f>
        <v>79</v>
      </c>
      <c r="Y2295" s="11">
        <f t="shared" si="609"/>
        <v>1.2658227848101266E-2</v>
      </c>
      <c r="Z2295" s="4" t="s">
        <v>5111</v>
      </c>
      <c r="AA2295" s="2" cm="1">
        <f t="array" ref="AA2295">SUM(_xlfn._xlws.FILTER($F$2:$F$2454,_xlfn.MAP($Z$2:$Z$2454,_xlfn.LAMBDA(_xlpm.x,_xlpm.x=$Z2295))))</f>
        <v>254</v>
      </c>
      <c r="AB2295" s="11">
        <f t="shared" si="610"/>
        <v>3.937007874015748E-3</v>
      </c>
      <c r="AC2295" s="11">
        <f t="shared" si="611"/>
        <v>0.50720662532949656</v>
      </c>
      <c r="AG2295" s="2"/>
      <c r="AL2295" s="2"/>
      <c r="AM2295" s="2"/>
    </row>
    <row r="2296" spans="1:39">
      <c r="A2296" s="1" t="str">
        <f t="shared" si="595"/>
        <v>~st's~ : [sts]</v>
      </c>
      <c r="B2296" s="1">
        <f>_xlfn.LET(_xlpm.d,$G2296,_xlpm.k,_xlfn.CONCAT(LEFT(TRIM(B$1),1),"*"),COUNTIF(_xlpm.d,_xlpm.k))</f>
        <v>0</v>
      </c>
      <c r="C2296" s="1">
        <f>_xlfn.LET(_xlpm.d,$G2296,_xlpm.k,_xlfn.CONCAT(LEFT(TRIM(C$1),1),"*"),COUNTIF(_xlpm.d,_xlpm.k))</f>
        <v>0</v>
      </c>
      <c r="D2296" s="1">
        <f>_xlfn.LET(_xlpm.d,$G2296,_xlpm.k,_xlfn.CONCAT(LEFT(TRIM(D$1),1),"*"),COUNTIF(_xlpm.d,_xlpm.k))</f>
        <v>0</v>
      </c>
      <c r="E2296" s="1">
        <f t="shared" si="596"/>
        <v>0.30102999566398114</v>
      </c>
      <c r="F2296" s="7">
        <v>1</v>
      </c>
      <c r="G2296" s="9" t="s">
        <v>2231</v>
      </c>
      <c r="H2296" s="4" cm="1">
        <f t="array" ref="H2296">F2296/freq.sum.r6e</f>
        <v>7.9214195183776928E-5</v>
      </c>
      <c r="I2296" s="4" t="str">
        <f t="shared" si="597"/>
        <v>sts</v>
      </c>
      <c r="J2296" s="4" t="str">
        <f t="shared" si="598"/>
        <v>st's</v>
      </c>
      <c r="K2296" s="10">
        <f t="shared" si="599"/>
        <v>3</v>
      </c>
      <c r="L2296" s="1">
        <f t="shared" si="600"/>
        <v>4</v>
      </c>
      <c r="M2296" s="10">
        <f t="shared" si="601"/>
        <v>4</v>
      </c>
      <c r="N2296" s="1" t="str">
        <f t="shared" si="602"/>
        <v>~st's~</v>
      </c>
      <c r="O2296" s="1" t="str">
        <f t="shared" si="603"/>
        <v>[sts]</v>
      </c>
      <c r="P2296" s="3" cm="1">
        <f t="array" ref="P2296">SUM(_xlfn._xlws.FILTER($H$2:$H$2454,_xlfn.MAP($N$2:$N$2454,_xlfn.LAMBDA(_xlpm.x,_xlpm.x=$N2296))))</f>
        <v>7.9214195183776928E-5</v>
      </c>
      <c r="Q2296" s="4">
        <f t="shared" si="604"/>
        <v>1</v>
      </c>
      <c r="R2296" s="6" cm="1">
        <f t="array" ref="R2296">SUM(_xlfn._xlws.FILTER($H$2:$H$2454,_xlfn.MAP($O$2:$O$2454,_xlfn.LAMBDA(_xlpm.x,_xlpm.x=$O2296))))</f>
        <v>4.7528517110266159E-4</v>
      </c>
      <c r="S2296" s="4">
        <f t="shared" si="605"/>
        <v>0.16666666666666666</v>
      </c>
      <c r="T2296" s="4">
        <f t="shared" si="606"/>
        <v>6.6927676436831368E-2</v>
      </c>
      <c r="U2296" s="4">
        <f t="shared" si="607"/>
        <v>0.2857142857142857</v>
      </c>
      <c r="V2296" s="4">
        <f t="shared" si="608"/>
        <v>0.77815125038364363</v>
      </c>
      <c r="W2296" s="4"/>
      <c r="X2296" s="2" cm="1">
        <f t="array" ref="X2296">SUM(_xlfn._xlws.FILTER($F$2:$F$2454,_xlfn.MAP($W$2:$W$2454,_xlfn.LAMBDA(_xlpm.x,_xlpm.x=$W2296))))</f>
        <v>2988</v>
      </c>
      <c r="Y2296" s="11">
        <f t="shared" si="609"/>
        <v>3.3467202141900936E-4</v>
      </c>
      <c r="Z2296" s="4"/>
      <c r="AA2296" s="2" cm="1">
        <f t="array" ref="AA2296">SUM(_xlfn._xlws.FILTER($F$2:$F$2454,_xlfn.MAP($Z$2:$Z$2454,_xlfn.LAMBDA(_xlpm.x,_xlpm.x=$Z2296))))</f>
        <v>3871</v>
      </c>
      <c r="AB2296" s="11">
        <f t="shared" si="610"/>
        <v>2.5833118057349522E-4</v>
      </c>
      <c r="AC2296" s="11">
        <f t="shared" si="611"/>
        <v>0.11244257817559389</v>
      </c>
      <c r="AG2296" s="2"/>
      <c r="AL2296" s="2"/>
      <c r="AM2296" s="2"/>
    </row>
    <row r="2297" spans="1:39">
      <c r="A2297" s="1" t="str">
        <f t="shared" si="595"/>
        <v>~pray~ : [pɹɛ]</v>
      </c>
      <c r="B2297" s="1">
        <f>_xlfn.LET(_xlpm.d,$G2297,_xlpm.k,_xlfn.CONCAT(LEFT(TRIM(B$1),1),"*"),COUNTIF(_xlpm.d,_xlpm.k))</f>
        <v>0</v>
      </c>
      <c r="C2297" s="1">
        <f>_xlfn.LET(_xlpm.d,$G2297,_xlpm.k,_xlfn.CONCAT(LEFT(TRIM(C$1),1),"*"),COUNTIF(_xlpm.d,_xlpm.k))</f>
        <v>0</v>
      </c>
      <c r="D2297" s="1">
        <f>_xlfn.LET(_xlpm.d,$G2297,_xlpm.k,_xlfn.CONCAT(LEFT(TRIM(D$1),1),"*"),COUNTIF(_xlpm.d,_xlpm.k))</f>
        <v>0</v>
      </c>
      <c r="E2297" s="1">
        <f t="shared" si="596"/>
        <v>0.30102999566398114</v>
      </c>
      <c r="F2297" s="7">
        <v>1</v>
      </c>
      <c r="G2297" s="9" t="s">
        <v>1553</v>
      </c>
      <c r="H2297" s="4" cm="1">
        <f t="array" ref="H2297">F2297/freq.sum.r6e</f>
        <v>7.9214195183776928E-5</v>
      </c>
      <c r="I2297" s="4" t="str">
        <f t="shared" si="597"/>
        <v>pɹɛ</v>
      </c>
      <c r="J2297" s="4" t="str">
        <f t="shared" si="598"/>
        <v>pray</v>
      </c>
      <c r="K2297" s="10">
        <f t="shared" si="599"/>
        <v>3</v>
      </c>
      <c r="L2297" s="1">
        <f t="shared" si="600"/>
        <v>4</v>
      </c>
      <c r="M2297" s="10">
        <f t="shared" si="601"/>
        <v>4</v>
      </c>
      <c r="N2297" s="1" t="str">
        <f t="shared" si="602"/>
        <v>~pray~</v>
      </c>
      <c r="O2297" s="1" t="str">
        <f t="shared" si="603"/>
        <v>[pɹɛ]</v>
      </c>
      <c r="P2297" s="3" cm="1">
        <f t="array" ref="P2297">SUM(_xlfn._xlws.FILTER($H$2:$H$2454,_xlfn.MAP($N$2:$N$2454,_xlfn.LAMBDA(_xlpm.x,_xlpm.x=$N2297))))</f>
        <v>1.5842839036755386E-4</v>
      </c>
      <c r="Q2297" s="4">
        <f t="shared" si="604"/>
        <v>0.5</v>
      </c>
      <c r="R2297" s="6" cm="1">
        <f t="array" ref="R2297">SUM(_xlfn._xlws.FILTER($H$2:$H$2454,_xlfn.MAP($O$2:$O$2454,_xlfn.LAMBDA(_xlpm.x,_xlpm.x=$O2297))))</f>
        <v>1.0297845373891002E-3</v>
      </c>
      <c r="S2297" s="4">
        <f t="shared" si="605"/>
        <v>7.6923076923076913E-2</v>
      </c>
      <c r="T2297" s="4">
        <f t="shared" si="606"/>
        <v>3.1232915670521305E-2</v>
      </c>
      <c r="U2297" s="4">
        <f t="shared" si="607"/>
        <v>0.13333333333333333</v>
      </c>
      <c r="V2297" s="4">
        <f t="shared" si="608"/>
        <v>0.81291335664285558</v>
      </c>
      <c r="W2297" s="4" t="s">
        <v>5127</v>
      </c>
      <c r="X2297" s="2" cm="1">
        <f t="array" ref="X2297">SUM(_xlfn._xlws.FILTER($F$2:$F$2454,_xlfn.MAP($W$2:$W$2454,_xlfn.LAMBDA(_xlpm.x,_xlpm.x=$W2297))))</f>
        <v>59</v>
      </c>
      <c r="Y2297" s="11">
        <f t="shared" si="609"/>
        <v>1.6949152542372881E-2</v>
      </c>
      <c r="Z2297" s="4" t="s">
        <v>5104</v>
      </c>
      <c r="AA2297" s="2" cm="1">
        <f t="array" ref="AA2297">SUM(_xlfn._xlws.FILTER($F$2:$F$2454,_xlfn.MAP($Z$2:$Z$2454,_xlfn.LAMBDA(_xlpm.x,_xlpm.x=$Z2297))))</f>
        <v>883</v>
      </c>
      <c r="AB2297" s="11">
        <f t="shared" si="610"/>
        <v>1.1325028312570782E-3</v>
      </c>
      <c r="AC2297" s="11">
        <f t="shared" si="611"/>
        <v>1.1751086919354243</v>
      </c>
      <c r="AG2297" s="2"/>
      <c r="AL2297" s="2"/>
      <c r="AM2297" s="2"/>
    </row>
    <row r="2298" spans="1:39">
      <c r="A2298" s="1" t="str">
        <f t="shared" si="595"/>
        <v>~stee~ : [stɪ]</v>
      </c>
      <c r="B2298" s="1">
        <f>_xlfn.LET(_xlpm.d,$G2298,_xlpm.k,_xlfn.CONCAT(LEFT(TRIM(B$1),1),"*"),COUNTIF(_xlpm.d,_xlpm.k))</f>
        <v>0</v>
      </c>
      <c r="C2298" s="1">
        <f>_xlfn.LET(_xlpm.d,$G2298,_xlpm.k,_xlfn.CONCAT(LEFT(TRIM(C$1),1),"*"),COUNTIF(_xlpm.d,_xlpm.k))</f>
        <v>0</v>
      </c>
      <c r="D2298" s="1">
        <f>_xlfn.LET(_xlpm.d,$G2298,_xlpm.k,_xlfn.CONCAT(LEFT(TRIM(D$1),1),"*"),COUNTIF(_xlpm.d,_xlpm.k))</f>
        <v>0</v>
      </c>
      <c r="E2298" s="1">
        <f t="shared" si="596"/>
        <v>0.30102999566398114</v>
      </c>
      <c r="F2298" s="7">
        <v>1</v>
      </c>
      <c r="G2298" s="9" t="s">
        <v>1724</v>
      </c>
      <c r="H2298" s="4" cm="1">
        <f t="array" ref="H2298">F2298/freq.sum.r6e</f>
        <v>7.9214195183776928E-5</v>
      </c>
      <c r="I2298" s="4" t="str">
        <f t="shared" si="597"/>
        <v>stɪ</v>
      </c>
      <c r="J2298" s="4" t="str">
        <f t="shared" si="598"/>
        <v>stee</v>
      </c>
      <c r="K2298" s="10">
        <f t="shared" si="599"/>
        <v>3</v>
      </c>
      <c r="L2298" s="1">
        <f t="shared" si="600"/>
        <v>4</v>
      </c>
      <c r="M2298" s="10">
        <f t="shared" si="601"/>
        <v>4</v>
      </c>
      <c r="N2298" s="1" t="str">
        <f t="shared" si="602"/>
        <v>~stee~</v>
      </c>
      <c r="O2298" s="1" t="str">
        <f t="shared" si="603"/>
        <v>[stɪ]</v>
      </c>
      <c r="P2298" s="3" cm="1">
        <f t="array" ref="P2298">SUM(_xlfn._xlws.FILTER($H$2:$H$2454,_xlfn.MAP($N$2:$N$2454,_xlfn.LAMBDA(_xlpm.x,_xlpm.x=$N2298))))</f>
        <v>3.1685678073510771E-4</v>
      </c>
      <c r="Q2298" s="4">
        <f t="shared" si="604"/>
        <v>0.25</v>
      </c>
      <c r="R2298" s="6" cm="1">
        <f t="array" ref="R2298">SUM(_xlfn._xlws.FILTER($H$2:$H$2454,_xlfn.MAP($O$2:$O$2454,_xlfn.LAMBDA(_xlpm.x,_xlpm.x=$O2298))))</f>
        <v>2.0595690747782004E-3</v>
      </c>
      <c r="S2298" s="4">
        <f t="shared" si="605"/>
        <v>3.8461538461538457E-2</v>
      </c>
      <c r="T2298" s="4">
        <f t="shared" si="606"/>
        <v>1.5616457835260653E-2</v>
      </c>
      <c r="U2298" s="4">
        <f t="shared" si="607"/>
        <v>6.6666666666666666E-2</v>
      </c>
      <c r="V2298" s="4">
        <f t="shared" si="608"/>
        <v>0.81291335664285558</v>
      </c>
      <c r="W2298" s="4" t="s">
        <v>5126</v>
      </c>
      <c r="X2298" s="2" cm="1">
        <f t="array" ref="X2298">SUM(_xlfn._xlws.FILTER($F$2:$F$2454,_xlfn.MAP($W$2:$W$2454,_xlfn.LAMBDA(_xlpm.x,_xlpm.x=$W2298))))</f>
        <v>109</v>
      </c>
      <c r="Y2298" s="11">
        <f t="shared" si="609"/>
        <v>9.1743119266055051E-3</v>
      </c>
      <c r="Z2298" s="4" t="s">
        <v>5102</v>
      </c>
      <c r="AA2298" s="2" cm="1">
        <f t="array" ref="AA2298">SUM(_xlfn._xlws.FILTER($F$2:$F$2454,_xlfn.MAP($Z$2:$Z$2454,_xlfn.LAMBDA(_xlpm.x,_xlpm.x=$Z2298))))</f>
        <v>1794</v>
      </c>
      <c r="AB2298" s="11">
        <f t="shared" si="610"/>
        <v>5.5741360089186175E-4</v>
      </c>
      <c r="AC2298" s="11">
        <f t="shared" si="611"/>
        <v>1.2163959407674496</v>
      </c>
      <c r="AG2298" s="2"/>
      <c r="AL2298" s="2"/>
      <c r="AM2298" s="2"/>
    </row>
    <row r="2299" spans="1:39">
      <c r="A2299" s="1" t="str">
        <f t="shared" si="595"/>
        <v>~grie~ : [ɡɹi]</v>
      </c>
      <c r="B2299" s="1">
        <f>_xlfn.LET(_xlpm.d,$G2299,_xlpm.k,_xlfn.CONCAT(LEFT(TRIM(B$1),1),"*"),COUNTIF(_xlpm.d,_xlpm.k))</f>
        <v>0</v>
      </c>
      <c r="C2299" s="1">
        <f>_xlfn.LET(_xlpm.d,$G2299,_xlpm.k,_xlfn.CONCAT(LEFT(TRIM(C$1),1),"*"),COUNTIF(_xlpm.d,_xlpm.k))</f>
        <v>0</v>
      </c>
      <c r="D2299" s="1">
        <f>_xlfn.LET(_xlpm.d,$G2299,_xlpm.k,_xlfn.CONCAT(LEFT(TRIM(D$1),1),"*"),COUNTIF(_xlpm.d,_xlpm.k))</f>
        <v>0</v>
      </c>
      <c r="E2299" s="1">
        <f t="shared" si="596"/>
        <v>0.47712125471966244</v>
      </c>
      <c r="F2299" s="7">
        <v>2</v>
      </c>
      <c r="G2299" s="9" t="s">
        <v>1216</v>
      </c>
      <c r="H2299" s="4" cm="1">
        <f t="array" ref="H2299">F2299/freq.sum.r6e</f>
        <v>1.5842839036755386E-4</v>
      </c>
      <c r="I2299" s="4" t="str">
        <f t="shared" si="597"/>
        <v>ɡɹi</v>
      </c>
      <c r="J2299" s="4" t="str">
        <f t="shared" si="598"/>
        <v>grie</v>
      </c>
      <c r="K2299" s="10">
        <f t="shared" si="599"/>
        <v>3</v>
      </c>
      <c r="L2299" s="1">
        <f t="shared" si="600"/>
        <v>4</v>
      </c>
      <c r="M2299" s="10">
        <f t="shared" si="601"/>
        <v>4</v>
      </c>
      <c r="N2299" s="1" t="str">
        <f t="shared" si="602"/>
        <v>~grie~</v>
      </c>
      <c r="O2299" s="1" t="str">
        <f t="shared" si="603"/>
        <v>[ɡɹi]</v>
      </c>
      <c r="P2299" s="3" cm="1">
        <f t="array" ref="P2299">SUM(_xlfn._xlws.FILTER($H$2:$H$2454,_xlfn.MAP($N$2:$N$2454,_xlfn.LAMBDA(_xlpm.x,_xlpm.x=$N2299))))</f>
        <v>1.5842839036755386E-4</v>
      </c>
      <c r="Q2299" s="4">
        <f t="shared" si="604"/>
        <v>1</v>
      </c>
      <c r="R2299" s="6" cm="1">
        <f t="array" ref="R2299">SUM(_xlfn._xlws.FILTER($H$2:$H$2454,_xlfn.MAP($O$2:$O$2454,_xlfn.LAMBDA(_xlpm.x,_xlpm.x=$O2299))))</f>
        <v>1.0297845373891E-3</v>
      </c>
      <c r="S2299" s="4">
        <f t="shared" si="605"/>
        <v>0.15384615384615385</v>
      </c>
      <c r="T2299" s="4">
        <f t="shared" si="606"/>
        <v>9.9006000251924881E-2</v>
      </c>
      <c r="U2299" s="4">
        <f t="shared" si="607"/>
        <v>0.26666666666666672</v>
      </c>
      <c r="V2299" s="4">
        <f t="shared" si="608"/>
        <v>0.81291335664285558</v>
      </c>
      <c r="W2299" s="4" t="s">
        <v>5134</v>
      </c>
      <c r="X2299" s="2" cm="1">
        <f t="array" ref="X2299">SUM(_xlfn._xlws.FILTER($F$2:$F$2454,_xlfn.MAP($W$2:$W$2454,_xlfn.LAMBDA(_xlpm.x,_xlpm.x=$W2299))))</f>
        <v>59</v>
      </c>
      <c r="Y2299" s="11">
        <f t="shared" si="609"/>
        <v>3.3898305084745763E-2</v>
      </c>
      <c r="Z2299" s="4" t="s">
        <v>5110</v>
      </c>
      <c r="AA2299" s="2" cm="1">
        <f t="array" ref="AA2299">SUM(_xlfn._xlws.FILTER($F$2:$F$2454,_xlfn.MAP($Z$2:$Z$2454,_xlfn.LAMBDA(_xlpm.x,_xlpm.x=$Z2299))))</f>
        <v>354</v>
      </c>
      <c r="AB2299" s="11">
        <f t="shared" si="610"/>
        <v>5.6497175141242938E-3</v>
      </c>
      <c r="AC2299" s="11">
        <f t="shared" si="611"/>
        <v>0.77815125038364363</v>
      </c>
      <c r="AG2299" s="2"/>
      <c r="AL2299" s="2"/>
      <c r="AM2299" s="2"/>
    </row>
    <row r="2300" spans="1:39">
      <c r="A2300" s="1" t="str">
        <f t="shared" si="595"/>
        <v>~phra~ : [fɹeɪ]</v>
      </c>
      <c r="B2300" s="1">
        <f>_xlfn.LET(_xlpm.d,$G2300,_xlpm.k,_xlfn.CONCAT(LEFT(TRIM(B$1),1),"*"),COUNTIF(_xlpm.d,_xlpm.k))</f>
        <v>0</v>
      </c>
      <c r="C2300" s="1">
        <f>_xlfn.LET(_xlpm.d,$G2300,_xlpm.k,_xlfn.CONCAT(LEFT(TRIM(C$1),1),"*"),COUNTIF(_xlpm.d,_xlpm.k))</f>
        <v>0</v>
      </c>
      <c r="D2300" s="1">
        <f>_xlfn.LET(_xlpm.d,$G2300,_xlpm.k,_xlfn.CONCAT(LEFT(TRIM(D$1),1),"*"),COUNTIF(_xlpm.d,_xlpm.k))</f>
        <v>0</v>
      </c>
      <c r="E2300" s="1">
        <f t="shared" si="596"/>
        <v>0.30102999566398114</v>
      </c>
      <c r="F2300" s="7">
        <v>1</v>
      </c>
      <c r="G2300" s="9" t="s">
        <v>1417</v>
      </c>
      <c r="H2300" s="4" cm="1">
        <f t="array" ref="H2300">F2300/freq.sum.r6e</f>
        <v>7.9214195183776928E-5</v>
      </c>
      <c r="I2300" s="4" t="str">
        <f t="shared" si="597"/>
        <v>fɹeɪ</v>
      </c>
      <c r="J2300" s="4" t="str">
        <f t="shared" si="598"/>
        <v>phra</v>
      </c>
      <c r="K2300" s="10">
        <f t="shared" si="599"/>
        <v>4</v>
      </c>
      <c r="L2300" s="1">
        <f t="shared" si="600"/>
        <v>4</v>
      </c>
      <c r="M2300" s="10">
        <f t="shared" si="601"/>
        <v>4</v>
      </c>
      <c r="N2300" s="1" t="str">
        <f t="shared" si="602"/>
        <v>~phra~</v>
      </c>
      <c r="O2300" s="1" t="str">
        <f t="shared" si="603"/>
        <v>[fɹeɪ]</v>
      </c>
      <c r="P2300" s="3" cm="1">
        <f t="array" ref="P2300">SUM(_xlfn._xlws.FILTER($H$2:$H$2454,_xlfn.MAP($N$2:$N$2454,_xlfn.LAMBDA(_xlpm.x,_xlpm.x=$N2300))))</f>
        <v>7.9214195183776928E-5</v>
      </c>
      <c r="Q2300" s="4">
        <f t="shared" si="604"/>
        <v>1</v>
      </c>
      <c r="R2300" s="6" cm="1">
        <f t="array" ref="R2300">SUM(_xlfn._xlws.FILTER($H$2:$H$2454,_xlfn.MAP($O$2:$O$2454,_xlfn.LAMBDA(_xlpm.x,_xlpm.x=$O2300))))</f>
        <v>5.5449936628643843E-4</v>
      </c>
      <c r="S2300" s="4">
        <f t="shared" si="605"/>
        <v>0.14285714285714288</v>
      </c>
      <c r="T2300" s="4">
        <f t="shared" si="606"/>
        <v>5.8561716882227464E-2</v>
      </c>
      <c r="U2300" s="4">
        <f t="shared" si="607"/>
        <v>0.25000000000000006</v>
      </c>
      <c r="V2300" s="4">
        <f t="shared" si="608"/>
        <v>0.84509804001425681</v>
      </c>
      <c r="W2300" s="4" t="s">
        <v>5120</v>
      </c>
      <c r="X2300" s="2" cm="1">
        <f t="array" ref="X2300">SUM(_xlfn._xlws.FILTER($F$2:$F$2454,_xlfn.MAP($W$2:$W$2454,_xlfn.LAMBDA(_xlpm.x,_xlpm.x=$W2300))))</f>
        <v>1666</v>
      </c>
      <c r="Y2300" s="11">
        <f t="shared" si="609"/>
        <v>6.0024009603841532E-4</v>
      </c>
      <c r="Z2300" s="4" t="s">
        <v>5108</v>
      </c>
      <c r="AA2300" s="2" cm="1">
        <f t="array" ref="AA2300">SUM(_xlfn._xlws.FILTER($F$2:$F$2454,_xlfn.MAP($Z$2:$Z$2454,_xlfn.LAMBDA(_xlpm.x,_xlpm.x=$Z2300))))</f>
        <v>475</v>
      </c>
      <c r="AB2300" s="11">
        <f t="shared" si="610"/>
        <v>2.1052631578947368E-3</v>
      </c>
      <c r="AC2300" s="11">
        <f t="shared" si="611"/>
        <v>-0.5449813874459023</v>
      </c>
      <c r="AG2300" s="2"/>
      <c r="AL2300" s="2"/>
      <c r="AM2300" s="2"/>
    </row>
    <row r="2301" spans="1:39">
      <c r="A2301" s="1" t="str">
        <f t="shared" si="595"/>
        <v>~frei~ : [fɹi]</v>
      </c>
      <c r="B2301" s="1">
        <f>_xlfn.LET(_xlpm.d,$G2301,_xlpm.k,_xlfn.CONCAT(LEFT(TRIM(B$1),1),"*"),COUNTIF(_xlpm.d,_xlpm.k))</f>
        <v>0</v>
      </c>
      <c r="C2301" s="1">
        <f>_xlfn.LET(_xlpm.d,$G2301,_xlpm.k,_xlfn.CONCAT(LEFT(TRIM(C$1),1),"*"),COUNTIF(_xlpm.d,_xlpm.k))</f>
        <v>0</v>
      </c>
      <c r="D2301" s="1">
        <f>_xlfn.LET(_xlpm.d,$G2301,_xlpm.k,_xlfn.CONCAT(LEFT(TRIM(D$1),1),"*"),COUNTIF(_xlpm.d,_xlpm.k))</f>
        <v>0</v>
      </c>
      <c r="E2301" s="1">
        <f t="shared" si="596"/>
        <v>0.30102999566398114</v>
      </c>
      <c r="F2301" s="7">
        <v>1</v>
      </c>
      <c r="G2301" s="9" t="s">
        <v>1994</v>
      </c>
      <c r="H2301" s="4" cm="1">
        <f t="array" ref="H2301">F2301/freq.sum.r6e</f>
        <v>7.9214195183776928E-5</v>
      </c>
      <c r="I2301" s="4" t="str">
        <f t="shared" si="597"/>
        <v>fɹi</v>
      </c>
      <c r="J2301" s="4" t="str">
        <f t="shared" si="598"/>
        <v>frei</v>
      </c>
      <c r="K2301" s="10">
        <f t="shared" si="599"/>
        <v>3</v>
      </c>
      <c r="L2301" s="1">
        <f t="shared" si="600"/>
        <v>4</v>
      </c>
      <c r="M2301" s="10">
        <f t="shared" si="601"/>
        <v>4</v>
      </c>
      <c r="N2301" s="1" t="str">
        <f t="shared" si="602"/>
        <v>~frei~</v>
      </c>
      <c r="O2301" s="1" t="str">
        <f t="shared" si="603"/>
        <v>[fɹi]</v>
      </c>
      <c r="P2301" s="3" cm="1">
        <f t="array" ref="P2301">SUM(_xlfn._xlws.FILTER($H$2:$H$2454,_xlfn.MAP($N$2:$N$2454,_xlfn.LAMBDA(_xlpm.x,_xlpm.x=$N2301))))</f>
        <v>7.9214195183776928E-5</v>
      </c>
      <c r="Q2301" s="4">
        <f t="shared" si="604"/>
        <v>1</v>
      </c>
      <c r="R2301" s="6" cm="1">
        <f t="array" ref="R2301">SUM(_xlfn._xlws.FILTER($H$2:$H$2454,_xlfn.MAP($O$2:$O$2454,_xlfn.LAMBDA(_xlpm.x,_xlpm.x=$O2301))))</f>
        <v>5.5449936628643843E-4</v>
      </c>
      <c r="S2301" s="4">
        <f t="shared" si="605"/>
        <v>0.14285714285714288</v>
      </c>
      <c r="T2301" s="4">
        <f t="shared" si="606"/>
        <v>5.8561716882227464E-2</v>
      </c>
      <c r="U2301" s="4">
        <f t="shared" si="607"/>
        <v>0.25000000000000006</v>
      </c>
      <c r="V2301" s="4">
        <f t="shared" si="608"/>
        <v>0.84509804001425681</v>
      </c>
      <c r="W2301" s="4" t="s">
        <v>5135</v>
      </c>
      <c r="X2301" s="2" cm="1">
        <f t="array" ref="X2301">SUM(_xlfn._xlws.FILTER($F$2:$F$2454,_xlfn.MAP($W$2:$W$2454,_xlfn.LAMBDA(_xlpm.x,_xlpm.x=$W2301))))</f>
        <v>40</v>
      </c>
      <c r="Y2301" s="11">
        <f t="shared" si="609"/>
        <v>2.5000000000000001E-2</v>
      </c>
      <c r="Z2301" s="4" t="s">
        <v>5110</v>
      </c>
      <c r="AA2301" s="2" cm="1">
        <f t="array" ref="AA2301">SUM(_xlfn._xlws.FILTER($F$2:$F$2454,_xlfn.MAP($Z$2:$Z$2454,_xlfn.LAMBDA(_xlpm.x,_xlpm.x=$Z2301))))</f>
        <v>354</v>
      </c>
      <c r="AB2301" s="11">
        <f t="shared" si="610"/>
        <v>2.8248587570621469E-3</v>
      </c>
      <c r="AC2301" s="11">
        <f t="shared" si="611"/>
        <v>0.94694327069782547</v>
      </c>
      <c r="AG2301" s="2"/>
      <c r="AL2301" s="2"/>
      <c r="AM2301" s="2"/>
    </row>
    <row r="2302" spans="1:39">
      <c r="A2302" s="1" t="str">
        <f t="shared" si="595"/>
        <v>~ghey~ : [ɡɪ]</v>
      </c>
      <c r="B2302" s="1">
        <f>_xlfn.LET(_xlpm.d,$G2302,_xlpm.k,_xlfn.CONCAT(LEFT(TRIM(B$1),1),"*"),COUNTIF(_xlpm.d,_xlpm.k))</f>
        <v>0</v>
      </c>
      <c r="C2302" s="1">
        <f>_xlfn.LET(_xlpm.d,$G2302,_xlpm.k,_xlfn.CONCAT(LEFT(TRIM(C$1),1),"*"),COUNTIF(_xlpm.d,_xlpm.k))</f>
        <v>0</v>
      </c>
      <c r="D2302" s="1">
        <f>_xlfn.LET(_xlpm.d,$G2302,_xlpm.k,_xlfn.CONCAT(LEFT(TRIM(D$1),1),"*"),COUNTIF(_xlpm.d,_xlpm.k))</f>
        <v>0</v>
      </c>
      <c r="E2302" s="1">
        <f t="shared" si="596"/>
        <v>0.30102999566398114</v>
      </c>
      <c r="F2302" s="7">
        <v>1</v>
      </c>
      <c r="G2302" s="9" t="s">
        <v>2399</v>
      </c>
      <c r="H2302" s="4" cm="1">
        <f t="array" ref="H2302">F2302/freq.sum.r6e</f>
        <v>7.9214195183776928E-5</v>
      </c>
      <c r="I2302" s="1" t="str">
        <f t="shared" si="597"/>
        <v>ɡɪ</v>
      </c>
      <c r="J2302" s="1" t="str">
        <f t="shared" si="598"/>
        <v>ghey</v>
      </c>
      <c r="K2302" s="10">
        <f t="shared" si="599"/>
        <v>2</v>
      </c>
      <c r="L2302" s="1">
        <f t="shared" si="600"/>
        <v>4</v>
      </c>
      <c r="M2302" s="10">
        <f t="shared" si="601"/>
        <v>4</v>
      </c>
      <c r="N2302" s="1" t="str">
        <f t="shared" si="602"/>
        <v>~ghey~</v>
      </c>
      <c r="O2302" s="1" t="str">
        <f t="shared" si="603"/>
        <v>[ɡɪ]</v>
      </c>
      <c r="P2302" s="3" cm="1">
        <f t="array" ref="P2302">SUM(_xlfn._xlws.FILTER($H$2:$H$2454,_xlfn.MAP($N$2:$N$2454,_xlfn.LAMBDA(_xlpm.x,_xlpm.x=$N2302))))</f>
        <v>1.5842839036755386E-4</v>
      </c>
      <c r="Q2302" s="4">
        <f t="shared" si="604"/>
        <v>0.5</v>
      </c>
      <c r="R2302" s="6" cm="1">
        <f t="array" ref="R2302">SUM(_xlfn._xlws.FILTER($H$2:$H$2454,_xlfn.MAP($O$2:$O$2454,_xlfn.LAMBDA(_xlpm.x,_xlpm.x=$O2302))))</f>
        <v>1.1089987325728771E-3</v>
      </c>
      <c r="S2302" s="4">
        <f t="shared" si="605"/>
        <v>7.1428571428571425E-2</v>
      </c>
      <c r="T2302" s="4">
        <f t="shared" si="606"/>
        <v>2.9280858441113725E-2</v>
      </c>
      <c r="U2302" s="4">
        <f t="shared" si="607"/>
        <v>0.125</v>
      </c>
      <c r="V2302" s="4">
        <f t="shared" si="608"/>
        <v>0.84509804001425681</v>
      </c>
      <c r="W2302" s="4" t="s">
        <v>5147</v>
      </c>
      <c r="X2302" s="2" cm="1">
        <f t="array" ref="X2302">SUM(_xlfn._xlws.FILTER($F$2:$F$2454,_xlfn.MAP($W$2:$W$2454,_xlfn.LAMBDA(_xlpm.x,_xlpm.x=$W2302))))</f>
        <v>29</v>
      </c>
      <c r="Y2302" s="11">
        <f t="shared" si="609"/>
        <v>3.4482758620689655E-2</v>
      </c>
      <c r="Z2302" s="4" t="s">
        <v>5102</v>
      </c>
      <c r="AA2302" s="2" cm="1">
        <f t="array" ref="AA2302">SUM(_xlfn._xlws.FILTER($F$2:$F$2454,_xlfn.MAP($Z$2:$Z$2454,_xlfn.LAMBDA(_xlpm.x,_xlpm.x=$Z2302))))</f>
        <v>1794</v>
      </c>
      <c r="AB2302" s="11">
        <f t="shared" si="610"/>
        <v>5.5741360089186175E-4</v>
      </c>
      <c r="AC2302" s="11">
        <f t="shared" si="611"/>
        <v>1.7914244408091171</v>
      </c>
      <c r="AG2302" s="2"/>
      <c r="AL2302" s="2"/>
      <c r="AM2302" s="2"/>
    </row>
    <row r="2303" spans="1:39">
      <c r="A2303" s="1" t="str">
        <f t="shared" si="595"/>
        <v>~tray~ : [tɹeɪ]</v>
      </c>
      <c r="B2303" s="1">
        <f>_xlfn.LET(_xlpm.d,$G2303,_xlpm.k,_xlfn.CONCAT(LEFT(TRIM(B$1),1),"*"),COUNTIF(_xlpm.d,_xlpm.k))</f>
        <v>0</v>
      </c>
      <c r="C2303" s="1">
        <f>_xlfn.LET(_xlpm.d,$G2303,_xlpm.k,_xlfn.CONCAT(LEFT(TRIM(C$1),1),"*"),COUNTIF(_xlpm.d,_xlpm.k))</f>
        <v>0</v>
      </c>
      <c r="D2303" s="1">
        <f>_xlfn.LET(_xlpm.d,$G2303,_xlpm.k,_xlfn.CONCAT(LEFT(TRIM(D$1),1),"*"),COUNTIF(_xlpm.d,_xlpm.k))</f>
        <v>0</v>
      </c>
      <c r="E2303" s="1">
        <f t="shared" si="596"/>
        <v>0.30102999566398114</v>
      </c>
      <c r="F2303" s="7">
        <v>1</v>
      </c>
      <c r="G2303" s="9" t="s">
        <v>1477</v>
      </c>
      <c r="H2303" s="4" cm="1">
        <f t="array" ref="H2303">F2303/freq.sum.r6e</f>
        <v>7.9214195183776928E-5</v>
      </c>
      <c r="I2303" s="1" t="str">
        <f t="shared" si="597"/>
        <v>tɹeɪ</v>
      </c>
      <c r="J2303" s="1" t="str">
        <f t="shared" si="598"/>
        <v>tray</v>
      </c>
      <c r="K2303" s="10">
        <f t="shared" si="599"/>
        <v>4</v>
      </c>
      <c r="L2303" s="1">
        <f t="shared" si="600"/>
        <v>4</v>
      </c>
      <c r="M2303" s="10">
        <f t="shared" si="601"/>
        <v>4</v>
      </c>
      <c r="N2303" s="1" t="str">
        <f t="shared" si="602"/>
        <v>~tray~</v>
      </c>
      <c r="O2303" s="1" t="str">
        <f t="shared" si="603"/>
        <v>[tɹeɪ]</v>
      </c>
      <c r="P2303" s="3" cm="1">
        <f t="array" ref="P2303">SUM(_xlfn._xlws.FILTER($H$2:$H$2454,_xlfn.MAP($N$2:$N$2454,_xlfn.LAMBDA(_xlpm.x,_xlpm.x=$N2303))))</f>
        <v>7.9214195183776928E-5</v>
      </c>
      <c r="Q2303" s="4">
        <f t="shared" si="604"/>
        <v>1</v>
      </c>
      <c r="R2303" s="6" cm="1">
        <f t="array" ref="R2303">SUM(_xlfn._xlws.FILTER($H$2:$H$2454,_xlfn.MAP($O$2:$O$2454,_xlfn.LAMBDA(_xlpm.x,_xlpm.x=$O2303))))</f>
        <v>6.3371356147021542E-4</v>
      </c>
      <c r="S2303" s="4">
        <f t="shared" si="605"/>
        <v>0.125</v>
      </c>
      <c r="T2303" s="4">
        <f t="shared" si="606"/>
        <v>5.2054859450868844E-2</v>
      </c>
      <c r="U2303" s="4">
        <f t="shared" si="607"/>
        <v>0.22222222222222221</v>
      </c>
      <c r="V2303" s="4">
        <f t="shared" si="608"/>
        <v>0.90308998699194354</v>
      </c>
      <c r="W2303" s="4" t="s">
        <v>5127</v>
      </c>
      <c r="X2303" s="2" cm="1">
        <f t="array" ref="X2303">SUM(_xlfn._xlws.FILTER($F$2:$F$2454,_xlfn.MAP($W$2:$W$2454,_xlfn.LAMBDA(_xlpm.x,_xlpm.x=$W2303))))</f>
        <v>59</v>
      </c>
      <c r="Y2303" s="11">
        <f t="shared" si="609"/>
        <v>1.6949152542372881E-2</v>
      </c>
      <c r="Z2303" s="4" t="s">
        <v>5108</v>
      </c>
      <c r="AA2303" s="2" cm="1">
        <f t="array" ref="AA2303">SUM(_xlfn._xlws.FILTER($F$2:$F$2454,_xlfn.MAP($Z$2:$Z$2454,_xlfn.LAMBDA(_xlpm.x,_xlpm.x=$Z2303))))</f>
        <v>475</v>
      </c>
      <c r="AB2303" s="11">
        <f t="shared" si="610"/>
        <v>2.1052631578947368E-3</v>
      </c>
      <c r="AC2303" s="11">
        <f t="shared" si="611"/>
        <v>0.90584159798272246</v>
      </c>
      <c r="AG2303" s="2"/>
      <c r="AL2303" s="2"/>
      <c r="AM2303" s="2"/>
    </row>
    <row r="2304" spans="1:39">
      <c r="A2304" s="1" t="str">
        <f t="shared" si="595"/>
        <v>~phre~ : [fɹɛ]</v>
      </c>
      <c r="B2304" s="1">
        <f>_xlfn.LET(_xlpm.d,$G2304,_xlpm.k,_xlfn.CONCAT(LEFT(TRIM(B$1),1),"*"),COUNTIF(_xlpm.d,_xlpm.k))</f>
        <v>0</v>
      </c>
      <c r="C2304" s="1">
        <f>_xlfn.LET(_xlpm.d,$G2304,_xlpm.k,_xlfn.CONCAT(LEFT(TRIM(C$1),1),"*"),COUNTIF(_xlpm.d,_xlpm.k))</f>
        <v>0</v>
      </c>
      <c r="D2304" s="1">
        <f>_xlfn.LET(_xlpm.d,$G2304,_xlpm.k,_xlfn.CONCAT(LEFT(TRIM(D$1),1),"*"),COUNTIF(_xlpm.d,_xlpm.k))</f>
        <v>0</v>
      </c>
      <c r="E2304" s="1">
        <f t="shared" si="596"/>
        <v>0.30102999566398114</v>
      </c>
      <c r="F2304" s="7">
        <v>1</v>
      </c>
      <c r="G2304" s="9" t="s">
        <v>1996</v>
      </c>
      <c r="H2304" s="4" cm="1">
        <f t="array" ref="H2304">F2304/freq.sum.r6e</f>
        <v>7.9214195183776928E-5</v>
      </c>
      <c r="I2304" s="4" t="str">
        <f t="shared" si="597"/>
        <v>fɹɛ</v>
      </c>
      <c r="J2304" s="4" t="str">
        <f t="shared" si="598"/>
        <v>phre</v>
      </c>
      <c r="K2304" s="10">
        <f t="shared" si="599"/>
        <v>3</v>
      </c>
      <c r="L2304" s="1">
        <f t="shared" si="600"/>
        <v>4</v>
      </c>
      <c r="M2304" s="10">
        <f t="shared" si="601"/>
        <v>4</v>
      </c>
      <c r="N2304" s="1" t="str">
        <f t="shared" si="602"/>
        <v>~phre~</v>
      </c>
      <c r="O2304" s="1" t="str">
        <f t="shared" si="603"/>
        <v>[fɹɛ]</v>
      </c>
      <c r="P2304" s="3" cm="1">
        <f t="array" ref="P2304">SUM(_xlfn._xlws.FILTER($H$2:$H$2454,_xlfn.MAP($N$2:$N$2454,_xlfn.LAMBDA(_xlpm.x,_xlpm.x=$N2304))))</f>
        <v>7.9214195183776928E-5</v>
      </c>
      <c r="Q2304" s="4">
        <f t="shared" si="604"/>
        <v>1</v>
      </c>
      <c r="R2304" s="6" cm="1">
        <f t="array" ref="R2304">SUM(_xlfn._xlws.FILTER($H$2:$H$2454,_xlfn.MAP($O$2:$O$2454,_xlfn.LAMBDA(_xlpm.x,_xlpm.x=$O2304))))</f>
        <v>6.3371356147021542E-4</v>
      </c>
      <c r="S2304" s="4">
        <f t="shared" si="605"/>
        <v>0.125</v>
      </c>
      <c r="T2304" s="4">
        <f t="shared" si="606"/>
        <v>5.2054859450868844E-2</v>
      </c>
      <c r="U2304" s="4">
        <f t="shared" si="607"/>
        <v>0.22222222222222221</v>
      </c>
      <c r="V2304" s="4">
        <f t="shared" si="608"/>
        <v>0.90308998699194354</v>
      </c>
      <c r="W2304" s="4" t="s">
        <v>5121</v>
      </c>
      <c r="X2304" s="2" cm="1">
        <f t="array" ref="X2304">SUM(_xlfn._xlws.FILTER($F$2:$F$2454,_xlfn.MAP($W$2:$W$2454,_xlfn.LAMBDA(_xlpm.x,_xlpm.x=$W2304))))</f>
        <v>2896</v>
      </c>
      <c r="Y2304" s="11">
        <f t="shared" si="609"/>
        <v>3.453038674033149E-4</v>
      </c>
      <c r="Z2304" s="4" t="s">
        <v>5104</v>
      </c>
      <c r="AA2304" s="2" cm="1">
        <f t="array" ref="AA2304">SUM(_xlfn._xlws.FILTER($F$2:$F$2454,_xlfn.MAP($Z$2:$Z$2454,_xlfn.LAMBDA(_xlpm.x,_xlpm.x=$Z2304))))</f>
        <v>883</v>
      </c>
      <c r="AB2304" s="11">
        <f t="shared" si="610"/>
        <v>1.1325028312570782E-3</v>
      </c>
      <c r="AC2304" s="11">
        <f t="shared" si="611"/>
        <v>-0.51583785394754078</v>
      </c>
      <c r="AG2304" s="2"/>
      <c r="AL2304" s="2"/>
      <c r="AM2304" s="2"/>
    </row>
    <row r="2305" spans="1:39">
      <c r="A2305" s="1" t="str">
        <f t="shared" si="595"/>
        <v>~ffed~ : [ft]</v>
      </c>
      <c r="B2305" s="1">
        <f>_xlfn.LET(_xlpm.d,$G2305,_xlpm.k,_xlfn.CONCAT(LEFT(TRIM(B$1),1),"*"),COUNTIF(_xlpm.d,_xlpm.k))</f>
        <v>0</v>
      </c>
      <c r="C2305" s="1">
        <f>_xlfn.LET(_xlpm.d,$G2305,_xlpm.k,_xlfn.CONCAT(LEFT(TRIM(C$1),1),"*"),COUNTIF(_xlpm.d,_xlpm.k))</f>
        <v>0</v>
      </c>
      <c r="D2305" s="1">
        <f>_xlfn.LET(_xlpm.d,$G2305,_xlpm.k,_xlfn.CONCAT(LEFT(TRIM(D$1),1),"*"),COUNTIF(_xlpm.d,_xlpm.k))</f>
        <v>0</v>
      </c>
      <c r="E2305" s="1">
        <f t="shared" si="596"/>
        <v>0.30102999566398114</v>
      </c>
      <c r="F2305" s="7">
        <v>1</v>
      </c>
      <c r="G2305" s="9" t="s">
        <v>1984</v>
      </c>
      <c r="H2305" s="4" cm="1">
        <f t="array" ref="H2305">F2305/freq.sum.r6e</f>
        <v>7.9214195183776928E-5</v>
      </c>
      <c r="I2305" s="4" t="str">
        <f t="shared" si="597"/>
        <v>ft</v>
      </c>
      <c r="J2305" s="4" t="str">
        <f t="shared" si="598"/>
        <v>ffed</v>
      </c>
      <c r="K2305" s="10">
        <f t="shared" si="599"/>
        <v>2</v>
      </c>
      <c r="L2305" s="1">
        <f t="shared" si="600"/>
        <v>4</v>
      </c>
      <c r="M2305" s="10">
        <f t="shared" si="601"/>
        <v>4</v>
      </c>
      <c r="N2305" s="1" t="str">
        <f t="shared" si="602"/>
        <v>~ffed~</v>
      </c>
      <c r="O2305" s="1" t="str">
        <f t="shared" si="603"/>
        <v>[ft]</v>
      </c>
      <c r="P2305" s="3" cm="1">
        <f t="array" ref="P2305">SUM(_xlfn._xlws.FILTER($H$2:$H$2454,_xlfn.MAP($N$2:$N$2454,_xlfn.LAMBDA(_xlpm.x,_xlpm.x=$N2305))))</f>
        <v>7.9214195183776928E-5</v>
      </c>
      <c r="Q2305" s="4">
        <f t="shared" si="604"/>
        <v>1</v>
      </c>
      <c r="R2305" s="6" cm="1">
        <f t="array" ref="R2305">SUM(_xlfn._xlws.FILTER($H$2:$H$2454,_xlfn.MAP($O$2:$O$2454,_xlfn.LAMBDA(_xlpm.x,_xlpm.x=$O2305))))</f>
        <v>6.3371356147021542E-4</v>
      </c>
      <c r="S2305" s="4">
        <f t="shared" si="605"/>
        <v>0.125</v>
      </c>
      <c r="T2305" s="4">
        <f t="shared" si="606"/>
        <v>5.2054859450868844E-2</v>
      </c>
      <c r="U2305" s="4">
        <f t="shared" si="607"/>
        <v>0.22222222222222221</v>
      </c>
      <c r="V2305" s="4">
        <f t="shared" si="608"/>
        <v>0.90308998699194354</v>
      </c>
      <c r="W2305" s="4" t="s">
        <v>5121</v>
      </c>
      <c r="X2305" s="2" cm="1">
        <f t="array" ref="X2305">SUM(_xlfn._xlws.FILTER($F$2:$F$2454,_xlfn.MAP($W$2:$W$2454,_xlfn.LAMBDA(_xlpm.x,_xlpm.x=$W2305))))</f>
        <v>2896</v>
      </c>
      <c r="Y2305" s="11">
        <f t="shared" si="609"/>
        <v>3.453038674033149E-4</v>
      </c>
      <c r="Z2305" s="4"/>
      <c r="AA2305" s="2" cm="1">
        <f t="array" ref="AA2305">SUM(_xlfn._xlws.FILTER($F$2:$F$2454,_xlfn.MAP($Z$2:$Z$2454,_xlfn.LAMBDA(_xlpm.x,_xlpm.x=$Z2305))))</f>
        <v>3871</v>
      </c>
      <c r="AB2305" s="11">
        <f t="shared" si="610"/>
        <v>2.5833118057349522E-4</v>
      </c>
      <c r="AC2305" s="11">
        <f t="shared" si="611"/>
        <v>0.12602461379384577</v>
      </c>
      <c r="AG2305" s="2"/>
      <c r="AL2305" s="2"/>
      <c r="AM2305" s="2"/>
    </row>
    <row r="2306" spans="1:39">
      <c r="A2306" s="1" t="str">
        <f t="shared" ref="A2306:A2369" si="612">_xlfn.LET(_xlpm.sep," : ",CONCATENATE(N2306,_xlpm.sep,O2306))</f>
        <v>~pple~ : [pl]</v>
      </c>
      <c r="B2306" s="1">
        <f>_xlfn.LET(_xlpm.d,$G2306,_xlpm.k,_xlfn.CONCAT(LEFT(TRIM(B$1),1),"*"),COUNTIF(_xlpm.d,_xlpm.k))</f>
        <v>0</v>
      </c>
      <c r="C2306" s="1">
        <f>_xlfn.LET(_xlpm.d,$G2306,_xlpm.k,_xlfn.CONCAT(LEFT(TRIM(C$1),1),"*"),COUNTIF(_xlpm.d,_xlpm.k))</f>
        <v>0</v>
      </c>
      <c r="D2306" s="1">
        <f>_xlfn.LET(_xlpm.d,$G2306,_xlpm.k,_xlfn.CONCAT(LEFT(TRIM(D$1),1),"*"),COUNTIF(_xlpm.d,_xlpm.k))</f>
        <v>0</v>
      </c>
      <c r="E2306" s="1">
        <f t="shared" ref="E2306:E2369" si="613">LOG(F2306+1,10)</f>
        <v>0.30102999566398114</v>
      </c>
      <c r="F2306" s="7">
        <v>1</v>
      </c>
      <c r="G2306" s="9" t="s">
        <v>225</v>
      </c>
      <c r="H2306" s="4" cm="1">
        <f t="array" ref="H2306">F2306/freq.sum.r6e</f>
        <v>7.9214195183776928E-5</v>
      </c>
      <c r="I2306" s="4" t="str">
        <f t="shared" ref="I2306:I2369" si="614">_xlfn.LET(_xlpm.sep,":",_xlpm.w,$G2306,LEFT(_xlpm.w,FIND(_xlpm.sep,_xlpm.w)-1))</f>
        <v>pl</v>
      </c>
      <c r="J2306" s="4" t="str">
        <f t="shared" ref="J2306:J2369" si="615">_xlfn.LET(_xlpm.sep,":",_xlpm.w,$G2306,RIGHT(_xlpm.w,LEN(_xlpm.w)-FIND(_xlpm.sep,_xlpm.w)))</f>
        <v>pple</v>
      </c>
      <c r="K2306" s="10">
        <f t="shared" ref="K2306:K2369" si="616">_xlfn.LET(_xlpm.w,I2306,LEN(_xlpm.w))</f>
        <v>2</v>
      </c>
      <c r="L2306" s="1">
        <f t="shared" ref="L2306:L2369" si="617">_xlfn.LET(_xlpm.w,J2306,LEN(_xlpm.w))</f>
        <v>4</v>
      </c>
      <c r="M2306" s="10">
        <f t="shared" ref="M2306:M2369" si="618">_xlfn.LET(_xlpm.a,K2306,_xlpm.b,L2306,MAX(_xlpm.a,_xlpm.b))</f>
        <v>4</v>
      </c>
      <c r="N2306" s="1" t="str">
        <f t="shared" ref="N2306:N2369" si="619">_xlfn.LET(_xlpm.sep,":",_xlpm.w,$G2306,_xlfn.CONCAT("~",RIGHT(_xlpm.w,LEN(_xlpm.w)-FIND(_xlpm.sep,_xlpm.w)),"~"))</f>
        <v>~pple~</v>
      </c>
      <c r="O2306" s="1" t="str">
        <f t="shared" ref="O2306:O2369" si="620">_xlfn.LET(_xlpm.sep,":",_xlpm.w,$G2306,_xlfn.CONCAT("[",LEFT(_xlpm.w,FIND(_xlpm.sep,_xlpm.w)-1),"]"))</f>
        <v>[pl]</v>
      </c>
      <c r="P2306" s="3" cm="1">
        <f t="array" ref="P2306">SUM(_xlfn._xlws.FILTER($H$2:$H$2454,_xlfn.MAP($N$2:$N$2454,_xlfn.LAMBDA(_xlpm.x,_xlpm.x=$N2306))))</f>
        <v>7.9214195183776928E-5</v>
      </c>
      <c r="Q2306" s="4">
        <f t="shared" ref="Q2306:Q2369" si="621">$H2306/P2306</f>
        <v>1</v>
      </c>
      <c r="R2306" s="6" cm="1">
        <f t="array" ref="R2306">SUM(_xlfn._xlws.FILTER($H$2:$H$2454,_xlfn.MAP($O$2:$O$2454,_xlfn.LAMBDA(_xlpm.x,_xlpm.x=$O2306))))</f>
        <v>6.3371356147021542E-4</v>
      </c>
      <c r="S2306" s="4">
        <f t="shared" ref="S2306:S2369" si="622">$H2306/R2306</f>
        <v>0.125</v>
      </c>
      <c r="T2306" s="4">
        <f t="shared" ref="T2306:T2369" si="623">_xlfn.LET(_xlpm.freq,F2306,_xlpm.size,M2306+1,_xlpm.F,U2306,LOG(1+_xlpm.freq)*LOG(1+_xlpm.size)*_xlpm.F)</f>
        <v>5.2054859450868844E-2</v>
      </c>
      <c r="U2306" s="4">
        <f t="shared" ref="U2306:U2369" si="624">_xlfn.LET(_xlpm.a,S2306,_xlpm.b,Q2306,2*_xlpm.a*_xlpm.b/(_xlpm.a+_xlpm.b))</f>
        <v>0.22222222222222221</v>
      </c>
      <c r="V2306" s="4">
        <f t="shared" ref="V2306:V2369" si="625">_xlfn.LET(_xlpm.p,Q2306,_xlpm.q,S2306,LOG(_xlpm.p/_xlpm.q))</f>
        <v>0.90308998699194354</v>
      </c>
      <c r="W2306" s="4" t="s">
        <v>5121</v>
      </c>
      <c r="X2306" s="2" cm="1">
        <f t="array" ref="X2306">SUM(_xlfn._xlws.FILTER($F$2:$F$2454,_xlfn.MAP($W$2:$W$2454,_xlfn.LAMBDA(_xlpm.x,_xlpm.x=$W2306))))</f>
        <v>2896</v>
      </c>
      <c r="Y2306" s="11">
        <f t="shared" ref="Y2306:Y2369" si="626">$F2306/X2306</f>
        <v>3.453038674033149E-4</v>
      </c>
      <c r="Z2306" s="4"/>
      <c r="AA2306" s="2" cm="1">
        <f t="array" ref="AA2306">SUM(_xlfn._xlws.FILTER($F$2:$F$2454,_xlfn.MAP($Z$2:$Z$2454,_xlfn.LAMBDA(_xlpm.x,_xlpm.x=$Z2306))))</f>
        <v>3871</v>
      </c>
      <c r="AB2306" s="11">
        <f t="shared" ref="AB2306:AB2369" si="627">$F2306/AA2306</f>
        <v>2.5833118057349522E-4</v>
      </c>
      <c r="AC2306" s="11">
        <f t="shared" ref="AC2306:AC2369" si="628">_xlfn.LET(_xlpm.a,Y2306,_xlpm.b,AB2306,LOG(_xlpm.a/_xlpm.b))</f>
        <v>0.12602461379384577</v>
      </c>
      <c r="AG2306" s="2"/>
      <c r="AL2306" s="2"/>
      <c r="AM2306" s="2"/>
    </row>
    <row r="2307" spans="1:39">
      <c r="A2307" s="1" t="str">
        <f t="shared" si="612"/>
        <v>~ng's~ : [ŋz]</v>
      </c>
      <c r="B2307" s="1">
        <f>_xlfn.LET(_xlpm.d,$G2307,_xlpm.k,_xlfn.CONCAT(LEFT(TRIM(B$1),1),"*"),COUNTIF(_xlpm.d,_xlpm.k))</f>
        <v>0</v>
      </c>
      <c r="C2307" s="1">
        <f>_xlfn.LET(_xlpm.d,$G2307,_xlpm.k,_xlfn.CONCAT(LEFT(TRIM(C$1),1),"*"),COUNTIF(_xlpm.d,_xlpm.k))</f>
        <v>0</v>
      </c>
      <c r="D2307" s="1">
        <f>_xlfn.LET(_xlpm.d,$G2307,_xlpm.k,_xlfn.CONCAT(LEFT(TRIM(D$1),1),"*"),COUNTIF(_xlpm.d,_xlpm.k))</f>
        <v>0</v>
      </c>
      <c r="E2307" s="1">
        <f t="shared" si="613"/>
        <v>0.30102999566398114</v>
      </c>
      <c r="F2307" s="7">
        <v>1</v>
      </c>
      <c r="G2307" s="9" t="s">
        <v>2389</v>
      </c>
      <c r="H2307" s="4" cm="1">
        <f t="array" ref="H2307">F2307/freq.sum.r6e</f>
        <v>7.9214195183776928E-5</v>
      </c>
      <c r="I2307" s="4" t="str">
        <f t="shared" si="614"/>
        <v>ŋz</v>
      </c>
      <c r="J2307" s="4" t="str">
        <f t="shared" si="615"/>
        <v>ng's</v>
      </c>
      <c r="K2307" s="10">
        <f t="shared" si="616"/>
        <v>2</v>
      </c>
      <c r="L2307" s="1">
        <f t="shared" si="617"/>
        <v>4</v>
      </c>
      <c r="M2307" s="10">
        <f t="shared" si="618"/>
        <v>4</v>
      </c>
      <c r="N2307" s="1" t="str">
        <f t="shared" si="619"/>
        <v>~ng's~</v>
      </c>
      <c r="O2307" s="1" t="str">
        <f t="shared" si="620"/>
        <v>[ŋz]</v>
      </c>
      <c r="P2307" s="3" cm="1">
        <f t="array" ref="P2307">SUM(_xlfn._xlws.FILTER($H$2:$H$2454,_xlfn.MAP($N$2:$N$2454,_xlfn.LAMBDA(_xlpm.x,_xlpm.x=$N2307))))</f>
        <v>7.9214195183776928E-5</v>
      </c>
      <c r="Q2307" s="4">
        <f t="shared" si="621"/>
        <v>1</v>
      </c>
      <c r="R2307" s="6" cm="1">
        <f t="array" ref="R2307">SUM(_xlfn._xlws.FILTER($H$2:$H$2454,_xlfn.MAP($O$2:$O$2454,_xlfn.LAMBDA(_xlpm.x,_xlpm.x=$O2307))))</f>
        <v>6.3371356147021542E-4</v>
      </c>
      <c r="S2307" s="4">
        <f t="shared" si="622"/>
        <v>0.125</v>
      </c>
      <c r="T2307" s="4">
        <f t="shared" si="623"/>
        <v>5.2054859450868844E-2</v>
      </c>
      <c r="U2307" s="4">
        <f t="shared" si="624"/>
        <v>0.22222222222222221</v>
      </c>
      <c r="V2307" s="4">
        <f t="shared" si="625"/>
        <v>0.90308998699194354</v>
      </c>
      <c r="W2307" s="4"/>
      <c r="X2307" s="2" cm="1">
        <f t="array" ref="X2307">SUM(_xlfn._xlws.FILTER($F$2:$F$2454,_xlfn.MAP($W$2:$W$2454,_xlfn.LAMBDA(_xlpm.x,_xlpm.x=$W2307))))</f>
        <v>2988</v>
      </c>
      <c r="Y2307" s="11">
        <f t="shared" si="626"/>
        <v>3.3467202141900936E-4</v>
      </c>
      <c r="Z2307" s="4"/>
      <c r="AA2307" s="2" cm="1">
        <f t="array" ref="AA2307">SUM(_xlfn._xlws.FILTER($F$2:$F$2454,_xlfn.MAP($Z$2:$Z$2454,_xlfn.LAMBDA(_xlpm.x,_xlpm.x=$Z2307))))</f>
        <v>3871</v>
      </c>
      <c r="AB2307" s="11">
        <f t="shared" si="627"/>
        <v>2.5833118057349522E-4</v>
      </c>
      <c r="AC2307" s="11">
        <f t="shared" si="628"/>
        <v>0.11244257817559389</v>
      </c>
      <c r="AG2307" s="2"/>
      <c r="AL2307" s="2"/>
      <c r="AM2307" s="2"/>
    </row>
    <row r="2308" spans="1:39">
      <c r="A2308" s="1" t="str">
        <f t="shared" si="612"/>
        <v>~ghbo~ : [bə]</v>
      </c>
      <c r="B2308" s="1">
        <f>_xlfn.LET(_xlpm.d,$G2308,_xlpm.k,_xlfn.CONCAT(LEFT(TRIM(B$1),1),"*"),COUNTIF(_xlpm.d,_xlpm.k))</f>
        <v>0</v>
      </c>
      <c r="C2308" s="1">
        <f>_xlfn.LET(_xlpm.d,$G2308,_xlpm.k,_xlfn.CONCAT(LEFT(TRIM(C$1),1),"*"),COUNTIF(_xlpm.d,_xlpm.k))</f>
        <v>0</v>
      </c>
      <c r="D2308" s="1">
        <f>_xlfn.LET(_xlpm.d,$G2308,_xlpm.k,_xlfn.CONCAT(LEFT(TRIM(D$1),1),"*"),COUNTIF(_xlpm.d,_xlpm.k))</f>
        <v>0</v>
      </c>
      <c r="E2308" s="1">
        <f t="shared" si="613"/>
        <v>0.60205999132796229</v>
      </c>
      <c r="F2308" s="7">
        <v>3</v>
      </c>
      <c r="G2308" s="9" t="s">
        <v>1883</v>
      </c>
      <c r="H2308" s="4" cm="1">
        <f t="array" ref="H2308">F2308/freq.sum.r6e</f>
        <v>2.376425855513308E-4</v>
      </c>
      <c r="I2308" s="4" t="str">
        <f t="shared" si="614"/>
        <v>bə</v>
      </c>
      <c r="J2308" s="4" t="str">
        <f t="shared" si="615"/>
        <v>ghbo</v>
      </c>
      <c r="K2308" s="10">
        <f t="shared" si="616"/>
        <v>2</v>
      </c>
      <c r="L2308" s="1">
        <f t="shared" si="617"/>
        <v>4</v>
      </c>
      <c r="M2308" s="10">
        <f t="shared" si="618"/>
        <v>4</v>
      </c>
      <c r="N2308" s="1" t="str">
        <f t="shared" si="619"/>
        <v>~ghbo~</v>
      </c>
      <c r="O2308" s="1" t="str">
        <f t="shared" si="620"/>
        <v>[bə]</v>
      </c>
      <c r="P2308" s="3" cm="1">
        <f t="array" ref="P2308">SUM(_xlfn._xlws.FILTER($H$2:$H$2454,_xlfn.MAP($N$2:$N$2454,_xlfn.LAMBDA(_xlpm.x,_xlpm.x=$N2308))))</f>
        <v>2.376425855513308E-4</v>
      </c>
      <c r="Q2308" s="4">
        <f t="shared" si="621"/>
        <v>1</v>
      </c>
      <c r="R2308" s="6" cm="1">
        <f t="array" ref="R2308">SUM(_xlfn._xlws.FILTER($H$2:$H$2454,_xlfn.MAP($O$2:$O$2454,_xlfn.LAMBDA(_xlpm.x,_xlpm.x=$O2308))))</f>
        <v>1.9803548795944235E-3</v>
      </c>
      <c r="S2308" s="4">
        <f t="shared" si="622"/>
        <v>0.12</v>
      </c>
      <c r="T2308" s="4">
        <f t="shared" si="623"/>
        <v>0.10039151465524704</v>
      </c>
      <c r="U2308" s="4">
        <f t="shared" si="624"/>
        <v>0.21428571428571425</v>
      </c>
      <c r="V2308" s="4">
        <f t="shared" si="625"/>
        <v>0.92081875395237522</v>
      </c>
      <c r="W2308" s="4" t="s">
        <v>5119</v>
      </c>
      <c r="X2308" s="2" cm="1">
        <f t="array" ref="X2308">SUM(_xlfn._xlws.FILTER($F$2:$F$2454,_xlfn.MAP($W$2:$W$2454,_xlfn.LAMBDA(_xlpm.x,_xlpm.x=$W2308))))</f>
        <v>1157</v>
      </c>
      <c r="Y2308" s="11">
        <f t="shared" si="626"/>
        <v>2.5929127052722557E-3</v>
      </c>
      <c r="Z2308" s="4" t="s">
        <v>5101</v>
      </c>
      <c r="AA2308" s="2" cm="1">
        <f t="array" ref="AA2308">SUM(_xlfn._xlws.FILTER($F$2:$F$2454,_xlfn.MAP($Z$2:$Z$2454,_xlfn.LAMBDA(_xlpm.x,_xlpm.x=$Z2308))))</f>
        <v>2255</v>
      </c>
      <c r="AB2308" s="11">
        <f t="shared" si="627"/>
        <v>1.3303769401330377E-3</v>
      </c>
      <c r="AC2308" s="11">
        <f t="shared" si="628"/>
        <v>0.28981318726222977</v>
      </c>
      <c r="AG2308" s="2"/>
      <c r="AL2308" s="2"/>
      <c r="AM2308" s="2"/>
    </row>
    <row r="2309" spans="1:39">
      <c r="A2309" s="1" t="str">
        <f t="shared" si="612"/>
        <v>~lled~ : [ld]</v>
      </c>
      <c r="B2309" s="1">
        <f>_xlfn.LET(_xlpm.d,$G2309,_xlpm.k,_xlfn.CONCAT(LEFT(TRIM(B$1),1),"*"),COUNTIF(_xlpm.d,_xlpm.k))</f>
        <v>0</v>
      </c>
      <c r="C2309" s="1">
        <f>_xlfn.LET(_xlpm.d,$G2309,_xlpm.k,_xlfn.CONCAT(LEFT(TRIM(C$1),1),"*"),COUNTIF(_xlpm.d,_xlpm.k))</f>
        <v>0</v>
      </c>
      <c r="D2309" s="1">
        <f>_xlfn.LET(_xlpm.d,$G2309,_xlpm.k,_xlfn.CONCAT(LEFT(TRIM(D$1),1),"*"),COUNTIF(_xlpm.d,_xlpm.k))</f>
        <v>0</v>
      </c>
      <c r="E2309" s="1">
        <f t="shared" si="613"/>
        <v>0.60205999132796229</v>
      </c>
      <c r="F2309" s="7">
        <v>3</v>
      </c>
      <c r="G2309" s="9" t="s">
        <v>115</v>
      </c>
      <c r="H2309" s="4" cm="1">
        <f t="array" ref="H2309">F2309/freq.sum.r6e</f>
        <v>2.376425855513308E-4</v>
      </c>
      <c r="I2309" s="4" t="str">
        <f t="shared" si="614"/>
        <v>ld</v>
      </c>
      <c r="J2309" s="4" t="str">
        <f t="shared" si="615"/>
        <v>lled</v>
      </c>
      <c r="K2309" s="10">
        <f t="shared" si="616"/>
        <v>2</v>
      </c>
      <c r="L2309" s="1">
        <f t="shared" si="617"/>
        <v>4</v>
      </c>
      <c r="M2309" s="10">
        <f t="shared" si="618"/>
        <v>4</v>
      </c>
      <c r="N2309" s="1" t="str">
        <f t="shared" si="619"/>
        <v>~lled~</v>
      </c>
      <c r="O2309" s="1" t="str">
        <f t="shared" si="620"/>
        <v>[ld]</v>
      </c>
      <c r="P2309" s="3" cm="1">
        <f t="array" ref="P2309">SUM(_xlfn._xlws.FILTER($H$2:$H$2454,_xlfn.MAP($N$2:$N$2454,_xlfn.LAMBDA(_xlpm.x,_xlpm.x=$N2309))))</f>
        <v>2.376425855513308E-4</v>
      </c>
      <c r="Q2309" s="4">
        <f t="shared" si="621"/>
        <v>1</v>
      </c>
      <c r="R2309" s="6" cm="1">
        <f t="array" ref="R2309">SUM(_xlfn._xlws.FILTER($H$2:$H$2454,_xlfn.MAP($O$2:$O$2454,_xlfn.LAMBDA(_xlpm.x,_xlpm.x=$O2309))))</f>
        <v>1.9803548795944235E-3</v>
      </c>
      <c r="S2309" s="4">
        <f t="shared" si="622"/>
        <v>0.12</v>
      </c>
      <c r="T2309" s="4">
        <f t="shared" si="623"/>
        <v>0.10039151465524704</v>
      </c>
      <c r="U2309" s="4">
        <f t="shared" si="624"/>
        <v>0.21428571428571425</v>
      </c>
      <c r="V2309" s="4">
        <f t="shared" si="625"/>
        <v>0.92081875395237522</v>
      </c>
      <c r="W2309" s="4" t="s">
        <v>5121</v>
      </c>
      <c r="X2309" s="2" cm="1">
        <f t="array" ref="X2309">SUM(_xlfn._xlws.FILTER($F$2:$F$2454,_xlfn.MAP($W$2:$W$2454,_xlfn.LAMBDA(_xlpm.x,_xlpm.x=$W2309))))</f>
        <v>2896</v>
      </c>
      <c r="Y2309" s="11">
        <f t="shared" si="626"/>
        <v>1.0359116022099447E-3</v>
      </c>
      <c r="Z2309" s="4"/>
      <c r="AA2309" s="2" cm="1">
        <f t="array" ref="AA2309">SUM(_xlfn._xlws.FILTER($F$2:$F$2454,_xlfn.MAP($Z$2:$Z$2454,_xlfn.LAMBDA(_xlpm.x,_xlpm.x=$Z2309))))</f>
        <v>3871</v>
      </c>
      <c r="AB2309" s="11">
        <f t="shared" si="627"/>
        <v>7.7499354172048571E-4</v>
      </c>
      <c r="AC2309" s="11">
        <f t="shared" si="628"/>
        <v>0.12602461379384577</v>
      </c>
      <c r="AG2309" s="2"/>
      <c r="AL2309" s="2"/>
      <c r="AM2309" s="2"/>
    </row>
    <row r="2310" spans="1:39">
      <c r="A2310" s="1" t="str">
        <f t="shared" si="612"/>
        <v>~ssio~ : [ʃə]</v>
      </c>
      <c r="B2310" s="1">
        <f>_xlfn.LET(_xlpm.d,$G2310,_xlpm.k,_xlfn.CONCAT(LEFT(TRIM(B$1),1),"*"),COUNTIF(_xlpm.d,_xlpm.k))</f>
        <v>0</v>
      </c>
      <c r="C2310" s="1">
        <f>_xlfn.LET(_xlpm.d,$G2310,_xlpm.k,_xlfn.CONCAT(LEFT(TRIM(C$1),1),"*"),COUNTIF(_xlpm.d,_xlpm.k))</f>
        <v>0</v>
      </c>
      <c r="D2310" s="1">
        <f>_xlfn.LET(_xlpm.d,$G2310,_xlpm.k,_xlfn.CONCAT(LEFT(TRIM(D$1),1),"*"),COUNTIF(_xlpm.d,_xlpm.k))</f>
        <v>0</v>
      </c>
      <c r="E2310" s="1">
        <f t="shared" si="613"/>
        <v>1.2304489213782739</v>
      </c>
      <c r="F2310" s="7">
        <v>16</v>
      </c>
      <c r="G2310" s="9" t="s">
        <v>923</v>
      </c>
      <c r="H2310" s="4" cm="1">
        <f t="array" ref="H2310">F2310/freq.sum.r6e</f>
        <v>1.2674271229404308E-3</v>
      </c>
      <c r="I2310" s="4" t="str">
        <f t="shared" si="614"/>
        <v>ʃə</v>
      </c>
      <c r="J2310" s="4" t="str">
        <f t="shared" si="615"/>
        <v>ssio</v>
      </c>
      <c r="K2310" s="10">
        <f t="shared" si="616"/>
        <v>2</v>
      </c>
      <c r="L2310" s="1">
        <f t="shared" si="617"/>
        <v>4</v>
      </c>
      <c r="M2310" s="10">
        <f t="shared" si="618"/>
        <v>4</v>
      </c>
      <c r="N2310" s="1" t="str">
        <f t="shared" si="619"/>
        <v>~ssio~</v>
      </c>
      <c r="O2310" s="1" t="str">
        <f t="shared" si="620"/>
        <v>[ʃə]</v>
      </c>
      <c r="P2310" s="3" cm="1">
        <f t="array" ref="P2310">SUM(_xlfn._xlws.FILTER($H$2:$H$2454,_xlfn.MAP($N$2:$N$2454,_xlfn.LAMBDA(_xlpm.x,_xlpm.x=$N2310))))</f>
        <v>1.2674271229404308E-3</v>
      </c>
      <c r="Q2310" s="4">
        <f t="shared" si="621"/>
        <v>1</v>
      </c>
      <c r="R2310" s="6" cm="1">
        <f t="array" ref="R2310">SUM(_xlfn._xlws.FILTER($H$2:$H$2454,_xlfn.MAP($O$2:$O$2454,_xlfn.LAMBDA(_xlpm.x,_xlpm.x=$O2310))))</f>
        <v>1.0693916349809885E-2</v>
      </c>
      <c r="S2310" s="4">
        <f t="shared" si="622"/>
        <v>0.11851851851851852</v>
      </c>
      <c r="T2310" s="4">
        <f t="shared" si="623"/>
        <v>0.20290868698356759</v>
      </c>
      <c r="U2310" s="4">
        <f t="shared" si="624"/>
        <v>0.21192052980132453</v>
      </c>
      <c r="V2310" s="4">
        <f t="shared" si="625"/>
        <v>0.92621378583908132</v>
      </c>
      <c r="W2310" s="4" t="s">
        <v>5122</v>
      </c>
      <c r="X2310" s="2" cm="1">
        <f t="array" ref="X2310">SUM(_xlfn._xlws.FILTER($F$2:$F$2454,_xlfn.MAP($W$2:$W$2454,_xlfn.LAMBDA(_xlpm.x,_xlpm.x=$W2310))))</f>
        <v>180</v>
      </c>
      <c r="Y2310" s="11">
        <f t="shared" si="626"/>
        <v>8.8888888888888892E-2</v>
      </c>
      <c r="Z2310" s="4" t="s">
        <v>5101</v>
      </c>
      <c r="AA2310" s="2" cm="1">
        <f t="array" ref="AA2310">SUM(_xlfn._xlws.FILTER($F$2:$F$2454,_xlfn.MAP($Z$2:$Z$2454,_xlfn.LAMBDA(_xlpm.x,_xlpm.x=$Z2310))))</f>
        <v>2255</v>
      </c>
      <c r="AB2310" s="11">
        <f t="shared" si="627"/>
        <v>7.0953436807095344E-3</v>
      </c>
      <c r="AC2310" s="11">
        <f t="shared" si="628"/>
        <v>1.0978740411106733</v>
      </c>
      <c r="AG2310" s="2"/>
      <c r="AL2310" s="2"/>
      <c r="AM2310" s="2"/>
    </row>
    <row r="2311" spans="1:39">
      <c r="A2311" s="1" t="str">
        <f t="shared" si="612"/>
        <v>~btle~ : [tl]</v>
      </c>
      <c r="B2311" s="1">
        <f>_xlfn.LET(_xlpm.d,$G2311,_xlpm.k,_xlfn.CONCAT(LEFT(TRIM(B$1),1),"*"),COUNTIF(_xlpm.d,_xlpm.k))</f>
        <v>0</v>
      </c>
      <c r="C2311" s="1">
        <f>_xlfn.LET(_xlpm.d,$G2311,_xlpm.k,_xlfn.CONCAT(LEFT(TRIM(C$1),1),"*"),COUNTIF(_xlpm.d,_xlpm.k))</f>
        <v>0</v>
      </c>
      <c r="D2311" s="1">
        <f>_xlfn.LET(_xlpm.d,$G2311,_xlpm.k,_xlfn.CONCAT(LEFT(TRIM(D$1),1),"*"),COUNTIF(_xlpm.d,_xlpm.k))</f>
        <v>0</v>
      </c>
      <c r="E2311" s="1">
        <f t="shared" si="613"/>
        <v>0.30102999566398114</v>
      </c>
      <c r="F2311" s="7">
        <v>1</v>
      </c>
      <c r="G2311" s="9" t="s">
        <v>2254</v>
      </c>
      <c r="H2311" s="4" cm="1">
        <f t="array" ref="H2311">F2311/freq.sum.r6e</f>
        <v>7.9214195183776928E-5</v>
      </c>
      <c r="I2311" s="4" t="str">
        <f t="shared" si="614"/>
        <v>tl</v>
      </c>
      <c r="J2311" s="4" t="str">
        <f t="shared" si="615"/>
        <v>btle</v>
      </c>
      <c r="K2311" s="10">
        <f t="shared" si="616"/>
        <v>2</v>
      </c>
      <c r="L2311" s="1">
        <f t="shared" si="617"/>
        <v>4</v>
      </c>
      <c r="M2311" s="10">
        <f t="shared" si="618"/>
        <v>4</v>
      </c>
      <c r="N2311" s="1" t="str">
        <f t="shared" si="619"/>
        <v>~btle~</v>
      </c>
      <c r="O2311" s="1" t="str">
        <f t="shared" si="620"/>
        <v>[tl]</v>
      </c>
      <c r="P2311" s="3" cm="1">
        <f t="array" ref="P2311">SUM(_xlfn._xlws.FILTER($H$2:$H$2454,_xlfn.MAP($N$2:$N$2454,_xlfn.LAMBDA(_xlpm.x,_xlpm.x=$N2311))))</f>
        <v>7.9214195183776928E-5</v>
      </c>
      <c r="Q2311" s="4">
        <f t="shared" si="621"/>
        <v>1</v>
      </c>
      <c r="R2311" s="6" cm="1">
        <f t="array" ref="R2311">SUM(_xlfn._xlws.FILTER($H$2:$H$2454,_xlfn.MAP($O$2:$O$2454,_xlfn.LAMBDA(_xlpm.x,_xlpm.x=$O2311))))</f>
        <v>7.1292775665399231E-4</v>
      </c>
      <c r="S2311" s="4">
        <f t="shared" si="622"/>
        <v>0.11111111111111112</v>
      </c>
      <c r="T2311" s="4">
        <f t="shared" si="623"/>
        <v>4.6849373505781965E-2</v>
      </c>
      <c r="U2311" s="4">
        <f t="shared" si="624"/>
        <v>0.2</v>
      </c>
      <c r="V2311" s="4">
        <f t="shared" si="625"/>
        <v>0.95424250943932487</v>
      </c>
      <c r="W2311" s="4" t="s">
        <v>5121</v>
      </c>
      <c r="X2311" s="2" cm="1">
        <f t="array" ref="X2311">SUM(_xlfn._xlws.FILTER($F$2:$F$2454,_xlfn.MAP($W$2:$W$2454,_xlfn.LAMBDA(_xlpm.x,_xlpm.x=$W2311))))</f>
        <v>2896</v>
      </c>
      <c r="Y2311" s="11">
        <f t="shared" si="626"/>
        <v>3.453038674033149E-4</v>
      </c>
      <c r="Z2311" s="4"/>
      <c r="AA2311" s="2" cm="1">
        <f t="array" ref="AA2311">SUM(_xlfn._xlws.FILTER($F$2:$F$2454,_xlfn.MAP($Z$2:$Z$2454,_xlfn.LAMBDA(_xlpm.x,_xlpm.x=$Z2311))))</f>
        <v>3871</v>
      </c>
      <c r="AB2311" s="11">
        <f t="shared" si="627"/>
        <v>2.5833118057349522E-4</v>
      </c>
      <c r="AC2311" s="11">
        <f t="shared" si="628"/>
        <v>0.12602461379384577</v>
      </c>
      <c r="AG2311" s="2"/>
      <c r="AL2311" s="2"/>
      <c r="AM2311" s="2"/>
    </row>
    <row r="2312" spans="1:39">
      <c r="A2312" s="1" t="str">
        <f t="shared" si="612"/>
        <v>~ckey~ : [ki]</v>
      </c>
      <c r="B2312" s="1">
        <f>_xlfn.LET(_xlpm.d,$G2312,_xlpm.k,_xlfn.CONCAT(LEFT(TRIM(B$1),1),"*"),COUNTIF(_xlpm.d,_xlpm.k))</f>
        <v>0</v>
      </c>
      <c r="C2312" s="1">
        <f>_xlfn.LET(_xlpm.d,$G2312,_xlpm.k,_xlfn.CONCAT(LEFT(TRIM(C$1),1),"*"),COUNTIF(_xlpm.d,_xlpm.k))</f>
        <v>0</v>
      </c>
      <c r="D2312" s="1">
        <f>_xlfn.LET(_xlpm.d,$G2312,_xlpm.k,_xlfn.CONCAT(LEFT(TRIM(D$1),1),"*"),COUNTIF(_xlpm.d,_xlpm.k))</f>
        <v>0</v>
      </c>
      <c r="E2312" s="1">
        <f t="shared" si="613"/>
        <v>0.30102999566398114</v>
      </c>
      <c r="F2312" s="7">
        <v>1</v>
      </c>
      <c r="G2312" s="9" t="s">
        <v>2015</v>
      </c>
      <c r="H2312" s="4" cm="1">
        <f t="array" ref="H2312">F2312/freq.sum.r6e</f>
        <v>7.9214195183776928E-5</v>
      </c>
      <c r="I2312" s="4" t="str">
        <f t="shared" si="614"/>
        <v>ki</v>
      </c>
      <c r="J2312" s="4" t="str">
        <f t="shared" si="615"/>
        <v>ckey</v>
      </c>
      <c r="K2312" s="10">
        <f t="shared" si="616"/>
        <v>2</v>
      </c>
      <c r="L2312" s="1">
        <f t="shared" si="617"/>
        <v>4</v>
      </c>
      <c r="M2312" s="10">
        <f t="shared" si="618"/>
        <v>4</v>
      </c>
      <c r="N2312" s="1" t="str">
        <f t="shared" si="619"/>
        <v>~ckey~</v>
      </c>
      <c r="O2312" s="1" t="str">
        <f t="shared" si="620"/>
        <v>[ki]</v>
      </c>
      <c r="P2312" s="3" cm="1">
        <f t="array" ref="P2312">SUM(_xlfn._xlws.FILTER($H$2:$H$2454,_xlfn.MAP($N$2:$N$2454,_xlfn.LAMBDA(_xlpm.x,_xlpm.x=$N2312))))</f>
        <v>7.9214195183776928E-5</v>
      </c>
      <c r="Q2312" s="4">
        <f t="shared" si="621"/>
        <v>1</v>
      </c>
      <c r="R2312" s="6" cm="1">
        <f t="array" ref="R2312">SUM(_xlfn._xlws.FILTER($H$2:$H$2454,_xlfn.MAP($O$2:$O$2454,_xlfn.LAMBDA(_xlpm.x,_xlpm.x=$O2312))))</f>
        <v>7.1292775665399231E-4</v>
      </c>
      <c r="S2312" s="4">
        <f t="shared" si="622"/>
        <v>0.11111111111111112</v>
      </c>
      <c r="T2312" s="4">
        <f t="shared" si="623"/>
        <v>4.6849373505781965E-2</v>
      </c>
      <c r="U2312" s="4">
        <f t="shared" si="624"/>
        <v>0.2</v>
      </c>
      <c r="V2312" s="4">
        <f t="shared" si="625"/>
        <v>0.95424250943932487</v>
      </c>
      <c r="W2312" s="4" t="s">
        <v>5147</v>
      </c>
      <c r="X2312" s="2" cm="1">
        <f t="array" ref="X2312">SUM(_xlfn._xlws.FILTER($F$2:$F$2454,_xlfn.MAP($W$2:$W$2454,_xlfn.LAMBDA(_xlpm.x,_xlpm.x=$W2312))))</f>
        <v>29</v>
      </c>
      <c r="Y2312" s="11">
        <f t="shared" si="626"/>
        <v>3.4482758620689655E-2</v>
      </c>
      <c r="Z2312" s="4" t="s">
        <v>5110</v>
      </c>
      <c r="AA2312" s="2" cm="1">
        <f t="array" ref="AA2312">SUM(_xlfn._xlws.FILTER($F$2:$F$2454,_xlfn.MAP($Z$2:$Z$2454,_xlfn.LAMBDA(_xlpm.x,_xlpm.x=$Z2312))))</f>
        <v>354</v>
      </c>
      <c r="AB2312" s="11">
        <f t="shared" si="627"/>
        <v>2.8248587570621469E-3</v>
      </c>
      <c r="AC2312" s="11">
        <f t="shared" si="628"/>
        <v>1.0866052641268318</v>
      </c>
      <c r="AG2312" s="2"/>
      <c r="AL2312" s="2"/>
      <c r="AM2312" s="2"/>
    </row>
    <row r="2313" spans="1:39">
      <c r="A2313" s="1" t="str">
        <f t="shared" si="612"/>
        <v>~ccou~ : [kaʊ]</v>
      </c>
      <c r="B2313" s="1">
        <f>_xlfn.LET(_xlpm.d,$G2313,_xlpm.k,_xlfn.CONCAT(LEFT(TRIM(B$1),1),"*"),COUNTIF(_xlpm.d,_xlpm.k))</f>
        <v>0</v>
      </c>
      <c r="C2313" s="1">
        <f>_xlfn.LET(_xlpm.d,$G2313,_xlpm.k,_xlfn.CONCAT(LEFT(TRIM(C$1),1),"*"),COUNTIF(_xlpm.d,_xlpm.k))</f>
        <v>0</v>
      </c>
      <c r="D2313" s="1">
        <f>_xlfn.LET(_xlpm.d,$G2313,_xlpm.k,_xlfn.CONCAT(LEFT(TRIM(D$1),1),"*"),COUNTIF(_xlpm.d,_xlpm.k))</f>
        <v>0</v>
      </c>
      <c r="E2313" s="1">
        <f t="shared" si="613"/>
        <v>0.30102999566398114</v>
      </c>
      <c r="F2313" s="7">
        <v>1</v>
      </c>
      <c r="G2313" s="9" t="s">
        <v>1495</v>
      </c>
      <c r="H2313" s="4" cm="1">
        <f t="array" ref="H2313">F2313/freq.sum.r6e</f>
        <v>7.9214195183776928E-5</v>
      </c>
      <c r="I2313" s="4" t="str">
        <f t="shared" si="614"/>
        <v>kaʊ</v>
      </c>
      <c r="J2313" s="4" t="str">
        <f t="shared" si="615"/>
        <v>ccou</v>
      </c>
      <c r="K2313" s="10">
        <f t="shared" si="616"/>
        <v>3</v>
      </c>
      <c r="L2313" s="1">
        <f t="shared" si="617"/>
        <v>4</v>
      </c>
      <c r="M2313" s="10">
        <f t="shared" si="618"/>
        <v>4</v>
      </c>
      <c r="N2313" s="1" t="str">
        <f t="shared" si="619"/>
        <v>~ccou~</v>
      </c>
      <c r="O2313" s="1" t="str">
        <f t="shared" si="620"/>
        <v>[kaʊ]</v>
      </c>
      <c r="P2313" s="3" cm="1">
        <f t="array" ref="P2313">SUM(_xlfn._xlws.FILTER($H$2:$H$2454,_xlfn.MAP($N$2:$N$2454,_xlfn.LAMBDA(_xlpm.x,_xlpm.x=$N2313))))</f>
        <v>7.9214195183776928E-5</v>
      </c>
      <c r="Q2313" s="4">
        <f t="shared" si="621"/>
        <v>1</v>
      </c>
      <c r="R2313" s="6" cm="1">
        <f t="array" ref="R2313">SUM(_xlfn._xlws.FILTER($H$2:$H$2454,_xlfn.MAP($O$2:$O$2454,_xlfn.LAMBDA(_xlpm.x,_xlpm.x=$O2313))))</f>
        <v>7.1292775665399231E-4</v>
      </c>
      <c r="S2313" s="4">
        <f t="shared" si="622"/>
        <v>0.11111111111111112</v>
      </c>
      <c r="T2313" s="4">
        <f t="shared" si="623"/>
        <v>4.6849373505781965E-2</v>
      </c>
      <c r="U2313" s="4">
        <f t="shared" si="624"/>
        <v>0.2</v>
      </c>
      <c r="V2313" s="4">
        <f t="shared" si="625"/>
        <v>0.95424250943932487</v>
      </c>
      <c r="W2313" s="4" t="s">
        <v>5100</v>
      </c>
      <c r="X2313" s="2" cm="1">
        <f t="array" ref="X2313">SUM(_xlfn._xlws.FILTER($F$2:$F$2454,_xlfn.MAP($W$2:$W$2454,_xlfn.LAMBDA(_xlpm.x,_xlpm.x=$W2313))))</f>
        <v>150</v>
      </c>
      <c r="Y2313" s="11">
        <f t="shared" si="626"/>
        <v>6.6666666666666671E-3</v>
      </c>
      <c r="Z2313" s="4" t="s">
        <v>5114</v>
      </c>
      <c r="AA2313" s="2" cm="1">
        <f t="array" ref="AA2313">SUM(_xlfn._xlws.FILTER($F$2:$F$2454,_xlfn.MAP($Z$2:$Z$2454,_xlfn.LAMBDA(_xlpm.x,_xlpm.x=$Z2313))))</f>
        <v>104</v>
      </c>
      <c r="AB2313" s="11">
        <f t="shared" si="627"/>
        <v>9.6153846153846159E-3</v>
      </c>
      <c r="AC2313" s="11">
        <f t="shared" si="628"/>
        <v>-0.15905791975690087</v>
      </c>
      <c r="AG2313" s="2"/>
      <c r="AL2313" s="2"/>
      <c r="AM2313" s="2"/>
    </row>
    <row r="2314" spans="1:39">
      <c r="A2314" s="1" t="str">
        <f t="shared" si="612"/>
        <v>~ccow~ : [kaʊ]</v>
      </c>
      <c r="B2314" s="1">
        <f>_xlfn.LET(_xlpm.d,$G2314,_xlpm.k,_xlfn.CONCAT(LEFT(TRIM(B$1),1),"*"),COUNTIF(_xlpm.d,_xlpm.k))</f>
        <v>0</v>
      </c>
      <c r="C2314" s="1">
        <f>_xlfn.LET(_xlpm.d,$G2314,_xlpm.k,_xlfn.CONCAT(LEFT(TRIM(C$1),1),"*"),COUNTIF(_xlpm.d,_xlpm.k))</f>
        <v>0</v>
      </c>
      <c r="D2314" s="1">
        <f>_xlfn.LET(_xlpm.d,$G2314,_xlpm.k,_xlfn.CONCAT(LEFT(TRIM(D$1),1),"*"),COUNTIF(_xlpm.d,_xlpm.k))</f>
        <v>0</v>
      </c>
      <c r="E2314" s="1">
        <f t="shared" si="613"/>
        <v>0.30102999566398114</v>
      </c>
      <c r="F2314" s="7">
        <v>1</v>
      </c>
      <c r="G2314" s="9" t="s">
        <v>2009</v>
      </c>
      <c r="H2314" s="4" cm="1">
        <f t="array" ref="H2314">F2314/freq.sum.r6e</f>
        <v>7.9214195183776928E-5</v>
      </c>
      <c r="I2314" s="4" t="str">
        <f t="shared" si="614"/>
        <v>kaʊ</v>
      </c>
      <c r="J2314" s="4" t="str">
        <f t="shared" si="615"/>
        <v>ccow</v>
      </c>
      <c r="K2314" s="10">
        <f t="shared" si="616"/>
        <v>3</v>
      </c>
      <c r="L2314" s="1">
        <f t="shared" si="617"/>
        <v>4</v>
      </c>
      <c r="M2314" s="10">
        <f t="shared" si="618"/>
        <v>4</v>
      </c>
      <c r="N2314" s="1" t="str">
        <f t="shared" si="619"/>
        <v>~ccow~</v>
      </c>
      <c r="O2314" s="1" t="str">
        <f t="shared" si="620"/>
        <v>[kaʊ]</v>
      </c>
      <c r="P2314" s="3" cm="1">
        <f t="array" ref="P2314">SUM(_xlfn._xlws.FILTER($H$2:$H$2454,_xlfn.MAP($N$2:$N$2454,_xlfn.LAMBDA(_xlpm.x,_xlpm.x=$N2314))))</f>
        <v>7.9214195183776928E-5</v>
      </c>
      <c r="Q2314" s="4">
        <f t="shared" si="621"/>
        <v>1</v>
      </c>
      <c r="R2314" s="6" cm="1">
        <f t="array" ref="R2314">SUM(_xlfn._xlws.FILTER($H$2:$H$2454,_xlfn.MAP($O$2:$O$2454,_xlfn.LAMBDA(_xlpm.x,_xlpm.x=$O2314))))</f>
        <v>7.1292775665399231E-4</v>
      </c>
      <c r="S2314" s="4">
        <f t="shared" si="622"/>
        <v>0.11111111111111112</v>
      </c>
      <c r="T2314" s="4">
        <f t="shared" si="623"/>
        <v>4.6849373505781965E-2</v>
      </c>
      <c r="U2314" s="4">
        <f t="shared" si="624"/>
        <v>0.2</v>
      </c>
      <c r="V2314" s="4">
        <f t="shared" si="625"/>
        <v>0.95424250943932487</v>
      </c>
      <c r="W2314" s="4" t="s">
        <v>5128</v>
      </c>
      <c r="X2314" s="2" cm="1">
        <f t="array" ref="X2314">SUM(_xlfn._xlws.FILTER($F$2:$F$2454,_xlfn.MAP($W$2:$W$2454,_xlfn.LAMBDA(_xlpm.x,_xlpm.x=$W2314))))</f>
        <v>89</v>
      </c>
      <c r="Y2314" s="11">
        <f t="shared" si="626"/>
        <v>1.1235955056179775E-2</v>
      </c>
      <c r="Z2314" s="4" t="s">
        <v>5114</v>
      </c>
      <c r="AA2314" s="2" cm="1">
        <f t="array" ref="AA2314">SUM(_xlfn._xlws.FILTER($F$2:$F$2454,_xlfn.MAP($Z$2:$Z$2454,_xlfn.LAMBDA(_xlpm.x,_xlpm.x=$Z2314))))</f>
        <v>104</v>
      </c>
      <c r="AB2314" s="11">
        <f t="shared" si="627"/>
        <v>9.6153846153846159E-3</v>
      </c>
      <c r="AC2314" s="11">
        <f t="shared" si="628"/>
        <v>6.7643332653867558E-2</v>
      </c>
      <c r="AG2314" s="2"/>
      <c r="AL2314" s="2"/>
      <c r="AM2314" s="2"/>
    </row>
    <row r="2315" spans="1:39">
      <c r="A2315" s="1" t="str">
        <f t="shared" si="612"/>
        <v>~knee~ : [ni]</v>
      </c>
      <c r="B2315" s="1">
        <f>_xlfn.LET(_xlpm.d,$G2315,_xlpm.k,_xlfn.CONCAT(LEFT(TRIM(B$1),1),"*"),COUNTIF(_xlpm.d,_xlpm.k))</f>
        <v>0</v>
      </c>
      <c r="C2315" s="1">
        <f>_xlfn.LET(_xlpm.d,$G2315,_xlpm.k,_xlfn.CONCAT(LEFT(TRIM(C$1),1),"*"),COUNTIF(_xlpm.d,_xlpm.k))</f>
        <v>0</v>
      </c>
      <c r="D2315" s="1">
        <f>_xlfn.LET(_xlpm.d,$G2315,_xlpm.k,_xlfn.CONCAT(LEFT(TRIM(D$1),1),"*"),COUNTIF(_xlpm.d,_xlpm.k))</f>
        <v>1</v>
      </c>
      <c r="E2315" s="1">
        <f t="shared" si="613"/>
        <v>0.47712125471966244</v>
      </c>
      <c r="F2315" s="7">
        <v>2</v>
      </c>
      <c r="G2315" s="9" t="s">
        <v>180</v>
      </c>
      <c r="H2315" s="4" cm="1">
        <f t="array" ref="H2315">F2315/freq.sum.r6e</f>
        <v>1.5842839036755386E-4</v>
      </c>
      <c r="I2315" s="4" t="str">
        <f t="shared" si="614"/>
        <v>ni</v>
      </c>
      <c r="J2315" s="4" t="str">
        <f t="shared" si="615"/>
        <v>knee</v>
      </c>
      <c r="K2315" s="10">
        <f t="shared" si="616"/>
        <v>2</v>
      </c>
      <c r="L2315" s="1">
        <f t="shared" si="617"/>
        <v>4</v>
      </c>
      <c r="M2315" s="10">
        <f t="shared" si="618"/>
        <v>4</v>
      </c>
      <c r="N2315" s="1" t="str">
        <f t="shared" si="619"/>
        <v>~knee~</v>
      </c>
      <c r="O2315" s="1" t="str">
        <f t="shared" si="620"/>
        <v>[ni]</v>
      </c>
      <c r="P2315" s="3" cm="1">
        <f t="array" ref="P2315">SUM(_xlfn._xlws.FILTER($H$2:$H$2454,_xlfn.MAP($N$2:$N$2454,_xlfn.LAMBDA(_xlpm.x,_xlpm.x=$N2315))))</f>
        <v>1.5842839036755386E-4</v>
      </c>
      <c r="Q2315" s="4">
        <f t="shared" si="621"/>
        <v>1</v>
      </c>
      <c r="R2315" s="6" cm="1">
        <f t="array" ref="R2315">SUM(_xlfn._xlws.FILTER($H$2:$H$2454,_xlfn.MAP($O$2:$O$2454,_xlfn.LAMBDA(_xlpm.x,_xlpm.x=$O2315))))</f>
        <v>1.4258555133079846E-3</v>
      </c>
      <c r="S2315" s="4">
        <f t="shared" si="622"/>
        <v>0.11111111111111112</v>
      </c>
      <c r="T2315" s="4">
        <f t="shared" si="623"/>
        <v>7.4254500188943653E-2</v>
      </c>
      <c r="U2315" s="4">
        <f t="shared" si="624"/>
        <v>0.2</v>
      </c>
      <c r="V2315" s="4">
        <f t="shared" si="625"/>
        <v>0.95424250943932487</v>
      </c>
      <c r="W2315" s="4" t="s">
        <v>5126</v>
      </c>
      <c r="X2315" s="2" cm="1">
        <f t="array" ref="X2315">SUM(_xlfn._xlws.FILTER($F$2:$F$2454,_xlfn.MAP($W$2:$W$2454,_xlfn.LAMBDA(_xlpm.x,_xlpm.x=$W2315))))</f>
        <v>109</v>
      </c>
      <c r="Y2315" s="11">
        <f t="shared" si="626"/>
        <v>1.834862385321101E-2</v>
      </c>
      <c r="Z2315" s="4" t="s">
        <v>5110</v>
      </c>
      <c r="AA2315" s="2" cm="1">
        <f t="array" ref="AA2315">SUM(_xlfn._xlws.FILTER($F$2:$F$2454,_xlfn.MAP($Z$2:$Z$2454,_xlfn.LAMBDA(_xlpm.x,_xlpm.x=$Z2315))))</f>
        <v>354</v>
      </c>
      <c r="AB2315" s="11">
        <f t="shared" si="627"/>
        <v>5.6497175141242938E-3</v>
      </c>
      <c r="AC2315" s="11">
        <f t="shared" si="628"/>
        <v>0.51157676408516417</v>
      </c>
      <c r="AG2315" s="2"/>
      <c r="AL2315" s="2"/>
      <c r="AM2315" s="2"/>
    </row>
    <row r="2316" spans="1:39">
      <c r="A2316" s="1" t="str">
        <f t="shared" si="612"/>
        <v>~tchi~ : [tʃɪ]</v>
      </c>
      <c r="B2316" s="1">
        <f>_xlfn.LET(_xlpm.d,$G2316,_xlpm.k,_xlfn.CONCAT(LEFT(TRIM(B$1),1),"*"),COUNTIF(_xlpm.d,_xlpm.k))</f>
        <v>0</v>
      </c>
      <c r="C2316" s="1">
        <f>_xlfn.LET(_xlpm.d,$G2316,_xlpm.k,_xlfn.CONCAT(LEFT(TRIM(C$1),1),"*"),COUNTIF(_xlpm.d,_xlpm.k))</f>
        <v>0</v>
      </c>
      <c r="D2316" s="1">
        <f>_xlfn.LET(_xlpm.d,$G2316,_xlpm.k,_xlfn.CONCAT(LEFT(TRIM(D$1),1),"*"),COUNTIF(_xlpm.d,_xlpm.k))</f>
        <v>0</v>
      </c>
      <c r="E2316" s="1">
        <f t="shared" si="613"/>
        <v>0.30102999566398114</v>
      </c>
      <c r="F2316" s="7">
        <v>1</v>
      </c>
      <c r="G2316" s="9" t="s">
        <v>1476</v>
      </c>
      <c r="H2316" s="4" cm="1">
        <f t="array" ref="H2316">F2316/freq.sum.r6e</f>
        <v>7.9214195183776928E-5</v>
      </c>
      <c r="I2316" s="1" t="str">
        <f t="shared" si="614"/>
        <v>tʃɪ</v>
      </c>
      <c r="J2316" s="1" t="str">
        <f t="shared" si="615"/>
        <v>tchi</v>
      </c>
      <c r="K2316" s="10">
        <f t="shared" si="616"/>
        <v>3</v>
      </c>
      <c r="L2316" s="1">
        <f t="shared" si="617"/>
        <v>4</v>
      </c>
      <c r="M2316" s="10">
        <f t="shared" si="618"/>
        <v>4</v>
      </c>
      <c r="N2316" s="1" t="str">
        <f t="shared" si="619"/>
        <v>~tchi~</v>
      </c>
      <c r="O2316" s="1" t="str">
        <f t="shared" si="620"/>
        <v>[tʃɪ]</v>
      </c>
      <c r="P2316" s="3" cm="1">
        <f t="array" ref="P2316">SUM(_xlfn._xlws.FILTER($H$2:$H$2454,_xlfn.MAP($N$2:$N$2454,_xlfn.LAMBDA(_xlpm.x,_xlpm.x=$N2316))))</f>
        <v>7.9214195183776928E-5</v>
      </c>
      <c r="Q2316" s="4">
        <f t="shared" si="621"/>
        <v>1</v>
      </c>
      <c r="R2316" s="6" cm="1">
        <f t="array" ref="R2316">SUM(_xlfn._xlws.FILTER($H$2:$H$2454,_xlfn.MAP($O$2:$O$2454,_xlfn.LAMBDA(_xlpm.x,_xlpm.x=$O2316))))</f>
        <v>7.1292775665399231E-4</v>
      </c>
      <c r="S2316" s="4">
        <f t="shared" si="622"/>
        <v>0.11111111111111112</v>
      </c>
      <c r="T2316" s="4">
        <f t="shared" si="623"/>
        <v>4.6849373505781965E-2</v>
      </c>
      <c r="U2316" s="4">
        <f t="shared" si="624"/>
        <v>0.2</v>
      </c>
      <c r="V2316" s="4">
        <f t="shared" si="625"/>
        <v>0.95424250943932487</v>
      </c>
      <c r="W2316" s="4" t="s">
        <v>5110</v>
      </c>
      <c r="X2316" s="2" cm="1">
        <f t="array" ref="X2316">SUM(_xlfn._xlws.FILTER($F$2:$F$2454,_xlfn.MAP($W$2:$W$2454,_xlfn.LAMBDA(_xlpm.x,_xlpm.x=$W2316))))</f>
        <v>1594</v>
      </c>
      <c r="Y2316" s="11">
        <f t="shared" si="626"/>
        <v>6.2735257214554575E-4</v>
      </c>
      <c r="Z2316" s="4" t="s">
        <v>5102</v>
      </c>
      <c r="AA2316" s="2" cm="1">
        <f t="array" ref="AA2316">SUM(_xlfn._xlws.FILTER($F$2:$F$2454,_xlfn.MAP($Z$2:$Z$2454,_xlfn.LAMBDA(_xlpm.x,_xlpm.x=$Z2316))))</f>
        <v>1794</v>
      </c>
      <c r="AB2316" s="11">
        <f t="shared" si="627"/>
        <v>5.5741360089186175E-4</v>
      </c>
      <c r="AC2316" s="11">
        <f t="shared" si="628"/>
        <v>5.1334121647979701E-2</v>
      </c>
      <c r="AG2316" s="2"/>
      <c r="AL2316" s="2"/>
      <c r="AM2316" s="2"/>
    </row>
    <row r="2317" spans="1:39">
      <c r="A2317" s="1" t="str">
        <f t="shared" si="612"/>
        <v>~tchy~ : [tʃɪ]</v>
      </c>
      <c r="B2317" s="1">
        <f>_xlfn.LET(_xlpm.d,$G2317,_xlpm.k,_xlfn.CONCAT(LEFT(TRIM(B$1),1),"*"),COUNTIF(_xlpm.d,_xlpm.k))</f>
        <v>0</v>
      </c>
      <c r="C2317" s="1">
        <f>_xlfn.LET(_xlpm.d,$G2317,_xlpm.k,_xlfn.CONCAT(LEFT(TRIM(C$1),1),"*"),COUNTIF(_xlpm.d,_xlpm.k))</f>
        <v>0</v>
      </c>
      <c r="D2317" s="1">
        <f>_xlfn.LET(_xlpm.d,$G2317,_xlpm.k,_xlfn.CONCAT(LEFT(TRIM(D$1),1),"*"),COUNTIF(_xlpm.d,_xlpm.k))</f>
        <v>0</v>
      </c>
      <c r="E2317" s="1">
        <f t="shared" si="613"/>
        <v>0.30102999566398114</v>
      </c>
      <c r="F2317" s="7">
        <v>1</v>
      </c>
      <c r="G2317" s="9" t="s">
        <v>2277</v>
      </c>
      <c r="H2317" s="4" cm="1">
        <f t="array" ref="H2317">F2317/freq.sum.r6e</f>
        <v>7.9214195183776928E-5</v>
      </c>
      <c r="I2317" s="4" t="str">
        <f t="shared" si="614"/>
        <v>tʃɪ</v>
      </c>
      <c r="J2317" s="4" t="str">
        <f t="shared" si="615"/>
        <v>tchy</v>
      </c>
      <c r="K2317" s="10">
        <f t="shared" si="616"/>
        <v>3</v>
      </c>
      <c r="L2317" s="1">
        <f t="shared" si="617"/>
        <v>4</v>
      </c>
      <c r="M2317" s="10">
        <f t="shared" si="618"/>
        <v>4</v>
      </c>
      <c r="N2317" s="1" t="str">
        <f t="shared" si="619"/>
        <v>~tchy~</v>
      </c>
      <c r="O2317" s="1" t="str">
        <f t="shared" si="620"/>
        <v>[tʃɪ]</v>
      </c>
      <c r="P2317" s="3" cm="1">
        <f t="array" ref="P2317">SUM(_xlfn._xlws.FILTER($H$2:$H$2454,_xlfn.MAP($N$2:$N$2454,_xlfn.LAMBDA(_xlpm.x,_xlpm.x=$N2317))))</f>
        <v>7.9214195183776928E-5</v>
      </c>
      <c r="Q2317" s="4">
        <f t="shared" si="621"/>
        <v>1</v>
      </c>
      <c r="R2317" s="6" cm="1">
        <f t="array" ref="R2317">SUM(_xlfn._xlws.FILTER($H$2:$H$2454,_xlfn.MAP($O$2:$O$2454,_xlfn.LAMBDA(_xlpm.x,_xlpm.x=$O2317))))</f>
        <v>7.1292775665399231E-4</v>
      </c>
      <c r="S2317" s="4">
        <f t="shared" si="622"/>
        <v>0.11111111111111112</v>
      </c>
      <c r="T2317" s="4">
        <f t="shared" si="623"/>
        <v>4.6849373505781965E-2</v>
      </c>
      <c r="U2317" s="4">
        <f t="shared" si="624"/>
        <v>0.2</v>
      </c>
      <c r="V2317" s="4">
        <f t="shared" si="625"/>
        <v>0.95424250943932487</v>
      </c>
      <c r="W2317" s="4" t="s">
        <v>5123</v>
      </c>
      <c r="X2317" s="2" cm="1">
        <f t="array" ref="X2317">SUM(_xlfn._xlws.FILTER($F$2:$F$2454,_xlfn.MAP($W$2:$W$2454,_xlfn.LAMBDA(_xlpm.x,_xlpm.x=$W2317))))</f>
        <v>340</v>
      </c>
      <c r="Y2317" s="11">
        <f t="shared" si="626"/>
        <v>2.9411764705882353E-3</v>
      </c>
      <c r="Z2317" s="4" t="s">
        <v>5102</v>
      </c>
      <c r="AA2317" s="2" cm="1">
        <f t="array" ref="AA2317">SUM(_xlfn._xlws.FILTER($F$2:$F$2454,_xlfn.MAP($Z$2:$Z$2454,_xlfn.LAMBDA(_xlpm.x,_xlpm.x=$Z2317))))</f>
        <v>1794</v>
      </c>
      <c r="AB2317" s="11">
        <f t="shared" si="627"/>
        <v>5.5741360089186175E-4</v>
      </c>
      <c r="AC2317" s="11">
        <f t="shared" si="628"/>
        <v>0.72234352166581817</v>
      </c>
      <c r="AG2317" s="2"/>
      <c r="AL2317" s="2"/>
      <c r="AM2317" s="2"/>
    </row>
    <row r="2318" spans="1:39">
      <c r="A2318" s="1" t="str">
        <f t="shared" si="612"/>
        <v>~stay~ : [steɪ]</v>
      </c>
      <c r="B2318" s="1">
        <f>_xlfn.LET(_xlpm.d,$G2318,_xlpm.k,_xlfn.CONCAT(LEFT(TRIM(B$1),1),"*"),COUNTIF(_xlpm.d,_xlpm.k))</f>
        <v>0</v>
      </c>
      <c r="C2318" s="1">
        <f>_xlfn.LET(_xlpm.d,$G2318,_xlpm.k,_xlfn.CONCAT(LEFT(TRIM(C$1),1),"*"),COUNTIF(_xlpm.d,_xlpm.k))</f>
        <v>0</v>
      </c>
      <c r="D2318" s="1">
        <f>_xlfn.LET(_xlpm.d,$G2318,_xlpm.k,_xlfn.CONCAT(LEFT(TRIM(D$1),1),"*"),COUNTIF(_xlpm.d,_xlpm.k))</f>
        <v>0</v>
      </c>
      <c r="E2318" s="1">
        <f t="shared" si="613"/>
        <v>0.30102999566398114</v>
      </c>
      <c r="F2318" s="7">
        <v>1</v>
      </c>
      <c r="G2318" s="9" t="s">
        <v>1496</v>
      </c>
      <c r="H2318" s="4" cm="1">
        <f t="array" ref="H2318">F2318/freq.sum.r6e</f>
        <v>7.9214195183776928E-5</v>
      </c>
      <c r="I2318" s="4" t="str">
        <f t="shared" si="614"/>
        <v>steɪ</v>
      </c>
      <c r="J2318" s="4" t="str">
        <f t="shared" si="615"/>
        <v>stay</v>
      </c>
      <c r="K2318" s="10">
        <f t="shared" si="616"/>
        <v>4</v>
      </c>
      <c r="L2318" s="1">
        <f t="shared" si="617"/>
        <v>4</v>
      </c>
      <c r="M2318" s="10">
        <f t="shared" si="618"/>
        <v>4</v>
      </c>
      <c r="N2318" s="1" t="str">
        <f t="shared" si="619"/>
        <v>~stay~</v>
      </c>
      <c r="O2318" s="1" t="str">
        <f t="shared" si="620"/>
        <v>[steɪ]</v>
      </c>
      <c r="P2318" s="3" cm="1">
        <f t="array" ref="P2318">SUM(_xlfn._xlws.FILTER($H$2:$H$2454,_xlfn.MAP($N$2:$N$2454,_xlfn.LAMBDA(_xlpm.x,_xlpm.x=$N2318))))</f>
        <v>7.9214195183776928E-5</v>
      </c>
      <c r="Q2318" s="4">
        <f t="shared" si="621"/>
        <v>1</v>
      </c>
      <c r="R2318" s="6" cm="1">
        <f t="array" ref="R2318">SUM(_xlfn._xlws.FILTER($H$2:$H$2454,_xlfn.MAP($O$2:$O$2454,_xlfn.LAMBDA(_xlpm.x,_xlpm.x=$O2318))))</f>
        <v>7.921419518377692E-4</v>
      </c>
      <c r="S2318" s="4">
        <f t="shared" si="622"/>
        <v>0.1</v>
      </c>
      <c r="T2318" s="4">
        <f t="shared" si="623"/>
        <v>4.2590339550710878E-2</v>
      </c>
      <c r="U2318" s="4">
        <f t="shared" si="624"/>
        <v>0.18181818181818182</v>
      </c>
      <c r="V2318" s="4">
        <f t="shared" si="625"/>
        <v>1</v>
      </c>
      <c r="W2318" s="4" t="s">
        <v>5127</v>
      </c>
      <c r="X2318" s="2" cm="1">
        <f t="array" ref="X2318">SUM(_xlfn._xlws.FILTER($F$2:$F$2454,_xlfn.MAP($W$2:$W$2454,_xlfn.LAMBDA(_xlpm.x,_xlpm.x=$W2318))))</f>
        <v>59</v>
      </c>
      <c r="Y2318" s="11">
        <f t="shared" si="626"/>
        <v>1.6949152542372881E-2</v>
      </c>
      <c r="Z2318" s="4" t="s">
        <v>5108</v>
      </c>
      <c r="AA2318" s="2" cm="1">
        <f t="array" ref="AA2318">SUM(_xlfn._xlws.FILTER($F$2:$F$2454,_xlfn.MAP($Z$2:$Z$2454,_xlfn.LAMBDA(_xlpm.x,_xlpm.x=$Z2318))))</f>
        <v>475</v>
      </c>
      <c r="AB2318" s="11">
        <f t="shared" si="627"/>
        <v>2.1052631578947368E-3</v>
      </c>
      <c r="AC2318" s="11">
        <f t="shared" si="628"/>
        <v>0.90584159798272246</v>
      </c>
      <c r="AG2318" s="2"/>
      <c r="AL2318" s="2"/>
      <c r="AM2318" s="2"/>
    </row>
    <row r="2319" spans="1:39">
      <c r="A2319" s="1" t="str">
        <f t="shared" si="612"/>
        <v>~ltie~ : [ltɪ]</v>
      </c>
      <c r="B2319" s="1">
        <f>_xlfn.LET(_xlpm.d,$G2319,_xlpm.k,_xlfn.CONCAT(LEFT(TRIM(B$1),1),"*"),COUNTIF(_xlpm.d,_xlpm.k))</f>
        <v>0</v>
      </c>
      <c r="C2319" s="1">
        <f>_xlfn.LET(_xlpm.d,$G2319,_xlpm.k,_xlfn.CONCAT(LEFT(TRIM(C$1),1),"*"),COUNTIF(_xlpm.d,_xlpm.k))</f>
        <v>0</v>
      </c>
      <c r="D2319" s="1">
        <f>_xlfn.LET(_xlpm.d,$G2319,_xlpm.k,_xlfn.CONCAT(LEFT(TRIM(D$1),1),"*"),COUNTIF(_xlpm.d,_xlpm.k))</f>
        <v>0</v>
      </c>
      <c r="E2319" s="1">
        <f t="shared" si="613"/>
        <v>0.30102999566398114</v>
      </c>
      <c r="F2319" s="7">
        <v>1</v>
      </c>
      <c r="G2319" s="9" t="s">
        <v>2074</v>
      </c>
      <c r="H2319" s="4" cm="1">
        <f t="array" ref="H2319">F2319/freq.sum.r6e</f>
        <v>7.9214195183776928E-5</v>
      </c>
      <c r="I2319" s="4" t="str">
        <f t="shared" si="614"/>
        <v>ltɪ</v>
      </c>
      <c r="J2319" s="4" t="str">
        <f t="shared" si="615"/>
        <v>ltie</v>
      </c>
      <c r="K2319" s="10">
        <f t="shared" si="616"/>
        <v>3</v>
      </c>
      <c r="L2319" s="1">
        <f t="shared" si="617"/>
        <v>4</v>
      </c>
      <c r="M2319" s="10">
        <f t="shared" si="618"/>
        <v>4</v>
      </c>
      <c r="N2319" s="1" t="str">
        <f t="shared" si="619"/>
        <v>~ltie~</v>
      </c>
      <c r="O2319" s="1" t="str">
        <f t="shared" si="620"/>
        <v>[ltɪ]</v>
      </c>
      <c r="P2319" s="3" cm="1">
        <f t="array" ref="P2319">SUM(_xlfn._xlws.FILTER($H$2:$H$2454,_xlfn.MAP($N$2:$N$2454,_xlfn.LAMBDA(_xlpm.x,_xlpm.x=$N2319))))</f>
        <v>7.9214195183776928E-5</v>
      </c>
      <c r="Q2319" s="4">
        <f t="shared" si="621"/>
        <v>1</v>
      </c>
      <c r="R2319" s="6" cm="1">
        <f t="array" ref="R2319">SUM(_xlfn._xlws.FILTER($H$2:$H$2454,_xlfn.MAP($O$2:$O$2454,_xlfn.LAMBDA(_xlpm.x,_xlpm.x=$O2319))))</f>
        <v>7.9214195183776931E-4</v>
      </c>
      <c r="S2319" s="4">
        <f t="shared" si="622"/>
        <v>9.9999999999999992E-2</v>
      </c>
      <c r="T2319" s="4">
        <f t="shared" si="623"/>
        <v>4.2590339550710871E-2</v>
      </c>
      <c r="U2319" s="4">
        <f t="shared" si="624"/>
        <v>0.1818181818181818</v>
      </c>
      <c r="V2319" s="4">
        <f t="shared" si="625"/>
        <v>1</v>
      </c>
      <c r="W2319" s="4" t="s">
        <v>5134</v>
      </c>
      <c r="X2319" s="2" cm="1">
        <f t="array" ref="X2319">SUM(_xlfn._xlws.FILTER($F$2:$F$2454,_xlfn.MAP($W$2:$W$2454,_xlfn.LAMBDA(_xlpm.x,_xlpm.x=$W2319))))</f>
        <v>59</v>
      </c>
      <c r="Y2319" s="11">
        <f t="shared" si="626"/>
        <v>1.6949152542372881E-2</v>
      </c>
      <c r="Z2319" s="4" t="s">
        <v>5102</v>
      </c>
      <c r="AA2319" s="2" cm="1">
        <f t="array" ref="AA2319">SUM(_xlfn._xlws.FILTER($F$2:$F$2454,_xlfn.MAP($Z$2:$Z$2454,_xlfn.LAMBDA(_xlpm.x,_xlpm.x=$Z2319))))</f>
        <v>1794</v>
      </c>
      <c r="AB2319" s="11">
        <f t="shared" si="627"/>
        <v>5.5741360089186175E-4</v>
      </c>
      <c r="AC2319" s="11">
        <f t="shared" si="628"/>
        <v>1.482970427065929</v>
      </c>
      <c r="AG2319" s="2"/>
      <c r="AL2319" s="2"/>
      <c r="AM2319" s="2"/>
    </row>
    <row r="2320" spans="1:39">
      <c r="A2320" s="1" t="str">
        <f t="shared" si="612"/>
        <v>~grai~ : [ɡɹeɪ]</v>
      </c>
      <c r="B2320" s="1">
        <f>_xlfn.LET(_xlpm.d,$G2320,_xlpm.k,_xlfn.CONCAT(LEFT(TRIM(B$1),1),"*"),COUNTIF(_xlpm.d,_xlpm.k))</f>
        <v>0</v>
      </c>
      <c r="C2320" s="1">
        <f>_xlfn.LET(_xlpm.d,$G2320,_xlpm.k,_xlfn.CONCAT(LEFT(TRIM(C$1),1),"*"),COUNTIF(_xlpm.d,_xlpm.k))</f>
        <v>0</v>
      </c>
      <c r="D2320" s="1">
        <f>_xlfn.LET(_xlpm.d,$G2320,_xlpm.k,_xlfn.CONCAT(LEFT(TRIM(D$1),1),"*"),COUNTIF(_xlpm.d,_xlpm.k))</f>
        <v>0</v>
      </c>
      <c r="E2320" s="1">
        <f t="shared" si="613"/>
        <v>0.30102999566398114</v>
      </c>
      <c r="F2320" s="7">
        <v>1</v>
      </c>
      <c r="G2320" s="9" t="s">
        <v>1522</v>
      </c>
      <c r="H2320" s="4" cm="1">
        <f t="array" ref="H2320">F2320/freq.sum.r6e</f>
        <v>7.9214195183776928E-5</v>
      </c>
      <c r="I2320" s="4" t="str">
        <f t="shared" si="614"/>
        <v>ɡɹeɪ</v>
      </c>
      <c r="J2320" s="4" t="str">
        <f t="shared" si="615"/>
        <v>grai</v>
      </c>
      <c r="K2320" s="10">
        <f t="shared" si="616"/>
        <v>4</v>
      </c>
      <c r="L2320" s="1">
        <f t="shared" si="617"/>
        <v>4</v>
      </c>
      <c r="M2320" s="10">
        <f t="shared" si="618"/>
        <v>4</v>
      </c>
      <c r="N2320" s="1" t="str">
        <f t="shared" si="619"/>
        <v>~grai~</v>
      </c>
      <c r="O2320" s="1" t="str">
        <f t="shared" si="620"/>
        <v>[ɡɹeɪ]</v>
      </c>
      <c r="P2320" s="3" cm="1">
        <f t="array" ref="P2320">SUM(_xlfn._xlws.FILTER($H$2:$H$2454,_xlfn.MAP($N$2:$N$2454,_xlfn.LAMBDA(_xlpm.x,_xlpm.x=$N2320))))</f>
        <v>7.9214195183776928E-5</v>
      </c>
      <c r="Q2320" s="4">
        <f t="shared" si="621"/>
        <v>1</v>
      </c>
      <c r="R2320" s="6" cm="1">
        <f t="array" ref="R2320">SUM(_xlfn._xlws.FILTER($H$2:$H$2454,_xlfn.MAP($O$2:$O$2454,_xlfn.LAMBDA(_xlpm.x,_xlpm.x=$O2320))))</f>
        <v>8.7135614702154619E-4</v>
      </c>
      <c r="S2320" s="4">
        <f t="shared" si="622"/>
        <v>9.0909090909090912E-2</v>
      </c>
      <c r="T2320" s="4">
        <f t="shared" si="623"/>
        <v>3.9041144588151638E-2</v>
      </c>
      <c r="U2320" s="4">
        <f t="shared" si="624"/>
        <v>0.16666666666666669</v>
      </c>
      <c r="V2320" s="4">
        <f t="shared" si="625"/>
        <v>1.0413926851582251</v>
      </c>
      <c r="W2320" s="4" t="s">
        <v>5131</v>
      </c>
      <c r="X2320" s="2" cm="1">
        <f t="array" ref="X2320">SUM(_xlfn._xlws.FILTER($F$2:$F$2454,_xlfn.MAP($W$2:$W$2454,_xlfn.LAMBDA(_xlpm.x,_xlpm.x=$W2320))))</f>
        <v>105</v>
      </c>
      <c r="Y2320" s="11">
        <f t="shared" si="626"/>
        <v>9.5238095238095247E-3</v>
      </c>
      <c r="Z2320" s="4" t="s">
        <v>5108</v>
      </c>
      <c r="AA2320" s="2" cm="1">
        <f t="array" ref="AA2320">SUM(_xlfn._xlws.FILTER($F$2:$F$2454,_xlfn.MAP($Z$2:$Z$2454,_xlfn.LAMBDA(_xlpm.x,_xlpm.x=$Z2320))))</f>
        <v>475</v>
      </c>
      <c r="AB2320" s="11">
        <f t="shared" si="627"/>
        <v>2.1052631578947368E-3</v>
      </c>
      <c r="AC2320" s="11">
        <f t="shared" si="628"/>
        <v>0.65550431055492853</v>
      </c>
      <c r="AG2320" s="2"/>
      <c r="AL2320" s="2"/>
      <c r="AM2320" s="2"/>
    </row>
    <row r="2321" spans="1:39">
      <c r="A2321" s="1" t="str">
        <f t="shared" si="612"/>
        <v>~gray~ : [ɡɹeɪ]</v>
      </c>
      <c r="B2321" s="1">
        <f>_xlfn.LET(_xlpm.d,$G2321,_xlpm.k,_xlfn.CONCAT(LEFT(TRIM(B$1),1),"*"),COUNTIF(_xlpm.d,_xlpm.k))</f>
        <v>0</v>
      </c>
      <c r="C2321" s="1">
        <f>_xlfn.LET(_xlpm.d,$G2321,_xlpm.k,_xlfn.CONCAT(LEFT(TRIM(C$1),1),"*"),COUNTIF(_xlpm.d,_xlpm.k))</f>
        <v>0</v>
      </c>
      <c r="D2321" s="1">
        <f>_xlfn.LET(_xlpm.d,$G2321,_xlpm.k,_xlfn.CONCAT(LEFT(TRIM(D$1),1),"*"),COUNTIF(_xlpm.d,_xlpm.k))</f>
        <v>0</v>
      </c>
      <c r="E2321" s="1">
        <f t="shared" si="613"/>
        <v>0.30102999566398114</v>
      </c>
      <c r="F2321" s="7">
        <v>1</v>
      </c>
      <c r="G2321" s="9" t="s">
        <v>1523</v>
      </c>
      <c r="H2321" s="4" cm="1">
        <f t="array" ref="H2321">F2321/freq.sum.r6e</f>
        <v>7.9214195183776928E-5</v>
      </c>
      <c r="I2321" s="4" t="str">
        <f t="shared" si="614"/>
        <v>ɡɹeɪ</v>
      </c>
      <c r="J2321" s="4" t="str">
        <f t="shared" si="615"/>
        <v>gray</v>
      </c>
      <c r="K2321" s="10">
        <f t="shared" si="616"/>
        <v>4</v>
      </c>
      <c r="L2321" s="1">
        <f t="shared" si="617"/>
        <v>4</v>
      </c>
      <c r="M2321" s="10">
        <f t="shared" si="618"/>
        <v>4</v>
      </c>
      <c r="N2321" s="1" t="str">
        <f t="shared" si="619"/>
        <v>~gray~</v>
      </c>
      <c r="O2321" s="1" t="str">
        <f t="shared" si="620"/>
        <v>[ɡɹeɪ]</v>
      </c>
      <c r="P2321" s="3" cm="1">
        <f t="array" ref="P2321">SUM(_xlfn._xlws.FILTER($H$2:$H$2454,_xlfn.MAP($N$2:$N$2454,_xlfn.LAMBDA(_xlpm.x,_xlpm.x=$N2321))))</f>
        <v>7.9214195183776928E-5</v>
      </c>
      <c r="Q2321" s="4">
        <f t="shared" si="621"/>
        <v>1</v>
      </c>
      <c r="R2321" s="6" cm="1">
        <f t="array" ref="R2321">SUM(_xlfn._xlws.FILTER($H$2:$H$2454,_xlfn.MAP($O$2:$O$2454,_xlfn.LAMBDA(_xlpm.x,_xlpm.x=$O2321))))</f>
        <v>8.7135614702154619E-4</v>
      </c>
      <c r="S2321" s="4">
        <f t="shared" si="622"/>
        <v>9.0909090909090912E-2</v>
      </c>
      <c r="T2321" s="4">
        <f t="shared" si="623"/>
        <v>3.9041144588151638E-2</v>
      </c>
      <c r="U2321" s="4">
        <f t="shared" si="624"/>
        <v>0.16666666666666669</v>
      </c>
      <c r="V2321" s="4">
        <f t="shared" si="625"/>
        <v>1.0413926851582251</v>
      </c>
      <c r="W2321" s="4" t="s">
        <v>5127</v>
      </c>
      <c r="X2321" s="2" cm="1">
        <f t="array" ref="X2321">SUM(_xlfn._xlws.FILTER($F$2:$F$2454,_xlfn.MAP($W$2:$W$2454,_xlfn.LAMBDA(_xlpm.x,_xlpm.x=$W2321))))</f>
        <v>59</v>
      </c>
      <c r="Y2321" s="11">
        <f t="shared" si="626"/>
        <v>1.6949152542372881E-2</v>
      </c>
      <c r="Z2321" s="4" t="s">
        <v>5108</v>
      </c>
      <c r="AA2321" s="2" cm="1">
        <f t="array" ref="AA2321">SUM(_xlfn._xlws.FILTER($F$2:$F$2454,_xlfn.MAP($Z$2:$Z$2454,_xlfn.LAMBDA(_xlpm.x,_xlpm.x=$Z2321))))</f>
        <v>475</v>
      </c>
      <c r="AB2321" s="11">
        <f t="shared" si="627"/>
        <v>2.1052631578947368E-3</v>
      </c>
      <c r="AC2321" s="11">
        <f t="shared" si="628"/>
        <v>0.90584159798272246</v>
      </c>
      <c r="AG2321" s="2"/>
      <c r="AL2321" s="2"/>
      <c r="AM2321" s="2"/>
    </row>
    <row r="2322" spans="1:39">
      <c r="A2322" s="1" t="str">
        <f t="shared" si="612"/>
        <v>~ttri~ : [tɹɪ]</v>
      </c>
      <c r="B2322" s="1">
        <f>_xlfn.LET(_xlpm.d,$G2322,_xlpm.k,_xlfn.CONCAT(LEFT(TRIM(B$1),1),"*"),COUNTIF(_xlpm.d,_xlpm.k))</f>
        <v>0</v>
      </c>
      <c r="C2322" s="1">
        <f>_xlfn.LET(_xlpm.d,$G2322,_xlpm.k,_xlfn.CONCAT(LEFT(TRIM(C$1),1),"*"),COUNTIF(_xlpm.d,_xlpm.k))</f>
        <v>0</v>
      </c>
      <c r="D2322" s="1">
        <f>_xlfn.LET(_xlpm.d,$G2322,_xlpm.k,_xlfn.CONCAT(LEFT(TRIM(D$1),1),"*"),COUNTIF(_xlpm.d,_xlpm.k))</f>
        <v>0</v>
      </c>
      <c r="E2322" s="1">
        <f t="shared" si="613"/>
        <v>0.30102999566398114</v>
      </c>
      <c r="F2322" s="7">
        <v>1</v>
      </c>
      <c r="G2322" s="9" t="s">
        <v>2279</v>
      </c>
      <c r="H2322" s="4" cm="1">
        <f t="array" ref="H2322">F2322/freq.sum.r6e</f>
        <v>7.9214195183776928E-5</v>
      </c>
      <c r="I2322" s="4" t="str">
        <f t="shared" si="614"/>
        <v>tɹɪ</v>
      </c>
      <c r="J2322" s="4" t="str">
        <f t="shared" si="615"/>
        <v>ttri</v>
      </c>
      <c r="K2322" s="10">
        <f t="shared" si="616"/>
        <v>3</v>
      </c>
      <c r="L2322" s="1">
        <f t="shared" si="617"/>
        <v>4</v>
      </c>
      <c r="M2322" s="10">
        <f t="shared" si="618"/>
        <v>4</v>
      </c>
      <c r="N2322" s="1" t="str">
        <f t="shared" si="619"/>
        <v>~ttri~</v>
      </c>
      <c r="O2322" s="1" t="str">
        <f t="shared" si="620"/>
        <v>[tɹɪ]</v>
      </c>
      <c r="P2322" s="3" cm="1">
        <f t="array" ref="P2322">SUM(_xlfn._xlws.FILTER($H$2:$H$2454,_xlfn.MAP($N$2:$N$2454,_xlfn.LAMBDA(_xlpm.x,_xlpm.x=$N2322))))</f>
        <v>7.9214195183776928E-5</v>
      </c>
      <c r="Q2322" s="4">
        <f t="shared" si="621"/>
        <v>1</v>
      </c>
      <c r="R2322" s="6" cm="1">
        <f t="array" ref="R2322">SUM(_xlfn._xlws.FILTER($H$2:$H$2454,_xlfn.MAP($O$2:$O$2454,_xlfn.LAMBDA(_xlpm.x,_xlpm.x=$O2322))))</f>
        <v>8.7135614702154608E-4</v>
      </c>
      <c r="S2322" s="4">
        <f t="shared" si="622"/>
        <v>9.0909090909090925E-2</v>
      </c>
      <c r="T2322" s="4">
        <f t="shared" si="623"/>
        <v>3.9041144588151645E-2</v>
      </c>
      <c r="U2322" s="4">
        <f t="shared" si="624"/>
        <v>0.16666666666666671</v>
      </c>
      <c r="V2322" s="4">
        <f t="shared" si="625"/>
        <v>1.0413926851582249</v>
      </c>
      <c r="W2322" s="4" t="s">
        <v>5110</v>
      </c>
      <c r="X2322" s="2" cm="1">
        <f t="array" ref="X2322">SUM(_xlfn._xlws.FILTER($F$2:$F$2454,_xlfn.MAP($W$2:$W$2454,_xlfn.LAMBDA(_xlpm.x,_xlpm.x=$W2322))))</f>
        <v>1594</v>
      </c>
      <c r="Y2322" s="11">
        <f t="shared" si="626"/>
        <v>6.2735257214554575E-4</v>
      </c>
      <c r="Z2322" s="4" t="s">
        <v>5102</v>
      </c>
      <c r="AA2322" s="2" cm="1">
        <f t="array" ref="AA2322">SUM(_xlfn._xlws.FILTER($F$2:$F$2454,_xlfn.MAP($Z$2:$Z$2454,_xlfn.LAMBDA(_xlpm.x,_xlpm.x=$Z2322))))</f>
        <v>1794</v>
      </c>
      <c r="AB2322" s="11">
        <f t="shared" si="627"/>
        <v>5.5741360089186175E-4</v>
      </c>
      <c r="AC2322" s="11">
        <f t="shared" si="628"/>
        <v>5.1334121647979701E-2</v>
      </c>
      <c r="AG2322" s="2"/>
      <c r="AL2322" s="2"/>
      <c r="AM2322" s="2"/>
    </row>
    <row r="2323" spans="1:39">
      <c r="A2323" s="1" t="str">
        <f t="shared" si="612"/>
        <v>~tree~ : [ɹi]</v>
      </c>
      <c r="B2323" s="1">
        <f>_xlfn.LET(_xlpm.d,$G2323,_xlpm.k,_xlfn.CONCAT(LEFT(TRIM(B$1),1),"*"),COUNTIF(_xlpm.d,_xlpm.k))</f>
        <v>1</v>
      </c>
      <c r="C2323" s="1">
        <f>_xlfn.LET(_xlpm.d,$G2323,_xlpm.k,_xlfn.CONCAT(LEFT(TRIM(C$1),1),"*"),COUNTIF(_xlpm.d,_xlpm.k))</f>
        <v>0</v>
      </c>
      <c r="D2323" s="1">
        <f>_xlfn.LET(_xlpm.d,$G2323,_xlpm.k,_xlfn.CONCAT(LEFT(TRIM(D$1),1),"*"),COUNTIF(_xlpm.d,_xlpm.k))</f>
        <v>0</v>
      </c>
      <c r="E2323" s="1">
        <f t="shared" si="613"/>
        <v>0.30102999566398114</v>
      </c>
      <c r="F2323" s="7">
        <v>1</v>
      </c>
      <c r="G2323" s="9" t="s">
        <v>2463</v>
      </c>
      <c r="H2323" s="4" cm="1">
        <f t="array" ref="H2323">F2323/freq.sum.r6e</f>
        <v>7.9214195183776928E-5</v>
      </c>
      <c r="I2323" s="1" t="str">
        <f t="shared" si="614"/>
        <v>ɹi</v>
      </c>
      <c r="J2323" s="1" t="str">
        <f t="shared" si="615"/>
        <v>tree</v>
      </c>
      <c r="K2323" s="10">
        <f t="shared" si="616"/>
        <v>2</v>
      </c>
      <c r="L2323" s="1">
        <f t="shared" si="617"/>
        <v>4</v>
      </c>
      <c r="M2323" s="10">
        <f t="shared" si="618"/>
        <v>4</v>
      </c>
      <c r="N2323" s="1" t="str">
        <f t="shared" si="619"/>
        <v>~tree~</v>
      </c>
      <c r="O2323" s="1" t="str">
        <f t="shared" si="620"/>
        <v>[ɹi]</v>
      </c>
      <c r="P2323" s="3" cm="1">
        <f t="array" ref="P2323">SUM(_xlfn._xlws.FILTER($H$2:$H$2454,_xlfn.MAP($N$2:$N$2454,_xlfn.LAMBDA(_xlpm.x,_xlpm.x=$N2323))))</f>
        <v>2.3764258555133077E-4</v>
      </c>
      <c r="Q2323" s="4">
        <f t="shared" si="621"/>
        <v>0.33333333333333337</v>
      </c>
      <c r="R2323" s="6" cm="1">
        <f t="array" ref="R2323">SUM(_xlfn._xlws.FILTER($H$2:$H$2454,_xlfn.MAP($O$2:$O$2454,_xlfn.LAMBDA(_xlpm.x,_xlpm.x=$O2323))))</f>
        <v>2.7724968314321919E-3</v>
      </c>
      <c r="S2323" s="4">
        <f t="shared" si="622"/>
        <v>2.8571428571428577E-2</v>
      </c>
      <c r="T2323" s="4">
        <f t="shared" si="623"/>
        <v>1.2328782501521571E-2</v>
      </c>
      <c r="U2323" s="4">
        <f t="shared" si="624"/>
        <v>5.2631578947368432E-2</v>
      </c>
      <c r="V2323" s="4">
        <f t="shared" si="625"/>
        <v>1.0669467896306131</v>
      </c>
      <c r="W2323" s="4" t="s">
        <v>5126</v>
      </c>
      <c r="X2323" s="2" cm="1">
        <f t="array" ref="X2323">SUM(_xlfn._xlws.FILTER($F$2:$F$2454,_xlfn.MAP($W$2:$W$2454,_xlfn.LAMBDA(_xlpm.x,_xlpm.x=$W2323))))</f>
        <v>109</v>
      </c>
      <c r="Y2323" s="11">
        <f t="shared" si="626"/>
        <v>9.1743119266055051E-3</v>
      </c>
      <c r="Z2323" s="4" t="s">
        <v>5110</v>
      </c>
      <c r="AA2323" s="2" cm="1">
        <f t="array" ref="AA2323">SUM(_xlfn._xlws.FILTER($F$2:$F$2454,_xlfn.MAP($Z$2:$Z$2454,_xlfn.LAMBDA(_xlpm.x,_xlpm.x=$Z2323))))</f>
        <v>354</v>
      </c>
      <c r="AB2323" s="11">
        <f t="shared" si="627"/>
        <v>2.8248587570621469E-3</v>
      </c>
      <c r="AC2323" s="11">
        <f t="shared" si="628"/>
        <v>0.51157676408516417</v>
      </c>
      <c r="AG2323" s="2"/>
      <c r="AL2323" s="2"/>
      <c r="AM2323" s="2"/>
    </row>
    <row r="2324" spans="1:39">
      <c r="A2324" s="1" t="str">
        <f t="shared" si="612"/>
        <v>~rcea~ : [ɹsə]</v>
      </c>
      <c r="B2324" s="1">
        <f>_xlfn.LET(_xlpm.d,$G2324,_xlpm.k,_xlfn.CONCAT(LEFT(TRIM(B$1),1),"*"),COUNTIF(_xlpm.d,_xlpm.k))</f>
        <v>1</v>
      </c>
      <c r="C2324" s="1">
        <f>_xlfn.LET(_xlpm.d,$G2324,_xlpm.k,_xlfn.CONCAT(LEFT(TRIM(C$1),1),"*"),COUNTIF(_xlpm.d,_xlpm.k))</f>
        <v>0</v>
      </c>
      <c r="D2324" s="1">
        <f>_xlfn.LET(_xlpm.d,$G2324,_xlpm.k,_xlfn.CONCAT(LEFT(TRIM(D$1),1),"*"),COUNTIF(_xlpm.d,_xlpm.k))</f>
        <v>0</v>
      </c>
      <c r="E2324" s="1">
        <f t="shared" si="613"/>
        <v>0.30102999566398114</v>
      </c>
      <c r="F2324" s="7">
        <v>1</v>
      </c>
      <c r="G2324" s="9" t="s">
        <v>2374</v>
      </c>
      <c r="H2324" s="4" cm="1">
        <f t="array" ref="H2324">F2324/freq.sum.r6e</f>
        <v>7.9214195183776928E-5</v>
      </c>
      <c r="I2324" s="4" t="str">
        <f t="shared" si="614"/>
        <v>ɹsə</v>
      </c>
      <c r="J2324" s="4" t="str">
        <f t="shared" si="615"/>
        <v>rcea</v>
      </c>
      <c r="K2324" s="10">
        <f t="shared" si="616"/>
        <v>3</v>
      </c>
      <c r="L2324" s="1">
        <f t="shared" si="617"/>
        <v>4</v>
      </c>
      <c r="M2324" s="10">
        <f t="shared" si="618"/>
        <v>4</v>
      </c>
      <c r="N2324" s="1" t="str">
        <f t="shared" si="619"/>
        <v>~rcea~</v>
      </c>
      <c r="O2324" s="1" t="str">
        <f t="shared" si="620"/>
        <v>[ɹsə]</v>
      </c>
      <c r="P2324" s="3" cm="1">
        <f t="array" ref="P2324">SUM(_xlfn._xlws.FILTER($H$2:$H$2454,_xlfn.MAP($N$2:$N$2454,_xlfn.LAMBDA(_xlpm.x,_xlpm.x=$N2324))))</f>
        <v>7.9214195183776928E-5</v>
      </c>
      <c r="Q2324" s="4">
        <f t="shared" si="621"/>
        <v>1</v>
      </c>
      <c r="R2324" s="6" cm="1">
        <f t="array" ref="R2324">SUM(_xlfn._xlws.FILTER($H$2:$H$2454,_xlfn.MAP($O$2:$O$2454,_xlfn.LAMBDA(_xlpm.x,_xlpm.x=$O2324))))</f>
        <v>9.5057034220532308E-4</v>
      </c>
      <c r="S2324" s="4">
        <f t="shared" si="622"/>
        <v>8.3333333333333343E-2</v>
      </c>
      <c r="T2324" s="4">
        <f t="shared" si="623"/>
        <v>3.6037979619832287E-2</v>
      </c>
      <c r="U2324" s="4">
        <f t="shared" si="624"/>
        <v>0.15384615384615388</v>
      </c>
      <c r="V2324" s="4">
        <f t="shared" si="625"/>
        <v>1.0791812460476247</v>
      </c>
      <c r="W2324" s="4" t="s">
        <v>5124</v>
      </c>
      <c r="X2324" s="2" cm="1">
        <f t="array" ref="X2324">SUM(_xlfn._xlws.FILTER($F$2:$F$2454,_xlfn.MAP($W$2:$W$2454,_xlfn.LAMBDA(_xlpm.x,_xlpm.x=$W2324))))</f>
        <v>184</v>
      </c>
      <c r="Y2324" s="11">
        <f t="shared" si="626"/>
        <v>5.434782608695652E-3</v>
      </c>
      <c r="Z2324" s="4" t="s">
        <v>5101</v>
      </c>
      <c r="AA2324" s="2" cm="1">
        <f t="array" ref="AA2324">SUM(_xlfn._xlws.FILTER($F$2:$F$2454,_xlfn.MAP($Z$2:$Z$2454,_xlfn.LAMBDA(_xlpm.x,_xlpm.x=$Z2324))))</f>
        <v>2255</v>
      </c>
      <c r="AB2324" s="11">
        <f t="shared" si="627"/>
        <v>4.434589800443459E-4</v>
      </c>
      <c r="AC2324" s="11">
        <f t="shared" si="628"/>
        <v>1.088328723204443</v>
      </c>
      <c r="AG2324" s="2"/>
      <c r="AL2324" s="2"/>
      <c r="AM2324" s="2"/>
    </row>
    <row r="2325" spans="1:39">
      <c r="A2325" s="1" t="str">
        <f t="shared" si="612"/>
        <v>~nswe~ : [nsə]</v>
      </c>
      <c r="B2325" s="1">
        <f>_xlfn.LET(_xlpm.d,$G2325,_xlpm.k,_xlfn.CONCAT(LEFT(TRIM(B$1),1),"*"),COUNTIF(_xlpm.d,_xlpm.k))</f>
        <v>0</v>
      </c>
      <c r="C2325" s="1">
        <f>_xlfn.LET(_xlpm.d,$G2325,_xlpm.k,_xlfn.CONCAT(LEFT(TRIM(C$1),1),"*"),COUNTIF(_xlpm.d,_xlpm.k))</f>
        <v>0</v>
      </c>
      <c r="D2325" s="1">
        <f>_xlfn.LET(_xlpm.d,$G2325,_xlpm.k,_xlfn.CONCAT(LEFT(TRIM(D$1),1),"*"),COUNTIF(_xlpm.d,_xlpm.k))</f>
        <v>1</v>
      </c>
      <c r="E2325" s="1">
        <f t="shared" si="613"/>
        <v>0.30102999566398114</v>
      </c>
      <c r="F2325" s="7">
        <v>1</v>
      </c>
      <c r="G2325" s="9" t="s">
        <v>1549</v>
      </c>
      <c r="H2325" s="4" cm="1">
        <f t="array" ref="H2325">F2325/freq.sum.r6e</f>
        <v>7.9214195183776928E-5</v>
      </c>
      <c r="I2325" s="4" t="str">
        <f t="shared" si="614"/>
        <v>nsə</v>
      </c>
      <c r="J2325" s="4" t="str">
        <f t="shared" si="615"/>
        <v>nswe</v>
      </c>
      <c r="K2325" s="10">
        <f t="shared" si="616"/>
        <v>3</v>
      </c>
      <c r="L2325" s="1">
        <f t="shared" si="617"/>
        <v>4</v>
      </c>
      <c r="M2325" s="10">
        <f t="shared" si="618"/>
        <v>4</v>
      </c>
      <c r="N2325" s="1" t="str">
        <f t="shared" si="619"/>
        <v>~nswe~</v>
      </c>
      <c r="O2325" s="1" t="str">
        <f t="shared" si="620"/>
        <v>[nsə]</v>
      </c>
      <c r="P2325" s="3" cm="1">
        <f t="array" ref="P2325">SUM(_xlfn._xlws.FILTER($H$2:$H$2454,_xlfn.MAP($N$2:$N$2454,_xlfn.LAMBDA(_xlpm.x,_xlpm.x=$N2325))))</f>
        <v>7.9214195183776928E-5</v>
      </c>
      <c r="Q2325" s="4">
        <f t="shared" si="621"/>
        <v>1</v>
      </c>
      <c r="R2325" s="6" cm="1">
        <f t="array" ref="R2325">SUM(_xlfn._xlws.FILTER($H$2:$H$2454,_xlfn.MAP($O$2:$O$2454,_xlfn.LAMBDA(_xlpm.x,_xlpm.x=$O2325))))</f>
        <v>9.5057034220532297E-4</v>
      </c>
      <c r="S2325" s="4">
        <f t="shared" si="622"/>
        <v>8.3333333333333343E-2</v>
      </c>
      <c r="T2325" s="4">
        <f t="shared" si="623"/>
        <v>3.6037979619832287E-2</v>
      </c>
      <c r="U2325" s="4">
        <f t="shared" si="624"/>
        <v>0.15384615384615388</v>
      </c>
      <c r="V2325" s="4">
        <f t="shared" si="625"/>
        <v>1.0791812460476247</v>
      </c>
      <c r="W2325" s="4" t="s">
        <v>5121</v>
      </c>
      <c r="X2325" s="2" cm="1">
        <f t="array" ref="X2325">SUM(_xlfn._xlws.FILTER($F$2:$F$2454,_xlfn.MAP($W$2:$W$2454,_xlfn.LAMBDA(_xlpm.x,_xlpm.x=$W2325))))</f>
        <v>2896</v>
      </c>
      <c r="Y2325" s="11">
        <f t="shared" si="626"/>
        <v>3.453038674033149E-4</v>
      </c>
      <c r="Z2325" s="4" t="s">
        <v>5101</v>
      </c>
      <c r="AA2325" s="2" cm="1">
        <f t="array" ref="AA2325">SUM(_xlfn._xlws.FILTER($F$2:$F$2454,_xlfn.MAP($Z$2:$Z$2454,_xlfn.LAMBDA(_xlpm.x,_xlpm.x=$Z2325))))</f>
        <v>2255</v>
      </c>
      <c r="AB2325" s="11">
        <f t="shared" si="627"/>
        <v>4.434589800443459E-4</v>
      </c>
      <c r="AC2325" s="11">
        <f t="shared" si="628"/>
        <v>-0.10865201131112999</v>
      </c>
      <c r="AG2325" s="2"/>
      <c r="AL2325" s="2"/>
      <c r="AM2325" s="2"/>
    </row>
    <row r="2326" spans="1:39">
      <c r="A2326" s="1" t="str">
        <f t="shared" si="612"/>
        <v>~onsi~ : [nsə]</v>
      </c>
      <c r="B2326" s="1">
        <f>_xlfn.LET(_xlpm.d,$G2326,_xlpm.k,_xlfn.CONCAT(LEFT(TRIM(B$1),1),"*"),COUNTIF(_xlpm.d,_xlpm.k))</f>
        <v>0</v>
      </c>
      <c r="C2326" s="1">
        <f>_xlfn.LET(_xlpm.d,$G2326,_xlpm.k,_xlfn.CONCAT(LEFT(TRIM(C$1),1),"*"),COUNTIF(_xlpm.d,_xlpm.k))</f>
        <v>0</v>
      </c>
      <c r="D2326" s="1">
        <f>_xlfn.LET(_xlpm.d,$G2326,_xlpm.k,_xlfn.CONCAT(LEFT(TRIM(D$1),1),"*"),COUNTIF(_xlpm.d,_xlpm.k))</f>
        <v>1</v>
      </c>
      <c r="E2326" s="1">
        <f t="shared" si="613"/>
        <v>0.30102999566398114</v>
      </c>
      <c r="F2326" s="7">
        <v>1</v>
      </c>
      <c r="G2326" s="9" t="s">
        <v>1550</v>
      </c>
      <c r="H2326" s="4" cm="1">
        <f t="array" ref="H2326">F2326/freq.sum.r6e</f>
        <v>7.9214195183776928E-5</v>
      </c>
      <c r="I2326" s="4" t="str">
        <f t="shared" si="614"/>
        <v>nsə</v>
      </c>
      <c r="J2326" s="4" t="str">
        <f t="shared" si="615"/>
        <v>onsi</v>
      </c>
      <c r="K2326" s="10">
        <f t="shared" si="616"/>
        <v>3</v>
      </c>
      <c r="L2326" s="1">
        <f t="shared" si="617"/>
        <v>4</v>
      </c>
      <c r="M2326" s="10">
        <f t="shared" si="618"/>
        <v>4</v>
      </c>
      <c r="N2326" s="1" t="str">
        <f t="shared" si="619"/>
        <v>~onsi~</v>
      </c>
      <c r="O2326" s="1" t="str">
        <f t="shared" si="620"/>
        <v>[nsə]</v>
      </c>
      <c r="P2326" s="3" cm="1">
        <f t="array" ref="P2326">SUM(_xlfn._xlws.FILTER($H$2:$H$2454,_xlfn.MAP($N$2:$N$2454,_xlfn.LAMBDA(_xlpm.x,_xlpm.x=$N2326))))</f>
        <v>7.9214195183776928E-5</v>
      </c>
      <c r="Q2326" s="4">
        <f t="shared" si="621"/>
        <v>1</v>
      </c>
      <c r="R2326" s="6" cm="1">
        <f t="array" ref="R2326">SUM(_xlfn._xlws.FILTER($H$2:$H$2454,_xlfn.MAP($O$2:$O$2454,_xlfn.LAMBDA(_xlpm.x,_xlpm.x=$O2326))))</f>
        <v>9.5057034220532297E-4</v>
      </c>
      <c r="S2326" s="4">
        <f t="shared" si="622"/>
        <v>8.3333333333333343E-2</v>
      </c>
      <c r="T2326" s="4">
        <f t="shared" si="623"/>
        <v>3.6037979619832287E-2</v>
      </c>
      <c r="U2326" s="4">
        <f t="shared" si="624"/>
        <v>0.15384615384615388</v>
      </c>
      <c r="V2326" s="4">
        <f t="shared" si="625"/>
        <v>1.0791812460476247</v>
      </c>
      <c r="W2326" s="4" t="s">
        <v>5119</v>
      </c>
      <c r="X2326" s="2" cm="1">
        <f t="array" ref="X2326">SUM(_xlfn._xlws.FILTER($F$2:$F$2454,_xlfn.MAP($W$2:$W$2454,_xlfn.LAMBDA(_xlpm.x,_xlpm.x=$W2326))))</f>
        <v>1157</v>
      </c>
      <c r="Y2326" s="11">
        <f t="shared" si="626"/>
        <v>8.6430423509075197E-4</v>
      </c>
      <c r="Z2326" s="4" t="s">
        <v>5101</v>
      </c>
      <c r="AA2326" s="2" cm="1">
        <f t="array" ref="AA2326">SUM(_xlfn._xlws.FILTER($F$2:$F$2454,_xlfn.MAP($Z$2:$Z$2454,_xlfn.LAMBDA(_xlpm.x,_xlpm.x=$Z2326))))</f>
        <v>2255</v>
      </c>
      <c r="AB2326" s="11">
        <f t="shared" si="627"/>
        <v>4.434589800443459E-4</v>
      </c>
      <c r="AC2326" s="11">
        <f t="shared" si="628"/>
        <v>0.28981318726222982</v>
      </c>
      <c r="AG2326" s="2"/>
      <c r="AL2326" s="2"/>
      <c r="AM2326" s="2"/>
    </row>
    <row r="2327" spans="1:39">
      <c r="A2327" s="1" t="str">
        <f t="shared" si="612"/>
        <v>~knew~ : [nu]</v>
      </c>
      <c r="B2327" s="1">
        <f>_xlfn.LET(_xlpm.d,$G2327,_xlpm.k,_xlfn.CONCAT(LEFT(TRIM(B$1),1),"*"),COUNTIF(_xlpm.d,_xlpm.k))</f>
        <v>0</v>
      </c>
      <c r="C2327" s="1">
        <f>_xlfn.LET(_xlpm.d,$G2327,_xlpm.k,_xlfn.CONCAT(LEFT(TRIM(C$1),1),"*"),COUNTIF(_xlpm.d,_xlpm.k))</f>
        <v>0</v>
      </c>
      <c r="D2327" s="1">
        <f>_xlfn.LET(_xlpm.d,$G2327,_xlpm.k,_xlfn.CONCAT(LEFT(TRIM(D$1),1),"*"),COUNTIF(_xlpm.d,_xlpm.k))</f>
        <v>1</v>
      </c>
      <c r="E2327" s="1">
        <f t="shared" si="613"/>
        <v>0.30102999566398114</v>
      </c>
      <c r="F2327" s="7">
        <v>1</v>
      </c>
      <c r="G2327" s="9" t="s">
        <v>201</v>
      </c>
      <c r="H2327" s="4" cm="1">
        <f t="array" ref="H2327">F2327/freq.sum.r6e</f>
        <v>7.9214195183776928E-5</v>
      </c>
      <c r="I2327" s="4" t="str">
        <f t="shared" si="614"/>
        <v>nu</v>
      </c>
      <c r="J2327" s="4" t="str">
        <f t="shared" si="615"/>
        <v>knew</v>
      </c>
      <c r="K2327" s="10">
        <f t="shared" si="616"/>
        <v>2</v>
      </c>
      <c r="L2327" s="1">
        <f t="shared" si="617"/>
        <v>4</v>
      </c>
      <c r="M2327" s="10">
        <f t="shared" si="618"/>
        <v>4</v>
      </c>
      <c r="N2327" s="1" t="str">
        <f t="shared" si="619"/>
        <v>~knew~</v>
      </c>
      <c r="O2327" s="1" t="str">
        <f t="shared" si="620"/>
        <v>[nu]</v>
      </c>
      <c r="P2327" s="3" cm="1">
        <f t="array" ref="P2327">SUM(_xlfn._xlws.FILTER($H$2:$H$2454,_xlfn.MAP($N$2:$N$2454,_xlfn.LAMBDA(_xlpm.x,_xlpm.x=$N2327))))</f>
        <v>7.9214195183776928E-5</v>
      </c>
      <c r="Q2327" s="4">
        <f t="shared" si="621"/>
        <v>1</v>
      </c>
      <c r="R2327" s="6" cm="1">
        <f t="array" ref="R2327">SUM(_xlfn._xlws.FILTER($H$2:$H$2454,_xlfn.MAP($O$2:$O$2454,_xlfn.LAMBDA(_xlpm.x,_xlpm.x=$O2327))))</f>
        <v>9.5057034220532297E-4</v>
      </c>
      <c r="S2327" s="4">
        <f t="shared" si="622"/>
        <v>8.3333333333333343E-2</v>
      </c>
      <c r="T2327" s="4">
        <f t="shared" si="623"/>
        <v>3.6037979619832287E-2</v>
      </c>
      <c r="U2327" s="4">
        <f t="shared" si="624"/>
        <v>0.15384615384615388</v>
      </c>
      <c r="V2327" s="4">
        <f t="shared" si="625"/>
        <v>1.0791812460476247</v>
      </c>
      <c r="W2327" s="4" t="s">
        <v>5141</v>
      </c>
      <c r="X2327" s="2" cm="1">
        <f t="array" ref="X2327">SUM(_xlfn._xlws.FILTER($F$2:$F$2454,_xlfn.MAP($W$2:$W$2454,_xlfn.LAMBDA(_xlpm.x,_xlpm.x=$W2327))))</f>
        <v>15</v>
      </c>
      <c r="Y2327" s="11">
        <f t="shared" si="626"/>
        <v>6.6666666666666666E-2</v>
      </c>
      <c r="Z2327" s="4" t="s">
        <v>5111</v>
      </c>
      <c r="AA2327" s="2" cm="1">
        <f t="array" ref="AA2327">SUM(_xlfn._xlws.FILTER($F$2:$F$2454,_xlfn.MAP($Z$2:$Z$2454,_xlfn.LAMBDA(_xlpm.x,_xlpm.x=$Z2327))))</f>
        <v>254</v>
      </c>
      <c r="AB2327" s="11">
        <f t="shared" si="627"/>
        <v>3.937007874015748E-3</v>
      </c>
      <c r="AC2327" s="11">
        <f t="shared" si="628"/>
        <v>1.2287424575642569</v>
      </c>
      <c r="AG2327" s="2"/>
      <c r="AL2327" s="2"/>
      <c r="AM2327" s="2"/>
    </row>
    <row r="2328" spans="1:39">
      <c r="A2328" s="1" t="str">
        <f t="shared" si="612"/>
        <v>~ne's~ : [nz]</v>
      </c>
      <c r="B2328" s="1">
        <f>_xlfn.LET(_xlpm.d,$G2328,_xlpm.k,_xlfn.CONCAT(LEFT(TRIM(B$1),1),"*"),COUNTIF(_xlpm.d,_xlpm.k))</f>
        <v>0</v>
      </c>
      <c r="C2328" s="1">
        <f>_xlfn.LET(_xlpm.d,$G2328,_xlpm.k,_xlfn.CONCAT(LEFT(TRIM(C$1),1),"*"),COUNTIF(_xlpm.d,_xlpm.k))</f>
        <v>0</v>
      </c>
      <c r="D2328" s="1">
        <f>_xlfn.LET(_xlpm.d,$G2328,_xlpm.k,_xlfn.CONCAT(LEFT(TRIM(D$1),1),"*"),COUNTIF(_xlpm.d,_xlpm.k))</f>
        <v>1</v>
      </c>
      <c r="E2328" s="1">
        <f t="shared" si="613"/>
        <v>0.69897000433601875</v>
      </c>
      <c r="F2328" s="7">
        <v>4</v>
      </c>
      <c r="G2328" s="9" t="s">
        <v>212</v>
      </c>
      <c r="H2328" s="4" cm="1">
        <f t="array" ref="H2328">F2328/freq.sum.r6e</f>
        <v>3.1685678073510771E-4</v>
      </c>
      <c r="I2328" s="4" t="str">
        <f t="shared" si="614"/>
        <v>nz</v>
      </c>
      <c r="J2328" s="4" t="str">
        <f t="shared" si="615"/>
        <v>ne's</v>
      </c>
      <c r="K2328" s="10">
        <f t="shared" si="616"/>
        <v>2</v>
      </c>
      <c r="L2328" s="1">
        <f t="shared" si="617"/>
        <v>4</v>
      </c>
      <c r="M2328" s="10">
        <f t="shared" si="618"/>
        <v>4</v>
      </c>
      <c r="N2328" s="1" t="str">
        <f t="shared" si="619"/>
        <v>~ne's~</v>
      </c>
      <c r="O2328" s="1" t="str">
        <f t="shared" si="620"/>
        <v>[nz]</v>
      </c>
      <c r="P2328" s="3" cm="1">
        <f t="array" ref="P2328">SUM(_xlfn._xlws.FILTER($H$2:$H$2454,_xlfn.MAP($N$2:$N$2454,_xlfn.LAMBDA(_xlpm.x,_xlpm.x=$N2328))))</f>
        <v>3.1685678073510771E-4</v>
      </c>
      <c r="Q2328" s="4">
        <f t="shared" si="621"/>
        <v>1</v>
      </c>
      <c r="R2328" s="6" cm="1">
        <f t="array" ref="R2328">SUM(_xlfn._xlws.FILTER($H$2:$H$2454,_xlfn.MAP($O$2:$O$2454,_xlfn.LAMBDA(_xlpm.x,_xlpm.x=$O2328))))</f>
        <v>4.0399239543726234E-3</v>
      </c>
      <c r="S2328" s="4">
        <f t="shared" si="622"/>
        <v>7.8431372549019607E-2</v>
      </c>
      <c r="T2328" s="4">
        <f t="shared" si="623"/>
        <v>7.9113364778870376E-2</v>
      </c>
      <c r="U2328" s="4">
        <f t="shared" si="624"/>
        <v>0.14545454545454545</v>
      </c>
      <c r="V2328" s="4">
        <f t="shared" si="625"/>
        <v>1.105510184769974</v>
      </c>
      <c r="W2328" s="4" t="s">
        <v>5121</v>
      </c>
      <c r="X2328" s="2" cm="1">
        <f t="array" ref="X2328">SUM(_xlfn._xlws.FILTER($F$2:$F$2454,_xlfn.MAP($W$2:$W$2454,_xlfn.LAMBDA(_xlpm.x,_xlpm.x=$W2328))))</f>
        <v>2896</v>
      </c>
      <c r="Y2328" s="11">
        <f t="shared" si="626"/>
        <v>1.3812154696132596E-3</v>
      </c>
      <c r="Z2328" s="4"/>
      <c r="AA2328" s="2" cm="1">
        <f t="array" ref="AA2328">SUM(_xlfn._xlws.FILTER($F$2:$F$2454,_xlfn.MAP($Z$2:$Z$2454,_xlfn.LAMBDA(_xlpm.x,_xlpm.x=$Z2328))))</f>
        <v>3871</v>
      </c>
      <c r="AB2328" s="11">
        <f t="shared" si="627"/>
        <v>1.0333247222939809E-3</v>
      </c>
      <c r="AC2328" s="11">
        <f t="shared" si="628"/>
        <v>0.12602461379384577</v>
      </c>
      <c r="AG2328" s="2"/>
      <c r="AL2328" s="2"/>
      <c r="AM2328" s="2"/>
    </row>
    <row r="2329" spans="1:39">
      <c r="A2329" s="1" t="str">
        <f t="shared" si="612"/>
        <v>~whea~ : [wi]</v>
      </c>
      <c r="B2329" s="1">
        <f>_xlfn.LET(_xlpm.d,$G2329,_xlpm.k,_xlfn.CONCAT(LEFT(TRIM(B$1),1),"*"),COUNTIF(_xlpm.d,_xlpm.k))</f>
        <v>0</v>
      </c>
      <c r="C2329" s="1">
        <f>_xlfn.LET(_xlpm.d,$G2329,_xlpm.k,_xlfn.CONCAT(LEFT(TRIM(C$1),1),"*"),COUNTIF(_xlpm.d,_xlpm.k))</f>
        <v>0</v>
      </c>
      <c r="D2329" s="1">
        <f>_xlfn.LET(_xlpm.d,$G2329,_xlpm.k,_xlfn.CONCAT(LEFT(TRIM(D$1),1),"*"),COUNTIF(_xlpm.d,_xlpm.k))</f>
        <v>0</v>
      </c>
      <c r="E2329" s="1">
        <f t="shared" si="613"/>
        <v>0.30102999566398114</v>
      </c>
      <c r="F2329" s="7">
        <v>1</v>
      </c>
      <c r="G2329" s="9" t="s">
        <v>315</v>
      </c>
      <c r="H2329" s="4" cm="1">
        <f t="array" ref="H2329">F2329/freq.sum.r6e</f>
        <v>7.9214195183776928E-5</v>
      </c>
      <c r="I2329" s="4" t="str">
        <f t="shared" si="614"/>
        <v>wi</v>
      </c>
      <c r="J2329" s="4" t="str">
        <f t="shared" si="615"/>
        <v>whea</v>
      </c>
      <c r="K2329" s="10">
        <f t="shared" si="616"/>
        <v>2</v>
      </c>
      <c r="L2329" s="1">
        <f t="shared" si="617"/>
        <v>4</v>
      </c>
      <c r="M2329" s="10">
        <f t="shared" si="618"/>
        <v>4</v>
      </c>
      <c r="N2329" s="1" t="str">
        <f t="shared" si="619"/>
        <v>~whea~</v>
      </c>
      <c r="O2329" s="1" t="str">
        <f t="shared" si="620"/>
        <v>[wi]</v>
      </c>
      <c r="P2329" s="3" cm="1">
        <f t="array" ref="P2329">SUM(_xlfn._xlws.FILTER($H$2:$H$2454,_xlfn.MAP($N$2:$N$2454,_xlfn.LAMBDA(_xlpm.x,_xlpm.x=$N2329))))</f>
        <v>7.9214195183776928E-5</v>
      </c>
      <c r="Q2329" s="4">
        <f t="shared" si="621"/>
        <v>1</v>
      </c>
      <c r="R2329" s="6" cm="1">
        <f t="array" ref="R2329">SUM(_xlfn._xlws.FILTER($H$2:$H$2454,_xlfn.MAP($O$2:$O$2454,_xlfn.LAMBDA(_xlpm.x,_xlpm.x=$O2329))))</f>
        <v>1.0297845373891E-3</v>
      </c>
      <c r="S2329" s="4">
        <f t="shared" si="622"/>
        <v>7.6923076923076927E-2</v>
      </c>
      <c r="T2329" s="4">
        <f t="shared" si="623"/>
        <v>3.3463838218415691E-2</v>
      </c>
      <c r="U2329" s="4">
        <f t="shared" si="624"/>
        <v>0.14285714285714288</v>
      </c>
      <c r="V2329" s="4">
        <f t="shared" si="625"/>
        <v>1.1139433523068367</v>
      </c>
      <c r="W2329" s="4" t="s">
        <v>5124</v>
      </c>
      <c r="X2329" s="2" cm="1">
        <f t="array" ref="X2329">SUM(_xlfn._xlws.FILTER($F$2:$F$2454,_xlfn.MAP($W$2:$W$2454,_xlfn.LAMBDA(_xlpm.x,_xlpm.x=$W2329))))</f>
        <v>184</v>
      </c>
      <c r="Y2329" s="11">
        <f t="shared" si="626"/>
        <v>5.434782608695652E-3</v>
      </c>
      <c r="Z2329" s="4" t="s">
        <v>5110</v>
      </c>
      <c r="AA2329" s="2" cm="1">
        <f t="array" ref="AA2329">SUM(_xlfn._xlws.FILTER($F$2:$F$2454,_xlfn.MAP($Z$2:$Z$2454,_xlfn.LAMBDA(_xlpm.x,_xlpm.x=$Z2329))))</f>
        <v>354</v>
      </c>
      <c r="AB2329" s="11">
        <f t="shared" si="627"/>
        <v>2.8248587570621469E-3</v>
      </c>
      <c r="AC2329" s="11">
        <f t="shared" si="628"/>
        <v>0.28418543901625132</v>
      </c>
      <c r="AG2329" s="2"/>
      <c r="AL2329" s="2"/>
      <c r="AM2329" s="2"/>
    </row>
    <row r="2330" spans="1:39">
      <c r="A2330" s="1" t="str">
        <f t="shared" si="612"/>
        <v>~whee~ : [wi]</v>
      </c>
      <c r="B2330" s="1">
        <f>_xlfn.LET(_xlpm.d,$G2330,_xlpm.k,_xlfn.CONCAT(LEFT(TRIM(B$1),1),"*"),COUNTIF(_xlpm.d,_xlpm.k))</f>
        <v>0</v>
      </c>
      <c r="C2330" s="1">
        <f>_xlfn.LET(_xlpm.d,$G2330,_xlpm.k,_xlfn.CONCAT(LEFT(TRIM(C$1),1),"*"),COUNTIF(_xlpm.d,_xlpm.k))</f>
        <v>0</v>
      </c>
      <c r="D2330" s="1">
        <f>_xlfn.LET(_xlpm.d,$G2330,_xlpm.k,_xlfn.CONCAT(LEFT(TRIM(D$1),1),"*"),COUNTIF(_xlpm.d,_xlpm.k))</f>
        <v>0</v>
      </c>
      <c r="E2330" s="1">
        <f t="shared" si="613"/>
        <v>0.30102999566398114</v>
      </c>
      <c r="F2330" s="7">
        <v>1</v>
      </c>
      <c r="G2330" s="9" t="s">
        <v>316</v>
      </c>
      <c r="H2330" s="4" cm="1">
        <f t="array" ref="H2330">F2330/freq.sum.r6e</f>
        <v>7.9214195183776928E-5</v>
      </c>
      <c r="I2330" s="1" t="str">
        <f t="shared" si="614"/>
        <v>wi</v>
      </c>
      <c r="J2330" s="1" t="str">
        <f t="shared" si="615"/>
        <v>whee</v>
      </c>
      <c r="K2330" s="10">
        <f t="shared" si="616"/>
        <v>2</v>
      </c>
      <c r="L2330" s="1">
        <f t="shared" si="617"/>
        <v>4</v>
      </c>
      <c r="M2330" s="10">
        <f t="shared" si="618"/>
        <v>4</v>
      </c>
      <c r="N2330" s="1" t="str">
        <f t="shared" si="619"/>
        <v>~whee~</v>
      </c>
      <c r="O2330" s="1" t="str">
        <f t="shared" si="620"/>
        <v>[wi]</v>
      </c>
      <c r="P2330" s="3" cm="1">
        <f t="array" ref="P2330">SUM(_xlfn._xlws.FILTER($H$2:$H$2454,_xlfn.MAP($N$2:$N$2454,_xlfn.LAMBDA(_xlpm.x,_xlpm.x=$N2330))))</f>
        <v>7.9214195183776928E-5</v>
      </c>
      <c r="Q2330" s="4">
        <f t="shared" si="621"/>
        <v>1</v>
      </c>
      <c r="R2330" s="6" cm="1">
        <f t="array" ref="R2330">SUM(_xlfn._xlws.FILTER($H$2:$H$2454,_xlfn.MAP($O$2:$O$2454,_xlfn.LAMBDA(_xlpm.x,_xlpm.x=$O2330))))</f>
        <v>1.0297845373891E-3</v>
      </c>
      <c r="S2330" s="4">
        <f t="shared" si="622"/>
        <v>7.6923076923076927E-2</v>
      </c>
      <c r="T2330" s="4">
        <f t="shared" si="623"/>
        <v>3.3463838218415691E-2</v>
      </c>
      <c r="U2330" s="4">
        <f t="shared" si="624"/>
        <v>0.14285714285714288</v>
      </c>
      <c r="V2330" s="4">
        <f t="shared" si="625"/>
        <v>1.1139433523068367</v>
      </c>
      <c r="W2330" s="4" t="s">
        <v>5126</v>
      </c>
      <c r="X2330" s="2" cm="1">
        <f t="array" ref="X2330">SUM(_xlfn._xlws.FILTER($F$2:$F$2454,_xlfn.MAP($W$2:$W$2454,_xlfn.LAMBDA(_xlpm.x,_xlpm.x=$W2330))))</f>
        <v>109</v>
      </c>
      <c r="Y2330" s="11">
        <f t="shared" si="626"/>
        <v>9.1743119266055051E-3</v>
      </c>
      <c r="Z2330" s="4" t="s">
        <v>5110</v>
      </c>
      <c r="AA2330" s="2" cm="1">
        <f t="array" ref="AA2330">SUM(_xlfn._xlws.FILTER($F$2:$F$2454,_xlfn.MAP($Z$2:$Z$2454,_xlfn.LAMBDA(_xlpm.x,_xlpm.x=$Z2330))))</f>
        <v>354</v>
      </c>
      <c r="AB2330" s="11">
        <f t="shared" si="627"/>
        <v>2.8248587570621469E-3</v>
      </c>
      <c r="AC2330" s="11">
        <f t="shared" si="628"/>
        <v>0.51157676408516417</v>
      </c>
      <c r="AG2330" s="2"/>
      <c r="AL2330" s="2"/>
      <c r="AM2330" s="2"/>
    </row>
    <row r="2331" spans="1:39">
      <c r="A2331" s="1" t="str">
        <f t="shared" si="612"/>
        <v>~ncia~ : [nʃə]</v>
      </c>
      <c r="B2331" s="1">
        <f>_xlfn.LET(_xlpm.d,$G2331,_xlpm.k,_xlfn.CONCAT(LEFT(TRIM(B$1),1),"*"),COUNTIF(_xlpm.d,_xlpm.k))</f>
        <v>0</v>
      </c>
      <c r="C2331" s="1">
        <f>_xlfn.LET(_xlpm.d,$G2331,_xlpm.k,_xlfn.CONCAT(LEFT(TRIM(C$1),1),"*"),COUNTIF(_xlpm.d,_xlpm.k))</f>
        <v>0</v>
      </c>
      <c r="D2331" s="1">
        <f>_xlfn.LET(_xlpm.d,$G2331,_xlpm.k,_xlfn.CONCAT(LEFT(TRIM(D$1),1),"*"),COUNTIF(_xlpm.d,_xlpm.k))</f>
        <v>1</v>
      </c>
      <c r="E2331" s="1">
        <f t="shared" si="613"/>
        <v>0.30102999566398114</v>
      </c>
      <c r="F2331" s="7">
        <v>1</v>
      </c>
      <c r="G2331" s="9" t="s">
        <v>1589</v>
      </c>
      <c r="H2331" s="4" cm="1">
        <f t="array" ref="H2331">F2331/freq.sum.r6e</f>
        <v>7.9214195183776928E-5</v>
      </c>
      <c r="I2331" s="1" t="str">
        <f t="shared" si="614"/>
        <v>nʃə</v>
      </c>
      <c r="J2331" s="1" t="str">
        <f t="shared" si="615"/>
        <v>ncia</v>
      </c>
      <c r="K2331" s="10">
        <f t="shared" si="616"/>
        <v>3</v>
      </c>
      <c r="L2331" s="1">
        <f t="shared" si="617"/>
        <v>4</v>
      </c>
      <c r="M2331" s="10">
        <f t="shared" si="618"/>
        <v>4</v>
      </c>
      <c r="N2331" s="1" t="str">
        <f t="shared" si="619"/>
        <v>~ncia~</v>
      </c>
      <c r="O2331" s="1" t="str">
        <f t="shared" si="620"/>
        <v>[nʃə]</v>
      </c>
      <c r="P2331" s="3" cm="1">
        <f t="array" ref="P2331">SUM(_xlfn._xlws.FILTER($H$2:$H$2454,_xlfn.MAP($N$2:$N$2454,_xlfn.LAMBDA(_xlpm.x,_xlpm.x=$N2331))))</f>
        <v>7.9214195183776928E-5</v>
      </c>
      <c r="Q2331" s="4">
        <f t="shared" si="621"/>
        <v>1</v>
      </c>
      <c r="R2331" s="6" cm="1">
        <f t="array" ref="R2331">SUM(_xlfn._xlws.FILTER($H$2:$H$2454,_xlfn.MAP($O$2:$O$2454,_xlfn.LAMBDA(_xlpm.x,_xlpm.x=$O2331))))</f>
        <v>1.1089987325728769E-3</v>
      </c>
      <c r="S2331" s="4">
        <f t="shared" si="622"/>
        <v>7.1428571428571438E-2</v>
      </c>
      <c r="T2331" s="4">
        <f t="shared" si="623"/>
        <v>3.1232915670521312E-2</v>
      </c>
      <c r="U2331" s="4">
        <f t="shared" si="624"/>
        <v>0.13333333333333336</v>
      </c>
      <c r="V2331" s="4">
        <f t="shared" si="625"/>
        <v>1.146128035678238</v>
      </c>
      <c r="W2331" s="4" t="s">
        <v>5125</v>
      </c>
      <c r="X2331" s="2" cm="1">
        <f t="array" ref="X2331">SUM(_xlfn._xlws.FILTER($F$2:$F$2454,_xlfn.MAP($W$2:$W$2454,_xlfn.LAMBDA(_xlpm.x,_xlpm.x=$W2331))))</f>
        <v>26</v>
      </c>
      <c r="Y2331" s="11">
        <f t="shared" si="626"/>
        <v>3.8461538461538464E-2</v>
      </c>
      <c r="Z2331" s="4" t="s">
        <v>5101</v>
      </c>
      <c r="AA2331" s="2" cm="1">
        <f t="array" ref="AA2331">SUM(_xlfn._xlws.FILTER($F$2:$F$2454,_xlfn.MAP($Z$2:$Z$2454,_xlfn.LAMBDA(_xlpm.x,_xlpm.x=$Z2331))))</f>
        <v>2255</v>
      </c>
      <c r="AB2331" s="11">
        <f t="shared" si="627"/>
        <v>4.434589800443459E-4</v>
      </c>
      <c r="AC2331" s="11">
        <f t="shared" si="628"/>
        <v>1.9381731982431614</v>
      </c>
      <c r="AG2331" s="2"/>
      <c r="AL2331" s="2"/>
      <c r="AM2331" s="2"/>
    </row>
    <row r="2332" spans="1:39">
      <c r="A2332" s="1" t="str">
        <f t="shared" si="612"/>
        <v>~nsio~ : [nʃə]</v>
      </c>
      <c r="B2332" s="1">
        <f>_xlfn.LET(_xlpm.d,$G2332,_xlpm.k,_xlfn.CONCAT(LEFT(TRIM(B$1),1),"*"),COUNTIF(_xlpm.d,_xlpm.k))</f>
        <v>0</v>
      </c>
      <c r="C2332" s="1">
        <f>_xlfn.LET(_xlpm.d,$G2332,_xlpm.k,_xlfn.CONCAT(LEFT(TRIM(C$1),1),"*"),COUNTIF(_xlpm.d,_xlpm.k))</f>
        <v>0</v>
      </c>
      <c r="D2332" s="1">
        <f>_xlfn.LET(_xlpm.d,$G2332,_xlpm.k,_xlfn.CONCAT(LEFT(TRIM(D$1),1),"*"),COUNTIF(_xlpm.d,_xlpm.k))</f>
        <v>1</v>
      </c>
      <c r="E2332" s="1">
        <f t="shared" si="613"/>
        <v>0.30102999566398114</v>
      </c>
      <c r="F2332" s="7">
        <v>1</v>
      </c>
      <c r="G2332" s="9" t="s">
        <v>1590</v>
      </c>
      <c r="H2332" s="4" cm="1">
        <f t="array" ref="H2332">F2332/freq.sum.r6e</f>
        <v>7.9214195183776928E-5</v>
      </c>
      <c r="I2332" s="4" t="str">
        <f t="shared" si="614"/>
        <v>nʃə</v>
      </c>
      <c r="J2332" s="4" t="str">
        <f t="shared" si="615"/>
        <v>nsio</v>
      </c>
      <c r="K2332" s="10">
        <f t="shared" si="616"/>
        <v>3</v>
      </c>
      <c r="L2332" s="1">
        <f t="shared" si="617"/>
        <v>4</v>
      </c>
      <c r="M2332" s="10">
        <f t="shared" si="618"/>
        <v>4</v>
      </c>
      <c r="N2332" s="1" t="str">
        <f t="shared" si="619"/>
        <v>~nsio~</v>
      </c>
      <c r="O2332" s="1" t="str">
        <f t="shared" si="620"/>
        <v>[nʃə]</v>
      </c>
      <c r="P2332" s="3" cm="1">
        <f t="array" ref="P2332">SUM(_xlfn._xlws.FILTER($H$2:$H$2454,_xlfn.MAP($N$2:$N$2454,_xlfn.LAMBDA(_xlpm.x,_xlpm.x=$N2332))))</f>
        <v>7.9214195183776928E-5</v>
      </c>
      <c r="Q2332" s="4">
        <f t="shared" si="621"/>
        <v>1</v>
      </c>
      <c r="R2332" s="6" cm="1">
        <f t="array" ref="R2332">SUM(_xlfn._xlws.FILTER($H$2:$H$2454,_xlfn.MAP($O$2:$O$2454,_xlfn.LAMBDA(_xlpm.x,_xlpm.x=$O2332))))</f>
        <v>1.1089987325728769E-3</v>
      </c>
      <c r="S2332" s="4">
        <f t="shared" si="622"/>
        <v>7.1428571428571438E-2</v>
      </c>
      <c r="T2332" s="4">
        <f t="shared" si="623"/>
        <v>3.1232915670521312E-2</v>
      </c>
      <c r="U2332" s="4">
        <f t="shared" si="624"/>
        <v>0.13333333333333336</v>
      </c>
      <c r="V2332" s="4">
        <f t="shared" si="625"/>
        <v>1.146128035678238</v>
      </c>
      <c r="W2332" s="4" t="s">
        <v>5122</v>
      </c>
      <c r="X2332" s="2" cm="1">
        <f t="array" ref="X2332">SUM(_xlfn._xlws.FILTER($F$2:$F$2454,_xlfn.MAP($W$2:$W$2454,_xlfn.LAMBDA(_xlpm.x,_xlpm.x=$W2332))))</f>
        <v>180</v>
      </c>
      <c r="Y2332" s="11">
        <f t="shared" si="626"/>
        <v>5.5555555555555558E-3</v>
      </c>
      <c r="Z2332" s="4" t="s">
        <v>5101</v>
      </c>
      <c r="AA2332" s="2" cm="1">
        <f t="array" ref="AA2332">SUM(_xlfn._xlws.FILTER($F$2:$F$2454,_xlfn.MAP($Z$2:$Z$2454,_xlfn.LAMBDA(_xlpm.x,_xlpm.x=$Z2332))))</f>
        <v>2255</v>
      </c>
      <c r="AB2332" s="11">
        <f t="shared" si="627"/>
        <v>4.434589800443459E-4</v>
      </c>
      <c r="AC2332" s="11">
        <f t="shared" si="628"/>
        <v>1.0978740411106733</v>
      </c>
      <c r="AG2332" s="2"/>
      <c r="AL2332" s="2"/>
      <c r="AM2332" s="2"/>
    </row>
    <row r="2333" spans="1:39">
      <c r="A2333" s="1" t="str">
        <f t="shared" si="612"/>
        <v>~nt's~ : [nts]</v>
      </c>
      <c r="B2333" s="1">
        <f>_xlfn.LET(_xlpm.d,$G2333,_xlpm.k,_xlfn.CONCAT(LEFT(TRIM(B$1),1),"*"),COUNTIF(_xlpm.d,_xlpm.k))</f>
        <v>0</v>
      </c>
      <c r="C2333" s="1">
        <f>_xlfn.LET(_xlpm.d,$G2333,_xlpm.k,_xlfn.CONCAT(LEFT(TRIM(C$1),1),"*"),COUNTIF(_xlpm.d,_xlpm.k))</f>
        <v>0</v>
      </c>
      <c r="D2333" s="1">
        <f>_xlfn.LET(_xlpm.d,$G2333,_xlpm.k,_xlfn.CONCAT(LEFT(TRIM(D$1),1),"*"),COUNTIF(_xlpm.d,_xlpm.k))</f>
        <v>1</v>
      </c>
      <c r="E2333" s="1">
        <f t="shared" si="613"/>
        <v>0.30102999566398114</v>
      </c>
      <c r="F2333" s="7">
        <v>1</v>
      </c>
      <c r="G2333" s="9" t="s">
        <v>2156</v>
      </c>
      <c r="H2333" s="4" cm="1">
        <f t="array" ref="H2333">F2333/freq.sum.r6e</f>
        <v>7.9214195183776928E-5</v>
      </c>
      <c r="I2333" s="4" t="str">
        <f t="shared" si="614"/>
        <v>nts</v>
      </c>
      <c r="J2333" s="4" t="str">
        <f t="shared" si="615"/>
        <v>nt's</v>
      </c>
      <c r="K2333" s="10">
        <f t="shared" si="616"/>
        <v>3</v>
      </c>
      <c r="L2333" s="1">
        <f t="shared" si="617"/>
        <v>4</v>
      </c>
      <c r="M2333" s="10">
        <f t="shared" si="618"/>
        <v>4</v>
      </c>
      <c r="N2333" s="1" t="str">
        <f t="shared" si="619"/>
        <v>~nt's~</v>
      </c>
      <c r="O2333" s="1" t="str">
        <f t="shared" si="620"/>
        <v>[nts]</v>
      </c>
      <c r="P2333" s="3" cm="1">
        <f t="array" ref="P2333">SUM(_xlfn._xlws.FILTER($H$2:$H$2454,_xlfn.MAP($N$2:$N$2454,_xlfn.LAMBDA(_xlpm.x,_xlpm.x=$N2333))))</f>
        <v>7.9214195183776928E-5</v>
      </c>
      <c r="Q2333" s="4">
        <f t="shared" si="621"/>
        <v>1</v>
      </c>
      <c r="R2333" s="6" cm="1">
        <f t="array" ref="R2333">SUM(_xlfn._xlws.FILTER($H$2:$H$2454,_xlfn.MAP($O$2:$O$2454,_xlfn.LAMBDA(_xlpm.x,_xlpm.x=$O2333))))</f>
        <v>1.1089987325728771E-3</v>
      </c>
      <c r="S2333" s="4">
        <f t="shared" si="622"/>
        <v>7.1428571428571425E-2</v>
      </c>
      <c r="T2333" s="4">
        <f t="shared" si="623"/>
        <v>3.1232915670521305E-2</v>
      </c>
      <c r="U2333" s="4">
        <f t="shared" si="624"/>
        <v>0.13333333333333333</v>
      </c>
      <c r="V2333" s="4">
        <f t="shared" si="625"/>
        <v>1.146128035678238</v>
      </c>
      <c r="W2333" s="4"/>
      <c r="X2333" s="2" cm="1">
        <f t="array" ref="X2333">SUM(_xlfn._xlws.FILTER($F$2:$F$2454,_xlfn.MAP($W$2:$W$2454,_xlfn.LAMBDA(_xlpm.x,_xlpm.x=$W2333))))</f>
        <v>2988</v>
      </c>
      <c r="Y2333" s="11">
        <f t="shared" si="626"/>
        <v>3.3467202141900936E-4</v>
      </c>
      <c r="Z2333" s="4"/>
      <c r="AA2333" s="2" cm="1">
        <f t="array" ref="AA2333">SUM(_xlfn._xlws.FILTER($F$2:$F$2454,_xlfn.MAP($Z$2:$Z$2454,_xlfn.LAMBDA(_xlpm.x,_xlpm.x=$Z2333))))</f>
        <v>3871</v>
      </c>
      <c r="AB2333" s="11">
        <f t="shared" si="627"/>
        <v>2.5833118057349522E-4</v>
      </c>
      <c r="AC2333" s="11">
        <f t="shared" si="628"/>
        <v>0.11244257817559389</v>
      </c>
      <c r="AG2333" s="2"/>
      <c r="AL2333" s="2"/>
      <c r="AM2333" s="2"/>
    </row>
    <row r="2334" spans="1:39">
      <c r="A2334" s="1" t="str">
        <f t="shared" si="612"/>
        <v>~plai~ : [pleɪ]</v>
      </c>
      <c r="B2334" s="1">
        <f>_xlfn.LET(_xlpm.d,$G2334,_xlpm.k,_xlfn.CONCAT(LEFT(TRIM(B$1),1),"*"),COUNTIF(_xlpm.d,_xlpm.k))</f>
        <v>0</v>
      </c>
      <c r="C2334" s="1">
        <f>_xlfn.LET(_xlpm.d,$G2334,_xlpm.k,_xlfn.CONCAT(LEFT(TRIM(C$1),1),"*"),COUNTIF(_xlpm.d,_xlpm.k))</f>
        <v>0</v>
      </c>
      <c r="D2334" s="1">
        <f>_xlfn.LET(_xlpm.d,$G2334,_xlpm.k,_xlfn.CONCAT(LEFT(TRIM(D$1),1),"*"),COUNTIF(_xlpm.d,_xlpm.k))</f>
        <v>0</v>
      </c>
      <c r="E2334" s="1">
        <f t="shared" si="613"/>
        <v>0.30102999566398114</v>
      </c>
      <c r="F2334" s="7">
        <v>1</v>
      </c>
      <c r="G2334" s="9" t="s">
        <v>1591</v>
      </c>
      <c r="H2334" s="4" cm="1">
        <f t="array" ref="H2334">F2334/freq.sum.r6e</f>
        <v>7.9214195183776928E-5</v>
      </c>
      <c r="I2334" s="1" t="str">
        <f t="shared" si="614"/>
        <v>pleɪ</v>
      </c>
      <c r="J2334" s="1" t="str">
        <f t="shared" si="615"/>
        <v>plai</v>
      </c>
      <c r="K2334" s="10">
        <f t="shared" si="616"/>
        <v>4</v>
      </c>
      <c r="L2334" s="1">
        <f t="shared" si="617"/>
        <v>4</v>
      </c>
      <c r="M2334" s="10">
        <f t="shared" si="618"/>
        <v>4</v>
      </c>
      <c r="N2334" s="1" t="str">
        <f t="shared" si="619"/>
        <v>~plai~</v>
      </c>
      <c r="O2334" s="1" t="str">
        <f t="shared" si="620"/>
        <v>[pleɪ]</v>
      </c>
      <c r="P2334" s="3" cm="1">
        <f t="array" ref="P2334">SUM(_xlfn._xlws.FILTER($H$2:$H$2454,_xlfn.MAP($N$2:$N$2454,_xlfn.LAMBDA(_xlpm.x,_xlpm.x=$N2334))))</f>
        <v>7.9214195183776928E-5</v>
      </c>
      <c r="Q2334" s="4">
        <f t="shared" si="621"/>
        <v>1</v>
      </c>
      <c r="R2334" s="6" cm="1">
        <f t="array" ref="R2334">SUM(_xlfn._xlws.FILTER($H$2:$H$2454,_xlfn.MAP($O$2:$O$2454,_xlfn.LAMBDA(_xlpm.x,_xlpm.x=$O2334))))</f>
        <v>1.188212927756654E-3</v>
      </c>
      <c r="S2334" s="4">
        <f t="shared" si="622"/>
        <v>6.6666666666666666E-2</v>
      </c>
      <c r="T2334" s="4">
        <f t="shared" si="623"/>
        <v>2.9280858441113725E-2</v>
      </c>
      <c r="U2334" s="4">
        <f t="shared" si="624"/>
        <v>0.125</v>
      </c>
      <c r="V2334" s="4">
        <f t="shared" si="625"/>
        <v>1.1760912590556813</v>
      </c>
      <c r="W2334" s="4" t="s">
        <v>5131</v>
      </c>
      <c r="X2334" s="2" cm="1">
        <f t="array" ref="X2334">SUM(_xlfn._xlws.FILTER($F$2:$F$2454,_xlfn.MAP($W$2:$W$2454,_xlfn.LAMBDA(_xlpm.x,_xlpm.x=$W2334))))</f>
        <v>105</v>
      </c>
      <c r="Y2334" s="11">
        <f t="shared" si="626"/>
        <v>9.5238095238095247E-3</v>
      </c>
      <c r="Z2334" s="4" t="s">
        <v>5108</v>
      </c>
      <c r="AA2334" s="2" cm="1">
        <f t="array" ref="AA2334">SUM(_xlfn._xlws.FILTER($F$2:$F$2454,_xlfn.MAP($Z$2:$Z$2454,_xlfn.LAMBDA(_xlpm.x,_xlpm.x=$Z2334))))</f>
        <v>475</v>
      </c>
      <c r="AB2334" s="11">
        <f t="shared" si="627"/>
        <v>2.1052631578947368E-3</v>
      </c>
      <c r="AC2334" s="11">
        <f t="shared" si="628"/>
        <v>0.65550431055492853</v>
      </c>
      <c r="AG2334" s="2"/>
      <c r="AL2334" s="2"/>
      <c r="AM2334" s="2"/>
    </row>
    <row r="2335" spans="1:39">
      <c r="A2335" s="1" t="str">
        <f t="shared" si="612"/>
        <v>~spai~ : [spɛ]</v>
      </c>
      <c r="B2335" s="1">
        <f>_xlfn.LET(_xlpm.d,$G2335,_xlpm.k,_xlfn.CONCAT(LEFT(TRIM(B$1),1),"*"),COUNTIF(_xlpm.d,_xlpm.k))</f>
        <v>0</v>
      </c>
      <c r="C2335" s="1">
        <f>_xlfn.LET(_xlpm.d,$G2335,_xlpm.k,_xlfn.CONCAT(LEFT(TRIM(C$1),1),"*"),COUNTIF(_xlpm.d,_xlpm.k))</f>
        <v>0</v>
      </c>
      <c r="D2335" s="1">
        <f>_xlfn.LET(_xlpm.d,$G2335,_xlpm.k,_xlfn.CONCAT(LEFT(TRIM(D$1),1),"*"),COUNTIF(_xlpm.d,_xlpm.k))</f>
        <v>0</v>
      </c>
      <c r="E2335" s="1">
        <f t="shared" si="613"/>
        <v>0.30102999566398114</v>
      </c>
      <c r="F2335" s="7">
        <v>1</v>
      </c>
      <c r="G2335" s="9" t="s">
        <v>1601</v>
      </c>
      <c r="H2335" s="4" cm="1">
        <f t="array" ref="H2335">F2335/freq.sum.r6e</f>
        <v>7.9214195183776928E-5</v>
      </c>
      <c r="I2335" s="4" t="str">
        <f t="shared" si="614"/>
        <v>spɛ</v>
      </c>
      <c r="J2335" s="4" t="str">
        <f t="shared" si="615"/>
        <v>spai</v>
      </c>
      <c r="K2335" s="10">
        <f t="shared" si="616"/>
        <v>3</v>
      </c>
      <c r="L2335" s="1">
        <f t="shared" si="617"/>
        <v>4</v>
      </c>
      <c r="M2335" s="10">
        <f t="shared" si="618"/>
        <v>4</v>
      </c>
      <c r="N2335" s="1" t="str">
        <f t="shared" si="619"/>
        <v>~spai~</v>
      </c>
      <c r="O2335" s="1" t="str">
        <f t="shared" si="620"/>
        <v>[spɛ]</v>
      </c>
      <c r="P2335" s="3" cm="1">
        <f t="array" ref="P2335">SUM(_xlfn._xlws.FILTER($H$2:$H$2454,_xlfn.MAP($N$2:$N$2454,_xlfn.LAMBDA(_xlpm.x,_xlpm.x=$N2335))))</f>
        <v>7.9214195183776928E-5</v>
      </c>
      <c r="Q2335" s="4">
        <f t="shared" si="621"/>
        <v>1</v>
      </c>
      <c r="R2335" s="6" cm="1">
        <f t="array" ref="R2335">SUM(_xlfn._xlws.FILTER($H$2:$H$2454,_xlfn.MAP($O$2:$O$2454,_xlfn.LAMBDA(_xlpm.x,_xlpm.x=$O2335))))</f>
        <v>1.188212927756654E-3</v>
      </c>
      <c r="S2335" s="4">
        <f t="shared" si="622"/>
        <v>6.6666666666666666E-2</v>
      </c>
      <c r="T2335" s="4">
        <f t="shared" si="623"/>
        <v>2.9280858441113725E-2</v>
      </c>
      <c r="U2335" s="4">
        <f t="shared" si="624"/>
        <v>0.125</v>
      </c>
      <c r="V2335" s="4">
        <f t="shared" si="625"/>
        <v>1.1760912590556813</v>
      </c>
      <c r="W2335" s="4" t="s">
        <v>5131</v>
      </c>
      <c r="X2335" s="2" cm="1">
        <f t="array" ref="X2335">SUM(_xlfn._xlws.FILTER($F$2:$F$2454,_xlfn.MAP($W$2:$W$2454,_xlfn.LAMBDA(_xlpm.x,_xlpm.x=$W2335))))</f>
        <v>105</v>
      </c>
      <c r="Y2335" s="11">
        <f t="shared" si="626"/>
        <v>9.5238095238095247E-3</v>
      </c>
      <c r="Z2335" s="4" t="s">
        <v>5104</v>
      </c>
      <c r="AA2335" s="2" cm="1">
        <f t="array" ref="AA2335">SUM(_xlfn._xlws.FILTER($F$2:$F$2454,_xlfn.MAP($Z$2:$Z$2454,_xlfn.LAMBDA(_xlpm.x,_xlpm.x=$Z2335))))</f>
        <v>883</v>
      </c>
      <c r="AB2335" s="11">
        <f t="shared" si="627"/>
        <v>1.1325028312570782E-3</v>
      </c>
      <c r="AC2335" s="11">
        <f t="shared" si="628"/>
        <v>0.92477140450763051</v>
      </c>
      <c r="AG2335" s="2"/>
      <c r="AL2335" s="2"/>
      <c r="AM2335" s="2"/>
    </row>
    <row r="2336" spans="1:39">
      <c r="A2336" s="1" t="str">
        <f t="shared" si="612"/>
        <v>~schi~ : [ʃɪ]</v>
      </c>
      <c r="B2336" s="1">
        <f>_xlfn.LET(_xlpm.d,$G2336,_xlpm.k,_xlfn.CONCAT(LEFT(TRIM(B$1),1),"*"),COUNTIF(_xlpm.d,_xlpm.k))</f>
        <v>0</v>
      </c>
      <c r="C2336" s="1">
        <f>_xlfn.LET(_xlpm.d,$G2336,_xlpm.k,_xlfn.CONCAT(LEFT(TRIM(C$1),1),"*"),COUNTIF(_xlpm.d,_xlpm.k))</f>
        <v>0</v>
      </c>
      <c r="D2336" s="1">
        <f>_xlfn.LET(_xlpm.d,$G2336,_xlpm.k,_xlfn.CONCAT(LEFT(TRIM(D$1),1),"*"),COUNTIF(_xlpm.d,_xlpm.k))</f>
        <v>0</v>
      </c>
      <c r="E2336" s="1">
        <f t="shared" si="613"/>
        <v>0.30102999566398114</v>
      </c>
      <c r="F2336" s="7">
        <v>1</v>
      </c>
      <c r="G2336" s="9" t="s">
        <v>2414</v>
      </c>
      <c r="H2336" s="4" cm="1">
        <f t="array" ref="H2336">F2336/freq.sum.r6e</f>
        <v>7.9214195183776928E-5</v>
      </c>
      <c r="I2336" s="4" t="str">
        <f t="shared" si="614"/>
        <v>ʃɪ</v>
      </c>
      <c r="J2336" s="4" t="str">
        <f t="shared" si="615"/>
        <v>schi</v>
      </c>
      <c r="K2336" s="10">
        <f t="shared" si="616"/>
        <v>2</v>
      </c>
      <c r="L2336" s="1">
        <f t="shared" si="617"/>
        <v>4</v>
      </c>
      <c r="M2336" s="10">
        <f t="shared" si="618"/>
        <v>4</v>
      </c>
      <c r="N2336" s="1" t="str">
        <f t="shared" si="619"/>
        <v>~schi~</v>
      </c>
      <c r="O2336" s="1" t="str">
        <f t="shared" si="620"/>
        <v>[ʃɪ]</v>
      </c>
      <c r="P2336" s="3" cm="1">
        <f t="array" ref="P2336">SUM(_xlfn._xlws.FILTER($H$2:$H$2454,_xlfn.MAP($N$2:$N$2454,_xlfn.LAMBDA(_xlpm.x,_xlpm.x=$N2336))))</f>
        <v>7.9214195183776928E-5</v>
      </c>
      <c r="Q2336" s="4">
        <f t="shared" si="621"/>
        <v>1</v>
      </c>
      <c r="R2336" s="6" cm="1">
        <f t="array" ref="R2336">SUM(_xlfn._xlws.FILTER($H$2:$H$2454,_xlfn.MAP($O$2:$O$2454,_xlfn.LAMBDA(_xlpm.x,_xlpm.x=$O2336))))</f>
        <v>1.3466413181242077E-3</v>
      </c>
      <c r="S2336" s="4">
        <f t="shared" si="622"/>
        <v>5.8823529411764705E-2</v>
      </c>
      <c r="T2336" s="4">
        <f t="shared" si="623"/>
        <v>2.6027429725434422E-2</v>
      </c>
      <c r="U2336" s="4">
        <f t="shared" si="624"/>
        <v>0.1111111111111111</v>
      </c>
      <c r="V2336" s="4">
        <f t="shared" si="625"/>
        <v>1.2304489213782739</v>
      </c>
      <c r="W2336" s="4" t="s">
        <v>5110</v>
      </c>
      <c r="X2336" s="2" cm="1">
        <f t="array" ref="X2336">SUM(_xlfn._xlws.FILTER($F$2:$F$2454,_xlfn.MAP($W$2:$W$2454,_xlfn.LAMBDA(_xlpm.x,_xlpm.x=$W2336))))</f>
        <v>1594</v>
      </c>
      <c r="Y2336" s="11">
        <f t="shared" si="626"/>
        <v>6.2735257214554575E-4</v>
      </c>
      <c r="Z2336" s="4" t="s">
        <v>5102</v>
      </c>
      <c r="AA2336" s="2" cm="1">
        <f t="array" ref="AA2336">SUM(_xlfn._xlws.FILTER($F$2:$F$2454,_xlfn.MAP($Z$2:$Z$2454,_xlfn.LAMBDA(_xlpm.x,_xlpm.x=$Z2336))))</f>
        <v>1794</v>
      </c>
      <c r="AB2336" s="11">
        <f t="shared" si="627"/>
        <v>5.5741360089186175E-4</v>
      </c>
      <c r="AC2336" s="11">
        <f t="shared" si="628"/>
        <v>5.1334121647979701E-2</v>
      </c>
      <c r="AG2336" s="2"/>
      <c r="AL2336" s="2"/>
      <c r="AM2336" s="2"/>
    </row>
    <row r="2337" spans="1:39">
      <c r="A2337" s="1" t="str">
        <f t="shared" si="612"/>
        <v>~rrah~ : [ɹɑ]</v>
      </c>
      <c r="B2337" s="1">
        <f>_xlfn.LET(_xlpm.d,$G2337,_xlpm.k,_xlfn.CONCAT(LEFT(TRIM(B$1),1),"*"),COUNTIF(_xlpm.d,_xlpm.k))</f>
        <v>1</v>
      </c>
      <c r="C2337" s="1">
        <f>_xlfn.LET(_xlpm.d,$G2337,_xlpm.k,_xlfn.CONCAT(LEFT(TRIM(C$1),1),"*"),COUNTIF(_xlpm.d,_xlpm.k))</f>
        <v>0</v>
      </c>
      <c r="D2337" s="1">
        <f>_xlfn.LET(_xlpm.d,$G2337,_xlpm.k,_xlfn.CONCAT(LEFT(TRIM(D$1),1),"*"),COUNTIF(_xlpm.d,_xlpm.k))</f>
        <v>0</v>
      </c>
      <c r="E2337" s="1">
        <f t="shared" si="613"/>
        <v>0.30102999566398114</v>
      </c>
      <c r="F2337" s="7">
        <v>1</v>
      </c>
      <c r="G2337" s="9" t="s">
        <v>1916</v>
      </c>
      <c r="H2337" s="4" cm="1">
        <f t="array" ref="H2337">F2337/freq.sum.r6e</f>
        <v>7.9214195183776928E-5</v>
      </c>
      <c r="I2337" s="4" t="str">
        <f t="shared" si="614"/>
        <v>ɹɑ</v>
      </c>
      <c r="J2337" s="4" t="str">
        <f t="shared" si="615"/>
        <v>rrah</v>
      </c>
      <c r="K2337" s="10">
        <f t="shared" si="616"/>
        <v>2</v>
      </c>
      <c r="L2337" s="1">
        <f t="shared" si="617"/>
        <v>4</v>
      </c>
      <c r="M2337" s="10">
        <f t="shared" si="618"/>
        <v>4</v>
      </c>
      <c r="N2337" s="1" t="str">
        <f t="shared" si="619"/>
        <v>~rrah~</v>
      </c>
      <c r="O2337" s="1" t="str">
        <f t="shared" si="620"/>
        <v>[ɹɑ]</v>
      </c>
      <c r="P2337" s="3" cm="1">
        <f t="array" ref="P2337">SUM(_xlfn._xlws.FILTER($H$2:$H$2454,_xlfn.MAP($N$2:$N$2454,_xlfn.LAMBDA(_xlpm.x,_xlpm.x=$N2337))))</f>
        <v>7.9214195183776928E-5</v>
      </c>
      <c r="Q2337" s="4">
        <f t="shared" si="621"/>
        <v>1</v>
      </c>
      <c r="R2337" s="6" cm="1">
        <f t="array" ref="R2337">SUM(_xlfn._xlws.FILTER($H$2:$H$2454,_xlfn.MAP($O$2:$O$2454,_xlfn.LAMBDA(_xlpm.x,_xlpm.x=$O2337))))</f>
        <v>1.4258555133079848E-3</v>
      </c>
      <c r="S2337" s="4">
        <f t="shared" si="622"/>
        <v>5.5555555555555552E-2</v>
      </c>
      <c r="T2337" s="4">
        <f t="shared" si="623"/>
        <v>2.4657565003043135E-2</v>
      </c>
      <c r="U2337" s="4">
        <f t="shared" si="624"/>
        <v>0.10526315789473684</v>
      </c>
      <c r="V2337" s="4">
        <f t="shared" si="625"/>
        <v>1.255272505103306</v>
      </c>
      <c r="W2337" s="4" t="s">
        <v>5120</v>
      </c>
      <c r="X2337" s="2" cm="1">
        <f t="array" ref="X2337">SUM(_xlfn._xlws.FILTER($F$2:$F$2454,_xlfn.MAP($W$2:$W$2454,_xlfn.LAMBDA(_xlpm.x,_xlpm.x=$W2337))))</f>
        <v>1666</v>
      </c>
      <c r="Y2337" s="11">
        <f t="shared" si="626"/>
        <v>6.0024009603841532E-4</v>
      </c>
      <c r="Z2337" s="4" t="s">
        <v>5105</v>
      </c>
      <c r="AA2337" s="2" cm="1">
        <f t="array" ref="AA2337">SUM(_xlfn._xlws.FILTER($F$2:$F$2454,_xlfn.MAP($Z$2:$Z$2454,_xlfn.LAMBDA(_xlpm.x,_xlpm.x=$Z2337))))</f>
        <v>436</v>
      </c>
      <c r="AB2337" s="11">
        <f t="shared" si="627"/>
        <v>2.2935779816513763E-3</v>
      </c>
      <c r="AC2337" s="11">
        <f t="shared" si="628"/>
        <v>-0.58218850780218279</v>
      </c>
      <c r="AG2337" s="2"/>
      <c r="AL2337" s="2"/>
      <c r="AM2337" s="2"/>
    </row>
    <row r="2338" spans="1:39">
      <c r="A2338" s="1" t="str">
        <f t="shared" si="612"/>
        <v>~tche~ : [tʃə]</v>
      </c>
      <c r="B2338" s="1">
        <f>_xlfn.LET(_xlpm.d,$G2338,_xlpm.k,_xlfn.CONCAT(LEFT(TRIM(B$1),1),"*"),COUNTIF(_xlpm.d,_xlpm.k))</f>
        <v>0</v>
      </c>
      <c r="C2338" s="1">
        <f>_xlfn.LET(_xlpm.d,$G2338,_xlpm.k,_xlfn.CONCAT(LEFT(TRIM(C$1),1),"*"),COUNTIF(_xlpm.d,_xlpm.k))</f>
        <v>0</v>
      </c>
      <c r="D2338" s="1">
        <f>_xlfn.LET(_xlpm.d,$G2338,_xlpm.k,_xlfn.CONCAT(LEFT(TRIM(D$1),1),"*"),COUNTIF(_xlpm.d,_xlpm.k))</f>
        <v>0</v>
      </c>
      <c r="E2338" s="1">
        <f t="shared" si="613"/>
        <v>0.30102999566398114</v>
      </c>
      <c r="F2338" s="7">
        <v>1</v>
      </c>
      <c r="G2338" s="9" t="s">
        <v>1643</v>
      </c>
      <c r="H2338" s="4" cm="1">
        <f t="array" ref="H2338">F2338/freq.sum.r6e</f>
        <v>7.9214195183776928E-5</v>
      </c>
      <c r="I2338" s="1" t="str">
        <f t="shared" si="614"/>
        <v>tʃə</v>
      </c>
      <c r="J2338" s="1" t="str">
        <f t="shared" si="615"/>
        <v>tche</v>
      </c>
      <c r="K2338" s="10">
        <f t="shared" si="616"/>
        <v>3</v>
      </c>
      <c r="L2338" s="1">
        <f t="shared" si="617"/>
        <v>4</v>
      </c>
      <c r="M2338" s="10">
        <f t="shared" si="618"/>
        <v>4</v>
      </c>
      <c r="N2338" s="1" t="str">
        <f t="shared" si="619"/>
        <v>~tche~</v>
      </c>
      <c r="O2338" s="1" t="str">
        <f t="shared" si="620"/>
        <v>[tʃə]</v>
      </c>
      <c r="P2338" s="3" cm="1">
        <f t="array" ref="P2338">SUM(_xlfn._xlws.FILTER($H$2:$H$2454,_xlfn.MAP($N$2:$N$2454,_xlfn.LAMBDA(_xlpm.x,_xlpm.x=$N2338))))</f>
        <v>7.9214195183776928E-5</v>
      </c>
      <c r="Q2338" s="4">
        <f t="shared" si="621"/>
        <v>1</v>
      </c>
      <c r="R2338" s="6" cm="1">
        <f t="array" ref="R2338">SUM(_xlfn._xlws.FILTER($H$2:$H$2454,_xlfn.MAP($O$2:$O$2454,_xlfn.LAMBDA(_xlpm.x,_xlpm.x=$O2338))))</f>
        <v>1.4258555133079848E-3</v>
      </c>
      <c r="S2338" s="4">
        <f t="shared" si="622"/>
        <v>5.5555555555555552E-2</v>
      </c>
      <c r="T2338" s="4">
        <f t="shared" si="623"/>
        <v>2.4657565003043135E-2</v>
      </c>
      <c r="U2338" s="4">
        <f t="shared" si="624"/>
        <v>0.10526315789473684</v>
      </c>
      <c r="V2338" s="4">
        <f t="shared" si="625"/>
        <v>1.255272505103306</v>
      </c>
      <c r="W2338" s="4" t="s">
        <v>5121</v>
      </c>
      <c r="X2338" s="2" cm="1">
        <f t="array" ref="X2338">SUM(_xlfn._xlws.FILTER($F$2:$F$2454,_xlfn.MAP($W$2:$W$2454,_xlfn.LAMBDA(_xlpm.x,_xlpm.x=$W2338))))</f>
        <v>2896</v>
      </c>
      <c r="Y2338" s="11">
        <f t="shared" si="626"/>
        <v>3.453038674033149E-4</v>
      </c>
      <c r="Z2338" s="4" t="s">
        <v>5101</v>
      </c>
      <c r="AA2338" s="2" cm="1">
        <f t="array" ref="AA2338">SUM(_xlfn._xlws.FILTER($F$2:$F$2454,_xlfn.MAP($Z$2:$Z$2454,_xlfn.LAMBDA(_xlpm.x,_xlpm.x=$Z2338))))</f>
        <v>2255</v>
      </c>
      <c r="AB2338" s="11">
        <f t="shared" si="627"/>
        <v>4.434589800443459E-4</v>
      </c>
      <c r="AC2338" s="11">
        <f t="shared" si="628"/>
        <v>-0.10865201131112999</v>
      </c>
      <c r="AG2338" s="2"/>
      <c r="AL2338" s="2"/>
      <c r="AM2338" s="2"/>
    </row>
    <row r="2339" spans="1:39">
      <c r="A2339" s="1" t="str">
        <f t="shared" si="612"/>
        <v>~erce~ : [ɹs]</v>
      </c>
      <c r="B2339" s="1">
        <f>_xlfn.LET(_xlpm.d,$G2339,_xlpm.k,_xlfn.CONCAT(LEFT(TRIM(B$1),1),"*"),COUNTIF(_xlpm.d,_xlpm.k))</f>
        <v>1</v>
      </c>
      <c r="C2339" s="1">
        <f>_xlfn.LET(_xlpm.d,$G2339,_xlpm.k,_xlfn.CONCAT(LEFT(TRIM(C$1),1),"*"),COUNTIF(_xlpm.d,_xlpm.k))</f>
        <v>0</v>
      </c>
      <c r="D2339" s="1">
        <f>_xlfn.LET(_xlpm.d,$G2339,_xlpm.k,_xlfn.CONCAT(LEFT(TRIM(D$1),1),"*"),COUNTIF(_xlpm.d,_xlpm.k))</f>
        <v>0</v>
      </c>
      <c r="E2339" s="1">
        <f t="shared" si="613"/>
        <v>0.30102999566398114</v>
      </c>
      <c r="F2339" s="7">
        <v>1</v>
      </c>
      <c r="G2339" s="9" t="s">
        <v>1642</v>
      </c>
      <c r="H2339" s="4" cm="1">
        <f t="array" ref="H2339">F2339/freq.sum.r6e</f>
        <v>7.9214195183776928E-5</v>
      </c>
      <c r="I2339" s="1" t="str">
        <f t="shared" si="614"/>
        <v>ɹs</v>
      </c>
      <c r="J2339" s="1" t="str">
        <f t="shared" si="615"/>
        <v>erce</v>
      </c>
      <c r="K2339" s="10">
        <f t="shared" si="616"/>
        <v>2</v>
      </c>
      <c r="L2339" s="1">
        <f t="shared" si="617"/>
        <v>4</v>
      </c>
      <c r="M2339" s="10">
        <f t="shared" si="618"/>
        <v>4</v>
      </c>
      <c r="N2339" s="1" t="str">
        <f t="shared" si="619"/>
        <v>~erce~</v>
      </c>
      <c r="O2339" s="1" t="str">
        <f t="shared" si="620"/>
        <v>[ɹs]</v>
      </c>
      <c r="P2339" s="3" cm="1">
        <f t="array" ref="P2339">SUM(_xlfn._xlws.FILTER($H$2:$H$2454,_xlfn.MAP($N$2:$N$2454,_xlfn.LAMBDA(_xlpm.x,_xlpm.x=$N2339))))</f>
        <v>7.9214195183776928E-5</v>
      </c>
      <c r="Q2339" s="4">
        <f t="shared" si="621"/>
        <v>1</v>
      </c>
      <c r="R2339" s="6" cm="1">
        <f t="array" ref="R2339">SUM(_xlfn._xlws.FILTER($H$2:$H$2454,_xlfn.MAP($O$2:$O$2454,_xlfn.LAMBDA(_xlpm.x,_xlpm.x=$O2339))))</f>
        <v>1.4258555133079848E-3</v>
      </c>
      <c r="S2339" s="4">
        <f t="shared" si="622"/>
        <v>5.5555555555555552E-2</v>
      </c>
      <c r="T2339" s="4">
        <f t="shared" si="623"/>
        <v>2.4657565003043135E-2</v>
      </c>
      <c r="U2339" s="4">
        <f t="shared" si="624"/>
        <v>0.10526315789473684</v>
      </c>
      <c r="V2339" s="4">
        <f t="shared" si="625"/>
        <v>1.255272505103306</v>
      </c>
      <c r="W2339" s="4" t="s">
        <v>5121</v>
      </c>
      <c r="X2339" s="2" cm="1">
        <f t="array" ref="X2339">SUM(_xlfn._xlws.FILTER($F$2:$F$2454,_xlfn.MAP($W$2:$W$2454,_xlfn.LAMBDA(_xlpm.x,_xlpm.x=$W2339))))</f>
        <v>2896</v>
      </c>
      <c r="Y2339" s="11">
        <f t="shared" si="626"/>
        <v>3.453038674033149E-4</v>
      </c>
      <c r="Z2339" s="4"/>
      <c r="AA2339" s="2" cm="1">
        <f t="array" ref="AA2339">SUM(_xlfn._xlws.FILTER($F$2:$F$2454,_xlfn.MAP($Z$2:$Z$2454,_xlfn.LAMBDA(_xlpm.x,_xlpm.x=$Z2339))))</f>
        <v>3871</v>
      </c>
      <c r="AB2339" s="11">
        <f t="shared" si="627"/>
        <v>2.5833118057349522E-4</v>
      </c>
      <c r="AC2339" s="11">
        <f t="shared" si="628"/>
        <v>0.12602461379384577</v>
      </c>
      <c r="AG2339" s="2"/>
      <c r="AL2339" s="2"/>
      <c r="AM2339" s="2"/>
    </row>
    <row r="2340" spans="1:39">
      <c r="A2340" s="1" t="str">
        <f t="shared" si="612"/>
        <v>~ppea~ : [pɪ]</v>
      </c>
      <c r="B2340" s="1">
        <f>_xlfn.LET(_xlpm.d,$G2340,_xlpm.k,_xlfn.CONCAT(LEFT(TRIM(B$1),1),"*"),COUNTIF(_xlpm.d,_xlpm.k))</f>
        <v>0</v>
      </c>
      <c r="C2340" s="1">
        <f>_xlfn.LET(_xlpm.d,$G2340,_xlpm.k,_xlfn.CONCAT(LEFT(TRIM(C$1),1),"*"),COUNTIF(_xlpm.d,_xlpm.k))</f>
        <v>0</v>
      </c>
      <c r="D2340" s="1">
        <f>_xlfn.LET(_xlpm.d,$G2340,_xlpm.k,_xlfn.CONCAT(LEFT(TRIM(D$1),1),"*"),COUNTIF(_xlpm.d,_xlpm.k))</f>
        <v>0</v>
      </c>
      <c r="E2340" s="1">
        <f t="shared" si="613"/>
        <v>0.47712125471966244</v>
      </c>
      <c r="F2340" s="7">
        <v>2</v>
      </c>
      <c r="G2340" s="9" t="s">
        <v>1542</v>
      </c>
      <c r="H2340" s="4" cm="1">
        <f t="array" ref="H2340">F2340/freq.sum.r6e</f>
        <v>1.5842839036755386E-4</v>
      </c>
      <c r="I2340" s="1" t="str">
        <f t="shared" si="614"/>
        <v>pɪ</v>
      </c>
      <c r="J2340" s="1" t="str">
        <f t="shared" si="615"/>
        <v>ppea</v>
      </c>
      <c r="K2340" s="10">
        <f t="shared" si="616"/>
        <v>2</v>
      </c>
      <c r="L2340" s="1">
        <f t="shared" si="617"/>
        <v>4</v>
      </c>
      <c r="M2340" s="10">
        <f t="shared" si="618"/>
        <v>4</v>
      </c>
      <c r="N2340" s="1" t="str">
        <f t="shared" si="619"/>
        <v>~ppea~</v>
      </c>
      <c r="O2340" s="1" t="str">
        <f t="shared" si="620"/>
        <v>[pɪ]</v>
      </c>
      <c r="P2340" s="3" cm="1">
        <f t="array" ref="P2340">SUM(_xlfn._xlws.FILTER($H$2:$H$2454,_xlfn.MAP($N$2:$N$2454,_xlfn.LAMBDA(_xlpm.x,_xlpm.x=$N2340))))</f>
        <v>1.5842839036755386E-4</v>
      </c>
      <c r="Q2340" s="4">
        <f t="shared" si="621"/>
        <v>1</v>
      </c>
      <c r="R2340" s="6" cm="1">
        <f t="array" ref="R2340">SUM(_xlfn._xlws.FILTER($H$2:$H$2454,_xlfn.MAP($O$2:$O$2454,_xlfn.LAMBDA(_xlpm.x,_xlpm.x=$O2340))))</f>
        <v>3.0893536121672999E-3</v>
      </c>
      <c r="S2340" s="4">
        <f t="shared" si="622"/>
        <v>5.1282051282051287E-2</v>
      </c>
      <c r="T2340" s="4">
        <f t="shared" si="623"/>
        <v>3.6221707409240807E-2</v>
      </c>
      <c r="U2340" s="4">
        <f t="shared" si="624"/>
        <v>9.7560975609756101E-2</v>
      </c>
      <c r="V2340" s="4">
        <f t="shared" si="625"/>
        <v>1.2900346113625178</v>
      </c>
      <c r="W2340" s="4" t="s">
        <v>5124</v>
      </c>
      <c r="X2340" s="2" cm="1">
        <f t="array" ref="X2340">SUM(_xlfn._xlws.FILTER($F$2:$F$2454,_xlfn.MAP($W$2:$W$2454,_xlfn.LAMBDA(_xlpm.x,_xlpm.x=$W2340))))</f>
        <v>184</v>
      </c>
      <c r="Y2340" s="11">
        <f t="shared" si="626"/>
        <v>1.0869565217391304E-2</v>
      </c>
      <c r="Z2340" s="4" t="s">
        <v>5102</v>
      </c>
      <c r="AA2340" s="2" cm="1">
        <f t="array" ref="AA2340">SUM(_xlfn._xlws.FILTER($F$2:$F$2454,_xlfn.MAP($Z$2:$Z$2454,_xlfn.LAMBDA(_xlpm.x,_xlpm.x=$Z2340))))</f>
        <v>1794</v>
      </c>
      <c r="AB2340" s="11">
        <f t="shared" si="627"/>
        <v>1.1148272017837235E-3</v>
      </c>
      <c r="AC2340" s="11">
        <f t="shared" si="628"/>
        <v>0.98900461569853682</v>
      </c>
      <c r="AG2340" s="2"/>
      <c r="AL2340" s="2"/>
      <c r="AM2340" s="2"/>
    </row>
    <row r="2341" spans="1:39">
      <c r="A2341" s="1" t="str">
        <f t="shared" si="612"/>
        <v>~ghte~ : [tɪ]</v>
      </c>
      <c r="B2341" s="1">
        <f>_xlfn.LET(_xlpm.d,$G2341,_xlpm.k,_xlfn.CONCAT(LEFT(TRIM(B$1),1),"*"),COUNTIF(_xlpm.d,_xlpm.k))</f>
        <v>0</v>
      </c>
      <c r="C2341" s="1">
        <f>_xlfn.LET(_xlpm.d,$G2341,_xlpm.k,_xlfn.CONCAT(LEFT(TRIM(C$1),1),"*"),COUNTIF(_xlpm.d,_xlpm.k))</f>
        <v>0</v>
      </c>
      <c r="D2341" s="1">
        <f>_xlfn.LET(_xlpm.d,$G2341,_xlpm.k,_xlfn.CONCAT(LEFT(TRIM(D$1),1),"*"),COUNTIF(_xlpm.d,_xlpm.k))</f>
        <v>0</v>
      </c>
      <c r="E2341" s="1">
        <f t="shared" si="613"/>
        <v>0.30102999566398114</v>
      </c>
      <c r="F2341" s="7">
        <v>1</v>
      </c>
      <c r="G2341" s="9" t="s">
        <v>2261</v>
      </c>
      <c r="H2341" s="4" cm="1">
        <f t="array" ref="H2341">F2341/freq.sum.r6e</f>
        <v>7.9214195183776928E-5</v>
      </c>
      <c r="I2341" s="4" t="str">
        <f t="shared" si="614"/>
        <v>tɪ</v>
      </c>
      <c r="J2341" s="4" t="str">
        <f t="shared" si="615"/>
        <v>ghte</v>
      </c>
      <c r="K2341" s="10">
        <f t="shared" si="616"/>
        <v>2</v>
      </c>
      <c r="L2341" s="1">
        <f t="shared" si="617"/>
        <v>4</v>
      </c>
      <c r="M2341" s="10">
        <f t="shared" si="618"/>
        <v>4</v>
      </c>
      <c r="N2341" s="1" t="str">
        <f t="shared" si="619"/>
        <v>~ghte~</v>
      </c>
      <c r="O2341" s="1" t="str">
        <f t="shared" si="620"/>
        <v>[tɪ]</v>
      </c>
      <c r="P2341" s="3" cm="1">
        <f t="array" ref="P2341">SUM(_xlfn._xlws.FILTER($H$2:$H$2454,_xlfn.MAP($N$2:$N$2454,_xlfn.LAMBDA(_xlpm.x,_xlpm.x=$N2341))))</f>
        <v>3.9607097591888465E-4</v>
      </c>
      <c r="Q2341" s="4">
        <f t="shared" si="621"/>
        <v>0.19999999999999998</v>
      </c>
      <c r="R2341" s="6" cm="1">
        <f t="array" ref="R2341">SUM(_xlfn._xlws.FILTER($H$2:$H$2454,_xlfn.MAP($O$2:$O$2454,_xlfn.LAMBDA(_xlpm.x,_xlpm.x=$O2341))))</f>
        <v>7.7629911280101419E-3</v>
      </c>
      <c r="S2341" s="4">
        <f t="shared" si="622"/>
        <v>1.0204081632653057E-2</v>
      </c>
      <c r="T2341" s="4">
        <f t="shared" si="623"/>
        <v>4.5484828646390231E-3</v>
      </c>
      <c r="U2341" s="4">
        <f t="shared" si="624"/>
        <v>1.9417475728155331E-2</v>
      </c>
      <c r="V2341" s="4">
        <f t="shared" si="625"/>
        <v>1.2922560713564761</v>
      </c>
      <c r="W2341" s="4" t="s">
        <v>5121</v>
      </c>
      <c r="X2341" s="2" cm="1">
        <f t="array" ref="X2341">SUM(_xlfn._xlws.FILTER($F$2:$F$2454,_xlfn.MAP($W$2:$W$2454,_xlfn.LAMBDA(_xlpm.x,_xlpm.x=$W2341))))</f>
        <v>2896</v>
      </c>
      <c r="Y2341" s="11">
        <f t="shared" si="626"/>
        <v>3.453038674033149E-4</v>
      </c>
      <c r="Z2341" s="4" t="s">
        <v>5102</v>
      </c>
      <c r="AA2341" s="2" cm="1">
        <f t="array" ref="AA2341">SUM(_xlfn._xlws.FILTER($F$2:$F$2454,_xlfn.MAP($Z$2:$Z$2454,_xlfn.LAMBDA(_xlpm.x,_xlpm.x=$Z2341))))</f>
        <v>1794</v>
      </c>
      <c r="AB2341" s="11">
        <f t="shared" si="627"/>
        <v>5.5741360089186175E-4</v>
      </c>
      <c r="AC2341" s="11">
        <f t="shared" si="628"/>
        <v>-0.20797611881703601</v>
      </c>
      <c r="AG2341" s="2"/>
      <c r="AL2341" s="2"/>
      <c r="AM2341" s="2"/>
    </row>
    <row r="2342" spans="1:39">
      <c r="A2342" s="1" t="str">
        <f t="shared" si="612"/>
        <v>~geou~ : [dʒə]</v>
      </c>
      <c r="B2342" s="1">
        <f>_xlfn.LET(_xlpm.d,$G2342,_xlpm.k,_xlfn.CONCAT(LEFT(TRIM(B$1),1),"*"),COUNTIF(_xlpm.d,_xlpm.k))</f>
        <v>0</v>
      </c>
      <c r="C2342" s="1">
        <f>_xlfn.LET(_xlpm.d,$G2342,_xlpm.k,_xlfn.CONCAT(LEFT(TRIM(C$1),1),"*"),COUNTIF(_xlpm.d,_xlpm.k))</f>
        <v>0</v>
      </c>
      <c r="D2342" s="1">
        <f>_xlfn.LET(_xlpm.d,$G2342,_xlpm.k,_xlfn.CONCAT(LEFT(TRIM(D$1),1),"*"),COUNTIF(_xlpm.d,_xlpm.k))</f>
        <v>0</v>
      </c>
      <c r="E2342" s="1">
        <f t="shared" si="613"/>
        <v>0.30102999566398114</v>
      </c>
      <c r="F2342" s="7">
        <v>1</v>
      </c>
      <c r="G2342" s="9" t="s">
        <v>1970</v>
      </c>
      <c r="H2342" s="4" cm="1">
        <f t="array" ref="H2342">F2342/freq.sum.r6e</f>
        <v>7.9214195183776928E-5</v>
      </c>
      <c r="I2342" s="4" t="str">
        <f t="shared" si="614"/>
        <v>dʒə</v>
      </c>
      <c r="J2342" s="4" t="str">
        <f t="shared" si="615"/>
        <v>geou</v>
      </c>
      <c r="K2342" s="10">
        <f t="shared" si="616"/>
        <v>3</v>
      </c>
      <c r="L2342" s="1">
        <f t="shared" si="617"/>
        <v>4</v>
      </c>
      <c r="M2342" s="10">
        <f t="shared" si="618"/>
        <v>4</v>
      </c>
      <c r="N2342" s="1" t="str">
        <f t="shared" si="619"/>
        <v>~geou~</v>
      </c>
      <c r="O2342" s="1" t="str">
        <f t="shared" si="620"/>
        <v>[dʒə]</v>
      </c>
      <c r="P2342" s="3" cm="1">
        <f t="array" ref="P2342">SUM(_xlfn._xlws.FILTER($H$2:$H$2454,_xlfn.MAP($N$2:$N$2454,_xlfn.LAMBDA(_xlpm.x,_xlpm.x=$N2342))))</f>
        <v>7.9214195183776928E-5</v>
      </c>
      <c r="Q2342" s="4">
        <f t="shared" si="621"/>
        <v>1</v>
      </c>
      <c r="R2342" s="6" cm="1">
        <f t="array" ref="R2342">SUM(_xlfn._xlws.FILTER($H$2:$H$2454,_xlfn.MAP($O$2:$O$2454,_xlfn.LAMBDA(_xlpm.x,_xlpm.x=$O2342))))</f>
        <v>1.6634980988593153E-3</v>
      </c>
      <c r="S2342" s="4">
        <f t="shared" si="622"/>
        <v>4.7619047619047623E-2</v>
      </c>
      <c r="T2342" s="4">
        <f t="shared" si="623"/>
        <v>2.1295169775355439E-2</v>
      </c>
      <c r="U2342" s="4">
        <f t="shared" si="624"/>
        <v>9.0909090909090912E-2</v>
      </c>
      <c r="V2342" s="4">
        <f t="shared" si="625"/>
        <v>1.3222192947339193</v>
      </c>
      <c r="W2342" s="4" t="s">
        <v>5165</v>
      </c>
      <c r="X2342" s="2" cm="1">
        <f t="array" ref="X2342">SUM(_xlfn._xlws.FILTER($F$2:$F$2454,_xlfn.MAP($W$2:$W$2454,_xlfn.LAMBDA(_xlpm.x,_xlpm.x=$W2342))))</f>
        <v>1</v>
      </c>
      <c r="Y2342" s="11">
        <f t="shared" si="626"/>
        <v>1</v>
      </c>
      <c r="Z2342" s="4" t="s">
        <v>5101</v>
      </c>
      <c r="AA2342" s="2" cm="1">
        <f t="array" ref="AA2342">SUM(_xlfn._xlws.FILTER($F$2:$F$2454,_xlfn.MAP($Z$2:$Z$2454,_xlfn.LAMBDA(_xlpm.x,_xlpm.x=$Z2342))))</f>
        <v>2255</v>
      </c>
      <c r="AB2342" s="11">
        <f t="shared" si="627"/>
        <v>4.434589800443459E-4</v>
      </c>
      <c r="AC2342" s="11">
        <f t="shared" si="628"/>
        <v>3.3531465462139796</v>
      </c>
      <c r="AG2342" s="2"/>
      <c r="AL2342" s="2"/>
      <c r="AM2342" s="2"/>
    </row>
    <row r="2343" spans="1:39">
      <c r="A2343" s="1" t="str">
        <f t="shared" si="612"/>
        <v>~giou~ : [dʒə]</v>
      </c>
      <c r="B2343" s="1">
        <f>_xlfn.LET(_xlpm.d,$G2343,_xlpm.k,_xlfn.CONCAT(LEFT(TRIM(B$1),1),"*"),COUNTIF(_xlpm.d,_xlpm.k))</f>
        <v>0</v>
      </c>
      <c r="C2343" s="1">
        <f>_xlfn.LET(_xlpm.d,$G2343,_xlpm.k,_xlfn.CONCAT(LEFT(TRIM(C$1),1),"*"),COUNTIF(_xlpm.d,_xlpm.k))</f>
        <v>0</v>
      </c>
      <c r="D2343" s="1">
        <f>_xlfn.LET(_xlpm.d,$G2343,_xlpm.k,_xlfn.CONCAT(LEFT(TRIM(D$1),1),"*"),COUNTIF(_xlpm.d,_xlpm.k))</f>
        <v>0</v>
      </c>
      <c r="E2343" s="1">
        <f t="shared" si="613"/>
        <v>0.30102999566398114</v>
      </c>
      <c r="F2343" s="7">
        <v>1</v>
      </c>
      <c r="G2343" s="9" t="s">
        <v>1676</v>
      </c>
      <c r="H2343" s="4" cm="1">
        <f t="array" ref="H2343">F2343/freq.sum.r6e</f>
        <v>7.9214195183776928E-5</v>
      </c>
      <c r="I2343" s="4" t="str">
        <f t="shared" si="614"/>
        <v>dʒə</v>
      </c>
      <c r="J2343" s="4" t="str">
        <f t="shared" si="615"/>
        <v>giou</v>
      </c>
      <c r="K2343" s="10">
        <f t="shared" si="616"/>
        <v>3</v>
      </c>
      <c r="L2343" s="1">
        <f t="shared" si="617"/>
        <v>4</v>
      </c>
      <c r="M2343" s="10">
        <f t="shared" si="618"/>
        <v>4</v>
      </c>
      <c r="N2343" s="1" t="str">
        <f t="shared" si="619"/>
        <v>~giou~</v>
      </c>
      <c r="O2343" s="1" t="str">
        <f t="shared" si="620"/>
        <v>[dʒə]</v>
      </c>
      <c r="P2343" s="3" cm="1">
        <f t="array" ref="P2343">SUM(_xlfn._xlws.FILTER($H$2:$H$2454,_xlfn.MAP($N$2:$N$2454,_xlfn.LAMBDA(_xlpm.x,_xlpm.x=$N2343))))</f>
        <v>7.9214195183776928E-5</v>
      </c>
      <c r="Q2343" s="4">
        <f t="shared" si="621"/>
        <v>1</v>
      </c>
      <c r="R2343" s="6" cm="1">
        <f t="array" ref="R2343">SUM(_xlfn._xlws.FILTER($H$2:$H$2454,_xlfn.MAP($O$2:$O$2454,_xlfn.LAMBDA(_xlpm.x,_xlpm.x=$O2343))))</f>
        <v>1.6634980988593153E-3</v>
      </c>
      <c r="S2343" s="4">
        <f t="shared" si="622"/>
        <v>4.7619047619047623E-2</v>
      </c>
      <c r="T2343" s="4">
        <f t="shared" si="623"/>
        <v>2.1295169775355439E-2</v>
      </c>
      <c r="U2343" s="4">
        <f t="shared" si="624"/>
        <v>9.0909090909090912E-2</v>
      </c>
      <c r="V2343" s="4">
        <f t="shared" si="625"/>
        <v>1.3222192947339193</v>
      </c>
      <c r="W2343" s="4" t="s">
        <v>5144</v>
      </c>
      <c r="X2343" s="2" cm="1">
        <f t="array" ref="X2343">SUM(_xlfn._xlws.FILTER($F$2:$F$2454,_xlfn.MAP($W$2:$W$2454,_xlfn.LAMBDA(_xlpm.x,_xlpm.x=$W2343))))</f>
        <v>10</v>
      </c>
      <c r="Y2343" s="11">
        <f t="shared" si="626"/>
        <v>0.1</v>
      </c>
      <c r="Z2343" s="4" t="s">
        <v>5101</v>
      </c>
      <c r="AA2343" s="2" cm="1">
        <f t="array" ref="AA2343">SUM(_xlfn._xlws.FILTER($F$2:$F$2454,_xlfn.MAP($Z$2:$Z$2454,_xlfn.LAMBDA(_xlpm.x,_xlpm.x=$Z2343))))</f>
        <v>2255</v>
      </c>
      <c r="AB2343" s="11">
        <f t="shared" si="627"/>
        <v>4.434589800443459E-4</v>
      </c>
      <c r="AC2343" s="11">
        <f t="shared" si="628"/>
        <v>2.3531465462139796</v>
      </c>
      <c r="AG2343" s="2"/>
      <c r="AL2343" s="2"/>
      <c r="AM2343" s="2"/>
    </row>
    <row r="2344" spans="1:39">
      <c r="A2344" s="1" t="str">
        <f t="shared" si="612"/>
        <v>~ghte~ : [tə]</v>
      </c>
      <c r="B2344" s="1">
        <f>_xlfn.LET(_xlpm.d,$G2344,_xlpm.k,_xlfn.CONCAT(LEFT(TRIM(B$1),1),"*"),COUNTIF(_xlpm.d,_xlpm.k))</f>
        <v>0</v>
      </c>
      <c r="C2344" s="1">
        <f>_xlfn.LET(_xlpm.d,$G2344,_xlpm.k,_xlfn.CONCAT(LEFT(TRIM(C$1),1),"*"),COUNTIF(_xlpm.d,_xlpm.k))</f>
        <v>0</v>
      </c>
      <c r="D2344" s="1">
        <f>_xlfn.LET(_xlpm.d,$G2344,_xlpm.k,_xlfn.CONCAT(LEFT(TRIM(D$1),1),"*"),COUNTIF(_xlpm.d,_xlpm.k))</f>
        <v>0</v>
      </c>
      <c r="E2344" s="1">
        <f t="shared" si="613"/>
        <v>0.60205999132796229</v>
      </c>
      <c r="F2344" s="7">
        <v>3</v>
      </c>
      <c r="G2344" s="9" t="s">
        <v>1896</v>
      </c>
      <c r="H2344" s="4" cm="1">
        <f t="array" ref="H2344">F2344/freq.sum.r6e</f>
        <v>2.376425855513308E-4</v>
      </c>
      <c r="I2344" s="1" t="str">
        <f t="shared" si="614"/>
        <v>tə</v>
      </c>
      <c r="J2344" s="1" t="str">
        <f t="shared" si="615"/>
        <v>ghte</v>
      </c>
      <c r="K2344" s="10">
        <f t="shared" si="616"/>
        <v>2</v>
      </c>
      <c r="L2344" s="1">
        <f t="shared" si="617"/>
        <v>4</v>
      </c>
      <c r="M2344" s="10">
        <f t="shared" si="618"/>
        <v>4</v>
      </c>
      <c r="N2344" s="1" t="str">
        <f t="shared" si="619"/>
        <v>~ghte~</v>
      </c>
      <c r="O2344" s="1" t="str">
        <f t="shared" si="620"/>
        <v>[tə]</v>
      </c>
      <c r="P2344" s="3" cm="1">
        <f t="array" ref="P2344">SUM(_xlfn._xlws.FILTER($H$2:$H$2454,_xlfn.MAP($N$2:$N$2454,_xlfn.LAMBDA(_xlpm.x,_xlpm.x=$N2344))))</f>
        <v>3.9607097591888465E-4</v>
      </c>
      <c r="Q2344" s="4">
        <f t="shared" si="621"/>
        <v>0.6</v>
      </c>
      <c r="R2344" s="6" cm="1">
        <f t="array" ref="R2344">SUM(_xlfn._xlws.FILTER($H$2:$H$2454,_xlfn.MAP($O$2:$O$2454,_xlfn.LAMBDA(_xlpm.x,_xlpm.x=$O2344))))</f>
        <v>8.7927756653992401E-3</v>
      </c>
      <c r="S2344" s="4">
        <f t="shared" si="622"/>
        <v>2.7027027027027025E-2</v>
      </c>
      <c r="T2344" s="4">
        <f t="shared" si="623"/>
        <v>2.4232434571956184E-2</v>
      </c>
      <c r="U2344" s="4">
        <f t="shared" si="624"/>
        <v>5.1724137931034482E-2</v>
      </c>
      <c r="V2344" s="4">
        <f t="shared" si="625"/>
        <v>1.3463529744506386</v>
      </c>
      <c r="W2344" s="4" t="s">
        <v>5121</v>
      </c>
      <c r="X2344" s="2" cm="1">
        <f t="array" ref="X2344">SUM(_xlfn._xlws.FILTER($F$2:$F$2454,_xlfn.MAP($W$2:$W$2454,_xlfn.LAMBDA(_xlpm.x,_xlpm.x=$W2344))))</f>
        <v>2896</v>
      </c>
      <c r="Y2344" s="11">
        <f t="shared" si="626"/>
        <v>1.0359116022099447E-3</v>
      </c>
      <c r="Z2344" s="4" t="s">
        <v>5101</v>
      </c>
      <c r="AA2344" s="2" cm="1">
        <f t="array" ref="AA2344">SUM(_xlfn._xlws.FILTER($F$2:$F$2454,_xlfn.MAP($Z$2:$Z$2454,_xlfn.LAMBDA(_xlpm.x,_xlpm.x=$Z2344))))</f>
        <v>2255</v>
      </c>
      <c r="AB2344" s="11">
        <f t="shared" si="627"/>
        <v>1.3303769401330377E-3</v>
      </c>
      <c r="AC2344" s="11">
        <f t="shared" si="628"/>
        <v>-0.10865201131112999</v>
      </c>
      <c r="AG2344" s="2"/>
      <c r="AL2344" s="2"/>
      <c r="AM2344" s="2"/>
    </row>
    <row r="2345" spans="1:39">
      <c r="A2345" s="1" t="str">
        <f t="shared" si="612"/>
        <v>~ttes~ : [ts]</v>
      </c>
      <c r="B2345" s="1">
        <f>_xlfn.LET(_xlpm.d,$G2345,_xlpm.k,_xlfn.CONCAT(LEFT(TRIM(B$1),1),"*"),COUNTIF(_xlpm.d,_xlpm.k))</f>
        <v>0</v>
      </c>
      <c r="C2345" s="1">
        <f>_xlfn.LET(_xlpm.d,$G2345,_xlpm.k,_xlfn.CONCAT(LEFT(TRIM(C$1),1),"*"),COUNTIF(_xlpm.d,_xlpm.k))</f>
        <v>0</v>
      </c>
      <c r="D2345" s="1">
        <f>_xlfn.LET(_xlpm.d,$G2345,_xlpm.k,_xlfn.CONCAT(LEFT(TRIM(D$1),1),"*"),COUNTIF(_xlpm.d,_xlpm.k))</f>
        <v>0</v>
      </c>
      <c r="E2345" s="1">
        <f t="shared" si="613"/>
        <v>0.30102999566398114</v>
      </c>
      <c r="F2345" s="7">
        <v>1</v>
      </c>
      <c r="G2345" s="9" t="s">
        <v>2257</v>
      </c>
      <c r="H2345" s="4" cm="1">
        <f t="array" ref="H2345">F2345/freq.sum.r6e</f>
        <v>7.9214195183776928E-5</v>
      </c>
      <c r="I2345" s="4" t="str">
        <f t="shared" si="614"/>
        <v>ts</v>
      </c>
      <c r="J2345" s="4" t="str">
        <f t="shared" si="615"/>
        <v>ttes</v>
      </c>
      <c r="K2345" s="10">
        <f t="shared" si="616"/>
        <v>2</v>
      </c>
      <c r="L2345" s="1">
        <f t="shared" si="617"/>
        <v>4</v>
      </c>
      <c r="M2345" s="10">
        <f t="shared" si="618"/>
        <v>4</v>
      </c>
      <c r="N2345" s="1" t="str">
        <f t="shared" si="619"/>
        <v>~ttes~</v>
      </c>
      <c r="O2345" s="1" t="str">
        <f t="shared" si="620"/>
        <v>[ts]</v>
      </c>
      <c r="P2345" s="3" cm="1">
        <f t="array" ref="P2345">SUM(_xlfn._xlws.FILTER($H$2:$H$2454,_xlfn.MAP($N$2:$N$2454,_xlfn.LAMBDA(_xlpm.x,_xlpm.x=$N2345))))</f>
        <v>7.9214195183776928E-5</v>
      </c>
      <c r="Q2345" s="4">
        <f t="shared" si="621"/>
        <v>1</v>
      </c>
      <c r="R2345" s="6" cm="1">
        <f t="array" ref="R2345">SUM(_xlfn._xlws.FILTER($H$2:$H$2454,_xlfn.MAP($O$2:$O$2454,_xlfn.LAMBDA(_xlpm.x,_xlpm.x=$O2345))))</f>
        <v>1.9011406844106462E-3</v>
      </c>
      <c r="S2345" s="4">
        <f t="shared" si="622"/>
        <v>4.1666666666666671E-2</v>
      </c>
      <c r="T2345" s="4">
        <f t="shared" si="623"/>
        <v>1.8739749402312784E-2</v>
      </c>
      <c r="U2345" s="4">
        <f t="shared" si="624"/>
        <v>0.08</v>
      </c>
      <c r="V2345" s="4">
        <f t="shared" si="625"/>
        <v>1.3802112417116059</v>
      </c>
      <c r="W2345" s="4" t="s">
        <v>5121</v>
      </c>
      <c r="X2345" s="2" cm="1">
        <f t="array" ref="X2345">SUM(_xlfn._xlws.FILTER($F$2:$F$2454,_xlfn.MAP($W$2:$W$2454,_xlfn.LAMBDA(_xlpm.x,_xlpm.x=$W2345))))</f>
        <v>2896</v>
      </c>
      <c r="Y2345" s="11">
        <f t="shared" si="626"/>
        <v>3.453038674033149E-4</v>
      </c>
      <c r="Z2345" s="4"/>
      <c r="AA2345" s="2" cm="1">
        <f t="array" ref="AA2345">SUM(_xlfn._xlws.FILTER($F$2:$F$2454,_xlfn.MAP($Z$2:$Z$2454,_xlfn.LAMBDA(_xlpm.x,_xlpm.x=$Z2345))))</f>
        <v>3871</v>
      </c>
      <c r="AB2345" s="11">
        <f t="shared" si="627"/>
        <v>2.5833118057349522E-4</v>
      </c>
      <c r="AC2345" s="11">
        <f t="shared" si="628"/>
        <v>0.12602461379384577</v>
      </c>
      <c r="AG2345" s="2"/>
      <c r="AL2345" s="2"/>
      <c r="AM2345" s="2"/>
    </row>
    <row r="2346" spans="1:39">
      <c r="A2346" s="1" t="str">
        <f t="shared" si="612"/>
        <v>~ghts~ : [ts]</v>
      </c>
      <c r="B2346" s="1">
        <f>_xlfn.LET(_xlpm.d,$G2346,_xlpm.k,_xlfn.CONCAT(LEFT(TRIM(B$1),1),"*"),COUNTIF(_xlpm.d,_xlpm.k))</f>
        <v>0</v>
      </c>
      <c r="C2346" s="1">
        <f>_xlfn.LET(_xlpm.d,$G2346,_xlpm.k,_xlfn.CONCAT(LEFT(TRIM(C$1),1),"*"),COUNTIF(_xlpm.d,_xlpm.k))</f>
        <v>0</v>
      </c>
      <c r="D2346" s="1">
        <f>_xlfn.LET(_xlpm.d,$G2346,_xlpm.k,_xlfn.CONCAT(LEFT(TRIM(D$1),1),"*"),COUNTIF(_xlpm.d,_xlpm.k))</f>
        <v>0</v>
      </c>
      <c r="E2346" s="1">
        <f t="shared" si="613"/>
        <v>0.30102999566398114</v>
      </c>
      <c r="F2346" s="7">
        <v>1</v>
      </c>
      <c r="G2346" s="9" t="s">
        <v>1895</v>
      </c>
      <c r="H2346" s="4" cm="1">
        <f t="array" ref="H2346">F2346/freq.sum.r6e</f>
        <v>7.9214195183776928E-5</v>
      </c>
      <c r="I2346" s="1" t="str">
        <f t="shared" si="614"/>
        <v>ts</v>
      </c>
      <c r="J2346" s="1" t="str">
        <f t="shared" si="615"/>
        <v>ghts</v>
      </c>
      <c r="K2346" s="10">
        <f t="shared" si="616"/>
        <v>2</v>
      </c>
      <c r="L2346" s="1">
        <f t="shared" si="617"/>
        <v>4</v>
      </c>
      <c r="M2346" s="10">
        <f t="shared" si="618"/>
        <v>4</v>
      </c>
      <c r="N2346" s="1" t="str">
        <f t="shared" si="619"/>
        <v>~ghts~</v>
      </c>
      <c r="O2346" s="1" t="str">
        <f t="shared" si="620"/>
        <v>[ts]</v>
      </c>
      <c r="P2346" s="3" cm="1">
        <f t="array" ref="P2346">SUM(_xlfn._xlws.FILTER($H$2:$H$2454,_xlfn.MAP($N$2:$N$2454,_xlfn.LAMBDA(_xlpm.x,_xlpm.x=$N2346))))</f>
        <v>7.9214195183776928E-5</v>
      </c>
      <c r="Q2346" s="4">
        <f t="shared" si="621"/>
        <v>1</v>
      </c>
      <c r="R2346" s="6" cm="1">
        <f t="array" ref="R2346">SUM(_xlfn._xlws.FILTER($H$2:$H$2454,_xlfn.MAP($O$2:$O$2454,_xlfn.LAMBDA(_xlpm.x,_xlpm.x=$O2346))))</f>
        <v>1.9011406844106462E-3</v>
      </c>
      <c r="S2346" s="4">
        <f t="shared" si="622"/>
        <v>4.1666666666666671E-2</v>
      </c>
      <c r="T2346" s="4">
        <f t="shared" si="623"/>
        <v>1.8739749402312784E-2</v>
      </c>
      <c r="U2346" s="4">
        <f t="shared" si="624"/>
        <v>0.08</v>
      </c>
      <c r="V2346" s="4">
        <f t="shared" si="625"/>
        <v>1.3802112417116059</v>
      </c>
      <c r="W2346" s="4"/>
      <c r="X2346" s="2" cm="1">
        <f t="array" ref="X2346">SUM(_xlfn._xlws.FILTER($F$2:$F$2454,_xlfn.MAP($W$2:$W$2454,_xlfn.LAMBDA(_xlpm.x,_xlpm.x=$W2346))))</f>
        <v>2988</v>
      </c>
      <c r="Y2346" s="11">
        <f t="shared" si="626"/>
        <v>3.3467202141900936E-4</v>
      </c>
      <c r="Z2346" s="4"/>
      <c r="AA2346" s="2" cm="1">
        <f t="array" ref="AA2346">SUM(_xlfn._xlws.FILTER($F$2:$F$2454,_xlfn.MAP($Z$2:$Z$2454,_xlfn.LAMBDA(_xlpm.x,_xlpm.x=$Z2346))))</f>
        <v>3871</v>
      </c>
      <c r="AB2346" s="11">
        <f t="shared" si="627"/>
        <v>2.5833118057349522E-4</v>
      </c>
      <c r="AC2346" s="11">
        <f t="shared" si="628"/>
        <v>0.11244257817559389</v>
      </c>
      <c r="AG2346" s="2"/>
      <c r="AL2346" s="2"/>
      <c r="AM2346" s="2"/>
    </row>
    <row r="2347" spans="1:39">
      <c r="A2347" s="1" t="str">
        <f t="shared" si="612"/>
        <v>~pboa~ : [bə]</v>
      </c>
      <c r="B2347" s="1">
        <f>_xlfn.LET(_xlpm.d,$G2347,_xlpm.k,_xlfn.CONCAT(LEFT(TRIM(B$1),1),"*"),COUNTIF(_xlpm.d,_xlpm.k))</f>
        <v>0</v>
      </c>
      <c r="C2347" s="1">
        <f>_xlfn.LET(_xlpm.d,$G2347,_xlpm.k,_xlfn.CONCAT(LEFT(TRIM(C$1),1),"*"),COUNTIF(_xlpm.d,_xlpm.k))</f>
        <v>0</v>
      </c>
      <c r="D2347" s="1">
        <f>_xlfn.LET(_xlpm.d,$G2347,_xlpm.k,_xlfn.CONCAT(LEFT(TRIM(D$1),1),"*"),COUNTIF(_xlpm.d,_xlpm.k))</f>
        <v>0</v>
      </c>
      <c r="E2347" s="1">
        <f t="shared" si="613"/>
        <v>0.30102999566398114</v>
      </c>
      <c r="F2347" s="7">
        <v>1</v>
      </c>
      <c r="G2347" s="9" t="s">
        <v>1709</v>
      </c>
      <c r="H2347" s="4" cm="1">
        <f t="array" ref="H2347">F2347/freq.sum.r6e</f>
        <v>7.9214195183776928E-5</v>
      </c>
      <c r="I2347" s="1" t="str">
        <f t="shared" si="614"/>
        <v>bə</v>
      </c>
      <c r="J2347" s="1" t="str">
        <f t="shared" si="615"/>
        <v>pboa</v>
      </c>
      <c r="K2347" s="10">
        <f t="shared" si="616"/>
        <v>2</v>
      </c>
      <c r="L2347" s="1">
        <f t="shared" si="617"/>
        <v>4</v>
      </c>
      <c r="M2347" s="10">
        <f t="shared" si="618"/>
        <v>4</v>
      </c>
      <c r="N2347" s="1" t="str">
        <f t="shared" si="619"/>
        <v>~pboa~</v>
      </c>
      <c r="O2347" s="1" t="str">
        <f t="shared" si="620"/>
        <v>[bə]</v>
      </c>
      <c r="P2347" s="3" cm="1">
        <f t="array" ref="P2347">SUM(_xlfn._xlws.FILTER($H$2:$H$2454,_xlfn.MAP($N$2:$N$2454,_xlfn.LAMBDA(_xlpm.x,_xlpm.x=$N2347))))</f>
        <v>7.9214195183776928E-5</v>
      </c>
      <c r="Q2347" s="4">
        <f t="shared" si="621"/>
        <v>1</v>
      </c>
      <c r="R2347" s="6" cm="1">
        <f t="array" ref="R2347">SUM(_xlfn._xlws.FILTER($H$2:$H$2454,_xlfn.MAP($O$2:$O$2454,_xlfn.LAMBDA(_xlpm.x,_xlpm.x=$O2347))))</f>
        <v>1.9803548795944235E-3</v>
      </c>
      <c r="S2347" s="4">
        <f t="shared" si="622"/>
        <v>3.9999999999999994E-2</v>
      </c>
      <c r="T2347" s="4">
        <f t="shared" si="623"/>
        <v>1.8018989809916137E-2</v>
      </c>
      <c r="U2347" s="4">
        <f t="shared" si="624"/>
        <v>7.6923076923076913E-2</v>
      </c>
      <c r="V2347" s="4">
        <f t="shared" si="625"/>
        <v>1.3979400086720377</v>
      </c>
      <c r="W2347" s="4" t="s">
        <v>5138</v>
      </c>
      <c r="X2347" s="2" cm="1">
        <f t="array" ref="X2347">SUM(_xlfn._xlws.FILTER($F$2:$F$2454,_xlfn.MAP($W$2:$W$2454,_xlfn.LAMBDA(_xlpm.x,_xlpm.x=$W2347))))</f>
        <v>32</v>
      </c>
      <c r="Y2347" s="11">
        <f t="shared" si="626"/>
        <v>3.125E-2</v>
      </c>
      <c r="Z2347" s="4" t="s">
        <v>5101</v>
      </c>
      <c r="AA2347" s="2" cm="1">
        <f t="array" ref="AA2347">SUM(_xlfn._xlws.FILTER($F$2:$F$2454,_xlfn.MAP($Z$2:$Z$2454,_xlfn.LAMBDA(_xlpm.x,_xlpm.x=$Z2347))))</f>
        <v>2255</v>
      </c>
      <c r="AB2347" s="11">
        <f t="shared" si="627"/>
        <v>4.434589800443459E-4</v>
      </c>
      <c r="AC2347" s="11">
        <f t="shared" si="628"/>
        <v>1.8479965678940733</v>
      </c>
      <c r="AG2347" s="2"/>
      <c r="AL2347" s="2"/>
      <c r="AM2347" s="2"/>
    </row>
    <row r="2348" spans="1:39">
      <c r="A2348" s="1" t="str">
        <f t="shared" si="612"/>
        <v>~ck's~ : [ks]</v>
      </c>
      <c r="B2348" s="1">
        <f>_xlfn.LET(_xlpm.d,$G2348,_xlpm.k,_xlfn.CONCAT(LEFT(TRIM(B$1),1),"*"),COUNTIF(_xlpm.d,_xlpm.k))</f>
        <v>0</v>
      </c>
      <c r="C2348" s="1">
        <f>_xlfn.LET(_xlpm.d,$G2348,_xlpm.k,_xlfn.CONCAT(LEFT(TRIM(C$1),1),"*"),COUNTIF(_xlpm.d,_xlpm.k))</f>
        <v>0</v>
      </c>
      <c r="D2348" s="1">
        <f>_xlfn.LET(_xlpm.d,$G2348,_xlpm.k,_xlfn.CONCAT(LEFT(TRIM(D$1),1),"*"),COUNTIF(_xlpm.d,_xlpm.k))</f>
        <v>0</v>
      </c>
      <c r="E2348" s="1">
        <f t="shared" si="613"/>
        <v>0.30102999566398114</v>
      </c>
      <c r="F2348" s="7">
        <v>1</v>
      </c>
      <c r="G2348" s="9" t="s">
        <v>2020</v>
      </c>
      <c r="H2348" s="4" cm="1">
        <f t="array" ref="H2348">F2348/freq.sum.r6e</f>
        <v>7.9214195183776928E-5</v>
      </c>
      <c r="I2348" s="4" t="str">
        <f t="shared" si="614"/>
        <v>ks</v>
      </c>
      <c r="J2348" s="4" t="str">
        <f t="shared" si="615"/>
        <v>ck's</v>
      </c>
      <c r="K2348" s="10">
        <f t="shared" si="616"/>
        <v>2</v>
      </c>
      <c r="L2348" s="1">
        <f t="shared" si="617"/>
        <v>4</v>
      </c>
      <c r="M2348" s="10">
        <f t="shared" si="618"/>
        <v>4</v>
      </c>
      <c r="N2348" s="1" t="str">
        <f t="shared" si="619"/>
        <v>~ck's~</v>
      </c>
      <c r="O2348" s="1" t="str">
        <f t="shared" si="620"/>
        <v>[ks]</v>
      </c>
      <c r="P2348" s="3" cm="1">
        <f t="array" ref="P2348">SUM(_xlfn._xlws.FILTER($H$2:$H$2454,_xlfn.MAP($N$2:$N$2454,_xlfn.LAMBDA(_xlpm.x,_xlpm.x=$N2348))))</f>
        <v>7.9214195183776928E-5</v>
      </c>
      <c r="Q2348" s="4">
        <f t="shared" si="621"/>
        <v>1</v>
      </c>
      <c r="R2348" s="6" cm="1">
        <f t="array" ref="R2348">SUM(_xlfn._xlws.FILTER($H$2:$H$2454,_xlfn.MAP($O$2:$O$2454,_xlfn.LAMBDA(_xlpm.x,_xlpm.x=$O2348))))</f>
        <v>2.0595690747782004E-3</v>
      </c>
      <c r="S2348" s="4">
        <f t="shared" si="622"/>
        <v>3.8461538461538457E-2</v>
      </c>
      <c r="T2348" s="4">
        <f t="shared" si="623"/>
        <v>1.7351619816956279E-2</v>
      </c>
      <c r="U2348" s="4">
        <f t="shared" si="624"/>
        <v>7.4074074074074056E-2</v>
      </c>
      <c r="V2348" s="4">
        <f t="shared" si="625"/>
        <v>1.414973347970818</v>
      </c>
      <c r="W2348" s="4"/>
      <c r="X2348" s="2" cm="1">
        <f t="array" ref="X2348">SUM(_xlfn._xlws.FILTER($F$2:$F$2454,_xlfn.MAP($W$2:$W$2454,_xlfn.LAMBDA(_xlpm.x,_xlpm.x=$W2348))))</f>
        <v>2988</v>
      </c>
      <c r="Y2348" s="11">
        <f t="shared" si="626"/>
        <v>3.3467202141900936E-4</v>
      </c>
      <c r="Z2348" s="4"/>
      <c r="AA2348" s="2" cm="1">
        <f t="array" ref="AA2348">SUM(_xlfn._xlws.FILTER($F$2:$F$2454,_xlfn.MAP($Z$2:$Z$2454,_xlfn.LAMBDA(_xlpm.x,_xlpm.x=$Z2348))))</f>
        <v>3871</v>
      </c>
      <c r="AB2348" s="11">
        <f t="shared" si="627"/>
        <v>2.5833118057349522E-4</v>
      </c>
      <c r="AC2348" s="11">
        <f t="shared" si="628"/>
        <v>0.11244257817559389</v>
      </c>
      <c r="AG2348" s="2"/>
      <c r="AL2348" s="2"/>
      <c r="AM2348" s="2"/>
    </row>
    <row r="2349" spans="1:39">
      <c r="A2349" s="1" t="str">
        <f t="shared" si="612"/>
        <v>~ll's~ : [lz]</v>
      </c>
      <c r="B2349" s="1">
        <f>_xlfn.LET(_xlpm.d,$G2349,_xlpm.k,_xlfn.CONCAT(LEFT(TRIM(B$1),1),"*"),COUNTIF(_xlpm.d,_xlpm.k))</f>
        <v>0</v>
      </c>
      <c r="C2349" s="1">
        <f>_xlfn.LET(_xlpm.d,$G2349,_xlpm.k,_xlfn.CONCAT(LEFT(TRIM(C$1),1),"*"),COUNTIF(_xlpm.d,_xlpm.k))</f>
        <v>0</v>
      </c>
      <c r="D2349" s="1">
        <f>_xlfn.LET(_xlpm.d,$G2349,_xlpm.k,_xlfn.CONCAT(LEFT(TRIM(D$1),1),"*"),COUNTIF(_xlpm.d,_xlpm.k))</f>
        <v>0</v>
      </c>
      <c r="E2349" s="1">
        <f t="shared" si="613"/>
        <v>0.30102999566398114</v>
      </c>
      <c r="F2349" s="7">
        <v>1</v>
      </c>
      <c r="G2349" s="9" t="s">
        <v>2080</v>
      </c>
      <c r="H2349" s="4" cm="1">
        <f t="array" ref="H2349">F2349/freq.sum.r6e</f>
        <v>7.9214195183776928E-5</v>
      </c>
      <c r="I2349" s="4" t="str">
        <f t="shared" si="614"/>
        <v>lz</v>
      </c>
      <c r="J2349" s="4" t="str">
        <f t="shared" si="615"/>
        <v>ll's</v>
      </c>
      <c r="K2349" s="10">
        <f t="shared" si="616"/>
        <v>2</v>
      </c>
      <c r="L2349" s="1">
        <f t="shared" si="617"/>
        <v>4</v>
      </c>
      <c r="M2349" s="10">
        <f t="shared" si="618"/>
        <v>4</v>
      </c>
      <c r="N2349" s="1" t="str">
        <f t="shared" si="619"/>
        <v>~ll's~</v>
      </c>
      <c r="O2349" s="1" t="str">
        <f t="shared" si="620"/>
        <v>[lz]</v>
      </c>
      <c r="P2349" s="3" cm="1">
        <f t="array" ref="P2349">SUM(_xlfn._xlws.FILTER($H$2:$H$2454,_xlfn.MAP($N$2:$N$2454,_xlfn.LAMBDA(_xlpm.x,_xlpm.x=$N2349))))</f>
        <v>7.9214195183776928E-5</v>
      </c>
      <c r="Q2349" s="4">
        <f t="shared" si="621"/>
        <v>1</v>
      </c>
      <c r="R2349" s="6" cm="1">
        <f t="array" ref="R2349">SUM(_xlfn._xlws.FILTER($H$2:$H$2454,_xlfn.MAP($O$2:$O$2454,_xlfn.LAMBDA(_xlpm.x,_xlpm.x=$O2349))))</f>
        <v>2.0595690747782004E-3</v>
      </c>
      <c r="S2349" s="4">
        <f t="shared" si="622"/>
        <v>3.8461538461538457E-2</v>
      </c>
      <c r="T2349" s="4">
        <f t="shared" si="623"/>
        <v>1.7351619816956279E-2</v>
      </c>
      <c r="U2349" s="4">
        <f t="shared" si="624"/>
        <v>7.4074074074074056E-2</v>
      </c>
      <c r="V2349" s="4">
        <f t="shared" si="625"/>
        <v>1.414973347970818</v>
      </c>
      <c r="W2349" s="4"/>
      <c r="X2349" s="2" cm="1">
        <f t="array" ref="X2349">SUM(_xlfn._xlws.FILTER($F$2:$F$2454,_xlfn.MAP($W$2:$W$2454,_xlfn.LAMBDA(_xlpm.x,_xlpm.x=$W2349))))</f>
        <v>2988</v>
      </c>
      <c r="Y2349" s="11">
        <f t="shared" si="626"/>
        <v>3.3467202141900936E-4</v>
      </c>
      <c r="Z2349" s="4"/>
      <c r="AA2349" s="2" cm="1">
        <f t="array" ref="AA2349">SUM(_xlfn._xlws.FILTER($F$2:$F$2454,_xlfn.MAP($Z$2:$Z$2454,_xlfn.LAMBDA(_xlpm.x,_xlpm.x=$Z2349))))</f>
        <v>3871</v>
      </c>
      <c r="AB2349" s="11">
        <f t="shared" si="627"/>
        <v>2.5833118057349522E-4</v>
      </c>
      <c r="AC2349" s="11">
        <f t="shared" si="628"/>
        <v>0.11244257817559389</v>
      </c>
      <c r="AG2349" s="2"/>
      <c r="AL2349" s="2"/>
      <c r="AM2349" s="2"/>
    </row>
    <row r="2350" spans="1:39">
      <c r="A2350" s="1" t="str">
        <f t="shared" si="612"/>
        <v>~shio~ : [ʃə]</v>
      </c>
      <c r="B2350" s="1">
        <f>_xlfn.LET(_xlpm.d,$G2350,_xlpm.k,_xlfn.CONCAT(LEFT(TRIM(B$1),1),"*"),COUNTIF(_xlpm.d,_xlpm.k))</f>
        <v>0</v>
      </c>
      <c r="C2350" s="1">
        <f>_xlfn.LET(_xlpm.d,$G2350,_xlpm.k,_xlfn.CONCAT(LEFT(TRIM(C$1),1),"*"),COUNTIF(_xlpm.d,_xlpm.k))</f>
        <v>0</v>
      </c>
      <c r="D2350" s="1">
        <f>_xlfn.LET(_xlpm.d,$G2350,_xlpm.k,_xlfn.CONCAT(LEFT(TRIM(D$1),1),"*"),COUNTIF(_xlpm.d,_xlpm.k))</f>
        <v>0</v>
      </c>
      <c r="E2350" s="1">
        <f t="shared" si="613"/>
        <v>0.77815125038364352</v>
      </c>
      <c r="F2350" s="7">
        <v>5</v>
      </c>
      <c r="G2350" s="9" t="s">
        <v>1489</v>
      </c>
      <c r="H2350" s="4" cm="1">
        <f t="array" ref="H2350">F2350/freq.sum.r6e</f>
        <v>3.9607097591888465E-4</v>
      </c>
      <c r="I2350" s="4" t="str">
        <f t="shared" si="614"/>
        <v>ʃə</v>
      </c>
      <c r="J2350" s="4" t="str">
        <f t="shared" si="615"/>
        <v>shio</v>
      </c>
      <c r="K2350" s="10">
        <f t="shared" si="616"/>
        <v>2</v>
      </c>
      <c r="L2350" s="1">
        <f t="shared" si="617"/>
        <v>4</v>
      </c>
      <c r="M2350" s="10">
        <f t="shared" si="618"/>
        <v>4</v>
      </c>
      <c r="N2350" s="1" t="str">
        <f t="shared" si="619"/>
        <v>~shio~</v>
      </c>
      <c r="O2350" s="1" t="str">
        <f t="shared" si="620"/>
        <v>[ʃə]</v>
      </c>
      <c r="P2350" s="3" cm="1">
        <f t="array" ref="P2350">SUM(_xlfn._xlws.FILTER($H$2:$H$2454,_xlfn.MAP($N$2:$N$2454,_xlfn.LAMBDA(_xlpm.x,_xlpm.x=$N2350))))</f>
        <v>3.9607097591888465E-4</v>
      </c>
      <c r="Q2350" s="4">
        <f t="shared" si="621"/>
        <v>1</v>
      </c>
      <c r="R2350" s="6" cm="1">
        <f t="array" ref="R2350">SUM(_xlfn._xlws.FILTER($H$2:$H$2454,_xlfn.MAP($O$2:$O$2454,_xlfn.LAMBDA(_xlpm.x,_xlpm.x=$O2350))))</f>
        <v>1.0693916349809885E-2</v>
      </c>
      <c r="S2350" s="4">
        <f t="shared" si="622"/>
        <v>3.7037037037037035E-2</v>
      </c>
      <c r="T2350" s="4">
        <f t="shared" si="623"/>
        <v>4.3251383462402003E-2</v>
      </c>
      <c r="U2350" s="4">
        <f t="shared" si="624"/>
        <v>7.1428571428571425E-2</v>
      </c>
      <c r="V2350" s="4">
        <f t="shared" si="625"/>
        <v>1.4313637641589874</v>
      </c>
      <c r="W2350" s="4" t="s">
        <v>5122</v>
      </c>
      <c r="X2350" s="2" cm="1">
        <f t="array" ref="X2350">SUM(_xlfn._xlws.FILTER($F$2:$F$2454,_xlfn.MAP($W$2:$W$2454,_xlfn.LAMBDA(_xlpm.x,_xlpm.x=$W2350))))</f>
        <v>180</v>
      </c>
      <c r="Y2350" s="11">
        <f t="shared" si="626"/>
        <v>2.7777777777777776E-2</v>
      </c>
      <c r="Z2350" s="4" t="s">
        <v>5101</v>
      </c>
      <c r="AA2350" s="2" cm="1">
        <f t="array" ref="AA2350">SUM(_xlfn._xlws.FILTER($F$2:$F$2454,_xlfn.MAP($Z$2:$Z$2454,_xlfn.LAMBDA(_xlpm.x,_xlpm.x=$Z2350))))</f>
        <v>2255</v>
      </c>
      <c r="AB2350" s="11">
        <f t="shared" si="627"/>
        <v>2.2172949002217295E-3</v>
      </c>
      <c r="AC2350" s="11">
        <f t="shared" si="628"/>
        <v>1.0978740411106733</v>
      </c>
      <c r="AG2350" s="2"/>
      <c r="AL2350" s="2"/>
      <c r="AM2350" s="2"/>
    </row>
    <row r="2351" spans="1:39">
      <c r="A2351" s="1" t="str">
        <f t="shared" si="612"/>
        <v>~gned~ : [nd]</v>
      </c>
      <c r="B2351" s="1">
        <f>_xlfn.LET(_xlpm.d,$G2351,_xlpm.k,_xlfn.CONCAT(LEFT(TRIM(B$1),1),"*"),COUNTIF(_xlpm.d,_xlpm.k))</f>
        <v>0</v>
      </c>
      <c r="C2351" s="1">
        <f>_xlfn.LET(_xlpm.d,$G2351,_xlpm.k,_xlfn.CONCAT(LEFT(TRIM(C$1),1),"*"),COUNTIF(_xlpm.d,_xlpm.k))</f>
        <v>0</v>
      </c>
      <c r="D2351" s="1">
        <f>_xlfn.LET(_xlpm.d,$G2351,_xlpm.k,_xlfn.CONCAT(LEFT(TRIM(D$1),1),"*"),COUNTIF(_xlpm.d,_xlpm.k))</f>
        <v>1</v>
      </c>
      <c r="E2351" s="1">
        <f t="shared" si="613"/>
        <v>0.60205999132796229</v>
      </c>
      <c r="F2351" s="7">
        <v>3</v>
      </c>
      <c r="G2351" s="9" t="s">
        <v>172</v>
      </c>
      <c r="H2351" s="4" cm="1">
        <f t="array" ref="H2351">F2351/freq.sum.r6e</f>
        <v>2.376425855513308E-4</v>
      </c>
      <c r="I2351" s="4" t="str">
        <f t="shared" si="614"/>
        <v>nd</v>
      </c>
      <c r="J2351" s="4" t="str">
        <f t="shared" si="615"/>
        <v>gned</v>
      </c>
      <c r="K2351" s="10">
        <f t="shared" si="616"/>
        <v>2</v>
      </c>
      <c r="L2351" s="1">
        <f t="shared" si="617"/>
        <v>4</v>
      </c>
      <c r="M2351" s="10">
        <f t="shared" si="618"/>
        <v>4</v>
      </c>
      <c r="N2351" s="1" t="str">
        <f t="shared" si="619"/>
        <v>~gned~</v>
      </c>
      <c r="O2351" s="1" t="str">
        <f t="shared" si="620"/>
        <v>[nd]</v>
      </c>
      <c r="P2351" s="3" cm="1">
        <f t="array" ref="P2351">SUM(_xlfn._xlws.FILTER($H$2:$H$2454,_xlfn.MAP($N$2:$N$2454,_xlfn.LAMBDA(_xlpm.x,_xlpm.x=$N2351))))</f>
        <v>2.376425855513308E-4</v>
      </c>
      <c r="Q2351" s="4">
        <f t="shared" si="621"/>
        <v>1</v>
      </c>
      <c r="R2351" s="6" cm="1">
        <f t="array" ref="R2351">SUM(_xlfn._xlws.FILTER($H$2:$H$2454,_xlfn.MAP($O$2:$O$2454,_xlfn.LAMBDA(_xlpm.x,_xlpm.x=$O2351))))</f>
        <v>6.8124207858048166E-3</v>
      </c>
      <c r="S2351" s="4">
        <f t="shared" si="622"/>
        <v>3.4883720930232558E-2</v>
      </c>
      <c r="T2351" s="4">
        <f t="shared" si="623"/>
        <v>3.1583847307268736E-2</v>
      </c>
      <c r="U2351" s="4">
        <f t="shared" si="624"/>
        <v>6.741573033707865E-2</v>
      </c>
      <c r="V2351" s="4">
        <f t="shared" si="625"/>
        <v>1.4573771965239053</v>
      </c>
      <c r="W2351" s="4" t="s">
        <v>5121</v>
      </c>
      <c r="X2351" s="2" cm="1">
        <f t="array" ref="X2351">SUM(_xlfn._xlws.FILTER($F$2:$F$2454,_xlfn.MAP($W$2:$W$2454,_xlfn.LAMBDA(_xlpm.x,_xlpm.x=$W2351))))</f>
        <v>2896</v>
      </c>
      <c r="Y2351" s="11">
        <f t="shared" si="626"/>
        <v>1.0359116022099447E-3</v>
      </c>
      <c r="Z2351" s="4"/>
      <c r="AA2351" s="2" cm="1">
        <f t="array" ref="AA2351">SUM(_xlfn._xlws.FILTER($F$2:$F$2454,_xlfn.MAP($Z$2:$Z$2454,_xlfn.LAMBDA(_xlpm.x,_xlpm.x=$Z2351))))</f>
        <v>3871</v>
      </c>
      <c r="AB2351" s="11">
        <f t="shared" si="627"/>
        <v>7.7499354172048571E-4</v>
      </c>
      <c r="AC2351" s="11">
        <f t="shared" si="628"/>
        <v>0.12602461379384577</v>
      </c>
      <c r="AG2351" s="2"/>
      <c r="AL2351" s="2"/>
      <c r="AM2351" s="2"/>
    </row>
    <row r="2352" spans="1:39">
      <c r="A2352" s="1" t="str">
        <f t="shared" si="612"/>
        <v>~ffai~ : [fɛ]</v>
      </c>
      <c r="B2352" s="1">
        <f>_xlfn.LET(_xlpm.d,$G2352,_xlpm.k,_xlfn.CONCAT(LEFT(TRIM(B$1),1),"*"),COUNTIF(_xlpm.d,_xlpm.k))</f>
        <v>0</v>
      </c>
      <c r="C2352" s="1">
        <f>_xlfn.LET(_xlpm.d,$G2352,_xlpm.k,_xlfn.CONCAT(LEFT(TRIM(C$1),1),"*"),COUNTIF(_xlpm.d,_xlpm.k))</f>
        <v>0</v>
      </c>
      <c r="D2352" s="1">
        <f>_xlfn.LET(_xlpm.d,$G2352,_xlpm.k,_xlfn.CONCAT(LEFT(TRIM(D$1),1),"*"),COUNTIF(_xlpm.d,_xlpm.k))</f>
        <v>0</v>
      </c>
      <c r="E2352" s="1">
        <f t="shared" si="613"/>
        <v>0.30102999566398114</v>
      </c>
      <c r="F2352" s="7">
        <v>1</v>
      </c>
      <c r="G2352" s="9" t="s">
        <v>1743</v>
      </c>
      <c r="H2352" s="4" cm="1">
        <f t="array" ref="H2352">F2352/freq.sum.r6e</f>
        <v>7.9214195183776928E-5</v>
      </c>
      <c r="I2352" s="4" t="str">
        <f t="shared" si="614"/>
        <v>fɛ</v>
      </c>
      <c r="J2352" s="4" t="str">
        <f t="shared" si="615"/>
        <v>ffai</v>
      </c>
      <c r="K2352" s="10">
        <f t="shared" si="616"/>
        <v>2</v>
      </c>
      <c r="L2352" s="1">
        <f t="shared" si="617"/>
        <v>4</v>
      </c>
      <c r="M2352" s="10">
        <f t="shared" si="618"/>
        <v>4</v>
      </c>
      <c r="N2352" s="1" t="str">
        <f t="shared" si="619"/>
        <v>~ffai~</v>
      </c>
      <c r="O2352" s="1" t="str">
        <f t="shared" si="620"/>
        <v>[fɛ]</v>
      </c>
      <c r="P2352" s="3" cm="1">
        <f t="array" ref="P2352">SUM(_xlfn._xlws.FILTER($H$2:$H$2454,_xlfn.MAP($N$2:$N$2454,_xlfn.LAMBDA(_xlpm.x,_xlpm.x=$N2352))))</f>
        <v>7.9214195183776928E-5</v>
      </c>
      <c r="Q2352" s="4">
        <f t="shared" si="621"/>
        <v>1</v>
      </c>
      <c r="R2352" s="6" cm="1">
        <f t="array" ref="R2352">SUM(_xlfn._xlws.FILTER($H$2:$H$2454,_xlfn.MAP($O$2:$O$2454,_xlfn.LAMBDA(_xlpm.x,_xlpm.x=$O2352))))</f>
        <v>2.6932826362484155E-3</v>
      </c>
      <c r="S2352" s="4">
        <f t="shared" si="622"/>
        <v>2.9411764705882353E-2</v>
      </c>
      <c r="T2352" s="4">
        <f t="shared" si="623"/>
        <v>1.3385535287366275E-2</v>
      </c>
      <c r="U2352" s="4">
        <f t="shared" si="624"/>
        <v>5.7142857142857148E-2</v>
      </c>
      <c r="V2352" s="4">
        <f t="shared" si="625"/>
        <v>1.5314789170422551</v>
      </c>
      <c r="W2352" s="4" t="s">
        <v>5131</v>
      </c>
      <c r="X2352" s="2" cm="1">
        <f t="array" ref="X2352">SUM(_xlfn._xlws.FILTER($F$2:$F$2454,_xlfn.MAP($W$2:$W$2454,_xlfn.LAMBDA(_xlpm.x,_xlpm.x=$W2352))))</f>
        <v>105</v>
      </c>
      <c r="Y2352" s="11">
        <f t="shared" si="626"/>
        <v>9.5238095238095247E-3</v>
      </c>
      <c r="Z2352" s="4" t="s">
        <v>5104</v>
      </c>
      <c r="AA2352" s="2" cm="1">
        <f t="array" ref="AA2352">SUM(_xlfn._xlws.FILTER($F$2:$F$2454,_xlfn.MAP($Z$2:$Z$2454,_xlfn.LAMBDA(_xlpm.x,_xlpm.x=$Z2352))))</f>
        <v>883</v>
      </c>
      <c r="AB2352" s="11">
        <f t="shared" si="627"/>
        <v>1.1325028312570782E-3</v>
      </c>
      <c r="AC2352" s="11">
        <f t="shared" si="628"/>
        <v>0.92477140450763051</v>
      </c>
      <c r="AG2352" s="2"/>
      <c r="AL2352" s="2"/>
      <c r="AM2352" s="2"/>
    </row>
    <row r="2353" spans="1:39">
      <c r="A2353" s="1" t="str">
        <f t="shared" si="612"/>
        <v>~phea~ : [fɛ]</v>
      </c>
      <c r="B2353" s="1">
        <f>_xlfn.LET(_xlpm.d,$G2353,_xlpm.k,_xlfn.CONCAT(LEFT(TRIM(B$1),1),"*"),COUNTIF(_xlpm.d,_xlpm.k))</f>
        <v>0</v>
      </c>
      <c r="C2353" s="1">
        <f>_xlfn.LET(_xlpm.d,$G2353,_xlpm.k,_xlfn.CONCAT(LEFT(TRIM(C$1),1),"*"),COUNTIF(_xlpm.d,_xlpm.k))</f>
        <v>0</v>
      </c>
      <c r="D2353" s="1">
        <f>_xlfn.LET(_xlpm.d,$G2353,_xlpm.k,_xlfn.CONCAT(LEFT(TRIM(D$1),1),"*"),COUNTIF(_xlpm.d,_xlpm.k))</f>
        <v>0</v>
      </c>
      <c r="E2353" s="1">
        <f t="shared" si="613"/>
        <v>0.30102999566398114</v>
      </c>
      <c r="F2353" s="7">
        <v>1</v>
      </c>
      <c r="G2353" s="9" t="s">
        <v>1991</v>
      </c>
      <c r="H2353" s="4" cm="1">
        <f t="array" ref="H2353">F2353/freq.sum.r6e</f>
        <v>7.9214195183776928E-5</v>
      </c>
      <c r="I2353" s="4" t="str">
        <f t="shared" si="614"/>
        <v>fɛ</v>
      </c>
      <c r="J2353" s="4" t="str">
        <f t="shared" si="615"/>
        <v>phea</v>
      </c>
      <c r="K2353" s="10">
        <f t="shared" si="616"/>
        <v>2</v>
      </c>
      <c r="L2353" s="1">
        <f t="shared" si="617"/>
        <v>4</v>
      </c>
      <c r="M2353" s="10">
        <f t="shared" si="618"/>
        <v>4</v>
      </c>
      <c r="N2353" s="1" t="str">
        <f t="shared" si="619"/>
        <v>~phea~</v>
      </c>
      <c r="O2353" s="1" t="str">
        <f t="shared" si="620"/>
        <v>[fɛ]</v>
      </c>
      <c r="P2353" s="3" cm="1">
        <f t="array" ref="P2353">SUM(_xlfn._xlws.FILTER($H$2:$H$2454,_xlfn.MAP($N$2:$N$2454,_xlfn.LAMBDA(_xlpm.x,_xlpm.x=$N2353))))</f>
        <v>7.9214195183776928E-5</v>
      </c>
      <c r="Q2353" s="4">
        <f t="shared" si="621"/>
        <v>1</v>
      </c>
      <c r="R2353" s="6" cm="1">
        <f t="array" ref="R2353">SUM(_xlfn._xlws.FILTER($H$2:$H$2454,_xlfn.MAP($O$2:$O$2454,_xlfn.LAMBDA(_xlpm.x,_xlpm.x=$O2353))))</f>
        <v>2.6932826362484155E-3</v>
      </c>
      <c r="S2353" s="4">
        <f t="shared" si="622"/>
        <v>2.9411764705882353E-2</v>
      </c>
      <c r="T2353" s="4">
        <f t="shared" si="623"/>
        <v>1.3385535287366275E-2</v>
      </c>
      <c r="U2353" s="4">
        <f t="shared" si="624"/>
        <v>5.7142857142857148E-2</v>
      </c>
      <c r="V2353" s="4">
        <f t="shared" si="625"/>
        <v>1.5314789170422551</v>
      </c>
      <c r="W2353" s="4" t="s">
        <v>5124</v>
      </c>
      <c r="X2353" s="2" cm="1">
        <f t="array" ref="X2353">SUM(_xlfn._xlws.FILTER($F$2:$F$2454,_xlfn.MAP($W$2:$W$2454,_xlfn.LAMBDA(_xlpm.x,_xlpm.x=$W2353))))</f>
        <v>184</v>
      </c>
      <c r="Y2353" s="11">
        <f t="shared" si="626"/>
        <v>5.434782608695652E-3</v>
      </c>
      <c r="Z2353" s="4" t="s">
        <v>5104</v>
      </c>
      <c r="AA2353" s="2" cm="1">
        <f t="array" ref="AA2353">SUM(_xlfn._xlws.FILTER($F$2:$F$2454,_xlfn.MAP($Z$2:$Z$2454,_xlfn.LAMBDA(_xlpm.x,_xlpm.x=$Z2353))))</f>
        <v>883</v>
      </c>
      <c r="AB2353" s="11">
        <f t="shared" si="627"/>
        <v>1.1325028312570782E-3</v>
      </c>
      <c r="AC2353" s="11">
        <f t="shared" si="628"/>
        <v>0.68114288056803207</v>
      </c>
      <c r="AG2353" s="2"/>
      <c r="AL2353" s="2"/>
      <c r="AM2353" s="2"/>
    </row>
    <row r="2354" spans="1:39">
      <c r="A2354" s="1" t="str">
        <f t="shared" si="612"/>
        <v>~ntre~ : [ntə]</v>
      </c>
      <c r="B2354" s="1">
        <f>_xlfn.LET(_xlpm.d,$G2354,_xlpm.k,_xlfn.CONCAT(LEFT(TRIM(B$1),1),"*"),COUNTIF(_xlpm.d,_xlpm.k))</f>
        <v>0</v>
      </c>
      <c r="C2354" s="1">
        <f>_xlfn.LET(_xlpm.d,$G2354,_xlpm.k,_xlfn.CONCAT(LEFT(TRIM(C$1),1),"*"),COUNTIF(_xlpm.d,_xlpm.k))</f>
        <v>0</v>
      </c>
      <c r="D2354" s="1">
        <f>_xlfn.LET(_xlpm.d,$G2354,_xlpm.k,_xlfn.CONCAT(LEFT(TRIM(D$1),1),"*"),COUNTIF(_xlpm.d,_xlpm.k))</f>
        <v>1</v>
      </c>
      <c r="E2354" s="1">
        <f t="shared" si="613"/>
        <v>0.30102999566398114</v>
      </c>
      <c r="F2354" s="7">
        <v>1</v>
      </c>
      <c r="G2354" s="9" t="s">
        <v>1753</v>
      </c>
      <c r="H2354" s="4" cm="1">
        <f t="array" ref="H2354">F2354/freq.sum.r6e</f>
        <v>7.9214195183776928E-5</v>
      </c>
      <c r="I2354" s="1" t="str">
        <f t="shared" si="614"/>
        <v>ntə</v>
      </c>
      <c r="J2354" s="1" t="str">
        <f t="shared" si="615"/>
        <v>ntre</v>
      </c>
      <c r="K2354" s="10">
        <f t="shared" si="616"/>
        <v>3</v>
      </c>
      <c r="L2354" s="1">
        <f t="shared" si="617"/>
        <v>4</v>
      </c>
      <c r="M2354" s="10">
        <f t="shared" si="618"/>
        <v>4</v>
      </c>
      <c r="N2354" s="1" t="str">
        <f t="shared" si="619"/>
        <v>~ntre~</v>
      </c>
      <c r="O2354" s="1" t="str">
        <f t="shared" si="620"/>
        <v>[ntə]</v>
      </c>
      <c r="P2354" s="3" cm="1">
        <f t="array" ref="P2354">SUM(_xlfn._xlws.FILTER($H$2:$H$2454,_xlfn.MAP($N$2:$N$2454,_xlfn.LAMBDA(_xlpm.x,_xlpm.x=$N2354))))</f>
        <v>7.9214195183776928E-5</v>
      </c>
      <c r="Q2354" s="4">
        <f t="shared" si="621"/>
        <v>1</v>
      </c>
      <c r="R2354" s="6" cm="1">
        <f t="array" ref="R2354">SUM(_xlfn._xlws.FILTER($H$2:$H$2454,_xlfn.MAP($O$2:$O$2454,_xlfn.LAMBDA(_xlpm.x,_xlpm.x=$O2354))))</f>
        <v>2.7724968314321928E-3</v>
      </c>
      <c r="S2354" s="4">
        <f t="shared" si="622"/>
        <v>2.8571428571428567E-2</v>
      </c>
      <c r="T2354" s="4">
        <f t="shared" si="623"/>
        <v>1.3013714862717211E-2</v>
      </c>
      <c r="U2354" s="4">
        <f t="shared" si="624"/>
        <v>5.5555555555555552E-2</v>
      </c>
      <c r="V2354" s="4">
        <f t="shared" si="625"/>
        <v>1.5440680443502757</v>
      </c>
      <c r="W2354" s="4" t="s">
        <v>5121</v>
      </c>
      <c r="X2354" s="2" cm="1">
        <f t="array" ref="X2354">SUM(_xlfn._xlws.FILTER($F$2:$F$2454,_xlfn.MAP($W$2:$W$2454,_xlfn.LAMBDA(_xlpm.x,_xlpm.x=$W2354))))</f>
        <v>2896</v>
      </c>
      <c r="Y2354" s="11">
        <f t="shared" si="626"/>
        <v>3.453038674033149E-4</v>
      </c>
      <c r="Z2354" s="4" t="s">
        <v>5101</v>
      </c>
      <c r="AA2354" s="2" cm="1">
        <f t="array" ref="AA2354">SUM(_xlfn._xlws.FILTER($F$2:$F$2454,_xlfn.MAP($Z$2:$Z$2454,_xlfn.LAMBDA(_xlpm.x,_xlpm.x=$Z2354))))</f>
        <v>2255</v>
      </c>
      <c r="AB2354" s="11">
        <f t="shared" si="627"/>
        <v>4.434589800443459E-4</v>
      </c>
      <c r="AC2354" s="11">
        <f t="shared" si="628"/>
        <v>-0.10865201131112999</v>
      </c>
      <c r="AG2354" s="2"/>
      <c r="AL2354" s="2"/>
      <c r="AM2354" s="2"/>
    </row>
    <row r="2355" spans="1:39">
      <c r="A2355" s="1" t="str">
        <f t="shared" si="612"/>
        <v>~ffee~ : [fɪ]</v>
      </c>
      <c r="B2355" s="1">
        <f>_xlfn.LET(_xlpm.d,$G2355,_xlpm.k,_xlfn.CONCAT(LEFT(TRIM(B$1),1),"*"),COUNTIF(_xlpm.d,_xlpm.k))</f>
        <v>0</v>
      </c>
      <c r="C2355" s="1">
        <f>_xlfn.LET(_xlpm.d,$G2355,_xlpm.k,_xlfn.CONCAT(LEFT(TRIM(C$1),1),"*"),COUNTIF(_xlpm.d,_xlpm.k))</f>
        <v>0</v>
      </c>
      <c r="D2355" s="1">
        <f>_xlfn.LET(_xlpm.d,$G2355,_xlpm.k,_xlfn.CONCAT(LEFT(TRIM(D$1),1),"*"),COUNTIF(_xlpm.d,_xlpm.k))</f>
        <v>0</v>
      </c>
      <c r="E2355" s="1">
        <f t="shared" si="613"/>
        <v>0.30102999566398114</v>
      </c>
      <c r="F2355" s="7">
        <v>1</v>
      </c>
      <c r="G2355" s="9" t="s">
        <v>1749</v>
      </c>
      <c r="H2355" s="4" cm="1">
        <f t="array" ref="H2355">F2355/freq.sum.r6e</f>
        <v>7.9214195183776928E-5</v>
      </c>
      <c r="I2355" s="4" t="str">
        <f t="shared" si="614"/>
        <v>fɪ</v>
      </c>
      <c r="J2355" s="4" t="str">
        <f t="shared" si="615"/>
        <v>ffee</v>
      </c>
      <c r="K2355" s="10">
        <f t="shared" si="616"/>
        <v>2</v>
      </c>
      <c r="L2355" s="1">
        <f t="shared" si="617"/>
        <v>4</v>
      </c>
      <c r="M2355" s="10">
        <f t="shared" si="618"/>
        <v>4</v>
      </c>
      <c r="N2355" s="1" t="str">
        <f t="shared" si="619"/>
        <v>~ffee~</v>
      </c>
      <c r="O2355" s="1" t="str">
        <f t="shared" si="620"/>
        <v>[fɪ]</v>
      </c>
      <c r="P2355" s="3" cm="1">
        <f t="array" ref="P2355">SUM(_xlfn._xlws.FILTER($H$2:$H$2454,_xlfn.MAP($N$2:$N$2454,_xlfn.LAMBDA(_xlpm.x,_xlpm.x=$N2355))))</f>
        <v>7.9214195183776928E-5</v>
      </c>
      <c r="Q2355" s="4">
        <f t="shared" si="621"/>
        <v>1</v>
      </c>
      <c r="R2355" s="6" cm="1">
        <f t="array" ref="R2355">SUM(_xlfn._xlws.FILTER($H$2:$H$2454,_xlfn.MAP($O$2:$O$2454,_xlfn.LAMBDA(_xlpm.x,_xlpm.x=$O2355))))</f>
        <v>2.7724968314321924E-3</v>
      </c>
      <c r="S2355" s="4">
        <f t="shared" si="622"/>
        <v>2.8571428571428574E-2</v>
      </c>
      <c r="T2355" s="4">
        <f t="shared" si="623"/>
        <v>1.3013714862717215E-2</v>
      </c>
      <c r="U2355" s="4">
        <f t="shared" si="624"/>
        <v>5.5555555555555566E-2</v>
      </c>
      <c r="V2355" s="4">
        <f t="shared" si="625"/>
        <v>1.5440680443502757</v>
      </c>
      <c r="W2355" s="4" t="s">
        <v>5126</v>
      </c>
      <c r="X2355" s="2" cm="1">
        <f t="array" ref="X2355">SUM(_xlfn._xlws.FILTER($F$2:$F$2454,_xlfn.MAP($W$2:$W$2454,_xlfn.LAMBDA(_xlpm.x,_xlpm.x=$W2355))))</f>
        <v>109</v>
      </c>
      <c r="Y2355" s="11">
        <f t="shared" si="626"/>
        <v>9.1743119266055051E-3</v>
      </c>
      <c r="Z2355" s="4" t="s">
        <v>5102</v>
      </c>
      <c r="AA2355" s="2" cm="1">
        <f t="array" ref="AA2355">SUM(_xlfn._xlws.FILTER($F$2:$F$2454,_xlfn.MAP($Z$2:$Z$2454,_xlfn.LAMBDA(_xlpm.x,_xlpm.x=$Z2355))))</f>
        <v>1794</v>
      </c>
      <c r="AB2355" s="11">
        <f t="shared" si="627"/>
        <v>5.5741360089186175E-4</v>
      </c>
      <c r="AC2355" s="11">
        <f t="shared" si="628"/>
        <v>1.2163959407674496</v>
      </c>
      <c r="AG2355" s="2"/>
      <c r="AL2355" s="2"/>
      <c r="AM2355" s="2"/>
    </row>
    <row r="2356" spans="1:39">
      <c r="A2356" s="1" t="str">
        <f t="shared" si="612"/>
        <v>~stau~ : [stə]</v>
      </c>
      <c r="B2356" s="1">
        <f>_xlfn.LET(_xlpm.d,$G2356,_xlpm.k,_xlfn.CONCAT(LEFT(TRIM(B$1),1),"*"),COUNTIF(_xlpm.d,_xlpm.k))</f>
        <v>0</v>
      </c>
      <c r="C2356" s="1">
        <f>_xlfn.LET(_xlpm.d,$G2356,_xlpm.k,_xlfn.CONCAT(LEFT(TRIM(C$1),1),"*"),COUNTIF(_xlpm.d,_xlpm.k))</f>
        <v>0</v>
      </c>
      <c r="D2356" s="1">
        <f>_xlfn.LET(_xlpm.d,$G2356,_xlpm.k,_xlfn.CONCAT(LEFT(TRIM(D$1),1),"*"),COUNTIF(_xlpm.d,_xlpm.k))</f>
        <v>0</v>
      </c>
      <c r="E2356" s="1">
        <f t="shared" si="613"/>
        <v>0.30102999566398114</v>
      </c>
      <c r="F2356" s="7">
        <v>1</v>
      </c>
      <c r="G2356" s="9" t="s">
        <v>1752</v>
      </c>
      <c r="H2356" s="4" cm="1">
        <f t="array" ref="H2356">F2356/freq.sum.r6e</f>
        <v>7.9214195183776928E-5</v>
      </c>
      <c r="I2356" s="4" t="str">
        <f t="shared" si="614"/>
        <v>stə</v>
      </c>
      <c r="J2356" s="4" t="str">
        <f t="shared" si="615"/>
        <v>stau</v>
      </c>
      <c r="K2356" s="10">
        <f t="shared" si="616"/>
        <v>3</v>
      </c>
      <c r="L2356" s="1">
        <f t="shared" si="617"/>
        <v>4</v>
      </c>
      <c r="M2356" s="10">
        <f t="shared" si="618"/>
        <v>4</v>
      </c>
      <c r="N2356" s="1" t="str">
        <f t="shared" si="619"/>
        <v>~stau~</v>
      </c>
      <c r="O2356" s="1" t="str">
        <f t="shared" si="620"/>
        <v>[stə]</v>
      </c>
      <c r="P2356" s="3" cm="1">
        <f t="array" ref="P2356">SUM(_xlfn._xlws.FILTER($H$2:$H$2454,_xlfn.MAP($N$2:$N$2454,_xlfn.LAMBDA(_xlpm.x,_xlpm.x=$N2356))))</f>
        <v>7.9214195183776928E-5</v>
      </c>
      <c r="Q2356" s="4">
        <f t="shared" si="621"/>
        <v>1</v>
      </c>
      <c r="R2356" s="6" cm="1">
        <f t="array" ref="R2356">SUM(_xlfn._xlws.FILTER($H$2:$H$2454,_xlfn.MAP($O$2:$O$2454,_xlfn.LAMBDA(_xlpm.x,_xlpm.x=$O2356))))</f>
        <v>2.8517110266159697E-3</v>
      </c>
      <c r="S2356" s="4">
        <f t="shared" si="622"/>
        <v>2.7777777777777776E-2</v>
      </c>
      <c r="T2356" s="4">
        <f t="shared" si="623"/>
        <v>1.266199283940053E-2</v>
      </c>
      <c r="U2356" s="4">
        <f t="shared" si="624"/>
        <v>5.4054054054054057E-2</v>
      </c>
      <c r="V2356" s="4">
        <f t="shared" si="625"/>
        <v>1.5563025007672873</v>
      </c>
      <c r="W2356" s="4" t="s">
        <v>5139</v>
      </c>
      <c r="X2356" s="2" cm="1">
        <f t="array" ref="X2356">SUM(_xlfn._xlws.FILTER($F$2:$F$2454,_xlfn.MAP($W$2:$W$2454,_xlfn.LAMBDA(_xlpm.x,_xlpm.x=$W2356))))</f>
        <v>32</v>
      </c>
      <c r="Y2356" s="11">
        <f t="shared" si="626"/>
        <v>3.125E-2</v>
      </c>
      <c r="Z2356" s="4" t="s">
        <v>5101</v>
      </c>
      <c r="AA2356" s="2" cm="1">
        <f t="array" ref="AA2356">SUM(_xlfn._xlws.FILTER($F$2:$F$2454,_xlfn.MAP($Z$2:$Z$2454,_xlfn.LAMBDA(_xlpm.x,_xlpm.x=$Z2356))))</f>
        <v>2255</v>
      </c>
      <c r="AB2356" s="11">
        <f t="shared" si="627"/>
        <v>4.434589800443459E-4</v>
      </c>
      <c r="AC2356" s="11">
        <f t="shared" si="628"/>
        <v>1.8479965678940733</v>
      </c>
      <c r="AG2356" s="2"/>
      <c r="AL2356" s="2"/>
      <c r="AM2356" s="2"/>
    </row>
    <row r="2357" spans="1:39">
      <c r="A2357" s="1" t="str">
        <f t="shared" si="612"/>
        <v>~quai~ : [keɪ]</v>
      </c>
      <c r="B2357" s="1">
        <f>_xlfn.LET(_xlpm.d,$G2357,_xlpm.k,_xlfn.CONCAT(LEFT(TRIM(B$1),1),"*"),COUNTIF(_xlpm.d,_xlpm.k))</f>
        <v>0</v>
      </c>
      <c r="C2357" s="1">
        <f>_xlfn.LET(_xlpm.d,$G2357,_xlpm.k,_xlfn.CONCAT(LEFT(TRIM(C$1),1),"*"),COUNTIF(_xlpm.d,_xlpm.k))</f>
        <v>0</v>
      </c>
      <c r="D2357" s="1">
        <f>_xlfn.LET(_xlpm.d,$G2357,_xlpm.k,_xlfn.CONCAT(LEFT(TRIM(D$1),1),"*"),COUNTIF(_xlpm.d,_xlpm.k))</f>
        <v>0</v>
      </c>
      <c r="E2357" s="1">
        <f t="shared" si="613"/>
        <v>0.30102999566398114</v>
      </c>
      <c r="F2357" s="7">
        <v>1</v>
      </c>
      <c r="G2357" s="9" t="s">
        <v>2011</v>
      </c>
      <c r="H2357" s="4" cm="1">
        <f t="array" ref="H2357">F2357/freq.sum.r6e</f>
        <v>7.9214195183776928E-5</v>
      </c>
      <c r="I2357" s="4" t="str">
        <f t="shared" si="614"/>
        <v>keɪ</v>
      </c>
      <c r="J2357" s="4" t="str">
        <f t="shared" si="615"/>
        <v>quai</v>
      </c>
      <c r="K2357" s="10">
        <f t="shared" si="616"/>
        <v>3</v>
      </c>
      <c r="L2357" s="1">
        <f t="shared" si="617"/>
        <v>4</v>
      </c>
      <c r="M2357" s="10">
        <f t="shared" si="618"/>
        <v>4</v>
      </c>
      <c r="N2357" s="1" t="str">
        <f t="shared" si="619"/>
        <v>~quai~</v>
      </c>
      <c r="O2357" s="1" t="str">
        <f t="shared" si="620"/>
        <v>[keɪ]</v>
      </c>
      <c r="P2357" s="3" cm="1">
        <f t="array" ref="P2357">SUM(_xlfn._xlws.FILTER($H$2:$H$2454,_xlfn.MAP($N$2:$N$2454,_xlfn.LAMBDA(_xlpm.x,_xlpm.x=$N2357))))</f>
        <v>7.9214195183776928E-5</v>
      </c>
      <c r="Q2357" s="4">
        <f t="shared" si="621"/>
        <v>1</v>
      </c>
      <c r="R2357" s="6" cm="1">
        <f t="array" ref="R2357">SUM(_xlfn._xlws.FILTER($H$2:$H$2454,_xlfn.MAP($O$2:$O$2454,_xlfn.LAMBDA(_xlpm.x,_xlpm.x=$O2357))))</f>
        <v>2.8517110266159692E-3</v>
      </c>
      <c r="S2357" s="4">
        <f t="shared" si="622"/>
        <v>2.777777777777778E-2</v>
      </c>
      <c r="T2357" s="4">
        <f t="shared" si="623"/>
        <v>1.2661992839400532E-2</v>
      </c>
      <c r="U2357" s="4">
        <f t="shared" si="624"/>
        <v>5.4054054054054064E-2</v>
      </c>
      <c r="V2357" s="4">
        <f t="shared" si="625"/>
        <v>1.5563025007672873</v>
      </c>
      <c r="W2357" s="4" t="s">
        <v>5160</v>
      </c>
      <c r="X2357" s="2" cm="1">
        <f t="array" ref="X2357">SUM(_xlfn._xlws.FILTER($F$2:$F$2454,_xlfn.MAP($W$2:$W$2454,_xlfn.LAMBDA(_xlpm.x,_xlpm.x=$W2357))))</f>
        <v>1</v>
      </c>
      <c r="Y2357" s="11">
        <f t="shared" si="626"/>
        <v>1</v>
      </c>
      <c r="Z2357" s="4" t="s">
        <v>5108</v>
      </c>
      <c r="AA2357" s="2" cm="1">
        <f t="array" ref="AA2357">SUM(_xlfn._xlws.FILTER($F$2:$F$2454,_xlfn.MAP($Z$2:$Z$2454,_xlfn.LAMBDA(_xlpm.x,_xlpm.x=$Z2357))))</f>
        <v>475</v>
      </c>
      <c r="AB2357" s="11">
        <f t="shared" si="627"/>
        <v>2.1052631578947368E-3</v>
      </c>
      <c r="AC2357" s="11">
        <f t="shared" si="628"/>
        <v>2.6766936096248664</v>
      </c>
      <c r="AG2357" s="2"/>
      <c r="AL2357" s="2"/>
      <c r="AM2357" s="2"/>
    </row>
    <row r="2358" spans="1:39">
      <c r="A2358" s="1" t="str">
        <f t="shared" si="612"/>
        <v>~lley~ : [lɪ]</v>
      </c>
      <c r="B2358" s="1">
        <f>_xlfn.LET(_xlpm.d,$G2358,_xlpm.k,_xlfn.CONCAT(LEFT(TRIM(B$1),1),"*"),COUNTIF(_xlpm.d,_xlpm.k))</f>
        <v>0</v>
      </c>
      <c r="C2358" s="1">
        <f>_xlfn.LET(_xlpm.d,$G2358,_xlpm.k,_xlfn.CONCAT(LEFT(TRIM(C$1),1),"*"),COUNTIF(_xlpm.d,_xlpm.k))</f>
        <v>0</v>
      </c>
      <c r="D2358" s="1">
        <f>_xlfn.LET(_xlpm.d,$G2358,_xlpm.k,_xlfn.CONCAT(LEFT(TRIM(D$1),1),"*"),COUNTIF(_xlpm.d,_xlpm.k))</f>
        <v>0</v>
      </c>
      <c r="E2358" s="1">
        <f t="shared" si="613"/>
        <v>0.60205999132796229</v>
      </c>
      <c r="F2358" s="7">
        <v>3</v>
      </c>
      <c r="G2358" s="9" t="s">
        <v>1644</v>
      </c>
      <c r="H2358" s="4" cm="1">
        <f t="array" ref="H2358">F2358/freq.sum.r6e</f>
        <v>2.376425855513308E-4</v>
      </c>
      <c r="I2358" s="4" t="str">
        <f t="shared" si="614"/>
        <v>lɪ</v>
      </c>
      <c r="J2358" s="4" t="str">
        <f t="shared" si="615"/>
        <v>lley</v>
      </c>
      <c r="K2358" s="10">
        <f t="shared" si="616"/>
        <v>2</v>
      </c>
      <c r="L2358" s="1">
        <f t="shared" si="617"/>
        <v>4</v>
      </c>
      <c r="M2358" s="10">
        <f t="shared" si="618"/>
        <v>4</v>
      </c>
      <c r="N2358" s="1" t="str">
        <f t="shared" si="619"/>
        <v>~lley~</v>
      </c>
      <c r="O2358" s="1" t="str">
        <f t="shared" si="620"/>
        <v>[lɪ]</v>
      </c>
      <c r="P2358" s="3" cm="1">
        <f t="array" ref="P2358">SUM(_xlfn._xlws.FILTER($H$2:$H$2454,_xlfn.MAP($N$2:$N$2454,_xlfn.LAMBDA(_xlpm.x,_xlpm.x=$N2358))))</f>
        <v>2.376425855513308E-4</v>
      </c>
      <c r="Q2358" s="4">
        <f t="shared" si="621"/>
        <v>1</v>
      </c>
      <c r="R2358" s="6" cm="1">
        <f t="array" ref="R2358">SUM(_xlfn._xlws.FILTER($H$2:$H$2454,_xlfn.MAP($O$2:$O$2454,_xlfn.LAMBDA(_xlpm.x,_xlpm.x=$O2358))))</f>
        <v>9.1888466413181224E-3</v>
      </c>
      <c r="S2358" s="4">
        <f t="shared" si="622"/>
        <v>2.5862068965517248E-2</v>
      </c>
      <c r="T2358" s="4">
        <f t="shared" si="623"/>
        <v>2.3621532860058136E-2</v>
      </c>
      <c r="U2358" s="4">
        <f t="shared" si="624"/>
        <v>5.0420168067226899E-2</v>
      </c>
      <c r="V2358" s="4">
        <f t="shared" si="625"/>
        <v>1.587336734507256</v>
      </c>
      <c r="W2358" s="4" t="s">
        <v>5147</v>
      </c>
      <c r="X2358" s="2" cm="1">
        <f t="array" ref="X2358">SUM(_xlfn._xlws.FILTER($F$2:$F$2454,_xlfn.MAP($W$2:$W$2454,_xlfn.LAMBDA(_xlpm.x,_xlpm.x=$W2358))))</f>
        <v>29</v>
      </c>
      <c r="Y2358" s="11">
        <f t="shared" si="626"/>
        <v>0.10344827586206896</v>
      </c>
      <c r="Z2358" s="4" t="s">
        <v>5102</v>
      </c>
      <c r="AA2358" s="2" cm="1">
        <f t="array" ref="AA2358">SUM(_xlfn._xlws.FILTER($F$2:$F$2454,_xlfn.MAP($Z$2:$Z$2454,_xlfn.LAMBDA(_xlpm.x,_xlpm.x=$Z2358))))</f>
        <v>1794</v>
      </c>
      <c r="AB2358" s="11">
        <f t="shared" si="627"/>
        <v>1.6722408026755853E-3</v>
      </c>
      <c r="AC2358" s="11">
        <f t="shared" si="628"/>
        <v>1.7914244408091171</v>
      </c>
      <c r="AG2358" s="2"/>
      <c r="AL2358" s="2"/>
      <c r="AM2358" s="2"/>
    </row>
    <row r="2359" spans="1:39">
      <c r="A2359" s="1" t="str">
        <f t="shared" si="612"/>
        <v>~ffei~ : [fə]</v>
      </c>
      <c r="B2359" s="1">
        <f>_xlfn.LET(_xlpm.d,$G2359,_xlpm.k,_xlfn.CONCAT(LEFT(TRIM(B$1),1),"*"),COUNTIF(_xlpm.d,_xlpm.k))</f>
        <v>0</v>
      </c>
      <c r="C2359" s="1">
        <f>_xlfn.LET(_xlpm.d,$G2359,_xlpm.k,_xlfn.CONCAT(LEFT(TRIM(C$1),1),"*"),COUNTIF(_xlpm.d,_xlpm.k))</f>
        <v>0</v>
      </c>
      <c r="D2359" s="1">
        <f>_xlfn.LET(_xlpm.d,$G2359,_xlpm.k,_xlfn.CONCAT(LEFT(TRIM(D$1),1),"*"),COUNTIF(_xlpm.d,_xlpm.k))</f>
        <v>0</v>
      </c>
      <c r="E2359" s="1">
        <f t="shared" si="613"/>
        <v>0.30102999566398114</v>
      </c>
      <c r="F2359" s="7">
        <v>1</v>
      </c>
      <c r="G2359" s="9" t="s">
        <v>1987</v>
      </c>
      <c r="H2359" s="4" cm="1">
        <f t="array" ref="H2359">F2359/freq.sum.r6e</f>
        <v>7.9214195183776928E-5</v>
      </c>
      <c r="I2359" s="4" t="str">
        <f t="shared" si="614"/>
        <v>fə</v>
      </c>
      <c r="J2359" s="4" t="str">
        <f t="shared" si="615"/>
        <v>ffei</v>
      </c>
      <c r="K2359" s="10">
        <f t="shared" si="616"/>
        <v>2</v>
      </c>
      <c r="L2359" s="1">
        <f t="shared" si="617"/>
        <v>4</v>
      </c>
      <c r="M2359" s="10">
        <f t="shared" si="618"/>
        <v>4</v>
      </c>
      <c r="N2359" s="1" t="str">
        <f t="shared" si="619"/>
        <v>~ffei~</v>
      </c>
      <c r="O2359" s="1" t="str">
        <f t="shared" si="620"/>
        <v>[fə]</v>
      </c>
      <c r="P2359" s="3" cm="1">
        <f t="array" ref="P2359">SUM(_xlfn._xlws.FILTER($H$2:$H$2454,_xlfn.MAP($N$2:$N$2454,_xlfn.LAMBDA(_xlpm.x,_xlpm.x=$N2359))))</f>
        <v>7.9214195183776928E-5</v>
      </c>
      <c r="Q2359" s="4">
        <f t="shared" si="621"/>
        <v>1</v>
      </c>
      <c r="R2359" s="6" cm="1">
        <f t="array" ref="R2359">SUM(_xlfn._xlws.FILTER($H$2:$H$2454,_xlfn.MAP($O$2:$O$2454,_xlfn.LAMBDA(_xlpm.x,_xlpm.x=$O2359))))</f>
        <v>3.0893536121673003E-3</v>
      </c>
      <c r="S2359" s="4">
        <f t="shared" si="622"/>
        <v>2.564102564102564E-2</v>
      </c>
      <c r="T2359" s="4">
        <f t="shared" si="623"/>
        <v>1.1712343376445491E-2</v>
      </c>
      <c r="U2359" s="4">
        <f t="shared" si="624"/>
        <v>0.05</v>
      </c>
      <c r="V2359" s="4">
        <f t="shared" si="625"/>
        <v>1.5910646070264991</v>
      </c>
      <c r="W2359" s="4" t="s">
        <v>5135</v>
      </c>
      <c r="X2359" s="2" cm="1">
        <f t="array" ref="X2359">SUM(_xlfn._xlws.FILTER($F$2:$F$2454,_xlfn.MAP($W$2:$W$2454,_xlfn.LAMBDA(_xlpm.x,_xlpm.x=$W2359))))</f>
        <v>40</v>
      </c>
      <c r="Y2359" s="11">
        <f t="shared" si="626"/>
        <v>2.5000000000000001E-2</v>
      </c>
      <c r="Z2359" s="4" t="s">
        <v>5101</v>
      </c>
      <c r="AA2359" s="2" cm="1">
        <f t="array" ref="AA2359">SUM(_xlfn._xlws.FILTER($F$2:$F$2454,_xlfn.MAP($Z$2:$Z$2454,_xlfn.LAMBDA(_xlpm.x,_xlpm.x=$Z2359))))</f>
        <v>2255</v>
      </c>
      <c r="AB2359" s="11">
        <f t="shared" si="627"/>
        <v>4.434589800443459E-4</v>
      </c>
      <c r="AC2359" s="11">
        <f t="shared" si="628"/>
        <v>1.7510865548860171</v>
      </c>
      <c r="AG2359" s="2"/>
      <c r="AL2359" s="2"/>
      <c r="AM2359" s="2"/>
    </row>
    <row r="2360" spans="1:39">
      <c r="A2360" s="1" t="str">
        <f t="shared" si="612"/>
        <v>~rnme~ : [mə]</v>
      </c>
      <c r="B2360" s="1">
        <f>_xlfn.LET(_xlpm.d,$G2360,_xlpm.k,_xlfn.CONCAT(LEFT(TRIM(B$1),1),"*"),COUNTIF(_xlpm.d,_xlpm.k))</f>
        <v>0</v>
      </c>
      <c r="C2360" s="1">
        <f>_xlfn.LET(_xlpm.d,$G2360,_xlpm.k,_xlfn.CONCAT(LEFT(TRIM(C$1),1),"*"),COUNTIF(_xlpm.d,_xlpm.k))</f>
        <v>1</v>
      </c>
      <c r="D2360" s="1">
        <f>_xlfn.LET(_xlpm.d,$G2360,_xlpm.k,_xlfn.CONCAT(LEFT(TRIM(D$1),1),"*"),COUNTIF(_xlpm.d,_xlpm.k))</f>
        <v>0</v>
      </c>
      <c r="E2360" s="1">
        <f t="shared" si="613"/>
        <v>0.30102999566398114</v>
      </c>
      <c r="F2360" s="7">
        <v>1</v>
      </c>
      <c r="G2360" s="9" t="s">
        <v>2130</v>
      </c>
      <c r="H2360" s="4" cm="1">
        <f t="array" ref="H2360">F2360/freq.sum.r6e</f>
        <v>7.9214195183776928E-5</v>
      </c>
      <c r="I2360" s="4" t="str">
        <f t="shared" si="614"/>
        <v>mə</v>
      </c>
      <c r="J2360" s="4" t="str">
        <f t="shared" si="615"/>
        <v>rnme</v>
      </c>
      <c r="K2360" s="10">
        <f t="shared" si="616"/>
        <v>2</v>
      </c>
      <c r="L2360" s="1">
        <f t="shared" si="617"/>
        <v>4</v>
      </c>
      <c r="M2360" s="10">
        <f t="shared" si="618"/>
        <v>4</v>
      </c>
      <c r="N2360" s="1" t="str">
        <f t="shared" si="619"/>
        <v>~rnme~</v>
      </c>
      <c r="O2360" s="1" t="str">
        <f t="shared" si="620"/>
        <v>[mə]</v>
      </c>
      <c r="P2360" s="3" cm="1">
        <f t="array" ref="P2360">SUM(_xlfn._xlws.FILTER($H$2:$H$2454,_xlfn.MAP($N$2:$N$2454,_xlfn.LAMBDA(_xlpm.x,_xlpm.x=$N2360))))</f>
        <v>1.5842839036755386E-4</v>
      </c>
      <c r="Q2360" s="4">
        <f t="shared" si="621"/>
        <v>0.5</v>
      </c>
      <c r="R2360" s="6" cm="1">
        <f t="array" ref="R2360">SUM(_xlfn._xlws.FILTER($H$2:$H$2454,_xlfn.MAP($O$2:$O$2454,_xlfn.LAMBDA(_xlpm.x,_xlpm.x=$O2360))))</f>
        <v>6.8916349809885948E-3</v>
      </c>
      <c r="S2360" s="4">
        <f t="shared" si="622"/>
        <v>1.1494252873563215E-2</v>
      </c>
      <c r="T2360" s="4">
        <f t="shared" si="623"/>
        <v>5.2639745512114543E-3</v>
      </c>
      <c r="U2360" s="4">
        <f t="shared" si="624"/>
        <v>2.2471910112359543E-2</v>
      </c>
      <c r="V2360" s="4">
        <f t="shared" si="625"/>
        <v>1.6384892569546374</v>
      </c>
      <c r="W2360" s="4" t="s">
        <v>5121</v>
      </c>
      <c r="X2360" s="2" cm="1">
        <f t="array" ref="X2360">SUM(_xlfn._xlws.FILTER($F$2:$F$2454,_xlfn.MAP($W$2:$W$2454,_xlfn.LAMBDA(_xlpm.x,_xlpm.x=$W2360))))</f>
        <v>2896</v>
      </c>
      <c r="Y2360" s="11">
        <f t="shared" si="626"/>
        <v>3.453038674033149E-4</v>
      </c>
      <c r="Z2360" s="4" t="s">
        <v>5101</v>
      </c>
      <c r="AA2360" s="2" cm="1">
        <f t="array" ref="AA2360">SUM(_xlfn._xlws.FILTER($F$2:$F$2454,_xlfn.MAP($Z$2:$Z$2454,_xlfn.LAMBDA(_xlpm.x,_xlpm.x=$Z2360))))</f>
        <v>2255</v>
      </c>
      <c r="AB2360" s="11">
        <f t="shared" si="627"/>
        <v>4.434589800443459E-4</v>
      </c>
      <c r="AC2360" s="11">
        <f t="shared" si="628"/>
        <v>-0.10865201131112999</v>
      </c>
      <c r="AG2360" s="2"/>
      <c r="AL2360" s="2"/>
      <c r="AM2360" s="2"/>
    </row>
    <row r="2361" spans="1:39">
      <c r="A2361" s="1" t="str">
        <f t="shared" si="612"/>
        <v>~cked~ : [kt]</v>
      </c>
      <c r="B2361" s="1">
        <f>_xlfn.LET(_xlpm.d,$G2361,_xlpm.k,_xlfn.CONCAT(LEFT(TRIM(B$1),1),"*"),COUNTIF(_xlpm.d,_xlpm.k))</f>
        <v>0</v>
      </c>
      <c r="C2361" s="1">
        <f>_xlfn.LET(_xlpm.d,$G2361,_xlpm.k,_xlfn.CONCAT(LEFT(TRIM(C$1),1),"*"),COUNTIF(_xlpm.d,_xlpm.k))</f>
        <v>0</v>
      </c>
      <c r="D2361" s="1">
        <f>_xlfn.LET(_xlpm.d,$G2361,_xlpm.k,_xlfn.CONCAT(LEFT(TRIM(D$1),1),"*"),COUNTIF(_xlpm.d,_xlpm.k))</f>
        <v>0</v>
      </c>
      <c r="E2361" s="1">
        <f t="shared" si="613"/>
        <v>0.30102999566398114</v>
      </c>
      <c r="F2361" s="7">
        <v>1</v>
      </c>
      <c r="G2361" s="9" t="s">
        <v>2029</v>
      </c>
      <c r="H2361" s="4" cm="1">
        <f t="array" ref="H2361">F2361/freq.sum.r6e</f>
        <v>7.9214195183776928E-5</v>
      </c>
      <c r="I2361" s="1" t="str">
        <f t="shared" si="614"/>
        <v>kt</v>
      </c>
      <c r="J2361" s="1" t="str">
        <f t="shared" si="615"/>
        <v>cked</v>
      </c>
      <c r="K2361" s="10">
        <f t="shared" si="616"/>
        <v>2</v>
      </c>
      <c r="L2361" s="1">
        <f t="shared" si="617"/>
        <v>4</v>
      </c>
      <c r="M2361" s="10">
        <f t="shared" si="618"/>
        <v>4</v>
      </c>
      <c r="N2361" s="1" t="str">
        <f t="shared" si="619"/>
        <v>~cked~</v>
      </c>
      <c r="O2361" s="1" t="str">
        <f t="shared" si="620"/>
        <v>[kt]</v>
      </c>
      <c r="P2361" s="3" cm="1">
        <f t="array" ref="P2361">SUM(_xlfn._xlws.FILTER($H$2:$H$2454,_xlfn.MAP($N$2:$N$2454,_xlfn.LAMBDA(_xlpm.x,_xlpm.x=$N2361))))</f>
        <v>7.9214195183776928E-5</v>
      </c>
      <c r="Q2361" s="4">
        <f t="shared" si="621"/>
        <v>1</v>
      </c>
      <c r="R2361" s="6" cm="1">
        <f t="array" ref="R2361">SUM(_xlfn._xlws.FILTER($H$2:$H$2454,_xlfn.MAP($O$2:$O$2454,_xlfn.LAMBDA(_xlpm.x,_xlpm.x=$O2361))))</f>
        <v>3.5646387832699617E-3</v>
      </c>
      <c r="S2361" s="4">
        <f t="shared" si="622"/>
        <v>2.2222222222222223E-2</v>
      </c>
      <c r="T2361" s="4">
        <f t="shared" si="623"/>
        <v>1.0184646414300428E-2</v>
      </c>
      <c r="U2361" s="4">
        <f t="shared" si="624"/>
        <v>4.3478260869565223E-2</v>
      </c>
      <c r="V2361" s="4">
        <f t="shared" si="625"/>
        <v>1.6532125137753437</v>
      </c>
      <c r="W2361" s="4" t="s">
        <v>5121</v>
      </c>
      <c r="X2361" s="2" cm="1">
        <f t="array" ref="X2361">SUM(_xlfn._xlws.FILTER($F$2:$F$2454,_xlfn.MAP($W$2:$W$2454,_xlfn.LAMBDA(_xlpm.x,_xlpm.x=$W2361))))</f>
        <v>2896</v>
      </c>
      <c r="Y2361" s="11">
        <f t="shared" si="626"/>
        <v>3.453038674033149E-4</v>
      </c>
      <c r="Z2361" s="4"/>
      <c r="AA2361" s="2" cm="1">
        <f t="array" ref="AA2361">SUM(_xlfn._xlws.FILTER($F$2:$F$2454,_xlfn.MAP($Z$2:$Z$2454,_xlfn.LAMBDA(_xlpm.x,_xlpm.x=$Z2361))))</f>
        <v>3871</v>
      </c>
      <c r="AB2361" s="11">
        <f t="shared" si="627"/>
        <v>2.5833118057349522E-4</v>
      </c>
      <c r="AC2361" s="11">
        <f t="shared" si="628"/>
        <v>0.12602461379384577</v>
      </c>
      <c r="AG2361" s="2"/>
      <c r="AL2361" s="2"/>
      <c r="AM2361" s="2"/>
    </row>
    <row r="2362" spans="1:39">
      <c r="A2362" s="1" t="str">
        <f t="shared" si="612"/>
        <v>~lked~ : [kt]</v>
      </c>
      <c r="B2362" s="1">
        <f>_xlfn.LET(_xlpm.d,$G2362,_xlpm.k,_xlfn.CONCAT(LEFT(TRIM(B$1),1),"*"),COUNTIF(_xlpm.d,_xlpm.k))</f>
        <v>0</v>
      </c>
      <c r="C2362" s="1">
        <f>_xlfn.LET(_xlpm.d,$G2362,_xlpm.k,_xlfn.CONCAT(LEFT(TRIM(C$1),1),"*"),COUNTIF(_xlpm.d,_xlpm.k))</f>
        <v>0</v>
      </c>
      <c r="D2362" s="1">
        <f>_xlfn.LET(_xlpm.d,$G2362,_xlpm.k,_xlfn.CONCAT(LEFT(TRIM(D$1),1),"*"),COUNTIF(_xlpm.d,_xlpm.k))</f>
        <v>0</v>
      </c>
      <c r="E2362" s="1">
        <f t="shared" si="613"/>
        <v>0.30102999566398114</v>
      </c>
      <c r="F2362" s="7">
        <v>1</v>
      </c>
      <c r="G2362" s="9" t="s">
        <v>101</v>
      </c>
      <c r="H2362" s="4" cm="1">
        <f t="array" ref="H2362">F2362/freq.sum.r6e</f>
        <v>7.9214195183776928E-5</v>
      </c>
      <c r="I2362" s="4" t="str">
        <f t="shared" si="614"/>
        <v>kt</v>
      </c>
      <c r="J2362" s="4" t="str">
        <f t="shared" si="615"/>
        <v>lked</v>
      </c>
      <c r="K2362" s="10">
        <f t="shared" si="616"/>
        <v>2</v>
      </c>
      <c r="L2362" s="1">
        <f t="shared" si="617"/>
        <v>4</v>
      </c>
      <c r="M2362" s="10">
        <f t="shared" si="618"/>
        <v>4</v>
      </c>
      <c r="N2362" s="1" t="str">
        <f t="shared" si="619"/>
        <v>~lked~</v>
      </c>
      <c r="O2362" s="1" t="str">
        <f t="shared" si="620"/>
        <v>[kt]</v>
      </c>
      <c r="P2362" s="3" cm="1">
        <f t="array" ref="P2362">SUM(_xlfn._xlws.FILTER($H$2:$H$2454,_xlfn.MAP($N$2:$N$2454,_xlfn.LAMBDA(_xlpm.x,_xlpm.x=$N2362))))</f>
        <v>7.9214195183776928E-5</v>
      </c>
      <c r="Q2362" s="4">
        <f t="shared" si="621"/>
        <v>1</v>
      </c>
      <c r="R2362" s="6" cm="1">
        <f t="array" ref="R2362">SUM(_xlfn._xlws.FILTER($H$2:$H$2454,_xlfn.MAP($O$2:$O$2454,_xlfn.LAMBDA(_xlpm.x,_xlpm.x=$O2362))))</f>
        <v>3.5646387832699617E-3</v>
      </c>
      <c r="S2362" s="4">
        <f t="shared" si="622"/>
        <v>2.2222222222222223E-2</v>
      </c>
      <c r="T2362" s="4">
        <f t="shared" si="623"/>
        <v>1.0184646414300428E-2</v>
      </c>
      <c r="U2362" s="4">
        <f t="shared" si="624"/>
        <v>4.3478260869565223E-2</v>
      </c>
      <c r="V2362" s="4">
        <f t="shared" si="625"/>
        <v>1.6532125137753437</v>
      </c>
      <c r="W2362" s="4" t="s">
        <v>5121</v>
      </c>
      <c r="X2362" s="2" cm="1">
        <f t="array" ref="X2362">SUM(_xlfn._xlws.FILTER($F$2:$F$2454,_xlfn.MAP($W$2:$W$2454,_xlfn.LAMBDA(_xlpm.x,_xlpm.x=$W2362))))</f>
        <v>2896</v>
      </c>
      <c r="Y2362" s="11">
        <f t="shared" si="626"/>
        <v>3.453038674033149E-4</v>
      </c>
      <c r="Z2362" s="4"/>
      <c r="AA2362" s="2" cm="1">
        <f t="array" ref="AA2362">SUM(_xlfn._xlws.FILTER($F$2:$F$2454,_xlfn.MAP($Z$2:$Z$2454,_xlfn.LAMBDA(_xlpm.x,_xlpm.x=$Z2362))))</f>
        <v>3871</v>
      </c>
      <c r="AB2362" s="11">
        <f t="shared" si="627"/>
        <v>2.5833118057349522E-4</v>
      </c>
      <c r="AC2362" s="11">
        <f t="shared" si="628"/>
        <v>0.12602461379384577</v>
      </c>
      <c r="AG2362" s="2"/>
      <c r="AL2362" s="2"/>
      <c r="AM2362" s="2"/>
    </row>
    <row r="2363" spans="1:39">
      <c r="A2363" s="1" t="str">
        <f t="shared" si="612"/>
        <v>~ciou~ : [ʃə]</v>
      </c>
      <c r="B2363" s="1">
        <f>_xlfn.LET(_xlpm.d,$G2363,_xlpm.k,_xlfn.CONCAT(LEFT(TRIM(B$1),1),"*"),COUNTIF(_xlpm.d,_xlpm.k))</f>
        <v>0</v>
      </c>
      <c r="C2363" s="1">
        <f>_xlfn.LET(_xlpm.d,$G2363,_xlpm.k,_xlfn.CONCAT(LEFT(TRIM(C$1),1),"*"),COUNTIF(_xlpm.d,_xlpm.k))</f>
        <v>0</v>
      </c>
      <c r="D2363" s="1">
        <f>_xlfn.LET(_xlpm.d,$G2363,_xlpm.k,_xlfn.CONCAT(LEFT(TRIM(D$1),1),"*"),COUNTIF(_xlpm.d,_xlpm.k))</f>
        <v>0</v>
      </c>
      <c r="E2363" s="1">
        <f t="shared" si="613"/>
        <v>0.60205999132796229</v>
      </c>
      <c r="F2363" s="7">
        <v>3</v>
      </c>
      <c r="G2363" s="9" t="s">
        <v>1685</v>
      </c>
      <c r="H2363" s="4" cm="1">
        <f t="array" ref="H2363">F2363/freq.sum.r6e</f>
        <v>2.376425855513308E-4</v>
      </c>
      <c r="I2363" s="4" t="str">
        <f t="shared" si="614"/>
        <v>ʃə</v>
      </c>
      <c r="J2363" s="4" t="str">
        <f t="shared" si="615"/>
        <v>ciou</v>
      </c>
      <c r="K2363" s="10">
        <f t="shared" si="616"/>
        <v>2</v>
      </c>
      <c r="L2363" s="1">
        <f t="shared" si="617"/>
        <v>4</v>
      </c>
      <c r="M2363" s="10">
        <f t="shared" si="618"/>
        <v>4</v>
      </c>
      <c r="N2363" s="1" t="str">
        <f t="shared" si="619"/>
        <v>~ciou~</v>
      </c>
      <c r="O2363" s="1" t="str">
        <f t="shared" si="620"/>
        <v>[ʃə]</v>
      </c>
      <c r="P2363" s="3" cm="1">
        <f t="array" ref="P2363">SUM(_xlfn._xlws.FILTER($H$2:$H$2454,_xlfn.MAP($N$2:$N$2454,_xlfn.LAMBDA(_xlpm.x,_xlpm.x=$N2363))))</f>
        <v>2.376425855513308E-4</v>
      </c>
      <c r="Q2363" s="4">
        <f t="shared" si="621"/>
        <v>1</v>
      </c>
      <c r="R2363" s="6" cm="1">
        <f t="array" ref="R2363">SUM(_xlfn._xlws.FILTER($H$2:$H$2454,_xlfn.MAP($O$2:$O$2454,_xlfn.LAMBDA(_xlpm.x,_xlpm.x=$O2363))))</f>
        <v>1.0693916349809885E-2</v>
      </c>
      <c r="S2363" s="4">
        <f t="shared" si="622"/>
        <v>2.2222222222222223E-2</v>
      </c>
      <c r="T2363" s="4">
        <f t="shared" si="623"/>
        <v>2.0369292828600855E-2</v>
      </c>
      <c r="U2363" s="4">
        <f t="shared" si="624"/>
        <v>4.3478260869565223E-2</v>
      </c>
      <c r="V2363" s="4">
        <f t="shared" si="625"/>
        <v>1.6532125137753437</v>
      </c>
      <c r="W2363" s="4" t="s">
        <v>5144</v>
      </c>
      <c r="X2363" s="2" cm="1">
        <f t="array" ref="X2363">SUM(_xlfn._xlws.FILTER($F$2:$F$2454,_xlfn.MAP($W$2:$W$2454,_xlfn.LAMBDA(_xlpm.x,_xlpm.x=$W2363))))</f>
        <v>10</v>
      </c>
      <c r="Y2363" s="11">
        <f t="shared" si="626"/>
        <v>0.3</v>
      </c>
      <c r="Z2363" s="4" t="s">
        <v>5101</v>
      </c>
      <c r="AA2363" s="2" cm="1">
        <f t="array" ref="AA2363">SUM(_xlfn._xlws.FILTER($F$2:$F$2454,_xlfn.MAP($Z$2:$Z$2454,_xlfn.LAMBDA(_xlpm.x,_xlpm.x=$Z2363))))</f>
        <v>2255</v>
      </c>
      <c r="AB2363" s="11">
        <f t="shared" si="627"/>
        <v>1.3303769401330377E-3</v>
      </c>
      <c r="AC2363" s="11">
        <f t="shared" si="628"/>
        <v>2.3531465462139796</v>
      </c>
      <c r="AG2363" s="2"/>
      <c r="AL2363" s="2"/>
      <c r="AM2363" s="2"/>
    </row>
    <row r="2364" spans="1:39">
      <c r="A2364" s="1" t="str">
        <f t="shared" si="612"/>
        <v>~rria~ : [ɹə]</v>
      </c>
      <c r="B2364" s="1">
        <f>_xlfn.LET(_xlpm.d,$G2364,_xlpm.k,_xlfn.CONCAT(LEFT(TRIM(B$1),1),"*"),COUNTIF(_xlpm.d,_xlpm.k))</f>
        <v>1</v>
      </c>
      <c r="C2364" s="1">
        <f>_xlfn.LET(_xlpm.d,$G2364,_xlpm.k,_xlfn.CONCAT(LEFT(TRIM(C$1),1),"*"),COUNTIF(_xlpm.d,_xlpm.k))</f>
        <v>0</v>
      </c>
      <c r="D2364" s="1">
        <f>_xlfn.LET(_xlpm.d,$G2364,_xlpm.k,_xlfn.CONCAT(LEFT(TRIM(D$1),1),"*"),COUNTIF(_xlpm.d,_xlpm.k))</f>
        <v>0</v>
      </c>
      <c r="E2364" s="1">
        <f t="shared" si="613"/>
        <v>0.30102999566398114</v>
      </c>
      <c r="F2364" s="7">
        <v>1</v>
      </c>
      <c r="G2364" s="9" t="s">
        <v>2412</v>
      </c>
      <c r="H2364" s="4" cm="1">
        <f t="array" ref="H2364">F2364/freq.sum.r6e</f>
        <v>7.9214195183776928E-5</v>
      </c>
      <c r="I2364" s="4" t="str">
        <f t="shared" si="614"/>
        <v>ɹə</v>
      </c>
      <c r="J2364" s="4" t="str">
        <f t="shared" si="615"/>
        <v>rria</v>
      </c>
      <c r="K2364" s="10">
        <f t="shared" si="616"/>
        <v>2</v>
      </c>
      <c r="L2364" s="1">
        <f t="shared" si="617"/>
        <v>4</v>
      </c>
      <c r="M2364" s="10">
        <f t="shared" si="618"/>
        <v>4</v>
      </c>
      <c r="N2364" s="1" t="str">
        <f t="shared" si="619"/>
        <v>~rria~</v>
      </c>
      <c r="O2364" s="1" t="str">
        <f t="shared" si="620"/>
        <v>[ɹə]</v>
      </c>
      <c r="P2364" s="3" cm="1">
        <f t="array" ref="P2364">SUM(_xlfn._xlws.FILTER($H$2:$H$2454,_xlfn.MAP($N$2:$N$2454,_xlfn.LAMBDA(_xlpm.x,_xlpm.x=$N2364))))</f>
        <v>1.5842839036755386E-4</v>
      </c>
      <c r="Q2364" s="4">
        <f t="shared" si="621"/>
        <v>0.5</v>
      </c>
      <c r="R2364" s="6" cm="1">
        <f t="array" ref="R2364">SUM(_xlfn._xlws.FILTER($H$2:$H$2454,_xlfn.MAP($O$2:$O$2454,_xlfn.LAMBDA(_xlpm.x,_xlpm.x=$O2364))))</f>
        <v>7.5253485424588099E-3</v>
      </c>
      <c r="S2364" s="4">
        <f t="shared" si="622"/>
        <v>1.0526315789473682E-2</v>
      </c>
      <c r="T2364" s="4">
        <f t="shared" si="623"/>
        <v>4.829832320183706E-3</v>
      </c>
      <c r="U2364" s="4">
        <f t="shared" si="624"/>
        <v>2.0618556701030924E-2</v>
      </c>
      <c r="V2364" s="4">
        <f t="shared" si="625"/>
        <v>1.6766936096248666</v>
      </c>
      <c r="W2364" s="4" t="s">
        <v>5125</v>
      </c>
      <c r="X2364" s="2" cm="1">
        <f t="array" ref="X2364">SUM(_xlfn._xlws.FILTER($F$2:$F$2454,_xlfn.MAP($W$2:$W$2454,_xlfn.LAMBDA(_xlpm.x,_xlpm.x=$W2364))))</f>
        <v>26</v>
      </c>
      <c r="Y2364" s="11">
        <f t="shared" si="626"/>
        <v>3.8461538461538464E-2</v>
      </c>
      <c r="Z2364" s="4" t="s">
        <v>5101</v>
      </c>
      <c r="AA2364" s="2" cm="1">
        <f t="array" ref="AA2364">SUM(_xlfn._xlws.FILTER($F$2:$F$2454,_xlfn.MAP($Z$2:$Z$2454,_xlfn.LAMBDA(_xlpm.x,_xlpm.x=$Z2364))))</f>
        <v>2255</v>
      </c>
      <c r="AB2364" s="11">
        <f t="shared" si="627"/>
        <v>4.434589800443459E-4</v>
      </c>
      <c r="AC2364" s="11">
        <f t="shared" si="628"/>
        <v>1.9381731982431614</v>
      </c>
      <c r="AG2364" s="2"/>
      <c r="AL2364" s="2"/>
      <c r="AM2364" s="2"/>
    </row>
    <row r="2365" spans="1:39">
      <c r="A2365" s="1" t="str">
        <f t="shared" si="612"/>
        <v>~rred~ : [ɹd]</v>
      </c>
      <c r="B2365" s="1">
        <f>_xlfn.LET(_xlpm.d,$G2365,_xlpm.k,_xlfn.CONCAT(LEFT(TRIM(B$1),1),"*"),COUNTIF(_xlpm.d,_xlpm.k))</f>
        <v>1</v>
      </c>
      <c r="C2365" s="1">
        <f>_xlfn.LET(_xlpm.d,$G2365,_xlpm.k,_xlfn.CONCAT(LEFT(TRIM(C$1),1),"*"),COUNTIF(_xlpm.d,_xlpm.k))</f>
        <v>0</v>
      </c>
      <c r="D2365" s="1">
        <f>_xlfn.LET(_xlpm.d,$G2365,_xlpm.k,_xlfn.CONCAT(LEFT(TRIM(D$1),1),"*"),COUNTIF(_xlpm.d,_xlpm.k))</f>
        <v>0</v>
      </c>
      <c r="E2365" s="1">
        <f t="shared" si="613"/>
        <v>0.30102999566398114</v>
      </c>
      <c r="F2365" s="7">
        <v>1</v>
      </c>
      <c r="G2365" s="9" t="s">
        <v>2329</v>
      </c>
      <c r="H2365" s="4" cm="1">
        <f t="array" ref="H2365">F2365/freq.sum.r6e</f>
        <v>7.9214195183776928E-5</v>
      </c>
      <c r="I2365" s="4" t="str">
        <f t="shared" si="614"/>
        <v>ɹd</v>
      </c>
      <c r="J2365" s="4" t="str">
        <f t="shared" si="615"/>
        <v>rred</v>
      </c>
      <c r="K2365" s="10">
        <f t="shared" si="616"/>
        <v>2</v>
      </c>
      <c r="L2365" s="1">
        <f t="shared" si="617"/>
        <v>4</v>
      </c>
      <c r="M2365" s="10">
        <f t="shared" si="618"/>
        <v>4</v>
      </c>
      <c r="N2365" s="1" t="str">
        <f t="shared" si="619"/>
        <v>~rred~</v>
      </c>
      <c r="O2365" s="1" t="str">
        <f t="shared" si="620"/>
        <v>[ɹd]</v>
      </c>
      <c r="P2365" s="3" cm="1">
        <f t="array" ref="P2365">SUM(_xlfn._xlws.FILTER($H$2:$H$2454,_xlfn.MAP($N$2:$N$2454,_xlfn.LAMBDA(_xlpm.x,_xlpm.x=$N2365))))</f>
        <v>7.9214195183776928E-5</v>
      </c>
      <c r="Q2365" s="4">
        <f t="shared" si="621"/>
        <v>1</v>
      </c>
      <c r="R2365" s="6" cm="1">
        <f t="array" ref="R2365">SUM(_xlfn._xlws.FILTER($H$2:$H$2454,_xlfn.MAP($O$2:$O$2454,_xlfn.LAMBDA(_xlpm.x,_xlpm.x=$O2365))))</f>
        <v>4.0399239543726234E-3</v>
      </c>
      <c r="S2365" s="4">
        <f t="shared" si="622"/>
        <v>1.9607843137254902E-2</v>
      </c>
      <c r="T2365" s="4">
        <f t="shared" si="623"/>
        <v>9.0094949049580701E-3</v>
      </c>
      <c r="U2365" s="4">
        <f t="shared" si="624"/>
        <v>3.8461538461538464E-2</v>
      </c>
      <c r="V2365" s="4">
        <f t="shared" si="625"/>
        <v>1.7075701760979363</v>
      </c>
      <c r="W2365" s="4" t="s">
        <v>5121</v>
      </c>
      <c r="X2365" s="2" cm="1">
        <f t="array" ref="X2365">SUM(_xlfn._xlws.FILTER($F$2:$F$2454,_xlfn.MAP($W$2:$W$2454,_xlfn.LAMBDA(_xlpm.x,_xlpm.x=$W2365))))</f>
        <v>2896</v>
      </c>
      <c r="Y2365" s="11">
        <f t="shared" si="626"/>
        <v>3.453038674033149E-4</v>
      </c>
      <c r="Z2365" s="4"/>
      <c r="AA2365" s="2" cm="1">
        <f t="array" ref="AA2365">SUM(_xlfn._xlws.FILTER($F$2:$F$2454,_xlfn.MAP($Z$2:$Z$2454,_xlfn.LAMBDA(_xlpm.x,_xlpm.x=$Z2365))))</f>
        <v>3871</v>
      </c>
      <c r="AB2365" s="11">
        <f t="shared" si="627"/>
        <v>2.5833118057349522E-4</v>
      </c>
      <c r="AC2365" s="11">
        <f t="shared" si="628"/>
        <v>0.12602461379384577</v>
      </c>
      <c r="AG2365" s="2"/>
      <c r="AL2365" s="2"/>
      <c r="AM2365" s="2"/>
    </row>
    <row r="2366" spans="1:39">
      <c r="A2366" s="1" t="str">
        <f t="shared" si="612"/>
        <v>~mmee~ : [mɪ]</v>
      </c>
      <c r="B2366" s="1">
        <f>_xlfn.LET(_xlpm.d,$G2366,_xlpm.k,_xlfn.CONCAT(LEFT(TRIM(B$1),1),"*"),COUNTIF(_xlpm.d,_xlpm.k))</f>
        <v>0</v>
      </c>
      <c r="C2366" s="1">
        <f>_xlfn.LET(_xlpm.d,$G2366,_xlpm.k,_xlfn.CONCAT(LEFT(TRIM(C$1),1),"*"),COUNTIF(_xlpm.d,_xlpm.k))</f>
        <v>1</v>
      </c>
      <c r="D2366" s="1">
        <f>_xlfn.LET(_xlpm.d,$G2366,_xlpm.k,_xlfn.CONCAT(LEFT(TRIM(D$1),1),"*"),COUNTIF(_xlpm.d,_xlpm.k))</f>
        <v>0</v>
      </c>
      <c r="E2366" s="1">
        <f t="shared" si="613"/>
        <v>0.30102999566398114</v>
      </c>
      <c r="F2366" s="7">
        <v>1</v>
      </c>
      <c r="G2366" s="9" t="s">
        <v>2126</v>
      </c>
      <c r="H2366" s="4" cm="1">
        <f t="array" ref="H2366">F2366/freq.sum.r6e</f>
        <v>7.9214195183776928E-5</v>
      </c>
      <c r="I2366" s="4" t="str">
        <f t="shared" si="614"/>
        <v>mɪ</v>
      </c>
      <c r="J2366" s="4" t="str">
        <f t="shared" si="615"/>
        <v>mmee</v>
      </c>
      <c r="K2366" s="10">
        <f t="shared" si="616"/>
        <v>2</v>
      </c>
      <c r="L2366" s="1">
        <f t="shared" si="617"/>
        <v>4</v>
      </c>
      <c r="M2366" s="10">
        <f t="shared" si="618"/>
        <v>4</v>
      </c>
      <c r="N2366" s="1" t="str">
        <f t="shared" si="619"/>
        <v>~mmee~</v>
      </c>
      <c r="O2366" s="1" t="str">
        <f t="shared" si="620"/>
        <v>[mɪ]</v>
      </c>
      <c r="P2366" s="3" cm="1">
        <f t="array" ref="P2366">SUM(_xlfn._xlws.FILTER($H$2:$H$2454,_xlfn.MAP($N$2:$N$2454,_xlfn.LAMBDA(_xlpm.x,_xlpm.x=$N2366))))</f>
        <v>7.9214195183776928E-5</v>
      </c>
      <c r="Q2366" s="4">
        <f t="shared" si="621"/>
        <v>1</v>
      </c>
      <c r="R2366" s="6" cm="1">
        <f t="array" ref="R2366">SUM(_xlfn._xlws.FILTER($H$2:$H$2454,_xlfn.MAP($O$2:$O$2454,_xlfn.LAMBDA(_xlpm.x,_xlpm.x=$O2366))))</f>
        <v>4.5152091254752856E-3</v>
      </c>
      <c r="S2366" s="4">
        <f t="shared" si="622"/>
        <v>1.7543859649122803E-2</v>
      </c>
      <c r="T2366" s="4">
        <f t="shared" si="623"/>
        <v>8.0774781906520609E-3</v>
      </c>
      <c r="U2366" s="4">
        <f t="shared" si="624"/>
        <v>3.4482758620689648E-2</v>
      </c>
      <c r="V2366" s="4">
        <f t="shared" si="625"/>
        <v>1.7558748556724915</v>
      </c>
      <c r="W2366" s="4" t="s">
        <v>5126</v>
      </c>
      <c r="X2366" s="2" cm="1">
        <f t="array" ref="X2366">SUM(_xlfn._xlws.FILTER($F$2:$F$2454,_xlfn.MAP($W$2:$W$2454,_xlfn.LAMBDA(_xlpm.x,_xlpm.x=$W2366))))</f>
        <v>109</v>
      </c>
      <c r="Y2366" s="11">
        <f t="shared" si="626"/>
        <v>9.1743119266055051E-3</v>
      </c>
      <c r="Z2366" s="4" t="s">
        <v>5102</v>
      </c>
      <c r="AA2366" s="2" cm="1">
        <f t="array" ref="AA2366">SUM(_xlfn._xlws.FILTER($F$2:$F$2454,_xlfn.MAP($Z$2:$Z$2454,_xlfn.LAMBDA(_xlpm.x,_xlpm.x=$Z2366))))</f>
        <v>1794</v>
      </c>
      <c r="AB2366" s="11">
        <f t="shared" si="627"/>
        <v>5.5741360089186175E-4</v>
      </c>
      <c r="AC2366" s="11">
        <f t="shared" si="628"/>
        <v>1.2163959407674496</v>
      </c>
      <c r="AG2366" s="2"/>
      <c r="AL2366" s="2"/>
      <c r="AM2366" s="2"/>
    </row>
    <row r="2367" spans="1:39">
      <c r="A2367" s="1" t="str">
        <f t="shared" si="612"/>
        <v>~mmie~ : [mɪ]</v>
      </c>
      <c r="B2367" s="1">
        <f>_xlfn.LET(_xlpm.d,$G2367,_xlpm.k,_xlfn.CONCAT(LEFT(TRIM(B$1),1),"*"),COUNTIF(_xlpm.d,_xlpm.k))</f>
        <v>0</v>
      </c>
      <c r="C2367" s="1">
        <f>_xlfn.LET(_xlpm.d,$G2367,_xlpm.k,_xlfn.CONCAT(LEFT(TRIM(C$1),1),"*"),COUNTIF(_xlpm.d,_xlpm.k))</f>
        <v>1</v>
      </c>
      <c r="D2367" s="1">
        <f>_xlfn.LET(_xlpm.d,$G2367,_xlpm.k,_xlfn.CONCAT(LEFT(TRIM(D$1),1),"*"),COUNTIF(_xlpm.d,_xlpm.k))</f>
        <v>0</v>
      </c>
      <c r="E2367" s="1">
        <f t="shared" si="613"/>
        <v>0.30102999566398114</v>
      </c>
      <c r="F2367" s="7">
        <v>1</v>
      </c>
      <c r="G2367" s="9" t="s">
        <v>2127</v>
      </c>
      <c r="H2367" s="4" cm="1">
        <f t="array" ref="H2367">F2367/freq.sum.r6e</f>
        <v>7.9214195183776928E-5</v>
      </c>
      <c r="I2367" s="4" t="str">
        <f t="shared" si="614"/>
        <v>mɪ</v>
      </c>
      <c r="J2367" s="4" t="str">
        <f t="shared" si="615"/>
        <v>mmie</v>
      </c>
      <c r="K2367" s="10">
        <f t="shared" si="616"/>
        <v>2</v>
      </c>
      <c r="L2367" s="1">
        <f t="shared" si="617"/>
        <v>4</v>
      </c>
      <c r="M2367" s="10">
        <f t="shared" si="618"/>
        <v>4</v>
      </c>
      <c r="N2367" s="1" t="str">
        <f t="shared" si="619"/>
        <v>~mmie~</v>
      </c>
      <c r="O2367" s="1" t="str">
        <f t="shared" si="620"/>
        <v>[mɪ]</v>
      </c>
      <c r="P2367" s="3" cm="1">
        <f t="array" ref="P2367">SUM(_xlfn._xlws.FILTER($H$2:$H$2454,_xlfn.MAP($N$2:$N$2454,_xlfn.LAMBDA(_xlpm.x,_xlpm.x=$N2367))))</f>
        <v>7.9214195183776928E-5</v>
      </c>
      <c r="Q2367" s="4">
        <f t="shared" si="621"/>
        <v>1</v>
      </c>
      <c r="R2367" s="6" cm="1">
        <f t="array" ref="R2367">SUM(_xlfn._xlws.FILTER($H$2:$H$2454,_xlfn.MAP($O$2:$O$2454,_xlfn.LAMBDA(_xlpm.x,_xlpm.x=$O2367))))</f>
        <v>4.5152091254752856E-3</v>
      </c>
      <c r="S2367" s="4">
        <f t="shared" si="622"/>
        <v>1.7543859649122803E-2</v>
      </c>
      <c r="T2367" s="4">
        <f t="shared" si="623"/>
        <v>8.0774781906520609E-3</v>
      </c>
      <c r="U2367" s="4">
        <f t="shared" si="624"/>
        <v>3.4482758620689648E-2</v>
      </c>
      <c r="V2367" s="4">
        <f t="shared" si="625"/>
        <v>1.7558748556724915</v>
      </c>
      <c r="W2367" s="4" t="s">
        <v>5134</v>
      </c>
      <c r="X2367" s="2" cm="1">
        <f t="array" ref="X2367">SUM(_xlfn._xlws.FILTER($F$2:$F$2454,_xlfn.MAP($W$2:$W$2454,_xlfn.LAMBDA(_xlpm.x,_xlpm.x=$W2367))))</f>
        <v>59</v>
      </c>
      <c r="Y2367" s="11">
        <f t="shared" si="626"/>
        <v>1.6949152542372881E-2</v>
      </c>
      <c r="Z2367" s="4" t="s">
        <v>5102</v>
      </c>
      <c r="AA2367" s="2" cm="1">
        <f t="array" ref="AA2367">SUM(_xlfn._xlws.FILTER($F$2:$F$2454,_xlfn.MAP($Z$2:$Z$2454,_xlfn.LAMBDA(_xlpm.x,_xlpm.x=$Z2367))))</f>
        <v>1794</v>
      </c>
      <c r="AB2367" s="11">
        <f t="shared" si="627"/>
        <v>5.5741360089186175E-4</v>
      </c>
      <c r="AC2367" s="11">
        <f t="shared" si="628"/>
        <v>1.482970427065929</v>
      </c>
      <c r="AG2367" s="2"/>
      <c r="AL2367" s="2"/>
      <c r="AM2367" s="2"/>
    </row>
    <row r="2368" spans="1:39">
      <c r="A2368" s="1" t="str">
        <f t="shared" si="612"/>
        <v>~re's~ : [ɹz]</v>
      </c>
      <c r="B2368" s="1">
        <f>_xlfn.LET(_xlpm.d,$G2368,_xlpm.k,_xlfn.CONCAT(LEFT(TRIM(B$1),1),"*"),COUNTIF(_xlpm.d,_xlpm.k))</f>
        <v>1</v>
      </c>
      <c r="C2368" s="1">
        <f>_xlfn.LET(_xlpm.d,$G2368,_xlpm.k,_xlfn.CONCAT(LEFT(TRIM(C$1),1),"*"),COUNTIF(_xlpm.d,_xlpm.k))</f>
        <v>0</v>
      </c>
      <c r="D2368" s="1">
        <f>_xlfn.LET(_xlpm.d,$G2368,_xlpm.k,_xlfn.CONCAT(LEFT(TRIM(D$1),1),"*"),COUNTIF(_xlpm.d,_xlpm.k))</f>
        <v>0</v>
      </c>
      <c r="E2368" s="1">
        <f t="shared" si="613"/>
        <v>0.30102999566398114</v>
      </c>
      <c r="F2368" s="7">
        <v>1</v>
      </c>
      <c r="G2368" s="9" t="s">
        <v>2391</v>
      </c>
      <c r="H2368" s="4" cm="1">
        <f t="array" ref="H2368">F2368/freq.sum.r6e</f>
        <v>7.9214195183776928E-5</v>
      </c>
      <c r="I2368" s="1" t="str">
        <f t="shared" si="614"/>
        <v>ɹz</v>
      </c>
      <c r="J2368" s="1" t="str">
        <f t="shared" si="615"/>
        <v>re's</v>
      </c>
      <c r="K2368" s="10">
        <f t="shared" si="616"/>
        <v>2</v>
      </c>
      <c r="L2368" s="1">
        <f t="shared" si="617"/>
        <v>4</v>
      </c>
      <c r="M2368" s="10">
        <f t="shared" si="618"/>
        <v>4</v>
      </c>
      <c r="N2368" s="1" t="str">
        <f t="shared" si="619"/>
        <v>~re's~</v>
      </c>
      <c r="O2368" s="1" t="str">
        <f t="shared" si="620"/>
        <v>[ɹz]</v>
      </c>
      <c r="P2368" s="3" cm="1">
        <f t="array" ref="P2368">SUM(_xlfn._xlws.FILTER($H$2:$H$2454,_xlfn.MAP($N$2:$N$2454,_xlfn.LAMBDA(_xlpm.x,_xlpm.x=$N2368))))</f>
        <v>7.9214195183776928E-5</v>
      </c>
      <c r="Q2368" s="4">
        <f t="shared" si="621"/>
        <v>1</v>
      </c>
      <c r="R2368" s="6" cm="1">
        <f t="array" ref="R2368">SUM(_xlfn._xlws.FILTER($H$2:$H$2454,_xlfn.MAP($O$2:$O$2454,_xlfn.LAMBDA(_xlpm.x,_xlpm.x=$O2368))))</f>
        <v>5.1489226869455016E-3</v>
      </c>
      <c r="S2368" s="4">
        <f t="shared" si="622"/>
        <v>1.538461538461538E-2</v>
      </c>
      <c r="T2368" s="4">
        <f t="shared" si="623"/>
        <v>7.0983899251184776E-3</v>
      </c>
      <c r="U2368" s="4">
        <f t="shared" si="624"/>
        <v>3.0303030303030297E-2</v>
      </c>
      <c r="V2368" s="4">
        <f t="shared" si="625"/>
        <v>1.8129133566428557</v>
      </c>
      <c r="W2368" s="4" t="s">
        <v>5121</v>
      </c>
      <c r="X2368" s="2" cm="1">
        <f t="array" ref="X2368">SUM(_xlfn._xlws.FILTER($F$2:$F$2454,_xlfn.MAP($W$2:$W$2454,_xlfn.LAMBDA(_xlpm.x,_xlpm.x=$W2368))))</f>
        <v>2896</v>
      </c>
      <c r="Y2368" s="11">
        <f t="shared" si="626"/>
        <v>3.453038674033149E-4</v>
      </c>
      <c r="Z2368" s="4"/>
      <c r="AA2368" s="2" cm="1">
        <f t="array" ref="AA2368">SUM(_xlfn._xlws.FILTER($F$2:$F$2454,_xlfn.MAP($Z$2:$Z$2454,_xlfn.LAMBDA(_xlpm.x,_xlpm.x=$Z2368))))</f>
        <v>3871</v>
      </c>
      <c r="AB2368" s="11">
        <f t="shared" si="627"/>
        <v>2.5833118057349522E-4</v>
      </c>
      <c r="AC2368" s="11">
        <f t="shared" si="628"/>
        <v>0.12602461379384577</v>
      </c>
      <c r="AG2368" s="2"/>
      <c r="AL2368" s="2"/>
      <c r="AM2368" s="2"/>
    </row>
    <row r="2369" spans="1:39">
      <c r="A2369" s="1" t="str">
        <f t="shared" si="612"/>
        <v>~tiou~ : [ʃə]</v>
      </c>
      <c r="B2369" s="1">
        <f>_xlfn.LET(_xlpm.d,$G2369,_xlpm.k,_xlfn.CONCAT(LEFT(TRIM(B$1),1),"*"),COUNTIF(_xlpm.d,_xlpm.k))</f>
        <v>0</v>
      </c>
      <c r="C2369" s="1">
        <f>_xlfn.LET(_xlpm.d,$G2369,_xlpm.k,_xlfn.CONCAT(LEFT(TRIM(C$1),1),"*"),COUNTIF(_xlpm.d,_xlpm.k))</f>
        <v>0</v>
      </c>
      <c r="D2369" s="1">
        <f>_xlfn.LET(_xlpm.d,$G2369,_xlpm.k,_xlfn.CONCAT(LEFT(TRIM(D$1),1),"*"),COUNTIF(_xlpm.d,_xlpm.k))</f>
        <v>0</v>
      </c>
      <c r="E2369" s="1">
        <f t="shared" si="613"/>
        <v>0.47712125471966244</v>
      </c>
      <c r="F2369" s="7">
        <v>2</v>
      </c>
      <c r="G2369" s="9" t="s">
        <v>1771</v>
      </c>
      <c r="H2369" s="4" cm="1">
        <f t="array" ref="H2369">F2369/freq.sum.r6e</f>
        <v>1.5842839036755386E-4</v>
      </c>
      <c r="I2369" s="1" t="str">
        <f t="shared" si="614"/>
        <v>ʃə</v>
      </c>
      <c r="J2369" s="1" t="str">
        <f t="shared" si="615"/>
        <v>tiou</v>
      </c>
      <c r="K2369" s="10">
        <f t="shared" si="616"/>
        <v>2</v>
      </c>
      <c r="L2369" s="1">
        <f t="shared" si="617"/>
        <v>4</v>
      </c>
      <c r="M2369" s="10">
        <f t="shared" si="618"/>
        <v>4</v>
      </c>
      <c r="N2369" s="1" t="str">
        <f t="shared" si="619"/>
        <v>~tiou~</v>
      </c>
      <c r="O2369" s="1" t="str">
        <f t="shared" si="620"/>
        <v>[ʃə]</v>
      </c>
      <c r="P2369" s="3" cm="1">
        <f t="array" ref="P2369">SUM(_xlfn._xlws.FILTER($H$2:$H$2454,_xlfn.MAP($N$2:$N$2454,_xlfn.LAMBDA(_xlpm.x,_xlpm.x=$N2369))))</f>
        <v>1.5842839036755386E-4</v>
      </c>
      <c r="Q2369" s="4">
        <f t="shared" si="621"/>
        <v>1</v>
      </c>
      <c r="R2369" s="6" cm="1">
        <f t="array" ref="R2369">SUM(_xlfn._xlws.FILTER($H$2:$H$2454,_xlfn.MAP($O$2:$O$2454,_xlfn.LAMBDA(_xlpm.x,_xlpm.x=$O2369))))</f>
        <v>1.0693916349809885E-2</v>
      </c>
      <c r="S2369" s="4">
        <f t="shared" si="622"/>
        <v>1.4814814814814815E-2</v>
      </c>
      <c r="T2369" s="4">
        <f t="shared" si="623"/>
        <v>1.0840073020283744E-2</v>
      </c>
      <c r="U2369" s="4">
        <f t="shared" si="624"/>
        <v>2.9197080291970802E-2</v>
      </c>
      <c r="V2369" s="4">
        <f t="shared" si="625"/>
        <v>1.8293037728310249</v>
      </c>
      <c r="W2369" s="4" t="s">
        <v>5144</v>
      </c>
      <c r="X2369" s="2" cm="1">
        <f t="array" ref="X2369">SUM(_xlfn._xlws.FILTER($F$2:$F$2454,_xlfn.MAP($W$2:$W$2454,_xlfn.LAMBDA(_xlpm.x,_xlpm.x=$W2369))))</f>
        <v>10</v>
      </c>
      <c r="Y2369" s="11">
        <f t="shared" si="626"/>
        <v>0.2</v>
      </c>
      <c r="Z2369" s="4" t="s">
        <v>5101</v>
      </c>
      <c r="AA2369" s="2" cm="1">
        <f t="array" ref="AA2369">SUM(_xlfn._xlws.FILTER($F$2:$F$2454,_xlfn.MAP($Z$2:$Z$2454,_xlfn.LAMBDA(_xlpm.x,_xlpm.x=$Z2369))))</f>
        <v>2255</v>
      </c>
      <c r="AB2369" s="11">
        <f t="shared" si="627"/>
        <v>8.869179600886918E-4</v>
      </c>
      <c r="AC2369" s="11">
        <f t="shared" si="628"/>
        <v>2.3531465462139796</v>
      </c>
      <c r="AG2369" s="2"/>
      <c r="AL2369" s="2"/>
      <c r="AM2369" s="2"/>
    </row>
    <row r="2370" spans="1:39">
      <c r="A2370" s="1" t="str">
        <f t="shared" ref="A2370:A2433" si="629">_xlfn.LET(_xlpm.sep," : ",CONCATENATE(N2370,_xlpm.sep,O2370))</f>
        <v>~nned~ : [nd]</v>
      </c>
      <c r="B2370" s="1">
        <f>_xlfn.LET(_xlpm.d,$G2370,_xlpm.k,_xlfn.CONCAT(LEFT(TRIM(B$1),1),"*"),COUNTIF(_xlpm.d,_xlpm.k))</f>
        <v>0</v>
      </c>
      <c r="C2370" s="1">
        <f>_xlfn.LET(_xlpm.d,$G2370,_xlpm.k,_xlfn.CONCAT(LEFT(TRIM(C$1),1),"*"),COUNTIF(_xlpm.d,_xlpm.k))</f>
        <v>0</v>
      </c>
      <c r="D2370" s="1">
        <f>_xlfn.LET(_xlpm.d,$G2370,_xlpm.k,_xlfn.CONCAT(LEFT(TRIM(D$1),1),"*"),COUNTIF(_xlpm.d,_xlpm.k))</f>
        <v>1</v>
      </c>
      <c r="E2370" s="1">
        <f t="shared" ref="E2370:E2433" si="630">LOG(F2370+1,10)</f>
        <v>0.30102999566398114</v>
      </c>
      <c r="F2370" s="7">
        <v>1</v>
      </c>
      <c r="G2370" s="9" t="s">
        <v>2137</v>
      </c>
      <c r="H2370" s="4" cm="1">
        <f t="array" ref="H2370">F2370/freq.sum.r6e</f>
        <v>7.9214195183776928E-5</v>
      </c>
      <c r="I2370" s="4" t="str">
        <f t="shared" ref="I2370:I2433" si="631">_xlfn.LET(_xlpm.sep,":",_xlpm.w,$G2370,LEFT(_xlpm.w,FIND(_xlpm.sep,_xlpm.w)-1))</f>
        <v>nd</v>
      </c>
      <c r="J2370" s="4" t="str">
        <f t="shared" ref="J2370:J2433" si="632">_xlfn.LET(_xlpm.sep,":",_xlpm.w,$G2370,RIGHT(_xlpm.w,LEN(_xlpm.w)-FIND(_xlpm.sep,_xlpm.w)))</f>
        <v>nned</v>
      </c>
      <c r="K2370" s="10">
        <f t="shared" ref="K2370:K2433" si="633">_xlfn.LET(_xlpm.w,I2370,LEN(_xlpm.w))</f>
        <v>2</v>
      </c>
      <c r="L2370" s="1">
        <f t="shared" ref="L2370:L2433" si="634">_xlfn.LET(_xlpm.w,J2370,LEN(_xlpm.w))</f>
        <v>4</v>
      </c>
      <c r="M2370" s="10">
        <f t="shared" ref="M2370:M2433" si="635">_xlfn.LET(_xlpm.a,K2370,_xlpm.b,L2370,MAX(_xlpm.a,_xlpm.b))</f>
        <v>4</v>
      </c>
      <c r="N2370" s="1" t="str">
        <f t="shared" ref="N2370:N2433" si="636">_xlfn.LET(_xlpm.sep,":",_xlpm.w,$G2370,_xlfn.CONCAT("~",RIGHT(_xlpm.w,LEN(_xlpm.w)-FIND(_xlpm.sep,_xlpm.w)),"~"))</f>
        <v>~nned~</v>
      </c>
      <c r="O2370" s="1" t="str">
        <f t="shared" ref="O2370:O2433" si="637">_xlfn.LET(_xlpm.sep,":",_xlpm.w,$G2370,_xlfn.CONCAT("[",LEFT(_xlpm.w,FIND(_xlpm.sep,_xlpm.w)-1),"]"))</f>
        <v>[nd]</v>
      </c>
      <c r="P2370" s="3" cm="1">
        <f t="array" ref="P2370">SUM(_xlfn._xlws.FILTER($H$2:$H$2454,_xlfn.MAP($N$2:$N$2454,_xlfn.LAMBDA(_xlpm.x,_xlpm.x=$N2370))))</f>
        <v>7.9214195183776928E-5</v>
      </c>
      <c r="Q2370" s="4">
        <f t="shared" ref="Q2370:Q2433" si="638">$H2370/P2370</f>
        <v>1</v>
      </c>
      <c r="R2370" s="6" cm="1">
        <f t="array" ref="R2370">SUM(_xlfn._xlws.FILTER($H$2:$H$2454,_xlfn.MAP($O$2:$O$2454,_xlfn.LAMBDA(_xlpm.x,_xlpm.x=$O2370))))</f>
        <v>6.8124207858048166E-3</v>
      </c>
      <c r="S2370" s="4">
        <f t="shared" ref="S2370:S2433" si="639">$H2370/R2370</f>
        <v>1.1627906976744184E-2</v>
      </c>
      <c r="T2370" s="4">
        <f t="shared" ref="T2370:T2433" si="640">_xlfn.LET(_xlpm.freq,F2370,_xlpm.size,M2370+1,_xlpm.F,U2370,LOG(1+_xlpm.freq)*LOG(1+_xlpm.size)*_xlpm.F)</f>
        <v>5.384985460434707E-3</v>
      </c>
      <c r="U2370" s="4">
        <f t="shared" ref="U2370:U2433" si="641">_xlfn.LET(_xlpm.a,S2370,_xlpm.b,Q2370,2*_xlpm.a*_xlpm.b/(_xlpm.a+_xlpm.b))</f>
        <v>2.2988505747126433E-2</v>
      </c>
      <c r="V2370" s="4">
        <f t="shared" ref="V2370:V2433" si="642">_xlfn.LET(_xlpm.p,Q2370,_xlpm.q,S2370,LOG(_xlpm.p/_xlpm.q))</f>
        <v>1.9344984512435679</v>
      </c>
      <c r="W2370" s="4" t="s">
        <v>5121</v>
      </c>
      <c r="X2370" s="2" cm="1">
        <f t="array" ref="X2370">SUM(_xlfn._xlws.FILTER($F$2:$F$2454,_xlfn.MAP($W$2:$W$2454,_xlfn.LAMBDA(_xlpm.x,_xlpm.x=$W2370))))</f>
        <v>2896</v>
      </c>
      <c r="Y2370" s="11">
        <f t="shared" ref="Y2370:Y2433" si="643">$F2370/X2370</f>
        <v>3.453038674033149E-4</v>
      </c>
      <c r="Z2370" s="4"/>
      <c r="AA2370" s="2" cm="1">
        <f t="array" ref="AA2370">SUM(_xlfn._xlws.FILTER($F$2:$F$2454,_xlfn.MAP($Z$2:$Z$2454,_xlfn.LAMBDA(_xlpm.x,_xlpm.x=$Z2370))))</f>
        <v>3871</v>
      </c>
      <c r="AB2370" s="11">
        <f t="shared" ref="AB2370:AB2433" si="644">$F2370/AA2370</f>
        <v>2.5833118057349522E-4</v>
      </c>
      <c r="AC2370" s="11">
        <f t="shared" ref="AC2370:AC2433" si="645">_xlfn.LET(_xlpm.a,Y2370,_xlpm.b,AB2370,LOG(_xlpm.a/_xlpm.b))</f>
        <v>0.12602461379384577</v>
      </c>
      <c r="AG2370" s="2"/>
      <c r="AL2370" s="2"/>
      <c r="AM2370" s="2"/>
    </row>
    <row r="2371" spans="1:39">
      <c r="A2371" s="1" t="str">
        <f t="shared" si="629"/>
        <v>~ssed~ : [st]</v>
      </c>
      <c r="B2371" s="1">
        <f>_xlfn.LET(_xlpm.d,$G2371,_xlpm.k,_xlfn.CONCAT(LEFT(TRIM(B$1),1),"*"),COUNTIF(_xlpm.d,_xlpm.k))</f>
        <v>0</v>
      </c>
      <c r="C2371" s="1">
        <f>_xlfn.LET(_xlpm.d,$G2371,_xlpm.k,_xlfn.CONCAT(LEFT(TRIM(C$1),1),"*"),COUNTIF(_xlpm.d,_xlpm.k))</f>
        <v>0</v>
      </c>
      <c r="D2371" s="1">
        <f>_xlfn.LET(_xlpm.d,$G2371,_xlpm.k,_xlfn.CONCAT(LEFT(TRIM(D$1),1),"*"),COUNTIF(_xlpm.d,_xlpm.k))</f>
        <v>0</v>
      </c>
      <c r="E2371" s="1">
        <f t="shared" si="630"/>
        <v>0.30102999566398114</v>
      </c>
      <c r="F2371" s="7">
        <v>1</v>
      </c>
      <c r="G2371" s="9" t="s">
        <v>2230</v>
      </c>
      <c r="H2371" s="4" cm="1">
        <f t="array" ref="H2371">F2371/freq.sum.r6e</f>
        <v>7.9214195183776928E-5</v>
      </c>
      <c r="I2371" s="4" t="str">
        <f t="shared" si="631"/>
        <v>st</v>
      </c>
      <c r="J2371" s="4" t="str">
        <f t="shared" si="632"/>
        <v>ssed</v>
      </c>
      <c r="K2371" s="10">
        <f t="shared" si="633"/>
        <v>2</v>
      </c>
      <c r="L2371" s="1">
        <f t="shared" si="634"/>
        <v>4</v>
      </c>
      <c r="M2371" s="10">
        <f t="shared" si="635"/>
        <v>4</v>
      </c>
      <c r="N2371" s="1" t="str">
        <f t="shared" si="636"/>
        <v>~ssed~</v>
      </c>
      <c r="O2371" s="1" t="str">
        <f t="shared" si="637"/>
        <v>[st]</v>
      </c>
      <c r="P2371" s="3" cm="1">
        <f t="array" ref="P2371">SUM(_xlfn._xlws.FILTER($H$2:$H$2454,_xlfn.MAP($N$2:$N$2454,_xlfn.LAMBDA(_xlpm.x,_xlpm.x=$N2371))))</f>
        <v>7.9214195183776928E-5</v>
      </c>
      <c r="Q2371" s="4">
        <f t="shared" si="638"/>
        <v>1</v>
      </c>
      <c r="R2371" s="6" cm="1">
        <f t="array" ref="R2371">SUM(_xlfn._xlws.FILTER($H$2:$H$2454,_xlfn.MAP($O$2:$O$2454,_xlfn.LAMBDA(_xlpm.x,_xlpm.x=$O2371))))</f>
        <v>7.1292775665399251E-3</v>
      </c>
      <c r="S2371" s="4">
        <f t="shared" si="639"/>
        <v>1.1111111111111108E-2</v>
      </c>
      <c r="T2371" s="4">
        <f t="shared" si="640"/>
        <v>5.1482828028331816E-3</v>
      </c>
      <c r="U2371" s="4">
        <f t="shared" si="641"/>
        <v>2.1978021978021973E-2</v>
      </c>
      <c r="V2371" s="4">
        <f t="shared" si="642"/>
        <v>1.954242509439325</v>
      </c>
      <c r="W2371" s="4" t="s">
        <v>5121</v>
      </c>
      <c r="X2371" s="2" cm="1">
        <f t="array" ref="X2371">SUM(_xlfn._xlws.FILTER($F$2:$F$2454,_xlfn.MAP($W$2:$W$2454,_xlfn.LAMBDA(_xlpm.x,_xlpm.x=$W2371))))</f>
        <v>2896</v>
      </c>
      <c r="Y2371" s="11">
        <f t="shared" si="643"/>
        <v>3.453038674033149E-4</v>
      </c>
      <c r="Z2371" s="4"/>
      <c r="AA2371" s="2" cm="1">
        <f t="array" ref="AA2371">SUM(_xlfn._xlws.FILTER($F$2:$F$2454,_xlfn.MAP($Z$2:$Z$2454,_xlfn.LAMBDA(_xlpm.x,_xlpm.x=$Z2371))))</f>
        <v>3871</v>
      </c>
      <c r="AB2371" s="11">
        <f t="shared" si="644"/>
        <v>2.5833118057349522E-4</v>
      </c>
      <c r="AC2371" s="11">
        <f t="shared" si="645"/>
        <v>0.12602461379384577</v>
      </c>
      <c r="AG2371" s="2"/>
      <c r="AL2371" s="2"/>
      <c r="AM2371" s="2"/>
    </row>
    <row r="2372" spans="1:39">
      <c r="A2372" s="1" t="str">
        <f t="shared" si="629"/>
        <v>~ttee~ : [tɪ]</v>
      </c>
      <c r="B2372" s="1">
        <f>_xlfn.LET(_xlpm.d,$G2372,_xlpm.k,_xlfn.CONCAT(LEFT(TRIM(B$1),1),"*"),COUNTIF(_xlpm.d,_xlpm.k))</f>
        <v>0</v>
      </c>
      <c r="C2372" s="1">
        <f>_xlfn.LET(_xlpm.d,$G2372,_xlpm.k,_xlfn.CONCAT(LEFT(TRIM(C$1),1),"*"),COUNTIF(_xlpm.d,_xlpm.k))</f>
        <v>0</v>
      </c>
      <c r="D2372" s="1">
        <f>_xlfn.LET(_xlpm.d,$G2372,_xlpm.k,_xlfn.CONCAT(LEFT(TRIM(D$1),1),"*"),COUNTIF(_xlpm.d,_xlpm.k))</f>
        <v>0</v>
      </c>
      <c r="E2372" s="1">
        <f t="shared" si="630"/>
        <v>0.30102999566398114</v>
      </c>
      <c r="F2372" s="7">
        <v>1</v>
      </c>
      <c r="G2372" s="9" t="s">
        <v>1842</v>
      </c>
      <c r="H2372" s="4" cm="1">
        <f t="array" ref="H2372">F2372/freq.sum.r6e</f>
        <v>7.9214195183776928E-5</v>
      </c>
      <c r="I2372" s="1" t="str">
        <f t="shared" si="631"/>
        <v>tɪ</v>
      </c>
      <c r="J2372" s="1" t="str">
        <f t="shared" si="632"/>
        <v>ttee</v>
      </c>
      <c r="K2372" s="10">
        <f t="shared" si="633"/>
        <v>2</v>
      </c>
      <c r="L2372" s="1">
        <f t="shared" si="634"/>
        <v>4</v>
      </c>
      <c r="M2372" s="10">
        <f t="shared" si="635"/>
        <v>4</v>
      </c>
      <c r="N2372" s="1" t="str">
        <f t="shared" si="636"/>
        <v>~ttee~</v>
      </c>
      <c r="O2372" s="1" t="str">
        <f t="shared" si="637"/>
        <v>[tɪ]</v>
      </c>
      <c r="P2372" s="3" cm="1">
        <f t="array" ref="P2372">SUM(_xlfn._xlws.FILTER($H$2:$H$2454,_xlfn.MAP($N$2:$N$2454,_xlfn.LAMBDA(_xlpm.x,_xlpm.x=$N2372))))</f>
        <v>7.9214195183776928E-5</v>
      </c>
      <c r="Q2372" s="4">
        <f t="shared" si="638"/>
        <v>1</v>
      </c>
      <c r="R2372" s="6" cm="1">
        <f t="array" ref="R2372">SUM(_xlfn._xlws.FILTER($H$2:$H$2454,_xlfn.MAP($O$2:$O$2454,_xlfn.LAMBDA(_xlpm.x,_xlpm.x=$O2372))))</f>
        <v>7.7629911280101419E-3</v>
      </c>
      <c r="S2372" s="4">
        <f t="shared" si="639"/>
        <v>1.0204081632653057E-2</v>
      </c>
      <c r="T2372" s="4">
        <f t="shared" si="640"/>
        <v>4.732259950078985E-3</v>
      </c>
      <c r="U2372" s="4">
        <f t="shared" si="641"/>
        <v>2.0202020202020197E-2</v>
      </c>
      <c r="V2372" s="4">
        <f t="shared" si="642"/>
        <v>1.9912260756924951</v>
      </c>
      <c r="W2372" s="4" t="s">
        <v>5126</v>
      </c>
      <c r="X2372" s="2" cm="1">
        <f t="array" ref="X2372">SUM(_xlfn._xlws.FILTER($F$2:$F$2454,_xlfn.MAP($W$2:$W$2454,_xlfn.LAMBDA(_xlpm.x,_xlpm.x=$W2372))))</f>
        <v>109</v>
      </c>
      <c r="Y2372" s="11">
        <f t="shared" si="643"/>
        <v>9.1743119266055051E-3</v>
      </c>
      <c r="Z2372" s="4" t="s">
        <v>5102</v>
      </c>
      <c r="AA2372" s="2" cm="1">
        <f t="array" ref="AA2372">SUM(_xlfn._xlws.FILTER($F$2:$F$2454,_xlfn.MAP($Z$2:$Z$2454,_xlfn.LAMBDA(_xlpm.x,_xlpm.x=$Z2372))))</f>
        <v>1794</v>
      </c>
      <c r="AB2372" s="11">
        <f t="shared" si="644"/>
        <v>5.5741360089186175E-4</v>
      </c>
      <c r="AC2372" s="11">
        <f t="shared" si="645"/>
        <v>1.2163959407674496</v>
      </c>
      <c r="AG2372" s="2"/>
      <c r="AL2372" s="2"/>
      <c r="AM2372" s="2"/>
    </row>
    <row r="2373" spans="1:39">
      <c r="A2373" s="1" t="str">
        <f t="shared" si="629"/>
        <v>~chti~ : [tɪ]</v>
      </c>
      <c r="B2373" s="1">
        <f>_xlfn.LET(_xlpm.d,$G2373,_xlpm.k,_xlfn.CONCAT(LEFT(TRIM(B$1),1),"*"),COUNTIF(_xlpm.d,_xlpm.k))</f>
        <v>0</v>
      </c>
      <c r="C2373" s="1">
        <f>_xlfn.LET(_xlpm.d,$G2373,_xlpm.k,_xlfn.CONCAT(LEFT(TRIM(C$1),1),"*"),COUNTIF(_xlpm.d,_xlpm.k))</f>
        <v>0</v>
      </c>
      <c r="D2373" s="1">
        <f>_xlfn.LET(_xlpm.d,$G2373,_xlpm.k,_xlfn.CONCAT(LEFT(TRIM(D$1),1),"*"),COUNTIF(_xlpm.d,_xlpm.k))</f>
        <v>0</v>
      </c>
      <c r="E2373" s="1">
        <f t="shared" si="630"/>
        <v>0.30102999566398114</v>
      </c>
      <c r="F2373" s="7">
        <v>1</v>
      </c>
      <c r="G2373" s="9" t="s">
        <v>2458</v>
      </c>
      <c r="H2373" s="4" cm="1">
        <f t="array" ref="H2373">F2373/freq.sum.r6e</f>
        <v>7.9214195183776928E-5</v>
      </c>
      <c r="I2373" s="4" t="str">
        <f t="shared" si="631"/>
        <v>tɪ</v>
      </c>
      <c r="J2373" s="4" t="str">
        <f t="shared" si="632"/>
        <v>chti</v>
      </c>
      <c r="K2373" s="10">
        <f t="shared" si="633"/>
        <v>2</v>
      </c>
      <c r="L2373" s="1">
        <f t="shared" si="634"/>
        <v>4</v>
      </c>
      <c r="M2373" s="10">
        <f t="shared" si="635"/>
        <v>4</v>
      </c>
      <c r="N2373" s="1" t="str">
        <f t="shared" si="636"/>
        <v>~chti~</v>
      </c>
      <c r="O2373" s="1" t="str">
        <f t="shared" si="637"/>
        <v>[tɪ]</v>
      </c>
      <c r="P2373" s="3" cm="1">
        <f t="array" ref="P2373">SUM(_xlfn._xlws.FILTER($H$2:$H$2454,_xlfn.MAP($N$2:$N$2454,_xlfn.LAMBDA(_xlpm.x,_xlpm.x=$N2373))))</f>
        <v>7.9214195183776928E-5</v>
      </c>
      <c r="Q2373" s="4">
        <f t="shared" si="638"/>
        <v>1</v>
      </c>
      <c r="R2373" s="6" cm="1">
        <f t="array" ref="R2373">SUM(_xlfn._xlws.FILTER($H$2:$H$2454,_xlfn.MAP($O$2:$O$2454,_xlfn.LAMBDA(_xlpm.x,_xlpm.x=$O2373))))</f>
        <v>7.7629911280101419E-3</v>
      </c>
      <c r="S2373" s="4">
        <f t="shared" si="639"/>
        <v>1.0204081632653057E-2</v>
      </c>
      <c r="T2373" s="4">
        <f t="shared" si="640"/>
        <v>4.732259950078985E-3</v>
      </c>
      <c r="U2373" s="4">
        <f t="shared" si="641"/>
        <v>2.0202020202020197E-2</v>
      </c>
      <c r="V2373" s="4">
        <f t="shared" si="642"/>
        <v>1.9912260756924951</v>
      </c>
      <c r="W2373" s="4" t="s">
        <v>5110</v>
      </c>
      <c r="X2373" s="2" cm="1">
        <f t="array" ref="X2373">SUM(_xlfn._xlws.FILTER($F$2:$F$2454,_xlfn.MAP($W$2:$W$2454,_xlfn.LAMBDA(_xlpm.x,_xlpm.x=$W2373))))</f>
        <v>1594</v>
      </c>
      <c r="Y2373" s="11">
        <f t="shared" si="643"/>
        <v>6.2735257214554575E-4</v>
      </c>
      <c r="Z2373" s="4" t="s">
        <v>5102</v>
      </c>
      <c r="AA2373" s="2" cm="1">
        <f t="array" ref="AA2373">SUM(_xlfn._xlws.FILTER($F$2:$F$2454,_xlfn.MAP($Z$2:$Z$2454,_xlfn.LAMBDA(_xlpm.x,_xlpm.x=$Z2373))))</f>
        <v>1794</v>
      </c>
      <c r="AB2373" s="11">
        <f t="shared" si="644"/>
        <v>5.5741360089186175E-4</v>
      </c>
      <c r="AC2373" s="11">
        <f t="shared" si="645"/>
        <v>5.1334121647979701E-2</v>
      </c>
      <c r="AG2373" s="2"/>
      <c r="AL2373" s="2"/>
      <c r="AM2373" s="2"/>
    </row>
    <row r="2374" spans="1:39">
      <c r="A2374" s="1" t="str">
        <f t="shared" si="629"/>
        <v>~ller~ : [lə]</v>
      </c>
      <c r="B2374" s="1">
        <f>_xlfn.LET(_xlpm.d,$G2374,_xlpm.k,_xlfn.CONCAT(LEFT(TRIM(B$1),1),"*"),COUNTIF(_xlpm.d,_xlpm.k))</f>
        <v>0</v>
      </c>
      <c r="C2374" s="1">
        <f>_xlfn.LET(_xlpm.d,$G2374,_xlpm.k,_xlfn.CONCAT(LEFT(TRIM(C$1),1),"*"),COUNTIF(_xlpm.d,_xlpm.k))</f>
        <v>0</v>
      </c>
      <c r="D2374" s="1">
        <f>_xlfn.LET(_xlpm.d,$G2374,_xlpm.k,_xlfn.CONCAT(LEFT(TRIM(D$1),1),"*"),COUNTIF(_xlpm.d,_xlpm.k))</f>
        <v>0</v>
      </c>
      <c r="E2374" s="1">
        <f t="shared" si="630"/>
        <v>0.30102999566398114</v>
      </c>
      <c r="F2374" s="7">
        <v>1</v>
      </c>
      <c r="G2374" s="9" t="s">
        <v>2089</v>
      </c>
      <c r="H2374" s="4" cm="1">
        <f t="array" ref="H2374">F2374/freq.sum.r6e</f>
        <v>7.9214195183776928E-5</v>
      </c>
      <c r="I2374" s="1" t="str">
        <f t="shared" si="631"/>
        <v>lə</v>
      </c>
      <c r="J2374" s="1" t="str">
        <f t="shared" si="632"/>
        <v>ller</v>
      </c>
      <c r="K2374" s="10">
        <f t="shared" si="633"/>
        <v>2</v>
      </c>
      <c r="L2374" s="1">
        <f t="shared" si="634"/>
        <v>4</v>
      </c>
      <c r="M2374" s="10">
        <f t="shared" si="635"/>
        <v>4</v>
      </c>
      <c r="N2374" s="1" t="str">
        <f t="shared" si="636"/>
        <v>~ller~</v>
      </c>
      <c r="O2374" s="1" t="str">
        <f t="shared" si="637"/>
        <v>[lə]</v>
      </c>
      <c r="P2374" s="3" cm="1">
        <f t="array" ref="P2374">SUM(_xlfn._xlws.FILTER($H$2:$H$2454,_xlfn.MAP($N$2:$N$2454,_xlfn.LAMBDA(_xlpm.x,_xlpm.x=$N2374))))</f>
        <v>7.9214195183776928E-5</v>
      </c>
      <c r="Q2374" s="4">
        <f t="shared" si="638"/>
        <v>1</v>
      </c>
      <c r="R2374" s="6" cm="1">
        <f t="array" ref="R2374">SUM(_xlfn._xlws.FILTER($H$2:$H$2454,_xlfn.MAP($O$2:$O$2454,_xlfn.LAMBDA(_xlpm.x,_xlpm.x=$O2374))))</f>
        <v>7.9214195183776939E-3</v>
      </c>
      <c r="S2374" s="4">
        <f t="shared" si="639"/>
        <v>9.9999999999999985E-3</v>
      </c>
      <c r="T2374" s="4">
        <f t="shared" si="640"/>
        <v>4.6385518322556388E-3</v>
      </c>
      <c r="U2374" s="4">
        <f t="shared" si="641"/>
        <v>1.9801980198019799E-2</v>
      </c>
      <c r="V2374" s="4">
        <f t="shared" si="642"/>
        <v>2</v>
      </c>
      <c r="W2374" s="4" t="s">
        <v>5121</v>
      </c>
      <c r="X2374" s="2" cm="1">
        <f t="array" ref="X2374">SUM(_xlfn._xlws.FILTER($F$2:$F$2454,_xlfn.MAP($W$2:$W$2454,_xlfn.LAMBDA(_xlpm.x,_xlpm.x=$W2374))))</f>
        <v>2896</v>
      </c>
      <c r="Y2374" s="11">
        <f t="shared" si="643"/>
        <v>3.453038674033149E-4</v>
      </c>
      <c r="Z2374" s="4" t="s">
        <v>5101</v>
      </c>
      <c r="AA2374" s="2" cm="1">
        <f t="array" ref="AA2374">SUM(_xlfn._xlws.FILTER($F$2:$F$2454,_xlfn.MAP($Z$2:$Z$2454,_xlfn.LAMBDA(_xlpm.x,_xlpm.x=$Z2374))))</f>
        <v>2255</v>
      </c>
      <c r="AB2374" s="11">
        <f t="shared" si="644"/>
        <v>4.434589800443459E-4</v>
      </c>
      <c r="AC2374" s="11">
        <f t="shared" si="645"/>
        <v>-0.10865201131112999</v>
      </c>
      <c r="AG2374" s="2"/>
      <c r="AL2374" s="2"/>
      <c r="AM2374" s="2"/>
    </row>
    <row r="2375" spans="1:39">
      <c r="A2375" s="1" t="str">
        <f t="shared" si="629"/>
        <v>~tene~ : [nə]</v>
      </c>
      <c r="B2375" s="1">
        <f>_xlfn.LET(_xlpm.d,$G2375,_xlpm.k,_xlfn.CONCAT(LEFT(TRIM(B$1),1),"*"),COUNTIF(_xlpm.d,_xlpm.k))</f>
        <v>0</v>
      </c>
      <c r="C2375" s="1">
        <f>_xlfn.LET(_xlpm.d,$G2375,_xlpm.k,_xlfn.CONCAT(LEFT(TRIM(C$1),1),"*"),COUNTIF(_xlpm.d,_xlpm.k))</f>
        <v>0</v>
      </c>
      <c r="D2375" s="1">
        <f>_xlfn.LET(_xlpm.d,$G2375,_xlpm.k,_xlfn.CONCAT(LEFT(TRIM(D$1),1),"*"),COUNTIF(_xlpm.d,_xlpm.k))</f>
        <v>1</v>
      </c>
      <c r="E2375" s="1">
        <f t="shared" si="630"/>
        <v>0.30102999566398114</v>
      </c>
      <c r="F2375" s="7">
        <v>1</v>
      </c>
      <c r="G2375" s="9" t="s">
        <v>2175</v>
      </c>
      <c r="H2375" s="4" cm="1">
        <f t="array" ref="H2375">F2375/freq.sum.r6e</f>
        <v>7.9214195183776928E-5</v>
      </c>
      <c r="I2375" s="1" t="str">
        <f t="shared" si="631"/>
        <v>nə</v>
      </c>
      <c r="J2375" s="1" t="str">
        <f t="shared" si="632"/>
        <v>tene</v>
      </c>
      <c r="K2375" s="10">
        <f t="shared" si="633"/>
        <v>2</v>
      </c>
      <c r="L2375" s="1">
        <f t="shared" si="634"/>
        <v>4</v>
      </c>
      <c r="M2375" s="10">
        <f t="shared" si="635"/>
        <v>4</v>
      </c>
      <c r="N2375" s="1" t="str">
        <f t="shared" si="636"/>
        <v>~tene~</v>
      </c>
      <c r="O2375" s="1" t="str">
        <f t="shared" si="637"/>
        <v>[nə]</v>
      </c>
      <c r="P2375" s="3" cm="1">
        <f t="array" ref="P2375">SUM(_xlfn._xlws.FILTER($H$2:$H$2454,_xlfn.MAP($N$2:$N$2454,_xlfn.LAMBDA(_xlpm.x,_xlpm.x=$N2375))))</f>
        <v>7.9214195183776928E-5</v>
      </c>
      <c r="Q2375" s="4">
        <f t="shared" si="638"/>
        <v>1</v>
      </c>
      <c r="R2375" s="6" cm="1">
        <f t="array" ref="R2375">SUM(_xlfn._xlws.FILTER($H$2:$H$2454,_xlfn.MAP($O$2:$O$2454,_xlfn.LAMBDA(_xlpm.x,_xlpm.x=$O2375))))</f>
        <v>8.1590621039290216E-3</v>
      </c>
      <c r="S2375" s="4">
        <f t="shared" si="639"/>
        <v>9.7087378640776725E-3</v>
      </c>
      <c r="T2375" s="4">
        <f t="shared" si="640"/>
        <v>4.5047474524790359E-3</v>
      </c>
      <c r="U2375" s="4">
        <f t="shared" si="641"/>
        <v>1.9230769230769235E-2</v>
      </c>
      <c r="V2375" s="4">
        <f t="shared" si="642"/>
        <v>2.012837224705172</v>
      </c>
      <c r="W2375" s="4" t="s">
        <v>5121</v>
      </c>
      <c r="X2375" s="2" cm="1">
        <f t="array" ref="X2375">SUM(_xlfn._xlws.FILTER($F$2:$F$2454,_xlfn.MAP($W$2:$W$2454,_xlfn.LAMBDA(_xlpm.x,_xlpm.x=$W2375))))</f>
        <v>2896</v>
      </c>
      <c r="Y2375" s="11">
        <f t="shared" si="643"/>
        <v>3.453038674033149E-4</v>
      </c>
      <c r="Z2375" s="4" t="s">
        <v>5101</v>
      </c>
      <c r="AA2375" s="2" cm="1">
        <f t="array" ref="AA2375">SUM(_xlfn._xlws.FILTER($F$2:$F$2454,_xlfn.MAP($Z$2:$Z$2454,_xlfn.LAMBDA(_xlpm.x,_xlpm.x=$Z2375))))</f>
        <v>2255</v>
      </c>
      <c r="AB2375" s="11">
        <f t="shared" si="644"/>
        <v>4.434589800443459E-4</v>
      </c>
      <c r="AC2375" s="11">
        <f t="shared" si="645"/>
        <v>-0.10865201131112999</v>
      </c>
      <c r="AG2375" s="2"/>
      <c r="AL2375" s="2"/>
      <c r="AM2375" s="2"/>
    </row>
    <row r="2376" spans="1:39">
      <c r="A2376" s="1" t="str">
        <f t="shared" si="629"/>
        <v>~ghey~ : [ɪ]</v>
      </c>
      <c r="B2376" s="1">
        <f>_xlfn.LET(_xlpm.d,$G2376,_xlpm.k,_xlfn.CONCAT(LEFT(TRIM(B$1),1),"*"),COUNTIF(_xlpm.d,_xlpm.k))</f>
        <v>0</v>
      </c>
      <c r="C2376" s="1">
        <f>_xlfn.LET(_xlpm.d,$G2376,_xlpm.k,_xlfn.CONCAT(LEFT(TRIM(C$1),1),"*"),COUNTIF(_xlpm.d,_xlpm.k))</f>
        <v>0</v>
      </c>
      <c r="D2376" s="1">
        <f>_xlfn.LET(_xlpm.d,$G2376,_xlpm.k,_xlfn.CONCAT(LEFT(TRIM(D$1),1),"*"),COUNTIF(_xlpm.d,_xlpm.k))</f>
        <v>0</v>
      </c>
      <c r="E2376" s="1">
        <f t="shared" si="630"/>
        <v>0.30102999566398114</v>
      </c>
      <c r="F2376" s="7">
        <v>1</v>
      </c>
      <c r="G2376" s="9" t="s">
        <v>2316</v>
      </c>
      <c r="H2376" s="4" cm="1">
        <f t="array" ref="H2376">F2376/freq.sum.r6e</f>
        <v>7.9214195183776928E-5</v>
      </c>
      <c r="I2376" s="1" t="str">
        <f t="shared" si="631"/>
        <v>ɪ</v>
      </c>
      <c r="J2376" s="1" t="str">
        <f t="shared" si="632"/>
        <v>ghey</v>
      </c>
      <c r="K2376" s="10">
        <f t="shared" si="633"/>
        <v>1</v>
      </c>
      <c r="L2376" s="1">
        <f t="shared" si="634"/>
        <v>4</v>
      </c>
      <c r="M2376" s="10">
        <f t="shared" si="635"/>
        <v>4</v>
      </c>
      <c r="N2376" s="1" t="str">
        <f t="shared" si="636"/>
        <v>~ghey~</v>
      </c>
      <c r="O2376" s="1" t="str">
        <f t="shared" si="637"/>
        <v>[ɪ]</v>
      </c>
      <c r="P2376" s="3" cm="1">
        <f t="array" ref="P2376">SUM(_xlfn._xlws.FILTER($H$2:$H$2454,_xlfn.MAP($N$2:$N$2454,_xlfn.LAMBDA(_xlpm.x,_xlpm.x=$N2376))))</f>
        <v>1.5842839036755386E-4</v>
      </c>
      <c r="Q2376" s="4">
        <f t="shared" si="638"/>
        <v>0.5</v>
      </c>
      <c r="R2376" s="6" cm="1">
        <f t="array" ref="R2376">SUM(_xlfn._xlws.FILTER($H$2:$H$2454,_xlfn.MAP($O$2:$O$2454,_xlfn.LAMBDA(_xlpm.x,_xlpm.x=$O2376))))</f>
        <v>1.7743979721166033E-2</v>
      </c>
      <c r="S2376" s="4">
        <f t="shared" si="639"/>
        <v>4.464285714285714E-3</v>
      </c>
      <c r="T2376" s="4">
        <f t="shared" si="640"/>
        <v>2.072981128574423E-3</v>
      </c>
      <c r="U2376" s="4">
        <f t="shared" si="641"/>
        <v>8.8495575221238937E-3</v>
      </c>
      <c r="V2376" s="4">
        <f t="shared" si="642"/>
        <v>2.0492180226701815</v>
      </c>
      <c r="W2376" s="4" t="s">
        <v>5147</v>
      </c>
      <c r="X2376" s="2" cm="1">
        <f t="array" ref="X2376">SUM(_xlfn._xlws.FILTER($F$2:$F$2454,_xlfn.MAP($W$2:$W$2454,_xlfn.LAMBDA(_xlpm.x,_xlpm.x=$W2376))))</f>
        <v>29</v>
      </c>
      <c r="Y2376" s="11">
        <f t="shared" si="643"/>
        <v>3.4482758620689655E-2</v>
      </c>
      <c r="Z2376" s="4" t="s">
        <v>5102</v>
      </c>
      <c r="AA2376" s="2" cm="1">
        <f t="array" ref="AA2376">SUM(_xlfn._xlws.FILTER($F$2:$F$2454,_xlfn.MAP($Z$2:$Z$2454,_xlfn.LAMBDA(_xlpm.x,_xlpm.x=$Z2376))))</f>
        <v>1794</v>
      </c>
      <c r="AB2376" s="11">
        <f t="shared" si="644"/>
        <v>5.5741360089186175E-4</v>
      </c>
      <c r="AC2376" s="11">
        <f t="shared" si="645"/>
        <v>1.7914244408091171</v>
      </c>
      <c r="AG2376" s="2"/>
      <c r="AL2376" s="2"/>
      <c r="AM2376" s="2"/>
    </row>
    <row r="2377" spans="1:39">
      <c r="A2377" s="1" t="str">
        <f t="shared" si="629"/>
        <v>~rria~ : [ɹɪ]</v>
      </c>
      <c r="B2377" s="1">
        <f>_xlfn.LET(_xlpm.d,$G2377,_xlpm.k,_xlfn.CONCAT(LEFT(TRIM(B$1),1),"*"),COUNTIF(_xlpm.d,_xlpm.k))</f>
        <v>1</v>
      </c>
      <c r="C2377" s="1">
        <f>_xlfn.LET(_xlpm.d,$G2377,_xlpm.k,_xlfn.CONCAT(LEFT(TRIM(C$1),1),"*"),COUNTIF(_xlpm.d,_xlpm.k))</f>
        <v>0</v>
      </c>
      <c r="D2377" s="1">
        <f>_xlfn.LET(_xlpm.d,$G2377,_xlpm.k,_xlfn.CONCAT(LEFT(TRIM(D$1),1),"*"),COUNTIF(_xlpm.d,_xlpm.k))</f>
        <v>0</v>
      </c>
      <c r="E2377" s="1">
        <f t="shared" si="630"/>
        <v>0.30102999566398114</v>
      </c>
      <c r="F2377" s="7">
        <v>1</v>
      </c>
      <c r="G2377" s="9" t="s">
        <v>1873</v>
      </c>
      <c r="H2377" s="4" cm="1">
        <f t="array" ref="H2377">F2377/freq.sum.r6e</f>
        <v>7.9214195183776928E-5</v>
      </c>
      <c r="I2377" s="4" t="str">
        <f t="shared" si="631"/>
        <v>ɹɪ</v>
      </c>
      <c r="J2377" s="4" t="str">
        <f t="shared" si="632"/>
        <v>rria</v>
      </c>
      <c r="K2377" s="10">
        <f t="shared" si="633"/>
        <v>2</v>
      </c>
      <c r="L2377" s="1">
        <f t="shared" si="634"/>
        <v>4</v>
      </c>
      <c r="M2377" s="10">
        <f t="shared" si="635"/>
        <v>4</v>
      </c>
      <c r="N2377" s="1" t="str">
        <f t="shared" si="636"/>
        <v>~rria~</v>
      </c>
      <c r="O2377" s="1" t="str">
        <f t="shared" si="637"/>
        <v>[ɹɪ]</v>
      </c>
      <c r="P2377" s="3" cm="1">
        <f t="array" ref="P2377">SUM(_xlfn._xlws.FILTER($H$2:$H$2454,_xlfn.MAP($N$2:$N$2454,_xlfn.LAMBDA(_xlpm.x,_xlpm.x=$N2377))))</f>
        <v>1.5842839036755386E-4</v>
      </c>
      <c r="Q2377" s="4">
        <f t="shared" si="638"/>
        <v>0.5</v>
      </c>
      <c r="R2377" s="6" cm="1">
        <f t="array" ref="R2377">SUM(_xlfn._xlws.FILTER($H$2:$H$2454,_xlfn.MAP($O$2:$O$2454,_xlfn.LAMBDA(_xlpm.x,_xlpm.x=$O2377))))</f>
        <v>1.8219264892268688E-2</v>
      </c>
      <c r="S2377" s="4">
        <f t="shared" si="639"/>
        <v>4.3478260869565227E-3</v>
      </c>
      <c r="T2377" s="4">
        <f t="shared" si="640"/>
        <v>2.0193695476630161E-3</v>
      </c>
      <c r="U2377" s="4">
        <f t="shared" si="641"/>
        <v>8.6206896551724154E-3</v>
      </c>
      <c r="V2377" s="4">
        <f t="shared" si="642"/>
        <v>2.0606978403536114</v>
      </c>
      <c r="W2377" s="4" t="s">
        <v>5125</v>
      </c>
      <c r="X2377" s="2" cm="1">
        <f t="array" ref="X2377">SUM(_xlfn._xlws.FILTER($F$2:$F$2454,_xlfn.MAP($W$2:$W$2454,_xlfn.LAMBDA(_xlpm.x,_xlpm.x=$W2377))))</f>
        <v>26</v>
      </c>
      <c r="Y2377" s="11">
        <f t="shared" si="643"/>
        <v>3.8461538461538464E-2</v>
      </c>
      <c r="Z2377" s="4" t="s">
        <v>5102</v>
      </c>
      <c r="AA2377" s="2" cm="1">
        <f t="array" ref="AA2377">SUM(_xlfn._xlws.FILTER($F$2:$F$2454,_xlfn.MAP($Z$2:$Z$2454,_xlfn.LAMBDA(_xlpm.x,_xlpm.x=$Z2377))))</f>
        <v>1794</v>
      </c>
      <c r="AB2377" s="11">
        <f t="shared" si="644"/>
        <v>5.5741360089186175E-4</v>
      </c>
      <c r="AC2377" s="11">
        <f t="shared" si="645"/>
        <v>1.8388490907372552</v>
      </c>
      <c r="AG2377" s="2"/>
      <c r="AL2377" s="2"/>
      <c r="AM2377" s="2"/>
    </row>
    <row r="2378" spans="1:39">
      <c r="A2378" s="1" t="str">
        <f t="shared" si="629"/>
        <v>~llea~ : [lɪ]</v>
      </c>
      <c r="B2378" s="1">
        <f>_xlfn.LET(_xlpm.d,$G2378,_xlpm.k,_xlfn.CONCAT(LEFT(TRIM(B$1),1),"*"),COUNTIF(_xlpm.d,_xlpm.k))</f>
        <v>0</v>
      </c>
      <c r="C2378" s="1">
        <f>_xlfn.LET(_xlpm.d,$G2378,_xlpm.k,_xlfn.CONCAT(LEFT(TRIM(C$1),1),"*"),COUNTIF(_xlpm.d,_xlpm.k))</f>
        <v>0</v>
      </c>
      <c r="D2378" s="1">
        <f>_xlfn.LET(_xlpm.d,$G2378,_xlpm.k,_xlfn.CONCAT(LEFT(TRIM(D$1),1),"*"),COUNTIF(_xlpm.d,_xlpm.k))</f>
        <v>0</v>
      </c>
      <c r="E2378" s="1">
        <f t="shared" si="630"/>
        <v>0.30102999566398114</v>
      </c>
      <c r="F2378" s="7">
        <v>1</v>
      </c>
      <c r="G2378" s="9" t="s">
        <v>2088</v>
      </c>
      <c r="H2378" s="4" cm="1">
        <f t="array" ref="H2378">F2378/freq.sum.r6e</f>
        <v>7.9214195183776928E-5</v>
      </c>
      <c r="I2378" s="4" t="str">
        <f t="shared" si="631"/>
        <v>lɪ</v>
      </c>
      <c r="J2378" s="4" t="str">
        <f t="shared" si="632"/>
        <v>llea</v>
      </c>
      <c r="K2378" s="10">
        <f t="shared" si="633"/>
        <v>2</v>
      </c>
      <c r="L2378" s="1">
        <f t="shared" si="634"/>
        <v>4</v>
      </c>
      <c r="M2378" s="10">
        <f t="shared" si="635"/>
        <v>4</v>
      </c>
      <c r="N2378" s="1" t="str">
        <f t="shared" si="636"/>
        <v>~llea~</v>
      </c>
      <c r="O2378" s="1" t="str">
        <f t="shared" si="637"/>
        <v>[lɪ]</v>
      </c>
      <c r="P2378" s="3" cm="1">
        <f t="array" ref="P2378">SUM(_xlfn._xlws.FILTER($H$2:$H$2454,_xlfn.MAP($N$2:$N$2454,_xlfn.LAMBDA(_xlpm.x,_xlpm.x=$N2378))))</f>
        <v>7.9214195183776928E-5</v>
      </c>
      <c r="Q2378" s="4">
        <f t="shared" si="638"/>
        <v>1</v>
      </c>
      <c r="R2378" s="6" cm="1">
        <f t="array" ref="R2378">SUM(_xlfn._xlws.FILTER($H$2:$H$2454,_xlfn.MAP($O$2:$O$2454,_xlfn.LAMBDA(_xlpm.x,_xlpm.x=$O2378))))</f>
        <v>9.1888466413181224E-3</v>
      </c>
      <c r="S2378" s="4">
        <f t="shared" si="639"/>
        <v>8.6206896551724154E-3</v>
      </c>
      <c r="T2378" s="4">
        <f t="shared" si="640"/>
        <v>4.0042199577591435E-3</v>
      </c>
      <c r="U2378" s="4">
        <f t="shared" si="641"/>
        <v>1.7094017094017099E-2</v>
      </c>
      <c r="V2378" s="4">
        <f t="shared" si="642"/>
        <v>2.0644579892269186</v>
      </c>
      <c r="W2378" s="4" t="s">
        <v>5124</v>
      </c>
      <c r="X2378" s="2" cm="1">
        <f t="array" ref="X2378">SUM(_xlfn._xlws.FILTER($F$2:$F$2454,_xlfn.MAP($W$2:$W$2454,_xlfn.LAMBDA(_xlpm.x,_xlpm.x=$W2378))))</f>
        <v>184</v>
      </c>
      <c r="Y2378" s="11">
        <f t="shared" si="643"/>
        <v>5.434782608695652E-3</v>
      </c>
      <c r="Z2378" s="4" t="s">
        <v>5102</v>
      </c>
      <c r="AA2378" s="2" cm="1">
        <f t="array" ref="AA2378">SUM(_xlfn._xlws.FILTER($F$2:$F$2454,_xlfn.MAP($Z$2:$Z$2454,_xlfn.LAMBDA(_xlpm.x,_xlpm.x=$Z2378))))</f>
        <v>1794</v>
      </c>
      <c r="AB2378" s="11">
        <f t="shared" si="644"/>
        <v>5.5741360089186175E-4</v>
      </c>
      <c r="AC2378" s="11">
        <f t="shared" si="645"/>
        <v>0.98900461569853682</v>
      </c>
      <c r="AG2378" s="2"/>
      <c r="AL2378" s="2"/>
      <c r="AM2378" s="2"/>
    </row>
    <row r="2379" spans="1:39">
      <c r="A2379" s="1" t="str">
        <f t="shared" si="629"/>
        <v>~ghly~ : [lɪ]</v>
      </c>
      <c r="B2379" s="1">
        <f>_xlfn.LET(_xlpm.d,$G2379,_xlpm.k,_xlfn.CONCAT(LEFT(TRIM(B$1),1),"*"),COUNTIF(_xlpm.d,_xlpm.k))</f>
        <v>0</v>
      </c>
      <c r="C2379" s="1">
        <f>_xlfn.LET(_xlpm.d,$G2379,_xlpm.k,_xlfn.CONCAT(LEFT(TRIM(C$1),1),"*"),COUNTIF(_xlpm.d,_xlpm.k))</f>
        <v>0</v>
      </c>
      <c r="D2379" s="1">
        <f>_xlfn.LET(_xlpm.d,$G2379,_xlpm.k,_xlfn.CONCAT(LEFT(TRIM(D$1),1),"*"),COUNTIF(_xlpm.d,_xlpm.k))</f>
        <v>0</v>
      </c>
      <c r="E2379" s="1">
        <f t="shared" si="630"/>
        <v>0.30102999566398114</v>
      </c>
      <c r="F2379" s="7">
        <v>1</v>
      </c>
      <c r="G2379" s="9" t="s">
        <v>1889</v>
      </c>
      <c r="H2379" s="4" cm="1">
        <f t="array" ref="H2379">F2379/freq.sum.r6e</f>
        <v>7.9214195183776928E-5</v>
      </c>
      <c r="I2379" s="4" t="str">
        <f t="shared" si="631"/>
        <v>lɪ</v>
      </c>
      <c r="J2379" s="4" t="str">
        <f t="shared" si="632"/>
        <v>ghly</v>
      </c>
      <c r="K2379" s="10">
        <f t="shared" si="633"/>
        <v>2</v>
      </c>
      <c r="L2379" s="1">
        <f t="shared" si="634"/>
        <v>4</v>
      </c>
      <c r="M2379" s="10">
        <f t="shared" si="635"/>
        <v>4</v>
      </c>
      <c r="N2379" s="1" t="str">
        <f t="shared" si="636"/>
        <v>~ghly~</v>
      </c>
      <c r="O2379" s="1" t="str">
        <f t="shared" si="637"/>
        <v>[lɪ]</v>
      </c>
      <c r="P2379" s="3" cm="1">
        <f t="array" ref="P2379">SUM(_xlfn._xlws.FILTER($H$2:$H$2454,_xlfn.MAP($N$2:$N$2454,_xlfn.LAMBDA(_xlpm.x,_xlpm.x=$N2379))))</f>
        <v>7.9214195183776928E-5</v>
      </c>
      <c r="Q2379" s="4">
        <f t="shared" si="638"/>
        <v>1</v>
      </c>
      <c r="R2379" s="6" cm="1">
        <f t="array" ref="R2379">SUM(_xlfn._xlws.FILTER($H$2:$H$2454,_xlfn.MAP($O$2:$O$2454,_xlfn.LAMBDA(_xlpm.x,_xlpm.x=$O2379))))</f>
        <v>9.1888466413181224E-3</v>
      </c>
      <c r="S2379" s="4">
        <f t="shared" si="639"/>
        <v>8.6206896551724154E-3</v>
      </c>
      <c r="T2379" s="4">
        <f t="shared" si="640"/>
        <v>4.0042199577591435E-3</v>
      </c>
      <c r="U2379" s="4">
        <f t="shared" si="641"/>
        <v>1.7094017094017099E-2</v>
      </c>
      <c r="V2379" s="4">
        <f t="shared" si="642"/>
        <v>2.0644579892269186</v>
      </c>
      <c r="W2379" s="4" t="s">
        <v>5123</v>
      </c>
      <c r="X2379" s="2" cm="1">
        <f t="array" ref="X2379">SUM(_xlfn._xlws.FILTER($F$2:$F$2454,_xlfn.MAP($W$2:$W$2454,_xlfn.LAMBDA(_xlpm.x,_xlpm.x=$W2379))))</f>
        <v>340</v>
      </c>
      <c r="Y2379" s="11">
        <f t="shared" si="643"/>
        <v>2.9411764705882353E-3</v>
      </c>
      <c r="Z2379" s="4" t="s">
        <v>5102</v>
      </c>
      <c r="AA2379" s="2" cm="1">
        <f t="array" ref="AA2379">SUM(_xlfn._xlws.FILTER($F$2:$F$2454,_xlfn.MAP($Z$2:$Z$2454,_xlfn.LAMBDA(_xlpm.x,_xlpm.x=$Z2379))))</f>
        <v>1794</v>
      </c>
      <c r="AB2379" s="11">
        <f t="shared" si="644"/>
        <v>5.5741360089186175E-4</v>
      </c>
      <c r="AC2379" s="11">
        <f t="shared" si="645"/>
        <v>0.72234352166581817</v>
      </c>
      <c r="AG2379" s="2"/>
      <c r="AL2379" s="2"/>
      <c r="AM2379" s="2"/>
    </row>
    <row r="2380" spans="1:39">
      <c r="A2380" s="1" t="str">
        <f t="shared" si="629"/>
        <v>~gh's~ : [z]</v>
      </c>
      <c r="B2380" s="1">
        <f>_xlfn.LET(_xlpm.d,$G2380,_xlpm.k,_xlfn.CONCAT(LEFT(TRIM(B$1),1),"*"),COUNTIF(_xlpm.d,_xlpm.k))</f>
        <v>0</v>
      </c>
      <c r="C2380" s="1">
        <f>_xlfn.LET(_xlpm.d,$G2380,_xlpm.k,_xlfn.CONCAT(LEFT(TRIM(C$1),1),"*"),COUNTIF(_xlpm.d,_xlpm.k))</f>
        <v>0</v>
      </c>
      <c r="D2380" s="1">
        <f>_xlfn.LET(_xlpm.d,$G2380,_xlpm.k,_xlfn.CONCAT(LEFT(TRIM(D$1),1),"*"),COUNTIF(_xlpm.d,_xlpm.k))</f>
        <v>0</v>
      </c>
      <c r="E2380" s="1">
        <f t="shared" si="630"/>
        <v>0.30102999566398114</v>
      </c>
      <c r="F2380" s="7">
        <v>1</v>
      </c>
      <c r="G2380" s="9" t="s">
        <v>2299</v>
      </c>
      <c r="H2380" s="4" cm="1">
        <f t="array" ref="H2380">F2380/freq.sum.r6e</f>
        <v>7.9214195183776928E-5</v>
      </c>
      <c r="I2380" s="4" t="str">
        <f t="shared" si="631"/>
        <v>z</v>
      </c>
      <c r="J2380" s="4" t="str">
        <f t="shared" si="632"/>
        <v>gh's</v>
      </c>
      <c r="K2380" s="10">
        <f t="shared" si="633"/>
        <v>1</v>
      </c>
      <c r="L2380" s="1">
        <f t="shared" si="634"/>
        <v>4</v>
      </c>
      <c r="M2380" s="10">
        <f t="shared" si="635"/>
        <v>4</v>
      </c>
      <c r="N2380" s="1" t="str">
        <f t="shared" si="636"/>
        <v>~gh's~</v>
      </c>
      <c r="O2380" s="1" t="str">
        <f t="shared" si="637"/>
        <v>[z]</v>
      </c>
      <c r="P2380" s="3" cm="1">
        <f t="array" ref="P2380">SUM(_xlfn._xlws.FILTER($H$2:$H$2454,_xlfn.MAP($N$2:$N$2454,_xlfn.LAMBDA(_xlpm.x,_xlpm.x=$N2380))))</f>
        <v>7.9214195183776928E-5</v>
      </c>
      <c r="Q2380" s="4">
        <f t="shared" si="638"/>
        <v>1</v>
      </c>
      <c r="R2380" s="6" cm="1">
        <f t="array" ref="R2380">SUM(_xlfn._xlws.FILTER($H$2:$H$2454,_xlfn.MAP($O$2:$O$2454,_xlfn.LAMBDA(_xlpm.x,_xlpm.x=$O2380))))</f>
        <v>1.1644486692015208E-2</v>
      </c>
      <c r="S2380" s="4">
        <f t="shared" si="639"/>
        <v>6.8027210884353748E-3</v>
      </c>
      <c r="T2380" s="4">
        <f t="shared" si="640"/>
        <v>3.1654982098501326E-3</v>
      </c>
      <c r="U2380" s="4">
        <f t="shared" si="641"/>
        <v>1.3513513513513514E-2</v>
      </c>
      <c r="V2380" s="4">
        <f t="shared" si="642"/>
        <v>2.167317334748176</v>
      </c>
      <c r="W2380" s="4"/>
      <c r="X2380" s="2" cm="1">
        <f t="array" ref="X2380">SUM(_xlfn._xlws.FILTER($F$2:$F$2454,_xlfn.MAP($W$2:$W$2454,_xlfn.LAMBDA(_xlpm.x,_xlpm.x=$W2380))))</f>
        <v>2988</v>
      </c>
      <c r="Y2380" s="11">
        <f t="shared" si="643"/>
        <v>3.3467202141900936E-4</v>
      </c>
      <c r="Z2380" s="4"/>
      <c r="AA2380" s="2" cm="1">
        <f t="array" ref="AA2380">SUM(_xlfn._xlws.FILTER($F$2:$F$2454,_xlfn.MAP($Z$2:$Z$2454,_xlfn.LAMBDA(_xlpm.x,_xlpm.x=$Z2380))))</f>
        <v>3871</v>
      </c>
      <c r="AB2380" s="11">
        <f t="shared" si="644"/>
        <v>2.5833118057349522E-4</v>
      </c>
      <c r="AC2380" s="11">
        <f t="shared" si="645"/>
        <v>0.11244257817559389</v>
      </c>
      <c r="AG2380" s="2"/>
      <c r="AL2380" s="2"/>
      <c r="AM2380" s="2"/>
    </row>
    <row r="2381" spans="1:39">
      <c r="A2381" s="1" t="str">
        <f t="shared" si="629"/>
        <v>~ngue~ : [ŋ]</v>
      </c>
      <c r="B2381" s="1">
        <f>_xlfn.LET(_xlpm.d,$G2381,_xlpm.k,_xlfn.CONCAT(LEFT(TRIM(B$1),1),"*"),COUNTIF(_xlpm.d,_xlpm.k))</f>
        <v>0</v>
      </c>
      <c r="C2381" s="1">
        <f>_xlfn.LET(_xlpm.d,$G2381,_xlpm.k,_xlfn.CONCAT(LEFT(TRIM(C$1),1),"*"),COUNTIF(_xlpm.d,_xlpm.k))</f>
        <v>0</v>
      </c>
      <c r="D2381" s="1">
        <f>_xlfn.LET(_xlpm.d,$G2381,_xlpm.k,_xlfn.CONCAT(LEFT(TRIM(D$1),1),"*"),COUNTIF(_xlpm.d,_xlpm.k))</f>
        <v>0</v>
      </c>
      <c r="E2381" s="1">
        <f t="shared" si="630"/>
        <v>0.30102999566398114</v>
      </c>
      <c r="F2381" s="7">
        <v>1</v>
      </c>
      <c r="G2381" s="9" t="s">
        <v>1860</v>
      </c>
      <c r="H2381" s="4" cm="1">
        <f t="array" ref="H2381">F2381/freq.sum.r6e</f>
        <v>7.9214195183776928E-5</v>
      </c>
      <c r="I2381" s="4" t="str">
        <f t="shared" si="631"/>
        <v>ŋ</v>
      </c>
      <c r="J2381" s="4" t="str">
        <f t="shared" si="632"/>
        <v>ngue</v>
      </c>
      <c r="K2381" s="10">
        <f t="shared" si="633"/>
        <v>1</v>
      </c>
      <c r="L2381" s="1">
        <f t="shared" si="634"/>
        <v>4</v>
      </c>
      <c r="M2381" s="10">
        <f t="shared" si="635"/>
        <v>4</v>
      </c>
      <c r="N2381" s="1" t="str">
        <f t="shared" si="636"/>
        <v>~ngue~</v>
      </c>
      <c r="O2381" s="1" t="str">
        <f t="shared" si="637"/>
        <v>[ŋ]</v>
      </c>
      <c r="P2381" s="3" cm="1">
        <f t="array" ref="P2381">SUM(_xlfn._xlws.FILTER($H$2:$H$2454,_xlfn.MAP($N$2:$N$2454,_xlfn.LAMBDA(_xlpm.x,_xlpm.x=$N2381))))</f>
        <v>7.9214195183776928E-5</v>
      </c>
      <c r="Q2381" s="4">
        <f t="shared" si="638"/>
        <v>1</v>
      </c>
      <c r="R2381" s="6" cm="1">
        <f t="array" ref="R2381">SUM(_xlfn._xlws.FILTER($H$2:$H$2454,_xlfn.MAP($O$2:$O$2454,_xlfn.LAMBDA(_xlpm.x,_xlpm.x=$O2381))))</f>
        <v>1.2436628643852978E-2</v>
      </c>
      <c r="S2381" s="4">
        <f t="shared" si="639"/>
        <v>6.369426751592357E-3</v>
      </c>
      <c r="T2381" s="4">
        <f t="shared" si="640"/>
        <v>2.9651502218849342E-3</v>
      </c>
      <c r="U2381" s="4">
        <f t="shared" si="641"/>
        <v>1.2658227848101266E-2</v>
      </c>
      <c r="V2381" s="4">
        <f t="shared" si="642"/>
        <v>2.1958996524092336</v>
      </c>
      <c r="W2381" s="4" t="s">
        <v>5143</v>
      </c>
      <c r="X2381" s="2" cm="1">
        <f t="array" ref="X2381">SUM(_xlfn._xlws.FILTER($F$2:$F$2454,_xlfn.MAP($W$2:$W$2454,_xlfn.LAMBDA(_xlpm.x,_xlpm.x=$W2381))))</f>
        <v>33</v>
      </c>
      <c r="Y2381" s="11">
        <f t="shared" si="643"/>
        <v>3.0303030303030304E-2</v>
      </c>
      <c r="Z2381" s="4"/>
      <c r="AA2381" s="2" cm="1">
        <f t="array" ref="AA2381">SUM(_xlfn._xlws.FILTER($F$2:$F$2454,_xlfn.MAP($Z$2:$Z$2454,_xlfn.LAMBDA(_xlpm.x,_xlpm.x=$Z2381))))</f>
        <v>3871</v>
      </c>
      <c r="AB2381" s="11">
        <f t="shared" si="644"/>
        <v>2.5833118057349522E-4</v>
      </c>
      <c r="AC2381" s="11">
        <f t="shared" si="645"/>
        <v>2.0693092314410677</v>
      </c>
      <c r="AG2381" s="2"/>
      <c r="AL2381" s="2"/>
      <c r="AM2381" s="2"/>
    </row>
    <row r="2382" spans="1:39">
      <c r="A2382" s="1" t="str">
        <f t="shared" si="629"/>
        <v>~rrey~ : [ɹɪ]</v>
      </c>
      <c r="B2382" s="1">
        <f>_xlfn.LET(_xlpm.d,$G2382,_xlpm.k,_xlfn.CONCAT(LEFT(TRIM(B$1),1),"*"),COUNTIF(_xlpm.d,_xlpm.k))</f>
        <v>1</v>
      </c>
      <c r="C2382" s="1">
        <f>_xlfn.LET(_xlpm.d,$G2382,_xlpm.k,_xlfn.CONCAT(LEFT(TRIM(C$1),1),"*"),COUNTIF(_xlpm.d,_xlpm.k))</f>
        <v>0</v>
      </c>
      <c r="D2382" s="1">
        <f>_xlfn.LET(_xlpm.d,$G2382,_xlpm.k,_xlfn.CONCAT(LEFT(TRIM(D$1),1),"*"),COUNTIF(_xlpm.d,_xlpm.k))</f>
        <v>0</v>
      </c>
      <c r="E2382" s="1">
        <f t="shared" si="630"/>
        <v>0.30102999566398114</v>
      </c>
      <c r="F2382" s="7">
        <v>1</v>
      </c>
      <c r="G2382" s="9" t="s">
        <v>2410</v>
      </c>
      <c r="H2382" s="4" cm="1">
        <f t="array" ref="H2382">F2382/freq.sum.r6e</f>
        <v>7.9214195183776928E-5</v>
      </c>
      <c r="I2382" s="1" t="str">
        <f t="shared" si="631"/>
        <v>ɹɪ</v>
      </c>
      <c r="J2382" s="1" t="str">
        <f t="shared" si="632"/>
        <v>rrey</v>
      </c>
      <c r="K2382" s="10">
        <f t="shared" si="633"/>
        <v>2</v>
      </c>
      <c r="L2382" s="1">
        <f t="shared" si="634"/>
        <v>4</v>
      </c>
      <c r="M2382" s="10">
        <f t="shared" si="635"/>
        <v>4</v>
      </c>
      <c r="N2382" s="1" t="str">
        <f t="shared" si="636"/>
        <v>~rrey~</v>
      </c>
      <c r="O2382" s="1" t="str">
        <f t="shared" si="637"/>
        <v>[ɹɪ]</v>
      </c>
      <c r="P2382" s="3" cm="1">
        <f t="array" ref="P2382">SUM(_xlfn._xlws.FILTER($H$2:$H$2454,_xlfn.MAP($N$2:$N$2454,_xlfn.LAMBDA(_xlpm.x,_xlpm.x=$N2382))))</f>
        <v>7.9214195183776928E-5</v>
      </c>
      <c r="Q2382" s="4">
        <f t="shared" si="638"/>
        <v>1</v>
      </c>
      <c r="R2382" s="6" cm="1">
        <f t="array" ref="R2382">SUM(_xlfn._xlws.FILTER($H$2:$H$2454,_xlfn.MAP($O$2:$O$2454,_xlfn.LAMBDA(_xlpm.x,_xlpm.x=$O2382))))</f>
        <v>1.8219264892268688E-2</v>
      </c>
      <c r="S2382" s="4">
        <f t="shared" si="639"/>
        <v>4.3478260869565227E-3</v>
      </c>
      <c r="T2382" s="4">
        <f t="shared" si="640"/>
        <v>2.0281114071767086E-3</v>
      </c>
      <c r="U2382" s="4">
        <f t="shared" si="641"/>
        <v>8.6580086580086597E-3</v>
      </c>
      <c r="V2382" s="4">
        <f t="shared" si="642"/>
        <v>2.3617278360175926</v>
      </c>
      <c r="W2382" s="4" t="s">
        <v>5147</v>
      </c>
      <c r="X2382" s="2" cm="1">
        <f t="array" ref="X2382">SUM(_xlfn._xlws.FILTER($F$2:$F$2454,_xlfn.MAP($W$2:$W$2454,_xlfn.LAMBDA(_xlpm.x,_xlpm.x=$W2382))))</f>
        <v>29</v>
      </c>
      <c r="Y2382" s="11">
        <f t="shared" si="643"/>
        <v>3.4482758620689655E-2</v>
      </c>
      <c r="Z2382" s="4" t="s">
        <v>5102</v>
      </c>
      <c r="AA2382" s="2" cm="1">
        <f t="array" ref="AA2382">SUM(_xlfn._xlws.FILTER($F$2:$F$2454,_xlfn.MAP($Z$2:$Z$2454,_xlfn.LAMBDA(_xlpm.x,_xlpm.x=$Z2382))))</f>
        <v>1794</v>
      </c>
      <c r="AB2382" s="11">
        <f t="shared" si="644"/>
        <v>5.5741360089186175E-4</v>
      </c>
      <c r="AC2382" s="11">
        <f t="shared" si="645"/>
        <v>1.7914244408091171</v>
      </c>
      <c r="AG2382" s="2"/>
      <c r="AL2382" s="2"/>
      <c r="AM2382" s="2"/>
    </row>
    <row r="2383" spans="1:39">
      <c r="A2383" s="1" t="str">
        <f t="shared" si="629"/>
        <v>~nstru~ : [nstɹʊ]</v>
      </c>
      <c r="B2383" s="1">
        <f>_xlfn.LET(_xlpm.d,$G2383,_xlpm.k,_xlfn.CONCAT(LEFT(TRIM(B$1),1),"*"),COUNTIF(_xlpm.d,_xlpm.k))</f>
        <v>0</v>
      </c>
      <c r="C2383" s="1">
        <f>_xlfn.LET(_xlpm.d,$G2383,_xlpm.k,_xlfn.CONCAT(LEFT(TRIM(C$1),1),"*"),COUNTIF(_xlpm.d,_xlpm.k))</f>
        <v>0</v>
      </c>
      <c r="D2383" s="1">
        <f>_xlfn.LET(_xlpm.d,$G2383,_xlpm.k,_xlfn.CONCAT(LEFT(TRIM(D$1),1),"*"),COUNTIF(_xlpm.d,_xlpm.k))</f>
        <v>1</v>
      </c>
      <c r="E2383" s="1">
        <f t="shared" si="630"/>
        <v>0.30102999566398114</v>
      </c>
      <c r="F2383" s="7">
        <v>1</v>
      </c>
      <c r="G2383" s="9" t="s">
        <v>1208</v>
      </c>
      <c r="H2383" s="4" cm="1">
        <f t="array" ref="H2383">F2383/freq.sum.r6e</f>
        <v>7.9214195183776928E-5</v>
      </c>
      <c r="I2383" s="1" t="str">
        <f t="shared" si="631"/>
        <v>nstɹʊ</v>
      </c>
      <c r="J2383" s="1" t="str">
        <f t="shared" si="632"/>
        <v>nstru</v>
      </c>
      <c r="K2383" s="10">
        <f t="shared" si="633"/>
        <v>5</v>
      </c>
      <c r="L2383" s="1">
        <f t="shared" si="634"/>
        <v>5</v>
      </c>
      <c r="M2383" s="10">
        <f t="shared" si="635"/>
        <v>5</v>
      </c>
      <c r="N2383" s="1" t="str">
        <f t="shared" si="636"/>
        <v>~nstru~</v>
      </c>
      <c r="O2383" s="1" t="str">
        <f t="shared" si="637"/>
        <v>[nstɹʊ]</v>
      </c>
      <c r="P2383" s="3" cm="1">
        <f t="array" ref="P2383">SUM(_xlfn._xlws.FILTER($H$2:$H$2454,_xlfn.MAP($N$2:$N$2454,_xlfn.LAMBDA(_xlpm.x,_xlpm.x=$N2383))))</f>
        <v>3.1685678073510771E-4</v>
      </c>
      <c r="Q2383" s="4">
        <f t="shared" si="638"/>
        <v>0.25</v>
      </c>
      <c r="R2383" s="6" cm="1">
        <f t="array" ref="R2383">SUM(_xlfn._xlws.FILTER($H$2:$H$2454,_xlfn.MAP($O$2:$O$2454,_xlfn.LAMBDA(_xlpm.x,_xlpm.x=$O2383))))</f>
        <v>7.9214195183776928E-5</v>
      </c>
      <c r="S2383" s="4">
        <f t="shared" si="639"/>
        <v>1</v>
      </c>
      <c r="T2383" s="4">
        <f t="shared" si="640"/>
        <v>0.1017599437284523</v>
      </c>
      <c r="U2383" s="4">
        <f t="shared" si="641"/>
        <v>0.4</v>
      </c>
      <c r="V2383" s="4">
        <f t="shared" si="642"/>
        <v>-0.6020599913279624</v>
      </c>
      <c r="W2383" s="4" t="s">
        <v>5111</v>
      </c>
      <c r="X2383" s="2" cm="1">
        <f t="array" ref="X2383">SUM(_xlfn._xlws.FILTER($F$2:$F$2454,_xlfn.MAP($W$2:$W$2454,_xlfn.LAMBDA(_xlpm.x,_xlpm.x=$W2383))))</f>
        <v>566</v>
      </c>
      <c r="Y2383" s="11">
        <f t="shared" si="643"/>
        <v>1.7667844522968198E-3</v>
      </c>
      <c r="Z2383" s="4" t="s">
        <v>5116</v>
      </c>
      <c r="AA2383" s="2" cm="1">
        <f t="array" ref="AA2383">SUM(_xlfn._xlws.FILTER($F$2:$F$2454,_xlfn.MAP($Z$2:$Z$2454,_xlfn.LAMBDA(_xlpm.x,_xlpm.x=$Z2383))))</f>
        <v>96</v>
      </c>
      <c r="AB2383" s="11">
        <f t="shared" si="644"/>
        <v>1.0416666666666666E-2</v>
      </c>
      <c r="AC2383" s="11">
        <f t="shared" si="645"/>
        <v>-0.77054519814870304</v>
      </c>
      <c r="AG2383" s="2"/>
      <c r="AL2383" s="2"/>
      <c r="AM2383" s="2"/>
    </row>
    <row r="2384" spans="1:39">
      <c r="A2384" s="1" t="str">
        <f t="shared" si="629"/>
        <v>~nctio~ : [ŋkʃʌ]</v>
      </c>
      <c r="B2384" s="1">
        <f>_xlfn.LET(_xlpm.d,$G2384,_xlpm.k,_xlfn.CONCAT(LEFT(TRIM(B$1),1),"*"),COUNTIF(_xlpm.d,_xlpm.k))</f>
        <v>0</v>
      </c>
      <c r="C2384" s="1">
        <f>_xlfn.LET(_xlpm.d,$G2384,_xlpm.k,_xlfn.CONCAT(LEFT(TRIM(C$1),1),"*"),COUNTIF(_xlpm.d,_xlpm.k))</f>
        <v>0</v>
      </c>
      <c r="D2384" s="1">
        <f>_xlfn.LET(_xlpm.d,$G2384,_xlpm.k,_xlfn.CONCAT(LEFT(TRIM(D$1),1),"*"),COUNTIF(_xlpm.d,_xlpm.k))</f>
        <v>0</v>
      </c>
      <c r="E2384" s="1">
        <f t="shared" si="630"/>
        <v>0.30102999566398114</v>
      </c>
      <c r="F2384" s="7">
        <v>1</v>
      </c>
      <c r="G2384" s="9" t="s">
        <v>2351</v>
      </c>
      <c r="H2384" s="4" cm="1">
        <f t="array" ref="H2384">F2384/freq.sum.r6e</f>
        <v>7.9214195183776928E-5</v>
      </c>
      <c r="I2384" s="1" t="str">
        <f t="shared" si="631"/>
        <v>ŋkʃʌ</v>
      </c>
      <c r="J2384" s="1" t="str">
        <f t="shared" si="632"/>
        <v>nctio</v>
      </c>
      <c r="K2384" s="10">
        <f t="shared" si="633"/>
        <v>4</v>
      </c>
      <c r="L2384" s="1">
        <f t="shared" si="634"/>
        <v>5</v>
      </c>
      <c r="M2384" s="10">
        <f t="shared" si="635"/>
        <v>5</v>
      </c>
      <c r="N2384" s="1" t="str">
        <f t="shared" si="636"/>
        <v>~nctio~</v>
      </c>
      <c r="O2384" s="1" t="str">
        <f t="shared" si="637"/>
        <v>[ŋkʃʌ]</v>
      </c>
      <c r="P2384" s="3" cm="1">
        <f t="array" ref="P2384">SUM(_xlfn._xlws.FILTER($H$2:$H$2454,_xlfn.MAP($N$2:$N$2454,_xlfn.LAMBDA(_xlpm.x,_xlpm.x=$N2384))))</f>
        <v>2.3764258555133077E-4</v>
      </c>
      <c r="Q2384" s="4">
        <f t="shared" si="638"/>
        <v>0.33333333333333337</v>
      </c>
      <c r="R2384" s="6" cm="1">
        <f t="array" ref="R2384">SUM(_xlfn._xlws.FILTER($H$2:$H$2454,_xlfn.MAP($O$2:$O$2454,_xlfn.LAMBDA(_xlpm.x,_xlpm.x=$O2384))))</f>
        <v>7.9214195183776928E-5</v>
      </c>
      <c r="S2384" s="4">
        <f t="shared" si="639"/>
        <v>1</v>
      </c>
      <c r="T2384" s="4">
        <f t="shared" si="640"/>
        <v>0.12719992966056537</v>
      </c>
      <c r="U2384" s="4">
        <f t="shared" si="641"/>
        <v>0.5</v>
      </c>
      <c r="V2384" s="4">
        <f t="shared" si="642"/>
        <v>-0.47712125471966238</v>
      </c>
      <c r="W2384" s="4" t="s">
        <v>5122</v>
      </c>
      <c r="X2384" s="2" cm="1">
        <f t="array" ref="X2384">SUM(_xlfn._xlws.FILTER($F$2:$F$2454,_xlfn.MAP($W$2:$W$2454,_xlfn.LAMBDA(_xlpm.x,_xlpm.x=$W2384))))</f>
        <v>180</v>
      </c>
      <c r="Y2384" s="11">
        <f t="shared" si="643"/>
        <v>5.5555555555555558E-3</v>
      </c>
      <c r="Z2384" s="4" t="s">
        <v>5113</v>
      </c>
      <c r="AA2384" s="2" cm="1">
        <f t="array" ref="AA2384">SUM(_xlfn._xlws.FILTER($F$2:$F$2454,_xlfn.MAP($Z$2:$Z$2454,_xlfn.LAMBDA(_xlpm.x,_xlpm.x=$Z2384))))</f>
        <v>309</v>
      </c>
      <c r="AB2384" s="11">
        <f t="shared" si="644"/>
        <v>3.2362459546925568E-3</v>
      </c>
      <c r="AC2384" s="11">
        <f t="shared" si="645"/>
        <v>0.23468597432152855</v>
      </c>
      <c r="AG2384" s="2"/>
      <c r="AL2384" s="2"/>
      <c r="AM2384" s="2"/>
    </row>
    <row r="2385" spans="1:39">
      <c r="A2385" s="1" t="str">
        <f t="shared" si="629"/>
        <v>~nscri~ : [nskɹaɪ]</v>
      </c>
      <c r="B2385" s="1">
        <f>_xlfn.LET(_xlpm.d,$G2385,_xlpm.k,_xlfn.CONCAT(LEFT(TRIM(B$1),1),"*"),COUNTIF(_xlpm.d,_xlpm.k))</f>
        <v>0</v>
      </c>
      <c r="C2385" s="1">
        <f>_xlfn.LET(_xlpm.d,$G2385,_xlpm.k,_xlfn.CONCAT(LEFT(TRIM(C$1),1),"*"),COUNTIF(_xlpm.d,_xlpm.k))</f>
        <v>0</v>
      </c>
      <c r="D2385" s="1">
        <f>_xlfn.LET(_xlpm.d,$G2385,_xlpm.k,_xlfn.CONCAT(LEFT(TRIM(D$1),1),"*"),COUNTIF(_xlpm.d,_xlpm.k))</f>
        <v>1</v>
      </c>
      <c r="E2385" s="1">
        <f t="shared" si="630"/>
        <v>0.30102999566398114</v>
      </c>
      <c r="F2385" s="7">
        <v>1</v>
      </c>
      <c r="G2385" s="9" t="s">
        <v>2146</v>
      </c>
      <c r="H2385" s="4" cm="1">
        <f t="array" ref="H2385">F2385/freq.sum.r6e</f>
        <v>7.9214195183776928E-5</v>
      </c>
      <c r="I2385" s="4" t="str">
        <f t="shared" si="631"/>
        <v>nskɹaɪ</v>
      </c>
      <c r="J2385" s="4" t="str">
        <f t="shared" si="632"/>
        <v>nscri</v>
      </c>
      <c r="K2385" s="10">
        <f t="shared" si="633"/>
        <v>6</v>
      </c>
      <c r="L2385" s="1">
        <f t="shared" si="634"/>
        <v>5</v>
      </c>
      <c r="M2385" s="10">
        <f t="shared" si="635"/>
        <v>6</v>
      </c>
      <c r="N2385" s="1" t="str">
        <f t="shared" si="636"/>
        <v>~nscri~</v>
      </c>
      <c r="O2385" s="1" t="str">
        <f t="shared" si="637"/>
        <v>[nskɹaɪ]</v>
      </c>
      <c r="P2385" s="3" cm="1">
        <f t="array" ref="P2385">SUM(_xlfn._xlws.FILTER($H$2:$H$2454,_xlfn.MAP($N$2:$N$2454,_xlfn.LAMBDA(_xlpm.x,_xlpm.x=$N2385))))</f>
        <v>1.5842839036755386E-4</v>
      </c>
      <c r="Q2385" s="4">
        <f t="shared" si="638"/>
        <v>0.5</v>
      </c>
      <c r="R2385" s="6" cm="1">
        <f t="array" ref="R2385">SUM(_xlfn._xlws.FILTER($H$2:$H$2454,_xlfn.MAP($O$2:$O$2454,_xlfn.LAMBDA(_xlpm.x,_xlpm.x=$O2385))))</f>
        <v>7.9214195183776928E-5</v>
      </c>
      <c r="S2385" s="4">
        <f t="shared" si="639"/>
        <v>1</v>
      </c>
      <c r="T2385" s="4">
        <f t="shared" si="640"/>
        <v>0.18123811657891303</v>
      </c>
      <c r="U2385" s="4">
        <f t="shared" si="641"/>
        <v>0.66666666666666663</v>
      </c>
      <c r="V2385" s="4">
        <f t="shared" si="642"/>
        <v>-0.3010299956639812</v>
      </c>
      <c r="W2385" s="4" t="s">
        <v>5110</v>
      </c>
      <c r="X2385" s="2" cm="1">
        <f t="array" ref="X2385">SUM(_xlfn._xlws.FILTER($F$2:$F$2454,_xlfn.MAP($W$2:$W$2454,_xlfn.LAMBDA(_xlpm.x,_xlpm.x=$W2385))))</f>
        <v>1594</v>
      </c>
      <c r="Y2385" s="11">
        <f t="shared" si="643"/>
        <v>6.2735257214554575E-4</v>
      </c>
      <c r="Z2385" s="4" t="s">
        <v>5106</v>
      </c>
      <c r="AA2385" s="2" cm="1">
        <f t="array" ref="AA2385">SUM(_xlfn._xlws.FILTER($F$2:$F$2454,_xlfn.MAP($Z$2:$Z$2454,_xlfn.LAMBDA(_xlpm.x,_xlpm.x=$Z2385))))</f>
        <v>397</v>
      </c>
      <c r="AB2385" s="11">
        <f t="shared" si="644"/>
        <v>2.5188916876574307E-3</v>
      </c>
      <c r="AC2385" s="11">
        <f t="shared" si="645"/>
        <v>-0.60369781029697855</v>
      </c>
      <c r="AG2385" s="2"/>
      <c r="AL2385" s="2"/>
      <c r="AM2385" s="2"/>
    </row>
    <row r="2386" spans="1:39">
      <c r="A2386" s="1" t="str">
        <f t="shared" si="629"/>
        <v>~nscri~ : [nskɹɪ]</v>
      </c>
      <c r="B2386" s="1">
        <f>_xlfn.LET(_xlpm.d,$G2386,_xlpm.k,_xlfn.CONCAT(LEFT(TRIM(B$1),1),"*"),COUNTIF(_xlpm.d,_xlpm.k))</f>
        <v>0</v>
      </c>
      <c r="C2386" s="1">
        <f>_xlfn.LET(_xlpm.d,$G2386,_xlpm.k,_xlfn.CONCAT(LEFT(TRIM(C$1),1),"*"),COUNTIF(_xlpm.d,_xlpm.k))</f>
        <v>0</v>
      </c>
      <c r="D2386" s="1">
        <f>_xlfn.LET(_xlpm.d,$G2386,_xlpm.k,_xlfn.CONCAT(LEFT(TRIM(D$1),1),"*"),COUNTIF(_xlpm.d,_xlpm.k))</f>
        <v>1</v>
      </c>
      <c r="E2386" s="1">
        <f t="shared" si="630"/>
        <v>0.30102999566398114</v>
      </c>
      <c r="F2386" s="7">
        <v>1</v>
      </c>
      <c r="G2386" s="9" t="s">
        <v>2147</v>
      </c>
      <c r="H2386" s="4" cm="1">
        <f t="array" ref="H2386">F2386/freq.sum.r6e</f>
        <v>7.9214195183776928E-5</v>
      </c>
      <c r="I2386" s="4" t="str">
        <f t="shared" si="631"/>
        <v>nskɹɪ</v>
      </c>
      <c r="J2386" s="4" t="str">
        <f t="shared" si="632"/>
        <v>nscri</v>
      </c>
      <c r="K2386" s="10">
        <f t="shared" si="633"/>
        <v>5</v>
      </c>
      <c r="L2386" s="1">
        <f t="shared" si="634"/>
        <v>5</v>
      </c>
      <c r="M2386" s="10">
        <f t="shared" si="635"/>
        <v>5</v>
      </c>
      <c r="N2386" s="1" t="str">
        <f t="shared" si="636"/>
        <v>~nscri~</v>
      </c>
      <c r="O2386" s="1" t="str">
        <f t="shared" si="637"/>
        <v>[nskɹɪ]</v>
      </c>
      <c r="P2386" s="3" cm="1">
        <f t="array" ref="P2386">SUM(_xlfn._xlws.FILTER($H$2:$H$2454,_xlfn.MAP($N$2:$N$2454,_xlfn.LAMBDA(_xlpm.x,_xlpm.x=$N2386))))</f>
        <v>1.5842839036755386E-4</v>
      </c>
      <c r="Q2386" s="4">
        <f t="shared" si="638"/>
        <v>0.5</v>
      </c>
      <c r="R2386" s="6" cm="1">
        <f t="array" ref="R2386">SUM(_xlfn._xlws.FILTER($H$2:$H$2454,_xlfn.MAP($O$2:$O$2454,_xlfn.LAMBDA(_xlpm.x,_xlpm.x=$O2386))))</f>
        <v>7.9214195183776928E-5</v>
      </c>
      <c r="S2386" s="4">
        <f t="shared" si="639"/>
        <v>1</v>
      </c>
      <c r="T2386" s="4">
        <f t="shared" si="640"/>
        <v>0.16959990621408716</v>
      </c>
      <c r="U2386" s="4">
        <f t="shared" si="641"/>
        <v>0.66666666666666663</v>
      </c>
      <c r="V2386" s="4">
        <f t="shared" si="642"/>
        <v>-0.3010299956639812</v>
      </c>
      <c r="W2386" s="4" t="s">
        <v>5110</v>
      </c>
      <c r="X2386" s="2" cm="1">
        <f t="array" ref="X2386">SUM(_xlfn._xlws.FILTER($F$2:$F$2454,_xlfn.MAP($W$2:$W$2454,_xlfn.LAMBDA(_xlpm.x,_xlpm.x=$W2386))))</f>
        <v>1594</v>
      </c>
      <c r="Y2386" s="11">
        <f t="shared" si="643"/>
        <v>6.2735257214554575E-4</v>
      </c>
      <c r="Z2386" s="4" t="s">
        <v>5102</v>
      </c>
      <c r="AA2386" s="2" cm="1">
        <f t="array" ref="AA2386">SUM(_xlfn._xlws.FILTER($F$2:$F$2454,_xlfn.MAP($Z$2:$Z$2454,_xlfn.LAMBDA(_xlpm.x,_xlpm.x=$Z2386))))</f>
        <v>1794</v>
      </c>
      <c r="AB2386" s="11">
        <f t="shared" si="644"/>
        <v>5.5741360089186175E-4</v>
      </c>
      <c r="AC2386" s="11">
        <f t="shared" si="645"/>
        <v>5.1334121647979701E-2</v>
      </c>
      <c r="AG2386" s="2"/>
      <c r="AL2386" s="2"/>
      <c r="AM2386" s="2"/>
    </row>
    <row r="2387" spans="1:39">
      <c r="A2387" s="1" t="str">
        <f t="shared" si="629"/>
        <v>~nstru~ : [nstɹʌ]</v>
      </c>
      <c r="B2387" s="1">
        <f>_xlfn.LET(_xlpm.d,$G2387,_xlpm.k,_xlfn.CONCAT(LEFT(TRIM(B$1),1),"*"),COUNTIF(_xlpm.d,_xlpm.k))</f>
        <v>0</v>
      </c>
      <c r="C2387" s="1">
        <f>_xlfn.LET(_xlpm.d,$G2387,_xlpm.k,_xlfn.CONCAT(LEFT(TRIM(C$1),1),"*"),COUNTIF(_xlpm.d,_xlpm.k))</f>
        <v>0</v>
      </c>
      <c r="D2387" s="1">
        <f>_xlfn.LET(_xlpm.d,$G2387,_xlpm.k,_xlfn.CONCAT(LEFT(TRIM(D$1),1),"*"),COUNTIF(_xlpm.d,_xlpm.k))</f>
        <v>1</v>
      </c>
      <c r="E2387" s="1">
        <f t="shared" si="630"/>
        <v>0.60205999132796229</v>
      </c>
      <c r="F2387" s="7">
        <v>3</v>
      </c>
      <c r="G2387" s="9" t="s">
        <v>458</v>
      </c>
      <c r="H2387" s="4" cm="1">
        <f t="array" ref="H2387">F2387/freq.sum.r6e</f>
        <v>2.376425855513308E-4</v>
      </c>
      <c r="I2387" s="1" t="str">
        <f t="shared" si="631"/>
        <v>nstɹʌ</v>
      </c>
      <c r="J2387" s="1" t="str">
        <f t="shared" si="632"/>
        <v>nstru</v>
      </c>
      <c r="K2387" s="10">
        <f t="shared" si="633"/>
        <v>5</v>
      </c>
      <c r="L2387" s="1">
        <f t="shared" si="634"/>
        <v>5</v>
      </c>
      <c r="M2387" s="10">
        <f t="shared" si="635"/>
        <v>5</v>
      </c>
      <c r="N2387" s="1" t="str">
        <f t="shared" si="636"/>
        <v>~nstru~</v>
      </c>
      <c r="O2387" s="1" t="str">
        <f t="shared" si="637"/>
        <v>[nstɹʌ]</v>
      </c>
      <c r="P2387" s="3" cm="1">
        <f t="array" ref="P2387">SUM(_xlfn._xlws.FILTER($H$2:$H$2454,_xlfn.MAP($N$2:$N$2454,_xlfn.LAMBDA(_xlpm.x,_xlpm.x=$N2387))))</f>
        <v>3.1685678073510771E-4</v>
      </c>
      <c r="Q2387" s="4">
        <f t="shared" si="638"/>
        <v>0.75</v>
      </c>
      <c r="R2387" s="6" cm="1">
        <f t="array" ref="R2387">SUM(_xlfn._xlws.FILTER($H$2:$H$2454,_xlfn.MAP($O$2:$O$2454,_xlfn.LAMBDA(_xlpm.x,_xlpm.x=$O2387))))</f>
        <v>2.376425855513308E-4</v>
      </c>
      <c r="S2387" s="4">
        <f t="shared" si="639"/>
        <v>1</v>
      </c>
      <c r="T2387" s="4">
        <f t="shared" si="640"/>
        <v>0.43611404455050984</v>
      </c>
      <c r="U2387" s="4">
        <f t="shared" si="641"/>
        <v>0.8571428571428571</v>
      </c>
      <c r="V2387" s="4">
        <f t="shared" si="642"/>
        <v>-0.12493873660829995</v>
      </c>
      <c r="W2387" s="4" t="s">
        <v>5111</v>
      </c>
      <c r="X2387" s="2" cm="1">
        <f t="array" ref="X2387">SUM(_xlfn._xlws.FILTER($F$2:$F$2454,_xlfn.MAP($W$2:$W$2454,_xlfn.LAMBDA(_xlpm.x,_xlpm.x=$W2387))))</f>
        <v>566</v>
      </c>
      <c r="Y2387" s="11">
        <f t="shared" si="643"/>
        <v>5.3003533568904597E-3</v>
      </c>
      <c r="Z2387" s="4" t="s">
        <v>5113</v>
      </c>
      <c r="AA2387" s="2" cm="1">
        <f t="array" ref="AA2387">SUM(_xlfn._xlws.FILTER($F$2:$F$2454,_xlfn.MAP($Z$2:$Z$2454,_xlfn.LAMBDA(_xlpm.x,_xlpm.x=$Z2387))))</f>
        <v>309</v>
      </c>
      <c r="AB2387" s="11">
        <f t="shared" si="644"/>
        <v>9.7087378640776691E-3</v>
      </c>
      <c r="AC2387" s="11">
        <f t="shared" si="645"/>
        <v>-0.26285795176343668</v>
      </c>
      <c r="AG2387" s="2"/>
      <c r="AL2387" s="2"/>
      <c r="AM2387" s="2"/>
    </row>
    <row r="2388" spans="1:39">
      <c r="A2388" s="1" t="str">
        <f t="shared" si="629"/>
        <v>~ld-fa~ : [ldfæ]</v>
      </c>
      <c r="B2388" s="1">
        <f>_xlfn.LET(_xlpm.d,$G2388,_xlpm.k,_xlfn.CONCAT(LEFT(TRIM(B$1),1),"*"),COUNTIF(_xlpm.d,_xlpm.k))</f>
        <v>0</v>
      </c>
      <c r="C2388" s="1">
        <f>_xlfn.LET(_xlpm.d,$G2388,_xlpm.k,_xlfn.CONCAT(LEFT(TRIM(C$1),1),"*"),COUNTIF(_xlpm.d,_xlpm.k))</f>
        <v>0</v>
      </c>
      <c r="D2388" s="1">
        <f>_xlfn.LET(_xlpm.d,$G2388,_xlpm.k,_xlfn.CONCAT(LEFT(TRIM(D$1),1),"*"),COUNTIF(_xlpm.d,_xlpm.k))</f>
        <v>0</v>
      </c>
      <c r="E2388" s="1">
        <f t="shared" si="630"/>
        <v>0.30102999566398114</v>
      </c>
      <c r="F2388" s="7">
        <v>1</v>
      </c>
      <c r="G2388" s="9" t="s">
        <v>116</v>
      </c>
      <c r="H2388" s="4" cm="1">
        <f t="array" ref="H2388">F2388/freq.sum.r6e</f>
        <v>7.9214195183776928E-5</v>
      </c>
      <c r="I2388" s="4" t="str">
        <f t="shared" si="631"/>
        <v>ldfæ</v>
      </c>
      <c r="J2388" s="4" t="str">
        <f t="shared" si="632"/>
        <v>ld-fa</v>
      </c>
      <c r="K2388" s="10">
        <f t="shared" si="633"/>
        <v>4</v>
      </c>
      <c r="L2388" s="1">
        <f t="shared" si="634"/>
        <v>5</v>
      </c>
      <c r="M2388" s="10">
        <f t="shared" si="635"/>
        <v>5</v>
      </c>
      <c r="N2388" s="1" t="str">
        <f t="shared" si="636"/>
        <v>~ld-fa~</v>
      </c>
      <c r="O2388" s="1" t="str">
        <f t="shared" si="637"/>
        <v>[ldfæ]</v>
      </c>
      <c r="P2388" s="3" cm="1">
        <f t="array" ref="P2388">SUM(_xlfn._xlws.FILTER($H$2:$H$2454,_xlfn.MAP($N$2:$N$2454,_xlfn.LAMBDA(_xlpm.x,_xlpm.x=$N2388))))</f>
        <v>7.9214195183776928E-5</v>
      </c>
      <c r="Q2388" s="4">
        <f t="shared" si="638"/>
        <v>1</v>
      </c>
      <c r="R2388" s="6" cm="1">
        <f t="array" ref="R2388">SUM(_xlfn._xlws.FILTER($H$2:$H$2454,_xlfn.MAP($O$2:$O$2454,_xlfn.LAMBDA(_xlpm.x,_xlpm.x=$O2388))))</f>
        <v>7.9214195183776928E-5</v>
      </c>
      <c r="S2388" s="4">
        <f t="shared" si="639"/>
        <v>1</v>
      </c>
      <c r="T2388" s="4">
        <f t="shared" si="640"/>
        <v>0.25439985932113074</v>
      </c>
      <c r="U2388" s="4">
        <f t="shared" si="641"/>
        <v>1</v>
      </c>
      <c r="V2388" s="4">
        <f t="shared" si="642"/>
        <v>0</v>
      </c>
      <c r="W2388" s="4" t="s">
        <v>5120</v>
      </c>
      <c r="X2388" s="2" cm="1">
        <f t="array" ref="X2388">SUM(_xlfn._xlws.FILTER($F$2:$F$2454,_xlfn.MAP($W$2:$W$2454,_xlfn.LAMBDA(_xlpm.x,_xlpm.x=$W2388))))</f>
        <v>1666</v>
      </c>
      <c r="Y2388" s="11">
        <f t="shared" si="643"/>
        <v>6.0024009603841532E-4</v>
      </c>
      <c r="Z2388" s="4" t="s">
        <v>5103</v>
      </c>
      <c r="AA2388" s="2" cm="1">
        <f t="array" ref="AA2388">SUM(_xlfn._xlws.FILTER($F$2:$F$2454,_xlfn.MAP($Z$2:$Z$2454,_xlfn.LAMBDA(_xlpm.x,_xlpm.x=$Z2388))))</f>
        <v>514</v>
      </c>
      <c r="AB2388" s="11">
        <f t="shared" si="644"/>
        <v>1.9455252918287938E-3</v>
      </c>
      <c r="AC2388" s="11">
        <f t="shared" si="645"/>
        <v>-0.51071187807549312</v>
      </c>
      <c r="AG2388" s="2"/>
      <c r="AL2388" s="2"/>
      <c r="AM2388" s="2"/>
    </row>
    <row r="2389" spans="1:39">
      <c r="A2389" s="1" t="str">
        <f t="shared" si="629"/>
        <v>~mplai~ : [mpleɪ]</v>
      </c>
      <c r="B2389" s="1">
        <f>_xlfn.LET(_xlpm.d,$G2389,_xlpm.k,_xlfn.CONCAT(LEFT(TRIM(B$1),1),"*"),COUNTIF(_xlpm.d,_xlpm.k))</f>
        <v>0</v>
      </c>
      <c r="C2389" s="1">
        <f>_xlfn.LET(_xlpm.d,$G2389,_xlpm.k,_xlfn.CONCAT(LEFT(TRIM(C$1),1),"*"),COUNTIF(_xlpm.d,_xlpm.k))</f>
        <v>1</v>
      </c>
      <c r="D2389" s="1">
        <f>_xlfn.LET(_xlpm.d,$G2389,_xlpm.k,_xlfn.CONCAT(LEFT(TRIM(D$1),1),"*"),COUNTIF(_xlpm.d,_xlpm.k))</f>
        <v>0</v>
      </c>
      <c r="E2389" s="1">
        <f t="shared" si="630"/>
        <v>0.47712125471966244</v>
      </c>
      <c r="F2389" s="7">
        <v>2</v>
      </c>
      <c r="G2389" s="9" t="s">
        <v>484</v>
      </c>
      <c r="H2389" s="4" cm="1">
        <f t="array" ref="H2389">F2389/freq.sum.r6e</f>
        <v>1.5842839036755386E-4</v>
      </c>
      <c r="I2389" s="1" t="str">
        <f t="shared" si="631"/>
        <v>mpleɪ</v>
      </c>
      <c r="J2389" s="1" t="str">
        <f t="shared" si="632"/>
        <v>mplai</v>
      </c>
      <c r="K2389" s="10">
        <f t="shared" si="633"/>
        <v>5</v>
      </c>
      <c r="L2389" s="1">
        <f t="shared" si="634"/>
        <v>5</v>
      </c>
      <c r="M2389" s="10">
        <f t="shared" si="635"/>
        <v>5</v>
      </c>
      <c r="N2389" s="1" t="str">
        <f t="shared" si="636"/>
        <v>~mplai~</v>
      </c>
      <c r="O2389" s="1" t="str">
        <f t="shared" si="637"/>
        <v>[mpleɪ]</v>
      </c>
      <c r="P2389" s="3" cm="1">
        <f t="array" ref="P2389">SUM(_xlfn._xlws.FILTER($H$2:$H$2454,_xlfn.MAP($N$2:$N$2454,_xlfn.LAMBDA(_xlpm.x,_xlpm.x=$N2389))))</f>
        <v>1.5842839036755386E-4</v>
      </c>
      <c r="Q2389" s="4">
        <f t="shared" si="638"/>
        <v>1</v>
      </c>
      <c r="R2389" s="6" cm="1">
        <f t="array" ref="R2389">SUM(_xlfn._xlws.FILTER($H$2:$H$2454,_xlfn.MAP($O$2:$O$2454,_xlfn.LAMBDA(_xlpm.x,_xlpm.x=$O2389))))</f>
        <v>1.5842839036755386E-4</v>
      </c>
      <c r="S2389" s="4">
        <f t="shared" si="639"/>
        <v>1</v>
      </c>
      <c r="T2389" s="4">
        <f t="shared" si="640"/>
        <v>0.4032142372127297</v>
      </c>
      <c r="U2389" s="4">
        <f t="shared" si="641"/>
        <v>1</v>
      </c>
      <c r="V2389" s="4">
        <f t="shared" si="642"/>
        <v>0</v>
      </c>
      <c r="W2389" s="4" t="s">
        <v>5131</v>
      </c>
      <c r="X2389" s="2" cm="1">
        <f t="array" ref="X2389">SUM(_xlfn._xlws.FILTER($F$2:$F$2454,_xlfn.MAP($W$2:$W$2454,_xlfn.LAMBDA(_xlpm.x,_xlpm.x=$W2389))))</f>
        <v>105</v>
      </c>
      <c r="Y2389" s="11">
        <f t="shared" si="643"/>
        <v>1.9047619047619049E-2</v>
      </c>
      <c r="Z2389" s="4" t="s">
        <v>5108</v>
      </c>
      <c r="AA2389" s="2" cm="1">
        <f t="array" ref="AA2389">SUM(_xlfn._xlws.FILTER($F$2:$F$2454,_xlfn.MAP($Z$2:$Z$2454,_xlfn.LAMBDA(_xlpm.x,_xlpm.x=$Z2389))))</f>
        <v>475</v>
      </c>
      <c r="AB2389" s="11">
        <f t="shared" si="644"/>
        <v>4.2105263157894736E-3</v>
      </c>
      <c r="AC2389" s="11">
        <f t="shared" si="645"/>
        <v>0.65550431055492853</v>
      </c>
      <c r="AG2389" s="2"/>
      <c r="AL2389" s="2"/>
      <c r="AM2389" s="2"/>
    </row>
    <row r="2390" spans="1:39">
      <c r="A2390" s="1" t="str">
        <f t="shared" si="629"/>
        <v>~xplai~ : [kspleɪ]</v>
      </c>
      <c r="B2390" s="1">
        <f>_xlfn.LET(_xlpm.d,$G2390,_xlpm.k,_xlfn.CONCAT(LEFT(TRIM(B$1),1),"*"),COUNTIF(_xlpm.d,_xlpm.k))</f>
        <v>0</v>
      </c>
      <c r="C2390" s="1">
        <f>_xlfn.LET(_xlpm.d,$G2390,_xlpm.k,_xlfn.CONCAT(LEFT(TRIM(C$1),1),"*"),COUNTIF(_xlpm.d,_xlpm.k))</f>
        <v>0</v>
      </c>
      <c r="D2390" s="1">
        <f>_xlfn.LET(_xlpm.d,$G2390,_xlpm.k,_xlfn.CONCAT(LEFT(TRIM(D$1),1),"*"),COUNTIF(_xlpm.d,_xlpm.k))</f>
        <v>0</v>
      </c>
      <c r="E2390" s="1">
        <f t="shared" si="630"/>
        <v>0.47712125471966244</v>
      </c>
      <c r="F2390" s="7">
        <v>2</v>
      </c>
      <c r="G2390" s="9" t="s">
        <v>697</v>
      </c>
      <c r="H2390" s="4" cm="1">
        <f t="array" ref="H2390">F2390/freq.sum.r6e</f>
        <v>1.5842839036755386E-4</v>
      </c>
      <c r="I2390" s="1" t="str">
        <f t="shared" si="631"/>
        <v>kspleɪ</v>
      </c>
      <c r="J2390" s="1" t="str">
        <f t="shared" si="632"/>
        <v>xplai</v>
      </c>
      <c r="K2390" s="10">
        <f t="shared" si="633"/>
        <v>6</v>
      </c>
      <c r="L2390" s="1">
        <f t="shared" si="634"/>
        <v>5</v>
      </c>
      <c r="M2390" s="10">
        <f t="shared" si="635"/>
        <v>6</v>
      </c>
      <c r="N2390" s="1" t="str">
        <f t="shared" si="636"/>
        <v>~xplai~</v>
      </c>
      <c r="O2390" s="1" t="str">
        <f t="shared" si="637"/>
        <v>[kspleɪ]</v>
      </c>
      <c r="P2390" s="3" cm="1">
        <f t="array" ref="P2390">SUM(_xlfn._xlws.FILTER($H$2:$H$2454,_xlfn.MAP($N$2:$N$2454,_xlfn.LAMBDA(_xlpm.x,_xlpm.x=$N2390))))</f>
        <v>1.5842839036755386E-4</v>
      </c>
      <c r="Q2390" s="4">
        <f t="shared" si="638"/>
        <v>1</v>
      </c>
      <c r="R2390" s="6" cm="1">
        <f t="array" ref="R2390">SUM(_xlfn._xlws.FILTER($H$2:$H$2454,_xlfn.MAP($O$2:$O$2454,_xlfn.LAMBDA(_xlpm.x,_xlpm.x=$O2390))))</f>
        <v>1.5842839036755386E-4</v>
      </c>
      <c r="S2390" s="4">
        <f t="shared" si="639"/>
        <v>1</v>
      </c>
      <c r="T2390" s="4">
        <f t="shared" si="640"/>
        <v>0.43088342771835975</v>
      </c>
      <c r="U2390" s="4">
        <f t="shared" si="641"/>
        <v>1</v>
      </c>
      <c r="V2390" s="4">
        <f t="shared" si="642"/>
        <v>0</v>
      </c>
      <c r="W2390" s="4" t="s">
        <v>5131</v>
      </c>
      <c r="X2390" s="2" cm="1">
        <f t="array" ref="X2390">SUM(_xlfn._xlws.FILTER($F$2:$F$2454,_xlfn.MAP($W$2:$W$2454,_xlfn.LAMBDA(_xlpm.x,_xlpm.x=$W2390))))</f>
        <v>105</v>
      </c>
      <c r="Y2390" s="11">
        <f t="shared" si="643"/>
        <v>1.9047619047619049E-2</v>
      </c>
      <c r="Z2390" s="4" t="s">
        <v>5108</v>
      </c>
      <c r="AA2390" s="2" cm="1">
        <f t="array" ref="AA2390">SUM(_xlfn._xlws.FILTER($F$2:$F$2454,_xlfn.MAP($Z$2:$Z$2454,_xlfn.LAMBDA(_xlpm.x,_xlpm.x=$Z2390))))</f>
        <v>475</v>
      </c>
      <c r="AB2390" s="11">
        <f t="shared" si="644"/>
        <v>4.2105263157894736E-3</v>
      </c>
      <c r="AC2390" s="11">
        <f t="shared" si="645"/>
        <v>0.65550431055492853</v>
      </c>
      <c r="AG2390" s="2"/>
      <c r="AL2390" s="2"/>
      <c r="AM2390" s="2"/>
    </row>
    <row r="2391" spans="1:39">
      <c r="A2391" s="1" t="str">
        <f t="shared" si="629"/>
        <v>~nclai~ : [nklɛ]</v>
      </c>
      <c r="B2391" s="1">
        <f>_xlfn.LET(_xlpm.d,$G2391,_xlpm.k,_xlfn.CONCAT(LEFT(TRIM(B$1),1),"*"),COUNTIF(_xlpm.d,_xlpm.k))</f>
        <v>0</v>
      </c>
      <c r="C2391" s="1">
        <f>_xlfn.LET(_xlpm.d,$G2391,_xlpm.k,_xlfn.CONCAT(LEFT(TRIM(C$1),1),"*"),COUNTIF(_xlpm.d,_xlpm.k))</f>
        <v>0</v>
      </c>
      <c r="D2391" s="1">
        <f>_xlfn.LET(_xlpm.d,$G2391,_xlpm.k,_xlfn.CONCAT(LEFT(TRIM(D$1),1),"*"),COUNTIF(_xlpm.d,_xlpm.k))</f>
        <v>1</v>
      </c>
      <c r="E2391" s="1">
        <f t="shared" si="630"/>
        <v>0.30102999566398114</v>
      </c>
      <c r="F2391" s="7">
        <v>1</v>
      </c>
      <c r="G2391" s="9" t="s">
        <v>2143</v>
      </c>
      <c r="H2391" s="4" cm="1">
        <f t="array" ref="H2391">F2391/freq.sum.r6e</f>
        <v>7.9214195183776928E-5</v>
      </c>
      <c r="I2391" s="4" t="str">
        <f t="shared" si="631"/>
        <v>nklɛ</v>
      </c>
      <c r="J2391" s="4" t="str">
        <f t="shared" si="632"/>
        <v>nclai</v>
      </c>
      <c r="K2391" s="10">
        <f t="shared" si="633"/>
        <v>4</v>
      </c>
      <c r="L2391" s="1">
        <f t="shared" si="634"/>
        <v>5</v>
      </c>
      <c r="M2391" s="10">
        <f t="shared" si="635"/>
        <v>5</v>
      </c>
      <c r="N2391" s="1" t="str">
        <f t="shared" si="636"/>
        <v>~nclai~</v>
      </c>
      <c r="O2391" s="1" t="str">
        <f t="shared" si="637"/>
        <v>[nklɛ]</v>
      </c>
      <c r="P2391" s="3" cm="1">
        <f t="array" ref="P2391">SUM(_xlfn._xlws.FILTER($H$2:$H$2454,_xlfn.MAP($N$2:$N$2454,_xlfn.LAMBDA(_xlpm.x,_xlpm.x=$N2391))))</f>
        <v>7.9214195183776928E-5</v>
      </c>
      <c r="Q2391" s="4">
        <f t="shared" si="638"/>
        <v>1</v>
      </c>
      <c r="R2391" s="6" cm="1">
        <f t="array" ref="R2391">SUM(_xlfn._xlws.FILTER($H$2:$H$2454,_xlfn.MAP($O$2:$O$2454,_xlfn.LAMBDA(_xlpm.x,_xlpm.x=$O2391))))</f>
        <v>7.9214195183776928E-5</v>
      </c>
      <c r="S2391" s="4">
        <f t="shared" si="639"/>
        <v>1</v>
      </c>
      <c r="T2391" s="4">
        <f t="shared" si="640"/>
        <v>0.25439985932113074</v>
      </c>
      <c r="U2391" s="4">
        <f t="shared" si="641"/>
        <v>1</v>
      </c>
      <c r="V2391" s="4">
        <f t="shared" si="642"/>
        <v>0</v>
      </c>
      <c r="W2391" s="4" t="s">
        <v>5131</v>
      </c>
      <c r="X2391" s="2" cm="1">
        <f t="array" ref="X2391">SUM(_xlfn._xlws.FILTER($F$2:$F$2454,_xlfn.MAP($W$2:$W$2454,_xlfn.LAMBDA(_xlpm.x,_xlpm.x=$W2391))))</f>
        <v>105</v>
      </c>
      <c r="Y2391" s="11">
        <f t="shared" si="643"/>
        <v>9.5238095238095247E-3</v>
      </c>
      <c r="Z2391" s="4" t="s">
        <v>5104</v>
      </c>
      <c r="AA2391" s="2" cm="1">
        <f t="array" ref="AA2391">SUM(_xlfn._xlws.FILTER($F$2:$F$2454,_xlfn.MAP($Z$2:$Z$2454,_xlfn.LAMBDA(_xlpm.x,_xlpm.x=$Z2391))))</f>
        <v>883</v>
      </c>
      <c r="AB2391" s="11">
        <f t="shared" si="644"/>
        <v>1.1325028312570782E-3</v>
      </c>
      <c r="AC2391" s="11">
        <f t="shared" si="645"/>
        <v>0.92477140450763051</v>
      </c>
      <c r="AG2391" s="2"/>
      <c r="AL2391" s="2"/>
      <c r="AM2391" s="2"/>
    </row>
    <row r="2392" spans="1:39">
      <c r="A2392" s="1" t="str">
        <f t="shared" si="629"/>
        <v>~ntain~ : [ntn]</v>
      </c>
      <c r="B2392" s="1">
        <f>_xlfn.LET(_xlpm.d,$G2392,_xlpm.k,_xlfn.CONCAT(LEFT(TRIM(B$1),1),"*"),COUNTIF(_xlpm.d,_xlpm.k))</f>
        <v>0</v>
      </c>
      <c r="C2392" s="1">
        <f>_xlfn.LET(_xlpm.d,$G2392,_xlpm.k,_xlfn.CONCAT(LEFT(TRIM(C$1),1),"*"),COUNTIF(_xlpm.d,_xlpm.k))</f>
        <v>0</v>
      </c>
      <c r="D2392" s="1">
        <f>_xlfn.LET(_xlpm.d,$G2392,_xlpm.k,_xlfn.CONCAT(LEFT(TRIM(D$1),1),"*"),COUNTIF(_xlpm.d,_xlpm.k))</f>
        <v>1</v>
      </c>
      <c r="E2392" s="1">
        <f t="shared" si="630"/>
        <v>0.30102999566398114</v>
      </c>
      <c r="F2392" s="7">
        <v>1</v>
      </c>
      <c r="G2392" s="9" t="s">
        <v>197</v>
      </c>
      <c r="H2392" s="4" cm="1">
        <f t="array" ref="H2392">F2392/freq.sum.r6e</f>
        <v>7.9214195183776928E-5</v>
      </c>
      <c r="I2392" s="4" t="str">
        <f t="shared" si="631"/>
        <v>ntn</v>
      </c>
      <c r="J2392" s="4" t="str">
        <f t="shared" si="632"/>
        <v>ntain</v>
      </c>
      <c r="K2392" s="10">
        <f t="shared" si="633"/>
        <v>3</v>
      </c>
      <c r="L2392" s="1">
        <f t="shared" si="634"/>
        <v>5</v>
      </c>
      <c r="M2392" s="10">
        <f t="shared" si="635"/>
        <v>5</v>
      </c>
      <c r="N2392" s="1" t="str">
        <f t="shared" si="636"/>
        <v>~ntain~</v>
      </c>
      <c r="O2392" s="1" t="str">
        <f t="shared" si="637"/>
        <v>[ntn]</v>
      </c>
      <c r="P2392" s="3" cm="1">
        <f t="array" ref="P2392">SUM(_xlfn._xlws.FILTER($H$2:$H$2454,_xlfn.MAP($N$2:$N$2454,_xlfn.LAMBDA(_xlpm.x,_xlpm.x=$N2392))))</f>
        <v>7.9214195183776928E-5</v>
      </c>
      <c r="Q2392" s="4">
        <f t="shared" si="638"/>
        <v>1</v>
      </c>
      <c r="R2392" s="6" cm="1">
        <f t="array" ref="R2392">SUM(_xlfn._xlws.FILTER($H$2:$H$2454,_xlfn.MAP($O$2:$O$2454,_xlfn.LAMBDA(_xlpm.x,_xlpm.x=$O2392))))</f>
        <v>7.9214195183776928E-5</v>
      </c>
      <c r="S2392" s="4">
        <f t="shared" si="639"/>
        <v>1</v>
      </c>
      <c r="T2392" s="4">
        <f t="shared" si="640"/>
        <v>0.25439985932113074</v>
      </c>
      <c r="U2392" s="4">
        <f t="shared" si="641"/>
        <v>1</v>
      </c>
      <c r="V2392" s="4">
        <f t="shared" si="642"/>
        <v>0</v>
      </c>
      <c r="W2392" s="4" t="s">
        <v>5131</v>
      </c>
      <c r="X2392" s="2" cm="1">
        <f t="array" ref="X2392">SUM(_xlfn._xlws.FILTER($F$2:$F$2454,_xlfn.MAP($W$2:$W$2454,_xlfn.LAMBDA(_xlpm.x,_xlpm.x=$W2392))))</f>
        <v>105</v>
      </c>
      <c r="Y2392" s="11">
        <f t="shared" si="643"/>
        <v>9.5238095238095247E-3</v>
      </c>
      <c r="Z2392" s="4"/>
      <c r="AA2392" s="2" cm="1">
        <f t="array" ref="AA2392">SUM(_xlfn._xlws.FILTER($F$2:$F$2454,_xlfn.MAP($Z$2:$Z$2454,_xlfn.LAMBDA(_xlpm.x,_xlpm.x=$Z2392))))</f>
        <v>3871</v>
      </c>
      <c r="AB2392" s="11">
        <f t="shared" si="644"/>
        <v>2.5833118057349522E-4</v>
      </c>
      <c r="AC2392" s="11">
        <f t="shared" si="645"/>
        <v>1.566633872249017</v>
      </c>
      <c r="AG2392" s="2"/>
      <c r="AL2392" s="2"/>
      <c r="AM2392" s="2"/>
    </row>
    <row r="2393" spans="1:39">
      <c r="A2393" s="1" t="str">
        <f t="shared" si="629"/>
        <v>~pplau~ : [plɔ]</v>
      </c>
      <c r="B2393" s="1">
        <f>_xlfn.LET(_xlpm.d,$G2393,_xlpm.k,_xlfn.CONCAT(LEFT(TRIM(B$1),1),"*"),COUNTIF(_xlpm.d,_xlpm.k))</f>
        <v>0</v>
      </c>
      <c r="C2393" s="1">
        <f>_xlfn.LET(_xlpm.d,$G2393,_xlpm.k,_xlfn.CONCAT(LEFT(TRIM(C$1),1),"*"),COUNTIF(_xlpm.d,_xlpm.k))</f>
        <v>0</v>
      </c>
      <c r="D2393" s="1">
        <f>_xlfn.LET(_xlpm.d,$G2393,_xlpm.k,_xlfn.CONCAT(LEFT(TRIM(D$1),1),"*"),COUNTIF(_xlpm.d,_xlpm.k))</f>
        <v>0</v>
      </c>
      <c r="E2393" s="1">
        <f t="shared" si="630"/>
        <v>0.47712125471966244</v>
      </c>
      <c r="F2393" s="7">
        <v>2</v>
      </c>
      <c r="G2393" s="9" t="s">
        <v>487</v>
      </c>
      <c r="H2393" s="4" cm="1">
        <f t="array" ref="H2393">F2393/freq.sum.r6e</f>
        <v>1.5842839036755386E-4</v>
      </c>
      <c r="I2393" s="4" t="str">
        <f t="shared" si="631"/>
        <v>plɔ</v>
      </c>
      <c r="J2393" s="4" t="str">
        <f t="shared" si="632"/>
        <v>pplau</v>
      </c>
      <c r="K2393" s="10">
        <f t="shared" si="633"/>
        <v>3</v>
      </c>
      <c r="L2393" s="1">
        <f t="shared" si="634"/>
        <v>5</v>
      </c>
      <c r="M2393" s="10">
        <f t="shared" si="635"/>
        <v>5</v>
      </c>
      <c r="N2393" s="1" t="str">
        <f t="shared" si="636"/>
        <v>~pplau~</v>
      </c>
      <c r="O2393" s="1" t="str">
        <f t="shared" si="637"/>
        <v>[plɔ]</v>
      </c>
      <c r="P2393" s="3" cm="1">
        <f t="array" ref="P2393">SUM(_xlfn._xlws.FILTER($H$2:$H$2454,_xlfn.MAP($N$2:$N$2454,_xlfn.LAMBDA(_xlpm.x,_xlpm.x=$N2393))))</f>
        <v>1.5842839036755386E-4</v>
      </c>
      <c r="Q2393" s="4">
        <f t="shared" si="638"/>
        <v>1</v>
      </c>
      <c r="R2393" s="6" cm="1">
        <f t="array" ref="R2393">SUM(_xlfn._xlws.FILTER($H$2:$H$2454,_xlfn.MAP($O$2:$O$2454,_xlfn.LAMBDA(_xlpm.x,_xlpm.x=$O2393))))</f>
        <v>1.5842839036755386E-4</v>
      </c>
      <c r="S2393" s="4">
        <f t="shared" si="639"/>
        <v>1</v>
      </c>
      <c r="T2393" s="4">
        <f t="shared" si="640"/>
        <v>0.4032142372127297</v>
      </c>
      <c r="U2393" s="4">
        <f t="shared" si="641"/>
        <v>1</v>
      </c>
      <c r="V2393" s="4">
        <f t="shared" si="642"/>
        <v>0</v>
      </c>
      <c r="W2393" s="4" t="s">
        <v>5139</v>
      </c>
      <c r="X2393" s="2" cm="1">
        <f t="array" ref="X2393">SUM(_xlfn._xlws.FILTER($F$2:$F$2454,_xlfn.MAP($W$2:$W$2454,_xlfn.LAMBDA(_xlpm.x,_xlpm.x=$W2393))))</f>
        <v>32</v>
      </c>
      <c r="Y2393" s="11">
        <f t="shared" si="643"/>
        <v>6.25E-2</v>
      </c>
      <c r="Z2393" s="4" t="s">
        <v>5107</v>
      </c>
      <c r="AA2393" s="2" cm="1">
        <f t="array" ref="AA2393">SUM(_xlfn._xlws.FILTER($F$2:$F$2454,_xlfn.MAP($Z$2:$Z$2454,_xlfn.LAMBDA(_xlpm.x,_xlpm.x=$Z2393))))</f>
        <v>293</v>
      </c>
      <c r="AB2393" s="11">
        <f t="shared" si="644"/>
        <v>6.8259385665529011E-3</v>
      </c>
      <c r="AC2393" s="11">
        <f t="shared" si="645"/>
        <v>0.96171764203420351</v>
      </c>
      <c r="AG2393" s="2"/>
      <c r="AL2393" s="2"/>
      <c r="AM2393" s="2"/>
    </row>
    <row r="2394" spans="1:39">
      <c r="A2394" s="1" t="str">
        <f t="shared" si="629"/>
        <v>~splay~ : [spleɪ]</v>
      </c>
      <c r="B2394" s="1">
        <f>_xlfn.LET(_xlpm.d,$G2394,_xlpm.k,_xlfn.CONCAT(LEFT(TRIM(B$1),1),"*"),COUNTIF(_xlpm.d,_xlpm.k))</f>
        <v>0</v>
      </c>
      <c r="C2394" s="1">
        <f>_xlfn.LET(_xlpm.d,$G2394,_xlpm.k,_xlfn.CONCAT(LEFT(TRIM(C$1),1),"*"),COUNTIF(_xlpm.d,_xlpm.k))</f>
        <v>0</v>
      </c>
      <c r="D2394" s="1">
        <f>_xlfn.LET(_xlpm.d,$G2394,_xlpm.k,_xlfn.CONCAT(LEFT(TRIM(D$1),1),"*"),COUNTIF(_xlpm.d,_xlpm.k))</f>
        <v>0</v>
      </c>
      <c r="E2394" s="1">
        <f t="shared" si="630"/>
        <v>0.30102999566398114</v>
      </c>
      <c r="F2394" s="7">
        <v>1</v>
      </c>
      <c r="G2394" s="9" t="s">
        <v>694</v>
      </c>
      <c r="H2394" s="4" cm="1">
        <f t="array" ref="H2394">F2394/freq.sum.r6e</f>
        <v>7.9214195183776928E-5</v>
      </c>
      <c r="I2394" s="1" t="str">
        <f t="shared" si="631"/>
        <v>spleɪ</v>
      </c>
      <c r="J2394" s="1" t="str">
        <f t="shared" si="632"/>
        <v>splay</v>
      </c>
      <c r="K2394" s="10">
        <f t="shared" si="633"/>
        <v>5</v>
      </c>
      <c r="L2394" s="1">
        <f t="shared" si="634"/>
        <v>5</v>
      </c>
      <c r="M2394" s="10">
        <f t="shared" si="635"/>
        <v>5</v>
      </c>
      <c r="N2394" s="1" t="str">
        <f t="shared" si="636"/>
        <v>~splay~</v>
      </c>
      <c r="O2394" s="1" t="str">
        <f t="shared" si="637"/>
        <v>[spleɪ]</v>
      </c>
      <c r="P2394" s="3" cm="1">
        <f t="array" ref="P2394">SUM(_xlfn._xlws.FILTER($H$2:$H$2454,_xlfn.MAP($N$2:$N$2454,_xlfn.LAMBDA(_xlpm.x,_xlpm.x=$N2394))))</f>
        <v>7.9214195183776928E-5</v>
      </c>
      <c r="Q2394" s="4">
        <f t="shared" si="638"/>
        <v>1</v>
      </c>
      <c r="R2394" s="6" cm="1">
        <f t="array" ref="R2394">SUM(_xlfn._xlws.FILTER($H$2:$H$2454,_xlfn.MAP($O$2:$O$2454,_xlfn.LAMBDA(_xlpm.x,_xlpm.x=$O2394))))</f>
        <v>7.9214195183776928E-5</v>
      </c>
      <c r="S2394" s="4">
        <f t="shared" si="639"/>
        <v>1</v>
      </c>
      <c r="T2394" s="4">
        <f t="shared" si="640"/>
        <v>0.25439985932113074</v>
      </c>
      <c r="U2394" s="4">
        <f t="shared" si="641"/>
        <v>1</v>
      </c>
      <c r="V2394" s="4">
        <f t="shared" si="642"/>
        <v>0</v>
      </c>
      <c r="W2394" s="4" t="s">
        <v>5127</v>
      </c>
      <c r="X2394" s="2" cm="1">
        <f t="array" ref="X2394">SUM(_xlfn._xlws.FILTER($F$2:$F$2454,_xlfn.MAP($W$2:$W$2454,_xlfn.LAMBDA(_xlpm.x,_xlpm.x=$W2394))))</f>
        <v>59</v>
      </c>
      <c r="Y2394" s="11">
        <f t="shared" si="643"/>
        <v>1.6949152542372881E-2</v>
      </c>
      <c r="Z2394" s="4" t="s">
        <v>5108</v>
      </c>
      <c r="AA2394" s="2" cm="1">
        <f t="array" ref="AA2394">SUM(_xlfn._xlws.FILTER($F$2:$F$2454,_xlfn.MAP($Z$2:$Z$2454,_xlfn.LAMBDA(_xlpm.x,_xlpm.x=$Z2394))))</f>
        <v>475</v>
      </c>
      <c r="AB2394" s="11">
        <f t="shared" si="644"/>
        <v>2.1052631578947368E-3</v>
      </c>
      <c r="AC2394" s="11">
        <f t="shared" si="645"/>
        <v>0.90584159798272246</v>
      </c>
      <c r="AG2394" s="2"/>
      <c r="AL2394" s="2"/>
      <c r="AM2394" s="2"/>
    </row>
    <row r="2395" spans="1:39">
      <c r="A2395" s="1" t="str">
        <f t="shared" si="629"/>
        <v>~lesma~ : [lzmə]</v>
      </c>
      <c r="B2395" s="1">
        <f>_xlfn.LET(_xlpm.d,$G2395,_xlpm.k,_xlfn.CONCAT(LEFT(TRIM(B$1),1),"*"),COUNTIF(_xlpm.d,_xlpm.k))</f>
        <v>0</v>
      </c>
      <c r="C2395" s="1">
        <f>_xlfn.LET(_xlpm.d,$G2395,_xlpm.k,_xlfn.CONCAT(LEFT(TRIM(C$1),1),"*"),COUNTIF(_xlpm.d,_xlpm.k))</f>
        <v>0</v>
      </c>
      <c r="D2395" s="1">
        <f>_xlfn.LET(_xlpm.d,$G2395,_xlpm.k,_xlfn.CONCAT(LEFT(TRIM(D$1),1),"*"),COUNTIF(_xlpm.d,_xlpm.k))</f>
        <v>0</v>
      </c>
      <c r="E2395" s="1">
        <f t="shared" si="630"/>
        <v>0.30102999566398114</v>
      </c>
      <c r="F2395" s="7">
        <v>1</v>
      </c>
      <c r="G2395" s="9" t="s">
        <v>686</v>
      </c>
      <c r="H2395" s="4" cm="1">
        <f t="array" ref="H2395">F2395/freq.sum.r6e</f>
        <v>7.9214195183776928E-5</v>
      </c>
      <c r="I2395" s="1" t="str">
        <f t="shared" si="631"/>
        <v>lzmə</v>
      </c>
      <c r="J2395" s="1" t="str">
        <f t="shared" si="632"/>
        <v>lesma</v>
      </c>
      <c r="K2395" s="10">
        <f t="shared" si="633"/>
        <v>4</v>
      </c>
      <c r="L2395" s="1">
        <f t="shared" si="634"/>
        <v>5</v>
      </c>
      <c r="M2395" s="10">
        <f t="shared" si="635"/>
        <v>5</v>
      </c>
      <c r="N2395" s="1" t="str">
        <f t="shared" si="636"/>
        <v>~lesma~</v>
      </c>
      <c r="O2395" s="1" t="str">
        <f t="shared" si="637"/>
        <v>[lzmə]</v>
      </c>
      <c r="P2395" s="3" cm="1">
        <f t="array" ref="P2395">SUM(_xlfn._xlws.FILTER($H$2:$H$2454,_xlfn.MAP($N$2:$N$2454,_xlfn.LAMBDA(_xlpm.x,_xlpm.x=$N2395))))</f>
        <v>7.9214195183776928E-5</v>
      </c>
      <c r="Q2395" s="4">
        <f t="shared" si="638"/>
        <v>1</v>
      </c>
      <c r="R2395" s="6" cm="1">
        <f t="array" ref="R2395">SUM(_xlfn._xlws.FILTER($H$2:$H$2454,_xlfn.MAP($O$2:$O$2454,_xlfn.LAMBDA(_xlpm.x,_xlpm.x=$O2395))))</f>
        <v>7.9214195183776928E-5</v>
      </c>
      <c r="S2395" s="4">
        <f t="shared" si="639"/>
        <v>1</v>
      </c>
      <c r="T2395" s="4">
        <f t="shared" si="640"/>
        <v>0.25439985932113074</v>
      </c>
      <c r="U2395" s="4">
        <f t="shared" si="641"/>
        <v>1</v>
      </c>
      <c r="V2395" s="4">
        <f t="shared" si="642"/>
        <v>0</v>
      </c>
      <c r="W2395" s="4" t="s">
        <v>5121</v>
      </c>
      <c r="X2395" s="2" cm="1">
        <f t="array" ref="X2395">SUM(_xlfn._xlws.FILTER($F$2:$F$2454,_xlfn.MAP($W$2:$W$2454,_xlfn.LAMBDA(_xlpm.x,_xlpm.x=$W2395))))</f>
        <v>2896</v>
      </c>
      <c r="Y2395" s="11">
        <f t="shared" si="643"/>
        <v>3.453038674033149E-4</v>
      </c>
      <c r="Z2395" s="4" t="s">
        <v>5101</v>
      </c>
      <c r="AA2395" s="2" cm="1">
        <f t="array" ref="AA2395">SUM(_xlfn._xlws.FILTER($F$2:$F$2454,_xlfn.MAP($Z$2:$Z$2454,_xlfn.LAMBDA(_xlpm.x,_xlpm.x=$Z2395))))</f>
        <v>2255</v>
      </c>
      <c r="AB2395" s="11">
        <f t="shared" si="644"/>
        <v>4.434589800443459E-4</v>
      </c>
      <c r="AC2395" s="11">
        <f t="shared" si="645"/>
        <v>-0.10865201131112999</v>
      </c>
      <c r="AG2395" s="2"/>
      <c r="AL2395" s="2"/>
      <c r="AM2395" s="2"/>
    </row>
    <row r="2396" spans="1:39">
      <c r="A2396" s="1" t="str">
        <f t="shared" si="629"/>
        <v>~mpera~ : [mpɹə]</v>
      </c>
      <c r="B2396" s="1">
        <f>_xlfn.LET(_xlpm.d,$G2396,_xlpm.k,_xlfn.CONCAT(LEFT(TRIM(B$1),1),"*"),COUNTIF(_xlpm.d,_xlpm.k))</f>
        <v>0</v>
      </c>
      <c r="C2396" s="1">
        <f>_xlfn.LET(_xlpm.d,$G2396,_xlpm.k,_xlfn.CONCAT(LEFT(TRIM(C$1),1),"*"),COUNTIF(_xlpm.d,_xlpm.k))</f>
        <v>1</v>
      </c>
      <c r="D2396" s="1">
        <f>_xlfn.LET(_xlpm.d,$G2396,_xlpm.k,_xlfn.CONCAT(LEFT(TRIM(D$1),1),"*"),COUNTIF(_xlpm.d,_xlpm.k))</f>
        <v>0</v>
      </c>
      <c r="E2396" s="1">
        <f t="shared" si="630"/>
        <v>0.47712125471966244</v>
      </c>
      <c r="F2396" s="7">
        <v>2</v>
      </c>
      <c r="G2396" s="9" t="s">
        <v>483</v>
      </c>
      <c r="H2396" s="4" cm="1">
        <f t="array" ref="H2396">F2396/freq.sum.r6e</f>
        <v>1.5842839036755386E-4</v>
      </c>
      <c r="I2396" s="1" t="str">
        <f t="shared" si="631"/>
        <v>mpɹə</v>
      </c>
      <c r="J2396" s="1" t="str">
        <f t="shared" si="632"/>
        <v>mpera</v>
      </c>
      <c r="K2396" s="10">
        <f t="shared" si="633"/>
        <v>4</v>
      </c>
      <c r="L2396" s="1">
        <f t="shared" si="634"/>
        <v>5</v>
      </c>
      <c r="M2396" s="10">
        <f t="shared" si="635"/>
        <v>5</v>
      </c>
      <c r="N2396" s="1" t="str">
        <f t="shared" si="636"/>
        <v>~mpera~</v>
      </c>
      <c r="O2396" s="1" t="str">
        <f t="shared" si="637"/>
        <v>[mpɹə]</v>
      </c>
      <c r="P2396" s="3" cm="1">
        <f t="array" ref="P2396">SUM(_xlfn._xlws.FILTER($H$2:$H$2454,_xlfn.MAP($N$2:$N$2454,_xlfn.LAMBDA(_xlpm.x,_xlpm.x=$N2396))))</f>
        <v>1.5842839036755386E-4</v>
      </c>
      <c r="Q2396" s="4">
        <f t="shared" si="638"/>
        <v>1</v>
      </c>
      <c r="R2396" s="6" cm="1">
        <f t="array" ref="R2396">SUM(_xlfn._xlws.FILTER($H$2:$H$2454,_xlfn.MAP($O$2:$O$2454,_xlfn.LAMBDA(_xlpm.x,_xlpm.x=$O2396))))</f>
        <v>1.5842839036755386E-4</v>
      </c>
      <c r="S2396" s="4">
        <f t="shared" si="639"/>
        <v>1</v>
      </c>
      <c r="T2396" s="4">
        <f t="shared" si="640"/>
        <v>0.4032142372127297</v>
      </c>
      <c r="U2396" s="4">
        <f t="shared" si="641"/>
        <v>1</v>
      </c>
      <c r="V2396" s="4">
        <f t="shared" si="642"/>
        <v>0</v>
      </c>
      <c r="W2396" s="4" t="s">
        <v>5121</v>
      </c>
      <c r="X2396" s="2" cm="1">
        <f t="array" ref="X2396">SUM(_xlfn._xlws.FILTER($F$2:$F$2454,_xlfn.MAP($W$2:$W$2454,_xlfn.LAMBDA(_xlpm.x,_xlpm.x=$W2396))))</f>
        <v>2896</v>
      </c>
      <c r="Y2396" s="11">
        <f t="shared" si="643"/>
        <v>6.9060773480662981E-4</v>
      </c>
      <c r="Z2396" s="4" t="s">
        <v>5101</v>
      </c>
      <c r="AA2396" s="2" cm="1">
        <f t="array" ref="AA2396">SUM(_xlfn._xlws.FILTER($F$2:$F$2454,_xlfn.MAP($Z$2:$Z$2454,_xlfn.LAMBDA(_xlpm.x,_xlpm.x=$Z2396))))</f>
        <v>2255</v>
      </c>
      <c r="AB2396" s="11">
        <f t="shared" si="644"/>
        <v>8.869179600886918E-4</v>
      </c>
      <c r="AC2396" s="11">
        <f t="shared" si="645"/>
        <v>-0.10865201131112999</v>
      </c>
      <c r="AG2396" s="2"/>
      <c r="AL2396" s="2"/>
      <c r="AM2396" s="2"/>
    </row>
    <row r="2397" spans="1:39">
      <c r="A2397" s="1" t="str">
        <f t="shared" si="629"/>
        <v>~ngthe~ : [ŋθə]</v>
      </c>
      <c r="B2397" s="1">
        <f>_xlfn.LET(_xlpm.d,$G2397,_xlpm.k,_xlfn.CONCAT(LEFT(TRIM(B$1),1),"*"),COUNTIF(_xlpm.d,_xlpm.k))</f>
        <v>0</v>
      </c>
      <c r="C2397" s="1">
        <f>_xlfn.LET(_xlpm.d,$G2397,_xlpm.k,_xlfn.CONCAT(LEFT(TRIM(C$1),1),"*"),COUNTIF(_xlpm.d,_xlpm.k))</f>
        <v>0</v>
      </c>
      <c r="D2397" s="1">
        <f>_xlfn.LET(_xlpm.d,$G2397,_xlpm.k,_xlfn.CONCAT(LEFT(TRIM(D$1),1),"*"),COUNTIF(_xlpm.d,_xlpm.k))</f>
        <v>0</v>
      </c>
      <c r="E2397" s="1">
        <f t="shared" si="630"/>
        <v>0.47712125471966244</v>
      </c>
      <c r="F2397" s="7">
        <v>2</v>
      </c>
      <c r="G2397" s="9" t="s">
        <v>486</v>
      </c>
      <c r="H2397" s="4" cm="1">
        <f t="array" ref="H2397">F2397/freq.sum.r6e</f>
        <v>1.5842839036755386E-4</v>
      </c>
      <c r="I2397" s="4" t="str">
        <f t="shared" si="631"/>
        <v>ŋθə</v>
      </c>
      <c r="J2397" s="4" t="str">
        <f t="shared" si="632"/>
        <v>ngthe</v>
      </c>
      <c r="K2397" s="10">
        <f t="shared" si="633"/>
        <v>3</v>
      </c>
      <c r="L2397" s="1">
        <f t="shared" si="634"/>
        <v>5</v>
      </c>
      <c r="M2397" s="10">
        <f t="shared" si="635"/>
        <v>5</v>
      </c>
      <c r="N2397" s="1" t="str">
        <f t="shared" si="636"/>
        <v>~ngthe~</v>
      </c>
      <c r="O2397" s="1" t="str">
        <f t="shared" si="637"/>
        <v>[ŋθə]</v>
      </c>
      <c r="P2397" s="3" cm="1">
        <f t="array" ref="P2397">SUM(_xlfn._xlws.FILTER($H$2:$H$2454,_xlfn.MAP($N$2:$N$2454,_xlfn.LAMBDA(_xlpm.x,_xlpm.x=$N2397))))</f>
        <v>1.5842839036755386E-4</v>
      </c>
      <c r="Q2397" s="4">
        <f t="shared" si="638"/>
        <v>1</v>
      </c>
      <c r="R2397" s="6" cm="1">
        <f t="array" ref="R2397">SUM(_xlfn._xlws.FILTER($H$2:$H$2454,_xlfn.MAP($O$2:$O$2454,_xlfn.LAMBDA(_xlpm.x,_xlpm.x=$O2397))))</f>
        <v>1.5842839036755386E-4</v>
      </c>
      <c r="S2397" s="4">
        <f t="shared" si="639"/>
        <v>1</v>
      </c>
      <c r="T2397" s="4">
        <f t="shared" si="640"/>
        <v>0.4032142372127297</v>
      </c>
      <c r="U2397" s="4">
        <f t="shared" si="641"/>
        <v>1</v>
      </c>
      <c r="V2397" s="4">
        <f t="shared" si="642"/>
        <v>0</v>
      </c>
      <c r="W2397" s="4" t="s">
        <v>5121</v>
      </c>
      <c r="X2397" s="2" cm="1">
        <f t="array" ref="X2397">SUM(_xlfn._xlws.FILTER($F$2:$F$2454,_xlfn.MAP($W$2:$W$2454,_xlfn.LAMBDA(_xlpm.x,_xlpm.x=$W2397))))</f>
        <v>2896</v>
      </c>
      <c r="Y2397" s="11">
        <f t="shared" si="643"/>
        <v>6.9060773480662981E-4</v>
      </c>
      <c r="Z2397" s="4" t="s">
        <v>5101</v>
      </c>
      <c r="AA2397" s="2" cm="1">
        <f t="array" ref="AA2397">SUM(_xlfn._xlws.FILTER($F$2:$F$2454,_xlfn.MAP($Z$2:$Z$2454,_xlfn.LAMBDA(_xlpm.x,_xlpm.x=$Z2397))))</f>
        <v>2255</v>
      </c>
      <c r="AB2397" s="11">
        <f t="shared" si="644"/>
        <v>8.869179600886918E-4</v>
      </c>
      <c r="AC2397" s="11">
        <f t="shared" si="645"/>
        <v>-0.10865201131112999</v>
      </c>
      <c r="AG2397" s="2"/>
      <c r="AL2397" s="2"/>
      <c r="AM2397" s="2"/>
    </row>
    <row r="2398" spans="1:39">
      <c r="A2398" s="1" t="str">
        <f t="shared" si="629"/>
        <v>~lfe's~ : [lfs]</v>
      </c>
      <c r="B2398" s="1">
        <f>_xlfn.LET(_xlpm.d,$G2398,_xlpm.k,_xlfn.CONCAT(LEFT(TRIM(B$1),1),"*"),COUNTIF(_xlpm.d,_xlpm.k))</f>
        <v>0</v>
      </c>
      <c r="C2398" s="1">
        <f>_xlfn.LET(_xlpm.d,$G2398,_xlpm.k,_xlfn.CONCAT(LEFT(TRIM(C$1),1),"*"),COUNTIF(_xlpm.d,_xlpm.k))</f>
        <v>0</v>
      </c>
      <c r="D2398" s="1">
        <f>_xlfn.LET(_xlpm.d,$G2398,_xlpm.k,_xlfn.CONCAT(LEFT(TRIM(D$1),1),"*"),COUNTIF(_xlpm.d,_xlpm.k))</f>
        <v>0</v>
      </c>
      <c r="E2398" s="1">
        <f t="shared" si="630"/>
        <v>0.30102999566398114</v>
      </c>
      <c r="F2398" s="7">
        <v>1</v>
      </c>
      <c r="G2398" s="9" t="s">
        <v>2062</v>
      </c>
      <c r="H2398" s="4" cm="1">
        <f t="array" ref="H2398">F2398/freq.sum.r6e</f>
        <v>7.9214195183776928E-5</v>
      </c>
      <c r="I2398" s="4" t="str">
        <f t="shared" si="631"/>
        <v>lfs</v>
      </c>
      <c r="J2398" s="4" t="str">
        <f t="shared" si="632"/>
        <v>lfe's</v>
      </c>
      <c r="K2398" s="10">
        <f t="shared" si="633"/>
        <v>3</v>
      </c>
      <c r="L2398" s="1">
        <f t="shared" si="634"/>
        <v>5</v>
      </c>
      <c r="M2398" s="10">
        <f t="shared" si="635"/>
        <v>5</v>
      </c>
      <c r="N2398" s="1" t="str">
        <f t="shared" si="636"/>
        <v>~lfe's~</v>
      </c>
      <c r="O2398" s="1" t="str">
        <f t="shared" si="637"/>
        <v>[lfs]</v>
      </c>
      <c r="P2398" s="3" cm="1">
        <f t="array" ref="P2398">SUM(_xlfn._xlws.FILTER($H$2:$H$2454,_xlfn.MAP($N$2:$N$2454,_xlfn.LAMBDA(_xlpm.x,_xlpm.x=$N2398))))</f>
        <v>7.9214195183776928E-5</v>
      </c>
      <c r="Q2398" s="4">
        <f t="shared" si="638"/>
        <v>1</v>
      </c>
      <c r="R2398" s="6" cm="1">
        <f t="array" ref="R2398">SUM(_xlfn._xlws.FILTER($H$2:$H$2454,_xlfn.MAP($O$2:$O$2454,_xlfn.LAMBDA(_xlpm.x,_xlpm.x=$O2398))))</f>
        <v>7.9214195183776928E-5</v>
      </c>
      <c r="S2398" s="4">
        <f t="shared" si="639"/>
        <v>1</v>
      </c>
      <c r="T2398" s="4">
        <f t="shared" si="640"/>
        <v>0.25439985932113074</v>
      </c>
      <c r="U2398" s="4">
        <f t="shared" si="641"/>
        <v>1</v>
      </c>
      <c r="V2398" s="4">
        <f t="shared" si="642"/>
        <v>0</v>
      </c>
      <c r="W2398" s="4" t="s">
        <v>5121</v>
      </c>
      <c r="X2398" s="2" cm="1">
        <f t="array" ref="X2398">SUM(_xlfn._xlws.FILTER($F$2:$F$2454,_xlfn.MAP($W$2:$W$2454,_xlfn.LAMBDA(_xlpm.x,_xlpm.x=$W2398))))</f>
        <v>2896</v>
      </c>
      <c r="Y2398" s="11">
        <f t="shared" si="643"/>
        <v>3.453038674033149E-4</v>
      </c>
      <c r="Z2398" s="4"/>
      <c r="AA2398" s="2" cm="1">
        <f t="array" ref="AA2398">SUM(_xlfn._xlws.FILTER($F$2:$F$2454,_xlfn.MAP($Z$2:$Z$2454,_xlfn.LAMBDA(_xlpm.x,_xlpm.x=$Z2398))))</f>
        <v>3871</v>
      </c>
      <c r="AB2398" s="11">
        <f t="shared" si="644"/>
        <v>2.5833118057349522E-4</v>
      </c>
      <c r="AC2398" s="11">
        <f t="shared" si="645"/>
        <v>0.12602461379384577</v>
      </c>
      <c r="AG2398" s="2"/>
      <c r="AL2398" s="2"/>
      <c r="AM2398" s="2"/>
    </row>
    <row r="2399" spans="1:39">
      <c r="A2399" s="1" t="str">
        <f t="shared" si="629"/>
        <v>~mbles~ : [mblz]</v>
      </c>
      <c r="B2399" s="1">
        <f>_xlfn.LET(_xlpm.d,$G2399,_xlpm.k,_xlfn.CONCAT(LEFT(TRIM(B$1),1),"*"),COUNTIF(_xlpm.d,_xlpm.k))</f>
        <v>0</v>
      </c>
      <c r="C2399" s="1">
        <f>_xlfn.LET(_xlpm.d,$G2399,_xlpm.k,_xlfn.CONCAT(LEFT(TRIM(C$1),1),"*"),COUNTIF(_xlpm.d,_xlpm.k))</f>
        <v>1</v>
      </c>
      <c r="D2399" s="1">
        <f>_xlfn.LET(_xlpm.d,$G2399,_xlpm.k,_xlfn.CONCAT(LEFT(TRIM(D$1),1),"*"),COUNTIF(_xlpm.d,_xlpm.k))</f>
        <v>0</v>
      </c>
      <c r="E2399" s="1">
        <f t="shared" si="630"/>
        <v>0.30102999566398114</v>
      </c>
      <c r="F2399" s="7">
        <v>1</v>
      </c>
      <c r="G2399" s="9" t="s">
        <v>2101</v>
      </c>
      <c r="H2399" s="4" cm="1">
        <f t="array" ref="H2399">F2399/freq.sum.r6e</f>
        <v>7.9214195183776928E-5</v>
      </c>
      <c r="I2399" s="4" t="str">
        <f t="shared" si="631"/>
        <v>mblz</v>
      </c>
      <c r="J2399" s="4" t="str">
        <f t="shared" si="632"/>
        <v>mbles</v>
      </c>
      <c r="K2399" s="10">
        <f t="shared" si="633"/>
        <v>4</v>
      </c>
      <c r="L2399" s="1">
        <f t="shared" si="634"/>
        <v>5</v>
      </c>
      <c r="M2399" s="10">
        <f t="shared" si="635"/>
        <v>5</v>
      </c>
      <c r="N2399" s="1" t="str">
        <f t="shared" si="636"/>
        <v>~mbles~</v>
      </c>
      <c r="O2399" s="1" t="str">
        <f t="shared" si="637"/>
        <v>[mblz]</v>
      </c>
      <c r="P2399" s="3" cm="1">
        <f t="array" ref="P2399">SUM(_xlfn._xlws.FILTER($H$2:$H$2454,_xlfn.MAP($N$2:$N$2454,_xlfn.LAMBDA(_xlpm.x,_xlpm.x=$N2399))))</f>
        <v>7.9214195183776928E-5</v>
      </c>
      <c r="Q2399" s="4">
        <f t="shared" si="638"/>
        <v>1</v>
      </c>
      <c r="R2399" s="6" cm="1">
        <f t="array" ref="R2399">SUM(_xlfn._xlws.FILTER($H$2:$H$2454,_xlfn.MAP($O$2:$O$2454,_xlfn.LAMBDA(_xlpm.x,_xlpm.x=$O2399))))</f>
        <v>7.9214195183776928E-5</v>
      </c>
      <c r="S2399" s="4">
        <f t="shared" si="639"/>
        <v>1</v>
      </c>
      <c r="T2399" s="4">
        <f t="shared" si="640"/>
        <v>0.25439985932113074</v>
      </c>
      <c r="U2399" s="4">
        <f t="shared" si="641"/>
        <v>1</v>
      </c>
      <c r="V2399" s="4">
        <f t="shared" si="642"/>
        <v>0</v>
      </c>
      <c r="W2399" s="4" t="s">
        <v>5121</v>
      </c>
      <c r="X2399" s="2" cm="1">
        <f t="array" ref="X2399">SUM(_xlfn._xlws.FILTER($F$2:$F$2454,_xlfn.MAP($W$2:$W$2454,_xlfn.LAMBDA(_xlpm.x,_xlpm.x=$W2399))))</f>
        <v>2896</v>
      </c>
      <c r="Y2399" s="11">
        <f t="shared" si="643"/>
        <v>3.453038674033149E-4</v>
      </c>
      <c r="Z2399" s="4"/>
      <c r="AA2399" s="2" cm="1">
        <f t="array" ref="AA2399">SUM(_xlfn._xlws.FILTER($F$2:$F$2454,_xlfn.MAP($Z$2:$Z$2454,_xlfn.LAMBDA(_xlpm.x,_xlpm.x=$Z2399))))</f>
        <v>3871</v>
      </c>
      <c r="AB2399" s="11">
        <f t="shared" si="644"/>
        <v>2.5833118057349522E-4</v>
      </c>
      <c r="AC2399" s="11">
        <f t="shared" si="645"/>
        <v>0.12602461379384577</v>
      </c>
      <c r="AG2399" s="2"/>
      <c r="AL2399" s="2"/>
      <c r="AM2399" s="2"/>
    </row>
    <row r="2400" spans="1:39">
      <c r="A2400" s="1" t="str">
        <f t="shared" si="629"/>
        <v>~mples~ : [mplz]</v>
      </c>
      <c r="B2400" s="1">
        <f>_xlfn.LET(_xlpm.d,$G2400,_xlpm.k,_xlfn.CONCAT(LEFT(TRIM(B$1),1),"*"),COUNTIF(_xlpm.d,_xlpm.k))</f>
        <v>0</v>
      </c>
      <c r="C2400" s="1">
        <f>_xlfn.LET(_xlpm.d,$G2400,_xlpm.k,_xlfn.CONCAT(LEFT(TRIM(C$1),1),"*"),COUNTIF(_xlpm.d,_xlpm.k))</f>
        <v>1</v>
      </c>
      <c r="D2400" s="1">
        <f>_xlfn.LET(_xlpm.d,$G2400,_xlpm.k,_xlfn.CONCAT(LEFT(TRIM(D$1),1),"*"),COUNTIF(_xlpm.d,_xlpm.k))</f>
        <v>0</v>
      </c>
      <c r="E2400" s="1">
        <f t="shared" si="630"/>
        <v>0.30102999566398114</v>
      </c>
      <c r="F2400" s="7">
        <v>1</v>
      </c>
      <c r="G2400" s="9" t="s">
        <v>156</v>
      </c>
      <c r="H2400" s="4" cm="1">
        <f t="array" ref="H2400">F2400/freq.sum.r6e</f>
        <v>7.9214195183776928E-5</v>
      </c>
      <c r="I2400" s="4" t="str">
        <f t="shared" si="631"/>
        <v>mplz</v>
      </c>
      <c r="J2400" s="4" t="str">
        <f t="shared" si="632"/>
        <v>mples</v>
      </c>
      <c r="K2400" s="10">
        <f t="shared" si="633"/>
        <v>4</v>
      </c>
      <c r="L2400" s="1">
        <f t="shared" si="634"/>
        <v>5</v>
      </c>
      <c r="M2400" s="10">
        <f t="shared" si="635"/>
        <v>5</v>
      </c>
      <c r="N2400" s="1" t="str">
        <f t="shared" si="636"/>
        <v>~mples~</v>
      </c>
      <c r="O2400" s="1" t="str">
        <f t="shared" si="637"/>
        <v>[mplz]</v>
      </c>
      <c r="P2400" s="3" cm="1">
        <f t="array" ref="P2400">SUM(_xlfn._xlws.FILTER($H$2:$H$2454,_xlfn.MAP($N$2:$N$2454,_xlfn.LAMBDA(_xlpm.x,_xlpm.x=$N2400))))</f>
        <v>7.9214195183776928E-5</v>
      </c>
      <c r="Q2400" s="4">
        <f t="shared" si="638"/>
        <v>1</v>
      </c>
      <c r="R2400" s="6" cm="1">
        <f t="array" ref="R2400">SUM(_xlfn._xlws.FILTER($H$2:$H$2454,_xlfn.MAP($O$2:$O$2454,_xlfn.LAMBDA(_xlpm.x,_xlpm.x=$O2400))))</f>
        <v>7.9214195183776928E-5</v>
      </c>
      <c r="S2400" s="4">
        <f t="shared" si="639"/>
        <v>1</v>
      </c>
      <c r="T2400" s="4">
        <f t="shared" si="640"/>
        <v>0.25439985932113074</v>
      </c>
      <c r="U2400" s="4">
        <f t="shared" si="641"/>
        <v>1</v>
      </c>
      <c r="V2400" s="4">
        <f t="shared" si="642"/>
        <v>0</v>
      </c>
      <c r="W2400" s="4" t="s">
        <v>5121</v>
      </c>
      <c r="X2400" s="2" cm="1">
        <f t="array" ref="X2400">SUM(_xlfn._xlws.FILTER($F$2:$F$2454,_xlfn.MAP($W$2:$W$2454,_xlfn.LAMBDA(_xlpm.x,_xlpm.x=$W2400))))</f>
        <v>2896</v>
      </c>
      <c r="Y2400" s="11">
        <f t="shared" si="643"/>
        <v>3.453038674033149E-4</v>
      </c>
      <c r="Z2400" s="4"/>
      <c r="AA2400" s="2" cm="1">
        <f t="array" ref="AA2400">SUM(_xlfn._xlws.FILTER($F$2:$F$2454,_xlfn.MAP($Z$2:$Z$2454,_xlfn.LAMBDA(_xlpm.x,_xlpm.x=$Z2400))))</f>
        <v>3871</v>
      </c>
      <c r="AB2400" s="11">
        <f t="shared" si="644"/>
        <v>2.5833118057349522E-4</v>
      </c>
      <c r="AC2400" s="11">
        <f t="shared" si="645"/>
        <v>0.12602461379384577</v>
      </c>
      <c r="AG2400" s="2"/>
      <c r="AL2400" s="2"/>
      <c r="AM2400" s="2"/>
    </row>
    <row r="2401" spans="1:39">
      <c r="A2401" s="1" t="str">
        <f t="shared" si="629"/>
        <v>~ngled~ : [ŋɡld]</v>
      </c>
      <c r="B2401" s="1">
        <f>_xlfn.LET(_xlpm.d,$G2401,_xlpm.k,_xlfn.CONCAT(LEFT(TRIM(B$1),1),"*"),COUNTIF(_xlpm.d,_xlpm.k))</f>
        <v>0</v>
      </c>
      <c r="C2401" s="1">
        <f>_xlfn.LET(_xlpm.d,$G2401,_xlpm.k,_xlfn.CONCAT(LEFT(TRIM(C$1),1),"*"),COUNTIF(_xlpm.d,_xlpm.k))</f>
        <v>0</v>
      </c>
      <c r="D2401" s="1">
        <f>_xlfn.LET(_xlpm.d,$G2401,_xlpm.k,_xlfn.CONCAT(LEFT(TRIM(D$1),1),"*"),COUNTIF(_xlpm.d,_xlpm.k))</f>
        <v>0</v>
      </c>
      <c r="E2401" s="1">
        <f t="shared" si="630"/>
        <v>0.30102999566398114</v>
      </c>
      <c r="F2401" s="7">
        <v>1</v>
      </c>
      <c r="G2401" s="9" t="s">
        <v>2422</v>
      </c>
      <c r="H2401" s="4" cm="1">
        <f t="array" ref="H2401">F2401/freq.sum.r6e</f>
        <v>7.9214195183776928E-5</v>
      </c>
      <c r="I2401" s="4" t="str">
        <f t="shared" si="631"/>
        <v>ŋɡld</v>
      </c>
      <c r="J2401" s="4" t="str">
        <f t="shared" si="632"/>
        <v>ngled</v>
      </c>
      <c r="K2401" s="10">
        <f t="shared" si="633"/>
        <v>4</v>
      </c>
      <c r="L2401" s="1">
        <f t="shared" si="634"/>
        <v>5</v>
      </c>
      <c r="M2401" s="10">
        <f t="shared" si="635"/>
        <v>5</v>
      </c>
      <c r="N2401" s="1" t="str">
        <f t="shared" si="636"/>
        <v>~ngled~</v>
      </c>
      <c r="O2401" s="1" t="str">
        <f t="shared" si="637"/>
        <v>[ŋɡld]</v>
      </c>
      <c r="P2401" s="3" cm="1">
        <f t="array" ref="P2401">SUM(_xlfn._xlws.FILTER($H$2:$H$2454,_xlfn.MAP($N$2:$N$2454,_xlfn.LAMBDA(_xlpm.x,_xlpm.x=$N2401))))</f>
        <v>7.9214195183776928E-5</v>
      </c>
      <c r="Q2401" s="4">
        <f t="shared" si="638"/>
        <v>1</v>
      </c>
      <c r="R2401" s="6" cm="1">
        <f t="array" ref="R2401">SUM(_xlfn._xlws.FILTER($H$2:$H$2454,_xlfn.MAP($O$2:$O$2454,_xlfn.LAMBDA(_xlpm.x,_xlpm.x=$O2401))))</f>
        <v>7.9214195183776928E-5</v>
      </c>
      <c r="S2401" s="4">
        <f t="shared" si="639"/>
        <v>1</v>
      </c>
      <c r="T2401" s="4">
        <f t="shared" si="640"/>
        <v>0.25439985932113074</v>
      </c>
      <c r="U2401" s="4">
        <f t="shared" si="641"/>
        <v>1</v>
      </c>
      <c r="V2401" s="4">
        <f t="shared" si="642"/>
        <v>0</v>
      </c>
      <c r="W2401" s="4" t="s">
        <v>5121</v>
      </c>
      <c r="X2401" s="2" cm="1">
        <f t="array" ref="X2401">SUM(_xlfn._xlws.FILTER($F$2:$F$2454,_xlfn.MAP($W$2:$W$2454,_xlfn.LAMBDA(_xlpm.x,_xlpm.x=$W2401))))</f>
        <v>2896</v>
      </c>
      <c r="Y2401" s="11">
        <f t="shared" si="643"/>
        <v>3.453038674033149E-4</v>
      </c>
      <c r="Z2401" s="4"/>
      <c r="AA2401" s="2" cm="1">
        <f t="array" ref="AA2401">SUM(_xlfn._xlws.FILTER($F$2:$F$2454,_xlfn.MAP($Z$2:$Z$2454,_xlfn.LAMBDA(_xlpm.x,_xlpm.x=$Z2401))))</f>
        <v>3871</v>
      </c>
      <c r="AB2401" s="11">
        <f t="shared" si="644"/>
        <v>2.5833118057349522E-4</v>
      </c>
      <c r="AC2401" s="11">
        <f t="shared" si="645"/>
        <v>0.12602461379384577</v>
      </c>
      <c r="AG2401" s="2"/>
      <c r="AL2401" s="2"/>
      <c r="AM2401" s="2"/>
    </row>
    <row r="2402" spans="1:39">
      <c r="A2402" s="1" t="str">
        <f t="shared" si="629"/>
        <v>~nkles~ : [ŋklz]</v>
      </c>
      <c r="B2402" s="1">
        <f>_xlfn.LET(_xlpm.d,$G2402,_xlpm.k,_xlfn.CONCAT(LEFT(TRIM(B$1),1),"*"),COUNTIF(_xlpm.d,_xlpm.k))</f>
        <v>0</v>
      </c>
      <c r="C2402" s="1">
        <f>_xlfn.LET(_xlpm.d,$G2402,_xlpm.k,_xlfn.CONCAT(LEFT(TRIM(C$1),1),"*"),COUNTIF(_xlpm.d,_xlpm.k))</f>
        <v>0</v>
      </c>
      <c r="D2402" s="1">
        <f>_xlfn.LET(_xlpm.d,$G2402,_xlpm.k,_xlfn.CONCAT(LEFT(TRIM(D$1),1),"*"),COUNTIF(_xlpm.d,_xlpm.k))</f>
        <v>0</v>
      </c>
      <c r="E2402" s="1">
        <f t="shared" si="630"/>
        <v>0.30102999566398114</v>
      </c>
      <c r="F2402" s="7">
        <v>1</v>
      </c>
      <c r="G2402" s="9" t="s">
        <v>2344</v>
      </c>
      <c r="H2402" s="4" cm="1">
        <f t="array" ref="H2402">F2402/freq.sum.r6e</f>
        <v>7.9214195183776928E-5</v>
      </c>
      <c r="I2402" s="4" t="str">
        <f t="shared" si="631"/>
        <v>ŋklz</v>
      </c>
      <c r="J2402" s="4" t="str">
        <f t="shared" si="632"/>
        <v>nkles</v>
      </c>
      <c r="K2402" s="10">
        <f t="shared" si="633"/>
        <v>4</v>
      </c>
      <c r="L2402" s="1">
        <f t="shared" si="634"/>
        <v>5</v>
      </c>
      <c r="M2402" s="10">
        <f t="shared" si="635"/>
        <v>5</v>
      </c>
      <c r="N2402" s="1" t="str">
        <f t="shared" si="636"/>
        <v>~nkles~</v>
      </c>
      <c r="O2402" s="1" t="str">
        <f t="shared" si="637"/>
        <v>[ŋklz]</v>
      </c>
      <c r="P2402" s="3" cm="1">
        <f t="array" ref="P2402">SUM(_xlfn._xlws.FILTER($H$2:$H$2454,_xlfn.MAP($N$2:$N$2454,_xlfn.LAMBDA(_xlpm.x,_xlpm.x=$N2402))))</f>
        <v>7.9214195183776928E-5</v>
      </c>
      <c r="Q2402" s="4">
        <f t="shared" si="638"/>
        <v>1</v>
      </c>
      <c r="R2402" s="6" cm="1">
        <f t="array" ref="R2402">SUM(_xlfn._xlws.FILTER($H$2:$H$2454,_xlfn.MAP($O$2:$O$2454,_xlfn.LAMBDA(_xlpm.x,_xlpm.x=$O2402))))</f>
        <v>7.9214195183776928E-5</v>
      </c>
      <c r="S2402" s="4">
        <f t="shared" si="639"/>
        <v>1</v>
      </c>
      <c r="T2402" s="4">
        <f t="shared" si="640"/>
        <v>0.25439985932113074</v>
      </c>
      <c r="U2402" s="4">
        <f t="shared" si="641"/>
        <v>1</v>
      </c>
      <c r="V2402" s="4">
        <f t="shared" si="642"/>
        <v>0</v>
      </c>
      <c r="W2402" s="4" t="s">
        <v>5121</v>
      </c>
      <c r="X2402" s="2" cm="1">
        <f t="array" ref="X2402">SUM(_xlfn._xlws.FILTER($F$2:$F$2454,_xlfn.MAP($W$2:$W$2454,_xlfn.LAMBDA(_xlpm.x,_xlpm.x=$W2402))))</f>
        <v>2896</v>
      </c>
      <c r="Y2402" s="11">
        <f t="shared" si="643"/>
        <v>3.453038674033149E-4</v>
      </c>
      <c r="Z2402" s="4"/>
      <c r="AA2402" s="2" cm="1">
        <f t="array" ref="AA2402">SUM(_xlfn._xlws.FILTER($F$2:$F$2454,_xlfn.MAP($Z$2:$Z$2454,_xlfn.LAMBDA(_xlpm.x,_xlpm.x=$Z2402))))</f>
        <v>3871</v>
      </c>
      <c r="AB2402" s="11">
        <f t="shared" si="644"/>
        <v>2.5833118057349522E-4</v>
      </c>
      <c r="AC2402" s="11">
        <f t="shared" si="645"/>
        <v>0.12602461379384577</v>
      </c>
      <c r="AG2402" s="2"/>
      <c r="AL2402" s="2"/>
      <c r="AM2402" s="2"/>
    </row>
    <row r="2403" spans="1:39">
      <c r="A2403" s="1" t="str">
        <f t="shared" si="629"/>
        <v>~nstea~ : [nstɛ]</v>
      </c>
      <c r="B2403" s="1">
        <f>_xlfn.LET(_xlpm.d,$G2403,_xlpm.k,_xlfn.CONCAT(LEFT(TRIM(B$1),1),"*"),COUNTIF(_xlpm.d,_xlpm.k))</f>
        <v>0</v>
      </c>
      <c r="C2403" s="1">
        <f>_xlfn.LET(_xlpm.d,$G2403,_xlpm.k,_xlfn.CONCAT(LEFT(TRIM(C$1),1),"*"),COUNTIF(_xlpm.d,_xlpm.k))</f>
        <v>0</v>
      </c>
      <c r="D2403" s="1">
        <f>_xlfn.LET(_xlpm.d,$G2403,_xlpm.k,_xlfn.CONCAT(LEFT(TRIM(D$1),1),"*"),COUNTIF(_xlpm.d,_xlpm.k))</f>
        <v>1</v>
      </c>
      <c r="E2403" s="1">
        <f t="shared" si="630"/>
        <v>0.30102999566398114</v>
      </c>
      <c r="F2403" s="7">
        <v>1</v>
      </c>
      <c r="G2403" s="9" t="s">
        <v>688</v>
      </c>
      <c r="H2403" s="4" cm="1">
        <f t="array" ref="H2403">F2403/freq.sum.r6e</f>
        <v>7.9214195183776928E-5</v>
      </c>
      <c r="I2403" s="4" t="str">
        <f t="shared" si="631"/>
        <v>nstɛ</v>
      </c>
      <c r="J2403" s="4" t="str">
        <f t="shared" si="632"/>
        <v>nstea</v>
      </c>
      <c r="K2403" s="10">
        <f t="shared" si="633"/>
        <v>4</v>
      </c>
      <c r="L2403" s="1">
        <f t="shared" si="634"/>
        <v>5</v>
      </c>
      <c r="M2403" s="10">
        <f t="shared" si="635"/>
        <v>5</v>
      </c>
      <c r="N2403" s="1" t="str">
        <f t="shared" si="636"/>
        <v>~nstea~</v>
      </c>
      <c r="O2403" s="1" t="str">
        <f t="shared" si="637"/>
        <v>[nstɛ]</v>
      </c>
      <c r="P2403" s="3" cm="1">
        <f t="array" ref="P2403">SUM(_xlfn._xlws.FILTER($H$2:$H$2454,_xlfn.MAP($N$2:$N$2454,_xlfn.LAMBDA(_xlpm.x,_xlpm.x=$N2403))))</f>
        <v>7.9214195183776928E-5</v>
      </c>
      <c r="Q2403" s="4">
        <f t="shared" si="638"/>
        <v>1</v>
      </c>
      <c r="R2403" s="6" cm="1">
        <f t="array" ref="R2403">SUM(_xlfn._xlws.FILTER($H$2:$H$2454,_xlfn.MAP($O$2:$O$2454,_xlfn.LAMBDA(_xlpm.x,_xlpm.x=$O2403))))</f>
        <v>7.9214195183776928E-5</v>
      </c>
      <c r="S2403" s="4">
        <f t="shared" si="639"/>
        <v>1</v>
      </c>
      <c r="T2403" s="4">
        <f t="shared" si="640"/>
        <v>0.25439985932113074</v>
      </c>
      <c r="U2403" s="4">
        <f t="shared" si="641"/>
        <v>1</v>
      </c>
      <c r="V2403" s="4">
        <f t="shared" si="642"/>
        <v>0</v>
      </c>
      <c r="W2403" s="4" t="s">
        <v>5124</v>
      </c>
      <c r="X2403" s="2" cm="1">
        <f t="array" ref="X2403">SUM(_xlfn._xlws.FILTER($F$2:$F$2454,_xlfn.MAP($W$2:$W$2454,_xlfn.LAMBDA(_xlpm.x,_xlpm.x=$W2403))))</f>
        <v>184</v>
      </c>
      <c r="Y2403" s="11">
        <f t="shared" si="643"/>
        <v>5.434782608695652E-3</v>
      </c>
      <c r="Z2403" s="4" t="s">
        <v>5104</v>
      </c>
      <c r="AA2403" s="2" cm="1">
        <f t="array" ref="AA2403">SUM(_xlfn._xlws.FILTER($F$2:$F$2454,_xlfn.MAP($Z$2:$Z$2454,_xlfn.LAMBDA(_xlpm.x,_xlpm.x=$Z2403))))</f>
        <v>883</v>
      </c>
      <c r="AB2403" s="11">
        <f t="shared" si="644"/>
        <v>1.1325028312570782E-3</v>
      </c>
      <c r="AC2403" s="11">
        <f t="shared" si="645"/>
        <v>0.68114288056803207</v>
      </c>
      <c r="AG2403" s="2"/>
      <c r="AL2403" s="2"/>
      <c r="AM2403" s="2"/>
    </row>
    <row r="2404" spans="1:39">
      <c r="A2404" s="1" t="str">
        <f t="shared" si="629"/>
        <v>~sprea~ : [spɹɛ]</v>
      </c>
      <c r="B2404" s="1">
        <f>_xlfn.LET(_xlpm.d,$G2404,_xlpm.k,_xlfn.CONCAT(LEFT(TRIM(B$1),1),"*"),COUNTIF(_xlpm.d,_xlpm.k))</f>
        <v>0</v>
      </c>
      <c r="C2404" s="1">
        <f>_xlfn.LET(_xlpm.d,$G2404,_xlpm.k,_xlfn.CONCAT(LEFT(TRIM(C$1),1),"*"),COUNTIF(_xlpm.d,_xlpm.k))</f>
        <v>0</v>
      </c>
      <c r="D2404" s="1">
        <f>_xlfn.LET(_xlpm.d,$G2404,_xlpm.k,_xlfn.CONCAT(LEFT(TRIM(D$1),1),"*"),COUNTIF(_xlpm.d,_xlpm.k))</f>
        <v>0</v>
      </c>
      <c r="E2404" s="1">
        <f t="shared" si="630"/>
        <v>0.47712125471966244</v>
      </c>
      <c r="F2404" s="7">
        <v>2</v>
      </c>
      <c r="G2404" s="9" t="s">
        <v>488</v>
      </c>
      <c r="H2404" s="4" cm="1">
        <f t="array" ref="H2404">F2404/freq.sum.r6e</f>
        <v>1.5842839036755386E-4</v>
      </c>
      <c r="I2404" s="4" t="str">
        <f t="shared" si="631"/>
        <v>spɹɛ</v>
      </c>
      <c r="J2404" s="4" t="str">
        <f t="shared" si="632"/>
        <v>sprea</v>
      </c>
      <c r="K2404" s="10">
        <f t="shared" si="633"/>
        <v>4</v>
      </c>
      <c r="L2404" s="1">
        <f t="shared" si="634"/>
        <v>5</v>
      </c>
      <c r="M2404" s="10">
        <f t="shared" si="635"/>
        <v>5</v>
      </c>
      <c r="N2404" s="1" t="str">
        <f t="shared" si="636"/>
        <v>~sprea~</v>
      </c>
      <c r="O2404" s="1" t="str">
        <f t="shared" si="637"/>
        <v>[spɹɛ]</v>
      </c>
      <c r="P2404" s="3" cm="1">
        <f t="array" ref="P2404">SUM(_xlfn._xlws.FILTER($H$2:$H$2454,_xlfn.MAP($N$2:$N$2454,_xlfn.LAMBDA(_xlpm.x,_xlpm.x=$N2404))))</f>
        <v>1.5842839036755386E-4</v>
      </c>
      <c r="Q2404" s="4">
        <f t="shared" si="638"/>
        <v>1</v>
      </c>
      <c r="R2404" s="6" cm="1">
        <f t="array" ref="R2404">SUM(_xlfn._xlws.FILTER($H$2:$H$2454,_xlfn.MAP($O$2:$O$2454,_xlfn.LAMBDA(_xlpm.x,_xlpm.x=$O2404))))</f>
        <v>1.5842839036755386E-4</v>
      </c>
      <c r="S2404" s="4">
        <f t="shared" si="639"/>
        <v>1</v>
      </c>
      <c r="T2404" s="4">
        <f t="shared" si="640"/>
        <v>0.4032142372127297</v>
      </c>
      <c r="U2404" s="4">
        <f t="shared" si="641"/>
        <v>1</v>
      </c>
      <c r="V2404" s="4">
        <f t="shared" si="642"/>
        <v>0</v>
      </c>
      <c r="W2404" s="4" t="s">
        <v>5124</v>
      </c>
      <c r="X2404" s="2" cm="1">
        <f t="array" ref="X2404">SUM(_xlfn._xlws.FILTER($F$2:$F$2454,_xlfn.MAP($W$2:$W$2454,_xlfn.LAMBDA(_xlpm.x,_xlpm.x=$W2404))))</f>
        <v>184</v>
      </c>
      <c r="Y2404" s="11">
        <f t="shared" si="643"/>
        <v>1.0869565217391304E-2</v>
      </c>
      <c r="Z2404" s="4" t="s">
        <v>5104</v>
      </c>
      <c r="AA2404" s="2" cm="1">
        <f t="array" ref="AA2404">SUM(_xlfn._xlws.FILTER($F$2:$F$2454,_xlfn.MAP($Z$2:$Z$2454,_xlfn.LAMBDA(_xlpm.x,_xlpm.x=$Z2404))))</f>
        <v>883</v>
      </c>
      <c r="AB2404" s="11">
        <f t="shared" si="644"/>
        <v>2.2650056625141564E-3</v>
      </c>
      <c r="AC2404" s="11">
        <f t="shared" si="645"/>
        <v>0.68114288056803207</v>
      </c>
      <c r="AG2404" s="2"/>
      <c r="AL2404" s="2"/>
      <c r="AM2404" s="2"/>
    </row>
    <row r="2405" spans="1:39">
      <c r="A2405" s="1" t="str">
        <f t="shared" si="629"/>
        <v>~threa~ : [θɹɛ]</v>
      </c>
      <c r="B2405" s="1">
        <f>_xlfn.LET(_xlpm.d,$G2405,_xlpm.k,_xlfn.CONCAT(LEFT(TRIM(B$1),1),"*"),COUNTIF(_xlpm.d,_xlpm.k))</f>
        <v>0</v>
      </c>
      <c r="C2405" s="1">
        <f>_xlfn.LET(_xlpm.d,$G2405,_xlpm.k,_xlfn.CONCAT(LEFT(TRIM(C$1),1),"*"),COUNTIF(_xlpm.d,_xlpm.k))</f>
        <v>0</v>
      </c>
      <c r="D2405" s="1">
        <f>_xlfn.LET(_xlpm.d,$G2405,_xlpm.k,_xlfn.CONCAT(LEFT(TRIM(D$1),1),"*"),COUNTIF(_xlpm.d,_xlpm.k))</f>
        <v>0</v>
      </c>
      <c r="E2405" s="1">
        <f t="shared" si="630"/>
        <v>0.69897000433601875</v>
      </c>
      <c r="F2405" s="7">
        <v>4</v>
      </c>
      <c r="G2405" s="9" t="s">
        <v>391</v>
      </c>
      <c r="H2405" s="4" cm="1">
        <f t="array" ref="H2405">F2405/freq.sum.r6e</f>
        <v>3.1685678073510771E-4</v>
      </c>
      <c r="I2405" s="4" t="str">
        <f t="shared" si="631"/>
        <v>θɹɛ</v>
      </c>
      <c r="J2405" s="4" t="str">
        <f t="shared" si="632"/>
        <v>threa</v>
      </c>
      <c r="K2405" s="10">
        <f t="shared" si="633"/>
        <v>3</v>
      </c>
      <c r="L2405" s="1">
        <f t="shared" si="634"/>
        <v>5</v>
      </c>
      <c r="M2405" s="10">
        <f t="shared" si="635"/>
        <v>5</v>
      </c>
      <c r="N2405" s="1" t="str">
        <f t="shared" si="636"/>
        <v>~threa~</v>
      </c>
      <c r="O2405" s="1" t="str">
        <f t="shared" si="637"/>
        <v>[θɹɛ]</v>
      </c>
      <c r="P2405" s="3" cm="1">
        <f t="array" ref="P2405">SUM(_xlfn._xlws.FILTER($H$2:$H$2454,_xlfn.MAP($N$2:$N$2454,_xlfn.LAMBDA(_xlpm.x,_xlpm.x=$N2405))))</f>
        <v>3.1685678073510771E-4</v>
      </c>
      <c r="Q2405" s="4">
        <f t="shared" si="638"/>
        <v>1</v>
      </c>
      <c r="R2405" s="6" cm="1">
        <f t="array" ref="R2405">SUM(_xlfn._xlws.FILTER($H$2:$H$2454,_xlfn.MAP($O$2:$O$2454,_xlfn.LAMBDA(_xlpm.x,_xlpm.x=$O2405))))</f>
        <v>3.1685678073510771E-4</v>
      </c>
      <c r="S2405" s="4">
        <f t="shared" si="639"/>
        <v>1</v>
      </c>
      <c r="T2405" s="4">
        <f t="shared" si="640"/>
        <v>0.59069818069312607</v>
      </c>
      <c r="U2405" s="4">
        <f t="shared" si="641"/>
        <v>1</v>
      </c>
      <c r="V2405" s="4">
        <f t="shared" si="642"/>
        <v>0</v>
      </c>
      <c r="W2405" s="4" t="s">
        <v>5124</v>
      </c>
      <c r="X2405" s="2" cm="1">
        <f t="array" ref="X2405">SUM(_xlfn._xlws.FILTER($F$2:$F$2454,_xlfn.MAP($W$2:$W$2454,_xlfn.LAMBDA(_xlpm.x,_xlpm.x=$W2405))))</f>
        <v>184</v>
      </c>
      <c r="Y2405" s="11">
        <f t="shared" si="643"/>
        <v>2.1739130434782608E-2</v>
      </c>
      <c r="Z2405" s="4" t="s">
        <v>5104</v>
      </c>
      <c r="AA2405" s="2" cm="1">
        <f t="array" ref="AA2405">SUM(_xlfn._xlws.FILTER($F$2:$F$2454,_xlfn.MAP($Z$2:$Z$2454,_xlfn.LAMBDA(_xlpm.x,_xlpm.x=$Z2405))))</f>
        <v>883</v>
      </c>
      <c r="AB2405" s="11">
        <f t="shared" si="644"/>
        <v>4.5300113250283129E-3</v>
      </c>
      <c r="AC2405" s="11">
        <f t="shared" si="645"/>
        <v>0.68114288056803207</v>
      </c>
      <c r="AG2405" s="2"/>
      <c r="AL2405" s="2"/>
      <c r="AM2405" s="2"/>
    </row>
    <row r="2406" spans="1:39">
      <c r="A2406" s="1" t="str">
        <f t="shared" si="629"/>
        <v>~ncrea~ : [nkɹi]</v>
      </c>
      <c r="B2406" s="1">
        <f>_xlfn.LET(_xlpm.d,$G2406,_xlpm.k,_xlfn.CONCAT(LEFT(TRIM(B$1),1),"*"),COUNTIF(_xlpm.d,_xlpm.k))</f>
        <v>0</v>
      </c>
      <c r="C2406" s="1">
        <f>_xlfn.LET(_xlpm.d,$G2406,_xlpm.k,_xlfn.CONCAT(LEFT(TRIM(C$1),1),"*"),COUNTIF(_xlpm.d,_xlpm.k))</f>
        <v>0</v>
      </c>
      <c r="D2406" s="1">
        <f>_xlfn.LET(_xlpm.d,$G2406,_xlpm.k,_xlfn.CONCAT(LEFT(TRIM(D$1),1),"*"),COUNTIF(_xlpm.d,_xlpm.k))</f>
        <v>1</v>
      </c>
      <c r="E2406" s="1">
        <f t="shared" si="630"/>
        <v>0.47712125471966244</v>
      </c>
      <c r="F2406" s="7">
        <v>2</v>
      </c>
      <c r="G2406" s="9" t="s">
        <v>485</v>
      </c>
      <c r="H2406" s="4" cm="1">
        <f t="array" ref="H2406">F2406/freq.sum.r6e</f>
        <v>1.5842839036755386E-4</v>
      </c>
      <c r="I2406" s="4" t="str">
        <f t="shared" si="631"/>
        <v>nkɹi</v>
      </c>
      <c r="J2406" s="4" t="str">
        <f t="shared" si="632"/>
        <v>ncrea</v>
      </c>
      <c r="K2406" s="10">
        <f t="shared" si="633"/>
        <v>4</v>
      </c>
      <c r="L2406" s="1">
        <f t="shared" si="634"/>
        <v>5</v>
      </c>
      <c r="M2406" s="10">
        <f t="shared" si="635"/>
        <v>5</v>
      </c>
      <c r="N2406" s="1" t="str">
        <f t="shared" si="636"/>
        <v>~ncrea~</v>
      </c>
      <c r="O2406" s="1" t="str">
        <f t="shared" si="637"/>
        <v>[nkɹi]</v>
      </c>
      <c r="P2406" s="3" cm="1">
        <f t="array" ref="P2406">SUM(_xlfn._xlws.FILTER($H$2:$H$2454,_xlfn.MAP($N$2:$N$2454,_xlfn.LAMBDA(_xlpm.x,_xlpm.x=$N2406))))</f>
        <v>1.5842839036755386E-4</v>
      </c>
      <c r="Q2406" s="4">
        <f t="shared" si="638"/>
        <v>1</v>
      </c>
      <c r="R2406" s="6" cm="1">
        <f t="array" ref="R2406">SUM(_xlfn._xlws.FILTER($H$2:$H$2454,_xlfn.MAP($O$2:$O$2454,_xlfn.LAMBDA(_xlpm.x,_xlpm.x=$O2406))))</f>
        <v>1.5842839036755386E-4</v>
      </c>
      <c r="S2406" s="4">
        <f t="shared" si="639"/>
        <v>1</v>
      </c>
      <c r="T2406" s="4">
        <f t="shared" si="640"/>
        <v>0.4032142372127297</v>
      </c>
      <c r="U2406" s="4">
        <f t="shared" si="641"/>
        <v>1</v>
      </c>
      <c r="V2406" s="4">
        <f t="shared" si="642"/>
        <v>0</v>
      </c>
      <c r="W2406" s="4" t="s">
        <v>5124</v>
      </c>
      <c r="X2406" s="2" cm="1">
        <f t="array" ref="X2406">SUM(_xlfn._xlws.FILTER($F$2:$F$2454,_xlfn.MAP($W$2:$W$2454,_xlfn.LAMBDA(_xlpm.x,_xlpm.x=$W2406))))</f>
        <v>184</v>
      </c>
      <c r="Y2406" s="11">
        <f t="shared" si="643"/>
        <v>1.0869565217391304E-2</v>
      </c>
      <c r="Z2406" s="4" t="s">
        <v>5110</v>
      </c>
      <c r="AA2406" s="2" cm="1">
        <f t="array" ref="AA2406">SUM(_xlfn._xlws.FILTER($F$2:$F$2454,_xlfn.MAP($Z$2:$Z$2454,_xlfn.LAMBDA(_xlpm.x,_xlpm.x=$Z2406))))</f>
        <v>354</v>
      </c>
      <c r="AB2406" s="11">
        <f t="shared" si="644"/>
        <v>5.6497175141242938E-3</v>
      </c>
      <c r="AC2406" s="11">
        <f t="shared" si="645"/>
        <v>0.28418543901625132</v>
      </c>
      <c r="AG2406" s="2"/>
      <c r="AL2406" s="2"/>
      <c r="AM2406" s="2"/>
    </row>
    <row r="2407" spans="1:39">
      <c r="A2407" s="1" t="str">
        <f t="shared" si="629"/>
        <v>~scree~ : [skɹi]</v>
      </c>
      <c r="B2407" s="1">
        <f>_xlfn.LET(_xlpm.d,$G2407,_xlpm.k,_xlfn.CONCAT(LEFT(TRIM(B$1),1),"*"),COUNTIF(_xlpm.d,_xlpm.k))</f>
        <v>0</v>
      </c>
      <c r="C2407" s="1">
        <f>_xlfn.LET(_xlpm.d,$G2407,_xlpm.k,_xlfn.CONCAT(LEFT(TRIM(C$1),1),"*"),COUNTIF(_xlpm.d,_xlpm.k))</f>
        <v>0</v>
      </c>
      <c r="D2407" s="1">
        <f>_xlfn.LET(_xlpm.d,$G2407,_xlpm.k,_xlfn.CONCAT(LEFT(TRIM(D$1),1),"*"),COUNTIF(_xlpm.d,_xlpm.k))</f>
        <v>0</v>
      </c>
      <c r="E2407" s="1">
        <f t="shared" si="630"/>
        <v>0.30102999566398114</v>
      </c>
      <c r="F2407" s="7">
        <v>1</v>
      </c>
      <c r="G2407" s="9" t="s">
        <v>692</v>
      </c>
      <c r="H2407" s="4" cm="1">
        <f t="array" ref="H2407">F2407/freq.sum.r6e</f>
        <v>7.9214195183776928E-5</v>
      </c>
      <c r="I2407" s="4" t="str">
        <f t="shared" si="631"/>
        <v>skɹi</v>
      </c>
      <c r="J2407" s="4" t="str">
        <f t="shared" si="632"/>
        <v>scree</v>
      </c>
      <c r="K2407" s="10">
        <f t="shared" si="633"/>
        <v>4</v>
      </c>
      <c r="L2407" s="1">
        <f t="shared" si="634"/>
        <v>5</v>
      </c>
      <c r="M2407" s="10">
        <f t="shared" si="635"/>
        <v>5</v>
      </c>
      <c r="N2407" s="1" t="str">
        <f t="shared" si="636"/>
        <v>~scree~</v>
      </c>
      <c r="O2407" s="1" t="str">
        <f t="shared" si="637"/>
        <v>[skɹi]</v>
      </c>
      <c r="P2407" s="3" cm="1">
        <f t="array" ref="P2407">SUM(_xlfn._xlws.FILTER($H$2:$H$2454,_xlfn.MAP($N$2:$N$2454,_xlfn.LAMBDA(_xlpm.x,_xlpm.x=$N2407))))</f>
        <v>7.9214195183776928E-5</v>
      </c>
      <c r="Q2407" s="4">
        <f t="shared" si="638"/>
        <v>1</v>
      </c>
      <c r="R2407" s="6" cm="1">
        <f t="array" ref="R2407">SUM(_xlfn._xlws.FILTER($H$2:$H$2454,_xlfn.MAP($O$2:$O$2454,_xlfn.LAMBDA(_xlpm.x,_xlpm.x=$O2407))))</f>
        <v>7.9214195183776928E-5</v>
      </c>
      <c r="S2407" s="4">
        <f t="shared" si="639"/>
        <v>1</v>
      </c>
      <c r="T2407" s="4">
        <f t="shared" si="640"/>
        <v>0.25439985932113074</v>
      </c>
      <c r="U2407" s="4">
        <f t="shared" si="641"/>
        <v>1</v>
      </c>
      <c r="V2407" s="4">
        <f t="shared" si="642"/>
        <v>0</v>
      </c>
      <c r="W2407" s="4" t="s">
        <v>5126</v>
      </c>
      <c r="X2407" s="2" cm="1">
        <f t="array" ref="X2407">SUM(_xlfn._xlws.FILTER($F$2:$F$2454,_xlfn.MAP($W$2:$W$2454,_xlfn.LAMBDA(_xlpm.x,_xlpm.x=$W2407))))</f>
        <v>109</v>
      </c>
      <c r="Y2407" s="11">
        <f t="shared" si="643"/>
        <v>9.1743119266055051E-3</v>
      </c>
      <c r="Z2407" s="4" t="s">
        <v>5110</v>
      </c>
      <c r="AA2407" s="2" cm="1">
        <f t="array" ref="AA2407">SUM(_xlfn._xlws.FILTER($F$2:$F$2454,_xlfn.MAP($Z$2:$Z$2454,_xlfn.LAMBDA(_xlpm.x,_xlpm.x=$Z2407))))</f>
        <v>354</v>
      </c>
      <c r="AB2407" s="11">
        <f t="shared" si="644"/>
        <v>2.8248587570621469E-3</v>
      </c>
      <c r="AC2407" s="11">
        <f t="shared" si="645"/>
        <v>0.51157676408516417</v>
      </c>
      <c r="AG2407" s="2"/>
      <c r="AL2407" s="2"/>
      <c r="AM2407" s="2"/>
    </row>
    <row r="2408" spans="1:39">
      <c r="A2408" s="1" t="str">
        <f t="shared" si="629"/>
        <v>~three~ : [θɹi]</v>
      </c>
      <c r="B2408" s="1">
        <f>_xlfn.LET(_xlpm.d,$G2408,_xlpm.k,_xlfn.CONCAT(LEFT(TRIM(B$1),1),"*"),COUNTIF(_xlpm.d,_xlpm.k))</f>
        <v>0</v>
      </c>
      <c r="C2408" s="1">
        <f>_xlfn.LET(_xlpm.d,$G2408,_xlpm.k,_xlfn.CONCAT(LEFT(TRIM(C$1),1),"*"),COUNTIF(_xlpm.d,_xlpm.k))</f>
        <v>0</v>
      </c>
      <c r="D2408" s="1">
        <f>_xlfn.LET(_xlpm.d,$G2408,_xlpm.k,_xlfn.CONCAT(LEFT(TRIM(D$1),1),"*"),COUNTIF(_xlpm.d,_xlpm.k))</f>
        <v>0</v>
      </c>
      <c r="E2408" s="1">
        <f t="shared" si="630"/>
        <v>0.30102999566398114</v>
      </c>
      <c r="F2408" s="7">
        <v>1</v>
      </c>
      <c r="G2408" s="9" t="s">
        <v>696</v>
      </c>
      <c r="H2408" s="4" cm="1">
        <f t="array" ref="H2408">F2408/freq.sum.r6e</f>
        <v>7.9214195183776928E-5</v>
      </c>
      <c r="I2408" s="4" t="str">
        <f t="shared" si="631"/>
        <v>θɹi</v>
      </c>
      <c r="J2408" s="4" t="str">
        <f t="shared" si="632"/>
        <v>three</v>
      </c>
      <c r="K2408" s="10">
        <f t="shared" si="633"/>
        <v>3</v>
      </c>
      <c r="L2408" s="1">
        <f t="shared" si="634"/>
        <v>5</v>
      </c>
      <c r="M2408" s="10">
        <f t="shared" si="635"/>
        <v>5</v>
      </c>
      <c r="N2408" s="1" t="str">
        <f t="shared" si="636"/>
        <v>~three~</v>
      </c>
      <c r="O2408" s="1" t="str">
        <f t="shared" si="637"/>
        <v>[θɹi]</v>
      </c>
      <c r="P2408" s="3" cm="1">
        <f t="array" ref="P2408">SUM(_xlfn._xlws.FILTER($H$2:$H$2454,_xlfn.MAP($N$2:$N$2454,_xlfn.LAMBDA(_xlpm.x,_xlpm.x=$N2408))))</f>
        <v>7.9214195183776928E-5</v>
      </c>
      <c r="Q2408" s="4">
        <f t="shared" si="638"/>
        <v>1</v>
      </c>
      <c r="R2408" s="6" cm="1">
        <f t="array" ref="R2408">SUM(_xlfn._xlws.FILTER($H$2:$H$2454,_xlfn.MAP($O$2:$O$2454,_xlfn.LAMBDA(_xlpm.x,_xlpm.x=$O2408))))</f>
        <v>7.9214195183776928E-5</v>
      </c>
      <c r="S2408" s="4">
        <f t="shared" si="639"/>
        <v>1</v>
      </c>
      <c r="T2408" s="4">
        <f t="shared" si="640"/>
        <v>0.25439985932113074</v>
      </c>
      <c r="U2408" s="4">
        <f t="shared" si="641"/>
        <v>1</v>
      </c>
      <c r="V2408" s="4">
        <f t="shared" si="642"/>
        <v>0</v>
      </c>
      <c r="W2408" s="4" t="s">
        <v>5126</v>
      </c>
      <c r="X2408" s="2" cm="1">
        <f t="array" ref="X2408">SUM(_xlfn._xlws.FILTER($F$2:$F$2454,_xlfn.MAP($W$2:$W$2454,_xlfn.LAMBDA(_xlpm.x,_xlpm.x=$W2408))))</f>
        <v>109</v>
      </c>
      <c r="Y2408" s="11">
        <f t="shared" si="643"/>
        <v>9.1743119266055051E-3</v>
      </c>
      <c r="Z2408" s="4" t="s">
        <v>5110</v>
      </c>
      <c r="AA2408" s="2" cm="1">
        <f t="array" ref="AA2408">SUM(_xlfn._xlws.FILTER($F$2:$F$2454,_xlfn.MAP($Z$2:$Z$2454,_xlfn.LAMBDA(_xlpm.x,_xlpm.x=$Z2408))))</f>
        <v>354</v>
      </c>
      <c r="AB2408" s="11">
        <f t="shared" si="644"/>
        <v>2.8248587570621469E-3</v>
      </c>
      <c r="AC2408" s="11">
        <f t="shared" si="645"/>
        <v>0.51157676408516417</v>
      </c>
      <c r="AG2408" s="2"/>
      <c r="AL2408" s="2"/>
      <c r="AM2408" s="2"/>
    </row>
    <row r="2409" spans="1:39">
      <c r="A2409" s="1" t="str">
        <f t="shared" si="629"/>
        <v>~screw~ : [skɹu]</v>
      </c>
      <c r="B2409" s="1">
        <f>_xlfn.LET(_xlpm.d,$G2409,_xlpm.k,_xlfn.CONCAT(LEFT(TRIM(B$1),1),"*"),COUNTIF(_xlpm.d,_xlpm.k))</f>
        <v>0</v>
      </c>
      <c r="C2409" s="1">
        <f>_xlfn.LET(_xlpm.d,$G2409,_xlpm.k,_xlfn.CONCAT(LEFT(TRIM(C$1),1),"*"),COUNTIF(_xlpm.d,_xlpm.k))</f>
        <v>0</v>
      </c>
      <c r="D2409" s="1">
        <f>_xlfn.LET(_xlpm.d,$G2409,_xlpm.k,_xlfn.CONCAT(LEFT(TRIM(D$1),1),"*"),COUNTIF(_xlpm.d,_xlpm.k))</f>
        <v>0</v>
      </c>
      <c r="E2409" s="1">
        <f t="shared" si="630"/>
        <v>0.30102999566398114</v>
      </c>
      <c r="F2409" s="7">
        <v>1</v>
      </c>
      <c r="G2409" s="9" t="s">
        <v>693</v>
      </c>
      <c r="H2409" s="4" cm="1">
        <f t="array" ref="H2409">F2409/freq.sum.r6e</f>
        <v>7.9214195183776928E-5</v>
      </c>
      <c r="I2409" s="1" t="str">
        <f t="shared" si="631"/>
        <v>skɹu</v>
      </c>
      <c r="J2409" s="1" t="str">
        <f t="shared" si="632"/>
        <v>screw</v>
      </c>
      <c r="K2409" s="10">
        <f t="shared" si="633"/>
        <v>4</v>
      </c>
      <c r="L2409" s="1">
        <f t="shared" si="634"/>
        <v>5</v>
      </c>
      <c r="M2409" s="10">
        <f t="shared" si="635"/>
        <v>5</v>
      </c>
      <c r="N2409" s="1" t="str">
        <f t="shared" si="636"/>
        <v>~screw~</v>
      </c>
      <c r="O2409" s="1" t="str">
        <f t="shared" si="637"/>
        <v>[skɹu]</v>
      </c>
      <c r="P2409" s="3" cm="1">
        <f t="array" ref="P2409">SUM(_xlfn._xlws.FILTER($H$2:$H$2454,_xlfn.MAP($N$2:$N$2454,_xlfn.LAMBDA(_xlpm.x,_xlpm.x=$N2409))))</f>
        <v>7.9214195183776928E-5</v>
      </c>
      <c r="Q2409" s="4">
        <f t="shared" si="638"/>
        <v>1</v>
      </c>
      <c r="R2409" s="6" cm="1">
        <f t="array" ref="R2409">SUM(_xlfn._xlws.FILTER($H$2:$H$2454,_xlfn.MAP($O$2:$O$2454,_xlfn.LAMBDA(_xlpm.x,_xlpm.x=$O2409))))</f>
        <v>7.9214195183776928E-5</v>
      </c>
      <c r="S2409" s="4">
        <f t="shared" si="639"/>
        <v>1</v>
      </c>
      <c r="T2409" s="4">
        <f t="shared" si="640"/>
        <v>0.25439985932113074</v>
      </c>
      <c r="U2409" s="4">
        <f t="shared" si="641"/>
        <v>1</v>
      </c>
      <c r="V2409" s="4">
        <f t="shared" si="642"/>
        <v>0</v>
      </c>
      <c r="W2409" s="4" t="s">
        <v>5141</v>
      </c>
      <c r="X2409" s="2" cm="1">
        <f t="array" ref="X2409">SUM(_xlfn._xlws.FILTER($F$2:$F$2454,_xlfn.MAP($W$2:$W$2454,_xlfn.LAMBDA(_xlpm.x,_xlpm.x=$W2409))))</f>
        <v>15</v>
      </c>
      <c r="Y2409" s="11">
        <f t="shared" si="643"/>
        <v>6.6666666666666666E-2</v>
      </c>
      <c r="Z2409" s="4" t="s">
        <v>5111</v>
      </c>
      <c r="AA2409" s="2" cm="1">
        <f t="array" ref="AA2409">SUM(_xlfn._xlws.FILTER($F$2:$F$2454,_xlfn.MAP($Z$2:$Z$2454,_xlfn.LAMBDA(_xlpm.x,_xlpm.x=$Z2409))))</f>
        <v>254</v>
      </c>
      <c r="AB2409" s="11">
        <f t="shared" si="644"/>
        <v>3.937007874015748E-3</v>
      </c>
      <c r="AC2409" s="11">
        <f t="shared" si="645"/>
        <v>1.2287424575642569</v>
      </c>
      <c r="AG2409" s="2"/>
      <c r="AL2409" s="2"/>
      <c r="AM2409" s="2"/>
    </row>
    <row r="2410" spans="1:39">
      <c r="A2410" s="1" t="str">
        <f t="shared" si="629"/>
        <v>~mfrey~ : [mfɹɪ]</v>
      </c>
      <c r="B2410" s="1">
        <f>_xlfn.LET(_xlpm.d,$G2410,_xlpm.k,_xlfn.CONCAT(LEFT(TRIM(B$1),1),"*"),COUNTIF(_xlpm.d,_xlpm.k))</f>
        <v>0</v>
      </c>
      <c r="C2410" s="1">
        <f>_xlfn.LET(_xlpm.d,$G2410,_xlpm.k,_xlfn.CONCAT(LEFT(TRIM(C$1),1),"*"),COUNTIF(_xlpm.d,_xlpm.k))</f>
        <v>1</v>
      </c>
      <c r="D2410" s="1">
        <f>_xlfn.LET(_xlpm.d,$G2410,_xlpm.k,_xlfn.CONCAT(LEFT(TRIM(D$1),1),"*"),COUNTIF(_xlpm.d,_xlpm.k))</f>
        <v>0</v>
      </c>
      <c r="E2410" s="1">
        <f t="shared" si="630"/>
        <v>0.30102999566398114</v>
      </c>
      <c r="F2410" s="7">
        <v>1</v>
      </c>
      <c r="G2410" s="9" t="s">
        <v>2115</v>
      </c>
      <c r="H2410" s="4" cm="1">
        <f t="array" ref="H2410">F2410/freq.sum.r6e</f>
        <v>7.9214195183776928E-5</v>
      </c>
      <c r="I2410" s="4" t="str">
        <f t="shared" si="631"/>
        <v>mfɹɪ</v>
      </c>
      <c r="J2410" s="4" t="str">
        <f t="shared" si="632"/>
        <v>mfrey</v>
      </c>
      <c r="K2410" s="10">
        <f t="shared" si="633"/>
        <v>4</v>
      </c>
      <c r="L2410" s="1">
        <f t="shared" si="634"/>
        <v>5</v>
      </c>
      <c r="M2410" s="10">
        <f t="shared" si="635"/>
        <v>5</v>
      </c>
      <c r="N2410" s="1" t="str">
        <f t="shared" si="636"/>
        <v>~mfrey~</v>
      </c>
      <c r="O2410" s="1" t="str">
        <f t="shared" si="637"/>
        <v>[mfɹɪ]</v>
      </c>
      <c r="P2410" s="3" cm="1">
        <f t="array" ref="P2410">SUM(_xlfn._xlws.FILTER($H$2:$H$2454,_xlfn.MAP($N$2:$N$2454,_xlfn.LAMBDA(_xlpm.x,_xlpm.x=$N2410))))</f>
        <v>7.9214195183776928E-5</v>
      </c>
      <c r="Q2410" s="4">
        <f t="shared" si="638"/>
        <v>1</v>
      </c>
      <c r="R2410" s="6" cm="1">
        <f t="array" ref="R2410">SUM(_xlfn._xlws.FILTER($H$2:$H$2454,_xlfn.MAP($O$2:$O$2454,_xlfn.LAMBDA(_xlpm.x,_xlpm.x=$O2410))))</f>
        <v>7.9214195183776928E-5</v>
      </c>
      <c r="S2410" s="4">
        <f t="shared" si="639"/>
        <v>1</v>
      </c>
      <c r="T2410" s="4">
        <f t="shared" si="640"/>
        <v>0.25439985932113074</v>
      </c>
      <c r="U2410" s="4">
        <f t="shared" si="641"/>
        <v>1</v>
      </c>
      <c r="V2410" s="4">
        <f t="shared" si="642"/>
        <v>0</v>
      </c>
      <c r="W2410" s="4" t="s">
        <v>5147</v>
      </c>
      <c r="X2410" s="2" cm="1">
        <f t="array" ref="X2410">SUM(_xlfn._xlws.FILTER($F$2:$F$2454,_xlfn.MAP($W$2:$W$2454,_xlfn.LAMBDA(_xlpm.x,_xlpm.x=$W2410))))</f>
        <v>29</v>
      </c>
      <c r="Y2410" s="11">
        <f t="shared" si="643"/>
        <v>3.4482758620689655E-2</v>
      </c>
      <c r="Z2410" s="4" t="s">
        <v>5102</v>
      </c>
      <c r="AA2410" s="2" cm="1">
        <f t="array" ref="AA2410">SUM(_xlfn._xlws.FILTER($F$2:$F$2454,_xlfn.MAP($Z$2:$Z$2454,_xlfn.LAMBDA(_xlpm.x,_xlpm.x=$Z2410))))</f>
        <v>1794</v>
      </c>
      <c r="AB2410" s="11">
        <f t="shared" si="644"/>
        <v>5.5741360089186175E-4</v>
      </c>
      <c r="AC2410" s="11">
        <f t="shared" si="645"/>
        <v>1.7914244408091171</v>
      </c>
      <c r="AG2410" s="2"/>
      <c r="AL2410" s="2"/>
      <c r="AM2410" s="2"/>
    </row>
    <row r="2411" spans="1:39">
      <c r="A2411" s="1" t="str">
        <f t="shared" si="629"/>
        <v>~ghtni~ : [tnɪ]</v>
      </c>
      <c r="B2411" s="1">
        <f>_xlfn.LET(_xlpm.d,$G2411,_xlpm.k,_xlfn.CONCAT(LEFT(TRIM(B$1),1),"*"),COUNTIF(_xlpm.d,_xlpm.k))</f>
        <v>0</v>
      </c>
      <c r="C2411" s="1">
        <f>_xlfn.LET(_xlpm.d,$G2411,_xlpm.k,_xlfn.CONCAT(LEFT(TRIM(C$1),1),"*"),COUNTIF(_xlpm.d,_xlpm.k))</f>
        <v>0</v>
      </c>
      <c r="D2411" s="1">
        <f>_xlfn.LET(_xlpm.d,$G2411,_xlpm.k,_xlfn.CONCAT(LEFT(TRIM(D$1),1),"*"),COUNTIF(_xlpm.d,_xlpm.k))</f>
        <v>0</v>
      </c>
      <c r="E2411" s="1">
        <f t="shared" si="630"/>
        <v>0.30102999566398114</v>
      </c>
      <c r="F2411" s="7">
        <v>1</v>
      </c>
      <c r="G2411" s="9" t="s">
        <v>1894</v>
      </c>
      <c r="H2411" s="4" cm="1">
        <f t="array" ref="H2411">F2411/freq.sum.r6e</f>
        <v>7.9214195183776928E-5</v>
      </c>
      <c r="I2411" s="1" t="str">
        <f t="shared" si="631"/>
        <v>tnɪ</v>
      </c>
      <c r="J2411" s="1" t="str">
        <f t="shared" si="632"/>
        <v>ghtni</v>
      </c>
      <c r="K2411" s="10">
        <f t="shared" si="633"/>
        <v>3</v>
      </c>
      <c r="L2411" s="1">
        <f t="shared" si="634"/>
        <v>5</v>
      </c>
      <c r="M2411" s="10">
        <f t="shared" si="635"/>
        <v>5</v>
      </c>
      <c r="N2411" s="1" t="str">
        <f t="shared" si="636"/>
        <v>~ghtni~</v>
      </c>
      <c r="O2411" s="1" t="str">
        <f t="shared" si="637"/>
        <v>[tnɪ]</v>
      </c>
      <c r="P2411" s="3" cm="1">
        <f t="array" ref="P2411">SUM(_xlfn._xlws.FILTER($H$2:$H$2454,_xlfn.MAP($N$2:$N$2454,_xlfn.LAMBDA(_xlpm.x,_xlpm.x=$N2411))))</f>
        <v>7.9214195183776928E-5</v>
      </c>
      <c r="Q2411" s="4">
        <f t="shared" si="638"/>
        <v>1</v>
      </c>
      <c r="R2411" s="6" cm="1">
        <f t="array" ref="R2411">SUM(_xlfn._xlws.FILTER($H$2:$H$2454,_xlfn.MAP($O$2:$O$2454,_xlfn.LAMBDA(_xlpm.x,_xlpm.x=$O2411))))</f>
        <v>7.9214195183776928E-5</v>
      </c>
      <c r="S2411" s="4">
        <f t="shared" si="639"/>
        <v>1</v>
      </c>
      <c r="T2411" s="4">
        <f t="shared" si="640"/>
        <v>0.25439985932113074</v>
      </c>
      <c r="U2411" s="4">
        <f t="shared" si="641"/>
        <v>1</v>
      </c>
      <c r="V2411" s="4">
        <f t="shared" si="642"/>
        <v>0</v>
      </c>
      <c r="W2411" s="4" t="s">
        <v>5110</v>
      </c>
      <c r="X2411" s="2" cm="1">
        <f t="array" ref="X2411">SUM(_xlfn._xlws.FILTER($F$2:$F$2454,_xlfn.MAP($W$2:$W$2454,_xlfn.LAMBDA(_xlpm.x,_xlpm.x=$W2411))))</f>
        <v>1594</v>
      </c>
      <c r="Y2411" s="11">
        <f t="shared" si="643"/>
        <v>6.2735257214554575E-4</v>
      </c>
      <c r="Z2411" s="4" t="s">
        <v>5102</v>
      </c>
      <c r="AA2411" s="2" cm="1">
        <f t="array" ref="AA2411">SUM(_xlfn._xlws.FILTER($F$2:$F$2454,_xlfn.MAP($Z$2:$Z$2454,_xlfn.LAMBDA(_xlpm.x,_xlpm.x=$Z2411))))</f>
        <v>1794</v>
      </c>
      <c r="AB2411" s="11">
        <f t="shared" si="644"/>
        <v>5.5741360089186175E-4</v>
      </c>
      <c r="AC2411" s="11">
        <f t="shared" si="645"/>
        <v>5.1334121647979701E-2</v>
      </c>
      <c r="AG2411" s="2"/>
      <c r="AL2411" s="2"/>
      <c r="AM2411" s="2"/>
    </row>
    <row r="2412" spans="1:39">
      <c r="A2412" s="1" t="str">
        <f t="shared" si="629"/>
        <v>~nckli~ : [ŋklɪ]</v>
      </c>
      <c r="B2412" s="1">
        <f>_xlfn.LET(_xlpm.d,$G2412,_xlpm.k,_xlfn.CONCAT(LEFT(TRIM(B$1),1),"*"),COUNTIF(_xlpm.d,_xlpm.k))</f>
        <v>0</v>
      </c>
      <c r="C2412" s="1">
        <f>_xlfn.LET(_xlpm.d,$G2412,_xlpm.k,_xlfn.CONCAT(LEFT(TRIM(C$1),1),"*"),COUNTIF(_xlpm.d,_xlpm.k))</f>
        <v>0</v>
      </c>
      <c r="D2412" s="1">
        <f>_xlfn.LET(_xlpm.d,$G2412,_xlpm.k,_xlfn.CONCAT(LEFT(TRIM(D$1),1),"*"),COUNTIF(_xlpm.d,_xlpm.k))</f>
        <v>0</v>
      </c>
      <c r="E2412" s="1">
        <f t="shared" si="630"/>
        <v>0.30102999566398114</v>
      </c>
      <c r="F2412" s="7">
        <v>1</v>
      </c>
      <c r="G2412" s="9" t="s">
        <v>2345</v>
      </c>
      <c r="H2412" s="4" cm="1">
        <f t="array" ref="H2412">F2412/freq.sum.r6e</f>
        <v>7.9214195183776928E-5</v>
      </c>
      <c r="I2412" s="4" t="str">
        <f t="shared" si="631"/>
        <v>ŋklɪ</v>
      </c>
      <c r="J2412" s="4" t="str">
        <f t="shared" si="632"/>
        <v>nckli</v>
      </c>
      <c r="K2412" s="10">
        <f t="shared" si="633"/>
        <v>4</v>
      </c>
      <c r="L2412" s="1">
        <f t="shared" si="634"/>
        <v>5</v>
      </c>
      <c r="M2412" s="10">
        <f t="shared" si="635"/>
        <v>5</v>
      </c>
      <c r="N2412" s="1" t="str">
        <f t="shared" si="636"/>
        <v>~nckli~</v>
      </c>
      <c r="O2412" s="1" t="str">
        <f t="shared" si="637"/>
        <v>[ŋklɪ]</v>
      </c>
      <c r="P2412" s="3" cm="1">
        <f t="array" ref="P2412">SUM(_xlfn._xlws.FILTER($H$2:$H$2454,_xlfn.MAP($N$2:$N$2454,_xlfn.LAMBDA(_xlpm.x,_xlpm.x=$N2412))))</f>
        <v>7.9214195183776928E-5</v>
      </c>
      <c r="Q2412" s="4">
        <f t="shared" si="638"/>
        <v>1</v>
      </c>
      <c r="R2412" s="6" cm="1">
        <f t="array" ref="R2412">SUM(_xlfn._xlws.FILTER($H$2:$H$2454,_xlfn.MAP($O$2:$O$2454,_xlfn.LAMBDA(_xlpm.x,_xlpm.x=$O2412))))</f>
        <v>7.9214195183776928E-5</v>
      </c>
      <c r="S2412" s="4">
        <f t="shared" si="639"/>
        <v>1</v>
      </c>
      <c r="T2412" s="4">
        <f t="shared" si="640"/>
        <v>0.25439985932113074</v>
      </c>
      <c r="U2412" s="4">
        <f t="shared" si="641"/>
        <v>1</v>
      </c>
      <c r="V2412" s="4">
        <f t="shared" si="642"/>
        <v>0</v>
      </c>
      <c r="W2412" s="4" t="s">
        <v>5110</v>
      </c>
      <c r="X2412" s="2" cm="1">
        <f t="array" ref="X2412">SUM(_xlfn._xlws.FILTER($F$2:$F$2454,_xlfn.MAP($W$2:$W$2454,_xlfn.LAMBDA(_xlpm.x,_xlpm.x=$W2412))))</f>
        <v>1594</v>
      </c>
      <c r="Y2412" s="11">
        <f t="shared" si="643"/>
        <v>6.2735257214554575E-4</v>
      </c>
      <c r="Z2412" s="4" t="s">
        <v>5102</v>
      </c>
      <c r="AA2412" s="2" cm="1">
        <f t="array" ref="AA2412">SUM(_xlfn._xlws.FILTER($F$2:$F$2454,_xlfn.MAP($Z$2:$Z$2454,_xlfn.LAMBDA(_xlpm.x,_xlpm.x=$Z2412))))</f>
        <v>1794</v>
      </c>
      <c r="AB2412" s="11">
        <f t="shared" si="644"/>
        <v>5.5741360089186175E-4</v>
      </c>
      <c r="AC2412" s="11">
        <f t="shared" si="645"/>
        <v>5.1334121647979701E-2</v>
      </c>
      <c r="AG2412" s="2"/>
      <c r="AL2412" s="2"/>
      <c r="AM2412" s="2"/>
    </row>
    <row r="2413" spans="1:39">
      <c r="A2413" s="1" t="str">
        <f t="shared" si="629"/>
        <v>~ndshi~ : [ndʃɪ]</v>
      </c>
      <c r="B2413" s="1">
        <f>_xlfn.LET(_xlpm.d,$G2413,_xlpm.k,_xlfn.CONCAT(LEFT(TRIM(B$1),1),"*"),COUNTIF(_xlpm.d,_xlpm.k))</f>
        <v>0</v>
      </c>
      <c r="C2413" s="1">
        <f>_xlfn.LET(_xlpm.d,$G2413,_xlpm.k,_xlfn.CONCAT(LEFT(TRIM(C$1),1),"*"),COUNTIF(_xlpm.d,_xlpm.k))</f>
        <v>0</v>
      </c>
      <c r="D2413" s="1">
        <f>_xlfn.LET(_xlpm.d,$G2413,_xlpm.k,_xlfn.CONCAT(LEFT(TRIM(D$1),1),"*"),COUNTIF(_xlpm.d,_xlpm.k))</f>
        <v>1</v>
      </c>
      <c r="E2413" s="1">
        <f t="shared" si="630"/>
        <v>0.30102999566398114</v>
      </c>
      <c r="F2413" s="7">
        <v>1</v>
      </c>
      <c r="G2413" s="9" t="s">
        <v>687</v>
      </c>
      <c r="H2413" s="4" cm="1">
        <f t="array" ref="H2413">F2413/freq.sum.r6e</f>
        <v>7.9214195183776928E-5</v>
      </c>
      <c r="I2413" s="4" t="str">
        <f t="shared" si="631"/>
        <v>ndʃɪ</v>
      </c>
      <c r="J2413" s="4" t="str">
        <f t="shared" si="632"/>
        <v>ndshi</v>
      </c>
      <c r="K2413" s="10">
        <f t="shared" si="633"/>
        <v>4</v>
      </c>
      <c r="L2413" s="1">
        <f t="shared" si="634"/>
        <v>5</v>
      </c>
      <c r="M2413" s="10">
        <f t="shared" si="635"/>
        <v>5</v>
      </c>
      <c r="N2413" s="1" t="str">
        <f t="shared" si="636"/>
        <v>~ndshi~</v>
      </c>
      <c r="O2413" s="1" t="str">
        <f t="shared" si="637"/>
        <v>[ndʃɪ]</v>
      </c>
      <c r="P2413" s="3" cm="1">
        <f t="array" ref="P2413">SUM(_xlfn._xlws.FILTER($H$2:$H$2454,_xlfn.MAP($N$2:$N$2454,_xlfn.LAMBDA(_xlpm.x,_xlpm.x=$N2413))))</f>
        <v>7.9214195183776928E-5</v>
      </c>
      <c r="Q2413" s="4">
        <f t="shared" si="638"/>
        <v>1</v>
      </c>
      <c r="R2413" s="6" cm="1">
        <f t="array" ref="R2413">SUM(_xlfn._xlws.FILTER($H$2:$H$2454,_xlfn.MAP($O$2:$O$2454,_xlfn.LAMBDA(_xlpm.x,_xlpm.x=$O2413))))</f>
        <v>7.9214195183776928E-5</v>
      </c>
      <c r="S2413" s="4">
        <f t="shared" si="639"/>
        <v>1</v>
      </c>
      <c r="T2413" s="4">
        <f t="shared" si="640"/>
        <v>0.25439985932113074</v>
      </c>
      <c r="U2413" s="4">
        <f t="shared" si="641"/>
        <v>1</v>
      </c>
      <c r="V2413" s="4">
        <f t="shared" si="642"/>
        <v>0</v>
      </c>
      <c r="W2413" s="4" t="s">
        <v>5110</v>
      </c>
      <c r="X2413" s="2" cm="1">
        <f t="array" ref="X2413">SUM(_xlfn._xlws.FILTER($F$2:$F$2454,_xlfn.MAP($W$2:$W$2454,_xlfn.LAMBDA(_xlpm.x,_xlpm.x=$W2413))))</f>
        <v>1594</v>
      </c>
      <c r="Y2413" s="11">
        <f t="shared" si="643"/>
        <v>6.2735257214554575E-4</v>
      </c>
      <c r="Z2413" s="4" t="s">
        <v>5102</v>
      </c>
      <c r="AA2413" s="2" cm="1">
        <f t="array" ref="AA2413">SUM(_xlfn._xlws.FILTER($F$2:$F$2454,_xlfn.MAP($Z$2:$Z$2454,_xlfn.LAMBDA(_xlpm.x,_xlpm.x=$Z2413))))</f>
        <v>1794</v>
      </c>
      <c r="AB2413" s="11">
        <f t="shared" si="644"/>
        <v>5.5741360089186175E-4</v>
      </c>
      <c r="AC2413" s="11">
        <f t="shared" si="645"/>
        <v>5.1334121647979701E-2</v>
      </c>
      <c r="AG2413" s="2"/>
      <c r="AL2413" s="2"/>
      <c r="AM2413" s="2"/>
    </row>
    <row r="2414" spans="1:39">
      <c r="A2414" s="1" t="str">
        <f t="shared" si="629"/>
        <v>~rchie~ : [ɹtʃɪ]</v>
      </c>
      <c r="B2414" s="1">
        <f>_xlfn.LET(_xlpm.d,$G2414,_xlpm.k,_xlfn.CONCAT(LEFT(TRIM(B$1),1),"*"),COUNTIF(_xlpm.d,_xlpm.k))</f>
        <v>1</v>
      </c>
      <c r="C2414" s="1">
        <f>_xlfn.LET(_xlpm.d,$G2414,_xlpm.k,_xlfn.CONCAT(LEFT(TRIM(C$1),1),"*"),COUNTIF(_xlpm.d,_xlpm.k))</f>
        <v>0</v>
      </c>
      <c r="D2414" s="1">
        <f>_xlfn.LET(_xlpm.d,$G2414,_xlpm.k,_xlfn.CONCAT(LEFT(TRIM(D$1),1),"*"),COUNTIF(_xlpm.d,_xlpm.k))</f>
        <v>0</v>
      </c>
      <c r="E2414" s="1">
        <f t="shared" si="630"/>
        <v>0.30102999566398114</v>
      </c>
      <c r="F2414" s="7">
        <v>1</v>
      </c>
      <c r="G2414" s="9" t="s">
        <v>689</v>
      </c>
      <c r="H2414" s="4" cm="1">
        <f t="array" ref="H2414">F2414/freq.sum.r6e</f>
        <v>7.9214195183776928E-5</v>
      </c>
      <c r="I2414" s="4" t="str">
        <f t="shared" si="631"/>
        <v>ɹtʃɪ</v>
      </c>
      <c r="J2414" s="4" t="str">
        <f t="shared" si="632"/>
        <v>rchie</v>
      </c>
      <c r="K2414" s="10">
        <f t="shared" si="633"/>
        <v>4</v>
      </c>
      <c r="L2414" s="1">
        <f t="shared" si="634"/>
        <v>5</v>
      </c>
      <c r="M2414" s="10">
        <f t="shared" si="635"/>
        <v>5</v>
      </c>
      <c r="N2414" s="1" t="str">
        <f t="shared" si="636"/>
        <v>~rchie~</v>
      </c>
      <c r="O2414" s="1" t="str">
        <f t="shared" si="637"/>
        <v>[ɹtʃɪ]</v>
      </c>
      <c r="P2414" s="3" cm="1">
        <f t="array" ref="P2414">SUM(_xlfn._xlws.FILTER($H$2:$H$2454,_xlfn.MAP($N$2:$N$2454,_xlfn.LAMBDA(_xlpm.x,_xlpm.x=$N2414))))</f>
        <v>7.9214195183776928E-5</v>
      </c>
      <c r="Q2414" s="4">
        <f t="shared" si="638"/>
        <v>1</v>
      </c>
      <c r="R2414" s="6" cm="1">
        <f t="array" ref="R2414">SUM(_xlfn._xlws.FILTER($H$2:$H$2454,_xlfn.MAP($O$2:$O$2454,_xlfn.LAMBDA(_xlpm.x,_xlpm.x=$O2414))))</f>
        <v>7.9214195183776928E-5</v>
      </c>
      <c r="S2414" s="4">
        <f t="shared" si="639"/>
        <v>1</v>
      </c>
      <c r="T2414" s="4">
        <f t="shared" si="640"/>
        <v>0.25439985932113074</v>
      </c>
      <c r="U2414" s="4">
        <f t="shared" si="641"/>
        <v>1</v>
      </c>
      <c r="V2414" s="4">
        <f t="shared" si="642"/>
        <v>0</v>
      </c>
      <c r="W2414" s="4" t="s">
        <v>5134</v>
      </c>
      <c r="X2414" s="2" cm="1">
        <f t="array" ref="X2414">SUM(_xlfn._xlws.FILTER($F$2:$F$2454,_xlfn.MAP($W$2:$W$2454,_xlfn.LAMBDA(_xlpm.x,_xlpm.x=$W2414))))</f>
        <v>59</v>
      </c>
      <c r="Y2414" s="11">
        <f t="shared" si="643"/>
        <v>1.6949152542372881E-2</v>
      </c>
      <c r="Z2414" s="4" t="s">
        <v>5102</v>
      </c>
      <c r="AA2414" s="2" cm="1">
        <f t="array" ref="AA2414">SUM(_xlfn._xlws.FILTER($F$2:$F$2454,_xlfn.MAP($Z$2:$Z$2454,_xlfn.LAMBDA(_xlpm.x,_xlpm.x=$Z2414))))</f>
        <v>1794</v>
      </c>
      <c r="AB2414" s="11">
        <f t="shared" si="644"/>
        <v>5.5741360089186175E-4</v>
      </c>
      <c r="AC2414" s="11">
        <f t="shared" si="645"/>
        <v>1.482970427065929</v>
      </c>
      <c r="AG2414" s="2"/>
      <c r="AL2414" s="2"/>
      <c r="AM2414" s="2"/>
    </row>
    <row r="2415" spans="1:39">
      <c r="A2415" s="1" t="str">
        <f t="shared" si="629"/>
        <v>~rview~ : [ɹvyu]</v>
      </c>
      <c r="B2415" s="1">
        <f>_xlfn.LET(_xlpm.d,$G2415,_xlpm.k,_xlfn.CONCAT(LEFT(TRIM(B$1),1),"*"),COUNTIF(_xlpm.d,_xlpm.k))</f>
        <v>1</v>
      </c>
      <c r="C2415" s="1">
        <f>_xlfn.LET(_xlpm.d,$G2415,_xlpm.k,_xlfn.CONCAT(LEFT(TRIM(C$1),1),"*"),COUNTIF(_xlpm.d,_xlpm.k))</f>
        <v>0</v>
      </c>
      <c r="D2415" s="1">
        <f>_xlfn.LET(_xlpm.d,$G2415,_xlpm.k,_xlfn.CONCAT(LEFT(TRIM(D$1),1),"*"),COUNTIF(_xlpm.d,_xlpm.k))</f>
        <v>0</v>
      </c>
      <c r="E2415" s="1">
        <f t="shared" si="630"/>
        <v>0.30102999566398114</v>
      </c>
      <c r="F2415" s="7">
        <v>1</v>
      </c>
      <c r="G2415" s="9" t="s">
        <v>691</v>
      </c>
      <c r="H2415" s="4" cm="1">
        <f t="array" ref="H2415">F2415/freq.sum.r6e</f>
        <v>7.9214195183776928E-5</v>
      </c>
      <c r="I2415" s="4" t="str">
        <f t="shared" si="631"/>
        <v>ɹvyu</v>
      </c>
      <c r="J2415" s="4" t="str">
        <f t="shared" si="632"/>
        <v>rview</v>
      </c>
      <c r="K2415" s="10">
        <f t="shared" si="633"/>
        <v>4</v>
      </c>
      <c r="L2415" s="1">
        <f t="shared" si="634"/>
        <v>5</v>
      </c>
      <c r="M2415" s="10">
        <f t="shared" si="635"/>
        <v>5</v>
      </c>
      <c r="N2415" s="1" t="str">
        <f t="shared" si="636"/>
        <v>~rview~</v>
      </c>
      <c r="O2415" s="1" t="str">
        <f t="shared" si="637"/>
        <v>[ɹvyu]</v>
      </c>
      <c r="P2415" s="3" cm="1">
        <f t="array" ref="P2415">SUM(_xlfn._xlws.FILTER($H$2:$H$2454,_xlfn.MAP($N$2:$N$2454,_xlfn.LAMBDA(_xlpm.x,_xlpm.x=$N2415))))</f>
        <v>7.9214195183776928E-5</v>
      </c>
      <c r="Q2415" s="4">
        <f t="shared" si="638"/>
        <v>1</v>
      </c>
      <c r="R2415" s="6" cm="1">
        <f t="array" ref="R2415">SUM(_xlfn._xlws.FILTER($H$2:$H$2454,_xlfn.MAP($O$2:$O$2454,_xlfn.LAMBDA(_xlpm.x,_xlpm.x=$O2415))))</f>
        <v>7.9214195183776928E-5</v>
      </c>
      <c r="S2415" s="4">
        <f t="shared" si="639"/>
        <v>1</v>
      </c>
      <c r="T2415" s="4">
        <f t="shared" si="640"/>
        <v>0.25439985932113074</v>
      </c>
      <c r="U2415" s="4">
        <f t="shared" si="641"/>
        <v>1</v>
      </c>
      <c r="V2415" s="4">
        <f t="shared" si="642"/>
        <v>0</v>
      </c>
      <c r="W2415" s="4" t="s">
        <v>5146</v>
      </c>
      <c r="X2415" s="2" cm="1">
        <f t="array" ref="X2415">SUM(_xlfn._xlws.FILTER($F$2:$F$2454,_xlfn.MAP($W$2:$W$2454,_xlfn.LAMBDA(_xlpm.x,_xlpm.x=$W2415))))</f>
        <v>4</v>
      </c>
      <c r="Y2415" s="11">
        <f t="shared" si="643"/>
        <v>0.25</v>
      </c>
      <c r="Z2415" s="4" t="s">
        <v>5111</v>
      </c>
      <c r="AA2415" s="2" cm="1">
        <f t="array" ref="AA2415">SUM(_xlfn._xlws.FILTER($F$2:$F$2454,_xlfn.MAP($Z$2:$Z$2454,_xlfn.LAMBDA(_xlpm.x,_xlpm.x=$Z2415))))</f>
        <v>254</v>
      </c>
      <c r="AB2415" s="11">
        <f t="shared" si="644"/>
        <v>3.937007874015748E-3</v>
      </c>
      <c r="AC2415" s="11">
        <f t="shared" si="645"/>
        <v>1.8027737252919758</v>
      </c>
      <c r="AG2415" s="2"/>
      <c r="AL2415" s="2"/>
      <c r="AM2415" s="2"/>
    </row>
    <row r="2416" spans="1:39">
      <c r="A2416" s="1" t="str">
        <f t="shared" si="629"/>
        <v>~nctio~ : [ŋkʃə]</v>
      </c>
      <c r="B2416" s="1">
        <f>_xlfn.LET(_xlpm.d,$G2416,_xlpm.k,_xlfn.CONCAT(LEFT(TRIM(B$1),1),"*"),COUNTIF(_xlpm.d,_xlpm.k))</f>
        <v>0</v>
      </c>
      <c r="C2416" s="1">
        <f>_xlfn.LET(_xlpm.d,$G2416,_xlpm.k,_xlfn.CONCAT(LEFT(TRIM(C$1),1),"*"),COUNTIF(_xlpm.d,_xlpm.k))</f>
        <v>0</v>
      </c>
      <c r="D2416" s="1">
        <f>_xlfn.LET(_xlpm.d,$G2416,_xlpm.k,_xlfn.CONCAT(LEFT(TRIM(D$1),1),"*"),COUNTIF(_xlpm.d,_xlpm.k))</f>
        <v>0</v>
      </c>
      <c r="E2416" s="1">
        <f t="shared" si="630"/>
        <v>0.47712125471966244</v>
      </c>
      <c r="F2416" s="7">
        <v>2</v>
      </c>
      <c r="G2416" s="9" t="s">
        <v>663</v>
      </c>
      <c r="H2416" s="4" cm="1">
        <f t="array" ref="H2416">F2416/freq.sum.r6e</f>
        <v>1.5842839036755386E-4</v>
      </c>
      <c r="I2416" s="4" t="str">
        <f t="shared" si="631"/>
        <v>ŋkʃə</v>
      </c>
      <c r="J2416" s="4" t="str">
        <f t="shared" si="632"/>
        <v>nctio</v>
      </c>
      <c r="K2416" s="10">
        <f t="shared" si="633"/>
        <v>4</v>
      </c>
      <c r="L2416" s="1">
        <f t="shared" si="634"/>
        <v>5</v>
      </c>
      <c r="M2416" s="10">
        <f t="shared" si="635"/>
        <v>5</v>
      </c>
      <c r="N2416" s="1" t="str">
        <f t="shared" si="636"/>
        <v>~nctio~</v>
      </c>
      <c r="O2416" s="1" t="str">
        <f t="shared" si="637"/>
        <v>[ŋkʃə]</v>
      </c>
      <c r="P2416" s="3" cm="1">
        <f t="array" ref="P2416">SUM(_xlfn._xlws.FILTER($H$2:$H$2454,_xlfn.MAP($N$2:$N$2454,_xlfn.LAMBDA(_xlpm.x,_xlpm.x=$N2416))))</f>
        <v>2.3764258555133077E-4</v>
      </c>
      <c r="Q2416" s="4">
        <f t="shared" si="638"/>
        <v>0.66666666666666674</v>
      </c>
      <c r="R2416" s="6" cm="1">
        <f t="array" ref="R2416">SUM(_xlfn._xlws.FILTER($H$2:$H$2454,_xlfn.MAP($O$2:$O$2454,_xlfn.LAMBDA(_xlpm.x,_xlpm.x=$O2416))))</f>
        <v>2.3764258555133077E-4</v>
      </c>
      <c r="S2416" s="4">
        <f t="shared" si="639"/>
        <v>0.66666666666666674</v>
      </c>
      <c r="T2416" s="4">
        <f t="shared" si="640"/>
        <v>0.26880949147515315</v>
      </c>
      <c r="U2416" s="4">
        <f t="shared" si="641"/>
        <v>0.66666666666666674</v>
      </c>
      <c r="V2416" s="4">
        <f t="shared" si="642"/>
        <v>0</v>
      </c>
      <c r="W2416" s="4" t="s">
        <v>5122</v>
      </c>
      <c r="X2416" s="2" cm="1">
        <f t="array" ref="X2416">SUM(_xlfn._xlws.FILTER($F$2:$F$2454,_xlfn.MAP($W$2:$W$2454,_xlfn.LAMBDA(_xlpm.x,_xlpm.x=$W2416))))</f>
        <v>180</v>
      </c>
      <c r="Y2416" s="11">
        <f t="shared" si="643"/>
        <v>1.1111111111111112E-2</v>
      </c>
      <c r="Z2416" s="4" t="s">
        <v>5101</v>
      </c>
      <c r="AA2416" s="2" cm="1">
        <f t="array" ref="AA2416">SUM(_xlfn._xlws.FILTER($F$2:$F$2454,_xlfn.MAP($Z$2:$Z$2454,_xlfn.LAMBDA(_xlpm.x,_xlpm.x=$Z2416))))</f>
        <v>2255</v>
      </c>
      <c r="AB2416" s="11">
        <f t="shared" si="644"/>
        <v>8.869179600886918E-4</v>
      </c>
      <c r="AC2416" s="11">
        <f t="shared" si="645"/>
        <v>1.0978740411106733</v>
      </c>
      <c r="AG2416" s="2"/>
      <c r="AL2416" s="2"/>
      <c r="AM2416" s="2"/>
    </row>
    <row r="2417" spans="1:39">
      <c r="A2417" s="1" t="str">
        <f t="shared" si="629"/>
        <v>~rstro~ : [ɹstɹɑ]</v>
      </c>
      <c r="B2417" s="1">
        <f>_xlfn.LET(_xlpm.d,$G2417,_xlpm.k,_xlfn.CONCAT(LEFT(TRIM(B$1),1),"*"),COUNTIF(_xlpm.d,_xlpm.k))</f>
        <v>1</v>
      </c>
      <c r="C2417" s="1">
        <f>_xlfn.LET(_xlpm.d,$G2417,_xlpm.k,_xlfn.CONCAT(LEFT(TRIM(C$1),1),"*"),COUNTIF(_xlpm.d,_xlpm.k))</f>
        <v>0</v>
      </c>
      <c r="D2417" s="1">
        <f>_xlfn.LET(_xlpm.d,$G2417,_xlpm.k,_xlfn.CONCAT(LEFT(TRIM(D$1),1),"*"),COUNTIF(_xlpm.d,_xlpm.k))</f>
        <v>0</v>
      </c>
      <c r="E2417" s="1">
        <f t="shared" si="630"/>
        <v>0.30102999566398114</v>
      </c>
      <c r="F2417" s="7">
        <v>1</v>
      </c>
      <c r="G2417" s="9" t="s">
        <v>2373</v>
      </c>
      <c r="H2417" s="4" cm="1">
        <f t="array" ref="H2417">F2417/freq.sum.r6e</f>
        <v>7.9214195183776928E-5</v>
      </c>
      <c r="I2417" s="4" t="str">
        <f t="shared" si="631"/>
        <v>ɹstɹɑ</v>
      </c>
      <c r="J2417" s="4" t="str">
        <f t="shared" si="632"/>
        <v>rstro</v>
      </c>
      <c r="K2417" s="10">
        <f t="shared" si="633"/>
        <v>5</v>
      </c>
      <c r="L2417" s="1">
        <f t="shared" si="634"/>
        <v>5</v>
      </c>
      <c r="M2417" s="10">
        <f t="shared" si="635"/>
        <v>5</v>
      </c>
      <c r="N2417" s="1" t="str">
        <f t="shared" si="636"/>
        <v>~rstro~</v>
      </c>
      <c r="O2417" s="1" t="str">
        <f t="shared" si="637"/>
        <v>[ɹstɹɑ]</v>
      </c>
      <c r="P2417" s="3" cm="1">
        <f t="array" ref="P2417">SUM(_xlfn._xlws.FILTER($H$2:$H$2454,_xlfn.MAP($N$2:$N$2454,_xlfn.LAMBDA(_xlpm.x,_xlpm.x=$N2417))))</f>
        <v>7.9214195183776928E-5</v>
      </c>
      <c r="Q2417" s="4">
        <f t="shared" si="638"/>
        <v>1</v>
      </c>
      <c r="R2417" s="6" cm="1">
        <f t="array" ref="R2417">SUM(_xlfn._xlws.FILTER($H$2:$H$2454,_xlfn.MAP($O$2:$O$2454,_xlfn.LAMBDA(_xlpm.x,_xlpm.x=$O2417))))</f>
        <v>7.9214195183776928E-5</v>
      </c>
      <c r="S2417" s="4">
        <f t="shared" si="639"/>
        <v>1</v>
      </c>
      <c r="T2417" s="4">
        <f t="shared" si="640"/>
        <v>0.25439985932113074</v>
      </c>
      <c r="U2417" s="4">
        <f t="shared" si="641"/>
        <v>1</v>
      </c>
      <c r="V2417" s="4">
        <f t="shared" si="642"/>
        <v>0</v>
      </c>
      <c r="W2417" s="4" t="s">
        <v>5119</v>
      </c>
      <c r="X2417" s="2" cm="1">
        <f t="array" ref="X2417">SUM(_xlfn._xlws.FILTER($F$2:$F$2454,_xlfn.MAP($W$2:$W$2454,_xlfn.LAMBDA(_xlpm.x,_xlpm.x=$W2417))))</f>
        <v>1157</v>
      </c>
      <c r="Y2417" s="11">
        <f t="shared" si="643"/>
        <v>8.6430423509075197E-4</v>
      </c>
      <c r="Z2417" s="4" t="s">
        <v>5105</v>
      </c>
      <c r="AA2417" s="2" cm="1">
        <f t="array" ref="AA2417">SUM(_xlfn._xlws.FILTER($F$2:$F$2454,_xlfn.MAP($Z$2:$Z$2454,_xlfn.LAMBDA(_xlpm.x,_xlpm.x=$Z2417))))</f>
        <v>436</v>
      </c>
      <c r="AB2417" s="11">
        <f t="shared" si="644"/>
        <v>2.2935779816513763E-3</v>
      </c>
      <c r="AC2417" s="11">
        <f t="shared" si="645"/>
        <v>-0.42384686968316354</v>
      </c>
      <c r="AG2417" s="2"/>
      <c r="AL2417" s="2"/>
      <c r="AM2417" s="2"/>
    </row>
    <row r="2418" spans="1:39">
      <c r="A2418" s="1" t="str">
        <f t="shared" si="629"/>
        <v>~lksto~ : [kstoʊ]</v>
      </c>
      <c r="B2418" s="1">
        <f>_xlfn.LET(_xlpm.d,$G2418,_xlpm.k,_xlfn.CONCAT(LEFT(TRIM(B$1),1),"*"),COUNTIF(_xlpm.d,_xlpm.k))</f>
        <v>0</v>
      </c>
      <c r="C2418" s="1">
        <f>_xlfn.LET(_xlpm.d,$G2418,_xlpm.k,_xlfn.CONCAT(LEFT(TRIM(C$1),1),"*"),COUNTIF(_xlpm.d,_xlpm.k))</f>
        <v>0</v>
      </c>
      <c r="D2418" s="1">
        <f>_xlfn.LET(_xlpm.d,$G2418,_xlpm.k,_xlfn.CONCAT(LEFT(TRIM(D$1),1),"*"),COUNTIF(_xlpm.d,_xlpm.k))</f>
        <v>0</v>
      </c>
      <c r="E2418" s="1">
        <f t="shared" si="630"/>
        <v>0.30102999566398114</v>
      </c>
      <c r="F2418" s="7">
        <v>1</v>
      </c>
      <c r="G2418" s="9" t="s">
        <v>2025</v>
      </c>
      <c r="H2418" s="4" cm="1">
        <f t="array" ref="H2418">F2418/freq.sum.r6e</f>
        <v>7.9214195183776928E-5</v>
      </c>
      <c r="I2418" s="4" t="str">
        <f t="shared" si="631"/>
        <v>kstoʊ</v>
      </c>
      <c r="J2418" s="4" t="str">
        <f t="shared" si="632"/>
        <v>lksto</v>
      </c>
      <c r="K2418" s="10">
        <f t="shared" si="633"/>
        <v>5</v>
      </c>
      <c r="L2418" s="1">
        <f t="shared" si="634"/>
        <v>5</v>
      </c>
      <c r="M2418" s="10">
        <f t="shared" si="635"/>
        <v>5</v>
      </c>
      <c r="N2418" s="1" t="str">
        <f t="shared" si="636"/>
        <v>~lksto~</v>
      </c>
      <c r="O2418" s="1" t="str">
        <f t="shared" si="637"/>
        <v>[kstoʊ]</v>
      </c>
      <c r="P2418" s="3" cm="1">
        <f t="array" ref="P2418">SUM(_xlfn._xlws.FILTER($H$2:$H$2454,_xlfn.MAP($N$2:$N$2454,_xlfn.LAMBDA(_xlpm.x,_xlpm.x=$N2418))))</f>
        <v>7.9214195183776928E-5</v>
      </c>
      <c r="Q2418" s="4">
        <f t="shared" si="638"/>
        <v>1</v>
      </c>
      <c r="R2418" s="6" cm="1">
        <f t="array" ref="R2418">SUM(_xlfn._xlws.FILTER($H$2:$H$2454,_xlfn.MAP($O$2:$O$2454,_xlfn.LAMBDA(_xlpm.x,_xlpm.x=$O2418))))</f>
        <v>7.9214195183776928E-5</v>
      </c>
      <c r="S2418" s="4">
        <f t="shared" si="639"/>
        <v>1</v>
      </c>
      <c r="T2418" s="4">
        <f t="shared" si="640"/>
        <v>0.25439985932113074</v>
      </c>
      <c r="U2418" s="4">
        <f t="shared" si="641"/>
        <v>1</v>
      </c>
      <c r="V2418" s="4">
        <f t="shared" si="642"/>
        <v>0</v>
      </c>
      <c r="W2418" s="4" t="s">
        <v>5119</v>
      </c>
      <c r="X2418" s="2" cm="1">
        <f t="array" ref="X2418">SUM(_xlfn._xlws.FILTER($F$2:$F$2454,_xlfn.MAP($W$2:$W$2454,_xlfn.LAMBDA(_xlpm.x,_xlpm.x=$W2418))))</f>
        <v>1157</v>
      </c>
      <c r="Y2418" s="11">
        <f t="shared" si="643"/>
        <v>8.6430423509075197E-4</v>
      </c>
      <c r="Z2418" s="4" t="s">
        <v>5109</v>
      </c>
      <c r="AA2418" s="2" cm="1">
        <f t="array" ref="AA2418">SUM(_xlfn._xlws.FILTER($F$2:$F$2454,_xlfn.MAP($Z$2:$Z$2454,_xlfn.LAMBDA(_xlpm.x,_xlpm.x=$Z2418))))</f>
        <v>257</v>
      </c>
      <c r="AB2418" s="11">
        <f t="shared" si="644"/>
        <v>3.8910505836575876E-3</v>
      </c>
      <c r="AC2418" s="11">
        <f t="shared" si="645"/>
        <v>-0.65340023562045502</v>
      </c>
      <c r="AG2418" s="2"/>
      <c r="AL2418" s="2"/>
      <c r="AM2418" s="2"/>
    </row>
    <row r="2419" spans="1:39">
      <c r="A2419" s="1" t="str">
        <f t="shared" si="629"/>
        <v>~rdboa~ : [ɹdbɔ]</v>
      </c>
      <c r="B2419" s="1">
        <f>_xlfn.LET(_xlpm.d,$G2419,_xlpm.k,_xlfn.CONCAT(LEFT(TRIM(B$1),1),"*"),COUNTIF(_xlpm.d,_xlpm.k))</f>
        <v>1</v>
      </c>
      <c r="C2419" s="1">
        <f>_xlfn.LET(_xlpm.d,$G2419,_xlpm.k,_xlfn.CONCAT(LEFT(TRIM(C$1),1),"*"),COUNTIF(_xlpm.d,_xlpm.k))</f>
        <v>0</v>
      </c>
      <c r="D2419" s="1">
        <f>_xlfn.LET(_xlpm.d,$G2419,_xlpm.k,_xlfn.CONCAT(LEFT(TRIM(D$1),1),"*"),COUNTIF(_xlpm.d,_xlpm.k))</f>
        <v>0</v>
      </c>
      <c r="E2419" s="1">
        <f t="shared" si="630"/>
        <v>0.30102999566398114</v>
      </c>
      <c r="F2419" s="7">
        <v>1</v>
      </c>
      <c r="G2419" s="9" t="s">
        <v>690</v>
      </c>
      <c r="H2419" s="4" cm="1">
        <f t="array" ref="H2419">F2419/freq.sum.r6e</f>
        <v>7.9214195183776928E-5</v>
      </c>
      <c r="I2419" s="4" t="str">
        <f t="shared" si="631"/>
        <v>ɹdbɔ</v>
      </c>
      <c r="J2419" s="4" t="str">
        <f t="shared" si="632"/>
        <v>rdboa</v>
      </c>
      <c r="K2419" s="10">
        <f t="shared" si="633"/>
        <v>4</v>
      </c>
      <c r="L2419" s="1">
        <f t="shared" si="634"/>
        <v>5</v>
      </c>
      <c r="M2419" s="10">
        <f t="shared" si="635"/>
        <v>5</v>
      </c>
      <c r="N2419" s="1" t="str">
        <f t="shared" si="636"/>
        <v>~rdboa~</v>
      </c>
      <c r="O2419" s="1" t="str">
        <f t="shared" si="637"/>
        <v>[ɹdbɔ]</v>
      </c>
      <c r="P2419" s="3" cm="1">
        <f t="array" ref="P2419">SUM(_xlfn._xlws.FILTER($H$2:$H$2454,_xlfn.MAP($N$2:$N$2454,_xlfn.LAMBDA(_xlpm.x,_xlpm.x=$N2419))))</f>
        <v>7.9214195183776928E-5</v>
      </c>
      <c r="Q2419" s="4">
        <f t="shared" si="638"/>
        <v>1</v>
      </c>
      <c r="R2419" s="6" cm="1">
        <f t="array" ref="R2419">SUM(_xlfn._xlws.FILTER($H$2:$H$2454,_xlfn.MAP($O$2:$O$2454,_xlfn.LAMBDA(_xlpm.x,_xlpm.x=$O2419))))</f>
        <v>7.9214195183776928E-5</v>
      </c>
      <c r="S2419" s="4">
        <f t="shared" si="639"/>
        <v>1</v>
      </c>
      <c r="T2419" s="4">
        <f t="shared" si="640"/>
        <v>0.25439985932113074</v>
      </c>
      <c r="U2419" s="4">
        <f t="shared" si="641"/>
        <v>1</v>
      </c>
      <c r="V2419" s="4">
        <f t="shared" si="642"/>
        <v>0</v>
      </c>
      <c r="W2419" s="4" t="s">
        <v>5138</v>
      </c>
      <c r="X2419" s="2" cm="1">
        <f t="array" ref="X2419">SUM(_xlfn._xlws.FILTER($F$2:$F$2454,_xlfn.MAP($W$2:$W$2454,_xlfn.LAMBDA(_xlpm.x,_xlpm.x=$W2419))))</f>
        <v>32</v>
      </c>
      <c r="Y2419" s="11">
        <f t="shared" si="643"/>
        <v>3.125E-2</v>
      </c>
      <c r="Z2419" s="4" t="s">
        <v>5107</v>
      </c>
      <c r="AA2419" s="2" cm="1">
        <f t="array" ref="AA2419">SUM(_xlfn._xlws.FILTER($F$2:$F$2454,_xlfn.MAP($Z$2:$Z$2454,_xlfn.LAMBDA(_xlpm.x,_xlpm.x=$Z2419))))</f>
        <v>293</v>
      </c>
      <c r="AB2419" s="11">
        <f t="shared" si="644"/>
        <v>3.4129692832764505E-3</v>
      </c>
      <c r="AC2419" s="11">
        <f t="shared" si="645"/>
        <v>0.96171764203420351</v>
      </c>
      <c r="AG2419" s="2"/>
      <c r="AL2419" s="2"/>
      <c r="AM2419" s="2"/>
    </row>
    <row r="2420" spans="1:39">
      <c r="A2420" s="1" t="str">
        <f t="shared" si="629"/>
        <v>~schoo~ : [sku]</v>
      </c>
      <c r="B2420" s="1">
        <f>_xlfn.LET(_xlpm.d,$G2420,_xlpm.k,_xlfn.CONCAT(LEFT(TRIM(B$1),1),"*"),COUNTIF(_xlpm.d,_xlpm.k))</f>
        <v>0</v>
      </c>
      <c r="C2420" s="1">
        <f>_xlfn.LET(_xlpm.d,$G2420,_xlpm.k,_xlfn.CONCAT(LEFT(TRIM(C$1),1),"*"),COUNTIF(_xlpm.d,_xlpm.k))</f>
        <v>0</v>
      </c>
      <c r="D2420" s="1">
        <f>_xlfn.LET(_xlpm.d,$G2420,_xlpm.k,_xlfn.CONCAT(LEFT(TRIM(D$1),1),"*"),COUNTIF(_xlpm.d,_xlpm.k))</f>
        <v>0</v>
      </c>
      <c r="E2420" s="1">
        <f t="shared" si="630"/>
        <v>0.47712125471966244</v>
      </c>
      <c r="F2420" s="7">
        <v>2</v>
      </c>
      <c r="G2420" s="9" t="s">
        <v>252</v>
      </c>
      <c r="H2420" s="4" cm="1">
        <f t="array" ref="H2420">F2420/freq.sum.r6e</f>
        <v>1.5842839036755386E-4</v>
      </c>
      <c r="I2420" s="1" t="str">
        <f t="shared" si="631"/>
        <v>sku</v>
      </c>
      <c r="J2420" s="1" t="str">
        <f t="shared" si="632"/>
        <v>schoo</v>
      </c>
      <c r="K2420" s="10">
        <f t="shared" si="633"/>
        <v>3</v>
      </c>
      <c r="L2420" s="1">
        <f t="shared" si="634"/>
        <v>5</v>
      </c>
      <c r="M2420" s="10">
        <f t="shared" si="635"/>
        <v>5</v>
      </c>
      <c r="N2420" s="1" t="str">
        <f t="shared" si="636"/>
        <v>~schoo~</v>
      </c>
      <c r="O2420" s="1" t="str">
        <f t="shared" si="637"/>
        <v>[sku]</v>
      </c>
      <c r="P2420" s="3" cm="1">
        <f t="array" ref="P2420">SUM(_xlfn._xlws.FILTER($H$2:$H$2454,_xlfn.MAP($N$2:$N$2454,_xlfn.LAMBDA(_xlpm.x,_xlpm.x=$N2420))))</f>
        <v>1.5842839036755386E-4</v>
      </c>
      <c r="Q2420" s="4">
        <f t="shared" si="638"/>
        <v>1</v>
      </c>
      <c r="R2420" s="6" cm="1">
        <f t="array" ref="R2420">SUM(_xlfn._xlws.FILTER($H$2:$H$2454,_xlfn.MAP($O$2:$O$2454,_xlfn.LAMBDA(_xlpm.x,_xlpm.x=$O2420))))</f>
        <v>1.5842839036755386E-4</v>
      </c>
      <c r="S2420" s="4">
        <f t="shared" si="639"/>
        <v>1</v>
      </c>
      <c r="T2420" s="4">
        <f t="shared" si="640"/>
        <v>0.4032142372127297</v>
      </c>
      <c r="U2420" s="4">
        <f t="shared" si="641"/>
        <v>1</v>
      </c>
      <c r="V2420" s="4">
        <f t="shared" si="642"/>
        <v>0</v>
      </c>
      <c r="W2420" s="4" t="s">
        <v>5130</v>
      </c>
      <c r="X2420" s="2" cm="1">
        <f t="array" ref="X2420">SUM(_xlfn._xlws.FILTER($F$2:$F$2454,_xlfn.MAP($W$2:$W$2454,_xlfn.LAMBDA(_xlpm.x,_xlpm.x=$W2420))))</f>
        <v>79</v>
      </c>
      <c r="Y2420" s="11">
        <f t="shared" si="643"/>
        <v>2.5316455696202531E-2</v>
      </c>
      <c r="Z2420" s="4" t="s">
        <v>5111</v>
      </c>
      <c r="AA2420" s="2" cm="1">
        <f t="array" ref="AA2420">SUM(_xlfn._xlws.FILTER($F$2:$F$2454,_xlfn.MAP($Z$2:$Z$2454,_xlfn.LAMBDA(_xlpm.x,_xlpm.x=$Z2420))))</f>
        <v>254</v>
      </c>
      <c r="AB2420" s="11">
        <f t="shared" si="644"/>
        <v>7.874015748031496E-3</v>
      </c>
      <c r="AC2420" s="11">
        <f t="shared" si="645"/>
        <v>0.50720662532949656</v>
      </c>
      <c r="AG2420" s="2"/>
      <c r="AL2420" s="2"/>
      <c r="AM2420" s="2"/>
    </row>
    <row r="2421" spans="1:39">
      <c r="A2421" s="1" t="str">
        <f t="shared" si="629"/>
        <v>~rthou~ : [ɹθaʊ]</v>
      </c>
      <c r="B2421" s="1">
        <f>_xlfn.LET(_xlpm.d,$G2421,_xlpm.k,_xlfn.CONCAT(LEFT(TRIM(B$1),1),"*"),COUNTIF(_xlpm.d,_xlpm.k))</f>
        <v>1</v>
      </c>
      <c r="C2421" s="1">
        <f>_xlfn.LET(_xlpm.d,$G2421,_xlpm.k,_xlfn.CONCAT(LEFT(TRIM(C$1),1),"*"),COUNTIF(_xlpm.d,_xlpm.k))</f>
        <v>0</v>
      </c>
      <c r="D2421" s="1">
        <f>_xlfn.LET(_xlpm.d,$G2421,_xlpm.k,_xlfn.CONCAT(LEFT(TRIM(D$1),1),"*"),COUNTIF(_xlpm.d,_xlpm.k))</f>
        <v>0</v>
      </c>
      <c r="E2421" s="1">
        <f t="shared" si="630"/>
        <v>0.30102999566398114</v>
      </c>
      <c r="F2421" s="7">
        <v>1</v>
      </c>
      <c r="G2421" s="9" t="s">
        <v>2420</v>
      </c>
      <c r="H2421" s="4" cm="1">
        <f t="array" ref="H2421">F2421/freq.sum.r6e</f>
        <v>7.9214195183776928E-5</v>
      </c>
      <c r="I2421" s="4" t="str">
        <f t="shared" si="631"/>
        <v>ɹθaʊ</v>
      </c>
      <c r="J2421" s="4" t="str">
        <f t="shared" si="632"/>
        <v>rthou</v>
      </c>
      <c r="K2421" s="10">
        <f t="shared" si="633"/>
        <v>4</v>
      </c>
      <c r="L2421" s="1">
        <f t="shared" si="634"/>
        <v>5</v>
      </c>
      <c r="M2421" s="10">
        <f t="shared" si="635"/>
        <v>5</v>
      </c>
      <c r="N2421" s="1" t="str">
        <f t="shared" si="636"/>
        <v>~rthou~</v>
      </c>
      <c r="O2421" s="1" t="str">
        <f t="shared" si="637"/>
        <v>[ɹθaʊ]</v>
      </c>
      <c r="P2421" s="3" cm="1">
        <f t="array" ref="P2421">SUM(_xlfn._xlws.FILTER($H$2:$H$2454,_xlfn.MAP($N$2:$N$2454,_xlfn.LAMBDA(_xlpm.x,_xlpm.x=$N2421))))</f>
        <v>7.9214195183776928E-5</v>
      </c>
      <c r="Q2421" s="4">
        <f t="shared" si="638"/>
        <v>1</v>
      </c>
      <c r="R2421" s="6" cm="1">
        <f t="array" ref="R2421">SUM(_xlfn._xlws.FILTER($H$2:$H$2454,_xlfn.MAP($O$2:$O$2454,_xlfn.LAMBDA(_xlpm.x,_xlpm.x=$O2421))))</f>
        <v>7.9214195183776928E-5</v>
      </c>
      <c r="S2421" s="4">
        <f t="shared" si="639"/>
        <v>1</v>
      </c>
      <c r="T2421" s="4">
        <f t="shared" si="640"/>
        <v>0.25439985932113074</v>
      </c>
      <c r="U2421" s="4">
        <f t="shared" si="641"/>
        <v>1</v>
      </c>
      <c r="V2421" s="4">
        <f t="shared" si="642"/>
        <v>0</v>
      </c>
      <c r="W2421" s="4" t="s">
        <v>5100</v>
      </c>
      <c r="X2421" s="2" cm="1">
        <f t="array" ref="X2421">SUM(_xlfn._xlws.FILTER($F$2:$F$2454,_xlfn.MAP($W$2:$W$2454,_xlfn.LAMBDA(_xlpm.x,_xlpm.x=$W2421))))</f>
        <v>150</v>
      </c>
      <c r="Y2421" s="11">
        <f t="shared" si="643"/>
        <v>6.6666666666666671E-3</v>
      </c>
      <c r="Z2421" s="4" t="s">
        <v>5114</v>
      </c>
      <c r="AA2421" s="2" cm="1">
        <f t="array" ref="AA2421">SUM(_xlfn._xlws.FILTER($F$2:$F$2454,_xlfn.MAP($Z$2:$Z$2454,_xlfn.LAMBDA(_xlpm.x,_xlpm.x=$Z2421))))</f>
        <v>104</v>
      </c>
      <c r="AB2421" s="11">
        <f t="shared" si="644"/>
        <v>9.6153846153846159E-3</v>
      </c>
      <c r="AC2421" s="11">
        <f t="shared" si="645"/>
        <v>-0.15905791975690087</v>
      </c>
      <c r="AG2421" s="2"/>
      <c r="AL2421" s="2"/>
      <c r="AM2421" s="2"/>
    </row>
    <row r="2422" spans="1:39">
      <c r="A2422" s="1" t="str">
        <f t="shared" si="629"/>
        <v>~stroy~ : [stɹɔɪ]</v>
      </c>
      <c r="B2422" s="1">
        <f>_xlfn.LET(_xlpm.d,$G2422,_xlpm.k,_xlfn.CONCAT(LEFT(TRIM(B$1),1),"*"),COUNTIF(_xlpm.d,_xlpm.k))</f>
        <v>0</v>
      </c>
      <c r="C2422" s="1">
        <f>_xlfn.LET(_xlpm.d,$G2422,_xlpm.k,_xlfn.CONCAT(LEFT(TRIM(C$1),1),"*"),COUNTIF(_xlpm.d,_xlpm.k))</f>
        <v>0</v>
      </c>
      <c r="D2422" s="1">
        <f>_xlfn.LET(_xlpm.d,$G2422,_xlpm.k,_xlfn.CONCAT(LEFT(TRIM(D$1),1),"*"),COUNTIF(_xlpm.d,_xlpm.k))</f>
        <v>0</v>
      </c>
      <c r="E2422" s="1">
        <f t="shared" si="630"/>
        <v>0.30102999566398114</v>
      </c>
      <c r="F2422" s="7">
        <v>1</v>
      </c>
      <c r="G2422" s="9" t="s">
        <v>695</v>
      </c>
      <c r="H2422" s="4" cm="1">
        <f t="array" ref="H2422">F2422/freq.sum.r6e</f>
        <v>7.9214195183776928E-5</v>
      </c>
      <c r="I2422" s="4" t="str">
        <f t="shared" si="631"/>
        <v>stɹɔɪ</v>
      </c>
      <c r="J2422" s="4" t="str">
        <f t="shared" si="632"/>
        <v>stroy</v>
      </c>
      <c r="K2422" s="10">
        <f t="shared" si="633"/>
        <v>5</v>
      </c>
      <c r="L2422" s="1">
        <f t="shared" si="634"/>
        <v>5</v>
      </c>
      <c r="M2422" s="10">
        <f t="shared" si="635"/>
        <v>5</v>
      </c>
      <c r="N2422" s="1" t="str">
        <f t="shared" si="636"/>
        <v>~stroy~</v>
      </c>
      <c r="O2422" s="1" t="str">
        <f t="shared" si="637"/>
        <v>[stɹɔɪ]</v>
      </c>
      <c r="P2422" s="3" cm="1">
        <f t="array" ref="P2422">SUM(_xlfn._xlws.FILTER($H$2:$H$2454,_xlfn.MAP($N$2:$N$2454,_xlfn.LAMBDA(_xlpm.x,_xlpm.x=$N2422))))</f>
        <v>7.9214195183776928E-5</v>
      </c>
      <c r="Q2422" s="4">
        <f t="shared" si="638"/>
        <v>1</v>
      </c>
      <c r="R2422" s="6" cm="1">
        <f t="array" ref="R2422">SUM(_xlfn._xlws.FILTER($H$2:$H$2454,_xlfn.MAP($O$2:$O$2454,_xlfn.LAMBDA(_xlpm.x,_xlpm.x=$O2422))))</f>
        <v>7.9214195183776928E-5</v>
      </c>
      <c r="S2422" s="4">
        <f t="shared" si="639"/>
        <v>1</v>
      </c>
      <c r="T2422" s="4">
        <f t="shared" si="640"/>
        <v>0.25439985932113074</v>
      </c>
      <c r="U2422" s="4">
        <f t="shared" si="641"/>
        <v>1</v>
      </c>
      <c r="V2422" s="4">
        <f t="shared" si="642"/>
        <v>0</v>
      </c>
      <c r="W2422" s="4" t="s">
        <v>5148</v>
      </c>
      <c r="X2422" s="2" cm="1">
        <f t="array" ref="X2422">SUM(_xlfn._xlws.FILTER($F$2:$F$2454,_xlfn.MAP($W$2:$W$2454,_xlfn.LAMBDA(_xlpm.x,_xlpm.x=$W2422))))</f>
        <v>22</v>
      </c>
      <c r="Y2422" s="11">
        <f t="shared" si="643"/>
        <v>4.5454545454545456E-2</v>
      </c>
      <c r="Z2422" s="4" t="s">
        <v>5117</v>
      </c>
      <c r="AA2422" s="2" cm="1">
        <f t="array" ref="AA2422">SUM(_xlfn._xlws.FILTER($F$2:$F$2454,_xlfn.MAP($Z$2:$Z$2454,_xlfn.LAMBDA(_xlpm.x,_xlpm.x=$Z2422))))</f>
        <v>45</v>
      </c>
      <c r="AB2422" s="11">
        <f t="shared" si="644"/>
        <v>2.2222222222222223E-2</v>
      </c>
      <c r="AC2422" s="11">
        <f t="shared" si="645"/>
        <v>0.31078983295313745</v>
      </c>
      <c r="AG2422" s="2"/>
      <c r="AL2422" s="2"/>
      <c r="AM2422" s="2"/>
    </row>
    <row r="2423" spans="1:39">
      <c r="A2423" s="1" t="str">
        <f t="shared" si="629"/>
        <v>~throu~ : [θɹu]</v>
      </c>
      <c r="B2423" s="1">
        <f>_xlfn.LET(_xlpm.d,$G2423,_xlpm.k,_xlfn.CONCAT(LEFT(TRIM(B$1),1),"*"),COUNTIF(_xlpm.d,_xlpm.k))</f>
        <v>0</v>
      </c>
      <c r="C2423" s="1">
        <f>_xlfn.LET(_xlpm.d,$G2423,_xlpm.k,_xlfn.CONCAT(LEFT(TRIM(C$1),1),"*"),COUNTIF(_xlpm.d,_xlpm.k))</f>
        <v>0</v>
      </c>
      <c r="D2423" s="1">
        <f>_xlfn.LET(_xlpm.d,$G2423,_xlpm.k,_xlfn.CONCAT(LEFT(TRIM(D$1),1),"*"),COUNTIF(_xlpm.d,_xlpm.k))</f>
        <v>0</v>
      </c>
      <c r="E2423" s="1">
        <f t="shared" si="630"/>
        <v>0.60205999132796229</v>
      </c>
      <c r="F2423" s="7">
        <v>3</v>
      </c>
      <c r="G2423" s="9" t="s">
        <v>1904</v>
      </c>
      <c r="H2423" s="4" cm="1">
        <f t="array" ref="H2423">F2423/freq.sum.r6e</f>
        <v>2.376425855513308E-4</v>
      </c>
      <c r="I2423" s="4" t="str">
        <f t="shared" si="631"/>
        <v>θɹu</v>
      </c>
      <c r="J2423" s="4" t="str">
        <f t="shared" si="632"/>
        <v>throu</v>
      </c>
      <c r="K2423" s="10">
        <f t="shared" si="633"/>
        <v>3</v>
      </c>
      <c r="L2423" s="1">
        <f t="shared" si="634"/>
        <v>5</v>
      </c>
      <c r="M2423" s="10">
        <f t="shared" si="635"/>
        <v>5</v>
      </c>
      <c r="N2423" s="1" t="str">
        <f t="shared" si="636"/>
        <v>~throu~</v>
      </c>
      <c r="O2423" s="1" t="str">
        <f t="shared" si="637"/>
        <v>[θɹu]</v>
      </c>
      <c r="P2423" s="3" cm="1">
        <f t="array" ref="P2423">SUM(_xlfn._xlws.FILTER($H$2:$H$2454,_xlfn.MAP($N$2:$N$2454,_xlfn.LAMBDA(_xlpm.x,_xlpm.x=$N2423))))</f>
        <v>2.376425855513308E-4</v>
      </c>
      <c r="Q2423" s="4">
        <f t="shared" si="638"/>
        <v>1</v>
      </c>
      <c r="R2423" s="6" cm="1">
        <f t="array" ref="R2423">SUM(_xlfn._xlws.FILTER($H$2:$H$2454,_xlfn.MAP($O$2:$O$2454,_xlfn.LAMBDA(_xlpm.x,_xlpm.x=$O2423))))</f>
        <v>3.1685678073510771E-4</v>
      </c>
      <c r="S2423" s="4">
        <f t="shared" si="639"/>
        <v>0.75</v>
      </c>
      <c r="T2423" s="4">
        <f t="shared" si="640"/>
        <v>0.43611404455050984</v>
      </c>
      <c r="U2423" s="4">
        <f t="shared" si="641"/>
        <v>0.8571428571428571</v>
      </c>
      <c r="V2423" s="4">
        <f t="shared" si="642"/>
        <v>0.12493873660829993</v>
      </c>
      <c r="W2423" s="4" t="s">
        <v>5100</v>
      </c>
      <c r="X2423" s="2" cm="1">
        <f t="array" ref="X2423">SUM(_xlfn._xlws.FILTER($F$2:$F$2454,_xlfn.MAP($W$2:$W$2454,_xlfn.LAMBDA(_xlpm.x,_xlpm.x=$W2423))))</f>
        <v>150</v>
      </c>
      <c r="Y2423" s="11">
        <f t="shared" si="643"/>
        <v>0.02</v>
      </c>
      <c r="Z2423" s="4" t="s">
        <v>5111</v>
      </c>
      <c r="AA2423" s="2" cm="1">
        <f t="array" ref="AA2423">SUM(_xlfn._xlws.FILTER($F$2:$F$2454,_xlfn.MAP($Z$2:$Z$2454,_xlfn.LAMBDA(_xlpm.x,_xlpm.x=$Z2423))))</f>
        <v>254</v>
      </c>
      <c r="AB2423" s="11">
        <f t="shared" si="644"/>
        <v>1.1811023622047244E-2</v>
      </c>
      <c r="AC2423" s="11">
        <f t="shared" si="645"/>
        <v>0.22874245756425682</v>
      </c>
      <c r="AG2423" s="2"/>
      <c r="AL2423" s="2"/>
      <c r="AM2423" s="2"/>
    </row>
    <row r="2424" spans="1:39">
      <c r="A2424" s="1" t="str">
        <f t="shared" si="629"/>
        <v>~mploy~ : [mplɔɪ]</v>
      </c>
      <c r="B2424" s="1">
        <f>_xlfn.LET(_xlpm.d,$G2424,_xlpm.k,_xlfn.CONCAT(LEFT(TRIM(B$1),1),"*"),COUNTIF(_xlpm.d,_xlpm.k))</f>
        <v>0</v>
      </c>
      <c r="C2424" s="1">
        <f>_xlfn.LET(_xlpm.d,$G2424,_xlpm.k,_xlfn.CONCAT(LEFT(TRIM(C$1),1),"*"),COUNTIF(_xlpm.d,_xlpm.k))</f>
        <v>1</v>
      </c>
      <c r="D2424" s="1">
        <f>_xlfn.LET(_xlpm.d,$G2424,_xlpm.k,_xlfn.CONCAT(LEFT(TRIM(D$1),1),"*"),COUNTIF(_xlpm.d,_xlpm.k))</f>
        <v>0</v>
      </c>
      <c r="E2424" s="1">
        <f t="shared" si="630"/>
        <v>0.60205999132796229</v>
      </c>
      <c r="F2424" s="7">
        <v>3</v>
      </c>
      <c r="G2424" s="9" t="s">
        <v>457</v>
      </c>
      <c r="H2424" s="4" cm="1">
        <f t="array" ref="H2424">F2424/freq.sum.r6e</f>
        <v>2.376425855513308E-4</v>
      </c>
      <c r="I2424" s="1" t="str">
        <f t="shared" si="631"/>
        <v>mplɔɪ</v>
      </c>
      <c r="J2424" s="1" t="str">
        <f t="shared" si="632"/>
        <v>mploy</v>
      </c>
      <c r="K2424" s="10">
        <f t="shared" si="633"/>
        <v>5</v>
      </c>
      <c r="L2424" s="1">
        <f t="shared" si="634"/>
        <v>5</v>
      </c>
      <c r="M2424" s="10">
        <f t="shared" si="635"/>
        <v>5</v>
      </c>
      <c r="N2424" s="1" t="str">
        <f t="shared" si="636"/>
        <v>~mploy~</v>
      </c>
      <c r="O2424" s="1" t="str">
        <f t="shared" si="637"/>
        <v>[mplɔɪ]</v>
      </c>
      <c r="P2424" s="3" cm="1">
        <f t="array" ref="P2424">SUM(_xlfn._xlws.FILTER($H$2:$H$2454,_xlfn.MAP($N$2:$N$2454,_xlfn.LAMBDA(_xlpm.x,_xlpm.x=$N2424))))</f>
        <v>2.376425855513308E-4</v>
      </c>
      <c r="Q2424" s="4">
        <f t="shared" si="638"/>
        <v>1</v>
      </c>
      <c r="R2424" s="6" cm="1">
        <f t="array" ref="R2424">SUM(_xlfn._xlws.FILTER($H$2:$H$2454,_xlfn.MAP($O$2:$O$2454,_xlfn.LAMBDA(_xlpm.x,_xlpm.x=$O2424))))</f>
        <v>3.1685678073510771E-4</v>
      </c>
      <c r="S2424" s="4">
        <f t="shared" si="639"/>
        <v>0.75</v>
      </c>
      <c r="T2424" s="4">
        <f t="shared" si="640"/>
        <v>0.43611404455050984</v>
      </c>
      <c r="U2424" s="4">
        <f t="shared" si="641"/>
        <v>0.8571428571428571</v>
      </c>
      <c r="V2424" s="4">
        <f t="shared" si="642"/>
        <v>0.12493873660829993</v>
      </c>
      <c r="W2424" s="4" t="s">
        <v>5148</v>
      </c>
      <c r="X2424" s="2" cm="1">
        <f t="array" ref="X2424">SUM(_xlfn._xlws.FILTER($F$2:$F$2454,_xlfn.MAP($W$2:$W$2454,_xlfn.LAMBDA(_xlpm.x,_xlpm.x=$W2424))))</f>
        <v>22</v>
      </c>
      <c r="Y2424" s="11">
        <f t="shared" si="643"/>
        <v>0.13636363636363635</v>
      </c>
      <c r="Z2424" s="4" t="s">
        <v>5117</v>
      </c>
      <c r="AA2424" s="2" cm="1">
        <f t="array" ref="AA2424">SUM(_xlfn._xlws.FILTER($F$2:$F$2454,_xlfn.MAP($Z$2:$Z$2454,_xlfn.LAMBDA(_xlpm.x,_xlpm.x=$Z2424))))</f>
        <v>45</v>
      </c>
      <c r="AB2424" s="11">
        <f t="shared" si="644"/>
        <v>6.6666666666666666E-2</v>
      </c>
      <c r="AC2424" s="11">
        <f t="shared" si="645"/>
        <v>0.31078983295313745</v>
      </c>
      <c r="AG2424" s="2"/>
      <c r="AL2424" s="2"/>
      <c r="AM2424" s="2"/>
    </row>
    <row r="2425" spans="1:39">
      <c r="A2425" s="1" t="str">
        <f t="shared" si="629"/>
        <v>~strai~ : [stɹeɪ]</v>
      </c>
      <c r="B2425" s="1">
        <f>_xlfn.LET(_xlpm.d,$G2425,_xlpm.k,_xlfn.CONCAT(LEFT(TRIM(B$1),1),"*"),COUNTIF(_xlpm.d,_xlpm.k))</f>
        <v>0</v>
      </c>
      <c r="C2425" s="1">
        <f>_xlfn.LET(_xlpm.d,$G2425,_xlpm.k,_xlfn.CONCAT(LEFT(TRIM(C$1),1),"*"),COUNTIF(_xlpm.d,_xlpm.k))</f>
        <v>0</v>
      </c>
      <c r="D2425" s="1">
        <f>_xlfn.LET(_xlpm.d,$G2425,_xlpm.k,_xlfn.CONCAT(LEFT(TRIM(D$1),1),"*"),COUNTIF(_xlpm.d,_xlpm.k))</f>
        <v>0</v>
      </c>
      <c r="E2425" s="1">
        <f t="shared" si="630"/>
        <v>0.60205999132796229</v>
      </c>
      <c r="F2425" s="7">
        <v>3</v>
      </c>
      <c r="G2425" s="9" t="s">
        <v>1334</v>
      </c>
      <c r="H2425" s="4" cm="1">
        <f t="array" ref="H2425">F2425/freq.sum.r6e</f>
        <v>2.376425855513308E-4</v>
      </c>
      <c r="I2425" s="4" t="str">
        <f t="shared" si="631"/>
        <v>stɹeɪ</v>
      </c>
      <c r="J2425" s="4" t="str">
        <f t="shared" si="632"/>
        <v>strai</v>
      </c>
      <c r="K2425" s="10">
        <f t="shared" si="633"/>
        <v>5</v>
      </c>
      <c r="L2425" s="1">
        <f t="shared" si="634"/>
        <v>5</v>
      </c>
      <c r="M2425" s="10">
        <f t="shared" si="635"/>
        <v>5</v>
      </c>
      <c r="N2425" s="1" t="str">
        <f t="shared" si="636"/>
        <v>~strai~</v>
      </c>
      <c r="O2425" s="1" t="str">
        <f t="shared" si="637"/>
        <v>[stɹeɪ]</v>
      </c>
      <c r="P2425" s="3" cm="1">
        <f t="array" ref="P2425">SUM(_xlfn._xlws.FILTER($H$2:$H$2454,_xlfn.MAP($N$2:$N$2454,_xlfn.LAMBDA(_xlpm.x,_xlpm.x=$N2425))))</f>
        <v>2.376425855513308E-4</v>
      </c>
      <c r="Q2425" s="4">
        <f t="shared" si="638"/>
        <v>1</v>
      </c>
      <c r="R2425" s="6" cm="1">
        <f t="array" ref="R2425">SUM(_xlfn._xlws.FILTER($H$2:$H$2454,_xlfn.MAP($O$2:$O$2454,_xlfn.LAMBDA(_xlpm.x,_xlpm.x=$O2425))))</f>
        <v>4.7528517110266159E-4</v>
      </c>
      <c r="S2425" s="4">
        <f t="shared" si="639"/>
        <v>0.5</v>
      </c>
      <c r="T2425" s="4">
        <f t="shared" si="640"/>
        <v>0.33919981242817432</v>
      </c>
      <c r="U2425" s="4">
        <f t="shared" si="641"/>
        <v>0.66666666666666663</v>
      </c>
      <c r="V2425" s="4">
        <f t="shared" si="642"/>
        <v>0.3010299956639812</v>
      </c>
      <c r="W2425" s="4" t="s">
        <v>5131</v>
      </c>
      <c r="X2425" s="2" cm="1">
        <f t="array" ref="X2425">SUM(_xlfn._xlws.FILTER($F$2:$F$2454,_xlfn.MAP($W$2:$W$2454,_xlfn.LAMBDA(_xlpm.x,_xlpm.x=$W2425))))</f>
        <v>105</v>
      </c>
      <c r="Y2425" s="11">
        <f t="shared" si="643"/>
        <v>2.8571428571428571E-2</v>
      </c>
      <c r="Z2425" s="4" t="s">
        <v>5108</v>
      </c>
      <c r="AA2425" s="2" cm="1">
        <f t="array" ref="AA2425">SUM(_xlfn._xlws.FILTER($F$2:$F$2454,_xlfn.MAP($Z$2:$Z$2454,_xlfn.LAMBDA(_xlpm.x,_xlpm.x=$Z2425))))</f>
        <v>475</v>
      </c>
      <c r="AB2425" s="11">
        <f t="shared" si="644"/>
        <v>6.3157894736842104E-3</v>
      </c>
      <c r="AC2425" s="11">
        <f t="shared" si="645"/>
        <v>0.65550431055492853</v>
      </c>
      <c r="AG2425" s="2"/>
      <c r="AL2425" s="2"/>
      <c r="AM2425" s="2"/>
    </row>
    <row r="2426" spans="1:39">
      <c r="A2426" s="1" t="str">
        <f t="shared" si="629"/>
        <v>~straw~ : [stɹɔ]</v>
      </c>
      <c r="B2426" s="1">
        <f>_xlfn.LET(_xlpm.d,$G2426,_xlpm.k,_xlfn.CONCAT(LEFT(TRIM(B$1),1),"*"),COUNTIF(_xlpm.d,_xlpm.k))</f>
        <v>0</v>
      </c>
      <c r="C2426" s="1">
        <f>_xlfn.LET(_xlpm.d,$G2426,_xlpm.k,_xlfn.CONCAT(LEFT(TRIM(C$1),1),"*"),COUNTIF(_xlpm.d,_xlpm.k))</f>
        <v>0</v>
      </c>
      <c r="D2426" s="1">
        <f>_xlfn.LET(_xlpm.d,$G2426,_xlpm.k,_xlfn.CONCAT(LEFT(TRIM(D$1),1),"*"),COUNTIF(_xlpm.d,_xlpm.k))</f>
        <v>0</v>
      </c>
      <c r="E2426" s="1">
        <f t="shared" si="630"/>
        <v>0.30102999566398114</v>
      </c>
      <c r="F2426" s="7">
        <v>1</v>
      </c>
      <c r="G2426" s="9" t="s">
        <v>958</v>
      </c>
      <c r="H2426" s="4" cm="1">
        <f t="array" ref="H2426">F2426/freq.sum.r6e</f>
        <v>7.9214195183776928E-5</v>
      </c>
      <c r="I2426" s="4" t="str">
        <f t="shared" si="631"/>
        <v>stɹɔ</v>
      </c>
      <c r="J2426" s="4" t="str">
        <f t="shared" si="632"/>
        <v>straw</v>
      </c>
      <c r="K2426" s="10">
        <f t="shared" si="633"/>
        <v>4</v>
      </c>
      <c r="L2426" s="1">
        <f t="shared" si="634"/>
        <v>5</v>
      </c>
      <c r="M2426" s="10">
        <f t="shared" si="635"/>
        <v>5</v>
      </c>
      <c r="N2426" s="1" t="str">
        <f t="shared" si="636"/>
        <v>~straw~</v>
      </c>
      <c r="O2426" s="1" t="str">
        <f t="shared" si="637"/>
        <v>[stɹɔ]</v>
      </c>
      <c r="P2426" s="3" cm="1">
        <f t="array" ref="P2426">SUM(_xlfn._xlws.FILTER($H$2:$H$2454,_xlfn.MAP($N$2:$N$2454,_xlfn.LAMBDA(_xlpm.x,_xlpm.x=$N2426))))</f>
        <v>7.9214195183776928E-5</v>
      </c>
      <c r="Q2426" s="4">
        <f t="shared" si="638"/>
        <v>1</v>
      </c>
      <c r="R2426" s="6" cm="1">
        <f t="array" ref="R2426">SUM(_xlfn._xlws.FILTER($H$2:$H$2454,_xlfn.MAP($O$2:$O$2454,_xlfn.LAMBDA(_xlpm.x,_xlpm.x=$O2426))))</f>
        <v>1.5842839036755386E-4</v>
      </c>
      <c r="S2426" s="4">
        <f t="shared" si="639"/>
        <v>0.5</v>
      </c>
      <c r="T2426" s="4">
        <f t="shared" si="640"/>
        <v>0.16959990621408716</v>
      </c>
      <c r="U2426" s="4">
        <f t="shared" si="641"/>
        <v>0.66666666666666663</v>
      </c>
      <c r="V2426" s="4">
        <f t="shared" si="642"/>
        <v>0.3010299956639812</v>
      </c>
      <c r="W2426" s="4" t="s">
        <v>5145</v>
      </c>
      <c r="X2426" s="2" cm="1">
        <f t="array" ref="X2426">SUM(_xlfn._xlws.FILTER($F$2:$F$2454,_xlfn.MAP($W$2:$W$2454,_xlfn.LAMBDA(_xlpm.x,_xlpm.x=$W2426))))</f>
        <v>16</v>
      </c>
      <c r="Y2426" s="11">
        <f t="shared" si="643"/>
        <v>6.25E-2</v>
      </c>
      <c r="Z2426" s="4" t="s">
        <v>5107</v>
      </c>
      <c r="AA2426" s="2" cm="1">
        <f t="array" ref="AA2426">SUM(_xlfn._xlws.FILTER($F$2:$F$2454,_xlfn.MAP($Z$2:$Z$2454,_xlfn.LAMBDA(_xlpm.x,_xlpm.x=$Z2426))))</f>
        <v>293</v>
      </c>
      <c r="AB2426" s="11">
        <f t="shared" si="644"/>
        <v>3.4129692832764505E-3</v>
      </c>
      <c r="AC2426" s="11">
        <f t="shared" si="645"/>
        <v>1.2627476376981848</v>
      </c>
      <c r="AG2426" s="2"/>
      <c r="AL2426" s="2"/>
      <c r="AM2426" s="2"/>
    </row>
    <row r="2427" spans="1:39">
      <c r="A2427" s="1" t="str">
        <f t="shared" si="629"/>
        <v>~flawe~ : [flɔ]</v>
      </c>
      <c r="B2427" s="1">
        <f>_xlfn.LET(_xlpm.d,$G2427,_xlpm.k,_xlfn.CONCAT(LEFT(TRIM(B$1),1),"*"),COUNTIF(_xlpm.d,_xlpm.k))</f>
        <v>0</v>
      </c>
      <c r="C2427" s="1">
        <f>_xlfn.LET(_xlpm.d,$G2427,_xlpm.k,_xlfn.CONCAT(LEFT(TRIM(C$1),1),"*"),COUNTIF(_xlpm.d,_xlpm.k))</f>
        <v>0</v>
      </c>
      <c r="D2427" s="1">
        <f>_xlfn.LET(_xlpm.d,$G2427,_xlpm.k,_xlfn.CONCAT(LEFT(TRIM(D$1),1),"*"),COUNTIF(_xlpm.d,_xlpm.k))</f>
        <v>0</v>
      </c>
      <c r="E2427" s="1">
        <f t="shared" si="630"/>
        <v>0.30102999566398114</v>
      </c>
      <c r="F2427" s="7">
        <v>1</v>
      </c>
      <c r="G2427" s="9" t="s">
        <v>1979</v>
      </c>
      <c r="H2427" s="4" cm="1">
        <f t="array" ref="H2427">F2427/freq.sum.r6e</f>
        <v>7.9214195183776928E-5</v>
      </c>
      <c r="I2427" s="1" t="str">
        <f t="shared" si="631"/>
        <v>flɔ</v>
      </c>
      <c r="J2427" s="1" t="str">
        <f t="shared" si="632"/>
        <v>flawe</v>
      </c>
      <c r="K2427" s="10">
        <f t="shared" si="633"/>
        <v>3</v>
      </c>
      <c r="L2427" s="1">
        <f t="shared" si="634"/>
        <v>5</v>
      </c>
      <c r="M2427" s="10">
        <f t="shared" si="635"/>
        <v>5</v>
      </c>
      <c r="N2427" s="1" t="str">
        <f t="shared" si="636"/>
        <v>~flawe~</v>
      </c>
      <c r="O2427" s="1" t="str">
        <f t="shared" si="637"/>
        <v>[flɔ]</v>
      </c>
      <c r="P2427" s="3" cm="1">
        <f t="array" ref="P2427">SUM(_xlfn._xlws.FILTER($H$2:$H$2454,_xlfn.MAP($N$2:$N$2454,_xlfn.LAMBDA(_xlpm.x,_xlpm.x=$N2427))))</f>
        <v>7.9214195183776928E-5</v>
      </c>
      <c r="Q2427" s="4">
        <f t="shared" si="638"/>
        <v>1</v>
      </c>
      <c r="R2427" s="6" cm="1">
        <f t="array" ref="R2427">SUM(_xlfn._xlws.FILTER($H$2:$H$2454,_xlfn.MAP($O$2:$O$2454,_xlfn.LAMBDA(_xlpm.x,_xlpm.x=$O2427))))</f>
        <v>1.5842839036755386E-4</v>
      </c>
      <c r="S2427" s="4">
        <f t="shared" si="639"/>
        <v>0.5</v>
      </c>
      <c r="T2427" s="4">
        <f t="shared" si="640"/>
        <v>0.16959990621408716</v>
      </c>
      <c r="U2427" s="4">
        <f t="shared" si="641"/>
        <v>0.66666666666666663</v>
      </c>
      <c r="V2427" s="4">
        <f t="shared" si="642"/>
        <v>0.3010299956639812</v>
      </c>
      <c r="W2427" s="4" t="s">
        <v>5159</v>
      </c>
      <c r="X2427" s="2" cm="1">
        <f t="array" ref="X2427">SUM(_xlfn._xlws.FILTER($F$2:$F$2454,_xlfn.MAP($W$2:$W$2454,_xlfn.LAMBDA(_xlpm.x,_xlpm.x=$W2427))))</f>
        <v>1</v>
      </c>
      <c r="Y2427" s="11">
        <f t="shared" si="643"/>
        <v>1</v>
      </c>
      <c r="Z2427" s="4" t="s">
        <v>5107</v>
      </c>
      <c r="AA2427" s="2" cm="1">
        <f t="array" ref="AA2427">SUM(_xlfn._xlws.FILTER($F$2:$F$2454,_xlfn.MAP($Z$2:$Z$2454,_xlfn.LAMBDA(_xlpm.x,_xlpm.x=$Z2427))))</f>
        <v>293</v>
      </c>
      <c r="AB2427" s="11">
        <f t="shared" si="644"/>
        <v>3.4129692832764505E-3</v>
      </c>
      <c r="AC2427" s="11">
        <f t="shared" si="645"/>
        <v>2.4668676203541096</v>
      </c>
      <c r="AG2427" s="2"/>
      <c r="AL2427" s="2"/>
      <c r="AM2427" s="2"/>
    </row>
    <row r="2428" spans="1:39">
      <c r="A2428" s="1" t="str">
        <f t="shared" si="629"/>
        <v>~ggles~ : [ɡlz]</v>
      </c>
      <c r="B2428" s="1">
        <f>_xlfn.LET(_xlpm.d,$G2428,_xlpm.k,_xlfn.CONCAT(LEFT(TRIM(B$1),1),"*"),COUNTIF(_xlpm.d,_xlpm.k))</f>
        <v>0</v>
      </c>
      <c r="C2428" s="1">
        <f>_xlfn.LET(_xlpm.d,$G2428,_xlpm.k,_xlfn.CONCAT(LEFT(TRIM(C$1),1),"*"),COUNTIF(_xlpm.d,_xlpm.k))</f>
        <v>0</v>
      </c>
      <c r="D2428" s="1">
        <f>_xlfn.LET(_xlpm.d,$G2428,_xlpm.k,_xlfn.CONCAT(LEFT(TRIM(D$1),1),"*"),COUNTIF(_xlpm.d,_xlpm.k))</f>
        <v>0</v>
      </c>
      <c r="E2428" s="1">
        <f t="shared" si="630"/>
        <v>0.30102999566398114</v>
      </c>
      <c r="F2428" s="7">
        <v>1</v>
      </c>
      <c r="G2428" s="9" t="s">
        <v>2356</v>
      </c>
      <c r="H2428" s="4" cm="1">
        <f t="array" ref="H2428">F2428/freq.sum.r6e</f>
        <v>7.9214195183776928E-5</v>
      </c>
      <c r="I2428" s="4" t="str">
        <f t="shared" si="631"/>
        <v>ɡlz</v>
      </c>
      <c r="J2428" s="4" t="str">
        <f t="shared" si="632"/>
        <v>ggles</v>
      </c>
      <c r="K2428" s="10">
        <f t="shared" si="633"/>
        <v>3</v>
      </c>
      <c r="L2428" s="1">
        <f t="shared" si="634"/>
        <v>5</v>
      </c>
      <c r="M2428" s="10">
        <f t="shared" si="635"/>
        <v>5</v>
      </c>
      <c r="N2428" s="1" t="str">
        <f t="shared" si="636"/>
        <v>~ggles~</v>
      </c>
      <c r="O2428" s="1" t="str">
        <f t="shared" si="637"/>
        <v>[ɡlz]</v>
      </c>
      <c r="P2428" s="3" cm="1">
        <f t="array" ref="P2428">SUM(_xlfn._xlws.FILTER($H$2:$H$2454,_xlfn.MAP($N$2:$N$2454,_xlfn.LAMBDA(_xlpm.x,_xlpm.x=$N2428))))</f>
        <v>7.9214195183776928E-5</v>
      </c>
      <c r="Q2428" s="4">
        <f t="shared" si="638"/>
        <v>1</v>
      </c>
      <c r="R2428" s="6" cm="1">
        <f t="array" ref="R2428">SUM(_xlfn._xlws.FILTER($H$2:$H$2454,_xlfn.MAP($O$2:$O$2454,_xlfn.LAMBDA(_xlpm.x,_xlpm.x=$O2428))))</f>
        <v>1.5842839036755386E-4</v>
      </c>
      <c r="S2428" s="4">
        <f t="shared" si="639"/>
        <v>0.5</v>
      </c>
      <c r="T2428" s="4">
        <f t="shared" si="640"/>
        <v>0.16959990621408716</v>
      </c>
      <c r="U2428" s="4">
        <f t="shared" si="641"/>
        <v>0.66666666666666663</v>
      </c>
      <c r="V2428" s="4">
        <f t="shared" si="642"/>
        <v>0.3010299956639812</v>
      </c>
      <c r="W2428" s="4" t="s">
        <v>5121</v>
      </c>
      <c r="X2428" s="2" cm="1">
        <f t="array" ref="X2428">SUM(_xlfn._xlws.FILTER($F$2:$F$2454,_xlfn.MAP($W$2:$W$2454,_xlfn.LAMBDA(_xlpm.x,_xlpm.x=$W2428))))</f>
        <v>2896</v>
      </c>
      <c r="Y2428" s="11">
        <f t="shared" si="643"/>
        <v>3.453038674033149E-4</v>
      </c>
      <c r="Z2428" s="4"/>
      <c r="AA2428" s="2" cm="1">
        <f t="array" ref="AA2428">SUM(_xlfn._xlws.FILTER($F$2:$F$2454,_xlfn.MAP($Z$2:$Z$2454,_xlfn.LAMBDA(_xlpm.x,_xlpm.x=$Z2428))))</f>
        <v>3871</v>
      </c>
      <c r="AB2428" s="11">
        <f t="shared" si="644"/>
        <v>2.5833118057349522E-4</v>
      </c>
      <c r="AC2428" s="11">
        <f t="shared" si="645"/>
        <v>0.12602461379384577</v>
      </c>
      <c r="AG2428" s="2"/>
      <c r="AL2428" s="2"/>
      <c r="AM2428" s="2"/>
    </row>
    <row r="2429" spans="1:39">
      <c r="A2429" s="1" t="str">
        <f t="shared" si="629"/>
        <v>~pples~ : [plz]</v>
      </c>
      <c r="B2429" s="1">
        <f>_xlfn.LET(_xlpm.d,$G2429,_xlpm.k,_xlfn.CONCAT(LEFT(TRIM(B$1),1),"*"),COUNTIF(_xlpm.d,_xlpm.k))</f>
        <v>0</v>
      </c>
      <c r="C2429" s="1">
        <f>_xlfn.LET(_xlpm.d,$G2429,_xlpm.k,_xlfn.CONCAT(LEFT(TRIM(C$1),1),"*"),COUNTIF(_xlpm.d,_xlpm.k))</f>
        <v>0</v>
      </c>
      <c r="D2429" s="1">
        <f>_xlfn.LET(_xlpm.d,$G2429,_xlpm.k,_xlfn.CONCAT(LEFT(TRIM(D$1),1),"*"),COUNTIF(_xlpm.d,_xlpm.k))</f>
        <v>0</v>
      </c>
      <c r="E2429" s="1">
        <f t="shared" si="630"/>
        <v>0.30102999566398114</v>
      </c>
      <c r="F2429" s="7">
        <v>1</v>
      </c>
      <c r="G2429" s="9" t="s">
        <v>2185</v>
      </c>
      <c r="H2429" s="4" cm="1">
        <f t="array" ref="H2429">F2429/freq.sum.r6e</f>
        <v>7.9214195183776928E-5</v>
      </c>
      <c r="I2429" s="4" t="str">
        <f t="shared" si="631"/>
        <v>plz</v>
      </c>
      <c r="J2429" s="4" t="str">
        <f t="shared" si="632"/>
        <v>pples</v>
      </c>
      <c r="K2429" s="10">
        <f t="shared" si="633"/>
        <v>3</v>
      </c>
      <c r="L2429" s="1">
        <f t="shared" si="634"/>
        <v>5</v>
      </c>
      <c r="M2429" s="10">
        <f t="shared" si="635"/>
        <v>5</v>
      </c>
      <c r="N2429" s="1" t="str">
        <f t="shared" si="636"/>
        <v>~pples~</v>
      </c>
      <c r="O2429" s="1" t="str">
        <f t="shared" si="637"/>
        <v>[plz]</v>
      </c>
      <c r="P2429" s="3" cm="1">
        <f t="array" ref="P2429">SUM(_xlfn._xlws.FILTER($H$2:$H$2454,_xlfn.MAP($N$2:$N$2454,_xlfn.LAMBDA(_xlpm.x,_xlpm.x=$N2429))))</f>
        <v>7.9214195183776928E-5</v>
      </c>
      <c r="Q2429" s="4">
        <f t="shared" si="638"/>
        <v>1</v>
      </c>
      <c r="R2429" s="6" cm="1">
        <f t="array" ref="R2429">SUM(_xlfn._xlws.FILTER($H$2:$H$2454,_xlfn.MAP($O$2:$O$2454,_xlfn.LAMBDA(_xlpm.x,_xlpm.x=$O2429))))</f>
        <v>1.5842839036755386E-4</v>
      </c>
      <c r="S2429" s="4">
        <f t="shared" si="639"/>
        <v>0.5</v>
      </c>
      <c r="T2429" s="4">
        <f t="shared" si="640"/>
        <v>0.16959990621408716</v>
      </c>
      <c r="U2429" s="4">
        <f t="shared" si="641"/>
        <v>0.66666666666666663</v>
      </c>
      <c r="V2429" s="4">
        <f t="shared" si="642"/>
        <v>0.3010299956639812</v>
      </c>
      <c r="W2429" s="4" t="s">
        <v>5121</v>
      </c>
      <c r="X2429" s="2" cm="1">
        <f t="array" ref="X2429">SUM(_xlfn._xlws.FILTER($F$2:$F$2454,_xlfn.MAP($W$2:$W$2454,_xlfn.LAMBDA(_xlpm.x,_xlpm.x=$W2429))))</f>
        <v>2896</v>
      </c>
      <c r="Y2429" s="11">
        <f t="shared" si="643"/>
        <v>3.453038674033149E-4</v>
      </c>
      <c r="Z2429" s="4"/>
      <c r="AA2429" s="2" cm="1">
        <f t="array" ref="AA2429">SUM(_xlfn._xlws.FILTER($F$2:$F$2454,_xlfn.MAP($Z$2:$Z$2454,_xlfn.LAMBDA(_xlpm.x,_xlpm.x=$Z2429))))</f>
        <v>3871</v>
      </c>
      <c r="AB2429" s="11">
        <f t="shared" si="644"/>
        <v>2.5833118057349522E-4</v>
      </c>
      <c r="AC2429" s="11">
        <f t="shared" si="645"/>
        <v>0.12602461379384577</v>
      </c>
      <c r="AG2429" s="2"/>
      <c r="AL2429" s="2"/>
      <c r="AM2429" s="2"/>
    </row>
    <row r="2430" spans="1:39">
      <c r="A2430" s="1" t="str">
        <f t="shared" si="629"/>
        <v>~strea~ : [stɹi]</v>
      </c>
      <c r="B2430" s="1">
        <f>_xlfn.LET(_xlpm.d,$G2430,_xlpm.k,_xlfn.CONCAT(LEFT(TRIM(B$1),1),"*"),COUNTIF(_xlpm.d,_xlpm.k))</f>
        <v>0</v>
      </c>
      <c r="C2430" s="1">
        <f>_xlfn.LET(_xlpm.d,$G2430,_xlpm.k,_xlfn.CONCAT(LEFT(TRIM(C$1),1),"*"),COUNTIF(_xlpm.d,_xlpm.k))</f>
        <v>0</v>
      </c>
      <c r="D2430" s="1">
        <f>_xlfn.LET(_xlpm.d,$G2430,_xlpm.k,_xlfn.CONCAT(LEFT(TRIM(D$1),1),"*"),COUNTIF(_xlpm.d,_xlpm.k))</f>
        <v>0</v>
      </c>
      <c r="E2430" s="1">
        <f t="shared" si="630"/>
        <v>0.30102999566398114</v>
      </c>
      <c r="F2430" s="7">
        <v>1</v>
      </c>
      <c r="G2430" s="9" t="s">
        <v>959</v>
      </c>
      <c r="H2430" s="4" cm="1">
        <f t="array" ref="H2430">F2430/freq.sum.r6e</f>
        <v>7.9214195183776928E-5</v>
      </c>
      <c r="I2430" s="4" t="str">
        <f t="shared" si="631"/>
        <v>stɹi</v>
      </c>
      <c r="J2430" s="4" t="str">
        <f t="shared" si="632"/>
        <v>strea</v>
      </c>
      <c r="K2430" s="10">
        <f t="shared" si="633"/>
        <v>4</v>
      </c>
      <c r="L2430" s="1">
        <f t="shared" si="634"/>
        <v>5</v>
      </c>
      <c r="M2430" s="10">
        <f t="shared" si="635"/>
        <v>5</v>
      </c>
      <c r="N2430" s="1" t="str">
        <f t="shared" si="636"/>
        <v>~strea~</v>
      </c>
      <c r="O2430" s="1" t="str">
        <f t="shared" si="637"/>
        <v>[stɹi]</v>
      </c>
      <c r="P2430" s="3" cm="1">
        <f t="array" ref="P2430">SUM(_xlfn._xlws.FILTER($H$2:$H$2454,_xlfn.MAP($N$2:$N$2454,_xlfn.LAMBDA(_xlpm.x,_xlpm.x=$N2430))))</f>
        <v>7.9214195183776928E-5</v>
      </c>
      <c r="Q2430" s="4">
        <f t="shared" si="638"/>
        <v>1</v>
      </c>
      <c r="R2430" s="6" cm="1">
        <f t="array" ref="R2430">SUM(_xlfn._xlws.FILTER($H$2:$H$2454,_xlfn.MAP($O$2:$O$2454,_xlfn.LAMBDA(_xlpm.x,_xlpm.x=$O2430))))</f>
        <v>1.5842839036755386E-4</v>
      </c>
      <c r="S2430" s="4">
        <f t="shared" si="639"/>
        <v>0.5</v>
      </c>
      <c r="T2430" s="4">
        <f t="shared" si="640"/>
        <v>0.16959990621408716</v>
      </c>
      <c r="U2430" s="4">
        <f t="shared" si="641"/>
        <v>0.66666666666666663</v>
      </c>
      <c r="V2430" s="4">
        <f t="shared" si="642"/>
        <v>0.3010299956639812</v>
      </c>
      <c r="W2430" s="4" t="s">
        <v>5124</v>
      </c>
      <c r="X2430" s="2" cm="1">
        <f t="array" ref="X2430">SUM(_xlfn._xlws.FILTER($F$2:$F$2454,_xlfn.MAP($W$2:$W$2454,_xlfn.LAMBDA(_xlpm.x,_xlpm.x=$W2430))))</f>
        <v>184</v>
      </c>
      <c r="Y2430" s="11">
        <f t="shared" si="643"/>
        <v>5.434782608695652E-3</v>
      </c>
      <c r="Z2430" s="4" t="s">
        <v>5110</v>
      </c>
      <c r="AA2430" s="2" cm="1">
        <f t="array" ref="AA2430">SUM(_xlfn._xlws.FILTER($F$2:$F$2454,_xlfn.MAP($Z$2:$Z$2454,_xlfn.LAMBDA(_xlpm.x,_xlpm.x=$Z2430))))</f>
        <v>354</v>
      </c>
      <c r="AB2430" s="11">
        <f t="shared" si="644"/>
        <v>2.8248587570621469E-3</v>
      </c>
      <c r="AC2430" s="11">
        <f t="shared" si="645"/>
        <v>0.28418543901625132</v>
      </c>
      <c r="AG2430" s="2"/>
      <c r="AL2430" s="2"/>
      <c r="AM2430" s="2"/>
    </row>
    <row r="2431" spans="1:39">
      <c r="A2431" s="1" t="str">
        <f t="shared" si="629"/>
        <v>~stree~ : [stɹi]</v>
      </c>
      <c r="B2431" s="1">
        <f>_xlfn.LET(_xlpm.d,$G2431,_xlpm.k,_xlfn.CONCAT(LEFT(TRIM(B$1),1),"*"),COUNTIF(_xlpm.d,_xlpm.k))</f>
        <v>0</v>
      </c>
      <c r="C2431" s="1">
        <f>_xlfn.LET(_xlpm.d,$G2431,_xlpm.k,_xlfn.CONCAT(LEFT(TRIM(C$1),1),"*"),COUNTIF(_xlpm.d,_xlpm.k))</f>
        <v>0</v>
      </c>
      <c r="D2431" s="1">
        <f>_xlfn.LET(_xlpm.d,$G2431,_xlpm.k,_xlfn.CONCAT(LEFT(TRIM(D$1),1),"*"),COUNTIF(_xlpm.d,_xlpm.k))</f>
        <v>0</v>
      </c>
      <c r="E2431" s="1">
        <f t="shared" si="630"/>
        <v>0.30102999566398114</v>
      </c>
      <c r="F2431" s="7">
        <v>1</v>
      </c>
      <c r="G2431" s="9" t="s">
        <v>960</v>
      </c>
      <c r="H2431" s="4" cm="1">
        <f t="array" ref="H2431">F2431/freq.sum.r6e</f>
        <v>7.9214195183776928E-5</v>
      </c>
      <c r="I2431" s="4" t="str">
        <f t="shared" si="631"/>
        <v>stɹi</v>
      </c>
      <c r="J2431" s="4" t="str">
        <f t="shared" si="632"/>
        <v>stree</v>
      </c>
      <c r="K2431" s="10">
        <f t="shared" si="633"/>
        <v>4</v>
      </c>
      <c r="L2431" s="1">
        <f t="shared" si="634"/>
        <v>5</v>
      </c>
      <c r="M2431" s="10">
        <f t="shared" si="635"/>
        <v>5</v>
      </c>
      <c r="N2431" s="1" t="str">
        <f t="shared" si="636"/>
        <v>~stree~</v>
      </c>
      <c r="O2431" s="1" t="str">
        <f t="shared" si="637"/>
        <v>[stɹi]</v>
      </c>
      <c r="P2431" s="3" cm="1">
        <f t="array" ref="P2431">SUM(_xlfn._xlws.FILTER($H$2:$H$2454,_xlfn.MAP($N$2:$N$2454,_xlfn.LAMBDA(_xlpm.x,_xlpm.x=$N2431))))</f>
        <v>7.9214195183776928E-5</v>
      </c>
      <c r="Q2431" s="4">
        <f t="shared" si="638"/>
        <v>1</v>
      </c>
      <c r="R2431" s="6" cm="1">
        <f t="array" ref="R2431">SUM(_xlfn._xlws.FILTER($H$2:$H$2454,_xlfn.MAP($O$2:$O$2454,_xlfn.LAMBDA(_xlpm.x,_xlpm.x=$O2431))))</f>
        <v>1.5842839036755386E-4</v>
      </c>
      <c r="S2431" s="4">
        <f t="shared" si="639"/>
        <v>0.5</v>
      </c>
      <c r="T2431" s="4">
        <f t="shared" si="640"/>
        <v>0.16959990621408716</v>
      </c>
      <c r="U2431" s="4">
        <f t="shared" si="641"/>
        <v>0.66666666666666663</v>
      </c>
      <c r="V2431" s="4">
        <f t="shared" si="642"/>
        <v>0.3010299956639812</v>
      </c>
      <c r="W2431" s="4" t="s">
        <v>5126</v>
      </c>
      <c r="X2431" s="2" cm="1">
        <f t="array" ref="X2431">SUM(_xlfn._xlws.FILTER($F$2:$F$2454,_xlfn.MAP($W$2:$W$2454,_xlfn.LAMBDA(_xlpm.x,_xlpm.x=$W2431))))</f>
        <v>109</v>
      </c>
      <c r="Y2431" s="11">
        <f t="shared" si="643"/>
        <v>9.1743119266055051E-3</v>
      </c>
      <c r="Z2431" s="4" t="s">
        <v>5110</v>
      </c>
      <c r="AA2431" s="2" cm="1">
        <f t="array" ref="AA2431">SUM(_xlfn._xlws.FILTER($F$2:$F$2454,_xlfn.MAP($Z$2:$Z$2454,_xlfn.LAMBDA(_xlpm.x,_xlpm.x=$Z2431))))</f>
        <v>354</v>
      </c>
      <c r="AB2431" s="11">
        <f t="shared" si="644"/>
        <v>2.8248587570621469E-3</v>
      </c>
      <c r="AC2431" s="11">
        <f t="shared" si="645"/>
        <v>0.51157676408516417</v>
      </c>
      <c r="AG2431" s="2"/>
      <c r="AL2431" s="2"/>
      <c r="AM2431" s="2"/>
    </row>
    <row r="2432" spans="1:39">
      <c r="A2432" s="1" t="str">
        <f t="shared" si="629"/>
        <v>~ngley~ : [ŋɡlɪ]</v>
      </c>
      <c r="B2432" s="1">
        <f>_xlfn.LET(_xlpm.d,$G2432,_xlpm.k,_xlfn.CONCAT(LEFT(TRIM(B$1),1),"*"),COUNTIF(_xlpm.d,_xlpm.k))</f>
        <v>0</v>
      </c>
      <c r="C2432" s="1">
        <f>_xlfn.LET(_xlpm.d,$G2432,_xlpm.k,_xlfn.CONCAT(LEFT(TRIM(C$1),1),"*"),COUNTIF(_xlpm.d,_xlpm.k))</f>
        <v>0</v>
      </c>
      <c r="D2432" s="1">
        <f>_xlfn.LET(_xlpm.d,$G2432,_xlpm.k,_xlfn.CONCAT(LEFT(TRIM(D$1),1),"*"),COUNTIF(_xlpm.d,_xlpm.k))</f>
        <v>0</v>
      </c>
      <c r="E2432" s="1">
        <f t="shared" si="630"/>
        <v>0.30102999566398114</v>
      </c>
      <c r="F2432" s="7">
        <v>1</v>
      </c>
      <c r="G2432" s="9" t="s">
        <v>2423</v>
      </c>
      <c r="H2432" s="4" cm="1">
        <f t="array" ref="H2432">F2432/freq.sum.r6e</f>
        <v>7.9214195183776928E-5</v>
      </c>
      <c r="I2432" s="4" t="str">
        <f t="shared" si="631"/>
        <v>ŋɡlɪ</v>
      </c>
      <c r="J2432" s="4" t="str">
        <f t="shared" si="632"/>
        <v>ngley</v>
      </c>
      <c r="K2432" s="10">
        <f t="shared" si="633"/>
        <v>4</v>
      </c>
      <c r="L2432" s="1">
        <f t="shared" si="634"/>
        <v>5</v>
      </c>
      <c r="M2432" s="10">
        <f t="shared" si="635"/>
        <v>5</v>
      </c>
      <c r="N2432" s="1" t="str">
        <f t="shared" si="636"/>
        <v>~ngley~</v>
      </c>
      <c r="O2432" s="1" t="str">
        <f t="shared" si="637"/>
        <v>[ŋɡlɪ]</v>
      </c>
      <c r="P2432" s="3" cm="1">
        <f t="array" ref="P2432">SUM(_xlfn._xlws.FILTER($H$2:$H$2454,_xlfn.MAP($N$2:$N$2454,_xlfn.LAMBDA(_xlpm.x,_xlpm.x=$N2432))))</f>
        <v>7.9214195183776928E-5</v>
      </c>
      <c r="Q2432" s="4">
        <f t="shared" si="638"/>
        <v>1</v>
      </c>
      <c r="R2432" s="6" cm="1">
        <f t="array" ref="R2432">SUM(_xlfn._xlws.FILTER($H$2:$H$2454,_xlfn.MAP($O$2:$O$2454,_xlfn.LAMBDA(_xlpm.x,_xlpm.x=$O2432))))</f>
        <v>1.5842839036755386E-4</v>
      </c>
      <c r="S2432" s="4">
        <f t="shared" si="639"/>
        <v>0.5</v>
      </c>
      <c r="T2432" s="4">
        <f t="shared" si="640"/>
        <v>0.16959990621408716</v>
      </c>
      <c r="U2432" s="4">
        <f t="shared" si="641"/>
        <v>0.66666666666666663</v>
      </c>
      <c r="V2432" s="4">
        <f t="shared" si="642"/>
        <v>0.3010299956639812</v>
      </c>
      <c r="W2432" s="4" t="s">
        <v>5147</v>
      </c>
      <c r="X2432" s="2" cm="1">
        <f t="array" ref="X2432">SUM(_xlfn._xlws.FILTER($F$2:$F$2454,_xlfn.MAP($W$2:$W$2454,_xlfn.LAMBDA(_xlpm.x,_xlpm.x=$W2432))))</f>
        <v>29</v>
      </c>
      <c r="Y2432" s="11">
        <f t="shared" si="643"/>
        <v>3.4482758620689655E-2</v>
      </c>
      <c r="Z2432" s="4" t="s">
        <v>5102</v>
      </c>
      <c r="AA2432" s="2" cm="1">
        <f t="array" ref="AA2432">SUM(_xlfn._xlws.FILTER($F$2:$F$2454,_xlfn.MAP($Z$2:$Z$2454,_xlfn.LAMBDA(_xlpm.x,_xlpm.x=$Z2432))))</f>
        <v>1794</v>
      </c>
      <c r="AB2432" s="11">
        <f t="shared" si="644"/>
        <v>5.5741360089186175E-4</v>
      </c>
      <c r="AC2432" s="11">
        <f t="shared" si="645"/>
        <v>1.7914244408091171</v>
      </c>
      <c r="AG2432" s="2"/>
      <c r="AL2432" s="2"/>
      <c r="AM2432" s="2"/>
    </row>
    <row r="2433" spans="1:39">
      <c r="A2433" s="1" t="str">
        <f t="shared" si="629"/>
        <v>~tiona~ : [ʃnə]</v>
      </c>
      <c r="B2433" s="1">
        <f>_xlfn.LET(_xlpm.d,$G2433,_xlpm.k,_xlfn.CONCAT(LEFT(TRIM(B$1),1),"*"),COUNTIF(_xlpm.d,_xlpm.k))</f>
        <v>0</v>
      </c>
      <c r="C2433" s="1">
        <f>_xlfn.LET(_xlpm.d,$G2433,_xlpm.k,_xlfn.CONCAT(LEFT(TRIM(C$1),1),"*"),COUNTIF(_xlpm.d,_xlpm.k))</f>
        <v>0</v>
      </c>
      <c r="D2433" s="1">
        <f>_xlfn.LET(_xlpm.d,$G2433,_xlpm.k,_xlfn.CONCAT(LEFT(TRIM(D$1),1),"*"),COUNTIF(_xlpm.d,_xlpm.k))</f>
        <v>0</v>
      </c>
      <c r="E2433" s="1">
        <f t="shared" si="630"/>
        <v>0.30102999566398114</v>
      </c>
      <c r="F2433" s="7">
        <v>1</v>
      </c>
      <c r="G2433" s="9" t="s">
        <v>2366</v>
      </c>
      <c r="H2433" s="4" cm="1">
        <f t="array" ref="H2433">F2433/freq.sum.r6e</f>
        <v>7.9214195183776928E-5</v>
      </c>
      <c r="I2433" s="4" t="str">
        <f t="shared" si="631"/>
        <v>ʃnə</v>
      </c>
      <c r="J2433" s="4" t="str">
        <f t="shared" si="632"/>
        <v>tiona</v>
      </c>
      <c r="K2433" s="10">
        <f t="shared" si="633"/>
        <v>3</v>
      </c>
      <c r="L2433" s="1">
        <f t="shared" si="634"/>
        <v>5</v>
      </c>
      <c r="M2433" s="10">
        <f t="shared" si="635"/>
        <v>5</v>
      </c>
      <c r="N2433" s="1" t="str">
        <f t="shared" si="636"/>
        <v>~tiona~</v>
      </c>
      <c r="O2433" s="1" t="str">
        <f t="shared" si="637"/>
        <v>[ʃnə]</v>
      </c>
      <c r="P2433" s="3" cm="1">
        <f t="array" ref="P2433">SUM(_xlfn._xlws.FILTER($H$2:$H$2454,_xlfn.MAP($N$2:$N$2454,_xlfn.LAMBDA(_xlpm.x,_xlpm.x=$N2433))))</f>
        <v>7.9214195183776928E-5</v>
      </c>
      <c r="Q2433" s="4">
        <f t="shared" si="638"/>
        <v>1</v>
      </c>
      <c r="R2433" s="6" cm="1">
        <f t="array" ref="R2433">SUM(_xlfn._xlws.FILTER($H$2:$H$2454,_xlfn.MAP($O$2:$O$2454,_xlfn.LAMBDA(_xlpm.x,_xlpm.x=$O2433))))</f>
        <v>1.5842839036755386E-4</v>
      </c>
      <c r="S2433" s="4">
        <f t="shared" si="639"/>
        <v>0.5</v>
      </c>
      <c r="T2433" s="4">
        <f t="shared" si="640"/>
        <v>0.16959990621408716</v>
      </c>
      <c r="U2433" s="4">
        <f t="shared" si="641"/>
        <v>0.66666666666666663</v>
      </c>
      <c r="V2433" s="4">
        <f t="shared" si="642"/>
        <v>0.3010299956639812</v>
      </c>
      <c r="W2433" s="4" t="s">
        <v>5122</v>
      </c>
      <c r="X2433" s="2" cm="1">
        <f t="array" ref="X2433">SUM(_xlfn._xlws.FILTER($F$2:$F$2454,_xlfn.MAP($W$2:$W$2454,_xlfn.LAMBDA(_xlpm.x,_xlpm.x=$W2433))))</f>
        <v>180</v>
      </c>
      <c r="Y2433" s="11">
        <f t="shared" si="643"/>
        <v>5.5555555555555558E-3</v>
      </c>
      <c r="Z2433" s="4" t="s">
        <v>5101</v>
      </c>
      <c r="AA2433" s="2" cm="1">
        <f t="array" ref="AA2433">SUM(_xlfn._xlws.FILTER($F$2:$F$2454,_xlfn.MAP($Z$2:$Z$2454,_xlfn.LAMBDA(_xlpm.x,_xlpm.x=$Z2433))))</f>
        <v>2255</v>
      </c>
      <c r="AB2433" s="11">
        <f t="shared" si="644"/>
        <v>4.434589800443459E-4</v>
      </c>
      <c r="AC2433" s="11">
        <f t="shared" si="645"/>
        <v>1.0978740411106733</v>
      </c>
      <c r="AG2433" s="2"/>
      <c r="AL2433" s="2"/>
      <c r="AM2433" s="2"/>
    </row>
    <row r="2434" spans="1:39">
      <c r="A2434" s="1" t="str">
        <f t="shared" ref="A2434:A2454" si="646">_xlfn.LET(_xlpm.sep," : ",CONCATENATE(N2434,_xlpm.sep,O2434))</f>
        <v>~throa~ : [θɹoʊ]</v>
      </c>
      <c r="B2434" s="1">
        <f>_xlfn.LET(_xlpm.d,$G2434,_xlpm.k,_xlfn.CONCAT(LEFT(TRIM(B$1),1),"*"),COUNTIF(_xlpm.d,_xlpm.k))</f>
        <v>0</v>
      </c>
      <c r="C2434" s="1">
        <f>_xlfn.LET(_xlpm.d,$G2434,_xlpm.k,_xlfn.CONCAT(LEFT(TRIM(C$1),1),"*"),COUNTIF(_xlpm.d,_xlpm.k))</f>
        <v>0</v>
      </c>
      <c r="D2434" s="1">
        <f>_xlfn.LET(_xlpm.d,$G2434,_xlpm.k,_xlfn.CONCAT(LEFT(TRIM(D$1),1),"*"),COUNTIF(_xlpm.d,_xlpm.k))</f>
        <v>0</v>
      </c>
      <c r="E2434" s="1">
        <f t="shared" ref="E2434:E2497" si="647">LOG(F2434+1,10)</f>
        <v>0.30102999566398114</v>
      </c>
      <c r="F2434" s="7">
        <v>1</v>
      </c>
      <c r="G2434" s="9" t="s">
        <v>961</v>
      </c>
      <c r="H2434" s="4" cm="1">
        <f t="array" ref="H2434">F2434/freq.sum.r6e</f>
        <v>7.9214195183776928E-5</v>
      </c>
      <c r="I2434" s="4" t="str">
        <f t="shared" ref="I2434:I2454" si="648">_xlfn.LET(_xlpm.sep,":",_xlpm.w,$G2434,LEFT(_xlpm.w,FIND(_xlpm.sep,_xlpm.w)-1))</f>
        <v>θɹoʊ</v>
      </c>
      <c r="J2434" s="4" t="str">
        <f t="shared" ref="J2434:J2454" si="649">_xlfn.LET(_xlpm.sep,":",_xlpm.w,$G2434,RIGHT(_xlpm.w,LEN(_xlpm.w)-FIND(_xlpm.sep,_xlpm.w)))</f>
        <v>throa</v>
      </c>
      <c r="K2434" s="10">
        <f t="shared" ref="K2434:K2454" si="650">_xlfn.LET(_xlpm.w,I2434,LEN(_xlpm.w))</f>
        <v>4</v>
      </c>
      <c r="L2434" s="1">
        <f t="shared" ref="L2434:L2454" si="651">_xlfn.LET(_xlpm.w,J2434,LEN(_xlpm.w))</f>
        <v>5</v>
      </c>
      <c r="M2434" s="10">
        <f t="shared" ref="M2434:M2454" si="652">_xlfn.LET(_xlpm.a,K2434,_xlpm.b,L2434,MAX(_xlpm.a,_xlpm.b))</f>
        <v>5</v>
      </c>
      <c r="N2434" s="1" t="str">
        <f t="shared" ref="N2434:N2454" si="653">_xlfn.LET(_xlpm.sep,":",_xlpm.w,$G2434,_xlfn.CONCAT("~",RIGHT(_xlpm.w,LEN(_xlpm.w)-FIND(_xlpm.sep,_xlpm.w)),"~"))</f>
        <v>~throa~</v>
      </c>
      <c r="O2434" s="1" t="str">
        <f t="shared" ref="O2434:O2454" si="654">_xlfn.LET(_xlpm.sep,":",_xlpm.w,$G2434,_xlfn.CONCAT("[",LEFT(_xlpm.w,FIND(_xlpm.sep,_xlpm.w)-1),"]"))</f>
        <v>[θɹoʊ]</v>
      </c>
      <c r="P2434" s="3" cm="1">
        <f t="array" ref="P2434">SUM(_xlfn._xlws.FILTER($H$2:$H$2454,_xlfn.MAP($N$2:$N$2454,_xlfn.LAMBDA(_xlpm.x,_xlpm.x=$N2434))))</f>
        <v>7.9214195183776928E-5</v>
      </c>
      <c r="Q2434" s="4">
        <f t="shared" ref="Q2434:Q2454" si="655">$H2434/P2434</f>
        <v>1</v>
      </c>
      <c r="R2434" s="6" cm="1">
        <f t="array" ref="R2434">SUM(_xlfn._xlws.FILTER($H$2:$H$2454,_xlfn.MAP($O$2:$O$2454,_xlfn.LAMBDA(_xlpm.x,_xlpm.x=$O2434))))</f>
        <v>1.5842839036755386E-4</v>
      </c>
      <c r="S2434" s="4">
        <f t="shared" ref="S2434:S2454" si="656">$H2434/R2434</f>
        <v>0.5</v>
      </c>
      <c r="T2434" s="4">
        <f t="shared" ref="T2434:T2454" si="657">_xlfn.LET(_xlpm.freq,F2434,_xlpm.size,M2434+1,_xlpm.F,U2434,LOG(1+_xlpm.freq)*LOG(1+_xlpm.size)*_xlpm.F)</f>
        <v>0.16959990621408716</v>
      </c>
      <c r="U2434" s="4">
        <f t="shared" ref="U2434:U2454" si="658">_xlfn.LET(_xlpm.a,S2434,_xlpm.b,Q2434,2*_xlpm.a*_xlpm.b/(_xlpm.a+_xlpm.b))</f>
        <v>0.66666666666666663</v>
      </c>
      <c r="V2434" s="4">
        <f t="shared" ref="V2434:V2454" si="659">_xlfn.LET(_xlpm.p,Q2434,_xlpm.q,S2434,LOG(_xlpm.p/_xlpm.q))</f>
        <v>0.3010299956639812</v>
      </c>
      <c r="W2434" s="4" t="s">
        <v>5138</v>
      </c>
      <c r="X2434" s="2" cm="1">
        <f t="array" ref="X2434">SUM(_xlfn._xlws.FILTER($F$2:$F$2454,_xlfn.MAP($W$2:$W$2454,_xlfn.LAMBDA(_xlpm.x,_xlpm.x=$W2434))))</f>
        <v>32</v>
      </c>
      <c r="Y2434" s="11">
        <f t="shared" ref="Y2434:Y2454" si="660">$F2434/X2434</f>
        <v>3.125E-2</v>
      </c>
      <c r="Z2434" s="4" t="s">
        <v>5109</v>
      </c>
      <c r="AA2434" s="2" cm="1">
        <f t="array" ref="AA2434">SUM(_xlfn._xlws.FILTER($F$2:$F$2454,_xlfn.MAP($Z$2:$Z$2454,_xlfn.LAMBDA(_xlpm.x,_xlpm.x=$Z2434))))</f>
        <v>257</v>
      </c>
      <c r="AB2434" s="11">
        <f t="shared" ref="AB2434:AB2454" si="661">$F2434/AA2434</f>
        <v>3.8910505836575876E-3</v>
      </c>
      <c r="AC2434" s="11">
        <f t="shared" ref="AC2434:AC2454" si="662">_xlfn.LET(_xlpm.a,Y2434,_xlpm.b,AB2434,LOG(_xlpm.a/_xlpm.b))</f>
        <v>0.90478314501138857</v>
      </c>
      <c r="AG2434" s="2"/>
      <c r="AL2434" s="2"/>
      <c r="AM2434" s="2"/>
    </row>
    <row r="2435" spans="1:39">
      <c r="A2435" s="1" t="str">
        <f t="shared" si="646"/>
        <v>~throw~ : [θɹoʊ]</v>
      </c>
      <c r="B2435" s="1">
        <f>_xlfn.LET(_xlpm.d,$G2435,_xlpm.k,_xlfn.CONCAT(LEFT(TRIM(B$1),1),"*"),COUNTIF(_xlpm.d,_xlpm.k))</f>
        <v>0</v>
      </c>
      <c r="C2435" s="1">
        <f>_xlfn.LET(_xlpm.d,$G2435,_xlpm.k,_xlfn.CONCAT(LEFT(TRIM(C$1),1),"*"),COUNTIF(_xlpm.d,_xlpm.k))</f>
        <v>0</v>
      </c>
      <c r="D2435" s="1">
        <f>_xlfn.LET(_xlpm.d,$G2435,_xlpm.k,_xlfn.CONCAT(LEFT(TRIM(D$1),1),"*"),COUNTIF(_xlpm.d,_xlpm.k))</f>
        <v>0</v>
      </c>
      <c r="E2435" s="1">
        <f t="shared" si="647"/>
        <v>0.30102999566398114</v>
      </c>
      <c r="F2435" s="7">
        <v>1</v>
      </c>
      <c r="G2435" s="9" t="s">
        <v>962</v>
      </c>
      <c r="H2435" s="4" cm="1">
        <f t="array" ref="H2435">F2435/freq.sum.r6e</f>
        <v>7.9214195183776928E-5</v>
      </c>
      <c r="I2435" s="4" t="str">
        <f t="shared" si="648"/>
        <v>θɹoʊ</v>
      </c>
      <c r="J2435" s="4" t="str">
        <f t="shared" si="649"/>
        <v>throw</v>
      </c>
      <c r="K2435" s="10">
        <f t="shared" si="650"/>
        <v>4</v>
      </c>
      <c r="L2435" s="1">
        <f t="shared" si="651"/>
        <v>5</v>
      </c>
      <c r="M2435" s="10">
        <f t="shared" si="652"/>
        <v>5</v>
      </c>
      <c r="N2435" s="1" t="str">
        <f t="shared" si="653"/>
        <v>~throw~</v>
      </c>
      <c r="O2435" s="1" t="str">
        <f t="shared" si="654"/>
        <v>[θɹoʊ]</v>
      </c>
      <c r="P2435" s="3" cm="1">
        <f t="array" ref="P2435">SUM(_xlfn._xlws.FILTER($H$2:$H$2454,_xlfn.MAP($N$2:$N$2454,_xlfn.LAMBDA(_xlpm.x,_xlpm.x=$N2435))))</f>
        <v>7.9214195183776928E-5</v>
      </c>
      <c r="Q2435" s="4">
        <f t="shared" si="655"/>
        <v>1</v>
      </c>
      <c r="R2435" s="6" cm="1">
        <f t="array" ref="R2435">SUM(_xlfn._xlws.FILTER($H$2:$H$2454,_xlfn.MAP($O$2:$O$2454,_xlfn.LAMBDA(_xlpm.x,_xlpm.x=$O2435))))</f>
        <v>1.5842839036755386E-4</v>
      </c>
      <c r="S2435" s="4">
        <f t="shared" si="656"/>
        <v>0.5</v>
      </c>
      <c r="T2435" s="4">
        <f t="shared" si="657"/>
        <v>0.16959990621408716</v>
      </c>
      <c r="U2435" s="4">
        <f t="shared" si="658"/>
        <v>0.66666666666666663</v>
      </c>
      <c r="V2435" s="4">
        <f t="shared" si="659"/>
        <v>0.3010299956639812</v>
      </c>
      <c r="W2435" s="4" t="s">
        <v>5128</v>
      </c>
      <c r="X2435" s="2" cm="1">
        <f t="array" ref="X2435">SUM(_xlfn._xlws.FILTER($F$2:$F$2454,_xlfn.MAP($W$2:$W$2454,_xlfn.LAMBDA(_xlpm.x,_xlpm.x=$W2435))))</f>
        <v>89</v>
      </c>
      <c r="Y2435" s="11">
        <f t="shared" si="660"/>
        <v>1.1235955056179775E-2</v>
      </c>
      <c r="Z2435" s="4" t="s">
        <v>5109</v>
      </c>
      <c r="AA2435" s="2" cm="1">
        <f t="array" ref="AA2435">SUM(_xlfn._xlws.FILTER($F$2:$F$2454,_xlfn.MAP($Z$2:$Z$2454,_xlfn.LAMBDA(_xlpm.x,_xlpm.x=$Z2435))))</f>
        <v>257</v>
      </c>
      <c r="AB2435" s="11">
        <f t="shared" si="661"/>
        <v>3.8910505836575876E-3</v>
      </c>
      <c r="AC2435" s="11">
        <f t="shared" si="662"/>
        <v>0.4605431166863817</v>
      </c>
      <c r="AG2435" s="2"/>
      <c r="AL2435" s="2"/>
      <c r="AM2435" s="2"/>
    </row>
    <row r="2436" spans="1:39">
      <c r="A2436" s="1" t="str">
        <f t="shared" si="646"/>
        <v>~ghten~ : [tn]</v>
      </c>
      <c r="B2436" s="1">
        <f>_xlfn.LET(_xlpm.d,$G2436,_xlpm.k,_xlfn.CONCAT(LEFT(TRIM(B$1),1),"*"),COUNTIF(_xlpm.d,_xlpm.k))</f>
        <v>0</v>
      </c>
      <c r="C2436" s="1">
        <f>_xlfn.LET(_xlpm.d,$G2436,_xlpm.k,_xlfn.CONCAT(LEFT(TRIM(C$1),1),"*"),COUNTIF(_xlpm.d,_xlpm.k))</f>
        <v>0</v>
      </c>
      <c r="D2436" s="1">
        <f>_xlfn.LET(_xlpm.d,$G2436,_xlpm.k,_xlfn.CONCAT(LEFT(TRIM(D$1),1),"*"),COUNTIF(_xlpm.d,_xlpm.k))</f>
        <v>0</v>
      </c>
      <c r="E2436" s="1">
        <f t="shared" si="647"/>
        <v>0.8450980400142567</v>
      </c>
      <c r="F2436" s="7">
        <v>6</v>
      </c>
      <c r="G2436" s="9" t="s">
        <v>1893</v>
      </c>
      <c r="H2436" s="4" cm="1">
        <f t="array" ref="H2436">F2436/freq.sum.r6e</f>
        <v>4.7528517110266159E-4</v>
      </c>
      <c r="I2436" s="1" t="str">
        <f t="shared" si="648"/>
        <v>tn</v>
      </c>
      <c r="J2436" s="1" t="str">
        <f t="shared" si="649"/>
        <v>ghten</v>
      </c>
      <c r="K2436" s="10">
        <f t="shared" si="650"/>
        <v>2</v>
      </c>
      <c r="L2436" s="1">
        <f t="shared" si="651"/>
        <v>5</v>
      </c>
      <c r="M2436" s="10">
        <f t="shared" si="652"/>
        <v>5</v>
      </c>
      <c r="N2436" s="1" t="str">
        <f t="shared" si="653"/>
        <v>~ghten~</v>
      </c>
      <c r="O2436" s="1" t="str">
        <f t="shared" si="654"/>
        <v>[tn]</v>
      </c>
      <c r="P2436" s="3" cm="1">
        <f t="array" ref="P2436">SUM(_xlfn._xlws.FILTER($H$2:$H$2454,_xlfn.MAP($N$2:$N$2454,_xlfn.LAMBDA(_xlpm.x,_xlpm.x=$N2436))))</f>
        <v>4.7528517110266159E-4</v>
      </c>
      <c r="Q2436" s="4">
        <f t="shared" si="655"/>
        <v>1</v>
      </c>
      <c r="R2436" s="6" cm="1">
        <f t="array" ref="R2436">SUM(_xlfn._xlws.FILTER($H$2:$H$2454,_xlfn.MAP($O$2:$O$2454,_xlfn.LAMBDA(_xlpm.x,_xlpm.x=$O2436))))</f>
        <v>1.0297845373891002E-3</v>
      </c>
      <c r="S2436" s="4">
        <f t="shared" si="656"/>
        <v>0.46153846153846151</v>
      </c>
      <c r="T2436" s="4">
        <f t="shared" si="657"/>
        <v>0.45106780878059266</v>
      </c>
      <c r="U2436" s="4">
        <f t="shared" si="658"/>
        <v>0.63157894736842102</v>
      </c>
      <c r="V2436" s="4">
        <f t="shared" si="659"/>
        <v>0.3357921019231932</v>
      </c>
      <c r="W2436" s="4" t="s">
        <v>5121</v>
      </c>
      <c r="X2436" s="2" cm="1">
        <f t="array" ref="X2436">SUM(_xlfn._xlws.FILTER($F$2:$F$2454,_xlfn.MAP($W$2:$W$2454,_xlfn.LAMBDA(_xlpm.x,_xlpm.x=$W2436))))</f>
        <v>2896</v>
      </c>
      <c r="Y2436" s="11">
        <f t="shared" si="660"/>
        <v>2.0718232044198894E-3</v>
      </c>
      <c r="Z2436" s="4"/>
      <c r="AA2436" s="2" cm="1">
        <f t="array" ref="AA2436">SUM(_xlfn._xlws.FILTER($F$2:$F$2454,_xlfn.MAP($Z$2:$Z$2454,_xlfn.LAMBDA(_xlpm.x,_xlpm.x=$Z2436))))</f>
        <v>3871</v>
      </c>
      <c r="AB2436" s="11">
        <f t="shared" si="661"/>
        <v>1.5499870834409714E-3</v>
      </c>
      <c r="AC2436" s="11">
        <f t="shared" si="662"/>
        <v>0.12602461379384577</v>
      </c>
      <c r="AG2436" s="2"/>
      <c r="AL2436" s="2"/>
      <c r="AM2436" s="2"/>
    </row>
    <row r="2437" spans="1:39">
      <c r="A2437" s="1" t="str">
        <f t="shared" si="646"/>
        <v>~netie~ : [nti]</v>
      </c>
      <c r="B2437" s="1">
        <f>_xlfn.LET(_xlpm.d,$G2437,_xlpm.k,_xlfn.CONCAT(LEFT(TRIM(B$1),1),"*"),COUNTIF(_xlpm.d,_xlpm.k))</f>
        <v>0</v>
      </c>
      <c r="C2437" s="1">
        <f>_xlfn.LET(_xlpm.d,$G2437,_xlpm.k,_xlfn.CONCAT(LEFT(TRIM(C$1),1),"*"),COUNTIF(_xlpm.d,_xlpm.k))</f>
        <v>0</v>
      </c>
      <c r="D2437" s="1">
        <f>_xlfn.LET(_xlpm.d,$G2437,_xlpm.k,_xlfn.CONCAT(LEFT(TRIM(D$1),1),"*"),COUNTIF(_xlpm.d,_xlpm.k))</f>
        <v>1</v>
      </c>
      <c r="E2437" s="1">
        <f t="shared" si="647"/>
        <v>0.30102999566398114</v>
      </c>
      <c r="F2437" s="7">
        <v>1</v>
      </c>
      <c r="G2437" s="9" t="s">
        <v>194</v>
      </c>
      <c r="H2437" s="4" cm="1">
        <f t="array" ref="H2437">F2437/freq.sum.r6e</f>
        <v>7.9214195183776928E-5</v>
      </c>
      <c r="I2437" s="4" t="str">
        <f t="shared" si="648"/>
        <v>nti</v>
      </c>
      <c r="J2437" s="4" t="str">
        <f t="shared" si="649"/>
        <v>netie</v>
      </c>
      <c r="K2437" s="10">
        <f t="shared" si="650"/>
        <v>3</v>
      </c>
      <c r="L2437" s="1">
        <f t="shared" si="651"/>
        <v>5</v>
      </c>
      <c r="M2437" s="10">
        <f t="shared" si="652"/>
        <v>5</v>
      </c>
      <c r="N2437" s="1" t="str">
        <f t="shared" si="653"/>
        <v>~netie~</v>
      </c>
      <c r="O2437" s="1" t="str">
        <f t="shared" si="654"/>
        <v>[nti]</v>
      </c>
      <c r="P2437" s="3" cm="1">
        <f t="array" ref="P2437">SUM(_xlfn._xlws.FILTER($H$2:$H$2454,_xlfn.MAP($N$2:$N$2454,_xlfn.LAMBDA(_xlpm.x,_xlpm.x=$N2437))))</f>
        <v>7.9214195183776928E-5</v>
      </c>
      <c r="Q2437" s="4">
        <f t="shared" si="655"/>
        <v>1</v>
      </c>
      <c r="R2437" s="6" cm="1">
        <f t="array" ref="R2437">SUM(_xlfn._xlws.FILTER($H$2:$H$2454,_xlfn.MAP($O$2:$O$2454,_xlfn.LAMBDA(_xlpm.x,_xlpm.x=$O2437))))</f>
        <v>2.3764258555133077E-4</v>
      </c>
      <c r="S2437" s="4">
        <f t="shared" si="656"/>
        <v>0.33333333333333337</v>
      </c>
      <c r="T2437" s="4">
        <f t="shared" si="657"/>
        <v>0.12719992966056537</v>
      </c>
      <c r="U2437" s="4">
        <f t="shared" si="658"/>
        <v>0.5</v>
      </c>
      <c r="V2437" s="4">
        <f t="shared" si="659"/>
        <v>0.47712125471966238</v>
      </c>
      <c r="W2437" s="4" t="s">
        <v>5121</v>
      </c>
      <c r="X2437" s="2" cm="1">
        <f t="array" ref="X2437">SUM(_xlfn._xlws.FILTER($F$2:$F$2454,_xlfn.MAP($W$2:$W$2454,_xlfn.LAMBDA(_xlpm.x,_xlpm.x=$W2437))))</f>
        <v>2896</v>
      </c>
      <c r="Y2437" s="11">
        <f t="shared" si="660"/>
        <v>3.453038674033149E-4</v>
      </c>
      <c r="Z2437" s="4" t="s">
        <v>5110</v>
      </c>
      <c r="AA2437" s="2" cm="1">
        <f t="array" ref="AA2437">SUM(_xlfn._xlws.FILTER($F$2:$F$2454,_xlfn.MAP($Z$2:$Z$2454,_xlfn.LAMBDA(_xlpm.x,_xlpm.x=$Z2437))))</f>
        <v>354</v>
      </c>
      <c r="AB2437" s="11">
        <f t="shared" si="661"/>
        <v>2.8248587570621469E-3</v>
      </c>
      <c r="AC2437" s="11">
        <f t="shared" si="662"/>
        <v>-0.91279529549932148</v>
      </c>
      <c r="AG2437" s="2"/>
      <c r="AL2437" s="2"/>
      <c r="AM2437" s="2"/>
    </row>
    <row r="2438" spans="1:39">
      <c r="A2438" s="1" t="str">
        <f t="shared" si="646"/>
        <v>~rne's~ : [ɹnz]</v>
      </c>
      <c r="B2438" s="1">
        <f>_xlfn.LET(_xlpm.d,$G2438,_xlpm.k,_xlfn.CONCAT(LEFT(TRIM(B$1),1),"*"),COUNTIF(_xlpm.d,_xlpm.k))</f>
        <v>1</v>
      </c>
      <c r="C2438" s="1">
        <f>_xlfn.LET(_xlpm.d,$G2438,_xlpm.k,_xlfn.CONCAT(LEFT(TRIM(C$1),1),"*"),COUNTIF(_xlpm.d,_xlpm.k))</f>
        <v>0</v>
      </c>
      <c r="D2438" s="1">
        <f>_xlfn.LET(_xlpm.d,$G2438,_xlpm.k,_xlfn.CONCAT(LEFT(TRIM(D$1),1),"*"),COUNTIF(_xlpm.d,_xlpm.k))</f>
        <v>0</v>
      </c>
      <c r="E2438" s="1">
        <f t="shared" si="647"/>
        <v>0.30102999566398114</v>
      </c>
      <c r="F2438" s="7">
        <v>1</v>
      </c>
      <c r="G2438" s="9" t="s">
        <v>2363</v>
      </c>
      <c r="H2438" s="4" cm="1">
        <f t="array" ref="H2438">F2438/freq.sum.r6e</f>
        <v>7.9214195183776928E-5</v>
      </c>
      <c r="I2438" s="4" t="str">
        <f t="shared" si="648"/>
        <v>ɹnz</v>
      </c>
      <c r="J2438" s="4" t="str">
        <f t="shared" si="649"/>
        <v>rne's</v>
      </c>
      <c r="K2438" s="10">
        <f t="shared" si="650"/>
        <v>3</v>
      </c>
      <c r="L2438" s="1">
        <f t="shared" si="651"/>
        <v>5</v>
      </c>
      <c r="M2438" s="10">
        <f t="shared" si="652"/>
        <v>5</v>
      </c>
      <c r="N2438" s="1" t="str">
        <f t="shared" si="653"/>
        <v>~rne's~</v>
      </c>
      <c r="O2438" s="1" t="str">
        <f t="shared" si="654"/>
        <v>[ɹnz]</v>
      </c>
      <c r="P2438" s="3" cm="1">
        <f t="array" ref="P2438">SUM(_xlfn._xlws.FILTER($H$2:$H$2454,_xlfn.MAP($N$2:$N$2454,_xlfn.LAMBDA(_xlpm.x,_xlpm.x=$N2438))))</f>
        <v>7.9214195183776928E-5</v>
      </c>
      <c r="Q2438" s="4">
        <f t="shared" si="655"/>
        <v>1</v>
      </c>
      <c r="R2438" s="6" cm="1">
        <f t="array" ref="R2438">SUM(_xlfn._xlws.FILTER($H$2:$H$2454,_xlfn.MAP($O$2:$O$2454,_xlfn.LAMBDA(_xlpm.x,_xlpm.x=$O2438))))</f>
        <v>2.3764258555133077E-4</v>
      </c>
      <c r="S2438" s="4">
        <f t="shared" si="656"/>
        <v>0.33333333333333337</v>
      </c>
      <c r="T2438" s="4">
        <f t="shared" si="657"/>
        <v>0.12719992966056537</v>
      </c>
      <c r="U2438" s="4">
        <f t="shared" si="658"/>
        <v>0.5</v>
      </c>
      <c r="V2438" s="4">
        <f t="shared" si="659"/>
        <v>0.47712125471966238</v>
      </c>
      <c r="W2438" s="4" t="s">
        <v>5121</v>
      </c>
      <c r="X2438" s="2" cm="1">
        <f t="array" ref="X2438">SUM(_xlfn._xlws.FILTER($F$2:$F$2454,_xlfn.MAP($W$2:$W$2454,_xlfn.LAMBDA(_xlpm.x,_xlpm.x=$W2438))))</f>
        <v>2896</v>
      </c>
      <c r="Y2438" s="11">
        <f t="shared" si="660"/>
        <v>3.453038674033149E-4</v>
      </c>
      <c r="Z2438" s="4"/>
      <c r="AA2438" s="2" cm="1">
        <f t="array" ref="AA2438">SUM(_xlfn._xlws.FILTER($F$2:$F$2454,_xlfn.MAP($Z$2:$Z$2454,_xlfn.LAMBDA(_xlpm.x,_xlpm.x=$Z2438))))</f>
        <v>3871</v>
      </c>
      <c r="AB2438" s="11">
        <f t="shared" si="661"/>
        <v>2.5833118057349522E-4</v>
      </c>
      <c r="AC2438" s="11">
        <f t="shared" si="662"/>
        <v>0.12602461379384577</v>
      </c>
      <c r="AG2438" s="2"/>
      <c r="AL2438" s="2"/>
      <c r="AM2438" s="2"/>
    </row>
    <row r="2439" spans="1:39">
      <c r="A2439" s="1" t="str">
        <f t="shared" si="646"/>
        <v>~sprey~ : [spɹɪ]</v>
      </c>
      <c r="B2439" s="1">
        <f>_xlfn.LET(_xlpm.d,$G2439,_xlpm.k,_xlfn.CONCAT(LEFT(TRIM(B$1),1),"*"),COUNTIF(_xlpm.d,_xlpm.k))</f>
        <v>0</v>
      </c>
      <c r="C2439" s="1">
        <f>_xlfn.LET(_xlpm.d,$G2439,_xlpm.k,_xlfn.CONCAT(LEFT(TRIM(C$1),1),"*"),COUNTIF(_xlpm.d,_xlpm.k))</f>
        <v>0</v>
      </c>
      <c r="D2439" s="1">
        <f>_xlfn.LET(_xlpm.d,$G2439,_xlpm.k,_xlfn.CONCAT(LEFT(TRIM(D$1),1),"*"),COUNTIF(_xlpm.d,_xlpm.k))</f>
        <v>0</v>
      </c>
      <c r="E2439" s="1">
        <f t="shared" si="647"/>
        <v>0.30102999566398114</v>
      </c>
      <c r="F2439" s="7">
        <v>1</v>
      </c>
      <c r="G2439" s="9" t="s">
        <v>2228</v>
      </c>
      <c r="H2439" s="4" cm="1">
        <f t="array" ref="H2439">F2439/freq.sum.r6e</f>
        <v>7.9214195183776928E-5</v>
      </c>
      <c r="I2439" s="4" t="str">
        <f t="shared" si="648"/>
        <v>spɹɪ</v>
      </c>
      <c r="J2439" s="4" t="str">
        <f t="shared" si="649"/>
        <v>sprey</v>
      </c>
      <c r="K2439" s="10">
        <f t="shared" si="650"/>
        <v>4</v>
      </c>
      <c r="L2439" s="1">
        <f t="shared" si="651"/>
        <v>5</v>
      </c>
      <c r="M2439" s="10">
        <f t="shared" si="652"/>
        <v>5</v>
      </c>
      <c r="N2439" s="1" t="str">
        <f t="shared" si="653"/>
        <v>~sprey~</v>
      </c>
      <c r="O2439" s="1" t="str">
        <f t="shared" si="654"/>
        <v>[spɹɪ]</v>
      </c>
      <c r="P2439" s="3" cm="1">
        <f t="array" ref="P2439">SUM(_xlfn._xlws.FILTER($H$2:$H$2454,_xlfn.MAP($N$2:$N$2454,_xlfn.LAMBDA(_xlpm.x,_xlpm.x=$N2439))))</f>
        <v>7.9214195183776928E-5</v>
      </c>
      <c r="Q2439" s="4">
        <f t="shared" si="655"/>
        <v>1</v>
      </c>
      <c r="R2439" s="6" cm="1">
        <f t="array" ref="R2439">SUM(_xlfn._xlws.FILTER($H$2:$H$2454,_xlfn.MAP($O$2:$O$2454,_xlfn.LAMBDA(_xlpm.x,_xlpm.x=$O2439))))</f>
        <v>2.3764258555133077E-4</v>
      </c>
      <c r="S2439" s="4">
        <f t="shared" si="656"/>
        <v>0.33333333333333337</v>
      </c>
      <c r="T2439" s="4">
        <f t="shared" si="657"/>
        <v>0.12719992966056537</v>
      </c>
      <c r="U2439" s="4">
        <f t="shared" si="658"/>
        <v>0.5</v>
      </c>
      <c r="V2439" s="4">
        <f t="shared" si="659"/>
        <v>0.47712125471966238</v>
      </c>
      <c r="W2439" s="4" t="s">
        <v>5147</v>
      </c>
      <c r="X2439" s="2" cm="1">
        <f t="array" ref="X2439">SUM(_xlfn._xlws.FILTER($F$2:$F$2454,_xlfn.MAP($W$2:$W$2454,_xlfn.LAMBDA(_xlpm.x,_xlpm.x=$W2439))))</f>
        <v>29</v>
      </c>
      <c r="Y2439" s="11">
        <f t="shared" si="660"/>
        <v>3.4482758620689655E-2</v>
      </c>
      <c r="Z2439" s="4" t="s">
        <v>5102</v>
      </c>
      <c r="AA2439" s="2" cm="1">
        <f t="array" ref="AA2439">SUM(_xlfn._xlws.FILTER($F$2:$F$2454,_xlfn.MAP($Z$2:$Z$2454,_xlfn.LAMBDA(_xlpm.x,_xlpm.x=$Z2439))))</f>
        <v>1794</v>
      </c>
      <c r="AB2439" s="11">
        <f t="shared" si="661"/>
        <v>5.5741360089186175E-4</v>
      </c>
      <c r="AC2439" s="11">
        <f t="shared" si="662"/>
        <v>1.7914244408091171</v>
      </c>
      <c r="AG2439" s="2"/>
      <c r="AL2439" s="2"/>
      <c r="AM2439" s="2"/>
    </row>
    <row r="2440" spans="1:39">
      <c r="A2440" s="1" t="str">
        <f t="shared" si="646"/>
        <v>~ntrie~ : [ntɹɪ]</v>
      </c>
      <c r="B2440" s="1">
        <f>_xlfn.LET(_xlpm.d,$G2440,_xlpm.k,_xlfn.CONCAT(LEFT(TRIM(B$1),1),"*"),COUNTIF(_xlpm.d,_xlpm.k))</f>
        <v>0</v>
      </c>
      <c r="C2440" s="1">
        <f>_xlfn.LET(_xlpm.d,$G2440,_xlpm.k,_xlfn.CONCAT(LEFT(TRIM(C$1),1),"*"),COUNTIF(_xlpm.d,_xlpm.k))</f>
        <v>0</v>
      </c>
      <c r="D2440" s="1">
        <f>_xlfn.LET(_xlpm.d,$G2440,_xlpm.k,_xlfn.CONCAT(LEFT(TRIM(D$1),1),"*"),COUNTIF(_xlpm.d,_xlpm.k))</f>
        <v>1</v>
      </c>
      <c r="E2440" s="1">
        <f t="shared" si="647"/>
        <v>0.30102999566398114</v>
      </c>
      <c r="F2440" s="7">
        <v>1</v>
      </c>
      <c r="G2440" s="9" t="s">
        <v>1103</v>
      </c>
      <c r="H2440" s="4" cm="1">
        <f t="array" ref="H2440">F2440/freq.sum.r6e</f>
        <v>7.9214195183776928E-5</v>
      </c>
      <c r="I2440" s="1" t="str">
        <f t="shared" si="648"/>
        <v>ntɹɪ</v>
      </c>
      <c r="J2440" s="1" t="str">
        <f t="shared" si="649"/>
        <v>ntrie</v>
      </c>
      <c r="K2440" s="10">
        <f t="shared" si="650"/>
        <v>4</v>
      </c>
      <c r="L2440" s="1">
        <f t="shared" si="651"/>
        <v>5</v>
      </c>
      <c r="M2440" s="10">
        <f t="shared" si="652"/>
        <v>5</v>
      </c>
      <c r="N2440" s="1" t="str">
        <f t="shared" si="653"/>
        <v>~ntrie~</v>
      </c>
      <c r="O2440" s="1" t="str">
        <f t="shared" si="654"/>
        <v>[ntɹɪ]</v>
      </c>
      <c r="P2440" s="3" cm="1">
        <f t="array" ref="P2440">SUM(_xlfn._xlws.FILTER($H$2:$H$2454,_xlfn.MAP($N$2:$N$2454,_xlfn.LAMBDA(_xlpm.x,_xlpm.x=$N2440))))</f>
        <v>7.9214195183776928E-5</v>
      </c>
      <c r="Q2440" s="4">
        <f t="shared" si="655"/>
        <v>1</v>
      </c>
      <c r="R2440" s="6" cm="1">
        <f t="array" ref="R2440">SUM(_xlfn._xlws.FILTER($H$2:$H$2454,_xlfn.MAP($O$2:$O$2454,_xlfn.LAMBDA(_xlpm.x,_xlpm.x=$O2440))))</f>
        <v>2.3764258555133077E-4</v>
      </c>
      <c r="S2440" s="4">
        <f t="shared" si="656"/>
        <v>0.33333333333333337</v>
      </c>
      <c r="T2440" s="4">
        <f t="shared" si="657"/>
        <v>0.12719992966056537</v>
      </c>
      <c r="U2440" s="4">
        <f t="shared" si="658"/>
        <v>0.5</v>
      </c>
      <c r="V2440" s="4">
        <f t="shared" si="659"/>
        <v>0.47712125471966238</v>
      </c>
      <c r="W2440" s="4" t="s">
        <v>5134</v>
      </c>
      <c r="X2440" s="2" cm="1">
        <f t="array" ref="X2440">SUM(_xlfn._xlws.FILTER($F$2:$F$2454,_xlfn.MAP($W$2:$W$2454,_xlfn.LAMBDA(_xlpm.x,_xlpm.x=$W2440))))</f>
        <v>59</v>
      </c>
      <c r="Y2440" s="11">
        <f t="shared" si="660"/>
        <v>1.6949152542372881E-2</v>
      </c>
      <c r="Z2440" s="4" t="s">
        <v>5102</v>
      </c>
      <c r="AA2440" s="2" cm="1">
        <f t="array" ref="AA2440">SUM(_xlfn._xlws.FILTER($F$2:$F$2454,_xlfn.MAP($Z$2:$Z$2454,_xlfn.LAMBDA(_xlpm.x,_xlpm.x=$Z2440))))</f>
        <v>1794</v>
      </c>
      <c r="AB2440" s="11">
        <f t="shared" si="661"/>
        <v>5.5741360089186175E-4</v>
      </c>
      <c r="AC2440" s="11">
        <f t="shared" si="662"/>
        <v>1.482970427065929</v>
      </c>
      <c r="AG2440" s="2"/>
      <c r="AL2440" s="2"/>
      <c r="AM2440" s="2"/>
    </row>
    <row r="2441" spans="1:39">
      <c r="A2441" s="1" t="str">
        <f t="shared" si="646"/>
        <v>~nxiou~ : [ŋkʃə]</v>
      </c>
      <c r="B2441" s="1">
        <f>_xlfn.LET(_xlpm.d,$G2441,_xlpm.k,_xlfn.CONCAT(LEFT(TRIM(B$1),1),"*"),COUNTIF(_xlpm.d,_xlpm.k))</f>
        <v>0</v>
      </c>
      <c r="C2441" s="1">
        <f>_xlfn.LET(_xlpm.d,$G2441,_xlpm.k,_xlfn.CONCAT(LEFT(TRIM(C$1),1),"*"),COUNTIF(_xlpm.d,_xlpm.k))</f>
        <v>0</v>
      </c>
      <c r="D2441" s="1">
        <f>_xlfn.LET(_xlpm.d,$G2441,_xlpm.k,_xlfn.CONCAT(LEFT(TRIM(D$1),1),"*"),COUNTIF(_xlpm.d,_xlpm.k))</f>
        <v>0</v>
      </c>
      <c r="E2441" s="1">
        <f t="shared" si="647"/>
        <v>0.30102999566398114</v>
      </c>
      <c r="F2441" s="7">
        <v>1</v>
      </c>
      <c r="G2441" s="9" t="s">
        <v>1104</v>
      </c>
      <c r="H2441" s="4" cm="1">
        <f t="array" ref="H2441">F2441/freq.sum.r6e</f>
        <v>7.9214195183776928E-5</v>
      </c>
      <c r="I2441" s="4" t="str">
        <f t="shared" si="648"/>
        <v>ŋkʃə</v>
      </c>
      <c r="J2441" s="4" t="str">
        <f t="shared" si="649"/>
        <v>nxiou</v>
      </c>
      <c r="K2441" s="10">
        <f t="shared" si="650"/>
        <v>4</v>
      </c>
      <c r="L2441" s="1">
        <f t="shared" si="651"/>
        <v>5</v>
      </c>
      <c r="M2441" s="10">
        <f t="shared" si="652"/>
        <v>5</v>
      </c>
      <c r="N2441" s="1" t="str">
        <f t="shared" si="653"/>
        <v>~nxiou~</v>
      </c>
      <c r="O2441" s="1" t="str">
        <f t="shared" si="654"/>
        <v>[ŋkʃə]</v>
      </c>
      <c r="P2441" s="3" cm="1">
        <f t="array" ref="P2441">SUM(_xlfn._xlws.FILTER($H$2:$H$2454,_xlfn.MAP($N$2:$N$2454,_xlfn.LAMBDA(_xlpm.x,_xlpm.x=$N2441))))</f>
        <v>7.9214195183776928E-5</v>
      </c>
      <c r="Q2441" s="4">
        <f t="shared" si="655"/>
        <v>1</v>
      </c>
      <c r="R2441" s="6" cm="1">
        <f t="array" ref="R2441">SUM(_xlfn._xlws.FILTER($H$2:$H$2454,_xlfn.MAP($O$2:$O$2454,_xlfn.LAMBDA(_xlpm.x,_xlpm.x=$O2441))))</f>
        <v>2.3764258555133077E-4</v>
      </c>
      <c r="S2441" s="4">
        <f t="shared" si="656"/>
        <v>0.33333333333333337</v>
      </c>
      <c r="T2441" s="4">
        <f t="shared" si="657"/>
        <v>0.12719992966056537</v>
      </c>
      <c r="U2441" s="4">
        <f t="shared" si="658"/>
        <v>0.5</v>
      </c>
      <c r="V2441" s="4">
        <f t="shared" si="659"/>
        <v>0.47712125471966238</v>
      </c>
      <c r="W2441" s="4" t="s">
        <v>5144</v>
      </c>
      <c r="X2441" s="2" cm="1">
        <f t="array" ref="X2441">SUM(_xlfn._xlws.FILTER($F$2:$F$2454,_xlfn.MAP($W$2:$W$2454,_xlfn.LAMBDA(_xlpm.x,_xlpm.x=$W2441))))</f>
        <v>10</v>
      </c>
      <c r="Y2441" s="11">
        <f t="shared" si="660"/>
        <v>0.1</v>
      </c>
      <c r="Z2441" s="4" t="s">
        <v>5101</v>
      </c>
      <c r="AA2441" s="2" cm="1">
        <f t="array" ref="AA2441">SUM(_xlfn._xlws.FILTER($F$2:$F$2454,_xlfn.MAP($Z$2:$Z$2454,_xlfn.LAMBDA(_xlpm.x,_xlpm.x=$Z2441))))</f>
        <v>2255</v>
      </c>
      <c r="AB2441" s="11">
        <f t="shared" si="661"/>
        <v>4.434589800443459E-4</v>
      </c>
      <c r="AC2441" s="11">
        <f t="shared" si="662"/>
        <v>2.3531465462139796</v>
      </c>
      <c r="AG2441" s="2"/>
      <c r="AL2441" s="2"/>
      <c r="AM2441" s="2"/>
    </row>
    <row r="2442" spans="1:39">
      <c r="A2442" s="1" t="str">
        <f t="shared" si="646"/>
        <v>~throo~ : [θɹu]</v>
      </c>
      <c r="B2442" s="1">
        <f>_xlfn.LET(_xlpm.d,$G2442,_xlpm.k,_xlfn.CONCAT(LEFT(TRIM(B$1),1),"*"),COUNTIF(_xlpm.d,_xlpm.k))</f>
        <v>0</v>
      </c>
      <c r="C2442" s="1">
        <f>_xlfn.LET(_xlpm.d,$G2442,_xlpm.k,_xlfn.CONCAT(LEFT(TRIM(C$1),1),"*"),COUNTIF(_xlpm.d,_xlpm.k))</f>
        <v>0</v>
      </c>
      <c r="D2442" s="1">
        <f>_xlfn.LET(_xlpm.d,$G2442,_xlpm.k,_xlfn.CONCAT(LEFT(TRIM(D$1),1),"*"),COUNTIF(_xlpm.d,_xlpm.k))</f>
        <v>0</v>
      </c>
      <c r="E2442" s="1">
        <f t="shared" si="647"/>
        <v>0.30102999566398114</v>
      </c>
      <c r="F2442" s="7">
        <v>1</v>
      </c>
      <c r="G2442" s="9" t="s">
        <v>2427</v>
      </c>
      <c r="H2442" s="4" cm="1">
        <f t="array" ref="H2442">F2442/freq.sum.r6e</f>
        <v>7.9214195183776928E-5</v>
      </c>
      <c r="I2442" s="4" t="str">
        <f t="shared" si="648"/>
        <v>θɹu</v>
      </c>
      <c r="J2442" s="4" t="str">
        <f t="shared" si="649"/>
        <v>throo</v>
      </c>
      <c r="K2442" s="10">
        <f t="shared" si="650"/>
        <v>3</v>
      </c>
      <c r="L2442" s="1">
        <f t="shared" si="651"/>
        <v>5</v>
      </c>
      <c r="M2442" s="10">
        <f t="shared" si="652"/>
        <v>5</v>
      </c>
      <c r="N2442" s="1" t="str">
        <f t="shared" si="653"/>
        <v>~throo~</v>
      </c>
      <c r="O2442" s="1" t="str">
        <f t="shared" si="654"/>
        <v>[θɹu]</v>
      </c>
      <c r="P2442" s="3" cm="1">
        <f t="array" ref="P2442">SUM(_xlfn._xlws.FILTER($H$2:$H$2454,_xlfn.MAP($N$2:$N$2454,_xlfn.LAMBDA(_xlpm.x,_xlpm.x=$N2442))))</f>
        <v>7.9214195183776928E-5</v>
      </c>
      <c r="Q2442" s="4">
        <f t="shared" si="655"/>
        <v>1</v>
      </c>
      <c r="R2442" s="6" cm="1">
        <f t="array" ref="R2442">SUM(_xlfn._xlws.FILTER($H$2:$H$2454,_xlfn.MAP($O$2:$O$2454,_xlfn.LAMBDA(_xlpm.x,_xlpm.x=$O2442))))</f>
        <v>3.1685678073510771E-4</v>
      </c>
      <c r="S2442" s="4">
        <f t="shared" si="656"/>
        <v>0.25</v>
      </c>
      <c r="T2442" s="4">
        <f t="shared" si="657"/>
        <v>0.1017599437284523</v>
      </c>
      <c r="U2442" s="4">
        <f t="shared" si="658"/>
        <v>0.4</v>
      </c>
      <c r="V2442" s="4">
        <f t="shared" si="659"/>
        <v>0.6020599913279624</v>
      </c>
      <c r="W2442" s="4" t="s">
        <v>5130</v>
      </c>
      <c r="X2442" s="2" cm="1">
        <f t="array" ref="X2442">SUM(_xlfn._xlws.FILTER($F$2:$F$2454,_xlfn.MAP($W$2:$W$2454,_xlfn.LAMBDA(_xlpm.x,_xlpm.x=$W2442))))</f>
        <v>79</v>
      </c>
      <c r="Y2442" s="11">
        <f t="shared" si="660"/>
        <v>1.2658227848101266E-2</v>
      </c>
      <c r="Z2442" s="4" t="s">
        <v>5111</v>
      </c>
      <c r="AA2442" s="2" cm="1">
        <f t="array" ref="AA2442">SUM(_xlfn._xlws.FILTER($F$2:$F$2454,_xlfn.MAP($Z$2:$Z$2454,_xlfn.LAMBDA(_xlpm.x,_xlpm.x=$Z2442))))</f>
        <v>254</v>
      </c>
      <c r="AB2442" s="11">
        <f t="shared" si="661"/>
        <v>3.937007874015748E-3</v>
      </c>
      <c r="AC2442" s="11">
        <f t="shared" si="662"/>
        <v>0.50720662532949656</v>
      </c>
      <c r="AG2442" s="2"/>
      <c r="AL2442" s="2"/>
      <c r="AM2442" s="2"/>
    </row>
    <row r="2443" spans="1:39">
      <c r="A2443" s="1" t="str">
        <f t="shared" si="646"/>
        <v>~ctory~ : [ktɹɪ]</v>
      </c>
      <c r="B2443" s="1">
        <f>_xlfn.LET(_xlpm.d,$G2443,_xlpm.k,_xlfn.CONCAT(LEFT(TRIM(B$1),1),"*"),COUNTIF(_xlpm.d,_xlpm.k))</f>
        <v>0</v>
      </c>
      <c r="C2443" s="1">
        <f>_xlfn.LET(_xlpm.d,$G2443,_xlpm.k,_xlfn.CONCAT(LEFT(TRIM(C$1),1),"*"),COUNTIF(_xlpm.d,_xlpm.k))</f>
        <v>0</v>
      </c>
      <c r="D2443" s="1">
        <f>_xlfn.LET(_xlpm.d,$G2443,_xlpm.k,_xlfn.CONCAT(LEFT(TRIM(D$1),1),"*"),COUNTIF(_xlpm.d,_xlpm.k))</f>
        <v>0</v>
      </c>
      <c r="E2443" s="1">
        <f t="shared" si="647"/>
        <v>0.30102999566398114</v>
      </c>
      <c r="F2443" s="7">
        <v>1</v>
      </c>
      <c r="G2443" s="9" t="s">
        <v>1207</v>
      </c>
      <c r="H2443" s="4" cm="1">
        <f t="array" ref="H2443">F2443/freq.sum.r6e</f>
        <v>7.9214195183776928E-5</v>
      </c>
      <c r="I2443" s="4" t="str">
        <f t="shared" si="648"/>
        <v>ktɹɪ</v>
      </c>
      <c r="J2443" s="4" t="str">
        <f t="shared" si="649"/>
        <v>ctory</v>
      </c>
      <c r="K2443" s="10">
        <f t="shared" si="650"/>
        <v>4</v>
      </c>
      <c r="L2443" s="1">
        <f t="shared" si="651"/>
        <v>5</v>
      </c>
      <c r="M2443" s="10">
        <f t="shared" si="652"/>
        <v>5</v>
      </c>
      <c r="N2443" s="1" t="str">
        <f t="shared" si="653"/>
        <v>~ctory~</v>
      </c>
      <c r="O2443" s="1" t="str">
        <f t="shared" si="654"/>
        <v>[ktɹɪ]</v>
      </c>
      <c r="P2443" s="3" cm="1">
        <f t="array" ref="P2443">SUM(_xlfn._xlws.FILTER($H$2:$H$2454,_xlfn.MAP($N$2:$N$2454,_xlfn.LAMBDA(_xlpm.x,_xlpm.x=$N2443))))</f>
        <v>7.9214195183776928E-5</v>
      </c>
      <c r="Q2443" s="4">
        <f t="shared" si="655"/>
        <v>1</v>
      </c>
      <c r="R2443" s="6" cm="1">
        <f t="array" ref="R2443">SUM(_xlfn._xlws.FILTER($H$2:$H$2454,_xlfn.MAP($O$2:$O$2454,_xlfn.LAMBDA(_xlpm.x,_xlpm.x=$O2443))))</f>
        <v>3.1685678073510771E-4</v>
      </c>
      <c r="S2443" s="4">
        <f t="shared" si="656"/>
        <v>0.25</v>
      </c>
      <c r="T2443" s="4">
        <f t="shared" si="657"/>
        <v>0.1017599437284523</v>
      </c>
      <c r="U2443" s="4">
        <f t="shared" si="658"/>
        <v>0.4</v>
      </c>
      <c r="V2443" s="4">
        <f t="shared" si="659"/>
        <v>0.6020599913279624</v>
      </c>
      <c r="W2443" s="4" t="s">
        <v>5123</v>
      </c>
      <c r="X2443" s="2" cm="1">
        <f t="array" ref="X2443">SUM(_xlfn._xlws.FILTER($F$2:$F$2454,_xlfn.MAP($W$2:$W$2454,_xlfn.LAMBDA(_xlpm.x,_xlpm.x=$W2443))))</f>
        <v>340</v>
      </c>
      <c r="Y2443" s="11">
        <f t="shared" si="660"/>
        <v>2.9411764705882353E-3</v>
      </c>
      <c r="Z2443" s="4" t="s">
        <v>5102</v>
      </c>
      <c r="AA2443" s="2" cm="1">
        <f t="array" ref="AA2443">SUM(_xlfn._xlws.FILTER($F$2:$F$2454,_xlfn.MAP($Z$2:$Z$2454,_xlfn.LAMBDA(_xlpm.x,_xlpm.x=$Z2443))))</f>
        <v>1794</v>
      </c>
      <c r="AB2443" s="11">
        <f t="shared" si="661"/>
        <v>5.5741360089186175E-4</v>
      </c>
      <c r="AC2443" s="11">
        <f t="shared" si="662"/>
        <v>0.72234352166581817</v>
      </c>
      <c r="AG2443" s="2"/>
      <c r="AL2443" s="2"/>
      <c r="AM2443" s="2"/>
    </row>
    <row r="2444" spans="1:39">
      <c r="A2444" s="1" t="str">
        <f t="shared" si="646"/>
        <v>~pproa~ : [pɹoʊ]</v>
      </c>
      <c r="B2444" s="1">
        <f>_xlfn.LET(_xlpm.d,$G2444,_xlpm.k,_xlfn.CONCAT(LEFT(TRIM(B$1),1),"*"),COUNTIF(_xlpm.d,_xlpm.k))</f>
        <v>0</v>
      </c>
      <c r="C2444" s="1">
        <f>_xlfn.LET(_xlpm.d,$G2444,_xlpm.k,_xlfn.CONCAT(LEFT(TRIM(C$1),1),"*"),COUNTIF(_xlpm.d,_xlpm.k))</f>
        <v>0</v>
      </c>
      <c r="D2444" s="1">
        <f>_xlfn.LET(_xlpm.d,$G2444,_xlpm.k,_xlfn.CONCAT(LEFT(TRIM(D$1),1),"*"),COUNTIF(_xlpm.d,_xlpm.k))</f>
        <v>0</v>
      </c>
      <c r="E2444" s="1">
        <f t="shared" si="647"/>
        <v>0.30102999566398114</v>
      </c>
      <c r="F2444" s="7">
        <v>1</v>
      </c>
      <c r="G2444" s="9" t="s">
        <v>1267</v>
      </c>
      <c r="H2444" s="4" cm="1">
        <f t="array" ref="H2444">F2444/freq.sum.r6e</f>
        <v>7.9214195183776928E-5</v>
      </c>
      <c r="I2444" s="1" t="str">
        <f t="shared" si="648"/>
        <v>pɹoʊ</v>
      </c>
      <c r="J2444" s="1" t="str">
        <f t="shared" si="649"/>
        <v>pproa</v>
      </c>
      <c r="K2444" s="10">
        <f t="shared" si="650"/>
        <v>4</v>
      </c>
      <c r="L2444" s="1">
        <f t="shared" si="651"/>
        <v>5</v>
      </c>
      <c r="M2444" s="10">
        <f t="shared" si="652"/>
        <v>5</v>
      </c>
      <c r="N2444" s="1" t="str">
        <f t="shared" si="653"/>
        <v>~pproa~</v>
      </c>
      <c r="O2444" s="1" t="str">
        <f t="shared" si="654"/>
        <v>[pɹoʊ]</v>
      </c>
      <c r="P2444" s="3" cm="1">
        <f t="array" ref="P2444">SUM(_xlfn._xlws.FILTER($H$2:$H$2454,_xlfn.MAP($N$2:$N$2454,_xlfn.LAMBDA(_xlpm.x,_xlpm.x=$N2444))))</f>
        <v>7.9214195183776928E-5</v>
      </c>
      <c r="Q2444" s="4">
        <f t="shared" si="655"/>
        <v>1</v>
      </c>
      <c r="R2444" s="6" cm="1">
        <f t="array" ref="R2444">SUM(_xlfn._xlws.FILTER($H$2:$H$2454,_xlfn.MAP($O$2:$O$2454,_xlfn.LAMBDA(_xlpm.x,_xlpm.x=$O2444))))</f>
        <v>3.9607097591888465E-4</v>
      </c>
      <c r="S2444" s="4">
        <f t="shared" si="656"/>
        <v>0.19999999999999998</v>
      </c>
      <c r="T2444" s="4">
        <f t="shared" si="657"/>
        <v>8.479995310704358E-2</v>
      </c>
      <c r="U2444" s="4">
        <f t="shared" si="658"/>
        <v>0.33333333333333331</v>
      </c>
      <c r="V2444" s="4">
        <f t="shared" si="659"/>
        <v>0.69897000433601886</v>
      </c>
      <c r="W2444" s="4" t="s">
        <v>5138</v>
      </c>
      <c r="X2444" s="2" cm="1">
        <f t="array" ref="X2444">SUM(_xlfn._xlws.FILTER($F$2:$F$2454,_xlfn.MAP($W$2:$W$2454,_xlfn.LAMBDA(_xlpm.x,_xlpm.x=$W2444))))</f>
        <v>32</v>
      </c>
      <c r="Y2444" s="11">
        <f t="shared" si="660"/>
        <v>3.125E-2</v>
      </c>
      <c r="Z2444" s="4" t="s">
        <v>5109</v>
      </c>
      <c r="AA2444" s="2" cm="1">
        <f t="array" ref="AA2444">SUM(_xlfn._xlws.FILTER($F$2:$F$2454,_xlfn.MAP($Z$2:$Z$2454,_xlfn.LAMBDA(_xlpm.x,_xlpm.x=$Z2444))))</f>
        <v>257</v>
      </c>
      <c r="AB2444" s="11">
        <f t="shared" si="661"/>
        <v>3.8910505836575876E-3</v>
      </c>
      <c r="AC2444" s="11">
        <f t="shared" si="662"/>
        <v>0.90478314501138857</v>
      </c>
      <c r="AG2444" s="2"/>
      <c r="AL2444" s="2"/>
      <c r="AM2444" s="2"/>
    </row>
    <row r="2445" spans="1:39">
      <c r="A2445" s="1" t="str">
        <f t="shared" si="646"/>
        <v>~nscie~ : [nʃə]</v>
      </c>
      <c r="B2445" s="1">
        <f>_xlfn.LET(_xlpm.d,$G2445,_xlpm.k,_xlfn.CONCAT(LEFT(TRIM(B$1),1),"*"),COUNTIF(_xlpm.d,_xlpm.k))</f>
        <v>0</v>
      </c>
      <c r="C2445" s="1">
        <f>_xlfn.LET(_xlpm.d,$G2445,_xlpm.k,_xlfn.CONCAT(LEFT(TRIM(C$1),1),"*"),COUNTIF(_xlpm.d,_xlpm.k))</f>
        <v>0</v>
      </c>
      <c r="D2445" s="1">
        <f>_xlfn.LET(_xlpm.d,$G2445,_xlpm.k,_xlfn.CONCAT(LEFT(TRIM(D$1),1),"*"),COUNTIF(_xlpm.d,_xlpm.k))</f>
        <v>1</v>
      </c>
      <c r="E2445" s="1">
        <f t="shared" si="647"/>
        <v>0.30102999566398114</v>
      </c>
      <c r="F2445" s="7">
        <v>1</v>
      </c>
      <c r="G2445" s="9" t="s">
        <v>1561</v>
      </c>
      <c r="H2445" s="4" cm="1">
        <f t="array" ref="H2445">F2445/freq.sum.r6e</f>
        <v>7.9214195183776928E-5</v>
      </c>
      <c r="I2445" s="4" t="str">
        <f t="shared" si="648"/>
        <v>nʃə</v>
      </c>
      <c r="J2445" s="4" t="str">
        <f t="shared" si="649"/>
        <v>nscie</v>
      </c>
      <c r="K2445" s="10">
        <f t="shared" si="650"/>
        <v>3</v>
      </c>
      <c r="L2445" s="1">
        <f t="shared" si="651"/>
        <v>5</v>
      </c>
      <c r="M2445" s="10">
        <f t="shared" si="652"/>
        <v>5</v>
      </c>
      <c r="N2445" s="1" t="str">
        <f t="shared" si="653"/>
        <v>~nscie~</v>
      </c>
      <c r="O2445" s="1" t="str">
        <f t="shared" si="654"/>
        <v>[nʃə]</v>
      </c>
      <c r="P2445" s="3" cm="1">
        <f t="array" ref="P2445">SUM(_xlfn._xlws.FILTER($H$2:$H$2454,_xlfn.MAP($N$2:$N$2454,_xlfn.LAMBDA(_xlpm.x,_xlpm.x=$N2445))))</f>
        <v>7.9214195183776928E-5</v>
      </c>
      <c r="Q2445" s="4">
        <f t="shared" si="655"/>
        <v>1</v>
      </c>
      <c r="R2445" s="6" cm="1">
        <f t="array" ref="R2445">SUM(_xlfn._xlws.FILTER($H$2:$H$2454,_xlfn.MAP($O$2:$O$2454,_xlfn.LAMBDA(_xlpm.x,_xlpm.x=$O2445))))</f>
        <v>1.1089987325728769E-3</v>
      </c>
      <c r="S2445" s="4">
        <f t="shared" si="656"/>
        <v>7.1428571428571438E-2</v>
      </c>
      <c r="T2445" s="4">
        <f t="shared" si="657"/>
        <v>3.3919981242817442E-2</v>
      </c>
      <c r="U2445" s="4">
        <f t="shared" si="658"/>
        <v>0.13333333333333336</v>
      </c>
      <c r="V2445" s="4">
        <f t="shared" si="659"/>
        <v>1.146128035678238</v>
      </c>
      <c r="W2445" s="4" t="s">
        <v>5134</v>
      </c>
      <c r="X2445" s="2" cm="1">
        <f t="array" ref="X2445">SUM(_xlfn._xlws.FILTER($F$2:$F$2454,_xlfn.MAP($W$2:$W$2454,_xlfn.LAMBDA(_xlpm.x,_xlpm.x=$W2445))))</f>
        <v>59</v>
      </c>
      <c r="Y2445" s="11">
        <f t="shared" si="660"/>
        <v>1.6949152542372881E-2</v>
      </c>
      <c r="Z2445" s="4" t="s">
        <v>5101</v>
      </c>
      <c r="AA2445" s="2" cm="1">
        <f t="array" ref="AA2445">SUM(_xlfn._xlws.FILTER($F$2:$F$2454,_xlfn.MAP($Z$2:$Z$2454,_xlfn.LAMBDA(_xlpm.x,_xlpm.x=$Z2445))))</f>
        <v>2255</v>
      </c>
      <c r="AB2445" s="11">
        <f t="shared" si="661"/>
        <v>4.434589800443459E-4</v>
      </c>
      <c r="AC2445" s="11">
        <f t="shared" si="662"/>
        <v>1.5822945345718351</v>
      </c>
      <c r="AG2445" s="2"/>
      <c r="AL2445" s="2"/>
      <c r="AM2445" s="2"/>
    </row>
    <row r="2446" spans="1:39">
      <c r="A2446" s="1" t="str">
        <f t="shared" si="646"/>
        <v>~ghway~ : [weɪ]</v>
      </c>
      <c r="B2446" s="1">
        <f>_xlfn.LET(_xlpm.d,$G2446,_xlpm.k,_xlfn.CONCAT(LEFT(TRIM(B$1),1),"*"),COUNTIF(_xlpm.d,_xlpm.k))</f>
        <v>0</v>
      </c>
      <c r="C2446" s="1">
        <f>_xlfn.LET(_xlpm.d,$G2446,_xlpm.k,_xlfn.CONCAT(LEFT(TRIM(C$1),1),"*"),COUNTIF(_xlpm.d,_xlpm.k))</f>
        <v>0</v>
      </c>
      <c r="D2446" s="1">
        <f>_xlfn.LET(_xlpm.d,$G2446,_xlpm.k,_xlfn.CONCAT(LEFT(TRIM(D$1),1),"*"),COUNTIF(_xlpm.d,_xlpm.k))</f>
        <v>0</v>
      </c>
      <c r="E2446" s="1">
        <f t="shared" si="647"/>
        <v>0.30102999566398114</v>
      </c>
      <c r="F2446" s="7">
        <v>1</v>
      </c>
      <c r="G2446" s="9" t="s">
        <v>1898</v>
      </c>
      <c r="H2446" s="4" cm="1">
        <f t="array" ref="H2446">F2446/freq.sum.r6e</f>
        <v>7.9214195183776928E-5</v>
      </c>
      <c r="I2446" s="1" t="str">
        <f t="shared" si="648"/>
        <v>weɪ</v>
      </c>
      <c r="J2446" s="1" t="str">
        <f t="shared" si="649"/>
        <v>ghway</v>
      </c>
      <c r="K2446" s="10">
        <f t="shared" si="650"/>
        <v>3</v>
      </c>
      <c r="L2446" s="1">
        <f t="shared" si="651"/>
        <v>5</v>
      </c>
      <c r="M2446" s="10">
        <f t="shared" si="652"/>
        <v>5</v>
      </c>
      <c r="N2446" s="1" t="str">
        <f t="shared" si="653"/>
        <v>~ghway~</v>
      </c>
      <c r="O2446" s="1" t="str">
        <f t="shared" si="654"/>
        <v>[weɪ]</v>
      </c>
      <c r="P2446" s="3" cm="1">
        <f t="array" ref="P2446">SUM(_xlfn._xlws.FILTER($H$2:$H$2454,_xlfn.MAP($N$2:$N$2454,_xlfn.LAMBDA(_xlpm.x,_xlpm.x=$N2446))))</f>
        <v>7.9214195183776928E-5</v>
      </c>
      <c r="Q2446" s="4">
        <f t="shared" si="655"/>
        <v>1</v>
      </c>
      <c r="R2446" s="6" cm="1">
        <f t="array" ref="R2446">SUM(_xlfn._xlws.FILTER($H$2:$H$2454,_xlfn.MAP($O$2:$O$2454,_xlfn.LAMBDA(_xlpm.x,_xlpm.x=$O2446))))</f>
        <v>1.6634980988593157E-3</v>
      </c>
      <c r="S2446" s="4">
        <f t="shared" si="656"/>
        <v>4.7619047619047609E-2</v>
      </c>
      <c r="T2446" s="4">
        <f t="shared" si="657"/>
        <v>2.3127259938284607E-2</v>
      </c>
      <c r="U2446" s="4">
        <f t="shared" si="658"/>
        <v>9.0909090909090884E-2</v>
      </c>
      <c r="V2446" s="4">
        <f t="shared" si="659"/>
        <v>1.3222192947339193</v>
      </c>
      <c r="W2446" s="4" t="s">
        <v>5127</v>
      </c>
      <c r="X2446" s="2" cm="1">
        <f t="array" ref="X2446">SUM(_xlfn._xlws.FILTER($F$2:$F$2454,_xlfn.MAP($W$2:$W$2454,_xlfn.LAMBDA(_xlpm.x,_xlpm.x=$W2446))))</f>
        <v>59</v>
      </c>
      <c r="Y2446" s="11">
        <f t="shared" si="660"/>
        <v>1.6949152542372881E-2</v>
      </c>
      <c r="Z2446" s="4" t="s">
        <v>5108</v>
      </c>
      <c r="AA2446" s="2" cm="1">
        <f t="array" ref="AA2446">SUM(_xlfn._xlws.FILTER($F$2:$F$2454,_xlfn.MAP($Z$2:$Z$2454,_xlfn.LAMBDA(_xlpm.x,_xlpm.x=$Z2446))))</f>
        <v>475</v>
      </c>
      <c r="AB2446" s="11">
        <f t="shared" si="661"/>
        <v>2.1052631578947368E-3</v>
      </c>
      <c r="AC2446" s="11">
        <f t="shared" si="662"/>
        <v>0.90584159798272246</v>
      </c>
      <c r="AG2446" s="2"/>
      <c r="AL2446" s="2"/>
      <c r="AM2446" s="2"/>
    </row>
    <row r="2447" spans="1:39">
      <c r="A2447" s="1" t="str">
        <f t="shared" si="646"/>
        <v>~ght's~ : [ts]</v>
      </c>
      <c r="B2447" s="1">
        <f>_xlfn.LET(_xlpm.d,$G2447,_xlpm.k,_xlfn.CONCAT(LEFT(TRIM(B$1),1),"*"),COUNTIF(_xlpm.d,_xlpm.k))</f>
        <v>0</v>
      </c>
      <c r="C2447" s="1">
        <f>_xlfn.LET(_xlpm.d,$G2447,_xlpm.k,_xlfn.CONCAT(LEFT(TRIM(C$1),1),"*"),COUNTIF(_xlpm.d,_xlpm.k))</f>
        <v>0</v>
      </c>
      <c r="D2447" s="1">
        <f>_xlfn.LET(_xlpm.d,$G2447,_xlpm.k,_xlfn.CONCAT(LEFT(TRIM(D$1),1),"*"),COUNTIF(_xlpm.d,_xlpm.k))</f>
        <v>0</v>
      </c>
      <c r="E2447" s="1">
        <f t="shared" si="647"/>
        <v>0.30102999566398114</v>
      </c>
      <c r="F2447" s="7">
        <v>1</v>
      </c>
      <c r="G2447" s="9" t="s">
        <v>2438</v>
      </c>
      <c r="H2447" s="4" cm="1">
        <f t="array" ref="H2447">F2447/freq.sum.r6e</f>
        <v>7.9214195183776928E-5</v>
      </c>
      <c r="I2447" s="4" t="str">
        <f t="shared" si="648"/>
        <v>ts</v>
      </c>
      <c r="J2447" s="4" t="str">
        <f t="shared" si="649"/>
        <v>ght's</v>
      </c>
      <c r="K2447" s="10">
        <f t="shared" si="650"/>
        <v>2</v>
      </c>
      <c r="L2447" s="1">
        <f t="shared" si="651"/>
        <v>5</v>
      </c>
      <c r="M2447" s="10">
        <f t="shared" si="652"/>
        <v>5</v>
      </c>
      <c r="N2447" s="1" t="str">
        <f t="shared" si="653"/>
        <v>~ght's~</v>
      </c>
      <c r="O2447" s="1" t="str">
        <f t="shared" si="654"/>
        <v>[ts]</v>
      </c>
      <c r="P2447" s="3" cm="1">
        <f t="array" ref="P2447">SUM(_xlfn._xlws.FILTER($H$2:$H$2454,_xlfn.MAP($N$2:$N$2454,_xlfn.LAMBDA(_xlpm.x,_xlpm.x=$N2447))))</f>
        <v>7.9214195183776928E-5</v>
      </c>
      <c r="Q2447" s="4">
        <f t="shared" si="655"/>
        <v>1</v>
      </c>
      <c r="R2447" s="6" cm="1">
        <f t="array" ref="R2447">SUM(_xlfn._xlws.FILTER($H$2:$H$2454,_xlfn.MAP($O$2:$O$2454,_xlfn.LAMBDA(_xlpm.x,_xlpm.x=$O2447))))</f>
        <v>1.9011406844106462E-3</v>
      </c>
      <c r="S2447" s="4">
        <f t="shared" si="656"/>
        <v>4.1666666666666671E-2</v>
      </c>
      <c r="T2447" s="4">
        <f t="shared" si="657"/>
        <v>2.0351988745690459E-2</v>
      </c>
      <c r="U2447" s="4">
        <f t="shared" si="658"/>
        <v>0.08</v>
      </c>
      <c r="V2447" s="4">
        <f t="shared" si="659"/>
        <v>1.3802112417116059</v>
      </c>
      <c r="W2447" s="4"/>
      <c r="X2447" s="2" cm="1">
        <f t="array" ref="X2447">SUM(_xlfn._xlws.FILTER($F$2:$F$2454,_xlfn.MAP($W$2:$W$2454,_xlfn.LAMBDA(_xlpm.x,_xlpm.x=$W2447))))</f>
        <v>2988</v>
      </c>
      <c r="Y2447" s="11">
        <f t="shared" si="660"/>
        <v>3.3467202141900936E-4</v>
      </c>
      <c r="Z2447" s="4"/>
      <c r="AA2447" s="2" cm="1">
        <f t="array" ref="AA2447">SUM(_xlfn._xlws.FILTER($F$2:$F$2454,_xlfn.MAP($Z$2:$Z$2454,_xlfn.LAMBDA(_xlpm.x,_xlpm.x=$Z2447))))</f>
        <v>3871</v>
      </c>
      <c r="AB2447" s="11">
        <f t="shared" si="661"/>
        <v>2.5833118057349522E-4</v>
      </c>
      <c r="AC2447" s="11">
        <f t="shared" si="662"/>
        <v>0.11244257817559389</v>
      </c>
      <c r="AG2447" s="2"/>
      <c r="AL2447" s="2"/>
      <c r="AM2447" s="2"/>
    </row>
    <row r="2448" spans="1:39">
      <c r="A2448" s="1" t="str">
        <f t="shared" si="646"/>
        <v>~lle's~ : [lz]</v>
      </c>
      <c r="B2448" s="1">
        <f>_xlfn.LET(_xlpm.d,$G2448,_xlpm.k,_xlfn.CONCAT(LEFT(TRIM(B$1),1),"*"),COUNTIF(_xlpm.d,_xlpm.k))</f>
        <v>0</v>
      </c>
      <c r="C2448" s="1">
        <f>_xlfn.LET(_xlpm.d,$G2448,_xlpm.k,_xlfn.CONCAT(LEFT(TRIM(C$1),1),"*"),COUNTIF(_xlpm.d,_xlpm.k))</f>
        <v>0</v>
      </c>
      <c r="D2448" s="1">
        <f>_xlfn.LET(_xlpm.d,$G2448,_xlpm.k,_xlfn.CONCAT(LEFT(TRIM(D$1),1),"*"),COUNTIF(_xlpm.d,_xlpm.k))</f>
        <v>0</v>
      </c>
      <c r="E2448" s="1">
        <f t="shared" si="647"/>
        <v>0.30102999566398114</v>
      </c>
      <c r="F2448" s="7">
        <v>1</v>
      </c>
      <c r="G2448" s="9" t="s">
        <v>2081</v>
      </c>
      <c r="H2448" s="4" cm="1">
        <f t="array" ref="H2448">F2448/freq.sum.r6e</f>
        <v>7.9214195183776928E-5</v>
      </c>
      <c r="I2448" s="4" t="str">
        <f t="shared" si="648"/>
        <v>lz</v>
      </c>
      <c r="J2448" s="4" t="str">
        <f t="shared" si="649"/>
        <v>lle's</v>
      </c>
      <c r="K2448" s="10">
        <f t="shared" si="650"/>
        <v>2</v>
      </c>
      <c r="L2448" s="1">
        <f t="shared" si="651"/>
        <v>5</v>
      </c>
      <c r="M2448" s="10">
        <f t="shared" si="652"/>
        <v>5</v>
      </c>
      <c r="N2448" s="1" t="str">
        <f t="shared" si="653"/>
        <v>~lle's~</v>
      </c>
      <c r="O2448" s="1" t="str">
        <f t="shared" si="654"/>
        <v>[lz]</v>
      </c>
      <c r="P2448" s="3" cm="1">
        <f t="array" ref="P2448">SUM(_xlfn._xlws.FILTER($H$2:$H$2454,_xlfn.MAP($N$2:$N$2454,_xlfn.LAMBDA(_xlpm.x,_xlpm.x=$N2448))))</f>
        <v>7.9214195183776928E-5</v>
      </c>
      <c r="Q2448" s="4">
        <f t="shared" si="655"/>
        <v>1</v>
      </c>
      <c r="R2448" s="6" cm="1">
        <f t="array" ref="R2448">SUM(_xlfn._xlws.FILTER($H$2:$H$2454,_xlfn.MAP($O$2:$O$2454,_xlfn.LAMBDA(_xlpm.x,_xlpm.x=$O2448))))</f>
        <v>2.0595690747782004E-3</v>
      </c>
      <c r="S2448" s="4">
        <f t="shared" si="656"/>
        <v>3.8461538461538457E-2</v>
      </c>
      <c r="T2448" s="4">
        <f t="shared" si="657"/>
        <v>1.8844434023787458E-2</v>
      </c>
      <c r="U2448" s="4">
        <f t="shared" si="658"/>
        <v>7.4074074074074056E-2</v>
      </c>
      <c r="V2448" s="4">
        <f t="shared" si="659"/>
        <v>1.414973347970818</v>
      </c>
      <c r="W2448" s="4" t="s">
        <v>5121</v>
      </c>
      <c r="X2448" s="2" cm="1">
        <f t="array" ref="X2448">SUM(_xlfn._xlws.FILTER($F$2:$F$2454,_xlfn.MAP($W$2:$W$2454,_xlfn.LAMBDA(_xlpm.x,_xlpm.x=$W2448))))</f>
        <v>2896</v>
      </c>
      <c r="Y2448" s="11">
        <f t="shared" si="660"/>
        <v>3.453038674033149E-4</v>
      </c>
      <c r="Z2448" s="4"/>
      <c r="AA2448" s="2" cm="1">
        <f t="array" ref="AA2448">SUM(_xlfn._xlws.FILTER($F$2:$F$2454,_xlfn.MAP($Z$2:$Z$2454,_xlfn.LAMBDA(_xlpm.x,_xlpm.x=$Z2448))))</f>
        <v>3871</v>
      </c>
      <c r="AB2448" s="11">
        <f t="shared" si="661"/>
        <v>2.5833118057349522E-4</v>
      </c>
      <c r="AC2448" s="11">
        <f t="shared" si="662"/>
        <v>0.12602461379384577</v>
      </c>
      <c r="AG2448" s="2"/>
      <c r="AL2448" s="2"/>
      <c r="AM2448" s="2"/>
    </row>
    <row r="2449" spans="1:39">
      <c r="A2449" s="1" t="str">
        <f t="shared" si="646"/>
        <v>~ctiou~ : [kʃə]</v>
      </c>
      <c r="B2449" s="1">
        <f>_xlfn.LET(_xlpm.d,$G2449,_xlpm.k,_xlfn.CONCAT(LEFT(TRIM(B$1),1),"*"),COUNTIF(_xlpm.d,_xlpm.k))</f>
        <v>0</v>
      </c>
      <c r="C2449" s="1">
        <f>_xlfn.LET(_xlpm.d,$G2449,_xlpm.k,_xlfn.CONCAT(LEFT(TRIM(C$1),1),"*"),COUNTIF(_xlpm.d,_xlpm.k))</f>
        <v>0</v>
      </c>
      <c r="D2449" s="1">
        <f>_xlfn.LET(_xlpm.d,$G2449,_xlpm.k,_xlfn.CONCAT(LEFT(TRIM(D$1),1),"*"),COUNTIF(_xlpm.d,_xlpm.k))</f>
        <v>0</v>
      </c>
      <c r="E2449" s="1">
        <f t="shared" si="647"/>
        <v>0.30102999566398114</v>
      </c>
      <c r="F2449" s="7">
        <v>1</v>
      </c>
      <c r="G2449" s="9" t="s">
        <v>1711</v>
      </c>
      <c r="H2449" s="4" cm="1">
        <f t="array" ref="H2449">F2449/freq.sum.r6e</f>
        <v>7.9214195183776928E-5</v>
      </c>
      <c r="I2449" s="4" t="str">
        <f t="shared" si="648"/>
        <v>kʃə</v>
      </c>
      <c r="J2449" s="4" t="str">
        <f t="shared" si="649"/>
        <v>ctiou</v>
      </c>
      <c r="K2449" s="10">
        <f t="shared" si="650"/>
        <v>3</v>
      </c>
      <c r="L2449" s="1">
        <f t="shared" si="651"/>
        <v>5</v>
      </c>
      <c r="M2449" s="10">
        <f t="shared" si="652"/>
        <v>5</v>
      </c>
      <c r="N2449" s="1" t="str">
        <f t="shared" si="653"/>
        <v>~ctiou~</v>
      </c>
      <c r="O2449" s="1" t="str">
        <f t="shared" si="654"/>
        <v>[kʃə]</v>
      </c>
      <c r="P2449" s="3" cm="1">
        <f t="array" ref="P2449">SUM(_xlfn._xlws.FILTER($H$2:$H$2454,_xlfn.MAP($N$2:$N$2454,_xlfn.LAMBDA(_xlpm.x,_xlpm.x=$N2449))))</f>
        <v>7.9214195183776928E-5</v>
      </c>
      <c r="Q2449" s="4">
        <f t="shared" si="655"/>
        <v>1</v>
      </c>
      <c r="R2449" s="6" cm="1">
        <f t="array" ref="R2449">SUM(_xlfn._xlws.FILTER($H$2:$H$2454,_xlfn.MAP($O$2:$O$2454,_xlfn.LAMBDA(_xlpm.x,_xlpm.x=$O2449))))</f>
        <v>2.2179974651457541E-3</v>
      </c>
      <c r="S2449" s="4">
        <f t="shared" si="656"/>
        <v>3.5714285714285712E-2</v>
      </c>
      <c r="T2449" s="4">
        <f t="shared" si="657"/>
        <v>1.754481788421591E-2</v>
      </c>
      <c r="U2449" s="4">
        <f t="shared" si="658"/>
        <v>6.8965517241379296E-2</v>
      </c>
      <c r="V2449" s="4">
        <f t="shared" si="659"/>
        <v>1.4471580313422192</v>
      </c>
      <c r="W2449" s="4" t="s">
        <v>5144</v>
      </c>
      <c r="X2449" s="2" cm="1">
        <f t="array" ref="X2449">SUM(_xlfn._xlws.FILTER($F$2:$F$2454,_xlfn.MAP($W$2:$W$2454,_xlfn.LAMBDA(_xlpm.x,_xlpm.x=$W2449))))</f>
        <v>10</v>
      </c>
      <c r="Y2449" s="11">
        <f t="shared" si="660"/>
        <v>0.1</v>
      </c>
      <c r="Z2449" s="4" t="s">
        <v>5101</v>
      </c>
      <c r="AA2449" s="2" cm="1">
        <f t="array" ref="AA2449">SUM(_xlfn._xlws.FILTER($F$2:$F$2454,_xlfn.MAP($Z$2:$Z$2454,_xlfn.LAMBDA(_xlpm.x,_xlpm.x=$Z2449))))</f>
        <v>2255</v>
      </c>
      <c r="AB2449" s="11">
        <f t="shared" si="661"/>
        <v>4.434589800443459E-4</v>
      </c>
      <c r="AC2449" s="11">
        <f t="shared" si="662"/>
        <v>2.3531465462139796</v>
      </c>
      <c r="AG2449" s="2"/>
      <c r="AL2449" s="2"/>
      <c r="AM2449" s="2"/>
    </row>
    <row r="2450" spans="1:39">
      <c r="A2450" s="1" t="str">
        <f t="shared" si="646"/>
        <v>~rehea~ : [ɹɪ]</v>
      </c>
      <c r="B2450" s="1">
        <f>_xlfn.LET(_xlpm.d,$G2450,_xlpm.k,_xlfn.CONCAT(LEFT(TRIM(B$1),1),"*"),COUNTIF(_xlpm.d,_xlpm.k))</f>
        <v>1</v>
      </c>
      <c r="C2450" s="1">
        <f>_xlfn.LET(_xlpm.d,$G2450,_xlpm.k,_xlfn.CONCAT(LEFT(TRIM(C$1),1),"*"),COUNTIF(_xlpm.d,_xlpm.k))</f>
        <v>0</v>
      </c>
      <c r="D2450" s="1">
        <f>_xlfn.LET(_xlpm.d,$G2450,_xlpm.k,_xlfn.CONCAT(LEFT(TRIM(D$1),1),"*"),COUNTIF(_xlpm.d,_xlpm.k))</f>
        <v>0</v>
      </c>
      <c r="E2450" s="1">
        <f t="shared" si="647"/>
        <v>0.30102999566398114</v>
      </c>
      <c r="F2450" s="7">
        <v>1</v>
      </c>
      <c r="G2450" s="9" t="s">
        <v>1872</v>
      </c>
      <c r="H2450" s="4" cm="1">
        <f t="array" ref="H2450">F2450/freq.sum.r6e</f>
        <v>7.9214195183776928E-5</v>
      </c>
      <c r="I2450" s="4" t="str">
        <f t="shared" si="648"/>
        <v>ɹɪ</v>
      </c>
      <c r="J2450" s="4" t="str">
        <f t="shared" si="649"/>
        <v>rehea</v>
      </c>
      <c r="K2450" s="10">
        <f t="shared" si="650"/>
        <v>2</v>
      </c>
      <c r="L2450" s="1">
        <f t="shared" si="651"/>
        <v>5</v>
      </c>
      <c r="M2450" s="10">
        <f t="shared" si="652"/>
        <v>5</v>
      </c>
      <c r="N2450" s="1" t="str">
        <f t="shared" si="653"/>
        <v>~rehea~</v>
      </c>
      <c r="O2450" s="1" t="str">
        <f t="shared" si="654"/>
        <v>[ɹɪ]</v>
      </c>
      <c r="P2450" s="3" cm="1">
        <f t="array" ref="P2450">SUM(_xlfn._xlws.FILTER($H$2:$H$2454,_xlfn.MAP($N$2:$N$2454,_xlfn.LAMBDA(_xlpm.x,_xlpm.x=$N2450))))</f>
        <v>7.9214195183776928E-5</v>
      </c>
      <c r="Q2450" s="4">
        <f t="shared" si="655"/>
        <v>1</v>
      </c>
      <c r="R2450" s="6" cm="1">
        <f t="array" ref="R2450">SUM(_xlfn._xlws.FILTER($H$2:$H$2454,_xlfn.MAP($O$2:$O$2454,_xlfn.LAMBDA(_xlpm.x,_xlpm.x=$O2450))))</f>
        <v>1.8219264892268688E-2</v>
      </c>
      <c r="S2450" s="4">
        <f t="shared" si="656"/>
        <v>4.3478260869565227E-3</v>
      </c>
      <c r="T2450" s="4">
        <f t="shared" si="657"/>
        <v>2.202596184598535E-3</v>
      </c>
      <c r="U2450" s="4">
        <f t="shared" si="658"/>
        <v>8.6580086580086597E-3</v>
      </c>
      <c r="V2450" s="4">
        <f t="shared" si="659"/>
        <v>2.3617278360175926</v>
      </c>
      <c r="W2450" s="4" t="s">
        <v>5121</v>
      </c>
      <c r="X2450" s="2" cm="1">
        <f t="array" ref="X2450">SUM(_xlfn._xlws.FILTER($F$2:$F$2454,_xlfn.MAP($W$2:$W$2454,_xlfn.LAMBDA(_xlpm.x,_xlpm.x=$W2450))))</f>
        <v>2896</v>
      </c>
      <c r="Y2450" s="11">
        <f t="shared" si="660"/>
        <v>3.453038674033149E-4</v>
      </c>
      <c r="Z2450" s="4" t="s">
        <v>5102</v>
      </c>
      <c r="AA2450" s="2" cm="1">
        <f t="array" ref="AA2450">SUM(_xlfn._xlws.FILTER($F$2:$F$2454,_xlfn.MAP($Z$2:$Z$2454,_xlfn.LAMBDA(_xlpm.x,_xlpm.x=$Z2450))))</f>
        <v>1794</v>
      </c>
      <c r="AB2450" s="11">
        <f t="shared" si="661"/>
        <v>5.5741360089186175E-4</v>
      </c>
      <c r="AC2450" s="11">
        <f t="shared" si="662"/>
        <v>-0.20797611881703601</v>
      </c>
      <c r="AG2450" s="2"/>
      <c r="AL2450" s="2"/>
      <c r="AM2450" s="2"/>
    </row>
    <row r="2451" spans="1:39">
      <c r="A2451" s="1" t="str">
        <f t="shared" si="646"/>
        <v>~ngthen~ : [ŋθn]</v>
      </c>
      <c r="B2451" s="1">
        <f>_xlfn.LET(_xlpm.d,$G2451,_xlpm.k,_xlfn.CONCAT(LEFT(TRIM(B$1),1),"*"),COUNTIF(_xlpm.d,_xlpm.k))</f>
        <v>0</v>
      </c>
      <c r="C2451" s="1">
        <f>_xlfn.LET(_xlpm.d,$G2451,_xlpm.k,_xlfn.CONCAT(LEFT(TRIM(C$1),1),"*"),COUNTIF(_xlpm.d,_xlpm.k))</f>
        <v>0</v>
      </c>
      <c r="D2451" s="1">
        <f>_xlfn.LET(_xlpm.d,$G2451,_xlpm.k,_xlfn.CONCAT(LEFT(TRIM(D$1),1),"*"),COUNTIF(_xlpm.d,_xlpm.k))</f>
        <v>0</v>
      </c>
      <c r="E2451" s="1">
        <f t="shared" si="647"/>
        <v>0.30102999566398114</v>
      </c>
      <c r="F2451" s="7">
        <v>1</v>
      </c>
      <c r="G2451" s="9" t="s">
        <v>660</v>
      </c>
      <c r="H2451" s="4" cm="1">
        <f t="array" ref="H2451">F2451/freq.sum.r6e</f>
        <v>7.9214195183776928E-5</v>
      </c>
      <c r="I2451" s="4" t="str">
        <f t="shared" si="648"/>
        <v>ŋθn</v>
      </c>
      <c r="J2451" s="4" t="str">
        <f t="shared" si="649"/>
        <v>ngthen</v>
      </c>
      <c r="K2451" s="10">
        <f t="shared" si="650"/>
        <v>3</v>
      </c>
      <c r="L2451" s="1">
        <f t="shared" si="651"/>
        <v>6</v>
      </c>
      <c r="M2451" s="10">
        <f t="shared" si="652"/>
        <v>6</v>
      </c>
      <c r="N2451" s="1" t="str">
        <f t="shared" si="653"/>
        <v>~ngthen~</v>
      </c>
      <c r="O2451" s="1" t="str">
        <f t="shared" si="654"/>
        <v>[ŋθn]</v>
      </c>
      <c r="P2451" s="3" cm="1">
        <f t="array" ref="P2451">SUM(_xlfn._xlws.FILTER($H$2:$H$2454,_xlfn.MAP($N$2:$N$2454,_xlfn.LAMBDA(_xlpm.x,_xlpm.x=$N2451))))</f>
        <v>7.9214195183776928E-5</v>
      </c>
      <c r="Q2451" s="4">
        <f t="shared" si="655"/>
        <v>1</v>
      </c>
      <c r="R2451" s="6" cm="1">
        <f t="array" ref="R2451">SUM(_xlfn._xlws.FILTER($H$2:$H$2454,_xlfn.MAP($O$2:$O$2454,_xlfn.LAMBDA(_xlpm.x,_xlpm.x=$O2451))))</f>
        <v>7.9214195183776928E-5</v>
      </c>
      <c r="S2451" s="4">
        <f t="shared" si="656"/>
        <v>1</v>
      </c>
      <c r="T2451" s="4">
        <f t="shared" si="657"/>
        <v>0.27185717486836958</v>
      </c>
      <c r="U2451" s="4">
        <f t="shared" si="658"/>
        <v>1</v>
      </c>
      <c r="V2451" s="4">
        <f t="shared" si="659"/>
        <v>0</v>
      </c>
      <c r="W2451" s="4" t="s">
        <v>5121</v>
      </c>
      <c r="X2451" s="2" cm="1">
        <f t="array" ref="X2451">SUM(_xlfn._xlws.FILTER($F$2:$F$2454,_xlfn.MAP($W$2:$W$2454,_xlfn.LAMBDA(_xlpm.x,_xlpm.x=$W2451))))</f>
        <v>2896</v>
      </c>
      <c r="Y2451" s="11">
        <f t="shared" si="660"/>
        <v>3.453038674033149E-4</v>
      </c>
      <c r="Z2451" s="4"/>
      <c r="AA2451" s="2" cm="1">
        <f t="array" ref="AA2451">SUM(_xlfn._xlws.FILTER($F$2:$F$2454,_xlfn.MAP($Z$2:$Z$2454,_xlfn.LAMBDA(_xlpm.x,_xlpm.x=$Z2451))))</f>
        <v>3871</v>
      </c>
      <c r="AB2451" s="11">
        <f t="shared" si="661"/>
        <v>2.5833118057349522E-4</v>
      </c>
      <c r="AC2451" s="11">
        <f t="shared" si="662"/>
        <v>0.12602461379384577</v>
      </c>
      <c r="AG2451" s="2"/>
      <c r="AL2451" s="2"/>
      <c r="AM2451" s="2"/>
    </row>
    <row r="2452" spans="1:39">
      <c r="A2452" s="1" t="str">
        <f t="shared" si="646"/>
        <v>~rthrow~ : [ɹθɹoʊ]</v>
      </c>
      <c r="B2452" s="1">
        <f>_xlfn.LET(_xlpm.d,$G2452,_xlpm.k,_xlfn.CONCAT(LEFT(TRIM(B$1),1),"*"),COUNTIF(_xlpm.d,_xlpm.k))</f>
        <v>1</v>
      </c>
      <c r="C2452" s="1">
        <f>_xlfn.LET(_xlpm.d,$G2452,_xlpm.k,_xlfn.CONCAT(LEFT(TRIM(C$1),1),"*"),COUNTIF(_xlpm.d,_xlpm.k))</f>
        <v>0</v>
      </c>
      <c r="D2452" s="1">
        <f>_xlfn.LET(_xlpm.d,$G2452,_xlpm.k,_xlfn.CONCAT(LEFT(TRIM(D$1),1),"*"),COUNTIF(_xlpm.d,_xlpm.k))</f>
        <v>0</v>
      </c>
      <c r="E2452" s="1">
        <f t="shared" si="647"/>
        <v>0.30102999566398114</v>
      </c>
      <c r="F2452" s="7">
        <v>1</v>
      </c>
      <c r="G2452" s="9" t="s">
        <v>2435</v>
      </c>
      <c r="H2452" s="4" cm="1">
        <f t="array" ref="H2452">F2452/freq.sum.r6e</f>
        <v>7.9214195183776928E-5</v>
      </c>
      <c r="I2452" s="4" t="str">
        <f t="shared" si="648"/>
        <v>ɹθɹoʊ</v>
      </c>
      <c r="J2452" s="4" t="str">
        <f t="shared" si="649"/>
        <v>rthrow</v>
      </c>
      <c r="K2452" s="10">
        <f t="shared" si="650"/>
        <v>5</v>
      </c>
      <c r="L2452" s="1">
        <f t="shared" si="651"/>
        <v>6</v>
      </c>
      <c r="M2452" s="10">
        <f t="shared" si="652"/>
        <v>6</v>
      </c>
      <c r="N2452" s="1" t="str">
        <f t="shared" si="653"/>
        <v>~rthrow~</v>
      </c>
      <c r="O2452" s="1" t="str">
        <f t="shared" si="654"/>
        <v>[ɹθɹoʊ]</v>
      </c>
      <c r="P2452" s="3" cm="1">
        <f t="array" ref="P2452">SUM(_xlfn._xlws.FILTER($H$2:$H$2454,_xlfn.MAP($N$2:$N$2454,_xlfn.LAMBDA(_xlpm.x,_xlpm.x=$N2452))))</f>
        <v>7.9214195183776928E-5</v>
      </c>
      <c r="Q2452" s="4">
        <f t="shared" si="655"/>
        <v>1</v>
      </c>
      <c r="R2452" s="6" cm="1">
        <f t="array" ref="R2452">SUM(_xlfn._xlws.FILTER($H$2:$H$2454,_xlfn.MAP($O$2:$O$2454,_xlfn.LAMBDA(_xlpm.x,_xlpm.x=$O2452))))</f>
        <v>7.9214195183776928E-5</v>
      </c>
      <c r="S2452" s="4">
        <f t="shared" si="656"/>
        <v>1</v>
      </c>
      <c r="T2452" s="4">
        <f t="shared" si="657"/>
        <v>0.27185717486836958</v>
      </c>
      <c r="U2452" s="4">
        <f t="shared" si="658"/>
        <v>1</v>
      </c>
      <c r="V2452" s="4">
        <f t="shared" si="659"/>
        <v>0</v>
      </c>
      <c r="W2452" s="4" t="s">
        <v>5128</v>
      </c>
      <c r="X2452" s="2" cm="1">
        <f t="array" ref="X2452">SUM(_xlfn._xlws.FILTER($F$2:$F$2454,_xlfn.MAP($W$2:$W$2454,_xlfn.LAMBDA(_xlpm.x,_xlpm.x=$W2452))))</f>
        <v>89</v>
      </c>
      <c r="Y2452" s="11">
        <f t="shared" si="660"/>
        <v>1.1235955056179775E-2</v>
      </c>
      <c r="Z2452" s="4" t="s">
        <v>5109</v>
      </c>
      <c r="AA2452" s="2" cm="1">
        <f t="array" ref="AA2452">SUM(_xlfn._xlws.FILTER($F$2:$F$2454,_xlfn.MAP($Z$2:$Z$2454,_xlfn.LAMBDA(_xlpm.x,_xlpm.x=$Z2452))))</f>
        <v>257</v>
      </c>
      <c r="AB2452" s="11">
        <f t="shared" si="661"/>
        <v>3.8910505836575876E-3</v>
      </c>
      <c r="AC2452" s="11">
        <f t="shared" si="662"/>
        <v>0.4605431166863817</v>
      </c>
      <c r="AG2452" s="2"/>
      <c r="AL2452" s="2"/>
      <c r="AM2452" s="2"/>
    </row>
    <row r="2453" spans="1:39">
      <c r="A2453" s="1" t="str">
        <f t="shared" si="646"/>
        <v>~schlei~ : [ʃlaɪ]</v>
      </c>
      <c r="B2453" s="1">
        <f>_xlfn.LET(_xlpm.d,$G2453,_xlpm.k,_xlfn.CONCAT(LEFT(TRIM(B$1),1),"*"),COUNTIF(_xlpm.d,_xlpm.k))</f>
        <v>0</v>
      </c>
      <c r="C2453" s="1">
        <f>_xlfn.LET(_xlpm.d,$G2453,_xlpm.k,_xlfn.CONCAT(LEFT(TRIM(C$1),1),"*"),COUNTIF(_xlpm.d,_xlpm.k))</f>
        <v>0</v>
      </c>
      <c r="D2453" s="1">
        <f>_xlfn.LET(_xlpm.d,$G2453,_xlpm.k,_xlfn.CONCAT(LEFT(TRIM(D$1),1),"*"),COUNTIF(_xlpm.d,_xlpm.k))</f>
        <v>0</v>
      </c>
      <c r="E2453" s="1">
        <f t="shared" si="647"/>
        <v>0.30102999566398114</v>
      </c>
      <c r="F2453" s="7">
        <v>1</v>
      </c>
      <c r="G2453" s="9" t="s">
        <v>2353</v>
      </c>
      <c r="H2453" s="4" cm="1">
        <f t="array" ref="H2453">F2453/freq.sum.r6e</f>
        <v>7.9214195183776928E-5</v>
      </c>
      <c r="I2453" s="4" t="str">
        <f t="shared" si="648"/>
        <v>ʃlaɪ</v>
      </c>
      <c r="J2453" s="4" t="str">
        <f t="shared" si="649"/>
        <v>schlei</v>
      </c>
      <c r="K2453" s="10">
        <f t="shared" si="650"/>
        <v>4</v>
      </c>
      <c r="L2453" s="1">
        <f t="shared" si="651"/>
        <v>6</v>
      </c>
      <c r="M2453" s="10">
        <f t="shared" si="652"/>
        <v>6</v>
      </c>
      <c r="N2453" s="1" t="str">
        <f t="shared" si="653"/>
        <v>~schlei~</v>
      </c>
      <c r="O2453" s="1" t="str">
        <f t="shared" si="654"/>
        <v>[ʃlaɪ]</v>
      </c>
      <c r="P2453" s="3" cm="1">
        <f t="array" ref="P2453">SUM(_xlfn._xlws.FILTER($H$2:$H$2454,_xlfn.MAP($N$2:$N$2454,_xlfn.LAMBDA(_xlpm.x,_xlpm.x=$N2453))))</f>
        <v>7.9214195183776928E-5</v>
      </c>
      <c r="Q2453" s="4">
        <f t="shared" si="655"/>
        <v>1</v>
      </c>
      <c r="R2453" s="6" cm="1">
        <f t="array" ref="R2453">SUM(_xlfn._xlws.FILTER($H$2:$H$2454,_xlfn.MAP($O$2:$O$2454,_xlfn.LAMBDA(_xlpm.x,_xlpm.x=$O2453))))</f>
        <v>1.5842839036755386E-4</v>
      </c>
      <c r="S2453" s="4">
        <f t="shared" si="656"/>
        <v>0.5</v>
      </c>
      <c r="T2453" s="4">
        <f t="shared" si="657"/>
        <v>0.18123811657891303</v>
      </c>
      <c r="U2453" s="4">
        <f t="shared" si="658"/>
        <v>0.66666666666666663</v>
      </c>
      <c r="V2453" s="4">
        <f t="shared" si="659"/>
        <v>0.3010299956639812</v>
      </c>
      <c r="W2453" s="4" t="s">
        <v>5135</v>
      </c>
      <c r="X2453" s="2" cm="1">
        <f t="array" ref="X2453">SUM(_xlfn._xlws.FILTER($F$2:$F$2454,_xlfn.MAP($W$2:$W$2454,_xlfn.LAMBDA(_xlpm.x,_xlpm.x=$W2453))))</f>
        <v>40</v>
      </c>
      <c r="Y2453" s="11">
        <f t="shared" si="660"/>
        <v>2.5000000000000001E-2</v>
      </c>
      <c r="Z2453" s="4" t="s">
        <v>5106</v>
      </c>
      <c r="AA2453" s="2" cm="1">
        <f t="array" ref="AA2453">SUM(_xlfn._xlws.FILTER($F$2:$F$2454,_xlfn.MAP($Z$2:$Z$2454,_xlfn.LAMBDA(_xlpm.x,_xlpm.x=$Z2453))))</f>
        <v>397</v>
      </c>
      <c r="AB2453" s="11">
        <f t="shared" si="661"/>
        <v>2.5188916876574307E-3</v>
      </c>
      <c r="AC2453" s="11">
        <f t="shared" si="662"/>
        <v>0.99673051543515268</v>
      </c>
      <c r="AG2453" s="2"/>
      <c r="AL2453" s="2"/>
      <c r="AM2453" s="2"/>
    </row>
    <row r="2454" spans="1:39">
      <c r="A2454" s="1" t="str">
        <f t="shared" si="646"/>
        <v>~nsciou~ : [nʃə]</v>
      </c>
      <c r="B2454" s="1">
        <f>_xlfn.LET(_xlpm.d,$G2454,_xlpm.k,_xlfn.CONCAT(LEFT(TRIM(B$1),1),"*"),COUNTIF(_xlpm.d,_xlpm.k))</f>
        <v>0</v>
      </c>
      <c r="C2454" s="1">
        <f>_xlfn.LET(_xlpm.d,$G2454,_xlpm.k,_xlfn.CONCAT(LEFT(TRIM(C$1),1),"*"),COUNTIF(_xlpm.d,_xlpm.k))</f>
        <v>0</v>
      </c>
      <c r="D2454" s="1">
        <f>_xlfn.LET(_xlpm.d,$G2454,_xlpm.k,_xlfn.CONCAT(LEFT(TRIM(D$1),1),"*"),COUNTIF(_xlpm.d,_xlpm.k))</f>
        <v>1</v>
      </c>
      <c r="E2454" s="1">
        <f t="shared" si="647"/>
        <v>0.30102999566398114</v>
      </c>
      <c r="F2454" s="7">
        <v>1</v>
      </c>
      <c r="G2454" s="9" t="s">
        <v>1547</v>
      </c>
      <c r="H2454" s="4" cm="1">
        <f t="array" ref="H2454">F2454/freq.sum.r6e</f>
        <v>7.9214195183776928E-5</v>
      </c>
      <c r="I2454" s="4" t="str">
        <f t="shared" si="648"/>
        <v>nʃə</v>
      </c>
      <c r="J2454" s="4" t="str">
        <f t="shared" si="649"/>
        <v>nsciou</v>
      </c>
      <c r="K2454" s="10">
        <f t="shared" si="650"/>
        <v>3</v>
      </c>
      <c r="L2454" s="1">
        <f t="shared" si="651"/>
        <v>6</v>
      </c>
      <c r="M2454" s="10">
        <f t="shared" si="652"/>
        <v>6</v>
      </c>
      <c r="N2454" s="1" t="str">
        <f t="shared" si="653"/>
        <v>~nsciou~</v>
      </c>
      <c r="O2454" s="1" t="str">
        <f t="shared" si="654"/>
        <v>[nʃə]</v>
      </c>
      <c r="P2454" s="3" cm="1">
        <f t="array" ref="P2454">SUM(_xlfn._xlws.FILTER($H$2:$H$2454,_xlfn.MAP($N$2:$N$2454,_xlfn.LAMBDA(_xlpm.x,_xlpm.x=$N2454))))</f>
        <v>7.9214195183776928E-5</v>
      </c>
      <c r="Q2454" s="4">
        <f t="shared" si="655"/>
        <v>1</v>
      </c>
      <c r="R2454" s="6" cm="1">
        <f t="array" ref="R2454">SUM(_xlfn._xlws.FILTER($H$2:$H$2454,_xlfn.MAP($O$2:$O$2454,_xlfn.LAMBDA(_xlpm.x,_xlpm.x=$O2454))))</f>
        <v>1.1089987325728769E-3</v>
      </c>
      <c r="S2454" s="4">
        <f t="shared" si="656"/>
        <v>7.1428571428571438E-2</v>
      </c>
      <c r="T2454" s="4">
        <f t="shared" si="657"/>
        <v>3.6247623315782615E-2</v>
      </c>
      <c r="U2454" s="4">
        <f t="shared" si="658"/>
        <v>0.13333333333333336</v>
      </c>
      <c r="V2454" s="4">
        <f t="shared" si="659"/>
        <v>1.146128035678238</v>
      </c>
      <c r="W2454" s="4" t="s">
        <v>5144</v>
      </c>
      <c r="X2454" s="2" cm="1">
        <f t="array" ref="X2454">SUM(_xlfn._xlws.FILTER($F$2:$F$2454,_xlfn.MAP($W$2:$W$2454,_xlfn.LAMBDA(_xlpm.x,_xlpm.x=$W2454))))</f>
        <v>10</v>
      </c>
      <c r="Y2454" s="11">
        <f t="shared" si="660"/>
        <v>0.1</v>
      </c>
      <c r="Z2454" s="4" t="s">
        <v>5101</v>
      </c>
      <c r="AA2454" s="2" cm="1">
        <f t="array" ref="AA2454">SUM(_xlfn._xlws.FILTER($F$2:$F$2454,_xlfn.MAP($Z$2:$Z$2454,_xlfn.LAMBDA(_xlpm.x,_xlpm.x=$Z2454))))</f>
        <v>2255</v>
      </c>
      <c r="AB2454" s="11">
        <f t="shared" si="661"/>
        <v>4.434589800443459E-4</v>
      </c>
      <c r="AC2454" s="11">
        <f t="shared" si="662"/>
        <v>2.3531465462139796</v>
      </c>
      <c r="AG2454" s="2"/>
      <c r="AL2454" s="2"/>
      <c r="AM2454" s="2"/>
    </row>
    <row r="2455" spans="1:39">
      <c r="B2455" s="7"/>
      <c r="C2455" s="5"/>
      <c r="D2455" s="3"/>
      <c r="E2455" s="3"/>
      <c r="F2455" s="1"/>
      <c r="G2455" s="1"/>
      <c r="H2455" s="1"/>
      <c r="I2455" s="1"/>
      <c r="J2455" s="1"/>
      <c r="K2455" s="1"/>
      <c r="L2455" s="3"/>
      <c r="M2455" s="3"/>
      <c r="O2455" s="4"/>
      <c r="U2455" s="4"/>
      <c r="V2455" s="6"/>
      <c r="Y2455" s="4"/>
      <c r="Z2455" s="4"/>
      <c r="AA2455" s="4"/>
      <c r="AB2455" s="4"/>
      <c r="AC2455" s="4"/>
      <c r="AD2455" s="4"/>
      <c r="AE2455" s="4"/>
      <c r="AF2455" s="4"/>
      <c r="AJ2455" s="4"/>
    </row>
    <row r="2456" spans="1:39">
      <c r="B2456" s="7"/>
      <c r="C2456" s="5"/>
      <c r="D2456" s="3"/>
      <c r="E2456" s="3"/>
      <c r="F2456" s="1"/>
      <c r="G2456" s="1"/>
      <c r="H2456" s="1"/>
      <c r="I2456" s="1"/>
      <c r="J2456" s="1"/>
      <c r="K2456" s="1"/>
      <c r="L2456" s="3"/>
      <c r="M2456" s="3"/>
      <c r="O2456" s="4"/>
      <c r="U2456" s="4"/>
      <c r="V2456" s="6"/>
      <c r="Y2456" s="4"/>
      <c r="Z2456" s="4"/>
      <c r="AA2456" s="4"/>
      <c r="AB2456" s="4"/>
      <c r="AC2456" s="4"/>
      <c r="AD2456" s="4"/>
      <c r="AE2456" s="4"/>
      <c r="AF2456" s="4"/>
      <c r="AJ2456" s="4"/>
    </row>
    <row r="2457" spans="1:39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SUM(E$2:E$2454)</f>
        <v>1349.6346953393322</v>
      </c>
      <c r="F2457" s="8">
        <f>SUM(F$2:F$2454)</f>
        <v>12624</v>
      </c>
      <c r="J2457" s="2" t="s">
        <v>5182</v>
      </c>
      <c r="K2457" s="2" t="str">
        <f>K$1</f>
        <v>sound.size</v>
      </c>
      <c r="L2457" s="2" t="str">
        <f>L$1</f>
        <v>spell.length</v>
      </c>
      <c r="M2457"/>
      <c r="N2457" s="2"/>
      <c r="O2457"/>
      <c r="T2457" s="16"/>
      <c r="U2457" s="16" t="s">
        <v>5170</v>
      </c>
      <c r="V2457" s="16" t="s">
        <v>5171</v>
      </c>
      <c r="X2457" s="2"/>
      <c r="AD2457"/>
      <c r="AG2457" s="2"/>
      <c r="AI2457"/>
      <c r="AJ2457"/>
      <c r="AL2457" s="2"/>
      <c r="AM2457" s="2"/>
    </row>
    <row r="2458" spans="1:39">
      <c r="J2458" s="2">
        <v>0</v>
      </c>
      <c r="K2458" s="2">
        <f>_xlfn.LET(_xlpm.d,K$2:K$2454,_xlpm.k,$J2458,COUNTIF(_xlpm.d,_xlpm.k))</f>
        <v>3</v>
      </c>
      <c r="L2458" s="2">
        <f>_xlfn.LET(_xlpm.d,L$2:L$2454,_xlpm.k,$J2458,COUNTIF(_xlpm.d,_xlpm.k))</f>
        <v>2</v>
      </c>
      <c r="M2458"/>
      <c r="N2458" s="2"/>
      <c r="O2458"/>
      <c r="T2458" s="16" t="s">
        <v>5172</v>
      </c>
      <c r="U2458" s="16">
        <f>_xlfn.LET(_xlpm.d,V$2:V$2454,COUNTIF(_xlpm.d,"&lt;0"))</f>
        <v>885</v>
      </c>
      <c r="V2458" s="17">
        <f>U2458/U$2461</f>
        <v>0.36078271504280474</v>
      </c>
      <c r="X2458" s="2"/>
      <c r="AD2458"/>
      <c r="AG2458" s="2"/>
      <c r="AI2458"/>
      <c r="AJ2458"/>
      <c r="AL2458" s="2"/>
      <c r="AM2458" s="2"/>
    </row>
    <row r="2459" spans="1:39">
      <c r="D2459" s="2" t="s">
        <v>5175</v>
      </c>
      <c r="E2459">
        <f>_xlfn.LET(_xlpm.d,E$2:E$2454,AVERAGE(_xlpm.d))</f>
        <v>0.55019759288191283</v>
      </c>
      <c r="F2459">
        <f>_xlfn.LET(_xlpm.d,F$2:F$2454,AVERAGE(_xlpm.d))</f>
        <v>5.1463514064410925</v>
      </c>
      <c r="J2459" s="2">
        <v>1</v>
      </c>
      <c r="K2459" s="2">
        <f>_xlfn.LET(_xlpm.d,K$2:K$2454,_xlpm.k,$J2459,COUNTIF(_xlpm.d,_xlpm.k))</f>
        <v>134</v>
      </c>
      <c r="L2459" s="2">
        <f>_xlfn.LET(_xlpm.d,L$2:L$2454,_xlpm.k,$J2459,COUNTIF(_xlpm.d,_xlpm.k))</f>
        <v>69</v>
      </c>
      <c r="M2459"/>
      <c r="N2459" s="2"/>
      <c r="O2459"/>
      <c r="T2459" s="16" t="s">
        <v>5173</v>
      </c>
      <c r="U2459" s="16">
        <f>_xlfn.LET(_xlpm.d,V$2:V$2454,COUNTIF(_xlpm.d,"=0"))</f>
        <v>385</v>
      </c>
      <c r="V2459" s="17">
        <f t="shared" ref="V2459:V2460" si="663">U2459/U$2461</f>
        <v>0.15695067264573992</v>
      </c>
      <c r="X2459" s="2"/>
      <c r="AD2459"/>
      <c r="AG2459" s="2"/>
      <c r="AI2459"/>
      <c r="AJ2459"/>
      <c r="AL2459" s="2"/>
      <c r="AM2459" s="2"/>
    </row>
    <row r="2460" spans="1:39">
      <c r="D2460" s="2" t="s">
        <v>5176</v>
      </c>
      <c r="E2460">
        <f>_xlfn.LET(_xlpm.d,E$2:E$2295,MEDIAN(_xlpm.d))</f>
        <v>0.47712125471966244</v>
      </c>
      <c r="F2460">
        <f>_xlfn.LET(_xlpm.d,F$2:F$2295,MEDIAN(_xlpm.d))</f>
        <v>2</v>
      </c>
      <c r="J2460" s="2">
        <v>2</v>
      </c>
      <c r="K2460" s="2">
        <f>_xlfn.LET(_xlpm.d,K$2:K$2454,_xlpm.k,$J2460,COUNTIF(_xlpm.d,_xlpm.k))</f>
        <v>981</v>
      </c>
      <c r="L2460" s="2">
        <f>_xlfn.LET(_xlpm.d,L$2:L$2454,_xlpm.k,$J2460,COUNTIF(_xlpm.d,_xlpm.k))</f>
        <v>626</v>
      </c>
      <c r="M2460"/>
      <c r="N2460" s="2"/>
      <c r="O2460"/>
      <c r="T2460" s="16" t="s">
        <v>5174</v>
      </c>
      <c r="U2460" s="16">
        <f>_xlfn.LET(_xlpm.d,V$2:V$2454,COUNTIF(_xlpm.d,"&gt;0"))</f>
        <v>1183</v>
      </c>
      <c r="V2460" s="17">
        <f t="shared" si="663"/>
        <v>0.48226661231145534</v>
      </c>
      <c r="X2460" s="2"/>
      <c r="AD2460"/>
      <c r="AG2460" s="2"/>
      <c r="AI2460"/>
      <c r="AJ2460"/>
      <c r="AL2460" s="2"/>
      <c r="AM2460" s="2"/>
    </row>
    <row r="2461" spans="1:39">
      <c r="D2461" s="2" t="s">
        <v>5177</v>
      </c>
      <c r="E2461">
        <f>_xlfn.LET(_xlpm.d,E$2:E$2295,MAX(_xlpm.d))</f>
        <v>2.5965970956264601</v>
      </c>
      <c r="F2461">
        <f>_xlfn.LET(_xlpm.d,F$2:F$2295,MAX(_xlpm.d))</f>
        <v>394</v>
      </c>
      <c r="J2461" s="2">
        <v>3</v>
      </c>
      <c r="K2461" s="2">
        <f>_xlfn.LET(_xlpm.d,K$2:K$2454,_xlpm.k,$J2461,COUNTIF(_xlpm.d,_xlpm.k))</f>
        <v>976</v>
      </c>
      <c r="L2461" s="2">
        <f>_xlfn.LET(_xlpm.d,L$2:L$2454,_xlpm.k,$J2461,COUNTIF(_xlpm.d,_xlpm.k))</f>
        <v>1186</v>
      </c>
      <c r="M2461"/>
      <c r="N2461" s="2"/>
      <c r="O2461"/>
      <c r="T2461" s="16"/>
      <c r="U2461" s="16">
        <f>SUM(U2458:U2460)</f>
        <v>2453</v>
      </c>
      <c r="V2461" s="17">
        <f>SUM(V2458:V2460)</f>
        <v>1</v>
      </c>
      <c r="X2461" s="2"/>
      <c r="AD2461"/>
      <c r="AG2461" s="2"/>
      <c r="AI2461"/>
      <c r="AJ2461"/>
      <c r="AL2461" s="2"/>
      <c r="AM2461" s="2"/>
    </row>
    <row r="2462" spans="1:39">
      <c r="D2462" s="2" t="s">
        <v>5178</v>
      </c>
      <c r="E2462">
        <f>_xlfn.LET(_xlpm.d,E$2:E$2295,MIN(_xlpm.d))</f>
        <v>0.30102999566398114</v>
      </c>
      <c r="F2462">
        <f>_xlfn.LET(_xlpm.d,F$2:F$2295,MIN(_xlpm.d))</f>
        <v>1</v>
      </c>
      <c r="J2462" s="2">
        <v>4</v>
      </c>
      <c r="K2462" s="2">
        <f>_xlfn.LET(_xlpm.d,K$2:K$2454,_xlpm.k,$J2462,COUNTIF(_xlpm.d,_xlpm.k))</f>
        <v>317</v>
      </c>
      <c r="L2462" s="2">
        <f>_xlfn.LET(_xlpm.d,L$2:L$2454,_xlpm.k,$J2462,COUNTIF(_xlpm.d,_xlpm.k))</f>
        <v>498</v>
      </c>
      <c r="M2462"/>
      <c r="N2462" s="2"/>
      <c r="O2462"/>
      <c r="T2462" s="2"/>
      <c r="V2462"/>
      <c r="X2462" s="2"/>
      <c r="AF2462"/>
      <c r="AG2462" s="2"/>
      <c r="AK2462"/>
      <c r="AM2462" s="2"/>
    </row>
    <row r="2463" spans="1:39">
      <c r="D2463" s="2" t="s">
        <v>5179</v>
      </c>
      <c r="E2463">
        <f>_xlfn.LET(_xlpm.d,E$2:E$2295,STDEV(_xlpm.d))</f>
        <v>0.35088711668675598</v>
      </c>
      <c r="F2463">
        <f>_xlfn.LET(_xlpm.d,F$2:F$2295,STDEV(_xlpm.d))</f>
        <v>16.353025243986874</v>
      </c>
      <c r="J2463" s="2">
        <v>5</v>
      </c>
      <c r="K2463" s="2">
        <f>_xlfn.LET(_xlpm.d,K$2:K$2454,_xlpm.k,$J2463,COUNTIF(_xlpm.d,_xlpm.k))</f>
        <v>39</v>
      </c>
      <c r="L2463" s="2">
        <f>_xlfn.LET(_xlpm.d,L$2:L$2454,_xlpm.k,$J2463,COUNTIF(_xlpm.d,_xlpm.k))</f>
        <v>68</v>
      </c>
      <c r="M2463"/>
      <c r="N2463" s="2"/>
      <c r="O2463"/>
      <c r="T2463" s="2"/>
      <c r="V2463"/>
      <c r="X2463" s="2"/>
      <c r="AF2463"/>
      <c r="AG2463" s="2"/>
      <c r="AK2463"/>
      <c r="AM2463" s="2"/>
    </row>
    <row r="2464" spans="1:39">
      <c r="J2464" s="2">
        <v>6</v>
      </c>
      <c r="K2464" s="2">
        <f>_xlfn.LET(_xlpm.d,K$2:K$2454,_xlpm.k,$J2464,COUNTIF(_xlpm.d,_xlpm.k))</f>
        <v>3</v>
      </c>
      <c r="L2464" s="2">
        <f>_xlfn.LET(_xlpm.d,L$2:L$2454,_xlpm.k,$J2464,COUNTIF(_xlpm.d,_xlpm.k))</f>
        <v>4</v>
      </c>
    </row>
    <row r="2465" spans="4:12">
      <c r="J2465" s="2">
        <v>7</v>
      </c>
      <c r="K2465" s="2">
        <f>_xlfn.LET(_xlpm.d,K$2:K$2454,_xlpm.k,$J2465,COUNTIF(_xlpm.d,_xlpm.k))</f>
        <v>0</v>
      </c>
      <c r="L2465" s="2">
        <f>_xlfn.LET(_xlpm.d,L$2:L$2454,_xlpm.k,$J2465,COUNTIF(_xlpm.d,_xlpm.k))</f>
        <v>0</v>
      </c>
    </row>
    <row r="2466" spans="4:12">
      <c r="E2466" s="2" t="str">
        <f>CONCATENATE("Distribution of ",E$1)</f>
        <v>Distribution of log(pair.freq)</v>
      </c>
      <c r="J2466" s="2" t="s">
        <v>5181</v>
      </c>
      <c r="K2466" s="2">
        <f>SUM(K2458:K2465)</f>
        <v>2453</v>
      </c>
      <c r="L2466" s="2">
        <f>SUM(L2458:L2465)</f>
        <v>2453</v>
      </c>
    </row>
    <row r="2467" spans="4:12">
      <c r="D2467" s="2">
        <v>2.6</v>
      </c>
      <c r="E2467">
        <f>_xlfn.LET(_xlpm.d,E$2:E$2454,_xlpm.bin,$D2467:$D2468,_xlfn.SINGLE(FREQUENCY(_xlpm.d,_xlpm.bin)))</f>
        <v>2</v>
      </c>
    </row>
    <row r="2468" spans="4:12">
      <c r="D2468" s="2">
        <v>2.5</v>
      </c>
      <c r="E2468">
        <f t="shared" ref="E2468:E2493" si="664">_xlfn.LET(_xlpm.d,E$2:E$2454,_xlpm.bin,$D2468:$D2469,_xlfn.SINGLE(FREQUENCY(_xlpm.d,_xlpm.bin)))</f>
        <v>0</v>
      </c>
    </row>
    <row r="2469" spans="4:12">
      <c r="D2469" s="2">
        <v>2.4</v>
      </c>
      <c r="E2469">
        <f t="shared" si="664"/>
        <v>0</v>
      </c>
    </row>
    <row r="2470" spans="4:12">
      <c r="D2470" s="2">
        <v>2.2999999999999998</v>
      </c>
      <c r="E2470">
        <f t="shared" si="664"/>
        <v>2</v>
      </c>
    </row>
    <row r="2471" spans="4:12">
      <c r="D2471" s="2">
        <v>2.2000000000000002</v>
      </c>
      <c r="E2471">
        <f t="shared" si="664"/>
        <v>4</v>
      </c>
    </row>
    <row r="2472" spans="4:12">
      <c r="D2472" s="2">
        <v>2.1</v>
      </c>
      <c r="E2472">
        <f t="shared" si="664"/>
        <v>2</v>
      </c>
    </row>
    <row r="2473" spans="4:12">
      <c r="D2473" s="2">
        <v>2</v>
      </c>
      <c r="E2473">
        <f t="shared" si="664"/>
        <v>5</v>
      </c>
    </row>
    <row r="2474" spans="4:12">
      <c r="D2474" s="2">
        <v>1.9</v>
      </c>
      <c r="E2474">
        <f t="shared" si="664"/>
        <v>8</v>
      </c>
    </row>
    <row r="2475" spans="4:12">
      <c r="D2475" s="2">
        <v>1.8</v>
      </c>
      <c r="E2475">
        <f t="shared" si="664"/>
        <v>8</v>
      </c>
    </row>
    <row r="2476" spans="4:12">
      <c r="D2476" s="2">
        <v>1.7</v>
      </c>
      <c r="E2476">
        <f t="shared" si="664"/>
        <v>18</v>
      </c>
    </row>
    <row r="2477" spans="4:12">
      <c r="D2477" s="2">
        <v>1.6</v>
      </c>
      <c r="E2477">
        <f t="shared" si="664"/>
        <v>21</v>
      </c>
    </row>
    <row r="2478" spans="4:12">
      <c r="D2478" s="2">
        <v>1.5</v>
      </c>
      <c r="E2478">
        <f t="shared" si="664"/>
        <v>18</v>
      </c>
    </row>
    <row r="2479" spans="4:12">
      <c r="D2479" s="2">
        <v>1.4</v>
      </c>
      <c r="E2479">
        <f t="shared" si="664"/>
        <v>38</v>
      </c>
    </row>
    <row r="2480" spans="4:12">
      <c r="D2480" s="2">
        <v>1.3</v>
      </c>
      <c r="E2480">
        <f t="shared" si="664"/>
        <v>31</v>
      </c>
    </row>
    <row r="2481" spans="4:5">
      <c r="D2481" s="2">
        <v>1.2</v>
      </c>
      <c r="E2481">
        <f t="shared" si="664"/>
        <v>37</v>
      </c>
    </row>
    <row r="2482" spans="4:5">
      <c r="D2482" s="2">
        <v>1.1000000000000001</v>
      </c>
      <c r="E2482">
        <f t="shared" si="664"/>
        <v>49</v>
      </c>
    </row>
    <row r="2483" spans="4:5">
      <c r="D2483" s="2">
        <v>1</v>
      </c>
      <c r="E2483">
        <f t="shared" si="664"/>
        <v>109</v>
      </c>
    </row>
    <row r="2484" spans="4:5">
      <c r="D2484" s="2">
        <v>0.9</v>
      </c>
      <c r="E2484">
        <f t="shared" si="664"/>
        <v>73</v>
      </c>
    </row>
    <row r="2485" spans="4:5">
      <c r="D2485" s="2">
        <v>0.8</v>
      </c>
      <c r="E2485">
        <f t="shared" si="664"/>
        <v>102</v>
      </c>
    </row>
    <row r="2486" spans="4:5">
      <c r="D2486" s="2">
        <v>0.7</v>
      </c>
      <c r="E2486">
        <f t="shared" si="664"/>
        <v>350</v>
      </c>
    </row>
    <row r="2487" spans="4:5">
      <c r="D2487" s="2">
        <v>0.6</v>
      </c>
      <c r="E2487">
        <f t="shared" si="664"/>
        <v>0</v>
      </c>
    </row>
    <row r="2488" spans="4:5">
      <c r="D2488" s="2">
        <v>0.5</v>
      </c>
      <c r="E2488">
        <f t="shared" si="664"/>
        <v>422</v>
      </c>
    </row>
    <row r="2489" spans="4:5">
      <c r="D2489" s="2">
        <v>0.4</v>
      </c>
      <c r="E2489">
        <f t="shared" si="664"/>
        <v>1154</v>
      </c>
    </row>
    <row r="2490" spans="4:5">
      <c r="D2490" s="2">
        <v>0.3</v>
      </c>
      <c r="E2490">
        <f t="shared" si="664"/>
        <v>0</v>
      </c>
    </row>
    <row r="2491" spans="4:5">
      <c r="D2491" s="2">
        <v>0.2</v>
      </c>
      <c r="E2491">
        <f t="shared" si="664"/>
        <v>0</v>
      </c>
    </row>
    <row r="2492" spans="4:5">
      <c r="D2492" s="2">
        <v>0.1</v>
      </c>
      <c r="E2492">
        <f t="shared" si="664"/>
        <v>0</v>
      </c>
    </row>
    <row r="2493" spans="4:5">
      <c r="D2493" s="2">
        <v>0</v>
      </c>
      <c r="E2493">
        <f t="shared" si="664"/>
        <v>0</v>
      </c>
    </row>
  </sheetData>
  <phoneticPr fontId="1"/>
  <conditionalFormatting sqref="B2455:B2456 F2:F2454">
    <cfRule type="colorScale" priority="10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3:E2454 B2:D2">
    <cfRule type="cellIs" dxfId="3" priority="5" operator="equal">
      <formula>1</formula>
    </cfRule>
  </conditionalFormatting>
  <conditionalFormatting sqref="H2:H2454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455:O2456">
    <cfRule type="colorScale" priority="6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S2:S2454">
    <cfRule type="colorScale" priority="1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2454 Q2:Q2454 AJ2455:AJ2456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2455:U2456">
    <cfRule type="colorScale" priority="8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X3:Y2454 AA3:AC2454 U2:W2454 Z2:Z2454">
    <cfRule type="colorScale" priority="67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Y2455:AF2456">
    <cfRule type="colorScale" priority="68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E2">
    <cfRule type="cellIs" dxfId="2" priority="3" operator="equal">
      <formula>1</formula>
    </cfRule>
  </conditionalFormatting>
  <conditionalFormatting sqref="K2458:K2465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L2458:L2465">
    <cfRule type="colorScale" priority="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9F52-1004-0142-B950-24E54A0AE5B1}">
  <dimension ref="A1:AD2457"/>
  <sheetViews>
    <sheetView topLeftCell="C1" workbookViewId="0">
      <pane xSplit="14860" ySplit="5520" topLeftCell="M2455" activePane="bottomRight"/>
      <selection activeCell="N6" sqref="N6"/>
      <selection pane="topRight" activeCell="S1" sqref="S1:T1048576"/>
      <selection pane="bottomLeft" activeCell="A17" sqref="A17"/>
      <selection pane="bottomRight" activeCell="N2457" sqref="N2457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5.5546875" style="2" customWidth="1"/>
    <col min="6" max="6" width="8.88671875" style="2" customWidth="1"/>
    <col min="7" max="7" width="8.33203125" style="2" customWidth="1"/>
    <col min="8" max="8" width="5.44140625" style="2" customWidth="1"/>
    <col min="9" max="9" width="6.21875" style="2" customWidth="1"/>
    <col min="10" max="10" width="4.5546875" style="2" customWidth="1"/>
    <col min="11" max="11" width="6.109375" style="2" customWidth="1"/>
    <col min="12" max="12" width="5.44140625" style="2" customWidth="1"/>
    <col min="13" max="13" width="6.109375" customWidth="1"/>
    <col min="14" max="14" width="6.44140625" style="2" customWidth="1"/>
    <col min="17" max="17" width="9.88671875" customWidth="1"/>
    <col min="18" max="18" width="10" customWidth="1"/>
    <col min="20" max="21" width="9.33203125" style="2" customWidth="1"/>
    <col min="23" max="23" width="9.5546875" style="2" customWidth="1"/>
    <col min="24" max="24" width="9.33203125" customWidth="1"/>
    <col min="25" max="26" width="10.77734375" style="2"/>
    <col min="27" max="27" width="9.77734375" style="2" customWidth="1"/>
    <col min="28" max="28" width="10.77734375" style="2"/>
    <col min="31" max="16384" width="10.77734375" style="2"/>
  </cols>
  <sheetData>
    <row r="1" spans="1:30">
      <c r="A1" s="2" t="s">
        <v>346</v>
      </c>
      <c r="B1" s="2" t="s">
        <v>4</v>
      </c>
      <c r="C1" s="2" t="s">
        <v>5</v>
      </c>
      <c r="D1" s="2" t="s">
        <v>6</v>
      </c>
      <c r="E1" s="2" t="s">
        <v>2471</v>
      </c>
      <c r="F1" s="2" t="s">
        <v>347</v>
      </c>
      <c r="G1" s="2" t="s">
        <v>3</v>
      </c>
      <c r="H1" s="2" t="s">
        <v>348</v>
      </c>
      <c r="I1" s="2" t="s">
        <v>349</v>
      </c>
      <c r="J1" s="2" t="s">
        <v>2469</v>
      </c>
      <c r="K1" s="2" t="s">
        <v>2468</v>
      </c>
      <c r="L1" s="2" t="s">
        <v>2470</v>
      </c>
      <c r="M1" s="2" t="s">
        <v>1</v>
      </c>
      <c r="N1" s="2" t="s">
        <v>0</v>
      </c>
      <c r="O1" s="2" t="s">
        <v>2442</v>
      </c>
      <c r="P1" s="2" t="s">
        <v>2440</v>
      </c>
      <c r="Q1" s="2" t="s">
        <v>2441</v>
      </c>
      <c r="R1" s="2" t="s">
        <v>2443</v>
      </c>
      <c r="S1" s="2" t="s">
        <v>2444</v>
      </c>
      <c r="T1" s="2" t="s">
        <v>2473</v>
      </c>
      <c r="U1" s="2" t="s">
        <v>2472</v>
      </c>
      <c r="V1" s="2" t="s">
        <v>2</v>
      </c>
      <c r="X1" s="2"/>
      <c r="AC1" s="2"/>
      <c r="AD1" s="2"/>
    </row>
    <row r="2" spans="1:30">
      <c r="A2" s="1" t="str">
        <f t="shared" ref="A2:A65" si="0">_xlfn.LET(_xlpm.sep," : ",CONCATENATE(M2,_xlpm.sep,N2))</f>
        <v>-e- : [jɜ]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1875</v>
      </c>
      <c r="G2" s="3" t="e">
        <f t="shared" ref="G2:G65" si="2">E2/freq.sum.r6e</f>
        <v>#NAME?</v>
      </c>
      <c r="H2" s="4" t="str">
        <f t="shared" ref="H2:H65" si="3">_xlfn.LET(_xlpm.sep,":",_xlpm.w,$F2,LEFT(_xlpm.w,FIND(_xlpm.sep,_xlpm.w)-1))</f>
        <v>jɜ</v>
      </c>
      <c r="I2" s="4" t="str">
        <f t="shared" ref="I2:I65" si="4">_xlfn.LET(_xlpm.sep,":",_xlpm.w,$F2,RIGHT(_xlpm.w,LEN(_xlpm.w)-FIND(_xlpm.sep,_xlpm.w)))</f>
        <v>e</v>
      </c>
      <c r="J2" s="10">
        <f t="shared" ref="J2:J65" si="5">_xlfn.LET(_xlpm.w,H2,LEN(_xlpm.w))</f>
        <v>2</v>
      </c>
      <c r="K2" s="1">
        <f t="shared" ref="K2:K65" si="6">_xlfn.LET(_xlpm.w,I2,LEN(_xlpm.w))</f>
        <v>1</v>
      </c>
      <c r="L2" s="10">
        <f t="shared" ref="L2:L65" si="7">_xlfn.LET(_xlpm.a,J2,_xlpm.b,K2,MAX(_xlpm.a,_xlpm.b))</f>
        <v>2</v>
      </c>
      <c r="M2" s="1" t="str">
        <f t="shared" ref="M2:M65" si="8">_xlfn.LET(_xlpm.sep,":",_xlpm.w,$F2,_xlfn.CONCAT("-",RIGHT(_xlpm.w,LEN(_xlpm.w)-FIND(_xlpm.sep,_xlpm.w)),"-"))</f>
        <v>-e-</v>
      </c>
      <c r="N2" s="1" t="str">
        <f t="shared" ref="N2:N65" si="9">_xlfn.LET(_xlpm.sep,":",_xlpm.w,$F2,_xlfn.CONCAT("[",LEFT(_xlpm.w,FIND(_xlpm.sep,_xlpm.w)-1),"]"))</f>
        <v>[jɜ]</v>
      </c>
      <c r="O2" s="3" t="e" cm="1">
        <f t="array" ref="O2">SUM(_xlfn._xlws.FILTER($G$2:$G$2454,_xlfn.MAP($M$2:$M$2454,_xlfn.LAMBDA(_xlpm.x,_xlpm.x=$M2))))</f>
        <v>#NAME?</v>
      </c>
      <c r="P2" s="4" t="e">
        <f t="shared" ref="P2:P65" si="10">$G2/O2</f>
        <v>#NAME?</v>
      </c>
      <c r="Q2" s="6" t="e" cm="1">
        <f t="array" ref="Q2">SUM(_xlfn._xlws.FILTER($G$2:$G$2454,_xlfn.MAP($N$2:$N$2454,_xlfn.LAMBDA(_xlpm.x,_xlpm.x=$N2))))</f>
        <v>#NAME?</v>
      </c>
      <c r="R2" s="4" t="e">
        <f t="shared" ref="R2:R65" si="11">$G2/Q2</f>
        <v>#NAME?</v>
      </c>
      <c r="S2" s="4" t="e">
        <f t="shared" ref="S2:S65" si="12">_xlfn.LET(_xlpm.freq,E2,_xlpm.size,L2+1,_xlpm.F,T2,LOG(1+_xlpm.freq)*LOG(1+_xlpm.size)*_xlpm.F)</f>
        <v>#NAME?</v>
      </c>
      <c r="T2" s="4" t="e">
        <f t="shared" ref="T2:T65" si="13">_xlfn.LET(_xlpm.a,R2,_xlpm.b,P2,2*_xlpm.a*_xlpm.b/(_xlpm.a+_xlpm.b))</f>
        <v>#NAME?</v>
      </c>
      <c r="U2" s="4" t="e">
        <f t="shared" ref="U2:U65" si="14">_xlfn.LET(_xlpm.p,P2,_xlpm.q,R2,LOG(_xlpm.p/_xlpm.q))</f>
        <v>#NAME?</v>
      </c>
      <c r="V2" s="2"/>
      <c r="X2" s="2"/>
      <c r="AC2" s="2"/>
      <c r="AD2" s="2"/>
    </row>
    <row r="3" spans="1:30">
      <c r="A3" s="1" t="str">
        <f t="shared" si="0"/>
        <v>-a- : [əɪ]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2</v>
      </c>
      <c r="F3" s="9" t="s">
        <v>1865</v>
      </c>
      <c r="G3" s="3" t="e">
        <f t="shared" si="2"/>
        <v>#NAME?</v>
      </c>
      <c r="H3" s="4" t="str">
        <f t="shared" si="3"/>
        <v>əɪ</v>
      </c>
      <c r="I3" s="4" t="str">
        <f t="shared" si="4"/>
        <v>a</v>
      </c>
      <c r="J3" s="10">
        <f t="shared" si="5"/>
        <v>2</v>
      </c>
      <c r="K3" s="1">
        <f t="shared" si="6"/>
        <v>1</v>
      </c>
      <c r="L3" s="10">
        <f t="shared" si="7"/>
        <v>2</v>
      </c>
      <c r="M3" s="1" t="str">
        <f t="shared" si="8"/>
        <v>-a-</v>
      </c>
      <c r="N3" s="1" t="str">
        <f t="shared" si="9"/>
        <v>[əɪ]</v>
      </c>
      <c r="O3" s="3" t="e" cm="1">
        <f t="array" ref="O3">SUM(_xlfn._xlws.FILTER($G$2:$G$2454,_xlfn.MAP($M$2:$M$2454,_xlfn.LAMBDA(_xlpm.x,_xlpm.x=$M3))))</f>
        <v>#NAME?</v>
      </c>
      <c r="P3" s="4" t="e">
        <f t="shared" si="10"/>
        <v>#NAME?</v>
      </c>
      <c r="Q3" s="6" t="e" cm="1">
        <f t="array" ref="Q3">SUM(_xlfn._xlws.FILTER($G$2:$G$2454,_xlfn.MAP($N$2:$N$2454,_xlfn.LAMBDA(_xlpm.x,_xlpm.x=$N3))))</f>
        <v>#NAME?</v>
      </c>
      <c r="R3" s="4" t="e">
        <f t="shared" si="11"/>
        <v>#NAME?</v>
      </c>
      <c r="S3" s="4" t="e">
        <f t="shared" si="12"/>
        <v>#NAME?</v>
      </c>
      <c r="T3" s="4" t="e">
        <f t="shared" si="13"/>
        <v>#NAME?</v>
      </c>
      <c r="U3" s="4" t="e">
        <f t="shared" si="14"/>
        <v>#NAME?</v>
      </c>
      <c r="V3" s="2"/>
      <c r="X3" s="2"/>
      <c r="AC3" s="2"/>
      <c r="AD3" s="2"/>
    </row>
    <row r="4" spans="1:30">
      <c r="A4" s="1" t="str">
        <f t="shared" si="0"/>
        <v>-co- : [ka]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2007</v>
      </c>
      <c r="G4" s="3" t="e">
        <f t="shared" si="2"/>
        <v>#NAME?</v>
      </c>
      <c r="H4" s="1" t="str">
        <f t="shared" si="3"/>
        <v>ka</v>
      </c>
      <c r="I4" s="1" t="str">
        <f t="shared" si="4"/>
        <v>co</v>
      </c>
      <c r="J4" s="10">
        <f t="shared" si="5"/>
        <v>2</v>
      </c>
      <c r="K4" s="1">
        <f t="shared" si="6"/>
        <v>2</v>
      </c>
      <c r="L4" s="10">
        <f t="shared" si="7"/>
        <v>2</v>
      </c>
      <c r="M4" s="1" t="str">
        <f t="shared" si="8"/>
        <v>-co-</v>
      </c>
      <c r="N4" s="1" t="str">
        <f t="shared" si="9"/>
        <v>[ka]</v>
      </c>
      <c r="O4" s="3" t="e" cm="1">
        <f t="array" ref="O4">SUM(_xlfn._xlws.FILTER($G$2:$G$2454,_xlfn.MAP($M$2:$M$2454,_xlfn.LAMBDA(_xlpm.x,_xlpm.x=$M4))))</f>
        <v>#NAME?</v>
      </c>
      <c r="P4" s="4" t="e">
        <f t="shared" si="10"/>
        <v>#NAME?</v>
      </c>
      <c r="Q4" s="6" t="e" cm="1">
        <f t="array" ref="Q4">SUM(_xlfn._xlws.FILTER($G$2:$G$2454,_xlfn.MAP($N$2:$N$2454,_xlfn.LAMBDA(_xlpm.x,_xlpm.x=$N4))))</f>
        <v>#NAME?</v>
      </c>
      <c r="R4" s="4" t="e">
        <f t="shared" si="11"/>
        <v>#NAME?</v>
      </c>
      <c r="S4" s="4" t="e">
        <f t="shared" si="12"/>
        <v>#NAME?</v>
      </c>
      <c r="T4" s="4" t="e">
        <f t="shared" si="13"/>
        <v>#NAME?</v>
      </c>
      <c r="U4" s="4" t="e">
        <f t="shared" si="14"/>
        <v>#NAME?</v>
      </c>
      <c r="V4" s="2"/>
      <c r="X4" s="2"/>
      <c r="AC4" s="2"/>
      <c r="AD4" s="2"/>
    </row>
    <row r="5" spans="1:30">
      <c r="A5" s="1" t="str">
        <f t="shared" si="0"/>
        <v>-ng- : [ŋg]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1814</v>
      </c>
      <c r="G5" s="3" t="e">
        <f t="shared" si="2"/>
        <v>#NAME?</v>
      </c>
      <c r="H5" s="4" t="str">
        <f t="shared" si="3"/>
        <v>ŋg</v>
      </c>
      <c r="I5" s="4" t="str">
        <f t="shared" si="4"/>
        <v>ng</v>
      </c>
      <c r="J5" s="10">
        <f t="shared" si="5"/>
        <v>2</v>
      </c>
      <c r="K5" s="1">
        <f t="shared" si="6"/>
        <v>2</v>
      </c>
      <c r="L5" s="10">
        <f t="shared" si="7"/>
        <v>2</v>
      </c>
      <c r="M5" s="1" t="str">
        <f t="shared" si="8"/>
        <v>-ng-</v>
      </c>
      <c r="N5" s="1" t="str">
        <f t="shared" si="9"/>
        <v>[ŋg]</v>
      </c>
      <c r="O5" s="3" t="e" cm="1">
        <f t="array" ref="O5">SUM(_xlfn._xlws.FILTER($G$2:$G$2454,_xlfn.MAP($M$2:$M$2454,_xlfn.LAMBDA(_xlpm.x,_xlpm.x=$M5))))</f>
        <v>#NAME?</v>
      </c>
      <c r="P5" s="4" t="e">
        <f t="shared" si="10"/>
        <v>#NAME?</v>
      </c>
      <c r="Q5" s="6" t="e" cm="1">
        <f t="array" ref="Q5">SUM(_xlfn._xlws.FILTER($G$2:$G$2454,_xlfn.MAP($N$2:$N$2454,_xlfn.LAMBDA(_xlpm.x,_xlpm.x=$N5))))</f>
        <v>#NAME?</v>
      </c>
      <c r="R5" s="4" t="e">
        <f t="shared" si="11"/>
        <v>#NAME?</v>
      </c>
      <c r="S5" s="4" t="e">
        <f t="shared" si="12"/>
        <v>#NAME?</v>
      </c>
      <c r="T5" s="4" t="e">
        <f t="shared" si="13"/>
        <v>#NAME?</v>
      </c>
      <c r="U5" s="4" t="e">
        <f t="shared" si="14"/>
        <v>#NAME?</v>
      </c>
      <c r="V5" s="2"/>
      <c r="X5" s="2"/>
      <c r="AC5" s="2"/>
      <c r="AD5" s="2"/>
    </row>
    <row r="6" spans="1:30">
      <c r="A6" s="1" t="str">
        <f t="shared" si="0"/>
        <v>-ve- : [vi]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307</v>
      </c>
      <c r="G6" s="3" t="e">
        <f t="shared" si="2"/>
        <v>#NAME?</v>
      </c>
      <c r="H6" s="4" t="str">
        <f t="shared" si="3"/>
        <v>vi</v>
      </c>
      <c r="I6" s="4" t="str">
        <f t="shared" si="4"/>
        <v>ve</v>
      </c>
      <c r="J6" s="10">
        <f t="shared" si="5"/>
        <v>2</v>
      </c>
      <c r="K6" s="1">
        <f t="shared" si="6"/>
        <v>2</v>
      </c>
      <c r="L6" s="10">
        <f t="shared" si="7"/>
        <v>2</v>
      </c>
      <c r="M6" s="1" t="str">
        <f t="shared" si="8"/>
        <v>-ve-</v>
      </c>
      <c r="N6" s="1" t="str">
        <f t="shared" si="9"/>
        <v>[vi]</v>
      </c>
      <c r="O6" s="3" t="e" cm="1">
        <f t="array" ref="O6">SUM(_xlfn._xlws.FILTER($G$2:$G$2454,_xlfn.MAP($M$2:$M$2454,_xlfn.LAMBDA(_xlpm.x,_xlpm.x=$M6))))</f>
        <v>#NAME?</v>
      </c>
      <c r="P6" s="4" t="e">
        <f t="shared" si="10"/>
        <v>#NAME?</v>
      </c>
      <c r="Q6" s="6" t="e" cm="1">
        <f t="array" ref="Q6">SUM(_xlfn._xlws.FILTER($G$2:$G$2454,_xlfn.MAP($N$2:$N$2454,_xlfn.LAMBDA(_xlpm.x,_xlpm.x=$N6))))</f>
        <v>#NAME?</v>
      </c>
      <c r="R6" s="4" t="e">
        <f t="shared" si="11"/>
        <v>#NAME?</v>
      </c>
      <c r="S6" s="4" t="e">
        <f t="shared" si="12"/>
        <v>#NAME?</v>
      </c>
      <c r="T6" s="4" t="e">
        <f t="shared" si="13"/>
        <v>#NAME?</v>
      </c>
      <c r="U6" s="4" t="e">
        <f t="shared" si="14"/>
        <v>#NAME?</v>
      </c>
      <c r="V6" s="2"/>
      <c r="X6" s="2"/>
      <c r="AC6" s="2"/>
      <c r="AD6" s="2"/>
    </row>
    <row r="7" spans="1:30">
      <c r="A7" s="1" t="str">
        <f t="shared" si="0"/>
        <v>-pe- : [pye]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1</v>
      </c>
      <c r="F7" s="9" t="s">
        <v>235</v>
      </c>
      <c r="G7" s="3" t="e">
        <f t="shared" si="2"/>
        <v>#NAME?</v>
      </c>
      <c r="H7" s="1" t="str">
        <f t="shared" si="3"/>
        <v>pye</v>
      </c>
      <c r="I7" s="1" t="str">
        <f t="shared" si="4"/>
        <v>pe</v>
      </c>
      <c r="J7" s="10">
        <f t="shared" si="5"/>
        <v>3</v>
      </c>
      <c r="K7" s="1">
        <f t="shared" si="6"/>
        <v>2</v>
      </c>
      <c r="L7" s="10">
        <f t="shared" si="7"/>
        <v>3</v>
      </c>
      <c r="M7" s="1" t="str">
        <f t="shared" si="8"/>
        <v>-pe-</v>
      </c>
      <c r="N7" s="1" t="str">
        <f t="shared" si="9"/>
        <v>[pye]</v>
      </c>
      <c r="O7" s="3" t="e" cm="1">
        <f t="array" ref="O7">SUM(_xlfn._xlws.FILTER($G$2:$G$2454,_xlfn.MAP($M$2:$M$2454,_xlfn.LAMBDA(_xlpm.x,_xlpm.x=$M7))))</f>
        <v>#NAME?</v>
      </c>
      <c r="P7" s="4" t="e">
        <f t="shared" si="10"/>
        <v>#NAME?</v>
      </c>
      <c r="Q7" s="6" t="e" cm="1">
        <f t="array" ref="Q7">SUM(_xlfn._xlws.FILTER($G$2:$G$2454,_xlfn.MAP($N$2:$N$2454,_xlfn.LAMBDA(_xlpm.x,_xlpm.x=$N7))))</f>
        <v>#NAME?</v>
      </c>
      <c r="R7" s="4" t="e">
        <f t="shared" si="11"/>
        <v>#NAME?</v>
      </c>
      <c r="S7" s="4" t="e">
        <f t="shared" si="12"/>
        <v>#NAME?</v>
      </c>
      <c r="T7" s="4" t="e">
        <f t="shared" si="13"/>
        <v>#NAME?</v>
      </c>
      <c r="U7" s="4" t="e">
        <f t="shared" si="14"/>
        <v>#NAME?</v>
      </c>
      <c r="V7" s="2"/>
      <c r="X7" s="2"/>
      <c r="AC7" s="2"/>
      <c r="AD7" s="2"/>
    </row>
    <row r="8" spans="1:30">
      <c r="A8" s="1" t="str">
        <f t="shared" si="0"/>
        <v>-be- : [bəɪ]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1939</v>
      </c>
      <c r="G8" s="3" t="e">
        <f t="shared" si="2"/>
        <v>#NAME?</v>
      </c>
      <c r="H8" s="4" t="str">
        <f t="shared" si="3"/>
        <v>bəɪ</v>
      </c>
      <c r="I8" s="4" t="str">
        <f t="shared" si="4"/>
        <v>be</v>
      </c>
      <c r="J8" s="10">
        <f t="shared" si="5"/>
        <v>3</v>
      </c>
      <c r="K8" s="1">
        <f t="shared" si="6"/>
        <v>2</v>
      </c>
      <c r="L8" s="10">
        <f t="shared" si="7"/>
        <v>3</v>
      </c>
      <c r="M8" s="1" t="str">
        <f t="shared" si="8"/>
        <v>-be-</v>
      </c>
      <c r="N8" s="1" t="str">
        <f t="shared" si="9"/>
        <v>[bəɪ]</v>
      </c>
      <c r="O8" s="3" t="e" cm="1">
        <f t="array" ref="O8">SUM(_xlfn._xlws.FILTER($G$2:$G$2454,_xlfn.MAP($M$2:$M$2454,_xlfn.LAMBDA(_xlpm.x,_xlpm.x=$M8))))</f>
        <v>#NAME?</v>
      </c>
      <c r="P8" s="4" t="e">
        <f t="shared" si="10"/>
        <v>#NAME?</v>
      </c>
      <c r="Q8" s="6" t="e" cm="1">
        <f t="array" ref="Q8">SUM(_xlfn._xlws.FILTER($G$2:$G$2454,_xlfn.MAP($N$2:$N$2454,_xlfn.LAMBDA(_xlpm.x,_xlpm.x=$N8))))</f>
        <v>#NAME?</v>
      </c>
      <c r="R8" s="4" t="e">
        <f t="shared" si="11"/>
        <v>#NAME?</v>
      </c>
      <c r="S8" s="4" t="e">
        <f t="shared" si="12"/>
        <v>#NAME?</v>
      </c>
      <c r="T8" s="4" t="e">
        <f t="shared" si="13"/>
        <v>#NAME?</v>
      </c>
      <c r="U8" s="4" t="e">
        <f t="shared" si="14"/>
        <v>#NAME?</v>
      </c>
      <c r="V8" s="2"/>
      <c r="X8" s="2"/>
      <c r="AC8" s="2"/>
      <c r="AD8" s="2"/>
    </row>
    <row r="9" spans="1:30">
      <c r="A9" s="1" t="str">
        <f t="shared" si="0"/>
        <v>-u- : [ʊ]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2321</v>
      </c>
      <c r="G9" s="3" t="e">
        <f t="shared" si="2"/>
        <v>#NAME?</v>
      </c>
      <c r="H9" s="4" t="str">
        <f t="shared" si="3"/>
        <v>ʊ</v>
      </c>
      <c r="I9" s="4" t="str">
        <f t="shared" si="4"/>
        <v>u</v>
      </c>
      <c r="J9" s="10">
        <f t="shared" si="5"/>
        <v>1</v>
      </c>
      <c r="K9" s="1">
        <f t="shared" si="6"/>
        <v>1</v>
      </c>
      <c r="L9" s="10">
        <f t="shared" si="7"/>
        <v>1</v>
      </c>
      <c r="M9" s="1" t="str">
        <f t="shared" si="8"/>
        <v>-u-</v>
      </c>
      <c r="N9" s="1" t="str">
        <f t="shared" si="9"/>
        <v>[ʊ]</v>
      </c>
      <c r="O9" s="3" t="e" cm="1">
        <f t="array" ref="O9">SUM(_xlfn._xlws.FILTER($G$2:$G$2454,_xlfn.MAP($M$2:$M$2454,_xlfn.LAMBDA(_xlpm.x,_xlpm.x=$M9))))</f>
        <v>#NAME?</v>
      </c>
      <c r="P9" s="4" t="e">
        <f t="shared" si="10"/>
        <v>#NAME?</v>
      </c>
      <c r="Q9" s="6" t="e" cm="1">
        <f t="array" ref="Q9">SUM(_xlfn._xlws.FILTER($G$2:$G$2454,_xlfn.MAP($N$2:$N$2454,_xlfn.LAMBDA(_xlpm.x,_xlpm.x=$N9))))</f>
        <v>#NAME?</v>
      </c>
      <c r="R9" s="4" t="e">
        <f t="shared" si="11"/>
        <v>#NAME?</v>
      </c>
      <c r="S9" s="4" t="e">
        <f t="shared" si="12"/>
        <v>#NAME?</v>
      </c>
      <c r="T9" s="4" t="e">
        <f t="shared" si="13"/>
        <v>#NAME?</v>
      </c>
      <c r="U9" s="4" t="e">
        <f t="shared" si="14"/>
        <v>#NAME?</v>
      </c>
      <c r="V9" s="2"/>
      <c r="X9" s="2"/>
      <c r="AC9" s="2"/>
      <c r="AD9" s="2"/>
    </row>
    <row r="10" spans="1:30">
      <c r="A10" s="1" t="str">
        <f t="shared" si="0"/>
        <v>-a- : [yə]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2</v>
      </c>
      <c r="F10" s="9" t="s">
        <v>1867</v>
      </c>
      <c r="G10" s="3" t="e">
        <f t="shared" si="2"/>
        <v>#NAME?</v>
      </c>
      <c r="H10" s="4" t="str">
        <f t="shared" si="3"/>
        <v>yə</v>
      </c>
      <c r="I10" s="4" t="str">
        <f t="shared" si="4"/>
        <v>a</v>
      </c>
      <c r="J10" s="10">
        <f t="shared" si="5"/>
        <v>2</v>
      </c>
      <c r="K10" s="1">
        <f t="shared" si="6"/>
        <v>1</v>
      </c>
      <c r="L10" s="10">
        <f t="shared" si="7"/>
        <v>2</v>
      </c>
      <c r="M10" s="1" t="str">
        <f t="shared" si="8"/>
        <v>-a-</v>
      </c>
      <c r="N10" s="1" t="str">
        <f t="shared" si="9"/>
        <v>[yə]</v>
      </c>
      <c r="O10" s="3" t="e" cm="1">
        <f t="array" ref="O10">SUM(_xlfn._xlws.FILTER($G$2:$G$2454,_xlfn.MAP($M$2:$M$2454,_xlfn.LAMBDA(_xlpm.x,_xlpm.x=$M10))))</f>
        <v>#NAME?</v>
      </c>
      <c r="P10" s="4" t="e">
        <f t="shared" si="10"/>
        <v>#NAME?</v>
      </c>
      <c r="Q10" s="6" t="e" cm="1">
        <f t="array" ref="Q10">SUM(_xlfn._xlws.FILTER($G$2:$G$2454,_xlfn.MAP($N$2:$N$2454,_xlfn.LAMBDA(_xlpm.x,_xlpm.x=$N10))))</f>
        <v>#NAME?</v>
      </c>
      <c r="R10" s="4" t="e">
        <f t="shared" si="11"/>
        <v>#NAME?</v>
      </c>
      <c r="S10" s="4" t="e">
        <f t="shared" si="12"/>
        <v>#NAME?</v>
      </c>
      <c r="T10" s="4" t="e">
        <f t="shared" si="13"/>
        <v>#NAME?</v>
      </c>
      <c r="U10" s="4" t="e">
        <f t="shared" si="14"/>
        <v>#NAME?</v>
      </c>
      <c r="V10" s="2"/>
      <c r="X10" s="2"/>
      <c r="AC10" s="2"/>
      <c r="AD10" s="2"/>
    </row>
    <row r="11" spans="1:30">
      <c r="A11" s="1" t="str">
        <f t="shared" si="0"/>
        <v>-po- : [pəʊ]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1819</v>
      </c>
      <c r="G11" s="3" t="e">
        <f t="shared" si="2"/>
        <v>#NAME?</v>
      </c>
      <c r="H11" s="4" t="str">
        <f t="shared" si="3"/>
        <v>pəʊ</v>
      </c>
      <c r="I11" s="4" t="str">
        <f t="shared" si="4"/>
        <v>po</v>
      </c>
      <c r="J11" s="10">
        <f t="shared" si="5"/>
        <v>3</v>
      </c>
      <c r="K11" s="1">
        <f t="shared" si="6"/>
        <v>2</v>
      </c>
      <c r="L11" s="10">
        <f t="shared" si="7"/>
        <v>3</v>
      </c>
      <c r="M11" s="1" t="str">
        <f t="shared" si="8"/>
        <v>-po-</v>
      </c>
      <c r="N11" s="1" t="str">
        <f t="shared" si="9"/>
        <v>[pəʊ]</v>
      </c>
      <c r="O11" s="3" t="e" cm="1">
        <f t="array" ref="O11">SUM(_xlfn._xlws.FILTER($G$2:$G$2454,_xlfn.MAP($M$2:$M$2454,_xlfn.LAMBDA(_xlpm.x,_xlpm.x=$M11))))</f>
        <v>#NAME?</v>
      </c>
      <c r="P11" s="4" t="e">
        <f t="shared" si="10"/>
        <v>#NAME?</v>
      </c>
      <c r="Q11" s="6" t="e" cm="1">
        <f t="array" ref="Q11">SUM(_xlfn._xlws.FILTER($G$2:$G$2454,_xlfn.MAP($N$2:$N$2454,_xlfn.LAMBDA(_xlpm.x,_xlpm.x=$N11))))</f>
        <v>#NAME?</v>
      </c>
      <c r="R11" s="4" t="e">
        <f t="shared" si="11"/>
        <v>#NAME?</v>
      </c>
      <c r="S11" s="4" t="e">
        <f t="shared" si="12"/>
        <v>#NAME?</v>
      </c>
      <c r="T11" s="4" t="e">
        <f t="shared" si="13"/>
        <v>#NAME?</v>
      </c>
      <c r="U11" s="4" t="e">
        <f t="shared" si="14"/>
        <v>#NAME?</v>
      </c>
      <c r="V11" s="2"/>
      <c r="X11" s="2"/>
      <c r="AC11" s="2"/>
      <c r="AD11" s="2"/>
    </row>
    <row r="12" spans="1:30">
      <c r="A12" s="1" t="str">
        <f t="shared" si="0"/>
        <v>-pro- : [pɹəʊ]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1803</v>
      </c>
      <c r="G12" s="3" t="e">
        <f t="shared" si="2"/>
        <v>#NAME?</v>
      </c>
      <c r="H12" s="1" t="str">
        <f t="shared" si="3"/>
        <v>pɹəʊ</v>
      </c>
      <c r="I12" s="1" t="str">
        <f t="shared" si="4"/>
        <v>pro</v>
      </c>
      <c r="J12" s="10">
        <f t="shared" si="5"/>
        <v>4</v>
      </c>
      <c r="K12" s="1">
        <f t="shared" si="6"/>
        <v>3</v>
      </c>
      <c r="L12" s="10">
        <f t="shared" si="7"/>
        <v>4</v>
      </c>
      <c r="M12" s="1" t="str">
        <f t="shared" si="8"/>
        <v>-pro-</v>
      </c>
      <c r="N12" s="1" t="str">
        <f t="shared" si="9"/>
        <v>[pɹəʊ]</v>
      </c>
      <c r="O12" s="3" t="e" cm="1">
        <f t="array" ref="O12">SUM(_xlfn._xlws.FILTER($G$2:$G$2454,_xlfn.MAP($M$2:$M$2454,_xlfn.LAMBDA(_xlpm.x,_xlpm.x=$M12))))</f>
        <v>#NAME?</v>
      </c>
      <c r="P12" s="4" t="e">
        <f t="shared" si="10"/>
        <v>#NAME?</v>
      </c>
      <c r="Q12" s="6" t="e" cm="1">
        <f t="array" ref="Q12">SUM(_xlfn._xlws.FILTER($G$2:$G$2454,_xlfn.MAP($N$2:$N$2454,_xlfn.LAMBDA(_xlpm.x,_xlpm.x=$N12))))</f>
        <v>#NAME?</v>
      </c>
      <c r="R12" s="4" t="e">
        <f t="shared" si="11"/>
        <v>#NAME?</v>
      </c>
      <c r="S12" s="4" t="e">
        <f t="shared" si="12"/>
        <v>#NAME?</v>
      </c>
      <c r="T12" s="4" t="e">
        <f t="shared" si="13"/>
        <v>#NAME?</v>
      </c>
      <c r="U12" s="4" t="e">
        <f t="shared" si="14"/>
        <v>#NAME?</v>
      </c>
      <c r="V12" s="2"/>
      <c r="X12" s="2"/>
      <c r="AC12" s="2"/>
      <c r="AD12" s="2"/>
    </row>
    <row r="13" spans="1:30">
      <c r="A13" s="1" t="str">
        <f t="shared" si="0"/>
        <v>-su- : [ʒu]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1813</v>
      </c>
      <c r="G13" s="3" t="e">
        <f t="shared" si="2"/>
        <v>#NAME?</v>
      </c>
      <c r="H13" s="4" t="str">
        <f t="shared" si="3"/>
        <v>ʒu</v>
      </c>
      <c r="I13" s="4" t="str">
        <f t="shared" si="4"/>
        <v>su</v>
      </c>
      <c r="J13" s="10">
        <f t="shared" si="5"/>
        <v>2</v>
      </c>
      <c r="K13" s="1">
        <f t="shared" si="6"/>
        <v>2</v>
      </c>
      <c r="L13" s="10">
        <f t="shared" si="7"/>
        <v>2</v>
      </c>
      <c r="M13" s="1" t="str">
        <f t="shared" si="8"/>
        <v>-su-</v>
      </c>
      <c r="N13" s="1" t="str">
        <f t="shared" si="9"/>
        <v>[ʒu]</v>
      </c>
      <c r="O13" s="3" t="e" cm="1">
        <f t="array" ref="O13">SUM(_xlfn._xlws.FILTER($G$2:$G$2454,_xlfn.MAP($M$2:$M$2454,_xlfn.LAMBDA(_xlpm.x,_xlpm.x=$M13))))</f>
        <v>#NAME?</v>
      </c>
      <c r="P13" s="4" t="e">
        <f t="shared" si="10"/>
        <v>#NAME?</v>
      </c>
      <c r="Q13" s="6" t="e" cm="1">
        <f t="array" ref="Q13">SUM(_xlfn._xlws.FILTER($G$2:$G$2454,_xlfn.MAP($N$2:$N$2454,_xlfn.LAMBDA(_xlpm.x,_xlpm.x=$N13))))</f>
        <v>#NAME?</v>
      </c>
      <c r="R13" s="4" t="e">
        <f t="shared" si="11"/>
        <v>#NAME?</v>
      </c>
      <c r="S13" s="4" t="e">
        <f t="shared" si="12"/>
        <v>#NAME?</v>
      </c>
      <c r="T13" s="4" t="e">
        <f t="shared" si="13"/>
        <v>#NAME?</v>
      </c>
      <c r="U13" s="4" t="e">
        <f t="shared" si="14"/>
        <v>#NAME?</v>
      </c>
      <c r="V13" s="2"/>
      <c r="X13" s="2"/>
      <c r="AC13" s="2"/>
      <c r="AD13" s="2"/>
    </row>
    <row r="14" spans="1:30">
      <c r="A14" s="1" t="str">
        <f t="shared" si="0"/>
        <v>-se- : [zɜ]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3</v>
      </c>
      <c r="F14" s="9" t="s">
        <v>1725</v>
      </c>
      <c r="G14" s="3" t="e">
        <f t="shared" si="2"/>
        <v>#NAME?</v>
      </c>
      <c r="H14" s="4" t="str">
        <f t="shared" si="3"/>
        <v>zɜ</v>
      </c>
      <c r="I14" s="4" t="str">
        <f t="shared" si="4"/>
        <v>se</v>
      </c>
      <c r="J14" s="10">
        <f t="shared" si="5"/>
        <v>2</v>
      </c>
      <c r="K14" s="1">
        <f t="shared" si="6"/>
        <v>2</v>
      </c>
      <c r="L14" s="10">
        <f t="shared" si="7"/>
        <v>2</v>
      </c>
      <c r="M14" s="1" t="str">
        <f t="shared" si="8"/>
        <v>-se-</v>
      </c>
      <c r="N14" s="1" t="str">
        <f t="shared" si="9"/>
        <v>[zɜ]</v>
      </c>
      <c r="O14" s="3" t="e" cm="1">
        <f t="array" ref="O14">SUM(_xlfn._xlws.FILTER($G$2:$G$2454,_xlfn.MAP($M$2:$M$2454,_xlfn.LAMBDA(_xlpm.x,_xlpm.x=$M14))))</f>
        <v>#NAME?</v>
      </c>
      <c r="P14" s="4" t="e">
        <f t="shared" si="10"/>
        <v>#NAME?</v>
      </c>
      <c r="Q14" s="6" t="e" cm="1">
        <f t="array" ref="Q14">SUM(_xlfn._xlws.FILTER($G$2:$G$2454,_xlfn.MAP($N$2:$N$2454,_xlfn.LAMBDA(_xlpm.x,_xlpm.x=$N14))))</f>
        <v>#NAME?</v>
      </c>
      <c r="R14" s="4" t="e">
        <f t="shared" si="11"/>
        <v>#NAME?</v>
      </c>
      <c r="S14" s="4" t="e">
        <f t="shared" si="12"/>
        <v>#NAME?</v>
      </c>
      <c r="T14" s="4" t="e">
        <f t="shared" si="13"/>
        <v>#NAME?</v>
      </c>
      <c r="U14" s="4" t="e">
        <f t="shared" si="14"/>
        <v>#NAME?</v>
      </c>
      <c r="V14" s="2"/>
      <c r="X14" s="2"/>
      <c r="AC14" s="2"/>
      <c r="AD14" s="2"/>
    </row>
    <row r="15" spans="1:30">
      <c r="A15" s="1" t="str">
        <f t="shared" si="0"/>
        <v>-the- : [ði]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339</v>
      </c>
      <c r="G15" s="3" t="e">
        <f t="shared" si="2"/>
        <v>#NAME?</v>
      </c>
      <c r="H15" s="4" t="str">
        <f t="shared" si="3"/>
        <v>ði</v>
      </c>
      <c r="I15" s="4" t="str">
        <f t="shared" si="4"/>
        <v>the</v>
      </c>
      <c r="J15" s="10">
        <f t="shared" si="5"/>
        <v>2</v>
      </c>
      <c r="K15" s="1">
        <f t="shared" si="6"/>
        <v>3</v>
      </c>
      <c r="L15" s="10">
        <f t="shared" si="7"/>
        <v>3</v>
      </c>
      <c r="M15" s="1" t="str">
        <f t="shared" si="8"/>
        <v>-the-</v>
      </c>
      <c r="N15" s="1" t="str">
        <f t="shared" si="9"/>
        <v>[ði]</v>
      </c>
      <c r="O15" s="3" t="e" cm="1">
        <f t="array" ref="O15">SUM(_xlfn._xlws.FILTER($G$2:$G$2454,_xlfn.MAP($M$2:$M$2454,_xlfn.LAMBDA(_xlpm.x,_xlpm.x=$M15))))</f>
        <v>#NAME?</v>
      </c>
      <c r="P15" s="4" t="e">
        <f t="shared" si="10"/>
        <v>#NAME?</v>
      </c>
      <c r="Q15" s="6" t="e" cm="1">
        <f t="array" ref="Q15">SUM(_xlfn._xlws.FILTER($G$2:$G$2454,_xlfn.MAP($N$2:$N$2454,_xlfn.LAMBDA(_xlpm.x,_xlpm.x=$N15))))</f>
        <v>#NAME?</v>
      </c>
      <c r="R15" s="4" t="e">
        <f t="shared" si="11"/>
        <v>#NAME?</v>
      </c>
      <c r="S15" s="4" t="e">
        <f t="shared" si="12"/>
        <v>#NAME?</v>
      </c>
      <c r="T15" s="4" t="e">
        <f t="shared" si="13"/>
        <v>#NAME?</v>
      </c>
      <c r="U15" s="4" t="e">
        <f t="shared" si="14"/>
        <v>#NAME?</v>
      </c>
      <c r="V15" s="2"/>
      <c r="X15" s="2"/>
      <c r="AC15" s="2"/>
      <c r="AD15" s="2"/>
    </row>
    <row r="16" spans="1:30">
      <c r="A16" s="1" t="str">
        <f t="shared" si="0"/>
        <v>-the- : [θɛ]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1792</v>
      </c>
      <c r="G16" s="3" t="e">
        <f t="shared" si="2"/>
        <v>#NAME?</v>
      </c>
      <c r="H16" s="4" t="str">
        <f t="shared" si="3"/>
        <v>θɛ</v>
      </c>
      <c r="I16" s="4" t="str">
        <f t="shared" si="4"/>
        <v>the</v>
      </c>
      <c r="J16" s="10">
        <f t="shared" si="5"/>
        <v>2</v>
      </c>
      <c r="K16" s="1">
        <f t="shared" si="6"/>
        <v>3</v>
      </c>
      <c r="L16" s="10">
        <f t="shared" si="7"/>
        <v>3</v>
      </c>
      <c r="M16" s="1" t="str">
        <f t="shared" si="8"/>
        <v>-the-</v>
      </c>
      <c r="N16" s="1" t="str">
        <f t="shared" si="9"/>
        <v>[θɛ]</v>
      </c>
      <c r="O16" s="3" t="e" cm="1">
        <f t="array" ref="O16">SUM(_xlfn._xlws.FILTER($G$2:$G$2454,_xlfn.MAP($M$2:$M$2454,_xlfn.LAMBDA(_xlpm.x,_xlpm.x=$M16))))</f>
        <v>#NAME?</v>
      </c>
      <c r="P16" s="4" t="e">
        <f t="shared" si="10"/>
        <v>#NAME?</v>
      </c>
      <c r="Q16" s="6" t="e" cm="1">
        <f t="array" ref="Q16">SUM(_xlfn._xlws.FILTER($G$2:$G$2454,_xlfn.MAP($N$2:$N$2454,_xlfn.LAMBDA(_xlpm.x,_xlpm.x=$N16))))</f>
        <v>#NAME?</v>
      </c>
      <c r="R16" s="4" t="e">
        <f t="shared" si="11"/>
        <v>#NAME?</v>
      </c>
      <c r="S16" s="4" t="e">
        <f t="shared" si="12"/>
        <v>#NAME?</v>
      </c>
      <c r="T16" s="4" t="e">
        <f t="shared" si="13"/>
        <v>#NAME?</v>
      </c>
      <c r="U16" s="4" t="e">
        <f t="shared" si="14"/>
        <v>#NAME?</v>
      </c>
      <c r="V16" s="2"/>
      <c r="X16" s="2"/>
      <c r="AC16" s="2"/>
      <c r="AD16" s="2"/>
    </row>
    <row r="17" spans="1:30">
      <c r="A17" s="1" t="str">
        <f t="shared" si="0"/>
        <v>-wa- : [wæ]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317</v>
      </c>
      <c r="G17" s="3" t="e">
        <f t="shared" si="2"/>
        <v>#NAME?</v>
      </c>
      <c r="H17" s="4" t="str">
        <f t="shared" si="3"/>
        <v>wæ</v>
      </c>
      <c r="I17" s="4" t="str">
        <f t="shared" si="4"/>
        <v>wa</v>
      </c>
      <c r="J17" s="10">
        <f t="shared" si="5"/>
        <v>2</v>
      </c>
      <c r="K17" s="1">
        <f t="shared" si="6"/>
        <v>2</v>
      </c>
      <c r="L17" s="10">
        <f t="shared" si="7"/>
        <v>2</v>
      </c>
      <c r="M17" s="1" t="str">
        <f t="shared" si="8"/>
        <v>-wa-</v>
      </c>
      <c r="N17" s="1" t="str">
        <f t="shared" si="9"/>
        <v>[wæ]</v>
      </c>
      <c r="O17" s="3" t="e" cm="1">
        <f t="array" ref="O17">SUM(_xlfn._xlws.FILTER($G$2:$G$2454,_xlfn.MAP($M$2:$M$2454,_xlfn.LAMBDA(_xlpm.x,_xlpm.x=$M17))))</f>
        <v>#NAME?</v>
      </c>
      <c r="P17" s="4" t="e">
        <f t="shared" si="10"/>
        <v>#NAME?</v>
      </c>
      <c r="Q17" s="6" t="e" cm="1">
        <f t="array" ref="Q17">SUM(_xlfn._xlws.FILTER($G$2:$G$2454,_xlfn.MAP($N$2:$N$2454,_xlfn.LAMBDA(_xlpm.x,_xlpm.x=$N17))))</f>
        <v>#NAME?</v>
      </c>
      <c r="R17" s="4" t="e">
        <f t="shared" si="11"/>
        <v>#NAME?</v>
      </c>
      <c r="S17" s="4" t="e">
        <f t="shared" si="12"/>
        <v>#NAME?</v>
      </c>
      <c r="T17" s="4" t="e">
        <f t="shared" si="13"/>
        <v>#NAME?</v>
      </c>
      <c r="U17" s="4" t="e">
        <f t="shared" si="14"/>
        <v>#NAME?</v>
      </c>
      <c r="V17" s="2"/>
      <c r="X17" s="2"/>
      <c r="AC17" s="2"/>
      <c r="AD17" s="2"/>
    </row>
    <row r="18" spans="1:30">
      <c r="A18" s="1" t="str">
        <f t="shared" si="0"/>
        <v>-to- : [təʊ]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2278</v>
      </c>
      <c r="G18" s="3" t="e">
        <f t="shared" si="2"/>
        <v>#NAME?</v>
      </c>
      <c r="H18" s="4" t="str">
        <f t="shared" si="3"/>
        <v>təʊ</v>
      </c>
      <c r="I18" s="4" t="str">
        <f t="shared" si="4"/>
        <v>to</v>
      </c>
      <c r="J18" s="10">
        <f t="shared" si="5"/>
        <v>3</v>
      </c>
      <c r="K18" s="1">
        <f t="shared" si="6"/>
        <v>2</v>
      </c>
      <c r="L18" s="10">
        <f t="shared" si="7"/>
        <v>3</v>
      </c>
      <c r="M18" s="1" t="str">
        <f t="shared" si="8"/>
        <v>-to-</v>
      </c>
      <c r="N18" s="1" t="str">
        <f t="shared" si="9"/>
        <v>[təʊ]</v>
      </c>
      <c r="O18" s="3" t="e" cm="1">
        <f t="array" ref="O18">SUM(_xlfn._xlws.FILTER($G$2:$G$2454,_xlfn.MAP($M$2:$M$2454,_xlfn.LAMBDA(_xlpm.x,_xlpm.x=$M18))))</f>
        <v>#NAME?</v>
      </c>
      <c r="P18" s="4" t="e">
        <f t="shared" si="10"/>
        <v>#NAME?</v>
      </c>
      <c r="Q18" s="6" t="e" cm="1">
        <f t="array" ref="Q18">SUM(_xlfn._xlws.FILTER($G$2:$G$2454,_xlfn.MAP($N$2:$N$2454,_xlfn.LAMBDA(_xlpm.x,_xlpm.x=$N18))))</f>
        <v>#NAME?</v>
      </c>
      <c r="R18" s="4" t="e">
        <f t="shared" si="11"/>
        <v>#NAME?</v>
      </c>
      <c r="S18" s="4" t="e">
        <f t="shared" si="12"/>
        <v>#NAME?</v>
      </c>
      <c r="T18" s="4" t="e">
        <f t="shared" si="13"/>
        <v>#NAME?</v>
      </c>
      <c r="U18" s="4" t="e">
        <f t="shared" si="14"/>
        <v>#NAME?</v>
      </c>
      <c r="V18" s="2"/>
      <c r="X18" s="2"/>
      <c r="AC18" s="2"/>
      <c r="AD18" s="2"/>
    </row>
    <row r="19" spans="1:30">
      <c r="A19" s="1" t="str">
        <f t="shared" si="0"/>
        <v>-ble- : [blɛ]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1776</v>
      </c>
      <c r="G19" s="3" t="e">
        <f t="shared" si="2"/>
        <v>#NAME?</v>
      </c>
      <c r="H19" s="4" t="str">
        <f t="shared" si="3"/>
        <v>blɛ</v>
      </c>
      <c r="I19" s="4" t="str">
        <f t="shared" si="4"/>
        <v>ble</v>
      </c>
      <c r="J19" s="10">
        <f t="shared" si="5"/>
        <v>3</v>
      </c>
      <c r="K19" s="1">
        <f t="shared" si="6"/>
        <v>3</v>
      </c>
      <c r="L19" s="10">
        <f t="shared" si="7"/>
        <v>3</v>
      </c>
      <c r="M19" s="1" t="str">
        <f t="shared" si="8"/>
        <v>-ble-</v>
      </c>
      <c r="N19" s="1" t="str">
        <f t="shared" si="9"/>
        <v>[blɛ]</v>
      </c>
      <c r="O19" s="3" t="e" cm="1">
        <f t="array" ref="O19">SUM(_xlfn._xlws.FILTER($G$2:$G$2454,_xlfn.MAP($M$2:$M$2454,_xlfn.LAMBDA(_xlpm.x,_xlpm.x=$M19))))</f>
        <v>#NAME?</v>
      </c>
      <c r="P19" s="4" t="e">
        <f t="shared" si="10"/>
        <v>#NAME?</v>
      </c>
      <c r="Q19" s="6" t="e" cm="1">
        <f t="array" ref="Q19">SUM(_xlfn._xlws.FILTER($G$2:$G$2454,_xlfn.MAP($N$2:$N$2454,_xlfn.LAMBDA(_xlpm.x,_xlpm.x=$N19))))</f>
        <v>#NAME?</v>
      </c>
      <c r="R19" s="4" t="e">
        <f t="shared" si="11"/>
        <v>#NAME?</v>
      </c>
      <c r="S19" s="4" t="e">
        <f t="shared" si="12"/>
        <v>#NAME?</v>
      </c>
      <c r="T19" s="4" t="e">
        <f t="shared" si="13"/>
        <v>#NAME?</v>
      </c>
      <c r="U19" s="4" t="e">
        <f t="shared" si="14"/>
        <v>#NAME?</v>
      </c>
      <c r="V19" s="2"/>
      <c r="X19" s="2"/>
      <c r="AC19" s="2"/>
      <c r="AD19" s="2"/>
    </row>
    <row r="20" spans="1:30">
      <c r="A20" s="1" t="str">
        <f t="shared" si="0"/>
        <v>-de- : [dɜ]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2</v>
      </c>
      <c r="F20" s="9" t="s">
        <v>1960</v>
      </c>
      <c r="G20" s="3" t="e">
        <f t="shared" si="2"/>
        <v>#NAME?</v>
      </c>
      <c r="H20" s="4" t="str">
        <f t="shared" si="3"/>
        <v>dɜ</v>
      </c>
      <c r="I20" s="4" t="str">
        <f t="shared" si="4"/>
        <v>de</v>
      </c>
      <c r="J20" s="10">
        <f t="shared" si="5"/>
        <v>2</v>
      </c>
      <c r="K20" s="1">
        <f t="shared" si="6"/>
        <v>2</v>
      </c>
      <c r="L20" s="10">
        <f t="shared" si="7"/>
        <v>2</v>
      </c>
      <c r="M20" s="1" t="str">
        <f t="shared" si="8"/>
        <v>-de-</v>
      </c>
      <c r="N20" s="1" t="str">
        <f t="shared" si="9"/>
        <v>[dɜ]</v>
      </c>
      <c r="O20" s="3" t="e" cm="1">
        <f t="array" ref="O20">SUM(_xlfn._xlws.FILTER($G$2:$G$2454,_xlfn.MAP($M$2:$M$2454,_xlfn.LAMBDA(_xlpm.x,_xlpm.x=$M20))))</f>
        <v>#NAME?</v>
      </c>
      <c r="P20" s="4" t="e">
        <f t="shared" si="10"/>
        <v>#NAME?</v>
      </c>
      <c r="Q20" s="6" t="e" cm="1">
        <f t="array" ref="Q20">SUM(_xlfn._xlws.FILTER($G$2:$G$2454,_xlfn.MAP($N$2:$N$2454,_xlfn.LAMBDA(_xlpm.x,_xlpm.x=$N20))))</f>
        <v>#NAME?</v>
      </c>
      <c r="R20" s="4" t="e">
        <f t="shared" si="11"/>
        <v>#NAME?</v>
      </c>
      <c r="S20" s="4" t="e">
        <f t="shared" si="12"/>
        <v>#NAME?</v>
      </c>
      <c r="T20" s="4" t="e">
        <f t="shared" si="13"/>
        <v>#NAME?</v>
      </c>
      <c r="U20" s="4" t="e">
        <f t="shared" si="14"/>
        <v>#NAME?</v>
      </c>
      <c r="V20" s="2"/>
      <c r="X20" s="2"/>
      <c r="AC20" s="2"/>
      <c r="AD20" s="2"/>
    </row>
    <row r="21" spans="1:30">
      <c r="A21" s="1" t="str">
        <f t="shared" si="0"/>
        <v>-nte- : [ntɜ]</v>
      </c>
      <c r="B21" s="1">
        <f t="shared" si="1"/>
        <v>0</v>
      </c>
      <c r="C21" s="1">
        <f t="shared" si="1"/>
        <v>0</v>
      </c>
      <c r="D21" s="1">
        <f t="shared" si="1"/>
        <v>1</v>
      </c>
      <c r="E21" s="7">
        <v>1</v>
      </c>
      <c r="F21" s="9" t="s">
        <v>2157</v>
      </c>
      <c r="G21" s="3" t="e">
        <f t="shared" si="2"/>
        <v>#NAME?</v>
      </c>
      <c r="H21" s="4" t="str">
        <f t="shared" si="3"/>
        <v>ntɜ</v>
      </c>
      <c r="I21" s="4" t="str">
        <f t="shared" si="4"/>
        <v>nte</v>
      </c>
      <c r="J21" s="10">
        <f t="shared" si="5"/>
        <v>3</v>
      </c>
      <c r="K21" s="1">
        <f t="shared" si="6"/>
        <v>3</v>
      </c>
      <c r="L21" s="10">
        <f t="shared" si="7"/>
        <v>3</v>
      </c>
      <c r="M21" s="1" t="str">
        <f t="shared" si="8"/>
        <v>-nte-</v>
      </c>
      <c r="N21" s="1" t="str">
        <f t="shared" si="9"/>
        <v>[ntɜ]</v>
      </c>
      <c r="O21" s="3" t="e" cm="1">
        <f t="array" ref="O21">SUM(_xlfn._xlws.FILTER($G$2:$G$2454,_xlfn.MAP($M$2:$M$2454,_xlfn.LAMBDA(_xlpm.x,_xlpm.x=$M21))))</f>
        <v>#NAME?</v>
      </c>
      <c r="P21" s="4" t="e">
        <f t="shared" si="10"/>
        <v>#NAME?</v>
      </c>
      <c r="Q21" s="6" t="e" cm="1">
        <f t="array" ref="Q21">SUM(_xlfn._xlws.FILTER($G$2:$G$2454,_xlfn.MAP($N$2:$N$2454,_xlfn.LAMBDA(_xlpm.x,_xlpm.x=$N21))))</f>
        <v>#NAME?</v>
      </c>
      <c r="R21" s="4" t="e">
        <f t="shared" si="11"/>
        <v>#NAME?</v>
      </c>
      <c r="S21" s="4" t="e">
        <f t="shared" si="12"/>
        <v>#NAME?</v>
      </c>
      <c r="T21" s="4" t="e">
        <f t="shared" si="13"/>
        <v>#NAME?</v>
      </c>
      <c r="U21" s="4" t="e">
        <f t="shared" si="14"/>
        <v>#NAME?</v>
      </c>
      <c r="V21" s="2"/>
      <c r="X21" s="2"/>
      <c r="AC21" s="2"/>
      <c r="AD21" s="2"/>
    </row>
    <row r="22" spans="1:30">
      <c r="A22" s="1" t="str">
        <f t="shared" si="0"/>
        <v>-nte- : [ntəɪ]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1</v>
      </c>
      <c r="E22" s="7">
        <v>1</v>
      </c>
      <c r="F22" s="9" t="s">
        <v>2159</v>
      </c>
      <c r="G22" s="3" t="e">
        <f t="shared" si="2"/>
        <v>#NAME?</v>
      </c>
      <c r="H22" s="4" t="str">
        <f t="shared" si="3"/>
        <v>ntəɪ</v>
      </c>
      <c r="I22" s="4" t="str">
        <f t="shared" si="4"/>
        <v>nte</v>
      </c>
      <c r="J22" s="10">
        <f t="shared" si="5"/>
        <v>4</v>
      </c>
      <c r="K22" s="1">
        <f t="shared" si="6"/>
        <v>3</v>
      </c>
      <c r="L22" s="10">
        <f t="shared" si="7"/>
        <v>4</v>
      </c>
      <c r="M22" s="1" t="str">
        <f t="shared" si="8"/>
        <v>-nte-</v>
      </c>
      <c r="N22" s="1" t="str">
        <f t="shared" si="9"/>
        <v>[ntəɪ]</v>
      </c>
      <c r="O22" s="3" t="e" cm="1">
        <f t="array" ref="O22">SUM(_xlfn._xlws.FILTER($G$2:$G$2454,_xlfn.MAP($M$2:$M$2454,_xlfn.LAMBDA(_xlpm.x,_xlpm.x=$M22))))</f>
        <v>#NAME?</v>
      </c>
      <c r="P22" s="4" t="e">
        <f t="shared" si="10"/>
        <v>#NAME?</v>
      </c>
      <c r="Q22" s="6" t="e" cm="1">
        <f t="array" ref="Q22">SUM(_xlfn._xlws.FILTER($G$2:$G$2454,_xlfn.MAP($N$2:$N$2454,_xlfn.LAMBDA(_xlpm.x,_xlpm.x=$N22))))</f>
        <v>#NAME?</v>
      </c>
      <c r="R22" s="4" t="e">
        <f t="shared" si="11"/>
        <v>#NAME?</v>
      </c>
      <c r="S22" s="4" t="e">
        <f t="shared" si="12"/>
        <v>#NAME?</v>
      </c>
      <c r="T22" s="4" t="e">
        <f t="shared" si="13"/>
        <v>#NAME?</v>
      </c>
      <c r="U22" s="4" t="e">
        <f t="shared" si="14"/>
        <v>#NAME?</v>
      </c>
      <c r="V22" s="2"/>
      <c r="X22" s="2"/>
      <c r="AC22" s="2"/>
      <c r="AD22" s="2"/>
    </row>
    <row r="23" spans="1:30">
      <c r="A23" s="1" t="str">
        <f t="shared" si="0"/>
        <v>-e- : [yə]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3</v>
      </c>
      <c r="F23" s="9" t="s">
        <v>1808</v>
      </c>
      <c r="G23" s="3" t="e">
        <f t="shared" si="2"/>
        <v>#NAME?</v>
      </c>
      <c r="H23" s="4" t="str">
        <f t="shared" si="3"/>
        <v>yə</v>
      </c>
      <c r="I23" s="4" t="str">
        <f t="shared" si="4"/>
        <v>e</v>
      </c>
      <c r="J23" s="10">
        <f t="shared" si="5"/>
        <v>2</v>
      </c>
      <c r="K23" s="1">
        <f t="shared" si="6"/>
        <v>1</v>
      </c>
      <c r="L23" s="10">
        <f t="shared" si="7"/>
        <v>2</v>
      </c>
      <c r="M23" s="1" t="str">
        <f t="shared" si="8"/>
        <v>-e-</v>
      </c>
      <c r="N23" s="1" t="str">
        <f t="shared" si="9"/>
        <v>[yə]</v>
      </c>
      <c r="O23" s="3" t="e" cm="1">
        <f t="array" ref="O23">SUM(_xlfn._xlws.FILTER($G$2:$G$2454,_xlfn.MAP($M$2:$M$2454,_xlfn.LAMBDA(_xlpm.x,_xlpm.x=$M23))))</f>
        <v>#NAME?</v>
      </c>
      <c r="P23" s="4" t="e">
        <f t="shared" si="10"/>
        <v>#NAME?</v>
      </c>
      <c r="Q23" s="6" t="e" cm="1">
        <f t="array" ref="Q23">SUM(_xlfn._xlws.FILTER($G$2:$G$2454,_xlfn.MAP($N$2:$N$2454,_xlfn.LAMBDA(_xlpm.x,_xlpm.x=$N23))))</f>
        <v>#NAME?</v>
      </c>
      <c r="R23" s="4" t="e">
        <f t="shared" si="11"/>
        <v>#NAME?</v>
      </c>
      <c r="S23" s="4" t="e">
        <f t="shared" si="12"/>
        <v>#NAME?</v>
      </c>
      <c r="T23" s="4" t="e">
        <f t="shared" si="13"/>
        <v>#NAME?</v>
      </c>
      <c r="U23" s="4" t="e">
        <f t="shared" si="14"/>
        <v>#NAME?</v>
      </c>
      <c r="V23" s="2"/>
      <c r="X23" s="2"/>
      <c r="AC23" s="2"/>
      <c r="AD23" s="2"/>
    </row>
    <row r="24" spans="1:30">
      <c r="A24" s="1" t="str">
        <f t="shared" si="0"/>
        <v>-nce- : [nsɜ]</v>
      </c>
      <c r="B24" s="1">
        <f t="shared" si="15"/>
        <v>0</v>
      </c>
      <c r="C24" s="1">
        <f t="shared" si="15"/>
        <v>0</v>
      </c>
      <c r="D24" s="1">
        <f t="shared" si="15"/>
        <v>1</v>
      </c>
      <c r="E24" s="7">
        <v>2</v>
      </c>
      <c r="F24" s="9" t="s">
        <v>1704</v>
      </c>
      <c r="G24" s="3" t="e">
        <f t="shared" si="2"/>
        <v>#NAME?</v>
      </c>
      <c r="H24" s="4" t="str">
        <f t="shared" si="3"/>
        <v>nsɜ</v>
      </c>
      <c r="I24" s="4" t="str">
        <f t="shared" si="4"/>
        <v>nce</v>
      </c>
      <c r="J24" s="10">
        <f t="shared" si="5"/>
        <v>3</v>
      </c>
      <c r="K24" s="1">
        <f t="shared" si="6"/>
        <v>3</v>
      </c>
      <c r="L24" s="10">
        <f t="shared" si="7"/>
        <v>3</v>
      </c>
      <c r="M24" s="1" t="str">
        <f t="shared" si="8"/>
        <v>-nce-</v>
      </c>
      <c r="N24" s="1" t="str">
        <f t="shared" si="9"/>
        <v>[nsɜ]</v>
      </c>
      <c r="O24" s="3" t="e" cm="1">
        <f t="array" ref="O24">SUM(_xlfn._xlws.FILTER($G$2:$G$2454,_xlfn.MAP($M$2:$M$2454,_xlfn.LAMBDA(_xlpm.x,_xlpm.x=$M24))))</f>
        <v>#NAME?</v>
      </c>
      <c r="P24" s="4" t="e">
        <f t="shared" si="10"/>
        <v>#NAME?</v>
      </c>
      <c r="Q24" s="6" t="e" cm="1">
        <f t="array" ref="Q24">SUM(_xlfn._xlws.FILTER($G$2:$G$2454,_xlfn.MAP($N$2:$N$2454,_xlfn.LAMBDA(_xlpm.x,_xlpm.x=$N24))))</f>
        <v>#NAME?</v>
      </c>
      <c r="R24" s="4" t="e">
        <f t="shared" si="11"/>
        <v>#NAME?</v>
      </c>
      <c r="S24" s="4" t="e">
        <f t="shared" si="12"/>
        <v>#NAME?</v>
      </c>
      <c r="T24" s="4" t="e">
        <f t="shared" si="13"/>
        <v>#NAME?</v>
      </c>
      <c r="U24" s="4" t="e">
        <f t="shared" si="14"/>
        <v>#NAME?</v>
      </c>
      <c r="V24" s="2"/>
      <c r="X24" s="2"/>
      <c r="AC24" s="2"/>
      <c r="AD24" s="2"/>
    </row>
    <row r="25" spans="1:30">
      <c r="A25" s="1" t="str">
        <f t="shared" si="0"/>
        <v>-ho- : [həʊ]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1781</v>
      </c>
      <c r="G25" s="3" t="e">
        <f t="shared" si="2"/>
        <v>#NAME?</v>
      </c>
      <c r="H25" s="1" t="str">
        <f t="shared" si="3"/>
        <v>həʊ</v>
      </c>
      <c r="I25" s="1" t="str">
        <f t="shared" si="4"/>
        <v>ho</v>
      </c>
      <c r="J25" s="10">
        <f t="shared" si="5"/>
        <v>3</v>
      </c>
      <c r="K25" s="1">
        <f t="shared" si="6"/>
        <v>2</v>
      </c>
      <c r="L25" s="10">
        <f t="shared" si="7"/>
        <v>3</v>
      </c>
      <c r="M25" s="1" t="str">
        <f t="shared" si="8"/>
        <v>-ho-</v>
      </c>
      <c r="N25" s="1" t="str">
        <f t="shared" si="9"/>
        <v>[həʊ]</v>
      </c>
      <c r="O25" s="3" t="e" cm="1">
        <f t="array" ref="O25">SUM(_xlfn._xlws.FILTER($G$2:$G$2454,_xlfn.MAP($M$2:$M$2454,_xlfn.LAMBDA(_xlpm.x,_xlpm.x=$M25))))</f>
        <v>#NAME?</v>
      </c>
      <c r="P25" s="4" t="e">
        <f t="shared" si="10"/>
        <v>#NAME?</v>
      </c>
      <c r="Q25" s="6" t="e" cm="1">
        <f t="array" ref="Q25">SUM(_xlfn._xlws.FILTER($G$2:$G$2454,_xlfn.MAP($N$2:$N$2454,_xlfn.LAMBDA(_xlpm.x,_xlpm.x=$N25))))</f>
        <v>#NAME?</v>
      </c>
      <c r="R25" s="4" t="e">
        <f t="shared" si="11"/>
        <v>#NAME?</v>
      </c>
      <c r="S25" s="4" t="e">
        <f t="shared" si="12"/>
        <v>#NAME?</v>
      </c>
      <c r="T25" s="4" t="e">
        <f t="shared" si="13"/>
        <v>#NAME?</v>
      </c>
      <c r="U25" s="4" t="e">
        <f t="shared" si="14"/>
        <v>#NAME?</v>
      </c>
      <c r="V25" s="2"/>
      <c r="X25" s="2"/>
      <c r="AC25" s="2"/>
      <c r="AD25" s="2"/>
    </row>
    <row r="26" spans="1:30">
      <c r="A26" s="1" t="str">
        <f t="shared" si="0"/>
        <v>-ge- : [ʒ]</v>
      </c>
      <c r="B26" s="1">
        <f t="shared" si="15"/>
        <v>0</v>
      </c>
      <c r="C26" s="1">
        <f t="shared" si="15"/>
        <v>0</v>
      </c>
      <c r="D26" s="1">
        <f t="shared" si="15"/>
        <v>0</v>
      </c>
      <c r="E26" s="7">
        <v>2</v>
      </c>
      <c r="F26" s="9" t="s">
        <v>1717</v>
      </c>
      <c r="G26" s="3" t="e">
        <f t="shared" si="2"/>
        <v>#NAME?</v>
      </c>
      <c r="H26" s="4" t="str">
        <f t="shared" si="3"/>
        <v>ʒ</v>
      </c>
      <c r="I26" s="4" t="str">
        <f t="shared" si="4"/>
        <v>ge</v>
      </c>
      <c r="J26" s="10">
        <f t="shared" si="5"/>
        <v>1</v>
      </c>
      <c r="K26" s="1">
        <f t="shared" si="6"/>
        <v>2</v>
      </c>
      <c r="L26" s="10">
        <f t="shared" si="7"/>
        <v>2</v>
      </c>
      <c r="M26" s="1" t="str">
        <f t="shared" si="8"/>
        <v>-ge-</v>
      </c>
      <c r="N26" s="1" t="str">
        <f t="shared" si="9"/>
        <v>[ʒ]</v>
      </c>
      <c r="O26" s="3" t="e" cm="1">
        <f t="array" ref="O26">SUM(_xlfn._xlws.FILTER($G$2:$G$2454,_xlfn.MAP($M$2:$M$2454,_xlfn.LAMBDA(_xlpm.x,_xlpm.x=$M26))))</f>
        <v>#NAME?</v>
      </c>
      <c r="P26" s="4" t="e">
        <f t="shared" si="10"/>
        <v>#NAME?</v>
      </c>
      <c r="Q26" s="6" t="e" cm="1">
        <f t="array" ref="Q26">SUM(_xlfn._xlws.FILTER($G$2:$G$2454,_xlfn.MAP($N$2:$N$2454,_xlfn.LAMBDA(_xlpm.x,_xlpm.x=$N26))))</f>
        <v>#NAME?</v>
      </c>
      <c r="R26" s="4" t="e">
        <f t="shared" si="11"/>
        <v>#NAME?</v>
      </c>
      <c r="S26" s="4" t="e">
        <f t="shared" si="12"/>
        <v>#NAME?</v>
      </c>
      <c r="T26" s="4" t="e">
        <f t="shared" si="13"/>
        <v>#NAME?</v>
      </c>
      <c r="U26" s="4" t="e">
        <f t="shared" si="14"/>
        <v>#NAME?</v>
      </c>
      <c r="V26" s="2"/>
      <c r="X26" s="2"/>
      <c r="AC26" s="2"/>
      <c r="AD26" s="2"/>
    </row>
    <row r="27" spans="1:30">
      <c r="A27" s="1" t="str">
        <f t="shared" si="0"/>
        <v>-me- : [mɜ]</v>
      </c>
      <c r="B27" s="1">
        <f t="shared" si="15"/>
        <v>0</v>
      </c>
      <c r="C27" s="1">
        <f t="shared" si="15"/>
        <v>1</v>
      </c>
      <c r="D27" s="1">
        <f t="shared" si="15"/>
        <v>0</v>
      </c>
      <c r="E27" s="7">
        <v>2</v>
      </c>
      <c r="F27" s="9" t="s">
        <v>1786</v>
      </c>
      <c r="G27" s="3" t="e">
        <f t="shared" si="2"/>
        <v>#NAME?</v>
      </c>
      <c r="H27" s="4" t="str">
        <f t="shared" si="3"/>
        <v>mɜ</v>
      </c>
      <c r="I27" s="4" t="str">
        <f t="shared" si="4"/>
        <v>me</v>
      </c>
      <c r="J27" s="10">
        <f t="shared" si="5"/>
        <v>2</v>
      </c>
      <c r="K27" s="1">
        <f t="shared" si="6"/>
        <v>2</v>
      </c>
      <c r="L27" s="10">
        <f t="shared" si="7"/>
        <v>2</v>
      </c>
      <c r="M27" s="1" t="str">
        <f t="shared" si="8"/>
        <v>-me-</v>
      </c>
      <c r="N27" s="1" t="str">
        <f t="shared" si="9"/>
        <v>[mɜ]</v>
      </c>
      <c r="O27" s="3" t="e" cm="1">
        <f t="array" ref="O27">SUM(_xlfn._xlws.FILTER($G$2:$G$2454,_xlfn.MAP($M$2:$M$2454,_xlfn.LAMBDA(_xlpm.x,_xlpm.x=$M27))))</f>
        <v>#NAME?</v>
      </c>
      <c r="P27" s="4" t="e">
        <f t="shared" si="10"/>
        <v>#NAME?</v>
      </c>
      <c r="Q27" s="6" t="e" cm="1">
        <f t="array" ref="Q27">SUM(_xlfn._xlws.FILTER($G$2:$G$2454,_xlfn.MAP($N$2:$N$2454,_xlfn.LAMBDA(_xlpm.x,_xlpm.x=$N27))))</f>
        <v>#NAME?</v>
      </c>
      <c r="R27" s="4" t="e">
        <f t="shared" si="11"/>
        <v>#NAME?</v>
      </c>
      <c r="S27" s="4" t="e">
        <f t="shared" si="12"/>
        <v>#NAME?</v>
      </c>
      <c r="T27" s="4" t="e">
        <f t="shared" si="13"/>
        <v>#NAME?</v>
      </c>
      <c r="U27" s="4" t="e">
        <f t="shared" si="14"/>
        <v>#NAME?</v>
      </c>
      <c r="V27" s="2"/>
      <c r="X27" s="2"/>
      <c r="AC27" s="2"/>
      <c r="AD27" s="2"/>
    </row>
    <row r="28" spans="1:30">
      <c r="A28" s="1" t="str">
        <f t="shared" si="0"/>
        <v>-co- : [kəʊ]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5</v>
      </c>
      <c r="F28" s="9" t="s">
        <v>2046</v>
      </c>
      <c r="G28" s="3" t="e">
        <f t="shared" si="2"/>
        <v>#NAME?</v>
      </c>
      <c r="H28" s="4" t="str">
        <f t="shared" si="3"/>
        <v>kəʊ</v>
      </c>
      <c r="I28" s="4" t="str">
        <f t="shared" si="4"/>
        <v>co</v>
      </c>
      <c r="J28" s="10">
        <f t="shared" si="5"/>
        <v>3</v>
      </c>
      <c r="K28" s="1">
        <f t="shared" si="6"/>
        <v>2</v>
      </c>
      <c r="L28" s="10">
        <f t="shared" si="7"/>
        <v>3</v>
      </c>
      <c r="M28" s="1" t="str">
        <f t="shared" si="8"/>
        <v>-co-</v>
      </c>
      <c r="N28" s="1" t="str">
        <f t="shared" si="9"/>
        <v>[kəʊ]</v>
      </c>
      <c r="O28" s="3" t="e" cm="1">
        <f t="array" ref="O28">SUM(_xlfn._xlws.FILTER($G$2:$G$2454,_xlfn.MAP($M$2:$M$2454,_xlfn.LAMBDA(_xlpm.x,_xlpm.x=$M28))))</f>
        <v>#NAME?</v>
      </c>
      <c r="P28" s="4" t="e">
        <f t="shared" si="10"/>
        <v>#NAME?</v>
      </c>
      <c r="Q28" s="6" t="e" cm="1">
        <f t="array" ref="Q28">SUM(_xlfn._xlws.FILTER($G$2:$G$2454,_xlfn.MAP($N$2:$N$2454,_xlfn.LAMBDA(_xlpm.x,_xlpm.x=$N28))))</f>
        <v>#NAME?</v>
      </c>
      <c r="R28" s="4" t="e">
        <f t="shared" si="11"/>
        <v>#NAME?</v>
      </c>
      <c r="S28" s="4" t="e">
        <f t="shared" si="12"/>
        <v>#NAME?</v>
      </c>
      <c r="T28" s="4" t="e">
        <f t="shared" si="13"/>
        <v>#NAME?</v>
      </c>
      <c r="U28" s="4" t="e">
        <f t="shared" si="14"/>
        <v>#NAME?</v>
      </c>
      <c r="V28" s="2"/>
      <c r="X28" s="2"/>
      <c r="AC28" s="2"/>
      <c r="AD28" s="2"/>
    </row>
    <row r="29" spans="1:30">
      <c r="A29" s="1" t="str">
        <f t="shared" si="0"/>
        <v>-ne- : [nɜ]</v>
      </c>
      <c r="B29" s="1">
        <f t="shared" si="15"/>
        <v>0</v>
      </c>
      <c r="C29" s="1">
        <f t="shared" si="15"/>
        <v>0</v>
      </c>
      <c r="D29" s="1">
        <f t="shared" si="15"/>
        <v>1</v>
      </c>
      <c r="E29" s="7">
        <v>2</v>
      </c>
      <c r="F29" s="9" t="s">
        <v>1780</v>
      </c>
      <c r="G29" s="3" t="e">
        <f t="shared" si="2"/>
        <v>#NAME?</v>
      </c>
      <c r="H29" s="4" t="str">
        <f t="shared" si="3"/>
        <v>nɜ</v>
      </c>
      <c r="I29" s="4" t="str">
        <f t="shared" si="4"/>
        <v>ne</v>
      </c>
      <c r="J29" s="10">
        <f t="shared" si="5"/>
        <v>2</v>
      </c>
      <c r="K29" s="1">
        <f t="shared" si="6"/>
        <v>2</v>
      </c>
      <c r="L29" s="10">
        <f t="shared" si="7"/>
        <v>2</v>
      </c>
      <c r="M29" s="1" t="str">
        <f t="shared" si="8"/>
        <v>-ne-</v>
      </c>
      <c r="N29" s="1" t="str">
        <f t="shared" si="9"/>
        <v>[nɜ]</v>
      </c>
      <c r="O29" s="3" t="e" cm="1">
        <f t="array" ref="O29">SUM(_xlfn._xlws.FILTER($G$2:$G$2454,_xlfn.MAP($M$2:$M$2454,_xlfn.LAMBDA(_xlpm.x,_xlpm.x=$M29))))</f>
        <v>#NAME?</v>
      </c>
      <c r="P29" s="4" t="e">
        <f t="shared" si="10"/>
        <v>#NAME?</v>
      </c>
      <c r="Q29" s="6" t="e" cm="1">
        <f t="array" ref="Q29">SUM(_xlfn._xlws.FILTER($G$2:$G$2454,_xlfn.MAP($N$2:$N$2454,_xlfn.LAMBDA(_xlpm.x,_xlpm.x=$N29))))</f>
        <v>#NAME?</v>
      </c>
      <c r="R29" s="4" t="e">
        <f t="shared" si="11"/>
        <v>#NAME?</v>
      </c>
      <c r="S29" s="4" t="e">
        <f t="shared" si="12"/>
        <v>#NAME?</v>
      </c>
      <c r="T29" s="4" t="e">
        <f t="shared" si="13"/>
        <v>#NAME?</v>
      </c>
      <c r="U29" s="4" t="e">
        <f t="shared" si="14"/>
        <v>#NAME?</v>
      </c>
      <c r="V29" s="2"/>
      <c r="X29" s="2"/>
      <c r="AC29" s="2"/>
      <c r="AD29" s="2"/>
    </row>
    <row r="30" spans="1:30">
      <c r="A30" s="1" t="str">
        <f t="shared" si="0"/>
        <v>-bo- : [bəʊ]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1940</v>
      </c>
      <c r="G30" s="3" t="e">
        <f t="shared" si="2"/>
        <v>#NAME?</v>
      </c>
      <c r="H30" s="1" t="str">
        <f t="shared" si="3"/>
        <v>bəʊ</v>
      </c>
      <c r="I30" s="1" t="str">
        <f t="shared" si="4"/>
        <v>bo</v>
      </c>
      <c r="J30" s="10">
        <f t="shared" si="5"/>
        <v>3</v>
      </c>
      <c r="K30" s="1">
        <f t="shared" si="6"/>
        <v>2</v>
      </c>
      <c r="L30" s="10">
        <f t="shared" si="7"/>
        <v>3</v>
      </c>
      <c r="M30" s="1" t="str">
        <f t="shared" si="8"/>
        <v>-bo-</v>
      </c>
      <c r="N30" s="1" t="str">
        <f t="shared" si="9"/>
        <v>[bəʊ]</v>
      </c>
      <c r="O30" s="3" t="e" cm="1">
        <f t="array" ref="O30">SUM(_xlfn._xlws.FILTER($G$2:$G$2454,_xlfn.MAP($M$2:$M$2454,_xlfn.LAMBDA(_xlpm.x,_xlpm.x=$M30))))</f>
        <v>#NAME?</v>
      </c>
      <c r="P30" s="4" t="e">
        <f t="shared" si="10"/>
        <v>#NAME?</v>
      </c>
      <c r="Q30" s="6" t="e" cm="1">
        <f t="array" ref="Q30">SUM(_xlfn._xlws.FILTER($G$2:$G$2454,_xlfn.MAP($N$2:$N$2454,_xlfn.LAMBDA(_xlpm.x,_xlpm.x=$N30))))</f>
        <v>#NAME?</v>
      </c>
      <c r="R30" s="4" t="e">
        <f t="shared" si="11"/>
        <v>#NAME?</v>
      </c>
      <c r="S30" s="4" t="e">
        <f t="shared" si="12"/>
        <v>#NAME?</v>
      </c>
      <c r="T30" s="4" t="e">
        <f t="shared" si="13"/>
        <v>#NAME?</v>
      </c>
      <c r="U30" s="4" t="e">
        <f t="shared" si="14"/>
        <v>#NAME?</v>
      </c>
      <c r="V30" s="2"/>
      <c r="X30" s="2"/>
      <c r="AC30" s="2"/>
      <c r="AD30" s="2"/>
    </row>
    <row r="31" spans="1:30">
      <c r="A31" s="1" t="str">
        <f t="shared" si="0"/>
        <v>-di- : [dɜ]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2</v>
      </c>
      <c r="F31" s="9" t="s">
        <v>1769</v>
      </c>
      <c r="G31" s="3" t="e">
        <f t="shared" si="2"/>
        <v>#NAME?</v>
      </c>
      <c r="H31" s="4" t="str">
        <f t="shared" si="3"/>
        <v>dɜ</v>
      </c>
      <c r="I31" s="4" t="str">
        <f t="shared" si="4"/>
        <v>di</v>
      </c>
      <c r="J31" s="10">
        <f t="shared" si="5"/>
        <v>2</v>
      </c>
      <c r="K31" s="1">
        <f t="shared" si="6"/>
        <v>2</v>
      </c>
      <c r="L31" s="10">
        <f t="shared" si="7"/>
        <v>2</v>
      </c>
      <c r="M31" s="1" t="str">
        <f t="shared" si="8"/>
        <v>-di-</v>
      </c>
      <c r="N31" s="1" t="str">
        <f t="shared" si="9"/>
        <v>[dɜ]</v>
      </c>
      <c r="O31" s="3" t="e" cm="1">
        <f t="array" ref="O31">SUM(_xlfn._xlws.FILTER($G$2:$G$2454,_xlfn.MAP($M$2:$M$2454,_xlfn.LAMBDA(_xlpm.x,_xlpm.x=$M31))))</f>
        <v>#NAME?</v>
      </c>
      <c r="P31" s="4" t="e">
        <f t="shared" si="10"/>
        <v>#NAME?</v>
      </c>
      <c r="Q31" s="6" t="e" cm="1">
        <f t="array" ref="Q31">SUM(_xlfn._xlws.FILTER($G$2:$G$2454,_xlfn.MAP($N$2:$N$2454,_xlfn.LAMBDA(_xlpm.x,_xlpm.x=$N31))))</f>
        <v>#NAME?</v>
      </c>
      <c r="R31" s="4" t="e">
        <f t="shared" si="11"/>
        <v>#NAME?</v>
      </c>
      <c r="S31" s="4" t="e">
        <f t="shared" si="12"/>
        <v>#NAME?</v>
      </c>
      <c r="T31" s="4" t="e">
        <f t="shared" si="13"/>
        <v>#NAME?</v>
      </c>
      <c r="U31" s="4" t="e">
        <f t="shared" si="14"/>
        <v>#NAME?</v>
      </c>
      <c r="V31" s="2"/>
      <c r="X31" s="2"/>
      <c r="AC31" s="2"/>
      <c r="AD31" s="2"/>
    </row>
    <row r="32" spans="1:30">
      <c r="A32" s="1" t="str">
        <f t="shared" si="0"/>
        <v>-du- : [dʊ]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1742</v>
      </c>
      <c r="G32" s="3" t="e">
        <f t="shared" si="2"/>
        <v>#NAME?</v>
      </c>
      <c r="H32" s="1" t="str">
        <f t="shared" si="3"/>
        <v>dʊ</v>
      </c>
      <c r="I32" s="1" t="str">
        <f t="shared" si="4"/>
        <v>du</v>
      </c>
      <c r="J32" s="10">
        <f t="shared" si="5"/>
        <v>2</v>
      </c>
      <c r="K32" s="1">
        <f t="shared" si="6"/>
        <v>2</v>
      </c>
      <c r="L32" s="10">
        <f t="shared" si="7"/>
        <v>2</v>
      </c>
      <c r="M32" s="1" t="str">
        <f t="shared" si="8"/>
        <v>-du-</v>
      </c>
      <c r="N32" s="1" t="str">
        <f t="shared" si="9"/>
        <v>[dʊ]</v>
      </c>
      <c r="O32" s="3" t="e" cm="1">
        <f t="array" ref="O32">SUM(_xlfn._xlws.FILTER($G$2:$G$2454,_xlfn.MAP($M$2:$M$2454,_xlfn.LAMBDA(_xlpm.x,_xlpm.x=$M32))))</f>
        <v>#NAME?</v>
      </c>
      <c r="P32" s="4" t="e">
        <f t="shared" si="10"/>
        <v>#NAME?</v>
      </c>
      <c r="Q32" s="6" t="e" cm="1">
        <f t="array" ref="Q32">SUM(_xlfn._xlws.FILTER($G$2:$G$2454,_xlfn.MAP($N$2:$N$2454,_xlfn.LAMBDA(_xlpm.x,_xlpm.x=$N32))))</f>
        <v>#NAME?</v>
      </c>
      <c r="R32" s="4" t="e">
        <f t="shared" si="11"/>
        <v>#NAME?</v>
      </c>
      <c r="S32" s="4" t="e">
        <f t="shared" si="12"/>
        <v>#NAME?</v>
      </c>
      <c r="T32" s="4" t="e">
        <f t="shared" si="13"/>
        <v>#NAME?</v>
      </c>
      <c r="U32" s="4" t="e">
        <f t="shared" si="14"/>
        <v>#NAME?</v>
      </c>
      <c r="V32" s="2"/>
      <c r="X32" s="2"/>
      <c r="AC32" s="2"/>
      <c r="AD32" s="2"/>
    </row>
    <row r="33" spans="1:30">
      <c r="A33" s="1" t="str">
        <f t="shared" si="0"/>
        <v>-mu- : [mʊ]</v>
      </c>
      <c r="B33" s="1">
        <f t="shared" si="15"/>
        <v>0</v>
      </c>
      <c r="C33" s="1">
        <f t="shared" si="15"/>
        <v>1</v>
      </c>
      <c r="D33" s="1">
        <f t="shared" si="15"/>
        <v>0</v>
      </c>
      <c r="E33" s="7">
        <v>1</v>
      </c>
      <c r="F33" s="9" t="s">
        <v>2129</v>
      </c>
      <c r="G33" s="3" t="e">
        <f t="shared" si="2"/>
        <v>#NAME?</v>
      </c>
      <c r="H33" s="4" t="str">
        <f t="shared" si="3"/>
        <v>mʊ</v>
      </c>
      <c r="I33" s="4" t="str">
        <f t="shared" si="4"/>
        <v>mu</v>
      </c>
      <c r="J33" s="10">
        <f t="shared" si="5"/>
        <v>2</v>
      </c>
      <c r="K33" s="1">
        <f t="shared" si="6"/>
        <v>2</v>
      </c>
      <c r="L33" s="10">
        <f t="shared" si="7"/>
        <v>2</v>
      </c>
      <c r="M33" s="1" t="str">
        <f t="shared" si="8"/>
        <v>-mu-</v>
      </c>
      <c r="N33" s="1" t="str">
        <f t="shared" si="9"/>
        <v>[mʊ]</v>
      </c>
      <c r="O33" s="3" t="e" cm="1">
        <f t="array" ref="O33">SUM(_xlfn._xlws.FILTER($G$2:$G$2454,_xlfn.MAP($M$2:$M$2454,_xlfn.LAMBDA(_xlpm.x,_xlpm.x=$M33))))</f>
        <v>#NAME?</v>
      </c>
      <c r="P33" s="4" t="e">
        <f t="shared" si="10"/>
        <v>#NAME?</v>
      </c>
      <c r="Q33" s="6" t="e" cm="1">
        <f t="array" ref="Q33">SUM(_xlfn._xlws.FILTER($G$2:$G$2454,_xlfn.MAP($N$2:$N$2454,_xlfn.LAMBDA(_xlpm.x,_xlpm.x=$N33))))</f>
        <v>#NAME?</v>
      </c>
      <c r="R33" s="4" t="e">
        <f t="shared" si="11"/>
        <v>#NAME?</v>
      </c>
      <c r="S33" s="4" t="e">
        <f t="shared" si="12"/>
        <v>#NAME?</v>
      </c>
      <c r="T33" s="4" t="e">
        <f t="shared" si="13"/>
        <v>#NAME?</v>
      </c>
      <c r="U33" s="4" t="e">
        <f t="shared" si="14"/>
        <v>#NAME?</v>
      </c>
      <c r="V33" s="2"/>
      <c r="X33" s="2"/>
      <c r="AC33" s="2"/>
      <c r="AD33" s="2"/>
    </row>
    <row r="34" spans="1:30">
      <c r="A34" s="1" t="str">
        <f t="shared" si="0"/>
        <v>-so- : [zəʊ]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2309</v>
      </c>
      <c r="G34" s="3" t="e">
        <f t="shared" si="2"/>
        <v>#NAME?</v>
      </c>
      <c r="H34" s="4" t="str">
        <f t="shared" si="3"/>
        <v>zəʊ</v>
      </c>
      <c r="I34" s="4" t="str">
        <f t="shared" si="4"/>
        <v>so</v>
      </c>
      <c r="J34" s="10">
        <f t="shared" si="5"/>
        <v>3</v>
      </c>
      <c r="K34" s="1">
        <f t="shared" si="6"/>
        <v>2</v>
      </c>
      <c r="L34" s="10">
        <f t="shared" si="7"/>
        <v>3</v>
      </c>
      <c r="M34" s="1" t="str">
        <f t="shared" si="8"/>
        <v>-so-</v>
      </c>
      <c r="N34" s="1" t="str">
        <f t="shared" si="9"/>
        <v>[zəʊ]</v>
      </c>
      <c r="O34" s="3" t="e" cm="1">
        <f t="array" ref="O34">SUM(_xlfn._xlws.FILTER($G$2:$G$2454,_xlfn.MAP($M$2:$M$2454,_xlfn.LAMBDA(_xlpm.x,_xlpm.x=$M34))))</f>
        <v>#NAME?</v>
      </c>
      <c r="P34" s="4" t="e">
        <f t="shared" si="10"/>
        <v>#NAME?</v>
      </c>
      <c r="Q34" s="6" t="e" cm="1">
        <f t="array" ref="Q34">SUM(_xlfn._xlws.FILTER($G$2:$G$2454,_xlfn.MAP($N$2:$N$2454,_xlfn.LAMBDA(_xlpm.x,_xlpm.x=$N34))))</f>
        <v>#NAME?</v>
      </c>
      <c r="R34" s="4" t="e">
        <f t="shared" si="11"/>
        <v>#NAME?</v>
      </c>
      <c r="S34" s="4" t="e">
        <f t="shared" si="12"/>
        <v>#NAME?</v>
      </c>
      <c r="T34" s="4" t="e">
        <f t="shared" si="13"/>
        <v>#NAME?</v>
      </c>
      <c r="U34" s="4" t="e">
        <f t="shared" si="14"/>
        <v>#NAME?</v>
      </c>
      <c r="V34" s="2"/>
      <c r="X34" s="2"/>
      <c r="AC34" s="2"/>
      <c r="AD34" s="2"/>
    </row>
    <row r="35" spans="1:30">
      <c r="A35" s="1" t="str">
        <f t="shared" si="0"/>
        <v>-so- : [səʊ]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2</v>
      </c>
      <c r="F35" s="9" t="s">
        <v>1663</v>
      </c>
      <c r="G35" s="3" t="e">
        <f t="shared" si="2"/>
        <v>#NAME?</v>
      </c>
      <c r="H35" s="4" t="str">
        <f t="shared" si="3"/>
        <v>səʊ</v>
      </c>
      <c r="I35" s="4" t="str">
        <f t="shared" si="4"/>
        <v>so</v>
      </c>
      <c r="J35" s="10">
        <f t="shared" si="5"/>
        <v>3</v>
      </c>
      <c r="K35" s="1">
        <f t="shared" si="6"/>
        <v>2</v>
      </c>
      <c r="L35" s="10">
        <f t="shared" si="7"/>
        <v>3</v>
      </c>
      <c r="M35" s="1" t="str">
        <f t="shared" si="8"/>
        <v>-so-</v>
      </c>
      <c r="N35" s="1" t="str">
        <f t="shared" si="9"/>
        <v>[səʊ]</v>
      </c>
      <c r="O35" s="3" t="e" cm="1">
        <f t="array" ref="O35">SUM(_xlfn._xlws.FILTER($G$2:$G$2454,_xlfn.MAP($M$2:$M$2454,_xlfn.LAMBDA(_xlpm.x,_xlpm.x=$M35))))</f>
        <v>#NAME?</v>
      </c>
      <c r="P35" s="4" t="e">
        <f t="shared" si="10"/>
        <v>#NAME?</v>
      </c>
      <c r="Q35" s="6" t="e" cm="1">
        <f t="array" ref="Q35">SUM(_xlfn._xlws.FILTER($G$2:$G$2454,_xlfn.MAP($N$2:$N$2454,_xlfn.LAMBDA(_xlpm.x,_xlpm.x=$N35))))</f>
        <v>#NAME?</v>
      </c>
      <c r="R35" s="4" t="e">
        <f t="shared" si="11"/>
        <v>#NAME?</v>
      </c>
      <c r="S35" s="4" t="e">
        <f t="shared" si="12"/>
        <v>#NAME?</v>
      </c>
      <c r="T35" s="4" t="e">
        <f t="shared" si="13"/>
        <v>#NAME?</v>
      </c>
      <c r="U35" s="4" t="e">
        <f t="shared" si="14"/>
        <v>#NAME?</v>
      </c>
      <c r="V35" s="2"/>
      <c r="X35" s="2"/>
      <c r="AC35" s="2"/>
      <c r="AD35" s="2"/>
    </row>
    <row r="36" spans="1:30">
      <c r="A36" s="1" t="str">
        <f t="shared" si="0"/>
        <v>-vi- : [vi]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2282</v>
      </c>
      <c r="G36" s="3" t="e">
        <f t="shared" si="2"/>
        <v>#NAME?</v>
      </c>
      <c r="H36" s="4" t="str">
        <f t="shared" si="3"/>
        <v>vi</v>
      </c>
      <c r="I36" s="4" t="str">
        <f t="shared" si="4"/>
        <v>vi</v>
      </c>
      <c r="J36" s="10">
        <f t="shared" si="5"/>
        <v>2</v>
      </c>
      <c r="K36" s="1">
        <f t="shared" si="6"/>
        <v>2</v>
      </c>
      <c r="L36" s="10">
        <f t="shared" si="7"/>
        <v>2</v>
      </c>
      <c r="M36" s="1" t="str">
        <f t="shared" si="8"/>
        <v>-vi-</v>
      </c>
      <c r="N36" s="1" t="str">
        <f t="shared" si="9"/>
        <v>[vi]</v>
      </c>
      <c r="O36" s="3" t="e" cm="1">
        <f t="array" ref="O36">SUM(_xlfn._xlws.FILTER($G$2:$G$2454,_xlfn.MAP($M$2:$M$2454,_xlfn.LAMBDA(_xlpm.x,_xlpm.x=$M36))))</f>
        <v>#NAME?</v>
      </c>
      <c r="P36" s="4" t="e">
        <f t="shared" si="10"/>
        <v>#NAME?</v>
      </c>
      <c r="Q36" s="6" t="e" cm="1">
        <f t="array" ref="Q36">SUM(_xlfn._xlws.FILTER($G$2:$G$2454,_xlfn.MAP($N$2:$N$2454,_xlfn.LAMBDA(_xlpm.x,_xlpm.x=$N36))))</f>
        <v>#NAME?</v>
      </c>
      <c r="R36" s="4" t="e">
        <f t="shared" si="11"/>
        <v>#NAME?</v>
      </c>
      <c r="S36" s="4" t="e">
        <f t="shared" si="12"/>
        <v>#NAME?</v>
      </c>
      <c r="T36" s="4" t="e">
        <f t="shared" si="13"/>
        <v>#NAME?</v>
      </c>
      <c r="U36" s="4" t="e">
        <f t="shared" si="14"/>
        <v>#NAME?</v>
      </c>
      <c r="V36" s="2"/>
      <c r="X36" s="2"/>
      <c r="AC36" s="2"/>
      <c r="AD36" s="2"/>
    </row>
    <row r="37" spans="1:30">
      <c r="A37" s="1" t="str">
        <f t="shared" si="0"/>
        <v>-se- : [zɛ]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3</v>
      </c>
      <c r="F37" s="9" t="s">
        <v>1727</v>
      </c>
      <c r="G37" s="3" t="e">
        <f t="shared" si="2"/>
        <v>#NAME?</v>
      </c>
      <c r="H37" s="4" t="str">
        <f t="shared" si="3"/>
        <v>zɛ</v>
      </c>
      <c r="I37" s="4" t="str">
        <f t="shared" si="4"/>
        <v>se</v>
      </c>
      <c r="J37" s="10">
        <f t="shared" si="5"/>
        <v>2</v>
      </c>
      <c r="K37" s="1">
        <f t="shared" si="6"/>
        <v>2</v>
      </c>
      <c r="L37" s="10">
        <f t="shared" si="7"/>
        <v>2</v>
      </c>
      <c r="M37" s="1" t="str">
        <f t="shared" si="8"/>
        <v>-se-</v>
      </c>
      <c r="N37" s="1" t="str">
        <f t="shared" si="9"/>
        <v>[zɛ]</v>
      </c>
      <c r="O37" s="3" t="e" cm="1">
        <f t="array" ref="O37">SUM(_xlfn._xlws.FILTER($G$2:$G$2454,_xlfn.MAP($M$2:$M$2454,_xlfn.LAMBDA(_xlpm.x,_xlpm.x=$M37))))</f>
        <v>#NAME?</v>
      </c>
      <c r="P37" s="4" t="e">
        <f t="shared" si="10"/>
        <v>#NAME?</v>
      </c>
      <c r="Q37" s="6" t="e" cm="1">
        <f t="array" ref="Q37">SUM(_xlfn._xlws.FILTER($G$2:$G$2454,_xlfn.MAP($N$2:$N$2454,_xlfn.LAMBDA(_xlpm.x,_xlpm.x=$N37))))</f>
        <v>#NAME?</v>
      </c>
      <c r="R37" s="4" t="e">
        <f t="shared" si="11"/>
        <v>#NAME?</v>
      </c>
      <c r="S37" s="4" t="e">
        <f t="shared" si="12"/>
        <v>#NAME?</v>
      </c>
      <c r="T37" s="4" t="e">
        <f t="shared" si="13"/>
        <v>#NAME?</v>
      </c>
      <c r="U37" s="4" t="e">
        <f t="shared" si="14"/>
        <v>#NAME?</v>
      </c>
      <c r="V37" s="2"/>
      <c r="X37" s="2"/>
      <c r="AC37" s="2"/>
      <c r="AD37" s="2"/>
    </row>
    <row r="38" spans="1:30">
      <c r="A38" s="1" t="str">
        <f t="shared" si="0"/>
        <v>-e- : [ɜ]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2314</v>
      </c>
      <c r="G38" s="3" t="e">
        <f t="shared" si="2"/>
        <v>#NAME?</v>
      </c>
      <c r="H38" s="1" t="str">
        <f t="shared" si="3"/>
        <v>ɜ</v>
      </c>
      <c r="I38" s="1" t="str">
        <f t="shared" si="4"/>
        <v>e</v>
      </c>
      <c r="J38" s="10">
        <f t="shared" si="5"/>
        <v>1</v>
      </c>
      <c r="K38" s="1">
        <f t="shared" si="6"/>
        <v>1</v>
      </c>
      <c r="L38" s="10">
        <f t="shared" si="7"/>
        <v>1</v>
      </c>
      <c r="M38" s="1" t="str">
        <f t="shared" si="8"/>
        <v>-e-</v>
      </c>
      <c r="N38" s="1" t="str">
        <f t="shared" si="9"/>
        <v>[ɜ]</v>
      </c>
      <c r="O38" s="3" t="e" cm="1">
        <f t="array" ref="O38">SUM(_xlfn._xlws.FILTER($G$2:$G$2454,_xlfn.MAP($M$2:$M$2454,_xlfn.LAMBDA(_xlpm.x,_xlpm.x=$M38))))</f>
        <v>#NAME?</v>
      </c>
      <c r="P38" s="4" t="e">
        <f t="shared" si="10"/>
        <v>#NAME?</v>
      </c>
      <c r="Q38" s="6" t="e" cm="1">
        <f t="array" ref="Q38">SUM(_xlfn._xlws.FILTER($G$2:$G$2454,_xlfn.MAP($N$2:$N$2454,_xlfn.LAMBDA(_xlpm.x,_xlpm.x=$N38))))</f>
        <v>#NAME?</v>
      </c>
      <c r="R38" s="4" t="e">
        <f t="shared" si="11"/>
        <v>#NAME?</v>
      </c>
      <c r="S38" s="4" t="e">
        <f t="shared" si="12"/>
        <v>#NAME?</v>
      </c>
      <c r="T38" s="4" t="e">
        <f t="shared" si="13"/>
        <v>#NAME?</v>
      </c>
      <c r="U38" s="4" t="e">
        <f t="shared" si="14"/>
        <v>#NAME?</v>
      </c>
      <c r="V38" s="2"/>
      <c r="X38" s="2"/>
      <c r="AC38" s="2"/>
      <c r="AD38" s="2"/>
    </row>
    <row r="39" spans="1:30">
      <c r="A39" s="1" t="str">
        <f t="shared" si="0"/>
        <v>-nge- : [ŋə]</v>
      </c>
      <c r="B39" s="1">
        <f t="shared" si="15"/>
        <v>0</v>
      </c>
      <c r="C39" s="1">
        <f t="shared" si="15"/>
        <v>0</v>
      </c>
      <c r="D39" s="1">
        <f t="shared" si="15"/>
        <v>0</v>
      </c>
      <c r="E39" s="7">
        <v>1</v>
      </c>
      <c r="F39" s="9" t="s">
        <v>2403</v>
      </c>
      <c r="G39" s="3" t="e">
        <f t="shared" si="2"/>
        <v>#NAME?</v>
      </c>
      <c r="H39" s="4" t="str">
        <f t="shared" si="3"/>
        <v>ŋə</v>
      </c>
      <c r="I39" s="4" t="str">
        <f t="shared" si="4"/>
        <v>nge</v>
      </c>
      <c r="J39" s="10">
        <f t="shared" si="5"/>
        <v>2</v>
      </c>
      <c r="K39" s="1">
        <f t="shared" si="6"/>
        <v>3</v>
      </c>
      <c r="L39" s="10">
        <f t="shared" si="7"/>
        <v>3</v>
      </c>
      <c r="M39" s="1" t="str">
        <f t="shared" si="8"/>
        <v>-nge-</v>
      </c>
      <c r="N39" s="1" t="str">
        <f t="shared" si="9"/>
        <v>[ŋə]</v>
      </c>
      <c r="O39" s="3" t="e" cm="1">
        <f t="array" ref="O39">SUM(_xlfn._xlws.FILTER($G$2:$G$2454,_xlfn.MAP($M$2:$M$2454,_xlfn.LAMBDA(_xlpm.x,_xlpm.x=$M39))))</f>
        <v>#NAME?</v>
      </c>
      <c r="P39" s="4" t="e">
        <f t="shared" si="10"/>
        <v>#NAME?</v>
      </c>
      <c r="Q39" s="6" t="e" cm="1">
        <f t="array" ref="Q39">SUM(_xlfn._xlws.FILTER($G$2:$G$2454,_xlfn.MAP($N$2:$N$2454,_xlfn.LAMBDA(_xlpm.x,_xlpm.x=$N39))))</f>
        <v>#NAME?</v>
      </c>
      <c r="R39" s="4" t="e">
        <f t="shared" si="11"/>
        <v>#NAME?</v>
      </c>
      <c r="S39" s="4" t="e">
        <f t="shared" si="12"/>
        <v>#NAME?</v>
      </c>
      <c r="T39" s="4" t="e">
        <f t="shared" si="13"/>
        <v>#NAME?</v>
      </c>
      <c r="U39" s="4" t="e">
        <f t="shared" si="14"/>
        <v>#NAME?</v>
      </c>
      <c r="V39" s="2"/>
      <c r="X39" s="2"/>
      <c r="AC39" s="2"/>
      <c r="AD39" s="2"/>
    </row>
    <row r="40" spans="1:30">
      <c r="A40" s="1" t="str">
        <f t="shared" si="0"/>
        <v>-ty- : [ɹti]</v>
      </c>
      <c r="B40" s="1">
        <f t="shared" si="15"/>
        <v>1</v>
      </c>
      <c r="C40" s="1">
        <f t="shared" si="15"/>
        <v>0</v>
      </c>
      <c r="D40" s="1">
        <f t="shared" si="15"/>
        <v>0</v>
      </c>
      <c r="E40" s="7">
        <v>1</v>
      </c>
      <c r="F40" s="9" t="s">
        <v>1802</v>
      </c>
      <c r="G40" s="3" t="e">
        <f t="shared" si="2"/>
        <v>#NAME?</v>
      </c>
      <c r="H40" s="4" t="str">
        <f t="shared" si="3"/>
        <v>ɹti</v>
      </c>
      <c r="I40" s="4" t="str">
        <f t="shared" si="4"/>
        <v>ty</v>
      </c>
      <c r="J40" s="10">
        <f t="shared" si="5"/>
        <v>3</v>
      </c>
      <c r="K40" s="1">
        <f t="shared" si="6"/>
        <v>2</v>
      </c>
      <c r="L40" s="10">
        <f t="shared" si="7"/>
        <v>3</v>
      </c>
      <c r="M40" s="1" t="str">
        <f t="shared" si="8"/>
        <v>-ty-</v>
      </c>
      <c r="N40" s="1" t="str">
        <f t="shared" si="9"/>
        <v>[ɹti]</v>
      </c>
      <c r="O40" s="3" t="e" cm="1">
        <f t="array" ref="O40">SUM(_xlfn._xlws.FILTER($G$2:$G$2454,_xlfn.MAP($M$2:$M$2454,_xlfn.LAMBDA(_xlpm.x,_xlpm.x=$M40))))</f>
        <v>#NAME?</v>
      </c>
      <c r="P40" s="4" t="e">
        <f t="shared" si="10"/>
        <v>#NAME?</v>
      </c>
      <c r="Q40" s="6" t="e" cm="1">
        <f t="array" ref="Q40">SUM(_xlfn._xlws.FILTER($G$2:$G$2454,_xlfn.MAP($N$2:$N$2454,_xlfn.LAMBDA(_xlpm.x,_xlpm.x=$N40))))</f>
        <v>#NAME?</v>
      </c>
      <c r="R40" s="4" t="e">
        <f t="shared" si="11"/>
        <v>#NAME?</v>
      </c>
      <c r="S40" s="4" t="e">
        <f t="shared" si="12"/>
        <v>#NAME?</v>
      </c>
      <c r="T40" s="4" t="e">
        <f t="shared" si="13"/>
        <v>#NAME?</v>
      </c>
      <c r="U40" s="4" t="e">
        <f t="shared" si="14"/>
        <v>#NAME?</v>
      </c>
      <c r="V40" s="2"/>
      <c r="X40" s="2"/>
      <c r="AC40" s="2"/>
      <c r="AD40" s="2"/>
    </row>
    <row r="41" spans="1:30">
      <c r="A41" s="1" t="str">
        <f t="shared" si="0"/>
        <v>-ga- : [gɑ]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2</v>
      </c>
      <c r="F41" s="9" t="s">
        <v>1603</v>
      </c>
      <c r="G41" s="3" t="e">
        <f t="shared" si="2"/>
        <v>#NAME?</v>
      </c>
      <c r="H41" s="1" t="str">
        <f t="shared" si="3"/>
        <v>gɑ</v>
      </c>
      <c r="I41" s="1" t="str">
        <f t="shared" si="4"/>
        <v>ga</v>
      </c>
      <c r="J41" s="10">
        <f t="shared" si="5"/>
        <v>2</v>
      </c>
      <c r="K41" s="1">
        <f t="shared" si="6"/>
        <v>2</v>
      </c>
      <c r="L41" s="10">
        <f t="shared" si="7"/>
        <v>2</v>
      </c>
      <c r="M41" s="1" t="str">
        <f t="shared" si="8"/>
        <v>-ga-</v>
      </c>
      <c r="N41" s="1" t="str">
        <f t="shared" si="9"/>
        <v>[gɑ]</v>
      </c>
      <c r="O41" s="3" t="e" cm="1">
        <f t="array" ref="O41">SUM(_xlfn._xlws.FILTER($G$2:$G$2454,_xlfn.MAP($M$2:$M$2454,_xlfn.LAMBDA(_xlpm.x,_xlpm.x=$M41))))</f>
        <v>#NAME?</v>
      </c>
      <c r="P41" s="4" t="e">
        <f t="shared" si="10"/>
        <v>#NAME?</v>
      </c>
      <c r="Q41" s="6" t="e" cm="1">
        <f t="array" ref="Q41">SUM(_xlfn._xlws.FILTER($G$2:$G$2454,_xlfn.MAP($N$2:$N$2454,_xlfn.LAMBDA(_xlpm.x,_xlpm.x=$N41))))</f>
        <v>#NAME?</v>
      </c>
      <c r="R41" s="4" t="e">
        <f t="shared" si="11"/>
        <v>#NAME?</v>
      </c>
      <c r="S41" s="4" t="e">
        <f t="shared" si="12"/>
        <v>#NAME?</v>
      </c>
      <c r="T41" s="4" t="e">
        <f t="shared" si="13"/>
        <v>#NAME?</v>
      </c>
      <c r="U41" s="4" t="e">
        <f t="shared" si="14"/>
        <v>#NAME?</v>
      </c>
      <c r="V41" s="2"/>
      <c r="X41" s="2"/>
      <c r="AC41" s="2"/>
      <c r="AD41" s="2"/>
    </row>
    <row r="42" spans="1:30">
      <c r="A42" s="1" t="str">
        <f t="shared" si="0"/>
        <v>-po- : [pa]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2</v>
      </c>
      <c r="F42" s="9" t="s">
        <v>2179</v>
      </c>
      <c r="G42" s="3" t="e">
        <f t="shared" si="2"/>
        <v>#NAME?</v>
      </c>
      <c r="H42" s="4" t="str">
        <f t="shared" si="3"/>
        <v>pa</v>
      </c>
      <c r="I42" s="4" t="str">
        <f t="shared" si="4"/>
        <v>po</v>
      </c>
      <c r="J42" s="10">
        <f t="shared" si="5"/>
        <v>2</v>
      </c>
      <c r="K42" s="1">
        <f t="shared" si="6"/>
        <v>2</v>
      </c>
      <c r="L42" s="10">
        <f t="shared" si="7"/>
        <v>2</v>
      </c>
      <c r="M42" s="1" t="str">
        <f t="shared" si="8"/>
        <v>-po-</v>
      </c>
      <c r="N42" s="1" t="str">
        <f t="shared" si="9"/>
        <v>[pa]</v>
      </c>
      <c r="O42" s="3" t="e" cm="1">
        <f t="array" ref="O42">SUM(_xlfn._xlws.FILTER($G$2:$G$2454,_xlfn.MAP($M$2:$M$2454,_xlfn.LAMBDA(_xlpm.x,_xlpm.x=$M42))))</f>
        <v>#NAME?</v>
      </c>
      <c r="P42" s="4" t="e">
        <f t="shared" si="10"/>
        <v>#NAME?</v>
      </c>
      <c r="Q42" s="6" t="e" cm="1">
        <f t="array" ref="Q42">SUM(_xlfn._xlws.FILTER($G$2:$G$2454,_xlfn.MAP($N$2:$N$2454,_xlfn.LAMBDA(_xlpm.x,_xlpm.x=$N42))))</f>
        <v>#NAME?</v>
      </c>
      <c r="R42" s="4" t="e">
        <f t="shared" si="11"/>
        <v>#NAME?</v>
      </c>
      <c r="S42" s="4" t="e">
        <f t="shared" si="12"/>
        <v>#NAME?</v>
      </c>
      <c r="T42" s="4" t="e">
        <f t="shared" si="13"/>
        <v>#NAME?</v>
      </c>
      <c r="U42" s="4" t="e">
        <f t="shared" si="14"/>
        <v>#NAME?</v>
      </c>
      <c r="V42" s="2"/>
      <c r="X42" s="2"/>
      <c r="AC42" s="2"/>
      <c r="AD42" s="2"/>
    </row>
    <row r="43" spans="1:30">
      <c r="A43" s="1" t="str">
        <f t="shared" si="0"/>
        <v>-mo- : [məʊ]</v>
      </c>
      <c r="B43" s="1">
        <f t="shared" si="16"/>
        <v>0</v>
      </c>
      <c r="C43" s="1">
        <f t="shared" si="16"/>
        <v>1</v>
      </c>
      <c r="D43" s="1">
        <f t="shared" si="16"/>
        <v>0</v>
      </c>
      <c r="E43" s="7">
        <v>2</v>
      </c>
      <c r="F43" s="9" t="s">
        <v>2132</v>
      </c>
      <c r="G43" s="3" t="e">
        <f t="shared" si="2"/>
        <v>#NAME?</v>
      </c>
      <c r="H43" s="4" t="str">
        <f t="shared" si="3"/>
        <v>məʊ</v>
      </c>
      <c r="I43" s="4" t="str">
        <f t="shared" si="4"/>
        <v>mo</v>
      </c>
      <c r="J43" s="10">
        <f t="shared" si="5"/>
        <v>3</v>
      </c>
      <c r="K43" s="1">
        <f t="shared" si="6"/>
        <v>2</v>
      </c>
      <c r="L43" s="10">
        <f t="shared" si="7"/>
        <v>3</v>
      </c>
      <c r="M43" s="1" t="str">
        <f t="shared" si="8"/>
        <v>-mo-</v>
      </c>
      <c r="N43" s="1" t="str">
        <f t="shared" si="9"/>
        <v>[məʊ]</v>
      </c>
      <c r="O43" s="3" t="e" cm="1">
        <f t="array" ref="O43">SUM(_xlfn._xlws.FILTER($G$2:$G$2454,_xlfn.MAP($M$2:$M$2454,_xlfn.LAMBDA(_xlpm.x,_xlpm.x=$M43))))</f>
        <v>#NAME?</v>
      </c>
      <c r="P43" s="4" t="e">
        <f t="shared" si="10"/>
        <v>#NAME?</v>
      </c>
      <c r="Q43" s="6" t="e" cm="1">
        <f t="array" ref="Q43">SUM(_xlfn._xlws.FILTER($G$2:$G$2454,_xlfn.MAP($N$2:$N$2454,_xlfn.LAMBDA(_xlpm.x,_xlpm.x=$N43))))</f>
        <v>#NAME?</v>
      </c>
      <c r="R43" s="4" t="e">
        <f t="shared" si="11"/>
        <v>#NAME?</v>
      </c>
      <c r="S43" s="4" t="e">
        <f t="shared" si="12"/>
        <v>#NAME?</v>
      </c>
      <c r="T43" s="4" t="e">
        <f t="shared" si="13"/>
        <v>#NAME?</v>
      </c>
      <c r="U43" s="4" t="e">
        <f t="shared" si="14"/>
        <v>#NAME?</v>
      </c>
      <c r="V43" s="2"/>
      <c r="X43" s="2"/>
      <c r="AC43" s="2"/>
      <c r="AD43" s="2"/>
    </row>
    <row r="44" spans="1:30">
      <c r="A44" s="1" t="str">
        <f t="shared" si="0"/>
        <v>-pla- : [ɹpleɪ]</v>
      </c>
      <c r="B44" s="1">
        <f t="shared" si="16"/>
        <v>1</v>
      </c>
      <c r="C44" s="1">
        <f t="shared" si="16"/>
        <v>0</v>
      </c>
      <c r="D44" s="1">
        <f t="shared" si="16"/>
        <v>0</v>
      </c>
      <c r="E44" s="7">
        <v>1</v>
      </c>
      <c r="F44" s="9" t="s">
        <v>1641</v>
      </c>
      <c r="G44" s="3" t="e">
        <f t="shared" si="2"/>
        <v>#NAME?</v>
      </c>
      <c r="H44" s="4" t="str">
        <f t="shared" si="3"/>
        <v>ɹpleɪ</v>
      </c>
      <c r="I44" s="4" t="str">
        <f t="shared" si="4"/>
        <v>pla</v>
      </c>
      <c r="J44" s="10">
        <f t="shared" si="5"/>
        <v>5</v>
      </c>
      <c r="K44" s="1">
        <f t="shared" si="6"/>
        <v>3</v>
      </c>
      <c r="L44" s="10">
        <f t="shared" si="7"/>
        <v>5</v>
      </c>
      <c r="M44" s="1" t="str">
        <f t="shared" si="8"/>
        <v>-pla-</v>
      </c>
      <c r="N44" s="1" t="str">
        <f t="shared" si="9"/>
        <v>[ɹpleɪ]</v>
      </c>
      <c r="O44" s="3" t="e" cm="1">
        <f t="array" ref="O44">SUM(_xlfn._xlws.FILTER($G$2:$G$2454,_xlfn.MAP($M$2:$M$2454,_xlfn.LAMBDA(_xlpm.x,_xlpm.x=$M44))))</f>
        <v>#NAME?</v>
      </c>
      <c r="P44" s="4" t="e">
        <f t="shared" si="10"/>
        <v>#NAME?</v>
      </c>
      <c r="Q44" s="6" t="e" cm="1">
        <f t="array" ref="Q44">SUM(_xlfn._xlws.FILTER($G$2:$G$2454,_xlfn.MAP($N$2:$N$2454,_xlfn.LAMBDA(_xlpm.x,_xlpm.x=$N44))))</f>
        <v>#NAME?</v>
      </c>
      <c r="R44" s="4" t="e">
        <f t="shared" si="11"/>
        <v>#NAME?</v>
      </c>
      <c r="S44" s="4" t="e">
        <f t="shared" si="12"/>
        <v>#NAME?</v>
      </c>
      <c r="T44" s="4" t="e">
        <f t="shared" si="13"/>
        <v>#NAME?</v>
      </c>
      <c r="U44" s="4" t="e">
        <f t="shared" si="14"/>
        <v>#NAME?</v>
      </c>
      <c r="V44" s="2"/>
      <c r="X44" s="2"/>
      <c r="AC44" s="2"/>
      <c r="AD44" s="2"/>
    </row>
    <row r="45" spans="1:30">
      <c r="A45" s="1" t="str">
        <f t="shared" si="0"/>
        <v>-whi- : [hwɜ]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2001</v>
      </c>
      <c r="G45" s="3" t="e">
        <f t="shared" si="2"/>
        <v>#NAME?</v>
      </c>
      <c r="H45" s="1" t="str">
        <f t="shared" si="3"/>
        <v>hwɜ</v>
      </c>
      <c r="I45" s="1" t="str">
        <f t="shared" si="4"/>
        <v>whi</v>
      </c>
      <c r="J45" s="10">
        <f t="shared" si="5"/>
        <v>3</v>
      </c>
      <c r="K45" s="1">
        <f t="shared" si="6"/>
        <v>3</v>
      </c>
      <c r="L45" s="10">
        <f t="shared" si="7"/>
        <v>3</v>
      </c>
      <c r="M45" s="1" t="str">
        <f t="shared" si="8"/>
        <v>-whi-</v>
      </c>
      <c r="N45" s="1" t="str">
        <f t="shared" si="9"/>
        <v>[hwɜ]</v>
      </c>
      <c r="O45" s="3" t="e" cm="1">
        <f t="array" ref="O45">SUM(_xlfn._xlws.FILTER($G$2:$G$2454,_xlfn.MAP($M$2:$M$2454,_xlfn.LAMBDA(_xlpm.x,_xlpm.x=$M45))))</f>
        <v>#NAME?</v>
      </c>
      <c r="P45" s="4" t="e">
        <f t="shared" si="10"/>
        <v>#NAME?</v>
      </c>
      <c r="Q45" s="6" t="e" cm="1">
        <f t="array" ref="Q45">SUM(_xlfn._xlws.FILTER($G$2:$G$2454,_xlfn.MAP($N$2:$N$2454,_xlfn.LAMBDA(_xlpm.x,_xlpm.x=$N45))))</f>
        <v>#NAME?</v>
      </c>
      <c r="R45" s="4" t="e">
        <f t="shared" si="11"/>
        <v>#NAME?</v>
      </c>
      <c r="S45" s="4" t="e">
        <f t="shared" si="12"/>
        <v>#NAME?</v>
      </c>
      <c r="T45" s="4" t="e">
        <f t="shared" si="13"/>
        <v>#NAME?</v>
      </c>
      <c r="U45" s="4" t="e">
        <f t="shared" si="14"/>
        <v>#NAME?</v>
      </c>
      <c r="V45" s="2"/>
      <c r="X45" s="2"/>
      <c r="AC45" s="2"/>
      <c r="AD45" s="2"/>
    </row>
    <row r="46" spans="1:30">
      <c r="A46" s="1" t="str">
        <f t="shared" si="0"/>
        <v>-ho- : [ho]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2</v>
      </c>
      <c r="F46" s="9" t="s">
        <v>67</v>
      </c>
      <c r="G46" s="3" t="e">
        <f t="shared" si="2"/>
        <v>#NAME?</v>
      </c>
      <c r="H46" s="1" t="str">
        <f t="shared" si="3"/>
        <v>ho</v>
      </c>
      <c r="I46" s="1" t="str">
        <f t="shared" si="4"/>
        <v>ho</v>
      </c>
      <c r="J46" s="10">
        <f t="shared" si="5"/>
        <v>2</v>
      </c>
      <c r="K46" s="1">
        <f t="shared" si="6"/>
        <v>2</v>
      </c>
      <c r="L46" s="10">
        <f t="shared" si="7"/>
        <v>2</v>
      </c>
      <c r="M46" s="1" t="str">
        <f t="shared" si="8"/>
        <v>-ho-</v>
      </c>
      <c r="N46" s="1" t="str">
        <f t="shared" si="9"/>
        <v>[ho]</v>
      </c>
      <c r="O46" s="3" t="e" cm="1">
        <f t="array" ref="O46">SUM(_xlfn._xlws.FILTER($G$2:$G$2454,_xlfn.MAP($M$2:$M$2454,_xlfn.LAMBDA(_xlpm.x,_xlpm.x=$M46))))</f>
        <v>#NAME?</v>
      </c>
      <c r="P46" s="4" t="e">
        <f t="shared" si="10"/>
        <v>#NAME?</v>
      </c>
      <c r="Q46" s="6" t="e" cm="1">
        <f t="array" ref="Q46">SUM(_xlfn._xlws.FILTER($G$2:$G$2454,_xlfn.MAP($N$2:$N$2454,_xlfn.LAMBDA(_xlpm.x,_xlpm.x=$N46))))</f>
        <v>#NAME?</v>
      </c>
      <c r="R46" s="4" t="e">
        <f t="shared" si="11"/>
        <v>#NAME?</v>
      </c>
      <c r="S46" s="4" t="e">
        <f t="shared" si="12"/>
        <v>#NAME?</v>
      </c>
      <c r="T46" s="4" t="e">
        <f t="shared" si="13"/>
        <v>#NAME?</v>
      </c>
      <c r="U46" s="4" t="e">
        <f t="shared" si="14"/>
        <v>#NAME?</v>
      </c>
      <c r="V46" s="2"/>
      <c r="X46" s="2"/>
      <c r="AC46" s="2"/>
      <c r="AD46" s="2"/>
    </row>
    <row r="47" spans="1:30">
      <c r="A47" s="1" t="str">
        <f t="shared" si="0"/>
        <v>-nti- : [ntaɪ]</v>
      </c>
      <c r="B47" s="1">
        <f t="shared" si="16"/>
        <v>0</v>
      </c>
      <c r="C47" s="1">
        <f t="shared" si="16"/>
        <v>0</v>
      </c>
      <c r="D47" s="1">
        <f t="shared" si="16"/>
        <v>1</v>
      </c>
      <c r="E47" s="7">
        <v>1</v>
      </c>
      <c r="F47" s="9" t="s">
        <v>1658</v>
      </c>
      <c r="G47" s="3" t="e">
        <f t="shared" si="2"/>
        <v>#NAME?</v>
      </c>
      <c r="H47" s="4" t="str">
        <f t="shared" si="3"/>
        <v>ntaɪ</v>
      </c>
      <c r="I47" s="4" t="str">
        <f t="shared" si="4"/>
        <v>nti</v>
      </c>
      <c r="J47" s="10">
        <f t="shared" si="5"/>
        <v>4</v>
      </c>
      <c r="K47" s="1">
        <f t="shared" si="6"/>
        <v>3</v>
      </c>
      <c r="L47" s="10">
        <f t="shared" si="7"/>
        <v>4</v>
      </c>
      <c r="M47" s="1" t="str">
        <f t="shared" si="8"/>
        <v>-nti-</v>
      </c>
      <c r="N47" s="1" t="str">
        <f t="shared" si="9"/>
        <v>[ntaɪ]</v>
      </c>
      <c r="O47" s="3" t="e" cm="1">
        <f t="array" ref="O47">SUM(_xlfn._xlws.FILTER($G$2:$G$2454,_xlfn.MAP($M$2:$M$2454,_xlfn.LAMBDA(_xlpm.x,_xlpm.x=$M47))))</f>
        <v>#NAME?</v>
      </c>
      <c r="P47" s="4" t="e">
        <f t="shared" si="10"/>
        <v>#NAME?</v>
      </c>
      <c r="Q47" s="6" t="e" cm="1">
        <f t="array" ref="Q47">SUM(_xlfn._xlws.FILTER($G$2:$G$2454,_xlfn.MAP($N$2:$N$2454,_xlfn.LAMBDA(_xlpm.x,_xlpm.x=$N47))))</f>
        <v>#NAME?</v>
      </c>
      <c r="R47" s="4" t="e">
        <f t="shared" si="11"/>
        <v>#NAME?</v>
      </c>
      <c r="S47" s="4" t="e">
        <f t="shared" si="12"/>
        <v>#NAME?</v>
      </c>
      <c r="T47" s="4" t="e">
        <f t="shared" si="13"/>
        <v>#NAME?</v>
      </c>
      <c r="U47" s="4" t="e">
        <f t="shared" si="14"/>
        <v>#NAME?</v>
      </c>
      <c r="V47" s="2"/>
      <c r="X47" s="2"/>
      <c r="AC47" s="2"/>
      <c r="AD47" s="2"/>
    </row>
    <row r="48" spans="1:30">
      <c r="A48" s="1" t="str">
        <f t="shared" si="0"/>
        <v>-su- : [zʌ]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3</v>
      </c>
      <c r="F48" s="9" t="s">
        <v>1664</v>
      </c>
      <c r="G48" s="3" t="e">
        <f t="shared" si="2"/>
        <v>#NAME?</v>
      </c>
      <c r="H48" s="4" t="str">
        <f t="shared" si="3"/>
        <v>zʌ</v>
      </c>
      <c r="I48" s="4" t="str">
        <f t="shared" si="4"/>
        <v>su</v>
      </c>
      <c r="J48" s="10">
        <f t="shared" si="5"/>
        <v>2</v>
      </c>
      <c r="K48" s="1">
        <f t="shared" si="6"/>
        <v>2</v>
      </c>
      <c r="L48" s="10">
        <f t="shared" si="7"/>
        <v>2</v>
      </c>
      <c r="M48" s="1" t="str">
        <f t="shared" si="8"/>
        <v>-su-</v>
      </c>
      <c r="N48" s="1" t="str">
        <f t="shared" si="9"/>
        <v>[zʌ]</v>
      </c>
      <c r="O48" s="3" t="e" cm="1">
        <f t="array" ref="O48">SUM(_xlfn._xlws.FILTER($G$2:$G$2454,_xlfn.MAP($M$2:$M$2454,_xlfn.LAMBDA(_xlpm.x,_xlpm.x=$M48))))</f>
        <v>#NAME?</v>
      </c>
      <c r="P48" s="4" t="e">
        <f t="shared" si="10"/>
        <v>#NAME?</v>
      </c>
      <c r="Q48" s="6" t="e" cm="1">
        <f t="array" ref="Q48">SUM(_xlfn._xlws.FILTER($G$2:$G$2454,_xlfn.MAP($N$2:$N$2454,_xlfn.LAMBDA(_xlpm.x,_xlpm.x=$N48))))</f>
        <v>#NAME?</v>
      </c>
      <c r="R48" s="4" t="e">
        <f t="shared" si="11"/>
        <v>#NAME?</v>
      </c>
      <c r="S48" s="4" t="e">
        <f t="shared" si="12"/>
        <v>#NAME?</v>
      </c>
      <c r="T48" s="4" t="e">
        <f t="shared" si="13"/>
        <v>#NAME?</v>
      </c>
      <c r="U48" s="4" t="e">
        <f t="shared" si="14"/>
        <v>#NAME?</v>
      </c>
      <c r="V48" s="2"/>
      <c r="X48" s="2"/>
      <c r="AC48" s="2"/>
      <c r="AD48" s="2"/>
    </row>
    <row r="49" spans="1:30">
      <c r="A49" s="1" t="str">
        <f t="shared" si="0"/>
        <v>-tu- : [tʃʊ]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2</v>
      </c>
      <c r="F49" s="9" t="s">
        <v>1559</v>
      </c>
      <c r="G49" s="3" t="e">
        <f t="shared" si="2"/>
        <v>#NAME?</v>
      </c>
      <c r="H49" s="4" t="str">
        <f t="shared" si="3"/>
        <v>tʃʊ</v>
      </c>
      <c r="I49" s="4" t="str">
        <f t="shared" si="4"/>
        <v>tu</v>
      </c>
      <c r="J49" s="10">
        <f t="shared" si="5"/>
        <v>3</v>
      </c>
      <c r="K49" s="1">
        <f t="shared" si="6"/>
        <v>2</v>
      </c>
      <c r="L49" s="10">
        <f t="shared" si="7"/>
        <v>3</v>
      </c>
      <c r="M49" s="1" t="str">
        <f t="shared" si="8"/>
        <v>-tu-</v>
      </c>
      <c r="N49" s="1" t="str">
        <f t="shared" si="9"/>
        <v>[tʃʊ]</v>
      </c>
      <c r="O49" s="3" t="e" cm="1">
        <f t="array" ref="O49">SUM(_xlfn._xlws.FILTER($G$2:$G$2454,_xlfn.MAP($M$2:$M$2454,_xlfn.LAMBDA(_xlpm.x,_xlpm.x=$M49))))</f>
        <v>#NAME?</v>
      </c>
      <c r="P49" s="4" t="e">
        <f t="shared" si="10"/>
        <v>#NAME?</v>
      </c>
      <c r="Q49" s="6" t="e" cm="1">
        <f t="array" ref="Q49">SUM(_xlfn._xlws.FILTER($G$2:$G$2454,_xlfn.MAP($N$2:$N$2454,_xlfn.LAMBDA(_xlpm.x,_xlpm.x=$N49))))</f>
        <v>#NAME?</v>
      </c>
      <c r="R49" s="4" t="e">
        <f t="shared" si="11"/>
        <v>#NAME?</v>
      </c>
      <c r="S49" s="4" t="e">
        <f t="shared" si="12"/>
        <v>#NAME?</v>
      </c>
      <c r="T49" s="4" t="e">
        <f t="shared" si="13"/>
        <v>#NAME?</v>
      </c>
      <c r="U49" s="4" t="e">
        <f t="shared" si="14"/>
        <v>#NAME?</v>
      </c>
      <c r="V49" s="2"/>
      <c r="X49" s="2"/>
      <c r="AC49" s="2"/>
      <c r="AD49" s="2"/>
    </row>
    <row r="50" spans="1:30">
      <c r="A50" s="1" t="str">
        <f t="shared" si="0"/>
        <v>-r- : [wə]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3</v>
      </c>
      <c r="F50" s="9" t="s">
        <v>1823</v>
      </c>
      <c r="G50" s="3" t="e">
        <f t="shared" si="2"/>
        <v>#NAME?</v>
      </c>
      <c r="H50" s="4" t="str">
        <f t="shared" si="3"/>
        <v>wə</v>
      </c>
      <c r="I50" s="4" t="str">
        <f t="shared" si="4"/>
        <v>r</v>
      </c>
      <c r="J50" s="10">
        <f t="shared" si="5"/>
        <v>2</v>
      </c>
      <c r="K50" s="1">
        <f t="shared" si="6"/>
        <v>1</v>
      </c>
      <c r="L50" s="10">
        <f t="shared" si="7"/>
        <v>2</v>
      </c>
      <c r="M50" s="1" t="str">
        <f t="shared" si="8"/>
        <v>-r-</v>
      </c>
      <c r="N50" s="1" t="str">
        <f t="shared" si="9"/>
        <v>[wə]</v>
      </c>
      <c r="O50" s="3" t="e" cm="1">
        <f t="array" ref="O50">SUM(_xlfn._xlws.FILTER($G$2:$G$2454,_xlfn.MAP($M$2:$M$2454,_xlfn.LAMBDA(_xlpm.x,_xlpm.x=$M50))))</f>
        <v>#NAME?</v>
      </c>
      <c r="P50" s="4" t="e">
        <f t="shared" si="10"/>
        <v>#NAME?</v>
      </c>
      <c r="Q50" s="6" t="e" cm="1">
        <f t="array" ref="Q50">SUM(_xlfn._xlws.FILTER($G$2:$G$2454,_xlfn.MAP($N$2:$N$2454,_xlfn.LAMBDA(_xlpm.x,_xlpm.x=$N50))))</f>
        <v>#NAME?</v>
      </c>
      <c r="R50" s="4" t="e">
        <f t="shared" si="11"/>
        <v>#NAME?</v>
      </c>
      <c r="S50" s="4" t="e">
        <f t="shared" si="12"/>
        <v>#NAME?</v>
      </c>
      <c r="T50" s="4" t="e">
        <f t="shared" si="13"/>
        <v>#NAME?</v>
      </c>
      <c r="U50" s="4" t="e">
        <f t="shared" si="14"/>
        <v>#NAME?</v>
      </c>
      <c r="V50" s="2"/>
      <c r="X50" s="2"/>
      <c r="AC50" s="2"/>
      <c r="AD50" s="2"/>
    </row>
    <row r="51" spans="1:30">
      <c r="A51" s="1" t="str">
        <f t="shared" si="0"/>
        <v>-fu- : [tfə]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1763</v>
      </c>
      <c r="G51" s="3" t="e">
        <f t="shared" si="2"/>
        <v>#NAME?</v>
      </c>
      <c r="H51" s="4" t="str">
        <f t="shared" si="3"/>
        <v>tfə</v>
      </c>
      <c r="I51" s="4" t="str">
        <f t="shared" si="4"/>
        <v>fu</v>
      </c>
      <c r="J51" s="10">
        <f t="shared" si="5"/>
        <v>3</v>
      </c>
      <c r="K51" s="1">
        <f t="shared" si="6"/>
        <v>2</v>
      </c>
      <c r="L51" s="10">
        <f t="shared" si="7"/>
        <v>3</v>
      </c>
      <c r="M51" s="1" t="str">
        <f t="shared" si="8"/>
        <v>-fu-</v>
      </c>
      <c r="N51" s="1" t="str">
        <f t="shared" si="9"/>
        <v>[tfə]</v>
      </c>
      <c r="O51" s="3" t="e" cm="1">
        <f t="array" ref="O51">SUM(_xlfn._xlws.FILTER($G$2:$G$2454,_xlfn.MAP($M$2:$M$2454,_xlfn.LAMBDA(_xlpm.x,_xlpm.x=$M51))))</f>
        <v>#NAME?</v>
      </c>
      <c r="P51" s="4" t="e">
        <f t="shared" si="10"/>
        <v>#NAME?</v>
      </c>
      <c r="Q51" s="6" t="e" cm="1">
        <f t="array" ref="Q51">SUM(_xlfn._xlws.FILTER($G$2:$G$2454,_xlfn.MAP($N$2:$N$2454,_xlfn.LAMBDA(_xlpm.x,_xlpm.x=$N51))))</f>
        <v>#NAME?</v>
      </c>
      <c r="R51" s="4" t="e">
        <f t="shared" si="11"/>
        <v>#NAME?</v>
      </c>
      <c r="S51" s="4" t="e">
        <f t="shared" si="12"/>
        <v>#NAME?</v>
      </c>
      <c r="T51" s="4" t="e">
        <f t="shared" si="13"/>
        <v>#NAME?</v>
      </c>
      <c r="U51" s="4" t="e">
        <f t="shared" si="14"/>
        <v>#NAME?</v>
      </c>
      <c r="V51" s="2"/>
      <c r="X51" s="2"/>
      <c r="AC51" s="2"/>
      <c r="AD51" s="2"/>
    </row>
    <row r="52" spans="1:30">
      <c r="A52" s="1" t="str">
        <f t="shared" si="0"/>
        <v>-rti- : [ɹtaɪ]</v>
      </c>
      <c r="B52" s="1">
        <f t="shared" si="16"/>
        <v>1</v>
      </c>
      <c r="C52" s="1">
        <f t="shared" si="16"/>
        <v>0</v>
      </c>
      <c r="D52" s="1">
        <f t="shared" si="16"/>
        <v>0</v>
      </c>
      <c r="E52" s="7">
        <v>1</v>
      </c>
      <c r="F52" s="9" t="s">
        <v>1612</v>
      </c>
      <c r="G52" s="3" t="e">
        <f t="shared" si="2"/>
        <v>#NAME?</v>
      </c>
      <c r="H52" s="1" t="str">
        <f t="shared" si="3"/>
        <v>ɹtaɪ</v>
      </c>
      <c r="I52" s="1" t="str">
        <f t="shared" si="4"/>
        <v>rti</v>
      </c>
      <c r="J52" s="10">
        <f t="shared" si="5"/>
        <v>4</v>
      </c>
      <c r="K52" s="1">
        <f t="shared" si="6"/>
        <v>3</v>
      </c>
      <c r="L52" s="10">
        <f t="shared" si="7"/>
        <v>4</v>
      </c>
      <c r="M52" s="1" t="str">
        <f t="shared" si="8"/>
        <v>-rti-</v>
      </c>
      <c r="N52" s="1" t="str">
        <f t="shared" si="9"/>
        <v>[ɹtaɪ]</v>
      </c>
      <c r="O52" s="3" t="e" cm="1">
        <f t="array" ref="O52">SUM(_xlfn._xlws.FILTER($G$2:$G$2454,_xlfn.MAP($M$2:$M$2454,_xlfn.LAMBDA(_xlpm.x,_xlpm.x=$M52))))</f>
        <v>#NAME?</v>
      </c>
      <c r="P52" s="4" t="e">
        <f t="shared" si="10"/>
        <v>#NAME?</v>
      </c>
      <c r="Q52" s="6" t="e" cm="1">
        <f t="array" ref="Q52">SUM(_xlfn._xlws.FILTER($G$2:$G$2454,_xlfn.MAP($N$2:$N$2454,_xlfn.LAMBDA(_xlpm.x,_xlpm.x=$N52))))</f>
        <v>#NAME?</v>
      </c>
      <c r="R52" s="4" t="e">
        <f t="shared" si="11"/>
        <v>#NAME?</v>
      </c>
      <c r="S52" s="4" t="e">
        <f t="shared" si="12"/>
        <v>#NAME?</v>
      </c>
      <c r="T52" s="4" t="e">
        <f t="shared" si="13"/>
        <v>#NAME?</v>
      </c>
      <c r="U52" s="4" t="e">
        <f t="shared" si="14"/>
        <v>#NAME?</v>
      </c>
      <c r="V52" s="2"/>
      <c r="X52" s="2"/>
      <c r="AC52" s="2"/>
      <c r="AD52" s="2"/>
    </row>
    <row r="53" spans="1:30">
      <c r="A53" s="1" t="str">
        <f t="shared" si="0"/>
        <v>-shi- : [ʃaɪ]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1614</v>
      </c>
      <c r="G53" s="3" t="e">
        <f t="shared" si="2"/>
        <v>#NAME?</v>
      </c>
      <c r="H53" s="4" t="str">
        <f t="shared" si="3"/>
        <v>ʃaɪ</v>
      </c>
      <c r="I53" s="4" t="str">
        <f t="shared" si="4"/>
        <v>shi</v>
      </c>
      <c r="J53" s="10">
        <f t="shared" si="5"/>
        <v>3</v>
      </c>
      <c r="K53" s="1">
        <f t="shared" si="6"/>
        <v>3</v>
      </c>
      <c r="L53" s="10">
        <f t="shared" si="7"/>
        <v>3</v>
      </c>
      <c r="M53" s="1" t="str">
        <f t="shared" si="8"/>
        <v>-shi-</v>
      </c>
      <c r="N53" s="1" t="str">
        <f t="shared" si="9"/>
        <v>[ʃaɪ]</v>
      </c>
      <c r="O53" s="3" t="e" cm="1">
        <f t="array" ref="O53">SUM(_xlfn._xlws.FILTER($G$2:$G$2454,_xlfn.MAP($M$2:$M$2454,_xlfn.LAMBDA(_xlpm.x,_xlpm.x=$M53))))</f>
        <v>#NAME?</v>
      </c>
      <c r="P53" s="4" t="e">
        <f t="shared" si="10"/>
        <v>#NAME?</v>
      </c>
      <c r="Q53" s="6" t="e" cm="1">
        <f t="array" ref="Q53">SUM(_xlfn._xlws.FILTER($G$2:$G$2454,_xlfn.MAP($N$2:$N$2454,_xlfn.LAMBDA(_xlpm.x,_xlpm.x=$N53))))</f>
        <v>#NAME?</v>
      </c>
      <c r="R53" s="4" t="e">
        <f t="shared" si="11"/>
        <v>#NAME?</v>
      </c>
      <c r="S53" s="4" t="e">
        <f t="shared" si="12"/>
        <v>#NAME?</v>
      </c>
      <c r="T53" s="4" t="e">
        <f t="shared" si="13"/>
        <v>#NAME?</v>
      </c>
      <c r="U53" s="4" t="e">
        <f t="shared" si="14"/>
        <v>#NAME?</v>
      </c>
      <c r="V53" s="2"/>
      <c r="X53" s="2"/>
      <c r="AC53" s="2"/>
      <c r="AD53" s="2"/>
    </row>
    <row r="54" spans="1:30">
      <c r="A54" s="1" t="str">
        <f t="shared" si="0"/>
        <v>-shi- : [ʃɜ]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1615</v>
      </c>
      <c r="G54" s="3" t="e">
        <f t="shared" si="2"/>
        <v>#NAME?</v>
      </c>
      <c r="H54" s="1" t="str">
        <f t="shared" si="3"/>
        <v>ʃɜ</v>
      </c>
      <c r="I54" s="1" t="str">
        <f t="shared" si="4"/>
        <v>shi</v>
      </c>
      <c r="J54" s="10">
        <f t="shared" si="5"/>
        <v>2</v>
      </c>
      <c r="K54" s="1">
        <f t="shared" si="6"/>
        <v>3</v>
      </c>
      <c r="L54" s="10">
        <f t="shared" si="7"/>
        <v>3</v>
      </c>
      <c r="M54" s="1" t="str">
        <f t="shared" si="8"/>
        <v>-shi-</v>
      </c>
      <c r="N54" s="1" t="str">
        <f t="shared" si="9"/>
        <v>[ʃɜ]</v>
      </c>
      <c r="O54" s="3" t="e" cm="1">
        <f t="array" ref="O54">SUM(_xlfn._xlws.FILTER($G$2:$G$2454,_xlfn.MAP($M$2:$M$2454,_xlfn.LAMBDA(_xlpm.x,_xlpm.x=$M54))))</f>
        <v>#NAME?</v>
      </c>
      <c r="P54" s="4" t="e">
        <f t="shared" si="10"/>
        <v>#NAME?</v>
      </c>
      <c r="Q54" s="6" t="e" cm="1">
        <f t="array" ref="Q54">SUM(_xlfn._xlws.FILTER($G$2:$G$2454,_xlfn.MAP($N$2:$N$2454,_xlfn.LAMBDA(_xlpm.x,_xlpm.x=$N54))))</f>
        <v>#NAME?</v>
      </c>
      <c r="R54" s="4" t="e">
        <f t="shared" si="11"/>
        <v>#NAME?</v>
      </c>
      <c r="S54" s="4" t="e">
        <f t="shared" si="12"/>
        <v>#NAME?</v>
      </c>
      <c r="T54" s="4" t="e">
        <f t="shared" si="13"/>
        <v>#NAME?</v>
      </c>
      <c r="U54" s="4" t="e">
        <f t="shared" si="14"/>
        <v>#NAME?</v>
      </c>
      <c r="V54" s="2"/>
      <c r="X54" s="2"/>
      <c r="AC54" s="2"/>
      <c r="AD54" s="2"/>
    </row>
    <row r="55" spans="1:30">
      <c r="A55" s="1" t="str">
        <f t="shared" si="0"/>
        <v>-go- : [gɔ]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1888</v>
      </c>
      <c r="G55" s="3" t="e">
        <f t="shared" si="2"/>
        <v>#NAME?</v>
      </c>
      <c r="H55" s="1" t="str">
        <f t="shared" si="3"/>
        <v>gɔ</v>
      </c>
      <c r="I55" s="1" t="str">
        <f t="shared" si="4"/>
        <v>go</v>
      </c>
      <c r="J55" s="10">
        <f t="shared" si="5"/>
        <v>2</v>
      </c>
      <c r="K55" s="1">
        <f t="shared" si="6"/>
        <v>2</v>
      </c>
      <c r="L55" s="10">
        <f t="shared" si="7"/>
        <v>2</v>
      </c>
      <c r="M55" s="1" t="str">
        <f t="shared" si="8"/>
        <v>-go-</v>
      </c>
      <c r="N55" s="1" t="str">
        <f t="shared" si="9"/>
        <v>[gɔ]</v>
      </c>
      <c r="O55" s="3" t="e" cm="1">
        <f t="array" ref="O55">SUM(_xlfn._xlws.FILTER($G$2:$G$2454,_xlfn.MAP($M$2:$M$2454,_xlfn.LAMBDA(_xlpm.x,_xlpm.x=$M55))))</f>
        <v>#NAME?</v>
      </c>
      <c r="P55" s="4" t="e">
        <f t="shared" si="10"/>
        <v>#NAME?</v>
      </c>
      <c r="Q55" s="6" t="e" cm="1">
        <f t="array" ref="Q55">SUM(_xlfn._xlws.FILTER($G$2:$G$2454,_xlfn.MAP($N$2:$N$2454,_xlfn.LAMBDA(_xlpm.x,_xlpm.x=$N55))))</f>
        <v>#NAME?</v>
      </c>
      <c r="R55" s="4" t="e">
        <f t="shared" si="11"/>
        <v>#NAME?</v>
      </c>
      <c r="S55" s="4" t="e">
        <f t="shared" si="12"/>
        <v>#NAME?</v>
      </c>
      <c r="T55" s="4" t="e">
        <f t="shared" si="13"/>
        <v>#NAME?</v>
      </c>
      <c r="U55" s="4" t="e">
        <f t="shared" si="14"/>
        <v>#NAME?</v>
      </c>
      <c r="V55" s="2"/>
      <c r="X55" s="2"/>
      <c r="AC55" s="2"/>
      <c r="AD55" s="2"/>
    </row>
    <row r="56" spans="1:30">
      <c r="A56" s="1" t="str">
        <f t="shared" si="0"/>
        <v>-a- : [ʌ]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2313</v>
      </c>
      <c r="G56" s="3" t="e">
        <f t="shared" si="2"/>
        <v>#NAME?</v>
      </c>
      <c r="H56" s="4" t="str">
        <f t="shared" si="3"/>
        <v>ʌ</v>
      </c>
      <c r="I56" s="4" t="str">
        <f t="shared" si="4"/>
        <v>a</v>
      </c>
      <c r="J56" s="10">
        <f t="shared" si="5"/>
        <v>1</v>
      </c>
      <c r="K56" s="1">
        <f t="shared" si="6"/>
        <v>1</v>
      </c>
      <c r="L56" s="10">
        <f t="shared" si="7"/>
        <v>1</v>
      </c>
      <c r="M56" s="1" t="str">
        <f t="shared" si="8"/>
        <v>-a-</v>
      </c>
      <c r="N56" s="1" t="str">
        <f t="shared" si="9"/>
        <v>[ʌ]</v>
      </c>
      <c r="O56" s="3" t="e" cm="1">
        <f t="array" ref="O56">SUM(_xlfn._xlws.FILTER($G$2:$G$2454,_xlfn.MAP($M$2:$M$2454,_xlfn.LAMBDA(_xlpm.x,_xlpm.x=$M56))))</f>
        <v>#NAME?</v>
      </c>
      <c r="P56" s="4" t="e">
        <f t="shared" si="10"/>
        <v>#NAME?</v>
      </c>
      <c r="Q56" s="6" t="e" cm="1">
        <f t="array" ref="Q56">SUM(_xlfn._xlws.FILTER($G$2:$G$2454,_xlfn.MAP($N$2:$N$2454,_xlfn.LAMBDA(_xlpm.x,_xlpm.x=$N56))))</f>
        <v>#NAME?</v>
      </c>
      <c r="R56" s="4" t="e">
        <f t="shared" si="11"/>
        <v>#NAME?</v>
      </c>
      <c r="S56" s="4" t="e">
        <f t="shared" si="12"/>
        <v>#NAME?</v>
      </c>
      <c r="T56" s="4" t="e">
        <f t="shared" si="13"/>
        <v>#NAME?</v>
      </c>
      <c r="U56" s="4" t="e">
        <f t="shared" si="14"/>
        <v>#NAME?</v>
      </c>
      <c r="V56" s="2"/>
      <c r="X56" s="2"/>
      <c r="AC56" s="2"/>
      <c r="AD56" s="2"/>
    </row>
    <row r="57" spans="1:30">
      <c r="A57" s="1" t="str">
        <f t="shared" si="0"/>
        <v>-the- : [θi]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343</v>
      </c>
      <c r="G57" s="3" t="e">
        <f t="shared" si="2"/>
        <v>#NAME?</v>
      </c>
      <c r="H57" s="4" t="str">
        <f t="shared" si="3"/>
        <v>θi</v>
      </c>
      <c r="I57" s="4" t="str">
        <f t="shared" si="4"/>
        <v>the</v>
      </c>
      <c r="J57" s="10">
        <f t="shared" si="5"/>
        <v>2</v>
      </c>
      <c r="K57" s="1">
        <f t="shared" si="6"/>
        <v>3</v>
      </c>
      <c r="L57" s="10">
        <f t="shared" si="7"/>
        <v>3</v>
      </c>
      <c r="M57" s="1" t="str">
        <f t="shared" si="8"/>
        <v>-the-</v>
      </c>
      <c r="N57" s="1" t="str">
        <f t="shared" si="9"/>
        <v>[θi]</v>
      </c>
      <c r="O57" s="3" t="e" cm="1">
        <f t="array" ref="O57">SUM(_xlfn._xlws.FILTER($G$2:$G$2454,_xlfn.MAP($M$2:$M$2454,_xlfn.LAMBDA(_xlpm.x,_xlpm.x=$M57))))</f>
        <v>#NAME?</v>
      </c>
      <c r="P57" s="4" t="e">
        <f t="shared" si="10"/>
        <v>#NAME?</v>
      </c>
      <c r="Q57" s="6" t="e" cm="1">
        <f t="array" ref="Q57">SUM(_xlfn._xlws.FILTER($G$2:$G$2454,_xlfn.MAP($N$2:$N$2454,_xlfn.LAMBDA(_xlpm.x,_xlpm.x=$N57))))</f>
        <v>#NAME?</v>
      </c>
      <c r="R57" s="4" t="e">
        <f t="shared" si="11"/>
        <v>#NAME?</v>
      </c>
      <c r="S57" s="4" t="e">
        <f t="shared" si="12"/>
        <v>#NAME?</v>
      </c>
      <c r="T57" s="4" t="e">
        <f t="shared" si="13"/>
        <v>#NAME?</v>
      </c>
      <c r="U57" s="4" t="e">
        <f t="shared" si="14"/>
        <v>#NAME?</v>
      </c>
      <c r="V57" s="2"/>
      <c r="X57" s="2"/>
      <c r="AC57" s="2"/>
      <c r="AD57" s="2"/>
    </row>
    <row r="58" spans="1:30">
      <c r="A58" s="1" t="str">
        <f t="shared" si="0"/>
        <v>-the- : [ɹðə]</v>
      </c>
      <c r="B58" s="1">
        <f t="shared" si="16"/>
        <v>1</v>
      </c>
      <c r="C58" s="1">
        <f t="shared" si="16"/>
        <v>0</v>
      </c>
      <c r="D58" s="1">
        <f t="shared" si="16"/>
        <v>0</v>
      </c>
      <c r="E58" s="7">
        <v>1</v>
      </c>
      <c r="F58" s="9" t="s">
        <v>1797</v>
      </c>
      <c r="G58" s="3" t="e">
        <f t="shared" si="2"/>
        <v>#NAME?</v>
      </c>
      <c r="H58" s="4" t="str">
        <f t="shared" si="3"/>
        <v>ɹðə</v>
      </c>
      <c r="I58" s="4" t="str">
        <f t="shared" si="4"/>
        <v>the</v>
      </c>
      <c r="J58" s="10">
        <f t="shared" si="5"/>
        <v>3</v>
      </c>
      <c r="K58" s="1">
        <f t="shared" si="6"/>
        <v>3</v>
      </c>
      <c r="L58" s="10">
        <f t="shared" si="7"/>
        <v>3</v>
      </c>
      <c r="M58" s="1" t="str">
        <f t="shared" si="8"/>
        <v>-the-</v>
      </c>
      <c r="N58" s="1" t="str">
        <f t="shared" si="9"/>
        <v>[ɹðə]</v>
      </c>
      <c r="O58" s="3" t="e" cm="1">
        <f t="array" ref="O58">SUM(_xlfn._xlws.FILTER($G$2:$G$2454,_xlfn.MAP($M$2:$M$2454,_xlfn.LAMBDA(_xlpm.x,_xlpm.x=$M58))))</f>
        <v>#NAME?</v>
      </c>
      <c r="P58" s="4" t="e">
        <f t="shared" si="10"/>
        <v>#NAME?</v>
      </c>
      <c r="Q58" s="6" t="e" cm="1">
        <f t="array" ref="Q58">SUM(_xlfn._xlws.FILTER($G$2:$G$2454,_xlfn.MAP($N$2:$N$2454,_xlfn.LAMBDA(_xlpm.x,_xlpm.x=$N58))))</f>
        <v>#NAME?</v>
      </c>
      <c r="R58" s="4" t="e">
        <f t="shared" si="11"/>
        <v>#NAME?</v>
      </c>
      <c r="S58" s="4" t="e">
        <f t="shared" si="12"/>
        <v>#NAME?</v>
      </c>
      <c r="T58" s="4" t="e">
        <f t="shared" si="13"/>
        <v>#NAME?</v>
      </c>
      <c r="U58" s="4" t="e">
        <f t="shared" si="14"/>
        <v>#NAME?</v>
      </c>
      <c r="V58" s="2"/>
      <c r="X58" s="2"/>
      <c r="AC58" s="2"/>
      <c r="AD58" s="2"/>
    </row>
    <row r="59" spans="1:30">
      <c r="A59" s="1" t="str">
        <f t="shared" si="0"/>
        <v>-ve- : [vɜ]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9</v>
      </c>
      <c r="F59" s="9" t="s">
        <v>1401</v>
      </c>
      <c r="G59" s="3" t="e">
        <f t="shared" si="2"/>
        <v>#NAME?</v>
      </c>
      <c r="H59" s="4" t="str">
        <f t="shared" si="3"/>
        <v>vɜ</v>
      </c>
      <c r="I59" s="4" t="str">
        <f t="shared" si="4"/>
        <v>ve</v>
      </c>
      <c r="J59" s="10">
        <f t="shared" si="5"/>
        <v>2</v>
      </c>
      <c r="K59" s="1">
        <f t="shared" si="6"/>
        <v>2</v>
      </c>
      <c r="L59" s="10">
        <f t="shared" si="7"/>
        <v>2</v>
      </c>
      <c r="M59" s="1" t="str">
        <f t="shared" si="8"/>
        <v>-ve-</v>
      </c>
      <c r="N59" s="1" t="str">
        <f t="shared" si="9"/>
        <v>[vɜ]</v>
      </c>
      <c r="O59" s="3" t="e" cm="1">
        <f t="array" ref="O59">SUM(_xlfn._xlws.FILTER($G$2:$G$2454,_xlfn.MAP($M$2:$M$2454,_xlfn.LAMBDA(_xlpm.x,_xlpm.x=$M59))))</f>
        <v>#NAME?</v>
      </c>
      <c r="P59" s="4" t="e">
        <f t="shared" si="10"/>
        <v>#NAME?</v>
      </c>
      <c r="Q59" s="6" t="e" cm="1">
        <f t="array" ref="Q59">SUM(_xlfn._xlws.FILTER($G$2:$G$2454,_xlfn.MAP($N$2:$N$2454,_xlfn.LAMBDA(_xlpm.x,_xlpm.x=$N59))))</f>
        <v>#NAME?</v>
      </c>
      <c r="R59" s="4" t="e">
        <f t="shared" si="11"/>
        <v>#NAME?</v>
      </c>
      <c r="S59" s="4" t="e">
        <f t="shared" si="12"/>
        <v>#NAME?</v>
      </c>
      <c r="T59" s="4" t="e">
        <f t="shared" si="13"/>
        <v>#NAME?</v>
      </c>
      <c r="U59" s="4" t="e">
        <f t="shared" si="14"/>
        <v>#NAME?</v>
      </c>
      <c r="V59" s="2"/>
      <c r="X59" s="2"/>
      <c r="AC59" s="2"/>
      <c r="AD59" s="2"/>
    </row>
    <row r="60" spans="1:30">
      <c r="A60" s="1" t="str">
        <f t="shared" si="0"/>
        <v>-pu- : [pyʊ]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2</v>
      </c>
      <c r="F60" s="9" t="s">
        <v>1516</v>
      </c>
      <c r="G60" s="3" t="e">
        <f t="shared" si="2"/>
        <v>#NAME?</v>
      </c>
      <c r="H60" s="4" t="str">
        <f t="shared" si="3"/>
        <v>pyʊ</v>
      </c>
      <c r="I60" s="4" t="str">
        <f t="shared" si="4"/>
        <v>pu</v>
      </c>
      <c r="J60" s="10">
        <f t="shared" si="5"/>
        <v>3</v>
      </c>
      <c r="K60" s="1">
        <f t="shared" si="6"/>
        <v>2</v>
      </c>
      <c r="L60" s="10">
        <f t="shared" si="7"/>
        <v>3</v>
      </c>
      <c r="M60" s="1" t="str">
        <f t="shared" si="8"/>
        <v>-pu-</v>
      </c>
      <c r="N60" s="1" t="str">
        <f t="shared" si="9"/>
        <v>[pyʊ]</v>
      </c>
      <c r="O60" s="3" t="e" cm="1">
        <f t="array" ref="O60">SUM(_xlfn._xlws.FILTER($G$2:$G$2454,_xlfn.MAP($M$2:$M$2454,_xlfn.LAMBDA(_xlpm.x,_xlpm.x=$M60))))</f>
        <v>#NAME?</v>
      </c>
      <c r="P60" s="4" t="e">
        <f t="shared" si="10"/>
        <v>#NAME?</v>
      </c>
      <c r="Q60" s="6" t="e" cm="1">
        <f t="array" ref="Q60">SUM(_xlfn._xlws.FILTER($G$2:$G$2454,_xlfn.MAP($N$2:$N$2454,_xlfn.LAMBDA(_xlpm.x,_xlpm.x=$N60))))</f>
        <v>#NAME?</v>
      </c>
      <c r="R60" s="4" t="e">
        <f t="shared" si="11"/>
        <v>#NAME?</v>
      </c>
      <c r="S60" s="4" t="e">
        <f t="shared" si="12"/>
        <v>#NAME?</v>
      </c>
      <c r="T60" s="4" t="e">
        <f t="shared" si="13"/>
        <v>#NAME?</v>
      </c>
      <c r="U60" s="4" t="e">
        <f t="shared" si="14"/>
        <v>#NAME?</v>
      </c>
      <c r="V60" s="2"/>
      <c r="X60" s="2"/>
      <c r="AC60" s="2"/>
      <c r="AD60" s="2"/>
    </row>
    <row r="61" spans="1:30">
      <c r="A61" s="1" t="str">
        <f t="shared" si="0"/>
        <v>-la- : [lɜ]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2082</v>
      </c>
      <c r="G61" s="3" t="e">
        <f t="shared" si="2"/>
        <v>#NAME?</v>
      </c>
      <c r="H61" s="4" t="str">
        <f t="shared" si="3"/>
        <v>lɜ</v>
      </c>
      <c r="I61" s="4" t="str">
        <f t="shared" si="4"/>
        <v>la</v>
      </c>
      <c r="J61" s="10">
        <f t="shared" si="5"/>
        <v>2</v>
      </c>
      <c r="K61" s="1">
        <f t="shared" si="6"/>
        <v>2</v>
      </c>
      <c r="L61" s="10">
        <f t="shared" si="7"/>
        <v>2</v>
      </c>
      <c r="M61" s="1" t="str">
        <f t="shared" si="8"/>
        <v>-la-</v>
      </c>
      <c r="N61" s="1" t="str">
        <f t="shared" si="9"/>
        <v>[lɜ]</v>
      </c>
      <c r="O61" s="3" t="e" cm="1">
        <f t="array" ref="O61">SUM(_xlfn._xlws.FILTER($G$2:$G$2454,_xlfn.MAP($M$2:$M$2454,_xlfn.LAMBDA(_xlpm.x,_xlpm.x=$M61))))</f>
        <v>#NAME?</v>
      </c>
      <c r="P61" s="4" t="e">
        <f t="shared" si="10"/>
        <v>#NAME?</v>
      </c>
      <c r="Q61" s="6" t="e" cm="1">
        <f t="array" ref="Q61">SUM(_xlfn._xlws.FILTER($G$2:$G$2454,_xlfn.MAP($N$2:$N$2454,_xlfn.LAMBDA(_xlpm.x,_xlpm.x=$N61))))</f>
        <v>#NAME?</v>
      </c>
      <c r="R61" s="4" t="e">
        <f t="shared" si="11"/>
        <v>#NAME?</v>
      </c>
      <c r="S61" s="4" t="e">
        <f t="shared" si="12"/>
        <v>#NAME?</v>
      </c>
      <c r="T61" s="4" t="e">
        <f t="shared" si="13"/>
        <v>#NAME?</v>
      </c>
      <c r="U61" s="4" t="e">
        <f t="shared" si="14"/>
        <v>#NAME?</v>
      </c>
      <c r="V61" s="2"/>
      <c r="X61" s="2"/>
      <c r="AC61" s="2"/>
      <c r="AD61" s="2"/>
    </row>
    <row r="62" spans="1:30">
      <c r="A62" s="1" t="str">
        <f t="shared" si="0"/>
        <v>-a- : [wə]</v>
      </c>
      <c r="B62" s="1">
        <f t="shared" ref="B62:D81" si="17">_xlfn.LET(_xlpm.d,$F62,_xlpm.k,_xlfn.CONCAT(LEFT(TRIM(B$1),1),"*"),COUNTIF(_xlpm.d,_xlpm.k))</f>
        <v>0</v>
      </c>
      <c r="C62" s="1">
        <f t="shared" si="17"/>
        <v>0</v>
      </c>
      <c r="D62" s="1">
        <f t="shared" si="17"/>
        <v>0</v>
      </c>
      <c r="E62" s="7">
        <v>8</v>
      </c>
      <c r="F62" s="9" t="s">
        <v>1693</v>
      </c>
      <c r="G62" s="3" t="e">
        <f t="shared" si="2"/>
        <v>#NAME?</v>
      </c>
      <c r="H62" s="4" t="str">
        <f t="shared" si="3"/>
        <v>wə</v>
      </c>
      <c r="I62" s="4" t="str">
        <f t="shared" si="4"/>
        <v>a</v>
      </c>
      <c r="J62" s="10">
        <f t="shared" si="5"/>
        <v>2</v>
      </c>
      <c r="K62" s="1">
        <f t="shared" si="6"/>
        <v>1</v>
      </c>
      <c r="L62" s="10">
        <f t="shared" si="7"/>
        <v>2</v>
      </c>
      <c r="M62" s="1" t="str">
        <f t="shared" si="8"/>
        <v>-a-</v>
      </c>
      <c r="N62" s="1" t="str">
        <f t="shared" si="9"/>
        <v>[wə]</v>
      </c>
      <c r="O62" s="3" t="e" cm="1">
        <f t="array" ref="O62">SUM(_xlfn._xlws.FILTER($G$2:$G$2454,_xlfn.MAP($M$2:$M$2454,_xlfn.LAMBDA(_xlpm.x,_xlpm.x=$M62))))</f>
        <v>#NAME?</v>
      </c>
      <c r="P62" s="4" t="e">
        <f t="shared" si="10"/>
        <v>#NAME?</v>
      </c>
      <c r="Q62" s="6" t="e" cm="1">
        <f t="array" ref="Q62">SUM(_xlfn._xlws.FILTER($G$2:$G$2454,_xlfn.MAP($N$2:$N$2454,_xlfn.LAMBDA(_xlpm.x,_xlpm.x=$N62))))</f>
        <v>#NAME?</v>
      </c>
      <c r="R62" s="4" t="e">
        <f t="shared" si="11"/>
        <v>#NAME?</v>
      </c>
      <c r="S62" s="4" t="e">
        <f t="shared" si="12"/>
        <v>#NAME?</v>
      </c>
      <c r="T62" s="4" t="e">
        <f t="shared" si="13"/>
        <v>#NAME?</v>
      </c>
      <c r="U62" s="4" t="e">
        <f t="shared" si="14"/>
        <v>#NAME?</v>
      </c>
      <c r="V62" s="2"/>
      <c r="X62" s="2"/>
      <c r="AC62" s="2"/>
      <c r="AD62" s="2"/>
    </row>
    <row r="63" spans="1:30">
      <c r="A63" s="1" t="str">
        <f t="shared" si="0"/>
        <v>-de- : [di]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3</v>
      </c>
      <c r="F63" s="9" t="s">
        <v>26</v>
      </c>
      <c r="G63" s="3" t="e">
        <f t="shared" si="2"/>
        <v>#NAME?</v>
      </c>
      <c r="H63" s="4" t="str">
        <f t="shared" si="3"/>
        <v>di</v>
      </c>
      <c r="I63" s="4" t="str">
        <f t="shared" si="4"/>
        <v>de</v>
      </c>
      <c r="J63" s="10">
        <f t="shared" si="5"/>
        <v>2</v>
      </c>
      <c r="K63" s="1">
        <f t="shared" si="6"/>
        <v>2</v>
      </c>
      <c r="L63" s="10">
        <f t="shared" si="7"/>
        <v>2</v>
      </c>
      <c r="M63" s="1" t="str">
        <f t="shared" si="8"/>
        <v>-de-</v>
      </c>
      <c r="N63" s="1" t="str">
        <f t="shared" si="9"/>
        <v>[di]</v>
      </c>
      <c r="O63" s="3" t="e" cm="1">
        <f t="array" ref="O63">SUM(_xlfn._xlws.FILTER($G$2:$G$2454,_xlfn.MAP($M$2:$M$2454,_xlfn.LAMBDA(_xlpm.x,_xlpm.x=$M63))))</f>
        <v>#NAME?</v>
      </c>
      <c r="P63" s="4" t="e">
        <f t="shared" si="10"/>
        <v>#NAME?</v>
      </c>
      <c r="Q63" s="6" t="e" cm="1">
        <f t="array" ref="Q63">SUM(_xlfn._xlws.FILTER($G$2:$G$2454,_xlfn.MAP($N$2:$N$2454,_xlfn.LAMBDA(_xlpm.x,_xlpm.x=$N63))))</f>
        <v>#NAME?</v>
      </c>
      <c r="R63" s="4" t="e">
        <f t="shared" si="11"/>
        <v>#NAME?</v>
      </c>
      <c r="S63" s="4" t="e">
        <f t="shared" si="12"/>
        <v>#NAME?</v>
      </c>
      <c r="T63" s="4" t="e">
        <f t="shared" si="13"/>
        <v>#NAME?</v>
      </c>
      <c r="U63" s="4" t="e">
        <f t="shared" si="14"/>
        <v>#NAME?</v>
      </c>
      <c r="V63" s="2"/>
      <c r="X63" s="2"/>
      <c r="AC63" s="2"/>
      <c r="AD63" s="2"/>
    </row>
    <row r="64" spans="1:30">
      <c r="A64" s="1" t="str">
        <f t="shared" si="0"/>
        <v>-i- : [wɑ]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2290</v>
      </c>
      <c r="G64" s="3" t="e">
        <f t="shared" si="2"/>
        <v>#NAME?</v>
      </c>
      <c r="H64" s="4" t="str">
        <f t="shared" si="3"/>
        <v>wɑ</v>
      </c>
      <c r="I64" s="4" t="str">
        <f t="shared" si="4"/>
        <v>i</v>
      </c>
      <c r="J64" s="10">
        <f t="shared" si="5"/>
        <v>2</v>
      </c>
      <c r="K64" s="1">
        <f t="shared" si="6"/>
        <v>1</v>
      </c>
      <c r="L64" s="10">
        <f t="shared" si="7"/>
        <v>2</v>
      </c>
      <c r="M64" s="1" t="str">
        <f t="shared" si="8"/>
        <v>-i-</v>
      </c>
      <c r="N64" s="1" t="str">
        <f t="shared" si="9"/>
        <v>[wɑ]</v>
      </c>
      <c r="O64" s="3" t="e" cm="1">
        <f t="array" ref="O64">SUM(_xlfn._xlws.FILTER($G$2:$G$2454,_xlfn.MAP($M$2:$M$2454,_xlfn.LAMBDA(_xlpm.x,_xlpm.x=$M64))))</f>
        <v>#NAME?</v>
      </c>
      <c r="P64" s="4" t="e">
        <f t="shared" si="10"/>
        <v>#NAME?</v>
      </c>
      <c r="Q64" s="6" t="e" cm="1">
        <f t="array" ref="Q64">SUM(_xlfn._xlws.FILTER($G$2:$G$2454,_xlfn.MAP($N$2:$N$2454,_xlfn.LAMBDA(_xlpm.x,_xlpm.x=$N64))))</f>
        <v>#NAME?</v>
      </c>
      <c r="R64" s="4" t="e">
        <f t="shared" si="11"/>
        <v>#NAME?</v>
      </c>
      <c r="S64" s="4" t="e">
        <f t="shared" si="12"/>
        <v>#NAME?</v>
      </c>
      <c r="T64" s="4" t="e">
        <f t="shared" si="13"/>
        <v>#NAME?</v>
      </c>
      <c r="U64" s="4" t="e">
        <f t="shared" si="14"/>
        <v>#NAME?</v>
      </c>
      <c r="V64" s="2"/>
      <c r="X64" s="2"/>
      <c r="AC64" s="2"/>
      <c r="AD64" s="2"/>
    </row>
    <row r="65" spans="1:30">
      <c r="A65" s="1" t="str">
        <f t="shared" si="0"/>
        <v>-a- : [eɪ]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23</v>
      </c>
      <c r="F65" s="9" t="s">
        <v>1321</v>
      </c>
      <c r="G65" s="3" t="e">
        <f t="shared" si="2"/>
        <v>#NAME?</v>
      </c>
      <c r="H65" s="4" t="str">
        <f t="shared" si="3"/>
        <v>eɪ</v>
      </c>
      <c r="I65" s="4" t="str">
        <f t="shared" si="4"/>
        <v>a</v>
      </c>
      <c r="J65" s="10">
        <f t="shared" si="5"/>
        <v>2</v>
      </c>
      <c r="K65" s="1">
        <f t="shared" si="6"/>
        <v>1</v>
      </c>
      <c r="L65" s="10">
        <f t="shared" si="7"/>
        <v>2</v>
      </c>
      <c r="M65" s="1" t="str">
        <f t="shared" si="8"/>
        <v>-a-</v>
      </c>
      <c r="N65" s="1" t="str">
        <f t="shared" si="9"/>
        <v>[eɪ]</v>
      </c>
      <c r="O65" s="3" t="e" cm="1">
        <f t="array" ref="O65">SUM(_xlfn._xlws.FILTER($G$2:$G$2454,_xlfn.MAP($M$2:$M$2454,_xlfn.LAMBDA(_xlpm.x,_xlpm.x=$M65))))</f>
        <v>#NAME?</v>
      </c>
      <c r="P65" s="4" t="e">
        <f t="shared" si="10"/>
        <v>#NAME?</v>
      </c>
      <c r="Q65" s="6" t="e" cm="1">
        <f t="array" ref="Q65">SUM(_xlfn._xlws.FILTER($G$2:$G$2454,_xlfn.MAP($N$2:$N$2454,_xlfn.LAMBDA(_xlpm.x,_xlpm.x=$N65))))</f>
        <v>#NAME?</v>
      </c>
      <c r="R65" s="4" t="e">
        <f t="shared" si="11"/>
        <v>#NAME?</v>
      </c>
      <c r="S65" s="4" t="e">
        <f t="shared" si="12"/>
        <v>#NAME?</v>
      </c>
      <c r="T65" s="4" t="e">
        <f t="shared" si="13"/>
        <v>#NAME?</v>
      </c>
      <c r="U65" s="4" t="e">
        <f t="shared" si="14"/>
        <v>#NAME?</v>
      </c>
      <c r="V65" s="2"/>
      <c r="X65" s="2"/>
      <c r="AC65" s="2"/>
      <c r="AD65" s="2"/>
    </row>
    <row r="66" spans="1:30">
      <c r="A66" s="1" t="str">
        <f t="shared" ref="A66:A129" si="18">_xlfn.LET(_xlpm.sep," : ",CONCATENATE(M66,_xlpm.sep,N66))</f>
        <v>-e- : [i]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5</v>
      </c>
      <c r="F66" s="9" t="s">
        <v>71</v>
      </c>
      <c r="G66" s="3" t="e">
        <f t="shared" ref="G66:G129" si="19">E66/freq.sum.r6e</f>
        <v>#NAME?</v>
      </c>
      <c r="H66" s="1" t="str">
        <f t="shared" ref="H66:H129" si="20">_xlfn.LET(_xlpm.sep,":",_xlpm.w,$F66,LEFT(_xlpm.w,FIND(_xlpm.sep,_xlpm.w)-1))</f>
        <v>i</v>
      </c>
      <c r="I66" s="1" t="str">
        <f t="shared" ref="I66:I129" si="21">_xlfn.LET(_xlpm.sep,":",_xlpm.w,$F66,RIGHT(_xlpm.w,LEN(_xlpm.w)-FIND(_xlpm.sep,_xlpm.w)))</f>
        <v>e</v>
      </c>
      <c r="J66" s="10">
        <f t="shared" ref="J66:J129" si="22">_xlfn.LET(_xlpm.w,H66,LEN(_xlpm.w))</f>
        <v>1</v>
      </c>
      <c r="K66" s="1">
        <f t="shared" ref="K66:K129" si="23">_xlfn.LET(_xlpm.w,I66,LEN(_xlpm.w))</f>
        <v>1</v>
      </c>
      <c r="L66" s="10">
        <f t="shared" ref="L66:L129" si="24">_xlfn.LET(_xlpm.a,J66,_xlpm.b,K66,MAX(_xlpm.a,_xlpm.b))</f>
        <v>1</v>
      </c>
      <c r="M66" s="1" t="str">
        <f t="shared" ref="M66:M129" si="25">_xlfn.LET(_xlpm.sep,":",_xlpm.w,$F66,_xlfn.CONCAT("-",RIGHT(_xlpm.w,LEN(_xlpm.w)-FIND(_xlpm.sep,_xlpm.w)),"-"))</f>
        <v>-e-</v>
      </c>
      <c r="N66" s="1" t="str">
        <f t="shared" ref="N66:N129" si="26">_xlfn.LET(_xlpm.sep,":",_xlpm.w,$F66,_xlfn.CONCAT("[",LEFT(_xlpm.w,FIND(_xlpm.sep,_xlpm.w)-1),"]"))</f>
        <v>[i]</v>
      </c>
      <c r="O66" s="3" t="e" cm="1">
        <f t="array" ref="O66">SUM(_xlfn._xlws.FILTER($G$2:$G$2454,_xlfn.MAP($M$2:$M$2454,_xlfn.LAMBDA(_xlpm.x,_xlpm.x=$M66))))</f>
        <v>#NAME?</v>
      </c>
      <c r="P66" s="4" t="e">
        <f t="shared" ref="P66:P129" si="27">$G66/O66</f>
        <v>#NAME?</v>
      </c>
      <c r="Q66" s="6" t="e" cm="1">
        <f t="array" ref="Q66">SUM(_xlfn._xlws.FILTER($G$2:$G$2454,_xlfn.MAP($N$2:$N$2454,_xlfn.LAMBDA(_xlpm.x,_xlpm.x=$N66))))</f>
        <v>#NAME?</v>
      </c>
      <c r="R66" s="4" t="e">
        <f t="shared" ref="R66:R129" si="28">$G66/Q66</f>
        <v>#NAME?</v>
      </c>
      <c r="S66" s="4" t="e">
        <f t="shared" ref="S66:S129" si="29">_xlfn.LET(_xlpm.freq,E66,_xlpm.size,L66+1,_xlpm.F,T66,LOG(1+_xlpm.freq)*LOG(1+_xlpm.size)*_xlpm.F)</f>
        <v>#NAME?</v>
      </c>
      <c r="T66" s="4" t="e">
        <f t="shared" ref="T66:T129" si="30">_xlfn.LET(_xlpm.a,R66,_xlpm.b,P66,2*_xlpm.a*_xlpm.b/(_xlpm.a+_xlpm.b))</f>
        <v>#NAME?</v>
      </c>
      <c r="U66" s="4" t="e">
        <f t="shared" ref="U66:U129" si="31">_xlfn.LET(_xlpm.p,P66,_xlpm.q,R66,LOG(_xlpm.p/_xlpm.q))</f>
        <v>#NAME?</v>
      </c>
      <c r="V66" s="2"/>
      <c r="X66" s="2"/>
      <c r="AC66" s="2"/>
      <c r="AD66" s="2"/>
    </row>
    <row r="67" spans="1:30">
      <c r="A67" s="1" t="str">
        <f t="shared" si="18"/>
        <v>-du- : [dʒʊ]</v>
      </c>
      <c r="B67" s="1">
        <f t="shared" si="17"/>
        <v>0</v>
      </c>
      <c r="C67" s="1">
        <f t="shared" si="17"/>
        <v>0</v>
      </c>
      <c r="D67" s="1">
        <f t="shared" si="17"/>
        <v>0</v>
      </c>
      <c r="E67" s="7">
        <v>1</v>
      </c>
      <c r="F67" s="9" t="s">
        <v>1748</v>
      </c>
      <c r="G67" s="3" t="e">
        <f t="shared" si="19"/>
        <v>#NAME?</v>
      </c>
      <c r="H67" s="4" t="str">
        <f t="shared" si="20"/>
        <v>dʒʊ</v>
      </c>
      <c r="I67" s="4" t="str">
        <f t="shared" si="21"/>
        <v>du</v>
      </c>
      <c r="J67" s="10">
        <f t="shared" si="22"/>
        <v>3</v>
      </c>
      <c r="K67" s="1">
        <f t="shared" si="23"/>
        <v>2</v>
      </c>
      <c r="L67" s="10">
        <f t="shared" si="24"/>
        <v>3</v>
      </c>
      <c r="M67" s="1" t="str">
        <f t="shared" si="25"/>
        <v>-du-</v>
      </c>
      <c r="N67" s="1" t="str">
        <f t="shared" si="26"/>
        <v>[dʒʊ]</v>
      </c>
      <c r="O67" s="3" t="e" cm="1">
        <f t="array" ref="O67">SUM(_xlfn._xlws.FILTER($G$2:$G$2454,_xlfn.MAP($M$2:$M$2454,_xlfn.LAMBDA(_xlpm.x,_xlpm.x=$M67))))</f>
        <v>#NAME?</v>
      </c>
      <c r="P67" s="4" t="e">
        <f t="shared" si="27"/>
        <v>#NAME?</v>
      </c>
      <c r="Q67" s="6" t="e" cm="1">
        <f t="array" ref="Q67">SUM(_xlfn._xlws.FILTER($G$2:$G$2454,_xlfn.MAP($N$2:$N$2454,_xlfn.LAMBDA(_xlpm.x,_xlpm.x=$N67))))</f>
        <v>#NAME?</v>
      </c>
      <c r="R67" s="4" t="e">
        <f t="shared" si="28"/>
        <v>#NAME?</v>
      </c>
      <c r="S67" s="4" t="e">
        <f t="shared" si="29"/>
        <v>#NAME?</v>
      </c>
      <c r="T67" s="4" t="e">
        <f t="shared" si="30"/>
        <v>#NAME?</v>
      </c>
      <c r="U67" s="4" t="e">
        <f t="shared" si="31"/>
        <v>#NAME?</v>
      </c>
      <c r="V67" s="2"/>
      <c r="X67" s="2"/>
      <c r="AC67" s="2"/>
      <c r="AD67" s="2"/>
    </row>
    <row r="68" spans="1:30">
      <c r="A68" s="1" t="str">
        <f t="shared" si="18"/>
        <v>-si- : [zaɪ]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6</v>
      </c>
      <c r="F68" s="9" t="s">
        <v>1380</v>
      </c>
      <c r="G68" s="3" t="e">
        <f t="shared" si="19"/>
        <v>#NAME?</v>
      </c>
      <c r="H68" s="4" t="str">
        <f t="shared" si="20"/>
        <v>zaɪ</v>
      </c>
      <c r="I68" s="4" t="str">
        <f t="shared" si="21"/>
        <v>si</v>
      </c>
      <c r="J68" s="10">
        <f t="shared" si="22"/>
        <v>3</v>
      </c>
      <c r="K68" s="1">
        <f t="shared" si="23"/>
        <v>2</v>
      </c>
      <c r="L68" s="10">
        <f t="shared" si="24"/>
        <v>3</v>
      </c>
      <c r="M68" s="1" t="str">
        <f t="shared" si="25"/>
        <v>-si-</v>
      </c>
      <c r="N68" s="1" t="str">
        <f t="shared" si="26"/>
        <v>[zaɪ]</v>
      </c>
      <c r="O68" s="3" t="e" cm="1">
        <f t="array" ref="O68">SUM(_xlfn._xlws.FILTER($G$2:$G$2454,_xlfn.MAP($M$2:$M$2454,_xlfn.LAMBDA(_xlpm.x,_xlpm.x=$M68))))</f>
        <v>#NAME?</v>
      </c>
      <c r="P68" s="4" t="e">
        <f t="shared" si="27"/>
        <v>#NAME?</v>
      </c>
      <c r="Q68" s="6" t="e" cm="1">
        <f t="array" ref="Q68">SUM(_xlfn._xlws.FILTER($G$2:$G$2454,_xlfn.MAP($N$2:$N$2454,_xlfn.LAMBDA(_xlpm.x,_xlpm.x=$N68))))</f>
        <v>#NAME?</v>
      </c>
      <c r="R68" s="4" t="e">
        <f t="shared" si="28"/>
        <v>#NAME?</v>
      </c>
      <c r="S68" s="4" t="e">
        <f t="shared" si="29"/>
        <v>#NAME?</v>
      </c>
      <c r="T68" s="4" t="e">
        <f t="shared" si="30"/>
        <v>#NAME?</v>
      </c>
      <c r="U68" s="4" t="e">
        <f t="shared" si="31"/>
        <v>#NAME?</v>
      </c>
      <c r="V68" s="2"/>
      <c r="X68" s="2"/>
      <c r="AC68" s="2"/>
      <c r="AD68" s="2"/>
    </row>
    <row r="69" spans="1:30">
      <c r="A69" s="1" t="str">
        <f t="shared" si="18"/>
        <v>-a- : [wɛ]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1870</v>
      </c>
      <c r="G69" s="3" t="e">
        <f t="shared" si="19"/>
        <v>#NAME?</v>
      </c>
      <c r="H69" s="1" t="str">
        <f t="shared" si="20"/>
        <v>wɛ</v>
      </c>
      <c r="I69" s="1" t="str">
        <f t="shared" si="21"/>
        <v>a</v>
      </c>
      <c r="J69" s="10">
        <f t="shared" si="22"/>
        <v>2</v>
      </c>
      <c r="K69" s="1">
        <f t="shared" si="23"/>
        <v>1</v>
      </c>
      <c r="L69" s="10">
        <f t="shared" si="24"/>
        <v>2</v>
      </c>
      <c r="M69" s="1" t="str">
        <f t="shared" si="25"/>
        <v>-a-</v>
      </c>
      <c r="N69" s="1" t="str">
        <f t="shared" si="26"/>
        <v>[wɛ]</v>
      </c>
      <c r="O69" s="3" t="e" cm="1">
        <f t="array" ref="O69">SUM(_xlfn._xlws.FILTER($G$2:$G$2454,_xlfn.MAP($M$2:$M$2454,_xlfn.LAMBDA(_xlpm.x,_xlpm.x=$M69))))</f>
        <v>#NAME?</v>
      </c>
      <c r="P69" s="4" t="e">
        <f t="shared" si="27"/>
        <v>#NAME?</v>
      </c>
      <c r="Q69" s="6" t="e" cm="1">
        <f t="array" ref="Q69">SUM(_xlfn._xlws.FILTER($G$2:$G$2454,_xlfn.MAP($N$2:$N$2454,_xlfn.LAMBDA(_xlpm.x,_xlpm.x=$N69))))</f>
        <v>#NAME?</v>
      </c>
      <c r="R69" s="4" t="e">
        <f t="shared" si="28"/>
        <v>#NAME?</v>
      </c>
      <c r="S69" s="4" t="e">
        <f t="shared" si="29"/>
        <v>#NAME?</v>
      </c>
      <c r="T69" s="4" t="e">
        <f t="shared" si="30"/>
        <v>#NAME?</v>
      </c>
      <c r="U69" s="4" t="e">
        <f t="shared" si="31"/>
        <v>#NAME?</v>
      </c>
      <c r="V69" s="2"/>
      <c r="X69" s="2"/>
      <c r="AC69" s="2"/>
      <c r="AD69" s="2"/>
    </row>
    <row r="70" spans="1:30">
      <c r="A70" s="1" t="str">
        <f t="shared" si="18"/>
        <v>-su- : [ʃʊ]</v>
      </c>
      <c r="B70" s="1">
        <f t="shared" si="17"/>
        <v>0</v>
      </c>
      <c r="C70" s="1">
        <f t="shared" si="17"/>
        <v>0</v>
      </c>
      <c r="D70" s="1">
        <f t="shared" si="17"/>
        <v>0</v>
      </c>
      <c r="E70" s="7">
        <v>2</v>
      </c>
      <c r="F70" s="9" t="s">
        <v>1666</v>
      </c>
      <c r="G70" s="3" t="e">
        <f t="shared" si="19"/>
        <v>#NAME?</v>
      </c>
      <c r="H70" s="4" t="str">
        <f t="shared" si="20"/>
        <v>ʃʊ</v>
      </c>
      <c r="I70" s="4" t="str">
        <f t="shared" si="21"/>
        <v>su</v>
      </c>
      <c r="J70" s="10">
        <f t="shared" si="22"/>
        <v>2</v>
      </c>
      <c r="K70" s="1">
        <f t="shared" si="23"/>
        <v>2</v>
      </c>
      <c r="L70" s="10">
        <f t="shared" si="24"/>
        <v>2</v>
      </c>
      <c r="M70" s="1" t="str">
        <f t="shared" si="25"/>
        <v>-su-</v>
      </c>
      <c r="N70" s="1" t="str">
        <f t="shared" si="26"/>
        <v>[ʃʊ]</v>
      </c>
      <c r="O70" s="3" t="e" cm="1">
        <f t="array" ref="O70">SUM(_xlfn._xlws.FILTER($G$2:$G$2454,_xlfn.MAP($M$2:$M$2454,_xlfn.LAMBDA(_xlpm.x,_xlpm.x=$M70))))</f>
        <v>#NAME?</v>
      </c>
      <c r="P70" s="4" t="e">
        <f t="shared" si="27"/>
        <v>#NAME?</v>
      </c>
      <c r="Q70" s="6" t="e" cm="1">
        <f t="array" ref="Q70">SUM(_xlfn._xlws.FILTER($G$2:$G$2454,_xlfn.MAP($N$2:$N$2454,_xlfn.LAMBDA(_xlpm.x,_xlpm.x=$N70))))</f>
        <v>#NAME?</v>
      </c>
      <c r="R70" s="4" t="e">
        <f t="shared" si="28"/>
        <v>#NAME?</v>
      </c>
      <c r="S70" s="4" t="e">
        <f t="shared" si="29"/>
        <v>#NAME?</v>
      </c>
      <c r="T70" s="4" t="e">
        <f t="shared" si="30"/>
        <v>#NAME?</v>
      </c>
      <c r="U70" s="4" t="e">
        <f t="shared" si="31"/>
        <v>#NAME?</v>
      </c>
      <c r="V70" s="2"/>
      <c r="X70" s="2"/>
      <c r="AC70" s="2"/>
      <c r="AD70" s="2"/>
    </row>
    <row r="71" spans="1:30">
      <c r="A71" s="1" t="str">
        <f t="shared" si="18"/>
        <v>-co- : [koʊ]</v>
      </c>
      <c r="B71" s="1">
        <f t="shared" si="17"/>
        <v>0</v>
      </c>
      <c r="C71" s="1">
        <f t="shared" si="17"/>
        <v>0</v>
      </c>
      <c r="D71" s="1">
        <f t="shared" si="17"/>
        <v>0</v>
      </c>
      <c r="E71" s="7">
        <v>8</v>
      </c>
      <c r="F71" s="9" t="s">
        <v>1464</v>
      </c>
      <c r="G71" s="3" t="e">
        <f t="shared" si="19"/>
        <v>#NAME?</v>
      </c>
      <c r="H71" s="4" t="str">
        <f t="shared" si="20"/>
        <v>koʊ</v>
      </c>
      <c r="I71" s="4" t="str">
        <f t="shared" si="21"/>
        <v>co</v>
      </c>
      <c r="J71" s="10">
        <f t="shared" si="22"/>
        <v>3</v>
      </c>
      <c r="K71" s="1">
        <f t="shared" si="23"/>
        <v>2</v>
      </c>
      <c r="L71" s="10">
        <f t="shared" si="24"/>
        <v>3</v>
      </c>
      <c r="M71" s="1" t="str">
        <f t="shared" si="25"/>
        <v>-co-</v>
      </c>
      <c r="N71" s="1" t="str">
        <f t="shared" si="26"/>
        <v>[koʊ]</v>
      </c>
      <c r="O71" s="3" t="e" cm="1">
        <f t="array" ref="O71">SUM(_xlfn._xlws.FILTER($G$2:$G$2454,_xlfn.MAP($M$2:$M$2454,_xlfn.LAMBDA(_xlpm.x,_xlpm.x=$M71))))</f>
        <v>#NAME?</v>
      </c>
      <c r="P71" s="4" t="e">
        <f t="shared" si="27"/>
        <v>#NAME?</v>
      </c>
      <c r="Q71" s="6" t="e" cm="1">
        <f t="array" ref="Q71">SUM(_xlfn._xlws.FILTER($G$2:$G$2454,_xlfn.MAP($N$2:$N$2454,_xlfn.LAMBDA(_xlpm.x,_xlpm.x=$N71))))</f>
        <v>#NAME?</v>
      </c>
      <c r="R71" s="4" t="e">
        <f t="shared" si="28"/>
        <v>#NAME?</v>
      </c>
      <c r="S71" s="4" t="e">
        <f t="shared" si="29"/>
        <v>#NAME?</v>
      </c>
      <c r="T71" s="4" t="e">
        <f t="shared" si="30"/>
        <v>#NAME?</v>
      </c>
      <c r="U71" s="4" t="e">
        <f t="shared" si="31"/>
        <v>#NAME?</v>
      </c>
      <c r="V71" s="2"/>
      <c r="X71" s="2"/>
      <c r="AC71" s="2"/>
      <c r="AD71" s="2"/>
    </row>
    <row r="72" spans="1:30">
      <c r="A72" s="1" t="str">
        <f t="shared" si="18"/>
        <v>-cto- : [ktoʊ]</v>
      </c>
      <c r="B72" s="1">
        <f t="shared" si="17"/>
        <v>0</v>
      </c>
      <c r="C72" s="1">
        <f t="shared" si="17"/>
        <v>0</v>
      </c>
      <c r="D72" s="1">
        <f t="shared" si="17"/>
        <v>0</v>
      </c>
      <c r="E72" s="7">
        <v>1</v>
      </c>
      <c r="F72" s="9" t="s">
        <v>1575</v>
      </c>
      <c r="G72" s="3" t="e">
        <f t="shared" si="19"/>
        <v>#NAME?</v>
      </c>
      <c r="H72" s="4" t="str">
        <f t="shared" si="20"/>
        <v>ktoʊ</v>
      </c>
      <c r="I72" s="4" t="str">
        <f t="shared" si="21"/>
        <v>cto</v>
      </c>
      <c r="J72" s="10">
        <f t="shared" si="22"/>
        <v>4</v>
      </c>
      <c r="K72" s="1">
        <f t="shared" si="23"/>
        <v>3</v>
      </c>
      <c r="L72" s="10">
        <f t="shared" si="24"/>
        <v>4</v>
      </c>
      <c r="M72" s="1" t="str">
        <f t="shared" si="25"/>
        <v>-cto-</v>
      </c>
      <c r="N72" s="1" t="str">
        <f t="shared" si="26"/>
        <v>[ktoʊ]</v>
      </c>
      <c r="O72" s="3" t="e" cm="1">
        <f t="array" ref="O72">SUM(_xlfn._xlws.FILTER($G$2:$G$2454,_xlfn.MAP($M$2:$M$2454,_xlfn.LAMBDA(_xlpm.x,_xlpm.x=$M72))))</f>
        <v>#NAME?</v>
      </c>
      <c r="P72" s="4" t="e">
        <f t="shared" si="27"/>
        <v>#NAME?</v>
      </c>
      <c r="Q72" s="6" t="e" cm="1">
        <f t="array" ref="Q72">SUM(_xlfn._xlws.FILTER($G$2:$G$2454,_xlfn.MAP($N$2:$N$2454,_xlfn.LAMBDA(_xlpm.x,_xlpm.x=$N72))))</f>
        <v>#NAME?</v>
      </c>
      <c r="R72" s="4" t="e">
        <f t="shared" si="28"/>
        <v>#NAME?</v>
      </c>
      <c r="S72" s="4" t="e">
        <f t="shared" si="29"/>
        <v>#NAME?</v>
      </c>
      <c r="T72" s="4" t="e">
        <f t="shared" si="30"/>
        <v>#NAME?</v>
      </c>
      <c r="U72" s="4" t="e">
        <f t="shared" si="31"/>
        <v>#NAME?</v>
      </c>
      <c r="V72" s="2"/>
      <c r="X72" s="2"/>
      <c r="AC72" s="2"/>
      <c r="AD72" s="2"/>
    </row>
    <row r="73" spans="1:30">
      <c r="A73" s="1" t="str">
        <f t="shared" si="18"/>
        <v>-nce- : [nsɛ]</v>
      </c>
      <c r="B73" s="1">
        <f t="shared" si="17"/>
        <v>0</v>
      </c>
      <c r="C73" s="1">
        <f t="shared" si="17"/>
        <v>0</v>
      </c>
      <c r="D73" s="1">
        <f t="shared" si="17"/>
        <v>1</v>
      </c>
      <c r="E73" s="7">
        <v>2</v>
      </c>
      <c r="F73" s="9" t="s">
        <v>2150</v>
      </c>
      <c r="G73" s="3" t="e">
        <f t="shared" si="19"/>
        <v>#NAME?</v>
      </c>
      <c r="H73" s="1" t="str">
        <f t="shared" si="20"/>
        <v>nsɛ</v>
      </c>
      <c r="I73" s="1" t="str">
        <f t="shared" si="21"/>
        <v>nce</v>
      </c>
      <c r="J73" s="10">
        <f t="shared" si="22"/>
        <v>3</v>
      </c>
      <c r="K73" s="1">
        <f t="shared" si="23"/>
        <v>3</v>
      </c>
      <c r="L73" s="10">
        <f t="shared" si="24"/>
        <v>3</v>
      </c>
      <c r="M73" s="1" t="str">
        <f t="shared" si="25"/>
        <v>-nce-</v>
      </c>
      <c r="N73" s="1" t="str">
        <f t="shared" si="26"/>
        <v>[nsɛ]</v>
      </c>
      <c r="O73" s="3" t="e" cm="1">
        <f t="array" ref="O73">SUM(_xlfn._xlws.FILTER($G$2:$G$2454,_xlfn.MAP($M$2:$M$2454,_xlfn.LAMBDA(_xlpm.x,_xlpm.x=$M73))))</f>
        <v>#NAME?</v>
      </c>
      <c r="P73" s="4" t="e">
        <f t="shared" si="27"/>
        <v>#NAME?</v>
      </c>
      <c r="Q73" s="6" t="e" cm="1">
        <f t="array" ref="Q73">SUM(_xlfn._xlws.FILTER($G$2:$G$2454,_xlfn.MAP($N$2:$N$2454,_xlfn.LAMBDA(_xlpm.x,_xlpm.x=$N73))))</f>
        <v>#NAME?</v>
      </c>
      <c r="R73" s="4" t="e">
        <f t="shared" si="28"/>
        <v>#NAME?</v>
      </c>
      <c r="S73" s="4" t="e">
        <f t="shared" si="29"/>
        <v>#NAME?</v>
      </c>
      <c r="T73" s="4" t="e">
        <f t="shared" si="30"/>
        <v>#NAME?</v>
      </c>
      <c r="U73" s="4" t="e">
        <f t="shared" si="31"/>
        <v>#NAME?</v>
      </c>
      <c r="V73" s="2"/>
      <c r="X73" s="2"/>
      <c r="AC73" s="2"/>
      <c r="AD73" s="2"/>
    </row>
    <row r="74" spans="1:30">
      <c r="A74" s="1" t="str">
        <f t="shared" si="18"/>
        <v>-ou- : [a]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1919</v>
      </c>
      <c r="G74" s="3" t="e">
        <f t="shared" si="19"/>
        <v>#NAME?</v>
      </c>
      <c r="H74" s="4" t="str">
        <f t="shared" si="20"/>
        <v>a</v>
      </c>
      <c r="I74" s="4" t="str">
        <f t="shared" si="21"/>
        <v>ou</v>
      </c>
      <c r="J74" s="10">
        <f t="shared" si="22"/>
        <v>1</v>
      </c>
      <c r="K74" s="1">
        <f t="shared" si="23"/>
        <v>2</v>
      </c>
      <c r="L74" s="10">
        <f t="shared" si="24"/>
        <v>2</v>
      </c>
      <c r="M74" s="1" t="str">
        <f t="shared" si="25"/>
        <v>-ou-</v>
      </c>
      <c r="N74" s="1" t="str">
        <f t="shared" si="26"/>
        <v>[a]</v>
      </c>
      <c r="O74" s="3" t="e" cm="1">
        <f t="array" ref="O74">SUM(_xlfn._xlws.FILTER($G$2:$G$2454,_xlfn.MAP($M$2:$M$2454,_xlfn.LAMBDA(_xlpm.x,_xlpm.x=$M74))))</f>
        <v>#NAME?</v>
      </c>
      <c r="P74" s="4" t="e">
        <f t="shared" si="27"/>
        <v>#NAME?</v>
      </c>
      <c r="Q74" s="6" t="e" cm="1">
        <f t="array" ref="Q74">SUM(_xlfn._xlws.FILTER($G$2:$G$2454,_xlfn.MAP($N$2:$N$2454,_xlfn.LAMBDA(_xlpm.x,_xlpm.x=$N74))))</f>
        <v>#NAME?</v>
      </c>
      <c r="R74" s="4" t="e">
        <f t="shared" si="28"/>
        <v>#NAME?</v>
      </c>
      <c r="S74" s="4" t="e">
        <f t="shared" si="29"/>
        <v>#NAME?</v>
      </c>
      <c r="T74" s="4" t="e">
        <f t="shared" si="30"/>
        <v>#NAME?</v>
      </c>
      <c r="U74" s="4" t="e">
        <f t="shared" si="31"/>
        <v>#NAME?</v>
      </c>
      <c r="V74" s="2"/>
      <c r="X74" s="2"/>
      <c r="AC74" s="2"/>
      <c r="AD74" s="2"/>
    </row>
    <row r="75" spans="1:30">
      <c r="A75" s="1" t="str">
        <f t="shared" si="18"/>
        <v>-l- : [lt]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2454</v>
      </c>
      <c r="G75" s="3" t="e">
        <f t="shared" si="19"/>
        <v>#NAME?</v>
      </c>
      <c r="H75" s="4" t="str">
        <f t="shared" si="20"/>
        <v>lt</v>
      </c>
      <c r="I75" s="4" t="str">
        <f t="shared" si="21"/>
        <v>l</v>
      </c>
      <c r="J75" s="10">
        <f t="shared" si="22"/>
        <v>2</v>
      </c>
      <c r="K75" s="1">
        <f t="shared" si="23"/>
        <v>1</v>
      </c>
      <c r="L75" s="10">
        <f t="shared" si="24"/>
        <v>2</v>
      </c>
      <c r="M75" s="1" t="str">
        <f t="shared" si="25"/>
        <v>-l-</v>
      </c>
      <c r="N75" s="1" t="str">
        <f t="shared" si="26"/>
        <v>[lt]</v>
      </c>
      <c r="O75" s="3" t="e" cm="1">
        <f t="array" ref="O75">SUM(_xlfn._xlws.FILTER($G$2:$G$2454,_xlfn.MAP($M$2:$M$2454,_xlfn.LAMBDA(_xlpm.x,_xlpm.x=$M75))))</f>
        <v>#NAME?</v>
      </c>
      <c r="P75" s="4" t="e">
        <f t="shared" si="27"/>
        <v>#NAME?</v>
      </c>
      <c r="Q75" s="6" t="e" cm="1">
        <f t="array" ref="Q75">SUM(_xlfn._xlws.FILTER($G$2:$G$2454,_xlfn.MAP($N$2:$N$2454,_xlfn.LAMBDA(_xlpm.x,_xlpm.x=$N75))))</f>
        <v>#NAME?</v>
      </c>
      <c r="R75" s="4" t="e">
        <f t="shared" si="28"/>
        <v>#NAME?</v>
      </c>
      <c r="S75" s="4" t="e">
        <f t="shared" si="29"/>
        <v>#NAME?</v>
      </c>
      <c r="T75" s="4" t="e">
        <f t="shared" si="30"/>
        <v>#NAME?</v>
      </c>
      <c r="U75" s="4" t="e">
        <f t="shared" si="31"/>
        <v>#NAME?</v>
      </c>
      <c r="V75" s="2"/>
      <c r="X75" s="2"/>
      <c r="AC75" s="2"/>
      <c r="AD75" s="2"/>
    </row>
    <row r="76" spans="1:30">
      <c r="A76" s="1" t="str">
        <f t="shared" si="18"/>
        <v>-nsi- : [nsaɪ]</v>
      </c>
      <c r="B76" s="1">
        <f t="shared" si="17"/>
        <v>0</v>
      </c>
      <c r="C76" s="1">
        <f t="shared" si="17"/>
        <v>0</v>
      </c>
      <c r="D76" s="1">
        <f t="shared" si="17"/>
        <v>1</v>
      </c>
      <c r="E76" s="7">
        <v>1</v>
      </c>
      <c r="F76" s="9" t="s">
        <v>986</v>
      </c>
      <c r="G76" s="3" t="e">
        <f t="shared" si="19"/>
        <v>#NAME?</v>
      </c>
      <c r="H76" s="4" t="str">
        <f t="shared" si="20"/>
        <v>nsaɪ</v>
      </c>
      <c r="I76" s="4" t="str">
        <f t="shared" si="21"/>
        <v>nsi</v>
      </c>
      <c r="J76" s="10">
        <f t="shared" si="22"/>
        <v>4</v>
      </c>
      <c r="K76" s="1">
        <f t="shared" si="23"/>
        <v>3</v>
      </c>
      <c r="L76" s="10">
        <f t="shared" si="24"/>
        <v>4</v>
      </c>
      <c r="M76" s="1" t="str">
        <f t="shared" si="25"/>
        <v>-nsi-</v>
      </c>
      <c r="N76" s="1" t="str">
        <f t="shared" si="26"/>
        <v>[nsaɪ]</v>
      </c>
      <c r="O76" s="3" t="e" cm="1">
        <f t="array" ref="O76">SUM(_xlfn._xlws.FILTER($G$2:$G$2454,_xlfn.MAP($M$2:$M$2454,_xlfn.LAMBDA(_xlpm.x,_xlpm.x=$M76))))</f>
        <v>#NAME?</v>
      </c>
      <c r="P76" s="4" t="e">
        <f t="shared" si="27"/>
        <v>#NAME?</v>
      </c>
      <c r="Q76" s="6" t="e" cm="1">
        <f t="array" ref="Q76">SUM(_xlfn._xlws.FILTER($G$2:$G$2454,_xlfn.MAP($N$2:$N$2454,_xlfn.LAMBDA(_xlpm.x,_xlpm.x=$N76))))</f>
        <v>#NAME?</v>
      </c>
      <c r="R76" s="4" t="e">
        <f t="shared" si="28"/>
        <v>#NAME?</v>
      </c>
      <c r="S76" s="4" t="e">
        <f t="shared" si="29"/>
        <v>#NAME?</v>
      </c>
      <c r="T76" s="4" t="e">
        <f t="shared" si="30"/>
        <v>#NAME?</v>
      </c>
      <c r="U76" s="4" t="e">
        <f t="shared" si="31"/>
        <v>#NAME?</v>
      </c>
      <c r="V76" s="2"/>
      <c r="X76" s="2"/>
      <c r="AC76" s="2"/>
      <c r="AD76" s="2"/>
    </row>
    <row r="77" spans="1:30">
      <c r="A77" s="1" t="str">
        <f t="shared" si="18"/>
        <v>-sco- : [skəʊ]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2211</v>
      </c>
      <c r="G77" s="3" t="e">
        <f t="shared" si="19"/>
        <v>#NAME?</v>
      </c>
      <c r="H77" s="1" t="str">
        <f t="shared" si="20"/>
        <v>skəʊ</v>
      </c>
      <c r="I77" s="1" t="str">
        <f t="shared" si="21"/>
        <v>sco</v>
      </c>
      <c r="J77" s="10">
        <f t="shared" si="22"/>
        <v>4</v>
      </c>
      <c r="K77" s="1">
        <f t="shared" si="23"/>
        <v>3</v>
      </c>
      <c r="L77" s="10">
        <f t="shared" si="24"/>
        <v>4</v>
      </c>
      <c r="M77" s="1" t="str">
        <f t="shared" si="25"/>
        <v>-sco-</v>
      </c>
      <c r="N77" s="1" t="str">
        <f t="shared" si="26"/>
        <v>[skəʊ]</v>
      </c>
      <c r="O77" s="3" t="e" cm="1">
        <f t="array" ref="O77">SUM(_xlfn._xlws.FILTER($G$2:$G$2454,_xlfn.MAP($M$2:$M$2454,_xlfn.LAMBDA(_xlpm.x,_xlpm.x=$M77))))</f>
        <v>#NAME?</v>
      </c>
      <c r="P77" s="4" t="e">
        <f t="shared" si="27"/>
        <v>#NAME?</v>
      </c>
      <c r="Q77" s="6" t="e" cm="1">
        <f t="array" ref="Q77">SUM(_xlfn._xlws.FILTER($G$2:$G$2454,_xlfn.MAP($N$2:$N$2454,_xlfn.LAMBDA(_xlpm.x,_xlpm.x=$N77))))</f>
        <v>#NAME?</v>
      </c>
      <c r="R77" s="4" t="e">
        <f t="shared" si="28"/>
        <v>#NAME?</v>
      </c>
      <c r="S77" s="4" t="e">
        <f t="shared" si="29"/>
        <v>#NAME?</v>
      </c>
      <c r="T77" s="4" t="e">
        <f t="shared" si="30"/>
        <v>#NAME?</v>
      </c>
      <c r="U77" s="4" t="e">
        <f t="shared" si="31"/>
        <v>#NAME?</v>
      </c>
      <c r="V77" s="2"/>
      <c r="X77" s="2"/>
      <c r="AC77" s="2"/>
      <c r="AD77" s="2"/>
    </row>
    <row r="78" spans="1:30">
      <c r="A78" s="1" t="str">
        <f t="shared" si="18"/>
        <v>-cu- : [kʊ]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1804</v>
      </c>
      <c r="G78" s="3" t="e">
        <f t="shared" si="19"/>
        <v>#NAME?</v>
      </c>
      <c r="H78" s="4" t="str">
        <f t="shared" si="20"/>
        <v>kʊ</v>
      </c>
      <c r="I78" s="4" t="str">
        <f t="shared" si="21"/>
        <v>cu</v>
      </c>
      <c r="J78" s="10">
        <f t="shared" si="22"/>
        <v>2</v>
      </c>
      <c r="K78" s="1">
        <f t="shared" si="23"/>
        <v>2</v>
      </c>
      <c r="L78" s="10">
        <f t="shared" si="24"/>
        <v>2</v>
      </c>
      <c r="M78" s="1" t="str">
        <f t="shared" si="25"/>
        <v>-cu-</v>
      </c>
      <c r="N78" s="1" t="str">
        <f t="shared" si="26"/>
        <v>[kʊ]</v>
      </c>
      <c r="O78" s="3" t="e" cm="1">
        <f t="array" ref="O78">SUM(_xlfn._xlws.FILTER($G$2:$G$2454,_xlfn.MAP($M$2:$M$2454,_xlfn.LAMBDA(_xlpm.x,_xlpm.x=$M78))))</f>
        <v>#NAME?</v>
      </c>
      <c r="P78" s="4" t="e">
        <f t="shared" si="27"/>
        <v>#NAME?</v>
      </c>
      <c r="Q78" s="6" t="e" cm="1">
        <f t="array" ref="Q78">SUM(_xlfn._xlws.FILTER($G$2:$G$2454,_xlfn.MAP($N$2:$N$2454,_xlfn.LAMBDA(_xlpm.x,_xlpm.x=$N78))))</f>
        <v>#NAME?</v>
      </c>
      <c r="R78" s="4" t="e">
        <f t="shared" si="28"/>
        <v>#NAME?</v>
      </c>
      <c r="S78" s="4" t="e">
        <f t="shared" si="29"/>
        <v>#NAME?</v>
      </c>
      <c r="T78" s="4" t="e">
        <f t="shared" si="30"/>
        <v>#NAME?</v>
      </c>
      <c r="U78" s="4" t="e">
        <f t="shared" si="31"/>
        <v>#NAME?</v>
      </c>
      <c r="V78" s="2"/>
      <c r="X78" s="2"/>
      <c r="AC78" s="2"/>
      <c r="AD78" s="2"/>
    </row>
    <row r="79" spans="1:30">
      <c r="A79" s="1" t="str">
        <f t="shared" si="18"/>
        <v>-sto- : [stoʊ]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2</v>
      </c>
      <c r="F79" s="9" t="s">
        <v>1390</v>
      </c>
      <c r="G79" s="3" t="e">
        <f t="shared" si="19"/>
        <v>#NAME?</v>
      </c>
      <c r="H79" s="4" t="str">
        <f t="shared" si="20"/>
        <v>stoʊ</v>
      </c>
      <c r="I79" s="4" t="str">
        <f t="shared" si="21"/>
        <v>sto</v>
      </c>
      <c r="J79" s="10">
        <f t="shared" si="22"/>
        <v>4</v>
      </c>
      <c r="K79" s="1">
        <f t="shared" si="23"/>
        <v>3</v>
      </c>
      <c r="L79" s="10">
        <f t="shared" si="24"/>
        <v>4</v>
      </c>
      <c r="M79" s="1" t="str">
        <f t="shared" si="25"/>
        <v>-sto-</v>
      </c>
      <c r="N79" s="1" t="str">
        <f t="shared" si="26"/>
        <v>[stoʊ]</v>
      </c>
      <c r="O79" s="3" t="e" cm="1">
        <f t="array" ref="O79">SUM(_xlfn._xlws.FILTER($G$2:$G$2454,_xlfn.MAP($M$2:$M$2454,_xlfn.LAMBDA(_xlpm.x,_xlpm.x=$M79))))</f>
        <v>#NAME?</v>
      </c>
      <c r="P79" s="4" t="e">
        <f t="shared" si="27"/>
        <v>#NAME?</v>
      </c>
      <c r="Q79" s="6" t="e" cm="1">
        <f t="array" ref="Q79">SUM(_xlfn._xlws.FILTER($G$2:$G$2454,_xlfn.MAP($N$2:$N$2454,_xlfn.LAMBDA(_xlpm.x,_xlpm.x=$N79))))</f>
        <v>#NAME?</v>
      </c>
      <c r="R79" s="4" t="e">
        <f t="shared" si="28"/>
        <v>#NAME?</v>
      </c>
      <c r="S79" s="4" t="e">
        <f t="shared" si="29"/>
        <v>#NAME?</v>
      </c>
      <c r="T79" s="4" t="e">
        <f t="shared" si="30"/>
        <v>#NAME?</v>
      </c>
      <c r="U79" s="4" t="e">
        <f t="shared" si="31"/>
        <v>#NAME?</v>
      </c>
      <c r="V79" s="2"/>
      <c r="X79" s="2"/>
      <c r="AC79" s="2"/>
      <c r="AD79" s="2"/>
    </row>
    <row r="80" spans="1:30">
      <c r="A80" s="1" t="str">
        <f t="shared" si="18"/>
        <v>-o- : [əʊ]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12</v>
      </c>
      <c r="F80" s="9" t="s">
        <v>1266</v>
      </c>
      <c r="G80" s="3" t="e">
        <f t="shared" si="19"/>
        <v>#NAME?</v>
      </c>
      <c r="H80" s="4" t="str">
        <f t="shared" si="20"/>
        <v>əʊ</v>
      </c>
      <c r="I80" s="4" t="str">
        <f t="shared" si="21"/>
        <v>o</v>
      </c>
      <c r="J80" s="10">
        <f t="shared" si="22"/>
        <v>2</v>
      </c>
      <c r="K80" s="1">
        <f t="shared" si="23"/>
        <v>1</v>
      </c>
      <c r="L80" s="10">
        <f t="shared" si="24"/>
        <v>2</v>
      </c>
      <c r="M80" s="1" t="str">
        <f t="shared" si="25"/>
        <v>-o-</v>
      </c>
      <c r="N80" s="1" t="str">
        <f t="shared" si="26"/>
        <v>[əʊ]</v>
      </c>
      <c r="O80" s="3" t="e" cm="1">
        <f t="array" ref="O80">SUM(_xlfn._xlws.FILTER($G$2:$G$2454,_xlfn.MAP($M$2:$M$2454,_xlfn.LAMBDA(_xlpm.x,_xlpm.x=$M80))))</f>
        <v>#NAME?</v>
      </c>
      <c r="P80" s="4" t="e">
        <f t="shared" si="27"/>
        <v>#NAME?</v>
      </c>
      <c r="Q80" s="6" t="e" cm="1">
        <f t="array" ref="Q80">SUM(_xlfn._xlws.FILTER($G$2:$G$2454,_xlfn.MAP($N$2:$N$2454,_xlfn.LAMBDA(_xlpm.x,_xlpm.x=$N80))))</f>
        <v>#NAME?</v>
      </c>
      <c r="R80" s="4" t="e">
        <f t="shared" si="28"/>
        <v>#NAME?</v>
      </c>
      <c r="S80" s="4" t="e">
        <f t="shared" si="29"/>
        <v>#NAME?</v>
      </c>
      <c r="T80" s="4" t="e">
        <f t="shared" si="30"/>
        <v>#NAME?</v>
      </c>
      <c r="U80" s="4" t="e">
        <f t="shared" si="31"/>
        <v>#NAME?</v>
      </c>
      <c r="V80" s="2"/>
      <c r="X80" s="2"/>
      <c r="AC80" s="2"/>
      <c r="AD80" s="2"/>
    </row>
    <row r="81" spans="1:30">
      <c r="A81" s="1" t="str">
        <f t="shared" si="18"/>
        <v>-cke- : [kv]</v>
      </c>
      <c r="B81" s="1">
        <f t="shared" si="17"/>
        <v>0</v>
      </c>
      <c r="C81" s="1">
        <f t="shared" si="17"/>
        <v>0</v>
      </c>
      <c r="D81" s="1">
        <f t="shared" si="17"/>
        <v>0</v>
      </c>
      <c r="E81" s="7">
        <v>1</v>
      </c>
      <c r="F81" s="9" t="s">
        <v>105</v>
      </c>
      <c r="G81" s="3" t="e">
        <f t="shared" si="19"/>
        <v>#NAME?</v>
      </c>
      <c r="H81" s="4" t="str">
        <f t="shared" si="20"/>
        <v>kv</v>
      </c>
      <c r="I81" s="4" t="str">
        <f t="shared" si="21"/>
        <v>cke</v>
      </c>
      <c r="J81" s="10">
        <f t="shared" si="22"/>
        <v>2</v>
      </c>
      <c r="K81" s="1">
        <f t="shared" si="23"/>
        <v>3</v>
      </c>
      <c r="L81" s="10">
        <f t="shared" si="24"/>
        <v>3</v>
      </c>
      <c r="M81" s="1" t="str">
        <f t="shared" si="25"/>
        <v>-cke-</v>
      </c>
      <c r="N81" s="1" t="str">
        <f t="shared" si="26"/>
        <v>[kv]</v>
      </c>
      <c r="O81" s="3" t="e" cm="1">
        <f t="array" ref="O81">SUM(_xlfn._xlws.FILTER($G$2:$G$2454,_xlfn.MAP($M$2:$M$2454,_xlfn.LAMBDA(_xlpm.x,_xlpm.x=$M81))))</f>
        <v>#NAME?</v>
      </c>
      <c r="P81" s="4" t="e">
        <f t="shared" si="27"/>
        <v>#NAME?</v>
      </c>
      <c r="Q81" s="6" t="e" cm="1">
        <f t="array" ref="Q81">SUM(_xlfn._xlws.FILTER($G$2:$G$2454,_xlfn.MAP($N$2:$N$2454,_xlfn.LAMBDA(_xlpm.x,_xlpm.x=$N81))))</f>
        <v>#NAME?</v>
      </c>
      <c r="R81" s="4" t="e">
        <f t="shared" si="28"/>
        <v>#NAME?</v>
      </c>
      <c r="S81" s="4" t="e">
        <f t="shared" si="29"/>
        <v>#NAME?</v>
      </c>
      <c r="T81" s="4" t="e">
        <f t="shared" si="30"/>
        <v>#NAME?</v>
      </c>
      <c r="U81" s="4" t="e">
        <f t="shared" si="31"/>
        <v>#NAME?</v>
      </c>
      <c r="V81" s="2"/>
      <c r="X81" s="2"/>
      <c r="AC81" s="2"/>
      <c r="AD81" s="2"/>
    </row>
    <row r="82" spans="1:30">
      <c r="A82" s="1" t="str">
        <f t="shared" si="18"/>
        <v>-nge- : [ndʒɪ]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1</v>
      </c>
      <c r="E82" s="7">
        <v>1</v>
      </c>
      <c r="F82" s="9" t="s">
        <v>1700</v>
      </c>
      <c r="G82" s="3" t="e">
        <f t="shared" si="19"/>
        <v>#NAME?</v>
      </c>
      <c r="H82" s="4" t="str">
        <f t="shared" si="20"/>
        <v>ndʒɪ</v>
      </c>
      <c r="I82" s="4" t="str">
        <f t="shared" si="21"/>
        <v>nge</v>
      </c>
      <c r="J82" s="10">
        <f t="shared" si="22"/>
        <v>4</v>
      </c>
      <c r="K82" s="1">
        <f t="shared" si="23"/>
        <v>3</v>
      </c>
      <c r="L82" s="10">
        <f t="shared" si="24"/>
        <v>4</v>
      </c>
      <c r="M82" s="1" t="str">
        <f t="shared" si="25"/>
        <v>-nge-</v>
      </c>
      <c r="N82" s="1" t="str">
        <f t="shared" si="26"/>
        <v>[ndʒɪ]</v>
      </c>
      <c r="O82" s="3" t="e" cm="1">
        <f t="array" ref="O82">SUM(_xlfn._xlws.FILTER($G$2:$G$2454,_xlfn.MAP($M$2:$M$2454,_xlfn.LAMBDA(_xlpm.x,_xlpm.x=$M82))))</f>
        <v>#NAME?</v>
      </c>
      <c r="P82" s="4" t="e">
        <f t="shared" si="27"/>
        <v>#NAME?</v>
      </c>
      <c r="Q82" s="6" t="e" cm="1">
        <f t="array" ref="Q82">SUM(_xlfn._xlws.FILTER($G$2:$G$2454,_xlfn.MAP($N$2:$N$2454,_xlfn.LAMBDA(_xlpm.x,_xlpm.x=$N82))))</f>
        <v>#NAME?</v>
      </c>
      <c r="R82" s="4" t="e">
        <f t="shared" si="28"/>
        <v>#NAME?</v>
      </c>
      <c r="S82" s="4" t="e">
        <f t="shared" si="29"/>
        <v>#NAME?</v>
      </c>
      <c r="T82" s="4" t="e">
        <f t="shared" si="30"/>
        <v>#NAME?</v>
      </c>
      <c r="U82" s="4" t="e">
        <f t="shared" si="31"/>
        <v>#NAME?</v>
      </c>
      <c r="V82" s="2"/>
      <c r="X82" s="2"/>
      <c r="AC82" s="2"/>
      <c r="AD82" s="2"/>
    </row>
    <row r="83" spans="1:30">
      <c r="A83" s="1" t="str">
        <f t="shared" si="18"/>
        <v>-pro- : [pɹoʊ]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4</v>
      </c>
      <c r="F83" s="9" t="s">
        <v>1342</v>
      </c>
      <c r="G83" s="3" t="e">
        <f t="shared" si="19"/>
        <v>#NAME?</v>
      </c>
      <c r="H83" s="4" t="str">
        <f t="shared" si="20"/>
        <v>pɹoʊ</v>
      </c>
      <c r="I83" s="4" t="str">
        <f t="shared" si="21"/>
        <v>pro</v>
      </c>
      <c r="J83" s="10">
        <f t="shared" si="22"/>
        <v>4</v>
      </c>
      <c r="K83" s="1">
        <f t="shared" si="23"/>
        <v>3</v>
      </c>
      <c r="L83" s="10">
        <f t="shared" si="24"/>
        <v>4</v>
      </c>
      <c r="M83" s="1" t="str">
        <f t="shared" si="25"/>
        <v>-pro-</v>
      </c>
      <c r="N83" s="1" t="str">
        <f t="shared" si="26"/>
        <v>[pɹoʊ]</v>
      </c>
      <c r="O83" s="3" t="e" cm="1">
        <f t="array" ref="O83">SUM(_xlfn._xlws.FILTER($G$2:$G$2454,_xlfn.MAP($M$2:$M$2454,_xlfn.LAMBDA(_xlpm.x,_xlpm.x=$M83))))</f>
        <v>#NAME?</v>
      </c>
      <c r="P83" s="4" t="e">
        <f t="shared" si="27"/>
        <v>#NAME?</v>
      </c>
      <c r="Q83" s="6" t="e" cm="1">
        <f t="array" ref="Q83">SUM(_xlfn._xlws.FILTER($G$2:$G$2454,_xlfn.MAP($N$2:$N$2454,_xlfn.LAMBDA(_xlpm.x,_xlpm.x=$N83))))</f>
        <v>#NAME?</v>
      </c>
      <c r="R83" s="4" t="e">
        <f t="shared" si="28"/>
        <v>#NAME?</v>
      </c>
      <c r="S83" s="4" t="e">
        <f t="shared" si="29"/>
        <v>#NAME?</v>
      </c>
      <c r="T83" s="4" t="e">
        <f t="shared" si="30"/>
        <v>#NAME?</v>
      </c>
      <c r="U83" s="4" t="e">
        <f t="shared" si="31"/>
        <v>#NAME?</v>
      </c>
      <c r="V83" s="2"/>
      <c r="X83" s="2"/>
      <c r="AC83" s="2"/>
      <c r="AD83" s="2"/>
    </row>
    <row r="84" spans="1:30">
      <c r="A84" s="1" t="str">
        <f t="shared" si="18"/>
        <v>-sou- : [sa]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2199</v>
      </c>
      <c r="G84" s="3" t="e">
        <f t="shared" si="19"/>
        <v>#NAME?</v>
      </c>
      <c r="H84" s="1" t="str">
        <f t="shared" si="20"/>
        <v>sa</v>
      </c>
      <c r="I84" s="1" t="str">
        <f t="shared" si="21"/>
        <v>sou</v>
      </c>
      <c r="J84" s="10">
        <f t="shared" si="22"/>
        <v>2</v>
      </c>
      <c r="K84" s="1">
        <f t="shared" si="23"/>
        <v>3</v>
      </c>
      <c r="L84" s="10">
        <f t="shared" si="24"/>
        <v>3</v>
      </c>
      <c r="M84" s="1" t="str">
        <f t="shared" si="25"/>
        <v>-sou-</v>
      </c>
      <c r="N84" s="1" t="str">
        <f t="shared" si="26"/>
        <v>[sa]</v>
      </c>
      <c r="O84" s="3" t="e" cm="1">
        <f t="array" ref="O84">SUM(_xlfn._xlws.FILTER($G$2:$G$2454,_xlfn.MAP($M$2:$M$2454,_xlfn.LAMBDA(_xlpm.x,_xlpm.x=$M84))))</f>
        <v>#NAME?</v>
      </c>
      <c r="P84" s="4" t="e">
        <f t="shared" si="27"/>
        <v>#NAME?</v>
      </c>
      <c r="Q84" s="6" t="e" cm="1">
        <f t="array" ref="Q84">SUM(_xlfn._xlws.FILTER($G$2:$G$2454,_xlfn.MAP($N$2:$N$2454,_xlfn.LAMBDA(_xlpm.x,_xlpm.x=$N84))))</f>
        <v>#NAME?</v>
      </c>
      <c r="R84" s="4" t="e">
        <f t="shared" si="28"/>
        <v>#NAME?</v>
      </c>
      <c r="S84" s="4" t="e">
        <f t="shared" si="29"/>
        <v>#NAME?</v>
      </c>
      <c r="T84" s="4" t="e">
        <f t="shared" si="30"/>
        <v>#NAME?</v>
      </c>
      <c r="U84" s="4" t="e">
        <f t="shared" si="31"/>
        <v>#NAME?</v>
      </c>
      <c r="V84" s="2"/>
      <c r="X84" s="2"/>
      <c r="AC84" s="2"/>
      <c r="AD84" s="2"/>
    </row>
    <row r="85" spans="1:30">
      <c r="A85" s="1" t="str">
        <f t="shared" si="18"/>
        <v>-tha- : [θeɪ]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2339</v>
      </c>
      <c r="G85" s="3" t="e">
        <f t="shared" si="19"/>
        <v>#NAME?</v>
      </c>
      <c r="H85" s="4" t="str">
        <f t="shared" si="20"/>
        <v>θeɪ</v>
      </c>
      <c r="I85" s="4" t="str">
        <f t="shared" si="21"/>
        <v>tha</v>
      </c>
      <c r="J85" s="10">
        <f t="shared" si="22"/>
        <v>3</v>
      </c>
      <c r="K85" s="1">
        <f t="shared" si="23"/>
        <v>3</v>
      </c>
      <c r="L85" s="10">
        <f t="shared" si="24"/>
        <v>3</v>
      </c>
      <c r="M85" s="1" t="str">
        <f t="shared" si="25"/>
        <v>-tha-</v>
      </c>
      <c r="N85" s="1" t="str">
        <f t="shared" si="26"/>
        <v>[θeɪ]</v>
      </c>
      <c r="O85" s="3" t="e" cm="1">
        <f t="array" ref="O85">SUM(_xlfn._xlws.FILTER($G$2:$G$2454,_xlfn.MAP($M$2:$M$2454,_xlfn.LAMBDA(_xlpm.x,_xlpm.x=$M85))))</f>
        <v>#NAME?</v>
      </c>
      <c r="P85" s="4" t="e">
        <f t="shared" si="27"/>
        <v>#NAME?</v>
      </c>
      <c r="Q85" s="6" t="e" cm="1">
        <f t="array" ref="Q85">SUM(_xlfn._xlws.FILTER($G$2:$G$2454,_xlfn.MAP($N$2:$N$2454,_xlfn.LAMBDA(_xlpm.x,_xlpm.x=$N85))))</f>
        <v>#NAME?</v>
      </c>
      <c r="R85" s="4" t="e">
        <f t="shared" si="28"/>
        <v>#NAME?</v>
      </c>
      <c r="S85" s="4" t="e">
        <f t="shared" si="29"/>
        <v>#NAME?</v>
      </c>
      <c r="T85" s="4" t="e">
        <f t="shared" si="30"/>
        <v>#NAME?</v>
      </c>
      <c r="U85" s="4" t="e">
        <f t="shared" si="31"/>
        <v>#NAME?</v>
      </c>
      <c r="V85" s="2"/>
      <c r="X85" s="2"/>
      <c r="AC85" s="2"/>
      <c r="AD85" s="2"/>
    </row>
    <row r="86" spans="1:30">
      <c r="A86" s="1" t="str">
        <f t="shared" si="18"/>
        <v>-te- : [tɜ]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8</v>
      </c>
      <c r="F86" s="9" t="s">
        <v>1440</v>
      </c>
      <c r="G86" s="3" t="e">
        <f t="shared" si="19"/>
        <v>#NAME?</v>
      </c>
      <c r="H86" s="1" t="str">
        <f t="shared" si="20"/>
        <v>tɜ</v>
      </c>
      <c r="I86" s="1" t="str">
        <f t="shared" si="21"/>
        <v>te</v>
      </c>
      <c r="J86" s="10">
        <f t="shared" si="22"/>
        <v>2</v>
      </c>
      <c r="K86" s="1">
        <f t="shared" si="23"/>
        <v>2</v>
      </c>
      <c r="L86" s="10">
        <f t="shared" si="24"/>
        <v>2</v>
      </c>
      <c r="M86" s="1" t="str">
        <f t="shared" si="25"/>
        <v>-te-</v>
      </c>
      <c r="N86" s="1" t="str">
        <f t="shared" si="26"/>
        <v>[tɜ]</v>
      </c>
      <c r="O86" s="3" t="e" cm="1">
        <f t="array" ref="O86">SUM(_xlfn._xlws.FILTER($G$2:$G$2454,_xlfn.MAP($M$2:$M$2454,_xlfn.LAMBDA(_xlpm.x,_xlpm.x=$M86))))</f>
        <v>#NAME?</v>
      </c>
      <c r="P86" s="4" t="e">
        <f t="shared" si="27"/>
        <v>#NAME?</v>
      </c>
      <c r="Q86" s="6" t="e" cm="1">
        <f t="array" ref="Q86">SUM(_xlfn._xlws.FILTER($G$2:$G$2454,_xlfn.MAP($N$2:$N$2454,_xlfn.LAMBDA(_xlpm.x,_xlpm.x=$N86))))</f>
        <v>#NAME?</v>
      </c>
      <c r="R86" s="4" t="e">
        <f t="shared" si="28"/>
        <v>#NAME?</v>
      </c>
      <c r="S86" s="4" t="e">
        <f t="shared" si="29"/>
        <v>#NAME?</v>
      </c>
      <c r="T86" s="4" t="e">
        <f t="shared" si="30"/>
        <v>#NAME?</v>
      </c>
      <c r="U86" s="4" t="e">
        <f t="shared" si="31"/>
        <v>#NAME?</v>
      </c>
      <c r="V86" s="2"/>
      <c r="X86" s="2"/>
      <c r="AC86" s="2"/>
      <c r="AD86" s="2"/>
    </row>
    <row r="87" spans="1:30">
      <c r="A87" s="1" t="str">
        <f t="shared" si="18"/>
        <v>-ha- : [hɔ]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1821</v>
      </c>
      <c r="G87" s="3" t="e">
        <f t="shared" si="19"/>
        <v>#NAME?</v>
      </c>
      <c r="H87" s="4" t="str">
        <f t="shared" si="20"/>
        <v>hɔ</v>
      </c>
      <c r="I87" s="4" t="str">
        <f t="shared" si="21"/>
        <v>ha</v>
      </c>
      <c r="J87" s="10">
        <f t="shared" si="22"/>
        <v>2</v>
      </c>
      <c r="K87" s="1">
        <f t="shared" si="23"/>
        <v>2</v>
      </c>
      <c r="L87" s="10">
        <f t="shared" si="24"/>
        <v>2</v>
      </c>
      <c r="M87" s="1" t="str">
        <f t="shared" si="25"/>
        <v>-ha-</v>
      </c>
      <c r="N87" s="1" t="str">
        <f t="shared" si="26"/>
        <v>[hɔ]</v>
      </c>
      <c r="O87" s="3" t="e" cm="1">
        <f t="array" ref="O87">SUM(_xlfn._xlws.FILTER($G$2:$G$2454,_xlfn.MAP($M$2:$M$2454,_xlfn.LAMBDA(_xlpm.x,_xlpm.x=$M87))))</f>
        <v>#NAME?</v>
      </c>
      <c r="P87" s="4" t="e">
        <f t="shared" si="27"/>
        <v>#NAME?</v>
      </c>
      <c r="Q87" s="6" t="e" cm="1">
        <f t="array" ref="Q87">SUM(_xlfn._xlws.FILTER($G$2:$G$2454,_xlfn.MAP($N$2:$N$2454,_xlfn.LAMBDA(_xlpm.x,_xlpm.x=$N87))))</f>
        <v>#NAME?</v>
      </c>
      <c r="R87" s="4" t="e">
        <f t="shared" si="28"/>
        <v>#NAME?</v>
      </c>
      <c r="S87" s="4" t="e">
        <f t="shared" si="29"/>
        <v>#NAME?</v>
      </c>
      <c r="T87" s="4" t="e">
        <f t="shared" si="30"/>
        <v>#NAME?</v>
      </c>
      <c r="U87" s="4" t="e">
        <f t="shared" si="31"/>
        <v>#NAME?</v>
      </c>
      <c r="V87" s="2"/>
      <c r="X87" s="2"/>
      <c r="AC87" s="2"/>
      <c r="AD87" s="2"/>
    </row>
    <row r="88" spans="1:30">
      <c r="A88" s="1" t="str">
        <f t="shared" si="18"/>
        <v>-bu- : [byu]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1929</v>
      </c>
      <c r="G88" s="3" t="e">
        <f t="shared" si="19"/>
        <v>#NAME?</v>
      </c>
      <c r="H88" s="4" t="str">
        <f t="shared" si="20"/>
        <v>byu</v>
      </c>
      <c r="I88" s="4" t="str">
        <f t="shared" si="21"/>
        <v>bu</v>
      </c>
      <c r="J88" s="10">
        <f t="shared" si="22"/>
        <v>3</v>
      </c>
      <c r="K88" s="1">
        <f t="shared" si="23"/>
        <v>2</v>
      </c>
      <c r="L88" s="10">
        <f t="shared" si="24"/>
        <v>3</v>
      </c>
      <c r="M88" s="1" t="str">
        <f t="shared" si="25"/>
        <v>-bu-</v>
      </c>
      <c r="N88" s="1" t="str">
        <f t="shared" si="26"/>
        <v>[byu]</v>
      </c>
      <c r="O88" s="3" t="e" cm="1">
        <f t="array" ref="O88">SUM(_xlfn._xlws.FILTER($G$2:$G$2454,_xlfn.MAP($M$2:$M$2454,_xlfn.LAMBDA(_xlpm.x,_xlpm.x=$M88))))</f>
        <v>#NAME?</v>
      </c>
      <c r="P88" s="4" t="e">
        <f t="shared" si="27"/>
        <v>#NAME?</v>
      </c>
      <c r="Q88" s="6" t="e" cm="1">
        <f t="array" ref="Q88">SUM(_xlfn._xlws.FILTER($G$2:$G$2454,_xlfn.MAP($N$2:$N$2454,_xlfn.LAMBDA(_xlpm.x,_xlpm.x=$N88))))</f>
        <v>#NAME?</v>
      </c>
      <c r="R88" s="4" t="e">
        <f t="shared" si="28"/>
        <v>#NAME?</v>
      </c>
      <c r="S88" s="4" t="e">
        <f t="shared" si="29"/>
        <v>#NAME?</v>
      </c>
      <c r="T88" s="4" t="e">
        <f t="shared" si="30"/>
        <v>#NAME?</v>
      </c>
      <c r="U88" s="4" t="e">
        <f t="shared" si="31"/>
        <v>#NAME?</v>
      </c>
      <c r="V88" s="2"/>
      <c r="X88" s="2"/>
      <c r="AC88" s="2"/>
      <c r="AD88" s="2"/>
    </row>
    <row r="89" spans="1:30">
      <c r="A89" s="1" t="str">
        <f t="shared" si="18"/>
        <v>-ta- : [tɑ]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1820</v>
      </c>
      <c r="G89" s="3" t="e">
        <f t="shared" si="19"/>
        <v>#NAME?</v>
      </c>
      <c r="H89" s="4" t="str">
        <f t="shared" si="20"/>
        <v>tɑ</v>
      </c>
      <c r="I89" s="4" t="str">
        <f t="shared" si="21"/>
        <v>ta</v>
      </c>
      <c r="J89" s="10">
        <f t="shared" si="22"/>
        <v>2</v>
      </c>
      <c r="K89" s="1">
        <f t="shared" si="23"/>
        <v>2</v>
      </c>
      <c r="L89" s="10">
        <f t="shared" si="24"/>
        <v>2</v>
      </c>
      <c r="M89" s="1" t="str">
        <f t="shared" si="25"/>
        <v>-ta-</v>
      </c>
      <c r="N89" s="1" t="str">
        <f t="shared" si="26"/>
        <v>[tɑ]</v>
      </c>
      <c r="O89" s="3" t="e" cm="1">
        <f t="array" ref="O89">SUM(_xlfn._xlws.FILTER($G$2:$G$2454,_xlfn.MAP($M$2:$M$2454,_xlfn.LAMBDA(_xlpm.x,_xlpm.x=$M89))))</f>
        <v>#NAME?</v>
      </c>
      <c r="P89" s="4" t="e">
        <f t="shared" si="27"/>
        <v>#NAME?</v>
      </c>
      <c r="Q89" s="6" t="e" cm="1">
        <f t="array" ref="Q89">SUM(_xlfn._xlws.FILTER($G$2:$G$2454,_xlfn.MAP($N$2:$N$2454,_xlfn.LAMBDA(_xlpm.x,_xlpm.x=$N89))))</f>
        <v>#NAME?</v>
      </c>
      <c r="R89" s="4" t="e">
        <f t="shared" si="28"/>
        <v>#NAME?</v>
      </c>
      <c r="S89" s="4" t="e">
        <f t="shared" si="29"/>
        <v>#NAME?</v>
      </c>
      <c r="T89" s="4" t="e">
        <f t="shared" si="30"/>
        <v>#NAME?</v>
      </c>
      <c r="U89" s="4" t="e">
        <f t="shared" si="31"/>
        <v>#NAME?</v>
      </c>
      <c r="V89" s="2"/>
      <c r="X89" s="2"/>
      <c r="AC89" s="2"/>
      <c r="AD89" s="2"/>
    </row>
    <row r="90" spans="1:30">
      <c r="A90" s="1" t="str">
        <f t="shared" si="18"/>
        <v>-ra- : [ɹæ]</v>
      </c>
      <c r="B90" s="1">
        <f t="shared" si="32"/>
        <v>1</v>
      </c>
      <c r="C90" s="1">
        <f t="shared" si="32"/>
        <v>0</v>
      </c>
      <c r="D90" s="1">
        <f t="shared" si="32"/>
        <v>0</v>
      </c>
      <c r="E90" s="7">
        <v>8</v>
      </c>
      <c r="F90" s="9" t="s">
        <v>1219</v>
      </c>
      <c r="G90" s="3" t="e">
        <f t="shared" si="19"/>
        <v>#NAME?</v>
      </c>
      <c r="H90" s="1" t="str">
        <f t="shared" si="20"/>
        <v>ɹæ</v>
      </c>
      <c r="I90" s="1" t="str">
        <f t="shared" si="21"/>
        <v>ra</v>
      </c>
      <c r="J90" s="10">
        <f t="shared" si="22"/>
        <v>2</v>
      </c>
      <c r="K90" s="1">
        <f t="shared" si="23"/>
        <v>2</v>
      </c>
      <c r="L90" s="10">
        <f t="shared" si="24"/>
        <v>2</v>
      </c>
      <c r="M90" s="1" t="str">
        <f t="shared" si="25"/>
        <v>-ra-</v>
      </c>
      <c r="N90" s="1" t="str">
        <f t="shared" si="26"/>
        <v>[ɹæ]</v>
      </c>
      <c r="O90" s="3" t="e" cm="1">
        <f t="array" ref="O90">SUM(_xlfn._xlws.FILTER($G$2:$G$2454,_xlfn.MAP($M$2:$M$2454,_xlfn.LAMBDA(_xlpm.x,_xlpm.x=$M90))))</f>
        <v>#NAME?</v>
      </c>
      <c r="P90" s="4" t="e">
        <f t="shared" si="27"/>
        <v>#NAME?</v>
      </c>
      <c r="Q90" s="6" t="e" cm="1">
        <f t="array" ref="Q90">SUM(_xlfn._xlws.FILTER($G$2:$G$2454,_xlfn.MAP($N$2:$N$2454,_xlfn.LAMBDA(_xlpm.x,_xlpm.x=$N90))))</f>
        <v>#NAME?</v>
      </c>
      <c r="R90" s="4" t="e">
        <f t="shared" si="28"/>
        <v>#NAME?</v>
      </c>
      <c r="S90" s="4" t="e">
        <f t="shared" si="29"/>
        <v>#NAME?</v>
      </c>
      <c r="T90" s="4" t="e">
        <f t="shared" si="30"/>
        <v>#NAME?</v>
      </c>
      <c r="U90" s="4" t="e">
        <f t="shared" si="31"/>
        <v>#NAME?</v>
      </c>
      <c r="V90" s="2"/>
      <c r="X90" s="2"/>
      <c r="AC90" s="2"/>
      <c r="AD90" s="2"/>
    </row>
    <row r="91" spans="1:30">
      <c r="A91" s="1" t="str">
        <f t="shared" si="18"/>
        <v>-a- : [ɔ]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9</v>
      </c>
      <c r="F91" s="9" t="s">
        <v>1632</v>
      </c>
      <c r="G91" s="3" t="e">
        <f t="shared" si="19"/>
        <v>#NAME?</v>
      </c>
      <c r="H91" s="4" t="str">
        <f t="shared" si="20"/>
        <v>ɔ</v>
      </c>
      <c r="I91" s="4" t="str">
        <f t="shared" si="21"/>
        <v>a</v>
      </c>
      <c r="J91" s="10">
        <f t="shared" si="22"/>
        <v>1</v>
      </c>
      <c r="K91" s="1">
        <f t="shared" si="23"/>
        <v>1</v>
      </c>
      <c r="L91" s="10">
        <f t="shared" si="24"/>
        <v>1</v>
      </c>
      <c r="M91" s="1" t="str">
        <f t="shared" si="25"/>
        <v>-a-</v>
      </c>
      <c r="N91" s="1" t="str">
        <f t="shared" si="26"/>
        <v>[ɔ]</v>
      </c>
      <c r="O91" s="3" t="e" cm="1">
        <f t="array" ref="O91">SUM(_xlfn._xlws.FILTER($G$2:$G$2454,_xlfn.MAP($M$2:$M$2454,_xlfn.LAMBDA(_xlpm.x,_xlpm.x=$M91))))</f>
        <v>#NAME?</v>
      </c>
      <c r="P91" s="4" t="e">
        <f t="shared" si="27"/>
        <v>#NAME?</v>
      </c>
      <c r="Q91" s="6" t="e" cm="1">
        <f t="array" ref="Q91">SUM(_xlfn._xlws.FILTER($G$2:$G$2454,_xlfn.MAP($N$2:$N$2454,_xlfn.LAMBDA(_xlpm.x,_xlpm.x=$N91))))</f>
        <v>#NAME?</v>
      </c>
      <c r="R91" s="4" t="e">
        <f t="shared" si="28"/>
        <v>#NAME?</v>
      </c>
      <c r="S91" s="4" t="e">
        <f t="shared" si="29"/>
        <v>#NAME?</v>
      </c>
      <c r="T91" s="4" t="e">
        <f t="shared" si="30"/>
        <v>#NAME?</v>
      </c>
      <c r="U91" s="4" t="e">
        <f t="shared" si="31"/>
        <v>#NAME?</v>
      </c>
      <c r="V91" s="2"/>
      <c r="X91" s="2"/>
      <c r="AC91" s="2"/>
      <c r="AD91" s="2"/>
    </row>
    <row r="92" spans="1:30">
      <c r="A92" s="1" t="str">
        <f t="shared" si="18"/>
        <v>-pre- : [pɹi]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1737</v>
      </c>
      <c r="G92" s="3" t="e">
        <f t="shared" si="19"/>
        <v>#NAME?</v>
      </c>
      <c r="H92" s="4" t="str">
        <f t="shared" si="20"/>
        <v>pɹi</v>
      </c>
      <c r="I92" s="4" t="str">
        <f t="shared" si="21"/>
        <v>pre</v>
      </c>
      <c r="J92" s="10">
        <f t="shared" si="22"/>
        <v>3</v>
      </c>
      <c r="K92" s="1">
        <f t="shared" si="23"/>
        <v>3</v>
      </c>
      <c r="L92" s="10">
        <f t="shared" si="24"/>
        <v>3</v>
      </c>
      <c r="M92" s="1" t="str">
        <f t="shared" si="25"/>
        <v>-pre-</v>
      </c>
      <c r="N92" s="1" t="str">
        <f t="shared" si="26"/>
        <v>[pɹi]</v>
      </c>
      <c r="O92" s="3" t="e" cm="1">
        <f t="array" ref="O92">SUM(_xlfn._xlws.FILTER($G$2:$G$2454,_xlfn.MAP($M$2:$M$2454,_xlfn.LAMBDA(_xlpm.x,_xlpm.x=$M92))))</f>
        <v>#NAME?</v>
      </c>
      <c r="P92" s="4" t="e">
        <f t="shared" si="27"/>
        <v>#NAME?</v>
      </c>
      <c r="Q92" s="6" t="e" cm="1">
        <f t="array" ref="Q92">SUM(_xlfn._xlws.FILTER($G$2:$G$2454,_xlfn.MAP($N$2:$N$2454,_xlfn.LAMBDA(_xlpm.x,_xlpm.x=$N92))))</f>
        <v>#NAME?</v>
      </c>
      <c r="R92" s="4" t="e">
        <f t="shared" si="28"/>
        <v>#NAME?</v>
      </c>
      <c r="S92" s="4" t="e">
        <f t="shared" si="29"/>
        <v>#NAME?</v>
      </c>
      <c r="T92" s="4" t="e">
        <f t="shared" si="30"/>
        <v>#NAME?</v>
      </c>
      <c r="U92" s="4" t="e">
        <f t="shared" si="31"/>
        <v>#NAME?</v>
      </c>
      <c r="V92" s="2"/>
      <c r="X92" s="2"/>
      <c r="AC92" s="2"/>
      <c r="AD92" s="2"/>
    </row>
    <row r="93" spans="1:30">
      <c r="A93" s="1" t="str">
        <f t="shared" si="18"/>
        <v>-pu- : [pʊ]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3</v>
      </c>
      <c r="F93" s="9" t="s">
        <v>1340</v>
      </c>
      <c r="G93" s="3" t="e">
        <f t="shared" si="19"/>
        <v>#NAME?</v>
      </c>
      <c r="H93" s="4" t="str">
        <f t="shared" si="20"/>
        <v>pʊ</v>
      </c>
      <c r="I93" s="4" t="str">
        <f t="shared" si="21"/>
        <v>pu</v>
      </c>
      <c r="J93" s="10">
        <f t="shared" si="22"/>
        <v>2</v>
      </c>
      <c r="K93" s="1">
        <f t="shared" si="23"/>
        <v>2</v>
      </c>
      <c r="L93" s="10">
        <f t="shared" si="24"/>
        <v>2</v>
      </c>
      <c r="M93" s="1" t="str">
        <f t="shared" si="25"/>
        <v>-pu-</v>
      </c>
      <c r="N93" s="1" t="str">
        <f t="shared" si="26"/>
        <v>[pʊ]</v>
      </c>
      <c r="O93" s="3" t="e" cm="1">
        <f t="array" ref="O93">SUM(_xlfn._xlws.FILTER($G$2:$G$2454,_xlfn.MAP($M$2:$M$2454,_xlfn.LAMBDA(_xlpm.x,_xlpm.x=$M93))))</f>
        <v>#NAME?</v>
      </c>
      <c r="P93" s="4" t="e">
        <f t="shared" si="27"/>
        <v>#NAME?</v>
      </c>
      <c r="Q93" s="6" t="e" cm="1">
        <f t="array" ref="Q93">SUM(_xlfn._xlws.FILTER($G$2:$G$2454,_xlfn.MAP($N$2:$N$2454,_xlfn.LAMBDA(_xlpm.x,_xlpm.x=$N93))))</f>
        <v>#NAME?</v>
      </c>
      <c r="R93" s="4" t="e">
        <f t="shared" si="28"/>
        <v>#NAME?</v>
      </c>
      <c r="S93" s="4" t="e">
        <f t="shared" si="29"/>
        <v>#NAME?</v>
      </c>
      <c r="T93" s="4" t="e">
        <f t="shared" si="30"/>
        <v>#NAME?</v>
      </c>
      <c r="U93" s="4" t="e">
        <f t="shared" si="31"/>
        <v>#NAME?</v>
      </c>
      <c r="V93" s="2"/>
      <c r="X93" s="2"/>
      <c r="AC93" s="2"/>
      <c r="AD93" s="2"/>
    </row>
    <row r="94" spans="1:30">
      <c r="A94" s="1" t="str">
        <f t="shared" si="18"/>
        <v>-pu- : [pyu]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3</v>
      </c>
      <c r="F94" s="9" t="s">
        <v>236</v>
      </c>
      <c r="G94" s="3" t="e">
        <f t="shared" si="19"/>
        <v>#NAME?</v>
      </c>
      <c r="H94" s="4" t="str">
        <f t="shared" si="20"/>
        <v>pyu</v>
      </c>
      <c r="I94" s="4" t="str">
        <f t="shared" si="21"/>
        <v>pu</v>
      </c>
      <c r="J94" s="10">
        <f t="shared" si="22"/>
        <v>3</v>
      </c>
      <c r="K94" s="1">
        <f t="shared" si="23"/>
        <v>2</v>
      </c>
      <c r="L94" s="10">
        <f t="shared" si="24"/>
        <v>3</v>
      </c>
      <c r="M94" s="1" t="str">
        <f t="shared" si="25"/>
        <v>-pu-</v>
      </c>
      <c r="N94" s="1" t="str">
        <f t="shared" si="26"/>
        <v>[pyu]</v>
      </c>
      <c r="O94" s="3" t="e" cm="1">
        <f t="array" ref="O94">SUM(_xlfn._xlws.FILTER($G$2:$G$2454,_xlfn.MAP($M$2:$M$2454,_xlfn.LAMBDA(_xlpm.x,_xlpm.x=$M94))))</f>
        <v>#NAME?</v>
      </c>
      <c r="P94" s="4" t="e">
        <f t="shared" si="27"/>
        <v>#NAME?</v>
      </c>
      <c r="Q94" s="6" t="e" cm="1">
        <f t="array" ref="Q94">SUM(_xlfn._xlws.FILTER($G$2:$G$2454,_xlfn.MAP($N$2:$N$2454,_xlfn.LAMBDA(_xlpm.x,_xlpm.x=$N94))))</f>
        <v>#NAME?</v>
      </c>
      <c r="R94" s="4" t="e">
        <f t="shared" si="28"/>
        <v>#NAME?</v>
      </c>
      <c r="S94" s="4" t="e">
        <f t="shared" si="29"/>
        <v>#NAME?</v>
      </c>
      <c r="T94" s="4" t="e">
        <f t="shared" si="30"/>
        <v>#NAME?</v>
      </c>
      <c r="U94" s="4" t="e">
        <f t="shared" si="31"/>
        <v>#NAME?</v>
      </c>
      <c r="V94" s="2"/>
      <c r="X94" s="2"/>
      <c r="AC94" s="2"/>
      <c r="AD94" s="2"/>
    </row>
    <row r="95" spans="1:30">
      <c r="A95" s="1" t="str">
        <f t="shared" si="18"/>
        <v>-ge- : [dʒi]</v>
      </c>
      <c r="B95" s="1">
        <f t="shared" si="32"/>
        <v>0</v>
      </c>
      <c r="C95" s="1">
        <f t="shared" si="32"/>
        <v>0</v>
      </c>
      <c r="D95" s="1">
        <f t="shared" si="32"/>
        <v>0</v>
      </c>
      <c r="E95" s="7">
        <v>3</v>
      </c>
      <c r="F95" s="9" t="s">
        <v>1588</v>
      </c>
      <c r="G95" s="3" t="e">
        <f t="shared" si="19"/>
        <v>#NAME?</v>
      </c>
      <c r="H95" s="4" t="str">
        <f t="shared" si="20"/>
        <v>dʒi</v>
      </c>
      <c r="I95" s="4" t="str">
        <f t="shared" si="21"/>
        <v>ge</v>
      </c>
      <c r="J95" s="10">
        <f t="shared" si="22"/>
        <v>3</v>
      </c>
      <c r="K95" s="1">
        <f t="shared" si="23"/>
        <v>2</v>
      </c>
      <c r="L95" s="10">
        <f t="shared" si="24"/>
        <v>3</v>
      </c>
      <c r="M95" s="1" t="str">
        <f t="shared" si="25"/>
        <v>-ge-</v>
      </c>
      <c r="N95" s="1" t="str">
        <f t="shared" si="26"/>
        <v>[dʒi]</v>
      </c>
      <c r="O95" s="3" t="e" cm="1">
        <f t="array" ref="O95">SUM(_xlfn._xlws.FILTER($G$2:$G$2454,_xlfn.MAP($M$2:$M$2454,_xlfn.LAMBDA(_xlpm.x,_xlpm.x=$M95))))</f>
        <v>#NAME?</v>
      </c>
      <c r="P95" s="4" t="e">
        <f t="shared" si="27"/>
        <v>#NAME?</v>
      </c>
      <c r="Q95" s="6" t="e" cm="1">
        <f t="array" ref="Q95">SUM(_xlfn._xlws.FILTER($G$2:$G$2454,_xlfn.MAP($N$2:$N$2454,_xlfn.LAMBDA(_xlpm.x,_xlpm.x=$N95))))</f>
        <v>#NAME?</v>
      </c>
      <c r="R95" s="4" t="e">
        <f t="shared" si="28"/>
        <v>#NAME?</v>
      </c>
      <c r="S95" s="4" t="e">
        <f t="shared" si="29"/>
        <v>#NAME?</v>
      </c>
      <c r="T95" s="4" t="e">
        <f t="shared" si="30"/>
        <v>#NAME?</v>
      </c>
      <c r="U95" s="4" t="e">
        <f t="shared" si="31"/>
        <v>#NAME?</v>
      </c>
      <c r="V95" s="2"/>
      <c r="X95" s="2"/>
      <c r="AC95" s="2"/>
      <c r="AD95" s="2"/>
    </row>
    <row r="96" spans="1:30">
      <c r="A96" s="1" t="str">
        <f t="shared" si="18"/>
        <v>-o- : [wʌ]</v>
      </c>
      <c r="B96" s="1">
        <f t="shared" si="32"/>
        <v>0</v>
      </c>
      <c r="C96" s="1">
        <f t="shared" si="32"/>
        <v>0</v>
      </c>
      <c r="D96" s="1">
        <f t="shared" si="32"/>
        <v>0</v>
      </c>
      <c r="E96" s="7">
        <v>10</v>
      </c>
      <c r="F96" s="9" t="s">
        <v>1424</v>
      </c>
      <c r="G96" s="3" t="e">
        <f t="shared" si="19"/>
        <v>#NAME?</v>
      </c>
      <c r="H96" s="4" t="str">
        <f t="shared" si="20"/>
        <v>wʌ</v>
      </c>
      <c r="I96" s="4" t="str">
        <f t="shared" si="21"/>
        <v>o</v>
      </c>
      <c r="J96" s="10">
        <f t="shared" si="22"/>
        <v>2</v>
      </c>
      <c r="K96" s="1">
        <f t="shared" si="23"/>
        <v>1</v>
      </c>
      <c r="L96" s="10">
        <f t="shared" si="24"/>
        <v>2</v>
      </c>
      <c r="M96" s="1" t="str">
        <f t="shared" si="25"/>
        <v>-o-</v>
      </c>
      <c r="N96" s="1" t="str">
        <f t="shared" si="26"/>
        <v>[wʌ]</v>
      </c>
      <c r="O96" s="3" t="e" cm="1">
        <f t="array" ref="O96">SUM(_xlfn._xlws.FILTER($G$2:$G$2454,_xlfn.MAP($M$2:$M$2454,_xlfn.LAMBDA(_xlpm.x,_xlpm.x=$M96))))</f>
        <v>#NAME?</v>
      </c>
      <c r="P96" s="4" t="e">
        <f t="shared" si="27"/>
        <v>#NAME?</v>
      </c>
      <c r="Q96" s="6" t="e" cm="1">
        <f t="array" ref="Q96">SUM(_xlfn._xlws.FILTER($G$2:$G$2454,_xlfn.MAP($N$2:$N$2454,_xlfn.LAMBDA(_xlpm.x,_xlpm.x=$N96))))</f>
        <v>#NAME?</v>
      </c>
      <c r="R96" s="4" t="e">
        <f t="shared" si="28"/>
        <v>#NAME?</v>
      </c>
      <c r="S96" s="4" t="e">
        <f t="shared" si="29"/>
        <v>#NAME?</v>
      </c>
      <c r="T96" s="4" t="e">
        <f t="shared" si="30"/>
        <v>#NAME?</v>
      </c>
      <c r="U96" s="4" t="e">
        <f t="shared" si="31"/>
        <v>#NAME?</v>
      </c>
      <c r="V96" s="2"/>
      <c r="X96" s="2"/>
      <c r="AC96" s="2"/>
      <c r="AD96" s="2"/>
    </row>
    <row r="97" spans="1:30">
      <c r="A97" s="1" t="str">
        <f t="shared" si="18"/>
        <v>-lti- : [ltaɪ]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2072</v>
      </c>
      <c r="G97" s="3" t="e">
        <f t="shared" si="19"/>
        <v>#NAME?</v>
      </c>
      <c r="H97" s="4" t="str">
        <f t="shared" si="20"/>
        <v>ltaɪ</v>
      </c>
      <c r="I97" s="4" t="str">
        <f t="shared" si="21"/>
        <v>lti</v>
      </c>
      <c r="J97" s="10">
        <f t="shared" si="22"/>
        <v>4</v>
      </c>
      <c r="K97" s="1">
        <f t="shared" si="23"/>
        <v>3</v>
      </c>
      <c r="L97" s="10">
        <f t="shared" si="24"/>
        <v>4</v>
      </c>
      <c r="M97" s="1" t="str">
        <f t="shared" si="25"/>
        <v>-lti-</v>
      </c>
      <c r="N97" s="1" t="str">
        <f t="shared" si="26"/>
        <v>[ltaɪ]</v>
      </c>
      <c r="O97" s="3" t="e" cm="1">
        <f t="array" ref="O97">SUM(_xlfn._xlws.FILTER($G$2:$G$2454,_xlfn.MAP($M$2:$M$2454,_xlfn.LAMBDA(_xlpm.x,_xlpm.x=$M97))))</f>
        <v>#NAME?</v>
      </c>
      <c r="P97" s="4" t="e">
        <f t="shared" si="27"/>
        <v>#NAME?</v>
      </c>
      <c r="Q97" s="6" t="e" cm="1">
        <f t="array" ref="Q97">SUM(_xlfn._xlws.FILTER($G$2:$G$2454,_xlfn.MAP($N$2:$N$2454,_xlfn.LAMBDA(_xlpm.x,_xlpm.x=$N97))))</f>
        <v>#NAME?</v>
      </c>
      <c r="R97" s="4" t="e">
        <f t="shared" si="28"/>
        <v>#NAME?</v>
      </c>
      <c r="S97" s="4" t="e">
        <f t="shared" si="29"/>
        <v>#NAME?</v>
      </c>
      <c r="T97" s="4" t="e">
        <f t="shared" si="30"/>
        <v>#NAME?</v>
      </c>
      <c r="U97" s="4" t="e">
        <f t="shared" si="31"/>
        <v>#NAME?</v>
      </c>
      <c r="V97" s="2"/>
      <c r="X97" s="2"/>
      <c r="AC97" s="2"/>
      <c r="AD97" s="2"/>
    </row>
    <row r="98" spans="1:30">
      <c r="A98" s="1" t="str">
        <f t="shared" si="18"/>
        <v>-nfe- : [nfɜ]</v>
      </c>
      <c r="B98" s="1">
        <f t="shared" si="32"/>
        <v>0</v>
      </c>
      <c r="C98" s="1">
        <f t="shared" si="32"/>
        <v>0</v>
      </c>
      <c r="D98" s="1">
        <f t="shared" si="32"/>
        <v>1</v>
      </c>
      <c r="E98" s="7">
        <v>1</v>
      </c>
      <c r="F98" s="9" t="s">
        <v>2141</v>
      </c>
      <c r="G98" s="3" t="e">
        <f t="shared" si="19"/>
        <v>#NAME?</v>
      </c>
      <c r="H98" s="1" t="str">
        <f t="shared" si="20"/>
        <v>nfɜ</v>
      </c>
      <c r="I98" s="1" t="str">
        <f t="shared" si="21"/>
        <v>nfe</v>
      </c>
      <c r="J98" s="10">
        <f t="shared" si="22"/>
        <v>3</v>
      </c>
      <c r="K98" s="1">
        <f t="shared" si="23"/>
        <v>3</v>
      </c>
      <c r="L98" s="10">
        <f t="shared" si="24"/>
        <v>3</v>
      </c>
      <c r="M98" s="1" t="str">
        <f t="shared" si="25"/>
        <v>-nfe-</v>
      </c>
      <c r="N98" s="1" t="str">
        <f t="shared" si="26"/>
        <v>[nfɜ]</v>
      </c>
      <c r="O98" s="3" t="e" cm="1">
        <f t="array" ref="O98">SUM(_xlfn._xlws.FILTER($G$2:$G$2454,_xlfn.MAP($M$2:$M$2454,_xlfn.LAMBDA(_xlpm.x,_xlpm.x=$M98))))</f>
        <v>#NAME?</v>
      </c>
      <c r="P98" s="4" t="e">
        <f t="shared" si="27"/>
        <v>#NAME?</v>
      </c>
      <c r="Q98" s="6" t="e" cm="1">
        <f t="array" ref="Q98">SUM(_xlfn._xlws.FILTER($G$2:$G$2454,_xlfn.MAP($N$2:$N$2454,_xlfn.LAMBDA(_xlpm.x,_xlpm.x=$N98))))</f>
        <v>#NAME?</v>
      </c>
      <c r="R98" s="4" t="e">
        <f t="shared" si="28"/>
        <v>#NAME?</v>
      </c>
      <c r="S98" s="4" t="e">
        <f t="shared" si="29"/>
        <v>#NAME?</v>
      </c>
      <c r="T98" s="4" t="e">
        <f t="shared" si="30"/>
        <v>#NAME?</v>
      </c>
      <c r="U98" s="4" t="e">
        <f t="shared" si="31"/>
        <v>#NAME?</v>
      </c>
      <c r="V98" s="2"/>
      <c r="X98" s="2"/>
      <c r="AC98" s="2"/>
      <c r="AD98" s="2"/>
    </row>
    <row r="99" spans="1:30">
      <c r="A99" s="1" t="str">
        <f t="shared" si="18"/>
        <v>-rve- : [ɹveɪ]</v>
      </c>
      <c r="B99" s="1">
        <f t="shared" si="32"/>
        <v>1</v>
      </c>
      <c r="C99" s="1">
        <f t="shared" si="32"/>
        <v>0</v>
      </c>
      <c r="D99" s="1">
        <f t="shared" si="32"/>
        <v>0</v>
      </c>
      <c r="E99" s="7">
        <v>1</v>
      </c>
      <c r="F99" s="9" t="s">
        <v>2383</v>
      </c>
      <c r="G99" s="3" t="e">
        <f t="shared" si="19"/>
        <v>#NAME?</v>
      </c>
      <c r="H99" s="1" t="str">
        <f t="shared" si="20"/>
        <v>ɹveɪ</v>
      </c>
      <c r="I99" s="1" t="str">
        <f t="shared" si="21"/>
        <v>rve</v>
      </c>
      <c r="J99" s="10">
        <f t="shared" si="22"/>
        <v>4</v>
      </c>
      <c r="K99" s="1">
        <f t="shared" si="23"/>
        <v>3</v>
      </c>
      <c r="L99" s="10">
        <f t="shared" si="24"/>
        <v>4</v>
      </c>
      <c r="M99" s="1" t="str">
        <f t="shared" si="25"/>
        <v>-rve-</v>
      </c>
      <c r="N99" s="1" t="str">
        <f t="shared" si="26"/>
        <v>[ɹveɪ]</v>
      </c>
      <c r="O99" s="3" t="e" cm="1">
        <f t="array" ref="O99">SUM(_xlfn._xlws.FILTER($G$2:$G$2454,_xlfn.MAP($M$2:$M$2454,_xlfn.LAMBDA(_xlpm.x,_xlpm.x=$M99))))</f>
        <v>#NAME?</v>
      </c>
      <c r="P99" s="4" t="e">
        <f t="shared" si="27"/>
        <v>#NAME?</v>
      </c>
      <c r="Q99" s="6" t="e" cm="1">
        <f t="array" ref="Q99">SUM(_xlfn._xlws.FILTER($G$2:$G$2454,_xlfn.MAP($N$2:$N$2454,_xlfn.LAMBDA(_xlpm.x,_xlpm.x=$N99))))</f>
        <v>#NAME?</v>
      </c>
      <c r="R99" s="4" t="e">
        <f t="shared" si="28"/>
        <v>#NAME?</v>
      </c>
      <c r="S99" s="4" t="e">
        <f t="shared" si="29"/>
        <v>#NAME?</v>
      </c>
      <c r="T99" s="4" t="e">
        <f t="shared" si="30"/>
        <v>#NAME?</v>
      </c>
      <c r="U99" s="4" t="e">
        <f t="shared" si="31"/>
        <v>#NAME?</v>
      </c>
      <c r="V99" s="2"/>
      <c r="X99" s="2"/>
      <c r="AC99" s="2"/>
      <c r="AD99" s="2"/>
    </row>
    <row r="100" spans="1:30">
      <c r="A100" s="1" t="str">
        <f t="shared" si="18"/>
        <v>-see- : [ɹsi]</v>
      </c>
      <c r="B100" s="1">
        <f t="shared" si="32"/>
        <v>1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2370</v>
      </c>
      <c r="G100" s="3" t="e">
        <f t="shared" si="19"/>
        <v>#NAME?</v>
      </c>
      <c r="H100" s="1" t="str">
        <f t="shared" si="20"/>
        <v>ɹsi</v>
      </c>
      <c r="I100" s="1" t="str">
        <f t="shared" si="21"/>
        <v>see</v>
      </c>
      <c r="J100" s="10">
        <f t="shared" si="22"/>
        <v>3</v>
      </c>
      <c r="K100" s="1">
        <f t="shared" si="23"/>
        <v>3</v>
      </c>
      <c r="L100" s="10">
        <f t="shared" si="24"/>
        <v>3</v>
      </c>
      <c r="M100" s="1" t="str">
        <f t="shared" si="25"/>
        <v>-see-</v>
      </c>
      <c r="N100" s="1" t="str">
        <f t="shared" si="26"/>
        <v>[ɹsi]</v>
      </c>
      <c r="O100" s="3" t="e" cm="1">
        <f t="array" ref="O100">SUM(_xlfn._xlws.FILTER($G$2:$G$2454,_xlfn.MAP($M$2:$M$2454,_xlfn.LAMBDA(_xlpm.x,_xlpm.x=$M100))))</f>
        <v>#NAME?</v>
      </c>
      <c r="P100" s="4" t="e">
        <f t="shared" si="27"/>
        <v>#NAME?</v>
      </c>
      <c r="Q100" s="6" t="e" cm="1">
        <f t="array" ref="Q100">SUM(_xlfn._xlws.FILTER($G$2:$G$2454,_xlfn.MAP($N$2:$N$2454,_xlfn.LAMBDA(_xlpm.x,_xlpm.x=$N100))))</f>
        <v>#NAME?</v>
      </c>
      <c r="R100" s="4" t="e">
        <f t="shared" si="28"/>
        <v>#NAME?</v>
      </c>
      <c r="S100" s="4" t="e">
        <f t="shared" si="29"/>
        <v>#NAME?</v>
      </c>
      <c r="T100" s="4" t="e">
        <f t="shared" si="30"/>
        <v>#NAME?</v>
      </c>
      <c r="U100" s="4" t="e">
        <f t="shared" si="31"/>
        <v>#NAME?</v>
      </c>
      <c r="V100" s="2"/>
      <c r="X100" s="2"/>
      <c r="AC100" s="2"/>
      <c r="AD100" s="2"/>
    </row>
    <row r="101" spans="1:30">
      <c r="A101" s="1" t="str">
        <f t="shared" si="18"/>
        <v>-tho- : [thɔ]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1</v>
      </c>
      <c r="F101" s="9" t="s">
        <v>2251</v>
      </c>
      <c r="G101" s="3" t="e">
        <f t="shared" si="19"/>
        <v>#NAME?</v>
      </c>
      <c r="H101" s="4" t="str">
        <f t="shared" si="20"/>
        <v>thɔ</v>
      </c>
      <c r="I101" s="4" t="str">
        <f t="shared" si="21"/>
        <v>tho</v>
      </c>
      <c r="J101" s="10">
        <f t="shared" si="22"/>
        <v>3</v>
      </c>
      <c r="K101" s="1">
        <f t="shared" si="23"/>
        <v>3</v>
      </c>
      <c r="L101" s="10">
        <f t="shared" si="24"/>
        <v>3</v>
      </c>
      <c r="M101" s="1" t="str">
        <f t="shared" si="25"/>
        <v>-tho-</v>
      </c>
      <c r="N101" s="1" t="str">
        <f t="shared" si="26"/>
        <v>[thɔ]</v>
      </c>
      <c r="O101" s="3" t="e" cm="1">
        <f t="array" ref="O101">SUM(_xlfn._xlws.FILTER($G$2:$G$2454,_xlfn.MAP($M$2:$M$2454,_xlfn.LAMBDA(_xlpm.x,_xlpm.x=$M101))))</f>
        <v>#NAME?</v>
      </c>
      <c r="P101" s="4" t="e">
        <f t="shared" si="27"/>
        <v>#NAME?</v>
      </c>
      <c r="Q101" s="6" t="e" cm="1">
        <f t="array" ref="Q101">SUM(_xlfn._xlws.FILTER($G$2:$G$2454,_xlfn.MAP($N$2:$N$2454,_xlfn.LAMBDA(_xlpm.x,_xlpm.x=$N101))))</f>
        <v>#NAME?</v>
      </c>
      <c r="R101" s="4" t="e">
        <f t="shared" si="28"/>
        <v>#NAME?</v>
      </c>
      <c r="S101" s="4" t="e">
        <f t="shared" si="29"/>
        <v>#NAME?</v>
      </c>
      <c r="T101" s="4" t="e">
        <f t="shared" si="30"/>
        <v>#NAME?</v>
      </c>
      <c r="U101" s="4" t="e">
        <f t="shared" si="31"/>
        <v>#NAME?</v>
      </c>
      <c r="V101" s="2"/>
      <c r="X101" s="2"/>
      <c r="AC101" s="2"/>
      <c r="AD101" s="2"/>
    </row>
    <row r="102" spans="1:30">
      <c r="A102" s="1" t="str">
        <f t="shared" si="18"/>
        <v>-whi- : [hwɪ]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1376</v>
      </c>
      <c r="G102" s="3" t="e">
        <f t="shared" si="19"/>
        <v>#NAME?</v>
      </c>
      <c r="H102" s="4" t="str">
        <f t="shared" si="20"/>
        <v>hwɪ</v>
      </c>
      <c r="I102" s="4" t="str">
        <f t="shared" si="21"/>
        <v>whi</v>
      </c>
      <c r="J102" s="10">
        <f t="shared" si="22"/>
        <v>3</v>
      </c>
      <c r="K102" s="1">
        <f t="shared" si="23"/>
        <v>3</v>
      </c>
      <c r="L102" s="10">
        <f t="shared" si="24"/>
        <v>3</v>
      </c>
      <c r="M102" s="1" t="str">
        <f t="shared" si="25"/>
        <v>-whi-</v>
      </c>
      <c r="N102" s="1" t="str">
        <f t="shared" si="26"/>
        <v>[hwɪ]</v>
      </c>
      <c r="O102" s="3" t="e" cm="1">
        <f t="array" ref="O102">SUM(_xlfn._xlws.FILTER($G$2:$G$2454,_xlfn.MAP($M$2:$M$2454,_xlfn.LAMBDA(_xlpm.x,_xlpm.x=$M102))))</f>
        <v>#NAME?</v>
      </c>
      <c r="P102" s="4" t="e">
        <f t="shared" si="27"/>
        <v>#NAME?</v>
      </c>
      <c r="Q102" s="6" t="e" cm="1">
        <f t="array" ref="Q102">SUM(_xlfn._xlws.FILTER($G$2:$G$2454,_xlfn.MAP($N$2:$N$2454,_xlfn.LAMBDA(_xlpm.x,_xlpm.x=$N102))))</f>
        <v>#NAME?</v>
      </c>
      <c r="R102" s="4" t="e">
        <f t="shared" si="28"/>
        <v>#NAME?</v>
      </c>
      <c r="S102" s="4" t="e">
        <f t="shared" si="29"/>
        <v>#NAME?</v>
      </c>
      <c r="T102" s="4" t="e">
        <f t="shared" si="30"/>
        <v>#NAME?</v>
      </c>
      <c r="U102" s="4" t="e">
        <f t="shared" si="31"/>
        <v>#NAME?</v>
      </c>
      <c r="V102" s="2"/>
      <c r="X102" s="2"/>
      <c r="AC102" s="2"/>
      <c r="AD102" s="2"/>
    </row>
    <row r="103" spans="1:30">
      <c r="A103" s="1" t="str">
        <f t="shared" si="18"/>
        <v>-you- : [ju]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2449</v>
      </c>
      <c r="G103" s="3" t="e">
        <f t="shared" si="19"/>
        <v>#NAME?</v>
      </c>
      <c r="H103" s="4" t="str">
        <f t="shared" si="20"/>
        <v>ju</v>
      </c>
      <c r="I103" s="4" t="str">
        <f t="shared" si="21"/>
        <v>you</v>
      </c>
      <c r="J103" s="10">
        <f t="shared" si="22"/>
        <v>2</v>
      </c>
      <c r="K103" s="1">
        <f t="shared" si="23"/>
        <v>3</v>
      </c>
      <c r="L103" s="10">
        <f t="shared" si="24"/>
        <v>3</v>
      </c>
      <c r="M103" s="1" t="str">
        <f t="shared" si="25"/>
        <v>-you-</v>
      </c>
      <c r="N103" s="1" t="str">
        <f t="shared" si="26"/>
        <v>[ju]</v>
      </c>
      <c r="O103" s="3" t="e" cm="1">
        <f t="array" ref="O103">SUM(_xlfn._xlws.FILTER($G$2:$G$2454,_xlfn.MAP($M$2:$M$2454,_xlfn.LAMBDA(_xlpm.x,_xlpm.x=$M103))))</f>
        <v>#NAME?</v>
      </c>
      <c r="P103" s="4" t="e">
        <f t="shared" si="27"/>
        <v>#NAME?</v>
      </c>
      <c r="Q103" s="6" t="e" cm="1">
        <f t="array" ref="Q103">SUM(_xlfn._xlws.FILTER($G$2:$G$2454,_xlfn.MAP($N$2:$N$2454,_xlfn.LAMBDA(_xlpm.x,_xlpm.x=$N103))))</f>
        <v>#NAME?</v>
      </c>
      <c r="R103" s="4" t="e">
        <f t="shared" si="28"/>
        <v>#NAME?</v>
      </c>
      <c r="S103" s="4" t="e">
        <f t="shared" si="29"/>
        <v>#NAME?</v>
      </c>
      <c r="T103" s="4" t="e">
        <f t="shared" si="30"/>
        <v>#NAME?</v>
      </c>
      <c r="U103" s="4" t="e">
        <f t="shared" si="31"/>
        <v>#NAME?</v>
      </c>
      <c r="V103" s="2"/>
      <c r="X103" s="2"/>
      <c r="AC103" s="2"/>
      <c r="AD103" s="2"/>
    </row>
    <row r="104" spans="1:30">
      <c r="A104" s="1" t="str">
        <f t="shared" si="18"/>
        <v>-you- : [yʌ]</v>
      </c>
      <c r="B104" s="1">
        <f t="shared" si="33"/>
        <v>0</v>
      </c>
      <c r="C104" s="1">
        <f t="shared" si="33"/>
        <v>0</v>
      </c>
      <c r="D104" s="1">
        <f t="shared" si="33"/>
        <v>0</v>
      </c>
      <c r="E104" s="7">
        <v>1</v>
      </c>
      <c r="F104" s="9" t="s">
        <v>1451</v>
      </c>
      <c r="G104" s="3" t="e">
        <f t="shared" si="19"/>
        <v>#NAME?</v>
      </c>
      <c r="H104" s="1" t="str">
        <f t="shared" si="20"/>
        <v>yʌ</v>
      </c>
      <c r="I104" s="1" t="str">
        <f t="shared" si="21"/>
        <v>you</v>
      </c>
      <c r="J104" s="10">
        <f t="shared" si="22"/>
        <v>2</v>
      </c>
      <c r="K104" s="1">
        <f t="shared" si="23"/>
        <v>3</v>
      </c>
      <c r="L104" s="10">
        <f t="shared" si="24"/>
        <v>3</v>
      </c>
      <c r="M104" s="1" t="str">
        <f t="shared" si="25"/>
        <v>-you-</v>
      </c>
      <c r="N104" s="1" t="str">
        <f t="shared" si="26"/>
        <v>[yʌ]</v>
      </c>
      <c r="O104" s="3" t="e" cm="1">
        <f t="array" ref="O104">SUM(_xlfn._xlws.FILTER($G$2:$G$2454,_xlfn.MAP($M$2:$M$2454,_xlfn.LAMBDA(_xlpm.x,_xlpm.x=$M104))))</f>
        <v>#NAME?</v>
      </c>
      <c r="P104" s="4" t="e">
        <f t="shared" si="27"/>
        <v>#NAME?</v>
      </c>
      <c r="Q104" s="6" t="e" cm="1">
        <f t="array" ref="Q104">SUM(_xlfn._xlws.FILTER($G$2:$G$2454,_xlfn.MAP($N$2:$N$2454,_xlfn.LAMBDA(_xlpm.x,_xlpm.x=$N104))))</f>
        <v>#NAME?</v>
      </c>
      <c r="R104" s="4" t="e">
        <f t="shared" si="28"/>
        <v>#NAME?</v>
      </c>
      <c r="S104" s="4" t="e">
        <f t="shared" si="29"/>
        <v>#NAME?</v>
      </c>
      <c r="T104" s="4" t="e">
        <f t="shared" si="30"/>
        <v>#NAME?</v>
      </c>
      <c r="U104" s="4" t="e">
        <f t="shared" si="31"/>
        <v>#NAME?</v>
      </c>
      <c r="V104" s="2"/>
      <c r="X104" s="2"/>
      <c r="AC104" s="2"/>
      <c r="AD104" s="2"/>
    </row>
    <row r="105" spans="1:30">
      <c r="A105" s="1" t="str">
        <f t="shared" si="18"/>
        <v>-the- : [ð]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3</v>
      </c>
      <c r="F105" s="9" t="s">
        <v>338</v>
      </c>
      <c r="G105" s="3" t="e">
        <f t="shared" si="19"/>
        <v>#NAME?</v>
      </c>
      <c r="H105" s="4" t="str">
        <f t="shared" si="20"/>
        <v>ð</v>
      </c>
      <c r="I105" s="4" t="str">
        <f t="shared" si="21"/>
        <v>the</v>
      </c>
      <c r="J105" s="10">
        <f t="shared" si="22"/>
        <v>1</v>
      </c>
      <c r="K105" s="1">
        <f t="shared" si="23"/>
        <v>3</v>
      </c>
      <c r="L105" s="10">
        <f t="shared" si="24"/>
        <v>3</v>
      </c>
      <c r="M105" s="1" t="str">
        <f t="shared" si="25"/>
        <v>-the-</v>
      </c>
      <c r="N105" s="1" t="str">
        <f t="shared" si="26"/>
        <v>[ð]</v>
      </c>
      <c r="O105" s="3" t="e" cm="1">
        <f t="array" ref="O105">SUM(_xlfn._xlws.FILTER($G$2:$G$2454,_xlfn.MAP($M$2:$M$2454,_xlfn.LAMBDA(_xlpm.x,_xlpm.x=$M105))))</f>
        <v>#NAME?</v>
      </c>
      <c r="P105" s="4" t="e">
        <f t="shared" si="27"/>
        <v>#NAME?</v>
      </c>
      <c r="Q105" s="6" t="e" cm="1">
        <f t="array" ref="Q105">SUM(_xlfn._xlws.FILTER($G$2:$G$2454,_xlfn.MAP($N$2:$N$2454,_xlfn.LAMBDA(_xlpm.x,_xlpm.x=$N105))))</f>
        <v>#NAME?</v>
      </c>
      <c r="R105" s="4" t="e">
        <f t="shared" si="28"/>
        <v>#NAME?</v>
      </c>
      <c r="S105" s="4" t="e">
        <f t="shared" si="29"/>
        <v>#NAME?</v>
      </c>
      <c r="T105" s="4" t="e">
        <f t="shared" si="30"/>
        <v>#NAME?</v>
      </c>
      <c r="U105" s="4" t="e">
        <f t="shared" si="31"/>
        <v>#NAME?</v>
      </c>
      <c r="V105" s="2"/>
      <c r="X105" s="2"/>
      <c r="AC105" s="2"/>
      <c r="AD105" s="2"/>
    </row>
    <row r="106" spans="1:30">
      <c r="A106" s="1" t="str">
        <f t="shared" si="18"/>
        <v>-di- : [di]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29</v>
      </c>
      <c r="G106" s="3" t="e">
        <f t="shared" si="19"/>
        <v>#NAME?</v>
      </c>
      <c r="H106" s="1" t="str">
        <f t="shared" si="20"/>
        <v>di</v>
      </c>
      <c r="I106" s="1" t="str">
        <f t="shared" si="21"/>
        <v>di</v>
      </c>
      <c r="J106" s="10">
        <f t="shared" si="22"/>
        <v>2</v>
      </c>
      <c r="K106" s="1">
        <f t="shared" si="23"/>
        <v>2</v>
      </c>
      <c r="L106" s="10">
        <f t="shared" si="24"/>
        <v>2</v>
      </c>
      <c r="M106" s="1" t="str">
        <f t="shared" si="25"/>
        <v>-di-</v>
      </c>
      <c r="N106" s="1" t="str">
        <f t="shared" si="26"/>
        <v>[di]</v>
      </c>
      <c r="O106" s="3" t="e" cm="1">
        <f t="array" ref="O106">SUM(_xlfn._xlws.FILTER($G$2:$G$2454,_xlfn.MAP($M$2:$M$2454,_xlfn.LAMBDA(_xlpm.x,_xlpm.x=$M106))))</f>
        <v>#NAME?</v>
      </c>
      <c r="P106" s="4" t="e">
        <f t="shared" si="27"/>
        <v>#NAME?</v>
      </c>
      <c r="Q106" s="6" t="e" cm="1">
        <f t="array" ref="Q106">SUM(_xlfn._xlws.FILTER($G$2:$G$2454,_xlfn.MAP($N$2:$N$2454,_xlfn.LAMBDA(_xlpm.x,_xlpm.x=$N106))))</f>
        <v>#NAME?</v>
      </c>
      <c r="R106" s="4" t="e">
        <f t="shared" si="28"/>
        <v>#NAME?</v>
      </c>
      <c r="S106" s="4" t="e">
        <f t="shared" si="29"/>
        <v>#NAME?</v>
      </c>
      <c r="T106" s="4" t="e">
        <f t="shared" si="30"/>
        <v>#NAME?</v>
      </c>
      <c r="U106" s="4" t="e">
        <f t="shared" si="31"/>
        <v>#NAME?</v>
      </c>
      <c r="V106" s="2"/>
      <c r="X106" s="2"/>
      <c r="AC106" s="2"/>
      <c r="AD106" s="2"/>
    </row>
    <row r="107" spans="1:30">
      <c r="A107" s="1" t="str">
        <f t="shared" si="18"/>
        <v>-cu- : [kyʊ]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5</v>
      </c>
      <c r="F107" s="9" t="s">
        <v>1215</v>
      </c>
      <c r="G107" s="3" t="e">
        <f t="shared" si="19"/>
        <v>#NAME?</v>
      </c>
      <c r="H107" s="4" t="str">
        <f t="shared" si="20"/>
        <v>kyʊ</v>
      </c>
      <c r="I107" s="4" t="str">
        <f t="shared" si="21"/>
        <v>cu</v>
      </c>
      <c r="J107" s="10">
        <f t="shared" si="22"/>
        <v>3</v>
      </c>
      <c r="K107" s="1">
        <f t="shared" si="23"/>
        <v>2</v>
      </c>
      <c r="L107" s="10">
        <f t="shared" si="24"/>
        <v>3</v>
      </c>
      <c r="M107" s="1" t="str">
        <f t="shared" si="25"/>
        <v>-cu-</v>
      </c>
      <c r="N107" s="1" t="str">
        <f t="shared" si="26"/>
        <v>[kyʊ]</v>
      </c>
      <c r="O107" s="3" t="e" cm="1">
        <f t="array" ref="O107">SUM(_xlfn._xlws.FILTER($G$2:$G$2454,_xlfn.MAP($M$2:$M$2454,_xlfn.LAMBDA(_xlpm.x,_xlpm.x=$M107))))</f>
        <v>#NAME?</v>
      </c>
      <c r="P107" s="4" t="e">
        <f t="shared" si="27"/>
        <v>#NAME?</v>
      </c>
      <c r="Q107" s="6" t="e" cm="1">
        <f t="array" ref="Q107">SUM(_xlfn._xlws.FILTER($G$2:$G$2454,_xlfn.MAP($N$2:$N$2454,_xlfn.LAMBDA(_xlpm.x,_xlpm.x=$N107))))</f>
        <v>#NAME?</v>
      </c>
      <c r="R107" s="4" t="e">
        <f t="shared" si="28"/>
        <v>#NAME?</v>
      </c>
      <c r="S107" s="4" t="e">
        <f t="shared" si="29"/>
        <v>#NAME?</v>
      </c>
      <c r="T107" s="4" t="e">
        <f t="shared" si="30"/>
        <v>#NAME?</v>
      </c>
      <c r="U107" s="4" t="e">
        <f t="shared" si="31"/>
        <v>#NAME?</v>
      </c>
      <c r="V107" s="2"/>
      <c r="X107" s="2"/>
      <c r="AC107" s="2"/>
      <c r="AD107" s="2"/>
    </row>
    <row r="108" spans="1:30">
      <c r="A108" s="1" t="str">
        <f t="shared" si="18"/>
        <v>-cu- : [kyu]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3</v>
      </c>
      <c r="F108" s="9" t="s">
        <v>108</v>
      </c>
      <c r="G108" s="3" t="e">
        <f t="shared" si="19"/>
        <v>#NAME?</v>
      </c>
      <c r="H108" s="4" t="str">
        <f t="shared" si="20"/>
        <v>kyu</v>
      </c>
      <c r="I108" s="4" t="str">
        <f t="shared" si="21"/>
        <v>cu</v>
      </c>
      <c r="J108" s="10">
        <f t="shared" si="22"/>
        <v>3</v>
      </c>
      <c r="K108" s="1">
        <f t="shared" si="23"/>
        <v>2</v>
      </c>
      <c r="L108" s="10">
        <f t="shared" si="24"/>
        <v>3</v>
      </c>
      <c r="M108" s="1" t="str">
        <f t="shared" si="25"/>
        <v>-cu-</v>
      </c>
      <c r="N108" s="1" t="str">
        <f t="shared" si="26"/>
        <v>[kyu]</v>
      </c>
      <c r="O108" s="3" t="e" cm="1">
        <f t="array" ref="O108">SUM(_xlfn._xlws.FILTER($G$2:$G$2454,_xlfn.MAP($M$2:$M$2454,_xlfn.LAMBDA(_xlpm.x,_xlpm.x=$M108))))</f>
        <v>#NAME?</v>
      </c>
      <c r="P108" s="4" t="e">
        <f t="shared" si="27"/>
        <v>#NAME?</v>
      </c>
      <c r="Q108" s="6" t="e" cm="1">
        <f t="array" ref="Q108">SUM(_xlfn._xlws.FILTER($G$2:$G$2454,_xlfn.MAP($N$2:$N$2454,_xlfn.LAMBDA(_xlpm.x,_xlpm.x=$N108))))</f>
        <v>#NAME?</v>
      </c>
      <c r="R108" s="4" t="e">
        <f t="shared" si="28"/>
        <v>#NAME?</v>
      </c>
      <c r="S108" s="4" t="e">
        <f t="shared" si="29"/>
        <v>#NAME?</v>
      </c>
      <c r="T108" s="4" t="e">
        <f t="shared" si="30"/>
        <v>#NAME?</v>
      </c>
      <c r="U108" s="4" t="e">
        <f t="shared" si="31"/>
        <v>#NAME?</v>
      </c>
      <c r="V108" s="2"/>
      <c r="X108" s="2"/>
      <c r="AC108" s="2"/>
      <c r="AD108" s="2"/>
    </row>
    <row r="109" spans="1:30">
      <c r="A109" s="1" t="str">
        <f t="shared" si="18"/>
        <v>-e- : [wə]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4</v>
      </c>
      <c r="F109" s="9" t="s">
        <v>1876</v>
      </c>
      <c r="G109" s="3" t="e">
        <f t="shared" si="19"/>
        <v>#NAME?</v>
      </c>
      <c r="H109" s="4" t="str">
        <f t="shared" si="20"/>
        <v>wə</v>
      </c>
      <c r="I109" s="4" t="str">
        <f t="shared" si="21"/>
        <v>e</v>
      </c>
      <c r="J109" s="10">
        <f t="shared" si="22"/>
        <v>2</v>
      </c>
      <c r="K109" s="1">
        <f t="shared" si="23"/>
        <v>1</v>
      </c>
      <c r="L109" s="10">
        <f t="shared" si="24"/>
        <v>2</v>
      </c>
      <c r="M109" s="1" t="str">
        <f t="shared" si="25"/>
        <v>-e-</v>
      </c>
      <c r="N109" s="1" t="str">
        <f t="shared" si="26"/>
        <v>[wə]</v>
      </c>
      <c r="O109" s="3" t="e" cm="1">
        <f t="array" ref="O109">SUM(_xlfn._xlws.FILTER($G$2:$G$2454,_xlfn.MAP($M$2:$M$2454,_xlfn.LAMBDA(_xlpm.x,_xlpm.x=$M109))))</f>
        <v>#NAME?</v>
      </c>
      <c r="P109" s="4" t="e">
        <f t="shared" si="27"/>
        <v>#NAME?</v>
      </c>
      <c r="Q109" s="6" t="e" cm="1">
        <f t="array" ref="Q109">SUM(_xlfn._xlws.FILTER($G$2:$G$2454,_xlfn.MAP($N$2:$N$2454,_xlfn.LAMBDA(_xlpm.x,_xlpm.x=$N109))))</f>
        <v>#NAME?</v>
      </c>
      <c r="R109" s="4" t="e">
        <f t="shared" si="28"/>
        <v>#NAME?</v>
      </c>
      <c r="S109" s="4" t="e">
        <f t="shared" si="29"/>
        <v>#NAME?</v>
      </c>
      <c r="T109" s="4" t="e">
        <f t="shared" si="30"/>
        <v>#NAME?</v>
      </c>
      <c r="U109" s="4" t="e">
        <f t="shared" si="31"/>
        <v>#NAME?</v>
      </c>
      <c r="V109" s="2"/>
      <c r="X109" s="2"/>
      <c r="AC109" s="2"/>
      <c r="AD109" s="2"/>
    </row>
    <row r="110" spans="1:30">
      <c r="A110" s="1" t="str">
        <f t="shared" si="18"/>
        <v>-de- : [deɪ]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1946</v>
      </c>
      <c r="G110" s="3" t="e">
        <f t="shared" si="19"/>
        <v>#NAME?</v>
      </c>
      <c r="H110" s="4" t="str">
        <f t="shared" si="20"/>
        <v>deɪ</v>
      </c>
      <c r="I110" s="4" t="str">
        <f t="shared" si="21"/>
        <v>de</v>
      </c>
      <c r="J110" s="10">
        <f t="shared" si="22"/>
        <v>3</v>
      </c>
      <c r="K110" s="1">
        <f t="shared" si="23"/>
        <v>2</v>
      </c>
      <c r="L110" s="10">
        <f t="shared" si="24"/>
        <v>3</v>
      </c>
      <c r="M110" s="1" t="str">
        <f t="shared" si="25"/>
        <v>-de-</v>
      </c>
      <c r="N110" s="1" t="str">
        <f t="shared" si="26"/>
        <v>[deɪ]</v>
      </c>
      <c r="O110" s="3" t="e" cm="1">
        <f t="array" ref="O110">SUM(_xlfn._xlws.FILTER($G$2:$G$2454,_xlfn.MAP($M$2:$M$2454,_xlfn.LAMBDA(_xlpm.x,_xlpm.x=$M110))))</f>
        <v>#NAME?</v>
      </c>
      <c r="P110" s="4" t="e">
        <f t="shared" si="27"/>
        <v>#NAME?</v>
      </c>
      <c r="Q110" s="6" t="e" cm="1">
        <f t="array" ref="Q110">SUM(_xlfn._xlws.FILTER($G$2:$G$2454,_xlfn.MAP($N$2:$N$2454,_xlfn.LAMBDA(_xlpm.x,_xlpm.x=$N110))))</f>
        <v>#NAME?</v>
      </c>
      <c r="R110" s="4" t="e">
        <f t="shared" si="28"/>
        <v>#NAME?</v>
      </c>
      <c r="S110" s="4" t="e">
        <f t="shared" si="29"/>
        <v>#NAME?</v>
      </c>
      <c r="T110" s="4" t="e">
        <f t="shared" si="30"/>
        <v>#NAME?</v>
      </c>
      <c r="U110" s="4" t="e">
        <f t="shared" si="31"/>
        <v>#NAME?</v>
      </c>
      <c r="V110" s="2"/>
      <c r="X110" s="2"/>
      <c r="AC110" s="2"/>
      <c r="AD110" s="2"/>
    </row>
    <row r="111" spans="1:30">
      <c r="A111" s="1" t="str">
        <f t="shared" si="18"/>
        <v>-su- : [su]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2</v>
      </c>
      <c r="F111" s="9" t="s">
        <v>279</v>
      </c>
      <c r="G111" s="3" t="e">
        <f t="shared" si="19"/>
        <v>#NAME?</v>
      </c>
      <c r="H111" s="4" t="str">
        <f t="shared" si="20"/>
        <v>su</v>
      </c>
      <c r="I111" s="4" t="str">
        <f t="shared" si="21"/>
        <v>su</v>
      </c>
      <c r="J111" s="10">
        <f t="shared" si="22"/>
        <v>2</v>
      </c>
      <c r="K111" s="1">
        <f t="shared" si="23"/>
        <v>2</v>
      </c>
      <c r="L111" s="10">
        <f t="shared" si="24"/>
        <v>2</v>
      </c>
      <c r="M111" s="1" t="str">
        <f t="shared" si="25"/>
        <v>-su-</v>
      </c>
      <c r="N111" s="1" t="str">
        <f t="shared" si="26"/>
        <v>[su]</v>
      </c>
      <c r="O111" s="3" t="e" cm="1">
        <f t="array" ref="O111">SUM(_xlfn._xlws.FILTER($G$2:$G$2454,_xlfn.MAP($M$2:$M$2454,_xlfn.LAMBDA(_xlpm.x,_xlpm.x=$M111))))</f>
        <v>#NAME?</v>
      </c>
      <c r="P111" s="4" t="e">
        <f t="shared" si="27"/>
        <v>#NAME?</v>
      </c>
      <c r="Q111" s="6" t="e" cm="1">
        <f t="array" ref="Q111">SUM(_xlfn._xlws.FILTER($G$2:$G$2454,_xlfn.MAP($N$2:$N$2454,_xlfn.LAMBDA(_xlpm.x,_xlpm.x=$N111))))</f>
        <v>#NAME?</v>
      </c>
      <c r="R111" s="4" t="e">
        <f t="shared" si="28"/>
        <v>#NAME?</v>
      </c>
      <c r="S111" s="4" t="e">
        <f t="shared" si="29"/>
        <v>#NAME?</v>
      </c>
      <c r="T111" s="4" t="e">
        <f t="shared" si="30"/>
        <v>#NAME?</v>
      </c>
      <c r="U111" s="4" t="e">
        <f t="shared" si="31"/>
        <v>#NAME?</v>
      </c>
      <c r="V111" s="2"/>
      <c r="X111" s="2"/>
      <c r="AC111" s="2"/>
      <c r="AD111" s="2"/>
    </row>
    <row r="112" spans="1:30">
      <c r="A112" s="1" t="str">
        <f t="shared" si="18"/>
        <v>-pro- : [pɹu]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1809</v>
      </c>
      <c r="G112" s="3" t="e">
        <f t="shared" si="19"/>
        <v>#NAME?</v>
      </c>
      <c r="H112" s="4" t="str">
        <f t="shared" si="20"/>
        <v>pɹu</v>
      </c>
      <c r="I112" s="4" t="str">
        <f t="shared" si="21"/>
        <v>pro</v>
      </c>
      <c r="J112" s="10">
        <f t="shared" si="22"/>
        <v>3</v>
      </c>
      <c r="K112" s="1">
        <f t="shared" si="23"/>
        <v>3</v>
      </c>
      <c r="L112" s="10">
        <f t="shared" si="24"/>
        <v>3</v>
      </c>
      <c r="M112" s="1" t="str">
        <f t="shared" si="25"/>
        <v>-pro-</v>
      </c>
      <c r="N112" s="1" t="str">
        <f t="shared" si="26"/>
        <v>[pɹu]</v>
      </c>
      <c r="O112" s="3" t="e" cm="1">
        <f t="array" ref="O112">SUM(_xlfn._xlws.FILTER($G$2:$G$2454,_xlfn.MAP($M$2:$M$2454,_xlfn.LAMBDA(_xlpm.x,_xlpm.x=$M112))))</f>
        <v>#NAME?</v>
      </c>
      <c r="P112" s="4" t="e">
        <f t="shared" si="27"/>
        <v>#NAME?</v>
      </c>
      <c r="Q112" s="6" t="e" cm="1">
        <f t="array" ref="Q112">SUM(_xlfn._xlws.FILTER($G$2:$G$2454,_xlfn.MAP($N$2:$N$2454,_xlfn.LAMBDA(_xlpm.x,_xlpm.x=$N112))))</f>
        <v>#NAME?</v>
      </c>
      <c r="R112" s="4" t="e">
        <f t="shared" si="28"/>
        <v>#NAME?</v>
      </c>
      <c r="S112" s="4" t="e">
        <f t="shared" si="29"/>
        <v>#NAME?</v>
      </c>
      <c r="T112" s="4" t="e">
        <f t="shared" si="30"/>
        <v>#NAME?</v>
      </c>
      <c r="U112" s="4" t="e">
        <f t="shared" si="31"/>
        <v>#NAME?</v>
      </c>
      <c r="V112" s="2"/>
      <c r="X112" s="2"/>
      <c r="AC112" s="2"/>
      <c r="AD112" s="2"/>
    </row>
    <row r="113" spans="1:30">
      <c r="A113" s="1" t="str">
        <f t="shared" si="18"/>
        <v>-no- : [nəʊ]</v>
      </c>
      <c r="B113" s="1">
        <f t="shared" si="33"/>
        <v>0</v>
      </c>
      <c r="C113" s="1">
        <f t="shared" si="33"/>
        <v>0</v>
      </c>
      <c r="D113" s="1">
        <f t="shared" si="33"/>
        <v>1</v>
      </c>
      <c r="E113" s="7">
        <v>4</v>
      </c>
      <c r="F113" s="9" t="s">
        <v>1249</v>
      </c>
      <c r="G113" s="3" t="e">
        <f t="shared" si="19"/>
        <v>#NAME?</v>
      </c>
      <c r="H113" s="4" t="str">
        <f t="shared" si="20"/>
        <v>nəʊ</v>
      </c>
      <c r="I113" s="4" t="str">
        <f t="shared" si="21"/>
        <v>no</v>
      </c>
      <c r="J113" s="10">
        <f t="shared" si="22"/>
        <v>3</v>
      </c>
      <c r="K113" s="1">
        <f t="shared" si="23"/>
        <v>2</v>
      </c>
      <c r="L113" s="10">
        <f t="shared" si="24"/>
        <v>3</v>
      </c>
      <c r="M113" s="1" t="str">
        <f t="shared" si="25"/>
        <v>-no-</v>
      </c>
      <c r="N113" s="1" t="str">
        <f t="shared" si="26"/>
        <v>[nəʊ]</v>
      </c>
      <c r="O113" s="3" t="e" cm="1">
        <f t="array" ref="O113">SUM(_xlfn._xlws.FILTER($G$2:$G$2454,_xlfn.MAP($M$2:$M$2454,_xlfn.LAMBDA(_xlpm.x,_xlpm.x=$M113))))</f>
        <v>#NAME?</v>
      </c>
      <c r="P113" s="4" t="e">
        <f t="shared" si="27"/>
        <v>#NAME?</v>
      </c>
      <c r="Q113" s="6" t="e" cm="1">
        <f t="array" ref="Q113">SUM(_xlfn._xlws.FILTER($G$2:$G$2454,_xlfn.MAP($N$2:$N$2454,_xlfn.LAMBDA(_xlpm.x,_xlpm.x=$N113))))</f>
        <v>#NAME?</v>
      </c>
      <c r="R113" s="4" t="e">
        <f t="shared" si="28"/>
        <v>#NAME?</v>
      </c>
      <c r="S113" s="4" t="e">
        <f t="shared" si="29"/>
        <v>#NAME?</v>
      </c>
      <c r="T113" s="4" t="e">
        <f t="shared" si="30"/>
        <v>#NAME?</v>
      </c>
      <c r="U113" s="4" t="e">
        <f t="shared" si="31"/>
        <v>#NAME?</v>
      </c>
      <c r="V113" s="2"/>
      <c r="X113" s="2"/>
      <c r="AC113" s="2"/>
      <c r="AD113" s="2"/>
    </row>
    <row r="114" spans="1:30">
      <c r="A114" s="1" t="str">
        <f t="shared" si="18"/>
        <v>-to- : [taʊ]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1805</v>
      </c>
      <c r="G114" s="3" t="e">
        <f t="shared" si="19"/>
        <v>#NAME?</v>
      </c>
      <c r="H114" s="4" t="str">
        <f t="shared" si="20"/>
        <v>taʊ</v>
      </c>
      <c r="I114" s="4" t="str">
        <f t="shared" si="21"/>
        <v>to</v>
      </c>
      <c r="J114" s="10">
        <f t="shared" si="22"/>
        <v>3</v>
      </c>
      <c r="K114" s="1">
        <f t="shared" si="23"/>
        <v>2</v>
      </c>
      <c r="L114" s="10">
        <f t="shared" si="24"/>
        <v>3</v>
      </c>
      <c r="M114" s="1" t="str">
        <f t="shared" si="25"/>
        <v>-to-</v>
      </c>
      <c r="N114" s="1" t="str">
        <f t="shared" si="26"/>
        <v>[taʊ]</v>
      </c>
      <c r="O114" s="3" t="e" cm="1">
        <f t="array" ref="O114">SUM(_xlfn._xlws.FILTER($G$2:$G$2454,_xlfn.MAP($M$2:$M$2454,_xlfn.LAMBDA(_xlpm.x,_xlpm.x=$M114))))</f>
        <v>#NAME?</v>
      </c>
      <c r="P114" s="4" t="e">
        <f t="shared" si="27"/>
        <v>#NAME?</v>
      </c>
      <c r="Q114" s="6" t="e" cm="1">
        <f t="array" ref="Q114">SUM(_xlfn._xlws.FILTER($G$2:$G$2454,_xlfn.MAP($N$2:$N$2454,_xlfn.LAMBDA(_xlpm.x,_xlpm.x=$N114))))</f>
        <v>#NAME?</v>
      </c>
      <c r="R114" s="4" t="e">
        <f t="shared" si="28"/>
        <v>#NAME?</v>
      </c>
      <c r="S114" s="4" t="e">
        <f t="shared" si="29"/>
        <v>#NAME?</v>
      </c>
      <c r="T114" s="4" t="e">
        <f t="shared" si="30"/>
        <v>#NAME?</v>
      </c>
      <c r="U114" s="4" t="e">
        <f t="shared" si="31"/>
        <v>#NAME?</v>
      </c>
      <c r="V114" s="2"/>
      <c r="X114" s="2"/>
      <c r="AC114" s="2"/>
      <c r="AD114" s="2"/>
    </row>
    <row r="115" spans="1:30">
      <c r="A115" s="1" t="str">
        <f t="shared" si="18"/>
        <v>-to- : [tʌ]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2</v>
      </c>
      <c r="F115" s="9" t="s">
        <v>1635</v>
      </c>
      <c r="G115" s="3" t="e">
        <f t="shared" si="19"/>
        <v>#NAME?</v>
      </c>
      <c r="H115" s="4" t="str">
        <f t="shared" si="20"/>
        <v>tʌ</v>
      </c>
      <c r="I115" s="4" t="str">
        <f t="shared" si="21"/>
        <v>to</v>
      </c>
      <c r="J115" s="10">
        <f t="shared" si="22"/>
        <v>2</v>
      </c>
      <c r="K115" s="1">
        <f t="shared" si="23"/>
        <v>2</v>
      </c>
      <c r="L115" s="10">
        <f t="shared" si="24"/>
        <v>2</v>
      </c>
      <c r="M115" s="1" t="str">
        <f t="shared" si="25"/>
        <v>-to-</v>
      </c>
      <c r="N115" s="1" t="str">
        <f t="shared" si="26"/>
        <v>[tʌ]</v>
      </c>
      <c r="O115" s="3" t="e" cm="1">
        <f t="array" ref="O115">SUM(_xlfn._xlws.FILTER($G$2:$G$2454,_xlfn.MAP($M$2:$M$2454,_xlfn.LAMBDA(_xlpm.x,_xlpm.x=$M115))))</f>
        <v>#NAME?</v>
      </c>
      <c r="P115" s="4" t="e">
        <f t="shared" si="27"/>
        <v>#NAME?</v>
      </c>
      <c r="Q115" s="6" t="e" cm="1">
        <f t="array" ref="Q115">SUM(_xlfn._xlws.FILTER($G$2:$G$2454,_xlfn.MAP($N$2:$N$2454,_xlfn.LAMBDA(_xlpm.x,_xlpm.x=$N115))))</f>
        <v>#NAME?</v>
      </c>
      <c r="R115" s="4" t="e">
        <f t="shared" si="28"/>
        <v>#NAME?</v>
      </c>
      <c r="S115" s="4" t="e">
        <f t="shared" si="29"/>
        <v>#NAME?</v>
      </c>
      <c r="T115" s="4" t="e">
        <f t="shared" si="30"/>
        <v>#NAME?</v>
      </c>
      <c r="U115" s="4" t="e">
        <f t="shared" si="31"/>
        <v>#NAME?</v>
      </c>
      <c r="V115" s="2"/>
      <c r="X115" s="2"/>
      <c r="AC115" s="2"/>
      <c r="AD115" s="2"/>
    </row>
    <row r="116" spans="1:30">
      <c r="A116" s="1" t="str">
        <f t="shared" si="18"/>
        <v>-to- : [tɑ]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4</v>
      </c>
      <c r="F116" s="9" t="s">
        <v>1332</v>
      </c>
      <c r="G116" s="3" t="e">
        <f t="shared" si="19"/>
        <v>#NAME?</v>
      </c>
      <c r="H116" s="4" t="str">
        <f t="shared" si="20"/>
        <v>tɑ</v>
      </c>
      <c r="I116" s="4" t="str">
        <f t="shared" si="21"/>
        <v>to</v>
      </c>
      <c r="J116" s="10">
        <f t="shared" si="22"/>
        <v>2</v>
      </c>
      <c r="K116" s="1">
        <f t="shared" si="23"/>
        <v>2</v>
      </c>
      <c r="L116" s="10">
        <f t="shared" si="24"/>
        <v>2</v>
      </c>
      <c r="M116" s="1" t="str">
        <f t="shared" si="25"/>
        <v>-to-</v>
      </c>
      <c r="N116" s="1" t="str">
        <f t="shared" si="26"/>
        <v>[tɑ]</v>
      </c>
      <c r="O116" s="3" t="e" cm="1">
        <f t="array" ref="O116">SUM(_xlfn._xlws.FILTER($G$2:$G$2454,_xlfn.MAP($M$2:$M$2454,_xlfn.LAMBDA(_xlpm.x,_xlpm.x=$M116))))</f>
        <v>#NAME?</v>
      </c>
      <c r="P116" s="4" t="e">
        <f t="shared" si="27"/>
        <v>#NAME?</v>
      </c>
      <c r="Q116" s="6" t="e" cm="1">
        <f t="array" ref="Q116">SUM(_xlfn._xlws.FILTER($G$2:$G$2454,_xlfn.MAP($N$2:$N$2454,_xlfn.LAMBDA(_xlpm.x,_xlpm.x=$N116))))</f>
        <v>#NAME?</v>
      </c>
      <c r="R116" s="4" t="e">
        <f t="shared" si="28"/>
        <v>#NAME?</v>
      </c>
      <c r="S116" s="4" t="e">
        <f t="shared" si="29"/>
        <v>#NAME?</v>
      </c>
      <c r="T116" s="4" t="e">
        <f t="shared" si="30"/>
        <v>#NAME?</v>
      </c>
      <c r="U116" s="4" t="e">
        <f t="shared" si="31"/>
        <v>#NAME?</v>
      </c>
      <c r="V116" s="2"/>
      <c r="X116" s="2"/>
      <c r="AC116" s="2"/>
      <c r="AD116" s="2"/>
    </row>
    <row r="117" spans="1:30">
      <c r="A117" s="1" t="str">
        <f t="shared" si="18"/>
        <v>-ha- : [hə]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3</v>
      </c>
      <c r="F117" s="9" t="s">
        <v>1517</v>
      </c>
      <c r="G117" s="3" t="e">
        <f t="shared" si="19"/>
        <v>#NAME?</v>
      </c>
      <c r="H117" s="4" t="str">
        <f t="shared" si="20"/>
        <v>hə</v>
      </c>
      <c r="I117" s="4" t="str">
        <f t="shared" si="21"/>
        <v>ha</v>
      </c>
      <c r="J117" s="10">
        <f t="shared" si="22"/>
        <v>2</v>
      </c>
      <c r="K117" s="1">
        <f t="shared" si="23"/>
        <v>2</v>
      </c>
      <c r="L117" s="10">
        <f t="shared" si="24"/>
        <v>2</v>
      </c>
      <c r="M117" s="1" t="str">
        <f t="shared" si="25"/>
        <v>-ha-</v>
      </c>
      <c r="N117" s="1" t="str">
        <f t="shared" si="26"/>
        <v>[hə]</v>
      </c>
      <c r="O117" s="3" t="e" cm="1">
        <f t="array" ref="O117">SUM(_xlfn._xlws.FILTER($G$2:$G$2454,_xlfn.MAP($M$2:$M$2454,_xlfn.LAMBDA(_xlpm.x,_xlpm.x=$M117))))</f>
        <v>#NAME?</v>
      </c>
      <c r="P117" s="4" t="e">
        <f t="shared" si="27"/>
        <v>#NAME?</v>
      </c>
      <c r="Q117" s="6" t="e" cm="1">
        <f t="array" ref="Q117">SUM(_xlfn._xlws.FILTER($G$2:$G$2454,_xlfn.MAP($N$2:$N$2454,_xlfn.LAMBDA(_xlpm.x,_xlpm.x=$N117))))</f>
        <v>#NAME?</v>
      </c>
      <c r="R117" s="4" t="e">
        <f t="shared" si="28"/>
        <v>#NAME?</v>
      </c>
      <c r="S117" s="4" t="e">
        <f t="shared" si="29"/>
        <v>#NAME?</v>
      </c>
      <c r="T117" s="4" t="e">
        <f t="shared" si="30"/>
        <v>#NAME?</v>
      </c>
      <c r="U117" s="4" t="e">
        <f t="shared" si="31"/>
        <v>#NAME?</v>
      </c>
      <c r="V117" s="2"/>
      <c r="X117" s="2"/>
      <c r="AC117" s="2"/>
      <c r="AD117" s="2"/>
    </row>
    <row r="118" spans="1:30">
      <c r="A118" s="1" t="str">
        <f t="shared" si="18"/>
        <v>-spe- : [spə]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2</v>
      </c>
      <c r="F118" s="9" t="s">
        <v>1330</v>
      </c>
      <c r="G118" s="3" t="e">
        <f t="shared" si="19"/>
        <v>#NAME?</v>
      </c>
      <c r="H118" s="1" t="str">
        <f t="shared" si="20"/>
        <v>spə</v>
      </c>
      <c r="I118" s="1" t="str">
        <f t="shared" si="21"/>
        <v>spe</v>
      </c>
      <c r="J118" s="10">
        <f t="shared" si="22"/>
        <v>3</v>
      </c>
      <c r="K118" s="1">
        <f t="shared" si="23"/>
        <v>3</v>
      </c>
      <c r="L118" s="10">
        <f t="shared" si="24"/>
        <v>3</v>
      </c>
      <c r="M118" s="1" t="str">
        <f t="shared" si="25"/>
        <v>-spe-</v>
      </c>
      <c r="N118" s="1" t="str">
        <f t="shared" si="26"/>
        <v>[spə]</v>
      </c>
      <c r="O118" s="3" t="e" cm="1">
        <f t="array" ref="O118">SUM(_xlfn._xlws.FILTER($G$2:$G$2454,_xlfn.MAP($M$2:$M$2454,_xlfn.LAMBDA(_xlpm.x,_xlpm.x=$M118))))</f>
        <v>#NAME?</v>
      </c>
      <c r="P118" s="4" t="e">
        <f t="shared" si="27"/>
        <v>#NAME?</v>
      </c>
      <c r="Q118" s="6" t="e" cm="1">
        <f t="array" ref="Q118">SUM(_xlfn._xlws.FILTER($G$2:$G$2454,_xlfn.MAP($N$2:$N$2454,_xlfn.LAMBDA(_xlpm.x,_xlpm.x=$N118))))</f>
        <v>#NAME?</v>
      </c>
      <c r="R118" s="4" t="e">
        <f t="shared" si="28"/>
        <v>#NAME?</v>
      </c>
      <c r="S118" s="4" t="e">
        <f t="shared" si="29"/>
        <v>#NAME?</v>
      </c>
      <c r="T118" s="4" t="e">
        <f t="shared" si="30"/>
        <v>#NAME?</v>
      </c>
      <c r="U118" s="4" t="e">
        <f t="shared" si="31"/>
        <v>#NAME?</v>
      </c>
      <c r="V118" s="2"/>
      <c r="X118" s="2"/>
      <c r="AC118" s="2"/>
      <c r="AD118" s="2"/>
    </row>
    <row r="119" spans="1:30">
      <c r="A119" s="1" t="str">
        <f t="shared" si="18"/>
        <v>-ble- : [blə]</v>
      </c>
      <c r="B119" s="1">
        <f t="shared" si="33"/>
        <v>0</v>
      </c>
      <c r="C119" s="1">
        <f t="shared" si="33"/>
        <v>0</v>
      </c>
      <c r="D119" s="1">
        <f t="shared" si="33"/>
        <v>0</v>
      </c>
      <c r="E119" s="7">
        <v>3</v>
      </c>
      <c r="F119" s="9" t="s">
        <v>1426</v>
      </c>
      <c r="G119" s="3" t="e">
        <f t="shared" si="19"/>
        <v>#NAME?</v>
      </c>
      <c r="H119" s="4" t="str">
        <f t="shared" si="20"/>
        <v>blə</v>
      </c>
      <c r="I119" s="4" t="str">
        <f t="shared" si="21"/>
        <v>ble</v>
      </c>
      <c r="J119" s="10">
        <f t="shared" si="22"/>
        <v>3</v>
      </c>
      <c r="K119" s="1">
        <f t="shared" si="23"/>
        <v>3</v>
      </c>
      <c r="L119" s="10">
        <f t="shared" si="24"/>
        <v>3</v>
      </c>
      <c r="M119" s="1" t="str">
        <f t="shared" si="25"/>
        <v>-ble-</v>
      </c>
      <c r="N119" s="1" t="str">
        <f t="shared" si="26"/>
        <v>[blə]</v>
      </c>
      <c r="O119" s="3" t="e" cm="1">
        <f t="array" ref="O119">SUM(_xlfn._xlws.FILTER($G$2:$G$2454,_xlfn.MAP($M$2:$M$2454,_xlfn.LAMBDA(_xlpm.x,_xlpm.x=$M119))))</f>
        <v>#NAME?</v>
      </c>
      <c r="P119" s="4" t="e">
        <f t="shared" si="27"/>
        <v>#NAME?</v>
      </c>
      <c r="Q119" s="6" t="e" cm="1">
        <f t="array" ref="Q119">SUM(_xlfn._xlws.FILTER($G$2:$G$2454,_xlfn.MAP($N$2:$N$2454,_xlfn.LAMBDA(_xlpm.x,_xlpm.x=$N119))))</f>
        <v>#NAME?</v>
      </c>
      <c r="R119" s="4" t="e">
        <f t="shared" si="28"/>
        <v>#NAME?</v>
      </c>
      <c r="S119" s="4" t="e">
        <f t="shared" si="29"/>
        <v>#NAME?</v>
      </c>
      <c r="T119" s="4" t="e">
        <f t="shared" si="30"/>
        <v>#NAME?</v>
      </c>
      <c r="U119" s="4" t="e">
        <f t="shared" si="31"/>
        <v>#NAME?</v>
      </c>
      <c r="V119" s="2"/>
      <c r="X119" s="2"/>
      <c r="AC119" s="2"/>
      <c r="AD119" s="2"/>
    </row>
    <row r="120" spans="1:30">
      <c r="A120" s="1" t="str">
        <f t="shared" si="18"/>
        <v>-cro- : [kɹɑ]</v>
      </c>
      <c r="B120" s="1">
        <f t="shared" si="33"/>
        <v>0</v>
      </c>
      <c r="C120" s="1">
        <f t="shared" si="33"/>
        <v>0</v>
      </c>
      <c r="D120" s="1">
        <f t="shared" si="33"/>
        <v>0</v>
      </c>
      <c r="E120" s="7">
        <v>1</v>
      </c>
      <c r="F120" s="9" t="s">
        <v>1480</v>
      </c>
      <c r="G120" s="3" t="e">
        <f t="shared" si="19"/>
        <v>#NAME?</v>
      </c>
      <c r="H120" s="4" t="str">
        <f t="shared" si="20"/>
        <v>kɹɑ</v>
      </c>
      <c r="I120" s="4" t="str">
        <f t="shared" si="21"/>
        <v>cro</v>
      </c>
      <c r="J120" s="10">
        <f t="shared" si="22"/>
        <v>3</v>
      </c>
      <c r="K120" s="1">
        <f t="shared" si="23"/>
        <v>3</v>
      </c>
      <c r="L120" s="10">
        <f t="shared" si="24"/>
        <v>3</v>
      </c>
      <c r="M120" s="1" t="str">
        <f t="shared" si="25"/>
        <v>-cro-</v>
      </c>
      <c r="N120" s="1" t="str">
        <f t="shared" si="26"/>
        <v>[kɹɑ]</v>
      </c>
      <c r="O120" s="3" t="e" cm="1">
        <f t="array" ref="O120">SUM(_xlfn._xlws.FILTER($G$2:$G$2454,_xlfn.MAP($M$2:$M$2454,_xlfn.LAMBDA(_xlpm.x,_xlpm.x=$M120))))</f>
        <v>#NAME?</v>
      </c>
      <c r="P120" s="4" t="e">
        <f t="shared" si="27"/>
        <v>#NAME?</v>
      </c>
      <c r="Q120" s="6" t="e" cm="1">
        <f t="array" ref="Q120">SUM(_xlfn._xlws.FILTER($G$2:$G$2454,_xlfn.MAP($N$2:$N$2454,_xlfn.LAMBDA(_xlpm.x,_xlpm.x=$N120))))</f>
        <v>#NAME?</v>
      </c>
      <c r="R120" s="4" t="e">
        <f t="shared" si="28"/>
        <v>#NAME?</v>
      </c>
      <c r="S120" s="4" t="e">
        <f t="shared" si="29"/>
        <v>#NAME?</v>
      </c>
      <c r="T120" s="4" t="e">
        <f t="shared" si="30"/>
        <v>#NAME?</v>
      </c>
      <c r="U120" s="4" t="e">
        <f t="shared" si="31"/>
        <v>#NAME?</v>
      </c>
      <c r="V120" s="2"/>
      <c r="X120" s="2"/>
      <c r="AC120" s="2"/>
      <c r="AD120" s="2"/>
    </row>
    <row r="121" spans="1:30">
      <c r="A121" s="1" t="str">
        <f t="shared" si="18"/>
        <v>-cro- : [kɹəʊ]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2051</v>
      </c>
      <c r="G121" s="3" t="e">
        <f t="shared" si="19"/>
        <v>#NAME?</v>
      </c>
      <c r="H121" s="4" t="str">
        <f t="shared" si="20"/>
        <v>kɹəʊ</v>
      </c>
      <c r="I121" s="4" t="str">
        <f t="shared" si="21"/>
        <v>cro</v>
      </c>
      <c r="J121" s="10">
        <f t="shared" si="22"/>
        <v>4</v>
      </c>
      <c r="K121" s="1">
        <f t="shared" si="23"/>
        <v>3</v>
      </c>
      <c r="L121" s="10">
        <f t="shared" si="24"/>
        <v>4</v>
      </c>
      <c r="M121" s="1" t="str">
        <f t="shared" si="25"/>
        <v>-cro-</v>
      </c>
      <c r="N121" s="1" t="str">
        <f t="shared" si="26"/>
        <v>[kɹəʊ]</v>
      </c>
      <c r="O121" s="3" t="e" cm="1">
        <f t="array" ref="O121">SUM(_xlfn._xlws.FILTER($G$2:$G$2454,_xlfn.MAP($M$2:$M$2454,_xlfn.LAMBDA(_xlpm.x,_xlpm.x=$M121))))</f>
        <v>#NAME?</v>
      </c>
      <c r="P121" s="4" t="e">
        <f t="shared" si="27"/>
        <v>#NAME?</v>
      </c>
      <c r="Q121" s="6" t="e" cm="1">
        <f t="array" ref="Q121">SUM(_xlfn._xlws.FILTER($G$2:$G$2454,_xlfn.MAP($N$2:$N$2454,_xlfn.LAMBDA(_xlpm.x,_xlpm.x=$N121))))</f>
        <v>#NAME?</v>
      </c>
      <c r="R121" s="4" t="e">
        <f t="shared" si="28"/>
        <v>#NAME?</v>
      </c>
      <c r="S121" s="4" t="e">
        <f t="shared" si="29"/>
        <v>#NAME?</v>
      </c>
      <c r="T121" s="4" t="e">
        <f t="shared" si="30"/>
        <v>#NAME?</v>
      </c>
      <c r="U121" s="4" t="e">
        <f t="shared" si="31"/>
        <v>#NAME?</v>
      </c>
      <c r="V121" s="2"/>
      <c r="X121" s="2"/>
      <c r="AC121" s="2"/>
      <c r="AD121" s="2"/>
    </row>
    <row r="122" spans="1:30">
      <c r="A122" s="1" t="str">
        <f t="shared" si="18"/>
        <v>-gu- : [ɡyə]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2387</v>
      </c>
      <c r="G122" s="3" t="e">
        <f t="shared" si="19"/>
        <v>#NAME?</v>
      </c>
      <c r="H122" s="4" t="str">
        <f t="shared" si="20"/>
        <v>ɡyə</v>
      </c>
      <c r="I122" s="4" t="str">
        <f t="shared" si="21"/>
        <v>gu</v>
      </c>
      <c r="J122" s="10">
        <f t="shared" si="22"/>
        <v>3</v>
      </c>
      <c r="K122" s="1">
        <f t="shared" si="23"/>
        <v>2</v>
      </c>
      <c r="L122" s="10">
        <f t="shared" si="24"/>
        <v>3</v>
      </c>
      <c r="M122" s="1" t="str">
        <f t="shared" si="25"/>
        <v>-gu-</v>
      </c>
      <c r="N122" s="1" t="str">
        <f t="shared" si="26"/>
        <v>[ɡyə]</v>
      </c>
      <c r="O122" s="3" t="e" cm="1">
        <f t="array" ref="O122">SUM(_xlfn._xlws.FILTER($G$2:$G$2454,_xlfn.MAP($M$2:$M$2454,_xlfn.LAMBDA(_xlpm.x,_xlpm.x=$M122))))</f>
        <v>#NAME?</v>
      </c>
      <c r="P122" s="4" t="e">
        <f t="shared" si="27"/>
        <v>#NAME?</v>
      </c>
      <c r="Q122" s="6" t="e" cm="1">
        <f t="array" ref="Q122">SUM(_xlfn._xlws.FILTER($G$2:$G$2454,_xlfn.MAP($N$2:$N$2454,_xlfn.LAMBDA(_xlpm.x,_xlpm.x=$N122))))</f>
        <v>#NAME?</v>
      </c>
      <c r="R122" s="4" t="e">
        <f t="shared" si="28"/>
        <v>#NAME?</v>
      </c>
      <c r="S122" s="4" t="e">
        <f t="shared" si="29"/>
        <v>#NAME?</v>
      </c>
      <c r="T122" s="4" t="e">
        <f t="shared" si="30"/>
        <v>#NAME?</v>
      </c>
      <c r="U122" s="4" t="e">
        <f t="shared" si="31"/>
        <v>#NAME?</v>
      </c>
      <c r="V122" s="2"/>
      <c r="X122" s="2"/>
      <c r="AC122" s="2"/>
      <c r="AD122" s="2"/>
    </row>
    <row r="123" spans="1:30">
      <c r="A123" s="1" t="str">
        <f t="shared" si="18"/>
        <v>-gu- : [ɡyʊ]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1514</v>
      </c>
      <c r="G123" s="3" t="e">
        <f t="shared" si="19"/>
        <v>#NAME?</v>
      </c>
      <c r="H123" s="4" t="str">
        <f t="shared" si="20"/>
        <v>ɡyʊ</v>
      </c>
      <c r="I123" s="4" t="str">
        <f t="shared" si="21"/>
        <v>gu</v>
      </c>
      <c r="J123" s="10">
        <f t="shared" si="22"/>
        <v>3</v>
      </c>
      <c r="K123" s="1">
        <f t="shared" si="23"/>
        <v>2</v>
      </c>
      <c r="L123" s="10">
        <f t="shared" si="24"/>
        <v>3</v>
      </c>
      <c r="M123" s="1" t="str">
        <f t="shared" si="25"/>
        <v>-gu-</v>
      </c>
      <c r="N123" s="1" t="str">
        <f t="shared" si="26"/>
        <v>[ɡyʊ]</v>
      </c>
      <c r="O123" s="3" t="e" cm="1">
        <f t="array" ref="O123">SUM(_xlfn._xlws.FILTER($G$2:$G$2454,_xlfn.MAP($M$2:$M$2454,_xlfn.LAMBDA(_xlpm.x,_xlpm.x=$M123))))</f>
        <v>#NAME?</v>
      </c>
      <c r="P123" s="4" t="e">
        <f t="shared" si="27"/>
        <v>#NAME?</v>
      </c>
      <c r="Q123" s="6" t="e" cm="1">
        <f t="array" ref="Q123">SUM(_xlfn._xlws.FILTER($G$2:$G$2454,_xlfn.MAP($N$2:$N$2454,_xlfn.LAMBDA(_xlpm.x,_xlpm.x=$N123))))</f>
        <v>#NAME?</v>
      </c>
      <c r="R123" s="4" t="e">
        <f t="shared" si="28"/>
        <v>#NAME?</v>
      </c>
      <c r="S123" s="4" t="e">
        <f t="shared" si="29"/>
        <v>#NAME?</v>
      </c>
      <c r="T123" s="4" t="e">
        <f t="shared" si="30"/>
        <v>#NAME?</v>
      </c>
      <c r="U123" s="4" t="e">
        <f t="shared" si="31"/>
        <v>#NAME?</v>
      </c>
      <c r="V123" s="2"/>
      <c r="X123" s="2"/>
      <c r="AC123" s="2"/>
      <c r="AD123" s="2"/>
    </row>
    <row r="124" spans="1:30">
      <c r="A124" s="1" t="str">
        <f t="shared" si="18"/>
        <v>-jo- : [dʒoʊ]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1460</v>
      </c>
      <c r="G124" s="3" t="e">
        <f t="shared" si="19"/>
        <v>#NAME?</v>
      </c>
      <c r="H124" s="1" t="str">
        <f t="shared" si="20"/>
        <v>dʒoʊ</v>
      </c>
      <c r="I124" s="1" t="str">
        <f t="shared" si="21"/>
        <v>jo</v>
      </c>
      <c r="J124" s="10">
        <f t="shared" si="22"/>
        <v>4</v>
      </c>
      <c r="K124" s="1">
        <f t="shared" si="23"/>
        <v>2</v>
      </c>
      <c r="L124" s="10">
        <f t="shared" si="24"/>
        <v>4</v>
      </c>
      <c r="M124" s="1" t="str">
        <f t="shared" si="25"/>
        <v>-jo-</v>
      </c>
      <c r="N124" s="1" t="str">
        <f t="shared" si="26"/>
        <v>[dʒoʊ]</v>
      </c>
      <c r="O124" s="3" t="e" cm="1">
        <f t="array" ref="O124">SUM(_xlfn._xlws.FILTER($G$2:$G$2454,_xlfn.MAP($M$2:$M$2454,_xlfn.LAMBDA(_xlpm.x,_xlpm.x=$M124))))</f>
        <v>#NAME?</v>
      </c>
      <c r="P124" s="4" t="e">
        <f t="shared" si="27"/>
        <v>#NAME?</v>
      </c>
      <c r="Q124" s="6" t="e" cm="1">
        <f t="array" ref="Q124">SUM(_xlfn._xlws.FILTER($G$2:$G$2454,_xlfn.MAP($N$2:$N$2454,_xlfn.LAMBDA(_xlpm.x,_xlpm.x=$N124))))</f>
        <v>#NAME?</v>
      </c>
      <c r="R124" s="4" t="e">
        <f t="shared" si="28"/>
        <v>#NAME?</v>
      </c>
      <c r="S124" s="4" t="e">
        <f t="shared" si="29"/>
        <v>#NAME?</v>
      </c>
      <c r="T124" s="4" t="e">
        <f t="shared" si="30"/>
        <v>#NAME?</v>
      </c>
      <c r="U124" s="4" t="e">
        <f t="shared" si="31"/>
        <v>#NAME?</v>
      </c>
      <c r="V124" s="2"/>
      <c r="X124" s="2"/>
      <c r="AC124" s="2"/>
      <c r="AD124" s="2"/>
    </row>
    <row r="125" spans="1:30">
      <c r="A125" s="1" t="str">
        <f t="shared" si="18"/>
        <v>-lu- : [lyu]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135</v>
      </c>
      <c r="G125" s="3" t="e">
        <f t="shared" si="19"/>
        <v>#NAME?</v>
      </c>
      <c r="H125" s="1" t="str">
        <f t="shared" si="20"/>
        <v>lyu</v>
      </c>
      <c r="I125" s="1" t="str">
        <f t="shared" si="21"/>
        <v>lu</v>
      </c>
      <c r="J125" s="10">
        <f t="shared" si="22"/>
        <v>3</v>
      </c>
      <c r="K125" s="1">
        <f t="shared" si="23"/>
        <v>2</v>
      </c>
      <c r="L125" s="10">
        <f t="shared" si="24"/>
        <v>3</v>
      </c>
      <c r="M125" s="1" t="str">
        <f t="shared" si="25"/>
        <v>-lu-</v>
      </c>
      <c r="N125" s="1" t="str">
        <f t="shared" si="26"/>
        <v>[lyu]</v>
      </c>
      <c r="O125" s="3" t="e" cm="1">
        <f t="array" ref="O125">SUM(_xlfn._xlws.FILTER($G$2:$G$2454,_xlfn.MAP($M$2:$M$2454,_xlfn.LAMBDA(_xlpm.x,_xlpm.x=$M125))))</f>
        <v>#NAME?</v>
      </c>
      <c r="P125" s="4" t="e">
        <f t="shared" si="27"/>
        <v>#NAME?</v>
      </c>
      <c r="Q125" s="6" t="e" cm="1">
        <f t="array" ref="Q125">SUM(_xlfn._xlws.FILTER($G$2:$G$2454,_xlfn.MAP($N$2:$N$2454,_xlfn.LAMBDA(_xlpm.x,_xlpm.x=$N125))))</f>
        <v>#NAME?</v>
      </c>
      <c r="R125" s="4" t="e">
        <f t="shared" si="28"/>
        <v>#NAME?</v>
      </c>
      <c r="S125" s="4" t="e">
        <f t="shared" si="29"/>
        <v>#NAME?</v>
      </c>
      <c r="T125" s="4" t="e">
        <f t="shared" si="30"/>
        <v>#NAME?</v>
      </c>
      <c r="U125" s="4" t="e">
        <f t="shared" si="31"/>
        <v>#NAME?</v>
      </c>
      <c r="V125" s="2"/>
      <c r="X125" s="2"/>
      <c r="AC125" s="2"/>
      <c r="AD125" s="2"/>
    </row>
    <row r="126" spans="1:30">
      <c r="A126" s="1" t="str">
        <f t="shared" si="18"/>
        <v>-mple- : [mplɛ]</v>
      </c>
      <c r="B126" s="1">
        <f t="shared" si="34"/>
        <v>0</v>
      </c>
      <c r="C126" s="1">
        <f t="shared" si="34"/>
        <v>1</v>
      </c>
      <c r="D126" s="1">
        <f t="shared" si="34"/>
        <v>0</v>
      </c>
      <c r="E126" s="7">
        <v>1</v>
      </c>
      <c r="F126" s="9" t="s">
        <v>1454</v>
      </c>
      <c r="G126" s="3" t="e">
        <f t="shared" si="19"/>
        <v>#NAME?</v>
      </c>
      <c r="H126" s="4" t="str">
        <f t="shared" si="20"/>
        <v>mplɛ</v>
      </c>
      <c r="I126" s="4" t="str">
        <f t="shared" si="21"/>
        <v>mple</v>
      </c>
      <c r="J126" s="10">
        <f t="shared" si="22"/>
        <v>4</v>
      </c>
      <c r="K126" s="1">
        <f t="shared" si="23"/>
        <v>4</v>
      </c>
      <c r="L126" s="10">
        <f t="shared" si="24"/>
        <v>4</v>
      </c>
      <c r="M126" s="1" t="str">
        <f t="shared" si="25"/>
        <v>-mple-</v>
      </c>
      <c r="N126" s="1" t="str">
        <f t="shared" si="26"/>
        <v>[mplɛ]</v>
      </c>
      <c r="O126" s="3" t="e" cm="1">
        <f t="array" ref="O126">SUM(_xlfn._xlws.FILTER($G$2:$G$2454,_xlfn.MAP($M$2:$M$2454,_xlfn.LAMBDA(_xlpm.x,_xlpm.x=$M126))))</f>
        <v>#NAME?</v>
      </c>
      <c r="P126" s="4" t="e">
        <f t="shared" si="27"/>
        <v>#NAME?</v>
      </c>
      <c r="Q126" s="6" t="e" cm="1">
        <f t="array" ref="Q126">SUM(_xlfn._xlws.FILTER($G$2:$G$2454,_xlfn.MAP($N$2:$N$2454,_xlfn.LAMBDA(_xlpm.x,_xlpm.x=$N126))))</f>
        <v>#NAME?</v>
      </c>
      <c r="R126" s="4" t="e">
        <f t="shared" si="28"/>
        <v>#NAME?</v>
      </c>
      <c r="S126" s="4" t="e">
        <f t="shared" si="29"/>
        <v>#NAME?</v>
      </c>
      <c r="T126" s="4" t="e">
        <f t="shared" si="30"/>
        <v>#NAME?</v>
      </c>
      <c r="U126" s="4" t="e">
        <f t="shared" si="31"/>
        <v>#NAME?</v>
      </c>
      <c r="V126" s="2"/>
      <c r="X126" s="2"/>
      <c r="AC126" s="2"/>
      <c r="AD126" s="2"/>
    </row>
    <row r="127" spans="1:30">
      <c r="A127" s="1" t="str">
        <f t="shared" si="18"/>
        <v>-nsu- : [nsʌ]</v>
      </c>
      <c r="B127" s="1">
        <f t="shared" si="34"/>
        <v>0</v>
      </c>
      <c r="C127" s="1">
        <f t="shared" si="34"/>
        <v>0</v>
      </c>
      <c r="D127" s="1">
        <f t="shared" si="34"/>
        <v>1</v>
      </c>
      <c r="E127" s="7">
        <v>1</v>
      </c>
      <c r="F127" s="9" t="s">
        <v>1120</v>
      </c>
      <c r="G127" s="3" t="e">
        <f t="shared" si="19"/>
        <v>#NAME?</v>
      </c>
      <c r="H127" s="1" t="str">
        <f t="shared" si="20"/>
        <v>nsʌ</v>
      </c>
      <c r="I127" s="1" t="str">
        <f t="shared" si="21"/>
        <v>nsu</v>
      </c>
      <c r="J127" s="10">
        <f t="shared" si="22"/>
        <v>3</v>
      </c>
      <c r="K127" s="1">
        <f t="shared" si="23"/>
        <v>3</v>
      </c>
      <c r="L127" s="10">
        <f t="shared" si="24"/>
        <v>3</v>
      </c>
      <c r="M127" s="1" t="str">
        <f t="shared" si="25"/>
        <v>-nsu-</v>
      </c>
      <c r="N127" s="1" t="str">
        <f t="shared" si="26"/>
        <v>[nsʌ]</v>
      </c>
      <c r="O127" s="3" t="e" cm="1">
        <f t="array" ref="O127">SUM(_xlfn._xlws.FILTER($G$2:$G$2454,_xlfn.MAP($M$2:$M$2454,_xlfn.LAMBDA(_xlpm.x,_xlpm.x=$M127))))</f>
        <v>#NAME?</v>
      </c>
      <c r="P127" s="4" t="e">
        <f t="shared" si="27"/>
        <v>#NAME?</v>
      </c>
      <c r="Q127" s="6" t="e" cm="1">
        <f t="array" ref="Q127">SUM(_xlfn._xlws.FILTER($G$2:$G$2454,_xlfn.MAP($N$2:$N$2454,_xlfn.LAMBDA(_xlpm.x,_xlpm.x=$N127))))</f>
        <v>#NAME?</v>
      </c>
      <c r="R127" s="4" t="e">
        <f t="shared" si="28"/>
        <v>#NAME?</v>
      </c>
      <c r="S127" s="4" t="e">
        <f t="shared" si="29"/>
        <v>#NAME?</v>
      </c>
      <c r="T127" s="4" t="e">
        <f t="shared" si="30"/>
        <v>#NAME?</v>
      </c>
      <c r="U127" s="4" t="e">
        <f t="shared" si="31"/>
        <v>#NAME?</v>
      </c>
      <c r="V127" s="2"/>
      <c r="X127" s="2"/>
      <c r="AC127" s="2"/>
      <c r="AD127" s="2"/>
    </row>
    <row r="128" spans="1:30">
      <c r="A128" s="1" t="str">
        <f t="shared" si="18"/>
        <v>-qua- : [kweɪ]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2</v>
      </c>
      <c r="F128" s="9" t="s">
        <v>2030</v>
      </c>
      <c r="G128" s="3" t="e">
        <f t="shared" si="19"/>
        <v>#NAME?</v>
      </c>
      <c r="H128" s="4" t="str">
        <f t="shared" si="20"/>
        <v>kweɪ</v>
      </c>
      <c r="I128" s="4" t="str">
        <f t="shared" si="21"/>
        <v>qua</v>
      </c>
      <c r="J128" s="10">
        <f t="shared" si="22"/>
        <v>4</v>
      </c>
      <c r="K128" s="1">
        <f t="shared" si="23"/>
        <v>3</v>
      </c>
      <c r="L128" s="10">
        <f t="shared" si="24"/>
        <v>4</v>
      </c>
      <c r="M128" s="1" t="str">
        <f t="shared" si="25"/>
        <v>-qua-</v>
      </c>
      <c r="N128" s="1" t="str">
        <f t="shared" si="26"/>
        <v>[kweɪ]</v>
      </c>
      <c r="O128" s="3" t="e" cm="1">
        <f t="array" ref="O128">SUM(_xlfn._xlws.FILTER($G$2:$G$2454,_xlfn.MAP($M$2:$M$2454,_xlfn.LAMBDA(_xlpm.x,_xlpm.x=$M128))))</f>
        <v>#NAME?</v>
      </c>
      <c r="P128" s="4" t="e">
        <f t="shared" si="27"/>
        <v>#NAME?</v>
      </c>
      <c r="Q128" s="6" t="e" cm="1">
        <f t="array" ref="Q128">SUM(_xlfn._xlws.FILTER($G$2:$G$2454,_xlfn.MAP($N$2:$N$2454,_xlfn.LAMBDA(_xlpm.x,_xlpm.x=$N128))))</f>
        <v>#NAME?</v>
      </c>
      <c r="R128" s="4" t="e">
        <f t="shared" si="28"/>
        <v>#NAME?</v>
      </c>
      <c r="S128" s="4" t="e">
        <f t="shared" si="29"/>
        <v>#NAME?</v>
      </c>
      <c r="T128" s="4" t="e">
        <f t="shared" si="30"/>
        <v>#NAME?</v>
      </c>
      <c r="U128" s="4" t="e">
        <f t="shared" si="31"/>
        <v>#NAME?</v>
      </c>
      <c r="V128" s="2"/>
      <c r="X128" s="2"/>
      <c r="AC128" s="2"/>
      <c r="AD128" s="2"/>
    </row>
    <row r="129" spans="1:30">
      <c r="A129" s="1" t="str">
        <f t="shared" si="18"/>
        <v>-e- : [wɛ]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1877</v>
      </c>
      <c r="G129" s="3" t="e">
        <f t="shared" si="19"/>
        <v>#NAME?</v>
      </c>
      <c r="H129" s="1" t="str">
        <f t="shared" si="20"/>
        <v>wɛ</v>
      </c>
      <c r="I129" s="1" t="str">
        <f t="shared" si="21"/>
        <v>e</v>
      </c>
      <c r="J129" s="10">
        <f t="shared" si="22"/>
        <v>2</v>
      </c>
      <c r="K129" s="1">
        <f t="shared" si="23"/>
        <v>1</v>
      </c>
      <c r="L129" s="10">
        <f t="shared" si="24"/>
        <v>2</v>
      </c>
      <c r="M129" s="1" t="str">
        <f t="shared" si="25"/>
        <v>-e-</v>
      </c>
      <c r="N129" s="1" t="str">
        <f t="shared" si="26"/>
        <v>[wɛ]</v>
      </c>
      <c r="O129" s="3" t="e" cm="1">
        <f t="array" ref="O129">SUM(_xlfn._xlws.FILTER($G$2:$G$2454,_xlfn.MAP($M$2:$M$2454,_xlfn.LAMBDA(_xlpm.x,_xlpm.x=$M129))))</f>
        <v>#NAME?</v>
      </c>
      <c r="P129" s="4" t="e">
        <f t="shared" si="27"/>
        <v>#NAME?</v>
      </c>
      <c r="Q129" s="6" t="e" cm="1">
        <f t="array" ref="Q129">SUM(_xlfn._xlws.FILTER($G$2:$G$2454,_xlfn.MAP($N$2:$N$2454,_xlfn.LAMBDA(_xlpm.x,_xlpm.x=$N129))))</f>
        <v>#NAME?</v>
      </c>
      <c r="R129" s="4" t="e">
        <f t="shared" si="28"/>
        <v>#NAME?</v>
      </c>
      <c r="S129" s="4" t="e">
        <f t="shared" si="29"/>
        <v>#NAME?</v>
      </c>
      <c r="T129" s="4" t="e">
        <f t="shared" si="30"/>
        <v>#NAME?</v>
      </c>
      <c r="U129" s="4" t="e">
        <f t="shared" si="31"/>
        <v>#NAME?</v>
      </c>
      <c r="V129" s="2"/>
      <c r="X129" s="2"/>
      <c r="AC129" s="2"/>
      <c r="AD129" s="2"/>
    </row>
    <row r="130" spans="1:30">
      <c r="A130" s="1" t="str">
        <f t="shared" ref="A130:A193" si="35">_xlfn.LET(_xlpm.sep," : ",CONCATENATE(M130,_xlpm.sep,N130))</f>
        <v>-tu- : [tʃu]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1</v>
      </c>
      <c r="F130" s="9" t="s">
        <v>1782</v>
      </c>
      <c r="G130" s="3" t="e">
        <f t="shared" ref="G130:G193" si="36">E130/freq.sum.r6e</f>
        <v>#NAME?</v>
      </c>
      <c r="H130" s="4" t="str">
        <f t="shared" ref="H130:H193" si="37">_xlfn.LET(_xlpm.sep,":",_xlpm.w,$F130,LEFT(_xlpm.w,FIND(_xlpm.sep,_xlpm.w)-1))</f>
        <v>tʃu</v>
      </c>
      <c r="I130" s="4" t="str">
        <f t="shared" ref="I130:I193" si="38">_xlfn.LET(_xlpm.sep,":",_xlpm.w,$F130,RIGHT(_xlpm.w,LEN(_xlpm.w)-FIND(_xlpm.sep,_xlpm.w)))</f>
        <v>tu</v>
      </c>
      <c r="J130" s="10">
        <f t="shared" ref="J130:J193" si="39">_xlfn.LET(_xlpm.w,H130,LEN(_xlpm.w))</f>
        <v>3</v>
      </c>
      <c r="K130" s="1">
        <f t="shared" ref="K130:K193" si="40">_xlfn.LET(_xlpm.w,I130,LEN(_xlpm.w))</f>
        <v>2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_xlfn.LET(_xlpm.sep,":",_xlpm.w,$F130,_xlfn.CONCAT("-",RIGHT(_xlpm.w,LEN(_xlpm.w)-FIND(_xlpm.sep,_xlpm.w)),"-"))</f>
        <v>-tu-</v>
      </c>
      <c r="N130" s="1" t="str">
        <f t="shared" ref="N130:N193" si="43">_xlfn.LET(_xlpm.sep,":",_xlpm.w,$F130,_xlfn.CONCAT("[",LEFT(_xlpm.w,FIND(_xlpm.sep,_xlpm.w)-1),"]"))</f>
        <v>[tʃu]</v>
      </c>
      <c r="O130" s="3" t="e" cm="1">
        <f t="array" ref="O130">SUM(_xlfn._xlws.FILTER($G$2:$G$2454,_xlfn.MAP($M$2:$M$2454,_xlfn.LAMBDA(_xlpm.x,_xlpm.x=$M130))))</f>
        <v>#NAME?</v>
      </c>
      <c r="P130" s="4" t="e">
        <f t="shared" ref="P130:P193" si="44">$G130/O130</f>
        <v>#NAME?</v>
      </c>
      <c r="Q130" s="6" t="e" cm="1">
        <f t="array" ref="Q130">SUM(_xlfn._xlws.FILTER($G$2:$G$2454,_xlfn.MAP($N$2:$N$2454,_xlfn.LAMBDA(_xlpm.x,_xlpm.x=$N130))))</f>
        <v>#NAME?</v>
      </c>
      <c r="R130" s="4" t="e">
        <f t="shared" ref="R130:R193" si="45">$G130/Q130</f>
        <v>#NAME?</v>
      </c>
      <c r="S130" s="4" t="e">
        <f t="shared" ref="S130:S193" si="46">_xlfn.LET(_xlpm.freq,E130,_xlpm.size,L130+1,_xlpm.F,T130,LOG(1+_xlpm.freq)*LOG(1+_xlpm.size)*_xlpm.F)</f>
        <v>#NAME?</v>
      </c>
      <c r="T130" s="4" t="e">
        <f t="shared" ref="T130:T193" si="47">_xlfn.LET(_xlpm.a,R130,_xlpm.b,P130,2*_xlpm.a*_xlpm.b/(_xlpm.a+_xlpm.b))</f>
        <v>#NAME?</v>
      </c>
      <c r="U130" s="4" t="e">
        <f t="shared" ref="U130:U193" si="48">_xlfn.LET(_xlpm.p,P130,_xlpm.q,R130,LOG(_xlpm.p/_xlpm.q))</f>
        <v>#NAME?</v>
      </c>
      <c r="V130" s="2"/>
      <c r="X130" s="2"/>
      <c r="AC130" s="2"/>
      <c r="AD130" s="2"/>
    </row>
    <row r="131" spans="1:30">
      <c r="A131" s="1" t="str">
        <f t="shared" si="35"/>
        <v>-na- : [nɑ]</v>
      </c>
      <c r="B131" s="1">
        <f t="shared" si="34"/>
        <v>0</v>
      </c>
      <c r="C131" s="1">
        <f t="shared" si="34"/>
        <v>0</v>
      </c>
      <c r="D131" s="1">
        <f t="shared" si="34"/>
        <v>1</v>
      </c>
      <c r="E131" s="7">
        <v>2</v>
      </c>
      <c r="F131" s="9" t="s">
        <v>2169</v>
      </c>
      <c r="G131" s="3" t="e">
        <f t="shared" si="36"/>
        <v>#NAME?</v>
      </c>
      <c r="H131" s="4" t="str">
        <f t="shared" si="37"/>
        <v>nɑ</v>
      </c>
      <c r="I131" s="4" t="str">
        <f t="shared" si="38"/>
        <v>na</v>
      </c>
      <c r="J131" s="10">
        <f t="shared" si="39"/>
        <v>2</v>
      </c>
      <c r="K131" s="1">
        <f t="shared" si="40"/>
        <v>2</v>
      </c>
      <c r="L131" s="10">
        <f t="shared" si="41"/>
        <v>2</v>
      </c>
      <c r="M131" s="1" t="str">
        <f t="shared" si="42"/>
        <v>-na-</v>
      </c>
      <c r="N131" s="1" t="str">
        <f t="shared" si="43"/>
        <v>[nɑ]</v>
      </c>
      <c r="O131" s="3" t="e" cm="1">
        <f t="array" ref="O131">SUM(_xlfn._xlws.FILTER($G$2:$G$2454,_xlfn.MAP($M$2:$M$2454,_xlfn.LAMBDA(_xlpm.x,_xlpm.x=$M131))))</f>
        <v>#NAME?</v>
      </c>
      <c r="P131" s="4" t="e">
        <f t="shared" si="44"/>
        <v>#NAME?</v>
      </c>
      <c r="Q131" s="6" t="e" cm="1">
        <f t="array" ref="Q131">SUM(_xlfn._xlws.FILTER($G$2:$G$2454,_xlfn.MAP($N$2:$N$2454,_xlfn.LAMBDA(_xlpm.x,_xlpm.x=$N131))))</f>
        <v>#NAME?</v>
      </c>
      <c r="R131" s="4" t="e">
        <f t="shared" si="45"/>
        <v>#NAME?</v>
      </c>
      <c r="S131" s="4" t="e">
        <f t="shared" si="46"/>
        <v>#NAME?</v>
      </c>
      <c r="T131" s="4" t="e">
        <f t="shared" si="47"/>
        <v>#NAME?</v>
      </c>
      <c r="U131" s="4" t="e">
        <f t="shared" si="48"/>
        <v>#NAME?</v>
      </c>
      <c r="V131" s="2"/>
      <c r="X131" s="2"/>
      <c r="AC131" s="2"/>
      <c r="AD131" s="2"/>
    </row>
    <row r="132" spans="1:30">
      <c r="A132" s="1" t="str">
        <f t="shared" si="35"/>
        <v>-se- : [sɜ]</v>
      </c>
      <c r="B132" s="1">
        <f t="shared" si="34"/>
        <v>0</v>
      </c>
      <c r="C132" s="1">
        <f t="shared" si="34"/>
        <v>0</v>
      </c>
      <c r="D132" s="1">
        <f t="shared" si="34"/>
        <v>0</v>
      </c>
      <c r="E132" s="7">
        <v>4</v>
      </c>
      <c r="F132" s="9" t="s">
        <v>1667</v>
      </c>
      <c r="G132" s="3" t="e">
        <f t="shared" si="36"/>
        <v>#NAME?</v>
      </c>
      <c r="H132" s="4" t="str">
        <f t="shared" si="37"/>
        <v>sɜ</v>
      </c>
      <c r="I132" s="4" t="str">
        <f t="shared" si="38"/>
        <v>se</v>
      </c>
      <c r="J132" s="10">
        <f t="shared" si="39"/>
        <v>2</v>
      </c>
      <c r="K132" s="1">
        <f t="shared" si="40"/>
        <v>2</v>
      </c>
      <c r="L132" s="10">
        <f t="shared" si="41"/>
        <v>2</v>
      </c>
      <c r="M132" s="1" t="str">
        <f t="shared" si="42"/>
        <v>-se-</v>
      </c>
      <c r="N132" s="1" t="str">
        <f t="shared" si="43"/>
        <v>[sɜ]</v>
      </c>
      <c r="O132" s="3" t="e" cm="1">
        <f t="array" ref="O132">SUM(_xlfn._xlws.FILTER($G$2:$G$2454,_xlfn.MAP($M$2:$M$2454,_xlfn.LAMBDA(_xlpm.x,_xlpm.x=$M132))))</f>
        <v>#NAME?</v>
      </c>
      <c r="P132" s="4" t="e">
        <f t="shared" si="44"/>
        <v>#NAME?</v>
      </c>
      <c r="Q132" s="6" t="e" cm="1">
        <f t="array" ref="Q132">SUM(_xlfn._xlws.FILTER($G$2:$G$2454,_xlfn.MAP($N$2:$N$2454,_xlfn.LAMBDA(_xlpm.x,_xlpm.x=$N132))))</f>
        <v>#NAME?</v>
      </c>
      <c r="R132" s="4" t="e">
        <f t="shared" si="45"/>
        <v>#NAME?</v>
      </c>
      <c r="S132" s="4" t="e">
        <f t="shared" si="46"/>
        <v>#NAME?</v>
      </c>
      <c r="T132" s="4" t="e">
        <f t="shared" si="47"/>
        <v>#NAME?</v>
      </c>
      <c r="U132" s="4" t="e">
        <f t="shared" si="48"/>
        <v>#NAME?</v>
      </c>
      <c r="V132" s="2"/>
      <c r="X132" s="2"/>
      <c r="AC132" s="2"/>
      <c r="AD132" s="2"/>
    </row>
    <row r="133" spans="1:30">
      <c r="A133" s="1" t="str">
        <f t="shared" si="35"/>
        <v>-re- : [ɹi]</v>
      </c>
      <c r="B133" s="1">
        <f t="shared" si="34"/>
        <v>1</v>
      </c>
      <c r="C133" s="1">
        <f t="shared" si="34"/>
        <v>0</v>
      </c>
      <c r="D133" s="1">
        <f t="shared" si="34"/>
        <v>0</v>
      </c>
      <c r="E133" s="7">
        <v>21</v>
      </c>
      <c r="F133" s="9" t="s">
        <v>1132</v>
      </c>
      <c r="G133" s="3" t="e">
        <f t="shared" si="36"/>
        <v>#NAME?</v>
      </c>
      <c r="H133" s="4" t="str">
        <f t="shared" si="37"/>
        <v>ɹi</v>
      </c>
      <c r="I133" s="4" t="str">
        <f t="shared" si="38"/>
        <v>re</v>
      </c>
      <c r="J133" s="10">
        <f t="shared" si="39"/>
        <v>2</v>
      </c>
      <c r="K133" s="1">
        <f t="shared" si="40"/>
        <v>2</v>
      </c>
      <c r="L133" s="10">
        <f t="shared" si="41"/>
        <v>2</v>
      </c>
      <c r="M133" s="1" t="str">
        <f t="shared" si="42"/>
        <v>-re-</v>
      </c>
      <c r="N133" s="1" t="str">
        <f t="shared" si="43"/>
        <v>[ɹi]</v>
      </c>
      <c r="O133" s="3" t="e" cm="1">
        <f t="array" ref="O133">SUM(_xlfn._xlws.FILTER($G$2:$G$2454,_xlfn.MAP($M$2:$M$2454,_xlfn.LAMBDA(_xlpm.x,_xlpm.x=$M133))))</f>
        <v>#NAME?</v>
      </c>
      <c r="P133" s="4" t="e">
        <f t="shared" si="44"/>
        <v>#NAME?</v>
      </c>
      <c r="Q133" s="6" t="e" cm="1">
        <f t="array" ref="Q133">SUM(_xlfn._xlws.FILTER($G$2:$G$2454,_xlfn.MAP($N$2:$N$2454,_xlfn.LAMBDA(_xlpm.x,_xlpm.x=$N133))))</f>
        <v>#NAME?</v>
      </c>
      <c r="R133" s="4" t="e">
        <f t="shared" si="45"/>
        <v>#NAME?</v>
      </c>
      <c r="S133" s="4" t="e">
        <f t="shared" si="46"/>
        <v>#NAME?</v>
      </c>
      <c r="T133" s="4" t="e">
        <f t="shared" si="47"/>
        <v>#NAME?</v>
      </c>
      <c r="U133" s="4" t="e">
        <f t="shared" si="48"/>
        <v>#NAME?</v>
      </c>
      <c r="V133" s="2"/>
      <c r="X133" s="2"/>
      <c r="AC133" s="2"/>
      <c r="AD133" s="2"/>
    </row>
    <row r="134" spans="1:30">
      <c r="A134" s="1" t="str">
        <f t="shared" si="35"/>
        <v>-pe- : [pi]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1</v>
      </c>
      <c r="F134" s="9" t="s">
        <v>220</v>
      </c>
      <c r="G134" s="3" t="e">
        <f t="shared" si="36"/>
        <v>#NAME?</v>
      </c>
      <c r="H134" s="4" t="str">
        <f t="shared" si="37"/>
        <v>pi</v>
      </c>
      <c r="I134" s="4" t="str">
        <f t="shared" si="38"/>
        <v>pe</v>
      </c>
      <c r="J134" s="10">
        <f t="shared" si="39"/>
        <v>2</v>
      </c>
      <c r="K134" s="1">
        <f t="shared" si="40"/>
        <v>2</v>
      </c>
      <c r="L134" s="10">
        <f t="shared" si="41"/>
        <v>2</v>
      </c>
      <c r="M134" s="1" t="str">
        <f t="shared" si="42"/>
        <v>-pe-</v>
      </c>
      <c r="N134" s="1" t="str">
        <f t="shared" si="43"/>
        <v>[pi]</v>
      </c>
      <c r="O134" s="3" t="e" cm="1">
        <f t="array" ref="O134">SUM(_xlfn._xlws.FILTER($G$2:$G$2454,_xlfn.MAP($M$2:$M$2454,_xlfn.LAMBDA(_xlpm.x,_xlpm.x=$M134))))</f>
        <v>#NAME?</v>
      </c>
      <c r="P134" s="4" t="e">
        <f t="shared" si="44"/>
        <v>#NAME?</v>
      </c>
      <c r="Q134" s="6" t="e" cm="1">
        <f t="array" ref="Q134">SUM(_xlfn._xlws.FILTER($G$2:$G$2454,_xlfn.MAP($N$2:$N$2454,_xlfn.LAMBDA(_xlpm.x,_xlpm.x=$N134))))</f>
        <v>#NAME?</v>
      </c>
      <c r="R134" s="4" t="e">
        <f t="shared" si="45"/>
        <v>#NAME?</v>
      </c>
      <c r="S134" s="4" t="e">
        <f t="shared" si="46"/>
        <v>#NAME?</v>
      </c>
      <c r="T134" s="4" t="e">
        <f t="shared" si="47"/>
        <v>#NAME?</v>
      </c>
      <c r="U134" s="4" t="e">
        <f t="shared" si="48"/>
        <v>#NAME?</v>
      </c>
      <c r="V134" s="2"/>
      <c r="X134" s="2"/>
      <c r="AC134" s="2"/>
      <c r="AD134" s="2"/>
    </row>
    <row r="135" spans="1:30">
      <c r="A135" s="1" t="str">
        <f t="shared" si="35"/>
        <v>-cu- : [kyə]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5</v>
      </c>
      <c r="F135" s="9" t="s">
        <v>1222</v>
      </c>
      <c r="G135" s="3" t="e">
        <f t="shared" si="36"/>
        <v>#NAME?</v>
      </c>
      <c r="H135" s="1" t="str">
        <f t="shared" si="37"/>
        <v>kyə</v>
      </c>
      <c r="I135" s="1" t="str">
        <f t="shared" si="38"/>
        <v>cu</v>
      </c>
      <c r="J135" s="10">
        <f t="shared" si="39"/>
        <v>3</v>
      </c>
      <c r="K135" s="1">
        <f t="shared" si="40"/>
        <v>2</v>
      </c>
      <c r="L135" s="10">
        <f t="shared" si="41"/>
        <v>3</v>
      </c>
      <c r="M135" s="1" t="str">
        <f t="shared" si="42"/>
        <v>-cu-</v>
      </c>
      <c r="N135" s="1" t="str">
        <f t="shared" si="43"/>
        <v>[kyə]</v>
      </c>
      <c r="O135" s="3" t="e" cm="1">
        <f t="array" ref="O135">SUM(_xlfn._xlws.FILTER($G$2:$G$2454,_xlfn.MAP($M$2:$M$2454,_xlfn.LAMBDA(_xlpm.x,_xlpm.x=$M135))))</f>
        <v>#NAME?</v>
      </c>
      <c r="P135" s="4" t="e">
        <f t="shared" si="44"/>
        <v>#NAME?</v>
      </c>
      <c r="Q135" s="6" t="e" cm="1">
        <f t="array" ref="Q135">SUM(_xlfn._xlws.FILTER($G$2:$G$2454,_xlfn.MAP($N$2:$N$2454,_xlfn.LAMBDA(_xlpm.x,_xlpm.x=$N135))))</f>
        <v>#NAME?</v>
      </c>
      <c r="R135" s="4" t="e">
        <f t="shared" si="45"/>
        <v>#NAME?</v>
      </c>
      <c r="S135" s="4" t="e">
        <f t="shared" si="46"/>
        <v>#NAME?</v>
      </c>
      <c r="T135" s="4" t="e">
        <f t="shared" si="47"/>
        <v>#NAME?</v>
      </c>
      <c r="U135" s="4" t="e">
        <f t="shared" si="48"/>
        <v>#NAME?</v>
      </c>
      <c r="V135" s="2"/>
      <c r="X135" s="2"/>
      <c r="AC135" s="2"/>
      <c r="AD135" s="2"/>
    </row>
    <row r="136" spans="1:30">
      <c r="A136" s="1" t="str">
        <f t="shared" si="35"/>
        <v>-a- : [ɑ]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18</v>
      </c>
      <c r="F136" s="9" t="s">
        <v>1466</v>
      </c>
      <c r="G136" s="3" t="e">
        <f t="shared" si="36"/>
        <v>#NAME?</v>
      </c>
      <c r="H136" s="4" t="str">
        <f t="shared" si="37"/>
        <v>ɑ</v>
      </c>
      <c r="I136" s="4" t="str">
        <f t="shared" si="38"/>
        <v>a</v>
      </c>
      <c r="J136" s="10">
        <f t="shared" si="39"/>
        <v>1</v>
      </c>
      <c r="K136" s="1">
        <f t="shared" si="40"/>
        <v>1</v>
      </c>
      <c r="L136" s="10">
        <f t="shared" si="41"/>
        <v>1</v>
      </c>
      <c r="M136" s="1" t="str">
        <f t="shared" si="42"/>
        <v>-a-</v>
      </c>
      <c r="N136" s="1" t="str">
        <f t="shared" si="43"/>
        <v>[ɑ]</v>
      </c>
      <c r="O136" s="3" t="e" cm="1">
        <f t="array" ref="O136">SUM(_xlfn._xlws.FILTER($G$2:$G$2454,_xlfn.MAP($M$2:$M$2454,_xlfn.LAMBDA(_xlpm.x,_xlpm.x=$M136))))</f>
        <v>#NAME?</v>
      </c>
      <c r="P136" s="4" t="e">
        <f t="shared" si="44"/>
        <v>#NAME?</v>
      </c>
      <c r="Q136" s="6" t="e" cm="1">
        <f t="array" ref="Q136">SUM(_xlfn._xlws.FILTER($G$2:$G$2454,_xlfn.MAP($N$2:$N$2454,_xlfn.LAMBDA(_xlpm.x,_xlpm.x=$N136))))</f>
        <v>#NAME?</v>
      </c>
      <c r="R136" s="4" t="e">
        <f t="shared" si="45"/>
        <v>#NAME?</v>
      </c>
      <c r="S136" s="4" t="e">
        <f t="shared" si="46"/>
        <v>#NAME?</v>
      </c>
      <c r="T136" s="4" t="e">
        <f t="shared" si="47"/>
        <v>#NAME?</v>
      </c>
      <c r="U136" s="4" t="e">
        <f t="shared" si="48"/>
        <v>#NAME?</v>
      </c>
      <c r="V136" s="2"/>
      <c r="X136" s="2"/>
      <c r="AC136" s="2"/>
      <c r="AD136" s="2"/>
    </row>
    <row r="137" spans="1:30">
      <c r="A137" s="1" t="str">
        <f t="shared" si="35"/>
        <v>-tra- : [tɹə]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2</v>
      </c>
      <c r="F137" s="9" t="s">
        <v>1433</v>
      </c>
      <c r="G137" s="3" t="e">
        <f t="shared" si="36"/>
        <v>#NAME?</v>
      </c>
      <c r="H137" s="4" t="str">
        <f t="shared" si="37"/>
        <v>tɹə</v>
      </c>
      <c r="I137" s="4" t="str">
        <f t="shared" si="38"/>
        <v>tra</v>
      </c>
      <c r="J137" s="10">
        <f t="shared" si="39"/>
        <v>3</v>
      </c>
      <c r="K137" s="1">
        <f t="shared" si="40"/>
        <v>3</v>
      </c>
      <c r="L137" s="10">
        <f t="shared" si="41"/>
        <v>3</v>
      </c>
      <c r="M137" s="1" t="str">
        <f t="shared" si="42"/>
        <v>-tra-</v>
      </c>
      <c r="N137" s="1" t="str">
        <f t="shared" si="43"/>
        <v>[tɹə]</v>
      </c>
      <c r="O137" s="3" t="e" cm="1">
        <f t="array" ref="O137">SUM(_xlfn._xlws.FILTER($G$2:$G$2454,_xlfn.MAP($M$2:$M$2454,_xlfn.LAMBDA(_xlpm.x,_xlpm.x=$M137))))</f>
        <v>#NAME?</v>
      </c>
      <c r="P137" s="4" t="e">
        <f t="shared" si="44"/>
        <v>#NAME?</v>
      </c>
      <c r="Q137" s="6" t="e" cm="1">
        <f t="array" ref="Q137">SUM(_xlfn._xlws.FILTER($G$2:$G$2454,_xlfn.MAP($N$2:$N$2454,_xlfn.LAMBDA(_xlpm.x,_xlpm.x=$N137))))</f>
        <v>#NAME?</v>
      </c>
      <c r="R137" s="4" t="e">
        <f t="shared" si="45"/>
        <v>#NAME?</v>
      </c>
      <c r="S137" s="4" t="e">
        <f t="shared" si="46"/>
        <v>#NAME?</v>
      </c>
      <c r="T137" s="4" t="e">
        <f t="shared" si="47"/>
        <v>#NAME?</v>
      </c>
      <c r="U137" s="4" t="e">
        <f t="shared" si="48"/>
        <v>#NAME?</v>
      </c>
      <c r="V137" s="2"/>
      <c r="X137" s="2"/>
      <c r="AC137" s="2"/>
      <c r="AD137" s="2"/>
    </row>
    <row r="138" spans="1:30">
      <c r="A138" s="1" t="str">
        <f t="shared" si="35"/>
        <v>-clo- : [klɔ]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1444</v>
      </c>
      <c r="G138" s="3" t="e">
        <f t="shared" si="36"/>
        <v>#NAME?</v>
      </c>
      <c r="H138" s="4" t="str">
        <f t="shared" si="37"/>
        <v>klɔ</v>
      </c>
      <c r="I138" s="4" t="str">
        <f t="shared" si="38"/>
        <v>clo</v>
      </c>
      <c r="J138" s="10">
        <f t="shared" si="39"/>
        <v>3</v>
      </c>
      <c r="K138" s="1">
        <f t="shared" si="40"/>
        <v>3</v>
      </c>
      <c r="L138" s="10">
        <f t="shared" si="41"/>
        <v>3</v>
      </c>
      <c r="M138" s="1" t="str">
        <f t="shared" si="42"/>
        <v>-clo-</v>
      </c>
      <c r="N138" s="1" t="str">
        <f t="shared" si="43"/>
        <v>[klɔ]</v>
      </c>
      <c r="O138" s="3" t="e" cm="1">
        <f t="array" ref="O138">SUM(_xlfn._xlws.FILTER($G$2:$G$2454,_xlfn.MAP($M$2:$M$2454,_xlfn.LAMBDA(_xlpm.x,_xlpm.x=$M138))))</f>
        <v>#NAME?</v>
      </c>
      <c r="P138" s="4" t="e">
        <f t="shared" si="44"/>
        <v>#NAME?</v>
      </c>
      <c r="Q138" s="6" t="e" cm="1">
        <f t="array" ref="Q138">SUM(_xlfn._xlws.FILTER($G$2:$G$2454,_xlfn.MAP($N$2:$N$2454,_xlfn.LAMBDA(_xlpm.x,_xlpm.x=$N138))))</f>
        <v>#NAME?</v>
      </c>
      <c r="R138" s="4" t="e">
        <f t="shared" si="45"/>
        <v>#NAME?</v>
      </c>
      <c r="S138" s="4" t="e">
        <f t="shared" si="46"/>
        <v>#NAME?</v>
      </c>
      <c r="T138" s="4" t="e">
        <f t="shared" si="47"/>
        <v>#NAME?</v>
      </c>
      <c r="U138" s="4" t="e">
        <f t="shared" si="48"/>
        <v>#NAME?</v>
      </c>
      <c r="V138" s="2"/>
      <c r="X138" s="2"/>
      <c r="AC138" s="2"/>
      <c r="AD138" s="2"/>
    </row>
    <row r="139" spans="1:30">
      <c r="A139" s="1" t="str">
        <f t="shared" si="35"/>
        <v>-ctu- : [ktʃu]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1445</v>
      </c>
      <c r="G139" s="3" t="e">
        <f t="shared" si="36"/>
        <v>#NAME?</v>
      </c>
      <c r="H139" s="1" t="str">
        <f t="shared" si="37"/>
        <v>ktʃu</v>
      </c>
      <c r="I139" s="1" t="str">
        <f t="shared" si="38"/>
        <v>ctu</v>
      </c>
      <c r="J139" s="10">
        <f t="shared" si="39"/>
        <v>4</v>
      </c>
      <c r="K139" s="1">
        <f t="shared" si="40"/>
        <v>3</v>
      </c>
      <c r="L139" s="10">
        <f t="shared" si="41"/>
        <v>4</v>
      </c>
      <c r="M139" s="1" t="str">
        <f t="shared" si="42"/>
        <v>-ctu-</v>
      </c>
      <c r="N139" s="1" t="str">
        <f t="shared" si="43"/>
        <v>[ktʃu]</v>
      </c>
      <c r="O139" s="3" t="e" cm="1">
        <f t="array" ref="O139">SUM(_xlfn._xlws.FILTER($G$2:$G$2454,_xlfn.MAP($M$2:$M$2454,_xlfn.LAMBDA(_xlpm.x,_xlpm.x=$M139))))</f>
        <v>#NAME?</v>
      </c>
      <c r="P139" s="4" t="e">
        <f t="shared" si="44"/>
        <v>#NAME?</v>
      </c>
      <c r="Q139" s="6" t="e" cm="1">
        <f t="array" ref="Q139">SUM(_xlfn._xlws.FILTER($G$2:$G$2454,_xlfn.MAP($N$2:$N$2454,_xlfn.LAMBDA(_xlpm.x,_xlpm.x=$N139))))</f>
        <v>#NAME?</v>
      </c>
      <c r="R139" s="4" t="e">
        <f t="shared" si="45"/>
        <v>#NAME?</v>
      </c>
      <c r="S139" s="4" t="e">
        <f t="shared" si="46"/>
        <v>#NAME?</v>
      </c>
      <c r="T139" s="4" t="e">
        <f t="shared" si="47"/>
        <v>#NAME?</v>
      </c>
      <c r="U139" s="4" t="e">
        <f t="shared" si="48"/>
        <v>#NAME?</v>
      </c>
      <c r="V139" s="2"/>
      <c r="X139" s="2"/>
      <c r="AC139" s="2"/>
      <c r="AD139" s="2"/>
    </row>
    <row r="140" spans="1:30">
      <c r="A140" s="1" t="str">
        <f t="shared" si="35"/>
        <v>-ctu- : [ktʃʊ]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1446</v>
      </c>
      <c r="G140" s="3" t="e">
        <f t="shared" si="36"/>
        <v>#NAME?</v>
      </c>
      <c r="H140" s="1" t="str">
        <f t="shared" si="37"/>
        <v>ktʃʊ</v>
      </c>
      <c r="I140" s="1" t="str">
        <f t="shared" si="38"/>
        <v>ctu</v>
      </c>
      <c r="J140" s="10">
        <f t="shared" si="39"/>
        <v>4</v>
      </c>
      <c r="K140" s="1">
        <f t="shared" si="40"/>
        <v>3</v>
      </c>
      <c r="L140" s="10">
        <f t="shared" si="41"/>
        <v>4</v>
      </c>
      <c r="M140" s="1" t="str">
        <f t="shared" si="42"/>
        <v>-ctu-</v>
      </c>
      <c r="N140" s="1" t="str">
        <f t="shared" si="43"/>
        <v>[ktʃʊ]</v>
      </c>
      <c r="O140" s="3" t="e" cm="1">
        <f t="array" ref="O140">SUM(_xlfn._xlws.FILTER($G$2:$G$2454,_xlfn.MAP($M$2:$M$2454,_xlfn.LAMBDA(_xlpm.x,_xlpm.x=$M140))))</f>
        <v>#NAME?</v>
      </c>
      <c r="P140" s="4" t="e">
        <f t="shared" si="44"/>
        <v>#NAME?</v>
      </c>
      <c r="Q140" s="6" t="e" cm="1">
        <f t="array" ref="Q140">SUM(_xlfn._xlws.FILTER($G$2:$G$2454,_xlfn.MAP($N$2:$N$2454,_xlfn.LAMBDA(_xlpm.x,_xlpm.x=$N140))))</f>
        <v>#NAME?</v>
      </c>
      <c r="R140" s="4" t="e">
        <f t="shared" si="45"/>
        <v>#NAME?</v>
      </c>
      <c r="S140" s="4" t="e">
        <f t="shared" si="46"/>
        <v>#NAME?</v>
      </c>
      <c r="T140" s="4" t="e">
        <f t="shared" si="47"/>
        <v>#NAME?</v>
      </c>
      <c r="U140" s="4" t="e">
        <f t="shared" si="48"/>
        <v>#NAME?</v>
      </c>
      <c r="V140" s="2"/>
      <c r="X140" s="2"/>
      <c r="AC140" s="2"/>
      <c r="AD140" s="2"/>
    </row>
    <row r="141" spans="1:30">
      <c r="A141" s="1" t="str">
        <f t="shared" si="35"/>
        <v>-do- : [doʊ]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3</v>
      </c>
      <c r="F141" s="9" t="s">
        <v>1952</v>
      </c>
      <c r="G141" s="3" t="e">
        <f t="shared" si="36"/>
        <v>#NAME?</v>
      </c>
      <c r="H141" s="4" t="str">
        <f t="shared" si="37"/>
        <v>doʊ</v>
      </c>
      <c r="I141" s="4" t="str">
        <f t="shared" si="38"/>
        <v>do</v>
      </c>
      <c r="J141" s="10">
        <f t="shared" si="39"/>
        <v>3</v>
      </c>
      <c r="K141" s="1">
        <f t="shared" si="40"/>
        <v>2</v>
      </c>
      <c r="L141" s="10">
        <f t="shared" si="41"/>
        <v>3</v>
      </c>
      <c r="M141" s="1" t="str">
        <f t="shared" si="42"/>
        <v>-do-</v>
      </c>
      <c r="N141" s="1" t="str">
        <f t="shared" si="43"/>
        <v>[doʊ]</v>
      </c>
      <c r="O141" s="3" t="e" cm="1">
        <f t="array" ref="O141">SUM(_xlfn._xlws.FILTER($G$2:$G$2454,_xlfn.MAP($M$2:$M$2454,_xlfn.LAMBDA(_xlpm.x,_xlpm.x=$M141))))</f>
        <v>#NAME?</v>
      </c>
      <c r="P141" s="4" t="e">
        <f t="shared" si="44"/>
        <v>#NAME?</v>
      </c>
      <c r="Q141" s="6" t="e" cm="1">
        <f t="array" ref="Q141">SUM(_xlfn._xlws.FILTER($G$2:$G$2454,_xlfn.MAP($N$2:$N$2454,_xlfn.LAMBDA(_xlpm.x,_xlpm.x=$N141))))</f>
        <v>#NAME?</v>
      </c>
      <c r="R141" s="4" t="e">
        <f t="shared" si="45"/>
        <v>#NAME?</v>
      </c>
      <c r="S141" s="4" t="e">
        <f t="shared" si="46"/>
        <v>#NAME?</v>
      </c>
      <c r="T141" s="4" t="e">
        <f t="shared" si="47"/>
        <v>#NAME?</v>
      </c>
      <c r="U141" s="4" t="e">
        <f t="shared" si="48"/>
        <v>#NAME?</v>
      </c>
      <c r="V141" s="2"/>
      <c r="X141" s="2"/>
      <c r="AC141" s="2"/>
      <c r="AD141" s="2"/>
    </row>
    <row r="142" spans="1:30">
      <c r="A142" s="1" t="str">
        <f t="shared" si="35"/>
        <v>-ms- : [ms]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1</v>
      </c>
      <c r="D142" s="1">
        <f t="shared" si="49"/>
        <v>0</v>
      </c>
      <c r="E142" s="7">
        <v>1</v>
      </c>
      <c r="F142" s="9" t="s">
        <v>2455</v>
      </c>
      <c r="G142" s="3" t="e">
        <f t="shared" si="36"/>
        <v>#NAME?</v>
      </c>
      <c r="H142" s="1" t="str">
        <f t="shared" si="37"/>
        <v>ms</v>
      </c>
      <c r="I142" s="1" t="str">
        <f t="shared" si="38"/>
        <v>ms</v>
      </c>
      <c r="J142" s="10">
        <f t="shared" si="39"/>
        <v>2</v>
      </c>
      <c r="K142" s="1">
        <f t="shared" si="40"/>
        <v>2</v>
      </c>
      <c r="L142" s="10">
        <f t="shared" si="41"/>
        <v>2</v>
      </c>
      <c r="M142" s="1" t="str">
        <f t="shared" si="42"/>
        <v>-ms-</v>
      </c>
      <c r="N142" s="1" t="str">
        <f t="shared" si="43"/>
        <v>[ms]</v>
      </c>
      <c r="O142" s="3" t="e" cm="1">
        <f t="array" ref="O142">SUM(_xlfn._xlws.FILTER($G$2:$G$2454,_xlfn.MAP($M$2:$M$2454,_xlfn.LAMBDA(_xlpm.x,_xlpm.x=$M142))))</f>
        <v>#NAME?</v>
      </c>
      <c r="P142" s="4" t="e">
        <f t="shared" si="44"/>
        <v>#NAME?</v>
      </c>
      <c r="Q142" s="6" t="e" cm="1">
        <f t="array" ref="Q142">SUM(_xlfn._xlws.FILTER($G$2:$G$2454,_xlfn.MAP($N$2:$N$2454,_xlfn.LAMBDA(_xlpm.x,_xlpm.x=$N142))))</f>
        <v>#NAME?</v>
      </c>
      <c r="R142" s="4" t="e">
        <f t="shared" si="45"/>
        <v>#NAME?</v>
      </c>
      <c r="S142" s="4" t="e">
        <f t="shared" si="46"/>
        <v>#NAME?</v>
      </c>
      <c r="T142" s="4" t="e">
        <f t="shared" si="47"/>
        <v>#NAME?</v>
      </c>
      <c r="U142" s="4" t="e">
        <f t="shared" si="48"/>
        <v>#NAME?</v>
      </c>
      <c r="V142" s="2"/>
      <c r="X142" s="2"/>
      <c r="AC142" s="2"/>
      <c r="AD142" s="2"/>
    </row>
    <row r="143" spans="1:30">
      <c r="A143" s="1" t="str">
        <f t="shared" si="35"/>
        <v>-pu- : [pu]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2193</v>
      </c>
      <c r="G143" s="3" t="e">
        <f t="shared" si="36"/>
        <v>#NAME?</v>
      </c>
      <c r="H143" s="4" t="str">
        <f t="shared" si="37"/>
        <v>pu</v>
      </c>
      <c r="I143" s="4" t="str">
        <f t="shared" si="38"/>
        <v>pu</v>
      </c>
      <c r="J143" s="10">
        <f t="shared" si="39"/>
        <v>2</v>
      </c>
      <c r="K143" s="1">
        <f t="shared" si="40"/>
        <v>2</v>
      </c>
      <c r="L143" s="10">
        <f t="shared" si="41"/>
        <v>2</v>
      </c>
      <c r="M143" s="1" t="str">
        <f t="shared" si="42"/>
        <v>-pu-</v>
      </c>
      <c r="N143" s="1" t="str">
        <f t="shared" si="43"/>
        <v>[pu]</v>
      </c>
      <c r="O143" s="3" t="e" cm="1">
        <f t="array" ref="O143">SUM(_xlfn._xlws.FILTER($G$2:$G$2454,_xlfn.MAP($M$2:$M$2454,_xlfn.LAMBDA(_xlpm.x,_xlpm.x=$M143))))</f>
        <v>#NAME?</v>
      </c>
      <c r="P143" s="4" t="e">
        <f t="shared" si="44"/>
        <v>#NAME?</v>
      </c>
      <c r="Q143" s="6" t="e" cm="1">
        <f t="array" ref="Q143">SUM(_xlfn._xlws.FILTER($G$2:$G$2454,_xlfn.MAP($N$2:$N$2454,_xlfn.LAMBDA(_xlpm.x,_xlpm.x=$N143))))</f>
        <v>#NAME?</v>
      </c>
      <c r="R143" s="4" t="e">
        <f t="shared" si="45"/>
        <v>#NAME?</v>
      </c>
      <c r="S143" s="4" t="e">
        <f t="shared" si="46"/>
        <v>#NAME?</v>
      </c>
      <c r="T143" s="4" t="e">
        <f t="shared" si="47"/>
        <v>#NAME?</v>
      </c>
      <c r="U143" s="4" t="e">
        <f t="shared" si="48"/>
        <v>#NAME?</v>
      </c>
      <c r="V143" s="2"/>
      <c r="X143" s="2"/>
      <c r="AC143" s="2"/>
      <c r="AD143" s="2"/>
    </row>
    <row r="144" spans="1:30">
      <c r="A144" s="1" t="str">
        <f t="shared" si="35"/>
        <v>-rne- : [ɹni]</v>
      </c>
      <c r="B144" s="1">
        <f t="shared" si="49"/>
        <v>1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2361</v>
      </c>
      <c r="G144" s="3" t="e">
        <f t="shared" si="36"/>
        <v>#NAME?</v>
      </c>
      <c r="H144" s="4" t="str">
        <f t="shared" si="37"/>
        <v>ɹni</v>
      </c>
      <c r="I144" s="4" t="str">
        <f t="shared" si="38"/>
        <v>rne</v>
      </c>
      <c r="J144" s="10">
        <f t="shared" si="39"/>
        <v>3</v>
      </c>
      <c r="K144" s="1">
        <f t="shared" si="40"/>
        <v>3</v>
      </c>
      <c r="L144" s="10">
        <f t="shared" si="41"/>
        <v>3</v>
      </c>
      <c r="M144" s="1" t="str">
        <f t="shared" si="42"/>
        <v>-rne-</v>
      </c>
      <c r="N144" s="1" t="str">
        <f t="shared" si="43"/>
        <v>[ɹni]</v>
      </c>
      <c r="O144" s="3" t="e" cm="1">
        <f t="array" ref="O144">SUM(_xlfn._xlws.FILTER($G$2:$G$2454,_xlfn.MAP($M$2:$M$2454,_xlfn.LAMBDA(_xlpm.x,_xlpm.x=$M144))))</f>
        <v>#NAME?</v>
      </c>
      <c r="P144" s="4" t="e">
        <f t="shared" si="44"/>
        <v>#NAME?</v>
      </c>
      <c r="Q144" s="6" t="e" cm="1">
        <f t="array" ref="Q144">SUM(_xlfn._xlws.FILTER($G$2:$G$2454,_xlfn.MAP($N$2:$N$2454,_xlfn.LAMBDA(_xlpm.x,_xlpm.x=$N144))))</f>
        <v>#NAME?</v>
      </c>
      <c r="R144" s="4" t="e">
        <f t="shared" si="45"/>
        <v>#NAME?</v>
      </c>
      <c r="S144" s="4" t="e">
        <f t="shared" si="46"/>
        <v>#NAME?</v>
      </c>
      <c r="T144" s="4" t="e">
        <f t="shared" si="47"/>
        <v>#NAME?</v>
      </c>
      <c r="U144" s="4" t="e">
        <f t="shared" si="48"/>
        <v>#NAME?</v>
      </c>
      <c r="V144" s="2"/>
      <c r="X144" s="2"/>
      <c r="AC144" s="2"/>
      <c r="AD144" s="2"/>
    </row>
    <row r="145" spans="1:30">
      <c r="A145" s="1" t="str">
        <f t="shared" si="35"/>
        <v>-rne- : [ɹnɜ]</v>
      </c>
      <c r="B145" s="1">
        <f t="shared" si="49"/>
        <v>1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1448</v>
      </c>
      <c r="G145" s="3" t="e">
        <f t="shared" si="36"/>
        <v>#NAME?</v>
      </c>
      <c r="H145" s="4" t="str">
        <f t="shared" si="37"/>
        <v>ɹnɜ</v>
      </c>
      <c r="I145" s="4" t="str">
        <f t="shared" si="38"/>
        <v>rne</v>
      </c>
      <c r="J145" s="10">
        <f t="shared" si="39"/>
        <v>3</v>
      </c>
      <c r="K145" s="1">
        <f t="shared" si="40"/>
        <v>3</v>
      </c>
      <c r="L145" s="10">
        <f t="shared" si="41"/>
        <v>3</v>
      </c>
      <c r="M145" s="1" t="str">
        <f t="shared" si="42"/>
        <v>-rne-</v>
      </c>
      <c r="N145" s="1" t="str">
        <f t="shared" si="43"/>
        <v>[ɹnɜ]</v>
      </c>
      <c r="O145" s="3" t="e" cm="1">
        <f t="array" ref="O145">SUM(_xlfn._xlws.FILTER($G$2:$G$2454,_xlfn.MAP($M$2:$M$2454,_xlfn.LAMBDA(_xlpm.x,_xlpm.x=$M145))))</f>
        <v>#NAME?</v>
      </c>
      <c r="P145" s="4" t="e">
        <f t="shared" si="44"/>
        <v>#NAME?</v>
      </c>
      <c r="Q145" s="6" t="e" cm="1">
        <f t="array" ref="Q145">SUM(_xlfn._xlws.FILTER($G$2:$G$2454,_xlfn.MAP($N$2:$N$2454,_xlfn.LAMBDA(_xlpm.x,_xlpm.x=$N145))))</f>
        <v>#NAME?</v>
      </c>
      <c r="R145" s="4" t="e">
        <f t="shared" si="45"/>
        <v>#NAME?</v>
      </c>
      <c r="S145" s="4" t="e">
        <f t="shared" si="46"/>
        <v>#NAME?</v>
      </c>
      <c r="T145" s="4" t="e">
        <f t="shared" si="47"/>
        <v>#NAME?</v>
      </c>
      <c r="U145" s="4" t="e">
        <f t="shared" si="48"/>
        <v>#NAME?</v>
      </c>
      <c r="V145" s="2"/>
      <c r="X145" s="2"/>
      <c r="AC145" s="2"/>
      <c r="AD145" s="2"/>
    </row>
    <row r="146" spans="1:30">
      <c r="A146" s="1" t="str">
        <f t="shared" si="35"/>
        <v>-rtai- : [ɹtɛ]</v>
      </c>
      <c r="B146" s="1">
        <f t="shared" si="49"/>
        <v>1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1418</v>
      </c>
      <c r="G146" s="3" t="e">
        <f t="shared" si="36"/>
        <v>#NAME?</v>
      </c>
      <c r="H146" s="1" t="str">
        <f t="shared" si="37"/>
        <v>ɹtɛ</v>
      </c>
      <c r="I146" s="1" t="str">
        <f t="shared" si="38"/>
        <v>rtai</v>
      </c>
      <c r="J146" s="10">
        <f t="shared" si="39"/>
        <v>3</v>
      </c>
      <c r="K146" s="1">
        <f t="shared" si="40"/>
        <v>4</v>
      </c>
      <c r="L146" s="10">
        <f t="shared" si="41"/>
        <v>4</v>
      </c>
      <c r="M146" s="1" t="str">
        <f t="shared" si="42"/>
        <v>-rtai-</v>
      </c>
      <c r="N146" s="1" t="str">
        <f t="shared" si="43"/>
        <v>[ɹtɛ]</v>
      </c>
      <c r="O146" s="3" t="e" cm="1">
        <f t="array" ref="O146">SUM(_xlfn._xlws.FILTER($G$2:$G$2454,_xlfn.MAP($M$2:$M$2454,_xlfn.LAMBDA(_xlpm.x,_xlpm.x=$M146))))</f>
        <v>#NAME?</v>
      </c>
      <c r="P146" s="4" t="e">
        <f t="shared" si="44"/>
        <v>#NAME?</v>
      </c>
      <c r="Q146" s="6" t="e" cm="1">
        <f t="array" ref="Q146">SUM(_xlfn._xlws.FILTER($G$2:$G$2454,_xlfn.MAP($N$2:$N$2454,_xlfn.LAMBDA(_xlpm.x,_xlpm.x=$N146))))</f>
        <v>#NAME?</v>
      </c>
      <c r="R146" s="4" t="e">
        <f t="shared" si="45"/>
        <v>#NAME?</v>
      </c>
      <c r="S146" s="4" t="e">
        <f t="shared" si="46"/>
        <v>#NAME?</v>
      </c>
      <c r="T146" s="4" t="e">
        <f t="shared" si="47"/>
        <v>#NAME?</v>
      </c>
      <c r="U146" s="4" t="e">
        <f t="shared" si="48"/>
        <v>#NAME?</v>
      </c>
      <c r="V146" s="2"/>
      <c r="X146" s="2"/>
      <c r="AC146" s="2"/>
      <c r="AD146" s="2"/>
    </row>
    <row r="147" spans="1:30">
      <c r="A147" s="1" t="str">
        <f t="shared" si="35"/>
        <v>-za- : [zæ]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2302</v>
      </c>
      <c r="G147" s="3" t="e">
        <f t="shared" si="36"/>
        <v>#NAME?</v>
      </c>
      <c r="H147" s="4" t="str">
        <f t="shared" si="37"/>
        <v>zæ</v>
      </c>
      <c r="I147" s="4" t="str">
        <f t="shared" si="38"/>
        <v>za</v>
      </c>
      <c r="J147" s="10">
        <f t="shared" si="39"/>
        <v>2</v>
      </c>
      <c r="K147" s="1">
        <f t="shared" si="40"/>
        <v>2</v>
      </c>
      <c r="L147" s="10">
        <f t="shared" si="41"/>
        <v>2</v>
      </c>
      <c r="M147" s="1" t="str">
        <f t="shared" si="42"/>
        <v>-za-</v>
      </c>
      <c r="N147" s="1" t="str">
        <f t="shared" si="43"/>
        <v>[zæ]</v>
      </c>
      <c r="O147" s="3" t="e" cm="1">
        <f t="array" ref="O147">SUM(_xlfn._xlws.FILTER($G$2:$G$2454,_xlfn.MAP($M$2:$M$2454,_xlfn.LAMBDA(_xlpm.x,_xlpm.x=$M147))))</f>
        <v>#NAME?</v>
      </c>
      <c r="P147" s="4" t="e">
        <f t="shared" si="44"/>
        <v>#NAME?</v>
      </c>
      <c r="Q147" s="6" t="e" cm="1">
        <f t="array" ref="Q147">SUM(_xlfn._xlws.FILTER($G$2:$G$2454,_xlfn.MAP($N$2:$N$2454,_xlfn.LAMBDA(_xlpm.x,_xlpm.x=$N147))))</f>
        <v>#NAME?</v>
      </c>
      <c r="R147" s="4" t="e">
        <f t="shared" si="45"/>
        <v>#NAME?</v>
      </c>
      <c r="S147" s="4" t="e">
        <f t="shared" si="46"/>
        <v>#NAME?</v>
      </c>
      <c r="T147" s="4" t="e">
        <f t="shared" si="47"/>
        <v>#NAME?</v>
      </c>
      <c r="U147" s="4" t="e">
        <f t="shared" si="48"/>
        <v>#NAME?</v>
      </c>
      <c r="V147" s="2"/>
      <c r="X147" s="2"/>
      <c r="AC147" s="2"/>
      <c r="AD147" s="2"/>
    </row>
    <row r="148" spans="1:30">
      <c r="A148" s="1" t="str">
        <f t="shared" si="35"/>
        <v>-za- : [ɹtsɑ]</v>
      </c>
      <c r="B148" s="1">
        <f t="shared" si="49"/>
        <v>1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1487</v>
      </c>
      <c r="G148" s="3" t="e">
        <f t="shared" si="36"/>
        <v>#NAME?</v>
      </c>
      <c r="H148" s="1" t="str">
        <f t="shared" si="37"/>
        <v>ɹtsɑ</v>
      </c>
      <c r="I148" s="1" t="str">
        <f t="shared" si="38"/>
        <v>za</v>
      </c>
      <c r="J148" s="10">
        <f t="shared" si="39"/>
        <v>4</v>
      </c>
      <c r="K148" s="1">
        <f t="shared" si="40"/>
        <v>2</v>
      </c>
      <c r="L148" s="10">
        <f t="shared" si="41"/>
        <v>4</v>
      </c>
      <c r="M148" s="1" t="str">
        <f t="shared" si="42"/>
        <v>-za-</v>
      </c>
      <c r="N148" s="1" t="str">
        <f t="shared" si="43"/>
        <v>[ɹtsɑ]</v>
      </c>
      <c r="O148" s="3" t="e" cm="1">
        <f t="array" ref="O148">SUM(_xlfn._xlws.FILTER($G$2:$G$2454,_xlfn.MAP($M$2:$M$2454,_xlfn.LAMBDA(_xlpm.x,_xlpm.x=$M148))))</f>
        <v>#NAME?</v>
      </c>
      <c r="P148" s="4" t="e">
        <f t="shared" si="44"/>
        <v>#NAME?</v>
      </c>
      <c r="Q148" s="6" t="e" cm="1">
        <f t="array" ref="Q148">SUM(_xlfn._xlws.FILTER($G$2:$G$2454,_xlfn.MAP($N$2:$N$2454,_xlfn.LAMBDA(_xlpm.x,_xlpm.x=$N148))))</f>
        <v>#NAME?</v>
      </c>
      <c r="R148" s="4" t="e">
        <f t="shared" si="45"/>
        <v>#NAME?</v>
      </c>
      <c r="S148" s="4" t="e">
        <f t="shared" si="46"/>
        <v>#NAME?</v>
      </c>
      <c r="T148" s="4" t="e">
        <f t="shared" si="47"/>
        <v>#NAME?</v>
      </c>
      <c r="U148" s="4" t="e">
        <f t="shared" si="48"/>
        <v>#NAME?</v>
      </c>
      <c r="V148" s="2"/>
      <c r="X148" s="2"/>
      <c r="AC148" s="2"/>
      <c r="AD148" s="2"/>
    </row>
    <row r="149" spans="1:30">
      <c r="A149" s="1" t="str">
        <f t="shared" si="35"/>
        <v>-ta- : [tæ]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6</v>
      </c>
      <c r="F149" s="9" t="s">
        <v>302</v>
      </c>
      <c r="G149" s="3" t="e">
        <f t="shared" si="36"/>
        <v>#NAME?</v>
      </c>
      <c r="H149" s="4" t="str">
        <f t="shared" si="37"/>
        <v>tæ</v>
      </c>
      <c r="I149" s="4" t="str">
        <f t="shared" si="38"/>
        <v>ta</v>
      </c>
      <c r="J149" s="10">
        <f t="shared" si="39"/>
        <v>2</v>
      </c>
      <c r="K149" s="1">
        <f t="shared" si="40"/>
        <v>2</v>
      </c>
      <c r="L149" s="10">
        <f t="shared" si="41"/>
        <v>2</v>
      </c>
      <c r="M149" s="1" t="str">
        <f t="shared" si="42"/>
        <v>-ta-</v>
      </c>
      <c r="N149" s="1" t="str">
        <f t="shared" si="43"/>
        <v>[tæ]</v>
      </c>
      <c r="O149" s="3" t="e" cm="1">
        <f t="array" ref="O149">SUM(_xlfn._xlws.FILTER($G$2:$G$2454,_xlfn.MAP($M$2:$M$2454,_xlfn.LAMBDA(_xlpm.x,_xlpm.x=$M149))))</f>
        <v>#NAME?</v>
      </c>
      <c r="P149" s="4" t="e">
        <f t="shared" si="44"/>
        <v>#NAME?</v>
      </c>
      <c r="Q149" s="6" t="e" cm="1">
        <f t="array" ref="Q149">SUM(_xlfn._xlws.FILTER($G$2:$G$2454,_xlfn.MAP($N$2:$N$2454,_xlfn.LAMBDA(_xlpm.x,_xlpm.x=$N149))))</f>
        <v>#NAME?</v>
      </c>
      <c r="R149" s="4" t="e">
        <f t="shared" si="45"/>
        <v>#NAME?</v>
      </c>
      <c r="S149" s="4" t="e">
        <f t="shared" si="46"/>
        <v>#NAME?</v>
      </c>
      <c r="T149" s="4" t="e">
        <f t="shared" si="47"/>
        <v>#NAME?</v>
      </c>
      <c r="U149" s="4" t="e">
        <f t="shared" si="48"/>
        <v>#NAME?</v>
      </c>
      <c r="V149" s="2"/>
      <c r="X149" s="2"/>
      <c r="AC149" s="2"/>
      <c r="AD149" s="2"/>
    </row>
    <row r="150" spans="1:30">
      <c r="A150" s="1" t="str">
        <f t="shared" si="35"/>
        <v>-co- : [kɔ]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11</v>
      </c>
      <c r="F150" s="9" t="s">
        <v>1323</v>
      </c>
      <c r="G150" s="3" t="e">
        <f t="shared" si="36"/>
        <v>#NAME?</v>
      </c>
      <c r="H150" s="4" t="str">
        <f t="shared" si="37"/>
        <v>kɔ</v>
      </c>
      <c r="I150" s="4" t="str">
        <f t="shared" si="38"/>
        <v>co</v>
      </c>
      <c r="J150" s="10">
        <f t="shared" si="39"/>
        <v>2</v>
      </c>
      <c r="K150" s="1">
        <f t="shared" si="40"/>
        <v>2</v>
      </c>
      <c r="L150" s="10">
        <f t="shared" si="41"/>
        <v>2</v>
      </c>
      <c r="M150" s="1" t="str">
        <f t="shared" si="42"/>
        <v>-co-</v>
      </c>
      <c r="N150" s="1" t="str">
        <f t="shared" si="43"/>
        <v>[kɔ]</v>
      </c>
      <c r="O150" s="3" t="e" cm="1">
        <f t="array" ref="O150">SUM(_xlfn._xlws.FILTER($G$2:$G$2454,_xlfn.MAP($M$2:$M$2454,_xlfn.LAMBDA(_xlpm.x,_xlpm.x=$M150))))</f>
        <v>#NAME?</v>
      </c>
      <c r="P150" s="4" t="e">
        <f t="shared" si="44"/>
        <v>#NAME?</v>
      </c>
      <c r="Q150" s="6" t="e" cm="1">
        <f t="array" ref="Q150">SUM(_xlfn._xlws.FILTER($G$2:$G$2454,_xlfn.MAP($N$2:$N$2454,_xlfn.LAMBDA(_xlpm.x,_xlpm.x=$N150))))</f>
        <v>#NAME?</v>
      </c>
      <c r="R150" s="4" t="e">
        <f t="shared" si="45"/>
        <v>#NAME?</v>
      </c>
      <c r="S150" s="4" t="e">
        <f t="shared" si="46"/>
        <v>#NAME?</v>
      </c>
      <c r="T150" s="4" t="e">
        <f t="shared" si="47"/>
        <v>#NAME?</v>
      </c>
      <c r="U150" s="4" t="e">
        <f t="shared" si="48"/>
        <v>#NAME?</v>
      </c>
      <c r="V150" s="2"/>
      <c r="X150" s="2"/>
      <c r="AC150" s="2"/>
      <c r="AD150" s="2"/>
    </row>
    <row r="151" spans="1:30">
      <c r="A151" s="1" t="str">
        <f t="shared" si="35"/>
        <v>-ho- : [hɔ]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4</v>
      </c>
      <c r="F151" s="9" t="s">
        <v>1265</v>
      </c>
      <c r="G151" s="3" t="e">
        <f t="shared" si="36"/>
        <v>#NAME?</v>
      </c>
      <c r="H151" s="4" t="str">
        <f t="shared" si="37"/>
        <v>hɔ</v>
      </c>
      <c r="I151" s="4" t="str">
        <f t="shared" si="38"/>
        <v>ho</v>
      </c>
      <c r="J151" s="10">
        <f t="shared" si="39"/>
        <v>2</v>
      </c>
      <c r="K151" s="1">
        <f t="shared" si="40"/>
        <v>2</v>
      </c>
      <c r="L151" s="10">
        <f t="shared" si="41"/>
        <v>2</v>
      </c>
      <c r="M151" s="1" t="str">
        <f t="shared" si="42"/>
        <v>-ho-</v>
      </c>
      <c r="N151" s="1" t="str">
        <f t="shared" si="43"/>
        <v>[hɔ]</v>
      </c>
      <c r="O151" s="3" t="e" cm="1">
        <f t="array" ref="O151">SUM(_xlfn._xlws.FILTER($G$2:$G$2454,_xlfn.MAP($M$2:$M$2454,_xlfn.LAMBDA(_xlpm.x,_xlpm.x=$M151))))</f>
        <v>#NAME?</v>
      </c>
      <c r="P151" s="4" t="e">
        <f t="shared" si="44"/>
        <v>#NAME?</v>
      </c>
      <c r="Q151" s="6" t="e" cm="1">
        <f t="array" ref="Q151">SUM(_xlfn._xlws.FILTER($G$2:$G$2454,_xlfn.MAP($N$2:$N$2454,_xlfn.LAMBDA(_xlpm.x,_xlpm.x=$N151))))</f>
        <v>#NAME?</v>
      </c>
      <c r="R151" s="4" t="e">
        <f t="shared" si="45"/>
        <v>#NAME?</v>
      </c>
      <c r="S151" s="4" t="e">
        <f t="shared" si="46"/>
        <v>#NAME?</v>
      </c>
      <c r="T151" s="4" t="e">
        <f t="shared" si="47"/>
        <v>#NAME?</v>
      </c>
      <c r="U151" s="4" t="e">
        <f t="shared" si="48"/>
        <v>#NAME?</v>
      </c>
      <c r="V151" s="2"/>
      <c r="X151" s="2"/>
      <c r="AC151" s="2"/>
      <c r="AD151" s="2"/>
    </row>
    <row r="152" spans="1:30">
      <c r="A152" s="1" t="str">
        <f t="shared" si="35"/>
        <v>-ste- : [stɜ]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2233</v>
      </c>
      <c r="G152" s="3" t="e">
        <f t="shared" si="36"/>
        <v>#NAME?</v>
      </c>
      <c r="H152" s="4" t="str">
        <f t="shared" si="37"/>
        <v>stɜ</v>
      </c>
      <c r="I152" s="4" t="str">
        <f t="shared" si="38"/>
        <v>ste</v>
      </c>
      <c r="J152" s="10">
        <f t="shared" si="39"/>
        <v>3</v>
      </c>
      <c r="K152" s="1">
        <f t="shared" si="40"/>
        <v>3</v>
      </c>
      <c r="L152" s="10">
        <f t="shared" si="41"/>
        <v>3</v>
      </c>
      <c r="M152" s="1" t="str">
        <f t="shared" si="42"/>
        <v>-ste-</v>
      </c>
      <c r="N152" s="1" t="str">
        <f t="shared" si="43"/>
        <v>[stɜ]</v>
      </c>
      <c r="O152" s="3" t="e" cm="1">
        <f t="array" ref="O152">SUM(_xlfn._xlws.FILTER($G$2:$G$2454,_xlfn.MAP($M$2:$M$2454,_xlfn.LAMBDA(_xlpm.x,_xlpm.x=$M152))))</f>
        <v>#NAME?</v>
      </c>
      <c r="P152" s="4" t="e">
        <f t="shared" si="44"/>
        <v>#NAME?</v>
      </c>
      <c r="Q152" s="6" t="e" cm="1">
        <f t="array" ref="Q152">SUM(_xlfn._xlws.FILTER($G$2:$G$2454,_xlfn.MAP($N$2:$N$2454,_xlfn.LAMBDA(_xlpm.x,_xlpm.x=$N152))))</f>
        <v>#NAME?</v>
      </c>
      <c r="R152" s="4" t="e">
        <f t="shared" si="45"/>
        <v>#NAME?</v>
      </c>
      <c r="S152" s="4" t="e">
        <f t="shared" si="46"/>
        <v>#NAME?</v>
      </c>
      <c r="T152" s="4" t="e">
        <f t="shared" si="47"/>
        <v>#NAME?</v>
      </c>
      <c r="U152" s="4" t="e">
        <f t="shared" si="48"/>
        <v>#NAME?</v>
      </c>
      <c r="V152" s="2"/>
      <c r="X152" s="2"/>
      <c r="AC152" s="2"/>
      <c r="AD152" s="2"/>
    </row>
    <row r="153" spans="1:30">
      <c r="A153" s="1" t="str">
        <f t="shared" si="35"/>
        <v>-ba- : [bɔ]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3</v>
      </c>
      <c r="F153" s="9" t="s">
        <v>1554</v>
      </c>
      <c r="G153" s="3" t="e">
        <f t="shared" si="36"/>
        <v>#NAME?</v>
      </c>
      <c r="H153" s="4" t="str">
        <f t="shared" si="37"/>
        <v>bɔ</v>
      </c>
      <c r="I153" s="4" t="str">
        <f t="shared" si="38"/>
        <v>ba</v>
      </c>
      <c r="J153" s="10">
        <f t="shared" si="39"/>
        <v>2</v>
      </c>
      <c r="K153" s="1">
        <f t="shared" si="40"/>
        <v>2</v>
      </c>
      <c r="L153" s="10">
        <f t="shared" si="41"/>
        <v>2</v>
      </c>
      <c r="M153" s="1" t="str">
        <f t="shared" si="42"/>
        <v>-ba-</v>
      </c>
      <c r="N153" s="1" t="str">
        <f t="shared" si="43"/>
        <v>[bɔ]</v>
      </c>
      <c r="O153" s="3" t="e" cm="1">
        <f t="array" ref="O153">SUM(_xlfn._xlws.FILTER($G$2:$G$2454,_xlfn.MAP($M$2:$M$2454,_xlfn.LAMBDA(_xlpm.x,_xlpm.x=$M153))))</f>
        <v>#NAME?</v>
      </c>
      <c r="P153" s="4" t="e">
        <f t="shared" si="44"/>
        <v>#NAME?</v>
      </c>
      <c r="Q153" s="6" t="e" cm="1">
        <f t="array" ref="Q153">SUM(_xlfn._xlws.FILTER($G$2:$G$2454,_xlfn.MAP($N$2:$N$2454,_xlfn.LAMBDA(_xlpm.x,_xlpm.x=$N153))))</f>
        <v>#NAME?</v>
      </c>
      <c r="R153" s="4" t="e">
        <f t="shared" si="45"/>
        <v>#NAME?</v>
      </c>
      <c r="S153" s="4" t="e">
        <f t="shared" si="46"/>
        <v>#NAME?</v>
      </c>
      <c r="T153" s="4" t="e">
        <f t="shared" si="47"/>
        <v>#NAME?</v>
      </c>
      <c r="U153" s="4" t="e">
        <f t="shared" si="48"/>
        <v>#NAME?</v>
      </c>
      <c r="V153" s="2"/>
      <c r="X153" s="2"/>
      <c r="AC153" s="2"/>
      <c r="AD153" s="2"/>
    </row>
    <row r="154" spans="1:30">
      <c r="A154" s="1" t="str">
        <f t="shared" si="35"/>
        <v>-i- : [aɪ]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22</v>
      </c>
      <c r="F154" s="9" t="s">
        <v>1214</v>
      </c>
      <c r="G154" s="3" t="e">
        <f t="shared" si="36"/>
        <v>#NAME?</v>
      </c>
      <c r="H154" s="4" t="str">
        <f t="shared" si="37"/>
        <v>aɪ</v>
      </c>
      <c r="I154" s="4" t="str">
        <f t="shared" si="38"/>
        <v>i</v>
      </c>
      <c r="J154" s="10">
        <f t="shared" si="39"/>
        <v>2</v>
      </c>
      <c r="K154" s="1">
        <f t="shared" si="40"/>
        <v>1</v>
      </c>
      <c r="L154" s="10">
        <f t="shared" si="41"/>
        <v>2</v>
      </c>
      <c r="M154" s="1" t="str">
        <f t="shared" si="42"/>
        <v>-i-</v>
      </c>
      <c r="N154" s="1" t="str">
        <f t="shared" si="43"/>
        <v>[aɪ]</v>
      </c>
      <c r="O154" s="3" t="e" cm="1">
        <f t="array" ref="O154">SUM(_xlfn._xlws.FILTER($G$2:$G$2454,_xlfn.MAP($M$2:$M$2454,_xlfn.LAMBDA(_xlpm.x,_xlpm.x=$M154))))</f>
        <v>#NAME?</v>
      </c>
      <c r="P154" s="4" t="e">
        <f t="shared" si="44"/>
        <v>#NAME?</v>
      </c>
      <c r="Q154" s="6" t="e" cm="1">
        <f t="array" ref="Q154">SUM(_xlfn._xlws.FILTER($G$2:$G$2454,_xlfn.MAP($N$2:$N$2454,_xlfn.LAMBDA(_xlpm.x,_xlpm.x=$N154))))</f>
        <v>#NAME?</v>
      </c>
      <c r="R154" s="4" t="e">
        <f t="shared" si="45"/>
        <v>#NAME?</v>
      </c>
      <c r="S154" s="4" t="e">
        <f t="shared" si="46"/>
        <v>#NAME?</v>
      </c>
      <c r="T154" s="4" t="e">
        <f t="shared" si="47"/>
        <v>#NAME?</v>
      </c>
      <c r="U154" s="4" t="e">
        <f t="shared" si="48"/>
        <v>#NAME?</v>
      </c>
      <c r="V154" s="2"/>
      <c r="X154" s="2"/>
      <c r="AC154" s="2"/>
      <c r="AD154" s="2"/>
    </row>
    <row r="155" spans="1:30">
      <c r="A155" s="1" t="str">
        <f t="shared" si="35"/>
        <v>-ro- : [ɹɔ]</v>
      </c>
      <c r="B155" s="1">
        <f t="shared" si="49"/>
        <v>1</v>
      </c>
      <c r="C155" s="1">
        <f t="shared" si="49"/>
        <v>0</v>
      </c>
      <c r="D155" s="1">
        <f t="shared" si="49"/>
        <v>0</v>
      </c>
      <c r="E155" s="7">
        <v>2</v>
      </c>
      <c r="F155" s="9" t="s">
        <v>2406</v>
      </c>
      <c r="G155" s="3" t="e">
        <f t="shared" si="36"/>
        <v>#NAME?</v>
      </c>
      <c r="H155" s="4" t="str">
        <f t="shared" si="37"/>
        <v>ɹɔ</v>
      </c>
      <c r="I155" s="4" t="str">
        <f t="shared" si="38"/>
        <v>ro</v>
      </c>
      <c r="J155" s="10">
        <f t="shared" si="39"/>
        <v>2</v>
      </c>
      <c r="K155" s="1">
        <f t="shared" si="40"/>
        <v>2</v>
      </c>
      <c r="L155" s="10">
        <f t="shared" si="41"/>
        <v>2</v>
      </c>
      <c r="M155" s="1" t="str">
        <f t="shared" si="42"/>
        <v>-ro-</v>
      </c>
      <c r="N155" s="1" t="str">
        <f t="shared" si="43"/>
        <v>[ɹɔ]</v>
      </c>
      <c r="O155" s="3" t="e" cm="1">
        <f t="array" ref="O155">SUM(_xlfn._xlws.FILTER($G$2:$G$2454,_xlfn.MAP($M$2:$M$2454,_xlfn.LAMBDA(_xlpm.x,_xlpm.x=$M155))))</f>
        <v>#NAME?</v>
      </c>
      <c r="P155" s="4" t="e">
        <f t="shared" si="44"/>
        <v>#NAME?</v>
      </c>
      <c r="Q155" s="6" t="e" cm="1">
        <f t="array" ref="Q155">SUM(_xlfn._xlws.FILTER($G$2:$G$2454,_xlfn.MAP($N$2:$N$2454,_xlfn.LAMBDA(_xlpm.x,_xlpm.x=$N155))))</f>
        <v>#NAME?</v>
      </c>
      <c r="R155" s="4" t="e">
        <f t="shared" si="45"/>
        <v>#NAME?</v>
      </c>
      <c r="S155" s="4" t="e">
        <f t="shared" si="46"/>
        <v>#NAME?</v>
      </c>
      <c r="T155" s="4" t="e">
        <f t="shared" si="47"/>
        <v>#NAME?</v>
      </c>
      <c r="U155" s="4" t="e">
        <f t="shared" si="48"/>
        <v>#NAME?</v>
      </c>
      <c r="V155" s="2"/>
      <c r="X155" s="2"/>
      <c r="AC155" s="2"/>
      <c r="AD155" s="2"/>
    </row>
    <row r="156" spans="1:30">
      <c r="A156" s="1" t="str">
        <f t="shared" si="35"/>
        <v>-no- : [nɔ]</v>
      </c>
      <c r="B156" s="1">
        <f t="shared" si="49"/>
        <v>0</v>
      </c>
      <c r="C156" s="1">
        <f t="shared" si="49"/>
        <v>0</v>
      </c>
      <c r="D156" s="1">
        <f t="shared" si="49"/>
        <v>1</v>
      </c>
      <c r="E156" s="7">
        <v>5</v>
      </c>
      <c r="F156" s="9" t="s">
        <v>1112</v>
      </c>
      <c r="G156" s="3" t="e">
        <f t="shared" si="36"/>
        <v>#NAME?</v>
      </c>
      <c r="H156" s="4" t="str">
        <f t="shared" si="37"/>
        <v>nɔ</v>
      </c>
      <c r="I156" s="4" t="str">
        <f t="shared" si="38"/>
        <v>no</v>
      </c>
      <c r="J156" s="10">
        <f t="shared" si="39"/>
        <v>2</v>
      </c>
      <c r="K156" s="1">
        <f t="shared" si="40"/>
        <v>2</v>
      </c>
      <c r="L156" s="10">
        <f t="shared" si="41"/>
        <v>2</v>
      </c>
      <c r="M156" s="1" t="str">
        <f t="shared" si="42"/>
        <v>-no-</v>
      </c>
      <c r="N156" s="1" t="str">
        <f t="shared" si="43"/>
        <v>[nɔ]</v>
      </c>
      <c r="O156" s="3" t="e" cm="1">
        <f t="array" ref="O156">SUM(_xlfn._xlws.FILTER($G$2:$G$2454,_xlfn.MAP($M$2:$M$2454,_xlfn.LAMBDA(_xlpm.x,_xlpm.x=$M156))))</f>
        <v>#NAME?</v>
      </c>
      <c r="P156" s="4" t="e">
        <f t="shared" si="44"/>
        <v>#NAME?</v>
      </c>
      <c r="Q156" s="6" t="e" cm="1">
        <f t="array" ref="Q156">SUM(_xlfn._xlws.FILTER($G$2:$G$2454,_xlfn.MAP($N$2:$N$2454,_xlfn.LAMBDA(_xlpm.x,_xlpm.x=$N156))))</f>
        <v>#NAME?</v>
      </c>
      <c r="R156" s="4" t="e">
        <f t="shared" si="45"/>
        <v>#NAME?</v>
      </c>
      <c r="S156" s="4" t="e">
        <f t="shared" si="46"/>
        <v>#NAME?</v>
      </c>
      <c r="T156" s="4" t="e">
        <f t="shared" si="47"/>
        <v>#NAME?</v>
      </c>
      <c r="U156" s="4" t="e">
        <f t="shared" si="48"/>
        <v>#NAME?</v>
      </c>
      <c r="V156" s="2"/>
      <c r="X156" s="2"/>
      <c r="AC156" s="2"/>
      <c r="AD156" s="2"/>
    </row>
    <row r="157" spans="1:30">
      <c r="A157" s="1" t="str">
        <f t="shared" si="35"/>
        <v>-th- : [ð]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2</v>
      </c>
      <c r="F157" s="9" t="s">
        <v>337</v>
      </c>
      <c r="G157" s="3" t="e">
        <f t="shared" si="36"/>
        <v>#NAME?</v>
      </c>
      <c r="H157" s="4" t="str">
        <f t="shared" si="37"/>
        <v>ð</v>
      </c>
      <c r="I157" s="4" t="str">
        <f t="shared" si="38"/>
        <v>th</v>
      </c>
      <c r="J157" s="10">
        <f t="shared" si="39"/>
        <v>1</v>
      </c>
      <c r="K157" s="1">
        <f t="shared" si="40"/>
        <v>2</v>
      </c>
      <c r="L157" s="10">
        <f t="shared" si="41"/>
        <v>2</v>
      </c>
      <c r="M157" s="1" t="str">
        <f t="shared" si="42"/>
        <v>-th-</v>
      </c>
      <c r="N157" s="1" t="str">
        <f t="shared" si="43"/>
        <v>[ð]</v>
      </c>
      <c r="O157" s="3" t="e" cm="1">
        <f t="array" ref="O157">SUM(_xlfn._xlws.FILTER($G$2:$G$2454,_xlfn.MAP($M$2:$M$2454,_xlfn.LAMBDA(_xlpm.x,_xlpm.x=$M157))))</f>
        <v>#NAME?</v>
      </c>
      <c r="P157" s="4" t="e">
        <f t="shared" si="44"/>
        <v>#NAME?</v>
      </c>
      <c r="Q157" s="6" t="e" cm="1">
        <f t="array" ref="Q157">SUM(_xlfn._xlws.FILTER($G$2:$G$2454,_xlfn.MAP($N$2:$N$2454,_xlfn.LAMBDA(_xlpm.x,_xlpm.x=$N157))))</f>
        <v>#NAME?</v>
      </c>
      <c r="R157" s="4" t="e">
        <f t="shared" si="45"/>
        <v>#NAME?</v>
      </c>
      <c r="S157" s="4" t="e">
        <f t="shared" si="46"/>
        <v>#NAME?</v>
      </c>
      <c r="T157" s="4" t="e">
        <f t="shared" si="47"/>
        <v>#NAME?</v>
      </c>
      <c r="U157" s="4" t="e">
        <f t="shared" si="48"/>
        <v>#NAME?</v>
      </c>
      <c r="V157" s="2"/>
      <c r="X157" s="2"/>
      <c r="AC157" s="2"/>
      <c r="AD157" s="2"/>
    </row>
    <row r="158" spans="1:30">
      <c r="A158" s="1" t="str">
        <f t="shared" si="35"/>
        <v>-ge- : [ɡæ]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1841</v>
      </c>
      <c r="G158" s="3" t="e">
        <f t="shared" si="36"/>
        <v>#NAME?</v>
      </c>
      <c r="H158" s="1" t="str">
        <f t="shared" si="37"/>
        <v>ɡæ</v>
      </c>
      <c r="I158" s="1" t="str">
        <f t="shared" si="38"/>
        <v>ge</v>
      </c>
      <c r="J158" s="10">
        <f t="shared" si="39"/>
        <v>2</v>
      </c>
      <c r="K158" s="1">
        <f t="shared" si="40"/>
        <v>2</v>
      </c>
      <c r="L158" s="10">
        <f t="shared" si="41"/>
        <v>2</v>
      </c>
      <c r="M158" s="1" t="str">
        <f t="shared" si="42"/>
        <v>-ge-</v>
      </c>
      <c r="N158" s="1" t="str">
        <f t="shared" si="43"/>
        <v>[ɡæ]</v>
      </c>
      <c r="O158" s="3" t="e" cm="1">
        <f t="array" ref="O158">SUM(_xlfn._xlws.FILTER($G$2:$G$2454,_xlfn.MAP($M$2:$M$2454,_xlfn.LAMBDA(_xlpm.x,_xlpm.x=$M158))))</f>
        <v>#NAME?</v>
      </c>
      <c r="P158" s="4" t="e">
        <f t="shared" si="44"/>
        <v>#NAME?</v>
      </c>
      <c r="Q158" s="6" t="e" cm="1">
        <f t="array" ref="Q158">SUM(_xlfn._xlws.FILTER($G$2:$G$2454,_xlfn.MAP($N$2:$N$2454,_xlfn.LAMBDA(_xlpm.x,_xlpm.x=$N158))))</f>
        <v>#NAME?</v>
      </c>
      <c r="R158" s="4" t="e">
        <f t="shared" si="45"/>
        <v>#NAME?</v>
      </c>
      <c r="S158" s="4" t="e">
        <f t="shared" si="46"/>
        <v>#NAME?</v>
      </c>
      <c r="T158" s="4" t="e">
        <f t="shared" si="47"/>
        <v>#NAME?</v>
      </c>
      <c r="U158" s="4" t="e">
        <f t="shared" si="48"/>
        <v>#NAME?</v>
      </c>
      <c r="V158" s="2"/>
      <c r="X158" s="2"/>
      <c r="AC158" s="2"/>
      <c r="AD158" s="2"/>
    </row>
    <row r="159" spans="1:30">
      <c r="A159" s="1" t="str">
        <f t="shared" si="35"/>
        <v>-ju- : [dʒʊ]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1629</v>
      </c>
      <c r="G159" s="3" t="e">
        <f t="shared" si="36"/>
        <v>#NAME?</v>
      </c>
      <c r="H159" s="4" t="str">
        <f t="shared" si="37"/>
        <v>dʒʊ</v>
      </c>
      <c r="I159" s="4" t="str">
        <f t="shared" si="38"/>
        <v>ju</v>
      </c>
      <c r="J159" s="10">
        <f t="shared" si="39"/>
        <v>3</v>
      </c>
      <c r="K159" s="1">
        <f t="shared" si="40"/>
        <v>2</v>
      </c>
      <c r="L159" s="10">
        <f t="shared" si="41"/>
        <v>3</v>
      </c>
      <c r="M159" s="1" t="str">
        <f t="shared" si="42"/>
        <v>-ju-</v>
      </c>
      <c r="N159" s="1" t="str">
        <f t="shared" si="43"/>
        <v>[dʒʊ]</v>
      </c>
      <c r="O159" s="3" t="e" cm="1">
        <f t="array" ref="O159">SUM(_xlfn._xlws.FILTER($G$2:$G$2454,_xlfn.MAP($M$2:$M$2454,_xlfn.LAMBDA(_xlpm.x,_xlpm.x=$M159))))</f>
        <v>#NAME?</v>
      </c>
      <c r="P159" s="4" t="e">
        <f t="shared" si="44"/>
        <v>#NAME?</v>
      </c>
      <c r="Q159" s="6" t="e" cm="1">
        <f t="array" ref="Q159">SUM(_xlfn._xlws.FILTER($G$2:$G$2454,_xlfn.MAP($N$2:$N$2454,_xlfn.LAMBDA(_xlpm.x,_xlpm.x=$N159))))</f>
        <v>#NAME?</v>
      </c>
      <c r="R159" s="4" t="e">
        <f t="shared" si="45"/>
        <v>#NAME?</v>
      </c>
      <c r="S159" s="4" t="e">
        <f t="shared" si="46"/>
        <v>#NAME?</v>
      </c>
      <c r="T159" s="4" t="e">
        <f t="shared" si="47"/>
        <v>#NAME?</v>
      </c>
      <c r="U159" s="4" t="e">
        <f t="shared" si="48"/>
        <v>#NAME?</v>
      </c>
      <c r="V159" s="2"/>
      <c r="X159" s="2"/>
      <c r="AC159" s="2"/>
      <c r="AD159" s="2"/>
    </row>
    <row r="160" spans="1:30">
      <c r="A160" s="1" t="str">
        <f t="shared" si="35"/>
        <v>-me- : [meɪ]</v>
      </c>
      <c r="B160" s="1">
        <f t="shared" si="49"/>
        <v>0</v>
      </c>
      <c r="C160" s="1">
        <f t="shared" si="49"/>
        <v>1</v>
      </c>
      <c r="D160" s="1">
        <f t="shared" si="49"/>
        <v>0</v>
      </c>
      <c r="E160" s="7">
        <v>1</v>
      </c>
      <c r="F160" s="9" t="s">
        <v>2113</v>
      </c>
      <c r="G160" s="3" t="e">
        <f t="shared" si="36"/>
        <v>#NAME?</v>
      </c>
      <c r="H160" s="4" t="str">
        <f t="shared" si="37"/>
        <v>meɪ</v>
      </c>
      <c r="I160" s="4" t="str">
        <f t="shared" si="38"/>
        <v>me</v>
      </c>
      <c r="J160" s="10">
        <f t="shared" si="39"/>
        <v>3</v>
      </c>
      <c r="K160" s="1">
        <f t="shared" si="40"/>
        <v>2</v>
      </c>
      <c r="L160" s="10">
        <f t="shared" si="41"/>
        <v>3</v>
      </c>
      <c r="M160" s="1" t="str">
        <f t="shared" si="42"/>
        <v>-me-</v>
      </c>
      <c r="N160" s="1" t="str">
        <f t="shared" si="43"/>
        <v>[meɪ]</v>
      </c>
      <c r="O160" s="3" t="e" cm="1">
        <f t="array" ref="O160">SUM(_xlfn._xlws.FILTER($G$2:$G$2454,_xlfn.MAP($M$2:$M$2454,_xlfn.LAMBDA(_xlpm.x,_xlpm.x=$M160))))</f>
        <v>#NAME?</v>
      </c>
      <c r="P160" s="4" t="e">
        <f t="shared" si="44"/>
        <v>#NAME?</v>
      </c>
      <c r="Q160" s="6" t="e" cm="1">
        <f t="array" ref="Q160">SUM(_xlfn._xlws.FILTER($G$2:$G$2454,_xlfn.MAP($N$2:$N$2454,_xlfn.LAMBDA(_xlpm.x,_xlpm.x=$N160))))</f>
        <v>#NAME?</v>
      </c>
      <c r="R160" s="4" t="e">
        <f t="shared" si="45"/>
        <v>#NAME?</v>
      </c>
      <c r="S160" s="4" t="e">
        <f t="shared" si="46"/>
        <v>#NAME?</v>
      </c>
      <c r="T160" s="4" t="e">
        <f t="shared" si="47"/>
        <v>#NAME?</v>
      </c>
      <c r="U160" s="4" t="e">
        <f t="shared" si="48"/>
        <v>#NAME?</v>
      </c>
      <c r="V160" s="2"/>
      <c r="X160" s="2"/>
      <c r="AC160" s="2"/>
      <c r="AD160" s="2"/>
    </row>
    <row r="161" spans="1:30">
      <c r="A161" s="1" t="str">
        <f t="shared" si="35"/>
        <v>-me- : [mi]</v>
      </c>
      <c r="B161" s="1">
        <f t="shared" si="49"/>
        <v>0</v>
      </c>
      <c r="C161" s="1">
        <f t="shared" si="49"/>
        <v>1</v>
      </c>
      <c r="D161" s="1">
        <f t="shared" si="49"/>
        <v>0</v>
      </c>
      <c r="E161" s="7">
        <v>6</v>
      </c>
      <c r="F161" s="9" t="s">
        <v>148</v>
      </c>
      <c r="G161" s="3" t="e">
        <f t="shared" si="36"/>
        <v>#NAME?</v>
      </c>
      <c r="H161" s="1" t="str">
        <f t="shared" si="37"/>
        <v>mi</v>
      </c>
      <c r="I161" s="1" t="str">
        <f t="shared" si="38"/>
        <v>me</v>
      </c>
      <c r="J161" s="10">
        <f t="shared" si="39"/>
        <v>2</v>
      </c>
      <c r="K161" s="1">
        <f t="shared" si="40"/>
        <v>2</v>
      </c>
      <c r="L161" s="10">
        <f t="shared" si="41"/>
        <v>2</v>
      </c>
      <c r="M161" s="1" t="str">
        <f t="shared" si="42"/>
        <v>-me-</v>
      </c>
      <c r="N161" s="1" t="str">
        <f t="shared" si="43"/>
        <v>[mi]</v>
      </c>
      <c r="O161" s="3" t="e" cm="1">
        <f t="array" ref="O161">SUM(_xlfn._xlws.FILTER($G$2:$G$2454,_xlfn.MAP($M$2:$M$2454,_xlfn.LAMBDA(_xlpm.x,_xlpm.x=$M161))))</f>
        <v>#NAME?</v>
      </c>
      <c r="P161" s="4" t="e">
        <f t="shared" si="44"/>
        <v>#NAME?</v>
      </c>
      <c r="Q161" s="6" t="e" cm="1">
        <f t="array" ref="Q161">SUM(_xlfn._xlws.FILTER($G$2:$G$2454,_xlfn.MAP($N$2:$N$2454,_xlfn.LAMBDA(_xlpm.x,_xlpm.x=$N161))))</f>
        <v>#NAME?</v>
      </c>
      <c r="R161" s="4" t="e">
        <f t="shared" si="45"/>
        <v>#NAME?</v>
      </c>
      <c r="S161" s="4" t="e">
        <f t="shared" si="46"/>
        <v>#NAME?</v>
      </c>
      <c r="T161" s="4" t="e">
        <f t="shared" si="47"/>
        <v>#NAME?</v>
      </c>
      <c r="U161" s="4" t="e">
        <f t="shared" si="48"/>
        <v>#NAME?</v>
      </c>
      <c r="V161" s="2"/>
      <c r="X161" s="2"/>
      <c r="AC161" s="2"/>
      <c r="AD161" s="2"/>
    </row>
    <row r="162" spans="1:30">
      <c r="A162" s="1" t="str">
        <f t="shared" si="35"/>
        <v>-mu- : [mɜ]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1</v>
      </c>
      <c r="D162" s="1">
        <f t="shared" si="50"/>
        <v>0</v>
      </c>
      <c r="E162" s="7">
        <v>1</v>
      </c>
      <c r="F162" s="9" t="s">
        <v>1754</v>
      </c>
      <c r="G162" s="3" t="e">
        <f t="shared" si="36"/>
        <v>#NAME?</v>
      </c>
      <c r="H162" s="4" t="str">
        <f t="shared" si="37"/>
        <v>mɜ</v>
      </c>
      <c r="I162" s="4" t="str">
        <f t="shared" si="38"/>
        <v>mu</v>
      </c>
      <c r="J162" s="10">
        <f t="shared" si="39"/>
        <v>2</v>
      </c>
      <c r="K162" s="1">
        <f t="shared" si="40"/>
        <v>2</v>
      </c>
      <c r="L162" s="10">
        <f t="shared" si="41"/>
        <v>2</v>
      </c>
      <c r="M162" s="1" t="str">
        <f t="shared" si="42"/>
        <v>-mu-</v>
      </c>
      <c r="N162" s="1" t="str">
        <f t="shared" si="43"/>
        <v>[mɜ]</v>
      </c>
      <c r="O162" s="3" t="e" cm="1">
        <f t="array" ref="O162">SUM(_xlfn._xlws.FILTER($G$2:$G$2454,_xlfn.MAP($M$2:$M$2454,_xlfn.LAMBDA(_xlpm.x,_xlpm.x=$M162))))</f>
        <v>#NAME?</v>
      </c>
      <c r="P162" s="4" t="e">
        <f t="shared" si="44"/>
        <v>#NAME?</v>
      </c>
      <c r="Q162" s="6" t="e" cm="1">
        <f t="array" ref="Q162">SUM(_xlfn._xlws.FILTER($G$2:$G$2454,_xlfn.MAP($N$2:$N$2454,_xlfn.LAMBDA(_xlpm.x,_xlpm.x=$N162))))</f>
        <v>#NAME?</v>
      </c>
      <c r="R162" s="4" t="e">
        <f t="shared" si="45"/>
        <v>#NAME?</v>
      </c>
      <c r="S162" s="4" t="e">
        <f t="shared" si="46"/>
        <v>#NAME?</v>
      </c>
      <c r="T162" s="4" t="e">
        <f t="shared" si="47"/>
        <v>#NAME?</v>
      </c>
      <c r="U162" s="4" t="e">
        <f t="shared" si="48"/>
        <v>#NAME?</v>
      </c>
      <c r="V162" s="2"/>
      <c r="X162" s="2"/>
      <c r="AC162" s="2"/>
      <c r="AD162" s="2"/>
    </row>
    <row r="163" spans="1:30">
      <c r="A163" s="1" t="str">
        <f t="shared" si="35"/>
        <v>-po- : [pɔ]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5</v>
      </c>
      <c r="F163" s="9" t="s">
        <v>1319</v>
      </c>
      <c r="G163" s="3" t="e">
        <f t="shared" si="36"/>
        <v>#NAME?</v>
      </c>
      <c r="H163" s="4" t="str">
        <f t="shared" si="37"/>
        <v>pɔ</v>
      </c>
      <c r="I163" s="4" t="str">
        <f t="shared" si="38"/>
        <v>po</v>
      </c>
      <c r="J163" s="10">
        <f t="shared" si="39"/>
        <v>2</v>
      </c>
      <c r="K163" s="1">
        <f t="shared" si="40"/>
        <v>2</v>
      </c>
      <c r="L163" s="10">
        <f t="shared" si="41"/>
        <v>2</v>
      </c>
      <c r="M163" s="1" t="str">
        <f t="shared" si="42"/>
        <v>-po-</v>
      </c>
      <c r="N163" s="1" t="str">
        <f t="shared" si="43"/>
        <v>[pɔ]</v>
      </c>
      <c r="O163" s="3" t="e" cm="1">
        <f t="array" ref="O163">SUM(_xlfn._xlws.FILTER($G$2:$G$2454,_xlfn.MAP($M$2:$M$2454,_xlfn.LAMBDA(_xlpm.x,_xlpm.x=$M163))))</f>
        <v>#NAME?</v>
      </c>
      <c r="P163" s="4" t="e">
        <f t="shared" si="44"/>
        <v>#NAME?</v>
      </c>
      <c r="Q163" s="6" t="e" cm="1">
        <f t="array" ref="Q163">SUM(_xlfn._xlws.FILTER($G$2:$G$2454,_xlfn.MAP($N$2:$N$2454,_xlfn.LAMBDA(_xlpm.x,_xlpm.x=$N163))))</f>
        <v>#NAME?</v>
      </c>
      <c r="R163" s="4" t="e">
        <f t="shared" si="45"/>
        <v>#NAME?</v>
      </c>
      <c r="S163" s="4" t="e">
        <f t="shared" si="46"/>
        <v>#NAME?</v>
      </c>
      <c r="T163" s="4" t="e">
        <f t="shared" si="47"/>
        <v>#NAME?</v>
      </c>
      <c r="U163" s="4" t="e">
        <f t="shared" si="48"/>
        <v>#NAME?</v>
      </c>
      <c r="V163" s="2"/>
      <c r="X163" s="2"/>
      <c r="AC163" s="2"/>
      <c r="AD163" s="2"/>
    </row>
    <row r="164" spans="1:30">
      <c r="A164" s="1" t="str">
        <f t="shared" si="35"/>
        <v>-di- : [daɪ]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13</v>
      </c>
      <c r="F164" s="9" t="s">
        <v>1286</v>
      </c>
      <c r="G164" s="3" t="e">
        <f t="shared" si="36"/>
        <v>#NAME?</v>
      </c>
      <c r="H164" s="4" t="str">
        <f t="shared" si="37"/>
        <v>daɪ</v>
      </c>
      <c r="I164" s="4" t="str">
        <f t="shared" si="38"/>
        <v>di</v>
      </c>
      <c r="J164" s="10">
        <f t="shared" si="39"/>
        <v>3</v>
      </c>
      <c r="K164" s="1">
        <f t="shared" si="40"/>
        <v>2</v>
      </c>
      <c r="L164" s="10">
        <f t="shared" si="41"/>
        <v>3</v>
      </c>
      <c r="M164" s="1" t="str">
        <f t="shared" si="42"/>
        <v>-di-</v>
      </c>
      <c r="N164" s="1" t="str">
        <f t="shared" si="43"/>
        <v>[daɪ]</v>
      </c>
      <c r="O164" s="3" t="e" cm="1">
        <f t="array" ref="O164">SUM(_xlfn._xlws.FILTER($G$2:$G$2454,_xlfn.MAP($M$2:$M$2454,_xlfn.LAMBDA(_xlpm.x,_xlpm.x=$M164))))</f>
        <v>#NAME?</v>
      </c>
      <c r="P164" s="4" t="e">
        <f t="shared" si="44"/>
        <v>#NAME?</v>
      </c>
      <c r="Q164" s="6" t="e" cm="1">
        <f t="array" ref="Q164">SUM(_xlfn._xlws.FILTER($G$2:$G$2454,_xlfn.MAP($N$2:$N$2454,_xlfn.LAMBDA(_xlpm.x,_xlpm.x=$N164))))</f>
        <v>#NAME?</v>
      </c>
      <c r="R164" s="4" t="e">
        <f t="shared" si="45"/>
        <v>#NAME?</v>
      </c>
      <c r="S164" s="4" t="e">
        <f t="shared" si="46"/>
        <v>#NAME?</v>
      </c>
      <c r="T164" s="4" t="e">
        <f t="shared" si="47"/>
        <v>#NAME?</v>
      </c>
      <c r="U164" s="4" t="e">
        <f t="shared" si="48"/>
        <v>#NAME?</v>
      </c>
      <c r="V164" s="2"/>
      <c r="X164" s="2"/>
      <c r="AC164" s="2"/>
      <c r="AD164" s="2"/>
    </row>
    <row r="165" spans="1:30">
      <c r="A165" s="1" t="str">
        <f t="shared" si="35"/>
        <v>-mo- : [mu]</v>
      </c>
      <c r="B165" s="1">
        <f t="shared" si="50"/>
        <v>0</v>
      </c>
      <c r="C165" s="1">
        <f t="shared" si="50"/>
        <v>1</v>
      </c>
      <c r="D165" s="1">
        <f t="shared" si="50"/>
        <v>0</v>
      </c>
      <c r="E165" s="7">
        <v>6</v>
      </c>
      <c r="F165" s="9" t="s">
        <v>160</v>
      </c>
      <c r="G165" s="3" t="e">
        <f t="shared" si="36"/>
        <v>#NAME?</v>
      </c>
      <c r="H165" s="4" t="str">
        <f t="shared" si="37"/>
        <v>mu</v>
      </c>
      <c r="I165" s="4" t="str">
        <f t="shared" si="38"/>
        <v>mo</v>
      </c>
      <c r="J165" s="10">
        <f t="shared" si="39"/>
        <v>2</v>
      </c>
      <c r="K165" s="1">
        <f t="shared" si="40"/>
        <v>2</v>
      </c>
      <c r="L165" s="10">
        <f t="shared" si="41"/>
        <v>2</v>
      </c>
      <c r="M165" s="1" t="str">
        <f t="shared" si="42"/>
        <v>-mo-</v>
      </c>
      <c r="N165" s="1" t="str">
        <f t="shared" si="43"/>
        <v>[mu]</v>
      </c>
      <c r="O165" s="3" t="e" cm="1">
        <f t="array" ref="O165">SUM(_xlfn._xlws.FILTER($G$2:$G$2454,_xlfn.MAP($M$2:$M$2454,_xlfn.LAMBDA(_xlpm.x,_xlpm.x=$M165))))</f>
        <v>#NAME?</v>
      </c>
      <c r="P165" s="4" t="e">
        <f t="shared" si="44"/>
        <v>#NAME?</v>
      </c>
      <c r="Q165" s="6" t="e" cm="1">
        <f t="array" ref="Q165">SUM(_xlfn._xlws.FILTER($G$2:$G$2454,_xlfn.MAP($N$2:$N$2454,_xlfn.LAMBDA(_xlpm.x,_xlpm.x=$N165))))</f>
        <v>#NAME?</v>
      </c>
      <c r="R165" s="4" t="e">
        <f t="shared" si="45"/>
        <v>#NAME?</v>
      </c>
      <c r="S165" s="4" t="e">
        <f t="shared" si="46"/>
        <v>#NAME?</v>
      </c>
      <c r="T165" s="4" t="e">
        <f t="shared" si="47"/>
        <v>#NAME?</v>
      </c>
      <c r="U165" s="4" t="e">
        <f t="shared" si="48"/>
        <v>#NAME?</v>
      </c>
      <c r="V165" s="2"/>
      <c r="X165" s="2"/>
      <c r="AC165" s="2"/>
      <c r="AD165" s="2"/>
    </row>
    <row r="166" spans="1:30">
      <c r="A166" s="1" t="str">
        <f t="shared" si="35"/>
        <v>-ne- : [ni]</v>
      </c>
      <c r="B166" s="1">
        <f t="shared" si="50"/>
        <v>0</v>
      </c>
      <c r="C166" s="1">
        <f t="shared" si="50"/>
        <v>0</v>
      </c>
      <c r="D166" s="1">
        <f t="shared" si="50"/>
        <v>1</v>
      </c>
      <c r="E166" s="7">
        <v>1</v>
      </c>
      <c r="F166" s="9" t="s">
        <v>181</v>
      </c>
      <c r="G166" s="3" t="e">
        <f t="shared" si="36"/>
        <v>#NAME?</v>
      </c>
      <c r="H166" s="4" t="str">
        <f t="shared" si="37"/>
        <v>ni</v>
      </c>
      <c r="I166" s="4" t="str">
        <f t="shared" si="38"/>
        <v>ne</v>
      </c>
      <c r="J166" s="10">
        <f t="shared" si="39"/>
        <v>2</v>
      </c>
      <c r="K166" s="1">
        <f t="shared" si="40"/>
        <v>2</v>
      </c>
      <c r="L166" s="10">
        <f t="shared" si="41"/>
        <v>2</v>
      </c>
      <c r="M166" s="1" t="str">
        <f t="shared" si="42"/>
        <v>-ne-</v>
      </c>
      <c r="N166" s="1" t="str">
        <f t="shared" si="43"/>
        <v>[ni]</v>
      </c>
      <c r="O166" s="3" t="e" cm="1">
        <f t="array" ref="O166">SUM(_xlfn._xlws.FILTER($G$2:$G$2454,_xlfn.MAP($M$2:$M$2454,_xlfn.LAMBDA(_xlpm.x,_xlpm.x=$M166))))</f>
        <v>#NAME?</v>
      </c>
      <c r="P166" s="4" t="e">
        <f t="shared" si="44"/>
        <v>#NAME?</v>
      </c>
      <c r="Q166" s="6" t="e" cm="1">
        <f t="array" ref="Q166">SUM(_xlfn._xlws.FILTER($G$2:$G$2454,_xlfn.MAP($N$2:$N$2454,_xlfn.LAMBDA(_xlpm.x,_xlpm.x=$N166))))</f>
        <v>#NAME?</v>
      </c>
      <c r="R166" s="4" t="e">
        <f t="shared" si="45"/>
        <v>#NAME?</v>
      </c>
      <c r="S166" s="4" t="e">
        <f t="shared" si="46"/>
        <v>#NAME?</v>
      </c>
      <c r="T166" s="4" t="e">
        <f t="shared" si="47"/>
        <v>#NAME?</v>
      </c>
      <c r="U166" s="4" t="e">
        <f t="shared" si="48"/>
        <v>#NAME?</v>
      </c>
      <c r="V166" s="2"/>
      <c r="X166" s="2"/>
      <c r="AC166" s="2"/>
      <c r="AD166" s="2"/>
    </row>
    <row r="167" spans="1:30">
      <c r="A167" s="1" t="str">
        <f t="shared" si="35"/>
        <v>-bje- : [byɜ]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1930</v>
      </c>
      <c r="G167" s="3" t="e">
        <f t="shared" si="36"/>
        <v>#NAME?</v>
      </c>
      <c r="H167" s="4" t="str">
        <f t="shared" si="37"/>
        <v>byɜ</v>
      </c>
      <c r="I167" s="4" t="str">
        <f t="shared" si="38"/>
        <v>bje</v>
      </c>
      <c r="J167" s="10">
        <f t="shared" si="39"/>
        <v>3</v>
      </c>
      <c r="K167" s="1">
        <f t="shared" si="40"/>
        <v>3</v>
      </c>
      <c r="L167" s="10">
        <f t="shared" si="41"/>
        <v>3</v>
      </c>
      <c r="M167" s="1" t="str">
        <f t="shared" si="42"/>
        <v>-bje-</v>
      </c>
      <c r="N167" s="1" t="str">
        <f t="shared" si="43"/>
        <v>[byɜ]</v>
      </c>
      <c r="O167" s="3" t="e" cm="1">
        <f t="array" ref="O167">SUM(_xlfn._xlws.FILTER($G$2:$G$2454,_xlfn.MAP($M$2:$M$2454,_xlfn.LAMBDA(_xlpm.x,_xlpm.x=$M167))))</f>
        <v>#NAME?</v>
      </c>
      <c r="P167" s="4" t="e">
        <f t="shared" si="44"/>
        <v>#NAME?</v>
      </c>
      <c r="Q167" s="6" t="e" cm="1">
        <f t="array" ref="Q167">SUM(_xlfn._xlws.FILTER($G$2:$G$2454,_xlfn.MAP($N$2:$N$2454,_xlfn.LAMBDA(_xlpm.x,_xlpm.x=$N167))))</f>
        <v>#NAME?</v>
      </c>
      <c r="R167" s="4" t="e">
        <f t="shared" si="45"/>
        <v>#NAME?</v>
      </c>
      <c r="S167" s="4" t="e">
        <f t="shared" si="46"/>
        <v>#NAME?</v>
      </c>
      <c r="T167" s="4" t="e">
        <f t="shared" si="47"/>
        <v>#NAME?</v>
      </c>
      <c r="U167" s="4" t="e">
        <f t="shared" si="48"/>
        <v>#NAME?</v>
      </c>
      <c r="V167" s="2"/>
      <c r="X167" s="2"/>
      <c r="AC167" s="2"/>
      <c r="AD167" s="2"/>
    </row>
    <row r="168" spans="1:30">
      <c r="A168" s="1" t="str">
        <f t="shared" si="35"/>
        <v>-bli- : [blaɪ]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2</v>
      </c>
      <c r="F168" s="9" t="s">
        <v>1227</v>
      </c>
      <c r="G168" s="3" t="e">
        <f t="shared" si="36"/>
        <v>#NAME?</v>
      </c>
      <c r="H168" s="4" t="str">
        <f t="shared" si="37"/>
        <v>blaɪ</v>
      </c>
      <c r="I168" s="4" t="str">
        <f t="shared" si="38"/>
        <v>bli</v>
      </c>
      <c r="J168" s="10">
        <f t="shared" si="39"/>
        <v>4</v>
      </c>
      <c r="K168" s="1">
        <f t="shared" si="40"/>
        <v>3</v>
      </c>
      <c r="L168" s="10">
        <f t="shared" si="41"/>
        <v>4</v>
      </c>
      <c r="M168" s="1" t="str">
        <f t="shared" si="42"/>
        <v>-bli-</v>
      </c>
      <c r="N168" s="1" t="str">
        <f t="shared" si="43"/>
        <v>[blaɪ]</v>
      </c>
      <c r="O168" s="3" t="e" cm="1">
        <f t="array" ref="O168">SUM(_xlfn._xlws.FILTER($G$2:$G$2454,_xlfn.MAP($M$2:$M$2454,_xlfn.LAMBDA(_xlpm.x,_xlpm.x=$M168))))</f>
        <v>#NAME?</v>
      </c>
      <c r="P168" s="4" t="e">
        <f t="shared" si="44"/>
        <v>#NAME?</v>
      </c>
      <c r="Q168" s="6" t="e" cm="1">
        <f t="array" ref="Q168">SUM(_xlfn._xlws.FILTER($G$2:$G$2454,_xlfn.MAP($N$2:$N$2454,_xlfn.LAMBDA(_xlpm.x,_xlpm.x=$N168))))</f>
        <v>#NAME?</v>
      </c>
      <c r="R168" s="4" t="e">
        <f t="shared" si="45"/>
        <v>#NAME?</v>
      </c>
      <c r="S168" s="4" t="e">
        <f t="shared" si="46"/>
        <v>#NAME?</v>
      </c>
      <c r="T168" s="4" t="e">
        <f t="shared" si="47"/>
        <v>#NAME?</v>
      </c>
      <c r="U168" s="4" t="e">
        <f t="shared" si="48"/>
        <v>#NAME?</v>
      </c>
      <c r="V168" s="2"/>
      <c r="X168" s="2"/>
      <c r="AC168" s="2"/>
      <c r="AD168" s="2"/>
    </row>
    <row r="169" spans="1:30">
      <c r="A169" s="1" t="str">
        <f t="shared" si="35"/>
        <v>-cte- : [kti]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102</v>
      </c>
      <c r="G169" s="3" t="e">
        <f t="shared" si="36"/>
        <v>#NAME?</v>
      </c>
      <c r="H169" s="4" t="str">
        <f t="shared" si="37"/>
        <v>kti</v>
      </c>
      <c r="I169" s="4" t="str">
        <f t="shared" si="38"/>
        <v>cte</v>
      </c>
      <c r="J169" s="10">
        <f t="shared" si="39"/>
        <v>3</v>
      </c>
      <c r="K169" s="1">
        <f t="shared" si="40"/>
        <v>3</v>
      </c>
      <c r="L169" s="10">
        <f t="shared" si="41"/>
        <v>3</v>
      </c>
      <c r="M169" s="1" t="str">
        <f t="shared" si="42"/>
        <v>-cte-</v>
      </c>
      <c r="N169" s="1" t="str">
        <f t="shared" si="43"/>
        <v>[kti]</v>
      </c>
      <c r="O169" s="3" t="e" cm="1">
        <f t="array" ref="O169">SUM(_xlfn._xlws.FILTER($G$2:$G$2454,_xlfn.MAP($M$2:$M$2454,_xlfn.LAMBDA(_xlpm.x,_xlpm.x=$M169))))</f>
        <v>#NAME?</v>
      </c>
      <c r="P169" s="4" t="e">
        <f t="shared" si="44"/>
        <v>#NAME?</v>
      </c>
      <c r="Q169" s="6" t="e" cm="1">
        <f t="array" ref="Q169">SUM(_xlfn._xlws.FILTER($G$2:$G$2454,_xlfn.MAP($N$2:$N$2454,_xlfn.LAMBDA(_xlpm.x,_xlpm.x=$N169))))</f>
        <v>#NAME?</v>
      </c>
      <c r="R169" s="4" t="e">
        <f t="shared" si="45"/>
        <v>#NAME?</v>
      </c>
      <c r="S169" s="4" t="e">
        <f t="shared" si="46"/>
        <v>#NAME?</v>
      </c>
      <c r="T169" s="4" t="e">
        <f t="shared" si="47"/>
        <v>#NAME?</v>
      </c>
      <c r="U169" s="4" t="e">
        <f t="shared" si="48"/>
        <v>#NAME?</v>
      </c>
      <c r="V169" s="2"/>
      <c r="X169" s="2"/>
      <c r="AC169" s="2"/>
      <c r="AD169" s="2"/>
    </row>
    <row r="170" spans="1:30">
      <c r="A170" s="1" t="str">
        <f t="shared" si="35"/>
        <v>-mai- : [məɪ]</v>
      </c>
      <c r="B170" s="1">
        <f t="shared" si="50"/>
        <v>0</v>
      </c>
      <c r="C170" s="1">
        <f t="shared" si="50"/>
        <v>1</v>
      </c>
      <c r="D170" s="1">
        <f t="shared" si="50"/>
        <v>0</v>
      </c>
      <c r="E170" s="7">
        <v>1</v>
      </c>
      <c r="F170" s="9" t="s">
        <v>1409</v>
      </c>
      <c r="G170" s="3" t="e">
        <f t="shared" si="36"/>
        <v>#NAME?</v>
      </c>
      <c r="H170" s="4" t="str">
        <f t="shared" si="37"/>
        <v>məɪ</v>
      </c>
      <c r="I170" s="4" t="str">
        <f t="shared" si="38"/>
        <v>mai</v>
      </c>
      <c r="J170" s="10">
        <f t="shared" si="39"/>
        <v>3</v>
      </c>
      <c r="K170" s="1">
        <f t="shared" si="40"/>
        <v>3</v>
      </c>
      <c r="L170" s="10">
        <f t="shared" si="41"/>
        <v>3</v>
      </c>
      <c r="M170" s="1" t="str">
        <f t="shared" si="42"/>
        <v>-mai-</v>
      </c>
      <c r="N170" s="1" t="str">
        <f t="shared" si="43"/>
        <v>[məɪ]</v>
      </c>
      <c r="O170" s="3" t="e" cm="1">
        <f t="array" ref="O170">SUM(_xlfn._xlws.FILTER($G$2:$G$2454,_xlfn.MAP($M$2:$M$2454,_xlfn.LAMBDA(_xlpm.x,_xlpm.x=$M170))))</f>
        <v>#NAME?</v>
      </c>
      <c r="P170" s="4" t="e">
        <f t="shared" si="44"/>
        <v>#NAME?</v>
      </c>
      <c r="Q170" s="6" t="e" cm="1">
        <f t="array" ref="Q170">SUM(_xlfn._xlws.FILTER($G$2:$G$2454,_xlfn.MAP($N$2:$N$2454,_xlfn.LAMBDA(_xlpm.x,_xlpm.x=$N170))))</f>
        <v>#NAME?</v>
      </c>
      <c r="R170" s="4" t="e">
        <f t="shared" si="45"/>
        <v>#NAME?</v>
      </c>
      <c r="S170" s="4" t="e">
        <f t="shared" si="46"/>
        <v>#NAME?</v>
      </c>
      <c r="T170" s="4" t="e">
        <f t="shared" si="47"/>
        <v>#NAME?</v>
      </c>
      <c r="U170" s="4" t="e">
        <f t="shared" si="48"/>
        <v>#NAME?</v>
      </c>
      <c r="V170" s="2"/>
      <c r="X170" s="2"/>
      <c r="AC170" s="2"/>
      <c r="AD170" s="2"/>
    </row>
    <row r="171" spans="1:30">
      <c r="A171" s="1" t="str">
        <f t="shared" si="35"/>
        <v>-mpo- : [mpɑ]</v>
      </c>
      <c r="B171" s="1">
        <f t="shared" si="50"/>
        <v>0</v>
      </c>
      <c r="C171" s="1">
        <f t="shared" si="50"/>
        <v>1</v>
      </c>
      <c r="D171" s="1">
        <f t="shared" si="50"/>
        <v>0</v>
      </c>
      <c r="E171" s="7">
        <v>1</v>
      </c>
      <c r="F171" s="9" t="s">
        <v>1410</v>
      </c>
      <c r="G171" s="3" t="e">
        <f t="shared" si="36"/>
        <v>#NAME?</v>
      </c>
      <c r="H171" s="4" t="str">
        <f t="shared" si="37"/>
        <v>mpɑ</v>
      </c>
      <c r="I171" s="4" t="str">
        <f t="shared" si="38"/>
        <v>mpo</v>
      </c>
      <c r="J171" s="10">
        <f t="shared" si="39"/>
        <v>3</v>
      </c>
      <c r="K171" s="1">
        <f t="shared" si="40"/>
        <v>3</v>
      </c>
      <c r="L171" s="10">
        <f t="shared" si="41"/>
        <v>3</v>
      </c>
      <c r="M171" s="1" t="str">
        <f t="shared" si="42"/>
        <v>-mpo-</v>
      </c>
      <c r="N171" s="1" t="str">
        <f t="shared" si="43"/>
        <v>[mpɑ]</v>
      </c>
      <c r="O171" s="3" t="e" cm="1">
        <f t="array" ref="O171">SUM(_xlfn._xlws.FILTER($G$2:$G$2454,_xlfn.MAP($M$2:$M$2454,_xlfn.LAMBDA(_xlpm.x,_xlpm.x=$M171))))</f>
        <v>#NAME?</v>
      </c>
      <c r="P171" s="4" t="e">
        <f t="shared" si="44"/>
        <v>#NAME?</v>
      </c>
      <c r="Q171" s="6" t="e" cm="1">
        <f t="array" ref="Q171">SUM(_xlfn._xlws.FILTER($G$2:$G$2454,_xlfn.MAP($N$2:$N$2454,_xlfn.LAMBDA(_xlpm.x,_xlpm.x=$N171))))</f>
        <v>#NAME?</v>
      </c>
      <c r="R171" s="4" t="e">
        <f t="shared" si="45"/>
        <v>#NAME?</v>
      </c>
      <c r="S171" s="4" t="e">
        <f t="shared" si="46"/>
        <v>#NAME?</v>
      </c>
      <c r="T171" s="4" t="e">
        <f t="shared" si="47"/>
        <v>#NAME?</v>
      </c>
      <c r="U171" s="4" t="e">
        <f t="shared" si="48"/>
        <v>#NAME?</v>
      </c>
      <c r="V171" s="2"/>
      <c r="X171" s="2"/>
      <c r="AC171" s="2"/>
      <c r="AD171" s="2"/>
    </row>
    <row r="172" spans="1:30">
      <c r="A172" s="1" t="str">
        <f t="shared" si="35"/>
        <v>-mpo- : [mpoʊ]</v>
      </c>
      <c r="B172" s="1">
        <f t="shared" si="50"/>
        <v>0</v>
      </c>
      <c r="C172" s="1">
        <f t="shared" si="50"/>
        <v>1</v>
      </c>
      <c r="D172" s="1">
        <f t="shared" si="50"/>
        <v>0</v>
      </c>
      <c r="E172" s="7">
        <v>1</v>
      </c>
      <c r="F172" s="9" t="s">
        <v>1411</v>
      </c>
      <c r="G172" s="3" t="e">
        <f t="shared" si="36"/>
        <v>#NAME?</v>
      </c>
      <c r="H172" s="4" t="str">
        <f t="shared" si="37"/>
        <v>mpoʊ</v>
      </c>
      <c r="I172" s="4" t="str">
        <f t="shared" si="38"/>
        <v>mpo</v>
      </c>
      <c r="J172" s="10">
        <f t="shared" si="39"/>
        <v>4</v>
      </c>
      <c r="K172" s="1">
        <f t="shared" si="40"/>
        <v>3</v>
      </c>
      <c r="L172" s="10">
        <f t="shared" si="41"/>
        <v>4</v>
      </c>
      <c r="M172" s="1" t="str">
        <f t="shared" si="42"/>
        <v>-mpo-</v>
      </c>
      <c r="N172" s="1" t="str">
        <f t="shared" si="43"/>
        <v>[mpoʊ]</v>
      </c>
      <c r="O172" s="3" t="e" cm="1">
        <f t="array" ref="O172">SUM(_xlfn._xlws.FILTER($G$2:$G$2454,_xlfn.MAP($M$2:$M$2454,_xlfn.LAMBDA(_xlpm.x,_xlpm.x=$M172))))</f>
        <v>#NAME?</v>
      </c>
      <c r="P172" s="4" t="e">
        <f t="shared" si="44"/>
        <v>#NAME?</v>
      </c>
      <c r="Q172" s="6" t="e" cm="1">
        <f t="array" ref="Q172">SUM(_xlfn._xlws.FILTER($G$2:$G$2454,_xlfn.MAP($N$2:$N$2454,_xlfn.LAMBDA(_xlpm.x,_xlpm.x=$N172))))</f>
        <v>#NAME?</v>
      </c>
      <c r="R172" s="4" t="e">
        <f t="shared" si="45"/>
        <v>#NAME?</v>
      </c>
      <c r="S172" s="4" t="e">
        <f t="shared" si="46"/>
        <v>#NAME?</v>
      </c>
      <c r="T172" s="4" t="e">
        <f t="shared" si="47"/>
        <v>#NAME?</v>
      </c>
      <c r="U172" s="4" t="e">
        <f t="shared" si="48"/>
        <v>#NAME?</v>
      </c>
      <c r="V172" s="2"/>
      <c r="X172" s="2"/>
      <c r="AC172" s="2"/>
      <c r="AD172" s="2"/>
    </row>
    <row r="173" spans="1:30">
      <c r="A173" s="1" t="str">
        <f t="shared" si="35"/>
        <v>-nta- : [ntæ]</v>
      </c>
      <c r="B173" s="1">
        <f t="shared" si="50"/>
        <v>0</v>
      </c>
      <c r="C173" s="1">
        <f t="shared" si="50"/>
        <v>0</v>
      </c>
      <c r="D173" s="1">
        <f t="shared" si="50"/>
        <v>1</v>
      </c>
      <c r="E173" s="7">
        <v>2</v>
      </c>
      <c r="F173" s="9" t="s">
        <v>200</v>
      </c>
      <c r="G173" s="3" t="e">
        <f t="shared" si="36"/>
        <v>#NAME?</v>
      </c>
      <c r="H173" s="4" t="str">
        <f t="shared" si="37"/>
        <v>ntæ</v>
      </c>
      <c r="I173" s="4" t="str">
        <f t="shared" si="38"/>
        <v>nta</v>
      </c>
      <c r="J173" s="10">
        <f t="shared" si="39"/>
        <v>3</v>
      </c>
      <c r="K173" s="1">
        <f t="shared" si="40"/>
        <v>3</v>
      </c>
      <c r="L173" s="10">
        <f t="shared" si="41"/>
        <v>3</v>
      </c>
      <c r="M173" s="1" t="str">
        <f t="shared" si="42"/>
        <v>-nta-</v>
      </c>
      <c r="N173" s="1" t="str">
        <f t="shared" si="43"/>
        <v>[ntæ]</v>
      </c>
      <c r="O173" s="3" t="e" cm="1">
        <f t="array" ref="O173">SUM(_xlfn._xlws.FILTER($G$2:$G$2454,_xlfn.MAP($M$2:$M$2454,_xlfn.LAMBDA(_xlpm.x,_xlpm.x=$M173))))</f>
        <v>#NAME?</v>
      </c>
      <c r="P173" s="4" t="e">
        <f t="shared" si="44"/>
        <v>#NAME?</v>
      </c>
      <c r="Q173" s="6" t="e" cm="1">
        <f t="array" ref="Q173">SUM(_xlfn._xlws.FILTER($G$2:$G$2454,_xlfn.MAP($N$2:$N$2454,_xlfn.LAMBDA(_xlpm.x,_xlpm.x=$N173))))</f>
        <v>#NAME?</v>
      </c>
      <c r="R173" s="4" t="e">
        <f t="shared" si="45"/>
        <v>#NAME?</v>
      </c>
      <c r="S173" s="4" t="e">
        <f t="shared" si="46"/>
        <v>#NAME?</v>
      </c>
      <c r="T173" s="4" t="e">
        <f t="shared" si="47"/>
        <v>#NAME?</v>
      </c>
      <c r="U173" s="4" t="e">
        <f t="shared" si="48"/>
        <v>#NAME?</v>
      </c>
      <c r="V173" s="2"/>
      <c r="X173" s="2"/>
      <c r="AC173" s="2"/>
      <c r="AD173" s="2"/>
    </row>
    <row r="174" spans="1:30">
      <c r="A174" s="1" t="str">
        <f t="shared" si="35"/>
        <v>-pi- : [paɪ]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5</v>
      </c>
      <c r="F174" s="9" t="s">
        <v>1158</v>
      </c>
      <c r="G174" s="3" t="e">
        <f t="shared" si="36"/>
        <v>#NAME?</v>
      </c>
      <c r="H174" s="4" t="str">
        <f t="shared" si="37"/>
        <v>paɪ</v>
      </c>
      <c r="I174" s="4" t="str">
        <f t="shared" si="38"/>
        <v>pi</v>
      </c>
      <c r="J174" s="10">
        <f t="shared" si="39"/>
        <v>3</v>
      </c>
      <c r="K174" s="1">
        <f t="shared" si="40"/>
        <v>2</v>
      </c>
      <c r="L174" s="10">
        <f t="shared" si="41"/>
        <v>3</v>
      </c>
      <c r="M174" s="1" t="str">
        <f t="shared" si="42"/>
        <v>-pi-</v>
      </c>
      <c r="N174" s="1" t="str">
        <f t="shared" si="43"/>
        <v>[paɪ]</v>
      </c>
      <c r="O174" s="3" t="e" cm="1">
        <f t="array" ref="O174">SUM(_xlfn._xlws.FILTER($G$2:$G$2454,_xlfn.MAP($M$2:$M$2454,_xlfn.LAMBDA(_xlpm.x,_xlpm.x=$M174))))</f>
        <v>#NAME?</v>
      </c>
      <c r="P174" s="4" t="e">
        <f t="shared" si="44"/>
        <v>#NAME?</v>
      </c>
      <c r="Q174" s="6" t="e" cm="1">
        <f t="array" ref="Q174">SUM(_xlfn._xlws.FILTER($G$2:$G$2454,_xlfn.MAP($N$2:$N$2454,_xlfn.LAMBDA(_xlpm.x,_xlpm.x=$N174))))</f>
        <v>#NAME?</v>
      </c>
      <c r="R174" s="4" t="e">
        <f t="shared" si="45"/>
        <v>#NAME?</v>
      </c>
      <c r="S174" s="4" t="e">
        <f t="shared" si="46"/>
        <v>#NAME?</v>
      </c>
      <c r="T174" s="4" t="e">
        <f t="shared" si="47"/>
        <v>#NAME?</v>
      </c>
      <c r="U174" s="4" t="e">
        <f t="shared" si="48"/>
        <v>#NAME?</v>
      </c>
      <c r="V174" s="2"/>
      <c r="X174" s="2"/>
      <c r="AC174" s="2"/>
      <c r="AD174" s="2"/>
    </row>
    <row r="175" spans="1:30">
      <c r="A175" s="1" t="str">
        <f t="shared" si="35"/>
        <v>-rdi- : [ɹdi]</v>
      </c>
      <c r="B175" s="1">
        <f t="shared" si="50"/>
        <v>1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2330</v>
      </c>
      <c r="G175" s="3" t="e">
        <f t="shared" si="36"/>
        <v>#NAME?</v>
      </c>
      <c r="H175" s="4" t="str">
        <f t="shared" si="37"/>
        <v>ɹdi</v>
      </c>
      <c r="I175" s="4" t="str">
        <f t="shared" si="38"/>
        <v>rdi</v>
      </c>
      <c r="J175" s="10">
        <f t="shared" si="39"/>
        <v>3</v>
      </c>
      <c r="K175" s="1">
        <f t="shared" si="40"/>
        <v>3</v>
      </c>
      <c r="L175" s="10">
        <f t="shared" si="41"/>
        <v>3</v>
      </c>
      <c r="M175" s="1" t="str">
        <f t="shared" si="42"/>
        <v>-rdi-</v>
      </c>
      <c r="N175" s="1" t="str">
        <f t="shared" si="43"/>
        <v>[ɹdi]</v>
      </c>
      <c r="O175" s="3" t="e" cm="1">
        <f t="array" ref="O175">SUM(_xlfn._xlws.FILTER($G$2:$G$2454,_xlfn.MAP($M$2:$M$2454,_xlfn.LAMBDA(_xlpm.x,_xlpm.x=$M175))))</f>
        <v>#NAME?</v>
      </c>
      <c r="P175" s="4" t="e">
        <f t="shared" si="44"/>
        <v>#NAME?</v>
      </c>
      <c r="Q175" s="6" t="e" cm="1">
        <f t="array" ref="Q175">SUM(_xlfn._xlws.FILTER($G$2:$G$2454,_xlfn.MAP($N$2:$N$2454,_xlfn.LAMBDA(_xlpm.x,_xlpm.x=$N175))))</f>
        <v>#NAME?</v>
      </c>
      <c r="R175" s="4" t="e">
        <f t="shared" si="45"/>
        <v>#NAME?</v>
      </c>
      <c r="S175" s="4" t="e">
        <f t="shared" si="46"/>
        <v>#NAME?</v>
      </c>
      <c r="T175" s="4" t="e">
        <f t="shared" si="47"/>
        <v>#NAME?</v>
      </c>
      <c r="U175" s="4" t="e">
        <f t="shared" si="48"/>
        <v>#NAME?</v>
      </c>
      <c r="V175" s="2"/>
      <c r="X175" s="2"/>
      <c r="AC175" s="2"/>
      <c r="AD175" s="2"/>
    </row>
    <row r="176" spans="1:30">
      <c r="A176" s="1" t="str">
        <f t="shared" si="35"/>
        <v>-show- : [ʃa]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2323</v>
      </c>
      <c r="G176" s="3" t="e">
        <f t="shared" si="36"/>
        <v>#NAME?</v>
      </c>
      <c r="H176" s="4" t="str">
        <f t="shared" si="37"/>
        <v>ʃa</v>
      </c>
      <c r="I176" s="4" t="str">
        <f t="shared" si="38"/>
        <v>show</v>
      </c>
      <c r="J176" s="10">
        <f t="shared" si="39"/>
        <v>2</v>
      </c>
      <c r="K176" s="1">
        <f t="shared" si="40"/>
        <v>4</v>
      </c>
      <c r="L176" s="10">
        <f t="shared" si="41"/>
        <v>4</v>
      </c>
      <c r="M176" s="1" t="str">
        <f t="shared" si="42"/>
        <v>-show-</v>
      </c>
      <c r="N176" s="1" t="str">
        <f t="shared" si="43"/>
        <v>[ʃa]</v>
      </c>
      <c r="O176" s="3" t="e" cm="1">
        <f t="array" ref="O176">SUM(_xlfn._xlws.FILTER($G$2:$G$2454,_xlfn.MAP($M$2:$M$2454,_xlfn.LAMBDA(_xlpm.x,_xlpm.x=$M176))))</f>
        <v>#NAME?</v>
      </c>
      <c r="P176" s="4" t="e">
        <f t="shared" si="44"/>
        <v>#NAME?</v>
      </c>
      <c r="Q176" s="6" t="e" cm="1">
        <f t="array" ref="Q176">SUM(_xlfn._xlws.FILTER($G$2:$G$2454,_xlfn.MAP($N$2:$N$2454,_xlfn.LAMBDA(_xlpm.x,_xlpm.x=$N176))))</f>
        <v>#NAME?</v>
      </c>
      <c r="R176" s="4" t="e">
        <f t="shared" si="45"/>
        <v>#NAME?</v>
      </c>
      <c r="S176" s="4" t="e">
        <f t="shared" si="46"/>
        <v>#NAME?</v>
      </c>
      <c r="T176" s="4" t="e">
        <f t="shared" si="47"/>
        <v>#NAME?</v>
      </c>
      <c r="U176" s="4" t="e">
        <f t="shared" si="48"/>
        <v>#NAME?</v>
      </c>
      <c r="V176" s="2"/>
      <c r="X176" s="2"/>
      <c r="AC176" s="2"/>
      <c r="AD176" s="2"/>
    </row>
    <row r="177" spans="1:30">
      <c r="A177" s="1" t="str">
        <f t="shared" si="35"/>
        <v>-spa- : [spæ]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2224</v>
      </c>
      <c r="G177" s="3" t="e">
        <f t="shared" si="36"/>
        <v>#NAME?</v>
      </c>
      <c r="H177" s="4" t="str">
        <f t="shared" si="37"/>
        <v>spæ</v>
      </c>
      <c r="I177" s="4" t="str">
        <f t="shared" si="38"/>
        <v>spa</v>
      </c>
      <c r="J177" s="10">
        <f t="shared" si="39"/>
        <v>3</v>
      </c>
      <c r="K177" s="1">
        <f t="shared" si="40"/>
        <v>3</v>
      </c>
      <c r="L177" s="10">
        <f t="shared" si="41"/>
        <v>3</v>
      </c>
      <c r="M177" s="1" t="str">
        <f t="shared" si="42"/>
        <v>-spa-</v>
      </c>
      <c r="N177" s="1" t="str">
        <f t="shared" si="43"/>
        <v>[spæ]</v>
      </c>
      <c r="O177" s="3" t="e" cm="1">
        <f t="array" ref="O177">SUM(_xlfn._xlws.FILTER($G$2:$G$2454,_xlfn.MAP($M$2:$M$2454,_xlfn.LAMBDA(_xlpm.x,_xlpm.x=$M177))))</f>
        <v>#NAME?</v>
      </c>
      <c r="P177" s="4" t="e">
        <f t="shared" si="44"/>
        <v>#NAME?</v>
      </c>
      <c r="Q177" s="6" t="e" cm="1">
        <f t="array" ref="Q177">SUM(_xlfn._xlws.FILTER($G$2:$G$2454,_xlfn.MAP($N$2:$N$2454,_xlfn.LAMBDA(_xlpm.x,_xlpm.x=$N177))))</f>
        <v>#NAME?</v>
      </c>
      <c r="R177" s="4" t="e">
        <f t="shared" si="45"/>
        <v>#NAME?</v>
      </c>
      <c r="S177" s="4" t="e">
        <f t="shared" si="46"/>
        <v>#NAME?</v>
      </c>
      <c r="T177" s="4" t="e">
        <f t="shared" si="47"/>
        <v>#NAME?</v>
      </c>
      <c r="U177" s="4" t="e">
        <f t="shared" si="48"/>
        <v>#NAME?</v>
      </c>
      <c r="V177" s="2"/>
      <c r="X177" s="2"/>
      <c r="AC177" s="2"/>
      <c r="AD177" s="2"/>
    </row>
    <row r="178" spans="1:30">
      <c r="A178" s="1" t="str">
        <f t="shared" si="35"/>
        <v>-u- : [ɜ]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3</v>
      </c>
      <c r="F178" s="9" t="s">
        <v>1634</v>
      </c>
      <c r="G178" s="3" t="e">
        <f t="shared" si="36"/>
        <v>#NAME?</v>
      </c>
      <c r="H178" s="4" t="str">
        <f t="shared" si="37"/>
        <v>ɜ</v>
      </c>
      <c r="I178" s="4" t="str">
        <f t="shared" si="38"/>
        <v>u</v>
      </c>
      <c r="J178" s="10">
        <f t="shared" si="39"/>
        <v>1</v>
      </c>
      <c r="K178" s="1">
        <f t="shared" si="40"/>
        <v>1</v>
      </c>
      <c r="L178" s="10">
        <f t="shared" si="41"/>
        <v>1</v>
      </c>
      <c r="M178" s="1" t="str">
        <f t="shared" si="42"/>
        <v>-u-</v>
      </c>
      <c r="N178" s="1" t="str">
        <f t="shared" si="43"/>
        <v>[ɜ]</v>
      </c>
      <c r="O178" s="3" t="e" cm="1">
        <f t="array" ref="O178">SUM(_xlfn._xlws.FILTER($G$2:$G$2454,_xlfn.MAP($M$2:$M$2454,_xlfn.LAMBDA(_xlpm.x,_xlpm.x=$M178))))</f>
        <v>#NAME?</v>
      </c>
      <c r="P178" s="4" t="e">
        <f t="shared" si="44"/>
        <v>#NAME?</v>
      </c>
      <c r="Q178" s="6" t="e" cm="1">
        <f t="array" ref="Q178">SUM(_xlfn._xlws.FILTER($G$2:$G$2454,_xlfn.MAP($N$2:$N$2454,_xlfn.LAMBDA(_xlpm.x,_xlpm.x=$N178))))</f>
        <v>#NAME?</v>
      </c>
      <c r="R178" s="4" t="e">
        <f t="shared" si="45"/>
        <v>#NAME?</v>
      </c>
      <c r="S178" s="4" t="e">
        <f t="shared" si="46"/>
        <v>#NAME?</v>
      </c>
      <c r="T178" s="4" t="e">
        <f t="shared" si="47"/>
        <v>#NAME?</v>
      </c>
      <c r="U178" s="4" t="e">
        <f t="shared" si="48"/>
        <v>#NAME?</v>
      </c>
      <c r="V178" s="2"/>
      <c r="X178" s="2"/>
      <c r="AC178" s="2"/>
      <c r="AD178" s="2"/>
    </row>
    <row r="179" spans="1:30">
      <c r="A179" s="1" t="str">
        <f t="shared" si="35"/>
        <v>-ved- : [ɹvd]</v>
      </c>
      <c r="B179" s="1">
        <f t="shared" si="50"/>
        <v>1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2382</v>
      </c>
      <c r="G179" s="3" t="e">
        <f t="shared" si="36"/>
        <v>#NAME?</v>
      </c>
      <c r="H179" s="4" t="str">
        <f t="shared" si="37"/>
        <v>ɹvd</v>
      </c>
      <c r="I179" s="4" t="str">
        <f t="shared" si="38"/>
        <v>ved</v>
      </c>
      <c r="J179" s="10">
        <f t="shared" si="39"/>
        <v>3</v>
      </c>
      <c r="K179" s="1">
        <f t="shared" si="40"/>
        <v>3</v>
      </c>
      <c r="L179" s="10">
        <f t="shared" si="41"/>
        <v>3</v>
      </c>
      <c r="M179" s="1" t="str">
        <f t="shared" si="42"/>
        <v>-ved-</v>
      </c>
      <c r="N179" s="1" t="str">
        <f t="shared" si="43"/>
        <v>[ɹvd]</v>
      </c>
      <c r="O179" s="3" t="e" cm="1">
        <f t="array" ref="O179">SUM(_xlfn._xlws.FILTER($G$2:$G$2454,_xlfn.MAP($M$2:$M$2454,_xlfn.LAMBDA(_xlpm.x,_xlpm.x=$M179))))</f>
        <v>#NAME?</v>
      </c>
      <c r="P179" s="4" t="e">
        <f t="shared" si="44"/>
        <v>#NAME?</v>
      </c>
      <c r="Q179" s="6" t="e" cm="1">
        <f t="array" ref="Q179">SUM(_xlfn._xlws.FILTER($G$2:$G$2454,_xlfn.MAP($N$2:$N$2454,_xlfn.LAMBDA(_xlpm.x,_xlpm.x=$N179))))</f>
        <v>#NAME?</v>
      </c>
      <c r="R179" s="4" t="e">
        <f t="shared" si="45"/>
        <v>#NAME?</v>
      </c>
      <c r="S179" s="4" t="e">
        <f t="shared" si="46"/>
        <v>#NAME?</v>
      </c>
      <c r="T179" s="4" t="e">
        <f t="shared" si="47"/>
        <v>#NAME?</v>
      </c>
      <c r="U179" s="4" t="e">
        <f t="shared" si="48"/>
        <v>#NAME?</v>
      </c>
      <c r="V179" s="2"/>
      <c r="X179" s="2"/>
      <c r="AC179" s="2"/>
      <c r="AD179" s="2"/>
    </row>
    <row r="180" spans="1:30">
      <c r="A180" s="1" t="str">
        <f t="shared" si="35"/>
        <v>-nce- : [nsə]</v>
      </c>
      <c r="B180" s="1">
        <f t="shared" si="50"/>
        <v>0</v>
      </c>
      <c r="C180" s="1">
        <f t="shared" si="50"/>
        <v>0</v>
      </c>
      <c r="D180" s="1">
        <f t="shared" si="50"/>
        <v>1</v>
      </c>
      <c r="E180" s="7">
        <v>2</v>
      </c>
      <c r="F180" s="9" t="s">
        <v>1726</v>
      </c>
      <c r="G180" s="3" t="e">
        <f t="shared" si="36"/>
        <v>#NAME?</v>
      </c>
      <c r="H180" s="4" t="str">
        <f t="shared" si="37"/>
        <v>nsə</v>
      </c>
      <c r="I180" s="4" t="str">
        <f t="shared" si="38"/>
        <v>nce</v>
      </c>
      <c r="J180" s="10">
        <f t="shared" si="39"/>
        <v>3</v>
      </c>
      <c r="K180" s="1">
        <f t="shared" si="40"/>
        <v>3</v>
      </c>
      <c r="L180" s="10">
        <f t="shared" si="41"/>
        <v>3</v>
      </c>
      <c r="M180" s="1" t="str">
        <f t="shared" si="42"/>
        <v>-nce-</v>
      </c>
      <c r="N180" s="1" t="str">
        <f t="shared" si="43"/>
        <v>[nsə]</v>
      </c>
      <c r="O180" s="3" t="e" cm="1">
        <f t="array" ref="O180">SUM(_xlfn._xlws.FILTER($G$2:$G$2454,_xlfn.MAP($M$2:$M$2454,_xlfn.LAMBDA(_xlpm.x,_xlpm.x=$M180))))</f>
        <v>#NAME?</v>
      </c>
      <c r="P180" s="4" t="e">
        <f t="shared" si="44"/>
        <v>#NAME?</v>
      </c>
      <c r="Q180" s="6" t="e" cm="1">
        <f t="array" ref="Q180">SUM(_xlfn._xlws.FILTER($G$2:$G$2454,_xlfn.MAP($N$2:$N$2454,_xlfn.LAMBDA(_xlpm.x,_xlpm.x=$N180))))</f>
        <v>#NAME?</v>
      </c>
      <c r="R180" s="4" t="e">
        <f t="shared" si="45"/>
        <v>#NAME?</v>
      </c>
      <c r="S180" s="4" t="e">
        <f t="shared" si="46"/>
        <v>#NAME?</v>
      </c>
      <c r="T180" s="4" t="e">
        <f t="shared" si="47"/>
        <v>#NAME?</v>
      </c>
      <c r="U180" s="4" t="e">
        <f t="shared" si="48"/>
        <v>#NAME?</v>
      </c>
      <c r="V180" s="2"/>
      <c r="X180" s="2"/>
      <c r="AC180" s="2"/>
      <c r="AD180" s="2"/>
    </row>
    <row r="181" spans="1:30">
      <c r="A181" s="1" t="str">
        <f t="shared" si="35"/>
        <v>-ge- : [ɡɛ]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6</v>
      </c>
      <c r="F181" s="9" t="s">
        <v>1293</v>
      </c>
      <c r="G181" s="3" t="e">
        <f t="shared" si="36"/>
        <v>#NAME?</v>
      </c>
      <c r="H181" s="1" t="str">
        <f t="shared" si="37"/>
        <v>ɡɛ</v>
      </c>
      <c r="I181" s="1" t="str">
        <f t="shared" si="38"/>
        <v>ge</v>
      </c>
      <c r="J181" s="10">
        <f t="shared" si="39"/>
        <v>2</v>
      </c>
      <c r="K181" s="1">
        <f t="shared" si="40"/>
        <v>2</v>
      </c>
      <c r="L181" s="10">
        <f t="shared" si="41"/>
        <v>2</v>
      </c>
      <c r="M181" s="1" t="str">
        <f t="shared" si="42"/>
        <v>-ge-</v>
      </c>
      <c r="N181" s="1" t="str">
        <f t="shared" si="43"/>
        <v>[ɡɛ]</v>
      </c>
      <c r="O181" s="3" t="e" cm="1">
        <f t="array" ref="O181">SUM(_xlfn._xlws.FILTER($G$2:$G$2454,_xlfn.MAP($M$2:$M$2454,_xlfn.LAMBDA(_xlpm.x,_xlpm.x=$M181))))</f>
        <v>#NAME?</v>
      </c>
      <c r="P181" s="4" t="e">
        <f t="shared" si="44"/>
        <v>#NAME?</v>
      </c>
      <c r="Q181" s="6" t="e" cm="1">
        <f t="array" ref="Q181">SUM(_xlfn._xlws.FILTER($G$2:$G$2454,_xlfn.MAP($N$2:$N$2454,_xlfn.LAMBDA(_xlpm.x,_xlpm.x=$N181))))</f>
        <v>#NAME?</v>
      </c>
      <c r="R181" s="4" t="e">
        <f t="shared" si="45"/>
        <v>#NAME?</v>
      </c>
      <c r="S181" s="4" t="e">
        <f t="shared" si="46"/>
        <v>#NAME?</v>
      </c>
      <c r="T181" s="4" t="e">
        <f t="shared" si="47"/>
        <v>#NAME?</v>
      </c>
      <c r="U181" s="4" t="e">
        <f t="shared" si="48"/>
        <v>#NAME?</v>
      </c>
      <c r="V181" s="2"/>
      <c r="X181" s="2"/>
      <c r="AC181" s="2"/>
      <c r="AD181" s="2"/>
    </row>
    <row r="182" spans="1:30">
      <c r="A182" s="1" t="str">
        <f t="shared" si="35"/>
        <v>-nt- : [ntɪ]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1</v>
      </c>
      <c r="E182" s="7">
        <v>1</v>
      </c>
      <c r="F182" s="9" t="s">
        <v>1866</v>
      </c>
      <c r="G182" s="3" t="e">
        <f t="shared" si="36"/>
        <v>#NAME?</v>
      </c>
      <c r="H182" s="4" t="str">
        <f t="shared" si="37"/>
        <v>ntɪ</v>
      </c>
      <c r="I182" s="4" t="str">
        <f t="shared" si="38"/>
        <v>nt</v>
      </c>
      <c r="J182" s="10">
        <f t="shared" si="39"/>
        <v>3</v>
      </c>
      <c r="K182" s="1">
        <f t="shared" si="40"/>
        <v>2</v>
      </c>
      <c r="L182" s="10">
        <f t="shared" si="41"/>
        <v>3</v>
      </c>
      <c r="M182" s="1" t="str">
        <f t="shared" si="42"/>
        <v>-nt-</v>
      </c>
      <c r="N182" s="1" t="str">
        <f t="shared" si="43"/>
        <v>[ntɪ]</v>
      </c>
      <c r="O182" s="3" t="e" cm="1">
        <f t="array" ref="O182">SUM(_xlfn._xlws.FILTER($G$2:$G$2454,_xlfn.MAP($M$2:$M$2454,_xlfn.LAMBDA(_xlpm.x,_xlpm.x=$M182))))</f>
        <v>#NAME?</v>
      </c>
      <c r="P182" s="4" t="e">
        <f t="shared" si="44"/>
        <v>#NAME?</v>
      </c>
      <c r="Q182" s="6" t="e" cm="1">
        <f t="array" ref="Q182">SUM(_xlfn._xlws.FILTER($G$2:$G$2454,_xlfn.MAP($N$2:$N$2454,_xlfn.LAMBDA(_xlpm.x,_xlpm.x=$N182))))</f>
        <v>#NAME?</v>
      </c>
      <c r="R182" s="4" t="e">
        <f t="shared" si="45"/>
        <v>#NAME?</v>
      </c>
      <c r="S182" s="4" t="e">
        <f t="shared" si="46"/>
        <v>#NAME?</v>
      </c>
      <c r="T182" s="4" t="e">
        <f t="shared" si="47"/>
        <v>#NAME?</v>
      </c>
      <c r="U182" s="4" t="e">
        <f t="shared" si="48"/>
        <v>#NAME?</v>
      </c>
      <c r="V182" s="2"/>
      <c r="X182" s="2"/>
      <c r="AC182" s="2"/>
      <c r="AD182" s="2"/>
    </row>
    <row r="183" spans="1:30">
      <c r="A183" s="1" t="str">
        <f t="shared" si="35"/>
        <v>-to- : [toʊ]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6</v>
      </c>
      <c r="F183" s="9" t="s">
        <v>1107</v>
      </c>
      <c r="G183" s="3" t="e">
        <f t="shared" si="36"/>
        <v>#NAME?</v>
      </c>
      <c r="H183" s="1" t="str">
        <f t="shared" si="37"/>
        <v>toʊ</v>
      </c>
      <c r="I183" s="1" t="str">
        <f t="shared" si="38"/>
        <v>to</v>
      </c>
      <c r="J183" s="10">
        <f t="shared" si="39"/>
        <v>3</v>
      </c>
      <c r="K183" s="1">
        <f t="shared" si="40"/>
        <v>2</v>
      </c>
      <c r="L183" s="10">
        <f t="shared" si="41"/>
        <v>3</v>
      </c>
      <c r="M183" s="1" t="str">
        <f t="shared" si="42"/>
        <v>-to-</v>
      </c>
      <c r="N183" s="1" t="str">
        <f t="shared" si="43"/>
        <v>[toʊ]</v>
      </c>
      <c r="O183" s="3" t="e" cm="1">
        <f t="array" ref="O183">SUM(_xlfn._xlws.FILTER($G$2:$G$2454,_xlfn.MAP($M$2:$M$2454,_xlfn.LAMBDA(_xlpm.x,_xlpm.x=$M183))))</f>
        <v>#NAME?</v>
      </c>
      <c r="P183" s="4" t="e">
        <f t="shared" si="44"/>
        <v>#NAME?</v>
      </c>
      <c r="Q183" s="6" t="e" cm="1">
        <f t="array" ref="Q183">SUM(_xlfn._xlws.FILTER($G$2:$G$2454,_xlfn.MAP($N$2:$N$2454,_xlfn.LAMBDA(_xlpm.x,_xlpm.x=$N183))))</f>
        <v>#NAME?</v>
      </c>
      <c r="R183" s="4" t="e">
        <f t="shared" si="45"/>
        <v>#NAME?</v>
      </c>
      <c r="S183" s="4" t="e">
        <f t="shared" si="46"/>
        <v>#NAME?</v>
      </c>
      <c r="T183" s="4" t="e">
        <f t="shared" si="47"/>
        <v>#NAME?</v>
      </c>
      <c r="U183" s="4" t="e">
        <f t="shared" si="48"/>
        <v>#NAME?</v>
      </c>
      <c r="V183" s="2"/>
      <c r="X183" s="2"/>
      <c r="AC183" s="2"/>
      <c r="AD183" s="2"/>
    </row>
    <row r="184" spans="1:30">
      <c r="A184" s="1" t="str">
        <f t="shared" si="35"/>
        <v>-ve- : [vɛ]</v>
      </c>
      <c r="B184" s="1">
        <f t="shared" si="51"/>
        <v>0</v>
      </c>
      <c r="C184" s="1">
        <f t="shared" si="51"/>
        <v>0</v>
      </c>
      <c r="D184" s="1">
        <f t="shared" si="51"/>
        <v>0</v>
      </c>
      <c r="E184" s="7">
        <v>22</v>
      </c>
      <c r="F184" s="9" t="s">
        <v>886</v>
      </c>
      <c r="G184" s="3" t="e">
        <f t="shared" si="36"/>
        <v>#NAME?</v>
      </c>
      <c r="H184" s="4" t="str">
        <f t="shared" si="37"/>
        <v>vɛ</v>
      </c>
      <c r="I184" s="4" t="str">
        <f t="shared" si="38"/>
        <v>ve</v>
      </c>
      <c r="J184" s="10">
        <f t="shared" si="39"/>
        <v>2</v>
      </c>
      <c r="K184" s="1">
        <f t="shared" si="40"/>
        <v>2</v>
      </c>
      <c r="L184" s="10">
        <f t="shared" si="41"/>
        <v>2</v>
      </c>
      <c r="M184" s="1" t="str">
        <f t="shared" si="42"/>
        <v>-ve-</v>
      </c>
      <c r="N184" s="1" t="str">
        <f t="shared" si="43"/>
        <v>[vɛ]</v>
      </c>
      <c r="O184" s="3" t="e" cm="1">
        <f t="array" ref="O184">SUM(_xlfn._xlws.FILTER($G$2:$G$2454,_xlfn.MAP($M$2:$M$2454,_xlfn.LAMBDA(_xlpm.x,_xlpm.x=$M184))))</f>
        <v>#NAME?</v>
      </c>
      <c r="P184" s="4" t="e">
        <f t="shared" si="44"/>
        <v>#NAME?</v>
      </c>
      <c r="Q184" s="6" t="e" cm="1">
        <f t="array" ref="Q184">SUM(_xlfn._xlws.FILTER($G$2:$G$2454,_xlfn.MAP($N$2:$N$2454,_xlfn.LAMBDA(_xlpm.x,_xlpm.x=$N184))))</f>
        <v>#NAME?</v>
      </c>
      <c r="R184" s="4" t="e">
        <f t="shared" si="45"/>
        <v>#NAME?</v>
      </c>
      <c r="S184" s="4" t="e">
        <f t="shared" si="46"/>
        <v>#NAME?</v>
      </c>
      <c r="T184" s="4" t="e">
        <f t="shared" si="47"/>
        <v>#NAME?</v>
      </c>
      <c r="U184" s="4" t="e">
        <f t="shared" si="48"/>
        <v>#NAME?</v>
      </c>
      <c r="V184" s="2"/>
      <c r="X184" s="2"/>
      <c r="AC184" s="2"/>
      <c r="AD184" s="2"/>
    </row>
    <row r="185" spans="1:30">
      <c r="A185" s="1" t="str">
        <f t="shared" si="35"/>
        <v>-ca- : [kɛ]</v>
      </c>
      <c r="B185" s="1">
        <f t="shared" si="51"/>
        <v>0</v>
      </c>
      <c r="C185" s="1">
        <f t="shared" si="51"/>
        <v>0</v>
      </c>
      <c r="D185" s="1">
        <f t="shared" si="51"/>
        <v>0</v>
      </c>
      <c r="E185" s="7">
        <v>7</v>
      </c>
      <c r="F185" s="9" t="s">
        <v>1383</v>
      </c>
      <c r="G185" s="3" t="e">
        <f t="shared" si="36"/>
        <v>#NAME?</v>
      </c>
      <c r="H185" s="4" t="str">
        <f t="shared" si="37"/>
        <v>kɛ</v>
      </c>
      <c r="I185" s="4" t="str">
        <f t="shared" si="38"/>
        <v>ca</v>
      </c>
      <c r="J185" s="10">
        <f t="shared" si="39"/>
        <v>2</v>
      </c>
      <c r="K185" s="1">
        <f t="shared" si="40"/>
        <v>2</v>
      </c>
      <c r="L185" s="10">
        <f t="shared" si="41"/>
        <v>2</v>
      </c>
      <c r="M185" s="1" t="str">
        <f t="shared" si="42"/>
        <v>-ca-</v>
      </c>
      <c r="N185" s="1" t="str">
        <f t="shared" si="43"/>
        <v>[kɛ]</v>
      </c>
      <c r="O185" s="3" t="e" cm="1">
        <f t="array" ref="O185">SUM(_xlfn._xlws.FILTER($G$2:$G$2454,_xlfn.MAP($M$2:$M$2454,_xlfn.LAMBDA(_xlpm.x,_xlpm.x=$M185))))</f>
        <v>#NAME?</v>
      </c>
      <c r="P185" s="4" t="e">
        <f t="shared" si="44"/>
        <v>#NAME?</v>
      </c>
      <c r="Q185" s="6" t="e" cm="1">
        <f t="array" ref="Q185">SUM(_xlfn._xlws.FILTER($G$2:$G$2454,_xlfn.MAP($N$2:$N$2454,_xlfn.LAMBDA(_xlpm.x,_xlpm.x=$N185))))</f>
        <v>#NAME?</v>
      </c>
      <c r="R185" s="4" t="e">
        <f t="shared" si="45"/>
        <v>#NAME?</v>
      </c>
      <c r="S185" s="4" t="e">
        <f t="shared" si="46"/>
        <v>#NAME?</v>
      </c>
      <c r="T185" s="4" t="e">
        <f t="shared" si="47"/>
        <v>#NAME?</v>
      </c>
      <c r="U185" s="4" t="e">
        <f t="shared" si="48"/>
        <v>#NAME?</v>
      </c>
      <c r="V185" s="2"/>
      <c r="X185" s="2"/>
      <c r="AC185" s="2"/>
      <c r="AD185" s="2"/>
    </row>
    <row r="186" spans="1:30">
      <c r="A186" s="1" t="str">
        <f t="shared" si="35"/>
        <v>-thi- : [ðɪ]</v>
      </c>
      <c r="B186" s="1">
        <f t="shared" si="51"/>
        <v>0</v>
      </c>
      <c r="C186" s="1">
        <f t="shared" si="51"/>
        <v>0</v>
      </c>
      <c r="D186" s="1">
        <f t="shared" si="51"/>
        <v>0</v>
      </c>
      <c r="E186" s="7">
        <v>4</v>
      </c>
      <c r="F186" s="9" t="s">
        <v>1047</v>
      </c>
      <c r="G186" s="3" t="e">
        <f t="shared" si="36"/>
        <v>#NAME?</v>
      </c>
      <c r="H186" s="4" t="str">
        <f t="shared" si="37"/>
        <v>ðɪ</v>
      </c>
      <c r="I186" s="4" t="str">
        <f t="shared" si="38"/>
        <v>thi</v>
      </c>
      <c r="J186" s="10">
        <f t="shared" si="39"/>
        <v>2</v>
      </c>
      <c r="K186" s="1">
        <f t="shared" si="40"/>
        <v>3</v>
      </c>
      <c r="L186" s="10">
        <f t="shared" si="41"/>
        <v>3</v>
      </c>
      <c r="M186" s="1" t="str">
        <f t="shared" si="42"/>
        <v>-thi-</v>
      </c>
      <c r="N186" s="1" t="str">
        <f t="shared" si="43"/>
        <v>[ðɪ]</v>
      </c>
      <c r="O186" s="3" t="e" cm="1">
        <f t="array" ref="O186">SUM(_xlfn._xlws.FILTER($G$2:$G$2454,_xlfn.MAP($M$2:$M$2454,_xlfn.LAMBDA(_xlpm.x,_xlpm.x=$M186))))</f>
        <v>#NAME?</v>
      </c>
      <c r="P186" s="4" t="e">
        <f t="shared" si="44"/>
        <v>#NAME?</v>
      </c>
      <c r="Q186" s="6" t="e" cm="1">
        <f t="array" ref="Q186">SUM(_xlfn._xlws.FILTER($G$2:$G$2454,_xlfn.MAP($N$2:$N$2454,_xlfn.LAMBDA(_xlpm.x,_xlpm.x=$N186))))</f>
        <v>#NAME?</v>
      </c>
      <c r="R186" s="4" t="e">
        <f t="shared" si="45"/>
        <v>#NAME?</v>
      </c>
      <c r="S186" s="4" t="e">
        <f t="shared" si="46"/>
        <v>#NAME?</v>
      </c>
      <c r="T186" s="4" t="e">
        <f t="shared" si="47"/>
        <v>#NAME?</v>
      </c>
      <c r="U186" s="4" t="e">
        <f t="shared" si="48"/>
        <v>#NAME?</v>
      </c>
      <c r="V186" s="2"/>
      <c r="X186" s="2"/>
      <c r="AC186" s="2"/>
      <c r="AD186" s="2"/>
    </row>
    <row r="187" spans="1:30">
      <c r="A187" s="1" t="str">
        <f t="shared" si="35"/>
        <v>-lo- : [lʌ]</v>
      </c>
      <c r="B187" s="1">
        <f t="shared" si="51"/>
        <v>0</v>
      </c>
      <c r="C187" s="1">
        <f t="shared" si="51"/>
        <v>0</v>
      </c>
      <c r="D187" s="1">
        <f t="shared" si="51"/>
        <v>0</v>
      </c>
      <c r="E187" s="7">
        <v>3</v>
      </c>
      <c r="F187" s="9" t="s">
        <v>1564</v>
      </c>
      <c r="G187" s="3" t="e">
        <f t="shared" si="36"/>
        <v>#NAME?</v>
      </c>
      <c r="H187" s="4" t="str">
        <f t="shared" si="37"/>
        <v>lʌ</v>
      </c>
      <c r="I187" s="4" t="str">
        <f t="shared" si="38"/>
        <v>lo</v>
      </c>
      <c r="J187" s="10">
        <f t="shared" si="39"/>
        <v>2</v>
      </c>
      <c r="K187" s="1">
        <f t="shared" si="40"/>
        <v>2</v>
      </c>
      <c r="L187" s="10">
        <f t="shared" si="41"/>
        <v>2</v>
      </c>
      <c r="M187" s="1" t="str">
        <f t="shared" si="42"/>
        <v>-lo-</v>
      </c>
      <c r="N187" s="1" t="str">
        <f t="shared" si="43"/>
        <v>[lʌ]</v>
      </c>
      <c r="O187" s="3" t="e" cm="1">
        <f t="array" ref="O187">SUM(_xlfn._xlws.FILTER($G$2:$G$2454,_xlfn.MAP($M$2:$M$2454,_xlfn.LAMBDA(_xlpm.x,_xlpm.x=$M187))))</f>
        <v>#NAME?</v>
      </c>
      <c r="P187" s="4" t="e">
        <f t="shared" si="44"/>
        <v>#NAME?</v>
      </c>
      <c r="Q187" s="6" t="e" cm="1">
        <f t="array" ref="Q187">SUM(_xlfn._xlws.FILTER($G$2:$G$2454,_xlfn.MAP($N$2:$N$2454,_xlfn.LAMBDA(_xlpm.x,_xlpm.x=$N187))))</f>
        <v>#NAME?</v>
      </c>
      <c r="R187" s="4" t="e">
        <f t="shared" si="45"/>
        <v>#NAME?</v>
      </c>
      <c r="S187" s="4" t="e">
        <f t="shared" si="46"/>
        <v>#NAME?</v>
      </c>
      <c r="T187" s="4" t="e">
        <f t="shared" si="47"/>
        <v>#NAME?</v>
      </c>
      <c r="U187" s="4" t="e">
        <f t="shared" si="48"/>
        <v>#NAME?</v>
      </c>
      <c r="V187" s="2"/>
      <c r="X187" s="2"/>
      <c r="AC187" s="2"/>
      <c r="AD187" s="2"/>
    </row>
    <row r="188" spans="1:30">
      <c r="A188" s="1" t="str">
        <f t="shared" si="35"/>
        <v>-ste- : [sti]</v>
      </c>
      <c r="B188" s="1">
        <f t="shared" si="51"/>
        <v>0</v>
      </c>
      <c r="C188" s="1">
        <f t="shared" si="51"/>
        <v>0</v>
      </c>
      <c r="D188" s="1">
        <f t="shared" si="51"/>
        <v>0</v>
      </c>
      <c r="E188" s="7">
        <v>1</v>
      </c>
      <c r="F188" s="9" t="s">
        <v>271</v>
      </c>
      <c r="G188" s="3" t="e">
        <f t="shared" si="36"/>
        <v>#NAME?</v>
      </c>
      <c r="H188" s="4" t="str">
        <f t="shared" si="37"/>
        <v>sti</v>
      </c>
      <c r="I188" s="4" t="str">
        <f t="shared" si="38"/>
        <v>ste</v>
      </c>
      <c r="J188" s="10">
        <f t="shared" si="39"/>
        <v>3</v>
      </c>
      <c r="K188" s="1">
        <f t="shared" si="40"/>
        <v>3</v>
      </c>
      <c r="L188" s="10">
        <f t="shared" si="41"/>
        <v>3</v>
      </c>
      <c r="M188" s="1" t="str">
        <f t="shared" si="42"/>
        <v>-ste-</v>
      </c>
      <c r="N188" s="1" t="str">
        <f t="shared" si="43"/>
        <v>[sti]</v>
      </c>
      <c r="O188" s="3" t="e" cm="1">
        <f t="array" ref="O188">SUM(_xlfn._xlws.FILTER($G$2:$G$2454,_xlfn.MAP($M$2:$M$2454,_xlfn.LAMBDA(_xlpm.x,_xlpm.x=$M188))))</f>
        <v>#NAME?</v>
      </c>
      <c r="P188" s="4" t="e">
        <f t="shared" si="44"/>
        <v>#NAME?</v>
      </c>
      <c r="Q188" s="6" t="e" cm="1">
        <f t="array" ref="Q188">SUM(_xlfn._xlws.FILTER($G$2:$G$2454,_xlfn.MAP($N$2:$N$2454,_xlfn.LAMBDA(_xlpm.x,_xlpm.x=$N188))))</f>
        <v>#NAME?</v>
      </c>
      <c r="R188" s="4" t="e">
        <f t="shared" si="45"/>
        <v>#NAME?</v>
      </c>
      <c r="S188" s="4" t="e">
        <f t="shared" si="46"/>
        <v>#NAME?</v>
      </c>
      <c r="T188" s="4" t="e">
        <f t="shared" si="47"/>
        <v>#NAME?</v>
      </c>
      <c r="U188" s="4" t="e">
        <f t="shared" si="48"/>
        <v>#NAME?</v>
      </c>
      <c r="V188" s="2"/>
      <c r="X188" s="2"/>
      <c r="AC188" s="2"/>
      <c r="AD188" s="2"/>
    </row>
    <row r="189" spans="1:30">
      <c r="A189" s="1" t="str">
        <f t="shared" si="35"/>
        <v>-nti- : [nti]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2155</v>
      </c>
      <c r="G189" s="3" t="e">
        <f t="shared" si="36"/>
        <v>#NAME?</v>
      </c>
      <c r="H189" s="4" t="str">
        <f t="shared" si="37"/>
        <v>nti</v>
      </c>
      <c r="I189" s="4" t="str">
        <f t="shared" si="38"/>
        <v>nti</v>
      </c>
      <c r="J189" s="10">
        <f t="shared" si="39"/>
        <v>3</v>
      </c>
      <c r="K189" s="1">
        <f t="shared" si="40"/>
        <v>3</v>
      </c>
      <c r="L189" s="10">
        <f t="shared" si="41"/>
        <v>3</v>
      </c>
      <c r="M189" s="1" t="str">
        <f t="shared" si="42"/>
        <v>-nti-</v>
      </c>
      <c r="N189" s="1" t="str">
        <f t="shared" si="43"/>
        <v>[nti]</v>
      </c>
      <c r="O189" s="3" t="e" cm="1">
        <f t="array" ref="O189">SUM(_xlfn._xlws.FILTER($G$2:$G$2454,_xlfn.MAP($M$2:$M$2454,_xlfn.LAMBDA(_xlpm.x,_xlpm.x=$M189))))</f>
        <v>#NAME?</v>
      </c>
      <c r="P189" s="4" t="e">
        <f t="shared" si="44"/>
        <v>#NAME?</v>
      </c>
      <c r="Q189" s="6" t="e" cm="1">
        <f t="array" ref="Q189">SUM(_xlfn._xlws.FILTER($G$2:$G$2454,_xlfn.MAP($N$2:$N$2454,_xlfn.LAMBDA(_xlpm.x,_xlpm.x=$N189))))</f>
        <v>#NAME?</v>
      </c>
      <c r="R189" s="4" t="e">
        <f t="shared" si="45"/>
        <v>#NAME?</v>
      </c>
      <c r="S189" s="4" t="e">
        <f t="shared" si="46"/>
        <v>#NAME?</v>
      </c>
      <c r="T189" s="4" t="e">
        <f t="shared" si="47"/>
        <v>#NAME?</v>
      </c>
      <c r="U189" s="4" t="e">
        <f t="shared" si="48"/>
        <v>#NAME?</v>
      </c>
      <c r="V189" s="2"/>
      <c r="X189" s="2"/>
      <c r="AC189" s="2"/>
      <c r="AD189" s="2"/>
    </row>
    <row r="190" spans="1:30">
      <c r="A190" s="1" t="str">
        <f t="shared" si="35"/>
        <v>-o- : [ʌ]</v>
      </c>
      <c r="B190" s="1">
        <f t="shared" si="51"/>
        <v>0</v>
      </c>
      <c r="C190" s="1">
        <f t="shared" si="51"/>
        <v>0</v>
      </c>
      <c r="D190" s="1">
        <f t="shared" si="51"/>
        <v>0</v>
      </c>
      <c r="E190" s="7">
        <v>7</v>
      </c>
      <c r="F190" s="9" t="s">
        <v>1538</v>
      </c>
      <c r="G190" s="3" t="e">
        <f t="shared" si="36"/>
        <v>#NAME?</v>
      </c>
      <c r="H190" s="4" t="str">
        <f t="shared" si="37"/>
        <v>ʌ</v>
      </c>
      <c r="I190" s="4" t="str">
        <f t="shared" si="38"/>
        <v>o</v>
      </c>
      <c r="J190" s="10">
        <f t="shared" si="39"/>
        <v>1</v>
      </c>
      <c r="K190" s="1">
        <f t="shared" si="40"/>
        <v>1</v>
      </c>
      <c r="L190" s="10">
        <f t="shared" si="41"/>
        <v>1</v>
      </c>
      <c r="M190" s="1" t="str">
        <f t="shared" si="42"/>
        <v>-o-</v>
      </c>
      <c r="N190" s="1" t="str">
        <f t="shared" si="43"/>
        <v>[ʌ]</v>
      </c>
      <c r="O190" s="3" t="e" cm="1">
        <f t="array" ref="O190">SUM(_xlfn._xlws.FILTER($G$2:$G$2454,_xlfn.MAP($M$2:$M$2454,_xlfn.LAMBDA(_xlpm.x,_xlpm.x=$M190))))</f>
        <v>#NAME?</v>
      </c>
      <c r="P190" s="4" t="e">
        <f t="shared" si="44"/>
        <v>#NAME?</v>
      </c>
      <c r="Q190" s="6" t="e" cm="1">
        <f t="array" ref="Q190">SUM(_xlfn._xlws.FILTER($G$2:$G$2454,_xlfn.MAP($N$2:$N$2454,_xlfn.LAMBDA(_xlpm.x,_xlpm.x=$N190))))</f>
        <v>#NAME?</v>
      </c>
      <c r="R190" s="4" t="e">
        <f t="shared" si="45"/>
        <v>#NAME?</v>
      </c>
      <c r="S190" s="4" t="e">
        <f t="shared" si="46"/>
        <v>#NAME?</v>
      </c>
      <c r="T190" s="4" t="e">
        <f t="shared" si="47"/>
        <v>#NAME?</v>
      </c>
      <c r="U190" s="4" t="e">
        <f t="shared" si="48"/>
        <v>#NAME?</v>
      </c>
      <c r="V190" s="2"/>
      <c r="X190" s="2"/>
      <c r="AC190" s="2"/>
      <c r="AD190" s="2"/>
    </row>
    <row r="191" spans="1:30">
      <c r="A191" s="1" t="str">
        <f t="shared" si="35"/>
        <v>-ste- : [stɛ]</v>
      </c>
      <c r="B191" s="1">
        <f t="shared" si="51"/>
        <v>0</v>
      </c>
      <c r="C191" s="1">
        <f t="shared" si="51"/>
        <v>0</v>
      </c>
      <c r="D191" s="1">
        <f t="shared" si="51"/>
        <v>0</v>
      </c>
      <c r="E191" s="7">
        <v>3</v>
      </c>
      <c r="F191" s="9" t="s">
        <v>1393</v>
      </c>
      <c r="G191" s="3" t="e">
        <f t="shared" si="36"/>
        <v>#NAME?</v>
      </c>
      <c r="H191" s="4" t="str">
        <f t="shared" si="37"/>
        <v>stɛ</v>
      </c>
      <c r="I191" s="4" t="str">
        <f t="shared" si="38"/>
        <v>ste</v>
      </c>
      <c r="J191" s="10">
        <f t="shared" si="39"/>
        <v>3</v>
      </c>
      <c r="K191" s="1">
        <f t="shared" si="40"/>
        <v>3</v>
      </c>
      <c r="L191" s="10">
        <f t="shared" si="41"/>
        <v>3</v>
      </c>
      <c r="M191" s="1" t="str">
        <f t="shared" si="42"/>
        <v>-ste-</v>
      </c>
      <c r="N191" s="1" t="str">
        <f t="shared" si="43"/>
        <v>[stɛ]</v>
      </c>
      <c r="O191" s="3" t="e" cm="1">
        <f t="array" ref="O191">SUM(_xlfn._xlws.FILTER($G$2:$G$2454,_xlfn.MAP($M$2:$M$2454,_xlfn.LAMBDA(_xlpm.x,_xlpm.x=$M191))))</f>
        <v>#NAME?</v>
      </c>
      <c r="P191" s="4" t="e">
        <f t="shared" si="44"/>
        <v>#NAME?</v>
      </c>
      <c r="Q191" s="6" t="e" cm="1">
        <f t="array" ref="Q191">SUM(_xlfn._xlws.FILTER($G$2:$G$2454,_xlfn.MAP($N$2:$N$2454,_xlfn.LAMBDA(_xlpm.x,_xlpm.x=$N191))))</f>
        <v>#NAME?</v>
      </c>
      <c r="R191" s="4" t="e">
        <f t="shared" si="45"/>
        <v>#NAME?</v>
      </c>
      <c r="S191" s="4" t="e">
        <f t="shared" si="46"/>
        <v>#NAME?</v>
      </c>
      <c r="T191" s="4" t="e">
        <f t="shared" si="47"/>
        <v>#NAME?</v>
      </c>
      <c r="U191" s="4" t="e">
        <f t="shared" si="48"/>
        <v>#NAME?</v>
      </c>
      <c r="V191" s="2"/>
      <c r="X191" s="2"/>
      <c r="AC191" s="2"/>
      <c r="AD191" s="2"/>
    </row>
    <row r="192" spans="1:30">
      <c r="A192" s="1" t="str">
        <f t="shared" si="35"/>
        <v>-gra- : [ɡɹə]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5</v>
      </c>
      <c r="F192" s="9" t="s">
        <v>980</v>
      </c>
      <c r="G192" s="3" t="e">
        <f t="shared" si="36"/>
        <v>#NAME?</v>
      </c>
      <c r="H192" s="1" t="str">
        <f t="shared" si="37"/>
        <v>ɡɹə</v>
      </c>
      <c r="I192" s="1" t="str">
        <f t="shared" si="38"/>
        <v>gra</v>
      </c>
      <c r="J192" s="10">
        <f t="shared" si="39"/>
        <v>3</v>
      </c>
      <c r="K192" s="1">
        <f t="shared" si="40"/>
        <v>3</v>
      </c>
      <c r="L192" s="10">
        <f t="shared" si="41"/>
        <v>3</v>
      </c>
      <c r="M192" s="1" t="str">
        <f t="shared" si="42"/>
        <v>-gra-</v>
      </c>
      <c r="N192" s="1" t="str">
        <f t="shared" si="43"/>
        <v>[ɡɹə]</v>
      </c>
      <c r="O192" s="3" t="e" cm="1">
        <f t="array" ref="O192">SUM(_xlfn._xlws.FILTER($G$2:$G$2454,_xlfn.MAP($M$2:$M$2454,_xlfn.LAMBDA(_xlpm.x,_xlpm.x=$M192))))</f>
        <v>#NAME?</v>
      </c>
      <c r="P192" s="4" t="e">
        <f t="shared" si="44"/>
        <v>#NAME?</v>
      </c>
      <c r="Q192" s="6" t="e" cm="1">
        <f t="array" ref="Q192">SUM(_xlfn._xlws.FILTER($G$2:$G$2454,_xlfn.MAP($N$2:$N$2454,_xlfn.LAMBDA(_xlpm.x,_xlpm.x=$N192))))</f>
        <v>#NAME?</v>
      </c>
      <c r="R192" s="4" t="e">
        <f t="shared" si="45"/>
        <v>#NAME?</v>
      </c>
      <c r="S192" s="4" t="e">
        <f t="shared" si="46"/>
        <v>#NAME?</v>
      </c>
      <c r="T192" s="4" t="e">
        <f t="shared" si="47"/>
        <v>#NAME?</v>
      </c>
      <c r="U192" s="4" t="e">
        <f t="shared" si="48"/>
        <v>#NAME?</v>
      </c>
      <c r="V192" s="2"/>
      <c r="X192" s="2"/>
      <c r="AC192" s="2"/>
      <c r="AD192" s="2"/>
    </row>
    <row r="193" spans="1:30">
      <c r="A193" s="1" t="str">
        <f t="shared" si="35"/>
        <v>-pu- : [pyə]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5</v>
      </c>
      <c r="F193" s="9" t="s">
        <v>1044</v>
      </c>
      <c r="G193" s="3" t="e">
        <f t="shared" si="36"/>
        <v>#NAME?</v>
      </c>
      <c r="H193" s="1" t="str">
        <f t="shared" si="37"/>
        <v>pyə</v>
      </c>
      <c r="I193" s="1" t="str">
        <f t="shared" si="38"/>
        <v>pu</v>
      </c>
      <c r="J193" s="10">
        <f t="shared" si="39"/>
        <v>3</v>
      </c>
      <c r="K193" s="1">
        <f t="shared" si="40"/>
        <v>2</v>
      </c>
      <c r="L193" s="10">
        <f t="shared" si="41"/>
        <v>3</v>
      </c>
      <c r="M193" s="1" t="str">
        <f t="shared" si="42"/>
        <v>-pu-</v>
      </c>
      <c r="N193" s="1" t="str">
        <f t="shared" si="43"/>
        <v>[pyə]</v>
      </c>
      <c r="O193" s="3" t="e" cm="1">
        <f t="array" ref="O193">SUM(_xlfn._xlws.FILTER($G$2:$G$2454,_xlfn.MAP($M$2:$M$2454,_xlfn.LAMBDA(_xlpm.x,_xlpm.x=$M193))))</f>
        <v>#NAME?</v>
      </c>
      <c r="P193" s="4" t="e">
        <f t="shared" si="44"/>
        <v>#NAME?</v>
      </c>
      <c r="Q193" s="6" t="e" cm="1">
        <f t="array" ref="Q193">SUM(_xlfn._xlws.FILTER($G$2:$G$2454,_xlfn.MAP($N$2:$N$2454,_xlfn.LAMBDA(_xlpm.x,_xlpm.x=$N193))))</f>
        <v>#NAME?</v>
      </c>
      <c r="R193" s="4" t="e">
        <f t="shared" si="45"/>
        <v>#NAME?</v>
      </c>
      <c r="S193" s="4" t="e">
        <f t="shared" si="46"/>
        <v>#NAME?</v>
      </c>
      <c r="T193" s="4" t="e">
        <f t="shared" si="47"/>
        <v>#NAME?</v>
      </c>
      <c r="U193" s="4" t="e">
        <f t="shared" si="48"/>
        <v>#NAME?</v>
      </c>
      <c r="V193" s="2"/>
      <c r="X193" s="2"/>
      <c r="AC193" s="2"/>
      <c r="AD193" s="2"/>
    </row>
    <row r="194" spans="1:30">
      <c r="A194" s="1" t="str">
        <f t="shared" ref="A194:A257" si="52">_xlfn.LET(_xlpm.sep," : ",CONCATENATE(M194,_xlpm.sep,N194))</f>
        <v>-fla- : [flə]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1978</v>
      </c>
      <c r="G194" s="3" t="e">
        <f t="shared" ref="G194:G257" si="53">E194/freq.sum.r6e</f>
        <v>#NAME?</v>
      </c>
      <c r="H194" s="4" t="str">
        <f t="shared" ref="H194:H257" si="54">_xlfn.LET(_xlpm.sep,":",_xlpm.w,$F194,LEFT(_xlpm.w,FIND(_xlpm.sep,_xlpm.w)-1))</f>
        <v>flə</v>
      </c>
      <c r="I194" s="4" t="str">
        <f t="shared" ref="I194:I257" si="55">_xlfn.LET(_xlpm.sep,":",_xlpm.w,$F194,RIGHT(_xlpm.w,LEN(_xlpm.w)-FIND(_xlpm.sep,_xlpm.w)))</f>
        <v>fla</v>
      </c>
      <c r="J194" s="10">
        <f t="shared" ref="J194:J257" si="56">_xlfn.LET(_xlpm.w,H194,LEN(_xlpm.w))</f>
        <v>3</v>
      </c>
      <c r="K194" s="1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_xlfn.LET(_xlpm.sep,":",_xlpm.w,$F194,_xlfn.CONCAT("-",RIGHT(_xlpm.w,LEN(_xlpm.w)-FIND(_xlpm.sep,_xlpm.w)),"-"))</f>
        <v>-fla-</v>
      </c>
      <c r="N194" s="1" t="str">
        <f t="shared" ref="N194:N257" si="60">_xlfn.LET(_xlpm.sep,":",_xlpm.w,$F194,_xlfn.CONCAT("[",LEFT(_xlpm.w,FIND(_xlpm.sep,_xlpm.w)-1),"]"))</f>
        <v>[flə]</v>
      </c>
      <c r="O194" s="3" t="e" cm="1">
        <f t="array" ref="O194">SUM(_xlfn._xlws.FILTER($G$2:$G$2454,_xlfn.MAP($M$2:$M$2454,_xlfn.LAMBDA(_xlpm.x,_xlpm.x=$M194))))</f>
        <v>#NAME?</v>
      </c>
      <c r="P194" s="4" t="e">
        <f t="shared" ref="P194:P257" si="61">$G194/O194</f>
        <v>#NAME?</v>
      </c>
      <c r="Q194" s="6" t="e" cm="1">
        <f t="array" ref="Q194">SUM(_xlfn._xlws.FILTER($G$2:$G$2454,_xlfn.MAP($N$2:$N$2454,_xlfn.LAMBDA(_xlpm.x,_xlpm.x=$N194))))</f>
        <v>#NAME?</v>
      </c>
      <c r="R194" s="4" t="e">
        <f t="shared" ref="R194:R257" si="62">$G194/Q194</f>
        <v>#NAME?</v>
      </c>
      <c r="S194" s="4" t="e">
        <f t="shared" ref="S194:S257" si="63">_xlfn.LET(_xlpm.freq,E194,_xlpm.size,L194+1,_xlpm.F,T194,LOG(1+_xlpm.freq)*LOG(1+_xlpm.size)*_xlpm.F)</f>
        <v>#NAME?</v>
      </c>
      <c r="T194" s="4" t="e">
        <f t="shared" ref="T194:T257" si="64">_xlfn.LET(_xlpm.a,R194,_xlpm.b,P194,2*_xlpm.a*_xlpm.b/(_xlpm.a+_xlpm.b))</f>
        <v>#NAME?</v>
      </c>
      <c r="U194" s="4" t="e">
        <f t="shared" ref="U194:U257" si="65">_xlfn.LET(_xlpm.p,P194,_xlpm.q,R194,LOG(_xlpm.p/_xlpm.q))</f>
        <v>#NAME?</v>
      </c>
      <c r="V194" s="2"/>
      <c r="X194" s="2"/>
      <c r="AC194" s="2"/>
      <c r="AD194" s="2"/>
    </row>
    <row r="195" spans="1:30">
      <c r="A195" s="1" t="str">
        <f t="shared" si="52"/>
        <v>-fla- : [fleɪ]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2</v>
      </c>
      <c r="F195" s="9" t="s">
        <v>1205</v>
      </c>
      <c r="G195" s="3" t="e">
        <f t="shared" si="53"/>
        <v>#NAME?</v>
      </c>
      <c r="H195" s="4" t="str">
        <f t="shared" si="54"/>
        <v>fleɪ</v>
      </c>
      <c r="I195" s="4" t="str">
        <f t="shared" si="55"/>
        <v>fla</v>
      </c>
      <c r="J195" s="10">
        <f t="shared" si="56"/>
        <v>4</v>
      </c>
      <c r="K195" s="1">
        <f t="shared" si="57"/>
        <v>3</v>
      </c>
      <c r="L195" s="10">
        <f t="shared" si="58"/>
        <v>4</v>
      </c>
      <c r="M195" s="1" t="str">
        <f t="shared" si="59"/>
        <v>-fla-</v>
      </c>
      <c r="N195" s="1" t="str">
        <f t="shared" si="60"/>
        <v>[fleɪ]</v>
      </c>
      <c r="O195" s="3" t="e" cm="1">
        <f t="array" ref="O195">SUM(_xlfn._xlws.FILTER($G$2:$G$2454,_xlfn.MAP($M$2:$M$2454,_xlfn.LAMBDA(_xlpm.x,_xlpm.x=$M195))))</f>
        <v>#NAME?</v>
      </c>
      <c r="P195" s="4" t="e">
        <f t="shared" si="61"/>
        <v>#NAME?</v>
      </c>
      <c r="Q195" s="6" t="e" cm="1">
        <f t="array" ref="Q195">SUM(_xlfn._xlws.FILTER($G$2:$G$2454,_xlfn.MAP($N$2:$N$2454,_xlfn.LAMBDA(_xlpm.x,_xlpm.x=$N195))))</f>
        <v>#NAME?</v>
      </c>
      <c r="R195" s="4" t="e">
        <f t="shared" si="62"/>
        <v>#NAME?</v>
      </c>
      <c r="S195" s="4" t="e">
        <f t="shared" si="63"/>
        <v>#NAME?</v>
      </c>
      <c r="T195" s="4" t="e">
        <f t="shared" si="64"/>
        <v>#NAME?</v>
      </c>
      <c r="U195" s="4" t="e">
        <f t="shared" si="65"/>
        <v>#NAME?</v>
      </c>
      <c r="V195" s="2"/>
      <c r="X195" s="2"/>
      <c r="AC195" s="2"/>
      <c r="AD195" s="2"/>
    </row>
    <row r="196" spans="1:30">
      <c r="A196" s="1" t="str">
        <f t="shared" si="52"/>
        <v>-sco- : [skə]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987</v>
      </c>
      <c r="G196" s="3" t="e">
        <f t="shared" si="53"/>
        <v>#NAME?</v>
      </c>
      <c r="H196" s="4" t="str">
        <f t="shared" si="54"/>
        <v>skə</v>
      </c>
      <c r="I196" s="4" t="str">
        <f t="shared" si="55"/>
        <v>sco</v>
      </c>
      <c r="J196" s="10">
        <f t="shared" si="56"/>
        <v>3</v>
      </c>
      <c r="K196" s="1">
        <f t="shared" si="57"/>
        <v>3</v>
      </c>
      <c r="L196" s="10">
        <f t="shared" si="58"/>
        <v>3</v>
      </c>
      <c r="M196" s="1" t="str">
        <f t="shared" si="59"/>
        <v>-sco-</v>
      </c>
      <c r="N196" s="1" t="str">
        <f t="shared" si="60"/>
        <v>[skə]</v>
      </c>
      <c r="O196" s="3" t="e" cm="1">
        <f t="array" ref="O196">SUM(_xlfn._xlws.FILTER($G$2:$G$2454,_xlfn.MAP($M$2:$M$2454,_xlfn.LAMBDA(_xlpm.x,_xlpm.x=$M196))))</f>
        <v>#NAME?</v>
      </c>
      <c r="P196" s="4" t="e">
        <f t="shared" si="61"/>
        <v>#NAME?</v>
      </c>
      <c r="Q196" s="6" t="e" cm="1">
        <f t="array" ref="Q196">SUM(_xlfn._xlws.FILTER($G$2:$G$2454,_xlfn.MAP($N$2:$N$2454,_xlfn.LAMBDA(_xlpm.x,_xlpm.x=$N196))))</f>
        <v>#NAME?</v>
      </c>
      <c r="R196" s="4" t="e">
        <f t="shared" si="62"/>
        <v>#NAME?</v>
      </c>
      <c r="S196" s="4" t="e">
        <f t="shared" si="63"/>
        <v>#NAME?</v>
      </c>
      <c r="T196" s="4" t="e">
        <f t="shared" si="64"/>
        <v>#NAME?</v>
      </c>
      <c r="U196" s="4" t="e">
        <f t="shared" si="65"/>
        <v>#NAME?</v>
      </c>
      <c r="V196" s="2"/>
      <c r="X196" s="2"/>
      <c r="AC196" s="2"/>
      <c r="AD196" s="2"/>
    </row>
    <row r="197" spans="1:30">
      <c r="A197" s="1" t="str">
        <f t="shared" si="52"/>
        <v>-sco- : [skɔ]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2</v>
      </c>
      <c r="F197" s="9" t="s">
        <v>1230</v>
      </c>
      <c r="G197" s="3" t="e">
        <f t="shared" si="53"/>
        <v>#NAME?</v>
      </c>
      <c r="H197" s="4" t="str">
        <f t="shared" si="54"/>
        <v>skɔ</v>
      </c>
      <c r="I197" s="4" t="str">
        <f t="shared" si="55"/>
        <v>sco</v>
      </c>
      <c r="J197" s="10">
        <f t="shared" si="56"/>
        <v>3</v>
      </c>
      <c r="K197" s="1">
        <f t="shared" si="57"/>
        <v>3</v>
      </c>
      <c r="L197" s="10">
        <f t="shared" si="58"/>
        <v>3</v>
      </c>
      <c r="M197" s="1" t="str">
        <f t="shared" si="59"/>
        <v>-sco-</v>
      </c>
      <c r="N197" s="1" t="str">
        <f t="shared" si="60"/>
        <v>[skɔ]</v>
      </c>
      <c r="O197" s="3" t="e" cm="1">
        <f t="array" ref="O197">SUM(_xlfn._xlws.FILTER($G$2:$G$2454,_xlfn.MAP($M$2:$M$2454,_xlfn.LAMBDA(_xlpm.x,_xlpm.x=$M197))))</f>
        <v>#NAME?</v>
      </c>
      <c r="P197" s="4" t="e">
        <f t="shared" si="61"/>
        <v>#NAME?</v>
      </c>
      <c r="Q197" s="6" t="e" cm="1">
        <f t="array" ref="Q197">SUM(_xlfn._xlws.FILTER($G$2:$G$2454,_xlfn.MAP($N$2:$N$2454,_xlfn.LAMBDA(_xlpm.x,_xlpm.x=$N197))))</f>
        <v>#NAME?</v>
      </c>
      <c r="R197" s="4" t="e">
        <f t="shared" si="62"/>
        <v>#NAME?</v>
      </c>
      <c r="S197" s="4" t="e">
        <f t="shared" si="63"/>
        <v>#NAME?</v>
      </c>
      <c r="T197" s="4" t="e">
        <f t="shared" si="64"/>
        <v>#NAME?</v>
      </c>
      <c r="U197" s="4" t="e">
        <f t="shared" si="65"/>
        <v>#NAME?</v>
      </c>
      <c r="V197" s="2"/>
      <c r="X197" s="2"/>
      <c r="AC197" s="2"/>
      <c r="AD197" s="2"/>
    </row>
    <row r="198" spans="1:30">
      <c r="A198" s="1" t="str">
        <f t="shared" si="52"/>
        <v>-cha- : [tʃæ]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4</v>
      </c>
      <c r="F198" s="9" t="s">
        <v>1027</v>
      </c>
      <c r="G198" s="3" t="e">
        <f t="shared" si="53"/>
        <v>#NAME?</v>
      </c>
      <c r="H198" s="4" t="str">
        <f t="shared" si="54"/>
        <v>tʃæ</v>
      </c>
      <c r="I198" s="4" t="str">
        <f t="shared" si="55"/>
        <v>cha</v>
      </c>
      <c r="J198" s="10">
        <f t="shared" si="56"/>
        <v>3</v>
      </c>
      <c r="K198" s="1">
        <f t="shared" si="57"/>
        <v>3</v>
      </c>
      <c r="L198" s="10">
        <f t="shared" si="58"/>
        <v>3</v>
      </c>
      <c r="M198" s="1" t="str">
        <f t="shared" si="59"/>
        <v>-cha-</v>
      </c>
      <c r="N198" s="1" t="str">
        <f t="shared" si="60"/>
        <v>[tʃæ]</v>
      </c>
      <c r="O198" s="3" t="e" cm="1">
        <f t="array" ref="O198">SUM(_xlfn._xlws.FILTER($G$2:$G$2454,_xlfn.MAP($M$2:$M$2454,_xlfn.LAMBDA(_xlpm.x,_xlpm.x=$M198))))</f>
        <v>#NAME?</v>
      </c>
      <c r="P198" s="4" t="e">
        <f t="shared" si="61"/>
        <v>#NAME?</v>
      </c>
      <c r="Q198" s="6" t="e" cm="1">
        <f t="array" ref="Q198">SUM(_xlfn._xlws.FILTER($G$2:$G$2454,_xlfn.MAP($N$2:$N$2454,_xlfn.LAMBDA(_xlpm.x,_xlpm.x=$N198))))</f>
        <v>#NAME?</v>
      </c>
      <c r="R198" s="4" t="e">
        <f t="shared" si="62"/>
        <v>#NAME?</v>
      </c>
      <c r="S198" s="4" t="e">
        <f t="shared" si="63"/>
        <v>#NAME?</v>
      </c>
      <c r="T198" s="4" t="e">
        <f t="shared" si="64"/>
        <v>#NAME?</v>
      </c>
      <c r="U198" s="4" t="e">
        <f t="shared" si="65"/>
        <v>#NAME?</v>
      </c>
      <c r="V198" s="2"/>
      <c r="X198" s="2"/>
      <c r="AC198" s="2"/>
      <c r="AD198" s="2"/>
    </row>
    <row r="199" spans="1:30">
      <c r="A199" s="1" t="str">
        <f t="shared" si="52"/>
        <v>-ha- : [heɪ]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7</v>
      </c>
      <c r="F199" s="9" t="s">
        <v>1098</v>
      </c>
      <c r="G199" s="3" t="e">
        <f t="shared" si="53"/>
        <v>#NAME?</v>
      </c>
      <c r="H199" s="4" t="str">
        <f t="shared" si="54"/>
        <v>heɪ</v>
      </c>
      <c r="I199" s="4" t="str">
        <f t="shared" si="55"/>
        <v>ha</v>
      </c>
      <c r="J199" s="10">
        <f t="shared" si="56"/>
        <v>3</v>
      </c>
      <c r="K199" s="1">
        <f t="shared" si="57"/>
        <v>2</v>
      </c>
      <c r="L199" s="10">
        <f t="shared" si="58"/>
        <v>3</v>
      </c>
      <c r="M199" s="1" t="str">
        <f t="shared" si="59"/>
        <v>-ha-</v>
      </c>
      <c r="N199" s="1" t="str">
        <f t="shared" si="60"/>
        <v>[heɪ]</v>
      </c>
      <c r="O199" s="3" t="e" cm="1">
        <f t="array" ref="O199">SUM(_xlfn._xlws.FILTER($G$2:$G$2454,_xlfn.MAP($M$2:$M$2454,_xlfn.LAMBDA(_xlpm.x,_xlpm.x=$M199))))</f>
        <v>#NAME?</v>
      </c>
      <c r="P199" s="4" t="e">
        <f t="shared" si="61"/>
        <v>#NAME?</v>
      </c>
      <c r="Q199" s="6" t="e" cm="1">
        <f t="array" ref="Q199">SUM(_xlfn._xlws.FILTER($G$2:$G$2454,_xlfn.MAP($N$2:$N$2454,_xlfn.LAMBDA(_xlpm.x,_xlpm.x=$N199))))</f>
        <v>#NAME?</v>
      </c>
      <c r="R199" s="4" t="e">
        <f t="shared" si="62"/>
        <v>#NAME?</v>
      </c>
      <c r="S199" s="4" t="e">
        <f t="shared" si="63"/>
        <v>#NAME?</v>
      </c>
      <c r="T199" s="4" t="e">
        <f t="shared" si="64"/>
        <v>#NAME?</v>
      </c>
      <c r="U199" s="4" t="e">
        <f t="shared" si="65"/>
        <v>#NAME?</v>
      </c>
      <c r="V199" s="2"/>
      <c r="X199" s="2"/>
      <c r="AC199" s="2"/>
      <c r="AD199" s="2"/>
    </row>
    <row r="200" spans="1:30">
      <c r="A200" s="1" t="str">
        <f t="shared" si="52"/>
        <v>-pe- : [pɜ]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7</v>
      </c>
      <c r="F200" s="9" t="s">
        <v>1212</v>
      </c>
      <c r="G200" s="3" t="e">
        <f t="shared" si="53"/>
        <v>#NAME?</v>
      </c>
      <c r="H200" s="4" t="str">
        <f t="shared" si="54"/>
        <v>pɜ</v>
      </c>
      <c r="I200" s="4" t="str">
        <f t="shared" si="55"/>
        <v>pe</v>
      </c>
      <c r="J200" s="10">
        <f t="shared" si="56"/>
        <v>2</v>
      </c>
      <c r="K200" s="1">
        <f t="shared" si="57"/>
        <v>2</v>
      </c>
      <c r="L200" s="10">
        <f t="shared" si="58"/>
        <v>2</v>
      </c>
      <c r="M200" s="1" t="str">
        <f t="shared" si="59"/>
        <v>-pe-</v>
      </c>
      <c r="N200" s="1" t="str">
        <f t="shared" si="60"/>
        <v>[pɜ]</v>
      </c>
      <c r="O200" s="3" t="e" cm="1">
        <f t="array" ref="O200">SUM(_xlfn._xlws.FILTER($G$2:$G$2454,_xlfn.MAP($M$2:$M$2454,_xlfn.LAMBDA(_xlpm.x,_xlpm.x=$M200))))</f>
        <v>#NAME?</v>
      </c>
      <c r="P200" s="4" t="e">
        <f t="shared" si="61"/>
        <v>#NAME?</v>
      </c>
      <c r="Q200" s="6" t="e" cm="1">
        <f t="array" ref="Q200">SUM(_xlfn._xlws.FILTER($G$2:$G$2454,_xlfn.MAP($N$2:$N$2454,_xlfn.LAMBDA(_xlpm.x,_xlpm.x=$N200))))</f>
        <v>#NAME?</v>
      </c>
      <c r="R200" s="4" t="e">
        <f t="shared" si="62"/>
        <v>#NAME?</v>
      </c>
      <c r="S200" s="4" t="e">
        <f t="shared" si="63"/>
        <v>#NAME?</v>
      </c>
      <c r="T200" s="4" t="e">
        <f t="shared" si="64"/>
        <v>#NAME?</v>
      </c>
      <c r="U200" s="4" t="e">
        <f t="shared" si="65"/>
        <v>#NAME?</v>
      </c>
      <c r="V200" s="2"/>
      <c r="X200" s="2"/>
      <c r="AC200" s="2"/>
      <c r="AD200" s="2"/>
    </row>
    <row r="201" spans="1:30">
      <c r="A201" s="1" t="str">
        <f t="shared" si="52"/>
        <v>-na- : [næ]</v>
      </c>
      <c r="B201" s="1">
        <f t="shared" si="51"/>
        <v>0</v>
      </c>
      <c r="C201" s="1">
        <f t="shared" si="51"/>
        <v>0</v>
      </c>
      <c r="D201" s="1">
        <f t="shared" si="51"/>
        <v>1</v>
      </c>
      <c r="E201" s="7">
        <v>14</v>
      </c>
      <c r="F201" s="9" t="s">
        <v>215</v>
      </c>
      <c r="G201" s="3" t="e">
        <f t="shared" si="53"/>
        <v>#NAME?</v>
      </c>
      <c r="H201" s="4" t="str">
        <f t="shared" si="54"/>
        <v>næ</v>
      </c>
      <c r="I201" s="4" t="str">
        <f t="shared" si="55"/>
        <v>na</v>
      </c>
      <c r="J201" s="10">
        <f t="shared" si="56"/>
        <v>2</v>
      </c>
      <c r="K201" s="1">
        <f t="shared" si="57"/>
        <v>2</v>
      </c>
      <c r="L201" s="10">
        <f t="shared" si="58"/>
        <v>2</v>
      </c>
      <c r="M201" s="1" t="str">
        <f t="shared" si="59"/>
        <v>-na-</v>
      </c>
      <c r="N201" s="1" t="str">
        <f t="shared" si="60"/>
        <v>[næ]</v>
      </c>
      <c r="O201" s="3" t="e" cm="1">
        <f t="array" ref="O201">SUM(_xlfn._xlws.FILTER($G$2:$G$2454,_xlfn.MAP($M$2:$M$2454,_xlfn.LAMBDA(_xlpm.x,_xlpm.x=$M201))))</f>
        <v>#NAME?</v>
      </c>
      <c r="P201" s="4" t="e">
        <f t="shared" si="61"/>
        <v>#NAME?</v>
      </c>
      <c r="Q201" s="6" t="e" cm="1">
        <f t="array" ref="Q201">SUM(_xlfn._xlws.FILTER($G$2:$G$2454,_xlfn.MAP($N$2:$N$2454,_xlfn.LAMBDA(_xlpm.x,_xlpm.x=$N201))))</f>
        <v>#NAME?</v>
      </c>
      <c r="R201" s="4" t="e">
        <f t="shared" si="62"/>
        <v>#NAME?</v>
      </c>
      <c r="S201" s="4" t="e">
        <f t="shared" si="63"/>
        <v>#NAME?</v>
      </c>
      <c r="T201" s="4" t="e">
        <f t="shared" si="64"/>
        <v>#NAME?</v>
      </c>
      <c r="U201" s="4" t="e">
        <f t="shared" si="65"/>
        <v>#NAME?</v>
      </c>
      <c r="V201" s="2"/>
      <c r="X201" s="2"/>
      <c r="AC201" s="2"/>
      <c r="AD201" s="2"/>
    </row>
    <row r="202" spans="1:30">
      <c r="A202" s="1" t="str">
        <f t="shared" si="52"/>
        <v>-li- : [li]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4</v>
      </c>
      <c r="F202" s="9" t="s">
        <v>120</v>
      </c>
      <c r="G202" s="3" t="e">
        <f t="shared" si="53"/>
        <v>#NAME?</v>
      </c>
      <c r="H202" s="4" t="str">
        <f t="shared" si="54"/>
        <v>li</v>
      </c>
      <c r="I202" s="4" t="str">
        <f t="shared" si="55"/>
        <v>li</v>
      </c>
      <c r="J202" s="10">
        <f t="shared" si="56"/>
        <v>2</v>
      </c>
      <c r="K202" s="1">
        <f t="shared" si="57"/>
        <v>2</v>
      </c>
      <c r="L202" s="10">
        <f t="shared" si="58"/>
        <v>2</v>
      </c>
      <c r="M202" s="1" t="str">
        <f t="shared" si="59"/>
        <v>-li-</v>
      </c>
      <c r="N202" s="1" t="str">
        <f t="shared" si="60"/>
        <v>[li]</v>
      </c>
      <c r="O202" s="3" t="e" cm="1">
        <f t="array" ref="O202">SUM(_xlfn._xlws.FILTER($G$2:$G$2454,_xlfn.MAP($M$2:$M$2454,_xlfn.LAMBDA(_xlpm.x,_xlpm.x=$M202))))</f>
        <v>#NAME?</v>
      </c>
      <c r="P202" s="4" t="e">
        <f t="shared" si="61"/>
        <v>#NAME?</v>
      </c>
      <c r="Q202" s="6" t="e" cm="1">
        <f t="array" ref="Q202">SUM(_xlfn._xlws.FILTER($G$2:$G$2454,_xlfn.MAP($N$2:$N$2454,_xlfn.LAMBDA(_xlpm.x,_xlpm.x=$N202))))</f>
        <v>#NAME?</v>
      </c>
      <c r="R202" s="4" t="e">
        <f t="shared" si="62"/>
        <v>#NAME?</v>
      </c>
      <c r="S202" s="4" t="e">
        <f t="shared" si="63"/>
        <v>#NAME?</v>
      </c>
      <c r="T202" s="4" t="e">
        <f t="shared" si="64"/>
        <v>#NAME?</v>
      </c>
      <c r="U202" s="4" t="e">
        <f t="shared" si="65"/>
        <v>#NAME?</v>
      </c>
      <c r="V202" s="2"/>
      <c r="X202" s="2"/>
      <c r="AC202" s="2"/>
      <c r="AD202" s="2"/>
    </row>
    <row r="203" spans="1:30">
      <c r="A203" s="1" t="str">
        <f t="shared" si="52"/>
        <v>-ta- : [tɔ]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4</v>
      </c>
      <c r="F203" s="9" t="s">
        <v>1414</v>
      </c>
      <c r="G203" s="3" t="e">
        <f t="shared" si="53"/>
        <v>#NAME?</v>
      </c>
      <c r="H203" s="4" t="str">
        <f t="shared" si="54"/>
        <v>tɔ</v>
      </c>
      <c r="I203" s="4" t="str">
        <f t="shared" si="55"/>
        <v>ta</v>
      </c>
      <c r="J203" s="10">
        <f t="shared" si="56"/>
        <v>2</v>
      </c>
      <c r="K203" s="1">
        <f t="shared" si="57"/>
        <v>2</v>
      </c>
      <c r="L203" s="10">
        <f t="shared" si="58"/>
        <v>2</v>
      </c>
      <c r="M203" s="1" t="str">
        <f t="shared" si="59"/>
        <v>-ta-</v>
      </c>
      <c r="N203" s="1" t="str">
        <f t="shared" si="60"/>
        <v>[tɔ]</v>
      </c>
      <c r="O203" s="3" t="e" cm="1">
        <f t="array" ref="O203">SUM(_xlfn._xlws.FILTER($G$2:$G$2454,_xlfn.MAP($M$2:$M$2454,_xlfn.LAMBDA(_xlpm.x,_xlpm.x=$M203))))</f>
        <v>#NAME?</v>
      </c>
      <c r="P203" s="4" t="e">
        <f t="shared" si="61"/>
        <v>#NAME?</v>
      </c>
      <c r="Q203" s="6" t="e" cm="1">
        <f t="array" ref="Q203">SUM(_xlfn._xlws.FILTER($G$2:$G$2454,_xlfn.MAP($N$2:$N$2454,_xlfn.LAMBDA(_xlpm.x,_xlpm.x=$N203))))</f>
        <v>#NAME?</v>
      </c>
      <c r="R203" s="4" t="e">
        <f t="shared" si="62"/>
        <v>#NAME?</v>
      </c>
      <c r="S203" s="4" t="e">
        <f t="shared" si="63"/>
        <v>#NAME?</v>
      </c>
      <c r="T203" s="4" t="e">
        <f t="shared" si="64"/>
        <v>#NAME?</v>
      </c>
      <c r="U203" s="4" t="e">
        <f t="shared" si="65"/>
        <v>#NAME?</v>
      </c>
      <c r="V203" s="2"/>
      <c r="X203" s="2"/>
      <c r="AC203" s="2"/>
      <c r="AD203" s="2"/>
    </row>
    <row r="204" spans="1:30">
      <c r="A204" s="1" t="str">
        <f t="shared" si="52"/>
        <v>-va- : [vɑ]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1765</v>
      </c>
      <c r="G204" s="3" t="e">
        <f t="shared" si="53"/>
        <v>#NAME?</v>
      </c>
      <c r="H204" s="4" t="str">
        <f t="shared" si="54"/>
        <v>vɑ</v>
      </c>
      <c r="I204" s="4" t="str">
        <f t="shared" si="55"/>
        <v>va</v>
      </c>
      <c r="J204" s="10">
        <f t="shared" si="56"/>
        <v>2</v>
      </c>
      <c r="K204" s="1">
        <f t="shared" si="57"/>
        <v>2</v>
      </c>
      <c r="L204" s="10">
        <f t="shared" si="58"/>
        <v>2</v>
      </c>
      <c r="M204" s="1" t="str">
        <f t="shared" si="59"/>
        <v>-va-</v>
      </c>
      <c r="N204" s="1" t="str">
        <f t="shared" si="60"/>
        <v>[vɑ]</v>
      </c>
      <c r="O204" s="3" t="e" cm="1">
        <f t="array" ref="O204">SUM(_xlfn._xlws.FILTER($G$2:$G$2454,_xlfn.MAP($M$2:$M$2454,_xlfn.LAMBDA(_xlpm.x,_xlpm.x=$M204))))</f>
        <v>#NAME?</v>
      </c>
      <c r="P204" s="4" t="e">
        <f t="shared" si="61"/>
        <v>#NAME?</v>
      </c>
      <c r="Q204" s="6" t="e" cm="1">
        <f t="array" ref="Q204">SUM(_xlfn._xlws.FILTER($G$2:$G$2454,_xlfn.MAP($N$2:$N$2454,_xlfn.LAMBDA(_xlpm.x,_xlpm.x=$N204))))</f>
        <v>#NAME?</v>
      </c>
      <c r="R204" s="4" t="e">
        <f t="shared" si="62"/>
        <v>#NAME?</v>
      </c>
      <c r="S204" s="4" t="e">
        <f t="shared" si="63"/>
        <v>#NAME?</v>
      </c>
      <c r="T204" s="4" t="e">
        <f t="shared" si="64"/>
        <v>#NAME?</v>
      </c>
      <c r="U204" s="4" t="e">
        <f t="shared" si="65"/>
        <v>#NAME?</v>
      </c>
      <c r="V204" s="2"/>
      <c r="X204" s="2"/>
      <c r="AC204" s="2"/>
      <c r="AD204" s="2"/>
    </row>
    <row r="205" spans="1:30">
      <c r="A205" s="1" t="str">
        <f t="shared" si="52"/>
        <v>-lo- : [lu]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129</v>
      </c>
      <c r="G205" s="3" t="e">
        <f t="shared" si="53"/>
        <v>#NAME?</v>
      </c>
      <c r="H205" s="4" t="str">
        <f t="shared" si="54"/>
        <v>lu</v>
      </c>
      <c r="I205" s="4" t="str">
        <f t="shared" si="55"/>
        <v>lo</v>
      </c>
      <c r="J205" s="10">
        <f t="shared" si="56"/>
        <v>2</v>
      </c>
      <c r="K205" s="1">
        <f t="shared" si="57"/>
        <v>2</v>
      </c>
      <c r="L205" s="10">
        <f t="shared" si="58"/>
        <v>2</v>
      </c>
      <c r="M205" s="1" t="str">
        <f t="shared" si="59"/>
        <v>-lo-</v>
      </c>
      <c r="N205" s="1" t="str">
        <f t="shared" si="60"/>
        <v>[lu]</v>
      </c>
      <c r="O205" s="3" t="e" cm="1">
        <f t="array" ref="O205">SUM(_xlfn._xlws.FILTER($G$2:$G$2454,_xlfn.MAP($M$2:$M$2454,_xlfn.LAMBDA(_xlpm.x,_xlpm.x=$M205))))</f>
        <v>#NAME?</v>
      </c>
      <c r="P205" s="4" t="e">
        <f t="shared" si="61"/>
        <v>#NAME?</v>
      </c>
      <c r="Q205" s="6" t="e" cm="1">
        <f t="array" ref="Q205">SUM(_xlfn._xlws.FILTER($G$2:$G$2454,_xlfn.MAP($N$2:$N$2454,_xlfn.LAMBDA(_xlpm.x,_xlpm.x=$N205))))</f>
        <v>#NAME?</v>
      </c>
      <c r="R205" s="4" t="e">
        <f t="shared" si="62"/>
        <v>#NAME?</v>
      </c>
      <c r="S205" s="4" t="e">
        <f t="shared" si="63"/>
        <v>#NAME?</v>
      </c>
      <c r="T205" s="4" t="e">
        <f t="shared" si="64"/>
        <v>#NAME?</v>
      </c>
      <c r="U205" s="4" t="e">
        <f t="shared" si="65"/>
        <v>#NAME?</v>
      </c>
      <c r="V205" s="2"/>
      <c r="X205" s="2"/>
      <c r="AC205" s="2"/>
      <c r="AD205" s="2"/>
    </row>
    <row r="206" spans="1:30">
      <c r="A206" s="1" t="str">
        <f t="shared" si="52"/>
        <v>-de- : [dɛ]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24</v>
      </c>
      <c r="F206" s="9" t="s">
        <v>884</v>
      </c>
      <c r="G206" s="3" t="e">
        <f t="shared" si="53"/>
        <v>#NAME?</v>
      </c>
      <c r="H206" s="4" t="str">
        <f t="shared" si="54"/>
        <v>dɛ</v>
      </c>
      <c r="I206" s="4" t="str">
        <f t="shared" si="55"/>
        <v>de</v>
      </c>
      <c r="J206" s="10">
        <f t="shared" si="56"/>
        <v>2</v>
      </c>
      <c r="K206" s="1">
        <f t="shared" si="57"/>
        <v>2</v>
      </c>
      <c r="L206" s="10">
        <f t="shared" si="58"/>
        <v>2</v>
      </c>
      <c r="M206" s="1" t="str">
        <f t="shared" si="59"/>
        <v>-de-</v>
      </c>
      <c r="N206" s="1" t="str">
        <f t="shared" si="60"/>
        <v>[dɛ]</v>
      </c>
      <c r="O206" s="3" t="e" cm="1">
        <f t="array" ref="O206">SUM(_xlfn._xlws.FILTER($G$2:$G$2454,_xlfn.MAP($M$2:$M$2454,_xlfn.LAMBDA(_xlpm.x,_xlpm.x=$M206))))</f>
        <v>#NAME?</v>
      </c>
      <c r="P206" s="4" t="e">
        <f t="shared" si="61"/>
        <v>#NAME?</v>
      </c>
      <c r="Q206" s="6" t="e" cm="1">
        <f t="array" ref="Q206">SUM(_xlfn._xlws.FILTER($G$2:$G$2454,_xlfn.MAP($N$2:$N$2454,_xlfn.LAMBDA(_xlpm.x,_xlpm.x=$N206))))</f>
        <v>#NAME?</v>
      </c>
      <c r="R206" s="4" t="e">
        <f t="shared" si="62"/>
        <v>#NAME?</v>
      </c>
      <c r="S206" s="4" t="e">
        <f t="shared" si="63"/>
        <v>#NAME?</v>
      </c>
      <c r="T206" s="4" t="e">
        <f t="shared" si="64"/>
        <v>#NAME?</v>
      </c>
      <c r="U206" s="4" t="e">
        <f t="shared" si="65"/>
        <v>#NAME?</v>
      </c>
      <c r="V206" s="2"/>
      <c r="X206" s="2"/>
      <c r="AC206" s="2"/>
      <c r="AD206" s="2"/>
    </row>
    <row r="207" spans="1:30">
      <c r="A207" s="1" t="str">
        <f t="shared" si="52"/>
        <v>-se- : [si]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2</v>
      </c>
      <c r="F207" s="9" t="s">
        <v>246</v>
      </c>
      <c r="G207" s="3" t="e">
        <f t="shared" si="53"/>
        <v>#NAME?</v>
      </c>
      <c r="H207" s="4" t="str">
        <f t="shared" si="54"/>
        <v>si</v>
      </c>
      <c r="I207" s="4" t="str">
        <f t="shared" si="55"/>
        <v>se</v>
      </c>
      <c r="J207" s="10">
        <f t="shared" si="56"/>
        <v>2</v>
      </c>
      <c r="K207" s="1">
        <f t="shared" si="57"/>
        <v>2</v>
      </c>
      <c r="L207" s="10">
        <f t="shared" si="58"/>
        <v>2</v>
      </c>
      <c r="M207" s="1" t="str">
        <f t="shared" si="59"/>
        <v>-se-</v>
      </c>
      <c r="N207" s="1" t="str">
        <f t="shared" si="60"/>
        <v>[si]</v>
      </c>
      <c r="O207" s="3" t="e" cm="1">
        <f t="array" ref="O207">SUM(_xlfn._xlws.FILTER($G$2:$G$2454,_xlfn.MAP($M$2:$M$2454,_xlfn.LAMBDA(_xlpm.x,_xlpm.x=$M207))))</f>
        <v>#NAME?</v>
      </c>
      <c r="P207" s="4" t="e">
        <f t="shared" si="61"/>
        <v>#NAME?</v>
      </c>
      <c r="Q207" s="6" t="e" cm="1">
        <f t="array" ref="Q207">SUM(_xlfn._xlws.FILTER($G$2:$G$2454,_xlfn.MAP($N$2:$N$2454,_xlfn.LAMBDA(_xlpm.x,_xlpm.x=$N207))))</f>
        <v>#NAME?</v>
      </c>
      <c r="R207" s="4" t="e">
        <f t="shared" si="62"/>
        <v>#NAME?</v>
      </c>
      <c r="S207" s="4" t="e">
        <f t="shared" si="63"/>
        <v>#NAME?</v>
      </c>
      <c r="T207" s="4" t="e">
        <f t="shared" si="64"/>
        <v>#NAME?</v>
      </c>
      <c r="U207" s="4" t="e">
        <f t="shared" si="65"/>
        <v>#NAME?</v>
      </c>
      <c r="V207" s="2"/>
      <c r="X207" s="2"/>
      <c r="AC207" s="2"/>
      <c r="AD207" s="2"/>
    </row>
    <row r="208" spans="1:30">
      <c r="A208" s="1" t="str">
        <f t="shared" si="52"/>
        <v>-fo- : [foʊ]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4</v>
      </c>
      <c r="F208" s="9" t="s">
        <v>1481</v>
      </c>
      <c r="G208" s="3" t="e">
        <f t="shared" si="53"/>
        <v>#NAME?</v>
      </c>
      <c r="H208" s="4" t="str">
        <f t="shared" si="54"/>
        <v>foʊ</v>
      </c>
      <c r="I208" s="4" t="str">
        <f t="shared" si="55"/>
        <v>fo</v>
      </c>
      <c r="J208" s="10">
        <f t="shared" si="56"/>
        <v>3</v>
      </c>
      <c r="K208" s="1">
        <f t="shared" si="57"/>
        <v>2</v>
      </c>
      <c r="L208" s="10">
        <f t="shared" si="58"/>
        <v>3</v>
      </c>
      <c r="M208" s="1" t="str">
        <f t="shared" si="59"/>
        <v>-fo-</v>
      </c>
      <c r="N208" s="1" t="str">
        <f t="shared" si="60"/>
        <v>[foʊ]</v>
      </c>
      <c r="O208" s="3" t="e" cm="1">
        <f t="array" ref="O208">SUM(_xlfn._xlws.FILTER($G$2:$G$2454,_xlfn.MAP($M$2:$M$2454,_xlfn.LAMBDA(_xlpm.x,_xlpm.x=$M208))))</f>
        <v>#NAME?</v>
      </c>
      <c r="P208" s="4" t="e">
        <f t="shared" si="61"/>
        <v>#NAME?</v>
      </c>
      <c r="Q208" s="6" t="e" cm="1">
        <f t="array" ref="Q208">SUM(_xlfn._xlws.FILTER($G$2:$G$2454,_xlfn.MAP($N$2:$N$2454,_xlfn.LAMBDA(_xlpm.x,_xlpm.x=$N208))))</f>
        <v>#NAME?</v>
      </c>
      <c r="R208" s="4" t="e">
        <f t="shared" si="62"/>
        <v>#NAME?</v>
      </c>
      <c r="S208" s="4" t="e">
        <f t="shared" si="63"/>
        <v>#NAME?</v>
      </c>
      <c r="T208" s="4" t="e">
        <f t="shared" si="64"/>
        <v>#NAME?</v>
      </c>
      <c r="U208" s="4" t="e">
        <f t="shared" si="65"/>
        <v>#NAME?</v>
      </c>
      <c r="V208" s="2"/>
      <c r="X208" s="2"/>
      <c r="AC208" s="2"/>
      <c r="AD208" s="2"/>
    </row>
    <row r="209" spans="1:30">
      <c r="A209" s="1" t="str">
        <f t="shared" si="52"/>
        <v>-dmi- : [dmaɪ]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1352</v>
      </c>
      <c r="G209" s="3" t="e">
        <f t="shared" si="53"/>
        <v>#NAME?</v>
      </c>
      <c r="H209" s="4" t="str">
        <f t="shared" si="54"/>
        <v>dmaɪ</v>
      </c>
      <c r="I209" s="4" t="str">
        <f t="shared" si="55"/>
        <v>dmi</v>
      </c>
      <c r="J209" s="10">
        <f t="shared" si="56"/>
        <v>4</v>
      </c>
      <c r="K209" s="1">
        <f t="shared" si="57"/>
        <v>3</v>
      </c>
      <c r="L209" s="10">
        <f t="shared" si="58"/>
        <v>4</v>
      </c>
      <c r="M209" s="1" t="str">
        <f t="shared" si="59"/>
        <v>-dmi-</v>
      </c>
      <c r="N209" s="1" t="str">
        <f t="shared" si="60"/>
        <v>[dmaɪ]</v>
      </c>
      <c r="O209" s="3" t="e" cm="1">
        <f t="array" ref="O209">SUM(_xlfn._xlws.FILTER($G$2:$G$2454,_xlfn.MAP($M$2:$M$2454,_xlfn.LAMBDA(_xlpm.x,_xlpm.x=$M209))))</f>
        <v>#NAME?</v>
      </c>
      <c r="P209" s="4" t="e">
        <f t="shared" si="61"/>
        <v>#NAME?</v>
      </c>
      <c r="Q209" s="6" t="e" cm="1">
        <f t="array" ref="Q209">SUM(_xlfn._xlws.FILTER($G$2:$G$2454,_xlfn.MAP($N$2:$N$2454,_xlfn.LAMBDA(_xlpm.x,_xlpm.x=$N209))))</f>
        <v>#NAME?</v>
      </c>
      <c r="R209" s="4" t="e">
        <f t="shared" si="62"/>
        <v>#NAME?</v>
      </c>
      <c r="S209" s="4" t="e">
        <f t="shared" si="63"/>
        <v>#NAME?</v>
      </c>
      <c r="T209" s="4" t="e">
        <f t="shared" si="64"/>
        <v>#NAME?</v>
      </c>
      <c r="U209" s="4" t="e">
        <f t="shared" si="65"/>
        <v>#NAME?</v>
      </c>
      <c r="V209" s="2"/>
      <c r="X209" s="2"/>
      <c r="AC209" s="2"/>
      <c r="AD209" s="2"/>
    </row>
    <row r="210" spans="1:30">
      <c r="A210" s="1" t="str">
        <f t="shared" si="52"/>
        <v>-dve- : [dvɛ]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1353</v>
      </c>
      <c r="G210" s="3" t="e">
        <f t="shared" si="53"/>
        <v>#NAME?</v>
      </c>
      <c r="H210" s="4" t="str">
        <f t="shared" si="54"/>
        <v>dvɛ</v>
      </c>
      <c r="I210" s="4" t="str">
        <f t="shared" si="55"/>
        <v>dve</v>
      </c>
      <c r="J210" s="10">
        <f t="shared" si="56"/>
        <v>3</v>
      </c>
      <c r="K210" s="1">
        <f t="shared" si="57"/>
        <v>3</v>
      </c>
      <c r="L210" s="10">
        <f t="shared" si="58"/>
        <v>3</v>
      </c>
      <c r="M210" s="1" t="str">
        <f t="shared" si="59"/>
        <v>-dve-</v>
      </c>
      <c r="N210" s="1" t="str">
        <f t="shared" si="60"/>
        <v>[dvɛ]</v>
      </c>
      <c r="O210" s="3" t="e" cm="1">
        <f t="array" ref="O210">SUM(_xlfn._xlws.FILTER($G$2:$G$2454,_xlfn.MAP($M$2:$M$2454,_xlfn.LAMBDA(_xlpm.x,_xlpm.x=$M210))))</f>
        <v>#NAME?</v>
      </c>
      <c r="P210" s="4" t="e">
        <f t="shared" si="61"/>
        <v>#NAME?</v>
      </c>
      <c r="Q210" s="6" t="e" cm="1">
        <f t="array" ref="Q210">SUM(_xlfn._xlws.FILTER($G$2:$G$2454,_xlfn.MAP($N$2:$N$2454,_xlfn.LAMBDA(_xlpm.x,_xlpm.x=$N210))))</f>
        <v>#NAME?</v>
      </c>
      <c r="R210" s="4" t="e">
        <f t="shared" si="62"/>
        <v>#NAME?</v>
      </c>
      <c r="S210" s="4" t="e">
        <f t="shared" si="63"/>
        <v>#NAME?</v>
      </c>
      <c r="T210" s="4" t="e">
        <f t="shared" si="64"/>
        <v>#NAME?</v>
      </c>
      <c r="U210" s="4" t="e">
        <f t="shared" si="65"/>
        <v>#NAME?</v>
      </c>
      <c r="V210" s="2"/>
      <c r="X210" s="2"/>
      <c r="AC210" s="2"/>
      <c r="AD210" s="2"/>
    </row>
    <row r="211" spans="1:30">
      <c r="A211" s="1" t="str">
        <f t="shared" si="52"/>
        <v>-dve- : [dvɜ]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1354</v>
      </c>
      <c r="G211" s="3" t="e">
        <f t="shared" si="53"/>
        <v>#NAME?</v>
      </c>
      <c r="H211" s="4" t="str">
        <f t="shared" si="54"/>
        <v>dvɜ</v>
      </c>
      <c r="I211" s="4" t="str">
        <f t="shared" si="55"/>
        <v>dve</v>
      </c>
      <c r="J211" s="10">
        <f t="shared" si="56"/>
        <v>3</v>
      </c>
      <c r="K211" s="1">
        <f t="shared" si="57"/>
        <v>3</v>
      </c>
      <c r="L211" s="10">
        <f t="shared" si="58"/>
        <v>3</v>
      </c>
      <c r="M211" s="1" t="str">
        <f t="shared" si="59"/>
        <v>-dve-</v>
      </c>
      <c r="N211" s="1" t="str">
        <f t="shared" si="60"/>
        <v>[dvɜ]</v>
      </c>
      <c r="O211" s="3" t="e" cm="1">
        <f t="array" ref="O211">SUM(_xlfn._xlws.FILTER($G$2:$G$2454,_xlfn.MAP($M$2:$M$2454,_xlfn.LAMBDA(_xlpm.x,_xlpm.x=$M211))))</f>
        <v>#NAME?</v>
      </c>
      <c r="P211" s="4" t="e">
        <f t="shared" si="61"/>
        <v>#NAME?</v>
      </c>
      <c r="Q211" s="6" t="e" cm="1">
        <f t="array" ref="Q211">SUM(_xlfn._xlws.FILTER($G$2:$G$2454,_xlfn.MAP($N$2:$N$2454,_xlfn.LAMBDA(_xlpm.x,_xlpm.x=$N211))))</f>
        <v>#NAME?</v>
      </c>
      <c r="R211" s="4" t="e">
        <f t="shared" si="62"/>
        <v>#NAME?</v>
      </c>
      <c r="S211" s="4" t="e">
        <f t="shared" si="63"/>
        <v>#NAME?</v>
      </c>
      <c r="T211" s="4" t="e">
        <f t="shared" si="64"/>
        <v>#NAME?</v>
      </c>
      <c r="U211" s="4" t="e">
        <f t="shared" si="65"/>
        <v>#NAME?</v>
      </c>
      <c r="V211" s="2"/>
      <c r="X211" s="2"/>
      <c r="AC211" s="2"/>
      <c r="AD211" s="2"/>
    </row>
    <row r="212" spans="1:30">
      <c r="A212" s="1" t="str">
        <f t="shared" si="52"/>
        <v>-hu- : [hu]</v>
      </c>
      <c r="B212" s="1">
        <f t="shared" si="66"/>
        <v>0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2000</v>
      </c>
      <c r="G212" s="3" t="e">
        <f t="shared" si="53"/>
        <v>#NAME?</v>
      </c>
      <c r="H212" s="4" t="str">
        <f t="shared" si="54"/>
        <v>hu</v>
      </c>
      <c r="I212" s="4" t="str">
        <f t="shared" si="55"/>
        <v>hu</v>
      </c>
      <c r="J212" s="10">
        <f t="shared" si="56"/>
        <v>2</v>
      </c>
      <c r="K212" s="1">
        <f t="shared" si="57"/>
        <v>2</v>
      </c>
      <c r="L212" s="10">
        <f t="shared" si="58"/>
        <v>2</v>
      </c>
      <c r="M212" s="1" t="str">
        <f t="shared" si="59"/>
        <v>-hu-</v>
      </c>
      <c r="N212" s="1" t="str">
        <f t="shared" si="60"/>
        <v>[hu]</v>
      </c>
      <c r="O212" s="3" t="e" cm="1">
        <f t="array" ref="O212">SUM(_xlfn._xlws.FILTER($G$2:$G$2454,_xlfn.MAP($M$2:$M$2454,_xlfn.LAMBDA(_xlpm.x,_xlpm.x=$M212))))</f>
        <v>#NAME?</v>
      </c>
      <c r="P212" s="4" t="e">
        <f t="shared" si="61"/>
        <v>#NAME?</v>
      </c>
      <c r="Q212" s="6" t="e" cm="1">
        <f t="array" ref="Q212">SUM(_xlfn._xlws.FILTER($G$2:$G$2454,_xlfn.MAP($N$2:$N$2454,_xlfn.LAMBDA(_xlpm.x,_xlpm.x=$N212))))</f>
        <v>#NAME?</v>
      </c>
      <c r="R212" s="4" t="e">
        <f t="shared" si="62"/>
        <v>#NAME?</v>
      </c>
      <c r="S212" s="4" t="e">
        <f t="shared" si="63"/>
        <v>#NAME?</v>
      </c>
      <c r="T212" s="4" t="e">
        <f t="shared" si="64"/>
        <v>#NAME?</v>
      </c>
      <c r="U212" s="4" t="e">
        <f t="shared" si="65"/>
        <v>#NAME?</v>
      </c>
      <c r="V212" s="2"/>
      <c r="X212" s="2"/>
      <c r="AC212" s="2"/>
      <c r="AD212" s="2"/>
    </row>
    <row r="213" spans="1:30">
      <c r="A213" s="1" t="str">
        <f t="shared" si="52"/>
        <v>-hu- : [hyu]</v>
      </c>
      <c r="B213" s="1">
        <f t="shared" si="66"/>
        <v>0</v>
      </c>
      <c r="C213" s="1">
        <f t="shared" si="66"/>
        <v>0</v>
      </c>
      <c r="D213" s="1">
        <f t="shared" si="66"/>
        <v>0</v>
      </c>
      <c r="E213" s="7">
        <v>5</v>
      </c>
      <c r="F213" s="9" t="s">
        <v>69</v>
      </c>
      <c r="G213" s="3" t="e">
        <f t="shared" si="53"/>
        <v>#NAME?</v>
      </c>
      <c r="H213" s="1" t="str">
        <f t="shared" si="54"/>
        <v>hyu</v>
      </c>
      <c r="I213" s="1" t="str">
        <f t="shared" si="55"/>
        <v>hu</v>
      </c>
      <c r="J213" s="10">
        <f t="shared" si="56"/>
        <v>3</v>
      </c>
      <c r="K213" s="1">
        <f t="shared" si="57"/>
        <v>2</v>
      </c>
      <c r="L213" s="10">
        <f t="shared" si="58"/>
        <v>3</v>
      </c>
      <c r="M213" s="1" t="str">
        <f t="shared" si="59"/>
        <v>-hu-</v>
      </c>
      <c r="N213" s="1" t="str">
        <f t="shared" si="60"/>
        <v>[hyu]</v>
      </c>
      <c r="O213" s="3" t="e" cm="1">
        <f t="array" ref="O213">SUM(_xlfn._xlws.FILTER($G$2:$G$2454,_xlfn.MAP($M$2:$M$2454,_xlfn.LAMBDA(_xlpm.x,_xlpm.x=$M213))))</f>
        <v>#NAME?</v>
      </c>
      <c r="P213" s="4" t="e">
        <f t="shared" si="61"/>
        <v>#NAME?</v>
      </c>
      <c r="Q213" s="6" t="e" cm="1">
        <f t="array" ref="Q213">SUM(_xlfn._xlws.FILTER($G$2:$G$2454,_xlfn.MAP($N$2:$N$2454,_xlfn.LAMBDA(_xlpm.x,_xlpm.x=$N213))))</f>
        <v>#NAME?</v>
      </c>
      <c r="R213" s="4" t="e">
        <f t="shared" si="62"/>
        <v>#NAME?</v>
      </c>
      <c r="S213" s="4" t="e">
        <f t="shared" si="63"/>
        <v>#NAME?</v>
      </c>
      <c r="T213" s="4" t="e">
        <f t="shared" si="64"/>
        <v>#NAME?</v>
      </c>
      <c r="U213" s="4" t="e">
        <f t="shared" si="65"/>
        <v>#NAME?</v>
      </c>
      <c r="V213" s="2"/>
      <c r="X213" s="2"/>
      <c r="AC213" s="2"/>
      <c r="AD213" s="2"/>
    </row>
    <row r="214" spans="1:30">
      <c r="A214" s="1" t="str">
        <f t="shared" si="52"/>
        <v>-nda- : [ndeɪ]</v>
      </c>
      <c r="B214" s="1">
        <f t="shared" si="66"/>
        <v>0</v>
      </c>
      <c r="C214" s="1">
        <f t="shared" si="66"/>
        <v>0</v>
      </c>
      <c r="D214" s="1">
        <f t="shared" si="66"/>
        <v>1</v>
      </c>
      <c r="E214" s="7">
        <v>2</v>
      </c>
      <c r="F214" s="9" t="s">
        <v>1166</v>
      </c>
      <c r="G214" s="3" t="e">
        <f t="shared" si="53"/>
        <v>#NAME?</v>
      </c>
      <c r="H214" s="4" t="str">
        <f t="shared" si="54"/>
        <v>ndeɪ</v>
      </c>
      <c r="I214" s="4" t="str">
        <f t="shared" si="55"/>
        <v>nda</v>
      </c>
      <c r="J214" s="10">
        <f t="shared" si="56"/>
        <v>4</v>
      </c>
      <c r="K214" s="1">
        <f t="shared" si="57"/>
        <v>3</v>
      </c>
      <c r="L214" s="10">
        <f t="shared" si="58"/>
        <v>4</v>
      </c>
      <c r="M214" s="1" t="str">
        <f t="shared" si="59"/>
        <v>-nda-</v>
      </c>
      <c r="N214" s="1" t="str">
        <f t="shared" si="60"/>
        <v>[ndeɪ]</v>
      </c>
      <c r="O214" s="3" t="e" cm="1">
        <f t="array" ref="O214">SUM(_xlfn._xlws.FILTER($G$2:$G$2454,_xlfn.MAP($M$2:$M$2454,_xlfn.LAMBDA(_xlpm.x,_xlpm.x=$M214))))</f>
        <v>#NAME?</v>
      </c>
      <c r="P214" s="4" t="e">
        <f t="shared" si="61"/>
        <v>#NAME?</v>
      </c>
      <c r="Q214" s="6" t="e" cm="1">
        <f t="array" ref="Q214">SUM(_xlfn._xlws.FILTER($G$2:$G$2454,_xlfn.MAP($N$2:$N$2454,_xlfn.LAMBDA(_xlpm.x,_xlpm.x=$N214))))</f>
        <v>#NAME?</v>
      </c>
      <c r="R214" s="4" t="e">
        <f t="shared" si="62"/>
        <v>#NAME?</v>
      </c>
      <c r="S214" s="4" t="e">
        <f t="shared" si="63"/>
        <v>#NAME?</v>
      </c>
      <c r="T214" s="4" t="e">
        <f t="shared" si="64"/>
        <v>#NAME?</v>
      </c>
      <c r="U214" s="4" t="e">
        <f t="shared" si="65"/>
        <v>#NAME?</v>
      </c>
      <c r="V214" s="2"/>
      <c r="X214" s="2"/>
      <c r="AC214" s="2"/>
      <c r="AD214" s="2"/>
    </row>
    <row r="215" spans="1:30">
      <c r="A215" s="1" t="str">
        <f t="shared" si="52"/>
        <v>-ntro- : [ntɹəʊ]</v>
      </c>
      <c r="B215" s="1">
        <f t="shared" si="66"/>
        <v>0</v>
      </c>
      <c r="C215" s="1">
        <f t="shared" si="66"/>
        <v>0</v>
      </c>
      <c r="D215" s="1">
        <f t="shared" si="66"/>
        <v>1</v>
      </c>
      <c r="E215" s="7">
        <v>1</v>
      </c>
      <c r="F215" s="9" t="s">
        <v>2161</v>
      </c>
      <c r="G215" s="3" t="e">
        <f t="shared" si="53"/>
        <v>#NAME?</v>
      </c>
      <c r="H215" s="4" t="str">
        <f t="shared" si="54"/>
        <v>ntɹəʊ</v>
      </c>
      <c r="I215" s="4" t="str">
        <f t="shared" si="55"/>
        <v>ntro</v>
      </c>
      <c r="J215" s="10">
        <f t="shared" si="56"/>
        <v>5</v>
      </c>
      <c r="K215" s="1">
        <f t="shared" si="57"/>
        <v>4</v>
      </c>
      <c r="L215" s="10">
        <f t="shared" si="58"/>
        <v>5</v>
      </c>
      <c r="M215" s="1" t="str">
        <f t="shared" si="59"/>
        <v>-ntro-</v>
      </c>
      <c r="N215" s="1" t="str">
        <f t="shared" si="60"/>
        <v>[ntɹəʊ]</v>
      </c>
      <c r="O215" s="3" t="e" cm="1">
        <f t="array" ref="O215">SUM(_xlfn._xlws.FILTER($G$2:$G$2454,_xlfn.MAP($M$2:$M$2454,_xlfn.LAMBDA(_xlpm.x,_xlpm.x=$M215))))</f>
        <v>#NAME?</v>
      </c>
      <c r="P215" s="4" t="e">
        <f t="shared" si="61"/>
        <v>#NAME?</v>
      </c>
      <c r="Q215" s="6" t="e" cm="1">
        <f t="array" ref="Q215">SUM(_xlfn._xlws.FILTER($G$2:$G$2454,_xlfn.MAP($N$2:$N$2454,_xlfn.LAMBDA(_xlpm.x,_xlpm.x=$N215))))</f>
        <v>#NAME?</v>
      </c>
      <c r="R215" s="4" t="e">
        <f t="shared" si="62"/>
        <v>#NAME?</v>
      </c>
      <c r="S215" s="4" t="e">
        <f t="shared" si="63"/>
        <v>#NAME?</v>
      </c>
      <c r="T215" s="4" t="e">
        <f t="shared" si="64"/>
        <v>#NAME?</v>
      </c>
      <c r="U215" s="4" t="e">
        <f t="shared" si="65"/>
        <v>#NAME?</v>
      </c>
      <c r="V215" s="2"/>
      <c r="X215" s="2"/>
      <c r="AC215" s="2"/>
      <c r="AD215" s="2"/>
    </row>
    <row r="216" spans="1:30">
      <c r="A216" s="1" t="str">
        <f t="shared" si="52"/>
        <v>-nve- : [nvi]</v>
      </c>
      <c r="B216" s="1">
        <f t="shared" si="66"/>
        <v>0</v>
      </c>
      <c r="C216" s="1">
        <f t="shared" si="66"/>
        <v>0</v>
      </c>
      <c r="D216" s="1">
        <f t="shared" si="66"/>
        <v>1</v>
      </c>
      <c r="E216" s="7">
        <v>2</v>
      </c>
      <c r="F216" s="9" t="s">
        <v>207</v>
      </c>
      <c r="G216" s="3" t="e">
        <f t="shared" si="53"/>
        <v>#NAME?</v>
      </c>
      <c r="H216" s="4" t="str">
        <f t="shared" si="54"/>
        <v>nvi</v>
      </c>
      <c r="I216" s="4" t="str">
        <f t="shared" si="55"/>
        <v>nve</v>
      </c>
      <c r="J216" s="10">
        <f t="shared" si="56"/>
        <v>3</v>
      </c>
      <c r="K216" s="1">
        <f t="shared" si="57"/>
        <v>3</v>
      </c>
      <c r="L216" s="10">
        <f t="shared" si="58"/>
        <v>3</v>
      </c>
      <c r="M216" s="1" t="str">
        <f t="shared" si="59"/>
        <v>-nve-</v>
      </c>
      <c r="N216" s="1" t="str">
        <f t="shared" si="60"/>
        <v>[nvi]</v>
      </c>
      <c r="O216" s="3" t="e" cm="1">
        <f t="array" ref="O216">SUM(_xlfn._xlws.FILTER($G$2:$G$2454,_xlfn.MAP($M$2:$M$2454,_xlfn.LAMBDA(_xlpm.x,_xlpm.x=$M216))))</f>
        <v>#NAME?</v>
      </c>
      <c r="P216" s="4" t="e">
        <f t="shared" si="61"/>
        <v>#NAME?</v>
      </c>
      <c r="Q216" s="6" t="e" cm="1">
        <f t="array" ref="Q216">SUM(_xlfn._xlws.FILTER($G$2:$G$2454,_xlfn.MAP($N$2:$N$2454,_xlfn.LAMBDA(_xlpm.x,_xlpm.x=$N216))))</f>
        <v>#NAME?</v>
      </c>
      <c r="R216" s="4" t="e">
        <f t="shared" si="62"/>
        <v>#NAME?</v>
      </c>
      <c r="S216" s="4" t="e">
        <f t="shared" si="63"/>
        <v>#NAME?</v>
      </c>
      <c r="T216" s="4" t="e">
        <f t="shared" si="64"/>
        <v>#NAME?</v>
      </c>
      <c r="U216" s="4" t="e">
        <f t="shared" si="65"/>
        <v>#NAME?</v>
      </c>
      <c r="V216" s="2"/>
      <c r="X216" s="2"/>
      <c r="AC216" s="2"/>
      <c r="AD216" s="2"/>
    </row>
    <row r="217" spans="1:30">
      <c r="A217" s="1" t="str">
        <f t="shared" si="52"/>
        <v>-nve- : [nvə]</v>
      </c>
      <c r="B217" s="1">
        <f t="shared" si="66"/>
        <v>0</v>
      </c>
      <c r="C217" s="1">
        <f t="shared" si="66"/>
        <v>0</v>
      </c>
      <c r="D217" s="1">
        <f t="shared" si="66"/>
        <v>1</v>
      </c>
      <c r="E217" s="7">
        <v>2</v>
      </c>
      <c r="F217" s="9" t="s">
        <v>1121</v>
      </c>
      <c r="G217" s="3" t="e">
        <f t="shared" si="53"/>
        <v>#NAME?</v>
      </c>
      <c r="H217" s="4" t="str">
        <f t="shared" si="54"/>
        <v>nvə</v>
      </c>
      <c r="I217" s="4" t="str">
        <f t="shared" si="55"/>
        <v>nve</v>
      </c>
      <c r="J217" s="10">
        <f t="shared" si="56"/>
        <v>3</v>
      </c>
      <c r="K217" s="1">
        <f t="shared" si="57"/>
        <v>3</v>
      </c>
      <c r="L217" s="10">
        <f t="shared" si="58"/>
        <v>3</v>
      </c>
      <c r="M217" s="1" t="str">
        <f t="shared" si="59"/>
        <v>-nve-</v>
      </c>
      <c r="N217" s="1" t="str">
        <f t="shared" si="60"/>
        <v>[nvə]</v>
      </c>
      <c r="O217" s="3" t="e" cm="1">
        <f t="array" ref="O217">SUM(_xlfn._xlws.FILTER($G$2:$G$2454,_xlfn.MAP($M$2:$M$2454,_xlfn.LAMBDA(_xlpm.x,_xlpm.x=$M217))))</f>
        <v>#NAME?</v>
      </c>
      <c r="P217" s="4" t="e">
        <f t="shared" si="61"/>
        <v>#NAME?</v>
      </c>
      <c r="Q217" s="6" t="e" cm="1">
        <f t="array" ref="Q217">SUM(_xlfn._xlws.FILTER($G$2:$G$2454,_xlfn.MAP($N$2:$N$2454,_xlfn.LAMBDA(_xlpm.x,_xlpm.x=$N217))))</f>
        <v>#NAME?</v>
      </c>
      <c r="R217" s="4" t="e">
        <f t="shared" si="62"/>
        <v>#NAME?</v>
      </c>
      <c r="S217" s="4" t="e">
        <f t="shared" si="63"/>
        <v>#NAME?</v>
      </c>
      <c r="T217" s="4" t="e">
        <f t="shared" si="64"/>
        <v>#NAME?</v>
      </c>
      <c r="U217" s="4" t="e">
        <f t="shared" si="65"/>
        <v>#NAME?</v>
      </c>
      <c r="V217" s="2"/>
      <c r="X217" s="2"/>
      <c r="AC217" s="2"/>
      <c r="AD217" s="2"/>
    </row>
    <row r="218" spans="1:30">
      <c r="A218" s="1" t="str">
        <f t="shared" si="52"/>
        <v>-rga- : [ɹɡæ]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2419</v>
      </c>
      <c r="G218" s="3" t="e">
        <f t="shared" si="53"/>
        <v>#NAME?</v>
      </c>
      <c r="H218" s="4" t="str">
        <f t="shared" si="54"/>
        <v>ɹɡæ</v>
      </c>
      <c r="I218" s="4" t="str">
        <f t="shared" si="55"/>
        <v>rga</v>
      </c>
      <c r="J218" s="10">
        <f t="shared" si="56"/>
        <v>3</v>
      </c>
      <c r="K218" s="1">
        <f t="shared" si="57"/>
        <v>3</v>
      </c>
      <c r="L218" s="10">
        <f t="shared" si="58"/>
        <v>3</v>
      </c>
      <c r="M218" s="1" t="str">
        <f t="shared" si="59"/>
        <v>-rga-</v>
      </c>
      <c r="N218" s="1" t="str">
        <f t="shared" si="60"/>
        <v>[ɹɡæ]</v>
      </c>
      <c r="O218" s="3" t="e" cm="1">
        <f t="array" ref="O218">SUM(_xlfn._xlws.FILTER($G$2:$G$2454,_xlfn.MAP($M$2:$M$2454,_xlfn.LAMBDA(_xlpm.x,_xlpm.x=$M218))))</f>
        <v>#NAME?</v>
      </c>
      <c r="P218" s="4" t="e">
        <f t="shared" si="61"/>
        <v>#NAME?</v>
      </c>
      <c r="Q218" s="6" t="e" cm="1">
        <f t="array" ref="Q218">SUM(_xlfn._xlws.FILTER($G$2:$G$2454,_xlfn.MAP($N$2:$N$2454,_xlfn.LAMBDA(_xlpm.x,_xlpm.x=$N218))))</f>
        <v>#NAME?</v>
      </c>
      <c r="R218" s="4" t="e">
        <f t="shared" si="62"/>
        <v>#NAME?</v>
      </c>
      <c r="S218" s="4" t="e">
        <f t="shared" si="63"/>
        <v>#NAME?</v>
      </c>
      <c r="T218" s="4" t="e">
        <f t="shared" si="64"/>
        <v>#NAME?</v>
      </c>
      <c r="U218" s="4" t="e">
        <f t="shared" si="65"/>
        <v>#NAME?</v>
      </c>
      <c r="V218" s="2"/>
      <c r="X218" s="2"/>
      <c r="AC218" s="2"/>
      <c r="AD218" s="2"/>
    </row>
    <row r="219" spans="1:30">
      <c r="A219" s="1" t="str">
        <f t="shared" si="52"/>
        <v>-rga- : [ɹɡɑ]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2432</v>
      </c>
      <c r="G219" s="3" t="e">
        <f t="shared" si="53"/>
        <v>#NAME?</v>
      </c>
      <c r="H219" s="4" t="str">
        <f t="shared" si="54"/>
        <v>ɹɡɑ</v>
      </c>
      <c r="I219" s="4" t="str">
        <f t="shared" si="55"/>
        <v>rga</v>
      </c>
      <c r="J219" s="10">
        <f t="shared" si="56"/>
        <v>3</v>
      </c>
      <c r="K219" s="1">
        <f t="shared" si="57"/>
        <v>3</v>
      </c>
      <c r="L219" s="10">
        <f t="shared" si="58"/>
        <v>3</v>
      </c>
      <c r="M219" s="1" t="str">
        <f t="shared" si="59"/>
        <v>-rga-</v>
      </c>
      <c r="N219" s="1" t="str">
        <f t="shared" si="60"/>
        <v>[ɹɡɑ]</v>
      </c>
      <c r="O219" s="3" t="e" cm="1">
        <f t="array" ref="O219">SUM(_xlfn._xlws.FILTER($G$2:$G$2454,_xlfn.MAP($M$2:$M$2454,_xlfn.LAMBDA(_xlpm.x,_xlpm.x=$M219))))</f>
        <v>#NAME?</v>
      </c>
      <c r="P219" s="4" t="e">
        <f t="shared" si="61"/>
        <v>#NAME?</v>
      </c>
      <c r="Q219" s="6" t="e" cm="1">
        <f t="array" ref="Q219">SUM(_xlfn._xlws.FILTER($G$2:$G$2454,_xlfn.MAP($N$2:$N$2454,_xlfn.LAMBDA(_xlpm.x,_xlpm.x=$N219))))</f>
        <v>#NAME?</v>
      </c>
      <c r="R219" s="4" t="e">
        <f t="shared" si="62"/>
        <v>#NAME?</v>
      </c>
      <c r="S219" s="4" t="e">
        <f t="shared" si="63"/>
        <v>#NAME?</v>
      </c>
      <c r="T219" s="4" t="e">
        <f t="shared" si="64"/>
        <v>#NAME?</v>
      </c>
      <c r="U219" s="4" t="e">
        <f t="shared" si="65"/>
        <v>#NAME?</v>
      </c>
      <c r="V219" s="2"/>
      <c r="X219" s="2"/>
      <c r="AC219" s="2"/>
      <c r="AD219" s="2"/>
    </row>
    <row r="220" spans="1:30">
      <c r="A220" s="1" t="str">
        <f t="shared" si="52"/>
        <v>-rke- : [ɹkɛ]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1356</v>
      </c>
      <c r="G220" s="3" t="e">
        <f t="shared" si="53"/>
        <v>#NAME?</v>
      </c>
      <c r="H220" s="1" t="str">
        <f t="shared" si="54"/>
        <v>ɹkɛ</v>
      </c>
      <c r="I220" s="1" t="str">
        <f t="shared" si="55"/>
        <v>rke</v>
      </c>
      <c r="J220" s="10">
        <f t="shared" si="56"/>
        <v>3</v>
      </c>
      <c r="K220" s="1">
        <f t="shared" si="57"/>
        <v>3</v>
      </c>
      <c r="L220" s="10">
        <f t="shared" si="58"/>
        <v>3</v>
      </c>
      <c r="M220" s="1" t="str">
        <f t="shared" si="59"/>
        <v>-rke-</v>
      </c>
      <c r="N220" s="1" t="str">
        <f t="shared" si="60"/>
        <v>[ɹkɛ]</v>
      </c>
      <c r="O220" s="3" t="e" cm="1">
        <f t="array" ref="O220">SUM(_xlfn._xlws.FILTER($G$2:$G$2454,_xlfn.MAP($M$2:$M$2454,_xlfn.LAMBDA(_xlpm.x,_xlpm.x=$M220))))</f>
        <v>#NAME?</v>
      </c>
      <c r="P220" s="4" t="e">
        <f t="shared" si="61"/>
        <v>#NAME?</v>
      </c>
      <c r="Q220" s="6" t="e" cm="1">
        <f t="array" ref="Q220">SUM(_xlfn._xlws.FILTER($G$2:$G$2454,_xlfn.MAP($N$2:$N$2454,_xlfn.LAMBDA(_xlpm.x,_xlpm.x=$N220))))</f>
        <v>#NAME?</v>
      </c>
      <c r="R220" s="4" t="e">
        <f t="shared" si="62"/>
        <v>#NAME?</v>
      </c>
      <c r="S220" s="4" t="e">
        <f t="shared" si="63"/>
        <v>#NAME?</v>
      </c>
      <c r="T220" s="4" t="e">
        <f t="shared" si="64"/>
        <v>#NAME?</v>
      </c>
      <c r="U220" s="4" t="e">
        <f t="shared" si="65"/>
        <v>#NAME?</v>
      </c>
      <c r="V220" s="2"/>
      <c r="X220" s="2"/>
      <c r="AC220" s="2"/>
      <c r="AD220" s="2"/>
    </row>
    <row r="221" spans="1:30">
      <c r="A221" s="1" t="str">
        <f t="shared" si="52"/>
        <v>-rsa- : [ɹseɪ]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1357</v>
      </c>
      <c r="G221" s="3" t="e">
        <f t="shared" si="53"/>
        <v>#NAME?</v>
      </c>
      <c r="H221" s="4" t="str">
        <f t="shared" si="54"/>
        <v>ɹseɪ</v>
      </c>
      <c r="I221" s="4" t="str">
        <f t="shared" si="55"/>
        <v>rsa</v>
      </c>
      <c r="J221" s="10">
        <f t="shared" si="56"/>
        <v>4</v>
      </c>
      <c r="K221" s="1">
        <f t="shared" si="57"/>
        <v>3</v>
      </c>
      <c r="L221" s="10">
        <f t="shared" si="58"/>
        <v>4</v>
      </c>
      <c r="M221" s="1" t="str">
        <f t="shared" si="59"/>
        <v>-rsa-</v>
      </c>
      <c r="N221" s="1" t="str">
        <f t="shared" si="60"/>
        <v>[ɹseɪ]</v>
      </c>
      <c r="O221" s="3" t="e" cm="1">
        <f t="array" ref="O221">SUM(_xlfn._xlws.FILTER($G$2:$G$2454,_xlfn.MAP($M$2:$M$2454,_xlfn.LAMBDA(_xlpm.x,_xlpm.x=$M221))))</f>
        <v>#NAME?</v>
      </c>
      <c r="P221" s="4" t="e">
        <f t="shared" si="61"/>
        <v>#NAME?</v>
      </c>
      <c r="Q221" s="6" t="e" cm="1">
        <f t="array" ref="Q221">SUM(_xlfn._xlws.FILTER($G$2:$G$2454,_xlfn.MAP($N$2:$N$2454,_xlfn.LAMBDA(_xlpm.x,_xlpm.x=$N221))))</f>
        <v>#NAME?</v>
      </c>
      <c r="R221" s="4" t="e">
        <f t="shared" si="62"/>
        <v>#NAME?</v>
      </c>
      <c r="S221" s="4" t="e">
        <f t="shared" si="63"/>
        <v>#NAME?</v>
      </c>
      <c r="T221" s="4" t="e">
        <f t="shared" si="64"/>
        <v>#NAME?</v>
      </c>
      <c r="U221" s="4" t="e">
        <f t="shared" si="65"/>
        <v>#NAME?</v>
      </c>
      <c r="V221" s="2"/>
      <c r="X221" s="2"/>
      <c r="AC221" s="2"/>
      <c r="AD221" s="2"/>
    </row>
    <row r="222" spans="1:30">
      <c r="A222" s="1" t="str">
        <f t="shared" si="52"/>
        <v>-rtu- : [ɹtʃʊ]</v>
      </c>
      <c r="B222" s="1">
        <f t="shared" ref="B222:D241" si="67">_xlfn.LET(_xlpm.d,$F222,_xlpm.k,_xlfn.CONCAT(LEFT(TRIM(B$1),1),"*"),COUNTIF(_xlpm.d,_xlpm.k))</f>
        <v>1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1358</v>
      </c>
      <c r="G222" s="3" t="e">
        <f t="shared" si="53"/>
        <v>#NAME?</v>
      </c>
      <c r="H222" s="4" t="str">
        <f t="shared" si="54"/>
        <v>ɹtʃʊ</v>
      </c>
      <c r="I222" s="4" t="str">
        <f t="shared" si="55"/>
        <v>rtu</v>
      </c>
      <c r="J222" s="10">
        <f t="shared" si="56"/>
        <v>4</v>
      </c>
      <c r="K222" s="1">
        <f t="shared" si="57"/>
        <v>3</v>
      </c>
      <c r="L222" s="10">
        <f t="shared" si="58"/>
        <v>4</v>
      </c>
      <c r="M222" s="1" t="str">
        <f t="shared" si="59"/>
        <v>-rtu-</v>
      </c>
      <c r="N222" s="1" t="str">
        <f t="shared" si="60"/>
        <v>[ɹtʃʊ]</v>
      </c>
      <c r="O222" s="3" t="e" cm="1">
        <f t="array" ref="O222">SUM(_xlfn._xlws.FILTER($G$2:$G$2454,_xlfn.MAP($M$2:$M$2454,_xlfn.LAMBDA(_xlpm.x,_xlpm.x=$M222))))</f>
        <v>#NAME?</v>
      </c>
      <c r="P222" s="4" t="e">
        <f t="shared" si="61"/>
        <v>#NAME?</v>
      </c>
      <c r="Q222" s="6" t="e" cm="1">
        <f t="array" ref="Q222">SUM(_xlfn._xlws.FILTER($G$2:$G$2454,_xlfn.MAP($N$2:$N$2454,_xlfn.LAMBDA(_xlpm.x,_xlpm.x=$N222))))</f>
        <v>#NAME?</v>
      </c>
      <c r="R222" s="4" t="e">
        <f t="shared" si="62"/>
        <v>#NAME?</v>
      </c>
      <c r="S222" s="4" t="e">
        <f t="shared" si="63"/>
        <v>#NAME?</v>
      </c>
      <c r="T222" s="4" t="e">
        <f t="shared" si="64"/>
        <v>#NAME?</v>
      </c>
      <c r="U222" s="4" t="e">
        <f t="shared" si="65"/>
        <v>#NAME?</v>
      </c>
      <c r="V222" s="2"/>
      <c r="X222" s="2"/>
      <c r="AC222" s="2"/>
      <c r="AD222" s="2"/>
    </row>
    <row r="223" spans="1:30">
      <c r="A223" s="1" t="str">
        <f t="shared" si="52"/>
        <v>-si- : [sɜ]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1855</v>
      </c>
      <c r="G223" s="3" t="e">
        <f t="shared" si="53"/>
        <v>#NAME?</v>
      </c>
      <c r="H223" s="4" t="str">
        <f t="shared" si="54"/>
        <v>sɜ</v>
      </c>
      <c r="I223" s="4" t="str">
        <f t="shared" si="55"/>
        <v>si</v>
      </c>
      <c r="J223" s="10">
        <f t="shared" si="56"/>
        <v>2</v>
      </c>
      <c r="K223" s="1">
        <f t="shared" si="57"/>
        <v>2</v>
      </c>
      <c r="L223" s="10">
        <f t="shared" si="58"/>
        <v>2</v>
      </c>
      <c r="M223" s="1" t="str">
        <f t="shared" si="59"/>
        <v>-si-</v>
      </c>
      <c r="N223" s="1" t="str">
        <f t="shared" si="60"/>
        <v>[sɜ]</v>
      </c>
      <c r="O223" s="3" t="e" cm="1">
        <f t="array" ref="O223">SUM(_xlfn._xlws.FILTER($G$2:$G$2454,_xlfn.MAP($M$2:$M$2454,_xlfn.LAMBDA(_xlpm.x,_xlpm.x=$M223))))</f>
        <v>#NAME?</v>
      </c>
      <c r="P223" s="4" t="e">
        <f t="shared" si="61"/>
        <v>#NAME?</v>
      </c>
      <c r="Q223" s="6" t="e" cm="1">
        <f t="array" ref="Q223">SUM(_xlfn._xlws.FILTER($G$2:$G$2454,_xlfn.MAP($N$2:$N$2454,_xlfn.LAMBDA(_xlpm.x,_xlpm.x=$N223))))</f>
        <v>#NAME?</v>
      </c>
      <c r="R223" s="4" t="e">
        <f t="shared" si="62"/>
        <v>#NAME?</v>
      </c>
      <c r="S223" s="4" t="e">
        <f t="shared" si="63"/>
        <v>#NAME?</v>
      </c>
      <c r="T223" s="4" t="e">
        <f t="shared" si="64"/>
        <v>#NAME?</v>
      </c>
      <c r="U223" s="4" t="e">
        <f t="shared" si="65"/>
        <v>#NAME?</v>
      </c>
      <c r="V223" s="2"/>
      <c r="X223" s="2"/>
      <c r="AC223" s="2"/>
      <c r="AD223" s="2"/>
    </row>
    <row r="224" spans="1:30">
      <c r="A224" s="1" t="str">
        <f t="shared" si="52"/>
        <v>-sty- : [staɪ]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1360</v>
      </c>
      <c r="G224" s="3" t="e">
        <f t="shared" si="53"/>
        <v>#NAME?</v>
      </c>
      <c r="H224" s="4" t="str">
        <f t="shared" si="54"/>
        <v>staɪ</v>
      </c>
      <c r="I224" s="4" t="str">
        <f t="shared" si="55"/>
        <v>sty</v>
      </c>
      <c r="J224" s="10">
        <f t="shared" si="56"/>
        <v>4</v>
      </c>
      <c r="K224" s="1">
        <f t="shared" si="57"/>
        <v>3</v>
      </c>
      <c r="L224" s="10">
        <f t="shared" si="58"/>
        <v>4</v>
      </c>
      <c r="M224" s="1" t="str">
        <f t="shared" si="59"/>
        <v>-sty-</v>
      </c>
      <c r="N224" s="1" t="str">
        <f t="shared" si="60"/>
        <v>[staɪ]</v>
      </c>
      <c r="O224" s="3" t="e" cm="1">
        <f t="array" ref="O224">SUM(_xlfn._xlws.FILTER($G$2:$G$2454,_xlfn.MAP($M$2:$M$2454,_xlfn.LAMBDA(_xlpm.x,_xlpm.x=$M224))))</f>
        <v>#NAME?</v>
      </c>
      <c r="P224" s="4" t="e">
        <f t="shared" si="61"/>
        <v>#NAME?</v>
      </c>
      <c r="Q224" s="6" t="e" cm="1">
        <f t="array" ref="Q224">SUM(_xlfn._xlws.FILTER($G$2:$G$2454,_xlfn.MAP($N$2:$N$2454,_xlfn.LAMBDA(_xlpm.x,_xlpm.x=$N224))))</f>
        <v>#NAME?</v>
      </c>
      <c r="R224" s="4" t="e">
        <f t="shared" si="62"/>
        <v>#NAME?</v>
      </c>
      <c r="S224" s="4" t="e">
        <f t="shared" si="63"/>
        <v>#NAME?</v>
      </c>
      <c r="T224" s="4" t="e">
        <f t="shared" si="64"/>
        <v>#NAME?</v>
      </c>
      <c r="U224" s="4" t="e">
        <f t="shared" si="65"/>
        <v>#NAME?</v>
      </c>
      <c r="V224" s="2"/>
      <c r="X224" s="2"/>
      <c r="AC224" s="2"/>
      <c r="AD224" s="2"/>
    </row>
    <row r="225" spans="1:30">
      <c r="A225" s="1" t="str">
        <f t="shared" si="52"/>
        <v>-tow- : [ta]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2249</v>
      </c>
      <c r="G225" s="3" t="e">
        <f t="shared" si="53"/>
        <v>#NAME?</v>
      </c>
      <c r="H225" s="4" t="str">
        <f t="shared" si="54"/>
        <v>ta</v>
      </c>
      <c r="I225" s="4" t="str">
        <f t="shared" si="55"/>
        <v>tow</v>
      </c>
      <c r="J225" s="10">
        <f t="shared" si="56"/>
        <v>2</v>
      </c>
      <c r="K225" s="1">
        <f t="shared" si="57"/>
        <v>3</v>
      </c>
      <c r="L225" s="10">
        <f t="shared" si="58"/>
        <v>3</v>
      </c>
      <c r="M225" s="1" t="str">
        <f t="shared" si="59"/>
        <v>-tow-</v>
      </c>
      <c r="N225" s="1" t="str">
        <f t="shared" si="60"/>
        <v>[ta]</v>
      </c>
      <c r="O225" s="3" t="e" cm="1">
        <f t="array" ref="O225">SUM(_xlfn._xlws.FILTER($G$2:$G$2454,_xlfn.MAP($M$2:$M$2454,_xlfn.LAMBDA(_xlpm.x,_xlpm.x=$M225))))</f>
        <v>#NAME?</v>
      </c>
      <c r="P225" s="4" t="e">
        <f t="shared" si="61"/>
        <v>#NAME?</v>
      </c>
      <c r="Q225" s="6" t="e" cm="1">
        <f t="array" ref="Q225">SUM(_xlfn._xlws.FILTER($G$2:$G$2454,_xlfn.MAP($N$2:$N$2454,_xlfn.LAMBDA(_xlpm.x,_xlpm.x=$N225))))</f>
        <v>#NAME?</v>
      </c>
      <c r="R225" s="4" t="e">
        <f t="shared" si="62"/>
        <v>#NAME?</v>
      </c>
      <c r="S225" s="4" t="e">
        <f t="shared" si="63"/>
        <v>#NAME?</v>
      </c>
      <c r="T225" s="4" t="e">
        <f t="shared" si="64"/>
        <v>#NAME?</v>
      </c>
      <c r="U225" s="4" t="e">
        <f t="shared" si="65"/>
        <v>#NAME?</v>
      </c>
      <c r="V225" s="2"/>
      <c r="X225" s="2"/>
      <c r="AC225" s="2"/>
      <c r="AD225" s="2"/>
    </row>
    <row r="226" spans="1:30">
      <c r="A226" s="1" t="str">
        <f t="shared" si="52"/>
        <v>-fu- : [fyu]</v>
      </c>
      <c r="B226" s="1">
        <f t="shared" si="67"/>
        <v>0</v>
      </c>
      <c r="C226" s="1">
        <f t="shared" si="67"/>
        <v>0</v>
      </c>
      <c r="D226" s="1">
        <f t="shared" si="67"/>
        <v>0</v>
      </c>
      <c r="E226" s="7">
        <v>4</v>
      </c>
      <c r="F226" s="9" t="s">
        <v>60</v>
      </c>
      <c r="G226" s="3" t="e">
        <f t="shared" si="53"/>
        <v>#NAME?</v>
      </c>
      <c r="H226" s="4" t="str">
        <f t="shared" si="54"/>
        <v>fyu</v>
      </c>
      <c r="I226" s="4" t="str">
        <f t="shared" si="55"/>
        <v>fu</v>
      </c>
      <c r="J226" s="10">
        <f t="shared" si="56"/>
        <v>3</v>
      </c>
      <c r="K226" s="1">
        <f t="shared" si="57"/>
        <v>2</v>
      </c>
      <c r="L226" s="10">
        <f t="shared" si="58"/>
        <v>3</v>
      </c>
      <c r="M226" s="1" t="str">
        <f t="shared" si="59"/>
        <v>-fu-</v>
      </c>
      <c r="N226" s="1" t="str">
        <f t="shared" si="60"/>
        <v>[fyu]</v>
      </c>
      <c r="O226" s="3" t="e" cm="1">
        <f t="array" ref="O226">SUM(_xlfn._xlws.FILTER($G$2:$G$2454,_xlfn.MAP($M$2:$M$2454,_xlfn.LAMBDA(_xlpm.x,_xlpm.x=$M226))))</f>
        <v>#NAME?</v>
      </c>
      <c r="P226" s="4" t="e">
        <f t="shared" si="61"/>
        <v>#NAME?</v>
      </c>
      <c r="Q226" s="6" t="e" cm="1">
        <f t="array" ref="Q226">SUM(_xlfn._xlws.FILTER($G$2:$G$2454,_xlfn.MAP($N$2:$N$2454,_xlfn.LAMBDA(_xlpm.x,_xlpm.x=$N226))))</f>
        <v>#NAME?</v>
      </c>
      <c r="R226" s="4" t="e">
        <f t="shared" si="62"/>
        <v>#NAME?</v>
      </c>
      <c r="S226" s="4" t="e">
        <f t="shared" si="63"/>
        <v>#NAME?</v>
      </c>
      <c r="T226" s="4" t="e">
        <f t="shared" si="64"/>
        <v>#NAME?</v>
      </c>
      <c r="U226" s="4" t="e">
        <f t="shared" si="65"/>
        <v>#NAME?</v>
      </c>
      <c r="V226" s="2"/>
      <c r="X226" s="2"/>
      <c r="AC226" s="2"/>
      <c r="AD226" s="2"/>
    </row>
    <row r="227" spans="1:30">
      <c r="A227" s="1" t="str">
        <f t="shared" si="52"/>
        <v>-so- : [sɑ]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8</v>
      </c>
      <c r="F227" s="9" t="s">
        <v>984</v>
      </c>
      <c r="G227" s="3" t="e">
        <f t="shared" si="53"/>
        <v>#NAME?</v>
      </c>
      <c r="H227" s="4" t="str">
        <f t="shared" si="54"/>
        <v>sɑ</v>
      </c>
      <c r="I227" s="4" t="str">
        <f t="shared" si="55"/>
        <v>so</v>
      </c>
      <c r="J227" s="10">
        <f t="shared" si="56"/>
        <v>2</v>
      </c>
      <c r="K227" s="1">
        <f t="shared" si="57"/>
        <v>2</v>
      </c>
      <c r="L227" s="10">
        <f t="shared" si="58"/>
        <v>2</v>
      </c>
      <c r="M227" s="1" t="str">
        <f t="shared" si="59"/>
        <v>-so-</v>
      </c>
      <c r="N227" s="1" t="str">
        <f t="shared" si="60"/>
        <v>[sɑ]</v>
      </c>
      <c r="O227" s="3" t="e" cm="1">
        <f t="array" ref="O227">SUM(_xlfn._xlws.FILTER($G$2:$G$2454,_xlfn.MAP($M$2:$M$2454,_xlfn.LAMBDA(_xlpm.x,_xlpm.x=$M227))))</f>
        <v>#NAME?</v>
      </c>
      <c r="P227" s="4" t="e">
        <f t="shared" si="61"/>
        <v>#NAME?</v>
      </c>
      <c r="Q227" s="6" t="e" cm="1">
        <f t="array" ref="Q227">SUM(_xlfn._xlws.FILTER($G$2:$G$2454,_xlfn.MAP($N$2:$N$2454,_xlfn.LAMBDA(_xlpm.x,_xlpm.x=$N227))))</f>
        <v>#NAME?</v>
      </c>
      <c r="R227" s="4" t="e">
        <f t="shared" si="62"/>
        <v>#NAME?</v>
      </c>
      <c r="S227" s="4" t="e">
        <f t="shared" si="63"/>
        <v>#NAME?</v>
      </c>
      <c r="T227" s="4" t="e">
        <f t="shared" si="64"/>
        <v>#NAME?</v>
      </c>
      <c r="U227" s="4" t="e">
        <f t="shared" si="65"/>
        <v>#NAME?</v>
      </c>
      <c r="V227" s="2"/>
      <c r="X227" s="2"/>
      <c r="AC227" s="2"/>
      <c r="AD227" s="2"/>
    </row>
    <row r="228" spans="1:30">
      <c r="A228" s="1" t="str">
        <f t="shared" si="52"/>
        <v>-the- : [ðɛ]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7</v>
      </c>
      <c r="F228" s="9" t="s">
        <v>1083</v>
      </c>
      <c r="G228" s="3" t="e">
        <f t="shared" si="53"/>
        <v>#NAME?</v>
      </c>
      <c r="H228" s="4" t="str">
        <f t="shared" si="54"/>
        <v>ðɛ</v>
      </c>
      <c r="I228" s="4" t="str">
        <f t="shared" si="55"/>
        <v>the</v>
      </c>
      <c r="J228" s="10">
        <f t="shared" si="56"/>
        <v>2</v>
      </c>
      <c r="K228" s="1">
        <f t="shared" si="57"/>
        <v>3</v>
      </c>
      <c r="L228" s="10">
        <f t="shared" si="58"/>
        <v>3</v>
      </c>
      <c r="M228" s="1" t="str">
        <f t="shared" si="59"/>
        <v>-the-</v>
      </c>
      <c r="N228" s="1" t="str">
        <f t="shared" si="60"/>
        <v>[ðɛ]</v>
      </c>
      <c r="O228" s="3" t="e" cm="1">
        <f t="array" ref="O228">SUM(_xlfn._xlws.FILTER($G$2:$G$2454,_xlfn.MAP($M$2:$M$2454,_xlfn.LAMBDA(_xlpm.x,_xlpm.x=$M228))))</f>
        <v>#NAME?</v>
      </c>
      <c r="P228" s="4" t="e">
        <f t="shared" si="61"/>
        <v>#NAME?</v>
      </c>
      <c r="Q228" s="6" t="e" cm="1">
        <f t="array" ref="Q228">SUM(_xlfn._xlws.FILTER($G$2:$G$2454,_xlfn.MAP($N$2:$N$2454,_xlfn.LAMBDA(_xlpm.x,_xlpm.x=$N228))))</f>
        <v>#NAME?</v>
      </c>
      <c r="R228" s="4" t="e">
        <f t="shared" si="62"/>
        <v>#NAME?</v>
      </c>
      <c r="S228" s="4" t="e">
        <f t="shared" si="63"/>
        <v>#NAME?</v>
      </c>
      <c r="T228" s="4" t="e">
        <f t="shared" si="64"/>
        <v>#NAME?</v>
      </c>
      <c r="U228" s="4" t="e">
        <f t="shared" si="65"/>
        <v>#NAME?</v>
      </c>
      <c r="V228" s="2"/>
      <c r="X228" s="2"/>
      <c r="AC228" s="2"/>
      <c r="AD228" s="2"/>
    </row>
    <row r="229" spans="1:30">
      <c r="A229" s="1" t="str">
        <f t="shared" si="52"/>
        <v>-be- : [bɜ]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4</v>
      </c>
      <c r="F229" s="9" t="s">
        <v>1933</v>
      </c>
      <c r="G229" s="3" t="e">
        <f t="shared" si="53"/>
        <v>#NAME?</v>
      </c>
      <c r="H229" s="4" t="str">
        <f t="shared" si="54"/>
        <v>bɜ</v>
      </c>
      <c r="I229" s="4" t="str">
        <f t="shared" si="55"/>
        <v>be</v>
      </c>
      <c r="J229" s="10">
        <f t="shared" si="56"/>
        <v>2</v>
      </c>
      <c r="K229" s="1">
        <f t="shared" si="57"/>
        <v>2</v>
      </c>
      <c r="L229" s="10">
        <f t="shared" si="58"/>
        <v>2</v>
      </c>
      <c r="M229" s="1" t="str">
        <f t="shared" si="59"/>
        <v>-be-</v>
      </c>
      <c r="N229" s="1" t="str">
        <f t="shared" si="60"/>
        <v>[bɜ]</v>
      </c>
      <c r="O229" s="3" t="e" cm="1">
        <f t="array" ref="O229">SUM(_xlfn._xlws.FILTER($G$2:$G$2454,_xlfn.MAP($M$2:$M$2454,_xlfn.LAMBDA(_xlpm.x,_xlpm.x=$M229))))</f>
        <v>#NAME?</v>
      </c>
      <c r="P229" s="4" t="e">
        <f t="shared" si="61"/>
        <v>#NAME?</v>
      </c>
      <c r="Q229" s="6" t="e" cm="1">
        <f t="array" ref="Q229">SUM(_xlfn._xlws.FILTER($G$2:$G$2454,_xlfn.MAP($N$2:$N$2454,_xlfn.LAMBDA(_xlpm.x,_xlpm.x=$N229))))</f>
        <v>#NAME?</v>
      </c>
      <c r="R229" s="4" t="e">
        <f t="shared" si="62"/>
        <v>#NAME?</v>
      </c>
      <c r="S229" s="4" t="e">
        <f t="shared" si="63"/>
        <v>#NAME?</v>
      </c>
      <c r="T229" s="4" t="e">
        <f t="shared" si="64"/>
        <v>#NAME?</v>
      </c>
      <c r="U229" s="4" t="e">
        <f t="shared" si="65"/>
        <v>#NAME?</v>
      </c>
      <c r="V229" s="2"/>
      <c r="X229" s="2"/>
      <c r="AC229" s="2"/>
      <c r="AD229" s="2"/>
    </row>
    <row r="230" spans="1:30">
      <c r="A230" s="1" t="str">
        <f t="shared" si="52"/>
        <v>-be- : [bi]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4</v>
      </c>
      <c r="F230" s="9" t="s">
        <v>10</v>
      </c>
      <c r="G230" s="3" t="e">
        <f t="shared" si="53"/>
        <v>#NAME?</v>
      </c>
      <c r="H230" s="4" t="str">
        <f t="shared" si="54"/>
        <v>bi</v>
      </c>
      <c r="I230" s="4" t="str">
        <f t="shared" si="55"/>
        <v>be</v>
      </c>
      <c r="J230" s="10">
        <f t="shared" si="56"/>
        <v>2</v>
      </c>
      <c r="K230" s="1">
        <f t="shared" si="57"/>
        <v>2</v>
      </c>
      <c r="L230" s="10">
        <f t="shared" si="58"/>
        <v>2</v>
      </c>
      <c r="M230" s="1" t="str">
        <f t="shared" si="59"/>
        <v>-be-</v>
      </c>
      <c r="N230" s="1" t="str">
        <f t="shared" si="60"/>
        <v>[bi]</v>
      </c>
      <c r="O230" s="3" t="e" cm="1">
        <f t="array" ref="O230">SUM(_xlfn._xlws.FILTER($G$2:$G$2454,_xlfn.MAP($M$2:$M$2454,_xlfn.LAMBDA(_xlpm.x,_xlpm.x=$M230))))</f>
        <v>#NAME?</v>
      </c>
      <c r="P230" s="4" t="e">
        <f t="shared" si="61"/>
        <v>#NAME?</v>
      </c>
      <c r="Q230" s="6" t="e" cm="1">
        <f t="array" ref="Q230">SUM(_xlfn._xlws.FILTER($G$2:$G$2454,_xlfn.MAP($N$2:$N$2454,_xlfn.LAMBDA(_xlpm.x,_xlpm.x=$N230))))</f>
        <v>#NAME?</v>
      </c>
      <c r="R230" s="4" t="e">
        <f t="shared" si="62"/>
        <v>#NAME?</v>
      </c>
      <c r="S230" s="4" t="e">
        <f t="shared" si="63"/>
        <v>#NAME?</v>
      </c>
      <c r="T230" s="4" t="e">
        <f t="shared" si="64"/>
        <v>#NAME?</v>
      </c>
      <c r="U230" s="4" t="e">
        <f t="shared" si="65"/>
        <v>#NAME?</v>
      </c>
      <c r="V230" s="2"/>
      <c r="X230" s="2"/>
      <c r="AC230" s="2"/>
      <c r="AD230" s="2"/>
    </row>
    <row r="231" spans="1:30">
      <c r="A231" s="1" t="str">
        <f t="shared" si="52"/>
        <v>-ma- : [mɑ]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8</v>
      </c>
      <c r="F231" s="9" t="s">
        <v>1253</v>
      </c>
      <c r="G231" s="3" t="e">
        <f t="shared" si="53"/>
        <v>#NAME?</v>
      </c>
      <c r="H231" s="4" t="str">
        <f t="shared" si="54"/>
        <v>mɑ</v>
      </c>
      <c r="I231" s="4" t="str">
        <f t="shared" si="55"/>
        <v>ma</v>
      </c>
      <c r="J231" s="10">
        <f t="shared" si="56"/>
        <v>2</v>
      </c>
      <c r="K231" s="1">
        <f t="shared" si="57"/>
        <v>2</v>
      </c>
      <c r="L231" s="10">
        <f t="shared" si="58"/>
        <v>2</v>
      </c>
      <c r="M231" s="1" t="str">
        <f t="shared" si="59"/>
        <v>-ma-</v>
      </c>
      <c r="N231" s="1" t="str">
        <f t="shared" si="60"/>
        <v>[mɑ]</v>
      </c>
      <c r="O231" s="3" t="e" cm="1">
        <f t="array" ref="O231">SUM(_xlfn._xlws.FILTER($G$2:$G$2454,_xlfn.MAP($M$2:$M$2454,_xlfn.LAMBDA(_xlpm.x,_xlpm.x=$M231))))</f>
        <v>#NAME?</v>
      </c>
      <c r="P231" s="4" t="e">
        <f t="shared" si="61"/>
        <v>#NAME?</v>
      </c>
      <c r="Q231" s="6" t="e" cm="1">
        <f t="array" ref="Q231">SUM(_xlfn._xlws.FILTER($G$2:$G$2454,_xlfn.MAP($N$2:$N$2454,_xlfn.LAMBDA(_xlpm.x,_xlpm.x=$N231))))</f>
        <v>#NAME?</v>
      </c>
      <c r="R231" s="4" t="e">
        <f t="shared" si="62"/>
        <v>#NAME?</v>
      </c>
      <c r="S231" s="4" t="e">
        <f t="shared" si="63"/>
        <v>#NAME?</v>
      </c>
      <c r="T231" s="4" t="e">
        <f t="shared" si="64"/>
        <v>#NAME?</v>
      </c>
      <c r="U231" s="4" t="e">
        <f t="shared" si="65"/>
        <v>#NAME?</v>
      </c>
      <c r="V231" s="2"/>
      <c r="X231" s="2"/>
      <c r="AC231" s="2"/>
      <c r="AD231" s="2"/>
    </row>
    <row r="232" spans="1:30">
      <c r="A232" s="1" t="str">
        <f t="shared" si="52"/>
        <v>-ma- : [meɪ]</v>
      </c>
      <c r="B232" s="1">
        <f t="shared" si="67"/>
        <v>0</v>
      </c>
      <c r="C232" s="1">
        <f t="shared" si="67"/>
        <v>1</v>
      </c>
      <c r="D232" s="1">
        <f t="shared" si="67"/>
        <v>0</v>
      </c>
      <c r="E232" s="7">
        <v>10</v>
      </c>
      <c r="F232" s="9" t="s">
        <v>1176</v>
      </c>
      <c r="G232" s="3" t="e">
        <f t="shared" si="53"/>
        <v>#NAME?</v>
      </c>
      <c r="H232" s="4" t="str">
        <f t="shared" si="54"/>
        <v>meɪ</v>
      </c>
      <c r="I232" s="4" t="str">
        <f t="shared" si="55"/>
        <v>ma</v>
      </c>
      <c r="J232" s="10">
        <f t="shared" si="56"/>
        <v>3</v>
      </c>
      <c r="K232" s="1">
        <f t="shared" si="57"/>
        <v>2</v>
      </c>
      <c r="L232" s="10">
        <f t="shared" si="58"/>
        <v>3</v>
      </c>
      <c r="M232" s="1" t="str">
        <f t="shared" si="59"/>
        <v>-ma-</v>
      </c>
      <c r="N232" s="1" t="str">
        <f t="shared" si="60"/>
        <v>[meɪ]</v>
      </c>
      <c r="O232" s="3" t="e" cm="1">
        <f t="array" ref="O232">SUM(_xlfn._xlws.FILTER($G$2:$G$2454,_xlfn.MAP($M$2:$M$2454,_xlfn.LAMBDA(_xlpm.x,_xlpm.x=$M232))))</f>
        <v>#NAME?</v>
      </c>
      <c r="P232" s="4" t="e">
        <f t="shared" si="61"/>
        <v>#NAME?</v>
      </c>
      <c r="Q232" s="6" t="e" cm="1">
        <f t="array" ref="Q232">SUM(_xlfn._xlws.FILTER($G$2:$G$2454,_xlfn.MAP($N$2:$N$2454,_xlfn.LAMBDA(_xlpm.x,_xlpm.x=$N232))))</f>
        <v>#NAME?</v>
      </c>
      <c r="R232" s="4" t="e">
        <f t="shared" si="62"/>
        <v>#NAME?</v>
      </c>
      <c r="S232" s="4" t="e">
        <f t="shared" si="63"/>
        <v>#NAME?</v>
      </c>
      <c r="T232" s="4" t="e">
        <f t="shared" si="64"/>
        <v>#NAME?</v>
      </c>
      <c r="U232" s="4" t="e">
        <f t="shared" si="65"/>
        <v>#NAME?</v>
      </c>
      <c r="V232" s="2"/>
      <c r="X232" s="2"/>
      <c r="AC232" s="2"/>
      <c r="AD232" s="2"/>
    </row>
    <row r="233" spans="1:30">
      <c r="A233" s="1" t="str">
        <f t="shared" si="52"/>
        <v>-lo- : [ləʊ]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3</v>
      </c>
      <c r="F233" s="9" t="s">
        <v>1586</v>
      </c>
      <c r="G233" s="3" t="e">
        <f t="shared" si="53"/>
        <v>#NAME?</v>
      </c>
      <c r="H233" s="1" t="str">
        <f t="shared" si="54"/>
        <v>ləʊ</v>
      </c>
      <c r="I233" s="1" t="str">
        <f t="shared" si="55"/>
        <v>lo</v>
      </c>
      <c r="J233" s="10">
        <f t="shared" si="56"/>
        <v>3</v>
      </c>
      <c r="K233" s="1">
        <f t="shared" si="57"/>
        <v>2</v>
      </c>
      <c r="L233" s="10">
        <f t="shared" si="58"/>
        <v>3</v>
      </c>
      <c r="M233" s="1" t="str">
        <f t="shared" si="59"/>
        <v>-lo-</v>
      </c>
      <c r="N233" s="1" t="str">
        <f t="shared" si="60"/>
        <v>[ləʊ]</v>
      </c>
      <c r="O233" s="3" t="e" cm="1">
        <f t="array" ref="O233">SUM(_xlfn._xlws.FILTER($G$2:$G$2454,_xlfn.MAP($M$2:$M$2454,_xlfn.LAMBDA(_xlpm.x,_xlpm.x=$M233))))</f>
        <v>#NAME?</v>
      </c>
      <c r="P233" s="4" t="e">
        <f t="shared" si="61"/>
        <v>#NAME?</v>
      </c>
      <c r="Q233" s="6" t="e" cm="1">
        <f t="array" ref="Q233">SUM(_xlfn._xlws.FILTER($G$2:$G$2454,_xlfn.MAP($N$2:$N$2454,_xlfn.LAMBDA(_xlpm.x,_xlpm.x=$N233))))</f>
        <v>#NAME?</v>
      </c>
      <c r="R233" s="4" t="e">
        <f t="shared" si="62"/>
        <v>#NAME?</v>
      </c>
      <c r="S233" s="4" t="e">
        <f t="shared" si="63"/>
        <v>#NAME?</v>
      </c>
      <c r="T233" s="4" t="e">
        <f t="shared" si="64"/>
        <v>#NAME?</v>
      </c>
      <c r="U233" s="4" t="e">
        <f t="shared" si="65"/>
        <v>#NAME?</v>
      </c>
      <c r="V233" s="2"/>
      <c r="X233" s="2"/>
      <c r="AC233" s="2"/>
      <c r="AD233" s="2"/>
    </row>
    <row r="234" spans="1:30">
      <c r="A234" s="1" t="str">
        <f t="shared" si="52"/>
        <v>-nu- : [nɜ]</v>
      </c>
      <c r="B234" s="1">
        <f t="shared" si="67"/>
        <v>0</v>
      </c>
      <c r="C234" s="1">
        <f t="shared" si="67"/>
        <v>0</v>
      </c>
      <c r="D234" s="1">
        <f t="shared" si="67"/>
        <v>1</v>
      </c>
      <c r="E234" s="7">
        <v>2</v>
      </c>
      <c r="F234" s="9" t="s">
        <v>1468</v>
      </c>
      <c r="G234" s="3" t="e">
        <f t="shared" si="53"/>
        <v>#NAME?</v>
      </c>
      <c r="H234" s="1" t="str">
        <f t="shared" si="54"/>
        <v>nɜ</v>
      </c>
      <c r="I234" s="1" t="str">
        <f t="shared" si="55"/>
        <v>nu</v>
      </c>
      <c r="J234" s="10">
        <f t="shared" si="56"/>
        <v>2</v>
      </c>
      <c r="K234" s="1">
        <f t="shared" si="57"/>
        <v>2</v>
      </c>
      <c r="L234" s="10">
        <f t="shared" si="58"/>
        <v>2</v>
      </c>
      <c r="M234" s="1" t="str">
        <f t="shared" si="59"/>
        <v>-nu-</v>
      </c>
      <c r="N234" s="1" t="str">
        <f t="shared" si="60"/>
        <v>[nɜ]</v>
      </c>
      <c r="O234" s="3" t="e" cm="1">
        <f t="array" ref="O234">SUM(_xlfn._xlws.FILTER($G$2:$G$2454,_xlfn.MAP($M$2:$M$2454,_xlfn.LAMBDA(_xlpm.x,_xlpm.x=$M234))))</f>
        <v>#NAME?</v>
      </c>
      <c r="P234" s="4" t="e">
        <f t="shared" si="61"/>
        <v>#NAME?</v>
      </c>
      <c r="Q234" s="6" t="e" cm="1">
        <f t="array" ref="Q234">SUM(_xlfn._xlws.FILTER($G$2:$G$2454,_xlfn.MAP($N$2:$N$2454,_xlfn.LAMBDA(_xlpm.x,_xlpm.x=$N234))))</f>
        <v>#NAME?</v>
      </c>
      <c r="R234" s="4" t="e">
        <f t="shared" si="62"/>
        <v>#NAME?</v>
      </c>
      <c r="S234" s="4" t="e">
        <f t="shared" si="63"/>
        <v>#NAME?</v>
      </c>
      <c r="T234" s="4" t="e">
        <f t="shared" si="64"/>
        <v>#NAME?</v>
      </c>
      <c r="U234" s="4" t="e">
        <f t="shared" si="65"/>
        <v>#NAME?</v>
      </c>
      <c r="V234" s="2"/>
      <c r="X234" s="2"/>
      <c r="AC234" s="2"/>
      <c r="AD234" s="2"/>
    </row>
    <row r="235" spans="1:30">
      <c r="A235" s="1" t="str">
        <f t="shared" si="52"/>
        <v>-ra- : [ɹɑ]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7</v>
      </c>
      <c r="F235" s="9" t="s">
        <v>1324</v>
      </c>
      <c r="G235" s="3" t="e">
        <f t="shared" si="53"/>
        <v>#NAME?</v>
      </c>
      <c r="H235" s="1" t="str">
        <f t="shared" si="54"/>
        <v>ɹɑ</v>
      </c>
      <c r="I235" s="1" t="str">
        <f t="shared" si="55"/>
        <v>ra</v>
      </c>
      <c r="J235" s="10">
        <f t="shared" si="56"/>
        <v>2</v>
      </c>
      <c r="K235" s="1">
        <f t="shared" si="57"/>
        <v>2</v>
      </c>
      <c r="L235" s="10">
        <f t="shared" si="58"/>
        <v>2</v>
      </c>
      <c r="M235" s="1" t="str">
        <f t="shared" si="59"/>
        <v>-ra-</v>
      </c>
      <c r="N235" s="1" t="str">
        <f t="shared" si="60"/>
        <v>[ɹɑ]</v>
      </c>
      <c r="O235" s="3" t="e" cm="1">
        <f t="array" ref="O235">SUM(_xlfn._xlws.FILTER($G$2:$G$2454,_xlfn.MAP($M$2:$M$2454,_xlfn.LAMBDA(_xlpm.x,_xlpm.x=$M235))))</f>
        <v>#NAME?</v>
      </c>
      <c r="P235" s="4" t="e">
        <f t="shared" si="61"/>
        <v>#NAME?</v>
      </c>
      <c r="Q235" s="6" t="e" cm="1">
        <f t="array" ref="Q235">SUM(_xlfn._xlws.FILTER($G$2:$G$2454,_xlfn.MAP($N$2:$N$2454,_xlfn.LAMBDA(_xlpm.x,_xlpm.x=$N235))))</f>
        <v>#NAME?</v>
      </c>
      <c r="R235" s="4" t="e">
        <f t="shared" si="62"/>
        <v>#NAME?</v>
      </c>
      <c r="S235" s="4" t="e">
        <f t="shared" si="63"/>
        <v>#NAME?</v>
      </c>
      <c r="T235" s="4" t="e">
        <f t="shared" si="64"/>
        <v>#NAME?</v>
      </c>
      <c r="U235" s="4" t="e">
        <f t="shared" si="65"/>
        <v>#NAME?</v>
      </c>
      <c r="V235" s="2"/>
      <c r="X235" s="2"/>
      <c r="AC235" s="2"/>
      <c r="AD235" s="2"/>
    </row>
    <row r="236" spans="1:30">
      <c r="A236" s="1" t="str">
        <f t="shared" si="52"/>
        <v>-da- : [dæ]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6</v>
      </c>
      <c r="F236" s="9" t="s">
        <v>41</v>
      </c>
      <c r="G236" s="3" t="e">
        <f t="shared" si="53"/>
        <v>#NAME?</v>
      </c>
      <c r="H236" s="4" t="str">
        <f t="shared" si="54"/>
        <v>dæ</v>
      </c>
      <c r="I236" s="4" t="str">
        <f t="shared" si="55"/>
        <v>da</v>
      </c>
      <c r="J236" s="10">
        <f t="shared" si="56"/>
        <v>2</v>
      </c>
      <c r="K236" s="1">
        <f t="shared" si="57"/>
        <v>2</v>
      </c>
      <c r="L236" s="10">
        <f t="shared" si="58"/>
        <v>2</v>
      </c>
      <c r="M236" s="1" t="str">
        <f t="shared" si="59"/>
        <v>-da-</v>
      </c>
      <c r="N236" s="1" t="str">
        <f t="shared" si="60"/>
        <v>[dæ]</v>
      </c>
      <c r="O236" s="3" t="e" cm="1">
        <f t="array" ref="O236">SUM(_xlfn._xlws.FILTER($G$2:$G$2454,_xlfn.MAP($M$2:$M$2454,_xlfn.LAMBDA(_xlpm.x,_xlpm.x=$M236))))</f>
        <v>#NAME?</v>
      </c>
      <c r="P236" s="4" t="e">
        <f t="shared" si="61"/>
        <v>#NAME?</v>
      </c>
      <c r="Q236" s="6" t="e" cm="1">
        <f t="array" ref="Q236">SUM(_xlfn._xlws.FILTER($G$2:$G$2454,_xlfn.MAP($N$2:$N$2454,_xlfn.LAMBDA(_xlpm.x,_xlpm.x=$N236))))</f>
        <v>#NAME?</v>
      </c>
      <c r="R236" s="4" t="e">
        <f t="shared" si="62"/>
        <v>#NAME?</v>
      </c>
      <c r="S236" s="4" t="e">
        <f t="shared" si="63"/>
        <v>#NAME?</v>
      </c>
      <c r="T236" s="4" t="e">
        <f t="shared" si="64"/>
        <v>#NAME?</v>
      </c>
      <c r="U236" s="4" t="e">
        <f t="shared" si="65"/>
        <v>#NAME?</v>
      </c>
      <c r="V236" s="2"/>
      <c r="X236" s="2"/>
      <c r="AC236" s="2"/>
      <c r="AD236" s="2"/>
    </row>
    <row r="237" spans="1:30">
      <c r="A237" s="1" t="str">
        <f t="shared" si="52"/>
        <v>-re- : [ɹɛ]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44</v>
      </c>
      <c r="F237" s="9" t="s">
        <v>639</v>
      </c>
      <c r="G237" s="3" t="e">
        <f t="shared" si="53"/>
        <v>#NAME?</v>
      </c>
      <c r="H237" s="4" t="str">
        <f t="shared" si="54"/>
        <v>ɹɛ</v>
      </c>
      <c r="I237" s="4" t="str">
        <f t="shared" si="55"/>
        <v>re</v>
      </c>
      <c r="J237" s="10">
        <f t="shared" si="56"/>
        <v>2</v>
      </c>
      <c r="K237" s="1">
        <f t="shared" si="57"/>
        <v>2</v>
      </c>
      <c r="L237" s="10">
        <f t="shared" si="58"/>
        <v>2</v>
      </c>
      <c r="M237" s="1" t="str">
        <f t="shared" si="59"/>
        <v>-re-</v>
      </c>
      <c r="N237" s="1" t="str">
        <f t="shared" si="60"/>
        <v>[ɹɛ]</v>
      </c>
      <c r="O237" s="3" t="e" cm="1">
        <f t="array" ref="O237">SUM(_xlfn._xlws.FILTER($G$2:$G$2454,_xlfn.MAP($M$2:$M$2454,_xlfn.LAMBDA(_xlpm.x,_xlpm.x=$M237))))</f>
        <v>#NAME?</v>
      </c>
      <c r="P237" s="4" t="e">
        <f t="shared" si="61"/>
        <v>#NAME?</v>
      </c>
      <c r="Q237" s="6" t="e" cm="1">
        <f t="array" ref="Q237">SUM(_xlfn._xlws.FILTER($G$2:$G$2454,_xlfn.MAP($N$2:$N$2454,_xlfn.LAMBDA(_xlpm.x,_xlpm.x=$N237))))</f>
        <v>#NAME?</v>
      </c>
      <c r="R237" s="4" t="e">
        <f t="shared" si="62"/>
        <v>#NAME?</v>
      </c>
      <c r="S237" s="4" t="e">
        <f t="shared" si="63"/>
        <v>#NAME?</v>
      </c>
      <c r="T237" s="4" t="e">
        <f t="shared" si="64"/>
        <v>#NAME?</v>
      </c>
      <c r="U237" s="4" t="e">
        <f t="shared" si="65"/>
        <v>#NAME?</v>
      </c>
      <c r="V237" s="2"/>
      <c r="X237" s="2"/>
      <c r="AC237" s="2"/>
      <c r="AD237" s="2"/>
    </row>
    <row r="238" spans="1:30">
      <c r="A238" s="1" t="str">
        <f t="shared" si="52"/>
        <v>-ki- : [kaɪ]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4</v>
      </c>
      <c r="F238" s="9" t="s">
        <v>1127</v>
      </c>
      <c r="G238" s="3" t="e">
        <f t="shared" si="53"/>
        <v>#NAME?</v>
      </c>
      <c r="H238" s="1" t="str">
        <f t="shared" si="54"/>
        <v>kaɪ</v>
      </c>
      <c r="I238" s="1" t="str">
        <f t="shared" si="55"/>
        <v>ki</v>
      </c>
      <c r="J238" s="10">
        <f t="shared" si="56"/>
        <v>3</v>
      </c>
      <c r="K238" s="1">
        <f t="shared" si="57"/>
        <v>2</v>
      </c>
      <c r="L238" s="10">
        <f t="shared" si="58"/>
        <v>3</v>
      </c>
      <c r="M238" s="1" t="str">
        <f t="shared" si="59"/>
        <v>-ki-</v>
      </c>
      <c r="N238" s="1" t="str">
        <f t="shared" si="60"/>
        <v>[kaɪ]</v>
      </c>
      <c r="O238" s="3" t="e" cm="1">
        <f t="array" ref="O238">SUM(_xlfn._xlws.FILTER($G$2:$G$2454,_xlfn.MAP($M$2:$M$2454,_xlfn.LAMBDA(_xlpm.x,_xlpm.x=$M238))))</f>
        <v>#NAME?</v>
      </c>
      <c r="P238" s="4" t="e">
        <f t="shared" si="61"/>
        <v>#NAME?</v>
      </c>
      <c r="Q238" s="6" t="e" cm="1">
        <f t="array" ref="Q238">SUM(_xlfn._xlws.FILTER($G$2:$G$2454,_xlfn.MAP($N$2:$N$2454,_xlfn.LAMBDA(_xlpm.x,_xlpm.x=$N238))))</f>
        <v>#NAME?</v>
      </c>
      <c r="R238" s="4" t="e">
        <f t="shared" si="62"/>
        <v>#NAME?</v>
      </c>
      <c r="S238" s="4" t="e">
        <f t="shared" si="63"/>
        <v>#NAME?</v>
      </c>
      <c r="T238" s="4" t="e">
        <f t="shared" si="64"/>
        <v>#NAME?</v>
      </c>
      <c r="U238" s="4" t="e">
        <f t="shared" si="65"/>
        <v>#NAME?</v>
      </c>
      <c r="V238" s="2"/>
      <c r="X238" s="2"/>
      <c r="AC238" s="2"/>
      <c r="AD238" s="2"/>
    </row>
    <row r="239" spans="1:30">
      <c r="A239" s="1" t="str">
        <f t="shared" si="52"/>
        <v>-thi- : [θɜ]</v>
      </c>
      <c r="B239" s="1">
        <f t="shared" si="67"/>
        <v>0</v>
      </c>
      <c r="C239" s="1">
        <f t="shared" si="67"/>
        <v>0</v>
      </c>
      <c r="D239" s="1">
        <f t="shared" si="67"/>
        <v>0</v>
      </c>
      <c r="E239" s="7">
        <v>4</v>
      </c>
      <c r="F239" s="9" t="s">
        <v>1079</v>
      </c>
      <c r="G239" s="3" t="e">
        <f t="shared" si="53"/>
        <v>#NAME?</v>
      </c>
      <c r="H239" s="4" t="str">
        <f t="shared" si="54"/>
        <v>θɜ</v>
      </c>
      <c r="I239" s="4" t="str">
        <f t="shared" si="55"/>
        <v>thi</v>
      </c>
      <c r="J239" s="10">
        <f t="shared" si="56"/>
        <v>2</v>
      </c>
      <c r="K239" s="1">
        <f t="shared" si="57"/>
        <v>3</v>
      </c>
      <c r="L239" s="10">
        <f t="shared" si="58"/>
        <v>3</v>
      </c>
      <c r="M239" s="1" t="str">
        <f t="shared" si="59"/>
        <v>-thi-</v>
      </c>
      <c r="N239" s="1" t="str">
        <f t="shared" si="60"/>
        <v>[θɜ]</v>
      </c>
      <c r="O239" s="3" t="e" cm="1">
        <f t="array" ref="O239">SUM(_xlfn._xlws.FILTER($G$2:$G$2454,_xlfn.MAP($M$2:$M$2454,_xlfn.LAMBDA(_xlpm.x,_xlpm.x=$M239))))</f>
        <v>#NAME?</v>
      </c>
      <c r="P239" s="4" t="e">
        <f t="shared" si="61"/>
        <v>#NAME?</v>
      </c>
      <c r="Q239" s="6" t="e" cm="1">
        <f t="array" ref="Q239">SUM(_xlfn._xlws.FILTER($G$2:$G$2454,_xlfn.MAP($N$2:$N$2454,_xlfn.LAMBDA(_xlpm.x,_xlpm.x=$N239))))</f>
        <v>#NAME?</v>
      </c>
      <c r="R239" s="4" t="e">
        <f t="shared" si="62"/>
        <v>#NAME?</v>
      </c>
      <c r="S239" s="4" t="e">
        <f t="shared" si="63"/>
        <v>#NAME?</v>
      </c>
      <c r="T239" s="4" t="e">
        <f t="shared" si="64"/>
        <v>#NAME?</v>
      </c>
      <c r="U239" s="4" t="e">
        <f t="shared" si="65"/>
        <v>#NAME?</v>
      </c>
      <c r="V239" s="2"/>
      <c r="X239" s="2"/>
      <c r="AC239" s="2"/>
      <c r="AD239" s="2"/>
    </row>
    <row r="240" spans="1:30">
      <c r="A240" s="1" t="str">
        <f t="shared" si="52"/>
        <v>-vi- : [vɜ]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1</v>
      </c>
      <c r="F240" s="9" t="s">
        <v>1822</v>
      </c>
      <c r="G240" s="3" t="e">
        <f t="shared" si="53"/>
        <v>#NAME?</v>
      </c>
      <c r="H240" s="4" t="str">
        <f t="shared" si="54"/>
        <v>vɜ</v>
      </c>
      <c r="I240" s="4" t="str">
        <f t="shared" si="55"/>
        <v>vi</v>
      </c>
      <c r="J240" s="10">
        <f t="shared" si="56"/>
        <v>2</v>
      </c>
      <c r="K240" s="1">
        <f t="shared" si="57"/>
        <v>2</v>
      </c>
      <c r="L240" s="10">
        <f t="shared" si="58"/>
        <v>2</v>
      </c>
      <c r="M240" s="1" t="str">
        <f t="shared" si="59"/>
        <v>-vi-</v>
      </c>
      <c r="N240" s="1" t="str">
        <f t="shared" si="60"/>
        <v>[vɜ]</v>
      </c>
      <c r="O240" s="3" t="e" cm="1">
        <f t="array" ref="O240">SUM(_xlfn._xlws.FILTER($G$2:$G$2454,_xlfn.MAP($M$2:$M$2454,_xlfn.LAMBDA(_xlpm.x,_xlpm.x=$M240))))</f>
        <v>#NAME?</v>
      </c>
      <c r="P240" s="4" t="e">
        <f t="shared" si="61"/>
        <v>#NAME?</v>
      </c>
      <c r="Q240" s="6" t="e" cm="1">
        <f t="array" ref="Q240">SUM(_xlfn._xlws.FILTER($G$2:$G$2454,_xlfn.MAP($N$2:$N$2454,_xlfn.LAMBDA(_xlpm.x,_xlpm.x=$N240))))</f>
        <v>#NAME?</v>
      </c>
      <c r="R240" s="4" t="e">
        <f t="shared" si="62"/>
        <v>#NAME?</v>
      </c>
      <c r="S240" s="4" t="e">
        <f t="shared" si="63"/>
        <v>#NAME?</v>
      </c>
      <c r="T240" s="4" t="e">
        <f t="shared" si="64"/>
        <v>#NAME?</v>
      </c>
      <c r="U240" s="4" t="e">
        <f t="shared" si="65"/>
        <v>#NAME?</v>
      </c>
      <c r="V240" s="2"/>
      <c r="X240" s="2"/>
      <c r="AC240" s="2"/>
      <c r="AD240" s="2"/>
    </row>
    <row r="241" spans="1:30">
      <c r="A241" s="1" t="str">
        <f t="shared" si="52"/>
        <v>-mo- : [mɔ]</v>
      </c>
      <c r="B241" s="1">
        <f t="shared" si="67"/>
        <v>0</v>
      </c>
      <c r="C241" s="1">
        <f t="shared" si="67"/>
        <v>1</v>
      </c>
      <c r="D241" s="1">
        <f t="shared" si="67"/>
        <v>0</v>
      </c>
      <c r="E241" s="7">
        <v>10</v>
      </c>
      <c r="F241" s="9" t="s">
        <v>972</v>
      </c>
      <c r="G241" s="3" t="e">
        <f t="shared" si="53"/>
        <v>#NAME?</v>
      </c>
      <c r="H241" s="4" t="str">
        <f t="shared" si="54"/>
        <v>mɔ</v>
      </c>
      <c r="I241" s="4" t="str">
        <f t="shared" si="55"/>
        <v>mo</v>
      </c>
      <c r="J241" s="10">
        <f t="shared" si="56"/>
        <v>2</v>
      </c>
      <c r="K241" s="1">
        <f t="shared" si="57"/>
        <v>2</v>
      </c>
      <c r="L241" s="10">
        <f t="shared" si="58"/>
        <v>2</v>
      </c>
      <c r="M241" s="1" t="str">
        <f t="shared" si="59"/>
        <v>-mo-</v>
      </c>
      <c r="N241" s="1" t="str">
        <f t="shared" si="60"/>
        <v>[mɔ]</v>
      </c>
      <c r="O241" s="3" t="e" cm="1">
        <f t="array" ref="O241">SUM(_xlfn._xlws.FILTER($G$2:$G$2454,_xlfn.MAP($M$2:$M$2454,_xlfn.LAMBDA(_xlpm.x,_xlpm.x=$M241))))</f>
        <v>#NAME?</v>
      </c>
      <c r="P241" s="4" t="e">
        <f t="shared" si="61"/>
        <v>#NAME?</v>
      </c>
      <c r="Q241" s="6" t="e" cm="1">
        <f t="array" ref="Q241">SUM(_xlfn._xlws.FILTER($G$2:$G$2454,_xlfn.MAP($N$2:$N$2454,_xlfn.LAMBDA(_xlpm.x,_xlpm.x=$N241))))</f>
        <v>#NAME?</v>
      </c>
      <c r="R241" s="4" t="e">
        <f t="shared" si="62"/>
        <v>#NAME?</v>
      </c>
      <c r="S241" s="4" t="e">
        <f t="shared" si="63"/>
        <v>#NAME?</v>
      </c>
      <c r="T241" s="4" t="e">
        <f t="shared" si="64"/>
        <v>#NAME?</v>
      </c>
      <c r="U241" s="4" t="e">
        <f t="shared" si="65"/>
        <v>#NAME?</v>
      </c>
      <c r="V241" s="2"/>
      <c r="X241" s="2"/>
      <c r="AC241" s="2"/>
      <c r="AD241" s="2"/>
    </row>
    <row r="242" spans="1:30">
      <c r="A242" s="1" t="str">
        <f t="shared" si="52"/>
        <v>-to- : [tɔ]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0</v>
      </c>
      <c r="E242" s="7">
        <v>3</v>
      </c>
      <c r="F242" s="9" t="s">
        <v>2269</v>
      </c>
      <c r="G242" s="3" t="e">
        <f t="shared" si="53"/>
        <v>#NAME?</v>
      </c>
      <c r="H242" s="4" t="str">
        <f t="shared" si="54"/>
        <v>tɔ</v>
      </c>
      <c r="I242" s="4" t="str">
        <f t="shared" si="55"/>
        <v>to</v>
      </c>
      <c r="J242" s="10">
        <f t="shared" si="56"/>
        <v>2</v>
      </c>
      <c r="K242" s="1">
        <f t="shared" si="57"/>
        <v>2</v>
      </c>
      <c r="L242" s="10">
        <f t="shared" si="58"/>
        <v>2</v>
      </c>
      <c r="M242" s="1" t="str">
        <f t="shared" si="59"/>
        <v>-to-</v>
      </c>
      <c r="N242" s="1" t="str">
        <f t="shared" si="60"/>
        <v>[tɔ]</v>
      </c>
      <c r="O242" s="3" t="e" cm="1">
        <f t="array" ref="O242">SUM(_xlfn._xlws.FILTER($G$2:$G$2454,_xlfn.MAP($M$2:$M$2454,_xlfn.LAMBDA(_xlpm.x,_xlpm.x=$M242))))</f>
        <v>#NAME?</v>
      </c>
      <c r="P242" s="4" t="e">
        <f t="shared" si="61"/>
        <v>#NAME?</v>
      </c>
      <c r="Q242" s="6" t="e" cm="1">
        <f t="array" ref="Q242">SUM(_xlfn._xlws.FILTER($G$2:$G$2454,_xlfn.MAP($N$2:$N$2454,_xlfn.LAMBDA(_xlpm.x,_xlpm.x=$N242))))</f>
        <v>#NAME?</v>
      </c>
      <c r="R242" s="4" t="e">
        <f t="shared" si="62"/>
        <v>#NAME?</v>
      </c>
      <c r="S242" s="4" t="e">
        <f t="shared" si="63"/>
        <v>#NAME?</v>
      </c>
      <c r="T242" s="4" t="e">
        <f t="shared" si="64"/>
        <v>#NAME?</v>
      </c>
      <c r="U242" s="4" t="e">
        <f t="shared" si="65"/>
        <v>#NAME?</v>
      </c>
      <c r="V242" s="2"/>
      <c r="X242" s="2"/>
      <c r="AC242" s="2"/>
      <c r="AD242" s="2"/>
    </row>
    <row r="243" spans="1:30">
      <c r="A243" s="1" t="str">
        <f t="shared" si="52"/>
        <v>-mi- : [maɪ]</v>
      </c>
      <c r="B243" s="1">
        <f t="shared" si="68"/>
        <v>0</v>
      </c>
      <c r="C243" s="1">
        <f t="shared" si="68"/>
        <v>1</v>
      </c>
      <c r="D243" s="1">
        <f t="shared" si="68"/>
        <v>0</v>
      </c>
      <c r="E243" s="7">
        <v>12</v>
      </c>
      <c r="F243" s="9" t="s">
        <v>951</v>
      </c>
      <c r="G243" s="3" t="e">
        <f t="shared" si="53"/>
        <v>#NAME?</v>
      </c>
      <c r="H243" s="4" t="str">
        <f t="shared" si="54"/>
        <v>maɪ</v>
      </c>
      <c r="I243" s="4" t="str">
        <f t="shared" si="55"/>
        <v>mi</v>
      </c>
      <c r="J243" s="10">
        <f t="shared" si="56"/>
        <v>3</v>
      </c>
      <c r="K243" s="1">
        <f t="shared" si="57"/>
        <v>2</v>
      </c>
      <c r="L243" s="10">
        <f t="shared" si="58"/>
        <v>3</v>
      </c>
      <c r="M243" s="1" t="str">
        <f t="shared" si="59"/>
        <v>-mi-</v>
      </c>
      <c r="N243" s="1" t="str">
        <f t="shared" si="60"/>
        <v>[maɪ]</v>
      </c>
      <c r="O243" s="3" t="e" cm="1">
        <f t="array" ref="O243">SUM(_xlfn._xlws.FILTER($G$2:$G$2454,_xlfn.MAP($M$2:$M$2454,_xlfn.LAMBDA(_xlpm.x,_xlpm.x=$M243))))</f>
        <v>#NAME?</v>
      </c>
      <c r="P243" s="4" t="e">
        <f t="shared" si="61"/>
        <v>#NAME?</v>
      </c>
      <c r="Q243" s="6" t="e" cm="1">
        <f t="array" ref="Q243">SUM(_xlfn._xlws.FILTER($G$2:$G$2454,_xlfn.MAP($N$2:$N$2454,_xlfn.LAMBDA(_xlpm.x,_xlpm.x=$N243))))</f>
        <v>#NAME?</v>
      </c>
      <c r="R243" s="4" t="e">
        <f t="shared" si="62"/>
        <v>#NAME?</v>
      </c>
      <c r="S243" s="4" t="e">
        <f t="shared" si="63"/>
        <v>#NAME?</v>
      </c>
      <c r="T243" s="4" t="e">
        <f t="shared" si="64"/>
        <v>#NAME?</v>
      </c>
      <c r="U243" s="4" t="e">
        <f t="shared" si="65"/>
        <v>#NAME?</v>
      </c>
      <c r="V243" s="2"/>
      <c r="X243" s="2"/>
      <c r="AC243" s="2"/>
      <c r="AD243" s="2"/>
    </row>
    <row r="244" spans="1:30">
      <c r="A244" s="1" t="str">
        <f t="shared" si="52"/>
        <v>-cre- : [kɹɛ]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1500</v>
      </c>
      <c r="G244" s="3" t="e">
        <f t="shared" si="53"/>
        <v>#NAME?</v>
      </c>
      <c r="H244" s="4" t="str">
        <f t="shared" si="54"/>
        <v>kɹɛ</v>
      </c>
      <c r="I244" s="4" t="str">
        <f t="shared" si="55"/>
        <v>cre</v>
      </c>
      <c r="J244" s="10">
        <f t="shared" si="56"/>
        <v>3</v>
      </c>
      <c r="K244" s="1">
        <f t="shared" si="57"/>
        <v>3</v>
      </c>
      <c r="L244" s="10">
        <f t="shared" si="58"/>
        <v>3</v>
      </c>
      <c r="M244" s="1" t="str">
        <f t="shared" si="59"/>
        <v>-cre-</v>
      </c>
      <c r="N244" s="1" t="str">
        <f t="shared" si="60"/>
        <v>[kɹɛ]</v>
      </c>
      <c r="O244" s="3" t="e" cm="1">
        <f t="array" ref="O244">SUM(_xlfn._xlws.FILTER($G$2:$G$2454,_xlfn.MAP($M$2:$M$2454,_xlfn.LAMBDA(_xlpm.x,_xlpm.x=$M244))))</f>
        <v>#NAME?</v>
      </c>
      <c r="P244" s="4" t="e">
        <f t="shared" si="61"/>
        <v>#NAME?</v>
      </c>
      <c r="Q244" s="6" t="e" cm="1">
        <f t="array" ref="Q244">SUM(_xlfn._xlws.FILTER($G$2:$G$2454,_xlfn.MAP($N$2:$N$2454,_xlfn.LAMBDA(_xlpm.x,_xlpm.x=$N244))))</f>
        <v>#NAME?</v>
      </c>
      <c r="R244" s="4" t="e">
        <f t="shared" si="62"/>
        <v>#NAME?</v>
      </c>
      <c r="S244" s="4" t="e">
        <f t="shared" si="63"/>
        <v>#NAME?</v>
      </c>
      <c r="T244" s="4" t="e">
        <f t="shared" si="64"/>
        <v>#NAME?</v>
      </c>
      <c r="U244" s="4" t="e">
        <f t="shared" si="65"/>
        <v>#NAME?</v>
      </c>
      <c r="V244" s="2"/>
      <c r="X244" s="2"/>
      <c r="AC244" s="2"/>
      <c r="AD244" s="2"/>
    </row>
    <row r="245" spans="1:30">
      <c r="A245" s="1" t="str">
        <f t="shared" si="52"/>
        <v>-rge- : [ɹɡɛ]</v>
      </c>
      <c r="B245" s="1">
        <f t="shared" si="68"/>
        <v>1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1533</v>
      </c>
      <c r="G245" s="3" t="e">
        <f t="shared" si="53"/>
        <v>#NAME?</v>
      </c>
      <c r="H245" s="4" t="str">
        <f t="shared" si="54"/>
        <v>ɹɡɛ</v>
      </c>
      <c r="I245" s="4" t="str">
        <f t="shared" si="55"/>
        <v>rge</v>
      </c>
      <c r="J245" s="10">
        <f t="shared" si="56"/>
        <v>3</v>
      </c>
      <c r="K245" s="1">
        <f t="shared" si="57"/>
        <v>3</v>
      </c>
      <c r="L245" s="10">
        <f t="shared" si="58"/>
        <v>3</v>
      </c>
      <c r="M245" s="1" t="str">
        <f t="shared" si="59"/>
        <v>-rge-</v>
      </c>
      <c r="N245" s="1" t="str">
        <f t="shared" si="60"/>
        <v>[ɹɡɛ]</v>
      </c>
      <c r="O245" s="3" t="e" cm="1">
        <f t="array" ref="O245">SUM(_xlfn._xlws.FILTER($G$2:$G$2454,_xlfn.MAP($M$2:$M$2454,_xlfn.LAMBDA(_xlpm.x,_xlpm.x=$M245))))</f>
        <v>#NAME?</v>
      </c>
      <c r="P245" s="4" t="e">
        <f t="shared" si="61"/>
        <v>#NAME?</v>
      </c>
      <c r="Q245" s="6" t="e" cm="1">
        <f t="array" ref="Q245">SUM(_xlfn._xlws.FILTER($G$2:$G$2454,_xlfn.MAP($N$2:$N$2454,_xlfn.LAMBDA(_xlpm.x,_xlpm.x=$N245))))</f>
        <v>#NAME?</v>
      </c>
      <c r="R245" s="4" t="e">
        <f t="shared" si="62"/>
        <v>#NAME?</v>
      </c>
      <c r="S245" s="4" t="e">
        <f t="shared" si="63"/>
        <v>#NAME?</v>
      </c>
      <c r="T245" s="4" t="e">
        <f t="shared" si="64"/>
        <v>#NAME?</v>
      </c>
      <c r="U245" s="4" t="e">
        <f t="shared" si="65"/>
        <v>#NAME?</v>
      </c>
      <c r="V245" s="2"/>
      <c r="X245" s="2"/>
      <c r="AC245" s="2"/>
      <c r="AD245" s="2"/>
    </row>
    <row r="246" spans="1:30">
      <c r="A246" s="1" t="str">
        <f t="shared" si="52"/>
        <v>-rge- : [ɹdʒə]</v>
      </c>
      <c r="B246" s="1">
        <f t="shared" si="68"/>
        <v>1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1532</v>
      </c>
      <c r="G246" s="3" t="e">
        <f t="shared" si="53"/>
        <v>#NAME?</v>
      </c>
      <c r="H246" s="4" t="str">
        <f t="shared" si="54"/>
        <v>ɹdʒə</v>
      </c>
      <c r="I246" s="4" t="str">
        <f t="shared" si="55"/>
        <v>rge</v>
      </c>
      <c r="J246" s="10">
        <f t="shared" si="56"/>
        <v>4</v>
      </c>
      <c r="K246" s="1">
        <f t="shared" si="57"/>
        <v>3</v>
      </c>
      <c r="L246" s="10">
        <f t="shared" si="58"/>
        <v>4</v>
      </c>
      <c r="M246" s="1" t="str">
        <f t="shared" si="59"/>
        <v>-rge-</v>
      </c>
      <c r="N246" s="1" t="str">
        <f t="shared" si="60"/>
        <v>[ɹdʒə]</v>
      </c>
      <c r="O246" s="3" t="e" cm="1">
        <f t="array" ref="O246">SUM(_xlfn._xlws.FILTER($G$2:$G$2454,_xlfn.MAP($M$2:$M$2454,_xlfn.LAMBDA(_xlpm.x,_xlpm.x=$M246))))</f>
        <v>#NAME?</v>
      </c>
      <c r="P246" s="4" t="e">
        <f t="shared" si="61"/>
        <v>#NAME?</v>
      </c>
      <c r="Q246" s="6" t="e" cm="1">
        <f t="array" ref="Q246">SUM(_xlfn._xlws.FILTER($G$2:$G$2454,_xlfn.MAP($N$2:$N$2454,_xlfn.LAMBDA(_xlpm.x,_xlpm.x=$N246))))</f>
        <v>#NAME?</v>
      </c>
      <c r="R246" s="4" t="e">
        <f t="shared" si="62"/>
        <v>#NAME?</v>
      </c>
      <c r="S246" s="4" t="e">
        <f t="shared" si="63"/>
        <v>#NAME?</v>
      </c>
      <c r="T246" s="4" t="e">
        <f t="shared" si="64"/>
        <v>#NAME?</v>
      </c>
      <c r="U246" s="4" t="e">
        <f t="shared" si="65"/>
        <v>#NAME?</v>
      </c>
      <c r="V246" s="2"/>
      <c r="X246" s="2"/>
      <c r="AC246" s="2"/>
      <c r="AD246" s="2"/>
    </row>
    <row r="247" spans="1:30">
      <c r="A247" s="1" t="str">
        <f t="shared" si="52"/>
        <v>-sa- : [sɑ]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2239</v>
      </c>
      <c r="G247" s="3" t="e">
        <f t="shared" si="53"/>
        <v>#NAME?</v>
      </c>
      <c r="H247" s="4" t="str">
        <f t="shared" si="54"/>
        <v>sɑ</v>
      </c>
      <c r="I247" s="4" t="str">
        <f t="shared" si="55"/>
        <v>sa</v>
      </c>
      <c r="J247" s="10">
        <f t="shared" si="56"/>
        <v>2</v>
      </c>
      <c r="K247" s="1">
        <f t="shared" si="57"/>
        <v>2</v>
      </c>
      <c r="L247" s="10">
        <f t="shared" si="58"/>
        <v>2</v>
      </c>
      <c r="M247" s="1" t="str">
        <f t="shared" si="59"/>
        <v>-sa-</v>
      </c>
      <c r="N247" s="1" t="str">
        <f t="shared" si="60"/>
        <v>[sɑ]</v>
      </c>
      <c r="O247" s="3" t="e" cm="1">
        <f t="array" ref="O247">SUM(_xlfn._xlws.FILTER($G$2:$G$2454,_xlfn.MAP($M$2:$M$2454,_xlfn.LAMBDA(_xlpm.x,_xlpm.x=$M247))))</f>
        <v>#NAME?</v>
      </c>
      <c r="P247" s="4" t="e">
        <f t="shared" si="61"/>
        <v>#NAME?</v>
      </c>
      <c r="Q247" s="6" t="e" cm="1">
        <f t="array" ref="Q247">SUM(_xlfn._xlws.FILTER($G$2:$G$2454,_xlfn.MAP($N$2:$N$2454,_xlfn.LAMBDA(_xlpm.x,_xlpm.x=$N247))))</f>
        <v>#NAME?</v>
      </c>
      <c r="R247" s="4" t="e">
        <f t="shared" si="62"/>
        <v>#NAME?</v>
      </c>
      <c r="S247" s="4" t="e">
        <f t="shared" si="63"/>
        <v>#NAME?</v>
      </c>
      <c r="T247" s="4" t="e">
        <f t="shared" si="64"/>
        <v>#NAME?</v>
      </c>
      <c r="U247" s="4" t="e">
        <f t="shared" si="65"/>
        <v>#NAME?</v>
      </c>
      <c r="V247" s="2"/>
      <c r="X247" s="2"/>
      <c r="AC247" s="2"/>
      <c r="AD247" s="2"/>
    </row>
    <row r="248" spans="1:30">
      <c r="A248" s="1" t="str">
        <f t="shared" si="52"/>
        <v>-sla- : [slɑ]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2214</v>
      </c>
      <c r="G248" s="3" t="e">
        <f t="shared" si="53"/>
        <v>#NAME?</v>
      </c>
      <c r="H248" s="4" t="str">
        <f t="shared" si="54"/>
        <v>slɑ</v>
      </c>
      <c r="I248" s="4" t="str">
        <f t="shared" si="55"/>
        <v>sla</v>
      </c>
      <c r="J248" s="10">
        <f t="shared" si="56"/>
        <v>3</v>
      </c>
      <c r="K248" s="1">
        <f t="shared" si="57"/>
        <v>3</v>
      </c>
      <c r="L248" s="10">
        <f t="shared" si="58"/>
        <v>3</v>
      </c>
      <c r="M248" s="1" t="str">
        <f t="shared" si="59"/>
        <v>-sla-</v>
      </c>
      <c r="N248" s="1" t="str">
        <f t="shared" si="60"/>
        <v>[slɑ]</v>
      </c>
      <c r="O248" s="3" t="e" cm="1">
        <f t="array" ref="O248">SUM(_xlfn._xlws.FILTER($G$2:$G$2454,_xlfn.MAP($M$2:$M$2454,_xlfn.LAMBDA(_xlpm.x,_xlpm.x=$M248))))</f>
        <v>#NAME?</v>
      </c>
      <c r="P248" s="4" t="e">
        <f t="shared" si="61"/>
        <v>#NAME?</v>
      </c>
      <c r="Q248" s="6" t="e" cm="1">
        <f t="array" ref="Q248">SUM(_xlfn._xlws.FILTER($G$2:$G$2454,_xlfn.MAP($N$2:$N$2454,_xlfn.LAMBDA(_xlpm.x,_xlpm.x=$N248))))</f>
        <v>#NAME?</v>
      </c>
      <c r="R248" s="4" t="e">
        <f t="shared" si="62"/>
        <v>#NAME?</v>
      </c>
      <c r="S248" s="4" t="e">
        <f t="shared" si="63"/>
        <v>#NAME?</v>
      </c>
      <c r="T248" s="4" t="e">
        <f t="shared" si="64"/>
        <v>#NAME?</v>
      </c>
      <c r="U248" s="4" t="e">
        <f t="shared" si="65"/>
        <v>#NAME?</v>
      </c>
      <c r="V248" s="2"/>
      <c r="X248" s="2"/>
      <c r="AC248" s="2"/>
      <c r="AD248" s="2"/>
    </row>
    <row r="249" spans="1:30">
      <c r="A249" s="1" t="str">
        <f t="shared" si="52"/>
        <v>-sla- : [slæ]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2</v>
      </c>
      <c r="F249" s="9" t="s">
        <v>2212</v>
      </c>
      <c r="G249" s="3" t="e">
        <f t="shared" si="53"/>
        <v>#NAME?</v>
      </c>
      <c r="H249" s="4" t="str">
        <f t="shared" si="54"/>
        <v>slæ</v>
      </c>
      <c r="I249" s="4" t="str">
        <f t="shared" si="55"/>
        <v>sla</v>
      </c>
      <c r="J249" s="10">
        <f t="shared" si="56"/>
        <v>3</v>
      </c>
      <c r="K249" s="1">
        <f t="shared" si="57"/>
        <v>3</v>
      </c>
      <c r="L249" s="10">
        <f t="shared" si="58"/>
        <v>3</v>
      </c>
      <c r="M249" s="1" t="str">
        <f t="shared" si="59"/>
        <v>-sla-</v>
      </c>
      <c r="N249" s="1" t="str">
        <f t="shared" si="60"/>
        <v>[slæ]</v>
      </c>
      <c r="O249" s="3" t="e" cm="1">
        <f t="array" ref="O249">SUM(_xlfn._xlws.FILTER($G$2:$G$2454,_xlfn.MAP($M$2:$M$2454,_xlfn.LAMBDA(_xlpm.x,_xlpm.x=$M249))))</f>
        <v>#NAME?</v>
      </c>
      <c r="P249" s="4" t="e">
        <f t="shared" si="61"/>
        <v>#NAME?</v>
      </c>
      <c r="Q249" s="6" t="e" cm="1">
        <f t="array" ref="Q249">SUM(_xlfn._xlws.FILTER($G$2:$G$2454,_xlfn.MAP($N$2:$N$2454,_xlfn.LAMBDA(_xlpm.x,_xlpm.x=$N249))))</f>
        <v>#NAME?</v>
      </c>
      <c r="R249" s="4" t="e">
        <f t="shared" si="62"/>
        <v>#NAME?</v>
      </c>
      <c r="S249" s="4" t="e">
        <f t="shared" si="63"/>
        <v>#NAME?</v>
      </c>
      <c r="T249" s="4" t="e">
        <f t="shared" si="64"/>
        <v>#NAME?</v>
      </c>
      <c r="U249" s="4" t="e">
        <f t="shared" si="65"/>
        <v>#NAME?</v>
      </c>
      <c r="V249" s="2"/>
      <c r="X249" s="2"/>
      <c r="AC249" s="2"/>
      <c r="AD249" s="2"/>
    </row>
    <row r="250" spans="1:30">
      <c r="A250" s="1" t="str">
        <f t="shared" si="52"/>
        <v>-sla- : [sleɪ]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2</v>
      </c>
      <c r="F250" s="9" t="s">
        <v>921</v>
      </c>
      <c r="G250" s="3" t="e">
        <f t="shared" si="53"/>
        <v>#NAME?</v>
      </c>
      <c r="H250" s="4" t="str">
        <f t="shared" si="54"/>
        <v>sleɪ</v>
      </c>
      <c r="I250" s="4" t="str">
        <f t="shared" si="55"/>
        <v>sla</v>
      </c>
      <c r="J250" s="10">
        <f t="shared" si="56"/>
        <v>4</v>
      </c>
      <c r="K250" s="1">
        <f t="shared" si="57"/>
        <v>3</v>
      </c>
      <c r="L250" s="10">
        <f t="shared" si="58"/>
        <v>4</v>
      </c>
      <c r="M250" s="1" t="str">
        <f t="shared" si="59"/>
        <v>-sla-</v>
      </c>
      <c r="N250" s="1" t="str">
        <f t="shared" si="60"/>
        <v>[sleɪ]</v>
      </c>
      <c r="O250" s="3" t="e" cm="1">
        <f t="array" ref="O250">SUM(_xlfn._xlws.FILTER($G$2:$G$2454,_xlfn.MAP($M$2:$M$2454,_xlfn.LAMBDA(_xlpm.x,_xlpm.x=$M250))))</f>
        <v>#NAME?</v>
      </c>
      <c r="P250" s="4" t="e">
        <f t="shared" si="61"/>
        <v>#NAME?</v>
      </c>
      <c r="Q250" s="6" t="e" cm="1">
        <f t="array" ref="Q250">SUM(_xlfn._xlws.FILTER($G$2:$G$2454,_xlfn.MAP($N$2:$N$2454,_xlfn.LAMBDA(_xlpm.x,_xlpm.x=$N250))))</f>
        <v>#NAME?</v>
      </c>
      <c r="R250" s="4" t="e">
        <f t="shared" si="62"/>
        <v>#NAME?</v>
      </c>
      <c r="S250" s="4" t="e">
        <f t="shared" si="63"/>
        <v>#NAME?</v>
      </c>
      <c r="T250" s="4" t="e">
        <f t="shared" si="64"/>
        <v>#NAME?</v>
      </c>
      <c r="U250" s="4" t="e">
        <f t="shared" si="65"/>
        <v>#NAME?</v>
      </c>
      <c r="V250" s="2"/>
      <c r="X250" s="2"/>
      <c r="AC250" s="2"/>
      <c r="AD250" s="2"/>
    </row>
    <row r="251" spans="1:30">
      <c r="A251" s="1" t="str">
        <f t="shared" si="52"/>
        <v>-spi- : [spaɪ]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2</v>
      </c>
      <c r="F251" s="9" t="s">
        <v>1123</v>
      </c>
      <c r="G251" s="3" t="e">
        <f t="shared" si="53"/>
        <v>#NAME?</v>
      </c>
      <c r="H251" s="4" t="str">
        <f t="shared" si="54"/>
        <v>spaɪ</v>
      </c>
      <c r="I251" s="4" t="str">
        <f t="shared" si="55"/>
        <v>spi</v>
      </c>
      <c r="J251" s="10">
        <f t="shared" si="56"/>
        <v>4</v>
      </c>
      <c r="K251" s="1">
        <f t="shared" si="57"/>
        <v>3</v>
      </c>
      <c r="L251" s="10">
        <f t="shared" si="58"/>
        <v>4</v>
      </c>
      <c r="M251" s="1" t="str">
        <f t="shared" si="59"/>
        <v>-spi-</v>
      </c>
      <c r="N251" s="1" t="str">
        <f t="shared" si="60"/>
        <v>[spaɪ]</v>
      </c>
      <c r="O251" s="3" t="e" cm="1">
        <f t="array" ref="O251">SUM(_xlfn._xlws.FILTER($G$2:$G$2454,_xlfn.MAP($M$2:$M$2454,_xlfn.LAMBDA(_xlpm.x,_xlpm.x=$M251))))</f>
        <v>#NAME?</v>
      </c>
      <c r="P251" s="4" t="e">
        <f t="shared" si="61"/>
        <v>#NAME?</v>
      </c>
      <c r="Q251" s="6" t="e" cm="1">
        <f t="array" ref="Q251">SUM(_xlfn._xlws.FILTER($G$2:$G$2454,_xlfn.MAP($N$2:$N$2454,_xlfn.LAMBDA(_xlpm.x,_xlpm.x=$N251))))</f>
        <v>#NAME?</v>
      </c>
      <c r="R251" s="4" t="e">
        <f t="shared" si="62"/>
        <v>#NAME?</v>
      </c>
      <c r="S251" s="4" t="e">
        <f t="shared" si="63"/>
        <v>#NAME?</v>
      </c>
      <c r="T251" s="4" t="e">
        <f t="shared" si="64"/>
        <v>#NAME?</v>
      </c>
      <c r="U251" s="4" t="e">
        <f t="shared" si="65"/>
        <v>#NAME?</v>
      </c>
      <c r="V251" s="2"/>
      <c r="X251" s="2"/>
      <c r="AC251" s="2"/>
      <c r="AD251" s="2"/>
    </row>
    <row r="252" spans="1:30">
      <c r="A252" s="1" t="str">
        <f t="shared" si="52"/>
        <v>-whi- : [hwaɪ]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3</v>
      </c>
      <c r="F252" s="9" t="s">
        <v>1154</v>
      </c>
      <c r="G252" s="3" t="e">
        <f t="shared" si="53"/>
        <v>#NAME?</v>
      </c>
      <c r="H252" s="1" t="str">
        <f t="shared" si="54"/>
        <v>hwaɪ</v>
      </c>
      <c r="I252" s="1" t="str">
        <f t="shared" si="55"/>
        <v>whi</v>
      </c>
      <c r="J252" s="10">
        <f t="shared" si="56"/>
        <v>4</v>
      </c>
      <c r="K252" s="1">
        <f t="shared" si="57"/>
        <v>3</v>
      </c>
      <c r="L252" s="10">
        <f t="shared" si="58"/>
        <v>4</v>
      </c>
      <c r="M252" s="1" t="str">
        <f t="shared" si="59"/>
        <v>-whi-</v>
      </c>
      <c r="N252" s="1" t="str">
        <f t="shared" si="60"/>
        <v>[hwaɪ]</v>
      </c>
      <c r="O252" s="3" t="e" cm="1">
        <f t="array" ref="O252">SUM(_xlfn._xlws.FILTER($G$2:$G$2454,_xlfn.MAP($M$2:$M$2454,_xlfn.LAMBDA(_xlpm.x,_xlpm.x=$M252))))</f>
        <v>#NAME?</v>
      </c>
      <c r="P252" s="4" t="e">
        <f t="shared" si="61"/>
        <v>#NAME?</v>
      </c>
      <c r="Q252" s="6" t="e" cm="1">
        <f t="array" ref="Q252">SUM(_xlfn._xlws.FILTER($G$2:$G$2454,_xlfn.MAP($N$2:$N$2454,_xlfn.LAMBDA(_xlpm.x,_xlpm.x=$N252))))</f>
        <v>#NAME?</v>
      </c>
      <c r="R252" s="4" t="e">
        <f t="shared" si="62"/>
        <v>#NAME?</v>
      </c>
      <c r="S252" s="4" t="e">
        <f t="shared" si="63"/>
        <v>#NAME?</v>
      </c>
      <c r="T252" s="4" t="e">
        <f t="shared" si="64"/>
        <v>#NAME?</v>
      </c>
      <c r="U252" s="4" t="e">
        <f t="shared" si="65"/>
        <v>#NAME?</v>
      </c>
      <c r="V252" s="2"/>
      <c r="X252" s="2"/>
      <c r="AC252" s="2"/>
      <c r="AD252" s="2"/>
    </row>
    <row r="253" spans="1:30">
      <c r="A253" s="1" t="str">
        <f t="shared" si="52"/>
        <v>-cra- : [kɹeɪ]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2</v>
      </c>
      <c r="F253" s="9" t="s">
        <v>1116</v>
      </c>
      <c r="G253" s="3" t="e">
        <f t="shared" si="53"/>
        <v>#NAME?</v>
      </c>
      <c r="H253" s="4" t="str">
        <f t="shared" si="54"/>
        <v>kɹeɪ</v>
      </c>
      <c r="I253" s="4" t="str">
        <f t="shared" si="55"/>
        <v>cra</v>
      </c>
      <c r="J253" s="10">
        <f t="shared" si="56"/>
        <v>4</v>
      </c>
      <c r="K253" s="1">
        <f t="shared" si="57"/>
        <v>3</v>
      </c>
      <c r="L253" s="10">
        <f t="shared" si="58"/>
        <v>4</v>
      </c>
      <c r="M253" s="1" t="str">
        <f t="shared" si="59"/>
        <v>-cra-</v>
      </c>
      <c r="N253" s="1" t="str">
        <f t="shared" si="60"/>
        <v>[kɹeɪ]</v>
      </c>
      <c r="O253" s="3" t="e" cm="1">
        <f t="array" ref="O253">SUM(_xlfn._xlws.FILTER($G$2:$G$2454,_xlfn.MAP($M$2:$M$2454,_xlfn.LAMBDA(_xlpm.x,_xlpm.x=$M253))))</f>
        <v>#NAME?</v>
      </c>
      <c r="P253" s="4" t="e">
        <f t="shared" si="61"/>
        <v>#NAME?</v>
      </c>
      <c r="Q253" s="6" t="e" cm="1">
        <f t="array" ref="Q253">SUM(_xlfn._xlws.FILTER($G$2:$G$2454,_xlfn.MAP($N$2:$N$2454,_xlfn.LAMBDA(_xlpm.x,_xlpm.x=$N253))))</f>
        <v>#NAME?</v>
      </c>
      <c r="R253" s="4" t="e">
        <f t="shared" si="62"/>
        <v>#NAME?</v>
      </c>
      <c r="S253" s="4" t="e">
        <f t="shared" si="63"/>
        <v>#NAME?</v>
      </c>
      <c r="T253" s="4" t="e">
        <f t="shared" si="64"/>
        <v>#NAME?</v>
      </c>
      <c r="U253" s="4" t="e">
        <f t="shared" si="65"/>
        <v>#NAME?</v>
      </c>
      <c r="V253" s="2"/>
      <c r="X253" s="2"/>
      <c r="AC253" s="2"/>
      <c r="AD253" s="2"/>
    </row>
    <row r="254" spans="1:30">
      <c r="A254" s="1" t="str">
        <f t="shared" si="52"/>
        <v>-lli- : [lyɪ]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1530</v>
      </c>
      <c r="G254" s="3" t="e">
        <f t="shared" si="53"/>
        <v>#NAME?</v>
      </c>
      <c r="H254" s="4" t="str">
        <f t="shared" si="54"/>
        <v>lyɪ</v>
      </c>
      <c r="I254" s="4" t="str">
        <f t="shared" si="55"/>
        <v>lli</v>
      </c>
      <c r="J254" s="10">
        <f t="shared" si="56"/>
        <v>3</v>
      </c>
      <c r="K254" s="1">
        <f t="shared" si="57"/>
        <v>3</v>
      </c>
      <c r="L254" s="10">
        <f t="shared" si="58"/>
        <v>3</v>
      </c>
      <c r="M254" s="1" t="str">
        <f t="shared" si="59"/>
        <v>-lli-</v>
      </c>
      <c r="N254" s="1" t="str">
        <f t="shared" si="60"/>
        <v>[lyɪ]</v>
      </c>
      <c r="O254" s="3" t="e" cm="1">
        <f t="array" ref="O254">SUM(_xlfn._xlws.FILTER($G$2:$G$2454,_xlfn.MAP($M$2:$M$2454,_xlfn.LAMBDA(_xlpm.x,_xlpm.x=$M254))))</f>
        <v>#NAME?</v>
      </c>
      <c r="P254" s="4" t="e">
        <f t="shared" si="61"/>
        <v>#NAME?</v>
      </c>
      <c r="Q254" s="6" t="e" cm="1">
        <f t="array" ref="Q254">SUM(_xlfn._xlws.FILTER($G$2:$G$2454,_xlfn.MAP($N$2:$N$2454,_xlfn.LAMBDA(_xlpm.x,_xlpm.x=$N254))))</f>
        <v>#NAME?</v>
      </c>
      <c r="R254" s="4" t="e">
        <f t="shared" si="62"/>
        <v>#NAME?</v>
      </c>
      <c r="S254" s="4" t="e">
        <f t="shared" si="63"/>
        <v>#NAME?</v>
      </c>
      <c r="T254" s="4" t="e">
        <f t="shared" si="64"/>
        <v>#NAME?</v>
      </c>
      <c r="U254" s="4" t="e">
        <f t="shared" si="65"/>
        <v>#NAME?</v>
      </c>
      <c r="V254" s="2"/>
      <c r="X254" s="2"/>
      <c r="AC254" s="2"/>
      <c r="AD254" s="2"/>
    </row>
    <row r="255" spans="1:30">
      <c r="A255" s="1" t="str">
        <f t="shared" si="52"/>
        <v>-you- : [yoʊ]</v>
      </c>
      <c r="B255" s="1">
        <f t="shared" si="68"/>
        <v>0</v>
      </c>
      <c r="C255" s="1">
        <f t="shared" si="68"/>
        <v>0</v>
      </c>
      <c r="D255" s="1">
        <f t="shared" si="68"/>
        <v>0</v>
      </c>
      <c r="E255" s="7">
        <v>1</v>
      </c>
      <c r="F255" s="9" t="s">
        <v>2296</v>
      </c>
      <c r="G255" s="3" t="e">
        <f t="shared" si="53"/>
        <v>#NAME?</v>
      </c>
      <c r="H255" s="4" t="str">
        <f t="shared" si="54"/>
        <v>yoʊ</v>
      </c>
      <c r="I255" s="4" t="str">
        <f t="shared" si="55"/>
        <v>you</v>
      </c>
      <c r="J255" s="10">
        <f t="shared" si="56"/>
        <v>3</v>
      </c>
      <c r="K255" s="1">
        <f t="shared" si="57"/>
        <v>3</v>
      </c>
      <c r="L255" s="10">
        <f t="shared" si="58"/>
        <v>3</v>
      </c>
      <c r="M255" s="1" t="str">
        <f t="shared" si="59"/>
        <v>-you-</v>
      </c>
      <c r="N255" s="1" t="str">
        <f t="shared" si="60"/>
        <v>[yoʊ]</v>
      </c>
      <c r="O255" s="3" t="e" cm="1">
        <f t="array" ref="O255">SUM(_xlfn._xlws.FILTER($G$2:$G$2454,_xlfn.MAP($M$2:$M$2454,_xlfn.LAMBDA(_xlpm.x,_xlpm.x=$M255))))</f>
        <v>#NAME?</v>
      </c>
      <c r="P255" s="4" t="e">
        <f t="shared" si="61"/>
        <v>#NAME?</v>
      </c>
      <c r="Q255" s="6" t="e" cm="1">
        <f t="array" ref="Q255">SUM(_xlfn._xlws.FILTER($G$2:$G$2454,_xlfn.MAP($N$2:$N$2454,_xlfn.LAMBDA(_xlpm.x,_xlpm.x=$N255))))</f>
        <v>#NAME?</v>
      </c>
      <c r="R255" s="4" t="e">
        <f t="shared" si="62"/>
        <v>#NAME?</v>
      </c>
      <c r="S255" s="4" t="e">
        <f t="shared" si="63"/>
        <v>#NAME?</v>
      </c>
      <c r="T255" s="4" t="e">
        <f t="shared" si="64"/>
        <v>#NAME?</v>
      </c>
      <c r="U255" s="4" t="e">
        <f t="shared" si="65"/>
        <v>#NAME?</v>
      </c>
      <c r="V255" s="2"/>
      <c r="X255" s="2"/>
      <c r="AC255" s="2"/>
      <c r="AD255" s="2"/>
    </row>
    <row r="256" spans="1:30">
      <c r="A256" s="1" t="str">
        <f t="shared" si="52"/>
        <v>-sti- : [stɜ]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2</v>
      </c>
      <c r="F256" s="9" t="s">
        <v>1463</v>
      </c>
      <c r="G256" s="3" t="e">
        <f t="shared" si="53"/>
        <v>#NAME?</v>
      </c>
      <c r="H256" s="4" t="str">
        <f t="shared" si="54"/>
        <v>stɜ</v>
      </c>
      <c r="I256" s="4" t="str">
        <f t="shared" si="55"/>
        <v>sti</v>
      </c>
      <c r="J256" s="10">
        <f t="shared" si="56"/>
        <v>3</v>
      </c>
      <c r="K256" s="1">
        <f t="shared" si="57"/>
        <v>3</v>
      </c>
      <c r="L256" s="10">
        <f t="shared" si="58"/>
        <v>3</v>
      </c>
      <c r="M256" s="1" t="str">
        <f t="shared" si="59"/>
        <v>-sti-</v>
      </c>
      <c r="N256" s="1" t="str">
        <f t="shared" si="60"/>
        <v>[stɜ]</v>
      </c>
      <c r="O256" s="3" t="e" cm="1">
        <f t="array" ref="O256">SUM(_xlfn._xlws.FILTER($G$2:$G$2454,_xlfn.MAP($M$2:$M$2454,_xlfn.LAMBDA(_xlpm.x,_xlpm.x=$M256))))</f>
        <v>#NAME?</v>
      </c>
      <c r="P256" s="4" t="e">
        <f t="shared" si="61"/>
        <v>#NAME?</v>
      </c>
      <c r="Q256" s="6" t="e" cm="1">
        <f t="array" ref="Q256">SUM(_xlfn._xlws.FILTER($G$2:$G$2454,_xlfn.MAP($N$2:$N$2454,_xlfn.LAMBDA(_xlpm.x,_xlpm.x=$N256))))</f>
        <v>#NAME?</v>
      </c>
      <c r="R256" s="4" t="e">
        <f t="shared" si="62"/>
        <v>#NAME?</v>
      </c>
      <c r="S256" s="4" t="e">
        <f t="shared" si="63"/>
        <v>#NAME?</v>
      </c>
      <c r="T256" s="4" t="e">
        <f t="shared" si="64"/>
        <v>#NAME?</v>
      </c>
      <c r="U256" s="4" t="e">
        <f t="shared" si="65"/>
        <v>#NAME?</v>
      </c>
      <c r="V256" s="2"/>
      <c r="X256" s="2"/>
      <c r="AC256" s="2"/>
      <c r="AD256" s="2"/>
    </row>
    <row r="257" spans="1:30">
      <c r="A257" s="1" t="str">
        <f t="shared" si="52"/>
        <v>-ve- : [vɪ]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2</v>
      </c>
      <c r="F257" s="9" t="s">
        <v>1825</v>
      </c>
      <c r="G257" s="3" t="e">
        <f t="shared" si="53"/>
        <v>#NAME?</v>
      </c>
      <c r="H257" s="4" t="str">
        <f t="shared" si="54"/>
        <v>vɪ</v>
      </c>
      <c r="I257" s="4" t="str">
        <f t="shared" si="55"/>
        <v>ve</v>
      </c>
      <c r="J257" s="10">
        <f t="shared" si="56"/>
        <v>2</v>
      </c>
      <c r="K257" s="1">
        <f t="shared" si="57"/>
        <v>2</v>
      </c>
      <c r="L257" s="10">
        <f t="shared" si="58"/>
        <v>2</v>
      </c>
      <c r="M257" s="1" t="str">
        <f t="shared" si="59"/>
        <v>-ve-</v>
      </c>
      <c r="N257" s="1" t="str">
        <f t="shared" si="60"/>
        <v>[vɪ]</v>
      </c>
      <c r="O257" s="3" t="e" cm="1">
        <f t="array" ref="O257">SUM(_xlfn._xlws.FILTER($G$2:$G$2454,_xlfn.MAP($M$2:$M$2454,_xlfn.LAMBDA(_xlpm.x,_xlpm.x=$M257))))</f>
        <v>#NAME?</v>
      </c>
      <c r="P257" s="4" t="e">
        <f t="shared" si="61"/>
        <v>#NAME?</v>
      </c>
      <c r="Q257" s="6" t="e" cm="1">
        <f t="array" ref="Q257">SUM(_xlfn._xlws.FILTER($G$2:$G$2454,_xlfn.MAP($N$2:$N$2454,_xlfn.LAMBDA(_xlpm.x,_xlpm.x=$N257))))</f>
        <v>#NAME?</v>
      </c>
      <c r="R257" s="4" t="e">
        <f t="shared" si="62"/>
        <v>#NAME?</v>
      </c>
      <c r="S257" s="4" t="e">
        <f t="shared" si="63"/>
        <v>#NAME?</v>
      </c>
      <c r="T257" s="4" t="e">
        <f t="shared" si="64"/>
        <v>#NAME?</v>
      </c>
      <c r="U257" s="4" t="e">
        <f t="shared" si="65"/>
        <v>#NAME?</v>
      </c>
      <c r="V257" s="2"/>
      <c r="X257" s="2"/>
      <c r="AC257" s="2"/>
      <c r="AD257" s="2"/>
    </row>
    <row r="258" spans="1:30">
      <c r="A258" s="1" t="str">
        <f t="shared" ref="A258:A321" si="69">_xlfn.LET(_xlpm.sep," : ",CONCATENATE(M258,_xlpm.sep,N258))</f>
        <v>-vo- : [voʊ]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3</v>
      </c>
      <c r="F258" s="9" t="s">
        <v>1087</v>
      </c>
      <c r="G258" s="3" t="e">
        <f t="shared" ref="G258:G321" si="70">E258/freq.sum.r6e</f>
        <v>#NAME?</v>
      </c>
      <c r="H258" s="4" t="str">
        <f t="shared" ref="H258:H321" si="71">_xlfn.LET(_xlpm.sep,":",_xlpm.w,$F258,LEFT(_xlpm.w,FIND(_xlpm.sep,_xlpm.w)-1))</f>
        <v>voʊ</v>
      </c>
      <c r="I258" s="4" t="str">
        <f t="shared" ref="I258:I321" si="72">_xlfn.LET(_xlpm.sep,":",_xlpm.w,$F258,RIGHT(_xlpm.w,LEN(_xlpm.w)-FIND(_xlpm.sep,_xlpm.w)))</f>
        <v>vo</v>
      </c>
      <c r="J258" s="10">
        <f t="shared" ref="J258:J321" si="73">_xlfn.LET(_xlpm.w,H258,LEN(_xlpm.w))</f>
        <v>3</v>
      </c>
      <c r="K258" s="1">
        <f t="shared" ref="K258:K321" si="74">_xlfn.LET(_xlpm.w,I258,LEN(_xlpm.w))</f>
        <v>2</v>
      </c>
      <c r="L258" s="10">
        <f t="shared" ref="L258:L321" si="75">_xlfn.LET(_xlpm.a,J258,_xlpm.b,K258,MAX(_xlpm.a,_xlpm.b))</f>
        <v>3</v>
      </c>
      <c r="M258" s="1" t="str">
        <f t="shared" ref="M258:M321" si="76">_xlfn.LET(_xlpm.sep,":",_xlpm.w,$F258,_xlfn.CONCAT("-",RIGHT(_xlpm.w,LEN(_xlpm.w)-FIND(_xlpm.sep,_xlpm.w)),"-"))</f>
        <v>-vo-</v>
      </c>
      <c r="N258" s="1" t="str">
        <f t="shared" ref="N258:N321" si="77">_xlfn.LET(_xlpm.sep,":",_xlpm.w,$F258,_xlfn.CONCAT("[",LEFT(_xlpm.w,FIND(_xlpm.sep,_xlpm.w)-1),"]"))</f>
        <v>[voʊ]</v>
      </c>
      <c r="O258" s="3" t="e" cm="1">
        <f t="array" ref="O258">SUM(_xlfn._xlws.FILTER($G$2:$G$2454,_xlfn.MAP($M$2:$M$2454,_xlfn.LAMBDA(_xlpm.x,_xlpm.x=$M258))))</f>
        <v>#NAME?</v>
      </c>
      <c r="P258" s="4" t="e">
        <f t="shared" ref="P258:P321" si="78">$G258/O258</f>
        <v>#NAME?</v>
      </c>
      <c r="Q258" s="6" t="e" cm="1">
        <f t="array" ref="Q258">SUM(_xlfn._xlws.FILTER($G$2:$G$2454,_xlfn.MAP($N$2:$N$2454,_xlfn.LAMBDA(_xlpm.x,_xlpm.x=$N258))))</f>
        <v>#NAME?</v>
      </c>
      <c r="R258" s="4" t="e">
        <f t="shared" ref="R258:R321" si="79">$G258/Q258</f>
        <v>#NAME?</v>
      </c>
      <c r="S258" s="4" t="e">
        <f t="shared" ref="S258:S321" si="80">_xlfn.LET(_xlpm.freq,E258,_xlpm.size,L258+1,_xlpm.F,T258,LOG(1+_xlpm.freq)*LOG(1+_xlpm.size)*_xlpm.F)</f>
        <v>#NAME?</v>
      </c>
      <c r="T258" s="4" t="e">
        <f t="shared" ref="T258:T321" si="81">_xlfn.LET(_xlpm.a,R258,_xlpm.b,P258,2*_xlpm.a*_xlpm.b/(_xlpm.a+_xlpm.b))</f>
        <v>#NAME?</v>
      </c>
      <c r="U258" s="4" t="e">
        <f t="shared" ref="U258:U321" si="82">_xlfn.LET(_xlpm.p,P258,_xlpm.q,R258,LOG(_xlpm.p/_xlpm.q))</f>
        <v>#NAME?</v>
      </c>
      <c r="V258" s="2"/>
      <c r="X258" s="2"/>
      <c r="AC258" s="2"/>
      <c r="AD258" s="2"/>
    </row>
    <row r="259" spans="1:30">
      <c r="A259" s="1" t="str">
        <f t="shared" si="69"/>
        <v>-whe- : [hwɛ]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3</v>
      </c>
      <c r="F259" s="9" t="s">
        <v>988</v>
      </c>
      <c r="G259" s="3" t="e">
        <f t="shared" si="70"/>
        <v>#NAME?</v>
      </c>
      <c r="H259" s="1" t="str">
        <f t="shared" si="71"/>
        <v>hwɛ</v>
      </c>
      <c r="I259" s="1" t="str">
        <f t="shared" si="72"/>
        <v>whe</v>
      </c>
      <c r="J259" s="10">
        <f t="shared" si="73"/>
        <v>3</v>
      </c>
      <c r="K259" s="1">
        <f t="shared" si="74"/>
        <v>3</v>
      </c>
      <c r="L259" s="10">
        <f t="shared" si="75"/>
        <v>3</v>
      </c>
      <c r="M259" s="1" t="str">
        <f t="shared" si="76"/>
        <v>-whe-</v>
      </c>
      <c r="N259" s="1" t="str">
        <f t="shared" si="77"/>
        <v>[hwɛ]</v>
      </c>
      <c r="O259" s="3" t="e" cm="1">
        <f t="array" ref="O259">SUM(_xlfn._xlws.FILTER($G$2:$G$2454,_xlfn.MAP($M$2:$M$2454,_xlfn.LAMBDA(_xlpm.x,_xlpm.x=$M259))))</f>
        <v>#NAME?</v>
      </c>
      <c r="P259" s="4" t="e">
        <f t="shared" si="78"/>
        <v>#NAME?</v>
      </c>
      <c r="Q259" s="6" t="e" cm="1">
        <f t="array" ref="Q259">SUM(_xlfn._xlws.FILTER($G$2:$G$2454,_xlfn.MAP($N$2:$N$2454,_xlfn.LAMBDA(_xlpm.x,_xlpm.x=$N259))))</f>
        <v>#NAME?</v>
      </c>
      <c r="R259" s="4" t="e">
        <f t="shared" si="79"/>
        <v>#NAME?</v>
      </c>
      <c r="S259" s="4" t="e">
        <f t="shared" si="80"/>
        <v>#NAME?</v>
      </c>
      <c r="T259" s="4" t="e">
        <f t="shared" si="81"/>
        <v>#NAME?</v>
      </c>
      <c r="U259" s="4" t="e">
        <f t="shared" si="82"/>
        <v>#NAME?</v>
      </c>
      <c r="V259" s="2"/>
      <c r="X259" s="2"/>
      <c r="AC259" s="2"/>
      <c r="AD259" s="2"/>
    </row>
    <row r="260" spans="1:30">
      <c r="A260" s="1" t="str">
        <f t="shared" si="69"/>
        <v>-cu- : [kɜ]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7</v>
      </c>
      <c r="F260" s="9" t="s">
        <v>1045</v>
      </c>
      <c r="G260" s="3" t="e">
        <f t="shared" si="70"/>
        <v>#NAME?</v>
      </c>
      <c r="H260" s="1" t="str">
        <f t="shared" si="71"/>
        <v>kɜ</v>
      </c>
      <c r="I260" s="1" t="str">
        <f t="shared" si="72"/>
        <v>cu</v>
      </c>
      <c r="J260" s="10">
        <f t="shared" si="73"/>
        <v>2</v>
      </c>
      <c r="K260" s="1">
        <f t="shared" si="74"/>
        <v>2</v>
      </c>
      <c r="L260" s="10">
        <f t="shared" si="75"/>
        <v>2</v>
      </c>
      <c r="M260" s="1" t="str">
        <f t="shared" si="76"/>
        <v>-cu-</v>
      </c>
      <c r="N260" s="1" t="str">
        <f t="shared" si="77"/>
        <v>[kɜ]</v>
      </c>
      <c r="O260" s="3" t="e" cm="1">
        <f t="array" ref="O260">SUM(_xlfn._xlws.FILTER($G$2:$G$2454,_xlfn.MAP($M$2:$M$2454,_xlfn.LAMBDA(_xlpm.x,_xlpm.x=$M260))))</f>
        <v>#NAME?</v>
      </c>
      <c r="P260" s="4" t="e">
        <f t="shared" si="78"/>
        <v>#NAME?</v>
      </c>
      <c r="Q260" s="6" t="e" cm="1">
        <f t="array" ref="Q260">SUM(_xlfn._xlws.FILTER($G$2:$G$2454,_xlfn.MAP($N$2:$N$2454,_xlfn.LAMBDA(_xlpm.x,_xlpm.x=$N260))))</f>
        <v>#NAME?</v>
      </c>
      <c r="R260" s="4" t="e">
        <f t="shared" si="79"/>
        <v>#NAME?</v>
      </c>
      <c r="S260" s="4" t="e">
        <f t="shared" si="80"/>
        <v>#NAME?</v>
      </c>
      <c r="T260" s="4" t="e">
        <f t="shared" si="81"/>
        <v>#NAME?</v>
      </c>
      <c r="U260" s="4" t="e">
        <f t="shared" si="82"/>
        <v>#NAME?</v>
      </c>
      <c r="V260" s="2"/>
      <c r="X260" s="2"/>
      <c r="AC260" s="2"/>
      <c r="AD260" s="2"/>
    </row>
    <row r="261" spans="1:30">
      <c r="A261" s="1" t="str">
        <f t="shared" si="69"/>
        <v>-fu- : [fʊ]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3</v>
      </c>
      <c r="F261" s="9" t="s">
        <v>1402</v>
      </c>
      <c r="G261" s="3" t="e">
        <f t="shared" si="70"/>
        <v>#NAME?</v>
      </c>
      <c r="H261" s="4" t="str">
        <f t="shared" si="71"/>
        <v>fʊ</v>
      </c>
      <c r="I261" s="4" t="str">
        <f t="shared" si="72"/>
        <v>fu</v>
      </c>
      <c r="J261" s="10">
        <f t="shared" si="73"/>
        <v>2</v>
      </c>
      <c r="K261" s="1">
        <f t="shared" si="74"/>
        <v>2</v>
      </c>
      <c r="L261" s="10">
        <f t="shared" si="75"/>
        <v>2</v>
      </c>
      <c r="M261" s="1" t="str">
        <f t="shared" si="76"/>
        <v>-fu-</v>
      </c>
      <c r="N261" s="1" t="str">
        <f t="shared" si="77"/>
        <v>[fʊ]</v>
      </c>
      <c r="O261" s="3" t="e" cm="1">
        <f t="array" ref="O261">SUM(_xlfn._xlws.FILTER($G$2:$G$2454,_xlfn.MAP($M$2:$M$2454,_xlfn.LAMBDA(_xlpm.x,_xlpm.x=$M261))))</f>
        <v>#NAME?</v>
      </c>
      <c r="P261" s="4" t="e">
        <f t="shared" si="78"/>
        <v>#NAME?</v>
      </c>
      <c r="Q261" s="6" t="e" cm="1">
        <f t="array" ref="Q261">SUM(_xlfn._xlws.FILTER($G$2:$G$2454,_xlfn.MAP($N$2:$N$2454,_xlfn.LAMBDA(_xlpm.x,_xlpm.x=$N261))))</f>
        <v>#NAME?</v>
      </c>
      <c r="R261" s="4" t="e">
        <f t="shared" si="79"/>
        <v>#NAME?</v>
      </c>
      <c r="S261" s="4" t="e">
        <f t="shared" si="80"/>
        <v>#NAME?</v>
      </c>
      <c r="T261" s="4" t="e">
        <f t="shared" si="81"/>
        <v>#NAME?</v>
      </c>
      <c r="U261" s="4" t="e">
        <f t="shared" si="82"/>
        <v>#NAME?</v>
      </c>
      <c r="V261" s="2"/>
      <c r="X261" s="2"/>
      <c r="AC261" s="2"/>
      <c r="AD261" s="2"/>
    </row>
    <row r="262" spans="1:30">
      <c r="A262" s="1" t="str">
        <f t="shared" si="69"/>
        <v>-o- : [oʊ]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24</v>
      </c>
      <c r="F262" s="9" t="s">
        <v>887</v>
      </c>
      <c r="G262" s="3" t="e">
        <f t="shared" si="70"/>
        <v>#NAME?</v>
      </c>
      <c r="H262" s="1" t="str">
        <f t="shared" si="71"/>
        <v>oʊ</v>
      </c>
      <c r="I262" s="1" t="str">
        <f t="shared" si="72"/>
        <v>o</v>
      </c>
      <c r="J262" s="10">
        <f t="shared" si="73"/>
        <v>2</v>
      </c>
      <c r="K262" s="1">
        <f t="shared" si="74"/>
        <v>1</v>
      </c>
      <c r="L262" s="10">
        <f t="shared" si="75"/>
        <v>2</v>
      </c>
      <c r="M262" s="1" t="str">
        <f t="shared" si="76"/>
        <v>-o-</v>
      </c>
      <c r="N262" s="1" t="str">
        <f t="shared" si="77"/>
        <v>[oʊ]</v>
      </c>
      <c r="O262" s="3" t="e" cm="1">
        <f t="array" ref="O262">SUM(_xlfn._xlws.FILTER($G$2:$G$2454,_xlfn.MAP($M$2:$M$2454,_xlfn.LAMBDA(_xlpm.x,_xlpm.x=$M262))))</f>
        <v>#NAME?</v>
      </c>
      <c r="P262" s="4" t="e">
        <f t="shared" si="78"/>
        <v>#NAME?</v>
      </c>
      <c r="Q262" s="6" t="e" cm="1">
        <f t="array" ref="Q262">SUM(_xlfn._xlws.FILTER($G$2:$G$2454,_xlfn.MAP($N$2:$N$2454,_xlfn.LAMBDA(_xlpm.x,_xlpm.x=$N262))))</f>
        <v>#NAME?</v>
      </c>
      <c r="R262" s="4" t="e">
        <f t="shared" si="79"/>
        <v>#NAME?</v>
      </c>
      <c r="S262" s="4" t="e">
        <f t="shared" si="80"/>
        <v>#NAME?</v>
      </c>
      <c r="T262" s="4" t="e">
        <f t="shared" si="81"/>
        <v>#NAME?</v>
      </c>
      <c r="U262" s="4" t="e">
        <f t="shared" si="82"/>
        <v>#NAME?</v>
      </c>
      <c r="V262" s="2"/>
      <c r="X262" s="2"/>
      <c r="AC262" s="2"/>
      <c r="AD262" s="2"/>
    </row>
    <row r="263" spans="1:30">
      <c r="A263" s="1" t="str">
        <f t="shared" si="69"/>
        <v>-sha- : [ʃæ]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4</v>
      </c>
      <c r="F263" s="9" t="s">
        <v>929</v>
      </c>
      <c r="G263" s="3" t="e">
        <f t="shared" si="70"/>
        <v>#NAME?</v>
      </c>
      <c r="H263" s="4" t="str">
        <f t="shared" si="71"/>
        <v>ʃæ</v>
      </c>
      <c r="I263" s="4" t="str">
        <f t="shared" si="72"/>
        <v>sha</v>
      </c>
      <c r="J263" s="10">
        <f t="shared" si="73"/>
        <v>2</v>
      </c>
      <c r="K263" s="1">
        <f t="shared" si="74"/>
        <v>3</v>
      </c>
      <c r="L263" s="10">
        <f t="shared" si="75"/>
        <v>3</v>
      </c>
      <c r="M263" s="1" t="str">
        <f t="shared" si="76"/>
        <v>-sha-</v>
      </c>
      <c r="N263" s="1" t="str">
        <f t="shared" si="77"/>
        <v>[ʃæ]</v>
      </c>
      <c r="O263" s="3" t="e" cm="1">
        <f t="array" ref="O263">SUM(_xlfn._xlws.FILTER($G$2:$G$2454,_xlfn.MAP($M$2:$M$2454,_xlfn.LAMBDA(_xlpm.x,_xlpm.x=$M263))))</f>
        <v>#NAME?</v>
      </c>
      <c r="P263" s="4" t="e">
        <f t="shared" si="78"/>
        <v>#NAME?</v>
      </c>
      <c r="Q263" s="6" t="e" cm="1">
        <f t="array" ref="Q263">SUM(_xlfn._xlws.FILTER($G$2:$G$2454,_xlfn.MAP($N$2:$N$2454,_xlfn.LAMBDA(_xlpm.x,_xlpm.x=$N263))))</f>
        <v>#NAME?</v>
      </c>
      <c r="R263" s="4" t="e">
        <f t="shared" si="79"/>
        <v>#NAME?</v>
      </c>
      <c r="S263" s="4" t="e">
        <f t="shared" si="80"/>
        <v>#NAME?</v>
      </c>
      <c r="T263" s="4" t="e">
        <f t="shared" si="81"/>
        <v>#NAME?</v>
      </c>
      <c r="U263" s="4" t="e">
        <f t="shared" si="82"/>
        <v>#NAME?</v>
      </c>
      <c r="V263" s="2"/>
      <c r="X263" s="2"/>
      <c r="AC263" s="2"/>
      <c r="AD263" s="2"/>
    </row>
    <row r="264" spans="1:30">
      <c r="A264" s="1" t="str">
        <f t="shared" si="69"/>
        <v>-mo- : [moʊ]</v>
      </c>
      <c r="B264" s="1">
        <f t="shared" si="83"/>
        <v>0</v>
      </c>
      <c r="C264" s="1">
        <f t="shared" si="83"/>
        <v>1</v>
      </c>
      <c r="D264" s="1">
        <f t="shared" si="83"/>
        <v>0</v>
      </c>
      <c r="E264" s="7">
        <v>12</v>
      </c>
      <c r="F264" s="9" t="s">
        <v>719</v>
      </c>
      <c r="G264" s="3" t="e">
        <f t="shared" si="70"/>
        <v>#NAME?</v>
      </c>
      <c r="H264" s="4" t="str">
        <f t="shared" si="71"/>
        <v>moʊ</v>
      </c>
      <c r="I264" s="4" t="str">
        <f t="shared" si="72"/>
        <v>mo</v>
      </c>
      <c r="J264" s="10">
        <f t="shared" si="73"/>
        <v>3</v>
      </c>
      <c r="K264" s="1">
        <f t="shared" si="74"/>
        <v>2</v>
      </c>
      <c r="L264" s="10">
        <f t="shared" si="75"/>
        <v>3</v>
      </c>
      <c r="M264" s="1" t="str">
        <f t="shared" si="76"/>
        <v>-mo-</v>
      </c>
      <c r="N264" s="1" t="str">
        <f t="shared" si="77"/>
        <v>[moʊ]</v>
      </c>
      <c r="O264" s="3" t="e" cm="1">
        <f t="array" ref="O264">SUM(_xlfn._xlws.FILTER($G$2:$G$2454,_xlfn.MAP($M$2:$M$2454,_xlfn.LAMBDA(_xlpm.x,_xlpm.x=$M264))))</f>
        <v>#NAME?</v>
      </c>
      <c r="P264" s="4" t="e">
        <f t="shared" si="78"/>
        <v>#NAME?</v>
      </c>
      <c r="Q264" s="6" t="e" cm="1">
        <f t="array" ref="Q264">SUM(_xlfn._xlws.FILTER($G$2:$G$2454,_xlfn.MAP($N$2:$N$2454,_xlfn.LAMBDA(_xlpm.x,_xlpm.x=$N264))))</f>
        <v>#NAME?</v>
      </c>
      <c r="R264" s="4" t="e">
        <f t="shared" si="79"/>
        <v>#NAME?</v>
      </c>
      <c r="S264" s="4" t="e">
        <f t="shared" si="80"/>
        <v>#NAME?</v>
      </c>
      <c r="T264" s="4" t="e">
        <f t="shared" si="81"/>
        <v>#NAME?</v>
      </c>
      <c r="U264" s="4" t="e">
        <f t="shared" si="82"/>
        <v>#NAME?</v>
      </c>
      <c r="V264" s="2"/>
      <c r="X264" s="2"/>
      <c r="AC264" s="2"/>
      <c r="AD264" s="2"/>
    </row>
    <row r="265" spans="1:30">
      <c r="A265" s="1" t="str">
        <f t="shared" si="69"/>
        <v>-be- : [b]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4</v>
      </c>
      <c r="F265" s="9" t="s">
        <v>8</v>
      </c>
      <c r="G265" s="3" t="e">
        <f t="shared" si="70"/>
        <v>#NAME?</v>
      </c>
      <c r="H265" s="1" t="str">
        <f t="shared" si="71"/>
        <v>b</v>
      </c>
      <c r="I265" s="1" t="str">
        <f t="shared" si="72"/>
        <v>be</v>
      </c>
      <c r="J265" s="10">
        <f t="shared" si="73"/>
        <v>1</v>
      </c>
      <c r="K265" s="1">
        <f t="shared" si="74"/>
        <v>2</v>
      </c>
      <c r="L265" s="10">
        <f t="shared" si="75"/>
        <v>2</v>
      </c>
      <c r="M265" s="1" t="str">
        <f t="shared" si="76"/>
        <v>-be-</v>
      </c>
      <c r="N265" s="1" t="str">
        <f t="shared" si="77"/>
        <v>[b]</v>
      </c>
      <c r="O265" s="3" t="e" cm="1">
        <f t="array" ref="O265">SUM(_xlfn._xlws.FILTER($G$2:$G$2454,_xlfn.MAP($M$2:$M$2454,_xlfn.LAMBDA(_xlpm.x,_xlpm.x=$M265))))</f>
        <v>#NAME?</v>
      </c>
      <c r="P265" s="4" t="e">
        <f t="shared" si="78"/>
        <v>#NAME?</v>
      </c>
      <c r="Q265" s="6" t="e" cm="1">
        <f t="array" ref="Q265">SUM(_xlfn._xlws.FILTER($G$2:$G$2454,_xlfn.MAP($N$2:$N$2454,_xlfn.LAMBDA(_xlpm.x,_xlpm.x=$N265))))</f>
        <v>#NAME?</v>
      </c>
      <c r="R265" s="4" t="e">
        <f t="shared" si="79"/>
        <v>#NAME?</v>
      </c>
      <c r="S265" s="4" t="e">
        <f t="shared" si="80"/>
        <v>#NAME?</v>
      </c>
      <c r="T265" s="4" t="e">
        <f t="shared" si="81"/>
        <v>#NAME?</v>
      </c>
      <c r="U265" s="4" t="e">
        <f t="shared" si="82"/>
        <v>#NAME?</v>
      </c>
      <c r="V265" s="2"/>
      <c r="X265" s="2"/>
      <c r="AC265" s="2"/>
      <c r="AD265" s="2"/>
    </row>
    <row r="266" spans="1:30">
      <c r="A266" s="1" t="str">
        <f t="shared" si="69"/>
        <v>-sto- : [stʌ]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1716</v>
      </c>
      <c r="G266" s="3" t="e">
        <f t="shared" si="70"/>
        <v>#NAME?</v>
      </c>
      <c r="H266" s="4" t="str">
        <f t="shared" si="71"/>
        <v>stʌ</v>
      </c>
      <c r="I266" s="4" t="str">
        <f t="shared" si="72"/>
        <v>sto</v>
      </c>
      <c r="J266" s="10">
        <f t="shared" si="73"/>
        <v>3</v>
      </c>
      <c r="K266" s="1">
        <f t="shared" si="74"/>
        <v>3</v>
      </c>
      <c r="L266" s="10">
        <f t="shared" si="75"/>
        <v>3</v>
      </c>
      <c r="M266" s="1" t="str">
        <f t="shared" si="76"/>
        <v>-sto-</v>
      </c>
      <c r="N266" s="1" t="str">
        <f t="shared" si="77"/>
        <v>[stʌ]</v>
      </c>
      <c r="O266" s="3" t="e" cm="1">
        <f t="array" ref="O266">SUM(_xlfn._xlws.FILTER($G$2:$G$2454,_xlfn.MAP($M$2:$M$2454,_xlfn.LAMBDA(_xlpm.x,_xlpm.x=$M266))))</f>
        <v>#NAME?</v>
      </c>
      <c r="P266" s="4" t="e">
        <f t="shared" si="78"/>
        <v>#NAME?</v>
      </c>
      <c r="Q266" s="6" t="e" cm="1">
        <f t="array" ref="Q266">SUM(_xlfn._xlws.FILTER($G$2:$G$2454,_xlfn.MAP($N$2:$N$2454,_xlfn.LAMBDA(_xlpm.x,_xlpm.x=$N266))))</f>
        <v>#NAME?</v>
      </c>
      <c r="R266" s="4" t="e">
        <f t="shared" si="79"/>
        <v>#NAME?</v>
      </c>
      <c r="S266" s="4" t="e">
        <f t="shared" si="80"/>
        <v>#NAME?</v>
      </c>
      <c r="T266" s="4" t="e">
        <f t="shared" si="81"/>
        <v>#NAME?</v>
      </c>
      <c r="U266" s="4" t="e">
        <f t="shared" si="82"/>
        <v>#NAME?</v>
      </c>
      <c r="V266" s="2"/>
      <c r="X266" s="2"/>
      <c r="AC266" s="2"/>
      <c r="AD266" s="2"/>
    </row>
    <row r="267" spans="1:30">
      <c r="A267" s="1" t="str">
        <f t="shared" si="69"/>
        <v>-sto- : [stɔ]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5</v>
      </c>
      <c r="F267" s="9" t="s">
        <v>799</v>
      </c>
      <c r="G267" s="3" t="e">
        <f t="shared" si="70"/>
        <v>#NAME?</v>
      </c>
      <c r="H267" s="4" t="str">
        <f t="shared" si="71"/>
        <v>stɔ</v>
      </c>
      <c r="I267" s="4" t="str">
        <f t="shared" si="72"/>
        <v>sto</v>
      </c>
      <c r="J267" s="10">
        <f t="shared" si="73"/>
        <v>3</v>
      </c>
      <c r="K267" s="1">
        <f t="shared" si="74"/>
        <v>3</v>
      </c>
      <c r="L267" s="10">
        <f t="shared" si="75"/>
        <v>3</v>
      </c>
      <c r="M267" s="1" t="str">
        <f t="shared" si="76"/>
        <v>-sto-</v>
      </c>
      <c r="N267" s="1" t="str">
        <f t="shared" si="77"/>
        <v>[stɔ]</v>
      </c>
      <c r="O267" s="3" t="e" cm="1">
        <f t="array" ref="O267">SUM(_xlfn._xlws.FILTER($G$2:$G$2454,_xlfn.MAP($M$2:$M$2454,_xlfn.LAMBDA(_xlpm.x,_xlpm.x=$M267))))</f>
        <v>#NAME?</v>
      </c>
      <c r="P267" s="4" t="e">
        <f t="shared" si="78"/>
        <v>#NAME?</v>
      </c>
      <c r="Q267" s="6" t="e" cm="1">
        <f t="array" ref="Q267">SUM(_xlfn._xlws.FILTER($G$2:$G$2454,_xlfn.MAP($N$2:$N$2454,_xlfn.LAMBDA(_xlpm.x,_xlpm.x=$N267))))</f>
        <v>#NAME?</v>
      </c>
      <c r="R267" s="4" t="e">
        <f t="shared" si="79"/>
        <v>#NAME?</v>
      </c>
      <c r="S267" s="4" t="e">
        <f t="shared" si="80"/>
        <v>#NAME?</v>
      </c>
      <c r="T267" s="4" t="e">
        <f t="shared" si="81"/>
        <v>#NAME?</v>
      </c>
      <c r="U267" s="4" t="e">
        <f t="shared" si="82"/>
        <v>#NAME?</v>
      </c>
      <c r="V267" s="2"/>
      <c r="X267" s="2"/>
      <c r="AC267" s="2"/>
      <c r="AD267" s="2"/>
    </row>
    <row r="268" spans="1:30">
      <c r="A268" s="1" t="str">
        <f t="shared" si="69"/>
        <v>-vi- : [vaɪ]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11</v>
      </c>
      <c r="F268" s="9" t="s">
        <v>702</v>
      </c>
      <c r="G268" s="3" t="e">
        <f t="shared" si="70"/>
        <v>#NAME?</v>
      </c>
      <c r="H268" s="1" t="str">
        <f t="shared" si="71"/>
        <v>vaɪ</v>
      </c>
      <c r="I268" s="1" t="str">
        <f t="shared" si="72"/>
        <v>vi</v>
      </c>
      <c r="J268" s="10">
        <f t="shared" si="73"/>
        <v>3</v>
      </c>
      <c r="K268" s="1">
        <f t="shared" si="74"/>
        <v>2</v>
      </c>
      <c r="L268" s="10">
        <f t="shared" si="75"/>
        <v>3</v>
      </c>
      <c r="M268" s="1" t="str">
        <f t="shared" si="76"/>
        <v>-vi-</v>
      </c>
      <c r="N268" s="1" t="str">
        <f t="shared" si="77"/>
        <v>[vaɪ]</v>
      </c>
      <c r="O268" s="3" t="e" cm="1">
        <f t="array" ref="O268">SUM(_xlfn._xlws.FILTER($G$2:$G$2454,_xlfn.MAP($M$2:$M$2454,_xlfn.LAMBDA(_xlpm.x,_xlpm.x=$M268))))</f>
        <v>#NAME?</v>
      </c>
      <c r="P268" s="4" t="e">
        <f t="shared" si="78"/>
        <v>#NAME?</v>
      </c>
      <c r="Q268" s="6" t="e" cm="1">
        <f t="array" ref="Q268">SUM(_xlfn._xlws.FILTER($G$2:$G$2454,_xlfn.MAP($N$2:$N$2454,_xlfn.LAMBDA(_xlpm.x,_xlpm.x=$N268))))</f>
        <v>#NAME?</v>
      </c>
      <c r="R268" s="4" t="e">
        <f t="shared" si="79"/>
        <v>#NAME?</v>
      </c>
      <c r="S268" s="4" t="e">
        <f t="shared" si="80"/>
        <v>#NAME?</v>
      </c>
      <c r="T268" s="4" t="e">
        <f t="shared" si="81"/>
        <v>#NAME?</v>
      </c>
      <c r="U268" s="4" t="e">
        <f t="shared" si="82"/>
        <v>#NAME?</v>
      </c>
      <c r="V268" s="2"/>
      <c r="X268" s="2"/>
      <c r="AC268" s="2"/>
      <c r="AD268" s="2"/>
    </row>
    <row r="269" spans="1:30">
      <c r="A269" s="1" t="str">
        <f t="shared" si="69"/>
        <v>-hu- : [hʊ]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1</v>
      </c>
      <c r="F269" s="9" t="s">
        <v>1759</v>
      </c>
      <c r="G269" s="3" t="e">
        <f t="shared" si="70"/>
        <v>#NAME?</v>
      </c>
      <c r="H269" s="4" t="str">
        <f t="shared" si="71"/>
        <v>hʊ</v>
      </c>
      <c r="I269" s="4" t="str">
        <f t="shared" si="72"/>
        <v>hu</v>
      </c>
      <c r="J269" s="10">
        <f t="shared" si="73"/>
        <v>2</v>
      </c>
      <c r="K269" s="1">
        <f t="shared" si="74"/>
        <v>2</v>
      </c>
      <c r="L269" s="10">
        <f t="shared" si="75"/>
        <v>2</v>
      </c>
      <c r="M269" s="1" t="str">
        <f t="shared" si="76"/>
        <v>-hu-</v>
      </c>
      <c r="N269" s="1" t="str">
        <f t="shared" si="77"/>
        <v>[hʊ]</v>
      </c>
      <c r="O269" s="3" t="e" cm="1">
        <f t="array" ref="O269">SUM(_xlfn._xlws.FILTER($G$2:$G$2454,_xlfn.MAP($M$2:$M$2454,_xlfn.LAMBDA(_xlpm.x,_xlpm.x=$M269))))</f>
        <v>#NAME?</v>
      </c>
      <c r="P269" s="4" t="e">
        <f t="shared" si="78"/>
        <v>#NAME?</v>
      </c>
      <c r="Q269" s="6" t="e" cm="1">
        <f t="array" ref="Q269">SUM(_xlfn._xlws.FILTER($G$2:$G$2454,_xlfn.MAP($N$2:$N$2454,_xlfn.LAMBDA(_xlpm.x,_xlpm.x=$N269))))</f>
        <v>#NAME?</v>
      </c>
      <c r="R269" s="4" t="e">
        <f t="shared" si="79"/>
        <v>#NAME?</v>
      </c>
      <c r="S269" s="4" t="e">
        <f t="shared" si="80"/>
        <v>#NAME?</v>
      </c>
      <c r="T269" s="4" t="e">
        <f t="shared" si="81"/>
        <v>#NAME?</v>
      </c>
      <c r="U269" s="4" t="e">
        <f t="shared" si="82"/>
        <v>#NAME?</v>
      </c>
      <c r="V269" s="2"/>
      <c r="X269" s="2"/>
      <c r="AC269" s="2"/>
      <c r="AD269" s="2"/>
    </row>
    <row r="270" spans="1:30">
      <c r="A270" s="1" t="str">
        <f t="shared" si="69"/>
        <v>-ca- : [kɔ]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2</v>
      </c>
      <c r="F270" s="9" t="s">
        <v>1799</v>
      </c>
      <c r="G270" s="3" t="e">
        <f t="shared" si="70"/>
        <v>#NAME?</v>
      </c>
      <c r="H270" s="4" t="str">
        <f t="shared" si="71"/>
        <v>kɔ</v>
      </c>
      <c r="I270" s="4" t="str">
        <f t="shared" si="72"/>
        <v>ca</v>
      </c>
      <c r="J270" s="10">
        <f t="shared" si="73"/>
        <v>2</v>
      </c>
      <c r="K270" s="1">
        <f t="shared" si="74"/>
        <v>2</v>
      </c>
      <c r="L270" s="10">
        <f t="shared" si="75"/>
        <v>2</v>
      </c>
      <c r="M270" s="1" t="str">
        <f t="shared" si="76"/>
        <v>-ca-</v>
      </c>
      <c r="N270" s="1" t="str">
        <f t="shared" si="77"/>
        <v>[kɔ]</v>
      </c>
      <c r="O270" s="3" t="e" cm="1">
        <f t="array" ref="O270">SUM(_xlfn._xlws.FILTER($G$2:$G$2454,_xlfn.MAP($M$2:$M$2454,_xlfn.LAMBDA(_xlpm.x,_xlpm.x=$M270))))</f>
        <v>#NAME?</v>
      </c>
      <c r="P270" s="4" t="e">
        <f t="shared" si="78"/>
        <v>#NAME?</v>
      </c>
      <c r="Q270" s="6" t="e" cm="1">
        <f t="array" ref="Q270">SUM(_xlfn._xlws.FILTER($G$2:$G$2454,_xlfn.MAP($N$2:$N$2454,_xlfn.LAMBDA(_xlpm.x,_xlpm.x=$N270))))</f>
        <v>#NAME?</v>
      </c>
      <c r="R270" s="4" t="e">
        <f t="shared" si="79"/>
        <v>#NAME?</v>
      </c>
      <c r="S270" s="4" t="e">
        <f t="shared" si="80"/>
        <v>#NAME?</v>
      </c>
      <c r="T270" s="4" t="e">
        <f t="shared" si="81"/>
        <v>#NAME?</v>
      </c>
      <c r="U270" s="4" t="e">
        <f t="shared" si="82"/>
        <v>#NAME?</v>
      </c>
      <c r="V270" s="2"/>
      <c r="X270" s="2"/>
      <c r="AC270" s="2"/>
      <c r="AD270" s="2"/>
    </row>
    <row r="271" spans="1:30">
      <c r="A271" s="1" t="str">
        <f t="shared" si="69"/>
        <v>-gi- : [dʒi]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1963</v>
      </c>
      <c r="G271" s="3" t="e">
        <f t="shared" si="70"/>
        <v>#NAME?</v>
      </c>
      <c r="H271" s="4" t="str">
        <f t="shared" si="71"/>
        <v>dʒi</v>
      </c>
      <c r="I271" s="4" t="str">
        <f t="shared" si="72"/>
        <v>gi</v>
      </c>
      <c r="J271" s="10">
        <f t="shared" si="73"/>
        <v>3</v>
      </c>
      <c r="K271" s="1">
        <f t="shared" si="74"/>
        <v>2</v>
      </c>
      <c r="L271" s="10">
        <f t="shared" si="75"/>
        <v>3</v>
      </c>
      <c r="M271" s="1" t="str">
        <f t="shared" si="76"/>
        <v>-gi-</v>
      </c>
      <c r="N271" s="1" t="str">
        <f t="shared" si="77"/>
        <v>[dʒi]</v>
      </c>
      <c r="O271" s="3" t="e" cm="1">
        <f t="array" ref="O271">SUM(_xlfn._xlws.FILTER($G$2:$G$2454,_xlfn.MAP($M$2:$M$2454,_xlfn.LAMBDA(_xlpm.x,_xlpm.x=$M271))))</f>
        <v>#NAME?</v>
      </c>
      <c r="P271" s="4" t="e">
        <f t="shared" si="78"/>
        <v>#NAME?</v>
      </c>
      <c r="Q271" s="6" t="e" cm="1">
        <f t="array" ref="Q271">SUM(_xlfn._xlws.FILTER($G$2:$G$2454,_xlfn.MAP($N$2:$N$2454,_xlfn.LAMBDA(_xlpm.x,_xlpm.x=$N271))))</f>
        <v>#NAME?</v>
      </c>
      <c r="R271" s="4" t="e">
        <f t="shared" si="79"/>
        <v>#NAME?</v>
      </c>
      <c r="S271" s="4" t="e">
        <f t="shared" si="80"/>
        <v>#NAME?</v>
      </c>
      <c r="T271" s="4" t="e">
        <f t="shared" si="81"/>
        <v>#NAME?</v>
      </c>
      <c r="U271" s="4" t="e">
        <f t="shared" si="82"/>
        <v>#NAME?</v>
      </c>
      <c r="V271" s="2"/>
      <c r="X271" s="2"/>
      <c r="AC271" s="2"/>
      <c r="AD271" s="2"/>
    </row>
    <row r="272" spans="1:30">
      <c r="A272" s="1" t="str">
        <f t="shared" si="69"/>
        <v>-gi- : [ɡɜ]</v>
      </c>
      <c r="B272" s="1">
        <f t="shared" si="83"/>
        <v>0</v>
      </c>
      <c r="C272" s="1">
        <f t="shared" si="83"/>
        <v>0</v>
      </c>
      <c r="D272" s="1">
        <f t="shared" si="83"/>
        <v>0</v>
      </c>
      <c r="E272" s="7">
        <v>5</v>
      </c>
      <c r="F272" s="9" t="s">
        <v>1100</v>
      </c>
      <c r="G272" s="3" t="e">
        <f t="shared" si="70"/>
        <v>#NAME?</v>
      </c>
      <c r="H272" s="1" t="str">
        <f t="shared" si="71"/>
        <v>ɡɜ</v>
      </c>
      <c r="I272" s="1" t="str">
        <f t="shared" si="72"/>
        <v>gi</v>
      </c>
      <c r="J272" s="10">
        <f t="shared" si="73"/>
        <v>2</v>
      </c>
      <c r="K272" s="1">
        <f t="shared" si="74"/>
        <v>2</v>
      </c>
      <c r="L272" s="10">
        <f t="shared" si="75"/>
        <v>2</v>
      </c>
      <c r="M272" s="1" t="str">
        <f t="shared" si="76"/>
        <v>-gi-</v>
      </c>
      <c r="N272" s="1" t="str">
        <f t="shared" si="77"/>
        <v>[ɡɜ]</v>
      </c>
      <c r="O272" s="3" t="e" cm="1">
        <f t="array" ref="O272">SUM(_xlfn._xlws.FILTER($G$2:$G$2454,_xlfn.MAP($M$2:$M$2454,_xlfn.LAMBDA(_xlpm.x,_xlpm.x=$M272))))</f>
        <v>#NAME?</v>
      </c>
      <c r="P272" s="4" t="e">
        <f t="shared" si="78"/>
        <v>#NAME?</v>
      </c>
      <c r="Q272" s="6" t="e" cm="1">
        <f t="array" ref="Q272">SUM(_xlfn._xlws.FILTER($G$2:$G$2454,_xlfn.MAP($N$2:$N$2454,_xlfn.LAMBDA(_xlpm.x,_xlpm.x=$N272))))</f>
        <v>#NAME?</v>
      </c>
      <c r="R272" s="4" t="e">
        <f t="shared" si="79"/>
        <v>#NAME?</v>
      </c>
      <c r="S272" s="4" t="e">
        <f t="shared" si="80"/>
        <v>#NAME?</v>
      </c>
      <c r="T272" s="4" t="e">
        <f t="shared" si="81"/>
        <v>#NAME?</v>
      </c>
      <c r="U272" s="4" t="e">
        <f t="shared" si="82"/>
        <v>#NAME?</v>
      </c>
      <c r="V272" s="2"/>
      <c r="X272" s="2"/>
      <c r="AC272" s="2"/>
      <c r="AD272" s="2"/>
    </row>
    <row r="273" spans="1:30">
      <c r="A273" s="1" t="str">
        <f t="shared" si="69"/>
        <v>-to- : [tu]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297</v>
      </c>
      <c r="G273" s="3" t="e">
        <f t="shared" si="70"/>
        <v>#NAME?</v>
      </c>
      <c r="H273" s="4" t="str">
        <f t="shared" si="71"/>
        <v>tu</v>
      </c>
      <c r="I273" s="4" t="str">
        <f t="shared" si="72"/>
        <v>to</v>
      </c>
      <c r="J273" s="10">
        <f t="shared" si="73"/>
        <v>2</v>
      </c>
      <c r="K273" s="1">
        <f t="shared" si="74"/>
        <v>2</v>
      </c>
      <c r="L273" s="10">
        <f t="shared" si="75"/>
        <v>2</v>
      </c>
      <c r="M273" s="1" t="str">
        <f t="shared" si="76"/>
        <v>-to-</v>
      </c>
      <c r="N273" s="1" t="str">
        <f t="shared" si="77"/>
        <v>[tu]</v>
      </c>
      <c r="O273" s="3" t="e" cm="1">
        <f t="array" ref="O273">SUM(_xlfn._xlws.FILTER($G$2:$G$2454,_xlfn.MAP($M$2:$M$2454,_xlfn.LAMBDA(_xlpm.x,_xlpm.x=$M273))))</f>
        <v>#NAME?</v>
      </c>
      <c r="P273" s="4" t="e">
        <f t="shared" si="78"/>
        <v>#NAME?</v>
      </c>
      <c r="Q273" s="6" t="e" cm="1">
        <f t="array" ref="Q273">SUM(_xlfn._xlws.FILTER($G$2:$G$2454,_xlfn.MAP($N$2:$N$2454,_xlfn.LAMBDA(_xlpm.x,_xlpm.x=$N273))))</f>
        <v>#NAME?</v>
      </c>
      <c r="R273" s="4" t="e">
        <f t="shared" si="79"/>
        <v>#NAME?</v>
      </c>
      <c r="S273" s="4" t="e">
        <f t="shared" si="80"/>
        <v>#NAME?</v>
      </c>
      <c r="T273" s="4" t="e">
        <f t="shared" si="81"/>
        <v>#NAME?</v>
      </c>
      <c r="U273" s="4" t="e">
        <f t="shared" si="82"/>
        <v>#NAME?</v>
      </c>
      <c r="V273" s="2"/>
      <c r="X273" s="2"/>
      <c r="AC273" s="2"/>
      <c r="AD273" s="2"/>
    </row>
    <row r="274" spans="1:30">
      <c r="A274" s="1" t="str">
        <f t="shared" si="69"/>
        <v>-le- : [li]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118</v>
      </c>
      <c r="G274" s="3" t="e">
        <f t="shared" si="70"/>
        <v>#NAME?</v>
      </c>
      <c r="H274" s="4" t="str">
        <f t="shared" si="71"/>
        <v>li</v>
      </c>
      <c r="I274" s="4" t="str">
        <f t="shared" si="72"/>
        <v>le</v>
      </c>
      <c r="J274" s="10">
        <f t="shared" si="73"/>
        <v>2</v>
      </c>
      <c r="K274" s="1">
        <f t="shared" si="74"/>
        <v>2</v>
      </c>
      <c r="L274" s="10">
        <f t="shared" si="75"/>
        <v>2</v>
      </c>
      <c r="M274" s="1" t="str">
        <f t="shared" si="76"/>
        <v>-le-</v>
      </c>
      <c r="N274" s="1" t="str">
        <f t="shared" si="77"/>
        <v>[li]</v>
      </c>
      <c r="O274" s="3" t="e" cm="1">
        <f t="array" ref="O274">SUM(_xlfn._xlws.FILTER($G$2:$G$2454,_xlfn.MAP($M$2:$M$2454,_xlfn.LAMBDA(_xlpm.x,_xlpm.x=$M274))))</f>
        <v>#NAME?</v>
      </c>
      <c r="P274" s="4" t="e">
        <f t="shared" si="78"/>
        <v>#NAME?</v>
      </c>
      <c r="Q274" s="6" t="e" cm="1">
        <f t="array" ref="Q274">SUM(_xlfn._xlws.FILTER($G$2:$G$2454,_xlfn.MAP($N$2:$N$2454,_xlfn.LAMBDA(_xlpm.x,_xlpm.x=$N274))))</f>
        <v>#NAME?</v>
      </c>
      <c r="R274" s="4" t="e">
        <f t="shared" si="79"/>
        <v>#NAME?</v>
      </c>
      <c r="S274" s="4" t="e">
        <f t="shared" si="80"/>
        <v>#NAME?</v>
      </c>
      <c r="T274" s="4" t="e">
        <f t="shared" si="81"/>
        <v>#NAME?</v>
      </c>
      <c r="U274" s="4" t="e">
        <f t="shared" si="82"/>
        <v>#NAME?</v>
      </c>
      <c r="V274" s="2"/>
      <c r="X274" s="2"/>
      <c r="AC274" s="2"/>
      <c r="AD274" s="2"/>
    </row>
    <row r="275" spans="1:30">
      <c r="A275" s="1" t="str">
        <f t="shared" si="69"/>
        <v>-lo- : [lɔ]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10</v>
      </c>
      <c r="F275" s="9" t="s">
        <v>949</v>
      </c>
      <c r="G275" s="3" t="e">
        <f t="shared" si="70"/>
        <v>#NAME?</v>
      </c>
      <c r="H275" s="4" t="str">
        <f t="shared" si="71"/>
        <v>lɔ</v>
      </c>
      <c r="I275" s="4" t="str">
        <f t="shared" si="72"/>
        <v>lo</v>
      </c>
      <c r="J275" s="10">
        <f t="shared" si="73"/>
        <v>2</v>
      </c>
      <c r="K275" s="1">
        <f t="shared" si="74"/>
        <v>2</v>
      </c>
      <c r="L275" s="10">
        <f t="shared" si="75"/>
        <v>2</v>
      </c>
      <c r="M275" s="1" t="str">
        <f t="shared" si="76"/>
        <v>-lo-</v>
      </c>
      <c r="N275" s="1" t="str">
        <f t="shared" si="77"/>
        <v>[lɔ]</v>
      </c>
      <c r="O275" s="3" t="e" cm="1">
        <f t="array" ref="O275">SUM(_xlfn._xlws.FILTER($G$2:$G$2454,_xlfn.MAP($M$2:$M$2454,_xlfn.LAMBDA(_xlpm.x,_xlpm.x=$M275))))</f>
        <v>#NAME?</v>
      </c>
      <c r="P275" s="4" t="e">
        <f t="shared" si="78"/>
        <v>#NAME?</v>
      </c>
      <c r="Q275" s="6" t="e" cm="1">
        <f t="array" ref="Q275">SUM(_xlfn._xlws.FILTER($G$2:$G$2454,_xlfn.MAP($N$2:$N$2454,_xlfn.LAMBDA(_xlpm.x,_xlpm.x=$N275))))</f>
        <v>#NAME?</v>
      </c>
      <c r="R275" s="4" t="e">
        <f t="shared" si="79"/>
        <v>#NAME?</v>
      </c>
      <c r="S275" s="4" t="e">
        <f t="shared" si="80"/>
        <v>#NAME?</v>
      </c>
      <c r="T275" s="4" t="e">
        <f t="shared" si="81"/>
        <v>#NAME?</v>
      </c>
      <c r="U275" s="4" t="e">
        <f t="shared" si="82"/>
        <v>#NAME?</v>
      </c>
      <c r="V275" s="2"/>
      <c r="X275" s="2"/>
      <c r="AC275" s="2"/>
      <c r="AD275" s="2"/>
    </row>
    <row r="276" spans="1:30">
      <c r="A276" s="1" t="str">
        <f t="shared" si="69"/>
        <v>-se- : [zɪ]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2</v>
      </c>
      <c r="F276" s="9" t="s">
        <v>2304</v>
      </c>
      <c r="G276" s="3" t="e">
        <f t="shared" si="70"/>
        <v>#NAME?</v>
      </c>
      <c r="H276" s="4" t="str">
        <f t="shared" si="71"/>
        <v>zɪ</v>
      </c>
      <c r="I276" s="4" t="str">
        <f t="shared" si="72"/>
        <v>se</v>
      </c>
      <c r="J276" s="10">
        <f t="shared" si="73"/>
        <v>2</v>
      </c>
      <c r="K276" s="1">
        <f t="shared" si="74"/>
        <v>2</v>
      </c>
      <c r="L276" s="10">
        <f t="shared" si="75"/>
        <v>2</v>
      </c>
      <c r="M276" s="1" t="str">
        <f t="shared" si="76"/>
        <v>-se-</v>
      </c>
      <c r="N276" s="1" t="str">
        <f t="shared" si="77"/>
        <v>[zɪ]</v>
      </c>
      <c r="O276" s="3" t="e" cm="1">
        <f t="array" ref="O276">SUM(_xlfn._xlws.FILTER($G$2:$G$2454,_xlfn.MAP($M$2:$M$2454,_xlfn.LAMBDA(_xlpm.x,_xlpm.x=$M276))))</f>
        <v>#NAME?</v>
      </c>
      <c r="P276" s="4" t="e">
        <f t="shared" si="78"/>
        <v>#NAME?</v>
      </c>
      <c r="Q276" s="6" t="e" cm="1">
        <f t="array" ref="Q276">SUM(_xlfn._xlws.FILTER($G$2:$G$2454,_xlfn.MAP($N$2:$N$2454,_xlfn.LAMBDA(_xlpm.x,_xlpm.x=$N276))))</f>
        <v>#NAME?</v>
      </c>
      <c r="R276" s="4" t="e">
        <f t="shared" si="79"/>
        <v>#NAME?</v>
      </c>
      <c r="S276" s="4" t="e">
        <f t="shared" si="80"/>
        <v>#NAME?</v>
      </c>
      <c r="T276" s="4" t="e">
        <f t="shared" si="81"/>
        <v>#NAME?</v>
      </c>
      <c r="U276" s="4" t="e">
        <f t="shared" si="82"/>
        <v>#NAME?</v>
      </c>
      <c r="V276" s="2"/>
      <c r="X276" s="2"/>
      <c r="AC276" s="2"/>
      <c r="AD276" s="2"/>
    </row>
    <row r="277" spans="1:30">
      <c r="A277" s="1" t="str">
        <f t="shared" si="69"/>
        <v>-la- : [lɑ]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3</v>
      </c>
      <c r="F277" s="9" t="s">
        <v>1633</v>
      </c>
      <c r="G277" s="3" t="e">
        <f t="shared" si="70"/>
        <v>#NAME?</v>
      </c>
      <c r="H277" s="4" t="str">
        <f t="shared" si="71"/>
        <v>lɑ</v>
      </c>
      <c r="I277" s="4" t="str">
        <f t="shared" si="72"/>
        <v>la</v>
      </c>
      <c r="J277" s="10">
        <f t="shared" si="73"/>
        <v>2</v>
      </c>
      <c r="K277" s="1">
        <f t="shared" si="74"/>
        <v>2</v>
      </c>
      <c r="L277" s="10">
        <f t="shared" si="75"/>
        <v>2</v>
      </c>
      <c r="M277" s="1" t="str">
        <f t="shared" si="76"/>
        <v>-la-</v>
      </c>
      <c r="N277" s="1" t="str">
        <f t="shared" si="77"/>
        <v>[lɑ]</v>
      </c>
      <c r="O277" s="3" t="e" cm="1">
        <f t="array" ref="O277">SUM(_xlfn._xlws.FILTER($G$2:$G$2454,_xlfn.MAP($M$2:$M$2454,_xlfn.LAMBDA(_xlpm.x,_xlpm.x=$M277))))</f>
        <v>#NAME?</v>
      </c>
      <c r="P277" s="4" t="e">
        <f t="shared" si="78"/>
        <v>#NAME?</v>
      </c>
      <c r="Q277" s="6" t="e" cm="1">
        <f t="array" ref="Q277">SUM(_xlfn._xlws.FILTER($G$2:$G$2454,_xlfn.MAP($N$2:$N$2454,_xlfn.LAMBDA(_xlpm.x,_xlpm.x=$N277))))</f>
        <v>#NAME?</v>
      </c>
      <c r="R277" s="4" t="e">
        <f t="shared" si="79"/>
        <v>#NAME?</v>
      </c>
      <c r="S277" s="4" t="e">
        <f t="shared" si="80"/>
        <v>#NAME?</v>
      </c>
      <c r="T277" s="4" t="e">
        <f t="shared" si="81"/>
        <v>#NAME?</v>
      </c>
      <c r="U277" s="4" t="e">
        <f t="shared" si="82"/>
        <v>#NAME?</v>
      </c>
      <c r="V277" s="2"/>
      <c r="X277" s="2"/>
      <c r="AC277" s="2"/>
      <c r="AD277" s="2"/>
    </row>
    <row r="278" spans="1:30">
      <c r="A278" s="1" t="str">
        <f t="shared" si="69"/>
        <v>-la- : [læ]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17</v>
      </c>
      <c r="F278" s="9" t="s">
        <v>140</v>
      </c>
      <c r="G278" s="3" t="e">
        <f t="shared" si="70"/>
        <v>#NAME?</v>
      </c>
      <c r="H278" s="4" t="str">
        <f t="shared" si="71"/>
        <v>læ</v>
      </c>
      <c r="I278" s="4" t="str">
        <f t="shared" si="72"/>
        <v>la</v>
      </c>
      <c r="J278" s="10">
        <f t="shared" si="73"/>
        <v>2</v>
      </c>
      <c r="K278" s="1">
        <f t="shared" si="74"/>
        <v>2</v>
      </c>
      <c r="L278" s="10">
        <f t="shared" si="75"/>
        <v>2</v>
      </c>
      <c r="M278" s="1" t="str">
        <f t="shared" si="76"/>
        <v>-la-</v>
      </c>
      <c r="N278" s="1" t="str">
        <f t="shared" si="77"/>
        <v>[læ]</v>
      </c>
      <c r="O278" s="3" t="e" cm="1">
        <f t="array" ref="O278">SUM(_xlfn._xlws.FILTER($G$2:$G$2454,_xlfn.MAP($M$2:$M$2454,_xlfn.LAMBDA(_xlpm.x,_xlpm.x=$M278))))</f>
        <v>#NAME?</v>
      </c>
      <c r="P278" s="4" t="e">
        <f t="shared" si="78"/>
        <v>#NAME?</v>
      </c>
      <c r="Q278" s="6" t="e" cm="1">
        <f t="array" ref="Q278">SUM(_xlfn._xlws.FILTER($G$2:$G$2454,_xlfn.MAP($N$2:$N$2454,_xlfn.LAMBDA(_xlpm.x,_xlpm.x=$N278))))</f>
        <v>#NAME?</v>
      </c>
      <c r="R278" s="4" t="e">
        <f t="shared" si="79"/>
        <v>#NAME?</v>
      </c>
      <c r="S278" s="4" t="e">
        <f t="shared" si="80"/>
        <v>#NAME?</v>
      </c>
      <c r="T278" s="4" t="e">
        <f t="shared" si="81"/>
        <v>#NAME?</v>
      </c>
      <c r="U278" s="4" t="e">
        <f t="shared" si="82"/>
        <v>#NAME?</v>
      </c>
      <c r="V278" s="2"/>
      <c r="X278" s="2"/>
      <c r="AC278" s="2"/>
      <c r="AD278" s="2"/>
    </row>
    <row r="279" spans="1:30">
      <c r="A279" s="1" t="str">
        <f t="shared" si="69"/>
        <v>-boo- : [bu]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2</v>
      </c>
      <c r="F279" s="9" t="s">
        <v>18</v>
      </c>
      <c r="G279" s="3" t="e">
        <f t="shared" si="70"/>
        <v>#NAME?</v>
      </c>
      <c r="H279" s="4" t="str">
        <f t="shared" si="71"/>
        <v>bu</v>
      </c>
      <c r="I279" s="4" t="str">
        <f t="shared" si="72"/>
        <v>boo</v>
      </c>
      <c r="J279" s="10">
        <f t="shared" si="73"/>
        <v>2</v>
      </c>
      <c r="K279" s="1">
        <f t="shared" si="74"/>
        <v>3</v>
      </c>
      <c r="L279" s="10">
        <f t="shared" si="75"/>
        <v>3</v>
      </c>
      <c r="M279" s="1" t="str">
        <f t="shared" si="76"/>
        <v>-boo-</v>
      </c>
      <c r="N279" s="1" t="str">
        <f t="shared" si="77"/>
        <v>[bu]</v>
      </c>
      <c r="O279" s="3" t="e" cm="1">
        <f t="array" ref="O279">SUM(_xlfn._xlws.FILTER($G$2:$G$2454,_xlfn.MAP($M$2:$M$2454,_xlfn.LAMBDA(_xlpm.x,_xlpm.x=$M279))))</f>
        <v>#NAME?</v>
      </c>
      <c r="P279" s="4" t="e">
        <f t="shared" si="78"/>
        <v>#NAME?</v>
      </c>
      <c r="Q279" s="6" t="e" cm="1">
        <f t="array" ref="Q279">SUM(_xlfn._xlws.FILTER($G$2:$G$2454,_xlfn.MAP($N$2:$N$2454,_xlfn.LAMBDA(_xlpm.x,_xlpm.x=$N279))))</f>
        <v>#NAME?</v>
      </c>
      <c r="R279" s="4" t="e">
        <f t="shared" si="79"/>
        <v>#NAME?</v>
      </c>
      <c r="S279" s="4" t="e">
        <f t="shared" si="80"/>
        <v>#NAME?</v>
      </c>
      <c r="T279" s="4" t="e">
        <f t="shared" si="81"/>
        <v>#NAME?</v>
      </c>
      <c r="U279" s="4" t="e">
        <f t="shared" si="82"/>
        <v>#NAME?</v>
      </c>
      <c r="V279" s="2"/>
      <c r="X279" s="2"/>
      <c r="AC279" s="2"/>
      <c r="AD279" s="2"/>
    </row>
    <row r="280" spans="1:30">
      <c r="A280" s="1" t="str">
        <f t="shared" si="69"/>
        <v>-brea- : [bɹi]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1453</v>
      </c>
      <c r="G280" s="3" t="e">
        <f t="shared" si="70"/>
        <v>#NAME?</v>
      </c>
      <c r="H280" s="4" t="str">
        <f t="shared" si="71"/>
        <v>bɹi</v>
      </c>
      <c r="I280" s="4" t="str">
        <f t="shared" si="72"/>
        <v>brea</v>
      </c>
      <c r="J280" s="10">
        <f t="shared" si="73"/>
        <v>3</v>
      </c>
      <c r="K280" s="1">
        <f t="shared" si="74"/>
        <v>4</v>
      </c>
      <c r="L280" s="10">
        <f t="shared" si="75"/>
        <v>4</v>
      </c>
      <c r="M280" s="1" t="str">
        <f t="shared" si="76"/>
        <v>-brea-</v>
      </c>
      <c r="N280" s="1" t="str">
        <f t="shared" si="77"/>
        <v>[bɹi]</v>
      </c>
      <c r="O280" s="3" t="e" cm="1">
        <f t="array" ref="O280">SUM(_xlfn._xlws.FILTER($G$2:$G$2454,_xlfn.MAP($M$2:$M$2454,_xlfn.LAMBDA(_xlpm.x,_xlpm.x=$M280))))</f>
        <v>#NAME?</v>
      </c>
      <c r="P280" s="4" t="e">
        <f t="shared" si="78"/>
        <v>#NAME?</v>
      </c>
      <c r="Q280" s="6" t="e" cm="1">
        <f t="array" ref="Q280">SUM(_xlfn._xlws.FILTER($G$2:$G$2454,_xlfn.MAP($N$2:$N$2454,_xlfn.LAMBDA(_xlpm.x,_xlpm.x=$N280))))</f>
        <v>#NAME?</v>
      </c>
      <c r="R280" s="4" t="e">
        <f t="shared" si="79"/>
        <v>#NAME?</v>
      </c>
      <c r="S280" s="4" t="e">
        <f t="shared" si="80"/>
        <v>#NAME?</v>
      </c>
      <c r="T280" s="4" t="e">
        <f t="shared" si="81"/>
        <v>#NAME?</v>
      </c>
      <c r="U280" s="4" t="e">
        <f t="shared" si="82"/>
        <v>#NAME?</v>
      </c>
      <c r="V280" s="2"/>
      <c r="X280" s="2"/>
      <c r="AC280" s="2"/>
      <c r="AD280" s="2"/>
    </row>
    <row r="281" spans="1:30">
      <c r="A281" s="1" t="str">
        <f t="shared" si="69"/>
        <v>-ce- : [sɜ]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3</v>
      </c>
      <c r="F281" s="9" t="s">
        <v>1648</v>
      </c>
      <c r="G281" s="3" t="e">
        <f t="shared" si="70"/>
        <v>#NAME?</v>
      </c>
      <c r="H281" s="4" t="str">
        <f t="shared" si="71"/>
        <v>sɜ</v>
      </c>
      <c r="I281" s="4" t="str">
        <f t="shared" si="72"/>
        <v>ce</v>
      </c>
      <c r="J281" s="10">
        <f t="shared" si="73"/>
        <v>2</v>
      </c>
      <c r="K281" s="1">
        <f t="shared" si="74"/>
        <v>2</v>
      </c>
      <c r="L281" s="10">
        <f t="shared" si="75"/>
        <v>2</v>
      </c>
      <c r="M281" s="1" t="str">
        <f t="shared" si="76"/>
        <v>-ce-</v>
      </c>
      <c r="N281" s="1" t="str">
        <f t="shared" si="77"/>
        <v>[sɜ]</v>
      </c>
      <c r="O281" s="3" t="e" cm="1">
        <f t="array" ref="O281">SUM(_xlfn._xlws.FILTER($G$2:$G$2454,_xlfn.MAP($M$2:$M$2454,_xlfn.LAMBDA(_xlpm.x,_xlpm.x=$M281))))</f>
        <v>#NAME?</v>
      </c>
      <c r="P281" s="4" t="e">
        <f t="shared" si="78"/>
        <v>#NAME?</v>
      </c>
      <c r="Q281" s="6" t="e" cm="1">
        <f t="array" ref="Q281">SUM(_xlfn._xlws.FILTER($G$2:$G$2454,_xlfn.MAP($N$2:$N$2454,_xlfn.LAMBDA(_xlpm.x,_xlpm.x=$N281))))</f>
        <v>#NAME?</v>
      </c>
      <c r="R281" s="4" t="e">
        <f t="shared" si="79"/>
        <v>#NAME?</v>
      </c>
      <c r="S281" s="4" t="e">
        <f t="shared" si="80"/>
        <v>#NAME?</v>
      </c>
      <c r="T281" s="4" t="e">
        <f t="shared" si="81"/>
        <v>#NAME?</v>
      </c>
      <c r="U281" s="4" t="e">
        <f t="shared" si="82"/>
        <v>#NAME?</v>
      </c>
      <c r="V281" s="2"/>
      <c r="X281" s="2"/>
      <c r="AC281" s="2"/>
      <c r="AD281" s="2"/>
    </row>
    <row r="282" spans="1:30">
      <c r="A282" s="1" t="str">
        <f t="shared" si="69"/>
        <v>-cou- : [kʊ]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1679</v>
      </c>
      <c r="G282" s="3" t="e">
        <f t="shared" si="70"/>
        <v>#NAME?</v>
      </c>
      <c r="H282" s="4" t="str">
        <f t="shared" si="71"/>
        <v>kʊ</v>
      </c>
      <c r="I282" s="4" t="str">
        <f t="shared" si="72"/>
        <v>cou</v>
      </c>
      <c r="J282" s="10">
        <f t="shared" si="73"/>
        <v>2</v>
      </c>
      <c r="K282" s="1">
        <f t="shared" si="74"/>
        <v>3</v>
      </c>
      <c r="L282" s="10">
        <f t="shared" si="75"/>
        <v>3</v>
      </c>
      <c r="M282" s="1" t="str">
        <f t="shared" si="76"/>
        <v>-cou-</v>
      </c>
      <c r="N282" s="1" t="str">
        <f t="shared" si="77"/>
        <v>[kʊ]</v>
      </c>
      <c r="O282" s="3" t="e" cm="1">
        <f t="array" ref="O282">SUM(_xlfn._xlws.FILTER($G$2:$G$2454,_xlfn.MAP($M$2:$M$2454,_xlfn.LAMBDA(_xlpm.x,_xlpm.x=$M282))))</f>
        <v>#NAME?</v>
      </c>
      <c r="P282" s="4" t="e">
        <f t="shared" si="78"/>
        <v>#NAME?</v>
      </c>
      <c r="Q282" s="6" t="e" cm="1">
        <f t="array" ref="Q282">SUM(_xlfn._xlws.FILTER($G$2:$G$2454,_xlfn.MAP($N$2:$N$2454,_xlfn.LAMBDA(_xlpm.x,_xlpm.x=$N282))))</f>
        <v>#NAME?</v>
      </c>
      <c r="R282" s="4" t="e">
        <f t="shared" si="79"/>
        <v>#NAME?</v>
      </c>
      <c r="S282" s="4" t="e">
        <f t="shared" si="80"/>
        <v>#NAME?</v>
      </c>
      <c r="T282" s="4" t="e">
        <f t="shared" si="81"/>
        <v>#NAME?</v>
      </c>
      <c r="U282" s="4" t="e">
        <f t="shared" si="82"/>
        <v>#NAME?</v>
      </c>
      <c r="V282" s="2"/>
      <c r="X282" s="2"/>
      <c r="AC282" s="2"/>
      <c r="AD282" s="2"/>
    </row>
    <row r="283" spans="1:30">
      <c r="A283" s="1" t="str">
        <f t="shared" si="69"/>
        <v>-dra- : [dɹæ]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1270</v>
      </c>
      <c r="G283" s="3" t="e">
        <f t="shared" si="70"/>
        <v>#NAME?</v>
      </c>
      <c r="H283" s="4" t="str">
        <f t="shared" si="71"/>
        <v>dɹæ</v>
      </c>
      <c r="I283" s="4" t="str">
        <f t="shared" si="72"/>
        <v>dra</v>
      </c>
      <c r="J283" s="10">
        <f t="shared" si="73"/>
        <v>3</v>
      </c>
      <c r="K283" s="1">
        <f t="shared" si="74"/>
        <v>3</v>
      </c>
      <c r="L283" s="10">
        <f t="shared" si="75"/>
        <v>3</v>
      </c>
      <c r="M283" s="1" t="str">
        <f t="shared" si="76"/>
        <v>-dra-</v>
      </c>
      <c r="N283" s="1" t="str">
        <f t="shared" si="77"/>
        <v>[dɹæ]</v>
      </c>
      <c r="O283" s="3" t="e" cm="1">
        <f t="array" ref="O283">SUM(_xlfn._xlws.FILTER($G$2:$G$2454,_xlfn.MAP($M$2:$M$2454,_xlfn.LAMBDA(_xlpm.x,_xlpm.x=$M283))))</f>
        <v>#NAME?</v>
      </c>
      <c r="P283" s="4" t="e">
        <f t="shared" si="78"/>
        <v>#NAME?</v>
      </c>
      <c r="Q283" s="6" t="e" cm="1">
        <f t="array" ref="Q283">SUM(_xlfn._xlws.FILTER($G$2:$G$2454,_xlfn.MAP($N$2:$N$2454,_xlfn.LAMBDA(_xlpm.x,_xlpm.x=$N283))))</f>
        <v>#NAME?</v>
      </c>
      <c r="R283" s="4" t="e">
        <f t="shared" si="79"/>
        <v>#NAME?</v>
      </c>
      <c r="S283" s="4" t="e">
        <f t="shared" si="80"/>
        <v>#NAME?</v>
      </c>
      <c r="T283" s="4" t="e">
        <f t="shared" si="81"/>
        <v>#NAME?</v>
      </c>
      <c r="U283" s="4" t="e">
        <f t="shared" si="82"/>
        <v>#NAME?</v>
      </c>
      <c r="V283" s="2"/>
      <c r="X283" s="2"/>
      <c r="AC283" s="2"/>
      <c r="AD283" s="2"/>
    </row>
    <row r="284" spans="1:30">
      <c r="A284" s="1" t="str">
        <f t="shared" si="69"/>
        <v>-dra- : [dɹəɪ]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1973</v>
      </c>
      <c r="G284" s="3" t="e">
        <f t="shared" si="70"/>
        <v>#NAME?</v>
      </c>
      <c r="H284" s="4" t="str">
        <f t="shared" si="71"/>
        <v>dɹəɪ</v>
      </c>
      <c r="I284" s="4" t="str">
        <f t="shared" si="72"/>
        <v>dra</v>
      </c>
      <c r="J284" s="10">
        <f t="shared" si="73"/>
        <v>4</v>
      </c>
      <c r="K284" s="1">
        <f t="shared" si="74"/>
        <v>3</v>
      </c>
      <c r="L284" s="10">
        <f t="shared" si="75"/>
        <v>4</v>
      </c>
      <c r="M284" s="1" t="str">
        <f t="shared" si="76"/>
        <v>-dra-</v>
      </c>
      <c r="N284" s="1" t="str">
        <f t="shared" si="77"/>
        <v>[dɹəɪ]</v>
      </c>
      <c r="O284" s="3" t="e" cm="1">
        <f t="array" ref="O284">SUM(_xlfn._xlws.FILTER($G$2:$G$2454,_xlfn.MAP($M$2:$M$2454,_xlfn.LAMBDA(_xlpm.x,_xlpm.x=$M284))))</f>
        <v>#NAME?</v>
      </c>
      <c r="P284" s="4" t="e">
        <f t="shared" si="78"/>
        <v>#NAME?</v>
      </c>
      <c r="Q284" s="6" t="e" cm="1">
        <f t="array" ref="Q284">SUM(_xlfn._xlws.FILTER($G$2:$G$2454,_xlfn.MAP($N$2:$N$2454,_xlfn.LAMBDA(_xlpm.x,_xlpm.x=$N284))))</f>
        <v>#NAME?</v>
      </c>
      <c r="R284" s="4" t="e">
        <f t="shared" si="79"/>
        <v>#NAME?</v>
      </c>
      <c r="S284" s="4" t="e">
        <f t="shared" si="80"/>
        <v>#NAME?</v>
      </c>
      <c r="T284" s="4" t="e">
        <f t="shared" si="81"/>
        <v>#NAME?</v>
      </c>
      <c r="U284" s="4" t="e">
        <f t="shared" si="82"/>
        <v>#NAME?</v>
      </c>
      <c r="V284" s="2"/>
      <c r="X284" s="2"/>
      <c r="AC284" s="2"/>
      <c r="AD284" s="2"/>
    </row>
    <row r="285" spans="1:30">
      <c r="A285" s="1" t="str">
        <f t="shared" si="69"/>
        <v>-gai- : [gaɪ]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1272</v>
      </c>
      <c r="G285" s="3" t="e">
        <f t="shared" si="70"/>
        <v>#NAME?</v>
      </c>
      <c r="H285" s="4" t="str">
        <f t="shared" si="71"/>
        <v>gaɪ</v>
      </c>
      <c r="I285" s="4" t="str">
        <f t="shared" si="72"/>
        <v>gai</v>
      </c>
      <c r="J285" s="10">
        <f t="shared" si="73"/>
        <v>3</v>
      </c>
      <c r="K285" s="1">
        <f t="shared" si="74"/>
        <v>3</v>
      </c>
      <c r="L285" s="10">
        <f t="shared" si="75"/>
        <v>3</v>
      </c>
      <c r="M285" s="1" t="str">
        <f t="shared" si="76"/>
        <v>-gai-</v>
      </c>
      <c r="N285" s="1" t="str">
        <f t="shared" si="77"/>
        <v>[gaɪ]</v>
      </c>
      <c r="O285" s="3" t="e" cm="1">
        <f t="array" ref="O285">SUM(_xlfn._xlws.FILTER($G$2:$G$2454,_xlfn.MAP($M$2:$M$2454,_xlfn.LAMBDA(_xlpm.x,_xlpm.x=$M285))))</f>
        <v>#NAME?</v>
      </c>
      <c r="P285" s="4" t="e">
        <f t="shared" si="78"/>
        <v>#NAME?</v>
      </c>
      <c r="Q285" s="6" t="e" cm="1">
        <f t="array" ref="Q285">SUM(_xlfn._xlws.FILTER($G$2:$G$2454,_xlfn.MAP($N$2:$N$2454,_xlfn.LAMBDA(_xlpm.x,_xlpm.x=$N285))))</f>
        <v>#NAME?</v>
      </c>
      <c r="R285" s="4" t="e">
        <f t="shared" si="79"/>
        <v>#NAME?</v>
      </c>
      <c r="S285" s="4" t="e">
        <f t="shared" si="80"/>
        <v>#NAME?</v>
      </c>
      <c r="T285" s="4" t="e">
        <f t="shared" si="81"/>
        <v>#NAME?</v>
      </c>
      <c r="U285" s="4" t="e">
        <f t="shared" si="82"/>
        <v>#NAME?</v>
      </c>
      <c r="V285" s="2"/>
      <c r="X285" s="2"/>
      <c r="AC285" s="2"/>
      <c r="AD285" s="2"/>
    </row>
    <row r="286" spans="1:30">
      <c r="A286" s="1" t="str">
        <f t="shared" si="69"/>
        <v>-gla- : [ɹɡlæ]</v>
      </c>
      <c r="B286" s="1">
        <f t="shared" si="84"/>
        <v>1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2421</v>
      </c>
      <c r="G286" s="3" t="e">
        <f t="shared" si="70"/>
        <v>#NAME?</v>
      </c>
      <c r="H286" s="4" t="str">
        <f t="shared" si="71"/>
        <v>ɹɡlæ</v>
      </c>
      <c r="I286" s="4" t="str">
        <f t="shared" si="72"/>
        <v>gla</v>
      </c>
      <c r="J286" s="10">
        <f t="shared" si="73"/>
        <v>4</v>
      </c>
      <c r="K286" s="1">
        <f t="shared" si="74"/>
        <v>3</v>
      </c>
      <c r="L286" s="10">
        <f t="shared" si="75"/>
        <v>4</v>
      </c>
      <c r="M286" s="1" t="str">
        <f t="shared" si="76"/>
        <v>-gla-</v>
      </c>
      <c r="N286" s="1" t="str">
        <f t="shared" si="77"/>
        <v>[ɹɡlæ]</v>
      </c>
      <c r="O286" s="3" t="e" cm="1">
        <f t="array" ref="O286">SUM(_xlfn._xlws.FILTER($G$2:$G$2454,_xlfn.MAP($M$2:$M$2454,_xlfn.LAMBDA(_xlpm.x,_xlpm.x=$M286))))</f>
        <v>#NAME?</v>
      </c>
      <c r="P286" s="4" t="e">
        <f t="shared" si="78"/>
        <v>#NAME?</v>
      </c>
      <c r="Q286" s="6" t="e" cm="1">
        <f t="array" ref="Q286">SUM(_xlfn._xlws.FILTER($G$2:$G$2454,_xlfn.MAP($N$2:$N$2454,_xlfn.LAMBDA(_xlpm.x,_xlpm.x=$N286))))</f>
        <v>#NAME?</v>
      </c>
      <c r="R286" s="4" t="e">
        <f t="shared" si="79"/>
        <v>#NAME?</v>
      </c>
      <c r="S286" s="4" t="e">
        <f t="shared" si="80"/>
        <v>#NAME?</v>
      </c>
      <c r="T286" s="4" t="e">
        <f t="shared" si="81"/>
        <v>#NAME?</v>
      </c>
      <c r="U286" s="4" t="e">
        <f t="shared" si="82"/>
        <v>#NAME?</v>
      </c>
      <c r="V286" s="2"/>
      <c r="X286" s="2"/>
      <c r="AC286" s="2"/>
      <c r="AD286" s="2"/>
    </row>
    <row r="287" spans="1:30">
      <c r="A287" s="1" t="str">
        <f t="shared" si="69"/>
        <v>-low- : [lo]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2067</v>
      </c>
      <c r="G287" s="3" t="e">
        <f t="shared" si="70"/>
        <v>#NAME?</v>
      </c>
      <c r="H287" s="1" t="str">
        <f t="shared" si="71"/>
        <v>lo</v>
      </c>
      <c r="I287" s="1" t="str">
        <f t="shared" si="72"/>
        <v>low</v>
      </c>
      <c r="J287" s="10">
        <f t="shared" si="73"/>
        <v>2</v>
      </c>
      <c r="K287" s="1">
        <f t="shared" si="74"/>
        <v>3</v>
      </c>
      <c r="L287" s="10">
        <f t="shared" si="75"/>
        <v>3</v>
      </c>
      <c r="M287" s="1" t="str">
        <f t="shared" si="76"/>
        <v>-low-</v>
      </c>
      <c r="N287" s="1" t="str">
        <f t="shared" si="77"/>
        <v>[lo]</v>
      </c>
      <c r="O287" s="3" t="e" cm="1">
        <f t="array" ref="O287">SUM(_xlfn._xlws.FILTER($G$2:$G$2454,_xlfn.MAP($M$2:$M$2454,_xlfn.LAMBDA(_xlpm.x,_xlpm.x=$M287))))</f>
        <v>#NAME?</v>
      </c>
      <c r="P287" s="4" t="e">
        <f t="shared" si="78"/>
        <v>#NAME?</v>
      </c>
      <c r="Q287" s="6" t="e" cm="1">
        <f t="array" ref="Q287">SUM(_xlfn._xlws.FILTER($G$2:$G$2454,_xlfn.MAP($N$2:$N$2454,_xlfn.LAMBDA(_xlpm.x,_xlpm.x=$N287))))</f>
        <v>#NAME?</v>
      </c>
      <c r="R287" s="4" t="e">
        <f t="shared" si="79"/>
        <v>#NAME?</v>
      </c>
      <c r="S287" s="4" t="e">
        <f t="shared" si="80"/>
        <v>#NAME?</v>
      </c>
      <c r="T287" s="4" t="e">
        <f t="shared" si="81"/>
        <v>#NAME?</v>
      </c>
      <c r="U287" s="4" t="e">
        <f t="shared" si="82"/>
        <v>#NAME?</v>
      </c>
      <c r="V287" s="2"/>
      <c r="X287" s="2"/>
      <c r="AC287" s="2"/>
      <c r="AD287" s="2"/>
    </row>
    <row r="288" spans="1:30">
      <c r="A288" s="1" t="str">
        <f t="shared" si="69"/>
        <v>-nge- : [ŋɡə]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4</v>
      </c>
      <c r="F288" s="9" t="s">
        <v>992</v>
      </c>
      <c r="G288" s="3" t="e">
        <f t="shared" si="70"/>
        <v>#NAME?</v>
      </c>
      <c r="H288" s="4" t="str">
        <f t="shared" si="71"/>
        <v>ŋɡə</v>
      </c>
      <c r="I288" s="4" t="str">
        <f t="shared" si="72"/>
        <v>nge</v>
      </c>
      <c r="J288" s="10">
        <f t="shared" si="73"/>
        <v>3</v>
      </c>
      <c r="K288" s="1">
        <f t="shared" si="74"/>
        <v>3</v>
      </c>
      <c r="L288" s="10">
        <f t="shared" si="75"/>
        <v>3</v>
      </c>
      <c r="M288" s="1" t="str">
        <f t="shared" si="76"/>
        <v>-nge-</v>
      </c>
      <c r="N288" s="1" t="str">
        <f t="shared" si="77"/>
        <v>[ŋɡə]</v>
      </c>
      <c r="O288" s="3" t="e" cm="1">
        <f t="array" ref="O288">SUM(_xlfn._xlws.FILTER($G$2:$G$2454,_xlfn.MAP($M$2:$M$2454,_xlfn.LAMBDA(_xlpm.x,_xlpm.x=$M288))))</f>
        <v>#NAME?</v>
      </c>
      <c r="P288" s="4" t="e">
        <f t="shared" si="78"/>
        <v>#NAME?</v>
      </c>
      <c r="Q288" s="6" t="e" cm="1">
        <f t="array" ref="Q288">SUM(_xlfn._xlws.FILTER($G$2:$G$2454,_xlfn.MAP($N$2:$N$2454,_xlfn.LAMBDA(_xlpm.x,_xlpm.x=$N288))))</f>
        <v>#NAME?</v>
      </c>
      <c r="R288" s="4" t="e">
        <f t="shared" si="79"/>
        <v>#NAME?</v>
      </c>
      <c r="S288" s="4" t="e">
        <f t="shared" si="80"/>
        <v>#NAME?</v>
      </c>
      <c r="T288" s="4" t="e">
        <f t="shared" si="81"/>
        <v>#NAME?</v>
      </c>
      <c r="U288" s="4" t="e">
        <f t="shared" si="82"/>
        <v>#NAME?</v>
      </c>
      <c r="V288" s="2"/>
      <c r="X288" s="2"/>
      <c r="AC288" s="2"/>
      <c r="AD288" s="2"/>
    </row>
    <row r="289" spans="1:30">
      <c r="A289" s="1" t="str">
        <f t="shared" si="69"/>
        <v>-ngi- : [ŋɡɪ]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2431</v>
      </c>
      <c r="G289" s="3" t="e">
        <f t="shared" si="70"/>
        <v>#NAME?</v>
      </c>
      <c r="H289" s="4" t="str">
        <f t="shared" si="71"/>
        <v>ŋɡɪ</v>
      </c>
      <c r="I289" s="4" t="str">
        <f t="shared" si="72"/>
        <v>ngi</v>
      </c>
      <c r="J289" s="10">
        <f t="shared" si="73"/>
        <v>3</v>
      </c>
      <c r="K289" s="1">
        <f t="shared" si="74"/>
        <v>3</v>
      </c>
      <c r="L289" s="10">
        <f t="shared" si="75"/>
        <v>3</v>
      </c>
      <c r="M289" s="1" t="str">
        <f t="shared" si="76"/>
        <v>-ngi-</v>
      </c>
      <c r="N289" s="1" t="str">
        <f t="shared" si="77"/>
        <v>[ŋɡɪ]</v>
      </c>
      <c r="O289" s="3" t="e" cm="1">
        <f t="array" ref="O289">SUM(_xlfn._xlws.FILTER($G$2:$G$2454,_xlfn.MAP($M$2:$M$2454,_xlfn.LAMBDA(_xlpm.x,_xlpm.x=$M289))))</f>
        <v>#NAME?</v>
      </c>
      <c r="P289" s="4" t="e">
        <f t="shared" si="78"/>
        <v>#NAME?</v>
      </c>
      <c r="Q289" s="6" t="e" cm="1">
        <f t="array" ref="Q289">SUM(_xlfn._xlws.FILTER($G$2:$G$2454,_xlfn.MAP($N$2:$N$2454,_xlfn.LAMBDA(_xlpm.x,_xlpm.x=$N289))))</f>
        <v>#NAME?</v>
      </c>
      <c r="R289" s="4" t="e">
        <f t="shared" si="79"/>
        <v>#NAME?</v>
      </c>
      <c r="S289" s="4" t="e">
        <f t="shared" si="80"/>
        <v>#NAME?</v>
      </c>
      <c r="T289" s="4" t="e">
        <f t="shared" si="81"/>
        <v>#NAME?</v>
      </c>
      <c r="U289" s="4" t="e">
        <f t="shared" si="82"/>
        <v>#NAME?</v>
      </c>
      <c r="V289" s="2"/>
      <c r="X289" s="2"/>
      <c r="AC289" s="2"/>
      <c r="AD289" s="2"/>
    </row>
    <row r="290" spans="1:30">
      <c r="A290" s="1" t="str">
        <f t="shared" si="69"/>
        <v>-nque- : [ŋkwə]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2348</v>
      </c>
      <c r="G290" s="3" t="e">
        <f t="shared" si="70"/>
        <v>#NAME?</v>
      </c>
      <c r="H290" s="4" t="str">
        <f t="shared" si="71"/>
        <v>ŋkwə</v>
      </c>
      <c r="I290" s="4" t="str">
        <f t="shared" si="72"/>
        <v>nque</v>
      </c>
      <c r="J290" s="10">
        <f t="shared" si="73"/>
        <v>4</v>
      </c>
      <c r="K290" s="1">
        <f t="shared" si="74"/>
        <v>4</v>
      </c>
      <c r="L290" s="10">
        <f t="shared" si="75"/>
        <v>4</v>
      </c>
      <c r="M290" s="1" t="str">
        <f t="shared" si="76"/>
        <v>-nque-</v>
      </c>
      <c r="N290" s="1" t="str">
        <f t="shared" si="77"/>
        <v>[ŋkwə]</v>
      </c>
      <c r="O290" s="3" t="e" cm="1">
        <f t="array" ref="O290">SUM(_xlfn._xlws.FILTER($G$2:$G$2454,_xlfn.MAP($M$2:$M$2454,_xlfn.LAMBDA(_xlpm.x,_xlpm.x=$M290))))</f>
        <v>#NAME?</v>
      </c>
      <c r="P290" s="4" t="e">
        <f t="shared" si="78"/>
        <v>#NAME?</v>
      </c>
      <c r="Q290" s="6" t="e" cm="1">
        <f t="array" ref="Q290">SUM(_xlfn._xlws.FILTER($G$2:$G$2454,_xlfn.MAP($N$2:$N$2454,_xlfn.LAMBDA(_xlpm.x,_xlpm.x=$N290))))</f>
        <v>#NAME?</v>
      </c>
      <c r="R290" s="4" t="e">
        <f t="shared" si="79"/>
        <v>#NAME?</v>
      </c>
      <c r="S290" s="4" t="e">
        <f t="shared" si="80"/>
        <v>#NAME?</v>
      </c>
      <c r="T290" s="4" t="e">
        <f t="shared" si="81"/>
        <v>#NAME?</v>
      </c>
      <c r="U290" s="4" t="e">
        <f t="shared" si="82"/>
        <v>#NAME?</v>
      </c>
      <c r="V290" s="2"/>
      <c r="X290" s="2"/>
      <c r="AC290" s="2"/>
      <c r="AD290" s="2"/>
    </row>
    <row r="291" spans="1:30">
      <c r="A291" s="1" t="str">
        <f t="shared" si="69"/>
        <v>-nque- : [ŋkwɛ]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1237</v>
      </c>
      <c r="G291" s="3" t="e">
        <f t="shared" si="70"/>
        <v>#NAME?</v>
      </c>
      <c r="H291" s="1" t="str">
        <f t="shared" si="71"/>
        <v>ŋkwɛ</v>
      </c>
      <c r="I291" s="1" t="str">
        <f t="shared" si="72"/>
        <v>nque</v>
      </c>
      <c r="J291" s="10">
        <f t="shared" si="73"/>
        <v>4</v>
      </c>
      <c r="K291" s="1">
        <f t="shared" si="74"/>
        <v>4</v>
      </c>
      <c r="L291" s="10">
        <f t="shared" si="75"/>
        <v>4</v>
      </c>
      <c r="M291" s="1" t="str">
        <f t="shared" si="76"/>
        <v>-nque-</v>
      </c>
      <c r="N291" s="1" t="str">
        <f t="shared" si="77"/>
        <v>[ŋkwɛ]</v>
      </c>
      <c r="O291" s="3" t="e" cm="1">
        <f t="array" ref="O291">SUM(_xlfn._xlws.FILTER($G$2:$G$2454,_xlfn.MAP($M$2:$M$2454,_xlfn.LAMBDA(_xlpm.x,_xlpm.x=$M291))))</f>
        <v>#NAME?</v>
      </c>
      <c r="P291" s="4" t="e">
        <f t="shared" si="78"/>
        <v>#NAME?</v>
      </c>
      <c r="Q291" s="6" t="e" cm="1">
        <f t="array" ref="Q291">SUM(_xlfn._xlws.FILTER($G$2:$G$2454,_xlfn.MAP($N$2:$N$2454,_xlfn.LAMBDA(_xlpm.x,_xlpm.x=$N291))))</f>
        <v>#NAME?</v>
      </c>
      <c r="R291" s="4" t="e">
        <f t="shared" si="79"/>
        <v>#NAME?</v>
      </c>
      <c r="S291" s="4" t="e">
        <f t="shared" si="80"/>
        <v>#NAME?</v>
      </c>
      <c r="T291" s="4" t="e">
        <f t="shared" si="81"/>
        <v>#NAME?</v>
      </c>
      <c r="U291" s="4" t="e">
        <f t="shared" si="82"/>
        <v>#NAME?</v>
      </c>
      <c r="V291" s="2"/>
      <c r="X291" s="2"/>
      <c r="AC291" s="2"/>
      <c r="AD291" s="2"/>
    </row>
    <row r="292" spans="1:30">
      <c r="A292" s="1" t="str">
        <f t="shared" si="69"/>
        <v>-nstru- : [nstɹʊ]</v>
      </c>
      <c r="B292" s="1">
        <f t="shared" si="84"/>
        <v>0</v>
      </c>
      <c r="C292" s="1">
        <f t="shared" si="84"/>
        <v>0</v>
      </c>
      <c r="D292" s="1">
        <f t="shared" si="84"/>
        <v>1</v>
      </c>
      <c r="E292" s="7">
        <v>1</v>
      </c>
      <c r="F292" s="9" t="s">
        <v>1208</v>
      </c>
      <c r="G292" s="3" t="e">
        <f t="shared" si="70"/>
        <v>#NAME?</v>
      </c>
      <c r="H292" s="1" t="str">
        <f t="shared" si="71"/>
        <v>nstɹʊ</v>
      </c>
      <c r="I292" s="1" t="str">
        <f t="shared" si="72"/>
        <v>nstru</v>
      </c>
      <c r="J292" s="10">
        <f t="shared" si="73"/>
        <v>5</v>
      </c>
      <c r="K292" s="1">
        <f t="shared" si="74"/>
        <v>5</v>
      </c>
      <c r="L292" s="10">
        <f t="shared" si="75"/>
        <v>5</v>
      </c>
      <c r="M292" s="1" t="str">
        <f t="shared" si="76"/>
        <v>-nstru-</v>
      </c>
      <c r="N292" s="1" t="str">
        <f t="shared" si="77"/>
        <v>[nstɹʊ]</v>
      </c>
      <c r="O292" s="3" t="e" cm="1">
        <f t="array" ref="O292">SUM(_xlfn._xlws.FILTER($G$2:$G$2454,_xlfn.MAP($M$2:$M$2454,_xlfn.LAMBDA(_xlpm.x,_xlpm.x=$M292))))</f>
        <v>#NAME?</v>
      </c>
      <c r="P292" s="4" t="e">
        <f t="shared" si="78"/>
        <v>#NAME?</v>
      </c>
      <c r="Q292" s="6" t="e" cm="1">
        <f t="array" ref="Q292">SUM(_xlfn._xlws.FILTER($G$2:$G$2454,_xlfn.MAP($N$2:$N$2454,_xlfn.LAMBDA(_xlpm.x,_xlpm.x=$N292))))</f>
        <v>#NAME?</v>
      </c>
      <c r="R292" s="4" t="e">
        <f t="shared" si="79"/>
        <v>#NAME?</v>
      </c>
      <c r="S292" s="4" t="e">
        <f t="shared" si="80"/>
        <v>#NAME?</v>
      </c>
      <c r="T292" s="4" t="e">
        <f t="shared" si="81"/>
        <v>#NAME?</v>
      </c>
      <c r="U292" s="4" t="e">
        <f t="shared" si="82"/>
        <v>#NAME?</v>
      </c>
      <c r="V292" s="2"/>
      <c r="X292" s="2"/>
      <c r="AC292" s="2"/>
      <c r="AD292" s="2"/>
    </row>
    <row r="293" spans="1:30">
      <c r="A293" s="1" t="str">
        <f t="shared" si="69"/>
        <v>-nto- : [ntɑ]</v>
      </c>
      <c r="B293" s="1">
        <f t="shared" si="84"/>
        <v>0</v>
      </c>
      <c r="C293" s="1">
        <f t="shared" si="84"/>
        <v>0</v>
      </c>
      <c r="D293" s="1">
        <f t="shared" si="84"/>
        <v>1</v>
      </c>
      <c r="E293" s="7">
        <v>1</v>
      </c>
      <c r="F293" s="9" t="s">
        <v>2158</v>
      </c>
      <c r="G293" s="3" t="e">
        <f t="shared" si="70"/>
        <v>#NAME?</v>
      </c>
      <c r="H293" s="4" t="str">
        <f t="shared" si="71"/>
        <v>ntɑ</v>
      </c>
      <c r="I293" s="4" t="str">
        <f t="shared" si="72"/>
        <v>nto</v>
      </c>
      <c r="J293" s="10">
        <f t="shared" si="73"/>
        <v>3</v>
      </c>
      <c r="K293" s="1">
        <f t="shared" si="74"/>
        <v>3</v>
      </c>
      <c r="L293" s="10">
        <f t="shared" si="75"/>
        <v>3</v>
      </c>
      <c r="M293" s="1" t="str">
        <f t="shared" si="76"/>
        <v>-nto-</v>
      </c>
      <c r="N293" s="1" t="str">
        <f t="shared" si="77"/>
        <v>[ntɑ]</v>
      </c>
      <c r="O293" s="3" t="e" cm="1">
        <f t="array" ref="O293">SUM(_xlfn._xlws.FILTER($G$2:$G$2454,_xlfn.MAP($M$2:$M$2454,_xlfn.LAMBDA(_xlpm.x,_xlpm.x=$M293))))</f>
        <v>#NAME?</v>
      </c>
      <c r="P293" s="4" t="e">
        <f t="shared" si="78"/>
        <v>#NAME?</v>
      </c>
      <c r="Q293" s="6" t="e" cm="1">
        <f t="array" ref="Q293">SUM(_xlfn._xlws.FILTER($G$2:$G$2454,_xlfn.MAP($N$2:$N$2454,_xlfn.LAMBDA(_xlpm.x,_xlpm.x=$N293))))</f>
        <v>#NAME?</v>
      </c>
      <c r="R293" s="4" t="e">
        <f t="shared" si="79"/>
        <v>#NAME?</v>
      </c>
      <c r="S293" s="4" t="e">
        <f t="shared" si="80"/>
        <v>#NAME?</v>
      </c>
      <c r="T293" s="4" t="e">
        <f t="shared" si="81"/>
        <v>#NAME?</v>
      </c>
      <c r="U293" s="4" t="e">
        <f t="shared" si="82"/>
        <v>#NAME?</v>
      </c>
      <c r="V293" s="2"/>
      <c r="X293" s="2"/>
      <c r="AC293" s="2"/>
      <c r="AD293" s="2"/>
    </row>
    <row r="294" spans="1:30">
      <c r="A294" s="1" t="str">
        <f t="shared" si="69"/>
        <v>-sca- : [skə]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2208</v>
      </c>
      <c r="G294" s="3" t="e">
        <f t="shared" si="70"/>
        <v>#NAME?</v>
      </c>
      <c r="H294" s="4" t="str">
        <f t="shared" si="71"/>
        <v>skə</v>
      </c>
      <c r="I294" s="4" t="str">
        <f t="shared" si="72"/>
        <v>sca</v>
      </c>
      <c r="J294" s="10">
        <f t="shared" si="73"/>
        <v>3</v>
      </c>
      <c r="K294" s="1">
        <f t="shared" si="74"/>
        <v>3</v>
      </c>
      <c r="L294" s="10">
        <f t="shared" si="75"/>
        <v>3</v>
      </c>
      <c r="M294" s="1" t="str">
        <f t="shared" si="76"/>
        <v>-sca-</v>
      </c>
      <c r="N294" s="1" t="str">
        <f t="shared" si="77"/>
        <v>[skə]</v>
      </c>
      <c r="O294" s="3" t="e" cm="1">
        <f t="array" ref="O294">SUM(_xlfn._xlws.FILTER($G$2:$G$2454,_xlfn.MAP($M$2:$M$2454,_xlfn.LAMBDA(_xlpm.x,_xlpm.x=$M294))))</f>
        <v>#NAME?</v>
      </c>
      <c r="P294" s="4" t="e">
        <f t="shared" si="78"/>
        <v>#NAME?</v>
      </c>
      <c r="Q294" s="6" t="e" cm="1">
        <f t="array" ref="Q294">SUM(_xlfn._xlws.FILTER($G$2:$G$2454,_xlfn.MAP($N$2:$N$2454,_xlfn.LAMBDA(_xlpm.x,_xlpm.x=$N294))))</f>
        <v>#NAME?</v>
      </c>
      <c r="R294" s="4" t="e">
        <f t="shared" si="79"/>
        <v>#NAME?</v>
      </c>
      <c r="S294" s="4" t="e">
        <f t="shared" si="80"/>
        <v>#NAME?</v>
      </c>
      <c r="T294" s="4" t="e">
        <f t="shared" si="81"/>
        <v>#NAME?</v>
      </c>
      <c r="U294" s="4" t="e">
        <f t="shared" si="82"/>
        <v>#NAME?</v>
      </c>
      <c r="V294" s="2"/>
      <c r="X294" s="2"/>
      <c r="AC294" s="2"/>
      <c r="AD294" s="2"/>
    </row>
    <row r="295" spans="1:30">
      <c r="A295" s="1" t="str">
        <f t="shared" si="69"/>
        <v>-sca- : [skæ]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2</v>
      </c>
      <c r="F295" s="9" t="s">
        <v>254</v>
      </c>
      <c r="G295" s="3" t="e">
        <f t="shared" si="70"/>
        <v>#NAME?</v>
      </c>
      <c r="H295" s="4" t="str">
        <f t="shared" si="71"/>
        <v>skæ</v>
      </c>
      <c r="I295" s="4" t="str">
        <f t="shared" si="72"/>
        <v>sca</v>
      </c>
      <c r="J295" s="10">
        <f t="shared" si="73"/>
        <v>3</v>
      </c>
      <c r="K295" s="1">
        <f t="shared" si="74"/>
        <v>3</v>
      </c>
      <c r="L295" s="10">
        <f t="shared" si="75"/>
        <v>3</v>
      </c>
      <c r="M295" s="1" t="str">
        <f t="shared" si="76"/>
        <v>-sca-</v>
      </c>
      <c r="N295" s="1" t="str">
        <f t="shared" si="77"/>
        <v>[skæ]</v>
      </c>
      <c r="O295" s="3" t="e" cm="1">
        <f t="array" ref="O295">SUM(_xlfn._xlws.FILTER($G$2:$G$2454,_xlfn.MAP($M$2:$M$2454,_xlfn.LAMBDA(_xlpm.x,_xlpm.x=$M295))))</f>
        <v>#NAME?</v>
      </c>
      <c r="P295" s="4" t="e">
        <f t="shared" si="78"/>
        <v>#NAME?</v>
      </c>
      <c r="Q295" s="6" t="e" cm="1">
        <f t="array" ref="Q295">SUM(_xlfn._xlws.FILTER($G$2:$G$2454,_xlfn.MAP($N$2:$N$2454,_xlfn.LAMBDA(_xlpm.x,_xlpm.x=$N295))))</f>
        <v>#NAME?</v>
      </c>
      <c r="R295" s="4" t="e">
        <f t="shared" si="79"/>
        <v>#NAME?</v>
      </c>
      <c r="S295" s="4" t="e">
        <f t="shared" si="80"/>
        <v>#NAME?</v>
      </c>
      <c r="T295" s="4" t="e">
        <f t="shared" si="81"/>
        <v>#NAME?</v>
      </c>
      <c r="U295" s="4" t="e">
        <f t="shared" si="82"/>
        <v>#NAME?</v>
      </c>
      <c r="V295" s="2"/>
      <c r="X295" s="2"/>
      <c r="AC295" s="2"/>
      <c r="AD295" s="2"/>
    </row>
    <row r="296" spans="1:30">
      <c r="A296" s="1" t="str">
        <f t="shared" si="69"/>
        <v>-tle- : [tlə]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2255</v>
      </c>
      <c r="G296" s="3" t="e">
        <f t="shared" si="70"/>
        <v>#NAME?</v>
      </c>
      <c r="H296" s="4" t="str">
        <f t="shared" si="71"/>
        <v>tlə</v>
      </c>
      <c r="I296" s="4" t="str">
        <f t="shared" si="72"/>
        <v>tle</v>
      </c>
      <c r="J296" s="10">
        <f t="shared" si="73"/>
        <v>3</v>
      </c>
      <c r="K296" s="1">
        <f t="shared" si="74"/>
        <v>3</v>
      </c>
      <c r="L296" s="10">
        <f t="shared" si="75"/>
        <v>3</v>
      </c>
      <c r="M296" s="1" t="str">
        <f t="shared" si="76"/>
        <v>-tle-</v>
      </c>
      <c r="N296" s="1" t="str">
        <f t="shared" si="77"/>
        <v>[tlə]</v>
      </c>
      <c r="O296" s="3" t="e" cm="1">
        <f t="array" ref="O296">SUM(_xlfn._xlws.FILTER($G$2:$G$2454,_xlfn.MAP($M$2:$M$2454,_xlfn.LAMBDA(_xlpm.x,_xlpm.x=$M296))))</f>
        <v>#NAME?</v>
      </c>
      <c r="P296" s="4" t="e">
        <f t="shared" si="78"/>
        <v>#NAME?</v>
      </c>
      <c r="Q296" s="6" t="e" cm="1">
        <f t="array" ref="Q296">SUM(_xlfn._xlws.FILTER($G$2:$G$2454,_xlfn.MAP($N$2:$N$2454,_xlfn.LAMBDA(_xlpm.x,_xlpm.x=$N296))))</f>
        <v>#NAME?</v>
      </c>
      <c r="R296" s="4" t="e">
        <f t="shared" si="79"/>
        <v>#NAME?</v>
      </c>
      <c r="S296" s="4" t="e">
        <f t="shared" si="80"/>
        <v>#NAME?</v>
      </c>
      <c r="T296" s="4" t="e">
        <f t="shared" si="81"/>
        <v>#NAME?</v>
      </c>
      <c r="U296" s="4" t="e">
        <f t="shared" si="82"/>
        <v>#NAME?</v>
      </c>
      <c r="V296" s="2"/>
      <c r="X296" s="2"/>
      <c r="AC296" s="2"/>
      <c r="AD296" s="2"/>
    </row>
    <row r="297" spans="1:30">
      <c r="A297" s="1" t="str">
        <f t="shared" si="69"/>
        <v>-twi- : [twɪ]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1282</v>
      </c>
      <c r="G297" s="3" t="e">
        <f t="shared" si="70"/>
        <v>#NAME?</v>
      </c>
      <c r="H297" s="4" t="str">
        <f t="shared" si="71"/>
        <v>twɪ</v>
      </c>
      <c r="I297" s="4" t="str">
        <f t="shared" si="72"/>
        <v>twi</v>
      </c>
      <c r="J297" s="10">
        <f t="shared" si="73"/>
        <v>3</v>
      </c>
      <c r="K297" s="1">
        <f t="shared" si="74"/>
        <v>3</v>
      </c>
      <c r="L297" s="10">
        <f t="shared" si="75"/>
        <v>3</v>
      </c>
      <c r="M297" s="1" t="str">
        <f t="shared" si="76"/>
        <v>-twi-</v>
      </c>
      <c r="N297" s="1" t="str">
        <f t="shared" si="77"/>
        <v>[twɪ]</v>
      </c>
      <c r="O297" s="3" t="e" cm="1">
        <f t="array" ref="O297">SUM(_xlfn._xlws.FILTER($G$2:$G$2454,_xlfn.MAP($M$2:$M$2454,_xlfn.LAMBDA(_xlpm.x,_xlpm.x=$M297))))</f>
        <v>#NAME?</v>
      </c>
      <c r="P297" s="4" t="e">
        <f t="shared" si="78"/>
        <v>#NAME?</v>
      </c>
      <c r="Q297" s="6" t="e" cm="1">
        <f t="array" ref="Q297">SUM(_xlfn._xlws.FILTER($G$2:$G$2454,_xlfn.MAP($N$2:$N$2454,_xlfn.LAMBDA(_xlpm.x,_xlpm.x=$N297))))</f>
        <v>#NAME?</v>
      </c>
      <c r="R297" s="4" t="e">
        <f t="shared" si="79"/>
        <v>#NAME?</v>
      </c>
      <c r="S297" s="4" t="e">
        <f t="shared" si="80"/>
        <v>#NAME?</v>
      </c>
      <c r="T297" s="4" t="e">
        <f t="shared" si="81"/>
        <v>#NAME?</v>
      </c>
      <c r="U297" s="4" t="e">
        <f t="shared" si="82"/>
        <v>#NAME?</v>
      </c>
      <c r="V297" s="2"/>
      <c r="X297" s="2"/>
      <c r="AC297" s="2"/>
      <c r="AD297" s="2"/>
    </row>
    <row r="298" spans="1:30">
      <c r="A298" s="1" t="str">
        <f t="shared" si="69"/>
        <v>-voi- : [vwə]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2283</v>
      </c>
      <c r="G298" s="3" t="e">
        <f t="shared" si="70"/>
        <v>#NAME?</v>
      </c>
      <c r="H298" s="4" t="str">
        <f t="shared" si="71"/>
        <v>vwə</v>
      </c>
      <c r="I298" s="4" t="str">
        <f t="shared" si="72"/>
        <v>voi</v>
      </c>
      <c r="J298" s="10">
        <f t="shared" si="73"/>
        <v>3</v>
      </c>
      <c r="K298" s="1">
        <f t="shared" si="74"/>
        <v>3</v>
      </c>
      <c r="L298" s="10">
        <f t="shared" si="75"/>
        <v>3</v>
      </c>
      <c r="M298" s="1" t="str">
        <f t="shared" si="76"/>
        <v>-voi-</v>
      </c>
      <c r="N298" s="1" t="str">
        <f t="shared" si="77"/>
        <v>[vwə]</v>
      </c>
      <c r="O298" s="3" t="e" cm="1">
        <f t="array" ref="O298">SUM(_xlfn._xlws.FILTER($G$2:$G$2454,_xlfn.MAP($M$2:$M$2454,_xlfn.LAMBDA(_xlpm.x,_xlpm.x=$M298))))</f>
        <v>#NAME?</v>
      </c>
      <c r="P298" s="4" t="e">
        <f t="shared" si="78"/>
        <v>#NAME?</v>
      </c>
      <c r="Q298" s="6" t="e" cm="1">
        <f t="array" ref="Q298">SUM(_xlfn._xlws.FILTER($G$2:$G$2454,_xlfn.MAP($N$2:$N$2454,_xlfn.LAMBDA(_xlpm.x,_xlpm.x=$N298))))</f>
        <v>#NAME?</v>
      </c>
      <c r="R298" s="4" t="e">
        <f t="shared" si="79"/>
        <v>#NAME?</v>
      </c>
      <c r="S298" s="4" t="e">
        <f t="shared" si="80"/>
        <v>#NAME?</v>
      </c>
      <c r="T298" s="4" t="e">
        <f t="shared" si="81"/>
        <v>#NAME?</v>
      </c>
      <c r="U298" s="4" t="e">
        <f t="shared" si="82"/>
        <v>#NAME?</v>
      </c>
      <c r="V298" s="2"/>
      <c r="X298" s="2"/>
      <c r="AC298" s="2"/>
      <c r="AD298" s="2"/>
    </row>
    <row r="299" spans="1:30">
      <c r="A299" s="1" t="str">
        <f t="shared" si="69"/>
        <v>-yo- : [yɔ]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1339</v>
      </c>
      <c r="G299" s="3" t="e">
        <f t="shared" si="70"/>
        <v>#NAME?</v>
      </c>
      <c r="H299" s="4" t="str">
        <f t="shared" si="71"/>
        <v>yɔ</v>
      </c>
      <c r="I299" s="4" t="str">
        <f t="shared" si="72"/>
        <v>yo</v>
      </c>
      <c r="J299" s="10">
        <f t="shared" si="73"/>
        <v>2</v>
      </c>
      <c r="K299" s="1">
        <f t="shared" si="74"/>
        <v>2</v>
      </c>
      <c r="L299" s="10">
        <f t="shared" si="75"/>
        <v>2</v>
      </c>
      <c r="M299" s="1" t="str">
        <f t="shared" si="76"/>
        <v>-yo-</v>
      </c>
      <c r="N299" s="1" t="str">
        <f t="shared" si="77"/>
        <v>[yɔ]</v>
      </c>
      <c r="O299" s="3" t="e" cm="1">
        <f t="array" ref="O299">SUM(_xlfn._xlws.FILTER($G$2:$G$2454,_xlfn.MAP($M$2:$M$2454,_xlfn.LAMBDA(_xlpm.x,_xlpm.x=$M299))))</f>
        <v>#NAME?</v>
      </c>
      <c r="P299" s="4" t="e">
        <f t="shared" si="78"/>
        <v>#NAME?</v>
      </c>
      <c r="Q299" s="6" t="e" cm="1">
        <f t="array" ref="Q299">SUM(_xlfn._xlws.FILTER($G$2:$G$2454,_xlfn.MAP($N$2:$N$2454,_xlfn.LAMBDA(_xlpm.x,_xlpm.x=$N299))))</f>
        <v>#NAME?</v>
      </c>
      <c r="R299" s="4" t="e">
        <f t="shared" si="79"/>
        <v>#NAME?</v>
      </c>
      <c r="S299" s="4" t="e">
        <f t="shared" si="80"/>
        <v>#NAME?</v>
      </c>
      <c r="T299" s="4" t="e">
        <f t="shared" si="81"/>
        <v>#NAME?</v>
      </c>
      <c r="U299" s="4" t="e">
        <f t="shared" si="82"/>
        <v>#NAME?</v>
      </c>
      <c r="V299" s="2"/>
      <c r="X299" s="2"/>
      <c r="AC299" s="2"/>
      <c r="AD299" s="2"/>
    </row>
    <row r="300" spans="1:30">
      <c r="A300" s="1" t="str">
        <f t="shared" si="69"/>
        <v>-gu- : [ɡyu]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2</v>
      </c>
      <c r="F300" s="9" t="s">
        <v>1153</v>
      </c>
      <c r="G300" s="3" t="e">
        <f t="shared" si="70"/>
        <v>#NAME?</v>
      </c>
      <c r="H300" s="4" t="str">
        <f t="shared" si="71"/>
        <v>ɡyu</v>
      </c>
      <c r="I300" s="4" t="str">
        <f t="shared" si="72"/>
        <v>gu</v>
      </c>
      <c r="J300" s="10">
        <f t="shared" si="73"/>
        <v>3</v>
      </c>
      <c r="K300" s="1">
        <f t="shared" si="74"/>
        <v>2</v>
      </c>
      <c r="L300" s="10">
        <f t="shared" si="75"/>
        <v>3</v>
      </c>
      <c r="M300" s="1" t="str">
        <f t="shared" si="76"/>
        <v>-gu-</v>
      </c>
      <c r="N300" s="1" t="str">
        <f t="shared" si="77"/>
        <v>[ɡyu]</v>
      </c>
      <c r="O300" s="3" t="e" cm="1">
        <f t="array" ref="O300">SUM(_xlfn._xlws.FILTER($G$2:$G$2454,_xlfn.MAP($M$2:$M$2454,_xlfn.LAMBDA(_xlpm.x,_xlpm.x=$M300))))</f>
        <v>#NAME?</v>
      </c>
      <c r="P300" s="4" t="e">
        <f t="shared" si="78"/>
        <v>#NAME?</v>
      </c>
      <c r="Q300" s="6" t="e" cm="1">
        <f t="array" ref="Q300">SUM(_xlfn._xlws.FILTER($G$2:$G$2454,_xlfn.MAP($N$2:$N$2454,_xlfn.LAMBDA(_xlpm.x,_xlpm.x=$N300))))</f>
        <v>#NAME?</v>
      </c>
      <c r="R300" s="4" t="e">
        <f t="shared" si="79"/>
        <v>#NAME?</v>
      </c>
      <c r="S300" s="4" t="e">
        <f t="shared" si="80"/>
        <v>#NAME?</v>
      </c>
      <c r="T300" s="4" t="e">
        <f t="shared" si="81"/>
        <v>#NAME?</v>
      </c>
      <c r="U300" s="4" t="e">
        <f t="shared" si="82"/>
        <v>#NAME?</v>
      </c>
      <c r="V300" s="2"/>
      <c r="X300" s="2"/>
      <c r="AC300" s="2"/>
      <c r="AD300" s="2"/>
    </row>
    <row r="301" spans="1:30">
      <c r="A301" s="1" t="str">
        <f t="shared" si="69"/>
        <v>-co- : [kʌ]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19</v>
      </c>
      <c r="F301" s="9" t="s">
        <v>1095</v>
      </c>
      <c r="G301" s="3" t="e">
        <f t="shared" si="70"/>
        <v>#NAME?</v>
      </c>
      <c r="H301" s="1" t="str">
        <f t="shared" si="71"/>
        <v>kʌ</v>
      </c>
      <c r="I301" s="1" t="str">
        <f t="shared" si="72"/>
        <v>co</v>
      </c>
      <c r="J301" s="10">
        <f t="shared" si="73"/>
        <v>2</v>
      </c>
      <c r="K301" s="1">
        <f t="shared" si="74"/>
        <v>2</v>
      </c>
      <c r="L301" s="10">
        <f t="shared" si="75"/>
        <v>2</v>
      </c>
      <c r="M301" s="1" t="str">
        <f t="shared" si="76"/>
        <v>-co-</v>
      </c>
      <c r="N301" s="1" t="str">
        <f t="shared" si="77"/>
        <v>[kʌ]</v>
      </c>
      <c r="O301" s="3" t="e" cm="1">
        <f t="array" ref="O301">SUM(_xlfn._xlws.FILTER($G$2:$G$2454,_xlfn.MAP($M$2:$M$2454,_xlfn.LAMBDA(_xlpm.x,_xlpm.x=$M301))))</f>
        <v>#NAME?</v>
      </c>
      <c r="P301" s="4" t="e">
        <f t="shared" si="78"/>
        <v>#NAME?</v>
      </c>
      <c r="Q301" s="6" t="e" cm="1">
        <f t="array" ref="Q301">SUM(_xlfn._xlws.FILTER($G$2:$G$2454,_xlfn.MAP($N$2:$N$2454,_xlfn.LAMBDA(_xlpm.x,_xlpm.x=$N301))))</f>
        <v>#NAME?</v>
      </c>
      <c r="R301" s="4" t="e">
        <f t="shared" si="79"/>
        <v>#NAME?</v>
      </c>
      <c r="S301" s="4" t="e">
        <f t="shared" si="80"/>
        <v>#NAME?</v>
      </c>
      <c r="T301" s="4" t="e">
        <f t="shared" si="81"/>
        <v>#NAME?</v>
      </c>
      <c r="U301" s="4" t="e">
        <f t="shared" si="82"/>
        <v>#NAME?</v>
      </c>
      <c r="V301" s="2"/>
      <c r="X301" s="2"/>
      <c r="AC301" s="2"/>
      <c r="AD301" s="2"/>
    </row>
    <row r="302" spans="1:30">
      <c r="A302" s="1" t="str">
        <f t="shared" si="69"/>
        <v>-nte- : [ntɛ]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1</v>
      </c>
      <c r="E302" s="7">
        <v>7</v>
      </c>
      <c r="F302" s="9" t="s">
        <v>938</v>
      </c>
      <c r="G302" s="3" t="e">
        <f t="shared" si="70"/>
        <v>#NAME?</v>
      </c>
      <c r="H302" s="4" t="str">
        <f t="shared" si="71"/>
        <v>ntɛ</v>
      </c>
      <c r="I302" s="4" t="str">
        <f t="shared" si="72"/>
        <v>nte</v>
      </c>
      <c r="J302" s="10">
        <f t="shared" si="73"/>
        <v>3</v>
      </c>
      <c r="K302" s="1">
        <f t="shared" si="74"/>
        <v>3</v>
      </c>
      <c r="L302" s="10">
        <f t="shared" si="75"/>
        <v>3</v>
      </c>
      <c r="M302" s="1" t="str">
        <f t="shared" si="76"/>
        <v>-nte-</v>
      </c>
      <c r="N302" s="1" t="str">
        <f t="shared" si="77"/>
        <v>[ntɛ]</v>
      </c>
      <c r="O302" s="3" t="e" cm="1">
        <f t="array" ref="O302">SUM(_xlfn._xlws.FILTER($G$2:$G$2454,_xlfn.MAP($M$2:$M$2454,_xlfn.LAMBDA(_xlpm.x,_xlpm.x=$M302))))</f>
        <v>#NAME?</v>
      </c>
      <c r="P302" s="4" t="e">
        <f t="shared" si="78"/>
        <v>#NAME?</v>
      </c>
      <c r="Q302" s="6" t="e" cm="1">
        <f t="array" ref="Q302">SUM(_xlfn._xlws.FILTER($G$2:$G$2454,_xlfn.MAP($N$2:$N$2454,_xlfn.LAMBDA(_xlpm.x,_xlpm.x=$N302))))</f>
        <v>#NAME?</v>
      </c>
      <c r="R302" s="4" t="e">
        <f t="shared" si="79"/>
        <v>#NAME?</v>
      </c>
      <c r="S302" s="4" t="e">
        <f t="shared" si="80"/>
        <v>#NAME?</v>
      </c>
      <c r="T302" s="4" t="e">
        <f t="shared" si="81"/>
        <v>#NAME?</v>
      </c>
      <c r="U302" s="4" t="e">
        <f t="shared" si="82"/>
        <v>#NAME?</v>
      </c>
      <c r="V302" s="2"/>
      <c r="X302" s="2"/>
      <c r="AC302" s="2"/>
      <c r="AD302" s="2"/>
    </row>
    <row r="303" spans="1:30">
      <c r="A303" s="1" t="str">
        <f t="shared" si="69"/>
        <v>-so- : [soʊ]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6</v>
      </c>
      <c r="F303" s="9" t="s">
        <v>1315</v>
      </c>
      <c r="G303" s="3" t="e">
        <f t="shared" si="70"/>
        <v>#NAME?</v>
      </c>
      <c r="H303" s="4" t="str">
        <f t="shared" si="71"/>
        <v>soʊ</v>
      </c>
      <c r="I303" s="4" t="str">
        <f t="shared" si="72"/>
        <v>so</v>
      </c>
      <c r="J303" s="10">
        <f t="shared" si="73"/>
        <v>3</v>
      </c>
      <c r="K303" s="1">
        <f t="shared" si="74"/>
        <v>2</v>
      </c>
      <c r="L303" s="10">
        <f t="shared" si="75"/>
        <v>3</v>
      </c>
      <c r="M303" s="1" t="str">
        <f t="shared" si="76"/>
        <v>-so-</v>
      </c>
      <c r="N303" s="1" t="str">
        <f t="shared" si="77"/>
        <v>[soʊ]</v>
      </c>
      <c r="O303" s="3" t="e" cm="1">
        <f t="array" ref="O303">SUM(_xlfn._xlws.FILTER($G$2:$G$2454,_xlfn.MAP($M$2:$M$2454,_xlfn.LAMBDA(_xlpm.x,_xlpm.x=$M303))))</f>
        <v>#NAME?</v>
      </c>
      <c r="P303" s="4" t="e">
        <f t="shared" si="78"/>
        <v>#NAME?</v>
      </c>
      <c r="Q303" s="6" t="e" cm="1">
        <f t="array" ref="Q303">SUM(_xlfn._xlws.FILTER($G$2:$G$2454,_xlfn.MAP($N$2:$N$2454,_xlfn.LAMBDA(_xlpm.x,_xlpm.x=$N303))))</f>
        <v>#NAME?</v>
      </c>
      <c r="R303" s="4" t="e">
        <f t="shared" si="79"/>
        <v>#NAME?</v>
      </c>
      <c r="S303" s="4" t="e">
        <f t="shared" si="80"/>
        <v>#NAME?</v>
      </c>
      <c r="T303" s="4" t="e">
        <f t="shared" si="81"/>
        <v>#NAME?</v>
      </c>
      <c r="U303" s="4" t="e">
        <f t="shared" si="82"/>
        <v>#NAME?</v>
      </c>
      <c r="V303" s="2"/>
      <c r="X303" s="2"/>
      <c r="AC303" s="2"/>
      <c r="AD303" s="2"/>
    </row>
    <row r="304" spans="1:30">
      <c r="A304" s="1" t="str">
        <f t="shared" si="69"/>
        <v>-ge- : [dʒɛ]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9</v>
      </c>
      <c r="F304" s="9" t="s">
        <v>1152</v>
      </c>
      <c r="G304" s="3" t="e">
        <f t="shared" si="70"/>
        <v>#NAME?</v>
      </c>
      <c r="H304" s="4" t="str">
        <f t="shared" si="71"/>
        <v>dʒɛ</v>
      </c>
      <c r="I304" s="4" t="str">
        <f t="shared" si="72"/>
        <v>ge</v>
      </c>
      <c r="J304" s="10">
        <f t="shared" si="73"/>
        <v>3</v>
      </c>
      <c r="K304" s="1">
        <f t="shared" si="74"/>
        <v>2</v>
      </c>
      <c r="L304" s="10">
        <f t="shared" si="75"/>
        <v>3</v>
      </c>
      <c r="M304" s="1" t="str">
        <f t="shared" si="76"/>
        <v>-ge-</v>
      </c>
      <c r="N304" s="1" t="str">
        <f t="shared" si="77"/>
        <v>[dʒɛ]</v>
      </c>
      <c r="O304" s="3" t="e" cm="1">
        <f t="array" ref="O304">SUM(_xlfn._xlws.FILTER($G$2:$G$2454,_xlfn.MAP($M$2:$M$2454,_xlfn.LAMBDA(_xlpm.x,_xlpm.x=$M304))))</f>
        <v>#NAME?</v>
      </c>
      <c r="P304" s="4" t="e">
        <f t="shared" si="78"/>
        <v>#NAME?</v>
      </c>
      <c r="Q304" s="6" t="e" cm="1">
        <f t="array" ref="Q304">SUM(_xlfn._xlws.FILTER($G$2:$G$2454,_xlfn.MAP($N$2:$N$2454,_xlfn.LAMBDA(_xlpm.x,_xlpm.x=$N304))))</f>
        <v>#NAME?</v>
      </c>
      <c r="R304" s="4" t="e">
        <f t="shared" si="79"/>
        <v>#NAME?</v>
      </c>
      <c r="S304" s="4" t="e">
        <f t="shared" si="80"/>
        <v>#NAME?</v>
      </c>
      <c r="T304" s="4" t="e">
        <f t="shared" si="81"/>
        <v>#NAME?</v>
      </c>
      <c r="U304" s="4" t="e">
        <f t="shared" si="82"/>
        <v>#NAME?</v>
      </c>
      <c r="V304" s="2"/>
      <c r="X304" s="2"/>
      <c r="AC304" s="2"/>
      <c r="AD304" s="2"/>
    </row>
    <row r="305" spans="1:30">
      <c r="A305" s="1" t="str">
        <f t="shared" si="69"/>
        <v>-ni- : [naɪ]</v>
      </c>
      <c r="B305" s="1">
        <f t="shared" si="85"/>
        <v>0</v>
      </c>
      <c r="C305" s="1">
        <f t="shared" si="85"/>
        <v>0</v>
      </c>
      <c r="D305" s="1">
        <f t="shared" si="85"/>
        <v>1</v>
      </c>
      <c r="E305" s="7">
        <v>13</v>
      </c>
      <c r="F305" s="9" t="s">
        <v>1026</v>
      </c>
      <c r="G305" s="3" t="e">
        <f t="shared" si="70"/>
        <v>#NAME?</v>
      </c>
      <c r="H305" s="4" t="str">
        <f t="shared" si="71"/>
        <v>naɪ</v>
      </c>
      <c r="I305" s="4" t="str">
        <f t="shared" si="72"/>
        <v>ni</v>
      </c>
      <c r="J305" s="10">
        <f t="shared" si="73"/>
        <v>3</v>
      </c>
      <c r="K305" s="1">
        <f t="shared" si="74"/>
        <v>2</v>
      </c>
      <c r="L305" s="10">
        <f t="shared" si="75"/>
        <v>3</v>
      </c>
      <c r="M305" s="1" t="str">
        <f t="shared" si="76"/>
        <v>-ni-</v>
      </c>
      <c r="N305" s="1" t="str">
        <f t="shared" si="77"/>
        <v>[naɪ]</v>
      </c>
      <c r="O305" s="3" t="e" cm="1">
        <f t="array" ref="O305">SUM(_xlfn._xlws.FILTER($G$2:$G$2454,_xlfn.MAP($M$2:$M$2454,_xlfn.LAMBDA(_xlpm.x,_xlpm.x=$M305))))</f>
        <v>#NAME?</v>
      </c>
      <c r="P305" s="4" t="e">
        <f t="shared" si="78"/>
        <v>#NAME?</v>
      </c>
      <c r="Q305" s="6" t="e" cm="1">
        <f t="array" ref="Q305">SUM(_xlfn._xlws.FILTER($G$2:$G$2454,_xlfn.MAP($N$2:$N$2454,_xlfn.LAMBDA(_xlpm.x,_xlpm.x=$N305))))</f>
        <v>#NAME?</v>
      </c>
      <c r="R305" s="4" t="e">
        <f t="shared" si="79"/>
        <v>#NAME?</v>
      </c>
      <c r="S305" s="4" t="e">
        <f t="shared" si="80"/>
        <v>#NAME?</v>
      </c>
      <c r="T305" s="4" t="e">
        <f t="shared" si="81"/>
        <v>#NAME?</v>
      </c>
      <c r="U305" s="4" t="e">
        <f t="shared" si="82"/>
        <v>#NAME?</v>
      </c>
      <c r="V305" s="2"/>
      <c r="X305" s="2"/>
      <c r="AC305" s="2"/>
      <c r="AD305" s="2"/>
    </row>
    <row r="306" spans="1:30">
      <c r="A306" s="1" t="str">
        <f t="shared" si="69"/>
        <v>-pe- : [pɛ]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11</v>
      </c>
      <c r="F306" s="9" t="s">
        <v>990</v>
      </c>
      <c r="G306" s="3" t="e">
        <f t="shared" si="70"/>
        <v>#NAME?</v>
      </c>
      <c r="H306" s="4" t="str">
        <f t="shared" si="71"/>
        <v>pɛ</v>
      </c>
      <c r="I306" s="4" t="str">
        <f t="shared" si="72"/>
        <v>pe</v>
      </c>
      <c r="J306" s="10">
        <f t="shared" si="73"/>
        <v>2</v>
      </c>
      <c r="K306" s="1">
        <f t="shared" si="74"/>
        <v>2</v>
      </c>
      <c r="L306" s="10">
        <f t="shared" si="75"/>
        <v>2</v>
      </c>
      <c r="M306" s="1" t="str">
        <f t="shared" si="76"/>
        <v>-pe-</v>
      </c>
      <c r="N306" s="1" t="str">
        <f t="shared" si="77"/>
        <v>[pɛ]</v>
      </c>
      <c r="O306" s="3" t="e" cm="1">
        <f t="array" ref="O306">SUM(_xlfn._xlws.FILTER($G$2:$G$2454,_xlfn.MAP($M$2:$M$2454,_xlfn.LAMBDA(_xlpm.x,_xlpm.x=$M306))))</f>
        <v>#NAME?</v>
      </c>
      <c r="P306" s="4" t="e">
        <f t="shared" si="78"/>
        <v>#NAME?</v>
      </c>
      <c r="Q306" s="6" t="e" cm="1">
        <f t="array" ref="Q306">SUM(_xlfn._xlws.FILTER($G$2:$G$2454,_xlfn.MAP($N$2:$N$2454,_xlfn.LAMBDA(_xlpm.x,_xlpm.x=$N306))))</f>
        <v>#NAME?</v>
      </c>
      <c r="R306" s="4" t="e">
        <f t="shared" si="79"/>
        <v>#NAME?</v>
      </c>
      <c r="S306" s="4" t="e">
        <f t="shared" si="80"/>
        <v>#NAME?</v>
      </c>
      <c r="T306" s="4" t="e">
        <f t="shared" si="81"/>
        <v>#NAME?</v>
      </c>
      <c r="U306" s="4" t="e">
        <f t="shared" si="82"/>
        <v>#NAME?</v>
      </c>
      <c r="V306" s="2"/>
      <c r="X306" s="2"/>
      <c r="AC306" s="2"/>
      <c r="AD306" s="2"/>
    </row>
    <row r="307" spans="1:30">
      <c r="A307" s="1" t="str">
        <f t="shared" si="69"/>
        <v>-ga- : [ɡɑ]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6</v>
      </c>
      <c r="F307" s="9" t="s">
        <v>1105</v>
      </c>
      <c r="G307" s="3" t="e">
        <f t="shared" si="70"/>
        <v>#NAME?</v>
      </c>
      <c r="H307" s="1" t="str">
        <f t="shared" si="71"/>
        <v>ɡɑ</v>
      </c>
      <c r="I307" s="1" t="str">
        <f t="shared" si="72"/>
        <v>ga</v>
      </c>
      <c r="J307" s="10">
        <f t="shared" si="73"/>
        <v>2</v>
      </c>
      <c r="K307" s="1">
        <f t="shared" si="74"/>
        <v>2</v>
      </c>
      <c r="L307" s="10">
        <f t="shared" si="75"/>
        <v>2</v>
      </c>
      <c r="M307" s="1" t="str">
        <f t="shared" si="76"/>
        <v>-ga-</v>
      </c>
      <c r="N307" s="1" t="str">
        <f t="shared" si="77"/>
        <v>[ɡɑ]</v>
      </c>
      <c r="O307" s="3" t="e" cm="1">
        <f t="array" ref="O307">SUM(_xlfn._xlws.FILTER($G$2:$G$2454,_xlfn.MAP($M$2:$M$2454,_xlfn.LAMBDA(_xlpm.x,_xlpm.x=$M307))))</f>
        <v>#NAME?</v>
      </c>
      <c r="P307" s="4" t="e">
        <f t="shared" si="78"/>
        <v>#NAME?</v>
      </c>
      <c r="Q307" s="6" t="e" cm="1">
        <f t="array" ref="Q307">SUM(_xlfn._xlws.FILTER($G$2:$G$2454,_xlfn.MAP($N$2:$N$2454,_xlfn.LAMBDA(_xlpm.x,_xlpm.x=$N307))))</f>
        <v>#NAME?</v>
      </c>
      <c r="R307" s="4" t="e">
        <f t="shared" si="79"/>
        <v>#NAME?</v>
      </c>
      <c r="S307" s="4" t="e">
        <f t="shared" si="80"/>
        <v>#NAME?</v>
      </c>
      <c r="T307" s="4" t="e">
        <f t="shared" si="81"/>
        <v>#NAME?</v>
      </c>
      <c r="U307" s="4" t="e">
        <f t="shared" si="82"/>
        <v>#NAME?</v>
      </c>
      <c r="V307" s="2"/>
      <c r="X307" s="2"/>
      <c r="AC307" s="2"/>
      <c r="AD307" s="2"/>
    </row>
    <row r="308" spans="1:30">
      <c r="A308" s="1" t="str">
        <f t="shared" si="69"/>
        <v>-ga- : [ɡeɪ]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8</v>
      </c>
      <c r="F308" s="9" t="s">
        <v>906</v>
      </c>
      <c r="G308" s="3" t="e">
        <f t="shared" si="70"/>
        <v>#NAME?</v>
      </c>
      <c r="H308" s="4" t="str">
        <f t="shared" si="71"/>
        <v>ɡeɪ</v>
      </c>
      <c r="I308" s="4" t="str">
        <f t="shared" si="72"/>
        <v>ga</v>
      </c>
      <c r="J308" s="10">
        <f t="shared" si="73"/>
        <v>3</v>
      </c>
      <c r="K308" s="1">
        <f t="shared" si="74"/>
        <v>2</v>
      </c>
      <c r="L308" s="10">
        <f t="shared" si="75"/>
        <v>3</v>
      </c>
      <c r="M308" s="1" t="str">
        <f t="shared" si="76"/>
        <v>-ga-</v>
      </c>
      <c r="N308" s="1" t="str">
        <f t="shared" si="77"/>
        <v>[ɡeɪ]</v>
      </c>
      <c r="O308" s="3" t="e" cm="1">
        <f t="array" ref="O308">SUM(_xlfn._xlws.FILTER($G$2:$G$2454,_xlfn.MAP($M$2:$M$2454,_xlfn.LAMBDA(_xlpm.x,_xlpm.x=$M308))))</f>
        <v>#NAME?</v>
      </c>
      <c r="P308" s="4" t="e">
        <f t="shared" si="78"/>
        <v>#NAME?</v>
      </c>
      <c r="Q308" s="6" t="e" cm="1">
        <f t="array" ref="Q308">SUM(_xlfn._xlws.FILTER($G$2:$G$2454,_xlfn.MAP($N$2:$N$2454,_xlfn.LAMBDA(_xlpm.x,_xlpm.x=$N308))))</f>
        <v>#NAME?</v>
      </c>
      <c r="R308" s="4" t="e">
        <f t="shared" si="79"/>
        <v>#NAME?</v>
      </c>
      <c r="S308" s="4" t="e">
        <f t="shared" si="80"/>
        <v>#NAME?</v>
      </c>
      <c r="T308" s="4" t="e">
        <f t="shared" si="81"/>
        <v>#NAME?</v>
      </c>
      <c r="U308" s="4" t="e">
        <f t="shared" si="82"/>
        <v>#NAME?</v>
      </c>
      <c r="V308" s="2"/>
      <c r="X308" s="2"/>
      <c r="AC308" s="2"/>
      <c r="AD308" s="2"/>
    </row>
    <row r="309" spans="1:30">
      <c r="A309" s="1" t="str">
        <f t="shared" si="69"/>
        <v>-ga- : [ɡæ]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9</v>
      </c>
      <c r="F309" s="9" t="s">
        <v>801</v>
      </c>
      <c r="G309" s="3" t="e">
        <f t="shared" si="70"/>
        <v>#NAME?</v>
      </c>
      <c r="H309" s="4" t="str">
        <f t="shared" si="71"/>
        <v>ɡæ</v>
      </c>
      <c r="I309" s="4" t="str">
        <f t="shared" si="72"/>
        <v>ga</v>
      </c>
      <c r="J309" s="10">
        <f t="shared" si="73"/>
        <v>2</v>
      </c>
      <c r="K309" s="1">
        <f t="shared" si="74"/>
        <v>2</v>
      </c>
      <c r="L309" s="10">
        <f t="shared" si="75"/>
        <v>2</v>
      </c>
      <c r="M309" s="1" t="str">
        <f t="shared" si="76"/>
        <v>-ga-</v>
      </c>
      <c r="N309" s="1" t="str">
        <f t="shared" si="77"/>
        <v>[ɡæ]</v>
      </c>
      <c r="O309" s="3" t="e" cm="1">
        <f t="array" ref="O309">SUM(_xlfn._xlws.FILTER($G$2:$G$2454,_xlfn.MAP($M$2:$M$2454,_xlfn.LAMBDA(_xlpm.x,_xlpm.x=$M309))))</f>
        <v>#NAME?</v>
      </c>
      <c r="P309" s="4" t="e">
        <f t="shared" si="78"/>
        <v>#NAME?</v>
      </c>
      <c r="Q309" s="6" t="e" cm="1">
        <f t="array" ref="Q309">SUM(_xlfn._xlws.FILTER($G$2:$G$2454,_xlfn.MAP($N$2:$N$2454,_xlfn.LAMBDA(_xlpm.x,_xlpm.x=$N309))))</f>
        <v>#NAME?</v>
      </c>
      <c r="R309" s="4" t="e">
        <f t="shared" si="79"/>
        <v>#NAME?</v>
      </c>
      <c r="S309" s="4" t="e">
        <f t="shared" si="80"/>
        <v>#NAME?</v>
      </c>
      <c r="T309" s="4" t="e">
        <f t="shared" si="81"/>
        <v>#NAME?</v>
      </c>
      <c r="U309" s="4" t="e">
        <f t="shared" si="82"/>
        <v>#NAME?</v>
      </c>
      <c r="V309" s="2"/>
      <c r="X309" s="2"/>
      <c r="AC309" s="2"/>
      <c r="AD309" s="2"/>
    </row>
    <row r="310" spans="1:30">
      <c r="A310" s="1" t="str">
        <f t="shared" si="69"/>
        <v>-mi- : [mi]</v>
      </c>
      <c r="B310" s="1">
        <f t="shared" si="85"/>
        <v>0</v>
      </c>
      <c r="C310" s="1">
        <f t="shared" si="85"/>
        <v>1</v>
      </c>
      <c r="D310" s="1">
        <f t="shared" si="85"/>
        <v>0</v>
      </c>
      <c r="E310" s="7">
        <v>1</v>
      </c>
      <c r="F310" s="9" t="s">
        <v>2116</v>
      </c>
      <c r="G310" s="3" t="e">
        <f t="shared" si="70"/>
        <v>#NAME?</v>
      </c>
      <c r="H310" s="4" t="str">
        <f t="shared" si="71"/>
        <v>mi</v>
      </c>
      <c r="I310" s="4" t="str">
        <f t="shared" si="72"/>
        <v>mi</v>
      </c>
      <c r="J310" s="10">
        <f t="shared" si="73"/>
        <v>2</v>
      </c>
      <c r="K310" s="1">
        <f t="shared" si="74"/>
        <v>2</v>
      </c>
      <c r="L310" s="10">
        <f t="shared" si="75"/>
        <v>2</v>
      </c>
      <c r="M310" s="1" t="str">
        <f t="shared" si="76"/>
        <v>-mi-</v>
      </c>
      <c r="N310" s="1" t="str">
        <f t="shared" si="77"/>
        <v>[mi]</v>
      </c>
      <c r="O310" s="3" t="e" cm="1">
        <f t="array" ref="O310">SUM(_xlfn._xlws.FILTER($G$2:$G$2454,_xlfn.MAP($M$2:$M$2454,_xlfn.LAMBDA(_xlpm.x,_xlpm.x=$M310))))</f>
        <v>#NAME?</v>
      </c>
      <c r="P310" s="4" t="e">
        <f t="shared" si="78"/>
        <v>#NAME?</v>
      </c>
      <c r="Q310" s="6" t="e" cm="1">
        <f t="array" ref="Q310">SUM(_xlfn._xlws.FILTER($G$2:$G$2454,_xlfn.MAP($N$2:$N$2454,_xlfn.LAMBDA(_xlpm.x,_xlpm.x=$N310))))</f>
        <v>#NAME?</v>
      </c>
      <c r="R310" s="4" t="e">
        <f t="shared" si="79"/>
        <v>#NAME?</v>
      </c>
      <c r="S310" s="4" t="e">
        <f t="shared" si="80"/>
        <v>#NAME?</v>
      </c>
      <c r="T310" s="4" t="e">
        <f t="shared" si="81"/>
        <v>#NAME?</v>
      </c>
      <c r="U310" s="4" t="e">
        <f t="shared" si="82"/>
        <v>#NAME?</v>
      </c>
      <c r="V310" s="2"/>
      <c r="X310" s="2"/>
      <c r="AC310" s="2"/>
      <c r="AD310" s="2"/>
    </row>
    <row r="311" spans="1:30">
      <c r="A311" s="1" t="str">
        <f t="shared" si="69"/>
        <v>-fu- : [fʌ]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8</v>
      </c>
      <c r="F311" s="9" t="s">
        <v>706</v>
      </c>
      <c r="G311" s="3" t="e">
        <f t="shared" si="70"/>
        <v>#NAME?</v>
      </c>
      <c r="H311" s="4" t="str">
        <f t="shared" si="71"/>
        <v>fʌ</v>
      </c>
      <c r="I311" s="4" t="str">
        <f t="shared" si="72"/>
        <v>fu</v>
      </c>
      <c r="J311" s="10">
        <f t="shared" si="73"/>
        <v>2</v>
      </c>
      <c r="K311" s="1">
        <f t="shared" si="74"/>
        <v>2</v>
      </c>
      <c r="L311" s="10">
        <f t="shared" si="75"/>
        <v>2</v>
      </c>
      <c r="M311" s="1" t="str">
        <f t="shared" si="76"/>
        <v>-fu-</v>
      </c>
      <c r="N311" s="1" t="str">
        <f t="shared" si="77"/>
        <v>[fʌ]</v>
      </c>
      <c r="O311" s="3" t="e" cm="1">
        <f t="array" ref="O311">SUM(_xlfn._xlws.FILTER($G$2:$G$2454,_xlfn.MAP($M$2:$M$2454,_xlfn.LAMBDA(_xlpm.x,_xlpm.x=$M311))))</f>
        <v>#NAME?</v>
      </c>
      <c r="P311" s="4" t="e">
        <f t="shared" si="78"/>
        <v>#NAME?</v>
      </c>
      <c r="Q311" s="6" t="e" cm="1">
        <f t="array" ref="Q311">SUM(_xlfn._xlws.FILTER($G$2:$G$2454,_xlfn.MAP($N$2:$N$2454,_xlfn.LAMBDA(_xlpm.x,_xlpm.x=$N311))))</f>
        <v>#NAME?</v>
      </c>
      <c r="R311" s="4" t="e">
        <f t="shared" si="79"/>
        <v>#NAME?</v>
      </c>
      <c r="S311" s="4" t="e">
        <f t="shared" si="80"/>
        <v>#NAME?</v>
      </c>
      <c r="T311" s="4" t="e">
        <f t="shared" si="81"/>
        <v>#NAME?</v>
      </c>
      <c r="U311" s="4" t="e">
        <f t="shared" si="82"/>
        <v>#NAME?</v>
      </c>
      <c r="V311" s="2"/>
      <c r="X311" s="2"/>
      <c r="AC311" s="2"/>
      <c r="AD311" s="2"/>
    </row>
    <row r="312" spans="1:30">
      <c r="A312" s="1" t="str">
        <f t="shared" si="69"/>
        <v>-ze- : [zi]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327</v>
      </c>
      <c r="G312" s="3" t="e">
        <f t="shared" si="70"/>
        <v>#NAME?</v>
      </c>
      <c r="H312" s="4" t="str">
        <f t="shared" si="71"/>
        <v>zi</v>
      </c>
      <c r="I312" s="4" t="str">
        <f t="shared" si="72"/>
        <v>ze</v>
      </c>
      <c r="J312" s="10">
        <f t="shared" si="73"/>
        <v>2</v>
      </c>
      <c r="K312" s="1">
        <f t="shared" si="74"/>
        <v>2</v>
      </c>
      <c r="L312" s="10">
        <f t="shared" si="75"/>
        <v>2</v>
      </c>
      <c r="M312" s="1" t="str">
        <f t="shared" si="76"/>
        <v>-ze-</v>
      </c>
      <c r="N312" s="1" t="str">
        <f t="shared" si="77"/>
        <v>[zi]</v>
      </c>
      <c r="O312" s="3" t="e" cm="1">
        <f t="array" ref="O312">SUM(_xlfn._xlws.FILTER($G$2:$G$2454,_xlfn.MAP($M$2:$M$2454,_xlfn.LAMBDA(_xlpm.x,_xlpm.x=$M312))))</f>
        <v>#NAME?</v>
      </c>
      <c r="P312" s="4" t="e">
        <f t="shared" si="78"/>
        <v>#NAME?</v>
      </c>
      <c r="Q312" s="6" t="e" cm="1">
        <f t="array" ref="Q312">SUM(_xlfn._xlws.FILTER($G$2:$G$2454,_xlfn.MAP($N$2:$N$2454,_xlfn.LAMBDA(_xlpm.x,_xlpm.x=$N312))))</f>
        <v>#NAME?</v>
      </c>
      <c r="R312" s="4" t="e">
        <f t="shared" si="79"/>
        <v>#NAME?</v>
      </c>
      <c r="S312" s="4" t="e">
        <f t="shared" si="80"/>
        <v>#NAME?</v>
      </c>
      <c r="T312" s="4" t="e">
        <f t="shared" si="81"/>
        <v>#NAME?</v>
      </c>
      <c r="U312" s="4" t="e">
        <f t="shared" si="82"/>
        <v>#NAME?</v>
      </c>
      <c r="V312" s="2"/>
      <c r="X312" s="2"/>
      <c r="AC312" s="2"/>
      <c r="AD312" s="2"/>
    </row>
    <row r="313" spans="1:30">
      <c r="A313" s="1" t="str">
        <f t="shared" si="69"/>
        <v>-go- : [ɡɔ]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1675</v>
      </c>
      <c r="G313" s="3" t="e">
        <f t="shared" si="70"/>
        <v>#NAME?</v>
      </c>
      <c r="H313" s="4" t="str">
        <f t="shared" si="71"/>
        <v>ɡɔ</v>
      </c>
      <c r="I313" s="4" t="str">
        <f t="shared" si="72"/>
        <v>go</v>
      </c>
      <c r="J313" s="10">
        <f t="shared" si="73"/>
        <v>2</v>
      </c>
      <c r="K313" s="1">
        <f t="shared" si="74"/>
        <v>2</v>
      </c>
      <c r="L313" s="10">
        <f t="shared" si="75"/>
        <v>2</v>
      </c>
      <c r="M313" s="1" t="str">
        <f t="shared" si="76"/>
        <v>-go-</v>
      </c>
      <c r="N313" s="1" t="str">
        <f t="shared" si="77"/>
        <v>[ɡɔ]</v>
      </c>
      <c r="O313" s="3" t="e" cm="1">
        <f t="array" ref="O313">SUM(_xlfn._xlws.FILTER($G$2:$G$2454,_xlfn.MAP($M$2:$M$2454,_xlfn.LAMBDA(_xlpm.x,_xlpm.x=$M313))))</f>
        <v>#NAME?</v>
      </c>
      <c r="P313" s="4" t="e">
        <f t="shared" si="78"/>
        <v>#NAME?</v>
      </c>
      <c r="Q313" s="6" t="e" cm="1">
        <f t="array" ref="Q313">SUM(_xlfn._xlws.FILTER($G$2:$G$2454,_xlfn.MAP($N$2:$N$2454,_xlfn.LAMBDA(_xlpm.x,_xlpm.x=$N313))))</f>
        <v>#NAME?</v>
      </c>
      <c r="R313" s="4" t="e">
        <f t="shared" si="79"/>
        <v>#NAME?</v>
      </c>
      <c r="S313" s="4" t="e">
        <f t="shared" si="80"/>
        <v>#NAME?</v>
      </c>
      <c r="T313" s="4" t="e">
        <f t="shared" si="81"/>
        <v>#NAME?</v>
      </c>
      <c r="U313" s="4" t="e">
        <f t="shared" si="82"/>
        <v>#NAME?</v>
      </c>
      <c r="V313" s="2"/>
      <c r="X313" s="2"/>
      <c r="AC313" s="2"/>
      <c r="AD313" s="2"/>
    </row>
    <row r="314" spans="1:30">
      <c r="A314" s="1" t="str">
        <f t="shared" si="69"/>
        <v>-po- : [poʊ]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11</v>
      </c>
      <c r="F314" s="9" t="s">
        <v>922</v>
      </c>
      <c r="G314" s="3" t="e">
        <f t="shared" si="70"/>
        <v>#NAME?</v>
      </c>
      <c r="H314" s="1" t="str">
        <f t="shared" si="71"/>
        <v>poʊ</v>
      </c>
      <c r="I314" s="1" t="str">
        <f t="shared" si="72"/>
        <v>po</v>
      </c>
      <c r="J314" s="10">
        <f t="shared" si="73"/>
        <v>3</v>
      </c>
      <c r="K314" s="1">
        <f t="shared" si="74"/>
        <v>2</v>
      </c>
      <c r="L314" s="10">
        <f t="shared" si="75"/>
        <v>3</v>
      </c>
      <c r="M314" s="1" t="str">
        <f t="shared" si="76"/>
        <v>-po-</v>
      </c>
      <c r="N314" s="1" t="str">
        <f t="shared" si="77"/>
        <v>[poʊ]</v>
      </c>
      <c r="O314" s="3" t="e" cm="1">
        <f t="array" ref="O314">SUM(_xlfn._xlws.FILTER($G$2:$G$2454,_xlfn.MAP($M$2:$M$2454,_xlfn.LAMBDA(_xlpm.x,_xlpm.x=$M314))))</f>
        <v>#NAME?</v>
      </c>
      <c r="P314" s="4" t="e">
        <f t="shared" si="78"/>
        <v>#NAME?</v>
      </c>
      <c r="Q314" s="6" t="e" cm="1">
        <f t="array" ref="Q314">SUM(_xlfn._xlws.FILTER($G$2:$G$2454,_xlfn.MAP($N$2:$N$2454,_xlfn.LAMBDA(_xlpm.x,_xlpm.x=$N314))))</f>
        <v>#NAME?</v>
      </c>
      <c r="R314" s="4" t="e">
        <f t="shared" si="79"/>
        <v>#NAME?</v>
      </c>
      <c r="S314" s="4" t="e">
        <f t="shared" si="80"/>
        <v>#NAME?</v>
      </c>
      <c r="T314" s="4" t="e">
        <f t="shared" si="81"/>
        <v>#NAME?</v>
      </c>
      <c r="U314" s="4" t="e">
        <f t="shared" si="82"/>
        <v>#NAME?</v>
      </c>
      <c r="V314" s="2"/>
      <c r="X314" s="2"/>
      <c r="AC314" s="2"/>
      <c r="AD314" s="2"/>
    </row>
    <row r="315" spans="1:30">
      <c r="A315" s="1" t="str">
        <f t="shared" si="69"/>
        <v>-va- : [væ]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7</v>
      </c>
      <c r="F315" s="9" t="s">
        <v>311</v>
      </c>
      <c r="G315" s="3" t="e">
        <f t="shared" si="70"/>
        <v>#NAME?</v>
      </c>
      <c r="H315" s="4" t="str">
        <f t="shared" si="71"/>
        <v>væ</v>
      </c>
      <c r="I315" s="4" t="str">
        <f t="shared" si="72"/>
        <v>va</v>
      </c>
      <c r="J315" s="10">
        <f t="shared" si="73"/>
        <v>2</v>
      </c>
      <c r="K315" s="1">
        <f t="shared" si="74"/>
        <v>2</v>
      </c>
      <c r="L315" s="10">
        <f t="shared" si="75"/>
        <v>2</v>
      </c>
      <c r="M315" s="1" t="str">
        <f t="shared" si="76"/>
        <v>-va-</v>
      </c>
      <c r="N315" s="1" t="str">
        <f t="shared" si="77"/>
        <v>[væ]</v>
      </c>
      <c r="O315" s="3" t="e" cm="1">
        <f t="array" ref="O315">SUM(_xlfn._xlws.FILTER($G$2:$G$2454,_xlfn.MAP($M$2:$M$2454,_xlfn.LAMBDA(_xlpm.x,_xlpm.x=$M315))))</f>
        <v>#NAME?</v>
      </c>
      <c r="P315" s="4" t="e">
        <f t="shared" si="78"/>
        <v>#NAME?</v>
      </c>
      <c r="Q315" s="6" t="e" cm="1">
        <f t="array" ref="Q315">SUM(_xlfn._xlws.FILTER($G$2:$G$2454,_xlfn.MAP($N$2:$N$2454,_xlfn.LAMBDA(_xlpm.x,_xlpm.x=$N315))))</f>
        <v>#NAME?</v>
      </c>
      <c r="R315" s="4" t="e">
        <f t="shared" si="79"/>
        <v>#NAME?</v>
      </c>
      <c r="S315" s="4" t="e">
        <f t="shared" si="80"/>
        <v>#NAME?</v>
      </c>
      <c r="T315" s="4" t="e">
        <f t="shared" si="81"/>
        <v>#NAME?</v>
      </c>
      <c r="U315" s="4" t="e">
        <f t="shared" si="82"/>
        <v>#NAME?</v>
      </c>
      <c r="V315" s="2"/>
      <c r="X315" s="2"/>
      <c r="AC315" s="2"/>
      <c r="AD315" s="2"/>
    </row>
    <row r="316" spans="1:30">
      <c r="A316" s="1" t="str">
        <f t="shared" si="69"/>
        <v>-mpa- : [mpɛ]</v>
      </c>
      <c r="B316" s="1">
        <f t="shared" si="85"/>
        <v>0</v>
      </c>
      <c r="C316" s="1">
        <f t="shared" si="85"/>
        <v>1</v>
      </c>
      <c r="D316" s="1">
        <f t="shared" si="85"/>
        <v>0</v>
      </c>
      <c r="E316" s="7">
        <v>2</v>
      </c>
      <c r="F316" s="9" t="s">
        <v>1228</v>
      </c>
      <c r="G316" s="3" t="e">
        <f t="shared" si="70"/>
        <v>#NAME?</v>
      </c>
      <c r="H316" s="1" t="str">
        <f t="shared" si="71"/>
        <v>mpɛ</v>
      </c>
      <c r="I316" s="1" t="str">
        <f t="shared" si="72"/>
        <v>mpa</v>
      </c>
      <c r="J316" s="10">
        <f t="shared" si="73"/>
        <v>3</v>
      </c>
      <c r="K316" s="1">
        <f t="shared" si="74"/>
        <v>3</v>
      </c>
      <c r="L316" s="10">
        <f t="shared" si="75"/>
        <v>3</v>
      </c>
      <c r="M316" s="1" t="str">
        <f t="shared" si="76"/>
        <v>-mpa-</v>
      </c>
      <c r="N316" s="1" t="str">
        <f t="shared" si="77"/>
        <v>[mpɛ]</v>
      </c>
      <c r="O316" s="3" t="e" cm="1">
        <f t="array" ref="O316">SUM(_xlfn._xlws.FILTER($G$2:$G$2454,_xlfn.MAP($M$2:$M$2454,_xlfn.LAMBDA(_xlpm.x,_xlpm.x=$M316))))</f>
        <v>#NAME?</v>
      </c>
      <c r="P316" s="4" t="e">
        <f t="shared" si="78"/>
        <v>#NAME?</v>
      </c>
      <c r="Q316" s="6" t="e" cm="1">
        <f t="array" ref="Q316">SUM(_xlfn._xlws.FILTER($G$2:$G$2454,_xlfn.MAP($N$2:$N$2454,_xlfn.LAMBDA(_xlpm.x,_xlpm.x=$N316))))</f>
        <v>#NAME?</v>
      </c>
      <c r="R316" s="4" t="e">
        <f t="shared" si="79"/>
        <v>#NAME?</v>
      </c>
      <c r="S316" s="4" t="e">
        <f t="shared" si="80"/>
        <v>#NAME?</v>
      </c>
      <c r="T316" s="4" t="e">
        <f t="shared" si="81"/>
        <v>#NAME?</v>
      </c>
      <c r="U316" s="4" t="e">
        <f t="shared" si="82"/>
        <v>#NAME?</v>
      </c>
      <c r="V316" s="2"/>
      <c r="X316" s="2"/>
      <c r="AC316" s="2"/>
      <c r="AD316" s="2"/>
    </row>
    <row r="317" spans="1:30">
      <c r="A317" s="1" t="str">
        <f t="shared" si="69"/>
        <v>-ro- : [ɹəʊ]</v>
      </c>
      <c r="B317" s="1">
        <f t="shared" si="85"/>
        <v>1</v>
      </c>
      <c r="C317" s="1">
        <f t="shared" si="85"/>
        <v>0</v>
      </c>
      <c r="D317" s="1">
        <f t="shared" si="85"/>
        <v>0</v>
      </c>
      <c r="E317" s="7">
        <v>5</v>
      </c>
      <c r="F317" s="9" t="s">
        <v>1163</v>
      </c>
      <c r="G317" s="3" t="e">
        <f t="shared" si="70"/>
        <v>#NAME?</v>
      </c>
      <c r="H317" s="4" t="str">
        <f t="shared" si="71"/>
        <v>ɹəʊ</v>
      </c>
      <c r="I317" s="4" t="str">
        <f t="shared" si="72"/>
        <v>ro</v>
      </c>
      <c r="J317" s="10">
        <f t="shared" si="73"/>
        <v>3</v>
      </c>
      <c r="K317" s="1">
        <f t="shared" si="74"/>
        <v>2</v>
      </c>
      <c r="L317" s="10">
        <f t="shared" si="75"/>
        <v>3</v>
      </c>
      <c r="M317" s="1" t="str">
        <f t="shared" si="76"/>
        <v>-ro-</v>
      </c>
      <c r="N317" s="1" t="str">
        <f t="shared" si="77"/>
        <v>[ɹəʊ]</v>
      </c>
      <c r="O317" s="3" t="e" cm="1">
        <f t="array" ref="O317">SUM(_xlfn._xlws.FILTER($G$2:$G$2454,_xlfn.MAP($M$2:$M$2454,_xlfn.LAMBDA(_xlpm.x,_xlpm.x=$M317))))</f>
        <v>#NAME?</v>
      </c>
      <c r="P317" s="4" t="e">
        <f t="shared" si="78"/>
        <v>#NAME?</v>
      </c>
      <c r="Q317" s="6" t="e" cm="1">
        <f t="array" ref="Q317">SUM(_xlfn._xlws.FILTER($G$2:$G$2454,_xlfn.MAP($N$2:$N$2454,_xlfn.LAMBDA(_xlpm.x,_xlpm.x=$N317))))</f>
        <v>#NAME?</v>
      </c>
      <c r="R317" s="4" t="e">
        <f t="shared" si="79"/>
        <v>#NAME?</v>
      </c>
      <c r="S317" s="4" t="e">
        <f t="shared" si="80"/>
        <v>#NAME?</v>
      </c>
      <c r="T317" s="4" t="e">
        <f t="shared" si="81"/>
        <v>#NAME?</v>
      </c>
      <c r="U317" s="4" t="e">
        <f t="shared" si="82"/>
        <v>#NAME?</v>
      </c>
      <c r="V317" s="2"/>
      <c r="X317" s="2"/>
      <c r="AC317" s="2"/>
      <c r="AD317" s="2"/>
    </row>
    <row r="318" spans="1:30">
      <c r="A318" s="1" t="str">
        <f t="shared" si="69"/>
        <v>-cha- : [tʃɑ]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6</v>
      </c>
      <c r="F318" s="9" t="s">
        <v>698</v>
      </c>
      <c r="G318" s="3" t="e">
        <f t="shared" si="70"/>
        <v>#NAME?</v>
      </c>
      <c r="H318" s="1" t="str">
        <f t="shared" si="71"/>
        <v>tʃɑ</v>
      </c>
      <c r="I318" s="1" t="str">
        <f t="shared" si="72"/>
        <v>cha</v>
      </c>
      <c r="J318" s="10">
        <f t="shared" si="73"/>
        <v>3</v>
      </c>
      <c r="K318" s="1">
        <f t="shared" si="74"/>
        <v>3</v>
      </c>
      <c r="L318" s="10">
        <f t="shared" si="75"/>
        <v>3</v>
      </c>
      <c r="M318" s="1" t="str">
        <f t="shared" si="76"/>
        <v>-cha-</v>
      </c>
      <c r="N318" s="1" t="str">
        <f t="shared" si="77"/>
        <v>[tʃɑ]</v>
      </c>
      <c r="O318" s="3" t="e" cm="1">
        <f t="array" ref="O318">SUM(_xlfn._xlws.FILTER($G$2:$G$2454,_xlfn.MAP($M$2:$M$2454,_xlfn.LAMBDA(_xlpm.x,_xlpm.x=$M318))))</f>
        <v>#NAME?</v>
      </c>
      <c r="P318" s="4" t="e">
        <f t="shared" si="78"/>
        <v>#NAME?</v>
      </c>
      <c r="Q318" s="6" t="e" cm="1">
        <f t="array" ref="Q318">SUM(_xlfn._xlws.FILTER($G$2:$G$2454,_xlfn.MAP($N$2:$N$2454,_xlfn.LAMBDA(_xlpm.x,_xlpm.x=$N318))))</f>
        <v>#NAME?</v>
      </c>
      <c r="R318" s="4" t="e">
        <f t="shared" si="79"/>
        <v>#NAME?</v>
      </c>
      <c r="S318" s="4" t="e">
        <f t="shared" si="80"/>
        <v>#NAME?</v>
      </c>
      <c r="T318" s="4" t="e">
        <f t="shared" si="81"/>
        <v>#NAME?</v>
      </c>
      <c r="U318" s="4" t="e">
        <f t="shared" si="82"/>
        <v>#NAME?</v>
      </c>
      <c r="V318" s="2"/>
      <c r="X318" s="2"/>
      <c r="AC318" s="2"/>
      <c r="AD318" s="2"/>
    </row>
    <row r="319" spans="1:30">
      <c r="A319" s="1" t="str">
        <f t="shared" si="69"/>
        <v>-no- : [nʌ]</v>
      </c>
      <c r="B319" s="1">
        <f t="shared" si="85"/>
        <v>0</v>
      </c>
      <c r="C319" s="1">
        <f t="shared" si="85"/>
        <v>0</v>
      </c>
      <c r="D319" s="1">
        <f t="shared" si="85"/>
        <v>1</v>
      </c>
      <c r="E319" s="7">
        <v>3</v>
      </c>
      <c r="F319" s="9" t="s">
        <v>1461</v>
      </c>
      <c r="G319" s="3" t="e">
        <f t="shared" si="70"/>
        <v>#NAME?</v>
      </c>
      <c r="H319" s="4" t="str">
        <f t="shared" si="71"/>
        <v>nʌ</v>
      </c>
      <c r="I319" s="4" t="str">
        <f t="shared" si="72"/>
        <v>no</v>
      </c>
      <c r="J319" s="10">
        <f t="shared" si="73"/>
        <v>2</v>
      </c>
      <c r="K319" s="1">
        <f t="shared" si="74"/>
        <v>2</v>
      </c>
      <c r="L319" s="10">
        <f t="shared" si="75"/>
        <v>2</v>
      </c>
      <c r="M319" s="1" t="str">
        <f t="shared" si="76"/>
        <v>-no-</v>
      </c>
      <c r="N319" s="1" t="str">
        <f t="shared" si="77"/>
        <v>[nʌ]</v>
      </c>
      <c r="O319" s="3" t="e" cm="1">
        <f t="array" ref="O319">SUM(_xlfn._xlws.FILTER($G$2:$G$2454,_xlfn.MAP($M$2:$M$2454,_xlfn.LAMBDA(_xlpm.x,_xlpm.x=$M319))))</f>
        <v>#NAME?</v>
      </c>
      <c r="P319" s="4" t="e">
        <f t="shared" si="78"/>
        <v>#NAME?</v>
      </c>
      <c r="Q319" s="6" t="e" cm="1">
        <f t="array" ref="Q319">SUM(_xlfn._xlws.FILTER($G$2:$G$2454,_xlfn.MAP($N$2:$N$2454,_xlfn.LAMBDA(_xlpm.x,_xlpm.x=$N319))))</f>
        <v>#NAME?</v>
      </c>
      <c r="R319" s="4" t="e">
        <f t="shared" si="79"/>
        <v>#NAME?</v>
      </c>
      <c r="S319" s="4" t="e">
        <f t="shared" si="80"/>
        <v>#NAME?</v>
      </c>
      <c r="T319" s="4" t="e">
        <f t="shared" si="81"/>
        <v>#NAME?</v>
      </c>
      <c r="U319" s="4" t="e">
        <f t="shared" si="82"/>
        <v>#NAME?</v>
      </c>
      <c r="V319" s="2"/>
      <c r="X319" s="2"/>
      <c r="AC319" s="2"/>
      <c r="AD319" s="2"/>
    </row>
    <row r="320" spans="1:30">
      <c r="A320" s="1" t="str">
        <f t="shared" si="69"/>
        <v>-rma- : [ɹmeɪ]</v>
      </c>
      <c r="B320" s="1">
        <f t="shared" si="85"/>
        <v>1</v>
      </c>
      <c r="C320" s="1">
        <f t="shared" si="85"/>
        <v>0</v>
      </c>
      <c r="D320" s="1">
        <f t="shared" si="85"/>
        <v>0</v>
      </c>
      <c r="E320" s="7">
        <v>3</v>
      </c>
      <c r="F320" s="9" t="s">
        <v>946</v>
      </c>
      <c r="G320" s="3" t="e">
        <f t="shared" si="70"/>
        <v>#NAME?</v>
      </c>
      <c r="H320" s="4" t="str">
        <f t="shared" si="71"/>
        <v>ɹmeɪ</v>
      </c>
      <c r="I320" s="4" t="str">
        <f t="shared" si="72"/>
        <v>rma</v>
      </c>
      <c r="J320" s="10">
        <f t="shared" si="73"/>
        <v>4</v>
      </c>
      <c r="K320" s="1">
        <f t="shared" si="74"/>
        <v>3</v>
      </c>
      <c r="L320" s="10">
        <f t="shared" si="75"/>
        <v>4</v>
      </c>
      <c r="M320" s="1" t="str">
        <f t="shared" si="76"/>
        <v>-rma-</v>
      </c>
      <c r="N320" s="1" t="str">
        <f t="shared" si="77"/>
        <v>[ɹmeɪ]</v>
      </c>
      <c r="O320" s="3" t="e" cm="1">
        <f t="array" ref="O320">SUM(_xlfn._xlws.FILTER($G$2:$G$2454,_xlfn.MAP($M$2:$M$2454,_xlfn.LAMBDA(_xlpm.x,_xlpm.x=$M320))))</f>
        <v>#NAME?</v>
      </c>
      <c r="P320" s="4" t="e">
        <f t="shared" si="78"/>
        <v>#NAME?</v>
      </c>
      <c r="Q320" s="6" t="e" cm="1">
        <f t="array" ref="Q320">SUM(_xlfn._xlws.FILTER($G$2:$G$2454,_xlfn.MAP($N$2:$N$2454,_xlfn.LAMBDA(_xlpm.x,_xlpm.x=$N320))))</f>
        <v>#NAME?</v>
      </c>
      <c r="R320" s="4" t="e">
        <f t="shared" si="79"/>
        <v>#NAME?</v>
      </c>
      <c r="S320" s="4" t="e">
        <f t="shared" si="80"/>
        <v>#NAME?</v>
      </c>
      <c r="T320" s="4" t="e">
        <f t="shared" si="81"/>
        <v>#NAME?</v>
      </c>
      <c r="U320" s="4" t="e">
        <f t="shared" si="82"/>
        <v>#NAME?</v>
      </c>
      <c r="V320" s="2"/>
      <c r="X320" s="2"/>
      <c r="AC320" s="2"/>
      <c r="AD320" s="2"/>
    </row>
    <row r="321" spans="1:30">
      <c r="A321" s="1" t="str">
        <f t="shared" si="69"/>
        <v>-sco- : [skoʊ]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3</v>
      </c>
      <c r="F321" s="9" t="s">
        <v>1229</v>
      </c>
      <c r="G321" s="3" t="e">
        <f t="shared" si="70"/>
        <v>#NAME?</v>
      </c>
      <c r="H321" s="4" t="str">
        <f t="shared" si="71"/>
        <v>skoʊ</v>
      </c>
      <c r="I321" s="4" t="str">
        <f t="shared" si="72"/>
        <v>sco</v>
      </c>
      <c r="J321" s="10">
        <f t="shared" si="73"/>
        <v>4</v>
      </c>
      <c r="K321" s="1">
        <f t="shared" si="74"/>
        <v>3</v>
      </c>
      <c r="L321" s="10">
        <f t="shared" si="75"/>
        <v>4</v>
      </c>
      <c r="M321" s="1" t="str">
        <f t="shared" si="76"/>
        <v>-sco-</v>
      </c>
      <c r="N321" s="1" t="str">
        <f t="shared" si="77"/>
        <v>[skoʊ]</v>
      </c>
      <c r="O321" s="3" t="e" cm="1">
        <f t="array" ref="O321">SUM(_xlfn._xlws.FILTER($G$2:$G$2454,_xlfn.MAP($M$2:$M$2454,_xlfn.LAMBDA(_xlpm.x,_xlpm.x=$M321))))</f>
        <v>#NAME?</v>
      </c>
      <c r="P321" s="4" t="e">
        <f t="shared" si="78"/>
        <v>#NAME?</v>
      </c>
      <c r="Q321" s="6" t="e" cm="1">
        <f t="array" ref="Q321">SUM(_xlfn._xlws.FILTER($G$2:$G$2454,_xlfn.MAP($N$2:$N$2454,_xlfn.LAMBDA(_xlpm.x,_xlpm.x=$N321))))</f>
        <v>#NAME?</v>
      </c>
      <c r="R321" s="4" t="e">
        <f t="shared" si="79"/>
        <v>#NAME?</v>
      </c>
      <c r="S321" s="4" t="e">
        <f t="shared" si="80"/>
        <v>#NAME?</v>
      </c>
      <c r="T321" s="4" t="e">
        <f t="shared" si="81"/>
        <v>#NAME?</v>
      </c>
      <c r="U321" s="4" t="e">
        <f t="shared" si="82"/>
        <v>#NAME?</v>
      </c>
      <c r="V321" s="2"/>
      <c r="X321" s="2"/>
      <c r="AC321" s="2"/>
      <c r="AD321" s="2"/>
    </row>
    <row r="322" spans="1:30">
      <c r="A322" s="1" t="str">
        <f t="shared" ref="A322:A385" si="86">_xlfn.LET(_xlpm.sep," : ",CONCATENATE(M322,_xlpm.sep,N322))</f>
        <v>-cha- : [tʃeɪ]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5</v>
      </c>
      <c r="F322" s="9" t="s">
        <v>895</v>
      </c>
      <c r="G322" s="3" t="e">
        <f t="shared" ref="G322:G385" si="88">E322/freq.sum.r6e</f>
        <v>#NAME?</v>
      </c>
      <c r="H322" s="4" t="str">
        <f t="shared" ref="H322:H385" si="89">_xlfn.LET(_xlpm.sep,":",_xlpm.w,$F322,LEFT(_xlpm.w,FIND(_xlpm.sep,_xlpm.w)-1))</f>
        <v>tʃeɪ</v>
      </c>
      <c r="I322" s="4" t="str">
        <f t="shared" ref="I322:I385" si="90">_xlfn.LET(_xlpm.sep,":",_xlpm.w,$F322,RIGHT(_xlpm.w,LEN(_xlpm.w)-FIND(_xlpm.sep,_xlpm.w)))</f>
        <v>cha</v>
      </c>
      <c r="J322" s="10">
        <f t="shared" ref="J322:J385" si="91">_xlfn.LET(_xlpm.w,H322,LEN(_xlpm.w))</f>
        <v>4</v>
      </c>
      <c r="K322" s="1">
        <f t="shared" ref="K322:K385" si="92">_xlfn.LET(_xlpm.w,I322,LEN(_xlpm.w))</f>
        <v>3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_xlfn.LET(_xlpm.sep,":",_xlpm.w,$F322,_xlfn.CONCAT("-",RIGHT(_xlpm.w,LEN(_xlpm.w)-FIND(_xlpm.sep,_xlpm.w)),"-"))</f>
        <v>-cha-</v>
      </c>
      <c r="N322" s="1" t="str">
        <f t="shared" ref="N322:N385" si="95">_xlfn.LET(_xlpm.sep,":",_xlpm.w,$F322,_xlfn.CONCAT("[",LEFT(_xlpm.w,FIND(_xlpm.sep,_xlpm.w)-1),"]"))</f>
        <v>[tʃeɪ]</v>
      </c>
      <c r="O322" s="3" t="e" cm="1">
        <f t="array" ref="O322">SUM(_xlfn._xlws.FILTER($G$2:$G$2454,_xlfn.MAP($M$2:$M$2454,_xlfn.LAMBDA(_xlpm.x,_xlpm.x=$M322))))</f>
        <v>#NAME?</v>
      </c>
      <c r="P322" s="4" t="e">
        <f t="shared" ref="P322:P385" si="96">$G322/O322</f>
        <v>#NAME?</v>
      </c>
      <c r="Q322" s="6" t="e" cm="1">
        <f t="array" ref="Q322">SUM(_xlfn._xlws.FILTER($G$2:$G$2454,_xlfn.MAP($N$2:$N$2454,_xlfn.LAMBDA(_xlpm.x,_xlpm.x=$N322))))</f>
        <v>#NAME?</v>
      </c>
      <c r="R322" s="4" t="e">
        <f t="shared" ref="R322:R385" si="97">$G322/Q322</f>
        <v>#NAME?</v>
      </c>
      <c r="S322" s="4" t="e">
        <f t="shared" ref="S322:S385" si="98">_xlfn.LET(_xlpm.freq,E322,_xlpm.size,L322+1,_xlpm.F,T322,LOG(1+_xlpm.freq)*LOG(1+_xlpm.size)*_xlpm.F)</f>
        <v>#NAME?</v>
      </c>
      <c r="T322" s="4" t="e">
        <f t="shared" ref="T322:T385" si="99">_xlfn.LET(_xlpm.a,R322,_xlpm.b,P322,2*_xlpm.a*_xlpm.b/(_xlpm.a+_xlpm.b))</f>
        <v>#NAME?</v>
      </c>
      <c r="U322" s="4" t="e">
        <f t="shared" ref="U322:U385" si="100">_xlfn.LET(_xlpm.p,P322,_xlpm.q,R322,LOG(_xlpm.p/_xlpm.q))</f>
        <v>#NAME?</v>
      </c>
      <c r="V322" s="2"/>
      <c r="X322" s="2"/>
      <c r="AC322" s="2"/>
      <c r="AD322" s="2"/>
    </row>
    <row r="323" spans="1:30">
      <c r="A323" s="1" t="str">
        <f t="shared" si="86"/>
        <v>-ti- : [ʃɪ]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2418</v>
      </c>
      <c r="G323" s="3" t="e">
        <f t="shared" si="88"/>
        <v>#NAME?</v>
      </c>
      <c r="H323" s="4" t="str">
        <f t="shared" si="89"/>
        <v>ʃɪ</v>
      </c>
      <c r="I323" s="4" t="str">
        <f t="shared" si="90"/>
        <v>ti</v>
      </c>
      <c r="J323" s="10">
        <f t="shared" si="91"/>
        <v>2</v>
      </c>
      <c r="K323" s="1">
        <f t="shared" si="92"/>
        <v>2</v>
      </c>
      <c r="L323" s="10">
        <f t="shared" si="93"/>
        <v>2</v>
      </c>
      <c r="M323" s="1" t="str">
        <f t="shared" si="94"/>
        <v>-ti-</v>
      </c>
      <c r="N323" s="1" t="str">
        <f t="shared" si="95"/>
        <v>[ʃɪ]</v>
      </c>
      <c r="O323" s="3" t="e" cm="1">
        <f t="array" ref="O323">SUM(_xlfn._xlws.FILTER($G$2:$G$2454,_xlfn.MAP($M$2:$M$2454,_xlfn.LAMBDA(_xlpm.x,_xlpm.x=$M323))))</f>
        <v>#NAME?</v>
      </c>
      <c r="P323" s="4" t="e">
        <f t="shared" si="96"/>
        <v>#NAME?</v>
      </c>
      <c r="Q323" s="6" t="e" cm="1">
        <f t="array" ref="Q323">SUM(_xlfn._xlws.FILTER($G$2:$G$2454,_xlfn.MAP($N$2:$N$2454,_xlfn.LAMBDA(_xlpm.x,_xlpm.x=$N323))))</f>
        <v>#NAME?</v>
      </c>
      <c r="R323" s="4" t="e">
        <f t="shared" si="97"/>
        <v>#NAME?</v>
      </c>
      <c r="S323" s="4" t="e">
        <f t="shared" si="98"/>
        <v>#NAME?</v>
      </c>
      <c r="T323" s="4" t="e">
        <f t="shared" si="99"/>
        <v>#NAME?</v>
      </c>
      <c r="U323" s="4" t="e">
        <f t="shared" si="100"/>
        <v>#NAME?</v>
      </c>
      <c r="V323" s="2"/>
      <c r="X323" s="2"/>
      <c r="AC323" s="2"/>
      <c r="AD323" s="2"/>
    </row>
    <row r="324" spans="1:30">
      <c r="A324" s="1" t="str">
        <f t="shared" si="86"/>
        <v>-ni- : [ni]</v>
      </c>
      <c r="B324" s="1">
        <f t="shared" si="87"/>
        <v>0</v>
      </c>
      <c r="C324" s="1">
        <f t="shared" si="87"/>
        <v>0</v>
      </c>
      <c r="D324" s="1">
        <f t="shared" si="87"/>
        <v>1</v>
      </c>
      <c r="E324" s="7">
        <v>1</v>
      </c>
      <c r="F324" s="9" t="s">
        <v>185</v>
      </c>
      <c r="G324" s="3" t="e">
        <f t="shared" si="88"/>
        <v>#NAME?</v>
      </c>
      <c r="H324" s="1" t="str">
        <f t="shared" si="89"/>
        <v>ni</v>
      </c>
      <c r="I324" s="1" t="str">
        <f t="shared" si="90"/>
        <v>ni</v>
      </c>
      <c r="J324" s="10">
        <f t="shared" si="91"/>
        <v>2</v>
      </c>
      <c r="K324" s="1">
        <f t="shared" si="92"/>
        <v>2</v>
      </c>
      <c r="L324" s="10">
        <f t="shared" si="93"/>
        <v>2</v>
      </c>
      <c r="M324" s="1" t="str">
        <f t="shared" si="94"/>
        <v>-ni-</v>
      </c>
      <c r="N324" s="1" t="str">
        <f t="shared" si="95"/>
        <v>[ni]</v>
      </c>
      <c r="O324" s="3" t="e" cm="1">
        <f t="array" ref="O324">SUM(_xlfn._xlws.FILTER($G$2:$G$2454,_xlfn.MAP($M$2:$M$2454,_xlfn.LAMBDA(_xlpm.x,_xlpm.x=$M324))))</f>
        <v>#NAME?</v>
      </c>
      <c r="P324" s="4" t="e">
        <f t="shared" si="96"/>
        <v>#NAME?</v>
      </c>
      <c r="Q324" s="6" t="e" cm="1">
        <f t="array" ref="Q324">SUM(_xlfn._xlws.FILTER($G$2:$G$2454,_xlfn.MAP($N$2:$N$2454,_xlfn.LAMBDA(_xlpm.x,_xlpm.x=$N324))))</f>
        <v>#NAME?</v>
      </c>
      <c r="R324" s="4" t="e">
        <f t="shared" si="97"/>
        <v>#NAME?</v>
      </c>
      <c r="S324" s="4" t="e">
        <f t="shared" si="98"/>
        <v>#NAME?</v>
      </c>
      <c r="T324" s="4" t="e">
        <f t="shared" si="99"/>
        <v>#NAME?</v>
      </c>
      <c r="U324" s="4" t="e">
        <f t="shared" si="100"/>
        <v>#NAME?</v>
      </c>
      <c r="V324" s="2"/>
      <c r="X324" s="2"/>
      <c r="AC324" s="2"/>
      <c r="AD324" s="2"/>
    </row>
    <row r="325" spans="1:30">
      <c r="A325" s="1" t="str">
        <f t="shared" si="86"/>
        <v>-ri- : [ɹaɪ]</v>
      </c>
      <c r="B325" s="1">
        <f t="shared" si="87"/>
        <v>1</v>
      </c>
      <c r="C325" s="1">
        <f t="shared" si="87"/>
        <v>0</v>
      </c>
      <c r="D325" s="1">
        <f t="shared" si="87"/>
        <v>0</v>
      </c>
      <c r="E325" s="7">
        <v>19</v>
      </c>
      <c r="F325" s="9" t="s">
        <v>804</v>
      </c>
      <c r="G325" s="3" t="e">
        <f t="shared" si="88"/>
        <v>#NAME?</v>
      </c>
      <c r="H325" s="4" t="str">
        <f t="shared" si="89"/>
        <v>ɹaɪ</v>
      </c>
      <c r="I325" s="4" t="str">
        <f t="shared" si="90"/>
        <v>ri</v>
      </c>
      <c r="J325" s="10">
        <f t="shared" si="91"/>
        <v>3</v>
      </c>
      <c r="K325" s="1">
        <f t="shared" si="92"/>
        <v>2</v>
      </c>
      <c r="L325" s="10">
        <f t="shared" si="93"/>
        <v>3</v>
      </c>
      <c r="M325" s="1" t="str">
        <f t="shared" si="94"/>
        <v>-ri-</v>
      </c>
      <c r="N325" s="1" t="str">
        <f t="shared" si="95"/>
        <v>[ɹaɪ]</v>
      </c>
      <c r="O325" s="3" t="e" cm="1">
        <f t="array" ref="O325">SUM(_xlfn._xlws.FILTER($G$2:$G$2454,_xlfn.MAP($M$2:$M$2454,_xlfn.LAMBDA(_xlpm.x,_xlpm.x=$M325))))</f>
        <v>#NAME?</v>
      </c>
      <c r="P325" s="4" t="e">
        <f t="shared" si="96"/>
        <v>#NAME?</v>
      </c>
      <c r="Q325" s="6" t="e" cm="1">
        <f t="array" ref="Q325">SUM(_xlfn._xlws.FILTER($G$2:$G$2454,_xlfn.MAP($N$2:$N$2454,_xlfn.LAMBDA(_xlpm.x,_xlpm.x=$N325))))</f>
        <v>#NAME?</v>
      </c>
      <c r="R325" s="4" t="e">
        <f t="shared" si="97"/>
        <v>#NAME?</v>
      </c>
      <c r="S325" s="4" t="e">
        <f t="shared" si="98"/>
        <v>#NAME?</v>
      </c>
      <c r="T325" s="4" t="e">
        <f t="shared" si="99"/>
        <v>#NAME?</v>
      </c>
      <c r="U325" s="4" t="e">
        <f t="shared" si="100"/>
        <v>#NAME?</v>
      </c>
      <c r="V325" s="2"/>
      <c r="X325" s="2"/>
      <c r="AC325" s="2"/>
      <c r="AD325" s="2"/>
    </row>
    <row r="326" spans="1:30">
      <c r="A326" s="1" t="str">
        <f t="shared" si="86"/>
        <v>-o- : [ɔ]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22</v>
      </c>
      <c r="F326" s="9" t="s">
        <v>981</v>
      </c>
      <c r="G326" s="3" t="e">
        <f t="shared" si="88"/>
        <v>#NAME?</v>
      </c>
      <c r="H326" s="4" t="str">
        <f t="shared" si="89"/>
        <v>ɔ</v>
      </c>
      <c r="I326" s="4" t="str">
        <f t="shared" si="90"/>
        <v>o</v>
      </c>
      <c r="J326" s="10">
        <f t="shared" si="91"/>
        <v>1</v>
      </c>
      <c r="K326" s="1">
        <f t="shared" si="92"/>
        <v>1</v>
      </c>
      <c r="L326" s="10">
        <f t="shared" si="93"/>
        <v>1</v>
      </c>
      <c r="M326" s="1" t="str">
        <f t="shared" si="94"/>
        <v>-o-</v>
      </c>
      <c r="N326" s="1" t="str">
        <f t="shared" si="95"/>
        <v>[ɔ]</v>
      </c>
      <c r="O326" s="3" t="e" cm="1">
        <f t="array" ref="O326">SUM(_xlfn._xlws.FILTER($G$2:$G$2454,_xlfn.MAP($M$2:$M$2454,_xlfn.LAMBDA(_xlpm.x,_xlpm.x=$M326))))</f>
        <v>#NAME?</v>
      </c>
      <c r="P326" s="4" t="e">
        <f t="shared" si="96"/>
        <v>#NAME?</v>
      </c>
      <c r="Q326" s="6" t="e" cm="1">
        <f t="array" ref="Q326">SUM(_xlfn._xlws.FILTER($G$2:$G$2454,_xlfn.MAP($N$2:$N$2454,_xlfn.LAMBDA(_xlpm.x,_xlpm.x=$N326))))</f>
        <v>#NAME?</v>
      </c>
      <c r="R326" s="4" t="e">
        <f t="shared" si="97"/>
        <v>#NAME?</v>
      </c>
      <c r="S326" s="4" t="e">
        <f t="shared" si="98"/>
        <v>#NAME?</v>
      </c>
      <c r="T326" s="4" t="e">
        <f t="shared" si="99"/>
        <v>#NAME?</v>
      </c>
      <c r="U326" s="4" t="e">
        <f t="shared" si="100"/>
        <v>#NAME?</v>
      </c>
      <c r="V326" s="2"/>
      <c r="X326" s="2"/>
      <c r="AC326" s="2"/>
      <c r="AD326" s="2"/>
    </row>
    <row r="327" spans="1:30">
      <c r="A327" s="1" t="str">
        <f t="shared" si="86"/>
        <v>-lo- : [loʊ]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9</v>
      </c>
      <c r="F327" s="9" t="s">
        <v>1034</v>
      </c>
      <c r="G327" s="3" t="e">
        <f t="shared" si="88"/>
        <v>#NAME?</v>
      </c>
      <c r="H327" s="1" t="str">
        <f t="shared" si="89"/>
        <v>loʊ</v>
      </c>
      <c r="I327" s="1" t="str">
        <f t="shared" si="90"/>
        <v>lo</v>
      </c>
      <c r="J327" s="10">
        <f t="shared" si="91"/>
        <v>3</v>
      </c>
      <c r="K327" s="1">
        <f t="shared" si="92"/>
        <v>2</v>
      </c>
      <c r="L327" s="10">
        <f t="shared" si="93"/>
        <v>3</v>
      </c>
      <c r="M327" s="1" t="str">
        <f t="shared" si="94"/>
        <v>-lo-</v>
      </c>
      <c r="N327" s="1" t="str">
        <f t="shared" si="95"/>
        <v>[loʊ]</v>
      </c>
      <c r="O327" s="3" t="e" cm="1">
        <f t="array" ref="O327">SUM(_xlfn._xlws.FILTER($G$2:$G$2454,_xlfn.MAP($M$2:$M$2454,_xlfn.LAMBDA(_xlpm.x,_xlpm.x=$M327))))</f>
        <v>#NAME?</v>
      </c>
      <c r="P327" s="4" t="e">
        <f t="shared" si="96"/>
        <v>#NAME?</v>
      </c>
      <c r="Q327" s="6" t="e" cm="1">
        <f t="array" ref="Q327">SUM(_xlfn._xlws.FILTER($G$2:$G$2454,_xlfn.MAP($N$2:$N$2454,_xlfn.LAMBDA(_xlpm.x,_xlpm.x=$N327))))</f>
        <v>#NAME?</v>
      </c>
      <c r="R327" s="4" t="e">
        <f t="shared" si="97"/>
        <v>#NAME?</v>
      </c>
      <c r="S327" s="4" t="e">
        <f t="shared" si="98"/>
        <v>#NAME?</v>
      </c>
      <c r="T327" s="4" t="e">
        <f t="shared" si="99"/>
        <v>#NAME?</v>
      </c>
      <c r="U327" s="4" t="e">
        <f t="shared" si="100"/>
        <v>#NAME?</v>
      </c>
      <c r="V327" s="2"/>
      <c r="X327" s="2"/>
      <c r="AC327" s="2"/>
      <c r="AD327" s="2"/>
    </row>
    <row r="328" spans="1:30">
      <c r="A328" s="1" t="str">
        <f t="shared" si="86"/>
        <v>-a- : [æ]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101</v>
      </c>
      <c r="F328" s="9" t="s">
        <v>335</v>
      </c>
      <c r="G328" s="3" t="e">
        <f t="shared" si="88"/>
        <v>#NAME?</v>
      </c>
      <c r="H328" s="1" t="str">
        <f t="shared" si="89"/>
        <v>æ</v>
      </c>
      <c r="I328" s="1" t="str">
        <f t="shared" si="90"/>
        <v>a</v>
      </c>
      <c r="J328" s="10">
        <f t="shared" si="91"/>
        <v>1</v>
      </c>
      <c r="K328" s="1">
        <f t="shared" si="92"/>
        <v>1</v>
      </c>
      <c r="L328" s="10">
        <f t="shared" si="93"/>
        <v>1</v>
      </c>
      <c r="M328" s="1" t="str">
        <f t="shared" si="94"/>
        <v>-a-</v>
      </c>
      <c r="N328" s="1" t="str">
        <f t="shared" si="95"/>
        <v>[æ]</v>
      </c>
      <c r="O328" s="3" t="e" cm="1">
        <f t="array" ref="O328">SUM(_xlfn._xlws.FILTER($G$2:$G$2454,_xlfn.MAP($M$2:$M$2454,_xlfn.LAMBDA(_xlpm.x,_xlpm.x=$M328))))</f>
        <v>#NAME?</v>
      </c>
      <c r="P328" s="4" t="e">
        <f t="shared" si="96"/>
        <v>#NAME?</v>
      </c>
      <c r="Q328" s="6" t="e" cm="1">
        <f t="array" ref="Q328">SUM(_xlfn._xlws.FILTER($G$2:$G$2454,_xlfn.MAP($N$2:$N$2454,_xlfn.LAMBDA(_xlpm.x,_xlpm.x=$N328))))</f>
        <v>#NAME?</v>
      </c>
      <c r="R328" s="4" t="e">
        <f t="shared" si="97"/>
        <v>#NAME?</v>
      </c>
      <c r="S328" s="4" t="e">
        <f t="shared" si="98"/>
        <v>#NAME?</v>
      </c>
      <c r="T328" s="4" t="e">
        <f t="shared" si="99"/>
        <v>#NAME?</v>
      </c>
      <c r="U328" s="4" t="e">
        <f t="shared" si="100"/>
        <v>#NAME?</v>
      </c>
      <c r="V328" s="2"/>
      <c r="X328" s="2"/>
      <c r="AC328" s="2"/>
      <c r="AD328" s="2"/>
    </row>
    <row r="329" spans="1:30">
      <c r="A329" s="1" t="str">
        <f t="shared" si="86"/>
        <v>-mpe- : [mpi]</v>
      </c>
      <c r="B329" s="1">
        <f t="shared" si="87"/>
        <v>0</v>
      </c>
      <c r="C329" s="1">
        <f t="shared" si="87"/>
        <v>1</v>
      </c>
      <c r="D329" s="1">
        <f t="shared" si="87"/>
        <v>0</v>
      </c>
      <c r="E329" s="7">
        <v>2</v>
      </c>
      <c r="F329" s="9" t="s">
        <v>153</v>
      </c>
      <c r="G329" s="3" t="e">
        <f t="shared" si="88"/>
        <v>#NAME?</v>
      </c>
      <c r="H329" s="4" t="str">
        <f t="shared" si="89"/>
        <v>mpi</v>
      </c>
      <c r="I329" s="4" t="str">
        <f t="shared" si="90"/>
        <v>mpe</v>
      </c>
      <c r="J329" s="10">
        <f t="shared" si="91"/>
        <v>3</v>
      </c>
      <c r="K329" s="1">
        <f t="shared" si="92"/>
        <v>3</v>
      </c>
      <c r="L329" s="10">
        <f t="shared" si="93"/>
        <v>3</v>
      </c>
      <c r="M329" s="1" t="str">
        <f t="shared" si="94"/>
        <v>-mpe-</v>
      </c>
      <c r="N329" s="1" t="str">
        <f t="shared" si="95"/>
        <v>[mpi]</v>
      </c>
      <c r="O329" s="3" t="e" cm="1">
        <f t="array" ref="O329">SUM(_xlfn._xlws.FILTER($G$2:$G$2454,_xlfn.MAP($M$2:$M$2454,_xlfn.LAMBDA(_xlpm.x,_xlpm.x=$M329))))</f>
        <v>#NAME?</v>
      </c>
      <c r="P329" s="4" t="e">
        <f t="shared" si="96"/>
        <v>#NAME?</v>
      </c>
      <c r="Q329" s="6" t="e" cm="1">
        <f t="array" ref="Q329">SUM(_xlfn._xlws.FILTER($G$2:$G$2454,_xlfn.MAP($N$2:$N$2454,_xlfn.LAMBDA(_xlpm.x,_xlpm.x=$N329))))</f>
        <v>#NAME?</v>
      </c>
      <c r="R329" s="4" t="e">
        <f t="shared" si="97"/>
        <v>#NAME?</v>
      </c>
      <c r="S329" s="4" t="e">
        <f t="shared" si="98"/>
        <v>#NAME?</v>
      </c>
      <c r="T329" s="4" t="e">
        <f t="shared" si="99"/>
        <v>#NAME?</v>
      </c>
      <c r="U329" s="4" t="e">
        <f t="shared" si="100"/>
        <v>#NAME?</v>
      </c>
      <c r="V329" s="2"/>
      <c r="X329" s="2"/>
      <c r="AC329" s="2"/>
      <c r="AD329" s="2"/>
    </row>
    <row r="330" spans="1:30">
      <c r="A330" s="1" t="str">
        <f t="shared" si="86"/>
        <v>-rse- : [ɹsɛ]</v>
      </c>
      <c r="B330" s="1">
        <f t="shared" si="87"/>
        <v>1</v>
      </c>
      <c r="C330" s="1">
        <f t="shared" si="87"/>
        <v>0</v>
      </c>
      <c r="D330" s="1">
        <f t="shared" si="87"/>
        <v>0</v>
      </c>
      <c r="E330" s="7">
        <v>2</v>
      </c>
      <c r="F330" s="9" t="s">
        <v>1349</v>
      </c>
      <c r="G330" s="3" t="e">
        <f t="shared" si="88"/>
        <v>#NAME?</v>
      </c>
      <c r="H330" s="4" t="str">
        <f t="shared" si="89"/>
        <v>ɹsɛ</v>
      </c>
      <c r="I330" s="4" t="str">
        <f t="shared" si="90"/>
        <v>rse</v>
      </c>
      <c r="J330" s="10">
        <f t="shared" si="91"/>
        <v>3</v>
      </c>
      <c r="K330" s="1">
        <f t="shared" si="92"/>
        <v>3</v>
      </c>
      <c r="L330" s="10">
        <f t="shared" si="93"/>
        <v>3</v>
      </c>
      <c r="M330" s="1" t="str">
        <f t="shared" si="94"/>
        <v>-rse-</v>
      </c>
      <c r="N330" s="1" t="str">
        <f t="shared" si="95"/>
        <v>[ɹsɛ]</v>
      </c>
      <c r="O330" s="3" t="e" cm="1">
        <f t="array" ref="O330">SUM(_xlfn._xlws.FILTER($G$2:$G$2454,_xlfn.MAP($M$2:$M$2454,_xlfn.LAMBDA(_xlpm.x,_xlpm.x=$M330))))</f>
        <v>#NAME?</v>
      </c>
      <c r="P330" s="4" t="e">
        <f t="shared" si="96"/>
        <v>#NAME?</v>
      </c>
      <c r="Q330" s="6" t="e" cm="1">
        <f t="array" ref="Q330">SUM(_xlfn._xlws.FILTER($G$2:$G$2454,_xlfn.MAP($N$2:$N$2454,_xlfn.LAMBDA(_xlpm.x,_xlpm.x=$N330))))</f>
        <v>#NAME?</v>
      </c>
      <c r="R330" s="4" t="e">
        <f t="shared" si="97"/>
        <v>#NAME?</v>
      </c>
      <c r="S330" s="4" t="e">
        <f t="shared" si="98"/>
        <v>#NAME?</v>
      </c>
      <c r="T330" s="4" t="e">
        <f t="shared" si="99"/>
        <v>#NAME?</v>
      </c>
      <c r="U330" s="4" t="e">
        <f t="shared" si="100"/>
        <v>#NAME?</v>
      </c>
      <c r="V330" s="2"/>
      <c r="X330" s="2"/>
      <c r="AC330" s="2"/>
      <c r="AD330" s="2"/>
    </row>
    <row r="331" spans="1:30">
      <c r="A331" s="1" t="str">
        <f t="shared" si="86"/>
        <v>-xpe- : [kspɪ]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2</v>
      </c>
      <c r="F331" s="9" t="s">
        <v>1041</v>
      </c>
      <c r="G331" s="3" t="e">
        <f t="shared" si="88"/>
        <v>#NAME?</v>
      </c>
      <c r="H331" s="4" t="str">
        <f t="shared" si="89"/>
        <v>kspɪ</v>
      </c>
      <c r="I331" s="4" t="str">
        <f t="shared" si="90"/>
        <v>xpe</v>
      </c>
      <c r="J331" s="10">
        <f t="shared" si="91"/>
        <v>4</v>
      </c>
      <c r="K331" s="1">
        <f t="shared" si="92"/>
        <v>3</v>
      </c>
      <c r="L331" s="10">
        <f t="shared" si="93"/>
        <v>4</v>
      </c>
      <c r="M331" s="1" t="str">
        <f t="shared" si="94"/>
        <v>-xpe-</v>
      </c>
      <c r="N331" s="1" t="str">
        <f t="shared" si="95"/>
        <v>[kspɪ]</v>
      </c>
      <c r="O331" s="3" t="e" cm="1">
        <f t="array" ref="O331">SUM(_xlfn._xlws.FILTER($G$2:$G$2454,_xlfn.MAP($M$2:$M$2454,_xlfn.LAMBDA(_xlpm.x,_xlpm.x=$M331))))</f>
        <v>#NAME?</v>
      </c>
      <c r="P331" s="4" t="e">
        <f t="shared" si="96"/>
        <v>#NAME?</v>
      </c>
      <c r="Q331" s="6" t="e" cm="1">
        <f t="array" ref="Q331">SUM(_xlfn._xlws.FILTER($G$2:$G$2454,_xlfn.MAP($N$2:$N$2454,_xlfn.LAMBDA(_xlpm.x,_xlpm.x=$N331))))</f>
        <v>#NAME?</v>
      </c>
      <c r="R331" s="4" t="e">
        <f t="shared" si="97"/>
        <v>#NAME?</v>
      </c>
      <c r="S331" s="4" t="e">
        <f t="shared" si="98"/>
        <v>#NAME?</v>
      </c>
      <c r="T331" s="4" t="e">
        <f t="shared" si="99"/>
        <v>#NAME?</v>
      </c>
      <c r="U331" s="4" t="e">
        <f t="shared" si="100"/>
        <v>#NAME?</v>
      </c>
      <c r="V331" s="2"/>
      <c r="X331" s="2"/>
      <c r="AC331" s="2"/>
      <c r="AD331" s="2"/>
    </row>
    <row r="332" spans="1:30">
      <c r="A332" s="1" t="str">
        <f t="shared" si="86"/>
        <v>-za- : [zɑ]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2305</v>
      </c>
      <c r="G332" s="3" t="e">
        <f t="shared" si="88"/>
        <v>#NAME?</v>
      </c>
      <c r="H332" s="1" t="str">
        <f t="shared" si="89"/>
        <v>zɑ</v>
      </c>
      <c r="I332" s="1" t="str">
        <f t="shared" si="90"/>
        <v>za</v>
      </c>
      <c r="J332" s="10">
        <f t="shared" si="91"/>
        <v>2</v>
      </c>
      <c r="K332" s="1">
        <f t="shared" si="92"/>
        <v>2</v>
      </c>
      <c r="L332" s="10">
        <f t="shared" si="93"/>
        <v>2</v>
      </c>
      <c r="M332" s="1" t="str">
        <f t="shared" si="94"/>
        <v>-za-</v>
      </c>
      <c r="N332" s="1" t="str">
        <f t="shared" si="95"/>
        <v>[zɑ]</v>
      </c>
      <c r="O332" s="3" t="e" cm="1">
        <f t="array" ref="O332">SUM(_xlfn._xlws.FILTER($G$2:$G$2454,_xlfn.MAP($M$2:$M$2454,_xlfn.LAMBDA(_xlpm.x,_xlpm.x=$M332))))</f>
        <v>#NAME?</v>
      </c>
      <c r="P332" s="4" t="e">
        <f t="shared" si="96"/>
        <v>#NAME?</v>
      </c>
      <c r="Q332" s="6" t="e" cm="1">
        <f t="array" ref="Q332">SUM(_xlfn._xlws.FILTER($G$2:$G$2454,_xlfn.MAP($N$2:$N$2454,_xlfn.LAMBDA(_xlpm.x,_xlpm.x=$N332))))</f>
        <v>#NAME?</v>
      </c>
      <c r="R332" s="4" t="e">
        <f t="shared" si="97"/>
        <v>#NAME?</v>
      </c>
      <c r="S332" s="4" t="e">
        <f t="shared" si="98"/>
        <v>#NAME?</v>
      </c>
      <c r="T332" s="4" t="e">
        <f t="shared" si="99"/>
        <v>#NAME?</v>
      </c>
      <c r="U332" s="4" t="e">
        <f t="shared" si="100"/>
        <v>#NAME?</v>
      </c>
      <c r="V332" s="2"/>
      <c r="X332" s="2"/>
      <c r="AC332" s="2"/>
      <c r="AD332" s="2"/>
    </row>
    <row r="333" spans="1:30">
      <c r="A333" s="1" t="str">
        <f t="shared" si="86"/>
        <v>-za- : [zeɪ]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2</v>
      </c>
      <c r="F333" s="9" t="s">
        <v>1102</v>
      </c>
      <c r="G333" s="3" t="e">
        <f t="shared" si="88"/>
        <v>#NAME?</v>
      </c>
      <c r="H333" s="4" t="str">
        <f t="shared" si="89"/>
        <v>zeɪ</v>
      </c>
      <c r="I333" s="4" t="str">
        <f t="shared" si="90"/>
        <v>za</v>
      </c>
      <c r="J333" s="10">
        <f t="shared" si="91"/>
        <v>3</v>
      </c>
      <c r="K333" s="1">
        <f t="shared" si="92"/>
        <v>2</v>
      </c>
      <c r="L333" s="10">
        <f t="shared" si="93"/>
        <v>3</v>
      </c>
      <c r="M333" s="1" t="str">
        <f t="shared" si="94"/>
        <v>-za-</v>
      </c>
      <c r="N333" s="1" t="str">
        <f t="shared" si="95"/>
        <v>[zeɪ]</v>
      </c>
      <c r="O333" s="3" t="e" cm="1">
        <f t="array" ref="O333">SUM(_xlfn._xlws.FILTER($G$2:$G$2454,_xlfn.MAP($M$2:$M$2454,_xlfn.LAMBDA(_xlpm.x,_xlpm.x=$M333))))</f>
        <v>#NAME?</v>
      </c>
      <c r="P333" s="4" t="e">
        <f t="shared" si="96"/>
        <v>#NAME?</v>
      </c>
      <c r="Q333" s="6" t="e" cm="1">
        <f t="array" ref="Q333">SUM(_xlfn._xlws.FILTER($G$2:$G$2454,_xlfn.MAP($N$2:$N$2454,_xlfn.LAMBDA(_xlpm.x,_xlpm.x=$N333))))</f>
        <v>#NAME?</v>
      </c>
      <c r="R333" s="4" t="e">
        <f t="shared" si="97"/>
        <v>#NAME?</v>
      </c>
      <c r="S333" s="4" t="e">
        <f t="shared" si="98"/>
        <v>#NAME?</v>
      </c>
      <c r="T333" s="4" t="e">
        <f t="shared" si="99"/>
        <v>#NAME?</v>
      </c>
      <c r="U333" s="4" t="e">
        <f t="shared" si="100"/>
        <v>#NAME?</v>
      </c>
      <c r="V333" s="2"/>
      <c r="X333" s="2"/>
      <c r="AC333" s="2"/>
      <c r="AD333" s="2"/>
    </row>
    <row r="334" spans="1:30">
      <c r="A334" s="1" t="str">
        <f t="shared" si="86"/>
        <v>-rne- : [ɹnɛ]</v>
      </c>
      <c r="B334" s="1">
        <f t="shared" si="87"/>
        <v>1</v>
      </c>
      <c r="C334" s="1">
        <f t="shared" si="87"/>
        <v>0</v>
      </c>
      <c r="D334" s="1">
        <f t="shared" si="87"/>
        <v>0</v>
      </c>
      <c r="E334" s="7">
        <v>2</v>
      </c>
      <c r="F334" s="9" t="s">
        <v>1038</v>
      </c>
      <c r="G334" s="3" t="e">
        <f t="shared" si="88"/>
        <v>#NAME?</v>
      </c>
      <c r="H334" s="4" t="str">
        <f t="shared" si="89"/>
        <v>ɹnɛ</v>
      </c>
      <c r="I334" s="4" t="str">
        <f t="shared" si="90"/>
        <v>rne</v>
      </c>
      <c r="J334" s="10">
        <f t="shared" si="91"/>
        <v>3</v>
      </c>
      <c r="K334" s="1">
        <f t="shared" si="92"/>
        <v>3</v>
      </c>
      <c r="L334" s="10">
        <f t="shared" si="93"/>
        <v>3</v>
      </c>
      <c r="M334" s="1" t="str">
        <f t="shared" si="94"/>
        <v>-rne-</v>
      </c>
      <c r="N334" s="1" t="str">
        <f t="shared" si="95"/>
        <v>[ɹnɛ]</v>
      </c>
      <c r="O334" s="3" t="e" cm="1">
        <f t="array" ref="O334">SUM(_xlfn._xlws.FILTER($G$2:$G$2454,_xlfn.MAP($M$2:$M$2454,_xlfn.LAMBDA(_xlpm.x,_xlpm.x=$M334))))</f>
        <v>#NAME?</v>
      </c>
      <c r="P334" s="4" t="e">
        <f t="shared" si="96"/>
        <v>#NAME?</v>
      </c>
      <c r="Q334" s="6" t="e" cm="1">
        <f t="array" ref="Q334">SUM(_xlfn._xlws.FILTER($G$2:$G$2454,_xlfn.MAP($N$2:$N$2454,_xlfn.LAMBDA(_xlpm.x,_xlpm.x=$N334))))</f>
        <v>#NAME?</v>
      </c>
      <c r="R334" s="4" t="e">
        <f t="shared" si="97"/>
        <v>#NAME?</v>
      </c>
      <c r="S334" s="4" t="e">
        <f t="shared" si="98"/>
        <v>#NAME?</v>
      </c>
      <c r="T334" s="4" t="e">
        <f t="shared" si="99"/>
        <v>#NAME?</v>
      </c>
      <c r="U334" s="4" t="e">
        <f t="shared" si="100"/>
        <v>#NAME?</v>
      </c>
      <c r="V334" s="2"/>
      <c r="X334" s="2"/>
      <c r="AC334" s="2"/>
      <c r="AD334" s="2"/>
    </row>
    <row r="335" spans="1:30">
      <c r="A335" s="1" t="str">
        <f t="shared" si="86"/>
        <v>-pa- : [pɛ]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4</v>
      </c>
      <c r="F335" s="9" t="s">
        <v>1485</v>
      </c>
      <c r="G335" s="3" t="e">
        <f t="shared" si="88"/>
        <v>#NAME?</v>
      </c>
      <c r="H335" s="4" t="str">
        <f t="shared" si="89"/>
        <v>pɛ</v>
      </c>
      <c r="I335" s="4" t="str">
        <f t="shared" si="90"/>
        <v>pa</v>
      </c>
      <c r="J335" s="10">
        <f t="shared" si="91"/>
        <v>2</v>
      </c>
      <c r="K335" s="1">
        <f t="shared" si="92"/>
        <v>2</v>
      </c>
      <c r="L335" s="10">
        <f t="shared" si="93"/>
        <v>2</v>
      </c>
      <c r="M335" s="1" t="str">
        <f t="shared" si="94"/>
        <v>-pa-</v>
      </c>
      <c r="N335" s="1" t="str">
        <f t="shared" si="95"/>
        <v>[pɛ]</v>
      </c>
      <c r="O335" s="3" t="e" cm="1">
        <f t="array" ref="O335">SUM(_xlfn._xlws.FILTER($G$2:$G$2454,_xlfn.MAP($M$2:$M$2454,_xlfn.LAMBDA(_xlpm.x,_xlpm.x=$M335))))</f>
        <v>#NAME?</v>
      </c>
      <c r="P335" s="4" t="e">
        <f t="shared" si="96"/>
        <v>#NAME?</v>
      </c>
      <c r="Q335" s="6" t="e" cm="1">
        <f t="array" ref="Q335">SUM(_xlfn._xlws.FILTER($G$2:$G$2454,_xlfn.MAP($N$2:$N$2454,_xlfn.LAMBDA(_xlpm.x,_xlpm.x=$N335))))</f>
        <v>#NAME?</v>
      </c>
      <c r="R335" s="4" t="e">
        <f t="shared" si="97"/>
        <v>#NAME?</v>
      </c>
      <c r="S335" s="4" t="e">
        <f t="shared" si="98"/>
        <v>#NAME?</v>
      </c>
      <c r="T335" s="4" t="e">
        <f t="shared" si="99"/>
        <v>#NAME?</v>
      </c>
      <c r="U335" s="4" t="e">
        <f t="shared" si="100"/>
        <v>#NAME?</v>
      </c>
      <c r="V335" s="2"/>
      <c r="X335" s="2"/>
      <c r="AC335" s="2"/>
      <c r="AD335" s="2"/>
    </row>
    <row r="336" spans="1:30">
      <c r="A336" s="1" t="str">
        <f t="shared" si="86"/>
        <v>-ti- : [taɪ]</v>
      </c>
      <c r="B336" s="1">
        <f t="shared" si="87"/>
        <v>0</v>
      </c>
      <c r="C336" s="1">
        <f t="shared" si="87"/>
        <v>0</v>
      </c>
      <c r="D336" s="1">
        <f t="shared" si="87"/>
        <v>0</v>
      </c>
      <c r="E336" s="7">
        <v>14</v>
      </c>
      <c r="F336" s="9" t="s">
        <v>803</v>
      </c>
      <c r="G336" s="3" t="e">
        <f t="shared" si="88"/>
        <v>#NAME?</v>
      </c>
      <c r="H336" s="4" t="str">
        <f t="shared" si="89"/>
        <v>taɪ</v>
      </c>
      <c r="I336" s="4" t="str">
        <f t="shared" si="90"/>
        <v>ti</v>
      </c>
      <c r="J336" s="10">
        <f t="shared" si="91"/>
        <v>3</v>
      </c>
      <c r="K336" s="1">
        <f t="shared" si="92"/>
        <v>2</v>
      </c>
      <c r="L336" s="10">
        <f t="shared" si="93"/>
        <v>3</v>
      </c>
      <c r="M336" s="1" t="str">
        <f t="shared" si="94"/>
        <v>-ti-</v>
      </c>
      <c r="N336" s="1" t="str">
        <f t="shared" si="95"/>
        <v>[taɪ]</v>
      </c>
      <c r="O336" s="3" t="e" cm="1">
        <f t="array" ref="O336">SUM(_xlfn._xlws.FILTER($G$2:$G$2454,_xlfn.MAP($M$2:$M$2454,_xlfn.LAMBDA(_xlpm.x,_xlpm.x=$M336))))</f>
        <v>#NAME?</v>
      </c>
      <c r="P336" s="4" t="e">
        <f t="shared" si="96"/>
        <v>#NAME?</v>
      </c>
      <c r="Q336" s="6" t="e" cm="1">
        <f t="array" ref="Q336">SUM(_xlfn._xlws.FILTER($G$2:$G$2454,_xlfn.MAP($N$2:$N$2454,_xlfn.LAMBDA(_xlpm.x,_xlpm.x=$N336))))</f>
        <v>#NAME?</v>
      </c>
      <c r="R336" s="4" t="e">
        <f t="shared" si="97"/>
        <v>#NAME?</v>
      </c>
      <c r="S336" s="4" t="e">
        <f t="shared" si="98"/>
        <v>#NAME?</v>
      </c>
      <c r="T336" s="4" t="e">
        <f t="shared" si="99"/>
        <v>#NAME?</v>
      </c>
      <c r="U336" s="4" t="e">
        <f t="shared" si="100"/>
        <v>#NAME?</v>
      </c>
      <c r="V336" s="2"/>
      <c r="X336" s="2"/>
      <c r="AC336" s="2"/>
      <c r="AD336" s="2"/>
    </row>
    <row r="337" spans="1:30">
      <c r="A337" s="1" t="str">
        <f t="shared" si="86"/>
        <v>-lo- : [lɑ]</v>
      </c>
      <c r="B337" s="1">
        <f t="shared" si="87"/>
        <v>0</v>
      </c>
      <c r="C337" s="1">
        <f t="shared" si="87"/>
        <v>0</v>
      </c>
      <c r="D337" s="1">
        <f t="shared" si="87"/>
        <v>0</v>
      </c>
      <c r="E337" s="7">
        <v>13</v>
      </c>
      <c r="F337" s="9" t="s">
        <v>798</v>
      </c>
      <c r="G337" s="3" t="e">
        <f t="shared" si="88"/>
        <v>#NAME?</v>
      </c>
      <c r="H337" s="4" t="str">
        <f t="shared" si="89"/>
        <v>lɑ</v>
      </c>
      <c r="I337" s="4" t="str">
        <f t="shared" si="90"/>
        <v>lo</v>
      </c>
      <c r="J337" s="10">
        <f t="shared" si="91"/>
        <v>2</v>
      </c>
      <c r="K337" s="1">
        <f t="shared" si="92"/>
        <v>2</v>
      </c>
      <c r="L337" s="10">
        <f t="shared" si="93"/>
        <v>2</v>
      </c>
      <c r="M337" s="1" t="str">
        <f t="shared" si="94"/>
        <v>-lo-</v>
      </c>
      <c r="N337" s="1" t="str">
        <f t="shared" si="95"/>
        <v>[lɑ]</v>
      </c>
      <c r="O337" s="3" t="e" cm="1">
        <f t="array" ref="O337">SUM(_xlfn._xlws.FILTER($G$2:$G$2454,_xlfn.MAP($M$2:$M$2454,_xlfn.LAMBDA(_xlpm.x,_xlpm.x=$M337))))</f>
        <v>#NAME?</v>
      </c>
      <c r="P337" s="4" t="e">
        <f t="shared" si="96"/>
        <v>#NAME?</v>
      </c>
      <c r="Q337" s="6" t="e" cm="1">
        <f t="array" ref="Q337">SUM(_xlfn._xlws.FILTER($G$2:$G$2454,_xlfn.MAP($N$2:$N$2454,_xlfn.LAMBDA(_xlpm.x,_xlpm.x=$N337))))</f>
        <v>#NAME?</v>
      </c>
      <c r="R337" s="4" t="e">
        <f t="shared" si="97"/>
        <v>#NAME?</v>
      </c>
      <c r="S337" s="4" t="e">
        <f t="shared" si="98"/>
        <v>#NAME?</v>
      </c>
      <c r="T337" s="4" t="e">
        <f t="shared" si="99"/>
        <v>#NAME?</v>
      </c>
      <c r="U337" s="4" t="e">
        <f t="shared" si="100"/>
        <v>#NAME?</v>
      </c>
      <c r="V337" s="2"/>
      <c r="X337" s="2"/>
      <c r="AC337" s="2"/>
      <c r="AD337" s="2"/>
    </row>
    <row r="338" spans="1:30">
      <c r="A338" s="1" t="str">
        <f t="shared" si="86"/>
        <v>-tha- : [ðæ]</v>
      </c>
      <c r="B338" s="1">
        <f t="shared" si="87"/>
        <v>0</v>
      </c>
      <c r="C338" s="1">
        <f t="shared" si="87"/>
        <v>0</v>
      </c>
      <c r="D338" s="1">
        <f t="shared" si="87"/>
        <v>0</v>
      </c>
      <c r="E338" s="7">
        <v>3</v>
      </c>
      <c r="F338" s="9" t="s">
        <v>341</v>
      </c>
      <c r="G338" s="3" t="e">
        <f t="shared" si="88"/>
        <v>#NAME?</v>
      </c>
      <c r="H338" s="4" t="str">
        <f t="shared" si="89"/>
        <v>ðæ</v>
      </c>
      <c r="I338" s="4" t="str">
        <f t="shared" si="90"/>
        <v>tha</v>
      </c>
      <c r="J338" s="10">
        <f t="shared" si="91"/>
        <v>2</v>
      </c>
      <c r="K338" s="1">
        <f t="shared" si="92"/>
        <v>3</v>
      </c>
      <c r="L338" s="10">
        <f t="shared" si="93"/>
        <v>3</v>
      </c>
      <c r="M338" s="1" t="str">
        <f t="shared" si="94"/>
        <v>-tha-</v>
      </c>
      <c r="N338" s="1" t="str">
        <f t="shared" si="95"/>
        <v>[ðæ]</v>
      </c>
      <c r="O338" s="3" t="e" cm="1">
        <f t="array" ref="O338">SUM(_xlfn._xlws.FILTER($G$2:$G$2454,_xlfn.MAP($M$2:$M$2454,_xlfn.LAMBDA(_xlpm.x,_xlpm.x=$M338))))</f>
        <v>#NAME?</v>
      </c>
      <c r="P338" s="4" t="e">
        <f t="shared" si="96"/>
        <v>#NAME?</v>
      </c>
      <c r="Q338" s="6" t="e" cm="1">
        <f t="array" ref="Q338">SUM(_xlfn._xlws.FILTER($G$2:$G$2454,_xlfn.MAP($N$2:$N$2454,_xlfn.LAMBDA(_xlpm.x,_xlpm.x=$N338))))</f>
        <v>#NAME?</v>
      </c>
      <c r="R338" s="4" t="e">
        <f t="shared" si="97"/>
        <v>#NAME?</v>
      </c>
      <c r="S338" s="4" t="e">
        <f t="shared" si="98"/>
        <v>#NAME?</v>
      </c>
      <c r="T338" s="4" t="e">
        <f t="shared" si="99"/>
        <v>#NAME?</v>
      </c>
      <c r="U338" s="4" t="e">
        <f t="shared" si="100"/>
        <v>#NAME?</v>
      </c>
      <c r="V338" s="2"/>
      <c r="X338" s="2"/>
      <c r="AC338" s="2"/>
      <c r="AD338" s="2"/>
    </row>
    <row r="339" spans="1:30">
      <c r="A339" s="1" t="str">
        <f t="shared" si="86"/>
        <v>-tha- : [θæ]</v>
      </c>
      <c r="B339" s="1">
        <f t="shared" si="87"/>
        <v>0</v>
      </c>
      <c r="C339" s="1">
        <f t="shared" si="87"/>
        <v>0</v>
      </c>
      <c r="D339" s="1">
        <f t="shared" si="87"/>
        <v>0</v>
      </c>
      <c r="E339" s="7">
        <v>3</v>
      </c>
      <c r="F339" s="9" t="s">
        <v>345</v>
      </c>
      <c r="G339" s="3" t="e">
        <f t="shared" si="88"/>
        <v>#NAME?</v>
      </c>
      <c r="H339" s="1" t="str">
        <f t="shared" si="89"/>
        <v>θæ</v>
      </c>
      <c r="I339" s="1" t="str">
        <f t="shared" si="90"/>
        <v>tha</v>
      </c>
      <c r="J339" s="10">
        <f t="shared" si="91"/>
        <v>2</v>
      </c>
      <c r="K339" s="1">
        <f t="shared" si="92"/>
        <v>3</v>
      </c>
      <c r="L339" s="10">
        <f t="shared" si="93"/>
        <v>3</v>
      </c>
      <c r="M339" s="1" t="str">
        <f t="shared" si="94"/>
        <v>-tha-</v>
      </c>
      <c r="N339" s="1" t="str">
        <f t="shared" si="95"/>
        <v>[θæ]</v>
      </c>
      <c r="O339" s="3" t="e" cm="1">
        <f t="array" ref="O339">SUM(_xlfn._xlws.FILTER($G$2:$G$2454,_xlfn.MAP($M$2:$M$2454,_xlfn.LAMBDA(_xlpm.x,_xlpm.x=$M339))))</f>
        <v>#NAME?</v>
      </c>
      <c r="P339" s="4" t="e">
        <f t="shared" si="96"/>
        <v>#NAME?</v>
      </c>
      <c r="Q339" s="6" t="e" cm="1">
        <f t="array" ref="Q339">SUM(_xlfn._xlws.FILTER($G$2:$G$2454,_xlfn.MAP($N$2:$N$2454,_xlfn.LAMBDA(_xlpm.x,_xlpm.x=$N339))))</f>
        <v>#NAME?</v>
      </c>
      <c r="R339" s="4" t="e">
        <f t="shared" si="97"/>
        <v>#NAME?</v>
      </c>
      <c r="S339" s="4" t="e">
        <f t="shared" si="98"/>
        <v>#NAME?</v>
      </c>
      <c r="T339" s="4" t="e">
        <f t="shared" si="99"/>
        <v>#NAME?</v>
      </c>
      <c r="U339" s="4" t="e">
        <f t="shared" si="100"/>
        <v>#NAME?</v>
      </c>
      <c r="V339" s="2"/>
      <c r="X339" s="2"/>
      <c r="AC339" s="2"/>
      <c r="AD339" s="2"/>
    </row>
    <row r="340" spans="1:30">
      <c r="A340" s="1" t="str">
        <f t="shared" si="86"/>
        <v>-be- : [beɪ]</v>
      </c>
      <c r="B340" s="1">
        <f t="shared" si="87"/>
        <v>0</v>
      </c>
      <c r="C340" s="1">
        <f t="shared" si="87"/>
        <v>0</v>
      </c>
      <c r="D340" s="1">
        <f t="shared" si="87"/>
        <v>0</v>
      </c>
      <c r="E340" s="7">
        <v>1</v>
      </c>
      <c r="F340" s="9" t="s">
        <v>1922</v>
      </c>
      <c r="G340" s="3" t="e">
        <f t="shared" si="88"/>
        <v>#NAME?</v>
      </c>
      <c r="H340" s="4" t="str">
        <f t="shared" si="89"/>
        <v>beɪ</v>
      </c>
      <c r="I340" s="4" t="str">
        <f t="shared" si="90"/>
        <v>be</v>
      </c>
      <c r="J340" s="10">
        <f t="shared" si="91"/>
        <v>3</v>
      </c>
      <c r="K340" s="1">
        <f t="shared" si="92"/>
        <v>2</v>
      </c>
      <c r="L340" s="10">
        <f t="shared" si="93"/>
        <v>3</v>
      </c>
      <c r="M340" s="1" t="str">
        <f t="shared" si="94"/>
        <v>-be-</v>
      </c>
      <c r="N340" s="1" t="str">
        <f t="shared" si="95"/>
        <v>[beɪ]</v>
      </c>
      <c r="O340" s="3" t="e" cm="1">
        <f t="array" ref="O340">SUM(_xlfn._xlws.FILTER($G$2:$G$2454,_xlfn.MAP($M$2:$M$2454,_xlfn.LAMBDA(_xlpm.x,_xlpm.x=$M340))))</f>
        <v>#NAME?</v>
      </c>
      <c r="P340" s="4" t="e">
        <f t="shared" si="96"/>
        <v>#NAME?</v>
      </c>
      <c r="Q340" s="6" t="e" cm="1">
        <f t="array" ref="Q340">SUM(_xlfn._xlws.FILTER($G$2:$G$2454,_xlfn.MAP($N$2:$N$2454,_xlfn.LAMBDA(_xlpm.x,_xlpm.x=$N340))))</f>
        <v>#NAME?</v>
      </c>
      <c r="R340" s="4" t="e">
        <f t="shared" si="97"/>
        <v>#NAME?</v>
      </c>
      <c r="S340" s="4" t="e">
        <f t="shared" si="98"/>
        <v>#NAME?</v>
      </c>
      <c r="T340" s="4" t="e">
        <f t="shared" si="99"/>
        <v>#NAME?</v>
      </c>
      <c r="U340" s="4" t="e">
        <f t="shared" si="100"/>
        <v>#NAME?</v>
      </c>
      <c r="V340" s="2"/>
      <c r="X340" s="2"/>
      <c r="AC340" s="2"/>
      <c r="AD340" s="2"/>
    </row>
    <row r="341" spans="1:30">
      <c r="A341" s="1" t="str">
        <f t="shared" si="86"/>
        <v>-no- : [nɑ]</v>
      </c>
      <c r="B341" s="1">
        <f t="shared" si="87"/>
        <v>0</v>
      </c>
      <c r="C341" s="1">
        <f t="shared" si="87"/>
        <v>0</v>
      </c>
      <c r="D341" s="1">
        <f t="shared" si="87"/>
        <v>1</v>
      </c>
      <c r="E341" s="7">
        <v>4</v>
      </c>
      <c r="F341" s="9" t="s">
        <v>1302</v>
      </c>
      <c r="G341" s="3" t="e">
        <f t="shared" si="88"/>
        <v>#NAME?</v>
      </c>
      <c r="H341" s="4" t="str">
        <f t="shared" si="89"/>
        <v>nɑ</v>
      </c>
      <c r="I341" s="4" t="str">
        <f t="shared" si="90"/>
        <v>no</v>
      </c>
      <c r="J341" s="10">
        <f t="shared" si="91"/>
        <v>2</v>
      </c>
      <c r="K341" s="1">
        <f t="shared" si="92"/>
        <v>2</v>
      </c>
      <c r="L341" s="10">
        <f t="shared" si="93"/>
        <v>2</v>
      </c>
      <c r="M341" s="1" t="str">
        <f t="shared" si="94"/>
        <v>-no-</v>
      </c>
      <c r="N341" s="1" t="str">
        <f t="shared" si="95"/>
        <v>[nɑ]</v>
      </c>
      <c r="O341" s="3" t="e" cm="1">
        <f t="array" ref="O341">SUM(_xlfn._xlws.FILTER($G$2:$G$2454,_xlfn.MAP($M$2:$M$2454,_xlfn.LAMBDA(_xlpm.x,_xlpm.x=$M341))))</f>
        <v>#NAME?</v>
      </c>
      <c r="P341" s="4" t="e">
        <f t="shared" si="96"/>
        <v>#NAME?</v>
      </c>
      <c r="Q341" s="6" t="e" cm="1">
        <f t="array" ref="Q341">SUM(_xlfn._xlws.FILTER($G$2:$G$2454,_xlfn.MAP($N$2:$N$2454,_xlfn.LAMBDA(_xlpm.x,_xlpm.x=$N341))))</f>
        <v>#NAME?</v>
      </c>
      <c r="R341" s="4" t="e">
        <f t="shared" si="97"/>
        <v>#NAME?</v>
      </c>
      <c r="S341" s="4" t="e">
        <f t="shared" si="98"/>
        <v>#NAME?</v>
      </c>
      <c r="T341" s="4" t="e">
        <f t="shared" si="99"/>
        <v>#NAME?</v>
      </c>
      <c r="U341" s="4" t="e">
        <f t="shared" si="100"/>
        <v>#NAME?</v>
      </c>
      <c r="V341" s="2"/>
      <c r="X341" s="2"/>
      <c r="AC341" s="2"/>
      <c r="AD341" s="2"/>
    </row>
    <row r="342" spans="1:30">
      <c r="A342" s="1" t="str">
        <f t="shared" si="86"/>
        <v>-s- : [zə]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0</v>
      </c>
      <c r="D342" s="1">
        <f t="shared" si="101"/>
        <v>0</v>
      </c>
      <c r="E342" s="7">
        <v>4</v>
      </c>
      <c r="F342" s="9" t="s">
        <v>1740</v>
      </c>
      <c r="G342" s="3" t="e">
        <f t="shared" si="88"/>
        <v>#NAME?</v>
      </c>
      <c r="H342" s="4" t="str">
        <f t="shared" si="89"/>
        <v>zə</v>
      </c>
      <c r="I342" s="4" t="str">
        <f t="shared" si="90"/>
        <v>s</v>
      </c>
      <c r="J342" s="10">
        <f t="shared" si="91"/>
        <v>2</v>
      </c>
      <c r="K342" s="1">
        <f t="shared" si="92"/>
        <v>1</v>
      </c>
      <c r="L342" s="10">
        <f t="shared" si="93"/>
        <v>2</v>
      </c>
      <c r="M342" s="1" t="str">
        <f t="shared" si="94"/>
        <v>-s-</v>
      </c>
      <c r="N342" s="1" t="str">
        <f t="shared" si="95"/>
        <v>[zə]</v>
      </c>
      <c r="O342" s="3" t="e" cm="1">
        <f t="array" ref="O342">SUM(_xlfn._xlws.FILTER($G$2:$G$2454,_xlfn.MAP($M$2:$M$2454,_xlfn.LAMBDA(_xlpm.x,_xlpm.x=$M342))))</f>
        <v>#NAME?</v>
      </c>
      <c r="P342" s="4" t="e">
        <f t="shared" si="96"/>
        <v>#NAME?</v>
      </c>
      <c r="Q342" s="6" t="e" cm="1">
        <f t="array" ref="Q342">SUM(_xlfn._xlws.FILTER($G$2:$G$2454,_xlfn.MAP($N$2:$N$2454,_xlfn.LAMBDA(_xlpm.x,_xlpm.x=$N342))))</f>
        <v>#NAME?</v>
      </c>
      <c r="R342" s="4" t="e">
        <f t="shared" si="97"/>
        <v>#NAME?</v>
      </c>
      <c r="S342" s="4" t="e">
        <f t="shared" si="98"/>
        <v>#NAME?</v>
      </c>
      <c r="T342" s="4" t="e">
        <f t="shared" si="99"/>
        <v>#NAME?</v>
      </c>
      <c r="U342" s="4" t="e">
        <f t="shared" si="100"/>
        <v>#NAME?</v>
      </c>
      <c r="V342" s="2"/>
      <c r="X342" s="2"/>
      <c r="AC342" s="2"/>
      <c r="AD342" s="2"/>
    </row>
    <row r="343" spans="1:30">
      <c r="A343" s="1" t="str">
        <f t="shared" si="86"/>
        <v>-na- : [neɪ]</v>
      </c>
      <c r="B343" s="1">
        <f t="shared" si="101"/>
        <v>0</v>
      </c>
      <c r="C343" s="1">
        <f t="shared" si="101"/>
        <v>0</v>
      </c>
      <c r="D343" s="1">
        <f t="shared" si="101"/>
        <v>1</v>
      </c>
      <c r="E343" s="7">
        <v>19</v>
      </c>
      <c r="F343" s="9" t="s">
        <v>613</v>
      </c>
      <c r="G343" s="3" t="e">
        <f t="shared" si="88"/>
        <v>#NAME?</v>
      </c>
      <c r="H343" s="1" t="str">
        <f t="shared" si="89"/>
        <v>neɪ</v>
      </c>
      <c r="I343" s="1" t="str">
        <f t="shared" si="90"/>
        <v>na</v>
      </c>
      <c r="J343" s="10">
        <f t="shared" si="91"/>
        <v>3</v>
      </c>
      <c r="K343" s="1">
        <f t="shared" si="92"/>
        <v>2</v>
      </c>
      <c r="L343" s="10">
        <f t="shared" si="93"/>
        <v>3</v>
      </c>
      <c r="M343" s="1" t="str">
        <f t="shared" si="94"/>
        <v>-na-</v>
      </c>
      <c r="N343" s="1" t="str">
        <f t="shared" si="95"/>
        <v>[neɪ]</v>
      </c>
      <c r="O343" s="3" t="e" cm="1">
        <f t="array" ref="O343">SUM(_xlfn._xlws.FILTER($G$2:$G$2454,_xlfn.MAP($M$2:$M$2454,_xlfn.LAMBDA(_xlpm.x,_xlpm.x=$M343))))</f>
        <v>#NAME?</v>
      </c>
      <c r="P343" s="4" t="e">
        <f t="shared" si="96"/>
        <v>#NAME?</v>
      </c>
      <c r="Q343" s="6" t="e" cm="1">
        <f t="array" ref="Q343">SUM(_xlfn._xlws.FILTER($G$2:$G$2454,_xlfn.MAP($N$2:$N$2454,_xlfn.LAMBDA(_xlpm.x,_xlpm.x=$N343))))</f>
        <v>#NAME?</v>
      </c>
      <c r="R343" s="4" t="e">
        <f t="shared" si="97"/>
        <v>#NAME?</v>
      </c>
      <c r="S343" s="4" t="e">
        <f t="shared" si="98"/>
        <v>#NAME?</v>
      </c>
      <c r="T343" s="4" t="e">
        <f t="shared" si="99"/>
        <v>#NAME?</v>
      </c>
      <c r="U343" s="4" t="e">
        <f t="shared" si="100"/>
        <v>#NAME?</v>
      </c>
      <c r="V343" s="2"/>
      <c r="X343" s="2"/>
      <c r="AC343" s="2"/>
      <c r="AD343" s="2"/>
    </row>
    <row r="344" spans="1:30">
      <c r="A344" s="1" t="str">
        <f t="shared" si="86"/>
        <v>-bo- : [bɔ]</v>
      </c>
      <c r="B344" s="1">
        <f t="shared" si="101"/>
        <v>0</v>
      </c>
      <c r="C344" s="1">
        <f t="shared" si="101"/>
        <v>0</v>
      </c>
      <c r="D344" s="1">
        <f t="shared" si="101"/>
        <v>0</v>
      </c>
      <c r="E344" s="7">
        <v>3</v>
      </c>
      <c r="F344" s="9" t="s">
        <v>1415</v>
      </c>
      <c r="G344" s="3" t="e">
        <f t="shared" si="88"/>
        <v>#NAME?</v>
      </c>
      <c r="H344" s="1" t="str">
        <f t="shared" si="89"/>
        <v>bɔ</v>
      </c>
      <c r="I344" s="1" t="str">
        <f t="shared" si="90"/>
        <v>bo</v>
      </c>
      <c r="J344" s="10">
        <f t="shared" si="91"/>
        <v>2</v>
      </c>
      <c r="K344" s="1">
        <f t="shared" si="92"/>
        <v>2</v>
      </c>
      <c r="L344" s="10">
        <f t="shared" si="93"/>
        <v>2</v>
      </c>
      <c r="M344" s="1" t="str">
        <f t="shared" si="94"/>
        <v>-bo-</v>
      </c>
      <c r="N344" s="1" t="str">
        <f t="shared" si="95"/>
        <v>[bɔ]</v>
      </c>
      <c r="O344" s="3" t="e" cm="1">
        <f t="array" ref="O344">SUM(_xlfn._xlws.FILTER($G$2:$G$2454,_xlfn.MAP($M$2:$M$2454,_xlfn.LAMBDA(_xlpm.x,_xlpm.x=$M344))))</f>
        <v>#NAME?</v>
      </c>
      <c r="P344" s="4" t="e">
        <f t="shared" si="96"/>
        <v>#NAME?</v>
      </c>
      <c r="Q344" s="6" t="e" cm="1">
        <f t="array" ref="Q344">SUM(_xlfn._xlws.FILTER($G$2:$G$2454,_xlfn.MAP($N$2:$N$2454,_xlfn.LAMBDA(_xlpm.x,_xlpm.x=$N344))))</f>
        <v>#NAME?</v>
      </c>
      <c r="R344" s="4" t="e">
        <f t="shared" si="97"/>
        <v>#NAME?</v>
      </c>
      <c r="S344" s="4" t="e">
        <f t="shared" si="98"/>
        <v>#NAME?</v>
      </c>
      <c r="T344" s="4" t="e">
        <f t="shared" si="99"/>
        <v>#NAME?</v>
      </c>
      <c r="U344" s="4" t="e">
        <f t="shared" si="100"/>
        <v>#NAME?</v>
      </c>
      <c r="V344" s="2"/>
      <c r="X344" s="2"/>
      <c r="AC344" s="2"/>
      <c r="AD344" s="2"/>
    </row>
    <row r="345" spans="1:30">
      <c r="A345" s="1" t="str">
        <f t="shared" si="86"/>
        <v>-chi- : [tʃaɪ]</v>
      </c>
      <c r="B345" s="1">
        <f t="shared" si="101"/>
        <v>0</v>
      </c>
      <c r="C345" s="1">
        <f t="shared" si="101"/>
        <v>0</v>
      </c>
      <c r="D345" s="1">
        <f t="shared" si="101"/>
        <v>0</v>
      </c>
      <c r="E345" s="7">
        <v>4</v>
      </c>
      <c r="F345" s="9" t="s">
        <v>786</v>
      </c>
      <c r="G345" s="3" t="e">
        <f t="shared" si="88"/>
        <v>#NAME?</v>
      </c>
      <c r="H345" s="4" t="str">
        <f t="shared" si="89"/>
        <v>tʃaɪ</v>
      </c>
      <c r="I345" s="4" t="str">
        <f t="shared" si="90"/>
        <v>chi</v>
      </c>
      <c r="J345" s="10">
        <f t="shared" si="91"/>
        <v>4</v>
      </c>
      <c r="K345" s="1">
        <f t="shared" si="92"/>
        <v>3</v>
      </c>
      <c r="L345" s="10">
        <f t="shared" si="93"/>
        <v>4</v>
      </c>
      <c r="M345" s="1" t="str">
        <f t="shared" si="94"/>
        <v>-chi-</v>
      </c>
      <c r="N345" s="1" t="str">
        <f t="shared" si="95"/>
        <v>[tʃaɪ]</v>
      </c>
      <c r="O345" s="3" t="e" cm="1">
        <f t="array" ref="O345">SUM(_xlfn._xlws.FILTER($G$2:$G$2454,_xlfn.MAP($M$2:$M$2454,_xlfn.LAMBDA(_xlpm.x,_xlpm.x=$M345))))</f>
        <v>#NAME?</v>
      </c>
      <c r="P345" s="4" t="e">
        <f t="shared" si="96"/>
        <v>#NAME?</v>
      </c>
      <c r="Q345" s="6" t="e" cm="1">
        <f t="array" ref="Q345">SUM(_xlfn._xlws.FILTER($G$2:$G$2454,_xlfn.MAP($N$2:$N$2454,_xlfn.LAMBDA(_xlpm.x,_xlpm.x=$N345))))</f>
        <v>#NAME?</v>
      </c>
      <c r="R345" s="4" t="e">
        <f t="shared" si="97"/>
        <v>#NAME?</v>
      </c>
      <c r="S345" s="4" t="e">
        <f t="shared" si="98"/>
        <v>#NAME?</v>
      </c>
      <c r="T345" s="4" t="e">
        <f t="shared" si="99"/>
        <v>#NAME?</v>
      </c>
      <c r="U345" s="4" t="e">
        <f t="shared" si="100"/>
        <v>#NAME?</v>
      </c>
      <c r="V345" s="2"/>
      <c r="X345" s="2"/>
      <c r="AC345" s="2"/>
      <c r="AD345" s="2"/>
    </row>
    <row r="346" spans="1:30">
      <c r="A346" s="1" t="str">
        <f t="shared" si="86"/>
        <v>-ge- : [dʒɪ]</v>
      </c>
      <c r="B346" s="1">
        <f t="shared" si="101"/>
        <v>0</v>
      </c>
      <c r="C346" s="1">
        <f t="shared" si="101"/>
        <v>0</v>
      </c>
      <c r="D346" s="1">
        <f t="shared" si="101"/>
        <v>0</v>
      </c>
      <c r="E346" s="7">
        <v>2</v>
      </c>
      <c r="F346" s="9" t="s">
        <v>1746</v>
      </c>
      <c r="G346" s="3" t="e">
        <f t="shared" si="88"/>
        <v>#NAME?</v>
      </c>
      <c r="H346" s="4" t="str">
        <f t="shared" si="89"/>
        <v>dʒɪ</v>
      </c>
      <c r="I346" s="4" t="str">
        <f t="shared" si="90"/>
        <v>ge</v>
      </c>
      <c r="J346" s="10">
        <f t="shared" si="91"/>
        <v>3</v>
      </c>
      <c r="K346" s="1">
        <f t="shared" si="92"/>
        <v>2</v>
      </c>
      <c r="L346" s="10">
        <f t="shared" si="93"/>
        <v>3</v>
      </c>
      <c r="M346" s="1" t="str">
        <f t="shared" si="94"/>
        <v>-ge-</v>
      </c>
      <c r="N346" s="1" t="str">
        <f t="shared" si="95"/>
        <v>[dʒɪ]</v>
      </c>
      <c r="O346" s="3" t="e" cm="1">
        <f t="array" ref="O346">SUM(_xlfn._xlws.FILTER($G$2:$G$2454,_xlfn.MAP($M$2:$M$2454,_xlfn.LAMBDA(_xlpm.x,_xlpm.x=$M346))))</f>
        <v>#NAME?</v>
      </c>
      <c r="P346" s="4" t="e">
        <f t="shared" si="96"/>
        <v>#NAME?</v>
      </c>
      <c r="Q346" s="6" t="e" cm="1">
        <f t="array" ref="Q346">SUM(_xlfn._xlws.FILTER($G$2:$G$2454,_xlfn.MAP($N$2:$N$2454,_xlfn.LAMBDA(_xlpm.x,_xlpm.x=$N346))))</f>
        <v>#NAME?</v>
      </c>
      <c r="R346" s="4" t="e">
        <f t="shared" si="97"/>
        <v>#NAME?</v>
      </c>
      <c r="S346" s="4" t="e">
        <f t="shared" si="98"/>
        <v>#NAME?</v>
      </c>
      <c r="T346" s="4" t="e">
        <f t="shared" si="99"/>
        <v>#NAME?</v>
      </c>
      <c r="U346" s="4" t="e">
        <f t="shared" si="100"/>
        <v>#NAME?</v>
      </c>
      <c r="V346" s="2"/>
      <c r="X346" s="2"/>
      <c r="AC346" s="2"/>
      <c r="AD346" s="2"/>
    </row>
    <row r="347" spans="1:30">
      <c r="A347" s="1" t="str">
        <f t="shared" si="86"/>
        <v>-wa- : [wɑ]</v>
      </c>
      <c r="B347" s="1">
        <f t="shared" si="101"/>
        <v>0</v>
      </c>
      <c r="C347" s="1">
        <f t="shared" si="101"/>
        <v>0</v>
      </c>
      <c r="D347" s="1">
        <f t="shared" si="101"/>
        <v>0</v>
      </c>
      <c r="E347" s="7">
        <v>11</v>
      </c>
      <c r="F347" s="9" t="s">
        <v>718</v>
      </c>
      <c r="G347" s="3" t="e">
        <f t="shared" si="88"/>
        <v>#NAME?</v>
      </c>
      <c r="H347" s="4" t="str">
        <f t="shared" si="89"/>
        <v>wɑ</v>
      </c>
      <c r="I347" s="4" t="str">
        <f t="shared" si="90"/>
        <v>wa</v>
      </c>
      <c r="J347" s="10">
        <f t="shared" si="91"/>
        <v>2</v>
      </c>
      <c r="K347" s="1">
        <f t="shared" si="92"/>
        <v>2</v>
      </c>
      <c r="L347" s="10">
        <f t="shared" si="93"/>
        <v>2</v>
      </c>
      <c r="M347" s="1" t="str">
        <f t="shared" si="94"/>
        <v>-wa-</v>
      </c>
      <c r="N347" s="1" t="str">
        <f t="shared" si="95"/>
        <v>[wɑ]</v>
      </c>
      <c r="O347" s="3" t="e" cm="1">
        <f t="array" ref="O347">SUM(_xlfn._xlws.FILTER($G$2:$G$2454,_xlfn.MAP($M$2:$M$2454,_xlfn.LAMBDA(_xlpm.x,_xlpm.x=$M347))))</f>
        <v>#NAME?</v>
      </c>
      <c r="P347" s="4" t="e">
        <f t="shared" si="96"/>
        <v>#NAME?</v>
      </c>
      <c r="Q347" s="6" t="e" cm="1">
        <f t="array" ref="Q347">SUM(_xlfn._xlws.FILTER($G$2:$G$2454,_xlfn.MAP($N$2:$N$2454,_xlfn.LAMBDA(_xlpm.x,_xlpm.x=$N347))))</f>
        <v>#NAME?</v>
      </c>
      <c r="R347" s="4" t="e">
        <f t="shared" si="97"/>
        <v>#NAME?</v>
      </c>
      <c r="S347" s="4" t="e">
        <f t="shared" si="98"/>
        <v>#NAME?</v>
      </c>
      <c r="T347" s="4" t="e">
        <f t="shared" si="99"/>
        <v>#NAME?</v>
      </c>
      <c r="U347" s="4" t="e">
        <f t="shared" si="100"/>
        <v>#NAME?</v>
      </c>
      <c r="V347" s="2"/>
      <c r="X347" s="2"/>
      <c r="AC347" s="2"/>
      <c r="AD347" s="2"/>
    </row>
    <row r="348" spans="1:30">
      <c r="A348" s="1" t="str">
        <f t="shared" si="86"/>
        <v>-lea- : [lɜ]</v>
      </c>
      <c r="B348" s="1">
        <f t="shared" si="101"/>
        <v>0</v>
      </c>
      <c r="C348" s="1">
        <f t="shared" si="101"/>
        <v>0</v>
      </c>
      <c r="D348" s="1">
        <f t="shared" si="101"/>
        <v>0</v>
      </c>
      <c r="E348" s="7">
        <v>4</v>
      </c>
      <c r="F348" s="9" t="s">
        <v>927</v>
      </c>
      <c r="G348" s="3" t="e">
        <f t="shared" si="88"/>
        <v>#NAME?</v>
      </c>
      <c r="H348" s="1" t="str">
        <f t="shared" si="89"/>
        <v>lɜ</v>
      </c>
      <c r="I348" s="1" t="str">
        <f t="shared" si="90"/>
        <v>lea</v>
      </c>
      <c r="J348" s="10">
        <f t="shared" si="91"/>
        <v>2</v>
      </c>
      <c r="K348" s="1">
        <f t="shared" si="92"/>
        <v>3</v>
      </c>
      <c r="L348" s="10">
        <f t="shared" si="93"/>
        <v>3</v>
      </c>
      <c r="M348" s="1" t="str">
        <f t="shared" si="94"/>
        <v>-lea-</v>
      </c>
      <c r="N348" s="1" t="str">
        <f t="shared" si="95"/>
        <v>[lɜ]</v>
      </c>
      <c r="O348" s="3" t="e" cm="1">
        <f t="array" ref="O348">SUM(_xlfn._xlws.FILTER($G$2:$G$2454,_xlfn.MAP($M$2:$M$2454,_xlfn.LAMBDA(_xlpm.x,_xlpm.x=$M348))))</f>
        <v>#NAME?</v>
      </c>
      <c r="P348" s="4" t="e">
        <f t="shared" si="96"/>
        <v>#NAME?</v>
      </c>
      <c r="Q348" s="6" t="e" cm="1">
        <f t="array" ref="Q348">SUM(_xlfn._xlws.FILTER($G$2:$G$2454,_xlfn.MAP($N$2:$N$2454,_xlfn.LAMBDA(_xlpm.x,_xlpm.x=$N348))))</f>
        <v>#NAME?</v>
      </c>
      <c r="R348" s="4" t="e">
        <f t="shared" si="97"/>
        <v>#NAME?</v>
      </c>
      <c r="S348" s="4" t="e">
        <f t="shared" si="98"/>
        <v>#NAME?</v>
      </c>
      <c r="T348" s="4" t="e">
        <f t="shared" si="99"/>
        <v>#NAME?</v>
      </c>
      <c r="U348" s="4" t="e">
        <f t="shared" si="100"/>
        <v>#NAME?</v>
      </c>
      <c r="V348" s="2"/>
      <c r="X348" s="2"/>
      <c r="AC348" s="2"/>
      <c r="AD348" s="2"/>
    </row>
    <row r="349" spans="1:30">
      <c r="A349" s="1" t="str">
        <f t="shared" si="86"/>
        <v>-ba- : [bɑ]</v>
      </c>
      <c r="B349" s="1">
        <f t="shared" si="101"/>
        <v>0</v>
      </c>
      <c r="C349" s="1">
        <f t="shared" si="101"/>
        <v>0</v>
      </c>
      <c r="D349" s="1">
        <f t="shared" si="101"/>
        <v>0</v>
      </c>
      <c r="E349" s="7">
        <v>6</v>
      </c>
      <c r="F349" s="9" t="s">
        <v>1261</v>
      </c>
      <c r="G349" s="3" t="e">
        <f t="shared" si="88"/>
        <v>#NAME?</v>
      </c>
      <c r="H349" s="1" t="str">
        <f t="shared" si="89"/>
        <v>bɑ</v>
      </c>
      <c r="I349" s="1" t="str">
        <f t="shared" si="90"/>
        <v>ba</v>
      </c>
      <c r="J349" s="10">
        <f t="shared" si="91"/>
        <v>2</v>
      </c>
      <c r="K349" s="1">
        <f t="shared" si="92"/>
        <v>2</v>
      </c>
      <c r="L349" s="10">
        <f t="shared" si="93"/>
        <v>2</v>
      </c>
      <c r="M349" s="1" t="str">
        <f t="shared" si="94"/>
        <v>-ba-</v>
      </c>
      <c r="N349" s="1" t="str">
        <f t="shared" si="95"/>
        <v>[bɑ]</v>
      </c>
      <c r="O349" s="3" t="e" cm="1">
        <f t="array" ref="O349">SUM(_xlfn._xlws.FILTER($G$2:$G$2454,_xlfn.MAP($M$2:$M$2454,_xlfn.LAMBDA(_xlpm.x,_xlpm.x=$M349))))</f>
        <v>#NAME?</v>
      </c>
      <c r="P349" s="4" t="e">
        <f t="shared" si="96"/>
        <v>#NAME?</v>
      </c>
      <c r="Q349" s="6" t="e" cm="1">
        <f t="array" ref="Q349">SUM(_xlfn._xlws.FILTER($G$2:$G$2454,_xlfn.MAP($N$2:$N$2454,_xlfn.LAMBDA(_xlpm.x,_xlpm.x=$N349))))</f>
        <v>#NAME?</v>
      </c>
      <c r="R349" s="4" t="e">
        <f t="shared" si="97"/>
        <v>#NAME?</v>
      </c>
      <c r="S349" s="4" t="e">
        <f t="shared" si="98"/>
        <v>#NAME?</v>
      </c>
      <c r="T349" s="4" t="e">
        <f t="shared" si="99"/>
        <v>#NAME?</v>
      </c>
      <c r="U349" s="4" t="e">
        <f t="shared" si="100"/>
        <v>#NAME?</v>
      </c>
      <c r="V349" s="2"/>
      <c r="X349" s="2"/>
      <c r="AC349" s="2"/>
      <c r="AD349" s="2"/>
    </row>
    <row r="350" spans="1:30">
      <c r="A350" s="1" t="str">
        <f t="shared" si="86"/>
        <v>-nu- : [nyə]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1738</v>
      </c>
      <c r="G350" s="3" t="e">
        <f t="shared" si="88"/>
        <v>#NAME?</v>
      </c>
      <c r="H350" s="4" t="str">
        <f t="shared" si="89"/>
        <v>nyə</v>
      </c>
      <c r="I350" s="4" t="str">
        <f t="shared" si="90"/>
        <v>nu</v>
      </c>
      <c r="J350" s="10">
        <f t="shared" si="91"/>
        <v>3</v>
      </c>
      <c r="K350" s="1">
        <f t="shared" si="92"/>
        <v>2</v>
      </c>
      <c r="L350" s="10">
        <f t="shared" si="93"/>
        <v>3</v>
      </c>
      <c r="M350" s="1" t="str">
        <f t="shared" si="94"/>
        <v>-nu-</v>
      </c>
      <c r="N350" s="1" t="str">
        <f t="shared" si="95"/>
        <v>[nyə]</v>
      </c>
      <c r="O350" s="3" t="e" cm="1">
        <f t="array" ref="O350">SUM(_xlfn._xlws.FILTER($G$2:$G$2454,_xlfn.MAP($M$2:$M$2454,_xlfn.LAMBDA(_xlpm.x,_xlpm.x=$M350))))</f>
        <v>#NAME?</v>
      </c>
      <c r="P350" s="4" t="e">
        <f t="shared" si="96"/>
        <v>#NAME?</v>
      </c>
      <c r="Q350" s="6" t="e" cm="1">
        <f t="array" ref="Q350">SUM(_xlfn._xlws.FILTER($G$2:$G$2454,_xlfn.MAP($N$2:$N$2454,_xlfn.LAMBDA(_xlpm.x,_xlpm.x=$N350))))</f>
        <v>#NAME?</v>
      </c>
      <c r="R350" s="4" t="e">
        <f t="shared" si="97"/>
        <v>#NAME?</v>
      </c>
      <c r="S350" s="4" t="e">
        <f t="shared" si="98"/>
        <v>#NAME?</v>
      </c>
      <c r="T350" s="4" t="e">
        <f t="shared" si="99"/>
        <v>#NAME?</v>
      </c>
      <c r="U350" s="4" t="e">
        <f t="shared" si="100"/>
        <v>#NAME?</v>
      </c>
      <c r="V350" s="2"/>
      <c r="X350" s="2"/>
      <c r="AC350" s="2"/>
      <c r="AD350" s="2"/>
    </row>
    <row r="351" spans="1:30">
      <c r="A351" s="1" t="str">
        <f t="shared" si="86"/>
        <v>-fi- : [fɜ]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2</v>
      </c>
      <c r="F351" s="9" t="s">
        <v>1662</v>
      </c>
      <c r="G351" s="3" t="e">
        <f t="shared" si="88"/>
        <v>#NAME?</v>
      </c>
      <c r="H351" s="4" t="str">
        <f t="shared" si="89"/>
        <v>fɜ</v>
      </c>
      <c r="I351" s="4" t="str">
        <f t="shared" si="90"/>
        <v>fi</v>
      </c>
      <c r="J351" s="10">
        <f t="shared" si="91"/>
        <v>2</v>
      </c>
      <c r="K351" s="1">
        <f t="shared" si="92"/>
        <v>2</v>
      </c>
      <c r="L351" s="10">
        <f t="shared" si="93"/>
        <v>2</v>
      </c>
      <c r="M351" s="1" t="str">
        <f t="shared" si="94"/>
        <v>-fi-</v>
      </c>
      <c r="N351" s="1" t="str">
        <f t="shared" si="95"/>
        <v>[fɜ]</v>
      </c>
      <c r="O351" s="3" t="e" cm="1">
        <f t="array" ref="O351">SUM(_xlfn._xlws.FILTER($G$2:$G$2454,_xlfn.MAP($M$2:$M$2454,_xlfn.LAMBDA(_xlpm.x,_xlpm.x=$M351))))</f>
        <v>#NAME?</v>
      </c>
      <c r="P351" s="4" t="e">
        <f t="shared" si="96"/>
        <v>#NAME?</v>
      </c>
      <c r="Q351" s="6" t="e" cm="1">
        <f t="array" ref="Q351">SUM(_xlfn._xlws.FILTER($G$2:$G$2454,_xlfn.MAP($N$2:$N$2454,_xlfn.LAMBDA(_xlpm.x,_xlpm.x=$N351))))</f>
        <v>#NAME?</v>
      </c>
      <c r="R351" s="4" t="e">
        <f t="shared" si="97"/>
        <v>#NAME?</v>
      </c>
      <c r="S351" s="4" t="e">
        <f t="shared" si="98"/>
        <v>#NAME?</v>
      </c>
      <c r="T351" s="4" t="e">
        <f t="shared" si="99"/>
        <v>#NAME?</v>
      </c>
      <c r="U351" s="4" t="e">
        <f t="shared" si="100"/>
        <v>#NAME?</v>
      </c>
      <c r="V351" s="2"/>
      <c r="X351" s="2"/>
      <c r="AC351" s="2"/>
      <c r="AD351" s="2"/>
    </row>
    <row r="352" spans="1:30">
      <c r="A352" s="1" t="str">
        <f t="shared" si="86"/>
        <v>-ca- : [kæ]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29</v>
      </c>
      <c r="F352" s="9" t="s">
        <v>109</v>
      </c>
      <c r="G352" s="3" t="e">
        <f t="shared" si="88"/>
        <v>#NAME?</v>
      </c>
      <c r="H352" s="4" t="str">
        <f t="shared" si="89"/>
        <v>kæ</v>
      </c>
      <c r="I352" s="4" t="str">
        <f t="shared" si="90"/>
        <v>ca</v>
      </c>
      <c r="J352" s="10">
        <f t="shared" si="91"/>
        <v>2</v>
      </c>
      <c r="K352" s="1">
        <f t="shared" si="92"/>
        <v>2</v>
      </c>
      <c r="L352" s="10">
        <f t="shared" si="93"/>
        <v>2</v>
      </c>
      <c r="M352" s="1" t="str">
        <f t="shared" si="94"/>
        <v>-ca-</v>
      </c>
      <c r="N352" s="1" t="str">
        <f t="shared" si="95"/>
        <v>[kæ]</v>
      </c>
      <c r="O352" s="3" t="e" cm="1">
        <f t="array" ref="O352">SUM(_xlfn._xlws.FILTER($G$2:$G$2454,_xlfn.MAP($M$2:$M$2454,_xlfn.LAMBDA(_xlpm.x,_xlpm.x=$M352))))</f>
        <v>#NAME?</v>
      </c>
      <c r="P352" s="4" t="e">
        <f t="shared" si="96"/>
        <v>#NAME?</v>
      </c>
      <c r="Q352" s="6" t="e" cm="1">
        <f t="array" ref="Q352">SUM(_xlfn._xlws.FILTER($G$2:$G$2454,_xlfn.MAP($N$2:$N$2454,_xlfn.LAMBDA(_xlpm.x,_xlpm.x=$N352))))</f>
        <v>#NAME?</v>
      </c>
      <c r="R352" s="4" t="e">
        <f t="shared" si="97"/>
        <v>#NAME?</v>
      </c>
      <c r="S352" s="4" t="e">
        <f t="shared" si="98"/>
        <v>#NAME?</v>
      </c>
      <c r="T352" s="4" t="e">
        <f t="shared" si="99"/>
        <v>#NAME?</v>
      </c>
      <c r="U352" s="4" t="e">
        <f t="shared" si="100"/>
        <v>#NAME?</v>
      </c>
      <c r="V352" s="2"/>
      <c r="X352" s="2"/>
      <c r="AC352" s="2"/>
      <c r="AD352" s="2"/>
    </row>
    <row r="353" spans="1:30">
      <c r="A353" s="1" t="str">
        <f t="shared" si="86"/>
        <v>-ne- : [nɛ]</v>
      </c>
      <c r="B353" s="1">
        <f t="shared" si="101"/>
        <v>0</v>
      </c>
      <c r="C353" s="1">
        <f t="shared" si="101"/>
        <v>0</v>
      </c>
      <c r="D353" s="1">
        <f t="shared" si="101"/>
        <v>1</v>
      </c>
      <c r="E353" s="7">
        <v>23</v>
      </c>
      <c r="F353" s="9" t="s">
        <v>785</v>
      </c>
      <c r="G353" s="3" t="e">
        <f t="shared" si="88"/>
        <v>#NAME?</v>
      </c>
      <c r="H353" s="4" t="str">
        <f t="shared" si="89"/>
        <v>nɛ</v>
      </c>
      <c r="I353" s="4" t="str">
        <f t="shared" si="90"/>
        <v>ne</v>
      </c>
      <c r="J353" s="10">
        <f t="shared" si="91"/>
        <v>2</v>
      </c>
      <c r="K353" s="1">
        <f t="shared" si="92"/>
        <v>2</v>
      </c>
      <c r="L353" s="10">
        <f t="shared" si="93"/>
        <v>2</v>
      </c>
      <c r="M353" s="1" t="str">
        <f t="shared" si="94"/>
        <v>-ne-</v>
      </c>
      <c r="N353" s="1" t="str">
        <f t="shared" si="95"/>
        <v>[nɛ]</v>
      </c>
      <c r="O353" s="3" t="e" cm="1">
        <f t="array" ref="O353">SUM(_xlfn._xlws.FILTER($G$2:$G$2454,_xlfn.MAP($M$2:$M$2454,_xlfn.LAMBDA(_xlpm.x,_xlpm.x=$M353))))</f>
        <v>#NAME?</v>
      </c>
      <c r="P353" s="4" t="e">
        <f t="shared" si="96"/>
        <v>#NAME?</v>
      </c>
      <c r="Q353" s="6" t="e" cm="1">
        <f t="array" ref="Q353">SUM(_xlfn._xlws.FILTER($G$2:$G$2454,_xlfn.MAP($N$2:$N$2454,_xlfn.LAMBDA(_xlpm.x,_xlpm.x=$N353))))</f>
        <v>#NAME?</v>
      </c>
      <c r="R353" s="4" t="e">
        <f t="shared" si="97"/>
        <v>#NAME?</v>
      </c>
      <c r="S353" s="4" t="e">
        <f t="shared" si="98"/>
        <v>#NAME?</v>
      </c>
      <c r="T353" s="4" t="e">
        <f t="shared" si="99"/>
        <v>#NAME?</v>
      </c>
      <c r="U353" s="4" t="e">
        <f t="shared" si="100"/>
        <v>#NAME?</v>
      </c>
      <c r="V353" s="2"/>
      <c r="X353" s="2"/>
      <c r="AC353" s="2"/>
      <c r="AD353" s="2"/>
    </row>
    <row r="354" spans="1:30">
      <c r="A354" s="1" t="str">
        <f t="shared" si="86"/>
        <v>-te- : [tɛ]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41</v>
      </c>
      <c r="F354" s="9" t="s">
        <v>509</v>
      </c>
      <c r="G354" s="3" t="e">
        <f t="shared" si="88"/>
        <v>#NAME?</v>
      </c>
      <c r="H354" s="4" t="str">
        <f t="shared" si="89"/>
        <v>tɛ</v>
      </c>
      <c r="I354" s="4" t="str">
        <f t="shared" si="90"/>
        <v>te</v>
      </c>
      <c r="J354" s="10">
        <f t="shared" si="91"/>
        <v>2</v>
      </c>
      <c r="K354" s="1">
        <f t="shared" si="92"/>
        <v>2</v>
      </c>
      <c r="L354" s="10">
        <f t="shared" si="93"/>
        <v>2</v>
      </c>
      <c r="M354" s="1" t="str">
        <f t="shared" si="94"/>
        <v>-te-</v>
      </c>
      <c r="N354" s="1" t="str">
        <f t="shared" si="95"/>
        <v>[tɛ]</v>
      </c>
      <c r="O354" s="3" t="e" cm="1">
        <f t="array" ref="O354">SUM(_xlfn._xlws.FILTER($G$2:$G$2454,_xlfn.MAP($M$2:$M$2454,_xlfn.LAMBDA(_xlpm.x,_xlpm.x=$M354))))</f>
        <v>#NAME?</v>
      </c>
      <c r="P354" s="4" t="e">
        <f t="shared" si="96"/>
        <v>#NAME?</v>
      </c>
      <c r="Q354" s="6" t="e" cm="1">
        <f t="array" ref="Q354">SUM(_xlfn._xlws.FILTER($G$2:$G$2454,_xlfn.MAP($N$2:$N$2454,_xlfn.LAMBDA(_xlpm.x,_xlpm.x=$N354))))</f>
        <v>#NAME?</v>
      </c>
      <c r="R354" s="4" t="e">
        <f t="shared" si="97"/>
        <v>#NAME?</v>
      </c>
      <c r="S354" s="4" t="e">
        <f t="shared" si="98"/>
        <v>#NAME?</v>
      </c>
      <c r="T354" s="4" t="e">
        <f t="shared" si="99"/>
        <v>#NAME?</v>
      </c>
      <c r="U354" s="4" t="e">
        <f t="shared" si="100"/>
        <v>#NAME?</v>
      </c>
      <c r="V354" s="2"/>
      <c r="X354" s="2"/>
      <c r="AC354" s="2"/>
      <c r="AD354" s="2"/>
    </row>
    <row r="355" spans="1:30">
      <c r="A355" s="1" t="str">
        <f t="shared" si="86"/>
        <v>-de- : [də]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27</v>
      </c>
      <c r="F355" s="9" t="s">
        <v>795</v>
      </c>
      <c r="G355" s="3" t="e">
        <f t="shared" si="88"/>
        <v>#NAME?</v>
      </c>
      <c r="H355" s="4" t="str">
        <f t="shared" si="89"/>
        <v>də</v>
      </c>
      <c r="I355" s="4" t="str">
        <f t="shared" si="90"/>
        <v>de</v>
      </c>
      <c r="J355" s="10">
        <f t="shared" si="91"/>
        <v>2</v>
      </c>
      <c r="K355" s="1">
        <f t="shared" si="92"/>
        <v>2</v>
      </c>
      <c r="L355" s="10">
        <f t="shared" si="93"/>
        <v>2</v>
      </c>
      <c r="M355" s="1" t="str">
        <f t="shared" si="94"/>
        <v>-de-</v>
      </c>
      <c r="N355" s="1" t="str">
        <f t="shared" si="95"/>
        <v>[də]</v>
      </c>
      <c r="O355" s="3" t="e" cm="1">
        <f t="array" ref="O355">SUM(_xlfn._xlws.FILTER($G$2:$G$2454,_xlfn.MAP($M$2:$M$2454,_xlfn.LAMBDA(_xlpm.x,_xlpm.x=$M355))))</f>
        <v>#NAME?</v>
      </c>
      <c r="P355" s="4" t="e">
        <f t="shared" si="96"/>
        <v>#NAME?</v>
      </c>
      <c r="Q355" s="6" t="e" cm="1">
        <f t="array" ref="Q355">SUM(_xlfn._xlws.FILTER($G$2:$G$2454,_xlfn.MAP($N$2:$N$2454,_xlfn.LAMBDA(_xlpm.x,_xlpm.x=$N355))))</f>
        <v>#NAME?</v>
      </c>
      <c r="R355" s="4" t="e">
        <f t="shared" si="97"/>
        <v>#NAME?</v>
      </c>
      <c r="S355" s="4" t="e">
        <f t="shared" si="98"/>
        <v>#NAME?</v>
      </c>
      <c r="T355" s="4" t="e">
        <f t="shared" si="99"/>
        <v>#NAME?</v>
      </c>
      <c r="U355" s="4" t="e">
        <f t="shared" si="100"/>
        <v>#NAME?</v>
      </c>
      <c r="V355" s="2"/>
      <c r="X355" s="2"/>
      <c r="AC355" s="2"/>
      <c r="AD355" s="2"/>
    </row>
    <row r="356" spans="1:30">
      <c r="A356" s="1" t="str">
        <f t="shared" si="86"/>
        <v>-a- : [ɛ]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10</v>
      </c>
      <c r="F356" s="9" t="s">
        <v>1673</v>
      </c>
      <c r="G356" s="3" t="e">
        <f t="shared" si="88"/>
        <v>#NAME?</v>
      </c>
      <c r="H356" s="1" t="str">
        <f t="shared" si="89"/>
        <v>ɛ</v>
      </c>
      <c r="I356" s="1" t="str">
        <f t="shared" si="90"/>
        <v>a</v>
      </c>
      <c r="J356" s="10">
        <f t="shared" si="91"/>
        <v>1</v>
      </c>
      <c r="K356" s="1">
        <f t="shared" si="92"/>
        <v>1</v>
      </c>
      <c r="L356" s="10">
        <f t="shared" si="93"/>
        <v>1</v>
      </c>
      <c r="M356" s="1" t="str">
        <f t="shared" si="94"/>
        <v>-a-</v>
      </c>
      <c r="N356" s="1" t="str">
        <f t="shared" si="95"/>
        <v>[ɛ]</v>
      </c>
      <c r="O356" s="3" t="e" cm="1">
        <f t="array" ref="O356">SUM(_xlfn._xlws.FILTER($G$2:$G$2454,_xlfn.MAP($M$2:$M$2454,_xlfn.LAMBDA(_xlpm.x,_xlpm.x=$M356))))</f>
        <v>#NAME?</v>
      </c>
      <c r="P356" s="4" t="e">
        <f t="shared" si="96"/>
        <v>#NAME?</v>
      </c>
      <c r="Q356" s="6" t="e" cm="1">
        <f t="array" ref="Q356">SUM(_xlfn._xlws.FILTER($G$2:$G$2454,_xlfn.MAP($N$2:$N$2454,_xlfn.LAMBDA(_xlpm.x,_xlpm.x=$N356))))</f>
        <v>#NAME?</v>
      </c>
      <c r="R356" s="4" t="e">
        <f t="shared" si="97"/>
        <v>#NAME?</v>
      </c>
      <c r="S356" s="4" t="e">
        <f t="shared" si="98"/>
        <v>#NAME?</v>
      </c>
      <c r="T356" s="4" t="e">
        <f t="shared" si="99"/>
        <v>#NAME?</v>
      </c>
      <c r="U356" s="4" t="e">
        <f t="shared" si="100"/>
        <v>#NAME?</v>
      </c>
      <c r="V356" s="2"/>
      <c r="X356" s="2"/>
      <c r="AC356" s="2"/>
      <c r="AD356" s="2"/>
    </row>
    <row r="357" spans="1:30">
      <c r="A357" s="1" t="str">
        <f t="shared" si="86"/>
        <v>-hu- : [hɜ]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3</v>
      </c>
      <c r="F357" s="9" t="s">
        <v>1379</v>
      </c>
      <c r="G357" s="3" t="e">
        <f t="shared" si="88"/>
        <v>#NAME?</v>
      </c>
      <c r="H357" s="4" t="str">
        <f t="shared" si="89"/>
        <v>hɜ</v>
      </c>
      <c r="I357" s="4" t="str">
        <f t="shared" si="90"/>
        <v>hu</v>
      </c>
      <c r="J357" s="10">
        <f t="shared" si="91"/>
        <v>2</v>
      </c>
      <c r="K357" s="1">
        <f t="shared" si="92"/>
        <v>2</v>
      </c>
      <c r="L357" s="10">
        <f t="shared" si="93"/>
        <v>2</v>
      </c>
      <c r="M357" s="1" t="str">
        <f t="shared" si="94"/>
        <v>-hu-</v>
      </c>
      <c r="N357" s="1" t="str">
        <f t="shared" si="95"/>
        <v>[hɜ]</v>
      </c>
      <c r="O357" s="3" t="e" cm="1">
        <f t="array" ref="O357">SUM(_xlfn._xlws.FILTER($G$2:$G$2454,_xlfn.MAP($M$2:$M$2454,_xlfn.LAMBDA(_xlpm.x,_xlpm.x=$M357))))</f>
        <v>#NAME?</v>
      </c>
      <c r="P357" s="4" t="e">
        <f t="shared" si="96"/>
        <v>#NAME?</v>
      </c>
      <c r="Q357" s="6" t="e" cm="1">
        <f t="array" ref="Q357">SUM(_xlfn._xlws.FILTER($G$2:$G$2454,_xlfn.MAP($N$2:$N$2454,_xlfn.LAMBDA(_xlpm.x,_xlpm.x=$N357))))</f>
        <v>#NAME?</v>
      </c>
      <c r="R357" s="4" t="e">
        <f t="shared" si="97"/>
        <v>#NAME?</v>
      </c>
      <c r="S357" s="4" t="e">
        <f t="shared" si="98"/>
        <v>#NAME?</v>
      </c>
      <c r="T357" s="4" t="e">
        <f t="shared" si="99"/>
        <v>#NAME?</v>
      </c>
      <c r="U357" s="4" t="e">
        <f t="shared" si="100"/>
        <v>#NAME?</v>
      </c>
      <c r="V357" s="2"/>
      <c r="X357" s="2"/>
      <c r="AC357" s="2"/>
      <c r="AD357" s="2"/>
    </row>
    <row r="358" spans="1:30">
      <c r="A358" s="1" t="str">
        <f t="shared" si="86"/>
        <v>-li- : [laɪ]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31</v>
      </c>
      <c r="F358" s="9" t="s">
        <v>655</v>
      </c>
      <c r="G358" s="3" t="e">
        <f t="shared" si="88"/>
        <v>#NAME?</v>
      </c>
      <c r="H358" s="4" t="str">
        <f t="shared" si="89"/>
        <v>laɪ</v>
      </c>
      <c r="I358" s="4" t="str">
        <f t="shared" si="90"/>
        <v>li</v>
      </c>
      <c r="J358" s="10">
        <f t="shared" si="91"/>
        <v>3</v>
      </c>
      <c r="K358" s="1">
        <f t="shared" si="92"/>
        <v>2</v>
      </c>
      <c r="L358" s="10">
        <f t="shared" si="93"/>
        <v>3</v>
      </c>
      <c r="M358" s="1" t="str">
        <f t="shared" si="94"/>
        <v>-li-</v>
      </c>
      <c r="N358" s="1" t="str">
        <f t="shared" si="95"/>
        <v>[laɪ]</v>
      </c>
      <c r="O358" s="3" t="e" cm="1">
        <f t="array" ref="O358">SUM(_xlfn._xlws.FILTER($G$2:$G$2454,_xlfn.MAP($M$2:$M$2454,_xlfn.LAMBDA(_xlpm.x,_xlpm.x=$M358))))</f>
        <v>#NAME?</v>
      </c>
      <c r="P358" s="4" t="e">
        <f t="shared" si="96"/>
        <v>#NAME?</v>
      </c>
      <c r="Q358" s="6" t="e" cm="1">
        <f t="array" ref="Q358">SUM(_xlfn._xlws.FILTER($G$2:$G$2454,_xlfn.MAP($N$2:$N$2454,_xlfn.LAMBDA(_xlpm.x,_xlpm.x=$N358))))</f>
        <v>#NAME?</v>
      </c>
      <c r="R358" s="4" t="e">
        <f t="shared" si="97"/>
        <v>#NAME?</v>
      </c>
      <c r="S358" s="4" t="e">
        <f t="shared" si="98"/>
        <v>#NAME?</v>
      </c>
      <c r="T358" s="4" t="e">
        <f t="shared" si="99"/>
        <v>#NAME?</v>
      </c>
      <c r="U358" s="4" t="e">
        <f t="shared" si="100"/>
        <v>#NAME?</v>
      </c>
      <c r="V358" s="2"/>
      <c r="X358" s="2"/>
      <c r="AC358" s="2"/>
      <c r="AD358" s="2"/>
    </row>
    <row r="359" spans="1:30">
      <c r="A359" s="1" t="str">
        <f t="shared" si="86"/>
        <v>-tu- : [tu]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3</v>
      </c>
      <c r="F359" s="9" t="s">
        <v>299</v>
      </c>
      <c r="G359" s="3" t="e">
        <f t="shared" si="88"/>
        <v>#NAME?</v>
      </c>
      <c r="H359" s="4" t="str">
        <f t="shared" si="89"/>
        <v>tu</v>
      </c>
      <c r="I359" s="4" t="str">
        <f t="shared" si="90"/>
        <v>tu</v>
      </c>
      <c r="J359" s="10">
        <f t="shared" si="91"/>
        <v>2</v>
      </c>
      <c r="K359" s="1">
        <f t="shared" si="92"/>
        <v>2</v>
      </c>
      <c r="L359" s="10">
        <f t="shared" si="93"/>
        <v>2</v>
      </c>
      <c r="M359" s="1" t="str">
        <f t="shared" si="94"/>
        <v>-tu-</v>
      </c>
      <c r="N359" s="1" t="str">
        <f t="shared" si="95"/>
        <v>[tu]</v>
      </c>
      <c r="O359" s="3" t="e" cm="1">
        <f t="array" ref="O359">SUM(_xlfn._xlws.FILTER($G$2:$G$2454,_xlfn.MAP($M$2:$M$2454,_xlfn.LAMBDA(_xlpm.x,_xlpm.x=$M359))))</f>
        <v>#NAME?</v>
      </c>
      <c r="P359" s="4" t="e">
        <f t="shared" si="96"/>
        <v>#NAME?</v>
      </c>
      <c r="Q359" s="6" t="e" cm="1">
        <f t="array" ref="Q359">SUM(_xlfn._xlws.FILTER($G$2:$G$2454,_xlfn.MAP($N$2:$N$2454,_xlfn.LAMBDA(_xlpm.x,_xlpm.x=$N359))))</f>
        <v>#NAME?</v>
      </c>
      <c r="R359" s="4" t="e">
        <f t="shared" si="97"/>
        <v>#NAME?</v>
      </c>
      <c r="S359" s="4" t="e">
        <f t="shared" si="98"/>
        <v>#NAME?</v>
      </c>
      <c r="T359" s="4" t="e">
        <f t="shared" si="99"/>
        <v>#NAME?</v>
      </c>
      <c r="U359" s="4" t="e">
        <f t="shared" si="100"/>
        <v>#NAME?</v>
      </c>
      <c r="V359" s="2"/>
      <c r="X359" s="2"/>
      <c r="AC359" s="2"/>
      <c r="AD359" s="2"/>
    </row>
    <row r="360" spans="1:30">
      <c r="A360" s="1" t="str">
        <f t="shared" si="86"/>
        <v>-ge- : [dʒə]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5</v>
      </c>
      <c r="F360" s="9" t="s">
        <v>1434</v>
      </c>
      <c r="G360" s="3" t="e">
        <f t="shared" si="88"/>
        <v>#NAME?</v>
      </c>
      <c r="H360" s="4" t="str">
        <f t="shared" si="89"/>
        <v>dʒə</v>
      </c>
      <c r="I360" s="4" t="str">
        <f t="shared" si="90"/>
        <v>ge</v>
      </c>
      <c r="J360" s="10">
        <f t="shared" si="91"/>
        <v>3</v>
      </c>
      <c r="K360" s="1">
        <f t="shared" si="92"/>
        <v>2</v>
      </c>
      <c r="L360" s="10">
        <f t="shared" si="93"/>
        <v>3</v>
      </c>
      <c r="M360" s="1" t="str">
        <f t="shared" si="94"/>
        <v>-ge-</v>
      </c>
      <c r="N360" s="1" t="str">
        <f t="shared" si="95"/>
        <v>[dʒə]</v>
      </c>
      <c r="O360" s="3" t="e" cm="1">
        <f t="array" ref="O360">SUM(_xlfn._xlws.FILTER($G$2:$G$2454,_xlfn.MAP($M$2:$M$2454,_xlfn.LAMBDA(_xlpm.x,_xlpm.x=$M360))))</f>
        <v>#NAME?</v>
      </c>
      <c r="P360" s="4" t="e">
        <f t="shared" si="96"/>
        <v>#NAME?</v>
      </c>
      <c r="Q360" s="6" t="e" cm="1">
        <f t="array" ref="Q360">SUM(_xlfn._xlws.FILTER($G$2:$G$2454,_xlfn.MAP($N$2:$N$2454,_xlfn.LAMBDA(_xlpm.x,_xlpm.x=$N360))))</f>
        <v>#NAME?</v>
      </c>
      <c r="R360" s="4" t="e">
        <f t="shared" si="97"/>
        <v>#NAME?</v>
      </c>
      <c r="S360" s="4" t="e">
        <f t="shared" si="98"/>
        <v>#NAME?</v>
      </c>
      <c r="T360" s="4" t="e">
        <f t="shared" si="99"/>
        <v>#NAME?</v>
      </c>
      <c r="U360" s="4" t="e">
        <f t="shared" si="100"/>
        <v>#NAME?</v>
      </c>
      <c r="V360" s="2"/>
      <c r="X360" s="2"/>
      <c r="AC360" s="2"/>
      <c r="AD360" s="2"/>
    </row>
    <row r="361" spans="1:30">
      <c r="A361" s="1" t="str">
        <f t="shared" si="86"/>
        <v>-ty- : [ti]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6</v>
      </c>
      <c r="F361" s="9" t="s">
        <v>289</v>
      </c>
      <c r="G361" s="3" t="e">
        <f t="shared" si="88"/>
        <v>#NAME?</v>
      </c>
      <c r="H361" s="4" t="str">
        <f t="shared" si="89"/>
        <v>ti</v>
      </c>
      <c r="I361" s="4" t="str">
        <f t="shared" si="90"/>
        <v>ty</v>
      </c>
      <c r="J361" s="10">
        <f t="shared" si="91"/>
        <v>2</v>
      </c>
      <c r="K361" s="1">
        <f t="shared" si="92"/>
        <v>2</v>
      </c>
      <c r="L361" s="10">
        <f t="shared" si="93"/>
        <v>2</v>
      </c>
      <c r="M361" s="1" t="str">
        <f t="shared" si="94"/>
        <v>-ty-</v>
      </c>
      <c r="N361" s="1" t="str">
        <f t="shared" si="95"/>
        <v>[ti]</v>
      </c>
      <c r="O361" s="3" t="e" cm="1">
        <f t="array" ref="O361">SUM(_xlfn._xlws.FILTER($G$2:$G$2454,_xlfn.MAP($M$2:$M$2454,_xlfn.LAMBDA(_xlpm.x,_xlpm.x=$M361))))</f>
        <v>#NAME?</v>
      </c>
      <c r="P361" s="4" t="e">
        <f t="shared" si="96"/>
        <v>#NAME?</v>
      </c>
      <c r="Q361" s="6" t="e" cm="1">
        <f t="array" ref="Q361">SUM(_xlfn._xlws.FILTER($G$2:$G$2454,_xlfn.MAP($N$2:$N$2454,_xlfn.LAMBDA(_xlpm.x,_xlpm.x=$N361))))</f>
        <v>#NAME?</v>
      </c>
      <c r="R361" s="4" t="e">
        <f t="shared" si="97"/>
        <v>#NAME?</v>
      </c>
      <c r="S361" s="4" t="e">
        <f t="shared" si="98"/>
        <v>#NAME?</v>
      </c>
      <c r="T361" s="4" t="e">
        <f t="shared" si="99"/>
        <v>#NAME?</v>
      </c>
      <c r="U361" s="4" t="e">
        <f t="shared" si="100"/>
        <v>#NAME?</v>
      </c>
      <c r="V361" s="2"/>
      <c r="X361" s="2"/>
      <c r="AC361" s="2"/>
      <c r="AD361" s="2"/>
    </row>
    <row r="362" spans="1:30">
      <c r="A362" s="1" t="str">
        <f t="shared" si="86"/>
        <v>-mo- : [mɑ]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1</v>
      </c>
      <c r="D362" s="1">
        <f t="shared" si="102"/>
        <v>0</v>
      </c>
      <c r="E362" s="7">
        <v>10</v>
      </c>
      <c r="F362" s="9" t="s">
        <v>956</v>
      </c>
      <c r="G362" s="3" t="e">
        <f t="shared" si="88"/>
        <v>#NAME?</v>
      </c>
      <c r="H362" s="4" t="str">
        <f t="shared" si="89"/>
        <v>mɑ</v>
      </c>
      <c r="I362" s="4" t="str">
        <f t="shared" si="90"/>
        <v>mo</v>
      </c>
      <c r="J362" s="10">
        <f t="shared" si="91"/>
        <v>2</v>
      </c>
      <c r="K362" s="1">
        <f t="shared" si="92"/>
        <v>2</v>
      </c>
      <c r="L362" s="10">
        <f t="shared" si="93"/>
        <v>2</v>
      </c>
      <c r="M362" s="1" t="str">
        <f t="shared" si="94"/>
        <v>-mo-</v>
      </c>
      <c r="N362" s="1" t="str">
        <f t="shared" si="95"/>
        <v>[mɑ]</v>
      </c>
      <c r="O362" s="3" t="e" cm="1">
        <f t="array" ref="O362">SUM(_xlfn._xlws.FILTER($G$2:$G$2454,_xlfn.MAP($M$2:$M$2454,_xlfn.LAMBDA(_xlpm.x,_xlpm.x=$M362))))</f>
        <v>#NAME?</v>
      </c>
      <c r="P362" s="4" t="e">
        <f t="shared" si="96"/>
        <v>#NAME?</v>
      </c>
      <c r="Q362" s="6" t="e" cm="1">
        <f t="array" ref="Q362">SUM(_xlfn._xlws.FILTER($G$2:$G$2454,_xlfn.MAP($N$2:$N$2454,_xlfn.LAMBDA(_xlpm.x,_xlpm.x=$N362))))</f>
        <v>#NAME?</v>
      </c>
      <c r="R362" s="4" t="e">
        <f t="shared" si="97"/>
        <v>#NAME?</v>
      </c>
      <c r="S362" s="4" t="e">
        <f t="shared" si="98"/>
        <v>#NAME?</v>
      </c>
      <c r="T362" s="4" t="e">
        <f t="shared" si="99"/>
        <v>#NAME?</v>
      </c>
      <c r="U362" s="4" t="e">
        <f t="shared" si="100"/>
        <v>#NAME?</v>
      </c>
      <c r="V362" s="2"/>
      <c r="X362" s="2"/>
      <c r="AC362" s="2"/>
      <c r="AD362" s="2"/>
    </row>
    <row r="363" spans="1:30">
      <c r="A363" s="1" t="str">
        <f t="shared" si="86"/>
        <v>-rge- : [ɹdʒɪ]</v>
      </c>
      <c r="B363" s="1">
        <f t="shared" si="102"/>
        <v>1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2336</v>
      </c>
      <c r="G363" s="3" t="e">
        <f t="shared" si="88"/>
        <v>#NAME?</v>
      </c>
      <c r="H363" s="4" t="str">
        <f t="shared" si="89"/>
        <v>ɹdʒɪ</v>
      </c>
      <c r="I363" s="4" t="str">
        <f t="shared" si="90"/>
        <v>rge</v>
      </c>
      <c r="J363" s="10">
        <f t="shared" si="91"/>
        <v>4</v>
      </c>
      <c r="K363" s="1">
        <f t="shared" si="92"/>
        <v>3</v>
      </c>
      <c r="L363" s="10">
        <f t="shared" si="93"/>
        <v>4</v>
      </c>
      <c r="M363" s="1" t="str">
        <f t="shared" si="94"/>
        <v>-rge-</v>
      </c>
      <c r="N363" s="1" t="str">
        <f t="shared" si="95"/>
        <v>[ɹdʒɪ]</v>
      </c>
      <c r="O363" s="3" t="e" cm="1">
        <f t="array" ref="O363">SUM(_xlfn._xlws.FILTER($G$2:$G$2454,_xlfn.MAP($M$2:$M$2454,_xlfn.LAMBDA(_xlpm.x,_xlpm.x=$M363))))</f>
        <v>#NAME?</v>
      </c>
      <c r="P363" s="4" t="e">
        <f t="shared" si="96"/>
        <v>#NAME?</v>
      </c>
      <c r="Q363" s="6" t="e" cm="1">
        <f t="array" ref="Q363">SUM(_xlfn._xlws.FILTER($G$2:$G$2454,_xlfn.MAP($N$2:$N$2454,_xlfn.LAMBDA(_xlpm.x,_xlpm.x=$N363))))</f>
        <v>#NAME?</v>
      </c>
      <c r="R363" s="4" t="e">
        <f t="shared" si="97"/>
        <v>#NAME?</v>
      </c>
      <c r="S363" s="4" t="e">
        <f t="shared" si="98"/>
        <v>#NAME?</v>
      </c>
      <c r="T363" s="4" t="e">
        <f t="shared" si="99"/>
        <v>#NAME?</v>
      </c>
      <c r="U363" s="4" t="e">
        <f t="shared" si="100"/>
        <v>#NAME?</v>
      </c>
      <c r="V363" s="2"/>
      <c r="X363" s="2"/>
      <c r="AC363" s="2"/>
      <c r="AD363" s="2"/>
    </row>
    <row r="364" spans="1:30">
      <c r="A364" s="1" t="str">
        <f t="shared" si="86"/>
        <v>-sla- : [slə]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2215</v>
      </c>
      <c r="G364" s="3" t="e">
        <f t="shared" si="88"/>
        <v>#NAME?</v>
      </c>
      <c r="H364" s="4" t="str">
        <f t="shared" si="89"/>
        <v>slə</v>
      </c>
      <c r="I364" s="4" t="str">
        <f t="shared" si="90"/>
        <v>sla</v>
      </c>
      <c r="J364" s="10">
        <f t="shared" si="91"/>
        <v>3</v>
      </c>
      <c r="K364" s="1">
        <f t="shared" si="92"/>
        <v>3</v>
      </c>
      <c r="L364" s="10">
        <f t="shared" si="93"/>
        <v>3</v>
      </c>
      <c r="M364" s="1" t="str">
        <f t="shared" si="94"/>
        <v>-sla-</v>
      </c>
      <c r="N364" s="1" t="str">
        <f t="shared" si="95"/>
        <v>[slə]</v>
      </c>
      <c r="O364" s="3" t="e" cm="1">
        <f t="array" ref="O364">SUM(_xlfn._xlws.FILTER($G$2:$G$2454,_xlfn.MAP($M$2:$M$2454,_xlfn.LAMBDA(_xlpm.x,_xlpm.x=$M364))))</f>
        <v>#NAME?</v>
      </c>
      <c r="P364" s="4" t="e">
        <f t="shared" si="96"/>
        <v>#NAME?</v>
      </c>
      <c r="Q364" s="6" t="e" cm="1">
        <f t="array" ref="Q364">SUM(_xlfn._xlws.FILTER($G$2:$G$2454,_xlfn.MAP($N$2:$N$2454,_xlfn.LAMBDA(_xlpm.x,_xlpm.x=$N364))))</f>
        <v>#NAME?</v>
      </c>
      <c r="R364" s="4" t="e">
        <f t="shared" si="97"/>
        <v>#NAME?</v>
      </c>
      <c r="S364" s="4" t="e">
        <f t="shared" si="98"/>
        <v>#NAME?</v>
      </c>
      <c r="T364" s="4" t="e">
        <f t="shared" si="99"/>
        <v>#NAME?</v>
      </c>
      <c r="U364" s="4" t="e">
        <f t="shared" si="100"/>
        <v>#NAME?</v>
      </c>
      <c r="V364" s="2"/>
      <c r="X364" s="2"/>
      <c r="AC364" s="2"/>
      <c r="AD364" s="2"/>
    </row>
    <row r="365" spans="1:30">
      <c r="A365" s="1" t="str">
        <f t="shared" si="86"/>
        <v>-cra- : [kɹɔ]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2047</v>
      </c>
      <c r="G365" s="3" t="e">
        <f t="shared" si="88"/>
        <v>#NAME?</v>
      </c>
      <c r="H365" s="1" t="str">
        <f t="shared" si="89"/>
        <v>kɹɔ</v>
      </c>
      <c r="I365" s="1" t="str">
        <f t="shared" si="90"/>
        <v>cra</v>
      </c>
      <c r="J365" s="10">
        <f t="shared" si="91"/>
        <v>3</v>
      </c>
      <c r="K365" s="1">
        <f t="shared" si="92"/>
        <v>3</v>
      </c>
      <c r="L365" s="10">
        <f t="shared" si="93"/>
        <v>3</v>
      </c>
      <c r="M365" s="1" t="str">
        <f t="shared" si="94"/>
        <v>-cra-</v>
      </c>
      <c r="N365" s="1" t="str">
        <f t="shared" si="95"/>
        <v>[kɹɔ]</v>
      </c>
      <c r="O365" s="3" t="e" cm="1">
        <f t="array" ref="O365">SUM(_xlfn._xlws.FILTER($G$2:$G$2454,_xlfn.MAP($M$2:$M$2454,_xlfn.LAMBDA(_xlpm.x,_xlpm.x=$M365))))</f>
        <v>#NAME?</v>
      </c>
      <c r="P365" s="4" t="e">
        <f t="shared" si="96"/>
        <v>#NAME?</v>
      </c>
      <c r="Q365" s="6" t="e" cm="1">
        <f t="array" ref="Q365">SUM(_xlfn._xlws.FILTER($G$2:$G$2454,_xlfn.MAP($N$2:$N$2454,_xlfn.LAMBDA(_xlpm.x,_xlpm.x=$N365))))</f>
        <v>#NAME?</v>
      </c>
      <c r="R365" s="4" t="e">
        <f t="shared" si="97"/>
        <v>#NAME?</v>
      </c>
      <c r="S365" s="4" t="e">
        <f t="shared" si="98"/>
        <v>#NAME?</v>
      </c>
      <c r="T365" s="4" t="e">
        <f t="shared" si="99"/>
        <v>#NAME?</v>
      </c>
      <c r="U365" s="4" t="e">
        <f t="shared" si="100"/>
        <v>#NAME?</v>
      </c>
      <c r="V365" s="2"/>
      <c r="X365" s="2"/>
      <c r="AC365" s="2"/>
      <c r="AD365" s="2"/>
    </row>
    <row r="366" spans="1:30">
      <c r="A366" s="1" t="str">
        <f t="shared" si="86"/>
        <v>-he- : [hə]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3</v>
      </c>
      <c r="F366" s="9" t="s">
        <v>1251</v>
      </c>
      <c r="G366" s="3" t="e">
        <f t="shared" si="88"/>
        <v>#NAME?</v>
      </c>
      <c r="H366" s="4" t="str">
        <f t="shared" si="89"/>
        <v>hə</v>
      </c>
      <c r="I366" s="4" t="str">
        <f t="shared" si="90"/>
        <v>he</v>
      </c>
      <c r="J366" s="10">
        <f t="shared" si="91"/>
        <v>2</v>
      </c>
      <c r="K366" s="1">
        <f t="shared" si="92"/>
        <v>2</v>
      </c>
      <c r="L366" s="10">
        <f t="shared" si="93"/>
        <v>2</v>
      </c>
      <c r="M366" s="1" t="str">
        <f t="shared" si="94"/>
        <v>-he-</v>
      </c>
      <c r="N366" s="1" t="str">
        <f t="shared" si="95"/>
        <v>[hə]</v>
      </c>
      <c r="O366" s="3" t="e" cm="1">
        <f t="array" ref="O366">SUM(_xlfn._xlws.FILTER($G$2:$G$2454,_xlfn.MAP($M$2:$M$2454,_xlfn.LAMBDA(_xlpm.x,_xlpm.x=$M366))))</f>
        <v>#NAME?</v>
      </c>
      <c r="P366" s="4" t="e">
        <f t="shared" si="96"/>
        <v>#NAME?</v>
      </c>
      <c r="Q366" s="6" t="e" cm="1">
        <f t="array" ref="Q366">SUM(_xlfn._xlws.FILTER($G$2:$G$2454,_xlfn.MAP($N$2:$N$2454,_xlfn.LAMBDA(_xlpm.x,_xlpm.x=$N366))))</f>
        <v>#NAME?</v>
      </c>
      <c r="R366" s="4" t="e">
        <f t="shared" si="97"/>
        <v>#NAME?</v>
      </c>
      <c r="S366" s="4" t="e">
        <f t="shared" si="98"/>
        <v>#NAME?</v>
      </c>
      <c r="T366" s="4" t="e">
        <f t="shared" si="99"/>
        <v>#NAME?</v>
      </c>
      <c r="U366" s="4" t="e">
        <f t="shared" si="100"/>
        <v>#NAME?</v>
      </c>
      <c r="V366" s="2"/>
      <c r="X366" s="2"/>
      <c r="AC366" s="2"/>
      <c r="AD366" s="2"/>
    </row>
    <row r="367" spans="1:30">
      <c r="A367" s="1" t="str">
        <f t="shared" si="86"/>
        <v>-rou- : [ɹaʊ]</v>
      </c>
      <c r="B367" s="1">
        <f t="shared" si="102"/>
        <v>1</v>
      </c>
      <c r="C367" s="1">
        <f t="shared" si="102"/>
        <v>0</v>
      </c>
      <c r="D367" s="1">
        <f t="shared" si="102"/>
        <v>0</v>
      </c>
      <c r="E367" s="7">
        <v>3</v>
      </c>
      <c r="F367" s="9" t="s">
        <v>947</v>
      </c>
      <c r="G367" s="3" t="e">
        <f t="shared" si="88"/>
        <v>#NAME?</v>
      </c>
      <c r="H367" s="4" t="str">
        <f t="shared" si="89"/>
        <v>ɹaʊ</v>
      </c>
      <c r="I367" s="4" t="str">
        <f t="shared" si="90"/>
        <v>rou</v>
      </c>
      <c r="J367" s="10">
        <f t="shared" si="91"/>
        <v>3</v>
      </c>
      <c r="K367" s="1">
        <f t="shared" si="92"/>
        <v>3</v>
      </c>
      <c r="L367" s="10">
        <f t="shared" si="93"/>
        <v>3</v>
      </c>
      <c r="M367" s="1" t="str">
        <f t="shared" si="94"/>
        <v>-rou-</v>
      </c>
      <c r="N367" s="1" t="str">
        <f t="shared" si="95"/>
        <v>[ɹaʊ]</v>
      </c>
      <c r="O367" s="3" t="e" cm="1">
        <f t="array" ref="O367">SUM(_xlfn._xlws.FILTER($G$2:$G$2454,_xlfn.MAP($M$2:$M$2454,_xlfn.LAMBDA(_xlpm.x,_xlpm.x=$M367))))</f>
        <v>#NAME?</v>
      </c>
      <c r="P367" s="4" t="e">
        <f t="shared" si="96"/>
        <v>#NAME?</v>
      </c>
      <c r="Q367" s="6" t="e" cm="1">
        <f t="array" ref="Q367">SUM(_xlfn._xlws.FILTER($G$2:$G$2454,_xlfn.MAP($N$2:$N$2454,_xlfn.LAMBDA(_xlpm.x,_xlpm.x=$N367))))</f>
        <v>#NAME?</v>
      </c>
      <c r="R367" s="4" t="e">
        <f t="shared" si="97"/>
        <v>#NAME?</v>
      </c>
      <c r="S367" s="4" t="e">
        <f t="shared" si="98"/>
        <v>#NAME?</v>
      </c>
      <c r="T367" s="4" t="e">
        <f t="shared" si="99"/>
        <v>#NAME?</v>
      </c>
      <c r="U367" s="4" t="e">
        <f t="shared" si="100"/>
        <v>#NAME?</v>
      </c>
      <c r="V367" s="2"/>
      <c r="X367" s="2"/>
      <c r="AC367" s="2"/>
      <c r="AD367" s="2"/>
    </row>
    <row r="368" spans="1:30">
      <c r="A368" s="1" t="str">
        <f t="shared" si="86"/>
        <v>-sa- : [seɪ]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11</v>
      </c>
      <c r="F368" s="9" t="s">
        <v>721</v>
      </c>
      <c r="G368" s="3" t="e">
        <f t="shared" si="88"/>
        <v>#NAME?</v>
      </c>
      <c r="H368" s="1" t="str">
        <f t="shared" si="89"/>
        <v>seɪ</v>
      </c>
      <c r="I368" s="1" t="str">
        <f t="shared" si="90"/>
        <v>sa</v>
      </c>
      <c r="J368" s="10">
        <f t="shared" si="91"/>
        <v>3</v>
      </c>
      <c r="K368" s="1">
        <f t="shared" si="92"/>
        <v>2</v>
      </c>
      <c r="L368" s="10">
        <f t="shared" si="93"/>
        <v>3</v>
      </c>
      <c r="M368" s="1" t="str">
        <f t="shared" si="94"/>
        <v>-sa-</v>
      </c>
      <c r="N368" s="1" t="str">
        <f t="shared" si="95"/>
        <v>[seɪ]</v>
      </c>
      <c r="O368" s="3" t="e" cm="1">
        <f t="array" ref="O368">SUM(_xlfn._xlws.FILTER($G$2:$G$2454,_xlfn.MAP($M$2:$M$2454,_xlfn.LAMBDA(_xlpm.x,_xlpm.x=$M368))))</f>
        <v>#NAME?</v>
      </c>
      <c r="P368" s="4" t="e">
        <f t="shared" si="96"/>
        <v>#NAME?</v>
      </c>
      <c r="Q368" s="6" t="e" cm="1">
        <f t="array" ref="Q368">SUM(_xlfn._xlws.FILTER($G$2:$G$2454,_xlfn.MAP($N$2:$N$2454,_xlfn.LAMBDA(_xlpm.x,_xlpm.x=$N368))))</f>
        <v>#NAME?</v>
      </c>
      <c r="R368" s="4" t="e">
        <f t="shared" si="97"/>
        <v>#NAME?</v>
      </c>
      <c r="S368" s="4" t="e">
        <f t="shared" si="98"/>
        <v>#NAME?</v>
      </c>
      <c r="T368" s="4" t="e">
        <f t="shared" si="99"/>
        <v>#NAME?</v>
      </c>
      <c r="U368" s="4" t="e">
        <f t="shared" si="100"/>
        <v>#NAME?</v>
      </c>
      <c r="V368" s="2"/>
      <c r="X368" s="2"/>
      <c r="AC368" s="2"/>
      <c r="AD368" s="2"/>
    </row>
    <row r="369" spans="1:30">
      <c r="A369" s="1" t="str">
        <f t="shared" si="86"/>
        <v>-tho- : [ðoʊ]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1534</v>
      </c>
      <c r="G369" s="3" t="e">
        <f t="shared" si="88"/>
        <v>#NAME?</v>
      </c>
      <c r="H369" s="4" t="str">
        <f t="shared" si="89"/>
        <v>ðoʊ</v>
      </c>
      <c r="I369" s="4" t="str">
        <f t="shared" si="90"/>
        <v>tho</v>
      </c>
      <c r="J369" s="10">
        <f t="shared" si="91"/>
        <v>3</v>
      </c>
      <c r="K369" s="1">
        <f t="shared" si="92"/>
        <v>3</v>
      </c>
      <c r="L369" s="10">
        <f t="shared" si="93"/>
        <v>3</v>
      </c>
      <c r="M369" s="1" t="str">
        <f t="shared" si="94"/>
        <v>-tho-</v>
      </c>
      <c r="N369" s="1" t="str">
        <f t="shared" si="95"/>
        <v>[ðoʊ]</v>
      </c>
      <c r="O369" s="3" t="e" cm="1">
        <f t="array" ref="O369">SUM(_xlfn._xlws.FILTER($G$2:$G$2454,_xlfn.MAP($M$2:$M$2454,_xlfn.LAMBDA(_xlpm.x,_xlpm.x=$M369))))</f>
        <v>#NAME?</v>
      </c>
      <c r="P369" s="4" t="e">
        <f t="shared" si="96"/>
        <v>#NAME?</v>
      </c>
      <c r="Q369" s="6" t="e" cm="1">
        <f t="array" ref="Q369">SUM(_xlfn._xlws.FILTER($G$2:$G$2454,_xlfn.MAP($N$2:$N$2454,_xlfn.LAMBDA(_xlpm.x,_xlpm.x=$N369))))</f>
        <v>#NAME?</v>
      </c>
      <c r="R369" s="4" t="e">
        <f t="shared" si="97"/>
        <v>#NAME?</v>
      </c>
      <c r="S369" s="4" t="e">
        <f t="shared" si="98"/>
        <v>#NAME?</v>
      </c>
      <c r="T369" s="4" t="e">
        <f t="shared" si="99"/>
        <v>#NAME?</v>
      </c>
      <c r="U369" s="4" t="e">
        <f t="shared" si="100"/>
        <v>#NAME?</v>
      </c>
      <c r="V369" s="2"/>
      <c r="X369" s="2"/>
      <c r="AC369" s="2"/>
      <c r="AD369" s="2"/>
    </row>
    <row r="370" spans="1:30">
      <c r="A370" s="1" t="str">
        <f t="shared" si="86"/>
        <v>-tho- : [θʌ]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1535</v>
      </c>
      <c r="G370" s="3" t="e">
        <f t="shared" si="88"/>
        <v>#NAME?</v>
      </c>
      <c r="H370" s="4" t="str">
        <f t="shared" si="89"/>
        <v>θʌ</v>
      </c>
      <c r="I370" s="4" t="str">
        <f t="shared" si="90"/>
        <v>tho</v>
      </c>
      <c r="J370" s="10">
        <f t="shared" si="91"/>
        <v>2</v>
      </c>
      <c r="K370" s="1">
        <f t="shared" si="92"/>
        <v>3</v>
      </c>
      <c r="L370" s="10">
        <f t="shared" si="93"/>
        <v>3</v>
      </c>
      <c r="M370" s="1" t="str">
        <f t="shared" si="94"/>
        <v>-tho-</v>
      </c>
      <c r="N370" s="1" t="str">
        <f t="shared" si="95"/>
        <v>[θʌ]</v>
      </c>
      <c r="O370" s="3" t="e" cm="1">
        <f t="array" ref="O370">SUM(_xlfn._xlws.FILTER($G$2:$G$2454,_xlfn.MAP($M$2:$M$2454,_xlfn.LAMBDA(_xlpm.x,_xlpm.x=$M370))))</f>
        <v>#NAME?</v>
      </c>
      <c r="P370" s="4" t="e">
        <f t="shared" si="96"/>
        <v>#NAME?</v>
      </c>
      <c r="Q370" s="6" t="e" cm="1">
        <f t="array" ref="Q370">SUM(_xlfn._xlws.FILTER($G$2:$G$2454,_xlfn.MAP($N$2:$N$2454,_xlfn.LAMBDA(_xlpm.x,_xlpm.x=$N370))))</f>
        <v>#NAME?</v>
      </c>
      <c r="R370" s="4" t="e">
        <f t="shared" si="97"/>
        <v>#NAME?</v>
      </c>
      <c r="S370" s="4" t="e">
        <f t="shared" si="98"/>
        <v>#NAME?</v>
      </c>
      <c r="T370" s="4" t="e">
        <f t="shared" si="99"/>
        <v>#NAME?</v>
      </c>
      <c r="U370" s="4" t="e">
        <f t="shared" si="100"/>
        <v>#NAME?</v>
      </c>
      <c r="V370" s="2"/>
      <c r="X370" s="2"/>
      <c r="AC370" s="2"/>
      <c r="AD370" s="2"/>
    </row>
    <row r="371" spans="1:30">
      <c r="A371" s="1" t="str">
        <f t="shared" si="86"/>
        <v>-xi- : [ɡzɪ]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2</v>
      </c>
      <c r="F371" s="9" t="s">
        <v>1049</v>
      </c>
      <c r="G371" s="3" t="e">
        <f t="shared" si="88"/>
        <v>#NAME?</v>
      </c>
      <c r="H371" s="4" t="str">
        <f t="shared" si="89"/>
        <v>ɡzɪ</v>
      </c>
      <c r="I371" s="4" t="str">
        <f t="shared" si="90"/>
        <v>xi</v>
      </c>
      <c r="J371" s="10">
        <f t="shared" si="91"/>
        <v>3</v>
      </c>
      <c r="K371" s="1">
        <f t="shared" si="92"/>
        <v>2</v>
      </c>
      <c r="L371" s="10">
        <f t="shared" si="93"/>
        <v>3</v>
      </c>
      <c r="M371" s="1" t="str">
        <f t="shared" si="94"/>
        <v>-xi-</v>
      </c>
      <c r="N371" s="1" t="str">
        <f t="shared" si="95"/>
        <v>[ɡzɪ]</v>
      </c>
      <c r="O371" s="3" t="e" cm="1">
        <f t="array" ref="O371">SUM(_xlfn._xlws.FILTER($G$2:$G$2454,_xlfn.MAP($M$2:$M$2454,_xlfn.LAMBDA(_xlpm.x,_xlpm.x=$M371))))</f>
        <v>#NAME?</v>
      </c>
      <c r="P371" s="4" t="e">
        <f t="shared" si="96"/>
        <v>#NAME?</v>
      </c>
      <c r="Q371" s="6" t="e" cm="1">
        <f t="array" ref="Q371">SUM(_xlfn._xlws.FILTER($G$2:$G$2454,_xlfn.MAP($N$2:$N$2454,_xlfn.LAMBDA(_xlpm.x,_xlpm.x=$N371))))</f>
        <v>#NAME?</v>
      </c>
      <c r="R371" s="4" t="e">
        <f t="shared" si="97"/>
        <v>#NAME?</v>
      </c>
      <c r="S371" s="4" t="e">
        <f t="shared" si="98"/>
        <v>#NAME?</v>
      </c>
      <c r="T371" s="4" t="e">
        <f t="shared" si="99"/>
        <v>#NAME?</v>
      </c>
      <c r="U371" s="4" t="e">
        <f t="shared" si="100"/>
        <v>#NAME?</v>
      </c>
      <c r="V371" s="2"/>
      <c r="X371" s="2"/>
      <c r="AC371" s="2"/>
      <c r="AD371" s="2"/>
    </row>
    <row r="372" spans="1:30">
      <c r="A372" s="1" t="str">
        <f t="shared" si="86"/>
        <v>-bru- : [byə]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805</v>
      </c>
      <c r="G372" s="3" t="e">
        <f t="shared" si="88"/>
        <v>#NAME?</v>
      </c>
      <c r="H372" s="4" t="str">
        <f t="shared" si="89"/>
        <v>byə</v>
      </c>
      <c r="I372" s="4" t="str">
        <f t="shared" si="90"/>
        <v>bru</v>
      </c>
      <c r="J372" s="10">
        <f t="shared" si="91"/>
        <v>3</v>
      </c>
      <c r="K372" s="1">
        <f t="shared" si="92"/>
        <v>3</v>
      </c>
      <c r="L372" s="10">
        <f t="shared" si="93"/>
        <v>3</v>
      </c>
      <c r="M372" s="1" t="str">
        <f t="shared" si="94"/>
        <v>-bru-</v>
      </c>
      <c r="N372" s="1" t="str">
        <f t="shared" si="95"/>
        <v>[byə]</v>
      </c>
      <c r="O372" s="3" t="e" cm="1">
        <f t="array" ref="O372">SUM(_xlfn._xlws.FILTER($G$2:$G$2454,_xlfn.MAP($M$2:$M$2454,_xlfn.LAMBDA(_xlpm.x,_xlpm.x=$M372))))</f>
        <v>#NAME?</v>
      </c>
      <c r="P372" s="4" t="e">
        <f t="shared" si="96"/>
        <v>#NAME?</v>
      </c>
      <c r="Q372" s="6" t="e" cm="1">
        <f t="array" ref="Q372">SUM(_xlfn._xlws.FILTER($G$2:$G$2454,_xlfn.MAP($N$2:$N$2454,_xlfn.LAMBDA(_xlpm.x,_xlpm.x=$N372))))</f>
        <v>#NAME?</v>
      </c>
      <c r="R372" s="4" t="e">
        <f t="shared" si="97"/>
        <v>#NAME?</v>
      </c>
      <c r="S372" s="4" t="e">
        <f t="shared" si="98"/>
        <v>#NAME?</v>
      </c>
      <c r="T372" s="4" t="e">
        <f t="shared" si="99"/>
        <v>#NAME?</v>
      </c>
      <c r="U372" s="4" t="e">
        <f t="shared" si="100"/>
        <v>#NAME?</v>
      </c>
      <c r="V372" s="2"/>
      <c r="X372" s="2"/>
      <c r="AC372" s="2"/>
      <c r="AD372" s="2"/>
    </row>
    <row r="373" spans="1:30">
      <c r="A373" s="1" t="str">
        <f t="shared" si="86"/>
        <v>-bru- : [bɹu]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1938</v>
      </c>
      <c r="G373" s="3" t="e">
        <f t="shared" si="88"/>
        <v>#NAME?</v>
      </c>
      <c r="H373" s="4" t="str">
        <f t="shared" si="89"/>
        <v>bɹu</v>
      </c>
      <c r="I373" s="4" t="str">
        <f t="shared" si="90"/>
        <v>bru</v>
      </c>
      <c r="J373" s="10">
        <f t="shared" si="91"/>
        <v>3</v>
      </c>
      <c r="K373" s="1">
        <f t="shared" si="92"/>
        <v>3</v>
      </c>
      <c r="L373" s="10">
        <f t="shared" si="93"/>
        <v>3</v>
      </c>
      <c r="M373" s="1" t="str">
        <f t="shared" si="94"/>
        <v>-bru-</v>
      </c>
      <c r="N373" s="1" t="str">
        <f t="shared" si="95"/>
        <v>[bɹu]</v>
      </c>
      <c r="O373" s="3" t="e" cm="1">
        <f t="array" ref="O373">SUM(_xlfn._xlws.FILTER($G$2:$G$2454,_xlfn.MAP($M$2:$M$2454,_xlfn.LAMBDA(_xlpm.x,_xlpm.x=$M373))))</f>
        <v>#NAME?</v>
      </c>
      <c r="P373" s="4" t="e">
        <f t="shared" si="96"/>
        <v>#NAME?</v>
      </c>
      <c r="Q373" s="6" t="e" cm="1">
        <f t="array" ref="Q373">SUM(_xlfn._xlws.FILTER($G$2:$G$2454,_xlfn.MAP($N$2:$N$2454,_xlfn.LAMBDA(_xlpm.x,_xlpm.x=$N373))))</f>
        <v>#NAME?</v>
      </c>
      <c r="R373" s="4" t="e">
        <f t="shared" si="97"/>
        <v>#NAME?</v>
      </c>
      <c r="S373" s="4" t="e">
        <f t="shared" si="98"/>
        <v>#NAME?</v>
      </c>
      <c r="T373" s="4" t="e">
        <f t="shared" si="99"/>
        <v>#NAME?</v>
      </c>
      <c r="U373" s="4" t="e">
        <f t="shared" si="100"/>
        <v>#NAME?</v>
      </c>
      <c r="V373" s="2"/>
      <c r="X373" s="2"/>
      <c r="AC373" s="2"/>
      <c r="AD373" s="2"/>
    </row>
    <row r="374" spans="1:30">
      <c r="A374" s="1" t="str">
        <f t="shared" si="86"/>
        <v>-bse- : [bzɜ]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1178</v>
      </c>
      <c r="G374" s="3" t="e">
        <f t="shared" si="88"/>
        <v>#NAME?</v>
      </c>
      <c r="H374" s="1" t="str">
        <f t="shared" si="89"/>
        <v>bzɜ</v>
      </c>
      <c r="I374" s="1" t="str">
        <f t="shared" si="90"/>
        <v>bse</v>
      </c>
      <c r="J374" s="10">
        <f t="shared" si="91"/>
        <v>3</v>
      </c>
      <c r="K374" s="1">
        <f t="shared" si="92"/>
        <v>3</v>
      </c>
      <c r="L374" s="10">
        <f t="shared" si="93"/>
        <v>3</v>
      </c>
      <c r="M374" s="1" t="str">
        <f t="shared" si="94"/>
        <v>-bse-</v>
      </c>
      <c r="N374" s="1" t="str">
        <f t="shared" si="95"/>
        <v>[bzɜ]</v>
      </c>
      <c r="O374" s="3" t="e" cm="1">
        <f t="array" ref="O374">SUM(_xlfn._xlws.FILTER($G$2:$G$2454,_xlfn.MAP($M$2:$M$2454,_xlfn.LAMBDA(_xlpm.x,_xlpm.x=$M374))))</f>
        <v>#NAME?</v>
      </c>
      <c r="P374" s="4" t="e">
        <f t="shared" si="96"/>
        <v>#NAME?</v>
      </c>
      <c r="Q374" s="6" t="e" cm="1">
        <f t="array" ref="Q374">SUM(_xlfn._xlws.FILTER($G$2:$G$2454,_xlfn.MAP($N$2:$N$2454,_xlfn.LAMBDA(_xlpm.x,_xlpm.x=$N374))))</f>
        <v>#NAME?</v>
      </c>
      <c r="R374" s="4" t="e">
        <f t="shared" si="97"/>
        <v>#NAME?</v>
      </c>
      <c r="S374" s="4" t="e">
        <f t="shared" si="98"/>
        <v>#NAME?</v>
      </c>
      <c r="T374" s="4" t="e">
        <f t="shared" si="99"/>
        <v>#NAME?</v>
      </c>
      <c r="U374" s="4" t="e">
        <f t="shared" si="100"/>
        <v>#NAME?</v>
      </c>
      <c r="V374" s="2"/>
      <c r="X374" s="2"/>
      <c r="AC374" s="2"/>
      <c r="AD374" s="2"/>
    </row>
    <row r="375" spans="1:30">
      <c r="A375" s="1" t="str">
        <f t="shared" si="86"/>
        <v>-cla- : [klə]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1442</v>
      </c>
      <c r="G375" s="3" t="e">
        <f t="shared" si="88"/>
        <v>#NAME?</v>
      </c>
      <c r="H375" s="4" t="str">
        <f t="shared" si="89"/>
        <v>klə</v>
      </c>
      <c r="I375" s="4" t="str">
        <f t="shared" si="90"/>
        <v>cla</v>
      </c>
      <c r="J375" s="10">
        <f t="shared" si="91"/>
        <v>3</v>
      </c>
      <c r="K375" s="1">
        <f t="shared" si="92"/>
        <v>3</v>
      </c>
      <c r="L375" s="10">
        <f t="shared" si="93"/>
        <v>3</v>
      </c>
      <c r="M375" s="1" t="str">
        <f t="shared" si="94"/>
        <v>-cla-</v>
      </c>
      <c r="N375" s="1" t="str">
        <f t="shared" si="95"/>
        <v>[klə]</v>
      </c>
      <c r="O375" s="3" t="e" cm="1">
        <f t="array" ref="O375">SUM(_xlfn._xlws.FILTER($G$2:$G$2454,_xlfn.MAP($M$2:$M$2454,_xlfn.LAMBDA(_xlpm.x,_xlpm.x=$M375))))</f>
        <v>#NAME?</v>
      </c>
      <c r="P375" s="4" t="e">
        <f t="shared" si="96"/>
        <v>#NAME?</v>
      </c>
      <c r="Q375" s="6" t="e" cm="1">
        <f t="array" ref="Q375">SUM(_xlfn._xlws.FILTER($G$2:$G$2454,_xlfn.MAP($N$2:$N$2454,_xlfn.LAMBDA(_xlpm.x,_xlpm.x=$N375))))</f>
        <v>#NAME?</v>
      </c>
      <c r="R375" s="4" t="e">
        <f t="shared" si="97"/>
        <v>#NAME?</v>
      </c>
      <c r="S375" s="4" t="e">
        <f t="shared" si="98"/>
        <v>#NAME?</v>
      </c>
      <c r="T375" s="4" t="e">
        <f t="shared" si="99"/>
        <v>#NAME?</v>
      </c>
      <c r="U375" s="4" t="e">
        <f t="shared" si="100"/>
        <v>#NAME?</v>
      </c>
      <c r="V375" s="2"/>
      <c r="X375" s="2"/>
      <c r="AC375" s="2"/>
      <c r="AD375" s="2"/>
    </row>
    <row r="376" spans="1:30">
      <c r="A376" s="1" t="str">
        <f t="shared" si="86"/>
        <v>-cle- : [kl]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85</v>
      </c>
      <c r="G376" s="3" t="e">
        <f t="shared" si="88"/>
        <v>#NAME?</v>
      </c>
      <c r="H376" s="4" t="str">
        <f t="shared" si="89"/>
        <v>kl</v>
      </c>
      <c r="I376" s="4" t="str">
        <f t="shared" si="90"/>
        <v>cle</v>
      </c>
      <c r="J376" s="10">
        <f t="shared" si="91"/>
        <v>2</v>
      </c>
      <c r="K376" s="1">
        <f t="shared" si="92"/>
        <v>3</v>
      </c>
      <c r="L376" s="10">
        <f t="shared" si="93"/>
        <v>3</v>
      </c>
      <c r="M376" s="1" t="str">
        <f t="shared" si="94"/>
        <v>-cle-</v>
      </c>
      <c r="N376" s="1" t="str">
        <f t="shared" si="95"/>
        <v>[kl]</v>
      </c>
      <c r="O376" s="3" t="e" cm="1">
        <f t="array" ref="O376">SUM(_xlfn._xlws.FILTER($G$2:$G$2454,_xlfn.MAP($M$2:$M$2454,_xlfn.LAMBDA(_xlpm.x,_xlpm.x=$M376))))</f>
        <v>#NAME?</v>
      </c>
      <c r="P376" s="4" t="e">
        <f t="shared" si="96"/>
        <v>#NAME?</v>
      </c>
      <c r="Q376" s="6" t="e" cm="1">
        <f t="array" ref="Q376">SUM(_xlfn._xlws.FILTER($G$2:$G$2454,_xlfn.MAP($N$2:$N$2454,_xlfn.LAMBDA(_xlpm.x,_xlpm.x=$N376))))</f>
        <v>#NAME?</v>
      </c>
      <c r="R376" s="4" t="e">
        <f t="shared" si="97"/>
        <v>#NAME?</v>
      </c>
      <c r="S376" s="4" t="e">
        <f t="shared" si="98"/>
        <v>#NAME?</v>
      </c>
      <c r="T376" s="4" t="e">
        <f t="shared" si="99"/>
        <v>#NAME?</v>
      </c>
      <c r="U376" s="4" t="e">
        <f t="shared" si="100"/>
        <v>#NAME?</v>
      </c>
      <c r="V376" s="2"/>
      <c r="X376" s="2"/>
      <c r="AC376" s="2"/>
      <c r="AD376" s="2"/>
    </row>
    <row r="377" spans="1:30">
      <c r="A377" s="1" t="str">
        <f t="shared" si="86"/>
        <v>-cle- : [klɜ]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1351</v>
      </c>
      <c r="G377" s="3" t="e">
        <f t="shared" si="88"/>
        <v>#NAME?</v>
      </c>
      <c r="H377" s="4" t="str">
        <f t="shared" si="89"/>
        <v>klɜ</v>
      </c>
      <c r="I377" s="4" t="str">
        <f t="shared" si="90"/>
        <v>cle</v>
      </c>
      <c r="J377" s="10">
        <f t="shared" si="91"/>
        <v>3</v>
      </c>
      <c r="K377" s="1">
        <f t="shared" si="92"/>
        <v>3</v>
      </c>
      <c r="L377" s="10">
        <f t="shared" si="93"/>
        <v>3</v>
      </c>
      <c r="M377" s="1" t="str">
        <f t="shared" si="94"/>
        <v>-cle-</v>
      </c>
      <c r="N377" s="1" t="str">
        <f t="shared" si="95"/>
        <v>[klɜ]</v>
      </c>
      <c r="O377" s="3" t="e" cm="1">
        <f t="array" ref="O377">SUM(_xlfn._xlws.FILTER($G$2:$G$2454,_xlfn.MAP($M$2:$M$2454,_xlfn.LAMBDA(_xlpm.x,_xlpm.x=$M377))))</f>
        <v>#NAME?</v>
      </c>
      <c r="P377" s="4" t="e">
        <f t="shared" si="96"/>
        <v>#NAME?</v>
      </c>
      <c r="Q377" s="6" t="e" cm="1">
        <f t="array" ref="Q377">SUM(_xlfn._xlws.FILTER($G$2:$G$2454,_xlfn.MAP($N$2:$N$2454,_xlfn.LAMBDA(_xlpm.x,_xlpm.x=$N377))))</f>
        <v>#NAME?</v>
      </c>
      <c r="R377" s="4" t="e">
        <f t="shared" si="97"/>
        <v>#NAME?</v>
      </c>
      <c r="S377" s="4" t="e">
        <f t="shared" si="98"/>
        <v>#NAME?</v>
      </c>
      <c r="T377" s="4" t="e">
        <f t="shared" si="99"/>
        <v>#NAME?</v>
      </c>
      <c r="U377" s="4" t="e">
        <f t="shared" si="100"/>
        <v>#NAME?</v>
      </c>
      <c r="V377" s="2"/>
      <c r="X377" s="2"/>
      <c r="AC377" s="2"/>
      <c r="AD377" s="2"/>
    </row>
    <row r="378" spans="1:30">
      <c r="A378" s="1" t="str">
        <f t="shared" si="86"/>
        <v>-cli- : [kli]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2017</v>
      </c>
      <c r="G378" s="3" t="e">
        <f t="shared" si="88"/>
        <v>#NAME?</v>
      </c>
      <c r="H378" s="4" t="str">
        <f t="shared" si="89"/>
        <v>kli</v>
      </c>
      <c r="I378" s="4" t="str">
        <f t="shared" si="90"/>
        <v>cli</v>
      </c>
      <c r="J378" s="10">
        <f t="shared" si="91"/>
        <v>3</v>
      </c>
      <c r="K378" s="1">
        <f t="shared" si="92"/>
        <v>3</v>
      </c>
      <c r="L378" s="10">
        <f t="shared" si="93"/>
        <v>3</v>
      </c>
      <c r="M378" s="1" t="str">
        <f t="shared" si="94"/>
        <v>-cli-</v>
      </c>
      <c r="N378" s="1" t="str">
        <f t="shared" si="95"/>
        <v>[kli]</v>
      </c>
      <c r="O378" s="3" t="e" cm="1">
        <f t="array" ref="O378">SUM(_xlfn._xlws.FILTER($G$2:$G$2454,_xlfn.MAP($M$2:$M$2454,_xlfn.LAMBDA(_xlpm.x,_xlpm.x=$M378))))</f>
        <v>#NAME?</v>
      </c>
      <c r="P378" s="4" t="e">
        <f t="shared" si="96"/>
        <v>#NAME?</v>
      </c>
      <c r="Q378" s="6" t="e" cm="1">
        <f t="array" ref="Q378">SUM(_xlfn._xlws.FILTER($G$2:$G$2454,_xlfn.MAP($N$2:$N$2454,_xlfn.LAMBDA(_xlpm.x,_xlpm.x=$N378))))</f>
        <v>#NAME?</v>
      </c>
      <c r="R378" s="4" t="e">
        <f t="shared" si="97"/>
        <v>#NAME?</v>
      </c>
      <c r="S378" s="4" t="e">
        <f t="shared" si="98"/>
        <v>#NAME?</v>
      </c>
      <c r="T378" s="4" t="e">
        <f t="shared" si="99"/>
        <v>#NAME?</v>
      </c>
      <c r="U378" s="4" t="e">
        <f t="shared" si="100"/>
        <v>#NAME?</v>
      </c>
      <c r="V378" s="2"/>
      <c r="X378" s="2"/>
      <c r="AC378" s="2"/>
      <c r="AD378" s="2"/>
    </row>
    <row r="379" spans="1:30">
      <c r="A379" s="1" t="str">
        <f t="shared" si="86"/>
        <v>-flou- : [flaʊ]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932</v>
      </c>
      <c r="G379" s="3" t="e">
        <f t="shared" si="88"/>
        <v>#NAME?</v>
      </c>
      <c r="H379" s="4" t="str">
        <f t="shared" si="89"/>
        <v>flaʊ</v>
      </c>
      <c r="I379" s="4" t="str">
        <f t="shared" si="90"/>
        <v>flou</v>
      </c>
      <c r="J379" s="10">
        <f t="shared" si="91"/>
        <v>4</v>
      </c>
      <c r="K379" s="1">
        <f t="shared" si="92"/>
        <v>4</v>
      </c>
      <c r="L379" s="10">
        <f t="shared" si="93"/>
        <v>4</v>
      </c>
      <c r="M379" s="1" t="str">
        <f t="shared" si="94"/>
        <v>-flou-</v>
      </c>
      <c r="N379" s="1" t="str">
        <f t="shared" si="95"/>
        <v>[flaʊ]</v>
      </c>
      <c r="O379" s="3" t="e" cm="1">
        <f t="array" ref="O379">SUM(_xlfn._xlws.FILTER($G$2:$G$2454,_xlfn.MAP($M$2:$M$2454,_xlfn.LAMBDA(_xlpm.x,_xlpm.x=$M379))))</f>
        <v>#NAME?</v>
      </c>
      <c r="P379" s="4" t="e">
        <f t="shared" si="96"/>
        <v>#NAME?</v>
      </c>
      <c r="Q379" s="6" t="e" cm="1">
        <f t="array" ref="Q379">SUM(_xlfn._xlws.FILTER($G$2:$G$2454,_xlfn.MAP($N$2:$N$2454,_xlfn.LAMBDA(_xlpm.x,_xlpm.x=$N379))))</f>
        <v>#NAME?</v>
      </c>
      <c r="R379" s="4" t="e">
        <f t="shared" si="97"/>
        <v>#NAME?</v>
      </c>
      <c r="S379" s="4" t="e">
        <f t="shared" si="98"/>
        <v>#NAME?</v>
      </c>
      <c r="T379" s="4" t="e">
        <f t="shared" si="99"/>
        <v>#NAME?</v>
      </c>
      <c r="U379" s="4" t="e">
        <f t="shared" si="100"/>
        <v>#NAME?</v>
      </c>
      <c r="V379" s="2"/>
      <c r="X379" s="2"/>
      <c r="AC379" s="2"/>
      <c r="AD379" s="2"/>
    </row>
    <row r="380" spans="1:30">
      <c r="A380" s="1" t="str">
        <f t="shared" si="86"/>
        <v>-flou- : [flɜ]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1981</v>
      </c>
      <c r="G380" s="3" t="e">
        <f t="shared" si="88"/>
        <v>#NAME?</v>
      </c>
      <c r="H380" s="4" t="str">
        <f t="shared" si="89"/>
        <v>flɜ</v>
      </c>
      <c r="I380" s="4" t="str">
        <f t="shared" si="90"/>
        <v>flou</v>
      </c>
      <c r="J380" s="10">
        <f t="shared" si="91"/>
        <v>3</v>
      </c>
      <c r="K380" s="1">
        <f t="shared" si="92"/>
        <v>4</v>
      </c>
      <c r="L380" s="10">
        <f t="shared" si="93"/>
        <v>4</v>
      </c>
      <c r="M380" s="1" t="str">
        <f t="shared" si="94"/>
        <v>-flou-</v>
      </c>
      <c r="N380" s="1" t="str">
        <f t="shared" si="95"/>
        <v>[flɜ]</v>
      </c>
      <c r="O380" s="3" t="e" cm="1">
        <f t="array" ref="O380">SUM(_xlfn._xlws.FILTER($G$2:$G$2454,_xlfn.MAP($M$2:$M$2454,_xlfn.LAMBDA(_xlpm.x,_xlpm.x=$M380))))</f>
        <v>#NAME?</v>
      </c>
      <c r="P380" s="4" t="e">
        <f t="shared" si="96"/>
        <v>#NAME?</v>
      </c>
      <c r="Q380" s="6" t="e" cm="1">
        <f t="array" ref="Q380">SUM(_xlfn._xlws.FILTER($G$2:$G$2454,_xlfn.MAP($N$2:$N$2454,_xlfn.LAMBDA(_xlpm.x,_xlpm.x=$N380))))</f>
        <v>#NAME?</v>
      </c>
      <c r="R380" s="4" t="e">
        <f t="shared" si="97"/>
        <v>#NAME?</v>
      </c>
      <c r="S380" s="4" t="e">
        <f t="shared" si="98"/>
        <v>#NAME?</v>
      </c>
      <c r="T380" s="4" t="e">
        <f t="shared" si="99"/>
        <v>#NAME?</v>
      </c>
      <c r="U380" s="4" t="e">
        <f t="shared" si="100"/>
        <v>#NAME?</v>
      </c>
      <c r="V380" s="2"/>
      <c r="X380" s="2"/>
      <c r="AC380" s="2"/>
      <c r="AD380" s="2"/>
    </row>
    <row r="381" spans="1:30">
      <c r="A381" s="1" t="str">
        <f t="shared" si="86"/>
        <v>-gni- : [ɡnaɪ]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1180</v>
      </c>
      <c r="G381" s="3" t="e">
        <f t="shared" si="88"/>
        <v>#NAME?</v>
      </c>
      <c r="H381" s="4" t="str">
        <f t="shared" si="89"/>
        <v>ɡnaɪ</v>
      </c>
      <c r="I381" s="4" t="str">
        <f t="shared" si="90"/>
        <v>gni</v>
      </c>
      <c r="J381" s="10">
        <f t="shared" si="91"/>
        <v>4</v>
      </c>
      <c r="K381" s="1">
        <f t="shared" si="92"/>
        <v>3</v>
      </c>
      <c r="L381" s="10">
        <f t="shared" si="93"/>
        <v>4</v>
      </c>
      <c r="M381" s="1" t="str">
        <f t="shared" si="94"/>
        <v>-gni-</v>
      </c>
      <c r="N381" s="1" t="str">
        <f t="shared" si="95"/>
        <v>[ɡnaɪ]</v>
      </c>
      <c r="O381" s="3" t="e" cm="1">
        <f t="array" ref="O381">SUM(_xlfn._xlws.FILTER($G$2:$G$2454,_xlfn.MAP($M$2:$M$2454,_xlfn.LAMBDA(_xlpm.x,_xlpm.x=$M381))))</f>
        <v>#NAME?</v>
      </c>
      <c r="P381" s="4" t="e">
        <f t="shared" si="96"/>
        <v>#NAME?</v>
      </c>
      <c r="Q381" s="6" t="e" cm="1">
        <f t="array" ref="Q381">SUM(_xlfn._xlws.FILTER($G$2:$G$2454,_xlfn.MAP($N$2:$N$2454,_xlfn.LAMBDA(_xlpm.x,_xlpm.x=$N381))))</f>
        <v>#NAME?</v>
      </c>
      <c r="R381" s="4" t="e">
        <f t="shared" si="97"/>
        <v>#NAME?</v>
      </c>
      <c r="S381" s="4" t="e">
        <f t="shared" si="98"/>
        <v>#NAME?</v>
      </c>
      <c r="T381" s="4" t="e">
        <f t="shared" si="99"/>
        <v>#NAME?</v>
      </c>
      <c r="U381" s="4" t="e">
        <f t="shared" si="100"/>
        <v>#NAME?</v>
      </c>
      <c r="V381" s="2"/>
      <c r="X381" s="2"/>
      <c r="AC381" s="2"/>
      <c r="AD381" s="2"/>
    </row>
    <row r="382" spans="1:30">
      <c r="A382" s="1" t="str">
        <f t="shared" si="86"/>
        <v>-goo- : [ɡu]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2</v>
      </c>
      <c r="F382" s="9" t="s">
        <v>968</v>
      </c>
      <c r="G382" s="3" t="e">
        <f t="shared" si="88"/>
        <v>#NAME?</v>
      </c>
      <c r="H382" s="4" t="str">
        <f t="shared" si="89"/>
        <v>ɡu</v>
      </c>
      <c r="I382" s="4" t="str">
        <f t="shared" si="90"/>
        <v>goo</v>
      </c>
      <c r="J382" s="10">
        <f t="shared" si="91"/>
        <v>2</v>
      </c>
      <c r="K382" s="1">
        <f t="shared" si="92"/>
        <v>3</v>
      </c>
      <c r="L382" s="10">
        <f t="shared" si="93"/>
        <v>3</v>
      </c>
      <c r="M382" s="1" t="str">
        <f t="shared" si="94"/>
        <v>-goo-</v>
      </c>
      <c r="N382" s="1" t="str">
        <f t="shared" si="95"/>
        <v>[ɡu]</v>
      </c>
      <c r="O382" s="3" t="e" cm="1">
        <f t="array" ref="O382">SUM(_xlfn._xlws.FILTER($G$2:$G$2454,_xlfn.MAP($M$2:$M$2454,_xlfn.LAMBDA(_xlpm.x,_xlpm.x=$M382))))</f>
        <v>#NAME?</v>
      </c>
      <c r="P382" s="4" t="e">
        <f t="shared" si="96"/>
        <v>#NAME?</v>
      </c>
      <c r="Q382" s="6" t="e" cm="1">
        <f t="array" ref="Q382">SUM(_xlfn._xlws.FILTER($G$2:$G$2454,_xlfn.MAP($N$2:$N$2454,_xlfn.LAMBDA(_xlpm.x,_xlpm.x=$N382))))</f>
        <v>#NAME?</v>
      </c>
      <c r="R382" s="4" t="e">
        <f t="shared" si="97"/>
        <v>#NAME?</v>
      </c>
      <c r="S382" s="4" t="e">
        <f t="shared" si="98"/>
        <v>#NAME?</v>
      </c>
      <c r="T382" s="4" t="e">
        <f t="shared" si="99"/>
        <v>#NAME?</v>
      </c>
      <c r="U382" s="4" t="e">
        <f t="shared" si="100"/>
        <v>#NAME?</v>
      </c>
      <c r="V382" s="2"/>
      <c r="X382" s="2"/>
      <c r="AC382" s="2"/>
      <c r="AD382" s="2"/>
    </row>
    <row r="383" spans="1:30">
      <c r="A383" s="1" t="str">
        <f t="shared" si="86"/>
        <v>-hou- : [a]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1918</v>
      </c>
      <c r="G383" s="3" t="e">
        <f t="shared" si="88"/>
        <v>#NAME?</v>
      </c>
      <c r="H383" s="4" t="str">
        <f t="shared" si="89"/>
        <v>a</v>
      </c>
      <c r="I383" s="4" t="str">
        <f t="shared" si="90"/>
        <v>hou</v>
      </c>
      <c r="J383" s="10">
        <f t="shared" si="91"/>
        <v>1</v>
      </c>
      <c r="K383" s="1">
        <f t="shared" si="92"/>
        <v>3</v>
      </c>
      <c r="L383" s="10">
        <f t="shared" si="93"/>
        <v>3</v>
      </c>
      <c r="M383" s="1" t="str">
        <f t="shared" si="94"/>
        <v>-hou-</v>
      </c>
      <c r="N383" s="1" t="str">
        <f t="shared" si="95"/>
        <v>[a]</v>
      </c>
      <c r="O383" s="3" t="e" cm="1">
        <f t="array" ref="O383">SUM(_xlfn._xlws.FILTER($G$2:$G$2454,_xlfn.MAP($M$2:$M$2454,_xlfn.LAMBDA(_xlpm.x,_xlpm.x=$M383))))</f>
        <v>#NAME?</v>
      </c>
      <c r="P383" s="4" t="e">
        <f t="shared" si="96"/>
        <v>#NAME?</v>
      </c>
      <c r="Q383" s="6" t="e" cm="1">
        <f t="array" ref="Q383">SUM(_xlfn._xlws.FILTER($G$2:$G$2454,_xlfn.MAP($N$2:$N$2454,_xlfn.LAMBDA(_xlpm.x,_xlpm.x=$N383))))</f>
        <v>#NAME?</v>
      </c>
      <c r="R383" s="4" t="e">
        <f t="shared" si="97"/>
        <v>#NAME?</v>
      </c>
      <c r="S383" s="4" t="e">
        <f t="shared" si="98"/>
        <v>#NAME?</v>
      </c>
      <c r="T383" s="4" t="e">
        <f t="shared" si="99"/>
        <v>#NAME?</v>
      </c>
      <c r="U383" s="4" t="e">
        <f t="shared" si="100"/>
        <v>#NAME?</v>
      </c>
      <c r="V383" s="2"/>
      <c r="X383" s="2"/>
      <c r="AC383" s="2"/>
      <c r="AD383" s="2"/>
    </row>
    <row r="384" spans="1:30">
      <c r="A384" s="1" t="str">
        <f t="shared" si="86"/>
        <v>-lcu- : [lkyʊ]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1182</v>
      </c>
      <c r="G384" s="3" t="e">
        <f t="shared" si="88"/>
        <v>#NAME?</v>
      </c>
      <c r="H384" s="4" t="str">
        <f t="shared" si="89"/>
        <v>lkyʊ</v>
      </c>
      <c r="I384" s="4" t="str">
        <f t="shared" si="90"/>
        <v>lcu</v>
      </c>
      <c r="J384" s="10">
        <f t="shared" si="91"/>
        <v>4</v>
      </c>
      <c r="K384" s="1">
        <f t="shared" si="92"/>
        <v>3</v>
      </c>
      <c r="L384" s="10">
        <f t="shared" si="93"/>
        <v>4</v>
      </c>
      <c r="M384" s="1" t="str">
        <f t="shared" si="94"/>
        <v>-lcu-</v>
      </c>
      <c r="N384" s="1" t="str">
        <f t="shared" si="95"/>
        <v>[lkyʊ]</v>
      </c>
      <c r="O384" s="3" t="e" cm="1">
        <f t="array" ref="O384">SUM(_xlfn._xlws.FILTER($G$2:$G$2454,_xlfn.MAP($M$2:$M$2454,_xlfn.LAMBDA(_xlpm.x,_xlpm.x=$M384))))</f>
        <v>#NAME?</v>
      </c>
      <c r="P384" s="4" t="e">
        <f t="shared" si="96"/>
        <v>#NAME?</v>
      </c>
      <c r="Q384" s="6" t="e" cm="1">
        <f t="array" ref="Q384">SUM(_xlfn._xlws.FILTER($G$2:$G$2454,_xlfn.MAP($N$2:$N$2454,_xlfn.LAMBDA(_xlpm.x,_xlpm.x=$N384))))</f>
        <v>#NAME?</v>
      </c>
      <c r="R384" s="4" t="e">
        <f t="shared" si="97"/>
        <v>#NAME?</v>
      </c>
      <c r="S384" s="4" t="e">
        <f t="shared" si="98"/>
        <v>#NAME?</v>
      </c>
      <c r="T384" s="4" t="e">
        <f t="shared" si="99"/>
        <v>#NAME?</v>
      </c>
      <c r="U384" s="4" t="e">
        <f t="shared" si="100"/>
        <v>#NAME?</v>
      </c>
      <c r="V384" s="2"/>
      <c r="X384" s="2"/>
      <c r="AC384" s="2"/>
      <c r="AD384" s="2"/>
    </row>
    <row r="385" spans="1:30">
      <c r="A385" s="1" t="str">
        <f t="shared" si="86"/>
        <v>-lte- : [ltɜ]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1183</v>
      </c>
      <c r="G385" s="3" t="e">
        <f t="shared" si="88"/>
        <v>#NAME?</v>
      </c>
      <c r="H385" s="4" t="str">
        <f t="shared" si="89"/>
        <v>ltɜ</v>
      </c>
      <c r="I385" s="4" t="str">
        <f t="shared" si="90"/>
        <v>lte</v>
      </c>
      <c r="J385" s="10">
        <f t="shared" si="91"/>
        <v>3</v>
      </c>
      <c r="K385" s="1">
        <f t="shared" si="92"/>
        <v>3</v>
      </c>
      <c r="L385" s="10">
        <f t="shared" si="93"/>
        <v>3</v>
      </c>
      <c r="M385" s="1" t="str">
        <f t="shared" si="94"/>
        <v>-lte-</v>
      </c>
      <c r="N385" s="1" t="str">
        <f t="shared" si="95"/>
        <v>[ltɜ]</v>
      </c>
      <c r="O385" s="3" t="e" cm="1">
        <f t="array" ref="O385">SUM(_xlfn._xlws.FILTER($G$2:$G$2454,_xlfn.MAP($M$2:$M$2454,_xlfn.LAMBDA(_xlpm.x,_xlpm.x=$M385))))</f>
        <v>#NAME?</v>
      </c>
      <c r="P385" s="4" t="e">
        <f t="shared" si="96"/>
        <v>#NAME?</v>
      </c>
      <c r="Q385" s="6" t="e" cm="1">
        <f t="array" ref="Q385">SUM(_xlfn._xlws.FILTER($G$2:$G$2454,_xlfn.MAP($N$2:$N$2454,_xlfn.LAMBDA(_xlpm.x,_xlpm.x=$N385))))</f>
        <v>#NAME?</v>
      </c>
      <c r="R385" s="4" t="e">
        <f t="shared" si="97"/>
        <v>#NAME?</v>
      </c>
      <c r="S385" s="4" t="e">
        <f t="shared" si="98"/>
        <v>#NAME?</v>
      </c>
      <c r="T385" s="4" t="e">
        <f t="shared" si="99"/>
        <v>#NAME?</v>
      </c>
      <c r="U385" s="4" t="e">
        <f t="shared" si="100"/>
        <v>#NAME?</v>
      </c>
      <c r="V385" s="2"/>
      <c r="X385" s="2"/>
      <c r="AC385" s="2"/>
      <c r="AD385" s="2"/>
    </row>
    <row r="386" spans="1:30">
      <c r="A386" s="1" t="str">
        <f t="shared" ref="A386:A449" si="104">_xlfn.LET(_xlpm.sep," : ",CONCATENATE(M386,_xlpm.sep,N386))</f>
        <v>-mpo- : [mpɔ]</v>
      </c>
      <c r="B386" s="1">
        <f t="shared" si="103"/>
        <v>0</v>
      </c>
      <c r="C386" s="1">
        <f t="shared" si="103"/>
        <v>1</v>
      </c>
      <c r="D386" s="1">
        <f t="shared" si="103"/>
        <v>0</v>
      </c>
      <c r="E386" s="7">
        <v>2</v>
      </c>
      <c r="F386" s="9" t="s">
        <v>969</v>
      </c>
      <c r="G386" s="3" t="e">
        <f t="shared" ref="G386:G449" si="105">E386/freq.sum.r6e</f>
        <v>#NAME?</v>
      </c>
      <c r="H386" s="1" t="str">
        <f t="shared" ref="H386:H449" si="106">_xlfn.LET(_xlpm.sep,":",_xlpm.w,$F386,LEFT(_xlpm.w,FIND(_xlpm.sep,_xlpm.w)-1))</f>
        <v>mpɔ</v>
      </c>
      <c r="I386" s="1" t="str">
        <f t="shared" ref="I386:I449" si="107">_xlfn.LET(_xlpm.sep,":",_xlpm.w,$F386,RIGHT(_xlpm.w,LEN(_xlpm.w)-FIND(_xlpm.sep,_xlpm.w)))</f>
        <v>mpo</v>
      </c>
      <c r="J386" s="10">
        <f t="shared" ref="J386:J449" si="108">_xlfn.LET(_xlpm.w,H386,LEN(_xlpm.w))</f>
        <v>3</v>
      </c>
      <c r="K386" s="1">
        <f t="shared" ref="K386:K449" si="109">_xlfn.LET(_xlpm.w,I386,LEN(_xlpm.w))</f>
        <v>3</v>
      </c>
      <c r="L386" s="10">
        <f t="shared" ref="L386:L449" si="110">_xlfn.LET(_xlpm.a,J386,_xlpm.b,K386,MAX(_xlpm.a,_xlpm.b))</f>
        <v>3</v>
      </c>
      <c r="M386" s="1" t="str">
        <f t="shared" ref="M386:M449" si="111">_xlfn.LET(_xlpm.sep,":",_xlpm.w,$F386,_xlfn.CONCAT("-",RIGHT(_xlpm.w,LEN(_xlpm.w)-FIND(_xlpm.sep,_xlpm.w)),"-"))</f>
        <v>-mpo-</v>
      </c>
      <c r="N386" s="1" t="str">
        <f t="shared" ref="N386:N449" si="112">_xlfn.LET(_xlpm.sep,":",_xlpm.w,$F386,_xlfn.CONCAT("[",LEFT(_xlpm.w,FIND(_xlpm.sep,_xlpm.w)-1),"]"))</f>
        <v>[mpɔ]</v>
      </c>
      <c r="O386" s="3" t="e" cm="1">
        <f t="array" ref="O386">SUM(_xlfn._xlws.FILTER($G$2:$G$2454,_xlfn.MAP($M$2:$M$2454,_xlfn.LAMBDA(_xlpm.x,_xlpm.x=$M386))))</f>
        <v>#NAME?</v>
      </c>
      <c r="P386" s="4" t="e">
        <f t="shared" ref="P386:P449" si="113">$G386/O386</f>
        <v>#NAME?</v>
      </c>
      <c r="Q386" s="6" t="e" cm="1">
        <f t="array" ref="Q386">SUM(_xlfn._xlws.FILTER($G$2:$G$2454,_xlfn.MAP($N$2:$N$2454,_xlfn.LAMBDA(_xlpm.x,_xlpm.x=$N386))))</f>
        <v>#NAME?</v>
      </c>
      <c r="R386" s="4" t="e">
        <f t="shared" ref="R386:R449" si="114">$G386/Q386</f>
        <v>#NAME?</v>
      </c>
      <c r="S386" s="4" t="e">
        <f t="shared" ref="S386:S449" si="115">_xlfn.LET(_xlpm.freq,E386,_xlpm.size,L386+1,_xlpm.F,T386,LOG(1+_xlpm.freq)*LOG(1+_xlpm.size)*_xlpm.F)</f>
        <v>#NAME?</v>
      </c>
      <c r="T386" s="4" t="e">
        <f t="shared" ref="T386:T449" si="116">_xlfn.LET(_xlpm.a,R386,_xlpm.b,P386,2*_xlpm.a*_xlpm.b/(_xlpm.a+_xlpm.b))</f>
        <v>#NAME?</v>
      </c>
      <c r="U386" s="4" t="e">
        <f t="shared" ref="U386:U449" si="117">_xlfn.LET(_xlpm.p,P386,_xlpm.q,R386,LOG(_xlpm.p/_xlpm.q))</f>
        <v>#NAME?</v>
      </c>
      <c r="V386" s="2"/>
      <c r="X386" s="2"/>
      <c r="AC386" s="2"/>
      <c r="AD386" s="2"/>
    </row>
    <row r="387" spans="1:30">
      <c r="A387" s="1" t="str">
        <f t="shared" si="104"/>
        <v>-mpre- : [mpɹɪ]</v>
      </c>
      <c r="B387" s="1">
        <f t="shared" si="103"/>
        <v>0</v>
      </c>
      <c r="C387" s="1">
        <f t="shared" si="103"/>
        <v>1</v>
      </c>
      <c r="D387" s="1">
        <f t="shared" si="103"/>
        <v>0</v>
      </c>
      <c r="E387" s="7">
        <v>1</v>
      </c>
      <c r="F387" s="9" t="s">
        <v>2121</v>
      </c>
      <c r="G387" s="3" t="e">
        <f t="shared" si="105"/>
        <v>#NAME?</v>
      </c>
      <c r="H387" s="4" t="str">
        <f t="shared" si="106"/>
        <v>mpɹɪ</v>
      </c>
      <c r="I387" s="4" t="str">
        <f t="shared" si="107"/>
        <v>mpre</v>
      </c>
      <c r="J387" s="10">
        <f t="shared" si="108"/>
        <v>4</v>
      </c>
      <c r="K387" s="1">
        <f t="shared" si="109"/>
        <v>4</v>
      </c>
      <c r="L387" s="10">
        <f t="shared" si="110"/>
        <v>4</v>
      </c>
      <c r="M387" s="1" t="str">
        <f t="shared" si="111"/>
        <v>-mpre-</v>
      </c>
      <c r="N387" s="1" t="str">
        <f t="shared" si="112"/>
        <v>[mpɹɪ]</v>
      </c>
      <c r="O387" s="3" t="e" cm="1">
        <f t="array" ref="O387">SUM(_xlfn._xlws.FILTER($G$2:$G$2454,_xlfn.MAP($M$2:$M$2454,_xlfn.LAMBDA(_xlpm.x,_xlpm.x=$M387))))</f>
        <v>#NAME?</v>
      </c>
      <c r="P387" s="4" t="e">
        <f t="shared" si="113"/>
        <v>#NAME?</v>
      </c>
      <c r="Q387" s="6" t="e" cm="1">
        <f t="array" ref="Q387">SUM(_xlfn._xlws.FILTER($G$2:$G$2454,_xlfn.MAP($N$2:$N$2454,_xlfn.LAMBDA(_xlpm.x,_xlpm.x=$N387))))</f>
        <v>#NAME?</v>
      </c>
      <c r="R387" s="4" t="e">
        <f t="shared" si="114"/>
        <v>#NAME?</v>
      </c>
      <c r="S387" s="4" t="e">
        <f t="shared" si="115"/>
        <v>#NAME?</v>
      </c>
      <c r="T387" s="4" t="e">
        <f t="shared" si="116"/>
        <v>#NAME?</v>
      </c>
      <c r="U387" s="4" t="e">
        <f t="shared" si="117"/>
        <v>#NAME?</v>
      </c>
      <c r="V387" s="2"/>
      <c r="X387" s="2"/>
      <c r="AC387" s="2"/>
      <c r="AD387" s="2"/>
    </row>
    <row r="388" spans="1:30">
      <c r="A388" s="1" t="str">
        <f t="shared" si="104"/>
        <v>-nco- : [nkɑ]</v>
      </c>
      <c r="B388" s="1">
        <f t="shared" si="103"/>
        <v>0</v>
      </c>
      <c r="C388" s="1">
        <f t="shared" si="103"/>
        <v>0</v>
      </c>
      <c r="D388" s="1">
        <f t="shared" si="103"/>
        <v>1</v>
      </c>
      <c r="E388" s="7">
        <v>1</v>
      </c>
      <c r="F388" s="9" t="s">
        <v>2144</v>
      </c>
      <c r="G388" s="3" t="e">
        <f t="shared" si="105"/>
        <v>#NAME?</v>
      </c>
      <c r="H388" s="4" t="str">
        <f t="shared" si="106"/>
        <v>nkɑ</v>
      </c>
      <c r="I388" s="4" t="str">
        <f t="shared" si="107"/>
        <v>nco</v>
      </c>
      <c r="J388" s="10">
        <f t="shared" si="108"/>
        <v>3</v>
      </c>
      <c r="K388" s="1">
        <f t="shared" si="109"/>
        <v>3</v>
      </c>
      <c r="L388" s="10">
        <f t="shared" si="110"/>
        <v>3</v>
      </c>
      <c r="M388" s="1" t="str">
        <f t="shared" si="111"/>
        <v>-nco-</v>
      </c>
      <c r="N388" s="1" t="str">
        <f t="shared" si="112"/>
        <v>[nkɑ]</v>
      </c>
      <c r="O388" s="3" t="e" cm="1">
        <f t="array" ref="O388">SUM(_xlfn._xlws.FILTER($G$2:$G$2454,_xlfn.MAP($M$2:$M$2454,_xlfn.LAMBDA(_xlpm.x,_xlpm.x=$M388))))</f>
        <v>#NAME?</v>
      </c>
      <c r="P388" s="4" t="e">
        <f t="shared" si="113"/>
        <v>#NAME?</v>
      </c>
      <c r="Q388" s="6" t="e" cm="1">
        <f t="array" ref="Q388">SUM(_xlfn._xlws.FILTER($G$2:$G$2454,_xlfn.MAP($N$2:$N$2454,_xlfn.LAMBDA(_xlpm.x,_xlpm.x=$N388))))</f>
        <v>#NAME?</v>
      </c>
      <c r="R388" s="4" t="e">
        <f t="shared" si="114"/>
        <v>#NAME?</v>
      </c>
      <c r="S388" s="4" t="e">
        <f t="shared" si="115"/>
        <v>#NAME?</v>
      </c>
      <c r="T388" s="4" t="e">
        <f t="shared" si="116"/>
        <v>#NAME?</v>
      </c>
      <c r="U388" s="4" t="e">
        <f t="shared" si="117"/>
        <v>#NAME?</v>
      </c>
      <c r="V388" s="2"/>
      <c r="X388" s="2"/>
      <c r="AC388" s="2"/>
      <c r="AD388" s="2"/>
    </row>
    <row r="389" spans="1:30">
      <c r="A389" s="1" t="str">
        <f t="shared" si="104"/>
        <v>-nco- : [nkʌ]</v>
      </c>
      <c r="B389" s="1">
        <f t="shared" si="103"/>
        <v>0</v>
      </c>
      <c r="C389" s="1">
        <f t="shared" si="103"/>
        <v>0</v>
      </c>
      <c r="D389" s="1">
        <f t="shared" si="103"/>
        <v>1</v>
      </c>
      <c r="E389" s="7">
        <v>1</v>
      </c>
      <c r="F389" s="9" t="s">
        <v>1184</v>
      </c>
      <c r="G389" s="3" t="e">
        <f t="shared" si="105"/>
        <v>#NAME?</v>
      </c>
      <c r="H389" s="4" t="str">
        <f t="shared" si="106"/>
        <v>nkʌ</v>
      </c>
      <c r="I389" s="4" t="str">
        <f t="shared" si="107"/>
        <v>nco</v>
      </c>
      <c r="J389" s="10">
        <f t="shared" si="108"/>
        <v>3</v>
      </c>
      <c r="K389" s="1">
        <f t="shared" si="109"/>
        <v>3</v>
      </c>
      <c r="L389" s="10">
        <f t="shared" si="110"/>
        <v>3</v>
      </c>
      <c r="M389" s="1" t="str">
        <f t="shared" si="111"/>
        <v>-nco-</v>
      </c>
      <c r="N389" s="1" t="str">
        <f t="shared" si="112"/>
        <v>[nkʌ]</v>
      </c>
      <c r="O389" s="3" t="e" cm="1">
        <f t="array" ref="O389">SUM(_xlfn._xlws.FILTER($G$2:$G$2454,_xlfn.MAP($M$2:$M$2454,_xlfn.LAMBDA(_xlpm.x,_xlpm.x=$M389))))</f>
        <v>#NAME?</v>
      </c>
      <c r="P389" s="4" t="e">
        <f t="shared" si="113"/>
        <v>#NAME?</v>
      </c>
      <c r="Q389" s="6" t="e" cm="1">
        <f t="array" ref="Q389">SUM(_xlfn._xlws.FILTER($G$2:$G$2454,_xlfn.MAP($N$2:$N$2454,_xlfn.LAMBDA(_xlpm.x,_xlpm.x=$N389))))</f>
        <v>#NAME?</v>
      </c>
      <c r="R389" s="4" t="e">
        <f t="shared" si="114"/>
        <v>#NAME?</v>
      </c>
      <c r="S389" s="4" t="e">
        <f t="shared" si="115"/>
        <v>#NAME?</v>
      </c>
      <c r="T389" s="4" t="e">
        <f t="shared" si="116"/>
        <v>#NAME?</v>
      </c>
      <c r="U389" s="4" t="e">
        <f t="shared" si="117"/>
        <v>#NAME?</v>
      </c>
      <c r="V389" s="2"/>
      <c r="X389" s="2"/>
      <c r="AC389" s="2"/>
      <c r="AD389" s="2"/>
    </row>
    <row r="390" spans="1:30">
      <c r="A390" s="1" t="str">
        <f t="shared" si="104"/>
        <v>-nctio- : [ŋkʃʌ]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2351</v>
      </c>
      <c r="G390" s="3" t="e">
        <f t="shared" si="105"/>
        <v>#NAME?</v>
      </c>
      <c r="H390" s="1" t="str">
        <f t="shared" si="106"/>
        <v>ŋkʃʌ</v>
      </c>
      <c r="I390" s="1" t="str">
        <f t="shared" si="107"/>
        <v>nctio</v>
      </c>
      <c r="J390" s="10">
        <f t="shared" si="108"/>
        <v>4</v>
      </c>
      <c r="K390" s="1">
        <f t="shared" si="109"/>
        <v>5</v>
      </c>
      <c r="L390" s="10">
        <f t="shared" si="110"/>
        <v>5</v>
      </c>
      <c r="M390" s="1" t="str">
        <f t="shared" si="111"/>
        <v>-nctio-</v>
      </c>
      <c r="N390" s="1" t="str">
        <f t="shared" si="112"/>
        <v>[ŋkʃʌ]</v>
      </c>
      <c r="O390" s="3" t="e" cm="1">
        <f t="array" ref="O390">SUM(_xlfn._xlws.FILTER($G$2:$G$2454,_xlfn.MAP($M$2:$M$2454,_xlfn.LAMBDA(_xlpm.x,_xlpm.x=$M390))))</f>
        <v>#NAME?</v>
      </c>
      <c r="P390" s="4" t="e">
        <f t="shared" si="113"/>
        <v>#NAME?</v>
      </c>
      <c r="Q390" s="6" t="e" cm="1">
        <f t="array" ref="Q390">SUM(_xlfn._xlws.FILTER($G$2:$G$2454,_xlfn.MAP($N$2:$N$2454,_xlfn.LAMBDA(_xlpm.x,_xlpm.x=$N390))))</f>
        <v>#NAME?</v>
      </c>
      <c r="R390" s="4" t="e">
        <f t="shared" si="114"/>
        <v>#NAME?</v>
      </c>
      <c r="S390" s="4" t="e">
        <f t="shared" si="115"/>
        <v>#NAME?</v>
      </c>
      <c r="T390" s="4" t="e">
        <f t="shared" si="116"/>
        <v>#NAME?</v>
      </c>
      <c r="U390" s="4" t="e">
        <f t="shared" si="117"/>
        <v>#NAME?</v>
      </c>
      <c r="V390" s="2"/>
      <c r="X390" s="2"/>
      <c r="AC390" s="2"/>
      <c r="AD390" s="2"/>
    </row>
    <row r="391" spans="1:30">
      <c r="A391" s="1" t="str">
        <f t="shared" si="104"/>
        <v>-nsta- : [nstæ]</v>
      </c>
      <c r="B391" s="1">
        <f t="shared" si="103"/>
        <v>0</v>
      </c>
      <c r="C391" s="1">
        <f t="shared" si="103"/>
        <v>0</v>
      </c>
      <c r="D391" s="1">
        <f t="shared" si="103"/>
        <v>1</v>
      </c>
      <c r="E391" s="7">
        <v>1</v>
      </c>
      <c r="F391" s="9" t="s">
        <v>2148</v>
      </c>
      <c r="G391" s="3" t="e">
        <f t="shared" si="105"/>
        <v>#NAME?</v>
      </c>
      <c r="H391" s="4" t="str">
        <f t="shared" si="106"/>
        <v>nstæ</v>
      </c>
      <c r="I391" s="4" t="str">
        <f t="shared" si="107"/>
        <v>nsta</v>
      </c>
      <c r="J391" s="10">
        <f t="shared" si="108"/>
        <v>4</v>
      </c>
      <c r="K391" s="1">
        <f t="shared" si="109"/>
        <v>4</v>
      </c>
      <c r="L391" s="10">
        <f t="shared" si="110"/>
        <v>4</v>
      </c>
      <c r="M391" s="1" t="str">
        <f t="shared" si="111"/>
        <v>-nsta-</v>
      </c>
      <c r="N391" s="1" t="str">
        <f t="shared" si="112"/>
        <v>[nstæ]</v>
      </c>
      <c r="O391" s="3" t="e" cm="1">
        <f t="array" ref="O391">SUM(_xlfn._xlws.FILTER($G$2:$G$2454,_xlfn.MAP($M$2:$M$2454,_xlfn.LAMBDA(_xlpm.x,_xlpm.x=$M391))))</f>
        <v>#NAME?</v>
      </c>
      <c r="P391" s="4" t="e">
        <f t="shared" si="113"/>
        <v>#NAME?</v>
      </c>
      <c r="Q391" s="6" t="e" cm="1">
        <f t="array" ref="Q391">SUM(_xlfn._xlws.FILTER($G$2:$G$2454,_xlfn.MAP($N$2:$N$2454,_xlfn.LAMBDA(_xlpm.x,_xlpm.x=$N391))))</f>
        <v>#NAME?</v>
      </c>
      <c r="R391" s="4" t="e">
        <f t="shared" si="114"/>
        <v>#NAME?</v>
      </c>
      <c r="S391" s="4" t="e">
        <f t="shared" si="115"/>
        <v>#NAME?</v>
      </c>
      <c r="T391" s="4" t="e">
        <f t="shared" si="116"/>
        <v>#NAME?</v>
      </c>
      <c r="U391" s="4" t="e">
        <f t="shared" si="117"/>
        <v>#NAME?</v>
      </c>
      <c r="V391" s="2"/>
      <c r="X391" s="2"/>
      <c r="AC391" s="2"/>
      <c r="AD391" s="2"/>
    </row>
    <row r="392" spans="1:30">
      <c r="A392" s="1" t="str">
        <f t="shared" si="104"/>
        <v>-nsta- : [nstɑ]</v>
      </c>
      <c r="B392" s="1">
        <f t="shared" si="103"/>
        <v>0</v>
      </c>
      <c r="C392" s="1">
        <f t="shared" si="103"/>
        <v>0</v>
      </c>
      <c r="D392" s="1">
        <f t="shared" si="103"/>
        <v>1</v>
      </c>
      <c r="E392" s="7">
        <v>1</v>
      </c>
      <c r="F392" s="9" t="s">
        <v>2149</v>
      </c>
      <c r="G392" s="3" t="e">
        <f t="shared" si="105"/>
        <v>#NAME?</v>
      </c>
      <c r="H392" s="4" t="str">
        <f t="shared" si="106"/>
        <v>nstɑ</v>
      </c>
      <c r="I392" s="4" t="str">
        <f t="shared" si="107"/>
        <v>nsta</v>
      </c>
      <c r="J392" s="10">
        <f t="shared" si="108"/>
        <v>4</v>
      </c>
      <c r="K392" s="1">
        <f t="shared" si="109"/>
        <v>4</v>
      </c>
      <c r="L392" s="10">
        <f t="shared" si="110"/>
        <v>4</v>
      </c>
      <c r="M392" s="1" t="str">
        <f t="shared" si="111"/>
        <v>-nsta-</v>
      </c>
      <c r="N392" s="1" t="str">
        <f t="shared" si="112"/>
        <v>[nstɑ]</v>
      </c>
      <c r="O392" s="3" t="e" cm="1">
        <f t="array" ref="O392">SUM(_xlfn._xlws.FILTER($G$2:$G$2454,_xlfn.MAP($M$2:$M$2454,_xlfn.LAMBDA(_xlpm.x,_xlpm.x=$M392))))</f>
        <v>#NAME?</v>
      </c>
      <c r="P392" s="4" t="e">
        <f t="shared" si="113"/>
        <v>#NAME?</v>
      </c>
      <c r="Q392" s="6" t="e" cm="1">
        <f t="array" ref="Q392">SUM(_xlfn._xlws.FILTER($G$2:$G$2454,_xlfn.MAP($N$2:$N$2454,_xlfn.LAMBDA(_xlpm.x,_xlpm.x=$N392))))</f>
        <v>#NAME?</v>
      </c>
      <c r="R392" s="4" t="e">
        <f t="shared" si="114"/>
        <v>#NAME?</v>
      </c>
      <c r="S392" s="4" t="e">
        <f t="shared" si="115"/>
        <v>#NAME?</v>
      </c>
      <c r="T392" s="4" t="e">
        <f t="shared" si="116"/>
        <v>#NAME?</v>
      </c>
      <c r="U392" s="4" t="e">
        <f t="shared" si="117"/>
        <v>#NAME?</v>
      </c>
      <c r="V392" s="2"/>
      <c r="X392" s="2"/>
      <c r="AC392" s="2"/>
      <c r="AD392" s="2"/>
    </row>
    <row r="393" spans="1:30">
      <c r="A393" s="1" t="str">
        <f t="shared" si="104"/>
        <v>-nsta- : [nstə]</v>
      </c>
      <c r="B393" s="1">
        <f t="shared" si="103"/>
        <v>0</v>
      </c>
      <c r="C393" s="1">
        <f t="shared" si="103"/>
        <v>0</v>
      </c>
      <c r="D393" s="1">
        <f t="shared" si="103"/>
        <v>1</v>
      </c>
      <c r="E393" s="7">
        <v>1</v>
      </c>
      <c r="F393" s="9" t="s">
        <v>1137</v>
      </c>
      <c r="G393" s="3" t="e">
        <f t="shared" si="105"/>
        <v>#NAME?</v>
      </c>
      <c r="H393" s="4" t="str">
        <f t="shared" si="106"/>
        <v>nstə</v>
      </c>
      <c r="I393" s="4" t="str">
        <f t="shared" si="107"/>
        <v>nsta</v>
      </c>
      <c r="J393" s="10">
        <f t="shared" si="108"/>
        <v>4</v>
      </c>
      <c r="K393" s="1">
        <f t="shared" si="109"/>
        <v>4</v>
      </c>
      <c r="L393" s="10">
        <f t="shared" si="110"/>
        <v>4</v>
      </c>
      <c r="M393" s="1" t="str">
        <f t="shared" si="111"/>
        <v>-nsta-</v>
      </c>
      <c r="N393" s="1" t="str">
        <f t="shared" si="112"/>
        <v>[nstə]</v>
      </c>
      <c r="O393" s="3" t="e" cm="1">
        <f t="array" ref="O393">SUM(_xlfn._xlws.FILTER($G$2:$G$2454,_xlfn.MAP($M$2:$M$2454,_xlfn.LAMBDA(_xlpm.x,_xlpm.x=$M393))))</f>
        <v>#NAME?</v>
      </c>
      <c r="P393" s="4" t="e">
        <f t="shared" si="113"/>
        <v>#NAME?</v>
      </c>
      <c r="Q393" s="6" t="e" cm="1">
        <f t="array" ref="Q393">SUM(_xlfn._xlws.FILTER($G$2:$G$2454,_xlfn.MAP($N$2:$N$2454,_xlfn.LAMBDA(_xlpm.x,_xlpm.x=$N393))))</f>
        <v>#NAME?</v>
      </c>
      <c r="R393" s="4" t="e">
        <f t="shared" si="114"/>
        <v>#NAME?</v>
      </c>
      <c r="S393" s="4" t="e">
        <f t="shared" si="115"/>
        <v>#NAME?</v>
      </c>
      <c r="T393" s="4" t="e">
        <f t="shared" si="116"/>
        <v>#NAME?</v>
      </c>
      <c r="U393" s="4" t="e">
        <f t="shared" si="117"/>
        <v>#NAME?</v>
      </c>
      <c r="V393" s="2"/>
      <c r="X393" s="2"/>
      <c r="AC393" s="2"/>
      <c r="AD393" s="2"/>
    </row>
    <row r="394" spans="1:30">
      <c r="A394" s="1" t="str">
        <f t="shared" si="104"/>
        <v>-pha- : [phæ]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2181</v>
      </c>
      <c r="G394" s="3" t="e">
        <f t="shared" si="105"/>
        <v>#NAME?</v>
      </c>
      <c r="H394" s="4" t="str">
        <f t="shared" si="106"/>
        <v>phæ</v>
      </c>
      <c r="I394" s="4" t="str">
        <f t="shared" si="107"/>
        <v>pha</v>
      </c>
      <c r="J394" s="10">
        <f t="shared" si="108"/>
        <v>3</v>
      </c>
      <c r="K394" s="1">
        <f t="shared" si="109"/>
        <v>3</v>
      </c>
      <c r="L394" s="10">
        <f t="shared" si="110"/>
        <v>3</v>
      </c>
      <c r="M394" s="1" t="str">
        <f t="shared" si="111"/>
        <v>-pha-</v>
      </c>
      <c r="N394" s="1" t="str">
        <f t="shared" si="112"/>
        <v>[phæ]</v>
      </c>
      <c r="O394" s="3" t="e" cm="1">
        <f t="array" ref="O394">SUM(_xlfn._xlws.FILTER($G$2:$G$2454,_xlfn.MAP($M$2:$M$2454,_xlfn.LAMBDA(_xlpm.x,_xlpm.x=$M394))))</f>
        <v>#NAME?</v>
      </c>
      <c r="P394" s="4" t="e">
        <f t="shared" si="113"/>
        <v>#NAME?</v>
      </c>
      <c r="Q394" s="6" t="e" cm="1">
        <f t="array" ref="Q394">SUM(_xlfn._xlws.FILTER($G$2:$G$2454,_xlfn.MAP($N$2:$N$2454,_xlfn.LAMBDA(_xlpm.x,_xlpm.x=$N394))))</f>
        <v>#NAME?</v>
      </c>
      <c r="R394" s="4" t="e">
        <f t="shared" si="114"/>
        <v>#NAME?</v>
      </c>
      <c r="S394" s="4" t="e">
        <f t="shared" si="115"/>
        <v>#NAME?</v>
      </c>
      <c r="T394" s="4" t="e">
        <f t="shared" si="116"/>
        <v>#NAME?</v>
      </c>
      <c r="U394" s="4" t="e">
        <f t="shared" si="117"/>
        <v>#NAME?</v>
      </c>
      <c r="V394" s="2"/>
      <c r="X394" s="2"/>
      <c r="AC394" s="2"/>
      <c r="AD394" s="2"/>
    </row>
    <row r="395" spans="1:30">
      <c r="A395" s="1" t="str">
        <f t="shared" si="104"/>
        <v>-rba- : [ɹbeɪ]</v>
      </c>
      <c r="B395" s="1">
        <f t="shared" si="103"/>
        <v>1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2326</v>
      </c>
      <c r="G395" s="3" t="e">
        <f t="shared" si="105"/>
        <v>#NAME?</v>
      </c>
      <c r="H395" s="4" t="str">
        <f t="shared" si="106"/>
        <v>ɹbeɪ</v>
      </c>
      <c r="I395" s="4" t="str">
        <f t="shared" si="107"/>
        <v>rba</v>
      </c>
      <c r="J395" s="10">
        <f t="shared" si="108"/>
        <v>4</v>
      </c>
      <c r="K395" s="1">
        <f t="shared" si="109"/>
        <v>3</v>
      </c>
      <c r="L395" s="10">
        <f t="shared" si="110"/>
        <v>4</v>
      </c>
      <c r="M395" s="1" t="str">
        <f t="shared" si="111"/>
        <v>-rba-</v>
      </c>
      <c r="N395" s="1" t="str">
        <f t="shared" si="112"/>
        <v>[ɹbeɪ]</v>
      </c>
      <c r="O395" s="3" t="e" cm="1">
        <f t="array" ref="O395">SUM(_xlfn._xlws.FILTER($G$2:$G$2454,_xlfn.MAP($M$2:$M$2454,_xlfn.LAMBDA(_xlpm.x,_xlpm.x=$M395))))</f>
        <v>#NAME?</v>
      </c>
      <c r="P395" s="4" t="e">
        <f t="shared" si="113"/>
        <v>#NAME?</v>
      </c>
      <c r="Q395" s="6" t="e" cm="1">
        <f t="array" ref="Q395">SUM(_xlfn._xlws.FILTER($G$2:$G$2454,_xlfn.MAP($N$2:$N$2454,_xlfn.LAMBDA(_xlpm.x,_xlpm.x=$N395))))</f>
        <v>#NAME?</v>
      </c>
      <c r="R395" s="4" t="e">
        <f t="shared" si="114"/>
        <v>#NAME?</v>
      </c>
      <c r="S395" s="4" t="e">
        <f t="shared" si="115"/>
        <v>#NAME?</v>
      </c>
      <c r="T395" s="4" t="e">
        <f t="shared" si="116"/>
        <v>#NAME?</v>
      </c>
      <c r="U395" s="4" t="e">
        <f t="shared" si="117"/>
        <v>#NAME?</v>
      </c>
      <c r="V395" s="2"/>
      <c r="X395" s="2"/>
      <c r="AC395" s="2"/>
      <c r="AD395" s="2"/>
    </row>
    <row r="396" spans="1:30">
      <c r="A396" s="1" t="str">
        <f t="shared" si="104"/>
        <v>-rci- : [ɹsaɪ]</v>
      </c>
      <c r="B396" s="1">
        <f t="shared" si="103"/>
        <v>1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1187</v>
      </c>
      <c r="G396" s="3" t="e">
        <f t="shared" si="105"/>
        <v>#NAME?</v>
      </c>
      <c r="H396" s="4" t="str">
        <f t="shared" si="106"/>
        <v>ɹsaɪ</v>
      </c>
      <c r="I396" s="4" t="str">
        <f t="shared" si="107"/>
        <v>rci</v>
      </c>
      <c r="J396" s="10">
        <f t="shared" si="108"/>
        <v>4</v>
      </c>
      <c r="K396" s="1">
        <f t="shared" si="109"/>
        <v>3</v>
      </c>
      <c r="L396" s="10">
        <f t="shared" si="110"/>
        <v>4</v>
      </c>
      <c r="M396" s="1" t="str">
        <f t="shared" si="111"/>
        <v>-rci-</v>
      </c>
      <c r="N396" s="1" t="str">
        <f t="shared" si="112"/>
        <v>[ɹsaɪ]</v>
      </c>
      <c r="O396" s="3" t="e" cm="1">
        <f t="array" ref="O396">SUM(_xlfn._xlws.FILTER($G$2:$G$2454,_xlfn.MAP($M$2:$M$2454,_xlfn.LAMBDA(_xlpm.x,_xlpm.x=$M396))))</f>
        <v>#NAME?</v>
      </c>
      <c r="P396" s="4" t="e">
        <f t="shared" si="113"/>
        <v>#NAME?</v>
      </c>
      <c r="Q396" s="6" t="e" cm="1">
        <f t="array" ref="Q396">SUM(_xlfn._xlws.FILTER($G$2:$G$2454,_xlfn.MAP($N$2:$N$2454,_xlfn.LAMBDA(_xlpm.x,_xlpm.x=$N396))))</f>
        <v>#NAME?</v>
      </c>
      <c r="R396" s="4" t="e">
        <f t="shared" si="114"/>
        <v>#NAME?</v>
      </c>
      <c r="S396" s="4" t="e">
        <f t="shared" si="115"/>
        <v>#NAME?</v>
      </c>
      <c r="T396" s="4" t="e">
        <f t="shared" si="116"/>
        <v>#NAME?</v>
      </c>
      <c r="U396" s="4" t="e">
        <f t="shared" si="117"/>
        <v>#NAME?</v>
      </c>
      <c r="V396" s="2"/>
      <c r="X396" s="2"/>
      <c r="AC396" s="2"/>
      <c r="AD396" s="2"/>
    </row>
    <row r="397" spans="1:30">
      <c r="A397" s="1" t="str">
        <f t="shared" si="104"/>
        <v>-shou- : [ʃaʊ]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1241</v>
      </c>
      <c r="G397" s="3" t="e">
        <f t="shared" si="105"/>
        <v>#NAME?</v>
      </c>
      <c r="H397" s="4" t="str">
        <f t="shared" si="106"/>
        <v>ʃaʊ</v>
      </c>
      <c r="I397" s="4" t="str">
        <f t="shared" si="107"/>
        <v>shou</v>
      </c>
      <c r="J397" s="10">
        <f t="shared" si="108"/>
        <v>3</v>
      </c>
      <c r="K397" s="1">
        <f t="shared" si="109"/>
        <v>4</v>
      </c>
      <c r="L397" s="10">
        <f t="shared" si="110"/>
        <v>4</v>
      </c>
      <c r="M397" s="1" t="str">
        <f t="shared" si="111"/>
        <v>-shou-</v>
      </c>
      <c r="N397" s="1" t="str">
        <f t="shared" si="112"/>
        <v>[ʃaʊ]</v>
      </c>
      <c r="O397" s="3" t="e" cm="1">
        <f t="array" ref="O397">SUM(_xlfn._xlws.FILTER($G$2:$G$2454,_xlfn.MAP($M$2:$M$2454,_xlfn.LAMBDA(_xlpm.x,_xlpm.x=$M397))))</f>
        <v>#NAME?</v>
      </c>
      <c r="P397" s="4" t="e">
        <f t="shared" si="113"/>
        <v>#NAME?</v>
      </c>
      <c r="Q397" s="6" t="e" cm="1">
        <f t="array" ref="Q397">SUM(_xlfn._xlws.FILTER($G$2:$G$2454,_xlfn.MAP($N$2:$N$2454,_xlfn.LAMBDA(_xlpm.x,_xlpm.x=$N397))))</f>
        <v>#NAME?</v>
      </c>
      <c r="R397" s="4" t="e">
        <f t="shared" si="114"/>
        <v>#NAME?</v>
      </c>
      <c r="S397" s="4" t="e">
        <f t="shared" si="115"/>
        <v>#NAME?</v>
      </c>
      <c r="T397" s="4" t="e">
        <f t="shared" si="116"/>
        <v>#NAME?</v>
      </c>
      <c r="U397" s="4" t="e">
        <f t="shared" si="117"/>
        <v>#NAME?</v>
      </c>
      <c r="V397" s="2"/>
      <c r="X397" s="2"/>
      <c r="AC397" s="2"/>
      <c r="AD397" s="2"/>
    </row>
    <row r="398" spans="1:30">
      <c r="A398" s="1" t="str">
        <f t="shared" si="104"/>
        <v>-squa- : [skwɑ]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2206</v>
      </c>
      <c r="G398" s="3" t="e">
        <f t="shared" si="105"/>
        <v>#NAME?</v>
      </c>
      <c r="H398" s="4" t="str">
        <f t="shared" si="106"/>
        <v>skwɑ</v>
      </c>
      <c r="I398" s="4" t="str">
        <f t="shared" si="107"/>
        <v>squa</v>
      </c>
      <c r="J398" s="10">
        <f t="shared" si="108"/>
        <v>4</v>
      </c>
      <c r="K398" s="1">
        <f t="shared" si="109"/>
        <v>4</v>
      </c>
      <c r="L398" s="10">
        <f t="shared" si="110"/>
        <v>4</v>
      </c>
      <c r="M398" s="1" t="str">
        <f t="shared" si="111"/>
        <v>-squa-</v>
      </c>
      <c r="N398" s="1" t="str">
        <f t="shared" si="112"/>
        <v>[skwɑ]</v>
      </c>
      <c r="O398" s="3" t="e" cm="1">
        <f t="array" ref="O398">SUM(_xlfn._xlws.FILTER($G$2:$G$2454,_xlfn.MAP($M$2:$M$2454,_xlfn.LAMBDA(_xlpm.x,_xlpm.x=$M398))))</f>
        <v>#NAME?</v>
      </c>
      <c r="P398" s="4" t="e">
        <f t="shared" si="113"/>
        <v>#NAME?</v>
      </c>
      <c r="Q398" s="6" t="e" cm="1">
        <f t="array" ref="Q398">SUM(_xlfn._xlws.FILTER($G$2:$G$2454,_xlfn.MAP($N$2:$N$2454,_xlfn.LAMBDA(_xlpm.x,_xlpm.x=$N398))))</f>
        <v>#NAME?</v>
      </c>
      <c r="R398" s="4" t="e">
        <f t="shared" si="114"/>
        <v>#NAME?</v>
      </c>
      <c r="S398" s="4" t="e">
        <f t="shared" si="115"/>
        <v>#NAME?</v>
      </c>
      <c r="T398" s="4" t="e">
        <f t="shared" si="116"/>
        <v>#NAME?</v>
      </c>
      <c r="U398" s="4" t="e">
        <f t="shared" si="117"/>
        <v>#NAME?</v>
      </c>
      <c r="V398" s="2"/>
      <c r="X398" s="2"/>
      <c r="AC398" s="2"/>
      <c r="AD398" s="2"/>
    </row>
    <row r="399" spans="1:30">
      <c r="A399" s="1" t="str">
        <f t="shared" si="104"/>
        <v>-squa- : [skwɔ]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2207</v>
      </c>
      <c r="G399" s="3" t="e">
        <f t="shared" si="105"/>
        <v>#NAME?</v>
      </c>
      <c r="H399" s="4" t="str">
        <f t="shared" si="106"/>
        <v>skwɔ</v>
      </c>
      <c r="I399" s="4" t="str">
        <f t="shared" si="107"/>
        <v>squa</v>
      </c>
      <c r="J399" s="10">
        <f t="shared" si="108"/>
        <v>4</v>
      </c>
      <c r="K399" s="1">
        <f t="shared" si="109"/>
        <v>4</v>
      </c>
      <c r="L399" s="10">
        <f t="shared" si="110"/>
        <v>4</v>
      </c>
      <c r="M399" s="1" t="str">
        <f t="shared" si="111"/>
        <v>-squa-</v>
      </c>
      <c r="N399" s="1" t="str">
        <f t="shared" si="112"/>
        <v>[skwɔ]</v>
      </c>
      <c r="O399" s="3" t="e" cm="1">
        <f t="array" ref="O399">SUM(_xlfn._xlws.FILTER($G$2:$G$2454,_xlfn.MAP($M$2:$M$2454,_xlfn.LAMBDA(_xlpm.x,_xlpm.x=$M399))))</f>
        <v>#NAME?</v>
      </c>
      <c r="P399" s="4" t="e">
        <f t="shared" si="113"/>
        <v>#NAME?</v>
      </c>
      <c r="Q399" s="6" t="e" cm="1">
        <f t="array" ref="Q399">SUM(_xlfn._xlws.FILTER($G$2:$G$2454,_xlfn.MAP($N$2:$N$2454,_xlfn.LAMBDA(_xlpm.x,_xlpm.x=$N399))))</f>
        <v>#NAME?</v>
      </c>
      <c r="R399" s="4" t="e">
        <f t="shared" si="114"/>
        <v>#NAME?</v>
      </c>
      <c r="S399" s="4" t="e">
        <f t="shared" si="115"/>
        <v>#NAME?</v>
      </c>
      <c r="T399" s="4" t="e">
        <f t="shared" si="116"/>
        <v>#NAME?</v>
      </c>
      <c r="U399" s="4" t="e">
        <f t="shared" si="117"/>
        <v>#NAME?</v>
      </c>
      <c r="V399" s="2"/>
      <c r="X399" s="2"/>
      <c r="AC399" s="2"/>
      <c r="AD399" s="2"/>
    </row>
    <row r="400" spans="1:30">
      <c r="A400" s="1" t="str">
        <f t="shared" si="104"/>
        <v>-squa- : [skwɛ]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1145</v>
      </c>
      <c r="G400" s="3" t="e">
        <f t="shared" si="105"/>
        <v>#NAME?</v>
      </c>
      <c r="H400" s="1" t="str">
        <f t="shared" si="106"/>
        <v>skwɛ</v>
      </c>
      <c r="I400" s="1" t="str">
        <f t="shared" si="107"/>
        <v>squa</v>
      </c>
      <c r="J400" s="10">
        <f t="shared" si="108"/>
        <v>4</v>
      </c>
      <c r="K400" s="1">
        <f t="shared" si="109"/>
        <v>4</v>
      </c>
      <c r="L400" s="10">
        <f t="shared" si="110"/>
        <v>4</v>
      </c>
      <c r="M400" s="1" t="str">
        <f t="shared" si="111"/>
        <v>-squa-</v>
      </c>
      <c r="N400" s="1" t="str">
        <f t="shared" si="112"/>
        <v>[skwɛ]</v>
      </c>
      <c r="O400" s="3" t="e" cm="1">
        <f t="array" ref="O400">SUM(_xlfn._xlws.FILTER($G$2:$G$2454,_xlfn.MAP($M$2:$M$2454,_xlfn.LAMBDA(_xlpm.x,_xlpm.x=$M400))))</f>
        <v>#NAME?</v>
      </c>
      <c r="P400" s="4" t="e">
        <f t="shared" si="113"/>
        <v>#NAME?</v>
      </c>
      <c r="Q400" s="6" t="e" cm="1">
        <f t="array" ref="Q400">SUM(_xlfn._xlws.FILTER($G$2:$G$2454,_xlfn.MAP($N$2:$N$2454,_xlfn.LAMBDA(_xlpm.x,_xlpm.x=$N400))))</f>
        <v>#NAME?</v>
      </c>
      <c r="R400" s="4" t="e">
        <f t="shared" si="114"/>
        <v>#NAME?</v>
      </c>
      <c r="S400" s="4" t="e">
        <f t="shared" si="115"/>
        <v>#NAME?</v>
      </c>
      <c r="T400" s="4" t="e">
        <f t="shared" si="116"/>
        <v>#NAME?</v>
      </c>
      <c r="U400" s="4" t="e">
        <f t="shared" si="117"/>
        <v>#NAME?</v>
      </c>
      <c r="V400" s="2"/>
      <c r="X400" s="2"/>
      <c r="AC400" s="2"/>
      <c r="AD400" s="2"/>
    </row>
    <row r="401" spans="1:30">
      <c r="A401" s="1" t="str">
        <f t="shared" si="104"/>
        <v>-swa- : [swɑ]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1192</v>
      </c>
      <c r="G401" s="3" t="e">
        <f t="shared" si="105"/>
        <v>#NAME?</v>
      </c>
      <c r="H401" s="4" t="str">
        <f t="shared" si="106"/>
        <v>swɑ</v>
      </c>
      <c r="I401" s="4" t="str">
        <f t="shared" si="107"/>
        <v>swa</v>
      </c>
      <c r="J401" s="10">
        <f t="shared" si="108"/>
        <v>3</v>
      </c>
      <c r="K401" s="1">
        <f t="shared" si="109"/>
        <v>3</v>
      </c>
      <c r="L401" s="10">
        <f t="shared" si="110"/>
        <v>3</v>
      </c>
      <c r="M401" s="1" t="str">
        <f t="shared" si="111"/>
        <v>-swa-</v>
      </c>
      <c r="N401" s="1" t="str">
        <f t="shared" si="112"/>
        <v>[swɑ]</v>
      </c>
      <c r="O401" s="3" t="e" cm="1">
        <f t="array" ref="O401">SUM(_xlfn._xlws.FILTER($G$2:$G$2454,_xlfn.MAP($M$2:$M$2454,_xlfn.LAMBDA(_xlpm.x,_xlpm.x=$M401))))</f>
        <v>#NAME?</v>
      </c>
      <c r="P401" s="4" t="e">
        <f t="shared" si="113"/>
        <v>#NAME?</v>
      </c>
      <c r="Q401" s="6" t="e" cm="1">
        <f t="array" ref="Q401">SUM(_xlfn._xlws.FILTER($G$2:$G$2454,_xlfn.MAP($N$2:$N$2454,_xlfn.LAMBDA(_xlpm.x,_xlpm.x=$N401))))</f>
        <v>#NAME?</v>
      </c>
      <c r="R401" s="4" t="e">
        <f t="shared" si="114"/>
        <v>#NAME?</v>
      </c>
      <c r="S401" s="4" t="e">
        <f t="shared" si="115"/>
        <v>#NAME?</v>
      </c>
      <c r="T401" s="4" t="e">
        <f t="shared" si="116"/>
        <v>#NAME?</v>
      </c>
      <c r="U401" s="4" t="e">
        <f t="shared" si="117"/>
        <v>#NAME?</v>
      </c>
      <c r="V401" s="2"/>
      <c r="X401" s="2"/>
      <c r="AC401" s="2"/>
      <c r="AD401" s="2"/>
    </row>
    <row r="402" spans="1:30">
      <c r="A402" s="1" t="str">
        <f t="shared" si="104"/>
        <v>-thu- : [ðʌ]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1194</v>
      </c>
      <c r="G402" s="3" t="e">
        <f t="shared" si="105"/>
        <v>#NAME?</v>
      </c>
      <c r="H402" s="1" t="str">
        <f t="shared" si="106"/>
        <v>ðʌ</v>
      </c>
      <c r="I402" s="1" t="str">
        <f t="shared" si="107"/>
        <v>thu</v>
      </c>
      <c r="J402" s="10">
        <f t="shared" si="108"/>
        <v>2</v>
      </c>
      <c r="K402" s="1">
        <f t="shared" si="109"/>
        <v>3</v>
      </c>
      <c r="L402" s="10">
        <f t="shared" si="110"/>
        <v>3</v>
      </c>
      <c r="M402" s="1" t="str">
        <f t="shared" si="111"/>
        <v>-thu-</v>
      </c>
      <c r="N402" s="1" t="str">
        <f t="shared" si="112"/>
        <v>[ðʌ]</v>
      </c>
      <c r="O402" s="3" t="e" cm="1">
        <f t="array" ref="O402">SUM(_xlfn._xlws.FILTER($G$2:$G$2454,_xlfn.MAP($M$2:$M$2454,_xlfn.LAMBDA(_xlpm.x,_xlpm.x=$M402))))</f>
        <v>#NAME?</v>
      </c>
      <c r="P402" s="4" t="e">
        <f t="shared" si="113"/>
        <v>#NAME?</v>
      </c>
      <c r="Q402" s="6" t="e" cm="1">
        <f t="array" ref="Q402">SUM(_xlfn._xlws.FILTER($G$2:$G$2454,_xlfn.MAP($N$2:$N$2454,_xlfn.LAMBDA(_xlpm.x,_xlpm.x=$N402))))</f>
        <v>#NAME?</v>
      </c>
      <c r="R402" s="4" t="e">
        <f t="shared" si="114"/>
        <v>#NAME?</v>
      </c>
      <c r="S402" s="4" t="e">
        <f t="shared" si="115"/>
        <v>#NAME?</v>
      </c>
      <c r="T402" s="4" t="e">
        <f t="shared" si="116"/>
        <v>#NAME?</v>
      </c>
      <c r="U402" s="4" t="e">
        <f t="shared" si="117"/>
        <v>#NAME?</v>
      </c>
      <c r="V402" s="2"/>
      <c r="X402" s="2"/>
      <c r="AC402" s="2"/>
      <c r="AD402" s="2"/>
    </row>
    <row r="403" spans="1:30">
      <c r="A403" s="1" t="str">
        <f t="shared" si="104"/>
        <v>-tro- : [tɹəʊ]</v>
      </c>
      <c r="B403" s="1">
        <f t="shared" si="118"/>
        <v>0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1195</v>
      </c>
      <c r="G403" s="3" t="e">
        <f t="shared" si="105"/>
        <v>#NAME?</v>
      </c>
      <c r="H403" s="4" t="str">
        <f t="shared" si="106"/>
        <v>tɹəʊ</v>
      </c>
      <c r="I403" s="4" t="str">
        <f t="shared" si="107"/>
        <v>tro</v>
      </c>
      <c r="J403" s="10">
        <f t="shared" si="108"/>
        <v>4</v>
      </c>
      <c r="K403" s="1">
        <f t="shared" si="109"/>
        <v>3</v>
      </c>
      <c r="L403" s="10">
        <f t="shared" si="110"/>
        <v>4</v>
      </c>
      <c r="M403" s="1" t="str">
        <f t="shared" si="111"/>
        <v>-tro-</v>
      </c>
      <c r="N403" s="1" t="str">
        <f t="shared" si="112"/>
        <v>[tɹəʊ]</v>
      </c>
      <c r="O403" s="3" t="e" cm="1">
        <f t="array" ref="O403">SUM(_xlfn._xlws.FILTER($G$2:$G$2454,_xlfn.MAP($M$2:$M$2454,_xlfn.LAMBDA(_xlpm.x,_xlpm.x=$M403))))</f>
        <v>#NAME?</v>
      </c>
      <c r="P403" s="4" t="e">
        <f t="shared" si="113"/>
        <v>#NAME?</v>
      </c>
      <c r="Q403" s="6" t="e" cm="1">
        <f t="array" ref="Q403">SUM(_xlfn._xlws.FILTER($G$2:$G$2454,_xlfn.MAP($N$2:$N$2454,_xlfn.LAMBDA(_xlpm.x,_xlpm.x=$N403))))</f>
        <v>#NAME?</v>
      </c>
      <c r="R403" s="4" t="e">
        <f t="shared" si="114"/>
        <v>#NAME?</v>
      </c>
      <c r="S403" s="4" t="e">
        <f t="shared" si="115"/>
        <v>#NAME?</v>
      </c>
      <c r="T403" s="4" t="e">
        <f t="shared" si="116"/>
        <v>#NAME?</v>
      </c>
      <c r="U403" s="4" t="e">
        <f t="shared" si="117"/>
        <v>#NAME?</v>
      </c>
      <c r="V403" s="2"/>
      <c r="X403" s="2"/>
      <c r="AC403" s="2"/>
      <c r="AD403" s="2"/>
    </row>
    <row r="404" spans="1:30">
      <c r="A404" s="1" t="str">
        <f t="shared" si="104"/>
        <v>-trou- : [tɹaʊ]</v>
      </c>
      <c r="B404" s="1">
        <f t="shared" si="118"/>
        <v>0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1147</v>
      </c>
      <c r="G404" s="3" t="e">
        <f t="shared" si="105"/>
        <v>#NAME?</v>
      </c>
      <c r="H404" s="4" t="str">
        <f t="shared" si="106"/>
        <v>tɹaʊ</v>
      </c>
      <c r="I404" s="4" t="str">
        <f t="shared" si="107"/>
        <v>trou</v>
      </c>
      <c r="J404" s="10">
        <f t="shared" si="108"/>
        <v>4</v>
      </c>
      <c r="K404" s="1">
        <f t="shared" si="109"/>
        <v>4</v>
      </c>
      <c r="L404" s="10">
        <f t="shared" si="110"/>
        <v>4</v>
      </c>
      <c r="M404" s="1" t="str">
        <f t="shared" si="111"/>
        <v>-trou-</v>
      </c>
      <c r="N404" s="1" t="str">
        <f t="shared" si="112"/>
        <v>[tɹaʊ]</v>
      </c>
      <c r="O404" s="3" t="e" cm="1">
        <f t="array" ref="O404">SUM(_xlfn._xlws.FILTER($G$2:$G$2454,_xlfn.MAP($M$2:$M$2454,_xlfn.LAMBDA(_xlpm.x,_xlpm.x=$M404))))</f>
        <v>#NAME?</v>
      </c>
      <c r="P404" s="4" t="e">
        <f t="shared" si="113"/>
        <v>#NAME?</v>
      </c>
      <c r="Q404" s="6" t="e" cm="1">
        <f t="array" ref="Q404">SUM(_xlfn._xlws.FILTER($G$2:$G$2454,_xlfn.MAP($N$2:$N$2454,_xlfn.LAMBDA(_xlpm.x,_xlpm.x=$N404))))</f>
        <v>#NAME?</v>
      </c>
      <c r="R404" s="4" t="e">
        <f t="shared" si="114"/>
        <v>#NAME?</v>
      </c>
      <c r="S404" s="4" t="e">
        <f t="shared" si="115"/>
        <v>#NAME?</v>
      </c>
      <c r="T404" s="4" t="e">
        <f t="shared" si="116"/>
        <v>#NAME?</v>
      </c>
      <c r="U404" s="4" t="e">
        <f t="shared" si="117"/>
        <v>#NAME?</v>
      </c>
      <c r="V404" s="2"/>
      <c r="X404" s="2"/>
      <c r="AC404" s="2"/>
      <c r="AD404" s="2"/>
    </row>
    <row r="405" spans="1:30">
      <c r="A405" s="1" t="str">
        <f t="shared" si="104"/>
        <v>-xu- : [kʃu]</v>
      </c>
      <c r="B405" s="1">
        <f t="shared" si="118"/>
        <v>0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1252</v>
      </c>
      <c r="G405" s="3" t="e">
        <f t="shared" si="105"/>
        <v>#NAME?</v>
      </c>
      <c r="H405" s="1" t="str">
        <f t="shared" si="106"/>
        <v>kʃu</v>
      </c>
      <c r="I405" s="1" t="str">
        <f t="shared" si="107"/>
        <v>xu</v>
      </c>
      <c r="J405" s="10">
        <f t="shared" si="108"/>
        <v>3</v>
      </c>
      <c r="K405" s="1">
        <f t="shared" si="109"/>
        <v>2</v>
      </c>
      <c r="L405" s="10">
        <f t="shared" si="110"/>
        <v>3</v>
      </c>
      <c r="M405" s="1" t="str">
        <f t="shared" si="111"/>
        <v>-xu-</v>
      </c>
      <c r="N405" s="1" t="str">
        <f t="shared" si="112"/>
        <v>[kʃu]</v>
      </c>
      <c r="O405" s="3" t="e" cm="1">
        <f t="array" ref="O405">SUM(_xlfn._xlws.FILTER($G$2:$G$2454,_xlfn.MAP($M$2:$M$2454,_xlfn.LAMBDA(_xlpm.x,_xlpm.x=$M405))))</f>
        <v>#NAME?</v>
      </c>
      <c r="P405" s="4" t="e">
        <f t="shared" si="113"/>
        <v>#NAME?</v>
      </c>
      <c r="Q405" s="6" t="e" cm="1">
        <f t="array" ref="Q405">SUM(_xlfn._xlws.FILTER($G$2:$G$2454,_xlfn.MAP($N$2:$N$2454,_xlfn.LAMBDA(_xlpm.x,_xlpm.x=$N405))))</f>
        <v>#NAME?</v>
      </c>
      <c r="R405" s="4" t="e">
        <f t="shared" si="114"/>
        <v>#NAME?</v>
      </c>
      <c r="S405" s="4" t="e">
        <f t="shared" si="115"/>
        <v>#NAME?</v>
      </c>
      <c r="T405" s="4" t="e">
        <f t="shared" si="116"/>
        <v>#NAME?</v>
      </c>
      <c r="U405" s="4" t="e">
        <f t="shared" si="117"/>
        <v>#NAME?</v>
      </c>
      <c r="V405" s="2"/>
      <c r="X405" s="2"/>
      <c r="AC405" s="2"/>
      <c r="AD405" s="2"/>
    </row>
    <row r="406" spans="1:30">
      <c r="A406" s="1" t="str">
        <f t="shared" si="104"/>
        <v>-so- : [sɔ]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8</v>
      </c>
      <c r="F406" s="9" t="s">
        <v>1051</v>
      </c>
      <c r="G406" s="3" t="e">
        <f t="shared" si="105"/>
        <v>#NAME?</v>
      </c>
      <c r="H406" s="1" t="str">
        <f t="shared" si="106"/>
        <v>sɔ</v>
      </c>
      <c r="I406" s="1" t="str">
        <f t="shared" si="107"/>
        <v>so</v>
      </c>
      <c r="J406" s="10">
        <f t="shared" si="108"/>
        <v>2</v>
      </c>
      <c r="K406" s="1">
        <f t="shared" si="109"/>
        <v>2</v>
      </c>
      <c r="L406" s="10">
        <f t="shared" si="110"/>
        <v>2</v>
      </c>
      <c r="M406" s="1" t="str">
        <f t="shared" si="111"/>
        <v>-so-</v>
      </c>
      <c r="N406" s="1" t="str">
        <f t="shared" si="112"/>
        <v>[sɔ]</v>
      </c>
      <c r="O406" s="3" t="e" cm="1">
        <f t="array" ref="O406">SUM(_xlfn._xlws.FILTER($G$2:$G$2454,_xlfn.MAP($M$2:$M$2454,_xlfn.LAMBDA(_xlpm.x,_xlpm.x=$M406))))</f>
        <v>#NAME?</v>
      </c>
      <c r="P406" s="4" t="e">
        <f t="shared" si="113"/>
        <v>#NAME?</v>
      </c>
      <c r="Q406" s="6" t="e" cm="1">
        <f t="array" ref="Q406">SUM(_xlfn._xlws.FILTER($G$2:$G$2454,_xlfn.MAP($N$2:$N$2454,_xlfn.LAMBDA(_xlpm.x,_xlpm.x=$N406))))</f>
        <v>#NAME?</v>
      </c>
      <c r="R406" s="4" t="e">
        <f t="shared" si="114"/>
        <v>#NAME?</v>
      </c>
      <c r="S406" s="4" t="e">
        <f t="shared" si="115"/>
        <v>#NAME?</v>
      </c>
      <c r="T406" s="4" t="e">
        <f t="shared" si="116"/>
        <v>#NAME?</v>
      </c>
      <c r="U406" s="4" t="e">
        <f t="shared" si="117"/>
        <v>#NAME?</v>
      </c>
      <c r="V406" s="2"/>
      <c r="X406" s="2"/>
      <c r="AC406" s="2"/>
      <c r="AD406" s="2"/>
    </row>
    <row r="407" spans="1:30">
      <c r="A407" s="1" t="str">
        <f t="shared" si="104"/>
        <v>-se- : [zə]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11</v>
      </c>
      <c r="F407" s="9" t="s">
        <v>1296</v>
      </c>
      <c r="G407" s="3" t="e">
        <f t="shared" si="105"/>
        <v>#NAME?</v>
      </c>
      <c r="H407" s="1" t="str">
        <f t="shared" si="106"/>
        <v>zə</v>
      </c>
      <c r="I407" s="1" t="str">
        <f t="shared" si="107"/>
        <v>se</v>
      </c>
      <c r="J407" s="10">
        <f t="shared" si="108"/>
        <v>2</v>
      </c>
      <c r="K407" s="1">
        <f t="shared" si="109"/>
        <v>2</v>
      </c>
      <c r="L407" s="10">
        <f t="shared" si="110"/>
        <v>2</v>
      </c>
      <c r="M407" s="1" t="str">
        <f t="shared" si="111"/>
        <v>-se-</v>
      </c>
      <c r="N407" s="1" t="str">
        <f t="shared" si="112"/>
        <v>[zə]</v>
      </c>
      <c r="O407" s="3" t="e" cm="1">
        <f t="array" ref="O407">SUM(_xlfn._xlws.FILTER($G$2:$G$2454,_xlfn.MAP($M$2:$M$2454,_xlfn.LAMBDA(_xlpm.x,_xlpm.x=$M407))))</f>
        <v>#NAME?</v>
      </c>
      <c r="P407" s="4" t="e">
        <f t="shared" si="113"/>
        <v>#NAME?</v>
      </c>
      <c r="Q407" s="6" t="e" cm="1">
        <f t="array" ref="Q407">SUM(_xlfn._xlws.FILTER($G$2:$G$2454,_xlfn.MAP($N$2:$N$2454,_xlfn.LAMBDA(_xlpm.x,_xlpm.x=$N407))))</f>
        <v>#NAME?</v>
      </c>
      <c r="R407" s="4" t="e">
        <f t="shared" si="114"/>
        <v>#NAME?</v>
      </c>
      <c r="S407" s="4" t="e">
        <f t="shared" si="115"/>
        <v>#NAME?</v>
      </c>
      <c r="T407" s="4" t="e">
        <f t="shared" si="116"/>
        <v>#NAME?</v>
      </c>
      <c r="U407" s="4" t="e">
        <f t="shared" si="117"/>
        <v>#NAME?</v>
      </c>
      <c r="V407" s="2"/>
      <c r="X407" s="2"/>
      <c r="AC407" s="2"/>
      <c r="AD407" s="2"/>
    </row>
    <row r="408" spans="1:30">
      <c r="A408" s="1" t="str">
        <f t="shared" si="104"/>
        <v>-sta- : [stɑ]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5</v>
      </c>
      <c r="F408" s="9" t="s">
        <v>1024</v>
      </c>
      <c r="G408" s="3" t="e">
        <f t="shared" si="105"/>
        <v>#NAME?</v>
      </c>
      <c r="H408" s="4" t="str">
        <f t="shared" si="106"/>
        <v>stɑ</v>
      </c>
      <c r="I408" s="4" t="str">
        <f t="shared" si="107"/>
        <v>sta</v>
      </c>
      <c r="J408" s="10">
        <f t="shared" si="108"/>
        <v>3</v>
      </c>
      <c r="K408" s="1">
        <f t="shared" si="109"/>
        <v>3</v>
      </c>
      <c r="L408" s="10">
        <f t="shared" si="110"/>
        <v>3</v>
      </c>
      <c r="M408" s="1" t="str">
        <f t="shared" si="111"/>
        <v>-sta-</v>
      </c>
      <c r="N408" s="1" t="str">
        <f t="shared" si="112"/>
        <v>[stɑ]</v>
      </c>
      <c r="O408" s="3" t="e" cm="1">
        <f t="array" ref="O408">SUM(_xlfn._xlws.FILTER($G$2:$G$2454,_xlfn.MAP($M$2:$M$2454,_xlfn.LAMBDA(_xlpm.x,_xlpm.x=$M408))))</f>
        <v>#NAME?</v>
      </c>
      <c r="P408" s="4" t="e">
        <f t="shared" si="113"/>
        <v>#NAME?</v>
      </c>
      <c r="Q408" s="6" t="e" cm="1">
        <f t="array" ref="Q408">SUM(_xlfn._xlws.FILTER($G$2:$G$2454,_xlfn.MAP($N$2:$N$2454,_xlfn.LAMBDA(_xlpm.x,_xlpm.x=$N408))))</f>
        <v>#NAME?</v>
      </c>
      <c r="R408" s="4" t="e">
        <f t="shared" si="114"/>
        <v>#NAME?</v>
      </c>
      <c r="S408" s="4" t="e">
        <f t="shared" si="115"/>
        <v>#NAME?</v>
      </c>
      <c r="T408" s="4" t="e">
        <f t="shared" si="116"/>
        <v>#NAME?</v>
      </c>
      <c r="U408" s="4" t="e">
        <f t="shared" si="117"/>
        <v>#NAME?</v>
      </c>
      <c r="V408" s="2"/>
      <c r="X408" s="2"/>
      <c r="AC408" s="2"/>
      <c r="AD408" s="2"/>
    </row>
    <row r="409" spans="1:30">
      <c r="A409" s="1" t="str">
        <f t="shared" si="104"/>
        <v>-sta- : [stæ]</v>
      </c>
      <c r="B409" s="1">
        <f t="shared" si="118"/>
        <v>0</v>
      </c>
      <c r="C409" s="1">
        <f t="shared" si="118"/>
        <v>0</v>
      </c>
      <c r="D409" s="1">
        <f t="shared" si="118"/>
        <v>0</v>
      </c>
      <c r="E409" s="7">
        <v>10</v>
      </c>
      <c r="F409" s="9" t="s">
        <v>276</v>
      </c>
      <c r="G409" s="3" t="e">
        <f t="shared" si="105"/>
        <v>#NAME?</v>
      </c>
      <c r="H409" s="1" t="str">
        <f t="shared" si="106"/>
        <v>stæ</v>
      </c>
      <c r="I409" s="1" t="str">
        <f t="shared" si="107"/>
        <v>sta</v>
      </c>
      <c r="J409" s="10">
        <f t="shared" si="108"/>
        <v>3</v>
      </c>
      <c r="K409" s="1">
        <f t="shared" si="109"/>
        <v>3</v>
      </c>
      <c r="L409" s="10">
        <f t="shared" si="110"/>
        <v>3</v>
      </c>
      <c r="M409" s="1" t="str">
        <f t="shared" si="111"/>
        <v>-sta-</v>
      </c>
      <c r="N409" s="1" t="str">
        <f t="shared" si="112"/>
        <v>[stæ]</v>
      </c>
      <c r="O409" s="3" t="e" cm="1">
        <f t="array" ref="O409">SUM(_xlfn._xlws.FILTER($G$2:$G$2454,_xlfn.MAP($M$2:$M$2454,_xlfn.LAMBDA(_xlpm.x,_xlpm.x=$M409))))</f>
        <v>#NAME?</v>
      </c>
      <c r="P409" s="4" t="e">
        <f t="shared" si="113"/>
        <v>#NAME?</v>
      </c>
      <c r="Q409" s="6" t="e" cm="1">
        <f t="array" ref="Q409">SUM(_xlfn._xlws.FILTER($G$2:$G$2454,_xlfn.MAP($N$2:$N$2454,_xlfn.LAMBDA(_xlpm.x,_xlpm.x=$N409))))</f>
        <v>#NAME?</v>
      </c>
      <c r="R409" s="4" t="e">
        <f t="shared" si="114"/>
        <v>#NAME?</v>
      </c>
      <c r="S409" s="4" t="e">
        <f t="shared" si="115"/>
        <v>#NAME?</v>
      </c>
      <c r="T409" s="4" t="e">
        <f t="shared" si="116"/>
        <v>#NAME?</v>
      </c>
      <c r="U409" s="4" t="e">
        <f t="shared" si="117"/>
        <v>#NAME?</v>
      </c>
      <c r="V409" s="2"/>
      <c r="X409" s="2"/>
      <c r="AC409" s="2"/>
      <c r="AD409" s="2"/>
    </row>
    <row r="410" spans="1:30">
      <c r="A410" s="1" t="str">
        <f t="shared" si="104"/>
        <v>-sta- : [steɪ]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8</v>
      </c>
      <c r="F410" s="9" t="s">
        <v>720</v>
      </c>
      <c r="G410" s="3" t="e">
        <f t="shared" si="105"/>
        <v>#NAME?</v>
      </c>
      <c r="H410" s="4" t="str">
        <f t="shared" si="106"/>
        <v>steɪ</v>
      </c>
      <c r="I410" s="4" t="str">
        <f t="shared" si="107"/>
        <v>sta</v>
      </c>
      <c r="J410" s="10">
        <f t="shared" si="108"/>
        <v>4</v>
      </c>
      <c r="K410" s="1">
        <f t="shared" si="109"/>
        <v>3</v>
      </c>
      <c r="L410" s="10">
        <f t="shared" si="110"/>
        <v>4</v>
      </c>
      <c r="M410" s="1" t="str">
        <f t="shared" si="111"/>
        <v>-sta-</v>
      </c>
      <c r="N410" s="1" t="str">
        <f t="shared" si="112"/>
        <v>[steɪ]</v>
      </c>
      <c r="O410" s="3" t="e" cm="1">
        <f t="array" ref="O410">SUM(_xlfn._xlws.FILTER($G$2:$G$2454,_xlfn.MAP($M$2:$M$2454,_xlfn.LAMBDA(_xlpm.x,_xlpm.x=$M410))))</f>
        <v>#NAME?</v>
      </c>
      <c r="P410" s="4" t="e">
        <f t="shared" si="113"/>
        <v>#NAME?</v>
      </c>
      <c r="Q410" s="6" t="e" cm="1">
        <f t="array" ref="Q410">SUM(_xlfn._xlws.FILTER($G$2:$G$2454,_xlfn.MAP($N$2:$N$2454,_xlfn.LAMBDA(_xlpm.x,_xlpm.x=$N410))))</f>
        <v>#NAME?</v>
      </c>
      <c r="R410" s="4" t="e">
        <f t="shared" si="114"/>
        <v>#NAME?</v>
      </c>
      <c r="S410" s="4" t="e">
        <f t="shared" si="115"/>
        <v>#NAME?</v>
      </c>
      <c r="T410" s="4" t="e">
        <f t="shared" si="116"/>
        <v>#NAME?</v>
      </c>
      <c r="U410" s="4" t="e">
        <f t="shared" si="117"/>
        <v>#NAME?</v>
      </c>
      <c r="V410" s="2"/>
      <c r="X410" s="2"/>
      <c r="AC410" s="2"/>
      <c r="AD410" s="2"/>
    </row>
    <row r="411" spans="1:30">
      <c r="A411" s="1" t="str">
        <f t="shared" si="104"/>
        <v>-bu- : [bʊ]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4</v>
      </c>
      <c r="F411" s="9" t="s">
        <v>1250</v>
      </c>
      <c r="G411" s="3" t="e">
        <f t="shared" si="105"/>
        <v>#NAME?</v>
      </c>
      <c r="H411" s="4" t="str">
        <f t="shared" si="106"/>
        <v>bʊ</v>
      </c>
      <c r="I411" s="4" t="str">
        <f t="shared" si="107"/>
        <v>bu</v>
      </c>
      <c r="J411" s="10">
        <f t="shared" si="108"/>
        <v>2</v>
      </c>
      <c r="K411" s="1">
        <f t="shared" si="109"/>
        <v>2</v>
      </c>
      <c r="L411" s="10">
        <f t="shared" si="110"/>
        <v>2</v>
      </c>
      <c r="M411" s="1" t="str">
        <f t="shared" si="111"/>
        <v>-bu-</v>
      </c>
      <c r="N411" s="1" t="str">
        <f t="shared" si="112"/>
        <v>[bʊ]</v>
      </c>
      <c r="O411" s="3" t="e" cm="1">
        <f t="array" ref="O411">SUM(_xlfn._xlws.FILTER($G$2:$G$2454,_xlfn.MAP($M$2:$M$2454,_xlfn.LAMBDA(_xlpm.x,_xlpm.x=$M411))))</f>
        <v>#NAME?</v>
      </c>
      <c r="P411" s="4" t="e">
        <f t="shared" si="113"/>
        <v>#NAME?</v>
      </c>
      <c r="Q411" s="6" t="e" cm="1">
        <f t="array" ref="Q411">SUM(_xlfn._xlws.FILTER($G$2:$G$2454,_xlfn.MAP($N$2:$N$2454,_xlfn.LAMBDA(_xlpm.x,_xlpm.x=$N411))))</f>
        <v>#NAME?</v>
      </c>
      <c r="R411" s="4" t="e">
        <f t="shared" si="114"/>
        <v>#NAME?</v>
      </c>
      <c r="S411" s="4" t="e">
        <f t="shared" si="115"/>
        <v>#NAME?</v>
      </c>
      <c r="T411" s="4" t="e">
        <f t="shared" si="116"/>
        <v>#NAME?</v>
      </c>
      <c r="U411" s="4" t="e">
        <f t="shared" si="117"/>
        <v>#NAME?</v>
      </c>
      <c r="V411" s="2"/>
      <c r="X411" s="2"/>
      <c r="AC411" s="2"/>
      <c r="AD411" s="2"/>
    </row>
    <row r="412" spans="1:30">
      <c r="A412" s="1" t="str">
        <f t="shared" si="104"/>
        <v>-ke- : [kɜ]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2</v>
      </c>
      <c r="F412" s="9" t="s">
        <v>1600</v>
      </c>
      <c r="G412" s="3" t="e">
        <f t="shared" si="105"/>
        <v>#NAME?</v>
      </c>
      <c r="H412" s="4" t="str">
        <f t="shared" si="106"/>
        <v>kɜ</v>
      </c>
      <c r="I412" s="4" t="str">
        <f t="shared" si="107"/>
        <v>ke</v>
      </c>
      <c r="J412" s="10">
        <f t="shared" si="108"/>
        <v>2</v>
      </c>
      <c r="K412" s="1">
        <f t="shared" si="109"/>
        <v>2</v>
      </c>
      <c r="L412" s="10">
        <f t="shared" si="110"/>
        <v>2</v>
      </c>
      <c r="M412" s="1" t="str">
        <f t="shared" si="111"/>
        <v>-ke-</v>
      </c>
      <c r="N412" s="1" t="str">
        <f t="shared" si="112"/>
        <v>[kɜ]</v>
      </c>
      <c r="O412" s="3" t="e" cm="1">
        <f t="array" ref="O412">SUM(_xlfn._xlws.FILTER($G$2:$G$2454,_xlfn.MAP($M$2:$M$2454,_xlfn.LAMBDA(_xlpm.x,_xlpm.x=$M412))))</f>
        <v>#NAME?</v>
      </c>
      <c r="P412" s="4" t="e">
        <f t="shared" si="113"/>
        <v>#NAME?</v>
      </c>
      <c r="Q412" s="6" t="e" cm="1">
        <f t="array" ref="Q412">SUM(_xlfn._xlws.FILTER($G$2:$G$2454,_xlfn.MAP($N$2:$N$2454,_xlfn.LAMBDA(_xlpm.x,_xlpm.x=$N412))))</f>
        <v>#NAME?</v>
      </c>
      <c r="R412" s="4" t="e">
        <f t="shared" si="114"/>
        <v>#NAME?</v>
      </c>
      <c r="S412" s="4" t="e">
        <f t="shared" si="115"/>
        <v>#NAME?</v>
      </c>
      <c r="T412" s="4" t="e">
        <f t="shared" si="116"/>
        <v>#NAME?</v>
      </c>
      <c r="U412" s="4" t="e">
        <f t="shared" si="117"/>
        <v>#NAME?</v>
      </c>
      <c r="V412" s="2"/>
      <c r="X412" s="2"/>
      <c r="AC412" s="2"/>
      <c r="AD412" s="2"/>
    </row>
    <row r="413" spans="1:30">
      <c r="A413" s="1" t="str">
        <f t="shared" si="104"/>
        <v>-bo- : [boʊ]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6</v>
      </c>
      <c r="F413" s="9" t="s">
        <v>983</v>
      </c>
      <c r="G413" s="3" t="e">
        <f t="shared" si="105"/>
        <v>#NAME?</v>
      </c>
      <c r="H413" s="1" t="str">
        <f t="shared" si="106"/>
        <v>boʊ</v>
      </c>
      <c r="I413" s="1" t="str">
        <f t="shared" si="107"/>
        <v>bo</v>
      </c>
      <c r="J413" s="10">
        <f t="shared" si="108"/>
        <v>3</v>
      </c>
      <c r="K413" s="1">
        <f t="shared" si="109"/>
        <v>2</v>
      </c>
      <c r="L413" s="10">
        <f t="shared" si="110"/>
        <v>3</v>
      </c>
      <c r="M413" s="1" t="str">
        <f t="shared" si="111"/>
        <v>-bo-</v>
      </c>
      <c r="N413" s="1" t="str">
        <f t="shared" si="112"/>
        <v>[boʊ]</v>
      </c>
      <c r="O413" s="3" t="e" cm="1">
        <f t="array" ref="O413">SUM(_xlfn._xlws.FILTER($G$2:$G$2454,_xlfn.MAP($M$2:$M$2454,_xlfn.LAMBDA(_xlpm.x,_xlpm.x=$M413))))</f>
        <v>#NAME?</v>
      </c>
      <c r="P413" s="4" t="e">
        <f t="shared" si="113"/>
        <v>#NAME?</v>
      </c>
      <c r="Q413" s="6" t="e" cm="1">
        <f t="array" ref="Q413">SUM(_xlfn._xlws.FILTER($G$2:$G$2454,_xlfn.MAP($N$2:$N$2454,_xlfn.LAMBDA(_xlpm.x,_xlpm.x=$N413))))</f>
        <v>#NAME?</v>
      </c>
      <c r="R413" s="4" t="e">
        <f t="shared" si="114"/>
        <v>#NAME?</v>
      </c>
      <c r="S413" s="4" t="e">
        <f t="shared" si="115"/>
        <v>#NAME?</v>
      </c>
      <c r="T413" s="4" t="e">
        <f t="shared" si="116"/>
        <v>#NAME?</v>
      </c>
      <c r="U413" s="4" t="e">
        <f t="shared" si="117"/>
        <v>#NAME?</v>
      </c>
      <c r="V413" s="2"/>
      <c r="X413" s="2"/>
      <c r="AC413" s="2"/>
      <c r="AD413" s="2"/>
    </row>
    <row r="414" spans="1:30">
      <c r="A414" s="1" t="str">
        <f t="shared" si="104"/>
        <v>-ca- : [keɪ]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29</v>
      </c>
      <c r="F414" s="9" t="s">
        <v>544</v>
      </c>
      <c r="G414" s="3" t="e">
        <f t="shared" si="105"/>
        <v>#NAME?</v>
      </c>
      <c r="H414" s="1" t="str">
        <f t="shared" si="106"/>
        <v>keɪ</v>
      </c>
      <c r="I414" s="1" t="str">
        <f t="shared" si="107"/>
        <v>ca</v>
      </c>
      <c r="J414" s="10">
        <f t="shared" si="108"/>
        <v>3</v>
      </c>
      <c r="K414" s="1">
        <f t="shared" si="109"/>
        <v>2</v>
      </c>
      <c r="L414" s="10">
        <f t="shared" si="110"/>
        <v>3</v>
      </c>
      <c r="M414" s="1" t="str">
        <f t="shared" si="111"/>
        <v>-ca-</v>
      </c>
      <c r="N414" s="1" t="str">
        <f t="shared" si="112"/>
        <v>[keɪ]</v>
      </c>
      <c r="O414" s="3" t="e" cm="1">
        <f t="array" ref="O414">SUM(_xlfn._xlws.FILTER($G$2:$G$2454,_xlfn.MAP($M$2:$M$2454,_xlfn.LAMBDA(_xlpm.x,_xlpm.x=$M414))))</f>
        <v>#NAME?</v>
      </c>
      <c r="P414" s="4" t="e">
        <f t="shared" si="113"/>
        <v>#NAME?</v>
      </c>
      <c r="Q414" s="6" t="e" cm="1">
        <f t="array" ref="Q414">SUM(_xlfn._xlws.FILTER($G$2:$G$2454,_xlfn.MAP($N$2:$N$2454,_xlfn.LAMBDA(_xlpm.x,_xlpm.x=$N414))))</f>
        <v>#NAME?</v>
      </c>
      <c r="R414" s="4" t="e">
        <f t="shared" si="114"/>
        <v>#NAME?</v>
      </c>
      <c r="S414" s="4" t="e">
        <f t="shared" si="115"/>
        <v>#NAME?</v>
      </c>
      <c r="T414" s="4" t="e">
        <f t="shared" si="116"/>
        <v>#NAME?</v>
      </c>
      <c r="U414" s="4" t="e">
        <f t="shared" si="117"/>
        <v>#NAME?</v>
      </c>
      <c r="V414" s="2"/>
      <c r="X414" s="2"/>
      <c r="AC414" s="2"/>
      <c r="AD414" s="2"/>
    </row>
    <row r="415" spans="1:30">
      <c r="A415" s="1" t="str">
        <f t="shared" si="104"/>
        <v>-fa- : [feɪ]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10</v>
      </c>
      <c r="F415" s="9" t="s">
        <v>826</v>
      </c>
      <c r="G415" s="3" t="e">
        <f t="shared" si="105"/>
        <v>#NAME?</v>
      </c>
      <c r="H415" s="4" t="str">
        <f t="shared" si="106"/>
        <v>feɪ</v>
      </c>
      <c r="I415" s="4" t="str">
        <f t="shared" si="107"/>
        <v>fa</v>
      </c>
      <c r="J415" s="10">
        <f t="shared" si="108"/>
        <v>3</v>
      </c>
      <c r="K415" s="1">
        <f t="shared" si="109"/>
        <v>2</v>
      </c>
      <c r="L415" s="10">
        <f t="shared" si="110"/>
        <v>3</v>
      </c>
      <c r="M415" s="1" t="str">
        <f t="shared" si="111"/>
        <v>-fa-</v>
      </c>
      <c r="N415" s="1" t="str">
        <f t="shared" si="112"/>
        <v>[feɪ]</v>
      </c>
      <c r="O415" s="3" t="e" cm="1">
        <f t="array" ref="O415">SUM(_xlfn._xlws.FILTER($G$2:$G$2454,_xlfn.MAP($M$2:$M$2454,_xlfn.LAMBDA(_xlpm.x,_xlpm.x=$M415))))</f>
        <v>#NAME?</v>
      </c>
      <c r="P415" s="4" t="e">
        <f t="shared" si="113"/>
        <v>#NAME?</v>
      </c>
      <c r="Q415" s="6" t="e" cm="1">
        <f t="array" ref="Q415">SUM(_xlfn._xlws.FILTER($G$2:$G$2454,_xlfn.MAP($N$2:$N$2454,_xlfn.LAMBDA(_xlpm.x,_xlpm.x=$N415))))</f>
        <v>#NAME?</v>
      </c>
      <c r="R415" s="4" t="e">
        <f t="shared" si="114"/>
        <v>#NAME?</v>
      </c>
      <c r="S415" s="4" t="e">
        <f t="shared" si="115"/>
        <v>#NAME?</v>
      </c>
      <c r="T415" s="4" t="e">
        <f t="shared" si="116"/>
        <v>#NAME?</v>
      </c>
      <c r="U415" s="4" t="e">
        <f t="shared" si="117"/>
        <v>#NAME?</v>
      </c>
      <c r="V415" s="2"/>
      <c r="X415" s="2"/>
      <c r="AC415" s="2"/>
      <c r="AD415" s="2"/>
    </row>
    <row r="416" spans="1:30">
      <c r="A416" s="1" t="str">
        <f t="shared" si="104"/>
        <v>-fa- : [fɑ]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11</v>
      </c>
      <c r="F416" s="9" t="s">
        <v>900</v>
      </c>
      <c r="G416" s="3" t="e">
        <f t="shared" si="105"/>
        <v>#NAME?</v>
      </c>
      <c r="H416" s="4" t="str">
        <f t="shared" si="106"/>
        <v>fɑ</v>
      </c>
      <c r="I416" s="4" t="str">
        <f t="shared" si="107"/>
        <v>fa</v>
      </c>
      <c r="J416" s="10">
        <f t="shared" si="108"/>
        <v>2</v>
      </c>
      <c r="K416" s="1">
        <f t="shared" si="109"/>
        <v>2</v>
      </c>
      <c r="L416" s="10">
        <f t="shared" si="110"/>
        <v>2</v>
      </c>
      <c r="M416" s="1" t="str">
        <f t="shared" si="111"/>
        <v>-fa-</v>
      </c>
      <c r="N416" s="1" t="str">
        <f t="shared" si="112"/>
        <v>[fɑ]</v>
      </c>
      <c r="O416" s="3" t="e" cm="1">
        <f t="array" ref="O416">SUM(_xlfn._xlws.FILTER($G$2:$G$2454,_xlfn.MAP($M$2:$M$2454,_xlfn.LAMBDA(_xlpm.x,_xlpm.x=$M416))))</f>
        <v>#NAME?</v>
      </c>
      <c r="P416" s="4" t="e">
        <f t="shared" si="113"/>
        <v>#NAME?</v>
      </c>
      <c r="Q416" s="6" t="e" cm="1">
        <f t="array" ref="Q416">SUM(_xlfn._xlws.FILTER($G$2:$G$2454,_xlfn.MAP($N$2:$N$2454,_xlfn.LAMBDA(_xlpm.x,_xlpm.x=$N416))))</f>
        <v>#NAME?</v>
      </c>
      <c r="R416" s="4" t="e">
        <f t="shared" si="114"/>
        <v>#NAME?</v>
      </c>
      <c r="S416" s="4" t="e">
        <f t="shared" si="115"/>
        <v>#NAME?</v>
      </c>
      <c r="T416" s="4" t="e">
        <f t="shared" si="116"/>
        <v>#NAME?</v>
      </c>
      <c r="U416" s="4" t="e">
        <f t="shared" si="117"/>
        <v>#NAME?</v>
      </c>
      <c r="V416" s="2"/>
      <c r="X416" s="2"/>
      <c r="AC416" s="2"/>
      <c r="AD416" s="2"/>
    </row>
    <row r="417" spans="1:30">
      <c r="A417" s="1" t="str">
        <f t="shared" si="104"/>
        <v>-ba- : [beɪ]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13</v>
      </c>
      <c r="F417" s="9" t="s">
        <v>704</v>
      </c>
      <c r="G417" s="3" t="e">
        <f t="shared" si="105"/>
        <v>#NAME?</v>
      </c>
      <c r="H417" s="4" t="str">
        <f t="shared" si="106"/>
        <v>beɪ</v>
      </c>
      <c r="I417" s="4" t="str">
        <f t="shared" si="107"/>
        <v>ba</v>
      </c>
      <c r="J417" s="10">
        <f t="shared" si="108"/>
        <v>3</v>
      </c>
      <c r="K417" s="1">
        <f t="shared" si="109"/>
        <v>2</v>
      </c>
      <c r="L417" s="10">
        <f t="shared" si="110"/>
        <v>3</v>
      </c>
      <c r="M417" s="1" t="str">
        <f t="shared" si="111"/>
        <v>-ba-</v>
      </c>
      <c r="N417" s="1" t="str">
        <f t="shared" si="112"/>
        <v>[beɪ]</v>
      </c>
      <c r="O417" s="3" t="e" cm="1">
        <f t="array" ref="O417">SUM(_xlfn._xlws.FILTER($G$2:$G$2454,_xlfn.MAP($M$2:$M$2454,_xlfn.LAMBDA(_xlpm.x,_xlpm.x=$M417))))</f>
        <v>#NAME?</v>
      </c>
      <c r="P417" s="4" t="e">
        <f t="shared" si="113"/>
        <v>#NAME?</v>
      </c>
      <c r="Q417" s="6" t="e" cm="1">
        <f t="array" ref="Q417">SUM(_xlfn._xlws.FILTER($G$2:$G$2454,_xlfn.MAP($N$2:$N$2454,_xlfn.LAMBDA(_xlpm.x,_xlpm.x=$N417))))</f>
        <v>#NAME?</v>
      </c>
      <c r="R417" s="4" t="e">
        <f t="shared" si="114"/>
        <v>#NAME?</v>
      </c>
      <c r="S417" s="4" t="e">
        <f t="shared" si="115"/>
        <v>#NAME?</v>
      </c>
      <c r="T417" s="4" t="e">
        <f t="shared" si="116"/>
        <v>#NAME?</v>
      </c>
      <c r="U417" s="4" t="e">
        <f t="shared" si="117"/>
        <v>#NAME?</v>
      </c>
      <c r="V417" s="2"/>
      <c r="X417" s="2"/>
      <c r="AC417" s="2"/>
      <c r="AD417" s="2"/>
    </row>
    <row r="418" spans="1:30">
      <c r="A418" s="1" t="str">
        <f t="shared" si="104"/>
        <v>-nce- : [nsɪ]</v>
      </c>
      <c r="B418" s="1">
        <f t="shared" si="118"/>
        <v>0</v>
      </c>
      <c r="C418" s="1">
        <f t="shared" si="118"/>
        <v>0</v>
      </c>
      <c r="D418" s="1">
        <f t="shared" si="118"/>
        <v>1</v>
      </c>
      <c r="E418" s="7">
        <v>7</v>
      </c>
      <c r="F418" s="9" t="s">
        <v>1232</v>
      </c>
      <c r="G418" s="3" t="e">
        <f t="shared" si="105"/>
        <v>#NAME?</v>
      </c>
      <c r="H418" s="4" t="str">
        <f t="shared" si="106"/>
        <v>nsɪ</v>
      </c>
      <c r="I418" s="4" t="str">
        <f t="shared" si="107"/>
        <v>nce</v>
      </c>
      <c r="J418" s="10">
        <f t="shared" si="108"/>
        <v>3</v>
      </c>
      <c r="K418" s="1">
        <f t="shared" si="109"/>
        <v>3</v>
      </c>
      <c r="L418" s="10">
        <f t="shared" si="110"/>
        <v>3</v>
      </c>
      <c r="M418" s="1" t="str">
        <f t="shared" si="111"/>
        <v>-nce-</v>
      </c>
      <c r="N418" s="1" t="str">
        <f t="shared" si="112"/>
        <v>[nsɪ]</v>
      </c>
      <c r="O418" s="3" t="e" cm="1">
        <f t="array" ref="O418">SUM(_xlfn._xlws.FILTER($G$2:$G$2454,_xlfn.MAP($M$2:$M$2454,_xlfn.LAMBDA(_xlpm.x,_xlpm.x=$M418))))</f>
        <v>#NAME?</v>
      </c>
      <c r="P418" s="4" t="e">
        <f t="shared" si="113"/>
        <v>#NAME?</v>
      </c>
      <c r="Q418" s="6" t="e" cm="1">
        <f t="array" ref="Q418">SUM(_xlfn._xlws.FILTER($G$2:$G$2454,_xlfn.MAP($N$2:$N$2454,_xlfn.LAMBDA(_xlpm.x,_xlpm.x=$N418))))</f>
        <v>#NAME?</v>
      </c>
      <c r="R418" s="4" t="e">
        <f t="shared" si="114"/>
        <v>#NAME?</v>
      </c>
      <c r="S418" s="4" t="e">
        <f t="shared" si="115"/>
        <v>#NAME?</v>
      </c>
      <c r="T418" s="4" t="e">
        <f t="shared" si="116"/>
        <v>#NAME?</v>
      </c>
      <c r="U418" s="4" t="e">
        <f t="shared" si="117"/>
        <v>#NAME?</v>
      </c>
      <c r="V418" s="2"/>
      <c r="X418" s="2"/>
      <c r="AC418" s="2"/>
      <c r="AD418" s="2"/>
    </row>
    <row r="419" spans="1:30">
      <c r="A419" s="1" t="str">
        <f t="shared" si="104"/>
        <v>-ge- : [ɡə]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6</v>
      </c>
      <c r="F419" s="9" t="s">
        <v>1350</v>
      </c>
      <c r="G419" s="3" t="e">
        <f t="shared" si="105"/>
        <v>#NAME?</v>
      </c>
      <c r="H419" s="4" t="str">
        <f t="shared" si="106"/>
        <v>ɡə</v>
      </c>
      <c r="I419" s="4" t="str">
        <f t="shared" si="107"/>
        <v>ge</v>
      </c>
      <c r="J419" s="10">
        <f t="shared" si="108"/>
        <v>2</v>
      </c>
      <c r="K419" s="1">
        <f t="shared" si="109"/>
        <v>2</v>
      </c>
      <c r="L419" s="10">
        <f t="shared" si="110"/>
        <v>2</v>
      </c>
      <c r="M419" s="1" t="str">
        <f t="shared" si="111"/>
        <v>-ge-</v>
      </c>
      <c r="N419" s="1" t="str">
        <f t="shared" si="112"/>
        <v>[ɡə]</v>
      </c>
      <c r="O419" s="3" t="e" cm="1">
        <f t="array" ref="O419">SUM(_xlfn._xlws.FILTER($G$2:$G$2454,_xlfn.MAP($M$2:$M$2454,_xlfn.LAMBDA(_xlpm.x,_xlpm.x=$M419))))</f>
        <v>#NAME?</v>
      </c>
      <c r="P419" s="4" t="e">
        <f t="shared" si="113"/>
        <v>#NAME?</v>
      </c>
      <c r="Q419" s="6" t="e" cm="1">
        <f t="array" ref="Q419">SUM(_xlfn._xlws.FILTER($G$2:$G$2454,_xlfn.MAP($N$2:$N$2454,_xlfn.LAMBDA(_xlpm.x,_xlpm.x=$N419))))</f>
        <v>#NAME?</v>
      </c>
      <c r="R419" s="4" t="e">
        <f t="shared" si="114"/>
        <v>#NAME?</v>
      </c>
      <c r="S419" s="4" t="e">
        <f t="shared" si="115"/>
        <v>#NAME?</v>
      </c>
      <c r="T419" s="4" t="e">
        <f t="shared" si="116"/>
        <v>#NAME?</v>
      </c>
      <c r="U419" s="4" t="e">
        <f t="shared" si="117"/>
        <v>#NAME?</v>
      </c>
      <c r="V419" s="2"/>
      <c r="X419" s="2"/>
      <c r="AC419" s="2"/>
      <c r="AD419" s="2"/>
    </row>
    <row r="420" spans="1:30">
      <c r="A420" s="1" t="str">
        <f t="shared" si="104"/>
        <v>-mu- : [mu]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1</v>
      </c>
      <c r="F420" s="9" t="s">
        <v>2122</v>
      </c>
      <c r="G420" s="3" t="e">
        <f t="shared" si="105"/>
        <v>#NAME?</v>
      </c>
      <c r="H420" s="4" t="str">
        <f t="shared" si="106"/>
        <v>mu</v>
      </c>
      <c r="I420" s="4" t="str">
        <f t="shared" si="107"/>
        <v>mu</v>
      </c>
      <c r="J420" s="10">
        <f t="shared" si="108"/>
        <v>2</v>
      </c>
      <c r="K420" s="1">
        <f t="shared" si="109"/>
        <v>2</v>
      </c>
      <c r="L420" s="10">
        <f t="shared" si="110"/>
        <v>2</v>
      </c>
      <c r="M420" s="1" t="str">
        <f t="shared" si="111"/>
        <v>-mu-</v>
      </c>
      <c r="N420" s="1" t="str">
        <f t="shared" si="112"/>
        <v>[mu]</v>
      </c>
      <c r="O420" s="3" t="e" cm="1">
        <f t="array" ref="O420">SUM(_xlfn._xlws.FILTER($G$2:$G$2454,_xlfn.MAP($M$2:$M$2454,_xlfn.LAMBDA(_xlpm.x,_xlpm.x=$M420))))</f>
        <v>#NAME?</v>
      </c>
      <c r="P420" s="4" t="e">
        <f t="shared" si="113"/>
        <v>#NAME?</v>
      </c>
      <c r="Q420" s="6" t="e" cm="1">
        <f t="array" ref="Q420">SUM(_xlfn._xlws.FILTER($G$2:$G$2454,_xlfn.MAP($N$2:$N$2454,_xlfn.LAMBDA(_xlpm.x,_xlpm.x=$N420))))</f>
        <v>#NAME?</v>
      </c>
      <c r="R420" s="4" t="e">
        <f t="shared" si="114"/>
        <v>#NAME?</v>
      </c>
      <c r="S420" s="4" t="e">
        <f t="shared" si="115"/>
        <v>#NAME?</v>
      </c>
      <c r="T420" s="4" t="e">
        <f t="shared" si="116"/>
        <v>#NAME?</v>
      </c>
      <c r="U420" s="4" t="e">
        <f t="shared" si="117"/>
        <v>#NAME?</v>
      </c>
      <c r="V420" s="2"/>
      <c r="X420" s="2"/>
      <c r="AC420" s="2"/>
      <c r="AD420" s="2"/>
    </row>
    <row r="421" spans="1:30">
      <c r="A421" s="1" t="str">
        <f t="shared" si="104"/>
        <v>-su- : [sɜ]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5</v>
      </c>
      <c r="F421" s="9" t="s">
        <v>1346</v>
      </c>
      <c r="G421" s="3" t="e">
        <f t="shared" si="105"/>
        <v>#NAME?</v>
      </c>
      <c r="H421" s="4" t="str">
        <f t="shared" si="106"/>
        <v>sɜ</v>
      </c>
      <c r="I421" s="4" t="str">
        <f t="shared" si="107"/>
        <v>su</v>
      </c>
      <c r="J421" s="10">
        <f t="shared" si="108"/>
        <v>2</v>
      </c>
      <c r="K421" s="1">
        <f t="shared" si="109"/>
        <v>2</v>
      </c>
      <c r="L421" s="10">
        <f t="shared" si="110"/>
        <v>2</v>
      </c>
      <c r="M421" s="1" t="str">
        <f t="shared" si="111"/>
        <v>-su-</v>
      </c>
      <c r="N421" s="1" t="str">
        <f t="shared" si="112"/>
        <v>[sɜ]</v>
      </c>
      <c r="O421" s="3" t="e" cm="1">
        <f t="array" ref="O421">SUM(_xlfn._xlws.FILTER($G$2:$G$2454,_xlfn.MAP($M$2:$M$2454,_xlfn.LAMBDA(_xlpm.x,_xlpm.x=$M421))))</f>
        <v>#NAME?</v>
      </c>
      <c r="P421" s="4" t="e">
        <f t="shared" si="113"/>
        <v>#NAME?</v>
      </c>
      <c r="Q421" s="6" t="e" cm="1">
        <f t="array" ref="Q421">SUM(_xlfn._xlws.FILTER($G$2:$G$2454,_xlfn.MAP($N$2:$N$2454,_xlfn.LAMBDA(_xlpm.x,_xlpm.x=$N421))))</f>
        <v>#NAME?</v>
      </c>
      <c r="R421" s="4" t="e">
        <f t="shared" si="114"/>
        <v>#NAME?</v>
      </c>
      <c r="S421" s="4" t="e">
        <f t="shared" si="115"/>
        <v>#NAME?</v>
      </c>
      <c r="T421" s="4" t="e">
        <f t="shared" si="116"/>
        <v>#NAME?</v>
      </c>
      <c r="U421" s="4" t="e">
        <f t="shared" si="117"/>
        <v>#NAME?</v>
      </c>
      <c r="V421" s="2"/>
      <c r="X421" s="2"/>
      <c r="AC421" s="2"/>
      <c r="AD421" s="2"/>
    </row>
    <row r="422" spans="1:30">
      <c r="A422" s="1" t="str">
        <f t="shared" si="104"/>
        <v>-ce- : [si]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1</v>
      </c>
      <c r="F422" s="9" t="s">
        <v>2202</v>
      </c>
      <c r="G422" s="3" t="e">
        <f t="shared" si="105"/>
        <v>#NAME?</v>
      </c>
      <c r="H422" s="4" t="str">
        <f t="shared" si="106"/>
        <v>si</v>
      </c>
      <c r="I422" s="4" t="str">
        <f t="shared" si="107"/>
        <v>ce</v>
      </c>
      <c r="J422" s="10">
        <f t="shared" si="108"/>
        <v>2</v>
      </c>
      <c r="K422" s="1">
        <f t="shared" si="109"/>
        <v>2</v>
      </c>
      <c r="L422" s="10">
        <f t="shared" si="110"/>
        <v>2</v>
      </c>
      <c r="M422" s="1" t="str">
        <f t="shared" si="111"/>
        <v>-ce-</v>
      </c>
      <c r="N422" s="1" t="str">
        <f t="shared" si="112"/>
        <v>[si]</v>
      </c>
      <c r="O422" s="3" t="e" cm="1">
        <f t="array" ref="O422">SUM(_xlfn._xlws.FILTER($G$2:$G$2454,_xlfn.MAP($M$2:$M$2454,_xlfn.LAMBDA(_xlpm.x,_xlpm.x=$M422))))</f>
        <v>#NAME?</v>
      </c>
      <c r="P422" s="4" t="e">
        <f t="shared" si="113"/>
        <v>#NAME?</v>
      </c>
      <c r="Q422" s="6" t="e" cm="1">
        <f t="array" ref="Q422">SUM(_xlfn._xlws.FILTER($G$2:$G$2454,_xlfn.MAP($N$2:$N$2454,_xlfn.LAMBDA(_xlpm.x,_xlpm.x=$N422))))</f>
        <v>#NAME?</v>
      </c>
      <c r="R422" s="4" t="e">
        <f t="shared" si="114"/>
        <v>#NAME?</v>
      </c>
      <c r="S422" s="4" t="e">
        <f t="shared" si="115"/>
        <v>#NAME?</v>
      </c>
      <c r="T422" s="4" t="e">
        <f t="shared" si="116"/>
        <v>#NAME?</v>
      </c>
      <c r="U422" s="4" t="e">
        <f t="shared" si="117"/>
        <v>#NAME?</v>
      </c>
      <c r="V422" s="2"/>
      <c r="X422" s="2"/>
      <c r="AC422" s="2"/>
      <c r="AD422" s="2"/>
    </row>
    <row r="423" spans="1:30">
      <c r="A423" s="1" t="str">
        <f t="shared" si="104"/>
        <v>-gree- : [ɡɹɛ]</v>
      </c>
      <c r="B423" s="1">
        <f t="shared" si="119"/>
        <v>0</v>
      </c>
      <c r="C423" s="1">
        <f t="shared" si="119"/>
        <v>0</v>
      </c>
      <c r="D423" s="1">
        <f t="shared" si="119"/>
        <v>0</v>
      </c>
      <c r="E423" s="7">
        <v>1</v>
      </c>
      <c r="F423" s="9" t="s">
        <v>2428</v>
      </c>
      <c r="G423" s="3" t="e">
        <f t="shared" si="105"/>
        <v>#NAME?</v>
      </c>
      <c r="H423" s="4" t="str">
        <f t="shared" si="106"/>
        <v>ɡɹɛ</v>
      </c>
      <c r="I423" s="4" t="str">
        <f t="shared" si="107"/>
        <v>gree</v>
      </c>
      <c r="J423" s="10">
        <f t="shared" si="108"/>
        <v>3</v>
      </c>
      <c r="K423" s="1">
        <f t="shared" si="109"/>
        <v>4</v>
      </c>
      <c r="L423" s="10">
        <f t="shared" si="110"/>
        <v>4</v>
      </c>
      <c r="M423" s="1" t="str">
        <f t="shared" si="111"/>
        <v>-gree-</v>
      </c>
      <c r="N423" s="1" t="str">
        <f t="shared" si="112"/>
        <v>[ɡɹɛ]</v>
      </c>
      <c r="O423" s="3" t="e" cm="1">
        <f t="array" ref="O423">SUM(_xlfn._xlws.FILTER($G$2:$G$2454,_xlfn.MAP($M$2:$M$2454,_xlfn.LAMBDA(_xlpm.x,_xlpm.x=$M423))))</f>
        <v>#NAME?</v>
      </c>
      <c r="P423" s="4" t="e">
        <f t="shared" si="113"/>
        <v>#NAME?</v>
      </c>
      <c r="Q423" s="6" t="e" cm="1">
        <f t="array" ref="Q423">SUM(_xlfn._xlws.FILTER($G$2:$G$2454,_xlfn.MAP($N$2:$N$2454,_xlfn.LAMBDA(_xlpm.x,_xlpm.x=$N423))))</f>
        <v>#NAME?</v>
      </c>
      <c r="R423" s="4" t="e">
        <f t="shared" si="114"/>
        <v>#NAME?</v>
      </c>
      <c r="S423" s="4" t="e">
        <f t="shared" si="115"/>
        <v>#NAME?</v>
      </c>
      <c r="T423" s="4" t="e">
        <f t="shared" si="116"/>
        <v>#NAME?</v>
      </c>
      <c r="U423" s="4" t="e">
        <f t="shared" si="117"/>
        <v>#NAME?</v>
      </c>
      <c r="V423" s="2"/>
      <c r="X423" s="2"/>
      <c r="AC423" s="2"/>
      <c r="AD423" s="2"/>
    </row>
    <row r="424" spans="1:30">
      <c r="A424" s="1" t="str">
        <f t="shared" si="104"/>
        <v>-hea- : [hɜ]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2</v>
      </c>
      <c r="F424" s="9" t="s">
        <v>1482</v>
      </c>
      <c r="G424" s="3" t="e">
        <f t="shared" si="105"/>
        <v>#NAME?</v>
      </c>
      <c r="H424" s="4" t="str">
        <f t="shared" si="106"/>
        <v>hɜ</v>
      </c>
      <c r="I424" s="4" t="str">
        <f t="shared" si="107"/>
        <v>hea</v>
      </c>
      <c r="J424" s="10">
        <f t="shared" si="108"/>
        <v>2</v>
      </c>
      <c r="K424" s="1">
        <f t="shared" si="109"/>
        <v>3</v>
      </c>
      <c r="L424" s="10">
        <f t="shared" si="110"/>
        <v>3</v>
      </c>
      <c r="M424" s="1" t="str">
        <f t="shared" si="111"/>
        <v>-hea-</v>
      </c>
      <c r="N424" s="1" t="str">
        <f t="shared" si="112"/>
        <v>[hɜ]</v>
      </c>
      <c r="O424" s="3" t="e" cm="1">
        <f t="array" ref="O424">SUM(_xlfn._xlws.FILTER($G$2:$G$2454,_xlfn.MAP($M$2:$M$2454,_xlfn.LAMBDA(_xlpm.x,_xlpm.x=$M424))))</f>
        <v>#NAME?</v>
      </c>
      <c r="P424" s="4" t="e">
        <f t="shared" si="113"/>
        <v>#NAME?</v>
      </c>
      <c r="Q424" s="6" t="e" cm="1">
        <f t="array" ref="Q424">SUM(_xlfn._xlws.FILTER($G$2:$G$2454,_xlfn.MAP($N$2:$N$2454,_xlfn.LAMBDA(_xlpm.x,_xlpm.x=$N424))))</f>
        <v>#NAME?</v>
      </c>
      <c r="R424" s="4" t="e">
        <f t="shared" si="114"/>
        <v>#NAME?</v>
      </c>
      <c r="S424" s="4" t="e">
        <f t="shared" si="115"/>
        <v>#NAME?</v>
      </c>
      <c r="T424" s="4" t="e">
        <f t="shared" si="116"/>
        <v>#NAME?</v>
      </c>
      <c r="U424" s="4" t="e">
        <f t="shared" si="117"/>
        <v>#NAME?</v>
      </c>
      <c r="V424" s="2"/>
      <c r="X424" s="2"/>
      <c r="AC424" s="2"/>
      <c r="AD424" s="2"/>
    </row>
    <row r="425" spans="1:30">
      <c r="A425" s="1" t="str">
        <f t="shared" si="104"/>
        <v>-mme- : [mɜ]</v>
      </c>
      <c r="B425" s="1">
        <f t="shared" si="119"/>
        <v>0</v>
      </c>
      <c r="C425" s="1">
        <f t="shared" si="119"/>
        <v>1</v>
      </c>
      <c r="D425" s="1">
        <f t="shared" si="119"/>
        <v>0</v>
      </c>
      <c r="E425" s="7">
        <v>1</v>
      </c>
      <c r="F425" s="9" t="s">
        <v>1610</v>
      </c>
      <c r="G425" s="3" t="e">
        <f t="shared" si="105"/>
        <v>#NAME?</v>
      </c>
      <c r="H425" s="4" t="str">
        <f t="shared" si="106"/>
        <v>mɜ</v>
      </c>
      <c r="I425" s="4" t="str">
        <f t="shared" si="107"/>
        <v>mme</v>
      </c>
      <c r="J425" s="10">
        <f t="shared" si="108"/>
        <v>2</v>
      </c>
      <c r="K425" s="1">
        <f t="shared" si="109"/>
        <v>3</v>
      </c>
      <c r="L425" s="10">
        <f t="shared" si="110"/>
        <v>3</v>
      </c>
      <c r="M425" s="1" t="str">
        <f t="shared" si="111"/>
        <v>-mme-</v>
      </c>
      <c r="N425" s="1" t="str">
        <f t="shared" si="112"/>
        <v>[mɜ]</v>
      </c>
      <c r="O425" s="3" t="e" cm="1">
        <f t="array" ref="O425">SUM(_xlfn._xlws.FILTER($G$2:$G$2454,_xlfn.MAP($M$2:$M$2454,_xlfn.LAMBDA(_xlpm.x,_xlpm.x=$M425))))</f>
        <v>#NAME?</v>
      </c>
      <c r="P425" s="4" t="e">
        <f t="shared" si="113"/>
        <v>#NAME?</v>
      </c>
      <c r="Q425" s="6" t="e" cm="1">
        <f t="array" ref="Q425">SUM(_xlfn._xlws.FILTER($G$2:$G$2454,_xlfn.MAP($N$2:$N$2454,_xlfn.LAMBDA(_xlpm.x,_xlpm.x=$N425))))</f>
        <v>#NAME?</v>
      </c>
      <c r="R425" s="4" t="e">
        <f t="shared" si="114"/>
        <v>#NAME?</v>
      </c>
      <c r="S425" s="4" t="e">
        <f t="shared" si="115"/>
        <v>#NAME?</v>
      </c>
      <c r="T425" s="4" t="e">
        <f t="shared" si="116"/>
        <v>#NAME?</v>
      </c>
      <c r="U425" s="4" t="e">
        <f t="shared" si="117"/>
        <v>#NAME?</v>
      </c>
      <c r="V425" s="2"/>
      <c r="X425" s="2"/>
      <c r="AC425" s="2"/>
      <c r="AD425" s="2"/>
    </row>
    <row r="426" spans="1:30">
      <c r="A426" s="1" t="str">
        <f t="shared" si="104"/>
        <v>-fo- : [fɑ]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4</v>
      </c>
      <c r="F426" s="9" t="s">
        <v>1391</v>
      </c>
      <c r="G426" s="3" t="e">
        <f t="shared" si="105"/>
        <v>#NAME?</v>
      </c>
      <c r="H426" s="4" t="str">
        <f t="shared" si="106"/>
        <v>fɑ</v>
      </c>
      <c r="I426" s="4" t="str">
        <f t="shared" si="107"/>
        <v>fo</v>
      </c>
      <c r="J426" s="10">
        <f t="shared" si="108"/>
        <v>2</v>
      </c>
      <c r="K426" s="1">
        <f t="shared" si="109"/>
        <v>2</v>
      </c>
      <c r="L426" s="10">
        <f t="shared" si="110"/>
        <v>2</v>
      </c>
      <c r="M426" s="1" t="str">
        <f t="shared" si="111"/>
        <v>-fo-</v>
      </c>
      <c r="N426" s="1" t="str">
        <f t="shared" si="112"/>
        <v>[fɑ]</v>
      </c>
      <c r="O426" s="3" t="e" cm="1">
        <f t="array" ref="O426">SUM(_xlfn._xlws.FILTER($G$2:$G$2454,_xlfn.MAP($M$2:$M$2454,_xlfn.LAMBDA(_xlpm.x,_xlpm.x=$M426))))</f>
        <v>#NAME?</v>
      </c>
      <c r="P426" s="4" t="e">
        <f t="shared" si="113"/>
        <v>#NAME?</v>
      </c>
      <c r="Q426" s="6" t="e" cm="1">
        <f t="array" ref="Q426">SUM(_xlfn._xlws.FILTER($G$2:$G$2454,_xlfn.MAP($N$2:$N$2454,_xlfn.LAMBDA(_xlpm.x,_xlpm.x=$N426))))</f>
        <v>#NAME?</v>
      </c>
      <c r="R426" s="4" t="e">
        <f t="shared" si="114"/>
        <v>#NAME?</v>
      </c>
      <c r="S426" s="4" t="e">
        <f t="shared" si="115"/>
        <v>#NAME?</v>
      </c>
      <c r="T426" s="4" t="e">
        <f t="shared" si="116"/>
        <v>#NAME?</v>
      </c>
      <c r="U426" s="4" t="e">
        <f t="shared" si="117"/>
        <v>#NAME?</v>
      </c>
      <c r="V426" s="2"/>
      <c r="X426" s="2"/>
      <c r="AC426" s="2"/>
      <c r="AD426" s="2"/>
    </row>
    <row r="427" spans="1:30">
      <c r="A427" s="1" t="str">
        <f t="shared" si="104"/>
        <v>-si- : [zɪ]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20</v>
      </c>
      <c r="F427" s="9" t="s">
        <v>662</v>
      </c>
      <c r="G427" s="3" t="e">
        <f t="shared" si="105"/>
        <v>#NAME?</v>
      </c>
      <c r="H427" s="4" t="str">
        <f t="shared" si="106"/>
        <v>zɪ</v>
      </c>
      <c r="I427" s="4" t="str">
        <f t="shared" si="107"/>
        <v>si</v>
      </c>
      <c r="J427" s="10">
        <f t="shared" si="108"/>
        <v>2</v>
      </c>
      <c r="K427" s="1">
        <f t="shared" si="109"/>
        <v>2</v>
      </c>
      <c r="L427" s="10">
        <f t="shared" si="110"/>
        <v>2</v>
      </c>
      <c r="M427" s="1" t="str">
        <f t="shared" si="111"/>
        <v>-si-</v>
      </c>
      <c r="N427" s="1" t="str">
        <f t="shared" si="112"/>
        <v>[zɪ]</v>
      </c>
      <c r="O427" s="3" t="e" cm="1">
        <f t="array" ref="O427">SUM(_xlfn._xlws.FILTER($G$2:$G$2454,_xlfn.MAP($M$2:$M$2454,_xlfn.LAMBDA(_xlpm.x,_xlpm.x=$M427))))</f>
        <v>#NAME?</v>
      </c>
      <c r="P427" s="4" t="e">
        <f t="shared" si="113"/>
        <v>#NAME?</v>
      </c>
      <c r="Q427" s="6" t="e" cm="1">
        <f t="array" ref="Q427">SUM(_xlfn._xlws.FILTER($G$2:$G$2454,_xlfn.MAP($N$2:$N$2454,_xlfn.LAMBDA(_xlpm.x,_xlpm.x=$N427))))</f>
        <v>#NAME?</v>
      </c>
      <c r="R427" s="4" t="e">
        <f t="shared" si="114"/>
        <v>#NAME?</v>
      </c>
      <c r="S427" s="4" t="e">
        <f t="shared" si="115"/>
        <v>#NAME?</v>
      </c>
      <c r="T427" s="4" t="e">
        <f t="shared" si="116"/>
        <v>#NAME?</v>
      </c>
      <c r="U427" s="4" t="e">
        <f t="shared" si="117"/>
        <v>#NAME?</v>
      </c>
      <c r="V427" s="2"/>
      <c r="X427" s="2"/>
      <c r="AC427" s="2"/>
      <c r="AD427" s="2"/>
    </row>
    <row r="428" spans="1:30">
      <c r="A428" s="1" t="str">
        <f t="shared" si="104"/>
        <v>-d- : [ɹd]</v>
      </c>
      <c r="B428" s="1">
        <f t="shared" si="119"/>
        <v>1</v>
      </c>
      <c r="C428" s="1">
        <f t="shared" si="119"/>
        <v>0</v>
      </c>
      <c r="D428" s="1">
        <f t="shared" si="119"/>
        <v>0</v>
      </c>
      <c r="E428" s="7">
        <v>3</v>
      </c>
      <c r="F428" s="9" t="s">
        <v>1796</v>
      </c>
      <c r="G428" s="3" t="e">
        <f t="shared" si="105"/>
        <v>#NAME?</v>
      </c>
      <c r="H428" s="4" t="str">
        <f t="shared" si="106"/>
        <v>ɹd</v>
      </c>
      <c r="I428" s="4" t="str">
        <f t="shared" si="107"/>
        <v>d</v>
      </c>
      <c r="J428" s="10">
        <f t="shared" si="108"/>
        <v>2</v>
      </c>
      <c r="K428" s="1">
        <f t="shared" si="109"/>
        <v>1</v>
      </c>
      <c r="L428" s="10">
        <f t="shared" si="110"/>
        <v>2</v>
      </c>
      <c r="M428" s="1" t="str">
        <f t="shared" si="111"/>
        <v>-d-</v>
      </c>
      <c r="N428" s="1" t="str">
        <f t="shared" si="112"/>
        <v>[ɹd]</v>
      </c>
      <c r="O428" s="3" t="e" cm="1">
        <f t="array" ref="O428">SUM(_xlfn._xlws.FILTER($G$2:$G$2454,_xlfn.MAP($M$2:$M$2454,_xlfn.LAMBDA(_xlpm.x,_xlpm.x=$M428))))</f>
        <v>#NAME?</v>
      </c>
      <c r="P428" s="4" t="e">
        <f t="shared" si="113"/>
        <v>#NAME?</v>
      </c>
      <c r="Q428" s="6" t="e" cm="1">
        <f t="array" ref="Q428">SUM(_xlfn._xlws.FILTER($G$2:$G$2454,_xlfn.MAP($N$2:$N$2454,_xlfn.LAMBDA(_xlpm.x,_xlpm.x=$N428))))</f>
        <v>#NAME?</v>
      </c>
      <c r="R428" s="4" t="e">
        <f t="shared" si="114"/>
        <v>#NAME?</v>
      </c>
      <c r="S428" s="4" t="e">
        <f t="shared" si="115"/>
        <v>#NAME?</v>
      </c>
      <c r="T428" s="4" t="e">
        <f t="shared" si="116"/>
        <v>#NAME?</v>
      </c>
      <c r="U428" s="4" t="e">
        <f t="shared" si="117"/>
        <v>#NAME?</v>
      </c>
      <c r="V428" s="2"/>
      <c r="X428" s="2"/>
      <c r="AC428" s="2"/>
      <c r="AD428" s="2"/>
    </row>
    <row r="429" spans="1:30">
      <c r="A429" s="1" t="str">
        <f t="shared" si="104"/>
        <v>-o- : [ɑ]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26</v>
      </c>
      <c r="F429" s="9" t="s">
        <v>902</v>
      </c>
      <c r="G429" s="3" t="e">
        <f t="shared" si="105"/>
        <v>#NAME?</v>
      </c>
      <c r="H429" s="4" t="str">
        <f t="shared" si="106"/>
        <v>ɑ</v>
      </c>
      <c r="I429" s="4" t="str">
        <f t="shared" si="107"/>
        <v>o</v>
      </c>
      <c r="J429" s="10">
        <f t="shared" si="108"/>
        <v>1</v>
      </c>
      <c r="K429" s="1">
        <f t="shared" si="109"/>
        <v>1</v>
      </c>
      <c r="L429" s="10">
        <f t="shared" si="110"/>
        <v>1</v>
      </c>
      <c r="M429" s="1" t="str">
        <f t="shared" si="111"/>
        <v>-o-</v>
      </c>
      <c r="N429" s="1" t="str">
        <f t="shared" si="112"/>
        <v>[ɑ]</v>
      </c>
      <c r="O429" s="3" t="e" cm="1">
        <f t="array" ref="O429">SUM(_xlfn._xlws.FILTER($G$2:$G$2454,_xlfn.MAP($M$2:$M$2454,_xlfn.LAMBDA(_xlpm.x,_xlpm.x=$M429))))</f>
        <v>#NAME?</v>
      </c>
      <c r="P429" s="4" t="e">
        <f t="shared" si="113"/>
        <v>#NAME?</v>
      </c>
      <c r="Q429" s="6" t="e" cm="1">
        <f t="array" ref="Q429">SUM(_xlfn._xlws.FILTER($G$2:$G$2454,_xlfn.MAP($N$2:$N$2454,_xlfn.LAMBDA(_xlpm.x,_xlpm.x=$N429))))</f>
        <v>#NAME?</v>
      </c>
      <c r="R429" s="4" t="e">
        <f t="shared" si="114"/>
        <v>#NAME?</v>
      </c>
      <c r="S429" s="4" t="e">
        <f t="shared" si="115"/>
        <v>#NAME?</v>
      </c>
      <c r="T429" s="4" t="e">
        <f t="shared" si="116"/>
        <v>#NAME?</v>
      </c>
      <c r="U429" s="4" t="e">
        <f t="shared" si="117"/>
        <v>#NAME?</v>
      </c>
      <c r="V429" s="2"/>
      <c r="X429" s="2"/>
      <c r="AC429" s="2"/>
      <c r="AD429" s="2"/>
    </row>
    <row r="430" spans="1:30">
      <c r="A430" s="1" t="str">
        <f t="shared" si="104"/>
        <v>-re- : [ɹə]</v>
      </c>
      <c r="B430" s="1">
        <f t="shared" si="119"/>
        <v>1</v>
      </c>
      <c r="C430" s="1">
        <f t="shared" si="119"/>
        <v>0</v>
      </c>
      <c r="D430" s="1">
        <f t="shared" si="119"/>
        <v>0</v>
      </c>
      <c r="E430" s="7">
        <v>18</v>
      </c>
      <c r="F430" s="9" t="s">
        <v>1297</v>
      </c>
      <c r="G430" s="3" t="e">
        <f t="shared" si="105"/>
        <v>#NAME?</v>
      </c>
      <c r="H430" s="4" t="str">
        <f t="shared" si="106"/>
        <v>ɹə</v>
      </c>
      <c r="I430" s="4" t="str">
        <f t="shared" si="107"/>
        <v>re</v>
      </c>
      <c r="J430" s="10">
        <f t="shared" si="108"/>
        <v>2</v>
      </c>
      <c r="K430" s="1">
        <f t="shared" si="109"/>
        <v>2</v>
      </c>
      <c r="L430" s="10">
        <f t="shared" si="110"/>
        <v>2</v>
      </c>
      <c r="M430" s="1" t="str">
        <f t="shared" si="111"/>
        <v>-re-</v>
      </c>
      <c r="N430" s="1" t="str">
        <f t="shared" si="112"/>
        <v>[ɹə]</v>
      </c>
      <c r="O430" s="3" t="e" cm="1">
        <f t="array" ref="O430">SUM(_xlfn._xlws.FILTER($G$2:$G$2454,_xlfn.MAP($M$2:$M$2454,_xlfn.LAMBDA(_xlpm.x,_xlpm.x=$M430))))</f>
        <v>#NAME?</v>
      </c>
      <c r="P430" s="4" t="e">
        <f t="shared" si="113"/>
        <v>#NAME?</v>
      </c>
      <c r="Q430" s="6" t="e" cm="1">
        <f t="array" ref="Q430">SUM(_xlfn._xlws.FILTER($G$2:$G$2454,_xlfn.MAP($N$2:$N$2454,_xlfn.LAMBDA(_xlpm.x,_xlpm.x=$N430))))</f>
        <v>#NAME?</v>
      </c>
      <c r="R430" s="4" t="e">
        <f t="shared" si="114"/>
        <v>#NAME?</v>
      </c>
      <c r="S430" s="4" t="e">
        <f t="shared" si="115"/>
        <v>#NAME?</v>
      </c>
      <c r="T430" s="4" t="e">
        <f t="shared" si="116"/>
        <v>#NAME?</v>
      </c>
      <c r="U430" s="4" t="e">
        <f t="shared" si="117"/>
        <v>#NAME?</v>
      </c>
      <c r="V430" s="2"/>
      <c r="X430" s="2"/>
      <c r="AC430" s="2"/>
      <c r="AD430" s="2"/>
    </row>
    <row r="431" spans="1:30">
      <c r="A431" s="1" t="str">
        <f t="shared" si="104"/>
        <v>-nu- : [nyu]</v>
      </c>
      <c r="B431" s="1">
        <f t="shared" si="119"/>
        <v>0</v>
      </c>
      <c r="C431" s="1">
        <f t="shared" si="119"/>
        <v>0</v>
      </c>
      <c r="D431" s="1">
        <f t="shared" si="119"/>
        <v>1</v>
      </c>
      <c r="E431" s="7">
        <v>5</v>
      </c>
      <c r="F431" s="9" t="s">
        <v>209</v>
      </c>
      <c r="G431" s="3" t="e">
        <f t="shared" si="105"/>
        <v>#NAME?</v>
      </c>
      <c r="H431" s="1" t="str">
        <f t="shared" si="106"/>
        <v>nyu</v>
      </c>
      <c r="I431" s="1" t="str">
        <f t="shared" si="107"/>
        <v>nu</v>
      </c>
      <c r="J431" s="10">
        <f t="shared" si="108"/>
        <v>3</v>
      </c>
      <c r="K431" s="1">
        <f t="shared" si="109"/>
        <v>2</v>
      </c>
      <c r="L431" s="10">
        <f t="shared" si="110"/>
        <v>3</v>
      </c>
      <c r="M431" s="1" t="str">
        <f t="shared" si="111"/>
        <v>-nu-</v>
      </c>
      <c r="N431" s="1" t="str">
        <f t="shared" si="112"/>
        <v>[nyu]</v>
      </c>
      <c r="O431" s="3" t="e" cm="1">
        <f t="array" ref="O431">SUM(_xlfn._xlws.FILTER($G$2:$G$2454,_xlfn.MAP($M$2:$M$2454,_xlfn.LAMBDA(_xlpm.x,_xlpm.x=$M431))))</f>
        <v>#NAME?</v>
      </c>
      <c r="P431" s="4" t="e">
        <f t="shared" si="113"/>
        <v>#NAME?</v>
      </c>
      <c r="Q431" s="6" t="e" cm="1">
        <f t="array" ref="Q431">SUM(_xlfn._xlws.FILTER($G$2:$G$2454,_xlfn.MAP($N$2:$N$2454,_xlfn.LAMBDA(_xlpm.x,_xlpm.x=$N431))))</f>
        <v>#NAME?</v>
      </c>
      <c r="R431" s="4" t="e">
        <f t="shared" si="114"/>
        <v>#NAME?</v>
      </c>
      <c r="S431" s="4" t="e">
        <f t="shared" si="115"/>
        <v>#NAME?</v>
      </c>
      <c r="T431" s="4" t="e">
        <f t="shared" si="116"/>
        <v>#NAME?</v>
      </c>
      <c r="U431" s="4" t="e">
        <f t="shared" si="117"/>
        <v>#NAME?</v>
      </c>
      <c r="V431" s="2"/>
      <c r="X431" s="2"/>
      <c r="AC431" s="2"/>
      <c r="AD431" s="2"/>
    </row>
    <row r="432" spans="1:30">
      <c r="A432" s="1" t="str">
        <f t="shared" si="104"/>
        <v>-bi- : [baɪ]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6</v>
      </c>
      <c r="F432" s="9" t="s">
        <v>1091</v>
      </c>
      <c r="G432" s="3" t="e">
        <f t="shared" si="105"/>
        <v>#NAME?</v>
      </c>
      <c r="H432" s="4" t="str">
        <f t="shared" si="106"/>
        <v>baɪ</v>
      </c>
      <c r="I432" s="4" t="str">
        <f t="shared" si="107"/>
        <v>bi</v>
      </c>
      <c r="J432" s="10">
        <f t="shared" si="108"/>
        <v>3</v>
      </c>
      <c r="K432" s="1">
        <f t="shared" si="109"/>
        <v>2</v>
      </c>
      <c r="L432" s="10">
        <f t="shared" si="110"/>
        <v>3</v>
      </c>
      <c r="M432" s="1" t="str">
        <f t="shared" si="111"/>
        <v>-bi-</v>
      </c>
      <c r="N432" s="1" t="str">
        <f t="shared" si="112"/>
        <v>[baɪ]</v>
      </c>
      <c r="O432" s="3" t="e" cm="1">
        <f t="array" ref="O432">SUM(_xlfn._xlws.FILTER($G$2:$G$2454,_xlfn.MAP($M$2:$M$2454,_xlfn.LAMBDA(_xlpm.x,_xlpm.x=$M432))))</f>
        <v>#NAME?</v>
      </c>
      <c r="P432" s="4" t="e">
        <f t="shared" si="113"/>
        <v>#NAME?</v>
      </c>
      <c r="Q432" s="6" t="e" cm="1">
        <f t="array" ref="Q432">SUM(_xlfn._xlws.FILTER($G$2:$G$2454,_xlfn.MAP($N$2:$N$2454,_xlfn.LAMBDA(_xlpm.x,_xlpm.x=$N432))))</f>
        <v>#NAME?</v>
      </c>
      <c r="R432" s="4" t="e">
        <f t="shared" si="114"/>
        <v>#NAME?</v>
      </c>
      <c r="S432" s="4" t="e">
        <f t="shared" si="115"/>
        <v>#NAME?</v>
      </c>
      <c r="T432" s="4" t="e">
        <f t="shared" si="116"/>
        <v>#NAME?</v>
      </c>
      <c r="U432" s="4" t="e">
        <f t="shared" si="117"/>
        <v>#NAME?</v>
      </c>
      <c r="V432" s="2"/>
      <c r="X432" s="2"/>
      <c r="AC432" s="2"/>
      <c r="AD432" s="2"/>
    </row>
    <row r="433" spans="1:30">
      <c r="A433" s="1" t="str">
        <f t="shared" si="104"/>
        <v>-fe- : [fɜ]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3</v>
      </c>
      <c r="F433" s="9" t="s">
        <v>1473</v>
      </c>
      <c r="G433" s="3" t="e">
        <f t="shared" si="105"/>
        <v>#NAME?</v>
      </c>
      <c r="H433" s="4" t="str">
        <f t="shared" si="106"/>
        <v>fɜ</v>
      </c>
      <c r="I433" s="4" t="str">
        <f t="shared" si="107"/>
        <v>fe</v>
      </c>
      <c r="J433" s="10">
        <f t="shared" si="108"/>
        <v>2</v>
      </c>
      <c r="K433" s="1">
        <f t="shared" si="109"/>
        <v>2</v>
      </c>
      <c r="L433" s="10">
        <f t="shared" si="110"/>
        <v>2</v>
      </c>
      <c r="M433" s="1" t="str">
        <f t="shared" si="111"/>
        <v>-fe-</v>
      </c>
      <c r="N433" s="1" t="str">
        <f t="shared" si="112"/>
        <v>[fɜ]</v>
      </c>
      <c r="O433" s="3" t="e" cm="1">
        <f t="array" ref="O433">SUM(_xlfn._xlws.FILTER($G$2:$G$2454,_xlfn.MAP($M$2:$M$2454,_xlfn.LAMBDA(_xlpm.x,_xlpm.x=$M433))))</f>
        <v>#NAME?</v>
      </c>
      <c r="P433" s="4" t="e">
        <f t="shared" si="113"/>
        <v>#NAME?</v>
      </c>
      <c r="Q433" s="6" t="e" cm="1">
        <f t="array" ref="Q433">SUM(_xlfn._xlws.FILTER($G$2:$G$2454,_xlfn.MAP($N$2:$N$2454,_xlfn.LAMBDA(_xlpm.x,_xlpm.x=$N433))))</f>
        <v>#NAME?</v>
      </c>
      <c r="R433" s="4" t="e">
        <f t="shared" si="114"/>
        <v>#NAME?</v>
      </c>
      <c r="S433" s="4" t="e">
        <f t="shared" si="115"/>
        <v>#NAME?</v>
      </c>
      <c r="T433" s="4" t="e">
        <f t="shared" si="116"/>
        <v>#NAME?</v>
      </c>
      <c r="U433" s="4" t="e">
        <f t="shared" si="117"/>
        <v>#NAME?</v>
      </c>
      <c r="V433" s="2"/>
      <c r="X433" s="2"/>
      <c r="AC433" s="2"/>
      <c r="AD433" s="2"/>
    </row>
    <row r="434" spans="1:30">
      <c r="A434" s="1" t="str">
        <f t="shared" si="104"/>
        <v>-pa- : [peɪ]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11</v>
      </c>
      <c r="F434" s="9" t="s">
        <v>952</v>
      </c>
      <c r="G434" s="3" t="e">
        <f t="shared" si="105"/>
        <v>#NAME?</v>
      </c>
      <c r="H434" s="1" t="str">
        <f t="shared" si="106"/>
        <v>peɪ</v>
      </c>
      <c r="I434" s="1" t="str">
        <f t="shared" si="107"/>
        <v>pa</v>
      </c>
      <c r="J434" s="10">
        <f t="shared" si="108"/>
        <v>3</v>
      </c>
      <c r="K434" s="1">
        <f t="shared" si="109"/>
        <v>2</v>
      </c>
      <c r="L434" s="10">
        <f t="shared" si="110"/>
        <v>3</v>
      </c>
      <c r="M434" s="1" t="str">
        <f t="shared" si="111"/>
        <v>-pa-</v>
      </c>
      <c r="N434" s="1" t="str">
        <f t="shared" si="112"/>
        <v>[peɪ]</v>
      </c>
      <c r="O434" s="3" t="e" cm="1">
        <f t="array" ref="O434">SUM(_xlfn._xlws.FILTER($G$2:$G$2454,_xlfn.MAP($M$2:$M$2454,_xlfn.LAMBDA(_xlpm.x,_xlpm.x=$M434))))</f>
        <v>#NAME?</v>
      </c>
      <c r="P434" s="4" t="e">
        <f t="shared" si="113"/>
        <v>#NAME?</v>
      </c>
      <c r="Q434" s="6" t="e" cm="1">
        <f t="array" ref="Q434">SUM(_xlfn._xlws.FILTER($G$2:$G$2454,_xlfn.MAP($N$2:$N$2454,_xlfn.LAMBDA(_xlpm.x,_xlpm.x=$N434))))</f>
        <v>#NAME?</v>
      </c>
      <c r="R434" s="4" t="e">
        <f t="shared" si="114"/>
        <v>#NAME?</v>
      </c>
      <c r="S434" s="4" t="e">
        <f t="shared" si="115"/>
        <v>#NAME?</v>
      </c>
      <c r="T434" s="4" t="e">
        <f t="shared" si="116"/>
        <v>#NAME?</v>
      </c>
      <c r="U434" s="4" t="e">
        <f t="shared" si="117"/>
        <v>#NAME?</v>
      </c>
      <c r="V434" s="2"/>
      <c r="X434" s="2"/>
      <c r="AC434" s="2"/>
      <c r="AD434" s="2"/>
    </row>
    <row r="435" spans="1:30">
      <c r="A435" s="1" t="str">
        <f t="shared" si="104"/>
        <v>-pa- : [pæ]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22</v>
      </c>
      <c r="F435" s="9" t="s">
        <v>237</v>
      </c>
      <c r="G435" s="3" t="e">
        <f t="shared" si="105"/>
        <v>#NAME?</v>
      </c>
      <c r="H435" s="4" t="str">
        <f t="shared" si="106"/>
        <v>pæ</v>
      </c>
      <c r="I435" s="4" t="str">
        <f t="shared" si="107"/>
        <v>pa</v>
      </c>
      <c r="J435" s="10">
        <f t="shared" si="108"/>
        <v>2</v>
      </c>
      <c r="K435" s="1">
        <f t="shared" si="109"/>
        <v>2</v>
      </c>
      <c r="L435" s="10">
        <f t="shared" si="110"/>
        <v>2</v>
      </c>
      <c r="M435" s="1" t="str">
        <f t="shared" si="111"/>
        <v>-pa-</v>
      </c>
      <c r="N435" s="1" t="str">
        <f t="shared" si="112"/>
        <v>[pæ]</v>
      </c>
      <c r="O435" s="3" t="e" cm="1">
        <f t="array" ref="O435">SUM(_xlfn._xlws.FILTER($G$2:$G$2454,_xlfn.MAP($M$2:$M$2454,_xlfn.LAMBDA(_xlpm.x,_xlpm.x=$M435))))</f>
        <v>#NAME?</v>
      </c>
      <c r="P435" s="4" t="e">
        <f t="shared" si="113"/>
        <v>#NAME?</v>
      </c>
      <c r="Q435" s="6" t="e" cm="1">
        <f t="array" ref="Q435">SUM(_xlfn._xlws.FILTER($G$2:$G$2454,_xlfn.MAP($N$2:$N$2454,_xlfn.LAMBDA(_xlpm.x,_xlpm.x=$N435))))</f>
        <v>#NAME?</v>
      </c>
      <c r="R435" s="4" t="e">
        <f t="shared" si="114"/>
        <v>#NAME?</v>
      </c>
      <c r="S435" s="4" t="e">
        <f t="shared" si="115"/>
        <v>#NAME?</v>
      </c>
      <c r="T435" s="4" t="e">
        <f t="shared" si="116"/>
        <v>#NAME?</v>
      </c>
      <c r="U435" s="4" t="e">
        <f t="shared" si="117"/>
        <v>#NAME?</v>
      </c>
      <c r="V435" s="2"/>
      <c r="X435" s="2"/>
      <c r="AC435" s="2"/>
      <c r="AD435" s="2"/>
    </row>
    <row r="436" spans="1:30">
      <c r="A436" s="1" t="str">
        <f t="shared" si="104"/>
        <v>-spe- : [spi]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264</v>
      </c>
      <c r="G436" s="3" t="e">
        <f t="shared" si="105"/>
        <v>#NAME?</v>
      </c>
      <c r="H436" s="4" t="str">
        <f t="shared" si="106"/>
        <v>spi</v>
      </c>
      <c r="I436" s="4" t="str">
        <f t="shared" si="107"/>
        <v>spe</v>
      </c>
      <c r="J436" s="10">
        <f t="shared" si="108"/>
        <v>3</v>
      </c>
      <c r="K436" s="1">
        <f t="shared" si="109"/>
        <v>3</v>
      </c>
      <c r="L436" s="10">
        <f t="shared" si="110"/>
        <v>3</v>
      </c>
      <c r="M436" s="1" t="str">
        <f t="shared" si="111"/>
        <v>-spe-</v>
      </c>
      <c r="N436" s="1" t="str">
        <f t="shared" si="112"/>
        <v>[spi]</v>
      </c>
      <c r="O436" s="3" t="e" cm="1">
        <f t="array" ref="O436">SUM(_xlfn._xlws.FILTER($G$2:$G$2454,_xlfn.MAP($M$2:$M$2454,_xlfn.LAMBDA(_xlpm.x,_xlpm.x=$M436))))</f>
        <v>#NAME?</v>
      </c>
      <c r="P436" s="4" t="e">
        <f t="shared" si="113"/>
        <v>#NAME?</v>
      </c>
      <c r="Q436" s="6" t="e" cm="1">
        <f t="array" ref="Q436">SUM(_xlfn._xlws.FILTER($G$2:$G$2454,_xlfn.MAP($N$2:$N$2454,_xlfn.LAMBDA(_xlpm.x,_xlpm.x=$N436))))</f>
        <v>#NAME?</v>
      </c>
      <c r="R436" s="4" t="e">
        <f t="shared" si="114"/>
        <v>#NAME?</v>
      </c>
      <c r="S436" s="4" t="e">
        <f t="shared" si="115"/>
        <v>#NAME?</v>
      </c>
      <c r="T436" s="4" t="e">
        <f t="shared" si="116"/>
        <v>#NAME?</v>
      </c>
      <c r="U436" s="4" t="e">
        <f t="shared" si="117"/>
        <v>#NAME?</v>
      </c>
      <c r="V436" s="2"/>
      <c r="X436" s="2"/>
      <c r="AC436" s="2"/>
      <c r="AD436" s="2"/>
    </row>
    <row r="437" spans="1:30">
      <c r="A437" s="1" t="str">
        <f t="shared" si="104"/>
        <v>-cro- : [kɹɔ]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2</v>
      </c>
      <c r="F437" s="9" t="s">
        <v>1118</v>
      </c>
      <c r="G437" s="3" t="e">
        <f t="shared" si="105"/>
        <v>#NAME?</v>
      </c>
      <c r="H437" s="4" t="str">
        <f t="shared" si="106"/>
        <v>kɹɔ</v>
      </c>
      <c r="I437" s="4" t="str">
        <f t="shared" si="107"/>
        <v>cro</v>
      </c>
      <c r="J437" s="10">
        <f t="shared" si="108"/>
        <v>3</v>
      </c>
      <c r="K437" s="1">
        <f t="shared" si="109"/>
        <v>3</v>
      </c>
      <c r="L437" s="10">
        <f t="shared" si="110"/>
        <v>3</v>
      </c>
      <c r="M437" s="1" t="str">
        <f t="shared" si="111"/>
        <v>-cro-</v>
      </c>
      <c r="N437" s="1" t="str">
        <f t="shared" si="112"/>
        <v>[kɹɔ]</v>
      </c>
      <c r="O437" s="3" t="e" cm="1">
        <f t="array" ref="O437">SUM(_xlfn._xlws.FILTER($G$2:$G$2454,_xlfn.MAP($M$2:$M$2454,_xlfn.LAMBDA(_xlpm.x,_xlpm.x=$M437))))</f>
        <v>#NAME?</v>
      </c>
      <c r="P437" s="4" t="e">
        <f t="shared" si="113"/>
        <v>#NAME?</v>
      </c>
      <c r="Q437" s="6" t="e" cm="1">
        <f t="array" ref="Q437">SUM(_xlfn._xlws.FILTER($G$2:$G$2454,_xlfn.MAP($N$2:$N$2454,_xlfn.LAMBDA(_xlpm.x,_xlpm.x=$N437))))</f>
        <v>#NAME?</v>
      </c>
      <c r="R437" s="4" t="e">
        <f t="shared" si="114"/>
        <v>#NAME?</v>
      </c>
      <c r="S437" s="4" t="e">
        <f t="shared" si="115"/>
        <v>#NAME?</v>
      </c>
      <c r="T437" s="4" t="e">
        <f t="shared" si="116"/>
        <v>#NAME?</v>
      </c>
      <c r="U437" s="4" t="e">
        <f t="shared" si="117"/>
        <v>#NAME?</v>
      </c>
      <c r="V437" s="2"/>
      <c r="X437" s="2"/>
      <c r="AC437" s="2"/>
      <c r="AD437" s="2"/>
    </row>
    <row r="438" spans="1:30">
      <c r="A438" s="1" t="str">
        <f t="shared" si="104"/>
        <v>-ple- : [plɛ]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1531</v>
      </c>
      <c r="G438" s="3" t="e">
        <f t="shared" si="105"/>
        <v>#NAME?</v>
      </c>
      <c r="H438" s="4" t="str">
        <f t="shared" si="106"/>
        <v>plɛ</v>
      </c>
      <c r="I438" s="4" t="str">
        <f t="shared" si="107"/>
        <v>ple</v>
      </c>
      <c r="J438" s="10">
        <f t="shared" si="108"/>
        <v>3</v>
      </c>
      <c r="K438" s="1">
        <f t="shared" si="109"/>
        <v>3</v>
      </c>
      <c r="L438" s="10">
        <f t="shared" si="110"/>
        <v>3</v>
      </c>
      <c r="M438" s="1" t="str">
        <f t="shared" si="111"/>
        <v>-ple-</v>
      </c>
      <c r="N438" s="1" t="str">
        <f t="shared" si="112"/>
        <v>[plɛ]</v>
      </c>
      <c r="O438" s="3" t="e" cm="1">
        <f t="array" ref="O438">SUM(_xlfn._xlws.FILTER($G$2:$G$2454,_xlfn.MAP($M$2:$M$2454,_xlfn.LAMBDA(_xlpm.x,_xlpm.x=$M438))))</f>
        <v>#NAME?</v>
      </c>
      <c r="P438" s="4" t="e">
        <f t="shared" si="113"/>
        <v>#NAME?</v>
      </c>
      <c r="Q438" s="6" t="e" cm="1">
        <f t="array" ref="Q438">SUM(_xlfn._xlws.FILTER($G$2:$G$2454,_xlfn.MAP($N$2:$N$2454,_xlfn.LAMBDA(_xlpm.x,_xlpm.x=$N438))))</f>
        <v>#NAME?</v>
      </c>
      <c r="R438" s="4" t="e">
        <f t="shared" si="114"/>
        <v>#NAME?</v>
      </c>
      <c r="S438" s="4" t="e">
        <f t="shared" si="115"/>
        <v>#NAME?</v>
      </c>
      <c r="T438" s="4" t="e">
        <f t="shared" si="116"/>
        <v>#NAME?</v>
      </c>
      <c r="U438" s="4" t="e">
        <f t="shared" si="117"/>
        <v>#NAME?</v>
      </c>
      <c r="V438" s="2"/>
      <c r="X438" s="2"/>
      <c r="AC438" s="2"/>
      <c r="AD438" s="2"/>
    </row>
    <row r="439" spans="1:30">
      <c r="A439" s="1" t="str">
        <f t="shared" si="104"/>
        <v>-que- : [kwə]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2</v>
      </c>
      <c r="F439" s="9" t="s">
        <v>1122</v>
      </c>
      <c r="G439" s="3" t="e">
        <f t="shared" si="105"/>
        <v>#NAME?</v>
      </c>
      <c r="H439" s="4" t="str">
        <f t="shared" si="106"/>
        <v>kwə</v>
      </c>
      <c r="I439" s="4" t="str">
        <f t="shared" si="107"/>
        <v>que</v>
      </c>
      <c r="J439" s="10">
        <f t="shared" si="108"/>
        <v>3</v>
      </c>
      <c r="K439" s="1">
        <f t="shared" si="109"/>
        <v>3</v>
      </c>
      <c r="L439" s="10">
        <f t="shared" si="110"/>
        <v>3</v>
      </c>
      <c r="M439" s="1" t="str">
        <f t="shared" si="111"/>
        <v>-que-</v>
      </c>
      <c r="N439" s="1" t="str">
        <f t="shared" si="112"/>
        <v>[kwə]</v>
      </c>
      <c r="O439" s="3" t="e" cm="1">
        <f t="array" ref="O439">SUM(_xlfn._xlws.FILTER($G$2:$G$2454,_xlfn.MAP($M$2:$M$2454,_xlfn.LAMBDA(_xlpm.x,_xlpm.x=$M439))))</f>
        <v>#NAME?</v>
      </c>
      <c r="P439" s="4" t="e">
        <f t="shared" si="113"/>
        <v>#NAME?</v>
      </c>
      <c r="Q439" s="6" t="e" cm="1">
        <f t="array" ref="Q439">SUM(_xlfn._xlws.FILTER($G$2:$G$2454,_xlfn.MAP($N$2:$N$2454,_xlfn.LAMBDA(_xlpm.x,_xlpm.x=$N439))))</f>
        <v>#NAME?</v>
      </c>
      <c r="R439" s="4" t="e">
        <f t="shared" si="114"/>
        <v>#NAME?</v>
      </c>
      <c r="S439" s="4" t="e">
        <f t="shared" si="115"/>
        <v>#NAME?</v>
      </c>
      <c r="T439" s="4" t="e">
        <f t="shared" si="116"/>
        <v>#NAME?</v>
      </c>
      <c r="U439" s="4" t="e">
        <f t="shared" si="117"/>
        <v>#NAME?</v>
      </c>
      <c r="V439" s="2"/>
      <c r="X439" s="2"/>
      <c r="AC439" s="2"/>
      <c r="AD439" s="2"/>
    </row>
    <row r="440" spans="1:30">
      <c r="A440" s="1" t="str">
        <f t="shared" si="104"/>
        <v>-thou- : [ðoʊ]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2</v>
      </c>
      <c r="F440" s="9" t="s">
        <v>1900</v>
      </c>
      <c r="G440" s="3" t="e">
        <f t="shared" si="105"/>
        <v>#NAME?</v>
      </c>
      <c r="H440" s="4" t="str">
        <f t="shared" si="106"/>
        <v>ðoʊ</v>
      </c>
      <c r="I440" s="4" t="str">
        <f t="shared" si="107"/>
        <v>thou</v>
      </c>
      <c r="J440" s="10">
        <f t="shared" si="108"/>
        <v>3</v>
      </c>
      <c r="K440" s="1">
        <f t="shared" si="109"/>
        <v>4</v>
      </c>
      <c r="L440" s="10">
        <f t="shared" si="110"/>
        <v>4</v>
      </c>
      <c r="M440" s="1" t="str">
        <f t="shared" si="111"/>
        <v>-thou-</v>
      </c>
      <c r="N440" s="1" t="str">
        <f t="shared" si="112"/>
        <v>[ðoʊ]</v>
      </c>
      <c r="O440" s="3" t="e" cm="1">
        <f t="array" ref="O440">SUM(_xlfn._xlws.FILTER($G$2:$G$2454,_xlfn.MAP($M$2:$M$2454,_xlfn.LAMBDA(_xlpm.x,_xlpm.x=$M440))))</f>
        <v>#NAME?</v>
      </c>
      <c r="P440" s="4" t="e">
        <f t="shared" si="113"/>
        <v>#NAME?</v>
      </c>
      <c r="Q440" s="6" t="e" cm="1">
        <f t="array" ref="Q440">SUM(_xlfn._xlws.FILTER($G$2:$G$2454,_xlfn.MAP($N$2:$N$2454,_xlfn.LAMBDA(_xlpm.x,_xlpm.x=$N440))))</f>
        <v>#NAME?</v>
      </c>
      <c r="R440" s="4" t="e">
        <f t="shared" si="114"/>
        <v>#NAME?</v>
      </c>
      <c r="S440" s="4" t="e">
        <f t="shared" si="115"/>
        <v>#NAME?</v>
      </c>
      <c r="T440" s="4" t="e">
        <f t="shared" si="116"/>
        <v>#NAME?</v>
      </c>
      <c r="U440" s="4" t="e">
        <f t="shared" si="117"/>
        <v>#NAME?</v>
      </c>
      <c r="V440" s="2"/>
      <c r="X440" s="2"/>
      <c r="AC440" s="2"/>
      <c r="AD440" s="2"/>
    </row>
    <row r="441" spans="1:30">
      <c r="A441" s="1" t="str">
        <f t="shared" si="104"/>
        <v>-ye- : [yɪ]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2</v>
      </c>
      <c r="F441" s="9" t="s">
        <v>1197</v>
      </c>
      <c r="G441" s="3" t="e">
        <f t="shared" si="105"/>
        <v>#NAME?</v>
      </c>
      <c r="H441" s="4" t="str">
        <f t="shared" si="106"/>
        <v>yɪ</v>
      </c>
      <c r="I441" s="4" t="str">
        <f t="shared" si="107"/>
        <v>ye</v>
      </c>
      <c r="J441" s="10">
        <f t="shared" si="108"/>
        <v>2</v>
      </c>
      <c r="K441" s="1">
        <f t="shared" si="109"/>
        <v>2</v>
      </c>
      <c r="L441" s="10">
        <f t="shared" si="110"/>
        <v>2</v>
      </c>
      <c r="M441" s="1" t="str">
        <f t="shared" si="111"/>
        <v>-ye-</v>
      </c>
      <c r="N441" s="1" t="str">
        <f t="shared" si="112"/>
        <v>[yɪ]</v>
      </c>
      <c r="O441" s="3" t="e" cm="1">
        <f t="array" ref="O441">SUM(_xlfn._xlws.FILTER($G$2:$G$2454,_xlfn.MAP($M$2:$M$2454,_xlfn.LAMBDA(_xlpm.x,_xlpm.x=$M441))))</f>
        <v>#NAME?</v>
      </c>
      <c r="P441" s="4" t="e">
        <f t="shared" si="113"/>
        <v>#NAME?</v>
      </c>
      <c r="Q441" s="6" t="e" cm="1">
        <f t="array" ref="Q441">SUM(_xlfn._xlws.FILTER($G$2:$G$2454,_xlfn.MAP($N$2:$N$2454,_xlfn.LAMBDA(_xlpm.x,_xlpm.x=$N441))))</f>
        <v>#NAME?</v>
      </c>
      <c r="R441" s="4" t="e">
        <f t="shared" si="114"/>
        <v>#NAME?</v>
      </c>
      <c r="S441" s="4" t="e">
        <f t="shared" si="115"/>
        <v>#NAME?</v>
      </c>
      <c r="T441" s="4" t="e">
        <f t="shared" si="116"/>
        <v>#NAME?</v>
      </c>
      <c r="U441" s="4" t="e">
        <f t="shared" si="117"/>
        <v>#NAME?</v>
      </c>
      <c r="V441" s="2"/>
      <c r="X441" s="2"/>
      <c r="AC441" s="2"/>
      <c r="AD441" s="2"/>
    </row>
    <row r="442" spans="1:30">
      <c r="A442" s="1" t="str">
        <f t="shared" si="104"/>
        <v>-lu- : [lyə]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1706</v>
      </c>
      <c r="G442" s="3" t="e">
        <f t="shared" si="105"/>
        <v>#NAME?</v>
      </c>
      <c r="H442" s="4" t="str">
        <f t="shared" si="106"/>
        <v>lyə</v>
      </c>
      <c r="I442" s="4" t="str">
        <f t="shared" si="107"/>
        <v>lu</v>
      </c>
      <c r="J442" s="10">
        <f t="shared" si="108"/>
        <v>3</v>
      </c>
      <c r="K442" s="1">
        <f t="shared" si="109"/>
        <v>2</v>
      </c>
      <c r="L442" s="10">
        <f t="shared" si="110"/>
        <v>3</v>
      </c>
      <c r="M442" s="1" t="str">
        <f t="shared" si="111"/>
        <v>-lu-</v>
      </c>
      <c r="N442" s="1" t="str">
        <f t="shared" si="112"/>
        <v>[lyə]</v>
      </c>
      <c r="O442" s="3" t="e" cm="1">
        <f t="array" ref="O442">SUM(_xlfn._xlws.FILTER($G$2:$G$2454,_xlfn.MAP($M$2:$M$2454,_xlfn.LAMBDA(_xlpm.x,_xlpm.x=$M442))))</f>
        <v>#NAME?</v>
      </c>
      <c r="P442" s="4" t="e">
        <f t="shared" si="113"/>
        <v>#NAME?</v>
      </c>
      <c r="Q442" s="6" t="e" cm="1">
        <f t="array" ref="Q442">SUM(_xlfn._xlws.FILTER($G$2:$G$2454,_xlfn.MAP($N$2:$N$2454,_xlfn.LAMBDA(_xlpm.x,_xlpm.x=$N442))))</f>
        <v>#NAME?</v>
      </c>
      <c r="R442" s="4" t="e">
        <f t="shared" si="114"/>
        <v>#NAME?</v>
      </c>
      <c r="S442" s="4" t="e">
        <f t="shared" si="115"/>
        <v>#NAME?</v>
      </c>
      <c r="T442" s="4" t="e">
        <f t="shared" si="116"/>
        <v>#NAME?</v>
      </c>
      <c r="U442" s="4" t="e">
        <f t="shared" si="117"/>
        <v>#NAME?</v>
      </c>
      <c r="V442" s="2"/>
      <c r="X442" s="2"/>
      <c r="AC442" s="2"/>
      <c r="AD442" s="2"/>
    </row>
    <row r="443" spans="1:30">
      <c r="A443" s="1" t="str">
        <f t="shared" si="104"/>
        <v>-mple- : [mpli]</v>
      </c>
      <c r="B443" s="1">
        <f t="shared" si="120"/>
        <v>0</v>
      </c>
      <c r="C443" s="1">
        <f t="shared" si="120"/>
        <v>1</v>
      </c>
      <c r="D443" s="1">
        <f t="shared" si="120"/>
        <v>0</v>
      </c>
      <c r="E443" s="7">
        <v>3</v>
      </c>
      <c r="F443" s="9" t="s">
        <v>155</v>
      </c>
      <c r="G443" s="3" t="e">
        <f t="shared" si="105"/>
        <v>#NAME?</v>
      </c>
      <c r="H443" s="4" t="str">
        <f t="shared" si="106"/>
        <v>mpli</v>
      </c>
      <c r="I443" s="4" t="str">
        <f t="shared" si="107"/>
        <v>mple</v>
      </c>
      <c r="J443" s="10">
        <f t="shared" si="108"/>
        <v>4</v>
      </c>
      <c r="K443" s="1">
        <f t="shared" si="109"/>
        <v>4</v>
      </c>
      <c r="L443" s="10">
        <f t="shared" si="110"/>
        <v>4</v>
      </c>
      <c r="M443" s="1" t="str">
        <f t="shared" si="111"/>
        <v>-mple-</v>
      </c>
      <c r="N443" s="1" t="str">
        <f t="shared" si="112"/>
        <v>[mpli]</v>
      </c>
      <c r="O443" s="3" t="e" cm="1">
        <f t="array" ref="O443">SUM(_xlfn._xlws.FILTER($G$2:$G$2454,_xlfn.MAP($M$2:$M$2454,_xlfn.LAMBDA(_xlpm.x,_xlpm.x=$M443))))</f>
        <v>#NAME?</v>
      </c>
      <c r="P443" s="4" t="e">
        <f t="shared" si="113"/>
        <v>#NAME?</v>
      </c>
      <c r="Q443" s="6" t="e" cm="1">
        <f t="array" ref="Q443">SUM(_xlfn._xlws.FILTER($G$2:$G$2454,_xlfn.MAP($N$2:$N$2454,_xlfn.LAMBDA(_xlpm.x,_xlpm.x=$N443))))</f>
        <v>#NAME?</v>
      </c>
      <c r="R443" s="4" t="e">
        <f t="shared" si="114"/>
        <v>#NAME?</v>
      </c>
      <c r="S443" s="4" t="e">
        <f t="shared" si="115"/>
        <v>#NAME?</v>
      </c>
      <c r="T443" s="4" t="e">
        <f t="shared" si="116"/>
        <v>#NAME?</v>
      </c>
      <c r="U443" s="4" t="e">
        <f t="shared" si="117"/>
        <v>#NAME?</v>
      </c>
      <c r="V443" s="2"/>
      <c r="X443" s="2"/>
      <c r="AC443" s="2"/>
      <c r="AD443" s="2"/>
    </row>
    <row r="444" spans="1:30">
      <c r="A444" s="1" t="str">
        <f t="shared" si="104"/>
        <v>-qua- : [kwɔ]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6</v>
      </c>
      <c r="F444" s="9" t="s">
        <v>658</v>
      </c>
      <c r="G444" s="3" t="e">
        <f t="shared" si="105"/>
        <v>#NAME?</v>
      </c>
      <c r="H444" s="4" t="str">
        <f t="shared" si="106"/>
        <v>kwɔ</v>
      </c>
      <c r="I444" s="4" t="str">
        <f t="shared" si="107"/>
        <v>qua</v>
      </c>
      <c r="J444" s="10">
        <f t="shared" si="108"/>
        <v>3</v>
      </c>
      <c r="K444" s="1">
        <f t="shared" si="109"/>
        <v>3</v>
      </c>
      <c r="L444" s="10">
        <f t="shared" si="110"/>
        <v>3</v>
      </c>
      <c r="M444" s="1" t="str">
        <f t="shared" si="111"/>
        <v>-qua-</v>
      </c>
      <c r="N444" s="1" t="str">
        <f t="shared" si="112"/>
        <v>[kwɔ]</v>
      </c>
      <c r="O444" s="3" t="e" cm="1">
        <f t="array" ref="O444">SUM(_xlfn._xlws.FILTER($G$2:$G$2454,_xlfn.MAP($M$2:$M$2454,_xlfn.LAMBDA(_xlpm.x,_xlpm.x=$M444))))</f>
        <v>#NAME?</v>
      </c>
      <c r="P444" s="4" t="e">
        <f t="shared" si="113"/>
        <v>#NAME?</v>
      </c>
      <c r="Q444" s="6" t="e" cm="1">
        <f t="array" ref="Q444">SUM(_xlfn._xlws.FILTER($G$2:$G$2454,_xlfn.MAP($N$2:$N$2454,_xlfn.LAMBDA(_xlpm.x,_xlpm.x=$N444))))</f>
        <v>#NAME?</v>
      </c>
      <c r="R444" s="4" t="e">
        <f t="shared" si="114"/>
        <v>#NAME?</v>
      </c>
      <c r="S444" s="4" t="e">
        <f t="shared" si="115"/>
        <v>#NAME?</v>
      </c>
      <c r="T444" s="4" t="e">
        <f t="shared" si="116"/>
        <v>#NAME?</v>
      </c>
      <c r="U444" s="4" t="e">
        <f t="shared" si="117"/>
        <v>#NAME?</v>
      </c>
      <c r="V444" s="2"/>
      <c r="X444" s="2"/>
      <c r="AC444" s="2"/>
      <c r="AD444" s="2"/>
    </row>
    <row r="445" spans="1:30">
      <c r="A445" s="1" t="str">
        <f t="shared" si="104"/>
        <v>-que- : [kwɛ]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3</v>
      </c>
      <c r="F445" s="9" t="s">
        <v>788</v>
      </c>
      <c r="G445" s="3" t="e">
        <f t="shared" si="105"/>
        <v>#NAME?</v>
      </c>
      <c r="H445" s="4" t="str">
        <f t="shared" si="106"/>
        <v>kwɛ</v>
      </c>
      <c r="I445" s="4" t="str">
        <f t="shared" si="107"/>
        <v>que</v>
      </c>
      <c r="J445" s="10">
        <f t="shared" si="108"/>
        <v>3</v>
      </c>
      <c r="K445" s="1">
        <f t="shared" si="109"/>
        <v>3</v>
      </c>
      <c r="L445" s="10">
        <f t="shared" si="110"/>
        <v>3</v>
      </c>
      <c r="M445" s="1" t="str">
        <f t="shared" si="111"/>
        <v>-que-</v>
      </c>
      <c r="N445" s="1" t="str">
        <f t="shared" si="112"/>
        <v>[kwɛ]</v>
      </c>
      <c r="O445" s="3" t="e" cm="1">
        <f t="array" ref="O445">SUM(_xlfn._xlws.FILTER($G$2:$G$2454,_xlfn.MAP($M$2:$M$2454,_xlfn.LAMBDA(_xlpm.x,_xlpm.x=$M445))))</f>
        <v>#NAME?</v>
      </c>
      <c r="P445" s="4" t="e">
        <f t="shared" si="113"/>
        <v>#NAME?</v>
      </c>
      <c r="Q445" s="6" t="e" cm="1">
        <f t="array" ref="Q445">SUM(_xlfn._xlws.FILTER($G$2:$G$2454,_xlfn.MAP($N$2:$N$2454,_xlfn.LAMBDA(_xlpm.x,_xlpm.x=$N445))))</f>
        <v>#NAME?</v>
      </c>
      <c r="R445" s="4" t="e">
        <f t="shared" si="114"/>
        <v>#NAME?</v>
      </c>
      <c r="S445" s="4" t="e">
        <f t="shared" si="115"/>
        <v>#NAME?</v>
      </c>
      <c r="T445" s="4" t="e">
        <f t="shared" si="116"/>
        <v>#NAME?</v>
      </c>
      <c r="U445" s="4" t="e">
        <f t="shared" si="117"/>
        <v>#NAME?</v>
      </c>
      <c r="V445" s="2"/>
      <c r="X445" s="2"/>
      <c r="AC445" s="2"/>
      <c r="AD445" s="2"/>
    </row>
    <row r="446" spans="1:30">
      <c r="A446" s="1" t="str">
        <f t="shared" si="104"/>
        <v>-sca- : [skeɪ]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3</v>
      </c>
      <c r="F446" s="9" t="s">
        <v>791</v>
      </c>
      <c r="G446" s="3" t="e">
        <f t="shared" si="105"/>
        <v>#NAME?</v>
      </c>
      <c r="H446" s="4" t="str">
        <f t="shared" si="106"/>
        <v>skeɪ</v>
      </c>
      <c r="I446" s="4" t="str">
        <f t="shared" si="107"/>
        <v>sca</v>
      </c>
      <c r="J446" s="10">
        <f t="shared" si="108"/>
        <v>4</v>
      </c>
      <c r="K446" s="1">
        <f t="shared" si="109"/>
        <v>3</v>
      </c>
      <c r="L446" s="10">
        <f t="shared" si="110"/>
        <v>4</v>
      </c>
      <c r="M446" s="1" t="str">
        <f t="shared" si="111"/>
        <v>-sca-</v>
      </c>
      <c r="N446" s="1" t="str">
        <f t="shared" si="112"/>
        <v>[skeɪ]</v>
      </c>
      <c r="O446" s="3" t="e" cm="1">
        <f t="array" ref="O446">SUM(_xlfn._xlws.FILTER($G$2:$G$2454,_xlfn.MAP($M$2:$M$2454,_xlfn.LAMBDA(_xlpm.x,_xlpm.x=$M446))))</f>
        <v>#NAME?</v>
      </c>
      <c r="P446" s="4" t="e">
        <f t="shared" si="113"/>
        <v>#NAME?</v>
      </c>
      <c r="Q446" s="6" t="e" cm="1">
        <f t="array" ref="Q446">SUM(_xlfn._xlws.FILTER($G$2:$G$2454,_xlfn.MAP($N$2:$N$2454,_xlfn.LAMBDA(_xlpm.x,_xlpm.x=$N446))))</f>
        <v>#NAME?</v>
      </c>
      <c r="R446" s="4" t="e">
        <f t="shared" si="114"/>
        <v>#NAME?</v>
      </c>
      <c r="S446" s="4" t="e">
        <f t="shared" si="115"/>
        <v>#NAME?</v>
      </c>
      <c r="T446" s="4" t="e">
        <f t="shared" si="116"/>
        <v>#NAME?</v>
      </c>
      <c r="U446" s="4" t="e">
        <f t="shared" si="117"/>
        <v>#NAME?</v>
      </c>
      <c r="V446" s="2"/>
      <c r="X446" s="2"/>
      <c r="AC446" s="2"/>
      <c r="AD446" s="2"/>
    </row>
    <row r="447" spans="1:30">
      <c r="A447" s="1" t="str">
        <f t="shared" si="104"/>
        <v>-jo- : [dʒɔ]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2</v>
      </c>
      <c r="F447" s="9" t="s">
        <v>1972</v>
      </c>
      <c r="G447" s="3" t="e">
        <f t="shared" si="105"/>
        <v>#NAME?</v>
      </c>
      <c r="H447" s="4" t="str">
        <f t="shared" si="106"/>
        <v>dʒɔ</v>
      </c>
      <c r="I447" s="4" t="str">
        <f t="shared" si="107"/>
        <v>jo</v>
      </c>
      <c r="J447" s="10">
        <f t="shared" si="108"/>
        <v>3</v>
      </c>
      <c r="K447" s="1">
        <f t="shared" si="109"/>
        <v>2</v>
      </c>
      <c r="L447" s="10">
        <f t="shared" si="110"/>
        <v>3</v>
      </c>
      <c r="M447" s="1" t="str">
        <f t="shared" si="111"/>
        <v>-jo-</v>
      </c>
      <c r="N447" s="1" t="str">
        <f t="shared" si="112"/>
        <v>[dʒɔ]</v>
      </c>
      <c r="O447" s="3" t="e" cm="1">
        <f t="array" ref="O447">SUM(_xlfn._xlws.FILTER($G$2:$G$2454,_xlfn.MAP($M$2:$M$2454,_xlfn.LAMBDA(_xlpm.x,_xlpm.x=$M447))))</f>
        <v>#NAME?</v>
      </c>
      <c r="P447" s="4" t="e">
        <f t="shared" si="113"/>
        <v>#NAME?</v>
      </c>
      <c r="Q447" s="6" t="e" cm="1">
        <f t="array" ref="Q447">SUM(_xlfn._xlws.FILTER($G$2:$G$2454,_xlfn.MAP($N$2:$N$2454,_xlfn.LAMBDA(_xlpm.x,_xlpm.x=$N447))))</f>
        <v>#NAME?</v>
      </c>
      <c r="R447" s="4" t="e">
        <f t="shared" si="114"/>
        <v>#NAME?</v>
      </c>
      <c r="S447" s="4" t="e">
        <f t="shared" si="115"/>
        <v>#NAME?</v>
      </c>
      <c r="T447" s="4" t="e">
        <f t="shared" si="116"/>
        <v>#NAME?</v>
      </c>
      <c r="U447" s="4" t="e">
        <f t="shared" si="117"/>
        <v>#NAME?</v>
      </c>
      <c r="V447" s="2"/>
      <c r="X447" s="2"/>
      <c r="AC447" s="2"/>
      <c r="AD447" s="2"/>
    </row>
    <row r="448" spans="1:30">
      <c r="A448" s="1" t="str">
        <f t="shared" si="104"/>
        <v>-ra- : [ɹeɪ]</v>
      </c>
      <c r="B448" s="1">
        <f t="shared" si="120"/>
        <v>1</v>
      </c>
      <c r="C448" s="1">
        <f t="shared" si="120"/>
        <v>0</v>
      </c>
      <c r="D448" s="1">
        <f t="shared" si="120"/>
        <v>0</v>
      </c>
      <c r="E448" s="7">
        <v>23</v>
      </c>
      <c r="F448" s="9" t="s">
        <v>606</v>
      </c>
      <c r="G448" s="3" t="e">
        <f t="shared" si="105"/>
        <v>#NAME?</v>
      </c>
      <c r="H448" s="1" t="str">
        <f t="shared" si="106"/>
        <v>ɹeɪ</v>
      </c>
      <c r="I448" s="1" t="str">
        <f t="shared" si="107"/>
        <v>ra</v>
      </c>
      <c r="J448" s="10">
        <f t="shared" si="108"/>
        <v>3</v>
      </c>
      <c r="K448" s="1">
        <f t="shared" si="109"/>
        <v>2</v>
      </c>
      <c r="L448" s="10">
        <f t="shared" si="110"/>
        <v>3</v>
      </c>
      <c r="M448" s="1" t="str">
        <f t="shared" si="111"/>
        <v>-ra-</v>
      </c>
      <c r="N448" s="1" t="str">
        <f t="shared" si="112"/>
        <v>[ɹeɪ]</v>
      </c>
      <c r="O448" s="3" t="e" cm="1">
        <f t="array" ref="O448">SUM(_xlfn._xlws.FILTER($G$2:$G$2454,_xlfn.MAP($M$2:$M$2454,_xlfn.LAMBDA(_xlpm.x,_xlpm.x=$M448))))</f>
        <v>#NAME?</v>
      </c>
      <c r="P448" s="4" t="e">
        <f t="shared" si="113"/>
        <v>#NAME?</v>
      </c>
      <c r="Q448" s="6" t="e" cm="1">
        <f t="array" ref="Q448">SUM(_xlfn._xlws.FILTER($G$2:$G$2454,_xlfn.MAP($N$2:$N$2454,_xlfn.LAMBDA(_xlpm.x,_xlpm.x=$N448))))</f>
        <v>#NAME?</v>
      </c>
      <c r="R448" s="4" t="e">
        <f t="shared" si="114"/>
        <v>#NAME?</v>
      </c>
      <c r="S448" s="4" t="e">
        <f t="shared" si="115"/>
        <v>#NAME?</v>
      </c>
      <c r="T448" s="4" t="e">
        <f t="shared" si="116"/>
        <v>#NAME?</v>
      </c>
      <c r="U448" s="4" t="e">
        <f t="shared" si="117"/>
        <v>#NAME?</v>
      </c>
      <c r="V448" s="2"/>
      <c r="X448" s="2"/>
      <c r="AC448" s="2"/>
      <c r="AD448" s="2"/>
    </row>
    <row r="449" spans="1:30">
      <c r="A449" s="1" t="str">
        <f t="shared" si="104"/>
        <v>-sa- : [sɔ]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1832</v>
      </c>
      <c r="G449" s="3" t="e">
        <f t="shared" si="105"/>
        <v>#NAME?</v>
      </c>
      <c r="H449" s="4" t="str">
        <f t="shared" si="106"/>
        <v>sɔ</v>
      </c>
      <c r="I449" s="4" t="str">
        <f t="shared" si="107"/>
        <v>sa</v>
      </c>
      <c r="J449" s="10">
        <f t="shared" si="108"/>
        <v>2</v>
      </c>
      <c r="K449" s="1">
        <f t="shared" si="109"/>
        <v>2</v>
      </c>
      <c r="L449" s="10">
        <f t="shared" si="110"/>
        <v>2</v>
      </c>
      <c r="M449" s="1" t="str">
        <f t="shared" si="111"/>
        <v>-sa-</v>
      </c>
      <c r="N449" s="1" t="str">
        <f t="shared" si="112"/>
        <v>[sɔ]</v>
      </c>
      <c r="O449" s="3" t="e" cm="1">
        <f t="array" ref="O449">SUM(_xlfn._xlws.FILTER($G$2:$G$2454,_xlfn.MAP($M$2:$M$2454,_xlfn.LAMBDA(_xlpm.x,_xlpm.x=$M449))))</f>
        <v>#NAME?</v>
      </c>
      <c r="P449" s="4" t="e">
        <f t="shared" si="113"/>
        <v>#NAME?</v>
      </c>
      <c r="Q449" s="6" t="e" cm="1">
        <f t="array" ref="Q449">SUM(_xlfn._xlws.FILTER($G$2:$G$2454,_xlfn.MAP($N$2:$N$2454,_xlfn.LAMBDA(_xlpm.x,_xlpm.x=$N449))))</f>
        <v>#NAME?</v>
      </c>
      <c r="R449" s="4" t="e">
        <f t="shared" si="114"/>
        <v>#NAME?</v>
      </c>
      <c r="S449" s="4" t="e">
        <f t="shared" si="115"/>
        <v>#NAME?</v>
      </c>
      <c r="T449" s="4" t="e">
        <f t="shared" si="116"/>
        <v>#NAME?</v>
      </c>
      <c r="U449" s="4" t="e">
        <f t="shared" si="117"/>
        <v>#NAME?</v>
      </c>
      <c r="V449" s="2"/>
      <c r="X449" s="2"/>
      <c r="AC449" s="2"/>
      <c r="AD449" s="2"/>
    </row>
    <row r="450" spans="1:30">
      <c r="A450" s="1" t="str">
        <f t="shared" ref="A450:A513" si="121">_xlfn.LET(_xlpm.sep," : ",CONCATENATE(M450,_xlpm.sep,N450))</f>
        <v>-sa- : [sæ]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15</v>
      </c>
      <c r="F450" s="9" t="s">
        <v>282</v>
      </c>
      <c r="G450" s="3" t="e">
        <f t="shared" ref="G450:G513" si="122">E450/freq.sum.r6e</f>
        <v>#NAME?</v>
      </c>
      <c r="H450" s="4" t="str">
        <f t="shared" ref="H450:H513" si="123">_xlfn.LET(_xlpm.sep,":",_xlpm.w,$F450,LEFT(_xlpm.w,FIND(_xlpm.sep,_xlpm.w)-1))</f>
        <v>sæ</v>
      </c>
      <c r="I450" s="4" t="str">
        <f t="shared" ref="I450:I513" si="124">_xlfn.LET(_xlpm.sep,":",_xlpm.w,$F450,RIGHT(_xlpm.w,LEN(_xlpm.w)-FIND(_xlpm.sep,_xlpm.w)))</f>
        <v>sa</v>
      </c>
      <c r="J450" s="10">
        <f t="shared" ref="J450:J513" si="125">_xlfn.LET(_xlpm.w,H450,LEN(_xlpm.w))</f>
        <v>2</v>
      </c>
      <c r="K450" s="1">
        <f t="shared" ref="K450:K513" si="126">_xlfn.LET(_xlpm.w,I450,LEN(_xlpm.w))</f>
        <v>2</v>
      </c>
      <c r="L450" s="10">
        <f t="shared" ref="L450:L513" si="127">_xlfn.LET(_xlpm.a,J450,_xlpm.b,K450,MAX(_xlpm.a,_xlpm.b))</f>
        <v>2</v>
      </c>
      <c r="M450" s="1" t="str">
        <f t="shared" ref="M450:M513" si="128">_xlfn.LET(_xlpm.sep,":",_xlpm.w,$F450,_xlfn.CONCAT("-",RIGHT(_xlpm.w,LEN(_xlpm.w)-FIND(_xlpm.sep,_xlpm.w)),"-"))</f>
        <v>-sa-</v>
      </c>
      <c r="N450" s="1" t="str">
        <f t="shared" ref="N450:N513" si="129">_xlfn.LET(_xlpm.sep,":",_xlpm.w,$F450,_xlfn.CONCAT("[",LEFT(_xlpm.w,FIND(_xlpm.sep,_xlpm.w)-1),"]"))</f>
        <v>[sæ]</v>
      </c>
      <c r="O450" s="3" t="e" cm="1">
        <f t="array" ref="O450">SUM(_xlfn._xlws.FILTER($G$2:$G$2454,_xlfn.MAP($M$2:$M$2454,_xlfn.LAMBDA(_xlpm.x,_xlpm.x=$M450))))</f>
        <v>#NAME?</v>
      </c>
      <c r="P450" s="4" t="e">
        <f t="shared" ref="P450:P513" si="130">$G450/O450</f>
        <v>#NAME?</v>
      </c>
      <c r="Q450" s="6" t="e" cm="1">
        <f t="array" ref="Q450">SUM(_xlfn._xlws.FILTER($G$2:$G$2454,_xlfn.MAP($N$2:$N$2454,_xlfn.LAMBDA(_xlpm.x,_xlpm.x=$N450))))</f>
        <v>#NAME?</v>
      </c>
      <c r="R450" s="4" t="e">
        <f t="shared" ref="R450:R513" si="131">$G450/Q450</f>
        <v>#NAME?</v>
      </c>
      <c r="S450" s="4" t="e">
        <f t="shared" ref="S450:S513" si="132">_xlfn.LET(_xlpm.freq,E450,_xlpm.size,L450+1,_xlpm.F,T450,LOG(1+_xlpm.freq)*LOG(1+_xlpm.size)*_xlpm.F)</f>
        <v>#NAME?</v>
      </c>
      <c r="T450" s="4" t="e">
        <f t="shared" ref="T450:T513" si="133">_xlfn.LET(_xlpm.a,R450,_xlpm.b,P450,2*_xlpm.a*_xlpm.b/(_xlpm.a+_xlpm.b))</f>
        <v>#NAME?</v>
      </c>
      <c r="U450" s="4" t="e">
        <f t="shared" ref="U450:U513" si="134">_xlfn.LET(_xlpm.p,P450,_xlpm.q,R450,LOG(_xlpm.p/_xlpm.q))</f>
        <v>#NAME?</v>
      </c>
      <c r="V450" s="2"/>
      <c r="X450" s="2"/>
      <c r="AC450" s="2"/>
      <c r="AD450" s="2"/>
    </row>
    <row r="451" spans="1:30">
      <c r="A451" s="1" t="str">
        <f t="shared" si="121"/>
        <v>-su- : [ʒə]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7</v>
      </c>
      <c r="F451" s="9" t="s">
        <v>1161</v>
      </c>
      <c r="G451" s="3" t="e">
        <f t="shared" si="122"/>
        <v>#NAME?</v>
      </c>
      <c r="H451" s="4" t="str">
        <f t="shared" si="123"/>
        <v>ʒə</v>
      </c>
      <c r="I451" s="4" t="str">
        <f t="shared" si="124"/>
        <v>su</v>
      </c>
      <c r="J451" s="10">
        <f t="shared" si="125"/>
        <v>2</v>
      </c>
      <c r="K451" s="1">
        <f t="shared" si="126"/>
        <v>2</v>
      </c>
      <c r="L451" s="10">
        <f t="shared" si="127"/>
        <v>2</v>
      </c>
      <c r="M451" s="1" t="str">
        <f t="shared" si="128"/>
        <v>-su-</v>
      </c>
      <c r="N451" s="1" t="str">
        <f t="shared" si="129"/>
        <v>[ʒə]</v>
      </c>
      <c r="O451" s="3" t="e" cm="1">
        <f t="array" ref="O451">SUM(_xlfn._xlws.FILTER($G$2:$G$2454,_xlfn.MAP($M$2:$M$2454,_xlfn.LAMBDA(_xlpm.x,_xlpm.x=$M451))))</f>
        <v>#NAME?</v>
      </c>
      <c r="P451" s="4" t="e">
        <f t="shared" si="130"/>
        <v>#NAME?</v>
      </c>
      <c r="Q451" s="6" t="e" cm="1">
        <f t="array" ref="Q451">SUM(_xlfn._xlws.FILTER($G$2:$G$2454,_xlfn.MAP($N$2:$N$2454,_xlfn.LAMBDA(_xlpm.x,_xlpm.x=$N451))))</f>
        <v>#NAME?</v>
      </c>
      <c r="R451" s="4" t="e">
        <f t="shared" si="131"/>
        <v>#NAME?</v>
      </c>
      <c r="S451" s="4" t="e">
        <f t="shared" si="132"/>
        <v>#NAME?</v>
      </c>
      <c r="T451" s="4" t="e">
        <f t="shared" si="133"/>
        <v>#NAME?</v>
      </c>
      <c r="U451" s="4" t="e">
        <f t="shared" si="134"/>
        <v>#NAME?</v>
      </c>
      <c r="V451" s="2"/>
      <c r="X451" s="2"/>
      <c r="AC451" s="2"/>
      <c r="AD451" s="2"/>
    </row>
    <row r="452" spans="1:30">
      <c r="A452" s="1" t="str">
        <f t="shared" si="121"/>
        <v>-tra- : [tɹeɪ]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2</v>
      </c>
      <c r="F452" s="9" t="s">
        <v>1290</v>
      </c>
      <c r="G452" s="3" t="e">
        <f t="shared" si="122"/>
        <v>#NAME?</v>
      </c>
      <c r="H452" s="1" t="str">
        <f t="shared" si="123"/>
        <v>tɹeɪ</v>
      </c>
      <c r="I452" s="1" t="str">
        <f t="shared" si="124"/>
        <v>tra</v>
      </c>
      <c r="J452" s="10">
        <f t="shared" si="125"/>
        <v>4</v>
      </c>
      <c r="K452" s="1">
        <f t="shared" si="126"/>
        <v>3</v>
      </c>
      <c r="L452" s="10">
        <f t="shared" si="127"/>
        <v>4</v>
      </c>
      <c r="M452" s="1" t="str">
        <f t="shared" si="128"/>
        <v>-tra-</v>
      </c>
      <c r="N452" s="1" t="str">
        <f t="shared" si="129"/>
        <v>[tɹeɪ]</v>
      </c>
      <c r="O452" s="3" t="e" cm="1">
        <f t="array" ref="O452">SUM(_xlfn._xlws.FILTER($G$2:$G$2454,_xlfn.MAP($M$2:$M$2454,_xlfn.LAMBDA(_xlpm.x,_xlpm.x=$M452))))</f>
        <v>#NAME?</v>
      </c>
      <c r="P452" s="4" t="e">
        <f t="shared" si="130"/>
        <v>#NAME?</v>
      </c>
      <c r="Q452" s="6" t="e" cm="1">
        <f t="array" ref="Q452">SUM(_xlfn._xlws.FILTER($G$2:$G$2454,_xlfn.MAP($N$2:$N$2454,_xlfn.LAMBDA(_xlpm.x,_xlpm.x=$N452))))</f>
        <v>#NAME?</v>
      </c>
      <c r="R452" s="4" t="e">
        <f t="shared" si="131"/>
        <v>#NAME?</v>
      </c>
      <c r="S452" s="4" t="e">
        <f t="shared" si="132"/>
        <v>#NAME?</v>
      </c>
      <c r="T452" s="4" t="e">
        <f t="shared" si="133"/>
        <v>#NAME?</v>
      </c>
      <c r="U452" s="4" t="e">
        <f t="shared" si="134"/>
        <v>#NAME?</v>
      </c>
      <c r="V452" s="2"/>
      <c r="X452" s="2"/>
      <c r="AC452" s="2"/>
      <c r="AD452" s="2"/>
    </row>
    <row r="453" spans="1:30">
      <c r="A453" s="1" t="str">
        <f t="shared" si="121"/>
        <v>-va- : [veɪ]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7</v>
      </c>
      <c r="F453" s="9" t="s">
        <v>838</v>
      </c>
      <c r="G453" s="3" t="e">
        <f t="shared" si="122"/>
        <v>#NAME?</v>
      </c>
      <c r="H453" s="4" t="str">
        <f t="shared" si="123"/>
        <v>veɪ</v>
      </c>
      <c r="I453" s="4" t="str">
        <f t="shared" si="124"/>
        <v>va</v>
      </c>
      <c r="J453" s="10">
        <f t="shared" si="125"/>
        <v>3</v>
      </c>
      <c r="K453" s="1">
        <f t="shared" si="126"/>
        <v>2</v>
      </c>
      <c r="L453" s="10">
        <f t="shared" si="127"/>
        <v>3</v>
      </c>
      <c r="M453" s="1" t="str">
        <f t="shared" si="128"/>
        <v>-va-</v>
      </c>
      <c r="N453" s="1" t="str">
        <f t="shared" si="129"/>
        <v>[veɪ]</v>
      </c>
      <c r="O453" s="3" t="e" cm="1">
        <f t="array" ref="O453">SUM(_xlfn._xlws.FILTER($G$2:$G$2454,_xlfn.MAP($M$2:$M$2454,_xlfn.LAMBDA(_xlpm.x,_xlpm.x=$M453))))</f>
        <v>#NAME?</v>
      </c>
      <c r="P453" s="4" t="e">
        <f t="shared" si="130"/>
        <v>#NAME?</v>
      </c>
      <c r="Q453" s="6" t="e" cm="1">
        <f t="array" ref="Q453">SUM(_xlfn._xlws.FILTER($G$2:$G$2454,_xlfn.MAP($N$2:$N$2454,_xlfn.LAMBDA(_xlpm.x,_xlpm.x=$N453))))</f>
        <v>#NAME?</v>
      </c>
      <c r="R453" s="4" t="e">
        <f t="shared" si="131"/>
        <v>#NAME?</v>
      </c>
      <c r="S453" s="4" t="e">
        <f t="shared" si="132"/>
        <v>#NAME?</v>
      </c>
      <c r="T453" s="4" t="e">
        <f t="shared" si="133"/>
        <v>#NAME?</v>
      </c>
      <c r="U453" s="4" t="e">
        <f t="shared" si="134"/>
        <v>#NAME?</v>
      </c>
      <c r="V453" s="2"/>
      <c r="X453" s="2"/>
      <c r="AC453" s="2"/>
      <c r="AD453" s="2"/>
    </row>
    <row r="454" spans="1:30">
      <c r="A454" s="1" t="str">
        <f t="shared" si="121"/>
        <v>-vo- : [vɑ]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4</v>
      </c>
      <c r="F454" s="9" t="s">
        <v>926</v>
      </c>
      <c r="G454" s="3" t="e">
        <f t="shared" si="122"/>
        <v>#NAME?</v>
      </c>
      <c r="H454" s="4" t="str">
        <f t="shared" si="123"/>
        <v>vɑ</v>
      </c>
      <c r="I454" s="4" t="str">
        <f t="shared" si="124"/>
        <v>vo</v>
      </c>
      <c r="J454" s="10">
        <f t="shared" si="125"/>
        <v>2</v>
      </c>
      <c r="K454" s="1">
        <f t="shared" si="126"/>
        <v>2</v>
      </c>
      <c r="L454" s="10">
        <f t="shared" si="127"/>
        <v>2</v>
      </c>
      <c r="M454" s="1" t="str">
        <f t="shared" si="128"/>
        <v>-vo-</v>
      </c>
      <c r="N454" s="1" t="str">
        <f t="shared" si="129"/>
        <v>[vɑ]</v>
      </c>
      <c r="O454" s="3" t="e" cm="1">
        <f t="array" ref="O454">SUM(_xlfn._xlws.FILTER($G$2:$G$2454,_xlfn.MAP($M$2:$M$2454,_xlfn.LAMBDA(_xlpm.x,_xlpm.x=$M454))))</f>
        <v>#NAME?</v>
      </c>
      <c r="P454" s="4" t="e">
        <f t="shared" si="130"/>
        <v>#NAME?</v>
      </c>
      <c r="Q454" s="6" t="e" cm="1">
        <f t="array" ref="Q454">SUM(_xlfn._xlws.FILTER($G$2:$G$2454,_xlfn.MAP($N$2:$N$2454,_xlfn.LAMBDA(_xlpm.x,_xlpm.x=$N454))))</f>
        <v>#NAME?</v>
      </c>
      <c r="R454" s="4" t="e">
        <f t="shared" si="131"/>
        <v>#NAME?</v>
      </c>
      <c r="S454" s="4" t="e">
        <f t="shared" si="132"/>
        <v>#NAME?</v>
      </c>
      <c r="T454" s="4" t="e">
        <f t="shared" si="133"/>
        <v>#NAME?</v>
      </c>
      <c r="U454" s="4" t="e">
        <f t="shared" si="134"/>
        <v>#NAME?</v>
      </c>
      <c r="V454" s="2"/>
      <c r="X454" s="2"/>
      <c r="AC454" s="2"/>
      <c r="AD454" s="2"/>
    </row>
    <row r="455" spans="1:30">
      <c r="A455" s="1" t="str">
        <f t="shared" si="121"/>
        <v>-chi- : [kaɪ]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1653</v>
      </c>
      <c r="G455" s="3" t="e">
        <f t="shared" si="122"/>
        <v>#NAME?</v>
      </c>
      <c r="H455" s="4" t="str">
        <f t="shared" si="123"/>
        <v>kaɪ</v>
      </c>
      <c r="I455" s="4" t="str">
        <f t="shared" si="124"/>
        <v>chi</v>
      </c>
      <c r="J455" s="10">
        <f t="shared" si="125"/>
        <v>3</v>
      </c>
      <c r="K455" s="1">
        <f t="shared" si="126"/>
        <v>3</v>
      </c>
      <c r="L455" s="10">
        <f t="shared" si="127"/>
        <v>3</v>
      </c>
      <c r="M455" s="1" t="str">
        <f t="shared" si="128"/>
        <v>-chi-</v>
      </c>
      <c r="N455" s="1" t="str">
        <f t="shared" si="129"/>
        <v>[kaɪ]</v>
      </c>
      <c r="O455" s="3" t="e" cm="1">
        <f t="array" ref="O455">SUM(_xlfn._xlws.FILTER($G$2:$G$2454,_xlfn.MAP($M$2:$M$2454,_xlfn.LAMBDA(_xlpm.x,_xlpm.x=$M455))))</f>
        <v>#NAME?</v>
      </c>
      <c r="P455" s="4" t="e">
        <f t="shared" si="130"/>
        <v>#NAME?</v>
      </c>
      <c r="Q455" s="6" t="e" cm="1">
        <f t="array" ref="Q455">SUM(_xlfn._xlws.FILTER($G$2:$G$2454,_xlfn.MAP($N$2:$N$2454,_xlfn.LAMBDA(_xlpm.x,_xlpm.x=$N455))))</f>
        <v>#NAME?</v>
      </c>
      <c r="R455" s="4" t="e">
        <f t="shared" si="131"/>
        <v>#NAME?</v>
      </c>
      <c r="S455" s="4" t="e">
        <f t="shared" si="132"/>
        <v>#NAME?</v>
      </c>
      <c r="T455" s="4" t="e">
        <f t="shared" si="133"/>
        <v>#NAME?</v>
      </c>
      <c r="U455" s="4" t="e">
        <f t="shared" si="134"/>
        <v>#NAME?</v>
      </c>
      <c r="V455" s="2"/>
      <c r="X455" s="2"/>
      <c r="AC455" s="2"/>
      <c r="AD455" s="2"/>
    </row>
    <row r="456" spans="1:30">
      <c r="A456" s="1" t="str">
        <f t="shared" si="121"/>
        <v>-the- : [θɪ]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2</v>
      </c>
      <c r="F456" s="9" t="s">
        <v>1668</v>
      </c>
      <c r="G456" s="3" t="e">
        <f t="shared" si="122"/>
        <v>#NAME?</v>
      </c>
      <c r="H456" s="4" t="str">
        <f t="shared" si="123"/>
        <v>θɪ</v>
      </c>
      <c r="I456" s="4" t="str">
        <f t="shared" si="124"/>
        <v>the</v>
      </c>
      <c r="J456" s="10">
        <f t="shared" si="125"/>
        <v>2</v>
      </c>
      <c r="K456" s="1">
        <f t="shared" si="126"/>
        <v>3</v>
      </c>
      <c r="L456" s="10">
        <f t="shared" si="127"/>
        <v>3</v>
      </c>
      <c r="M456" s="1" t="str">
        <f t="shared" si="128"/>
        <v>-the-</v>
      </c>
      <c r="N456" s="1" t="str">
        <f t="shared" si="129"/>
        <v>[θɪ]</v>
      </c>
      <c r="O456" s="3" t="e" cm="1">
        <f t="array" ref="O456">SUM(_xlfn._xlws.FILTER($G$2:$G$2454,_xlfn.MAP($M$2:$M$2454,_xlfn.LAMBDA(_xlpm.x,_xlpm.x=$M456))))</f>
        <v>#NAME?</v>
      </c>
      <c r="P456" s="4" t="e">
        <f t="shared" si="130"/>
        <v>#NAME?</v>
      </c>
      <c r="Q456" s="6" t="e" cm="1">
        <f t="array" ref="Q456">SUM(_xlfn._xlws.FILTER($G$2:$G$2454,_xlfn.MAP($N$2:$N$2454,_xlfn.LAMBDA(_xlpm.x,_xlpm.x=$N456))))</f>
        <v>#NAME?</v>
      </c>
      <c r="R456" s="4" t="e">
        <f t="shared" si="131"/>
        <v>#NAME?</v>
      </c>
      <c r="S456" s="4" t="e">
        <f t="shared" si="132"/>
        <v>#NAME?</v>
      </c>
      <c r="T456" s="4" t="e">
        <f t="shared" si="133"/>
        <v>#NAME?</v>
      </c>
      <c r="U456" s="4" t="e">
        <f t="shared" si="134"/>
        <v>#NAME?</v>
      </c>
      <c r="V456" s="2"/>
      <c r="X456" s="2"/>
      <c r="AC456" s="2"/>
      <c r="AD456" s="2"/>
    </row>
    <row r="457" spans="1:30">
      <c r="A457" s="1" t="str">
        <f t="shared" si="121"/>
        <v>-wo- : [wʊ]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4</v>
      </c>
      <c r="F457" s="9" t="s">
        <v>1304</v>
      </c>
      <c r="G457" s="3" t="e">
        <f t="shared" si="122"/>
        <v>#NAME?</v>
      </c>
      <c r="H457" s="4" t="str">
        <f t="shared" si="123"/>
        <v>wʊ</v>
      </c>
      <c r="I457" s="4" t="str">
        <f t="shared" si="124"/>
        <v>wo</v>
      </c>
      <c r="J457" s="10">
        <f t="shared" si="125"/>
        <v>2</v>
      </c>
      <c r="K457" s="1">
        <f t="shared" si="126"/>
        <v>2</v>
      </c>
      <c r="L457" s="10">
        <f t="shared" si="127"/>
        <v>2</v>
      </c>
      <c r="M457" s="1" t="str">
        <f t="shared" si="128"/>
        <v>-wo-</v>
      </c>
      <c r="N457" s="1" t="str">
        <f t="shared" si="129"/>
        <v>[wʊ]</v>
      </c>
      <c r="O457" s="3" t="e" cm="1">
        <f t="array" ref="O457">SUM(_xlfn._xlws.FILTER($G$2:$G$2454,_xlfn.MAP($M$2:$M$2454,_xlfn.LAMBDA(_xlpm.x,_xlpm.x=$M457))))</f>
        <v>#NAME?</v>
      </c>
      <c r="P457" s="4" t="e">
        <f t="shared" si="130"/>
        <v>#NAME?</v>
      </c>
      <c r="Q457" s="6" t="e" cm="1">
        <f t="array" ref="Q457">SUM(_xlfn._xlws.FILTER($G$2:$G$2454,_xlfn.MAP($N$2:$N$2454,_xlfn.LAMBDA(_xlpm.x,_xlpm.x=$N457))))</f>
        <v>#NAME?</v>
      </c>
      <c r="R457" s="4" t="e">
        <f t="shared" si="131"/>
        <v>#NAME?</v>
      </c>
      <c r="S457" s="4" t="e">
        <f t="shared" si="132"/>
        <v>#NAME?</v>
      </c>
      <c r="T457" s="4" t="e">
        <f t="shared" si="133"/>
        <v>#NAME?</v>
      </c>
      <c r="U457" s="4" t="e">
        <f t="shared" si="134"/>
        <v>#NAME?</v>
      </c>
      <c r="V457" s="2"/>
      <c r="X457" s="2"/>
      <c r="AC457" s="2"/>
      <c r="AD457" s="2"/>
    </row>
    <row r="458" spans="1:30">
      <c r="A458" s="1" t="str">
        <f t="shared" si="121"/>
        <v>-si- : [saɪ]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17</v>
      </c>
      <c r="F458" s="9" t="s">
        <v>1084</v>
      </c>
      <c r="G458" s="3" t="e">
        <f t="shared" si="122"/>
        <v>#NAME?</v>
      </c>
      <c r="H458" s="1" t="str">
        <f t="shared" si="123"/>
        <v>saɪ</v>
      </c>
      <c r="I458" s="1" t="str">
        <f t="shared" si="124"/>
        <v>si</v>
      </c>
      <c r="J458" s="10">
        <f t="shared" si="125"/>
        <v>3</v>
      </c>
      <c r="K458" s="1">
        <f t="shared" si="126"/>
        <v>2</v>
      </c>
      <c r="L458" s="10">
        <f t="shared" si="127"/>
        <v>3</v>
      </c>
      <c r="M458" s="1" t="str">
        <f t="shared" si="128"/>
        <v>-si-</v>
      </c>
      <c r="N458" s="1" t="str">
        <f t="shared" si="129"/>
        <v>[saɪ]</v>
      </c>
      <c r="O458" s="3" t="e" cm="1">
        <f t="array" ref="O458">SUM(_xlfn._xlws.FILTER($G$2:$G$2454,_xlfn.MAP($M$2:$M$2454,_xlfn.LAMBDA(_xlpm.x,_xlpm.x=$M458))))</f>
        <v>#NAME?</v>
      </c>
      <c r="P458" s="4" t="e">
        <f t="shared" si="130"/>
        <v>#NAME?</v>
      </c>
      <c r="Q458" s="6" t="e" cm="1">
        <f t="array" ref="Q458">SUM(_xlfn._xlws.FILTER($G$2:$G$2454,_xlfn.MAP($N$2:$N$2454,_xlfn.LAMBDA(_xlpm.x,_xlpm.x=$N458))))</f>
        <v>#NAME?</v>
      </c>
      <c r="R458" s="4" t="e">
        <f t="shared" si="131"/>
        <v>#NAME?</v>
      </c>
      <c r="S458" s="4" t="e">
        <f t="shared" si="132"/>
        <v>#NAME?</v>
      </c>
      <c r="T458" s="4" t="e">
        <f t="shared" si="133"/>
        <v>#NAME?</v>
      </c>
      <c r="U458" s="4" t="e">
        <f t="shared" si="134"/>
        <v>#NAME?</v>
      </c>
      <c r="V458" s="2"/>
      <c r="X458" s="2"/>
      <c r="AC458" s="2"/>
      <c r="AD458" s="2"/>
    </row>
    <row r="459" spans="1:30">
      <c r="A459" s="1" t="str">
        <f t="shared" si="121"/>
        <v>-gra- : [ɡɹeɪ]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7</v>
      </c>
      <c r="F459" s="9" t="s">
        <v>800</v>
      </c>
      <c r="G459" s="3" t="e">
        <f t="shared" si="122"/>
        <v>#NAME?</v>
      </c>
      <c r="H459" s="4" t="str">
        <f t="shared" si="123"/>
        <v>ɡɹeɪ</v>
      </c>
      <c r="I459" s="4" t="str">
        <f t="shared" si="124"/>
        <v>gra</v>
      </c>
      <c r="J459" s="10">
        <f t="shared" si="125"/>
        <v>4</v>
      </c>
      <c r="K459" s="1">
        <f t="shared" si="126"/>
        <v>3</v>
      </c>
      <c r="L459" s="10">
        <f t="shared" si="127"/>
        <v>4</v>
      </c>
      <c r="M459" s="1" t="str">
        <f t="shared" si="128"/>
        <v>-gra-</v>
      </c>
      <c r="N459" s="1" t="str">
        <f t="shared" si="129"/>
        <v>[ɡɹeɪ]</v>
      </c>
      <c r="O459" s="3" t="e" cm="1">
        <f t="array" ref="O459">SUM(_xlfn._xlws.FILTER($G$2:$G$2454,_xlfn.MAP($M$2:$M$2454,_xlfn.LAMBDA(_xlpm.x,_xlpm.x=$M459))))</f>
        <v>#NAME?</v>
      </c>
      <c r="P459" s="4" t="e">
        <f t="shared" si="130"/>
        <v>#NAME?</v>
      </c>
      <c r="Q459" s="6" t="e" cm="1">
        <f t="array" ref="Q459">SUM(_xlfn._xlws.FILTER($G$2:$G$2454,_xlfn.MAP($N$2:$N$2454,_xlfn.LAMBDA(_xlpm.x,_xlpm.x=$N459))))</f>
        <v>#NAME?</v>
      </c>
      <c r="R459" s="4" t="e">
        <f t="shared" si="131"/>
        <v>#NAME?</v>
      </c>
      <c r="S459" s="4" t="e">
        <f t="shared" si="132"/>
        <v>#NAME?</v>
      </c>
      <c r="T459" s="4" t="e">
        <f t="shared" si="133"/>
        <v>#NAME?</v>
      </c>
      <c r="U459" s="4" t="e">
        <f t="shared" si="134"/>
        <v>#NAME?</v>
      </c>
      <c r="V459" s="2"/>
      <c r="X459" s="2"/>
      <c r="AC459" s="2"/>
      <c r="AD459" s="2"/>
    </row>
    <row r="460" spans="1:30">
      <c r="A460" s="1" t="str">
        <f t="shared" si="121"/>
        <v>-pu- : [pʌ]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11</v>
      </c>
      <c r="F460" s="9" t="s">
        <v>511</v>
      </c>
      <c r="G460" s="3" t="e">
        <f t="shared" si="122"/>
        <v>#NAME?</v>
      </c>
      <c r="H460" s="1" t="str">
        <f t="shared" si="123"/>
        <v>pʌ</v>
      </c>
      <c r="I460" s="1" t="str">
        <f t="shared" si="124"/>
        <v>pu</v>
      </c>
      <c r="J460" s="10">
        <f t="shared" si="125"/>
        <v>2</v>
      </c>
      <c r="K460" s="1">
        <f t="shared" si="126"/>
        <v>2</v>
      </c>
      <c r="L460" s="10">
        <f t="shared" si="127"/>
        <v>2</v>
      </c>
      <c r="M460" s="1" t="str">
        <f t="shared" si="128"/>
        <v>-pu-</v>
      </c>
      <c r="N460" s="1" t="str">
        <f t="shared" si="129"/>
        <v>[pʌ]</v>
      </c>
      <c r="O460" s="3" t="e" cm="1">
        <f t="array" ref="O460">SUM(_xlfn._xlws.FILTER($G$2:$G$2454,_xlfn.MAP($M$2:$M$2454,_xlfn.LAMBDA(_xlpm.x,_xlpm.x=$M460))))</f>
        <v>#NAME?</v>
      </c>
      <c r="P460" s="4" t="e">
        <f t="shared" si="130"/>
        <v>#NAME?</v>
      </c>
      <c r="Q460" s="6" t="e" cm="1">
        <f t="array" ref="Q460">SUM(_xlfn._xlws.FILTER($G$2:$G$2454,_xlfn.MAP($N$2:$N$2454,_xlfn.LAMBDA(_xlpm.x,_xlpm.x=$N460))))</f>
        <v>#NAME?</v>
      </c>
      <c r="R460" s="4" t="e">
        <f t="shared" si="131"/>
        <v>#NAME?</v>
      </c>
      <c r="S460" s="4" t="e">
        <f t="shared" si="132"/>
        <v>#NAME?</v>
      </c>
      <c r="T460" s="4" t="e">
        <f t="shared" si="133"/>
        <v>#NAME?</v>
      </c>
      <c r="U460" s="4" t="e">
        <f t="shared" si="134"/>
        <v>#NAME?</v>
      </c>
      <c r="V460" s="2"/>
      <c r="X460" s="2"/>
      <c r="AC460" s="2"/>
      <c r="AD460" s="2"/>
    </row>
    <row r="461" spans="1:30">
      <c r="A461" s="1" t="str">
        <f t="shared" si="121"/>
        <v>-be- : [bə]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4</v>
      </c>
      <c r="F461" s="9" t="s">
        <v>1520</v>
      </c>
      <c r="G461" s="3" t="e">
        <f t="shared" si="122"/>
        <v>#NAME?</v>
      </c>
      <c r="H461" s="4" t="str">
        <f t="shared" si="123"/>
        <v>bə</v>
      </c>
      <c r="I461" s="4" t="str">
        <f t="shared" si="124"/>
        <v>be</v>
      </c>
      <c r="J461" s="10">
        <f t="shared" si="125"/>
        <v>2</v>
      </c>
      <c r="K461" s="1">
        <f t="shared" si="126"/>
        <v>2</v>
      </c>
      <c r="L461" s="10">
        <f t="shared" si="127"/>
        <v>2</v>
      </c>
      <c r="M461" s="1" t="str">
        <f t="shared" si="128"/>
        <v>-be-</v>
      </c>
      <c r="N461" s="1" t="str">
        <f t="shared" si="129"/>
        <v>[bə]</v>
      </c>
      <c r="O461" s="3" t="e" cm="1">
        <f t="array" ref="O461">SUM(_xlfn._xlws.FILTER($G$2:$G$2454,_xlfn.MAP($M$2:$M$2454,_xlfn.LAMBDA(_xlpm.x,_xlpm.x=$M461))))</f>
        <v>#NAME?</v>
      </c>
      <c r="P461" s="4" t="e">
        <f t="shared" si="130"/>
        <v>#NAME?</v>
      </c>
      <c r="Q461" s="6" t="e" cm="1">
        <f t="array" ref="Q461">SUM(_xlfn._xlws.FILTER($G$2:$G$2454,_xlfn.MAP($N$2:$N$2454,_xlfn.LAMBDA(_xlpm.x,_xlpm.x=$N461))))</f>
        <v>#NAME?</v>
      </c>
      <c r="R461" s="4" t="e">
        <f t="shared" si="131"/>
        <v>#NAME?</v>
      </c>
      <c r="S461" s="4" t="e">
        <f t="shared" si="132"/>
        <v>#NAME?</v>
      </c>
      <c r="T461" s="4" t="e">
        <f t="shared" si="133"/>
        <v>#NAME?</v>
      </c>
      <c r="U461" s="4" t="e">
        <f t="shared" si="134"/>
        <v>#NAME?</v>
      </c>
      <c r="V461" s="2"/>
      <c r="X461" s="2"/>
      <c r="AC461" s="2"/>
      <c r="AD461" s="2"/>
    </row>
    <row r="462" spans="1:30">
      <c r="A462" s="1" t="str">
        <f t="shared" si="121"/>
        <v>-n- : [ŋ]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2319</v>
      </c>
      <c r="G462" s="3" t="e">
        <f t="shared" si="122"/>
        <v>#NAME?</v>
      </c>
      <c r="H462" s="4" t="str">
        <f t="shared" si="123"/>
        <v>ŋ</v>
      </c>
      <c r="I462" s="4" t="str">
        <f t="shared" si="124"/>
        <v>n</v>
      </c>
      <c r="J462" s="10">
        <f t="shared" si="125"/>
        <v>1</v>
      </c>
      <c r="K462" s="1">
        <f t="shared" si="126"/>
        <v>1</v>
      </c>
      <c r="L462" s="10">
        <f t="shared" si="127"/>
        <v>1</v>
      </c>
      <c r="M462" s="1" t="str">
        <f t="shared" si="128"/>
        <v>-n-</v>
      </c>
      <c r="N462" s="1" t="str">
        <f t="shared" si="129"/>
        <v>[ŋ]</v>
      </c>
      <c r="O462" s="3" t="e" cm="1">
        <f t="array" ref="O462">SUM(_xlfn._xlws.FILTER($G$2:$G$2454,_xlfn.MAP($M$2:$M$2454,_xlfn.LAMBDA(_xlpm.x,_xlpm.x=$M462))))</f>
        <v>#NAME?</v>
      </c>
      <c r="P462" s="4" t="e">
        <f t="shared" si="130"/>
        <v>#NAME?</v>
      </c>
      <c r="Q462" s="6" t="e" cm="1">
        <f t="array" ref="Q462">SUM(_xlfn._xlws.FILTER($G$2:$G$2454,_xlfn.MAP($N$2:$N$2454,_xlfn.LAMBDA(_xlpm.x,_xlpm.x=$N462))))</f>
        <v>#NAME?</v>
      </c>
      <c r="R462" s="4" t="e">
        <f t="shared" si="131"/>
        <v>#NAME?</v>
      </c>
      <c r="S462" s="4" t="e">
        <f t="shared" si="132"/>
        <v>#NAME?</v>
      </c>
      <c r="T462" s="4" t="e">
        <f t="shared" si="133"/>
        <v>#NAME?</v>
      </c>
      <c r="U462" s="4" t="e">
        <f t="shared" si="134"/>
        <v>#NAME?</v>
      </c>
      <c r="V462" s="2"/>
      <c r="X462" s="2"/>
      <c r="AC462" s="2"/>
      <c r="AD462" s="2"/>
    </row>
    <row r="463" spans="1:30">
      <c r="A463" s="1" t="str">
        <f t="shared" si="121"/>
        <v>-nse- : [nsɛ]</v>
      </c>
      <c r="B463" s="1">
        <f t="shared" si="135"/>
        <v>0</v>
      </c>
      <c r="C463" s="1">
        <f t="shared" si="135"/>
        <v>0</v>
      </c>
      <c r="D463" s="1">
        <f t="shared" si="135"/>
        <v>1</v>
      </c>
      <c r="E463" s="7">
        <v>3</v>
      </c>
      <c r="F463" s="9" t="s">
        <v>1126</v>
      </c>
      <c r="G463" s="3" t="e">
        <f t="shared" si="122"/>
        <v>#NAME?</v>
      </c>
      <c r="H463" s="1" t="str">
        <f t="shared" si="123"/>
        <v>nsɛ</v>
      </c>
      <c r="I463" s="1" t="str">
        <f t="shared" si="124"/>
        <v>nse</v>
      </c>
      <c r="J463" s="10">
        <f t="shared" si="125"/>
        <v>3</v>
      </c>
      <c r="K463" s="1">
        <f t="shared" si="126"/>
        <v>3</v>
      </c>
      <c r="L463" s="10">
        <f t="shared" si="127"/>
        <v>3</v>
      </c>
      <c r="M463" s="1" t="str">
        <f t="shared" si="128"/>
        <v>-nse-</v>
      </c>
      <c r="N463" s="1" t="str">
        <f t="shared" si="129"/>
        <v>[nsɛ]</v>
      </c>
      <c r="O463" s="3" t="e" cm="1">
        <f t="array" ref="O463">SUM(_xlfn._xlws.FILTER($G$2:$G$2454,_xlfn.MAP($M$2:$M$2454,_xlfn.LAMBDA(_xlpm.x,_xlpm.x=$M463))))</f>
        <v>#NAME?</v>
      </c>
      <c r="P463" s="4" t="e">
        <f t="shared" si="130"/>
        <v>#NAME?</v>
      </c>
      <c r="Q463" s="6" t="e" cm="1">
        <f t="array" ref="Q463">SUM(_xlfn._xlws.FILTER($G$2:$G$2454,_xlfn.MAP($N$2:$N$2454,_xlfn.LAMBDA(_xlpm.x,_xlpm.x=$N463))))</f>
        <v>#NAME?</v>
      </c>
      <c r="R463" s="4" t="e">
        <f t="shared" si="131"/>
        <v>#NAME?</v>
      </c>
      <c r="S463" s="4" t="e">
        <f t="shared" si="132"/>
        <v>#NAME?</v>
      </c>
      <c r="T463" s="4" t="e">
        <f t="shared" si="133"/>
        <v>#NAME?</v>
      </c>
      <c r="U463" s="4" t="e">
        <f t="shared" si="134"/>
        <v>#NAME?</v>
      </c>
      <c r="V463" s="2"/>
      <c r="X463" s="2"/>
      <c r="AC463" s="2"/>
      <c r="AD463" s="2"/>
    </row>
    <row r="464" spans="1:30">
      <c r="A464" s="1" t="str">
        <f t="shared" si="121"/>
        <v>-pro- : [pɹɑ]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19</v>
      </c>
      <c r="F464" s="9" t="s">
        <v>428</v>
      </c>
      <c r="G464" s="3" t="e">
        <f t="shared" si="122"/>
        <v>#NAME?</v>
      </c>
      <c r="H464" s="4" t="str">
        <f t="shared" si="123"/>
        <v>pɹɑ</v>
      </c>
      <c r="I464" s="4" t="str">
        <f t="shared" si="124"/>
        <v>pro</v>
      </c>
      <c r="J464" s="10">
        <f t="shared" si="125"/>
        <v>3</v>
      </c>
      <c r="K464" s="1">
        <f t="shared" si="126"/>
        <v>3</v>
      </c>
      <c r="L464" s="10">
        <f t="shared" si="127"/>
        <v>3</v>
      </c>
      <c r="M464" s="1" t="str">
        <f t="shared" si="128"/>
        <v>-pro-</v>
      </c>
      <c r="N464" s="1" t="str">
        <f t="shared" si="129"/>
        <v>[pɹɑ]</v>
      </c>
      <c r="O464" s="3" t="e" cm="1">
        <f t="array" ref="O464">SUM(_xlfn._xlws.FILTER($G$2:$G$2454,_xlfn.MAP($M$2:$M$2454,_xlfn.LAMBDA(_xlpm.x,_xlpm.x=$M464))))</f>
        <v>#NAME?</v>
      </c>
      <c r="P464" s="4" t="e">
        <f t="shared" si="130"/>
        <v>#NAME?</v>
      </c>
      <c r="Q464" s="6" t="e" cm="1">
        <f t="array" ref="Q464">SUM(_xlfn._xlws.FILTER($G$2:$G$2454,_xlfn.MAP($N$2:$N$2454,_xlfn.LAMBDA(_xlpm.x,_xlpm.x=$N464))))</f>
        <v>#NAME?</v>
      </c>
      <c r="R464" s="4" t="e">
        <f t="shared" si="131"/>
        <v>#NAME?</v>
      </c>
      <c r="S464" s="4" t="e">
        <f t="shared" si="132"/>
        <v>#NAME?</v>
      </c>
      <c r="T464" s="4" t="e">
        <f t="shared" si="133"/>
        <v>#NAME?</v>
      </c>
      <c r="U464" s="4" t="e">
        <f t="shared" si="134"/>
        <v>#NAME?</v>
      </c>
      <c r="V464" s="2"/>
      <c r="X464" s="2"/>
      <c r="AC464" s="2"/>
      <c r="AD464" s="2"/>
    </row>
    <row r="465" spans="1:30">
      <c r="A465" s="1" t="str">
        <f t="shared" si="121"/>
        <v>-u- : [yu]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21</v>
      </c>
      <c r="F465" s="9" t="s">
        <v>319</v>
      </c>
      <c r="G465" s="3" t="e">
        <f t="shared" si="122"/>
        <v>#NAME?</v>
      </c>
      <c r="H465" s="4" t="str">
        <f t="shared" si="123"/>
        <v>yu</v>
      </c>
      <c r="I465" s="4" t="str">
        <f t="shared" si="124"/>
        <v>u</v>
      </c>
      <c r="J465" s="10">
        <f t="shared" si="125"/>
        <v>2</v>
      </c>
      <c r="K465" s="1">
        <f t="shared" si="126"/>
        <v>1</v>
      </c>
      <c r="L465" s="10">
        <f t="shared" si="127"/>
        <v>2</v>
      </c>
      <c r="M465" s="1" t="str">
        <f t="shared" si="128"/>
        <v>-u-</v>
      </c>
      <c r="N465" s="1" t="str">
        <f t="shared" si="129"/>
        <v>[yu]</v>
      </c>
      <c r="O465" s="3" t="e" cm="1">
        <f t="array" ref="O465">SUM(_xlfn._xlws.FILTER($G$2:$G$2454,_xlfn.MAP($M$2:$M$2454,_xlfn.LAMBDA(_xlpm.x,_xlpm.x=$M465))))</f>
        <v>#NAME?</v>
      </c>
      <c r="P465" s="4" t="e">
        <f t="shared" si="130"/>
        <v>#NAME?</v>
      </c>
      <c r="Q465" s="6" t="e" cm="1">
        <f t="array" ref="Q465">SUM(_xlfn._xlws.FILTER($G$2:$G$2454,_xlfn.MAP($N$2:$N$2454,_xlfn.LAMBDA(_xlpm.x,_xlpm.x=$N465))))</f>
        <v>#NAME?</v>
      </c>
      <c r="R465" s="4" t="e">
        <f t="shared" si="131"/>
        <v>#NAME?</v>
      </c>
      <c r="S465" s="4" t="e">
        <f t="shared" si="132"/>
        <v>#NAME?</v>
      </c>
      <c r="T465" s="4" t="e">
        <f t="shared" si="133"/>
        <v>#NAME?</v>
      </c>
      <c r="U465" s="4" t="e">
        <f t="shared" si="134"/>
        <v>#NAME?</v>
      </c>
      <c r="V465" s="2"/>
      <c r="X465" s="2"/>
      <c r="AC465" s="2"/>
      <c r="AD465" s="2"/>
    </row>
    <row r="466" spans="1:30">
      <c r="A466" s="1" t="str">
        <f t="shared" si="121"/>
        <v>-u- : [ʌ]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15</v>
      </c>
      <c r="F466" s="9" t="s">
        <v>882</v>
      </c>
      <c r="G466" s="3" t="e">
        <f t="shared" si="122"/>
        <v>#NAME?</v>
      </c>
      <c r="H466" s="4" t="str">
        <f t="shared" si="123"/>
        <v>ʌ</v>
      </c>
      <c r="I466" s="4" t="str">
        <f t="shared" si="124"/>
        <v>u</v>
      </c>
      <c r="J466" s="10">
        <f t="shared" si="125"/>
        <v>1</v>
      </c>
      <c r="K466" s="1">
        <f t="shared" si="126"/>
        <v>1</v>
      </c>
      <c r="L466" s="10">
        <f t="shared" si="127"/>
        <v>1</v>
      </c>
      <c r="M466" s="1" t="str">
        <f t="shared" si="128"/>
        <v>-u-</v>
      </c>
      <c r="N466" s="1" t="str">
        <f t="shared" si="129"/>
        <v>[ʌ]</v>
      </c>
      <c r="O466" s="3" t="e" cm="1">
        <f t="array" ref="O466">SUM(_xlfn._xlws.FILTER($G$2:$G$2454,_xlfn.MAP($M$2:$M$2454,_xlfn.LAMBDA(_xlpm.x,_xlpm.x=$M466))))</f>
        <v>#NAME?</v>
      </c>
      <c r="P466" s="4" t="e">
        <f t="shared" si="130"/>
        <v>#NAME?</v>
      </c>
      <c r="Q466" s="6" t="e" cm="1">
        <f t="array" ref="Q466">SUM(_xlfn._xlws.FILTER($G$2:$G$2454,_xlfn.MAP($N$2:$N$2454,_xlfn.LAMBDA(_xlpm.x,_xlpm.x=$N466))))</f>
        <v>#NAME?</v>
      </c>
      <c r="R466" s="4" t="e">
        <f t="shared" si="131"/>
        <v>#NAME?</v>
      </c>
      <c r="S466" s="4" t="e">
        <f t="shared" si="132"/>
        <v>#NAME?</v>
      </c>
      <c r="T466" s="4" t="e">
        <f t="shared" si="133"/>
        <v>#NAME?</v>
      </c>
      <c r="U466" s="4" t="e">
        <f t="shared" si="134"/>
        <v>#NAME?</v>
      </c>
      <c r="V466" s="2"/>
      <c r="X466" s="2"/>
      <c r="AC466" s="2"/>
      <c r="AD466" s="2"/>
    </row>
    <row r="467" spans="1:30">
      <c r="A467" s="1" t="str">
        <f t="shared" si="121"/>
        <v>-bla- : [bleɪ]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2</v>
      </c>
      <c r="F467" s="9" t="s">
        <v>908</v>
      </c>
      <c r="G467" s="3" t="e">
        <f t="shared" si="122"/>
        <v>#NAME?</v>
      </c>
      <c r="H467" s="4" t="str">
        <f t="shared" si="123"/>
        <v>bleɪ</v>
      </c>
      <c r="I467" s="4" t="str">
        <f t="shared" si="124"/>
        <v>bla</v>
      </c>
      <c r="J467" s="10">
        <f t="shared" si="125"/>
        <v>4</v>
      </c>
      <c r="K467" s="1">
        <f t="shared" si="126"/>
        <v>3</v>
      </c>
      <c r="L467" s="10">
        <f t="shared" si="127"/>
        <v>4</v>
      </c>
      <c r="M467" s="1" t="str">
        <f t="shared" si="128"/>
        <v>-bla-</v>
      </c>
      <c r="N467" s="1" t="str">
        <f t="shared" si="129"/>
        <v>[bleɪ]</v>
      </c>
      <c r="O467" s="3" t="e" cm="1">
        <f t="array" ref="O467">SUM(_xlfn._xlws.FILTER($G$2:$G$2454,_xlfn.MAP($M$2:$M$2454,_xlfn.LAMBDA(_xlpm.x,_xlpm.x=$M467))))</f>
        <v>#NAME?</v>
      </c>
      <c r="P467" s="4" t="e">
        <f t="shared" si="130"/>
        <v>#NAME?</v>
      </c>
      <c r="Q467" s="6" t="e" cm="1">
        <f t="array" ref="Q467">SUM(_xlfn._xlws.FILTER($G$2:$G$2454,_xlfn.MAP($N$2:$N$2454,_xlfn.LAMBDA(_xlpm.x,_xlpm.x=$N467))))</f>
        <v>#NAME?</v>
      </c>
      <c r="R467" s="4" t="e">
        <f t="shared" si="131"/>
        <v>#NAME?</v>
      </c>
      <c r="S467" s="4" t="e">
        <f t="shared" si="132"/>
        <v>#NAME?</v>
      </c>
      <c r="T467" s="4" t="e">
        <f t="shared" si="133"/>
        <v>#NAME?</v>
      </c>
      <c r="U467" s="4" t="e">
        <f t="shared" si="134"/>
        <v>#NAME?</v>
      </c>
      <c r="V467" s="2"/>
      <c r="X467" s="2"/>
      <c r="AC467" s="2"/>
      <c r="AD467" s="2"/>
    </row>
    <row r="468" spans="1:30">
      <c r="A468" s="1" t="str">
        <f t="shared" si="121"/>
        <v>-dmi- : [dmə]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1403</v>
      </c>
      <c r="G468" s="3" t="e">
        <f t="shared" si="122"/>
        <v>#NAME?</v>
      </c>
      <c r="H468" s="4" t="str">
        <f t="shared" si="123"/>
        <v>dmə</v>
      </c>
      <c r="I468" s="4" t="str">
        <f t="shared" si="124"/>
        <v>dmi</v>
      </c>
      <c r="J468" s="10">
        <f t="shared" si="125"/>
        <v>3</v>
      </c>
      <c r="K468" s="1">
        <f t="shared" si="126"/>
        <v>3</v>
      </c>
      <c r="L468" s="10">
        <f t="shared" si="127"/>
        <v>3</v>
      </c>
      <c r="M468" s="1" t="str">
        <f t="shared" si="128"/>
        <v>-dmi-</v>
      </c>
      <c r="N468" s="1" t="str">
        <f t="shared" si="129"/>
        <v>[dmə]</v>
      </c>
      <c r="O468" s="3" t="e" cm="1">
        <f t="array" ref="O468">SUM(_xlfn._xlws.FILTER($G$2:$G$2454,_xlfn.MAP($M$2:$M$2454,_xlfn.LAMBDA(_xlpm.x,_xlpm.x=$M468))))</f>
        <v>#NAME?</v>
      </c>
      <c r="P468" s="4" t="e">
        <f t="shared" si="130"/>
        <v>#NAME?</v>
      </c>
      <c r="Q468" s="6" t="e" cm="1">
        <f t="array" ref="Q468">SUM(_xlfn._xlws.FILTER($G$2:$G$2454,_xlfn.MAP($N$2:$N$2454,_xlfn.LAMBDA(_xlpm.x,_xlpm.x=$N468))))</f>
        <v>#NAME?</v>
      </c>
      <c r="R468" s="4" t="e">
        <f t="shared" si="131"/>
        <v>#NAME?</v>
      </c>
      <c r="S468" s="4" t="e">
        <f t="shared" si="132"/>
        <v>#NAME?</v>
      </c>
      <c r="T468" s="4" t="e">
        <f t="shared" si="133"/>
        <v>#NAME?</v>
      </c>
      <c r="U468" s="4" t="e">
        <f t="shared" si="134"/>
        <v>#NAME?</v>
      </c>
      <c r="V468" s="2"/>
      <c r="X468" s="2"/>
      <c r="AC468" s="2"/>
      <c r="AD468" s="2"/>
    </row>
    <row r="469" spans="1:30">
      <c r="A469" s="1" t="str">
        <f t="shared" si="121"/>
        <v>-dri- : [dɹɪ]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2</v>
      </c>
      <c r="F469" s="9" t="s">
        <v>1271</v>
      </c>
      <c r="G469" s="3" t="e">
        <f t="shared" si="122"/>
        <v>#NAME?</v>
      </c>
      <c r="H469" s="1" t="str">
        <f t="shared" si="123"/>
        <v>dɹɪ</v>
      </c>
      <c r="I469" s="1" t="str">
        <f t="shared" si="124"/>
        <v>dri</v>
      </c>
      <c r="J469" s="10">
        <f t="shared" si="125"/>
        <v>3</v>
      </c>
      <c r="K469" s="1">
        <f t="shared" si="126"/>
        <v>3</v>
      </c>
      <c r="L469" s="10">
        <f t="shared" si="127"/>
        <v>3</v>
      </c>
      <c r="M469" s="1" t="str">
        <f t="shared" si="128"/>
        <v>-dri-</v>
      </c>
      <c r="N469" s="1" t="str">
        <f t="shared" si="129"/>
        <v>[dɹɪ]</v>
      </c>
      <c r="O469" s="3" t="e" cm="1">
        <f t="array" ref="O469">SUM(_xlfn._xlws.FILTER($G$2:$G$2454,_xlfn.MAP($M$2:$M$2454,_xlfn.LAMBDA(_xlpm.x,_xlpm.x=$M469))))</f>
        <v>#NAME?</v>
      </c>
      <c r="P469" s="4" t="e">
        <f t="shared" si="130"/>
        <v>#NAME?</v>
      </c>
      <c r="Q469" s="6" t="e" cm="1">
        <f t="array" ref="Q469">SUM(_xlfn._xlws.FILTER($G$2:$G$2454,_xlfn.MAP($N$2:$N$2454,_xlfn.LAMBDA(_xlpm.x,_xlpm.x=$N469))))</f>
        <v>#NAME?</v>
      </c>
      <c r="R469" s="4" t="e">
        <f t="shared" si="131"/>
        <v>#NAME?</v>
      </c>
      <c r="S469" s="4" t="e">
        <f t="shared" si="132"/>
        <v>#NAME?</v>
      </c>
      <c r="T469" s="4" t="e">
        <f t="shared" si="133"/>
        <v>#NAME?</v>
      </c>
      <c r="U469" s="4" t="e">
        <f t="shared" si="134"/>
        <v>#NAME?</v>
      </c>
      <c r="V469" s="2"/>
      <c r="X469" s="2"/>
      <c r="AC469" s="2"/>
      <c r="AD469" s="2"/>
    </row>
    <row r="470" spans="1:30">
      <c r="A470" s="1" t="str">
        <f t="shared" si="121"/>
        <v>-ja- : [dʒæ]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2</v>
      </c>
      <c r="F470" s="9" t="s">
        <v>907</v>
      </c>
      <c r="G470" s="3" t="e">
        <f t="shared" si="122"/>
        <v>#NAME?</v>
      </c>
      <c r="H470" s="4" t="str">
        <f t="shared" si="123"/>
        <v>dʒæ</v>
      </c>
      <c r="I470" s="4" t="str">
        <f t="shared" si="124"/>
        <v>ja</v>
      </c>
      <c r="J470" s="10">
        <f t="shared" si="125"/>
        <v>3</v>
      </c>
      <c r="K470" s="1">
        <f t="shared" si="126"/>
        <v>2</v>
      </c>
      <c r="L470" s="10">
        <f t="shared" si="127"/>
        <v>3</v>
      </c>
      <c r="M470" s="1" t="str">
        <f t="shared" si="128"/>
        <v>-ja-</v>
      </c>
      <c r="N470" s="1" t="str">
        <f t="shared" si="129"/>
        <v>[dʒæ]</v>
      </c>
      <c r="O470" s="3" t="e" cm="1">
        <f t="array" ref="O470">SUM(_xlfn._xlws.FILTER($G$2:$G$2454,_xlfn.MAP($M$2:$M$2454,_xlfn.LAMBDA(_xlpm.x,_xlpm.x=$M470))))</f>
        <v>#NAME?</v>
      </c>
      <c r="P470" s="4" t="e">
        <f t="shared" si="130"/>
        <v>#NAME?</v>
      </c>
      <c r="Q470" s="6" t="e" cm="1">
        <f t="array" ref="Q470">SUM(_xlfn._xlws.FILTER($G$2:$G$2454,_xlfn.MAP($N$2:$N$2454,_xlfn.LAMBDA(_xlpm.x,_xlpm.x=$N470))))</f>
        <v>#NAME?</v>
      </c>
      <c r="R470" s="4" t="e">
        <f t="shared" si="131"/>
        <v>#NAME?</v>
      </c>
      <c r="S470" s="4" t="e">
        <f t="shared" si="132"/>
        <v>#NAME?</v>
      </c>
      <c r="T470" s="4" t="e">
        <f t="shared" si="133"/>
        <v>#NAME?</v>
      </c>
      <c r="U470" s="4" t="e">
        <f t="shared" si="134"/>
        <v>#NAME?</v>
      </c>
      <c r="V470" s="2"/>
      <c r="X470" s="2"/>
      <c r="AC470" s="2"/>
      <c r="AD470" s="2"/>
    </row>
    <row r="471" spans="1:30">
      <c r="A471" s="1" t="str">
        <f t="shared" si="121"/>
        <v>-ja- : [dʒeɪ]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2</v>
      </c>
      <c r="F471" s="9" t="s">
        <v>1337</v>
      </c>
      <c r="G471" s="3" t="e">
        <f t="shared" si="122"/>
        <v>#NAME?</v>
      </c>
      <c r="H471" s="4" t="str">
        <f t="shared" si="123"/>
        <v>dʒeɪ</v>
      </c>
      <c r="I471" s="4" t="str">
        <f t="shared" si="124"/>
        <v>ja</v>
      </c>
      <c r="J471" s="10">
        <f t="shared" si="125"/>
        <v>4</v>
      </c>
      <c r="K471" s="1">
        <f t="shared" si="126"/>
        <v>2</v>
      </c>
      <c r="L471" s="10">
        <f t="shared" si="127"/>
        <v>4</v>
      </c>
      <c r="M471" s="1" t="str">
        <f t="shared" si="128"/>
        <v>-ja-</v>
      </c>
      <c r="N471" s="1" t="str">
        <f t="shared" si="129"/>
        <v>[dʒeɪ]</v>
      </c>
      <c r="O471" s="3" t="e" cm="1">
        <f t="array" ref="O471">SUM(_xlfn._xlws.FILTER($G$2:$G$2454,_xlfn.MAP($M$2:$M$2454,_xlfn.LAMBDA(_xlpm.x,_xlpm.x=$M471))))</f>
        <v>#NAME?</v>
      </c>
      <c r="P471" s="4" t="e">
        <f t="shared" si="130"/>
        <v>#NAME?</v>
      </c>
      <c r="Q471" s="6" t="e" cm="1">
        <f t="array" ref="Q471">SUM(_xlfn._xlws.FILTER($G$2:$G$2454,_xlfn.MAP($N$2:$N$2454,_xlfn.LAMBDA(_xlpm.x,_xlpm.x=$N471))))</f>
        <v>#NAME?</v>
      </c>
      <c r="R471" s="4" t="e">
        <f t="shared" si="131"/>
        <v>#NAME?</v>
      </c>
      <c r="S471" s="4" t="e">
        <f t="shared" si="132"/>
        <v>#NAME?</v>
      </c>
      <c r="T471" s="4" t="e">
        <f t="shared" si="133"/>
        <v>#NAME?</v>
      </c>
      <c r="U471" s="4" t="e">
        <f t="shared" si="134"/>
        <v>#NAME?</v>
      </c>
      <c r="V471" s="2"/>
      <c r="X471" s="2"/>
      <c r="AC471" s="2"/>
      <c r="AD471" s="2"/>
    </row>
    <row r="472" spans="1:30">
      <c r="A472" s="1" t="str">
        <f t="shared" si="121"/>
        <v>-mbi- : [mbɪ]</v>
      </c>
      <c r="B472" s="1">
        <f t="shared" si="135"/>
        <v>0</v>
      </c>
      <c r="C472" s="1">
        <f t="shared" si="135"/>
        <v>1</v>
      </c>
      <c r="D472" s="1">
        <f t="shared" si="135"/>
        <v>0</v>
      </c>
      <c r="E472" s="7">
        <v>2</v>
      </c>
      <c r="F472" s="9" t="s">
        <v>914</v>
      </c>
      <c r="G472" s="3" t="e">
        <f t="shared" si="122"/>
        <v>#NAME?</v>
      </c>
      <c r="H472" s="4" t="str">
        <f t="shared" si="123"/>
        <v>mbɪ</v>
      </c>
      <c r="I472" s="4" t="str">
        <f t="shared" si="124"/>
        <v>mbi</v>
      </c>
      <c r="J472" s="10">
        <f t="shared" si="125"/>
        <v>3</v>
      </c>
      <c r="K472" s="1">
        <f t="shared" si="126"/>
        <v>3</v>
      </c>
      <c r="L472" s="10">
        <f t="shared" si="127"/>
        <v>3</v>
      </c>
      <c r="M472" s="1" t="str">
        <f t="shared" si="128"/>
        <v>-mbi-</v>
      </c>
      <c r="N472" s="1" t="str">
        <f t="shared" si="129"/>
        <v>[mbɪ]</v>
      </c>
      <c r="O472" s="3" t="e" cm="1">
        <f t="array" ref="O472">SUM(_xlfn._xlws.FILTER($G$2:$G$2454,_xlfn.MAP($M$2:$M$2454,_xlfn.LAMBDA(_xlpm.x,_xlpm.x=$M472))))</f>
        <v>#NAME?</v>
      </c>
      <c r="P472" s="4" t="e">
        <f t="shared" si="130"/>
        <v>#NAME?</v>
      </c>
      <c r="Q472" s="6" t="e" cm="1">
        <f t="array" ref="Q472">SUM(_xlfn._xlws.FILTER($G$2:$G$2454,_xlfn.MAP($N$2:$N$2454,_xlfn.LAMBDA(_xlpm.x,_xlpm.x=$N472))))</f>
        <v>#NAME?</v>
      </c>
      <c r="R472" s="4" t="e">
        <f t="shared" si="131"/>
        <v>#NAME?</v>
      </c>
      <c r="S472" s="4" t="e">
        <f t="shared" si="132"/>
        <v>#NAME?</v>
      </c>
      <c r="T472" s="4" t="e">
        <f t="shared" si="133"/>
        <v>#NAME?</v>
      </c>
      <c r="U472" s="4" t="e">
        <f t="shared" si="134"/>
        <v>#NAME?</v>
      </c>
      <c r="V472" s="2"/>
      <c r="X472" s="2"/>
      <c r="AC472" s="2"/>
      <c r="AD472" s="2"/>
    </row>
    <row r="473" spans="1:30">
      <c r="A473" s="1" t="str">
        <f t="shared" si="121"/>
        <v>-mbi- : [mbaɪ]</v>
      </c>
      <c r="B473" s="1">
        <f t="shared" si="135"/>
        <v>0</v>
      </c>
      <c r="C473" s="1">
        <f t="shared" si="135"/>
        <v>1</v>
      </c>
      <c r="D473" s="1">
        <f t="shared" si="135"/>
        <v>0</v>
      </c>
      <c r="E473" s="7">
        <v>2</v>
      </c>
      <c r="F473" s="9" t="s">
        <v>913</v>
      </c>
      <c r="G473" s="3" t="e">
        <f t="shared" si="122"/>
        <v>#NAME?</v>
      </c>
      <c r="H473" s="4" t="str">
        <f t="shared" si="123"/>
        <v>mbaɪ</v>
      </c>
      <c r="I473" s="4" t="str">
        <f t="shared" si="124"/>
        <v>mbi</v>
      </c>
      <c r="J473" s="10">
        <f t="shared" si="125"/>
        <v>4</v>
      </c>
      <c r="K473" s="1">
        <f t="shared" si="126"/>
        <v>3</v>
      </c>
      <c r="L473" s="10">
        <f t="shared" si="127"/>
        <v>4</v>
      </c>
      <c r="M473" s="1" t="str">
        <f t="shared" si="128"/>
        <v>-mbi-</v>
      </c>
      <c r="N473" s="1" t="str">
        <f t="shared" si="129"/>
        <v>[mbaɪ]</v>
      </c>
      <c r="O473" s="3" t="e" cm="1">
        <f t="array" ref="O473">SUM(_xlfn._xlws.FILTER($G$2:$G$2454,_xlfn.MAP($M$2:$M$2454,_xlfn.LAMBDA(_xlpm.x,_xlpm.x=$M473))))</f>
        <v>#NAME?</v>
      </c>
      <c r="P473" s="4" t="e">
        <f t="shared" si="130"/>
        <v>#NAME?</v>
      </c>
      <c r="Q473" s="6" t="e" cm="1">
        <f t="array" ref="Q473">SUM(_xlfn._xlws.FILTER($G$2:$G$2454,_xlfn.MAP($N$2:$N$2454,_xlfn.LAMBDA(_xlpm.x,_xlpm.x=$N473))))</f>
        <v>#NAME?</v>
      </c>
      <c r="R473" s="4" t="e">
        <f t="shared" si="131"/>
        <v>#NAME?</v>
      </c>
      <c r="S473" s="4" t="e">
        <f t="shared" si="132"/>
        <v>#NAME?</v>
      </c>
      <c r="T473" s="4" t="e">
        <f t="shared" si="133"/>
        <v>#NAME?</v>
      </c>
      <c r="U473" s="4" t="e">
        <f t="shared" si="134"/>
        <v>#NAME?</v>
      </c>
      <c r="V473" s="2"/>
      <c r="X473" s="2"/>
      <c r="AC473" s="2"/>
      <c r="AD473" s="2"/>
    </row>
    <row r="474" spans="1:30">
      <c r="A474" s="1" t="str">
        <f t="shared" si="121"/>
        <v>-nsla- : [nzleɪ]</v>
      </c>
      <c r="B474" s="1">
        <f t="shared" si="135"/>
        <v>0</v>
      </c>
      <c r="C474" s="1">
        <f t="shared" si="135"/>
        <v>0</v>
      </c>
      <c r="D474" s="1">
        <f t="shared" si="135"/>
        <v>1</v>
      </c>
      <c r="E474" s="7">
        <v>2</v>
      </c>
      <c r="F474" s="9" t="s">
        <v>832</v>
      </c>
      <c r="G474" s="3" t="e">
        <f t="shared" si="122"/>
        <v>#NAME?</v>
      </c>
      <c r="H474" s="4" t="str">
        <f t="shared" si="123"/>
        <v>nzleɪ</v>
      </c>
      <c r="I474" s="4" t="str">
        <f t="shared" si="124"/>
        <v>nsla</v>
      </c>
      <c r="J474" s="10">
        <f t="shared" si="125"/>
        <v>5</v>
      </c>
      <c r="K474" s="1">
        <f t="shared" si="126"/>
        <v>4</v>
      </c>
      <c r="L474" s="10">
        <f t="shared" si="127"/>
        <v>5</v>
      </c>
      <c r="M474" s="1" t="str">
        <f t="shared" si="128"/>
        <v>-nsla-</v>
      </c>
      <c r="N474" s="1" t="str">
        <f t="shared" si="129"/>
        <v>[nzleɪ]</v>
      </c>
      <c r="O474" s="3" t="e" cm="1">
        <f t="array" ref="O474">SUM(_xlfn._xlws.FILTER($G$2:$G$2454,_xlfn.MAP($M$2:$M$2454,_xlfn.LAMBDA(_xlpm.x,_xlpm.x=$M474))))</f>
        <v>#NAME?</v>
      </c>
      <c r="P474" s="4" t="e">
        <f t="shared" si="130"/>
        <v>#NAME?</v>
      </c>
      <c r="Q474" s="6" t="e" cm="1">
        <f t="array" ref="Q474">SUM(_xlfn._xlws.FILTER($G$2:$G$2454,_xlfn.MAP($N$2:$N$2454,_xlfn.LAMBDA(_xlpm.x,_xlpm.x=$N474))))</f>
        <v>#NAME?</v>
      </c>
      <c r="R474" s="4" t="e">
        <f t="shared" si="131"/>
        <v>#NAME?</v>
      </c>
      <c r="S474" s="4" t="e">
        <f t="shared" si="132"/>
        <v>#NAME?</v>
      </c>
      <c r="T474" s="4" t="e">
        <f t="shared" si="133"/>
        <v>#NAME?</v>
      </c>
      <c r="U474" s="4" t="e">
        <f t="shared" si="134"/>
        <v>#NAME?</v>
      </c>
      <c r="V474" s="2"/>
      <c r="X474" s="2"/>
      <c r="AC474" s="2"/>
      <c r="AD474" s="2"/>
    </row>
    <row r="475" spans="1:30">
      <c r="A475" s="1" t="str">
        <f t="shared" si="121"/>
        <v>-ntro- : [ntɹoʊ]</v>
      </c>
      <c r="B475" s="1">
        <f t="shared" si="135"/>
        <v>0</v>
      </c>
      <c r="C475" s="1">
        <f t="shared" si="135"/>
        <v>0</v>
      </c>
      <c r="D475" s="1">
        <f t="shared" si="135"/>
        <v>1</v>
      </c>
      <c r="E475" s="7">
        <v>2</v>
      </c>
      <c r="F475" s="9" t="s">
        <v>833</v>
      </c>
      <c r="G475" s="3" t="e">
        <f t="shared" si="122"/>
        <v>#NAME?</v>
      </c>
      <c r="H475" s="4" t="str">
        <f t="shared" si="123"/>
        <v>ntɹoʊ</v>
      </c>
      <c r="I475" s="4" t="str">
        <f t="shared" si="124"/>
        <v>ntro</v>
      </c>
      <c r="J475" s="10">
        <f t="shared" si="125"/>
        <v>5</v>
      </c>
      <c r="K475" s="1">
        <f t="shared" si="126"/>
        <v>4</v>
      </c>
      <c r="L475" s="10">
        <f t="shared" si="127"/>
        <v>5</v>
      </c>
      <c r="M475" s="1" t="str">
        <f t="shared" si="128"/>
        <v>-ntro-</v>
      </c>
      <c r="N475" s="1" t="str">
        <f t="shared" si="129"/>
        <v>[ntɹoʊ]</v>
      </c>
      <c r="O475" s="3" t="e" cm="1">
        <f t="array" ref="O475">SUM(_xlfn._xlws.FILTER($G$2:$G$2454,_xlfn.MAP($M$2:$M$2454,_xlfn.LAMBDA(_xlpm.x,_xlpm.x=$M475))))</f>
        <v>#NAME?</v>
      </c>
      <c r="P475" s="4" t="e">
        <f t="shared" si="130"/>
        <v>#NAME?</v>
      </c>
      <c r="Q475" s="6" t="e" cm="1">
        <f t="array" ref="Q475">SUM(_xlfn._xlws.FILTER($G$2:$G$2454,_xlfn.MAP($N$2:$N$2454,_xlfn.LAMBDA(_xlpm.x,_xlpm.x=$N475))))</f>
        <v>#NAME?</v>
      </c>
      <c r="R475" s="4" t="e">
        <f t="shared" si="131"/>
        <v>#NAME?</v>
      </c>
      <c r="S475" s="4" t="e">
        <f t="shared" si="132"/>
        <v>#NAME?</v>
      </c>
      <c r="T475" s="4" t="e">
        <f t="shared" si="133"/>
        <v>#NAME?</v>
      </c>
      <c r="U475" s="4" t="e">
        <f t="shared" si="134"/>
        <v>#NAME?</v>
      </c>
      <c r="V475" s="2"/>
      <c r="X475" s="2"/>
      <c r="AC475" s="2"/>
      <c r="AD475" s="2"/>
    </row>
    <row r="476" spans="1:30">
      <c r="A476" s="1" t="str">
        <f t="shared" si="121"/>
        <v>-rce- : [ɹsɛ]</v>
      </c>
      <c r="B476" s="1">
        <f t="shared" si="135"/>
        <v>1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1611</v>
      </c>
      <c r="G476" s="3" t="e">
        <f t="shared" si="122"/>
        <v>#NAME?</v>
      </c>
      <c r="H476" s="4" t="str">
        <f t="shared" si="123"/>
        <v>ɹsɛ</v>
      </c>
      <c r="I476" s="4" t="str">
        <f t="shared" si="124"/>
        <v>rce</v>
      </c>
      <c r="J476" s="10">
        <f t="shared" si="125"/>
        <v>3</v>
      </c>
      <c r="K476" s="1">
        <f t="shared" si="126"/>
        <v>3</v>
      </c>
      <c r="L476" s="10">
        <f t="shared" si="127"/>
        <v>3</v>
      </c>
      <c r="M476" s="1" t="str">
        <f t="shared" si="128"/>
        <v>-rce-</v>
      </c>
      <c r="N476" s="1" t="str">
        <f t="shared" si="129"/>
        <v>[ɹsɛ]</v>
      </c>
      <c r="O476" s="3" t="e" cm="1">
        <f t="array" ref="O476">SUM(_xlfn._xlws.FILTER($G$2:$G$2454,_xlfn.MAP($M$2:$M$2454,_xlfn.LAMBDA(_xlpm.x,_xlpm.x=$M476))))</f>
        <v>#NAME?</v>
      </c>
      <c r="P476" s="4" t="e">
        <f t="shared" si="130"/>
        <v>#NAME?</v>
      </c>
      <c r="Q476" s="6" t="e" cm="1">
        <f t="array" ref="Q476">SUM(_xlfn._xlws.FILTER($G$2:$G$2454,_xlfn.MAP($N$2:$N$2454,_xlfn.LAMBDA(_xlpm.x,_xlpm.x=$N476))))</f>
        <v>#NAME?</v>
      </c>
      <c r="R476" s="4" t="e">
        <f t="shared" si="131"/>
        <v>#NAME?</v>
      </c>
      <c r="S476" s="4" t="e">
        <f t="shared" si="132"/>
        <v>#NAME?</v>
      </c>
      <c r="T476" s="4" t="e">
        <f t="shared" si="133"/>
        <v>#NAME?</v>
      </c>
      <c r="U476" s="4" t="e">
        <f t="shared" si="134"/>
        <v>#NAME?</v>
      </c>
      <c r="V476" s="2"/>
      <c r="X476" s="2"/>
      <c r="AC476" s="2"/>
      <c r="AD476" s="2"/>
    </row>
    <row r="477" spans="1:30">
      <c r="A477" s="1" t="str">
        <f t="shared" si="121"/>
        <v>-rna- : [ɹnæ]</v>
      </c>
      <c r="B477" s="1">
        <f t="shared" si="135"/>
        <v>1</v>
      </c>
      <c r="C477" s="1">
        <f t="shared" si="135"/>
        <v>0</v>
      </c>
      <c r="D477" s="1">
        <f t="shared" si="135"/>
        <v>0</v>
      </c>
      <c r="E477" s="7">
        <v>2</v>
      </c>
      <c r="F477" s="9" t="s">
        <v>918</v>
      </c>
      <c r="G477" s="3" t="e">
        <f t="shared" si="122"/>
        <v>#NAME?</v>
      </c>
      <c r="H477" s="4" t="str">
        <f t="shared" si="123"/>
        <v>ɹnæ</v>
      </c>
      <c r="I477" s="4" t="str">
        <f t="shared" si="124"/>
        <v>rna</v>
      </c>
      <c r="J477" s="10">
        <f t="shared" si="125"/>
        <v>3</v>
      </c>
      <c r="K477" s="1">
        <f t="shared" si="126"/>
        <v>3</v>
      </c>
      <c r="L477" s="10">
        <f t="shared" si="127"/>
        <v>3</v>
      </c>
      <c r="M477" s="1" t="str">
        <f t="shared" si="128"/>
        <v>-rna-</v>
      </c>
      <c r="N477" s="1" t="str">
        <f t="shared" si="129"/>
        <v>[ɹnæ]</v>
      </c>
      <c r="O477" s="3" t="e" cm="1">
        <f t="array" ref="O477">SUM(_xlfn._xlws.FILTER($G$2:$G$2454,_xlfn.MAP($M$2:$M$2454,_xlfn.LAMBDA(_xlpm.x,_xlpm.x=$M477))))</f>
        <v>#NAME?</v>
      </c>
      <c r="P477" s="4" t="e">
        <f t="shared" si="130"/>
        <v>#NAME?</v>
      </c>
      <c r="Q477" s="6" t="e" cm="1">
        <f t="array" ref="Q477">SUM(_xlfn._xlws.FILTER($G$2:$G$2454,_xlfn.MAP($N$2:$N$2454,_xlfn.LAMBDA(_xlpm.x,_xlpm.x=$N477))))</f>
        <v>#NAME?</v>
      </c>
      <c r="R477" s="4" t="e">
        <f t="shared" si="131"/>
        <v>#NAME?</v>
      </c>
      <c r="S477" s="4" t="e">
        <f t="shared" si="132"/>
        <v>#NAME?</v>
      </c>
      <c r="T477" s="4" t="e">
        <f t="shared" si="133"/>
        <v>#NAME?</v>
      </c>
      <c r="U477" s="4" t="e">
        <f t="shared" si="134"/>
        <v>#NAME?</v>
      </c>
      <c r="V477" s="2"/>
      <c r="X477" s="2"/>
      <c r="AC477" s="2"/>
      <c r="AD477" s="2"/>
    </row>
    <row r="478" spans="1:30">
      <c r="A478" s="1" t="str">
        <f t="shared" si="121"/>
        <v>-rtu- : [ɹtʃu]</v>
      </c>
      <c r="B478" s="1">
        <f t="shared" si="135"/>
        <v>1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1404</v>
      </c>
      <c r="G478" s="3" t="e">
        <f t="shared" si="122"/>
        <v>#NAME?</v>
      </c>
      <c r="H478" s="4" t="str">
        <f t="shared" si="123"/>
        <v>ɹtʃu</v>
      </c>
      <c r="I478" s="4" t="str">
        <f t="shared" si="124"/>
        <v>rtu</v>
      </c>
      <c r="J478" s="10">
        <f t="shared" si="125"/>
        <v>4</v>
      </c>
      <c r="K478" s="1">
        <f t="shared" si="126"/>
        <v>3</v>
      </c>
      <c r="L478" s="10">
        <f t="shared" si="127"/>
        <v>4</v>
      </c>
      <c r="M478" s="1" t="str">
        <f t="shared" si="128"/>
        <v>-rtu-</v>
      </c>
      <c r="N478" s="1" t="str">
        <f t="shared" si="129"/>
        <v>[ɹtʃu]</v>
      </c>
      <c r="O478" s="3" t="e" cm="1">
        <f t="array" ref="O478">SUM(_xlfn._xlws.FILTER($G$2:$G$2454,_xlfn.MAP($M$2:$M$2454,_xlfn.LAMBDA(_xlpm.x,_xlpm.x=$M478))))</f>
        <v>#NAME?</v>
      </c>
      <c r="P478" s="4" t="e">
        <f t="shared" si="130"/>
        <v>#NAME?</v>
      </c>
      <c r="Q478" s="6" t="e" cm="1">
        <f t="array" ref="Q478">SUM(_xlfn._xlws.FILTER($G$2:$G$2454,_xlfn.MAP($N$2:$N$2454,_xlfn.LAMBDA(_xlpm.x,_xlpm.x=$N478))))</f>
        <v>#NAME?</v>
      </c>
      <c r="R478" s="4" t="e">
        <f t="shared" si="131"/>
        <v>#NAME?</v>
      </c>
      <c r="S478" s="4" t="e">
        <f t="shared" si="132"/>
        <v>#NAME?</v>
      </c>
      <c r="T478" s="4" t="e">
        <f t="shared" si="133"/>
        <v>#NAME?</v>
      </c>
      <c r="U478" s="4" t="e">
        <f t="shared" si="134"/>
        <v>#NAME?</v>
      </c>
      <c r="V478" s="2"/>
      <c r="X478" s="2"/>
      <c r="AC478" s="2"/>
      <c r="AD478" s="2"/>
    </row>
    <row r="479" spans="1:30">
      <c r="A479" s="1" t="str">
        <f t="shared" si="121"/>
        <v>-rtu- : [ɹtu]</v>
      </c>
      <c r="B479" s="1">
        <f t="shared" si="135"/>
        <v>1</v>
      </c>
      <c r="C479" s="1">
        <f t="shared" si="135"/>
        <v>0</v>
      </c>
      <c r="D479" s="1">
        <f t="shared" si="135"/>
        <v>0</v>
      </c>
      <c r="E479" s="7">
        <v>2</v>
      </c>
      <c r="F479" s="9" t="s">
        <v>919</v>
      </c>
      <c r="G479" s="3" t="e">
        <f t="shared" si="122"/>
        <v>#NAME?</v>
      </c>
      <c r="H479" s="4" t="str">
        <f t="shared" si="123"/>
        <v>ɹtu</v>
      </c>
      <c r="I479" s="4" t="str">
        <f t="shared" si="124"/>
        <v>rtu</v>
      </c>
      <c r="J479" s="10">
        <f t="shared" si="125"/>
        <v>3</v>
      </c>
      <c r="K479" s="1">
        <f t="shared" si="126"/>
        <v>3</v>
      </c>
      <c r="L479" s="10">
        <f t="shared" si="127"/>
        <v>3</v>
      </c>
      <c r="M479" s="1" t="str">
        <f t="shared" si="128"/>
        <v>-rtu-</v>
      </c>
      <c r="N479" s="1" t="str">
        <f t="shared" si="129"/>
        <v>[ɹtu]</v>
      </c>
      <c r="O479" s="3" t="e" cm="1">
        <f t="array" ref="O479">SUM(_xlfn._xlws.FILTER($G$2:$G$2454,_xlfn.MAP($M$2:$M$2454,_xlfn.LAMBDA(_xlpm.x,_xlpm.x=$M479))))</f>
        <v>#NAME?</v>
      </c>
      <c r="P479" s="4" t="e">
        <f t="shared" si="130"/>
        <v>#NAME?</v>
      </c>
      <c r="Q479" s="6" t="e" cm="1">
        <f t="array" ref="Q479">SUM(_xlfn._xlws.FILTER($G$2:$G$2454,_xlfn.MAP($N$2:$N$2454,_xlfn.LAMBDA(_xlpm.x,_xlpm.x=$N479))))</f>
        <v>#NAME?</v>
      </c>
      <c r="R479" s="4" t="e">
        <f t="shared" si="131"/>
        <v>#NAME?</v>
      </c>
      <c r="S479" s="4" t="e">
        <f t="shared" si="132"/>
        <v>#NAME?</v>
      </c>
      <c r="T479" s="4" t="e">
        <f t="shared" si="133"/>
        <v>#NAME?</v>
      </c>
      <c r="U479" s="4" t="e">
        <f t="shared" si="134"/>
        <v>#NAME?</v>
      </c>
      <c r="V479" s="2"/>
      <c r="X479" s="2"/>
      <c r="AC479" s="2"/>
      <c r="AD479" s="2"/>
    </row>
    <row r="480" spans="1:30">
      <c r="A480" s="1" t="str">
        <f t="shared" si="121"/>
        <v>-rty- : [ɹti]</v>
      </c>
      <c r="B480" s="1">
        <f t="shared" si="135"/>
        <v>1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1405</v>
      </c>
      <c r="G480" s="3" t="e">
        <f t="shared" si="122"/>
        <v>#NAME?</v>
      </c>
      <c r="H480" s="4" t="str">
        <f t="shared" si="123"/>
        <v>ɹti</v>
      </c>
      <c r="I480" s="4" t="str">
        <f t="shared" si="124"/>
        <v>rty</v>
      </c>
      <c r="J480" s="10">
        <f t="shared" si="125"/>
        <v>3</v>
      </c>
      <c r="K480" s="1">
        <f t="shared" si="126"/>
        <v>3</v>
      </c>
      <c r="L480" s="10">
        <f t="shared" si="127"/>
        <v>3</v>
      </c>
      <c r="M480" s="1" t="str">
        <f t="shared" si="128"/>
        <v>-rty-</v>
      </c>
      <c r="N480" s="1" t="str">
        <f t="shared" si="129"/>
        <v>[ɹti]</v>
      </c>
      <c r="O480" s="3" t="e" cm="1">
        <f t="array" ref="O480">SUM(_xlfn._xlws.FILTER($G$2:$G$2454,_xlfn.MAP($M$2:$M$2454,_xlfn.LAMBDA(_xlpm.x,_xlpm.x=$M480))))</f>
        <v>#NAME?</v>
      </c>
      <c r="P480" s="4" t="e">
        <f t="shared" si="130"/>
        <v>#NAME?</v>
      </c>
      <c r="Q480" s="6" t="e" cm="1">
        <f t="array" ref="Q480">SUM(_xlfn._xlws.FILTER($G$2:$G$2454,_xlfn.MAP($N$2:$N$2454,_xlfn.LAMBDA(_xlpm.x,_xlpm.x=$N480))))</f>
        <v>#NAME?</v>
      </c>
      <c r="R480" s="4" t="e">
        <f t="shared" si="131"/>
        <v>#NAME?</v>
      </c>
      <c r="S480" s="4" t="e">
        <f t="shared" si="132"/>
        <v>#NAME?</v>
      </c>
      <c r="T480" s="4" t="e">
        <f t="shared" si="133"/>
        <v>#NAME?</v>
      </c>
      <c r="U480" s="4" t="e">
        <f t="shared" si="134"/>
        <v>#NAME?</v>
      </c>
      <c r="V480" s="2"/>
      <c r="X480" s="2"/>
      <c r="AC480" s="2"/>
      <c r="AD480" s="2"/>
    </row>
    <row r="481" spans="1:30">
      <c r="A481" s="1" t="str">
        <f t="shared" si="121"/>
        <v>-scri- : [skɹaɪ]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2</v>
      </c>
      <c r="F481" s="9" t="s">
        <v>835</v>
      </c>
      <c r="G481" s="3" t="e">
        <f t="shared" si="122"/>
        <v>#NAME?</v>
      </c>
      <c r="H481" s="4" t="str">
        <f t="shared" si="123"/>
        <v>skɹaɪ</v>
      </c>
      <c r="I481" s="4" t="str">
        <f t="shared" si="124"/>
        <v>scri</v>
      </c>
      <c r="J481" s="10">
        <f t="shared" si="125"/>
        <v>5</v>
      </c>
      <c r="K481" s="1">
        <f t="shared" si="126"/>
        <v>4</v>
      </c>
      <c r="L481" s="10">
        <f t="shared" si="127"/>
        <v>5</v>
      </c>
      <c r="M481" s="1" t="str">
        <f t="shared" si="128"/>
        <v>-scri-</v>
      </c>
      <c r="N481" s="1" t="str">
        <f t="shared" si="129"/>
        <v>[skɹaɪ]</v>
      </c>
      <c r="O481" s="3" t="e" cm="1">
        <f t="array" ref="O481">SUM(_xlfn._xlws.FILTER($G$2:$G$2454,_xlfn.MAP($M$2:$M$2454,_xlfn.LAMBDA(_xlpm.x,_xlpm.x=$M481))))</f>
        <v>#NAME?</v>
      </c>
      <c r="P481" s="4" t="e">
        <f t="shared" si="130"/>
        <v>#NAME?</v>
      </c>
      <c r="Q481" s="6" t="e" cm="1">
        <f t="array" ref="Q481">SUM(_xlfn._xlws.FILTER($G$2:$G$2454,_xlfn.MAP($N$2:$N$2454,_xlfn.LAMBDA(_xlpm.x,_xlpm.x=$N481))))</f>
        <v>#NAME?</v>
      </c>
      <c r="R481" s="4" t="e">
        <f t="shared" si="131"/>
        <v>#NAME?</v>
      </c>
      <c r="S481" s="4" t="e">
        <f t="shared" si="132"/>
        <v>#NAME?</v>
      </c>
      <c r="T481" s="4" t="e">
        <f t="shared" si="133"/>
        <v>#NAME?</v>
      </c>
      <c r="U481" s="4" t="e">
        <f t="shared" si="134"/>
        <v>#NAME?</v>
      </c>
      <c r="V481" s="2"/>
      <c r="X481" s="2"/>
      <c r="AC481" s="2"/>
      <c r="AD481" s="2"/>
    </row>
    <row r="482" spans="1:30">
      <c r="A482" s="1" t="str">
        <f t="shared" si="121"/>
        <v>-sou- : [saʊ]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3</v>
      </c>
      <c r="F482" s="9" t="s">
        <v>680</v>
      </c>
      <c r="G482" s="3" t="e">
        <f t="shared" si="122"/>
        <v>#NAME?</v>
      </c>
      <c r="H482" s="4" t="str">
        <f t="shared" si="123"/>
        <v>saʊ</v>
      </c>
      <c r="I482" s="4" t="str">
        <f t="shared" si="124"/>
        <v>sou</v>
      </c>
      <c r="J482" s="10">
        <f t="shared" si="125"/>
        <v>3</v>
      </c>
      <c r="K482" s="1">
        <f t="shared" si="126"/>
        <v>3</v>
      </c>
      <c r="L482" s="10">
        <f t="shared" si="127"/>
        <v>3</v>
      </c>
      <c r="M482" s="1" t="str">
        <f t="shared" si="128"/>
        <v>-sou-</v>
      </c>
      <c r="N482" s="1" t="str">
        <f t="shared" si="129"/>
        <v>[saʊ]</v>
      </c>
      <c r="O482" s="3" t="e" cm="1">
        <f t="array" ref="O482">SUM(_xlfn._xlws.FILTER($G$2:$G$2454,_xlfn.MAP($M$2:$M$2454,_xlfn.LAMBDA(_xlpm.x,_xlpm.x=$M482))))</f>
        <v>#NAME?</v>
      </c>
      <c r="P482" s="4" t="e">
        <f t="shared" si="130"/>
        <v>#NAME?</v>
      </c>
      <c r="Q482" s="6" t="e" cm="1">
        <f t="array" ref="Q482">SUM(_xlfn._xlws.FILTER($G$2:$G$2454,_xlfn.MAP($N$2:$N$2454,_xlfn.LAMBDA(_xlpm.x,_xlpm.x=$N482))))</f>
        <v>#NAME?</v>
      </c>
      <c r="R482" s="4" t="e">
        <f t="shared" si="131"/>
        <v>#NAME?</v>
      </c>
      <c r="S482" s="4" t="e">
        <f t="shared" si="132"/>
        <v>#NAME?</v>
      </c>
      <c r="T482" s="4" t="e">
        <f t="shared" si="133"/>
        <v>#NAME?</v>
      </c>
      <c r="U482" s="4" t="e">
        <f t="shared" si="134"/>
        <v>#NAME?</v>
      </c>
      <c r="V482" s="2"/>
      <c r="X482" s="2"/>
      <c r="AC482" s="2"/>
      <c r="AD482" s="2"/>
    </row>
    <row r="483" spans="1:30">
      <c r="A483" s="1" t="str">
        <f t="shared" si="121"/>
        <v>-stri- : [stɹaɪ]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4</v>
      </c>
      <c r="F483" s="9" t="s">
        <v>610</v>
      </c>
      <c r="G483" s="3" t="e">
        <f t="shared" si="122"/>
        <v>#NAME?</v>
      </c>
      <c r="H483" s="4" t="str">
        <f t="shared" si="123"/>
        <v>stɹaɪ</v>
      </c>
      <c r="I483" s="4" t="str">
        <f t="shared" si="124"/>
        <v>stri</v>
      </c>
      <c r="J483" s="10">
        <f t="shared" si="125"/>
        <v>5</v>
      </c>
      <c r="K483" s="1">
        <f t="shared" si="126"/>
        <v>4</v>
      </c>
      <c r="L483" s="10">
        <f t="shared" si="127"/>
        <v>5</v>
      </c>
      <c r="M483" s="1" t="str">
        <f t="shared" si="128"/>
        <v>-stri-</v>
      </c>
      <c r="N483" s="1" t="str">
        <f t="shared" si="129"/>
        <v>[stɹaɪ]</v>
      </c>
      <c r="O483" s="3" t="e" cm="1">
        <f t="array" ref="O483">SUM(_xlfn._xlws.FILTER($G$2:$G$2454,_xlfn.MAP($M$2:$M$2454,_xlfn.LAMBDA(_xlpm.x,_xlpm.x=$M483))))</f>
        <v>#NAME?</v>
      </c>
      <c r="P483" s="4" t="e">
        <f t="shared" si="130"/>
        <v>#NAME?</v>
      </c>
      <c r="Q483" s="6" t="e" cm="1">
        <f t="array" ref="Q483">SUM(_xlfn._xlws.FILTER($G$2:$G$2454,_xlfn.MAP($N$2:$N$2454,_xlfn.LAMBDA(_xlpm.x,_xlpm.x=$N483))))</f>
        <v>#NAME?</v>
      </c>
      <c r="R483" s="4" t="e">
        <f t="shared" si="131"/>
        <v>#NAME?</v>
      </c>
      <c r="S483" s="4" t="e">
        <f t="shared" si="132"/>
        <v>#NAME?</v>
      </c>
      <c r="T483" s="4" t="e">
        <f t="shared" si="133"/>
        <v>#NAME?</v>
      </c>
      <c r="U483" s="4" t="e">
        <f t="shared" si="134"/>
        <v>#NAME?</v>
      </c>
      <c r="V483" s="2"/>
      <c r="X483" s="2"/>
      <c r="AC483" s="2"/>
      <c r="AD483" s="2"/>
    </row>
    <row r="484" spans="1:30">
      <c r="A484" s="1" t="str">
        <f t="shared" si="121"/>
        <v>-tha- : [θə]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2</v>
      </c>
      <c r="F484" s="9" t="s">
        <v>2417</v>
      </c>
      <c r="G484" s="3" t="e">
        <f t="shared" si="122"/>
        <v>#NAME?</v>
      </c>
      <c r="H484" s="4" t="str">
        <f t="shared" si="123"/>
        <v>θə</v>
      </c>
      <c r="I484" s="4" t="str">
        <f t="shared" si="124"/>
        <v>tha</v>
      </c>
      <c r="J484" s="10">
        <f t="shared" si="125"/>
        <v>2</v>
      </c>
      <c r="K484" s="1">
        <f t="shared" si="126"/>
        <v>3</v>
      </c>
      <c r="L484" s="10">
        <f t="shared" si="127"/>
        <v>3</v>
      </c>
      <c r="M484" s="1" t="str">
        <f t="shared" si="128"/>
        <v>-tha-</v>
      </c>
      <c r="N484" s="1" t="str">
        <f t="shared" si="129"/>
        <v>[θə]</v>
      </c>
      <c r="O484" s="3" t="e" cm="1">
        <f t="array" ref="O484">SUM(_xlfn._xlws.FILTER($G$2:$G$2454,_xlfn.MAP($M$2:$M$2454,_xlfn.LAMBDA(_xlpm.x,_xlpm.x=$M484))))</f>
        <v>#NAME?</v>
      </c>
      <c r="P484" s="4" t="e">
        <f t="shared" si="130"/>
        <v>#NAME?</v>
      </c>
      <c r="Q484" s="6" t="e" cm="1">
        <f t="array" ref="Q484">SUM(_xlfn._xlws.FILTER($G$2:$G$2454,_xlfn.MAP($N$2:$N$2454,_xlfn.LAMBDA(_xlpm.x,_xlpm.x=$N484))))</f>
        <v>#NAME?</v>
      </c>
      <c r="R484" s="4" t="e">
        <f t="shared" si="131"/>
        <v>#NAME?</v>
      </c>
      <c r="S484" s="4" t="e">
        <f t="shared" si="132"/>
        <v>#NAME?</v>
      </c>
      <c r="T484" s="4" t="e">
        <f t="shared" si="133"/>
        <v>#NAME?</v>
      </c>
      <c r="U484" s="4" t="e">
        <f t="shared" si="134"/>
        <v>#NAME?</v>
      </c>
      <c r="V484" s="2"/>
      <c r="X484" s="2"/>
      <c r="AC484" s="2"/>
      <c r="AD484" s="2"/>
    </row>
    <row r="485" spans="1:30">
      <c r="A485" s="1" t="str">
        <f t="shared" si="121"/>
        <v>-zo- : [zɑ]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1459</v>
      </c>
      <c r="G485" s="3" t="e">
        <f t="shared" si="122"/>
        <v>#NAME?</v>
      </c>
      <c r="H485" s="4" t="str">
        <f t="shared" si="123"/>
        <v>zɑ</v>
      </c>
      <c r="I485" s="4" t="str">
        <f t="shared" si="124"/>
        <v>zo</v>
      </c>
      <c r="J485" s="10">
        <f t="shared" si="125"/>
        <v>2</v>
      </c>
      <c r="K485" s="1">
        <f t="shared" si="126"/>
        <v>2</v>
      </c>
      <c r="L485" s="10">
        <f t="shared" si="127"/>
        <v>2</v>
      </c>
      <c r="M485" s="1" t="str">
        <f t="shared" si="128"/>
        <v>-zo-</v>
      </c>
      <c r="N485" s="1" t="str">
        <f t="shared" si="129"/>
        <v>[zɑ]</v>
      </c>
      <c r="O485" s="3" t="e" cm="1">
        <f t="array" ref="O485">SUM(_xlfn._xlws.FILTER($G$2:$G$2454,_xlfn.MAP($M$2:$M$2454,_xlfn.LAMBDA(_xlpm.x,_xlpm.x=$M485))))</f>
        <v>#NAME?</v>
      </c>
      <c r="P485" s="4" t="e">
        <f t="shared" si="130"/>
        <v>#NAME?</v>
      </c>
      <c r="Q485" s="6" t="e" cm="1">
        <f t="array" ref="Q485">SUM(_xlfn._xlws.FILTER($G$2:$G$2454,_xlfn.MAP($N$2:$N$2454,_xlfn.LAMBDA(_xlpm.x,_xlpm.x=$N485))))</f>
        <v>#NAME?</v>
      </c>
      <c r="R485" s="4" t="e">
        <f t="shared" si="131"/>
        <v>#NAME?</v>
      </c>
      <c r="S485" s="4" t="e">
        <f t="shared" si="132"/>
        <v>#NAME?</v>
      </c>
      <c r="T485" s="4" t="e">
        <f t="shared" si="133"/>
        <v>#NAME?</v>
      </c>
      <c r="U485" s="4" t="e">
        <f t="shared" si="134"/>
        <v>#NAME?</v>
      </c>
      <c r="V485" s="2"/>
      <c r="X485" s="2"/>
      <c r="AC485" s="2"/>
      <c r="AD485" s="2"/>
    </row>
    <row r="486" spans="1:30">
      <c r="A486" s="1" t="str">
        <f t="shared" si="121"/>
        <v>-zo- : [zəʊ]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2310</v>
      </c>
      <c r="G486" s="3" t="e">
        <f t="shared" si="122"/>
        <v>#NAME?</v>
      </c>
      <c r="H486" s="4" t="str">
        <f t="shared" si="123"/>
        <v>zəʊ</v>
      </c>
      <c r="I486" s="4" t="str">
        <f t="shared" si="124"/>
        <v>zo</v>
      </c>
      <c r="J486" s="10">
        <f t="shared" si="125"/>
        <v>3</v>
      </c>
      <c r="K486" s="1">
        <f t="shared" si="126"/>
        <v>2</v>
      </c>
      <c r="L486" s="10">
        <f t="shared" si="127"/>
        <v>3</v>
      </c>
      <c r="M486" s="1" t="str">
        <f t="shared" si="128"/>
        <v>-zo-</v>
      </c>
      <c r="N486" s="1" t="str">
        <f t="shared" si="129"/>
        <v>[zəʊ]</v>
      </c>
      <c r="O486" s="3" t="e" cm="1">
        <f t="array" ref="O486">SUM(_xlfn._xlws.FILTER($G$2:$G$2454,_xlfn.MAP($M$2:$M$2454,_xlfn.LAMBDA(_xlpm.x,_xlpm.x=$M486))))</f>
        <v>#NAME?</v>
      </c>
      <c r="P486" s="4" t="e">
        <f t="shared" si="130"/>
        <v>#NAME?</v>
      </c>
      <c r="Q486" s="6" t="e" cm="1">
        <f t="array" ref="Q486">SUM(_xlfn._xlws.FILTER($G$2:$G$2454,_xlfn.MAP($N$2:$N$2454,_xlfn.LAMBDA(_xlpm.x,_xlpm.x=$N486))))</f>
        <v>#NAME?</v>
      </c>
      <c r="R486" s="4" t="e">
        <f t="shared" si="131"/>
        <v>#NAME?</v>
      </c>
      <c r="S486" s="4" t="e">
        <f t="shared" si="132"/>
        <v>#NAME?</v>
      </c>
      <c r="T486" s="4" t="e">
        <f t="shared" si="133"/>
        <v>#NAME?</v>
      </c>
      <c r="U486" s="4" t="e">
        <f t="shared" si="134"/>
        <v>#NAME?</v>
      </c>
      <c r="V486" s="2"/>
      <c r="X486" s="2"/>
      <c r="AC486" s="2"/>
      <c r="AD486" s="2"/>
    </row>
    <row r="487" spans="1:30">
      <c r="A487" s="1" t="str">
        <f t="shared" si="121"/>
        <v>-fe- : [fi]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3</v>
      </c>
      <c r="F487" s="9" t="s">
        <v>49</v>
      </c>
      <c r="G487" s="3" t="e">
        <f t="shared" si="122"/>
        <v>#NAME?</v>
      </c>
      <c r="H487" s="4" t="str">
        <f t="shared" si="123"/>
        <v>fi</v>
      </c>
      <c r="I487" s="4" t="str">
        <f t="shared" si="124"/>
        <v>fe</v>
      </c>
      <c r="J487" s="10">
        <f t="shared" si="125"/>
        <v>2</v>
      </c>
      <c r="K487" s="1">
        <f t="shared" si="126"/>
        <v>2</v>
      </c>
      <c r="L487" s="10">
        <f t="shared" si="127"/>
        <v>2</v>
      </c>
      <c r="M487" s="1" t="str">
        <f t="shared" si="128"/>
        <v>-fe-</v>
      </c>
      <c r="N487" s="1" t="str">
        <f t="shared" si="129"/>
        <v>[fi]</v>
      </c>
      <c r="O487" s="3" t="e" cm="1">
        <f t="array" ref="O487">SUM(_xlfn._xlws.FILTER($G$2:$G$2454,_xlfn.MAP($M$2:$M$2454,_xlfn.LAMBDA(_xlpm.x,_xlpm.x=$M487))))</f>
        <v>#NAME?</v>
      </c>
      <c r="P487" s="4" t="e">
        <f t="shared" si="130"/>
        <v>#NAME?</v>
      </c>
      <c r="Q487" s="6" t="e" cm="1">
        <f t="array" ref="Q487">SUM(_xlfn._xlws.FILTER($G$2:$G$2454,_xlfn.MAP($N$2:$N$2454,_xlfn.LAMBDA(_xlpm.x,_xlpm.x=$N487))))</f>
        <v>#NAME?</v>
      </c>
      <c r="R487" s="4" t="e">
        <f t="shared" si="131"/>
        <v>#NAME?</v>
      </c>
      <c r="S487" s="4" t="e">
        <f t="shared" si="132"/>
        <v>#NAME?</v>
      </c>
      <c r="T487" s="4" t="e">
        <f t="shared" si="133"/>
        <v>#NAME?</v>
      </c>
      <c r="U487" s="4" t="e">
        <f t="shared" si="134"/>
        <v>#NAME?</v>
      </c>
      <c r="V487" s="2"/>
      <c r="X487" s="2"/>
      <c r="AC487" s="2"/>
      <c r="AD487" s="2"/>
    </row>
    <row r="488" spans="1:30">
      <c r="A488" s="1" t="str">
        <f t="shared" si="121"/>
        <v>-go- : [ɡʌ]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4</v>
      </c>
      <c r="F488" s="9" t="s">
        <v>1125</v>
      </c>
      <c r="G488" s="3" t="e">
        <f t="shared" si="122"/>
        <v>#NAME?</v>
      </c>
      <c r="H488" s="1" t="str">
        <f t="shared" si="123"/>
        <v>ɡʌ</v>
      </c>
      <c r="I488" s="1" t="str">
        <f t="shared" si="124"/>
        <v>go</v>
      </c>
      <c r="J488" s="10">
        <f t="shared" si="125"/>
        <v>2</v>
      </c>
      <c r="K488" s="1">
        <f t="shared" si="126"/>
        <v>2</v>
      </c>
      <c r="L488" s="10">
        <f t="shared" si="127"/>
        <v>2</v>
      </c>
      <c r="M488" s="1" t="str">
        <f t="shared" si="128"/>
        <v>-go-</v>
      </c>
      <c r="N488" s="1" t="str">
        <f t="shared" si="129"/>
        <v>[ɡʌ]</v>
      </c>
      <c r="O488" s="3" t="e" cm="1">
        <f t="array" ref="O488">SUM(_xlfn._xlws.FILTER($G$2:$G$2454,_xlfn.MAP($M$2:$M$2454,_xlfn.LAMBDA(_xlpm.x,_xlpm.x=$M488))))</f>
        <v>#NAME?</v>
      </c>
      <c r="P488" s="4" t="e">
        <f t="shared" si="130"/>
        <v>#NAME?</v>
      </c>
      <c r="Q488" s="6" t="e" cm="1">
        <f t="array" ref="Q488">SUM(_xlfn._xlws.FILTER($G$2:$G$2454,_xlfn.MAP($N$2:$N$2454,_xlfn.LAMBDA(_xlpm.x,_xlpm.x=$N488))))</f>
        <v>#NAME?</v>
      </c>
      <c r="R488" s="4" t="e">
        <f t="shared" si="131"/>
        <v>#NAME?</v>
      </c>
      <c r="S488" s="4" t="e">
        <f t="shared" si="132"/>
        <v>#NAME?</v>
      </c>
      <c r="T488" s="4" t="e">
        <f t="shared" si="133"/>
        <v>#NAME?</v>
      </c>
      <c r="U488" s="4" t="e">
        <f t="shared" si="134"/>
        <v>#NAME?</v>
      </c>
      <c r="V488" s="2"/>
      <c r="X488" s="2"/>
      <c r="AC488" s="2"/>
      <c r="AD488" s="2"/>
    </row>
    <row r="489" spans="1:30">
      <c r="A489" s="1" t="str">
        <f t="shared" si="121"/>
        <v>-nge- : [ndʒə]</v>
      </c>
      <c r="B489" s="1">
        <f t="shared" si="136"/>
        <v>0</v>
      </c>
      <c r="C489" s="1">
        <f t="shared" si="136"/>
        <v>0</v>
      </c>
      <c r="D489" s="1">
        <f t="shared" si="136"/>
        <v>1</v>
      </c>
      <c r="E489" s="7">
        <v>5</v>
      </c>
      <c r="F489" s="9" t="s">
        <v>897</v>
      </c>
      <c r="G489" s="3" t="e">
        <f t="shared" si="122"/>
        <v>#NAME?</v>
      </c>
      <c r="H489" s="4" t="str">
        <f t="shared" si="123"/>
        <v>ndʒə</v>
      </c>
      <c r="I489" s="4" t="str">
        <f t="shared" si="124"/>
        <v>nge</v>
      </c>
      <c r="J489" s="10">
        <f t="shared" si="125"/>
        <v>4</v>
      </c>
      <c r="K489" s="1">
        <f t="shared" si="126"/>
        <v>3</v>
      </c>
      <c r="L489" s="10">
        <f t="shared" si="127"/>
        <v>4</v>
      </c>
      <c r="M489" s="1" t="str">
        <f t="shared" si="128"/>
        <v>-nge-</v>
      </c>
      <c r="N489" s="1" t="str">
        <f t="shared" si="129"/>
        <v>[ndʒə]</v>
      </c>
      <c r="O489" s="3" t="e" cm="1">
        <f t="array" ref="O489">SUM(_xlfn._xlws.FILTER($G$2:$G$2454,_xlfn.MAP($M$2:$M$2454,_xlfn.LAMBDA(_xlpm.x,_xlpm.x=$M489))))</f>
        <v>#NAME?</v>
      </c>
      <c r="P489" s="4" t="e">
        <f t="shared" si="130"/>
        <v>#NAME?</v>
      </c>
      <c r="Q489" s="6" t="e" cm="1">
        <f t="array" ref="Q489">SUM(_xlfn._xlws.FILTER($G$2:$G$2454,_xlfn.MAP($N$2:$N$2454,_xlfn.LAMBDA(_xlpm.x,_xlpm.x=$N489))))</f>
        <v>#NAME?</v>
      </c>
      <c r="R489" s="4" t="e">
        <f t="shared" si="131"/>
        <v>#NAME?</v>
      </c>
      <c r="S489" s="4" t="e">
        <f t="shared" si="132"/>
        <v>#NAME?</v>
      </c>
      <c r="T489" s="4" t="e">
        <f t="shared" si="133"/>
        <v>#NAME?</v>
      </c>
      <c r="U489" s="4" t="e">
        <f t="shared" si="134"/>
        <v>#NAME?</v>
      </c>
      <c r="V489" s="2"/>
      <c r="X489" s="2"/>
      <c r="AC489" s="2"/>
      <c r="AD489" s="2"/>
    </row>
    <row r="490" spans="1:30">
      <c r="A490" s="1" t="str">
        <f t="shared" si="121"/>
        <v>-sse- : [zɛ]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3</v>
      </c>
      <c r="F490" s="9" t="s">
        <v>1129</v>
      </c>
      <c r="G490" s="3" t="e">
        <f t="shared" si="122"/>
        <v>#NAME?</v>
      </c>
      <c r="H490" s="4" t="str">
        <f t="shared" si="123"/>
        <v>zɛ</v>
      </c>
      <c r="I490" s="4" t="str">
        <f t="shared" si="124"/>
        <v>sse</v>
      </c>
      <c r="J490" s="10">
        <f t="shared" si="125"/>
        <v>2</v>
      </c>
      <c r="K490" s="1">
        <f t="shared" si="126"/>
        <v>3</v>
      </c>
      <c r="L490" s="10">
        <f t="shared" si="127"/>
        <v>3</v>
      </c>
      <c r="M490" s="1" t="str">
        <f t="shared" si="128"/>
        <v>-sse-</v>
      </c>
      <c r="N490" s="1" t="str">
        <f t="shared" si="129"/>
        <v>[zɛ]</v>
      </c>
      <c r="O490" s="3" t="e" cm="1">
        <f t="array" ref="O490">SUM(_xlfn._xlws.FILTER($G$2:$G$2454,_xlfn.MAP($M$2:$M$2454,_xlfn.LAMBDA(_xlpm.x,_xlpm.x=$M490))))</f>
        <v>#NAME?</v>
      </c>
      <c r="P490" s="4" t="e">
        <f t="shared" si="130"/>
        <v>#NAME?</v>
      </c>
      <c r="Q490" s="6" t="e" cm="1">
        <f t="array" ref="Q490">SUM(_xlfn._xlws.FILTER($G$2:$G$2454,_xlfn.MAP($N$2:$N$2454,_xlfn.LAMBDA(_xlpm.x,_xlpm.x=$N490))))</f>
        <v>#NAME?</v>
      </c>
      <c r="R490" s="4" t="e">
        <f t="shared" si="131"/>
        <v>#NAME?</v>
      </c>
      <c r="S490" s="4" t="e">
        <f t="shared" si="132"/>
        <v>#NAME?</v>
      </c>
      <c r="T490" s="4" t="e">
        <f t="shared" si="133"/>
        <v>#NAME?</v>
      </c>
      <c r="U490" s="4" t="e">
        <f t="shared" si="134"/>
        <v>#NAME?</v>
      </c>
      <c r="V490" s="2"/>
      <c r="X490" s="2"/>
      <c r="AC490" s="2"/>
      <c r="AD490" s="2"/>
    </row>
    <row r="491" spans="1:30">
      <c r="A491" s="1" t="str">
        <f t="shared" si="121"/>
        <v>-co- : [kɑ]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54</v>
      </c>
      <c r="F491" s="9" t="s">
        <v>426</v>
      </c>
      <c r="G491" s="3" t="e">
        <f t="shared" si="122"/>
        <v>#NAME?</v>
      </c>
      <c r="H491" s="1" t="str">
        <f t="shared" si="123"/>
        <v>kɑ</v>
      </c>
      <c r="I491" s="1" t="str">
        <f t="shared" si="124"/>
        <v>co</v>
      </c>
      <c r="J491" s="10">
        <f t="shared" si="125"/>
        <v>2</v>
      </c>
      <c r="K491" s="1">
        <f t="shared" si="126"/>
        <v>2</v>
      </c>
      <c r="L491" s="10">
        <f t="shared" si="127"/>
        <v>2</v>
      </c>
      <c r="M491" s="1" t="str">
        <f t="shared" si="128"/>
        <v>-co-</v>
      </c>
      <c r="N491" s="1" t="str">
        <f t="shared" si="129"/>
        <v>[kɑ]</v>
      </c>
      <c r="O491" s="3" t="e" cm="1">
        <f t="array" ref="O491">SUM(_xlfn._xlws.FILTER($G$2:$G$2454,_xlfn.MAP($M$2:$M$2454,_xlfn.LAMBDA(_xlpm.x,_xlpm.x=$M491))))</f>
        <v>#NAME?</v>
      </c>
      <c r="P491" s="4" t="e">
        <f t="shared" si="130"/>
        <v>#NAME?</v>
      </c>
      <c r="Q491" s="6" t="e" cm="1">
        <f t="array" ref="Q491">SUM(_xlfn._xlws.FILTER($G$2:$G$2454,_xlfn.MAP($N$2:$N$2454,_xlfn.LAMBDA(_xlpm.x,_xlpm.x=$N491))))</f>
        <v>#NAME?</v>
      </c>
      <c r="R491" s="4" t="e">
        <f t="shared" si="131"/>
        <v>#NAME?</v>
      </c>
      <c r="S491" s="4" t="e">
        <f t="shared" si="132"/>
        <v>#NAME?</v>
      </c>
      <c r="T491" s="4" t="e">
        <f t="shared" si="133"/>
        <v>#NAME?</v>
      </c>
      <c r="U491" s="4" t="e">
        <f t="shared" si="134"/>
        <v>#NAME?</v>
      </c>
      <c r="V491" s="2"/>
      <c r="X491" s="2"/>
      <c r="AC491" s="2"/>
      <c r="AD491" s="2"/>
    </row>
    <row r="492" spans="1:30">
      <c r="A492" s="1" t="str">
        <f t="shared" si="121"/>
        <v>-la- : [leɪ]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24</v>
      </c>
      <c r="F492" s="9" t="s">
        <v>480</v>
      </c>
      <c r="G492" s="3" t="e">
        <f t="shared" si="122"/>
        <v>#NAME?</v>
      </c>
      <c r="H492" s="1" t="str">
        <f t="shared" si="123"/>
        <v>leɪ</v>
      </c>
      <c r="I492" s="1" t="str">
        <f t="shared" si="124"/>
        <v>la</v>
      </c>
      <c r="J492" s="10">
        <f t="shared" si="125"/>
        <v>3</v>
      </c>
      <c r="K492" s="1">
        <f t="shared" si="126"/>
        <v>2</v>
      </c>
      <c r="L492" s="10">
        <f t="shared" si="127"/>
        <v>3</v>
      </c>
      <c r="M492" s="1" t="str">
        <f t="shared" si="128"/>
        <v>-la-</v>
      </c>
      <c r="N492" s="1" t="str">
        <f t="shared" si="129"/>
        <v>[leɪ]</v>
      </c>
      <c r="O492" s="3" t="e" cm="1">
        <f t="array" ref="O492">SUM(_xlfn._xlws.FILTER($G$2:$G$2454,_xlfn.MAP($M$2:$M$2454,_xlfn.LAMBDA(_xlpm.x,_xlpm.x=$M492))))</f>
        <v>#NAME?</v>
      </c>
      <c r="P492" s="4" t="e">
        <f t="shared" si="130"/>
        <v>#NAME?</v>
      </c>
      <c r="Q492" s="6" t="e" cm="1">
        <f t="array" ref="Q492">SUM(_xlfn._xlws.FILTER($G$2:$G$2454,_xlfn.MAP($N$2:$N$2454,_xlfn.LAMBDA(_xlpm.x,_xlpm.x=$N492))))</f>
        <v>#NAME?</v>
      </c>
      <c r="R492" s="4" t="e">
        <f t="shared" si="131"/>
        <v>#NAME?</v>
      </c>
      <c r="S492" s="4" t="e">
        <f t="shared" si="132"/>
        <v>#NAME?</v>
      </c>
      <c r="T492" s="4" t="e">
        <f t="shared" si="133"/>
        <v>#NAME?</v>
      </c>
      <c r="U492" s="4" t="e">
        <f t="shared" si="134"/>
        <v>#NAME?</v>
      </c>
      <c r="V492" s="2"/>
      <c r="X492" s="2"/>
      <c r="AC492" s="2"/>
      <c r="AD492" s="2"/>
    </row>
    <row r="493" spans="1:30">
      <c r="A493" s="1" t="str">
        <f t="shared" si="121"/>
        <v>-ri- : [ɹi]</v>
      </c>
      <c r="B493" s="1">
        <f t="shared" si="136"/>
        <v>1</v>
      </c>
      <c r="C493" s="1">
        <f t="shared" si="136"/>
        <v>0</v>
      </c>
      <c r="D493" s="1">
        <f t="shared" si="136"/>
        <v>0</v>
      </c>
      <c r="E493" s="7">
        <v>4</v>
      </c>
      <c r="F493" s="9" t="s">
        <v>1702</v>
      </c>
      <c r="G493" s="3" t="e">
        <f t="shared" si="122"/>
        <v>#NAME?</v>
      </c>
      <c r="H493" s="4" t="str">
        <f t="shared" si="123"/>
        <v>ɹi</v>
      </c>
      <c r="I493" s="4" t="str">
        <f t="shared" si="124"/>
        <v>ri</v>
      </c>
      <c r="J493" s="10">
        <f t="shared" si="125"/>
        <v>2</v>
      </c>
      <c r="K493" s="1">
        <f t="shared" si="126"/>
        <v>2</v>
      </c>
      <c r="L493" s="10">
        <f t="shared" si="127"/>
        <v>2</v>
      </c>
      <c r="M493" s="1" t="str">
        <f t="shared" si="128"/>
        <v>-ri-</v>
      </c>
      <c r="N493" s="1" t="str">
        <f t="shared" si="129"/>
        <v>[ɹi]</v>
      </c>
      <c r="O493" s="3" t="e" cm="1">
        <f t="array" ref="O493">SUM(_xlfn._xlws.FILTER($G$2:$G$2454,_xlfn.MAP($M$2:$M$2454,_xlfn.LAMBDA(_xlpm.x,_xlpm.x=$M493))))</f>
        <v>#NAME?</v>
      </c>
      <c r="P493" s="4" t="e">
        <f t="shared" si="130"/>
        <v>#NAME?</v>
      </c>
      <c r="Q493" s="6" t="e" cm="1">
        <f t="array" ref="Q493">SUM(_xlfn._xlws.FILTER($G$2:$G$2454,_xlfn.MAP($N$2:$N$2454,_xlfn.LAMBDA(_xlpm.x,_xlpm.x=$N493))))</f>
        <v>#NAME?</v>
      </c>
      <c r="R493" s="4" t="e">
        <f t="shared" si="131"/>
        <v>#NAME?</v>
      </c>
      <c r="S493" s="4" t="e">
        <f t="shared" si="132"/>
        <v>#NAME?</v>
      </c>
      <c r="T493" s="4" t="e">
        <f t="shared" si="133"/>
        <v>#NAME?</v>
      </c>
      <c r="U493" s="4" t="e">
        <f t="shared" si="134"/>
        <v>#NAME?</v>
      </c>
      <c r="V493" s="2"/>
      <c r="X493" s="2"/>
      <c r="AC493" s="2"/>
      <c r="AD493" s="2"/>
    </row>
    <row r="494" spans="1:30">
      <c r="A494" s="1" t="str">
        <f t="shared" si="121"/>
        <v>-sha- : [ʃɛ]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1715</v>
      </c>
      <c r="G494" s="3" t="e">
        <f t="shared" si="122"/>
        <v>#NAME?</v>
      </c>
      <c r="H494" s="4" t="str">
        <f t="shared" si="123"/>
        <v>ʃɛ</v>
      </c>
      <c r="I494" s="4" t="str">
        <f t="shared" si="124"/>
        <v>sha</v>
      </c>
      <c r="J494" s="10">
        <f t="shared" si="125"/>
        <v>2</v>
      </c>
      <c r="K494" s="1">
        <f t="shared" si="126"/>
        <v>3</v>
      </c>
      <c r="L494" s="10">
        <f t="shared" si="127"/>
        <v>3</v>
      </c>
      <c r="M494" s="1" t="str">
        <f t="shared" si="128"/>
        <v>-sha-</v>
      </c>
      <c r="N494" s="1" t="str">
        <f t="shared" si="129"/>
        <v>[ʃɛ]</v>
      </c>
      <c r="O494" s="3" t="e" cm="1">
        <f t="array" ref="O494">SUM(_xlfn._xlws.FILTER($G$2:$G$2454,_xlfn.MAP($M$2:$M$2454,_xlfn.LAMBDA(_xlpm.x,_xlpm.x=$M494))))</f>
        <v>#NAME?</v>
      </c>
      <c r="P494" s="4" t="e">
        <f t="shared" si="130"/>
        <v>#NAME?</v>
      </c>
      <c r="Q494" s="6" t="e" cm="1">
        <f t="array" ref="Q494">SUM(_xlfn._xlws.FILTER($G$2:$G$2454,_xlfn.MAP($N$2:$N$2454,_xlfn.LAMBDA(_xlpm.x,_xlpm.x=$N494))))</f>
        <v>#NAME?</v>
      </c>
      <c r="R494" s="4" t="e">
        <f t="shared" si="131"/>
        <v>#NAME?</v>
      </c>
      <c r="S494" s="4" t="e">
        <f t="shared" si="132"/>
        <v>#NAME?</v>
      </c>
      <c r="T494" s="4" t="e">
        <f t="shared" si="133"/>
        <v>#NAME?</v>
      </c>
      <c r="U494" s="4" t="e">
        <f t="shared" si="134"/>
        <v>#NAME?</v>
      </c>
      <c r="V494" s="2"/>
      <c r="X494" s="2"/>
      <c r="AC494" s="2"/>
      <c r="AD494" s="2"/>
    </row>
    <row r="495" spans="1:30">
      <c r="A495" s="1" t="str">
        <f t="shared" si="121"/>
        <v>-be- : [bɛ]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21</v>
      </c>
      <c r="F495" s="9" t="s">
        <v>543</v>
      </c>
      <c r="G495" s="3" t="e">
        <f t="shared" si="122"/>
        <v>#NAME?</v>
      </c>
      <c r="H495" s="4" t="str">
        <f t="shared" si="123"/>
        <v>bɛ</v>
      </c>
      <c r="I495" s="4" t="str">
        <f t="shared" si="124"/>
        <v>be</v>
      </c>
      <c r="J495" s="10">
        <f t="shared" si="125"/>
        <v>2</v>
      </c>
      <c r="K495" s="1">
        <f t="shared" si="126"/>
        <v>2</v>
      </c>
      <c r="L495" s="10">
        <f t="shared" si="127"/>
        <v>2</v>
      </c>
      <c r="M495" s="1" t="str">
        <f t="shared" si="128"/>
        <v>-be-</v>
      </c>
      <c r="N495" s="1" t="str">
        <f t="shared" si="129"/>
        <v>[bɛ]</v>
      </c>
      <c r="O495" s="3" t="e" cm="1">
        <f t="array" ref="O495">SUM(_xlfn._xlws.FILTER($G$2:$G$2454,_xlfn.MAP($M$2:$M$2454,_xlfn.LAMBDA(_xlpm.x,_xlpm.x=$M495))))</f>
        <v>#NAME?</v>
      </c>
      <c r="P495" s="4" t="e">
        <f t="shared" si="130"/>
        <v>#NAME?</v>
      </c>
      <c r="Q495" s="6" t="e" cm="1">
        <f t="array" ref="Q495">SUM(_xlfn._xlws.FILTER($G$2:$G$2454,_xlfn.MAP($N$2:$N$2454,_xlfn.LAMBDA(_xlpm.x,_xlpm.x=$N495))))</f>
        <v>#NAME?</v>
      </c>
      <c r="R495" s="4" t="e">
        <f t="shared" si="131"/>
        <v>#NAME?</v>
      </c>
      <c r="S495" s="4" t="e">
        <f t="shared" si="132"/>
        <v>#NAME?</v>
      </c>
      <c r="T495" s="4" t="e">
        <f t="shared" si="133"/>
        <v>#NAME?</v>
      </c>
      <c r="U495" s="4" t="e">
        <f t="shared" si="134"/>
        <v>#NAME?</v>
      </c>
      <c r="V495" s="2"/>
      <c r="X495" s="2"/>
      <c r="AC495" s="2"/>
      <c r="AD495" s="2"/>
    </row>
    <row r="496" spans="1:30">
      <c r="A496" s="1" t="str">
        <f t="shared" si="121"/>
        <v>-bu- : [bʌ]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11</v>
      </c>
      <c r="F496" s="9" t="s">
        <v>573</v>
      </c>
      <c r="G496" s="3" t="e">
        <f t="shared" si="122"/>
        <v>#NAME?</v>
      </c>
      <c r="H496" s="1" t="str">
        <f t="shared" si="123"/>
        <v>bʌ</v>
      </c>
      <c r="I496" s="1" t="str">
        <f t="shared" si="124"/>
        <v>bu</v>
      </c>
      <c r="J496" s="10">
        <f t="shared" si="125"/>
        <v>2</v>
      </c>
      <c r="K496" s="1">
        <f t="shared" si="126"/>
        <v>2</v>
      </c>
      <c r="L496" s="10">
        <f t="shared" si="127"/>
        <v>2</v>
      </c>
      <c r="M496" s="1" t="str">
        <f t="shared" si="128"/>
        <v>-bu-</v>
      </c>
      <c r="N496" s="1" t="str">
        <f t="shared" si="129"/>
        <v>[bʌ]</v>
      </c>
      <c r="O496" s="3" t="e" cm="1">
        <f t="array" ref="O496">SUM(_xlfn._xlws.FILTER($G$2:$G$2454,_xlfn.MAP($M$2:$M$2454,_xlfn.LAMBDA(_xlpm.x,_xlpm.x=$M496))))</f>
        <v>#NAME?</v>
      </c>
      <c r="P496" s="4" t="e">
        <f t="shared" si="130"/>
        <v>#NAME?</v>
      </c>
      <c r="Q496" s="6" t="e" cm="1">
        <f t="array" ref="Q496">SUM(_xlfn._xlws.FILTER($G$2:$G$2454,_xlfn.MAP($N$2:$N$2454,_xlfn.LAMBDA(_xlpm.x,_xlpm.x=$N496))))</f>
        <v>#NAME?</v>
      </c>
      <c r="R496" s="4" t="e">
        <f t="shared" si="131"/>
        <v>#NAME?</v>
      </c>
      <c r="S496" s="4" t="e">
        <f t="shared" si="132"/>
        <v>#NAME?</v>
      </c>
      <c r="T496" s="4" t="e">
        <f t="shared" si="133"/>
        <v>#NAME?</v>
      </c>
      <c r="U496" s="4" t="e">
        <f t="shared" si="134"/>
        <v>#NAME?</v>
      </c>
      <c r="V496" s="2"/>
      <c r="X496" s="2"/>
      <c r="AC496" s="2"/>
      <c r="AD496" s="2"/>
    </row>
    <row r="497" spans="1:30">
      <c r="A497" s="1" t="str">
        <f t="shared" si="121"/>
        <v>-bli- : [blə]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2</v>
      </c>
      <c r="F497" s="9" t="s">
        <v>1299</v>
      </c>
      <c r="G497" s="3" t="e">
        <f t="shared" si="122"/>
        <v>#NAME?</v>
      </c>
      <c r="H497" s="4" t="str">
        <f t="shared" si="123"/>
        <v>blə</v>
      </c>
      <c r="I497" s="4" t="str">
        <f t="shared" si="124"/>
        <v>bli</v>
      </c>
      <c r="J497" s="10">
        <f t="shared" si="125"/>
        <v>3</v>
      </c>
      <c r="K497" s="1">
        <f t="shared" si="126"/>
        <v>3</v>
      </c>
      <c r="L497" s="10">
        <f t="shared" si="127"/>
        <v>3</v>
      </c>
      <c r="M497" s="1" t="str">
        <f t="shared" si="128"/>
        <v>-bli-</v>
      </c>
      <c r="N497" s="1" t="str">
        <f t="shared" si="129"/>
        <v>[blə]</v>
      </c>
      <c r="O497" s="3" t="e" cm="1">
        <f t="array" ref="O497">SUM(_xlfn._xlws.FILTER($G$2:$G$2454,_xlfn.MAP($M$2:$M$2454,_xlfn.LAMBDA(_xlpm.x,_xlpm.x=$M497))))</f>
        <v>#NAME?</v>
      </c>
      <c r="P497" s="4" t="e">
        <f t="shared" si="130"/>
        <v>#NAME?</v>
      </c>
      <c r="Q497" s="6" t="e" cm="1">
        <f t="array" ref="Q497">SUM(_xlfn._xlws.FILTER($G$2:$G$2454,_xlfn.MAP($N$2:$N$2454,_xlfn.LAMBDA(_xlpm.x,_xlpm.x=$N497))))</f>
        <v>#NAME?</v>
      </c>
      <c r="R497" s="4" t="e">
        <f t="shared" si="131"/>
        <v>#NAME?</v>
      </c>
      <c r="S497" s="4" t="e">
        <f t="shared" si="132"/>
        <v>#NAME?</v>
      </c>
      <c r="T497" s="4" t="e">
        <f t="shared" si="133"/>
        <v>#NAME?</v>
      </c>
      <c r="U497" s="4" t="e">
        <f t="shared" si="134"/>
        <v>#NAME?</v>
      </c>
      <c r="V497" s="2"/>
      <c r="X497" s="2"/>
      <c r="AC497" s="2"/>
      <c r="AD497" s="2"/>
    </row>
    <row r="498" spans="1:30">
      <c r="A498" s="1" t="str">
        <f t="shared" si="121"/>
        <v>-wo- : [wɑ]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2294</v>
      </c>
      <c r="G498" s="3" t="e">
        <f t="shared" si="122"/>
        <v>#NAME?</v>
      </c>
      <c r="H498" s="4" t="str">
        <f t="shared" si="123"/>
        <v>wɑ</v>
      </c>
      <c r="I498" s="4" t="str">
        <f t="shared" si="124"/>
        <v>wo</v>
      </c>
      <c r="J498" s="10">
        <f t="shared" si="125"/>
        <v>2</v>
      </c>
      <c r="K498" s="1">
        <f t="shared" si="126"/>
        <v>2</v>
      </c>
      <c r="L498" s="10">
        <f t="shared" si="127"/>
        <v>2</v>
      </c>
      <c r="M498" s="1" t="str">
        <f t="shared" si="128"/>
        <v>-wo-</v>
      </c>
      <c r="N498" s="1" t="str">
        <f t="shared" si="129"/>
        <v>[wɑ]</v>
      </c>
      <c r="O498" s="3" t="e" cm="1">
        <f t="array" ref="O498">SUM(_xlfn._xlws.FILTER($G$2:$G$2454,_xlfn.MAP($M$2:$M$2454,_xlfn.LAMBDA(_xlpm.x,_xlpm.x=$M498))))</f>
        <v>#NAME?</v>
      </c>
      <c r="P498" s="4" t="e">
        <f t="shared" si="130"/>
        <v>#NAME?</v>
      </c>
      <c r="Q498" s="6" t="e" cm="1">
        <f t="array" ref="Q498">SUM(_xlfn._xlws.FILTER($G$2:$G$2454,_xlfn.MAP($N$2:$N$2454,_xlfn.LAMBDA(_xlpm.x,_xlpm.x=$N498))))</f>
        <v>#NAME?</v>
      </c>
      <c r="R498" s="4" t="e">
        <f t="shared" si="131"/>
        <v>#NAME?</v>
      </c>
      <c r="S498" s="4" t="e">
        <f t="shared" si="132"/>
        <v>#NAME?</v>
      </c>
      <c r="T498" s="4" t="e">
        <f t="shared" si="133"/>
        <v>#NAME?</v>
      </c>
      <c r="U498" s="4" t="e">
        <f t="shared" si="134"/>
        <v>#NAME?</v>
      </c>
      <c r="V498" s="2"/>
      <c r="X498" s="2"/>
      <c r="AC498" s="2"/>
      <c r="AD498" s="2"/>
    </row>
    <row r="499" spans="1:30">
      <c r="A499" s="1" t="str">
        <f t="shared" si="121"/>
        <v>-du- : [dʒu]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2</v>
      </c>
      <c r="F499" s="9" t="s">
        <v>1569</v>
      </c>
      <c r="G499" s="3" t="e">
        <f t="shared" si="122"/>
        <v>#NAME?</v>
      </c>
      <c r="H499" s="1" t="str">
        <f t="shared" si="123"/>
        <v>dʒu</v>
      </c>
      <c r="I499" s="1" t="str">
        <f t="shared" si="124"/>
        <v>du</v>
      </c>
      <c r="J499" s="10">
        <f t="shared" si="125"/>
        <v>3</v>
      </c>
      <c r="K499" s="1">
        <f t="shared" si="126"/>
        <v>2</v>
      </c>
      <c r="L499" s="10">
        <f t="shared" si="127"/>
        <v>3</v>
      </c>
      <c r="M499" s="1" t="str">
        <f t="shared" si="128"/>
        <v>-du-</v>
      </c>
      <c r="N499" s="1" t="str">
        <f t="shared" si="129"/>
        <v>[dʒu]</v>
      </c>
      <c r="O499" s="3" t="e" cm="1">
        <f t="array" ref="O499">SUM(_xlfn._xlws.FILTER($G$2:$G$2454,_xlfn.MAP($M$2:$M$2454,_xlfn.LAMBDA(_xlpm.x,_xlpm.x=$M499))))</f>
        <v>#NAME?</v>
      </c>
      <c r="P499" s="4" t="e">
        <f t="shared" si="130"/>
        <v>#NAME?</v>
      </c>
      <c r="Q499" s="6" t="e" cm="1">
        <f t="array" ref="Q499">SUM(_xlfn._xlws.FILTER($G$2:$G$2454,_xlfn.MAP($N$2:$N$2454,_xlfn.LAMBDA(_xlpm.x,_xlpm.x=$N499))))</f>
        <v>#NAME?</v>
      </c>
      <c r="R499" s="4" t="e">
        <f t="shared" si="131"/>
        <v>#NAME?</v>
      </c>
      <c r="S499" s="4" t="e">
        <f t="shared" si="132"/>
        <v>#NAME?</v>
      </c>
      <c r="T499" s="4" t="e">
        <f t="shared" si="133"/>
        <v>#NAME?</v>
      </c>
      <c r="U499" s="4" t="e">
        <f t="shared" si="134"/>
        <v>#NAME?</v>
      </c>
      <c r="V499" s="2"/>
      <c r="X499" s="2"/>
      <c r="AC499" s="2"/>
      <c r="AD499" s="2"/>
    </row>
    <row r="500" spans="1:30">
      <c r="A500" s="1" t="str">
        <f t="shared" si="121"/>
        <v>-no- : [noʊ]</v>
      </c>
      <c r="B500" s="1">
        <f t="shared" si="136"/>
        <v>0</v>
      </c>
      <c r="C500" s="1">
        <f t="shared" si="136"/>
        <v>0</v>
      </c>
      <c r="D500" s="1">
        <f t="shared" si="136"/>
        <v>1</v>
      </c>
      <c r="E500" s="7">
        <v>10</v>
      </c>
      <c r="F500" s="9" t="s">
        <v>657</v>
      </c>
      <c r="G500" s="3" t="e">
        <f t="shared" si="122"/>
        <v>#NAME?</v>
      </c>
      <c r="H500" s="4" t="str">
        <f t="shared" si="123"/>
        <v>noʊ</v>
      </c>
      <c r="I500" s="4" t="str">
        <f t="shared" si="124"/>
        <v>no</v>
      </c>
      <c r="J500" s="10">
        <f t="shared" si="125"/>
        <v>3</v>
      </c>
      <c r="K500" s="1">
        <f t="shared" si="126"/>
        <v>2</v>
      </c>
      <c r="L500" s="10">
        <f t="shared" si="127"/>
        <v>3</v>
      </c>
      <c r="M500" s="1" t="str">
        <f t="shared" si="128"/>
        <v>-no-</v>
      </c>
      <c r="N500" s="1" t="str">
        <f t="shared" si="129"/>
        <v>[noʊ]</v>
      </c>
      <c r="O500" s="3" t="e" cm="1">
        <f t="array" ref="O500">SUM(_xlfn._xlws.FILTER($G$2:$G$2454,_xlfn.MAP($M$2:$M$2454,_xlfn.LAMBDA(_xlpm.x,_xlpm.x=$M500))))</f>
        <v>#NAME?</v>
      </c>
      <c r="P500" s="4" t="e">
        <f t="shared" si="130"/>
        <v>#NAME?</v>
      </c>
      <c r="Q500" s="6" t="e" cm="1">
        <f t="array" ref="Q500">SUM(_xlfn._xlws.FILTER($G$2:$G$2454,_xlfn.MAP($N$2:$N$2454,_xlfn.LAMBDA(_xlpm.x,_xlpm.x=$N500))))</f>
        <v>#NAME?</v>
      </c>
      <c r="R500" s="4" t="e">
        <f t="shared" si="131"/>
        <v>#NAME?</v>
      </c>
      <c r="S500" s="4" t="e">
        <f t="shared" si="132"/>
        <v>#NAME?</v>
      </c>
      <c r="T500" s="4" t="e">
        <f t="shared" si="133"/>
        <v>#NAME?</v>
      </c>
      <c r="U500" s="4" t="e">
        <f t="shared" si="134"/>
        <v>#NAME?</v>
      </c>
      <c r="V500" s="2"/>
      <c r="X500" s="2"/>
      <c r="AC500" s="2"/>
      <c r="AD500" s="2"/>
    </row>
    <row r="501" spans="1:30">
      <c r="A501" s="1" t="str">
        <f t="shared" si="121"/>
        <v>-me- : [mɛ]</v>
      </c>
      <c r="B501" s="1">
        <f t="shared" si="136"/>
        <v>0</v>
      </c>
      <c r="C501" s="1">
        <f t="shared" si="136"/>
        <v>1</v>
      </c>
      <c r="D501" s="1">
        <f t="shared" si="136"/>
        <v>0</v>
      </c>
      <c r="E501" s="7">
        <v>42</v>
      </c>
      <c r="F501" s="9" t="s">
        <v>412</v>
      </c>
      <c r="G501" s="3" t="e">
        <f t="shared" si="122"/>
        <v>#NAME?</v>
      </c>
      <c r="H501" s="4" t="str">
        <f t="shared" si="123"/>
        <v>mɛ</v>
      </c>
      <c r="I501" s="4" t="str">
        <f t="shared" si="124"/>
        <v>me</v>
      </c>
      <c r="J501" s="10">
        <f t="shared" si="125"/>
        <v>2</v>
      </c>
      <c r="K501" s="1">
        <f t="shared" si="126"/>
        <v>2</v>
      </c>
      <c r="L501" s="10">
        <f t="shared" si="127"/>
        <v>2</v>
      </c>
      <c r="M501" s="1" t="str">
        <f t="shared" si="128"/>
        <v>-me-</v>
      </c>
      <c r="N501" s="1" t="str">
        <f t="shared" si="129"/>
        <v>[mɛ]</v>
      </c>
      <c r="O501" s="3" t="e" cm="1">
        <f t="array" ref="O501">SUM(_xlfn._xlws.FILTER($G$2:$G$2454,_xlfn.MAP($M$2:$M$2454,_xlfn.LAMBDA(_xlpm.x,_xlpm.x=$M501))))</f>
        <v>#NAME?</v>
      </c>
      <c r="P501" s="4" t="e">
        <f t="shared" si="130"/>
        <v>#NAME?</v>
      </c>
      <c r="Q501" s="6" t="e" cm="1">
        <f t="array" ref="Q501">SUM(_xlfn._xlws.FILTER($G$2:$G$2454,_xlfn.MAP($N$2:$N$2454,_xlfn.LAMBDA(_xlpm.x,_xlpm.x=$N501))))</f>
        <v>#NAME?</v>
      </c>
      <c r="R501" s="4" t="e">
        <f t="shared" si="131"/>
        <v>#NAME?</v>
      </c>
      <c r="S501" s="4" t="e">
        <f t="shared" si="132"/>
        <v>#NAME?</v>
      </c>
      <c r="T501" s="4" t="e">
        <f t="shared" si="133"/>
        <v>#NAME?</v>
      </c>
      <c r="U501" s="4" t="e">
        <f t="shared" si="134"/>
        <v>#NAME?</v>
      </c>
      <c r="V501" s="2"/>
      <c r="X501" s="2"/>
      <c r="AC501" s="2"/>
      <c r="AD501" s="2"/>
    </row>
    <row r="502" spans="1:30">
      <c r="A502" s="1" t="str">
        <f t="shared" si="121"/>
        <v>-wa- : [wɔ]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16</v>
      </c>
      <c r="F502" s="9" t="s">
        <v>479</v>
      </c>
      <c r="G502" s="3" t="e">
        <f t="shared" si="122"/>
        <v>#NAME?</v>
      </c>
      <c r="H502" s="4" t="str">
        <f t="shared" si="123"/>
        <v>wɔ</v>
      </c>
      <c r="I502" s="4" t="str">
        <f t="shared" si="124"/>
        <v>wa</v>
      </c>
      <c r="J502" s="10">
        <f t="shared" si="125"/>
        <v>2</v>
      </c>
      <c r="K502" s="1">
        <f t="shared" si="126"/>
        <v>2</v>
      </c>
      <c r="L502" s="10">
        <f t="shared" si="127"/>
        <v>2</v>
      </c>
      <c r="M502" s="1" t="str">
        <f t="shared" si="128"/>
        <v>-wa-</v>
      </c>
      <c r="N502" s="1" t="str">
        <f t="shared" si="129"/>
        <v>[wɔ]</v>
      </c>
      <c r="O502" s="3" t="e" cm="1">
        <f t="array" ref="O502">SUM(_xlfn._xlws.FILTER($G$2:$G$2454,_xlfn.MAP($M$2:$M$2454,_xlfn.LAMBDA(_xlpm.x,_xlpm.x=$M502))))</f>
        <v>#NAME?</v>
      </c>
      <c r="P502" s="4" t="e">
        <f t="shared" si="130"/>
        <v>#NAME?</v>
      </c>
      <c r="Q502" s="6" t="e" cm="1">
        <f t="array" ref="Q502">SUM(_xlfn._xlws.FILTER($G$2:$G$2454,_xlfn.MAP($N$2:$N$2454,_xlfn.LAMBDA(_xlpm.x,_xlpm.x=$N502))))</f>
        <v>#NAME?</v>
      </c>
      <c r="R502" s="4" t="e">
        <f t="shared" si="131"/>
        <v>#NAME?</v>
      </c>
      <c r="S502" s="4" t="e">
        <f t="shared" si="132"/>
        <v>#NAME?</v>
      </c>
      <c r="T502" s="4" t="e">
        <f t="shared" si="133"/>
        <v>#NAME?</v>
      </c>
      <c r="U502" s="4" t="e">
        <f t="shared" si="134"/>
        <v>#NAME?</v>
      </c>
      <c r="V502" s="2"/>
      <c r="X502" s="2"/>
      <c r="AC502" s="2"/>
      <c r="AD502" s="2"/>
    </row>
    <row r="503" spans="1:30">
      <c r="A503" s="1" t="str">
        <f t="shared" si="121"/>
        <v>-mpe- : [mpɛ]</v>
      </c>
      <c r="B503" s="1">
        <f t="shared" si="137"/>
        <v>0</v>
      </c>
      <c r="C503" s="1">
        <f t="shared" si="137"/>
        <v>1</v>
      </c>
      <c r="D503" s="1">
        <f t="shared" si="137"/>
        <v>0</v>
      </c>
      <c r="E503" s="7">
        <v>1</v>
      </c>
      <c r="F503" s="9" t="s">
        <v>1502</v>
      </c>
      <c r="G503" s="3" t="e">
        <f t="shared" si="122"/>
        <v>#NAME?</v>
      </c>
      <c r="H503" s="4" t="str">
        <f t="shared" si="123"/>
        <v>mpɛ</v>
      </c>
      <c r="I503" s="4" t="str">
        <f t="shared" si="124"/>
        <v>mpe</v>
      </c>
      <c r="J503" s="10">
        <f t="shared" si="125"/>
        <v>3</v>
      </c>
      <c r="K503" s="1">
        <f t="shared" si="126"/>
        <v>3</v>
      </c>
      <c r="L503" s="10">
        <f t="shared" si="127"/>
        <v>3</v>
      </c>
      <c r="M503" s="1" t="str">
        <f t="shared" si="128"/>
        <v>-mpe-</v>
      </c>
      <c r="N503" s="1" t="str">
        <f t="shared" si="129"/>
        <v>[mpɛ]</v>
      </c>
      <c r="O503" s="3" t="e" cm="1">
        <f t="array" ref="O503">SUM(_xlfn._xlws.FILTER($G$2:$G$2454,_xlfn.MAP($M$2:$M$2454,_xlfn.LAMBDA(_xlpm.x,_xlpm.x=$M503))))</f>
        <v>#NAME?</v>
      </c>
      <c r="P503" s="4" t="e">
        <f t="shared" si="130"/>
        <v>#NAME?</v>
      </c>
      <c r="Q503" s="6" t="e" cm="1">
        <f t="array" ref="Q503">SUM(_xlfn._xlws.FILTER($G$2:$G$2454,_xlfn.MAP($N$2:$N$2454,_xlfn.LAMBDA(_xlpm.x,_xlpm.x=$N503))))</f>
        <v>#NAME?</v>
      </c>
      <c r="R503" s="4" t="e">
        <f t="shared" si="131"/>
        <v>#NAME?</v>
      </c>
      <c r="S503" s="4" t="e">
        <f t="shared" si="132"/>
        <v>#NAME?</v>
      </c>
      <c r="T503" s="4" t="e">
        <f t="shared" si="133"/>
        <v>#NAME?</v>
      </c>
      <c r="U503" s="4" t="e">
        <f t="shared" si="134"/>
        <v>#NAME?</v>
      </c>
      <c r="V503" s="2"/>
      <c r="X503" s="2"/>
      <c r="AC503" s="2"/>
      <c r="AD503" s="2"/>
    </row>
    <row r="504" spans="1:30">
      <c r="A504" s="1" t="str">
        <f t="shared" si="121"/>
        <v>-ski- : [skɜ]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1506</v>
      </c>
      <c r="G504" s="3" t="e">
        <f t="shared" si="122"/>
        <v>#NAME?</v>
      </c>
      <c r="H504" s="4" t="str">
        <f t="shared" si="123"/>
        <v>skɜ</v>
      </c>
      <c r="I504" s="4" t="str">
        <f t="shared" si="124"/>
        <v>ski</v>
      </c>
      <c r="J504" s="10">
        <f t="shared" si="125"/>
        <v>3</v>
      </c>
      <c r="K504" s="1">
        <f t="shared" si="126"/>
        <v>3</v>
      </c>
      <c r="L504" s="10">
        <f t="shared" si="127"/>
        <v>3</v>
      </c>
      <c r="M504" s="1" t="str">
        <f t="shared" si="128"/>
        <v>-ski-</v>
      </c>
      <c r="N504" s="1" t="str">
        <f t="shared" si="129"/>
        <v>[skɜ]</v>
      </c>
      <c r="O504" s="3" t="e" cm="1">
        <f t="array" ref="O504">SUM(_xlfn._xlws.FILTER($G$2:$G$2454,_xlfn.MAP($M$2:$M$2454,_xlfn.LAMBDA(_xlpm.x,_xlpm.x=$M504))))</f>
        <v>#NAME?</v>
      </c>
      <c r="P504" s="4" t="e">
        <f t="shared" si="130"/>
        <v>#NAME?</v>
      </c>
      <c r="Q504" s="6" t="e" cm="1">
        <f t="array" ref="Q504">SUM(_xlfn._xlws.FILTER($G$2:$G$2454,_xlfn.MAP($N$2:$N$2454,_xlfn.LAMBDA(_xlpm.x,_xlpm.x=$N504))))</f>
        <v>#NAME?</v>
      </c>
      <c r="R504" s="4" t="e">
        <f t="shared" si="131"/>
        <v>#NAME?</v>
      </c>
      <c r="S504" s="4" t="e">
        <f t="shared" si="132"/>
        <v>#NAME?</v>
      </c>
      <c r="T504" s="4" t="e">
        <f t="shared" si="133"/>
        <v>#NAME?</v>
      </c>
      <c r="U504" s="4" t="e">
        <f t="shared" si="134"/>
        <v>#NAME?</v>
      </c>
      <c r="V504" s="2"/>
      <c r="X504" s="2"/>
      <c r="AC504" s="2"/>
      <c r="AD504" s="2"/>
    </row>
    <row r="505" spans="1:30">
      <c r="A505" s="1" t="str">
        <f t="shared" si="121"/>
        <v>-foo- : [fu]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3</v>
      </c>
      <c r="F505" s="9" t="s">
        <v>58</v>
      </c>
      <c r="G505" s="3" t="e">
        <f t="shared" si="122"/>
        <v>#NAME?</v>
      </c>
      <c r="H505" s="4" t="str">
        <f t="shared" si="123"/>
        <v>fu</v>
      </c>
      <c r="I505" s="4" t="str">
        <f t="shared" si="124"/>
        <v>foo</v>
      </c>
      <c r="J505" s="10">
        <f t="shared" si="125"/>
        <v>2</v>
      </c>
      <c r="K505" s="1">
        <f t="shared" si="126"/>
        <v>3</v>
      </c>
      <c r="L505" s="10">
        <f t="shared" si="127"/>
        <v>3</v>
      </c>
      <c r="M505" s="1" t="str">
        <f t="shared" si="128"/>
        <v>-foo-</v>
      </c>
      <c r="N505" s="1" t="str">
        <f t="shared" si="129"/>
        <v>[fu]</v>
      </c>
      <c r="O505" s="3" t="e" cm="1">
        <f t="array" ref="O505">SUM(_xlfn._xlws.FILTER($G$2:$G$2454,_xlfn.MAP($M$2:$M$2454,_xlfn.LAMBDA(_xlpm.x,_xlpm.x=$M505))))</f>
        <v>#NAME?</v>
      </c>
      <c r="P505" s="4" t="e">
        <f t="shared" si="130"/>
        <v>#NAME?</v>
      </c>
      <c r="Q505" s="6" t="e" cm="1">
        <f t="array" ref="Q505">SUM(_xlfn._xlws.FILTER($G$2:$G$2454,_xlfn.MAP($N$2:$N$2454,_xlfn.LAMBDA(_xlpm.x,_xlpm.x=$N505))))</f>
        <v>#NAME?</v>
      </c>
      <c r="R505" s="4" t="e">
        <f t="shared" si="131"/>
        <v>#NAME?</v>
      </c>
      <c r="S505" s="4" t="e">
        <f t="shared" si="132"/>
        <v>#NAME?</v>
      </c>
      <c r="T505" s="4" t="e">
        <f t="shared" si="133"/>
        <v>#NAME?</v>
      </c>
      <c r="U505" s="4" t="e">
        <f t="shared" si="134"/>
        <v>#NAME?</v>
      </c>
      <c r="V505" s="2"/>
      <c r="X505" s="2"/>
      <c r="AC505" s="2"/>
      <c r="AD505" s="2"/>
    </row>
    <row r="506" spans="1:30">
      <c r="A506" s="1" t="str">
        <f t="shared" si="121"/>
        <v>-pu- : [pɜ]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3</v>
      </c>
      <c r="F506" s="9" t="s">
        <v>1432</v>
      </c>
      <c r="G506" s="3" t="e">
        <f t="shared" si="122"/>
        <v>#NAME?</v>
      </c>
      <c r="H506" s="1" t="str">
        <f t="shared" si="123"/>
        <v>pɜ</v>
      </c>
      <c r="I506" s="1" t="str">
        <f t="shared" si="124"/>
        <v>pu</v>
      </c>
      <c r="J506" s="10">
        <f t="shared" si="125"/>
        <v>2</v>
      </c>
      <c r="K506" s="1">
        <f t="shared" si="126"/>
        <v>2</v>
      </c>
      <c r="L506" s="10">
        <f t="shared" si="127"/>
        <v>2</v>
      </c>
      <c r="M506" s="1" t="str">
        <f t="shared" si="128"/>
        <v>-pu-</v>
      </c>
      <c r="N506" s="1" t="str">
        <f t="shared" si="129"/>
        <v>[pɜ]</v>
      </c>
      <c r="O506" s="3" t="e" cm="1">
        <f t="array" ref="O506">SUM(_xlfn._xlws.FILTER($G$2:$G$2454,_xlfn.MAP($M$2:$M$2454,_xlfn.LAMBDA(_xlpm.x,_xlpm.x=$M506))))</f>
        <v>#NAME?</v>
      </c>
      <c r="P506" s="4" t="e">
        <f t="shared" si="130"/>
        <v>#NAME?</v>
      </c>
      <c r="Q506" s="6" t="e" cm="1">
        <f t="array" ref="Q506">SUM(_xlfn._xlws.FILTER($G$2:$G$2454,_xlfn.MAP($N$2:$N$2454,_xlfn.LAMBDA(_xlpm.x,_xlpm.x=$N506))))</f>
        <v>#NAME?</v>
      </c>
      <c r="R506" s="4" t="e">
        <f t="shared" si="131"/>
        <v>#NAME?</v>
      </c>
      <c r="S506" s="4" t="e">
        <f t="shared" si="132"/>
        <v>#NAME?</v>
      </c>
      <c r="T506" s="4" t="e">
        <f t="shared" si="133"/>
        <v>#NAME?</v>
      </c>
      <c r="U506" s="4" t="e">
        <f t="shared" si="134"/>
        <v>#NAME?</v>
      </c>
      <c r="V506" s="2"/>
      <c r="X506" s="2"/>
      <c r="AC506" s="2"/>
      <c r="AD506" s="2"/>
    </row>
    <row r="507" spans="1:30">
      <c r="A507" s="1" t="str">
        <f t="shared" si="121"/>
        <v>-rse- : [ɹsɪ]</v>
      </c>
      <c r="B507" s="1">
        <f t="shared" si="137"/>
        <v>1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1684</v>
      </c>
      <c r="G507" s="3" t="e">
        <f t="shared" si="122"/>
        <v>#NAME?</v>
      </c>
      <c r="H507" s="4" t="str">
        <f t="shared" si="123"/>
        <v>ɹsɪ</v>
      </c>
      <c r="I507" s="4" t="str">
        <f t="shared" si="124"/>
        <v>rse</v>
      </c>
      <c r="J507" s="10">
        <f t="shared" si="125"/>
        <v>3</v>
      </c>
      <c r="K507" s="1">
        <f t="shared" si="126"/>
        <v>3</v>
      </c>
      <c r="L507" s="10">
        <f t="shared" si="127"/>
        <v>3</v>
      </c>
      <c r="M507" s="1" t="str">
        <f t="shared" si="128"/>
        <v>-rse-</v>
      </c>
      <c r="N507" s="1" t="str">
        <f t="shared" si="129"/>
        <v>[ɹsɪ]</v>
      </c>
      <c r="O507" s="3" t="e" cm="1">
        <f t="array" ref="O507">SUM(_xlfn._xlws.FILTER($G$2:$G$2454,_xlfn.MAP($M$2:$M$2454,_xlfn.LAMBDA(_xlpm.x,_xlpm.x=$M507))))</f>
        <v>#NAME?</v>
      </c>
      <c r="P507" s="4" t="e">
        <f t="shared" si="130"/>
        <v>#NAME?</v>
      </c>
      <c r="Q507" s="6" t="e" cm="1">
        <f t="array" ref="Q507">SUM(_xlfn._xlws.FILTER($G$2:$G$2454,_xlfn.MAP($N$2:$N$2454,_xlfn.LAMBDA(_xlpm.x,_xlpm.x=$N507))))</f>
        <v>#NAME?</v>
      </c>
      <c r="R507" s="4" t="e">
        <f t="shared" si="131"/>
        <v>#NAME?</v>
      </c>
      <c r="S507" s="4" t="e">
        <f t="shared" si="132"/>
        <v>#NAME?</v>
      </c>
      <c r="T507" s="4" t="e">
        <f t="shared" si="133"/>
        <v>#NAME?</v>
      </c>
      <c r="U507" s="4" t="e">
        <f t="shared" si="134"/>
        <v>#NAME?</v>
      </c>
      <c r="V507" s="2"/>
      <c r="X507" s="2"/>
      <c r="AC507" s="2"/>
      <c r="AD507" s="2"/>
    </row>
    <row r="508" spans="1:30">
      <c r="A508" s="1" t="str">
        <f t="shared" si="121"/>
        <v>-rtai- : [ɹteɪ]</v>
      </c>
      <c r="B508" s="1">
        <f t="shared" si="137"/>
        <v>1</v>
      </c>
      <c r="C508" s="1">
        <f t="shared" si="137"/>
        <v>0</v>
      </c>
      <c r="D508" s="1">
        <f t="shared" si="137"/>
        <v>0</v>
      </c>
      <c r="E508" s="7">
        <v>3</v>
      </c>
      <c r="F508" s="9" t="s">
        <v>640</v>
      </c>
      <c r="G508" s="3" t="e">
        <f t="shared" si="122"/>
        <v>#NAME?</v>
      </c>
      <c r="H508" s="4" t="str">
        <f t="shared" si="123"/>
        <v>ɹteɪ</v>
      </c>
      <c r="I508" s="4" t="str">
        <f t="shared" si="124"/>
        <v>rtai</v>
      </c>
      <c r="J508" s="10">
        <f t="shared" si="125"/>
        <v>4</v>
      </c>
      <c r="K508" s="1">
        <f t="shared" si="126"/>
        <v>4</v>
      </c>
      <c r="L508" s="10">
        <f t="shared" si="127"/>
        <v>4</v>
      </c>
      <c r="M508" s="1" t="str">
        <f t="shared" si="128"/>
        <v>-rtai-</v>
      </c>
      <c r="N508" s="1" t="str">
        <f t="shared" si="129"/>
        <v>[ɹteɪ]</v>
      </c>
      <c r="O508" s="3" t="e" cm="1">
        <f t="array" ref="O508">SUM(_xlfn._xlws.FILTER($G$2:$G$2454,_xlfn.MAP($M$2:$M$2454,_xlfn.LAMBDA(_xlpm.x,_xlpm.x=$M508))))</f>
        <v>#NAME?</v>
      </c>
      <c r="P508" s="4" t="e">
        <f t="shared" si="130"/>
        <v>#NAME?</v>
      </c>
      <c r="Q508" s="6" t="e" cm="1">
        <f t="array" ref="Q508">SUM(_xlfn._xlws.FILTER($G$2:$G$2454,_xlfn.MAP($N$2:$N$2454,_xlfn.LAMBDA(_xlpm.x,_xlpm.x=$N508))))</f>
        <v>#NAME?</v>
      </c>
      <c r="R508" s="4" t="e">
        <f t="shared" si="131"/>
        <v>#NAME?</v>
      </c>
      <c r="S508" s="4" t="e">
        <f t="shared" si="132"/>
        <v>#NAME?</v>
      </c>
      <c r="T508" s="4" t="e">
        <f t="shared" si="133"/>
        <v>#NAME?</v>
      </c>
      <c r="U508" s="4" t="e">
        <f t="shared" si="134"/>
        <v>#NAME?</v>
      </c>
      <c r="V508" s="2"/>
      <c r="X508" s="2"/>
      <c r="AC508" s="2"/>
      <c r="AD508" s="2"/>
    </row>
    <row r="509" spans="1:30">
      <c r="A509" s="1" t="str">
        <f t="shared" si="121"/>
        <v>-clo- : [klɑ]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2</v>
      </c>
      <c r="F509" s="9" t="s">
        <v>1092</v>
      </c>
      <c r="G509" s="3" t="e">
        <f t="shared" si="122"/>
        <v>#NAME?</v>
      </c>
      <c r="H509" s="1" t="str">
        <f t="shared" si="123"/>
        <v>klɑ</v>
      </c>
      <c r="I509" s="1" t="str">
        <f t="shared" si="124"/>
        <v>clo</v>
      </c>
      <c r="J509" s="10">
        <f t="shared" si="125"/>
        <v>3</v>
      </c>
      <c r="K509" s="1">
        <f t="shared" si="126"/>
        <v>3</v>
      </c>
      <c r="L509" s="10">
        <f t="shared" si="127"/>
        <v>3</v>
      </c>
      <c r="M509" s="1" t="str">
        <f t="shared" si="128"/>
        <v>-clo-</v>
      </c>
      <c r="N509" s="1" t="str">
        <f t="shared" si="129"/>
        <v>[klɑ]</v>
      </c>
      <c r="O509" s="3" t="e" cm="1">
        <f t="array" ref="O509">SUM(_xlfn._xlws.FILTER($G$2:$G$2454,_xlfn.MAP($M$2:$M$2454,_xlfn.LAMBDA(_xlpm.x,_xlpm.x=$M509))))</f>
        <v>#NAME?</v>
      </c>
      <c r="P509" s="4" t="e">
        <f t="shared" si="130"/>
        <v>#NAME?</v>
      </c>
      <c r="Q509" s="6" t="e" cm="1">
        <f t="array" ref="Q509">SUM(_xlfn._xlws.FILTER($G$2:$G$2454,_xlfn.MAP($N$2:$N$2454,_xlfn.LAMBDA(_xlpm.x,_xlpm.x=$N509))))</f>
        <v>#NAME?</v>
      </c>
      <c r="R509" s="4" t="e">
        <f t="shared" si="131"/>
        <v>#NAME?</v>
      </c>
      <c r="S509" s="4" t="e">
        <f t="shared" si="132"/>
        <v>#NAME?</v>
      </c>
      <c r="T509" s="4" t="e">
        <f t="shared" si="133"/>
        <v>#NAME?</v>
      </c>
      <c r="U509" s="4" t="e">
        <f t="shared" si="134"/>
        <v>#NAME?</v>
      </c>
      <c r="V509" s="2"/>
      <c r="X509" s="2"/>
      <c r="AC509" s="2"/>
      <c r="AD509" s="2"/>
    </row>
    <row r="510" spans="1:30">
      <c r="A510" s="1" t="str">
        <f t="shared" si="121"/>
        <v>-pri- : [pɹaɪ]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5</v>
      </c>
      <c r="F510" s="9" t="s">
        <v>634</v>
      </c>
      <c r="G510" s="3" t="e">
        <f t="shared" si="122"/>
        <v>#NAME?</v>
      </c>
      <c r="H510" s="1" t="str">
        <f t="shared" si="123"/>
        <v>pɹaɪ</v>
      </c>
      <c r="I510" s="1" t="str">
        <f t="shared" si="124"/>
        <v>pri</v>
      </c>
      <c r="J510" s="10">
        <f t="shared" si="125"/>
        <v>4</v>
      </c>
      <c r="K510" s="1">
        <f t="shared" si="126"/>
        <v>3</v>
      </c>
      <c r="L510" s="10">
        <f t="shared" si="127"/>
        <v>4</v>
      </c>
      <c r="M510" s="1" t="str">
        <f t="shared" si="128"/>
        <v>-pri-</v>
      </c>
      <c r="N510" s="1" t="str">
        <f t="shared" si="129"/>
        <v>[pɹaɪ]</v>
      </c>
      <c r="O510" s="3" t="e" cm="1">
        <f t="array" ref="O510">SUM(_xlfn._xlws.FILTER($G$2:$G$2454,_xlfn.MAP($M$2:$M$2454,_xlfn.LAMBDA(_xlpm.x,_xlpm.x=$M510))))</f>
        <v>#NAME?</v>
      </c>
      <c r="P510" s="4" t="e">
        <f t="shared" si="130"/>
        <v>#NAME?</v>
      </c>
      <c r="Q510" s="6" t="e" cm="1">
        <f t="array" ref="Q510">SUM(_xlfn._xlws.FILTER($G$2:$G$2454,_xlfn.MAP($N$2:$N$2454,_xlfn.LAMBDA(_xlpm.x,_xlpm.x=$N510))))</f>
        <v>#NAME?</v>
      </c>
      <c r="R510" s="4" t="e">
        <f t="shared" si="131"/>
        <v>#NAME?</v>
      </c>
      <c r="S510" s="4" t="e">
        <f t="shared" si="132"/>
        <v>#NAME?</v>
      </c>
      <c r="T510" s="4" t="e">
        <f t="shared" si="133"/>
        <v>#NAME?</v>
      </c>
      <c r="U510" s="4" t="e">
        <f t="shared" si="134"/>
        <v>#NAME?</v>
      </c>
      <c r="V510" s="2"/>
      <c r="X510" s="2"/>
      <c r="AC510" s="2"/>
      <c r="AD510" s="2"/>
    </row>
    <row r="511" spans="1:30">
      <c r="A511" s="1" t="str">
        <f t="shared" si="121"/>
        <v>-s- : [ɹz]</v>
      </c>
      <c r="B511" s="1">
        <f t="shared" si="137"/>
        <v>1</v>
      </c>
      <c r="C511" s="1">
        <f t="shared" si="137"/>
        <v>0</v>
      </c>
      <c r="D511" s="1">
        <f t="shared" si="137"/>
        <v>0</v>
      </c>
      <c r="E511" s="7">
        <v>5</v>
      </c>
      <c r="F511" s="9" t="s">
        <v>1708</v>
      </c>
      <c r="G511" s="3" t="e">
        <f t="shared" si="122"/>
        <v>#NAME?</v>
      </c>
      <c r="H511" s="4" t="str">
        <f t="shared" si="123"/>
        <v>ɹz</v>
      </c>
      <c r="I511" s="4" t="str">
        <f t="shared" si="124"/>
        <v>s</v>
      </c>
      <c r="J511" s="10">
        <f t="shared" si="125"/>
        <v>2</v>
      </c>
      <c r="K511" s="1">
        <f t="shared" si="126"/>
        <v>1</v>
      </c>
      <c r="L511" s="10">
        <f t="shared" si="127"/>
        <v>2</v>
      </c>
      <c r="M511" s="1" t="str">
        <f t="shared" si="128"/>
        <v>-s-</v>
      </c>
      <c r="N511" s="1" t="str">
        <f t="shared" si="129"/>
        <v>[ɹz]</v>
      </c>
      <c r="O511" s="3" t="e" cm="1">
        <f t="array" ref="O511">SUM(_xlfn._xlws.FILTER($G$2:$G$2454,_xlfn.MAP($M$2:$M$2454,_xlfn.LAMBDA(_xlpm.x,_xlpm.x=$M511))))</f>
        <v>#NAME?</v>
      </c>
      <c r="P511" s="4" t="e">
        <f t="shared" si="130"/>
        <v>#NAME?</v>
      </c>
      <c r="Q511" s="6" t="e" cm="1">
        <f t="array" ref="Q511">SUM(_xlfn._xlws.FILTER($G$2:$G$2454,_xlfn.MAP($N$2:$N$2454,_xlfn.LAMBDA(_xlpm.x,_xlpm.x=$N511))))</f>
        <v>#NAME?</v>
      </c>
      <c r="R511" s="4" t="e">
        <f t="shared" si="131"/>
        <v>#NAME?</v>
      </c>
      <c r="S511" s="4" t="e">
        <f t="shared" si="132"/>
        <v>#NAME?</v>
      </c>
      <c r="T511" s="4" t="e">
        <f t="shared" si="133"/>
        <v>#NAME?</v>
      </c>
      <c r="U511" s="4" t="e">
        <f t="shared" si="134"/>
        <v>#NAME?</v>
      </c>
      <c r="V511" s="2"/>
      <c r="X511" s="2"/>
      <c r="AC511" s="2"/>
      <c r="AD511" s="2"/>
    </row>
    <row r="512" spans="1:30">
      <c r="A512" s="1" t="str">
        <f t="shared" si="121"/>
        <v>-fu- : [fɜ]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5</v>
      </c>
      <c r="F512" s="9" t="s">
        <v>1157</v>
      </c>
      <c r="G512" s="3" t="e">
        <f t="shared" si="122"/>
        <v>#NAME?</v>
      </c>
      <c r="H512" s="4" t="str">
        <f t="shared" si="123"/>
        <v>fɜ</v>
      </c>
      <c r="I512" s="4" t="str">
        <f t="shared" si="124"/>
        <v>fu</v>
      </c>
      <c r="J512" s="10">
        <f t="shared" si="125"/>
        <v>2</v>
      </c>
      <c r="K512" s="1">
        <f t="shared" si="126"/>
        <v>2</v>
      </c>
      <c r="L512" s="10">
        <f t="shared" si="127"/>
        <v>2</v>
      </c>
      <c r="M512" s="1" t="str">
        <f t="shared" si="128"/>
        <v>-fu-</v>
      </c>
      <c r="N512" s="1" t="str">
        <f t="shared" si="129"/>
        <v>[fɜ]</v>
      </c>
      <c r="O512" s="3" t="e" cm="1">
        <f t="array" ref="O512">SUM(_xlfn._xlws.FILTER($G$2:$G$2454,_xlfn.MAP($M$2:$M$2454,_xlfn.LAMBDA(_xlpm.x,_xlpm.x=$M512))))</f>
        <v>#NAME?</v>
      </c>
      <c r="P512" s="4" t="e">
        <f t="shared" si="130"/>
        <v>#NAME?</v>
      </c>
      <c r="Q512" s="6" t="e" cm="1">
        <f t="array" ref="Q512">SUM(_xlfn._xlws.FILTER($G$2:$G$2454,_xlfn.MAP($N$2:$N$2454,_xlfn.LAMBDA(_xlpm.x,_xlpm.x=$N512))))</f>
        <v>#NAME?</v>
      </c>
      <c r="R512" s="4" t="e">
        <f t="shared" si="131"/>
        <v>#NAME?</v>
      </c>
      <c r="S512" s="4" t="e">
        <f t="shared" si="132"/>
        <v>#NAME?</v>
      </c>
      <c r="T512" s="4" t="e">
        <f t="shared" si="133"/>
        <v>#NAME?</v>
      </c>
      <c r="U512" s="4" t="e">
        <f t="shared" si="134"/>
        <v>#NAME?</v>
      </c>
      <c r="V512" s="2"/>
      <c r="X512" s="2"/>
      <c r="AC512" s="2"/>
      <c r="AD512" s="2"/>
    </row>
    <row r="513" spans="1:30">
      <c r="A513" s="1" t="str">
        <f t="shared" si="121"/>
        <v>-u- : [wə]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2291</v>
      </c>
      <c r="G513" s="3" t="e">
        <f t="shared" si="122"/>
        <v>#NAME?</v>
      </c>
      <c r="H513" s="4" t="str">
        <f t="shared" si="123"/>
        <v>wə</v>
      </c>
      <c r="I513" s="4" t="str">
        <f t="shared" si="124"/>
        <v>u</v>
      </c>
      <c r="J513" s="10">
        <f t="shared" si="125"/>
        <v>2</v>
      </c>
      <c r="K513" s="1">
        <f t="shared" si="126"/>
        <v>1</v>
      </c>
      <c r="L513" s="10">
        <f t="shared" si="127"/>
        <v>2</v>
      </c>
      <c r="M513" s="1" t="str">
        <f t="shared" si="128"/>
        <v>-u-</v>
      </c>
      <c r="N513" s="1" t="str">
        <f t="shared" si="129"/>
        <v>[wə]</v>
      </c>
      <c r="O513" s="3" t="e" cm="1">
        <f t="array" ref="O513">SUM(_xlfn._xlws.FILTER($G$2:$G$2454,_xlfn.MAP($M$2:$M$2454,_xlfn.LAMBDA(_xlpm.x,_xlpm.x=$M513))))</f>
        <v>#NAME?</v>
      </c>
      <c r="P513" s="4" t="e">
        <f t="shared" si="130"/>
        <v>#NAME?</v>
      </c>
      <c r="Q513" s="6" t="e" cm="1">
        <f t="array" ref="Q513">SUM(_xlfn._xlws.FILTER($G$2:$G$2454,_xlfn.MAP($N$2:$N$2454,_xlfn.LAMBDA(_xlpm.x,_xlpm.x=$N513))))</f>
        <v>#NAME?</v>
      </c>
      <c r="R513" s="4" t="e">
        <f t="shared" si="131"/>
        <v>#NAME?</v>
      </c>
      <c r="S513" s="4" t="e">
        <f t="shared" si="132"/>
        <v>#NAME?</v>
      </c>
      <c r="T513" s="4" t="e">
        <f t="shared" si="133"/>
        <v>#NAME?</v>
      </c>
      <c r="U513" s="4" t="e">
        <f t="shared" si="134"/>
        <v>#NAME?</v>
      </c>
      <c r="V513" s="2"/>
      <c r="X513" s="2"/>
      <c r="AC513" s="2"/>
      <c r="AD513" s="2"/>
    </row>
    <row r="514" spans="1:30">
      <c r="A514" s="1" t="str">
        <f t="shared" ref="A514:A577" si="138">_xlfn.LET(_xlpm.sep," : ",CONCATENATE(M514,_xlpm.sep,N514))</f>
        <v>-mu- : [myu]</v>
      </c>
      <c r="B514" s="1">
        <f t="shared" si="137"/>
        <v>0</v>
      </c>
      <c r="C514" s="1">
        <f t="shared" si="137"/>
        <v>1</v>
      </c>
      <c r="D514" s="1">
        <f t="shared" si="137"/>
        <v>0</v>
      </c>
      <c r="E514" s="7">
        <v>8</v>
      </c>
      <c r="F514" s="9" t="s">
        <v>163</v>
      </c>
      <c r="G514" s="3" t="e">
        <f t="shared" ref="G514:G577" si="139">E514/freq.sum.r6e</f>
        <v>#NAME?</v>
      </c>
      <c r="H514" s="4" t="str">
        <f t="shared" ref="H514:H577" si="140">_xlfn.LET(_xlpm.sep,":",_xlpm.w,$F514,LEFT(_xlpm.w,FIND(_xlpm.sep,_xlpm.w)-1))</f>
        <v>myu</v>
      </c>
      <c r="I514" s="4" t="str">
        <f t="shared" ref="I514:I577" si="141">_xlfn.LET(_xlpm.sep,":",_xlpm.w,$F514,RIGHT(_xlpm.w,LEN(_xlpm.w)-FIND(_xlpm.sep,_xlpm.w)))</f>
        <v>mu</v>
      </c>
      <c r="J514" s="10">
        <f t="shared" ref="J514:J577" si="142">_xlfn.LET(_xlpm.w,H514,LEN(_xlpm.w))</f>
        <v>3</v>
      </c>
      <c r="K514" s="1">
        <f t="shared" ref="K514:K577" si="143">_xlfn.LET(_xlpm.w,I514,LEN(_xlpm.w))</f>
        <v>2</v>
      </c>
      <c r="L514" s="10">
        <f t="shared" ref="L514:L577" si="144">_xlfn.LET(_xlpm.a,J514,_xlpm.b,K514,MAX(_xlpm.a,_xlpm.b))</f>
        <v>3</v>
      </c>
      <c r="M514" s="1" t="str">
        <f t="shared" ref="M514:M577" si="145">_xlfn.LET(_xlpm.sep,":",_xlpm.w,$F514,_xlfn.CONCAT("-",RIGHT(_xlpm.w,LEN(_xlpm.w)-FIND(_xlpm.sep,_xlpm.w)),"-"))</f>
        <v>-mu-</v>
      </c>
      <c r="N514" s="1" t="str">
        <f t="shared" ref="N514:N577" si="146">_xlfn.LET(_xlpm.sep,":",_xlpm.w,$F514,_xlfn.CONCAT("[",LEFT(_xlpm.w,FIND(_xlpm.sep,_xlpm.w)-1),"]"))</f>
        <v>[myu]</v>
      </c>
      <c r="O514" s="3" t="e" cm="1">
        <f t="array" ref="O514">SUM(_xlfn._xlws.FILTER($G$2:$G$2454,_xlfn.MAP($M$2:$M$2454,_xlfn.LAMBDA(_xlpm.x,_xlpm.x=$M514))))</f>
        <v>#NAME?</v>
      </c>
      <c r="P514" s="4" t="e">
        <f t="shared" ref="P514:P577" si="147">$G514/O514</f>
        <v>#NAME?</v>
      </c>
      <c r="Q514" s="6" t="e" cm="1">
        <f t="array" ref="Q514">SUM(_xlfn._xlws.FILTER($G$2:$G$2454,_xlfn.MAP($N$2:$N$2454,_xlfn.LAMBDA(_xlpm.x,_xlpm.x=$N514))))</f>
        <v>#NAME?</v>
      </c>
      <c r="R514" s="4" t="e">
        <f t="shared" ref="R514:R577" si="148">$G514/Q514</f>
        <v>#NAME?</v>
      </c>
      <c r="S514" s="4" t="e">
        <f t="shared" ref="S514:S577" si="149">_xlfn.LET(_xlpm.freq,E514,_xlpm.size,L514+1,_xlpm.F,T514,LOG(1+_xlpm.freq)*LOG(1+_xlpm.size)*_xlpm.F)</f>
        <v>#NAME?</v>
      </c>
      <c r="T514" s="4" t="e">
        <f t="shared" ref="T514:T577" si="150">_xlfn.LET(_xlpm.a,R514,_xlpm.b,P514,2*_xlpm.a*_xlpm.b/(_xlpm.a+_xlpm.b))</f>
        <v>#NAME?</v>
      </c>
      <c r="U514" s="4" t="e">
        <f t="shared" ref="U514:U577" si="151">_xlfn.LET(_xlpm.p,P514,_xlpm.q,R514,LOG(_xlpm.p/_xlpm.q))</f>
        <v>#NAME?</v>
      </c>
      <c r="V514" s="2"/>
      <c r="X514" s="2"/>
      <c r="AC514" s="2"/>
      <c r="AD514" s="2"/>
    </row>
    <row r="515" spans="1:30">
      <c r="A515" s="1" t="str">
        <f t="shared" si="138"/>
        <v>-fa- : [fæ]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18</v>
      </c>
      <c r="F515" s="9" t="s">
        <v>62</v>
      </c>
      <c r="G515" s="3" t="e">
        <f t="shared" si="139"/>
        <v>#NAME?</v>
      </c>
      <c r="H515" s="4" t="str">
        <f t="shared" si="140"/>
        <v>fæ</v>
      </c>
      <c r="I515" s="4" t="str">
        <f t="shared" si="141"/>
        <v>fa</v>
      </c>
      <c r="J515" s="10">
        <f t="shared" si="142"/>
        <v>2</v>
      </c>
      <c r="K515" s="1">
        <f t="shared" si="143"/>
        <v>2</v>
      </c>
      <c r="L515" s="10">
        <f t="shared" si="144"/>
        <v>2</v>
      </c>
      <c r="M515" s="1" t="str">
        <f t="shared" si="145"/>
        <v>-fa-</v>
      </c>
      <c r="N515" s="1" t="str">
        <f t="shared" si="146"/>
        <v>[fæ]</v>
      </c>
      <c r="O515" s="3" t="e" cm="1">
        <f t="array" ref="O515">SUM(_xlfn._xlws.FILTER($G$2:$G$2454,_xlfn.MAP($M$2:$M$2454,_xlfn.LAMBDA(_xlpm.x,_xlpm.x=$M515))))</f>
        <v>#NAME?</v>
      </c>
      <c r="P515" s="4" t="e">
        <f t="shared" si="147"/>
        <v>#NAME?</v>
      </c>
      <c r="Q515" s="6" t="e" cm="1">
        <f t="array" ref="Q515">SUM(_xlfn._xlws.FILTER($G$2:$G$2454,_xlfn.MAP($N$2:$N$2454,_xlfn.LAMBDA(_xlpm.x,_xlpm.x=$N515))))</f>
        <v>#NAME?</v>
      </c>
      <c r="R515" s="4" t="e">
        <f t="shared" si="148"/>
        <v>#NAME?</v>
      </c>
      <c r="S515" s="4" t="e">
        <f t="shared" si="149"/>
        <v>#NAME?</v>
      </c>
      <c r="T515" s="4" t="e">
        <f t="shared" si="150"/>
        <v>#NAME?</v>
      </c>
      <c r="U515" s="4" t="e">
        <f t="shared" si="151"/>
        <v>#NAME?</v>
      </c>
      <c r="V515" s="2"/>
      <c r="X515" s="2"/>
      <c r="AC515" s="2"/>
      <c r="AD515" s="2"/>
    </row>
    <row r="516" spans="1:30">
      <c r="A516" s="1" t="str">
        <f t="shared" si="138"/>
        <v>-he- : [hɜ]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1741</v>
      </c>
      <c r="G516" s="3" t="e">
        <f t="shared" si="139"/>
        <v>#NAME?</v>
      </c>
      <c r="H516" s="4" t="str">
        <f t="shared" si="140"/>
        <v>hɜ</v>
      </c>
      <c r="I516" s="4" t="str">
        <f t="shared" si="141"/>
        <v>he</v>
      </c>
      <c r="J516" s="10">
        <f t="shared" si="142"/>
        <v>2</v>
      </c>
      <c r="K516" s="1">
        <f t="shared" si="143"/>
        <v>2</v>
      </c>
      <c r="L516" s="10">
        <f t="shared" si="144"/>
        <v>2</v>
      </c>
      <c r="M516" s="1" t="str">
        <f t="shared" si="145"/>
        <v>-he-</v>
      </c>
      <c r="N516" s="1" t="str">
        <f t="shared" si="146"/>
        <v>[hɜ]</v>
      </c>
      <c r="O516" s="3" t="e" cm="1">
        <f t="array" ref="O516">SUM(_xlfn._xlws.FILTER($G$2:$G$2454,_xlfn.MAP($M$2:$M$2454,_xlfn.LAMBDA(_xlpm.x,_xlpm.x=$M516))))</f>
        <v>#NAME?</v>
      </c>
      <c r="P516" s="4" t="e">
        <f t="shared" si="147"/>
        <v>#NAME?</v>
      </c>
      <c r="Q516" s="6" t="e" cm="1">
        <f t="array" ref="Q516">SUM(_xlfn._xlws.FILTER($G$2:$G$2454,_xlfn.MAP($N$2:$N$2454,_xlfn.LAMBDA(_xlpm.x,_xlpm.x=$N516))))</f>
        <v>#NAME?</v>
      </c>
      <c r="R516" s="4" t="e">
        <f t="shared" si="148"/>
        <v>#NAME?</v>
      </c>
      <c r="S516" s="4" t="e">
        <f t="shared" si="149"/>
        <v>#NAME?</v>
      </c>
      <c r="T516" s="4" t="e">
        <f t="shared" si="150"/>
        <v>#NAME?</v>
      </c>
      <c r="U516" s="4" t="e">
        <f t="shared" si="151"/>
        <v>#NAME?</v>
      </c>
      <c r="V516" s="2"/>
      <c r="X516" s="2"/>
      <c r="AC516" s="2"/>
      <c r="AD516" s="2"/>
    </row>
    <row r="517" spans="1:30">
      <c r="A517" s="1" t="str">
        <f t="shared" si="138"/>
        <v>-rge- : [ɹɡə]</v>
      </c>
      <c r="B517" s="1">
        <f t="shared" si="137"/>
        <v>1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1581</v>
      </c>
      <c r="G517" s="3" t="e">
        <f t="shared" si="139"/>
        <v>#NAME?</v>
      </c>
      <c r="H517" s="4" t="str">
        <f t="shared" si="140"/>
        <v>ɹɡə</v>
      </c>
      <c r="I517" s="4" t="str">
        <f t="shared" si="141"/>
        <v>rge</v>
      </c>
      <c r="J517" s="10">
        <f t="shared" si="142"/>
        <v>3</v>
      </c>
      <c r="K517" s="1">
        <f t="shared" si="143"/>
        <v>3</v>
      </c>
      <c r="L517" s="10">
        <f t="shared" si="144"/>
        <v>3</v>
      </c>
      <c r="M517" s="1" t="str">
        <f t="shared" si="145"/>
        <v>-rge-</v>
      </c>
      <c r="N517" s="1" t="str">
        <f t="shared" si="146"/>
        <v>[ɹɡə]</v>
      </c>
      <c r="O517" s="3" t="e" cm="1">
        <f t="array" ref="O517">SUM(_xlfn._xlws.FILTER($G$2:$G$2454,_xlfn.MAP($M$2:$M$2454,_xlfn.LAMBDA(_xlpm.x,_xlpm.x=$M517))))</f>
        <v>#NAME?</v>
      </c>
      <c r="P517" s="4" t="e">
        <f t="shared" si="147"/>
        <v>#NAME?</v>
      </c>
      <c r="Q517" s="6" t="e" cm="1">
        <f t="array" ref="Q517">SUM(_xlfn._xlws.FILTER($G$2:$G$2454,_xlfn.MAP($N$2:$N$2454,_xlfn.LAMBDA(_xlpm.x,_xlpm.x=$N517))))</f>
        <v>#NAME?</v>
      </c>
      <c r="R517" s="4" t="e">
        <f t="shared" si="148"/>
        <v>#NAME?</v>
      </c>
      <c r="S517" s="4" t="e">
        <f t="shared" si="149"/>
        <v>#NAME?</v>
      </c>
      <c r="T517" s="4" t="e">
        <f t="shared" si="150"/>
        <v>#NAME?</v>
      </c>
      <c r="U517" s="4" t="e">
        <f t="shared" si="151"/>
        <v>#NAME?</v>
      </c>
      <c r="V517" s="2"/>
      <c r="X517" s="2"/>
      <c r="AC517" s="2"/>
      <c r="AD517" s="2"/>
    </row>
    <row r="518" spans="1:30">
      <c r="A518" s="1" t="str">
        <f t="shared" si="138"/>
        <v>-tho- : [θə]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2</v>
      </c>
      <c r="F518" s="9" t="s">
        <v>1172</v>
      </c>
      <c r="G518" s="3" t="e">
        <f t="shared" si="139"/>
        <v>#NAME?</v>
      </c>
      <c r="H518" s="1" t="str">
        <f t="shared" si="140"/>
        <v>θə</v>
      </c>
      <c r="I518" s="1" t="str">
        <f t="shared" si="141"/>
        <v>tho</v>
      </c>
      <c r="J518" s="10">
        <f t="shared" si="142"/>
        <v>2</v>
      </c>
      <c r="K518" s="1">
        <f t="shared" si="143"/>
        <v>3</v>
      </c>
      <c r="L518" s="10">
        <f t="shared" si="144"/>
        <v>3</v>
      </c>
      <c r="M518" s="1" t="str">
        <f t="shared" si="145"/>
        <v>-tho-</v>
      </c>
      <c r="N518" s="1" t="str">
        <f t="shared" si="146"/>
        <v>[θə]</v>
      </c>
      <c r="O518" s="3" t="e" cm="1">
        <f t="array" ref="O518">SUM(_xlfn._xlws.FILTER($G$2:$G$2454,_xlfn.MAP($M$2:$M$2454,_xlfn.LAMBDA(_xlpm.x,_xlpm.x=$M518))))</f>
        <v>#NAME?</v>
      </c>
      <c r="P518" s="4" t="e">
        <f t="shared" si="147"/>
        <v>#NAME?</v>
      </c>
      <c r="Q518" s="6" t="e" cm="1">
        <f t="array" ref="Q518">SUM(_xlfn._xlws.FILTER($G$2:$G$2454,_xlfn.MAP($N$2:$N$2454,_xlfn.LAMBDA(_xlpm.x,_xlpm.x=$N518))))</f>
        <v>#NAME?</v>
      </c>
      <c r="R518" s="4" t="e">
        <f t="shared" si="148"/>
        <v>#NAME?</v>
      </c>
      <c r="S518" s="4" t="e">
        <f t="shared" si="149"/>
        <v>#NAME?</v>
      </c>
      <c r="T518" s="4" t="e">
        <f t="shared" si="150"/>
        <v>#NAME?</v>
      </c>
      <c r="U518" s="4" t="e">
        <f t="shared" si="151"/>
        <v>#NAME?</v>
      </c>
      <c r="V518" s="2"/>
      <c r="X518" s="2"/>
      <c r="AC518" s="2"/>
      <c r="AD518" s="2"/>
    </row>
    <row r="519" spans="1:30">
      <c r="A519" s="1" t="str">
        <f t="shared" si="138"/>
        <v>-bu- : [bɜ]</v>
      </c>
      <c r="B519" s="1">
        <f t="shared" si="137"/>
        <v>0</v>
      </c>
      <c r="C519" s="1">
        <f t="shared" si="137"/>
        <v>0</v>
      </c>
      <c r="D519" s="1">
        <f t="shared" si="137"/>
        <v>0</v>
      </c>
      <c r="E519" s="7">
        <v>3</v>
      </c>
      <c r="F519" s="9" t="s">
        <v>1457</v>
      </c>
      <c r="G519" s="3" t="e">
        <f t="shared" si="139"/>
        <v>#NAME?</v>
      </c>
      <c r="H519" s="4" t="str">
        <f t="shared" si="140"/>
        <v>bɜ</v>
      </c>
      <c r="I519" s="4" t="str">
        <f t="shared" si="141"/>
        <v>bu</v>
      </c>
      <c r="J519" s="10">
        <f t="shared" si="142"/>
        <v>2</v>
      </c>
      <c r="K519" s="1">
        <f t="shared" si="143"/>
        <v>2</v>
      </c>
      <c r="L519" s="10">
        <f t="shared" si="144"/>
        <v>2</v>
      </c>
      <c r="M519" s="1" t="str">
        <f t="shared" si="145"/>
        <v>-bu-</v>
      </c>
      <c r="N519" s="1" t="str">
        <f t="shared" si="146"/>
        <v>[bɜ]</v>
      </c>
      <c r="O519" s="3" t="e" cm="1">
        <f t="array" ref="O519">SUM(_xlfn._xlws.FILTER($G$2:$G$2454,_xlfn.MAP($M$2:$M$2454,_xlfn.LAMBDA(_xlpm.x,_xlpm.x=$M519))))</f>
        <v>#NAME?</v>
      </c>
      <c r="P519" s="4" t="e">
        <f t="shared" si="147"/>
        <v>#NAME?</v>
      </c>
      <c r="Q519" s="6" t="e" cm="1">
        <f t="array" ref="Q519">SUM(_xlfn._xlws.FILTER($G$2:$G$2454,_xlfn.MAP($N$2:$N$2454,_xlfn.LAMBDA(_xlpm.x,_xlpm.x=$N519))))</f>
        <v>#NAME?</v>
      </c>
      <c r="R519" s="4" t="e">
        <f t="shared" si="148"/>
        <v>#NAME?</v>
      </c>
      <c r="S519" s="4" t="e">
        <f t="shared" si="149"/>
        <v>#NAME?</v>
      </c>
      <c r="T519" s="4" t="e">
        <f t="shared" si="150"/>
        <v>#NAME?</v>
      </c>
      <c r="U519" s="4" t="e">
        <f t="shared" si="151"/>
        <v>#NAME?</v>
      </c>
      <c r="V519" s="2"/>
      <c r="X519" s="2"/>
      <c r="AC519" s="2"/>
      <c r="AD519" s="2"/>
    </row>
    <row r="520" spans="1:30">
      <c r="A520" s="1" t="str">
        <f t="shared" si="138"/>
        <v>-ha- : [hɑ]</v>
      </c>
      <c r="B520" s="1">
        <f t="shared" si="137"/>
        <v>0</v>
      </c>
      <c r="C520" s="1">
        <f t="shared" si="137"/>
        <v>0</v>
      </c>
      <c r="D520" s="1">
        <f t="shared" si="137"/>
        <v>0</v>
      </c>
      <c r="E520" s="7">
        <v>12</v>
      </c>
      <c r="F520" s="9" t="s">
        <v>797</v>
      </c>
      <c r="G520" s="3" t="e">
        <f t="shared" si="139"/>
        <v>#NAME?</v>
      </c>
      <c r="H520" s="1" t="str">
        <f t="shared" si="140"/>
        <v>hɑ</v>
      </c>
      <c r="I520" s="1" t="str">
        <f t="shared" si="141"/>
        <v>ha</v>
      </c>
      <c r="J520" s="10">
        <f t="shared" si="142"/>
        <v>2</v>
      </c>
      <c r="K520" s="1">
        <f t="shared" si="143"/>
        <v>2</v>
      </c>
      <c r="L520" s="10">
        <f t="shared" si="144"/>
        <v>2</v>
      </c>
      <c r="M520" s="1" t="str">
        <f t="shared" si="145"/>
        <v>-ha-</v>
      </c>
      <c r="N520" s="1" t="str">
        <f t="shared" si="146"/>
        <v>[hɑ]</v>
      </c>
      <c r="O520" s="3" t="e" cm="1">
        <f t="array" ref="O520">SUM(_xlfn._xlws.FILTER($G$2:$G$2454,_xlfn.MAP($M$2:$M$2454,_xlfn.LAMBDA(_xlpm.x,_xlpm.x=$M520))))</f>
        <v>#NAME?</v>
      </c>
      <c r="P520" s="4" t="e">
        <f t="shared" si="147"/>
        <v>#NAME?</v>
      </c>
      <c r="Q520" s="6" t="e" cm="1">
        <f t="array" ref="Q520">SUM(_xlfn._xlws.FILTER($G$2:$G$2454,_xlfn.MAP($N$2:$N$2454,_xlfn.LAMBDA(_xlpm.x,_xlpm.x=$N520))))</f>
        <v>#NAME?</v>
      </c>
      <c r="R520" s="4" t="e">
        <f t="shared" si="148"/>
        <v>#NAME?</v>
      </c>
      <c r="S520" s="4" t="e">
        <f t="shared" si="149"/>
        <v>#NAME?</v>
      </c>
      <c r="T520" s="4" t="e">
        <f t="shared" si="150"/>
        <v>#NAME?</v>
      </c>
      <c r="U520" s="4" t="e">
        <f t="shared" si="151"/>
        <v>#NAME?</v>
      </c>
      <c r="V520" s="2"/>
      <c r="X520" s="2"/>
      <c r="AC520" s="2"/>
      <c r="AD520" s="2"/>
    </row>
    <row r="521" spans="1:30">
      <c r="A521" s="1" t="str">
        <f t="shared" si="138"/>
        <v>-ty- : [taɪ]</v>
      </c>
      <c r="B521" s="1">
        <f t="shared" si="137"/>
        <v>0</v>
      </c>
      <c r="C521" s="1">
        <f t="shared" si="137"/>
        <v>0</v>
      </c>
      <c r="D521" s="1">
        <f t="shared" si="137"/>
        <v>0</v>
      </c>
      <c r="E521" s="7">
        <v>2</v>
      </c>
      <c r="F521" s="9" t="s">
        <v>1694</v>
      </c>
      <c r="G521" s="3" t="e">
        <f t="shared" si="139"/>
        <v>#NAME?</v>
      </c>
      <c r="H521" s="1" t="str">
        <f t="shared" si="140"/>
        <v>taɪ</v>
      </c>
      <c r="I521" s="1" t="str">
        <f t="shared" si="141"/>
        <v>ty</v>
      </c>
      <c r="J521" s="10">
        <f t="shared" si="142"/>
        <v>3</v>
      </c>
      <c r="K521" s="1">
        <f t="shared" si="143"/>
        <v>2</v>
      </c>
      <c r="L521" s="10">
        <f t="shared" si="144"/>
        <v>3</v>
      </c>
      <c r="M521" s="1" t="str">
        <f t="shared" si="145"/>
        <v>-ty-</v>
      </c>
      <c r="N521" s="1" t="str">
        <f t="shared" si="146"/>
        <v>[taɪ]</v>
      </c>
      <c r="O521" s="3" t="e" cm="1">
        <f t="array" ref="O521">SUM(_xlfn._xlws.FILTER($G$2:$G$2454,_xlfn.MAP($M$2:$M$2454,_xlfn.LAMBDA(_xlpm.x,_xlpm.x=$M521))))</f>
        <v>#NAME?</v>
      </c>
      <c r="P521" s="4" t="e">
        <f t="shared" si="147"/>
        <v>#NAME?</v>
      </c>
      <c r="Q521" s="6" t="e" cm="1">
        <f t="array" ref="Q521">SUM(_xlfn._xlws.FILTER($G$2:$G$2454,_xlfn.MAP($N$2:$N$2454,_xlfn.LAMBDA(_xlpm.x,_xlpm.x=$N521))))</f>
        <v>#NAME?</v>
      </c>
      <c r="R521" s="4" t="e">
        <f t="shared" si="148"/>
        <v>#NAME?</v>
      </c>
      <c r="S521" s="4" t="e">
        <f t="shared" si="149"/>
        <v>#NAME?</v>
      </c>
      <c r="T521" s="4" t="e">
        <f t="shared" si="150"/>
        <v>#NAME?</v>
      </c>
      <c r="U521" s="4" t="e">
        <f t="shared" si="151"/>
        <v>#NAME?</v>
      </c>
      <c r="V521" s="2"/>
      <c r="X521" s="2"/>
      <c r="AC521" s="2"/>
      <c r="AD521" s="2"/>
    </row>
    <row r="522" spans="1:30">
      <c r="A522" s="1" t="str">
        <f t="shared" si="138"/>
        <v>-nge- : [ndʒ]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0</v>
      </c>
      <c r="D522" s="1">
        <f t="shared" si="152"/>
        <v>1</v>
      </c>
      <c r="E522" s="7">
        <v>9</v>
      </c>
      <c r="F522" s="9" t="s">
        <v>463</v>
      </c>
      <c r="G522" s="3" t="e">
        <f t="shared" si="139"/>
        <v>#NAME?</v>
      </c>
      <c r="H522" s="4" t="str">
        <f t="shared" si="140"/>
        <v>ndʒ</v>
      </c>
      <c r="I522" s="4" t="str">
        <f t="shared" si="141"/>
        <v>nge</v>
      </c>
      <c r="J522" s="10">
        <f t="shared" si="142"/>
        <v>3</v>
      </c>
      <c r="K522" s="1">
        <f t="shared" si="143"/>
        <v>3</v>
      </c>
      <c r="L522" s="10">
        <f t="shared" si="144"/>
        <v>3</v>
      </c>
      <c r="M522" s="1" t="str">
        <f t="shared" si="145"/>
        <v>-nge-</v>
      </c>
      <c r="N522" s="1" t="str">
        <f t="shared" si="146"/>
        <v>[ndʒ]</v>
      </c>
      <c r="O522" s="3" t="e" cm="1">
        <f t="array" ref="O522">SUM(_xlfn._xlws.FILTER($G$2:$G$2454,_xlfn.MAP($M$2:$M$2454,_xlfn.LAMBDA(_xlpm.x,_xlpm.x=$M522))))</f>
        <v>#NAME?</v>
      </c>
      <c r="P522" s="4" t="e">
        <f t="shared" si="147"/>
        <v>#NAME?</v>
      </c>
      <c r="Q522" s="6" t="e" cm="1">
        <f t="array" ref="Q522">SUM(_xlfn._xlws.FILTER($G$2:$G$2454,_xlfn.MAP($N$2:$N$2454,_xlfn.LAMBDA(_xlpm.x,_xlpm.x=$N522))))</f>
        <v>#NAME?</v>
      </c>
      <c r="R522" s="4" t="e">
        <f t="shared" si="148"/>
        <v>#NAME?</v>
      </c>
      <c r="S522" s="4" t="e">
        <f t="shared" si="149"/>
        <v>#NAME?</v>
      </c>
      <c r="T522" s="4" t="e">
        <f t="shared" si="150"/>
        <v>#NAME?</v>
      </c>
      <c r="U522" s="4" t="e">
        <f t="shared" si="151"/>
        <v>#NAME?</v>
      </c>
      <c r="V522" s="2"/>
      <c r="X522" s="2"/>
      <c r="AC522" s="2"/>
      <c r="AD522" s="2"/>
    </row>
    <row r="523" spans="1:30">
      <c r="A523" s="1" t="str">
        <f t="shared" si="138"/>
        <v>-ro- : [ɹoʊ]</v>
      </c>
      <c r="B523" s="1">
        <f t="shared" si="152"/>
        <v>1</v>
      </c>
      <c r="C523" s="1">
        <f t="shared" si="152"/>
        <v>0</v>
      </c>
      <c r="D523" s="1">
        <f t="shared" si="152"/>
        <v>0</v>
      </c>
      <c r="E523" s="7">
        <v>6</v>
      </c>
      <c r="F523" s="9" t="s">
        <v>1106</v>
      </c>
      <c r="G523" s="3" t="e">
        <f t="shared" si="139"/>
        <v>#NAME?</v>
      </c>
      <c r="H523" s="1" t="str">
        <f t="shared" si="140"/>
        <v>ɹoʊ</v>
      </c>
      <c r="I523" s="1" t="str">
        <f t="shared" si="141"/>
        <v>ro</v>
      </c>
      <c r="J523" s="10">
        <f t="shared" si="142"/>
        <v>3</v>
      </c>
      <c r="K523" s="1">
        <f t="shared" si="143"/>
        <v>2</v>
      </c>
      <c r="L523" s="10">
        <f t="shared" si="144"/>
        <v>3</v>
      </c>
      <c r="M523" s="1" t="str">
        <f t="shared" si="145"/>
        <v>-ro-</v>
      </c>
      <c r="N523" s="1" t="str">
        <f t="shared" si="146"/>
        <v>[ɹoʊ]</v>
      </c>
      <c r="O523" s="3" t="e" cm="1">
        <f t="array" ref="O523">SUM(_xlfn._xlws.FILTER($G$2:$G$2454,_xlfn.MAP($M$2:$M$2454,_xlfn.LAMBDA(_xlpm.x,_xlpm.x=$M523))))</f>
        <v>#NAME?</v>
      </c>
      <c r="P523" s="4" t="e">
        <f t="shared" si="147"/>
        <v>#NAME?</v>
      </c>
      <c r="Q523" s="6" t="e" cm="1">
        <f t="array" ref="Q523">SUM(_xlfn._xlws.FILTER($G$2:$G$2454,_xlfn.MAP($N$2:$N$2454,_xlfn.LAMBDA(_xlpm.x,_xlpm.x=$N523))))</f>
        <v>#NAME?</v>
      </c>
      <c r="R523" s="4" t="e">
        <f t="shared" si="148"/>
        <v>#NAME?</v>
      </c>
      <c r="S523" s="4" t="e">
        <f t="shared" si="149"/>
        <v>#NAME?</v>
      </c>
      <c r="T523" s="4" t="e">
        <f t="shared" si="150"/>
        <v>#NAME?</v>
      </c>
      <c r="U523" s="4" t="e">
        <f t="shared" si="151"/>
        <v>#NAME?</v>
      </c>
      <c r="V523" s="2"/>
      <c r="X523" s="2"/>
      <c r="AC523" s="2"/>
      <c r="AD523" s="2"/>
    </row>
    <row r="524" spans="1:30">
      <c r="A524" s="1" t="str">
        <f t="shared" si="138"/>
        <v>-hea- : [hi]</v>
      </c>
      <c r="B524" s="1">
        <f t="shared" si="152"/>
        <v>0</v>
      </c>
      <c r="C524" s="1">
        <f t="shared" si="152"/>
        <v>0</v>
      </c>
      <c r="D524" s="1">
        <f t="shared" si="152"/>
        <v>0</v>
      </c>
      <c r="E524" s="7">
        <v>5</v>
      </c>
      <c r="F524" s="9" t="s">
        <v>65</v>
      </c>
      <c r="G524" s="3" t="e">
        <f t="shared" si="139"/>
        <v>#NAME?</v>
      </c>
      <c r="H524" s="4" t="str">
        <f t="shared" si="140"/>
        <v>hi</v>
      </c>
      <c r="I524" s="4" t="str">
        <f t="shared" si="141"/>
        <v>hea</v>
      </c>
      <c r="J524" s="10">
        <f t="shared" si="142"/>
        <v>2</v>
      </c>
      <c r="K524" s="1">
        <f t="shared" si="143"/>
        <v>3</v>
      </c>
      <c r="L524" s="10">
        <f t="shared" si="144"/>
        <v>3</v>
      </c>
      <c r="M524" s="1" t="str">
        <f t="shared" si="145"/>
        <v>-hea-</v>
      </c>
      <c r="N524" s="1" t="str">
        <f t="shared" si="146"/>
        <v>[hi]</v>
      </c>
      <c r="O524" s="3" t="e" cm="1">
        <f t="array" ref="O524">SUM(_xlfn._xlws.FILTER($G$2:$G$2454,_xlfn.MAP($M$2:$M$2454,_xlfn.LAMBDA(_xlpm.x,_xlpm.x=$M524))))</f>
        <v>#NAME?</v>
      </c>
      <c r="P524" s="4" t="e">
        <f t="shared" si="147"/>
        <v>#NAME?</v>
      </c>
      <c r="Q524" s="6" t="e" cm="1">
        <f t="array" ref="Q524">SUM(_xlfn._xlws.FILTER($G$2:$G$2454,_xlfn.MAP($N$2:$N$2454,_xlfn.LAMBDA(_xlpm.x,_xlpm.x=$N524))))</f>
        <v>#NAME?</v>
      </c>
      <c r="R524" s="4" t="e">
        <f t="shared" si="148"/>
        <v>#NAME?</v>
      </c>
      <c r="S524" s="4" t="e">
        <f t="shared" si="149"/>
        <v>#NAME?</v>
      </c>
      <c r="T524" s="4" t="e">
        <f t="shared" si="150"/>
        <v>#NAME?</v>
      </c>
      <c r="U524" s="4" t="e">
        <f t="shared" si="151"/>
        <v>#NAME?</v>
      </c>
      <c r="V524" s="2"/>
      <c r="X524" s="2"/>
      <c r="AC524" s="2"/>
      <c r="AD524" s="2"/>
    </row>
    <row r="525" spans="1:30">
      <c r="A525" s="1" t="str">
        <f t="shared" si="138"/>
        <v>-hi- : [hi]</v>
      </c>
      <c r="B525" s="1">
        <f t="shared" si="152"/>
        <v>0</v>
      </c>
      <c r="C525" s="1">
        <f t="shared" si="152"/>
        <v>0</v>
      </c>
      <c r="D525" s="1">
        <f t="shared" si="152"/>
        <v>0</v>
      </c>
      <c r="E525" s="7">
        <v>1</v>
      </c>
      <c r="F525" s="9" t="s">
        <v>1999</v>
      </c>
      <c r="G525" s="3" t="e">
        <f t="shared" si="139"/>
        <v>#NAME?</v>
      </c>
      <c r="H525" s="4" t="str">
        <f t="shared" si="140"/>
        <v>hi</v>
      </c>
      <c r="I525" s="4" t="str">
        <f t="shared" si="141"/>
        <v>hi</v>
      </c>
      <c r="J525" s="10">
        <f t="shared" si="142"/>
        <v>2</v>
      </c>
      <c r="K525" s="1">
        <f t="shared" si="143"/>
        <v>2</v>
      </c>
      <c r="L525" s="10">
        <f t="shared" si="144"/>
        <v>2</v>
      </c>
      <c r="M525" s="1" t="str">
        <f t="shared" si="145"/>
        <v>-hi-</v>
      </c>
      <c r="N525" s="1" t="str">
        <f t="shared" si="146"/>
        <v>[hi]</v>
      </c>
      <c r="O525" s="3" t="e" cm="1">
        <f t="array" ref="O525">SUM(_xlfn._xlws.FILTER($G$2:$G$2454,_xlfn.MAP($M$2:$M$2454,_xlfn.LAMBDA(_xlpm.x,_xlpm.x=$M525))))</f>
        <v>#NAME?</v>
      </c>
      <c r="P525" s="4" t="e">
        <f t="shared" si="147"/>
        <v>#NAME?</v>
      </c>
      <c r="Q525" s="6" t="e" cm="1">
        <f t="array" ref="Q525">SUM(_xlfn._xlws.FILTER($G$2:$G$2454,_xlfn.MAP($N$2:$N$2454,_xlfn.LAMBDA(_xlpm.x,_xlpm.x=$N525))))</f>
        <v>#NAME?</v>
      </c>
      <c r="R525" s="4" t="e">
        <f t="shared" si="148"/>
        <v>#NAME?</v>
      </c>
      <c r="S525" s="4" t="e">
        <f t="shared" si="149"/>
        <v>#NAME?</v>
      </c>
      <c r="T525" s="4" t="e">
        <f t="shared" si="150"/>
        <v>#NAME?</v>
      </c>
      <c r="U525" s="4" t="e">
        <f t="shared" si="151"/>
        <v>#NAME?</v>
      </c>
      <c r="V525" s="2"/>
      <c r="X525" s="2"/>
      <c r="AC525" s="2"/>
      <c r="AD525" s="2"/>
    </row>
    <row r="526" spans="1:30">
      <c r="A526" s="1" t="str">
        <f t="shared" si="138"/>
        <v>-mo- : [mʌ]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11</v>
      </c>
      <c r="F526" s="9" t="s">
        <v>944</v>
      </c>
      <c r="G526" s="3" t="e">
        <f t="shared" si="139"/>
        <v>#NAME?</v>
      </c>
      <c r="H526" s="4" t="str">
        <f t="shared" si="140"/>
        <v>mʌ</v>
      </c>
      <c r="I526" s="4" t="str">
        <f t="shared" si="141"/>
        <v>mo</v>
      </c>
      <c r="J526" s="10">
        <f t="shared" si="142"/>
        <v>2</v>
      </c>
      <c r="K526" s="1">
        <f t="shared" si="143"/>
        <v>2</v>
      </c>
      <c r="L526" s="10">
        <f t="shared" si="144"/>
        <v>2</v>
      </c>
      <c r="M526" s="1" t="str">
        <f t="shared" si="145"/>
        <v>-mo-</v>
      </c>
      <c r="N526" s="1" t="str">
        <f t="shared" si="146"/>
        <v>[mʌ]</v>
      </c>
      <c r="O526" s="3" t="e" cm="1">
        <f t="array" ref="O526">SUM(_xlfn._xlws.FILTER($G$2:$G$2454,_xlfn.MAP($M$2:$M$2454,_xlfn.LAMBDA(_xlpm.x,_xlpm.x=$M526))))</f>
        <v>#NAME?</v>
      </c>
      <c r="P526" s="4" t="e">
        <f t="shared" si="147"/>
        <v>#NAME?</v>
      </c>
      <c r="Q526" s="6" t="e" cm="1">
        <f t="array" ref="Q526">SUM(_xlfn._xlws.FILTER($G$2:$G$2454,_xlfn.MAP($N$2:$N$2454,_xlfn.LAMBDA(_xlpm.x,_xlpm.x=$N526))))</f>
        <v>#NAME?</v>
      </c>
      <c r="R526" s="4" t="e">
        <f t="shared" si="148"/>
        <v>#NAME?</v>
      </c>
      <c r="S526" s="4" t="e">
        <f t="shared" si="149"/>
        <v>#NAME?</v>
      </c>
      <c r="T526" s="4" t="e">
        <f t="shared" si="150"/>
        <v>#NAME?</v>
      </c>
      <c r="U526" s="4" t="e">
        <f t="shared" si="151"/>
        <v>#NAME?</v>
      </c>
      <c r="V526" s="2"/>
      <c r="X526" s="2"/>
      <c r="AC526" s="2"/>
      <c r="AD526" s="2"/>
    </row>
    <row r="527" spans="1:30">
      <c r="A527" s="1" t="str">
        <f t="shared" si="138"/>
        <v>-mpa- : [mpæ]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5</v>
      </c>
      <c r="F527" s="9" t="s">
        <v>159</v>
      </c>
      <c r="G527" s="3" t="e">
        <f t="shared" si="139"/>
        <v>#NAME?</v>
      </c>
      <c r="H527" s="4" t="str">
        <f t="shared" si="140"/>
        <v>mpæ</v>
      </c>
      <c r="I527" s="4" t="str">
        <f t="shared" si="141"/>
        <v>mpa</v>
      </c>
      <c r="J527" s="10">
        <f t="shared" si="142"/>
        <v>3</v>
      </c>
      <c r="K527" s="1">
        <f t="shared" si="143"/>
        <v>3</v>
      </c>
      <c r="L527" s="10">
        <f t="shared" si="144"/>
        <v>3</v>
      </c>
      <c r="M527" s="1" t="str">
        <f t="shared" si="145"/>
        <v>-mpa-</v>
      </c>
      <c r="N527" s="1" t="str">
        <f t="shared" si="146"/>
        <v>[mpæ]</v>
      </c>
      <c r="O527" s="3" t="e" cm="1">
        <f t="array" ref="O527">SUM(_xlfn._xlws.FILTER($G$2:$G$2454,_xlfn.MAP($M$2:$M$2454,_xlfn.LAMBDA(_xlpm.x,_xlpm.x=$M527))))</f>
        <v>#NAME?</v>
      </c>
      <c r="P527" s="4" t="e">
        <f t="shared" si="147"/>
        <v>#NAME?</v>
      </c>
      <c r="Q527" s="6" t="e" cm="1">
        <f t="array" ref="Q527">SUM(_xlfn._xlws.FILTER($G$2:$G$2454,_xlfn.MAP($N$2:$N$2454,_xlfn.LAMBDA(_xlpm.x,_xlpm.x=$N527))))</f>
        <v>#NAME?</v>
      </c>
      <c r="R527" s="4" t="e">
        <f t="shared" si="148"/>
        <v>#NAME?</v>
      </c>
      <c r="S527" s="4" t="e">
        <f t="shared" si="149"/>
        <v>#NAME?</v>
      </c>
      <c r="T527" s="4" t="e">
        <f t="shared" si="150"/>
        <v>#NAME?</v>
      </c>
      <c r="U527" s="4" t="e">
        <f t="shared" si="151"/>
        <v>#NAME?</v>
      </c>
      <c r="V527" s="2"/>
      <c r="X527" s="2"/>
      <c r="AC527" s="2"/>
      <c r="AD527" s="2"/>
    </row>
    <row r="528" spans="1:30">
      <c r="A528" s="1" t="str">
        <f t="shared" si="138"/>
        <v>-qui- : [kwɪ]</v>
      </c>
      <c r="B528" s="1">
        <f t="shared" si="152"/>
        <v>0</v>
      </c>
      <c r="C528" s="1">
        <f t="shared" si="152"/>
        <v>0</v>
      </c>
      <c r="D528" s="1">
        <f t="shared" si="152"/>
        <v>0</v>
      </c>
      <c r="E528" s="7">
        <v>5</v>
      </c>
      <c r="F528" s="9" t="s">
        <v>576</v>
      </c>
      <c r="G528" s="3" t="e">
        <f t="shared" si="139"/>
        <v>#NAME?</v>
      </c>
      <c r="H528" s="4" t="str">
        <f t="shared" si="140"/>
        <v>kwɪ</v>
      </c>
      <c r="I528" s="4" t="str">
        <f t="shared" si="141"/>
        <v>qui</v>
      </c>
      <c r="J528" s="10">
        <f t="shared" si="142"/>
        <v>3</v>
      </c>
      <c r="K528" s="1">
        <f t="shared" si="143"/>
        <v>3</v>
      </c>
      <c r="L528" s="10">
        <f t="shared" si="144"/>
        <v>3</v>
      </c>
      <c r="M528" s="1" t="str">
        <f t="shared" si="145"/>
        <v>-qui-</v>
      </c>
      <c r="N528" s="1" t="str">
        <f t="shared" si="146"/>
        <v>[kwɪ]</v>
      </c>
      <c r="O528" s="3" t="e" cm="1">
        <f t="array" ref="O528">SUM(_xlfn._xlws.FILTER($G$2:$G$2454,_xlfn.MAP($M$2:$M$2454,_xlfn.LAMBDA(_xlpm.x,_xlpm.x=$M528))))</f>
        <v>#NAME?</v>
      </c>
      <c r="P528" s="4" t="e">
        <f t="shared" si="147"/>
        <v>#NAME?</v>
      </c>
      <c r="Q528" s="6" t="e" cm="1">
        <f t="array" ref="Q528">SUM(_xlfn._xlws.FILTER($G$2:$G$2454,_xlfn.MAP($N$2:$N$2454,_xlfn.LAMBDA(_xlpm.x,_xlpm.x=$N528))))</f>
        <v>#NAME?</v>
      </c>
      <c r="R528" s="4" t="e">
        <f t="shared" si="148"/>
        <v>#NAME?</v>
      </c>
      <c r="S528" s="4" t="e">
        <f t="shared" si="149"/>
        <v>#NAME?</v>
      </c>
      <c r="T528" s="4" t="e">
        <f t="shared" si="150"/>
        <v>#NAME?</v>
      </c>
      <c r="U528" s="4" t="e">
        <f t="shared" si="151"/>
        <v>#NAME?</v>
      </c>
      <c r="V528" s="2"/>
      <c r="X528" s="2"/>
      <c r="AC528" s="2"/>
      <c r="AD528" s="2"/>
    </row>
    <row r="529" spans="1:30">
      <c r="A529" s="1" t="str">
        <f t="shared" si="138"/>
        <v>-tri- : [tɹaɪ]</v>
      </c>
      <c r="B529" s="1">
        <f t="shared" si="152"/>
        <v>0</v>
      </c>
      <c r="C529" s="1">
        <f t="shared" si="152"/>
        <v>0</v>
      </c>
      <c r="D529" s="1">
        <f t="shared" si="152"/>
        <v>0</v>
      </c>
      <c r="E529" s="7">
        <v>3</v>
      </c>
      <c r="F529" s="9" t="s">
        <v>1257</v>
      </c>
      <c r="G529" s="3" t="e">
        <f t="shared" si="139"/>
        <v>#NAME?</v>
      </c>
      <c r="H529" s="4" t="str">
        <f t="shared" si="140"/>
        <v>tɹaɪ</v>
      </c>
      <c r="I529" s="4" t="str">
        <f t="shared" si="141"/>
        <v>tri</v>
      </c>
      <c r="J529" s="10">
        <f t="shared" si="142"/>
        <v>4</v>
      </c>
      <c r="K529" s="1">
        <f t="shared" si="143"/>
        <v>3</v>
      </c>
      <c r="L529" s="10">
        <f t="shared" si="144"/>
        <v>4</v>
      </c>
      <c r="M529" s="1" t="str">
        <f t="shared" si="145"/>
        <v>-tri-</v>
      </c>
      <c r="N529" s="1" t="str">
        <f t="shared" si="146"/>
        <v>[tɹaɪ]</v>
      </c>
      <c r="O529" s="3" t="e" cm="1">
        <f t="array" ref="O529">SUM(_xlfn._xlws.FILTER($G$2:$G$2454,_xlfn.MAP($M$2:$M$2454,_xlfn.LAMBDA(_xlpm.x,_xlpm.x=$M529))))</f>
        <v>#NAME?</v>
      </c>
      <c r="P529" s="4" t="e">
        <f t="shared" si="147"/>
        <v>#NAME?</v>
      </c>
      <c r="Q529" s="6" t="e" cm="1">
        <f t="array" ref="Q529">SUM(_xlfn._xlws.FILTER($G$2:$G$2454,_xlfn.MAP($N$2:$N$2454,_xlfn.LAMBDA(_xlpm.x,_xlpm.x=$N529))))</f>
        <v>#NAME?</v>
      </c>
      <c r="R529" s="4" t="e">
        <f t="shared" si="148"/>
        <v>#NAME?</v>
      </c>
      <c r="S529" s="4" t="e">
        <f t="shared" si="149"/>
        <v>#NAME?</v>
      </c>
      <c r="T529" s="4" t="e">
        <f t="shared" si="150"/>
        <v>#NAME?</v>
      </c>
      <c r="U529" s="4" t="e">
        <f t="shared" si="151"/>
        <v>#NAME?</v>
      </c>
      <c r="V529" s="2"/>
      <c r="X529" s="2"/>
      <c r="AC529" s="2"/>
      <c r="AD529" s="2"/>
    </row>
    <row r="530" spans="1:30">
      <c r="A530" s="1" t="str">
        <f t="shared" si="138"/>
        <v>-ve- : [v]</v>
      </c>
      <c r="B530" s="1">
        <f t="shared" si="152"/>
        <v>0</v>
      </c>
      <c r="C530" s="1">
        <f t="shared" si="152"/>
        <v>0</v>
      </c>
      <c r="D530" s="1">
        <f t="shared" si="152"/>
        <v>0</v>
      </c>
      <c r="E530" s="7">
        <v>63</v>
      </c>
      <c r="F530" s="9" t="s">
        <v>305</v>
      </c>
      <c r="G530" s="3" t="e">
        <f t="shared" si="139"/>
        <v>#NAME?</v>
      </c>
      <c r="H530" s="4" t="str">
        <f t="shared" si="140"/>
        <v>v</v>
      </c>
      <c r="I530" s="4" t="str">
        <f t="shared" si="141"/>
        <v>ve</v>
      </c>
      <c r="J530" s="10">
        <f t="shared" si="142"/>
        <v>1</v>
      </c>
      <c r="K530" s="1">
        <f t="shared" si="143"/>
        <v>2</v>
      </c>
      <c r="L530" s="10">
        <f t="shared" si="144"/>
        <v>2</v>
      </c>
      <c r="M530" s="1" t="str">
        <f t="shared" si="145"/>
        <v>-ve-</v>
      </c>
      <c r="N530" s="1" t="str">
        <f t="shared" si="146"/>
        <v>[v]</v>
      </c>
      <c r="O530" s="3" t="e" cm="1">
        <f t="array" ref="O530">SUM(_xlfn._xlws.FILTER($G$2:$G$2454,_xlfn.MAP($M$2:$M$2454,_xlfn.LAMBDA(_xlpm.x,_xlpm.x=$M530))))</f>
        <v>#NAME?</v>
      </c>
      <c r="P530" s="4" t="e">
        <f t="shared" si="147"/>
        <v>#NAME?</v>
      </c>
      <c r="Q530" s="6" t="e" cm="1">
        <f t="array" ref="Q530">SUM(_xlfn._xlws.FILTER($G$2:$G$2454,_xlfn.MAP($N$2:$N$2454,_xlfn.LAMBDA(_xlpm.x,_xlpm.x=$N530))))</f>
        <v>#NAME?</v>
      </c>
      <c r="R530" s="4" t="e">
        <f t="shared" si="148"/>
        <v>#NAME?</v>
      </c>
      <c r="S530" s="4" t="e">
        <f t="shared" si="149"/>
        <v>#NAME?</v>
      </c>
      <c r="T530" s="4" t="e">
        <f t="shared" si="150"/>
        <v>#NAME?</v>
      </c>
      <c r="U530" s="4" t="e">
        <f t="shared" si="151"/>
        <v>#NAME?</v>
      </c>
      <c r="V530" s="2"/>
      <c r="X530" s="2"/>
      <c r="AC530" s="2"/>
      <c r="AD530" s="2"/>
    </row>
    <row r="531" spans="1:30">
      <c r="A531" s="1" t="str">
        <f t="shared" si="138"/>
        <v>-su- : [sʌ]</v>
      </c>
      <c r="B531" s="1">
        <f t="shared" si="152"/>
        <v>0</v>
      </c>
      <c r="C531" s="1">
        <f t="shared" si="152"/>
        <v>0</v>
      </c>
      <c r="D531" s="1">
        <f t="shared" si="152"/>
        <v>0</v>
      </c>
      <c r="E531" s="7">
        <v>14</v>
      </c>
      <c r="F531" s="9" t="s">
        <v>682</v>
      </c>
      <c r="G531" s="3" t="e">
        <f t="shared" si="139"/>
        <v>#NAME?</v>
      </c>
      <c r="H531" s="4" t="str">
        <f t="shared" si="140"/>
        <v>sʌ</v>
      </c>
      <c r="I531" s="4" t="str">
        <f t="shared" si="141"/>
        <v>su</v>
      </c>
      <c r="J531" s="10">
        <f t="shared" si="142"/>
        <v>2</v>
      </c>
      <c r="K531" s="1">
        <f t="shared" si="143"/>
        <v>2</v>
      </c>
      <c r="L531" s="10">
        <f t="shared" si="144"/>
        <v>2</v>
      </c>
      <c r="M531" s="1" t="str">
        <f t="shared" si="145"/>
        <v>-su-</v>
      </c>
      <c r="N531" s="1" t="str">
        <f t="shared" si="146"/>
        <v>[sʌ]</v>
      </c>
      <c r="O531" s="3" t="e" cm="1">
        <f t="array" ref="O531">SUM(_xlfn._xlws.FILTER($G$2:$G$2454,_xlfn.MAP($M$2:$M$2454,_xlfn.LAMBDA(_xlpm.x,_xlpm.x=$M531))))</f>
        <v>#NAME?</v>
      </c>
      <c r="P531" s="4" t="e">
        <f t="shared" si="147"/>
        <v>#NAME?</v>
      </c>
      <c r="Q531" s="6" t="e" cm="1">
        <f t="array" ref="Q531">SUM(_xlfn._xlws.FILTER($G$2:$G$2454,_xlfn.MAP($N$2:$N$2454,_xlfn.LAMBDA(_xlpm.x,_xlpm.x=$N531))))</f>
        <v>#NAME?</v>
      </c>
      <c r="R531" s="4" t="e">
        <f t="shared" si="148"/>
        <v>#NAME?</v>
      </c>
      <c r="S531" s="4" t="e">
        <f t="shared" si="149"/>
        <v>#NAME?</v>
      </c>
      <c r="T531" s="4" t="e">
        <f t="shared" si="150"/>
        <v>#NAME?</v>
      </c>
      <c r="U531" s="4" t="e">
        <f t="shared" si="151"/>
        <v>#NAME?</v>
      </c>
      <c r="V531" s="2"/>
      <c r="X531" s="2"/>
      <c r="AC531" s="2"/>
      <c r="AD531" s="2"/>
    </row>
    <row r="532" spans="1:30">
      <c r="A532" s="1" t="str">
        <f t="shared" si="138"/>
        <v>-so- : [sʌ]</v>
      </c>
      <c r="B532" s="1">
        <f t="shared" si="152"/>
        <v>0</v>
      </c>
      <c r="C532" s="1">
        <f t="shared" si="152"/>
        <v>0</v>
      </c>
      <c r="D532" s="1">
        <f t="shared" si="152"/>
        <v>0</v>
      </c>
      <c r="E532" s="7">
        <v>8</v>
      </c>
      <c r="F532" s="9" t="s">
        <v>1097</v>
      </c>
      <c r="G532" s="3" t="e">
        <f t="shared" si="139"/>
        <v>#NAME?</v>
      </c>
      <c r="H532" s="4" t="str">
        <f t="shared" si="140"/>
        <v>sʌ</v>
      </c>
      <c r="I532" s="4" t="str">
        <f t="shared" si="141"/>
        <v>so</v>
      </c>
      <c r="J532" s="10">
        <f t="shared" si="142"/>
        <v>2</v>
      </c>
      <c r="K532" s="1">
        <f t="shared" si="143"/>
        <v>2</v>
      </c>
      <c r="L532" s="10">
        <f t="shared" si="144"/>
        <v>2</v>
      </c>
      <c r="M532" s="1" t="str">
        <f t="shared" si="145"/>
        <v>-so-</v>
      </c>
      <c r="N532" s="1" t="str">
        <f t="shared" si="146"/>
        <v>[sʌ]</v>
      </c>
      <c r="O532" s="3" t="e" cm="1">
        <f t="array" ref="O532">SUM(_xlfn._xlws.FILTER($G$2:$G$2454,_xlfn.MAP($M$2:$M$2454,_xlfn.LAMBDA(_xlpm.x,_xlpm.x=$M532))))</f>
        <v>#NAME?</v>
      </c>
      <c r="P532" s="4" t="e">
        <f t="shared" si="147"/>
        <v>#NAME?</v>
      </c>
      <c r="Q532" s="6" t="e" cm="1">
        <f t="array" ref="Q532">SUM(_xlfn._xlws.FILTER($G$2:$G$2454,_xlfn.MAP($N$2:$N$2454,_xlfn.LAMBDA(_xlpm.x,_xlpm.x=$N532))))</f>
        <v>#NAME?</v>
      </c>
      <c r="R532" s="4" t="e">
        <f t="shared" si="148"/>
        <v>#NAME?</v>
      </c>
      <c r="S532" s="4" t="e">
        <f t="shared" si="149"/>
        <v>#NAME?</v>
      </c>
      <c r="T532" s="4" t="e">
        <f t="shared" si="150"/>
        <v>#NAME?</v>
      </c>
      <c r="U532" s="4" t="e">
        <f t="shared" si="151"/>
        <v>#NAME?</v>
      </c>
      <c r="V532" s="2"/>
      <c r="X532" s="2"/>
      <c r="AC532" s="2"/>
      <c r="AD532" s="2"/>
    </row>
    <row r="533" spans="1:30">
      <c r="A533" s="1" t="str">
        <f t="shared" si="138"/>
        <v>-bo- : [bʌ]</v>
      </c>
      <c r="B533" s="1">
        <f t="shared" si="152"/>
        <v>0</v>
      </c>
      <c r="C533" s="1">
        <f t="shared" si="152"/>
        <v>0</v>
      </c>
      <c r="D533" s="1">
        <f t="shared" si="152"/>
        <v>0</v>
      </c>
      <c r="E533" s="7">
        <v>1</v>
      </c>
      <c r="F533" s="9" t="s">
        <v>1800</v>
      </c>
      <c r="G533" s="3" t="e">
        <f t="shared" si="139"/>
        <v>#NAME?</v>
      </c>
      <c r="H533" s="4" t="str">
        <f t="shared" si="140"/>
        <v>bʌ</v>
      </c>
      <c r="I533" s="4" t="str">
        <f t="shared" si="141"/>
        <v>bo</v>
      </c>
      <c r="J533" s="10">
        <f t="shared" si="142"/>
        <v>2</v>
      </c>
      <c r="K533" s="1">
        <f t="shared" si="143"/>
        <v>2</v>
      </c>
      <c r="L533" s="10">
        <f t="shared" si="144"/>
        <v>2</v>
      </c>
      <c r="M533" s="1" t="str">
        <f t="shared" si="145"/>
        <v>-bo-</v>
      </c>
      <c r="N533" s="1" t="str">
        <f t="shared" si="146"/>
        <v>[bʌ]</v>
      </c>
      <c r="O533" s="3" t="e" cm="1">
        <f t="array" ref="O533">SUM(_xlfn._xlws.FILTER($G$2:$G$2454,_xlfn.MAP($M$2:$M$2454,_xlfn.LAMBDA(_xlpm.x,_xlpm.x=$M533))))</f>
        <v>#NAME?</v>
      </c>
      <c r="P533" s="4" t="e">
        <f t="shared" si="147"/>
        <v>#NAME?</v>
      </c>
      <c r="Q533" s="6" t="e" cm="1">
        <f t="array" ref="Q533">SUM(_xlfn._xlws.FILTER($G$2:$G$2454,_xlfn.MAP($N$2:$N$2454,_xlfn.LAMBDA(_xlpm.x,_xlpm.x=$N533))))</f>
        <v>#NAME?</v>
      </c>
      <c r="R533" s="4" t="e">
        <f t="shared" si="148"/>
        <v>#NAME?</v>
      </c>
      <c r="S533" s="4" t="e">
        <f t="shared" si="149"/>
        <v>#NAME?</v>
      </c>
      <c r="T533" s="4" t="e">
        <f t="shared" si="150"/>
        <v>#NAME?</v>
      </c>
      <c r="U533" s="4" t="e">
        <f t="shared" si="151"/>
        <v>#NAME?</v>
      </c>
      <c r="V533" s="2"/>
      <c r="X533" s="2"/>
      <c r="AC533" s="2"/>
      <c r="AD533" s="2"/>
    </row>
    <row r="534" spans="1:30">
      <c r="A534" s="1" t="str">
        <f t="shared" si="138"/>
        <v>-chi- : [ʃi]</v>
      </c>
      <c r="B534" s="1">
        <f t="shared" si="152"/>
        <v>0</v>
      </c>
      <c r="C534" s="1">
        <f t="shared" si="152"/>
        <v>0</v>
      </c>
      <c r="D534" s="1">
        <f t="shared" si="152"/>
        <v>0</v>
      </c>
      <c r="E534" s="7">
        <v>2</v>
      </c>
      <c r="F534" s="9" t="s">
        <v>1348</v>
      </c>
      <c r="G534" s="3" t="e">
        <f t="shared" si="139"/>
        <v>#NAME?</v>
      </c>
      <c r="H534" s="4" t="str">
        <f t="shared" si="140"/>
        <v>ʃi</v>
      </c>
      <c r="I534" s="4" t="str">
        <f t="shared" si="141"/>
        <v>chi</v>
      </c>
      <c r="J534" s="10">
        <f t="shared" si="142"/>
        <v>2</v>
      </c>
      <c r="K534" s="1">
        <f t="shared" si="143"/>
        <v>3</v>
      </c>
      <c r="L534" s="10">
        <f t="shared" si="144"/>
        <v>3</v>
      </c>
      <c r="M534" s="1" t="str">
        <f t="shared" si="145"/>
        <v>-chi-</v>
      </c>
      <c r="N534" s="1" t="str">
        <f t="shared" si="146"/>
        <v>[ʃi]</v>
      </c>
      <c r="O534" s="3" t="e" cm="1">
        <f t="array" ref="O534">SUM(_xlfn._xlws.FILTER($G$2:$G$2454,_xlfn.MAP($M$2:$M$2454,_xlfn.LAMBDA(_xlpm.x,_xlpm.x=$M534))))</f>
        <v>#NAME?</v>
      </c>
      <c r="P534" s="4" t="e">
        <f t="shared" si="147"/>
        <v>#NAME?</v>
      </c>
      <c r="Q534" s="6" t="e" cm="1">
        <f t="array" ref="Q534">SUM(_xlfn._xlws.FILTER($G$2:$G$2454,_xlfn.MAP($N$2:$N$2454,_xlfn.LAMBDA(_xlpm.x,_xlpm.x=$N534))))</f>
        <v>#NAME?</v>
      </c>
      <c r="R534" s="4" t="e">
        <f t="shared" si="148"/>
        <v>#NAME?</v>
      </c>
      <c r="S534" s="4" t="e">
        <f t="shared" si="149"/>
        <v>#NAME?</v>
      </c>
      <c r="T534" s="4" t="e">
        <f t="shared" si="150"/>
        <v>#NAME?</v>
      </c>
      <c r="U534" s="4" t="e">
        <f t="shared" si="151"/>
        <v>#NAME?</v>
      </c>
      <c r="V534" s="2"/>
      <c r="X534" s="2"/>
      <c r="AC534" s="2"/>
      <c r="AD534" s="2"/>
    </row>
    <row r="535" spans="1:30">
      <c r="A535" s="1" t="str">
        <f t="shared" si="138"/>
        <v>-ba- : [bə]</v>
      </c>
      <c r="B535" s="1">
        <f t="shared" si="152"/>
        <v>0</v>
      </c>
      <c r="C535" s="1">
        <f t="shared" si="152"/>
        <v>0</v>
      </c>
      <c r="D535" s="1">
        <f t="shared" si="152"/>
        <v>0</v>
      </c>
      <c r="E535" s="7">
        <v>6</v>
      </c>
      <c r="F535" s="9" t="s">
        <v>1305</v>
      </c>
      <c r="G535" s="3" t="e">
        <f t="shared" si="139"/>
        <v>#NAME?</v>
      </c>
      <c r="H535" s="1" t="str">
        <f t="shared" si="140"/>
        <v>bə</v>
      </c>
      <c r="I535" s="1" t="str">
        <f t="shared" si="141"/>
        <v>ba</v>
      </c>
      <c r="J535" s="10">
        <f t="shared" si="142"/>
        <v>2</v>
      </c>
      <c r="K535" s="1">
        <f t="shared" si="143"/>
        <v>2</v>
      </c>
      <c r="L535" s="10">
        <f t="shared" si="144"/>
        <v>2</v>
      </c>
      <c r="M535" s="1" t="str">
        <f t="shared" si="145"/>
        <v>-ba-</v>
      </c>
      <c r="N535" s="1" t="str">
        <f t="shared" si="146"/>
        <v>[bə]</v>
      </c>
      <c r="O535" s="3" t="e" cm="1">
        <f t="array" ref="O535">SUM(_xlfn._xlws.FILTER($G$2:$G$2454,_xlfn.MAP($M$2:$M$2454,_xlfn.LAMBDA(_xlpm.x,_xlpm.x=$M535))))</f>
        <v>#NAME?</v>
      </c>
      <c r="P535" s="4" t="e">
        <f t="shared" si="147"/>
        <v>#NAME?</v>
      </c>
      <c r="Q535" s="6" t="e" cm="1">
        <f t="array" ref="Q535">SUM(_xlfn._xlws.FILTER($G$2:$G$2454,_xlfn.MAP($N$2:$N$2454,_xlfn.LAMBDA(_xlpm.x,_xlpm.x=$N535))))</f>
        <v>#NAME?</v>
      </c>
      <c r="R535" s="4" t="e">
        <f t="shared" si="148"/>
        <v>#NAME?</v>
      </c>
      <c r="S535" s="4" t="e">
        <f t="shared" si="149"/>
        <v>#NAME?</v>
      </c>
      <c r="T535" s="4" t="e">
        <f t="shared" si="150"/>
        <v>#NAME?</v>
      </c>
      <c r="U535" s="4" t="e">
        <f t="shared" si="151"/>
        <v>#NAME?</v>
      </c>
      <c r="V535" s="2"/>
      <c r="X535" s="2"/>
      <c r="AC535" s="2"/>
      <c r="AD535" s="2"/>
    </row>
    <row r="536" spans="1:30">
      <c r="A536" s="1" t="str">
        <f t="shared" si="138"/>
        <v>-ba- : [bæ]</v>
      </c>
      <c r="B536" s="1">
        <f t="shared" si="152"/>
        <v>0</v>
      </c>
      <c r="C536" s="1">
        <f t="shared" si="152"/>
        <v>0</v>
      </c>
      <c r="D536" s="1">
        <f t="shared" si="152"/>
        <v>0</v>
      </c>
      <c r="E536" s="7">
        <v>25</v>
      </c>
      <c r="F536" s="9" t="s">
        <v>20</v>
      </c>
      <c r="G536" s="3" t="e">
        <f t="shared" si="139"/>
        <v>#NAME?</v>
      </c>
      <c r="H536" s="4" t="str">
        <f t="shared" si="140"/>
        <v>bæ</v>
      </c>
      <c r="I536" s="4" t="str">
        <f t="shared" si="141"/>
        <v>ba</v>
      </c>
      <c r="J536" s="10">
        <f t="shared" si="142"/>
        <v>2</v>
      </c>
      <c r="K536" s="1">
        <f t="shared" si="143"/>
        <v>2</v>
      </c>
      <c r="L536" s="10">
        <f t="shared" si="144"/>
        <v>2</v>
      </c>
      <c r="M536" s="1" t="str">
        <f t="shared" si="145"/>
        <v>-ba-</v>
      </c>
      <c r="N536" s="1" t="str">
        <f t="shared" si="146"/>
        <v>[bæ]</v>
      </c>
      <c r="O536" s="3" t="e" cm="1">
        <f t="array" ref="O536">SUM(_xlfn._xlws.FILTER($G$2:$G$2454,_xlfn.MAP($M$2:$M$2454,_xlfn.LAMBDA(_xlpm.x,_xlpm.x=$M536))))</f>
        <v>#NAME?</v>
      </c>
      <c r="P536" s="4" t="e">
        <f t="shared" si="147"/>
        <v>#NAME?</v>
      </c>
      <c r="Q536" s="6" t="e" cm="1">
        <f t="array" ref="Q536">SUM(_xlfn._xlws.FILTER($G$2:$G$2454,_xlfn.MAP($N$2:$N$2454,_xlfn.LAMBDA(_xlpm.x,_xlpm.x=$N536))))</f>
        <v>#NAME?</v>
      </c>
      <c r="R536" s="4" t="e">
        <f t="shared" si="148"/>
        <v>#NAME?</v>
      </c>
      <c r="S536" s="4" t="e">
        <f t="shared" si="149"/>
        <v>#NAME?</v>
      </c>
      <c r="T536" s="4" t="e">
        <f t="shared" si="150"/>
        <v>#NAME?</v>
      </c>
      <c r="U536" s="4" t="e">
        <f t="shared" si="151"/>
        <v>#NAME?</v>
      </c>
      <c r="V536" s="2"/>
      <c r="X536" s="2"/>
      <c r="AC536" s="2"/>
      <c r="AD536" s="2"/>
    </row>
    <row r="537" spans="1:30">
      <c r="A537" s="1" t="str">
        <f t="shared" si="138"/>
        <v>-pre- : [pɹɛ]</v>
      </c>
      <c r="B537" s="1">
        <f t="shared" si="152"/>
        <v>0</v>
      </c>
      <c r="C537" s="1">
        <f t="shared" si="152"/>
        <v>0</v>
      </c>
      <c r="D537" s="1">
        <f t="shared" si="152"/>
        <v>0</v>
      </c>
      <c r="E537" s="7">
        <v>12</v>
      </c>
      <c r="F537" s="9" t="s">
        <v>497</v>
      </c>
      <c r="G537" s="3" t="e">
        <f t="shared" si="139"/>
        <v>#NAME?</v>
      </c>
      <c r="H537" s="4" t="str">
        <f t="shared" si="140"/>
        <v>pɹɛ</v>
      </c>
      <c r="I537" s="4" t="str">
        <f t="shared" si="141"/>
        <v>pre</v>
      </c>
      <c r="J537" s="10">
        <f t="shared" si="142"/>
        <v>3</v>
      </c>
      <c r="K537" s="1">
        <f t="shared" si="143"/>
        <v>3</v>
      </c>
      <c r="L537" s="10">
        <f t="shared" si="144"/>
        <v>3</v>
      </c>
      <c r="M537" s="1" t="str">
        <f t="shared" si="145"/>
        <v>-pre-</v>
      </c>
      <c r="N537" s="1" t="str">
        <f t="shared" si="146"/>
        <v>[pɹɛ]</v>
      </c>
      <c r="O537" s="3" t="e" cm="1">
        <f t="array" ref="O537">SUM(_xlfn._xlws.FILTER($G$2:$G$2454,_xlfn.MAP($M$2:$M$2454,_xlfn.LAMBDA(_xlpm.x,_xlpm.x=$M537))))</f>
        <v>#NAME?</v>
      </c>
      <c r="P537" s="4" t="e">
        <f t="shared" si="147"/>
        <v>#NAME?</v>
      </c>
      <c r="Q537" s="6" t="e" cm="1">
        <f t="array" ref="Q537">SUM(_xlfn._xlws.FILTER($G$2:$G$2454,_xlfn.MAP($N$2:$N$2454,_xlfn.LAMBDA(_xlpm.x,_xlpm.x=$N537))))</f>
        <v>#NAME?</v>
      </c>
      <c r="R537" s="4" t="e">
        <f t="shared" si="148"/>
        <v>#NAME?</v>
      </c>
      <c r="S537" s="4" t="e">
        <f t="shared" si="149"/>
        <v>#NAME?</v>
      </c>
      <c r="T537" s="4" t="e">
        <f t="shared" si="150"/>
        <v>#NAME?</v>
      </c>
      <c r="U537" s="4" t="e">
        <f t="shared" si="151"/>
        <v>#NAME?</v>
      </c>
      <c r="V537" s="2"/>
      <c r="X537" s="2"/>
      <c r="AC537" s="2"/>
      <c r="AD537" s="2"/>
    </row>
    <row r="538" spans="1:30">
      <c r="A538" s="1" t="str">
        <f t="shared" si="138"/>
        <v>-do- : [dɔ]</v>
      </c>
      <c r="B538" s="1">
        <f t="shared" si="152"/>
        <v>0</v>
      </c>
      <c r="C538" s="1">
        <f t="shared" si="152"/>
        <v>0</v>
      </c>
      <c r="D538" s="1">
        <f t="shared" si="152"/>
        <v>0</v>
      </c>
      <c r="E538" s="7">
        <v>5</v>
      </c>
      <c r="F538" s="9" t="s">
        <v>1264</v>
      </c>
      <c r="G538" s="3" t="e">
        <f t="shared" si="139"/>
        <v>#NAME?</v>
      </c>
      <c r="H538" s="4" t="str">
        <f t="shared" si="140"/>
        <v>dɔ</v>
      </c>
      <c r="I538" s="4" t="str">
        <f t="shared" si="141"/>
        <v>do</v>
      </c>
      <c r="J538" s="10">
        <f t="shared" si="142"/>
        <v>2</v>
      </c>
      <c r="K538" s="1">
        <f t="shared" si="143"/>
        <v>2</v>
      </c>
      <c r="L538" s="10">
        <f t="shared" si="144"/>
        <v>2</v>
      </c>
      <c r="M538" s="1" t="str">
        <f t="shared" si="145"/>
        <v>-do-</v>
      </c>
      <c r="N538" s="1" t="str">
        <f t="shared" si="146"/>
        <v>[dɔ]</v>
      </c>
      <c r="O538" s="3" t="e" cm="1">
        <f t="array" ref="O538">SUM(_xlfn._xlws.FILTER($G$2:$G$2454,_xlfn.MAP($M$2:$M$2454,_xlfn.LAMBDA(_xlpm.x,_xlpm.x=$M538))))</f>
        <v>#NAME?</v>
      </c>
      <c r="P538" s="4" t="e">
        <f t="shared" si="147"/>
        <v>#NAME?</v>
      </c>
      <c r="Q538" s="6" t="e" cm="1">
        <f t="array" ref="Q538">SUM(_xlfn._xlws.FILTER($G$2:$G$2454,_xlfn.MAP($N$2:$N$2454,_xlfn.LAMBDA(_xlpm.x,_xlpm.x=$N538))))</f>
        <v>#NAME?</v>
      </c>
      <c r="R538" s="4" t="e">
        <f t="shared" si="148"/>
        <v>#NAME?</v>
      </c>
      <c r="S538" s="4" t="e">
        <f t="shared" si="149"/>
        <v>#NAME?</v>
      </c>
      <c r="T538" s="4" t="e">
        <f t="shared" si="150"/>
        <v>#NAME?</v>
      </c>
      <c r="U538" s="4" t="e">
        <f t="shared" si="151"/>
        <v>#NAME?</v>
      </c>
      <c r="V538" s="2"/>
      <c r="X538" s="2"/>
      <c r="AC538" s="2"/>
      <c r="AD538" s="2"/>
    </row>
    <row r="539" spans="1:30">
      <c r="A539" s="1" t="str">
        <f t="shared" si="138"/>
        <v>-na- : [nɛ]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7</v>
      </c>
      <c r="F539" s="9" t="s">
        <v>1425</v>
      </c>
      <c r="G539" s="3" t="e">
        <f t="shared" si="139"/>
        <v>#NAME?</v>
      </c>
      <c r="H539" s="1" t="str">
        <f t="shared" si="140"/>
        <v>nɛ</v>
      </c>
      <c r="I539" s="1" t="str">
        <f t="shared" si="141"/>
        <v>na</v>
      </c>
      <c r="J539" s="10">
        <f t="shared" si="142"/>
        <v>2</v>
      </c>
      <c r="K539" s="1">
        <f t="shared" si="143"/>
        <v>2</v>
      </c>
      <c r="L539" s="10">
        <f t="shared" si="144"/>
        <v>2</v>
      </c>
      <c r="M539" s="1" t="str">
        <f t="shared" si="145"/>
        <v>-na-</v>
      </c>
      <c r="N539" s="1" t="str">
        <f t="shared" si="146"/>
        <v>[nɛ]</v>
      </c>
      <c r="O539" s="3" t="e" cm="1">
        <f t="array" ref="O539">SUM(_xlfn._xlws.FILTER($G$2:$G$2454,_xlfn.MAP($M$2:$M$2454,_xlfn.LAMBDA(_xlpm.x,_xlpm.x=$M539))))</f>
        <v>#NAME?</v>
      </c>
      <c r="P539" s="4" t="e">
        <f t="shared" si="147"/>
        <v>#NAME?</v>
      </c>
      <c r="Q539" s="6" t="e" cm="1">
        <f t="array" ref="Q539">SUM(_xlfn._xlws.FILTER($G$2:$G$2454,_xlfn.MAP($N$2:$N$2454,_xlfn.LAMBDA(_xlpm.x,_xlpm.x=$N539))))</f>
        <v>#NAME?</v>
      </c>
      <c r="R539" s="4" t="e">
        <f t="shared" si="148"/>
        <v>#NAME?</v>
      </c>
      <c r="S539" s="4" t="e">
        <f t="shared" si="149"/>
        <v>#NAME?</v>
      </c>
      <c r="T539" s="4" t="e">
        <f t="shared" si="150"/>
        <v>#NAME?</v>
      </c>
      <c r="U539" s="4" t="e">
        <f t="shared" si="151"/>
        <v>#NAME?</v>
      </c>
      <c r="V539" s="2"/>
      <c r="X539" s="2"/>
      <c r="AC539" s="2"/>
      <c r="AD539" s="2"/>
    </row>
    <row r="540" spans="1:30">
      <c r="A540" s="1" t="str">
        <f t="shared" si="138"/>
        <v>-ho- : [hoʊ]</v>
      </c>
      <c r="B540" s="1">
        <f t="shared" si="152"/>
        <v>0</v>
      </c>
      <c r="C540" s="1">
        <f t="shared" si="152"/>
        <v>0</v>
      </c>
      <c r="D540" s="1">
        <f t="shared" si="152"/>
        <v>0</v>
      </c>
      <c r="E540" s="7">
        <v>14</v>
      </c>
      <c r="F540" s="9" t="s">
        <v>493</v>
      </c>
      <c r="G540" s="3" t="e">
        <f t="shared" si="139"/>
        <v>#NAME?</v>
      </c>
      <c r="H540" s="4" t="str">
        <f t="shared" si="140"/>
        <v>hoʊ</v>
      </c>
      <c r="I540" s="4" t="str">
        <f t="shared" si="141"/>
        <v>ho</v>
      </c>
      <c r="J540" s="10">
        <f t="shared" si="142"/>
        <v>3</v>
      </c>
      <c r="K540" s="1">
        <f t="shared" si="143"/>
        <v>2</v>
      </c>
      <c r="L540" s="10">
        <f t="shared" si="144"/>
        <v>3</v>
      </c>
      <c r="M540" s="1" t="str">
        <f t="shared" si="145"/>
        <v>-ho-</v>
      </c>
      <c r="N540" s="1" t="str">
        <f t="shared" si="146"/>
        <v>[hoʊ]</v>
      </c>
      <c r="O540" s="3" t="e" cm="1">
        <f t="array" ref="O540">SUM(_xlfn._xlws.FILTER($G$2:$G$2454,_xlfn.MAP($M$2:$M$2454,_xlfn.LAMBDA(_xlpm.x,_xlpm.x=$M540))))</f>
        <v>#NAME?</v>
      </c>
      <c r="P540" s="4" t="e">
        <f t="shared" si="147"/>
        <v>#NAME?</v>
      </c>
      <c r="Q540" s="6" t="e" cm="1">
        <f t="array" ref="Q540">SUM(_xlfn._xlws.FILTER($G$2:$G$2454,_xlfn.MAP($N$2:$N$2454,_xlfn.LAMBDA(_xlpm.x,_xlpm.x=$N540))))</f>
        <v>#NAME?</v>
      </c>
      <c r="R540" s="4" t="e">
        <f t="shared" si="148"/>
        <v>#NAME?</v>
      </c>
      <c r="S540" s="4" t="e">
        <f t="shared" si="149"/>
        <v>#NAME?</v>
      </c>
      <c r="T540" s="4" t="e">
        <f t="shared" si="150"/>
        <v>#NAME?</v>
      </c>
      <c r="U540" s="4" t="e">
        <f t="shared" si="151"/>
        <v>#NAME?</v>
      </c>
      <c r="V540" s="2"/>
      <c r="X540" s="2"/>
      <c r="AC540" s="2"/>
      <c r="AD540" s="2"/>
    </row>
    <row r="541" spans="1:30">
      <c r="A541" s="1" t="str">
        <f t="shared" si="138"/>
        <v>-ma- : [mæ]</v>
      </c>
      <c r="B541" s="1">
        <f t="shared" si="152"/>
        <v>0</v>
      </c>
      <c r="C541" s="1">
        <f t="shared" si="152"/>
        <v>1</v>
      </c>
      <c r="D541" s="1">
        <f t="shared" si="152"/>
        <v>0</v>
      </c>
      <c r="E541" s="7">
        <v>39</v>
      </c>
      <c r="F541" s="9" t="s">
        <v>166</v>
      </c>
      <c r="G541" s="3" t="e">
        <f t="shared" si="139"/>
        <v>#NAME?</v>
      </c>
      <c r="H541" s="1" t="str">
        <f t="shared" si="140"/>
        <v>mæ</v>
      </c>
      <c r="I541" s="1" t="str">
        <f t="shared" si="141"/>
        <v>ma</v>
      </c>
      <c r="J541" s="10">
        <f t="shared" si="142"/>
        <v>2</v>
      </c>
      <c r="K541" s="1">
        <f t="shared" si="143"/>
        <v>2</v>
      </c>
      <c r="L541" s="10">
        <f t="shared" si="144"/>
        <v>2</v>
      </c>
      <c r="M541" s="1" t="str">
        <f t="shared" si="145"/>
        <v>-ma-</v>
      </c>
      <c r="N541" s="1" t="str">
        <f t="shared" si="146"/>
        <v>[mæ]</v>
      </c>
      <c r="O541" s="3" t="e" cm="1">
        <f t="array" ref="O541">SUM(_xlfn._xlws.FILTER($G$2:$G$2454,_xlfn.MAP($M$2:$M$2454,_xlfn.LAMBDA(_xlpm.x,_xlpm.x=$M541))))</f>
        <v>#NAME?</v>
      </c>
      <c r="P541" s="4" t="e">
        <f t="shared" si="147"/>
        <v>#NAME?</v>
      </c>
      <c r="Q541" s="6" t="e" cm="1">
        <f t="array" ref="Q541">SUM(_xlfn._xlws.FILTER($G$2:$G$2454,_xlfn.MAP($N$2:$N$2454,_xlfn.LAMBDA(_xlpm.x,_xlpm.x=$N541))))</f>
        <v>#NAME?</v>
      </c>
      <c r="R541" s="4" t="e">
        <f t="shared" si="148"/>
        <v>#NAME?</v>
      </c>
      <c r="S541" s="4" t="e">
        <f t="shared" si="149"/>
        <v>#NAME?</v>
      </c>
      <c r="T541" s="4" t="e">
        <f t="shared" si="150"/>
        <v>#NAME?</v>
      </c>
      <c r="U541" s="4" t="e">
        <f t="shared" si="151"/>
        <v>#NAME?</v>
      </c>
      <c r="V541" s="2"/>
      <c r="X541" s="2"/>
      <c r="AC541" s="2"/>
      <c r="AD541" s="2"/>
    </row>
    <row r="542" spans="1:30">
      <c r="A542" s="1" t="str">
        <f t="shared" si="138"/>
        <v>-nu- : [nʌ]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5</v>
      </c>
      <c r="F542" s="9" t="s">
        <v>965</v>
      </c>
      <c r="G542" s="3" t="e">
        <f t="shared" si="139"/>
        <v>#NAME?</v>
      </c>
      <c r="H542" s="4" t="str">
        <f t="shared" si="140"/>
        <v>nʌ</v>
      </c>
      <c r="I542" s="4" t="str">
        <f t="shared" si="141"/>
        <v>nu</v>
      </c>
      <c r="J542" s="10">
        <f t="shared" si="142"/>
        <v>2</v>
      </c>
      <c r="K542" s="1">
        <f t="shared" si="143"/>
        <v>2</v>
      </c>
      <c r="L542" s="10">
        <f t="shared" si="144"/>
        <v>2</v>
      </c>
      <c r="M542" s="1" t="str">
        <f t="shared" si="145"/>
        <v>-nu-</v>
      </c>
      <c r="N542" s="1" t="str">
        <f t="shared" si="146"/>
        <v>[nʌ]</v>
      </c>
      <c r="O542" s="3" t="e" cm="1">
        <f t="array" ref="O542">SUM(_xlfn._xlws.FILTER($G$2:$G$2454,_xlfn.MAP($M$2:$M$2454,_xlfn.LAMBDA(_xlpm.x,_xlpm.x=$M542))))</f>
        <v>#NAME?</v>
      </c>
      <c r="P542" s="4" t="e">
        <f t="shared" si="147"/>
        <v>#NAME?</v>
      </c>
      <c r="Q542" s="6" t="e" cm="1">
        <f t="array" ref="Q542">SUM(_xlfn._xlws.FILTER($G$2:$G$2454,_xlfn.MAP($N$2:$N$2454,_xlfn.LAMBDA(_xlpm.x,_xlpm.x=$N542))))</f>
        <v>#NAME?</v>
      </c>
      <c r="R542" s="4" t="e">
        <f t="shared" si="148"/>
        <v>#NAME?</v>
      </c>
      <c r="S542" s="4" t="e">
        <f t="shared" si="149"/>
        <v>#NAME?</v>
      </c>
      <c r="T542" s="4" t="e">
        <f t="shared" si="150"/>
        <v>#NAME?</v>
      </c>
      <c r="U542" s="4" t="e">
        <f t="shared" si="151"/>
        <v>#NAME?</v>
      </c>
      <c r="V542" s="2"/>
      <c r="X542" s="2"/>
      <c r="AC542" s="2"/>
      <c r="AD542" s="2"/>
    </row>
    <row r="543" spans="1:30">
      <c r="A543" s="1" t="str">
        <f t="shared" si="138"/>
        <v>-sto- : [stɑ]</v>
      </c>
      <c r="B543" s="1">
        <f t="shared" si="153"/>
        <v>0</v>
      </c>
      <c r="C543" s="1">
        <f t="shared" si="153"/>
        <v>0</v>
      </c>
      <c r="D543" s="1">
        <f t="shared" si="153"/>
        <v>0</v>
      </c>
      <c r="E543" s="7">
        <v>5</v>
      </c>
      <c r="F543" s="9" t="s">
        <v>1080</v>
      </c>
      <c r="G543" s="3" t="e">
        <f t="shared" si="139"/>
        <v>#NAME?</v>
      </c>
      <c r="H543" s="4" t="str">
        <f t="shared" si="140"/>
        <v>stɑ</v>
      </c>
      <c r="I543" s="4" t="str">
        <f t="shared" si="141"/>
        <v>sto</v>
      </c>
      <c r="J543" s="10">
        <f t="shared" si="142"/>
        <v>3</v>
      </c>
      <c r="K543" s="1">
        <f t="shared" si="143"/>
        <v>3</v>
      </c>
      <c r="L543" s="10">
        <f t="shared" si="144"/>
        <v>3</v>
      </c>
      <c r="M543" s="1" t="str">
        <f t="shared" si="145"/>
        <v>-sto-</v>
      </c>
      <c r="N543" s="1" t="str">
        <f t="shared" si="146"/>
        <v>[stɑ]</v>
      </c>
      <c r="O543" s="3" t="e" cm="1">
        <f t="array" ref="O543">SUM(_xlfn._xlws.FILTER($G$2:$G$2454,_xlfn.MAP($M$2:$M$2454,_xlfn.LAMBDA(_xlpm.x,_xlpm.x=$M543))))</f>
        <v>#NAME?</v>
      </c>
      <c r="P543" s="4" t="e">
        <f t="shared" si="147"/>
        <v>#NAME?</v>
      </c>
      <c r="Q543" s="6" t="e" cm="1">
        <f t="array" ref="Q543">SUM(_xlfn._xlws.FILTER($G$2:$G$2454,_xlfn.MAP($N$2:$N$2454,_xlfn.LAMBDA(_xlpm.x,_xlpm.x=$N543))))</f>
        <v>#NAME?</v>
      </c>
      <c r="R543" s="4" t="e">
        <f t="shared" si="148"/>
        <v>#NAME?</v>
      </c>
      <c r="S543" s="4" t="e">
        <f t="shared" si="149"/>
        <v>#NAME?</v>
      </c>
      <c r="T543" s="4" t="e">
        <f t="shared" si="150"/>
        <v>#NAME?</v>
      </c>
      <c r="U543" s="4" t="e">
        <f t="shared" si="151"/>
        <v>#NAME?</v>
      </c>
      <c r="V543" s="2"/>
      <c r="X543" s="2"/>
      <c r="AC543" s="2"/>
      <c r="AD543" s="2"/>
    </row>
    <row r="544" spans="1:30">
      <c r="A544" s="1" t="str">
        <f t="shared" si="138"/>
        <v>-se- : [sɛ]</v>
      </c>
      <c r="B544" s="1">
        <f t="shared" si="153"/>
        <v>0</v>
      </c>
      <c r="C544" s="1">
        <f t="shared" si="153"/>
        <v>0</v>
      </c>
      <c r="D544" s="1">
        <f t="shared" si="153"/>
        <v>0</v>
      </c>
      <c r="E544" s="7">
        <v>35</v>
      </c>
      <c r="F544" s="9" t="s">
        <v>596</v>
      </c>
      <c r="G544" s="3" t="e">
        <f t="shared" si="139"/>
        <v>#NAME?</v>
      </c>
      <c r="H544" s="1" t="str">
        <f t="shared" si="140"/>
        <v>sɛ</v>
      </c>
      <c r="I544" s="1" t="str">
        <f t="shared" si="141"/>
        <v>se</v>
      </c>
      <c r="J544" s="10">
        <f t="shared" si="142"/>
        <v>2</v>
      </c>
      <c r="K544" s="1">
        <f t="shared" si="143"/>
        <v>2</v>
      </c>
      <c r="L544" s="10">
        <f t="shared" si="144"/>
        <v>2</v>
      </c>
      <c r="M544" s="1" t="str">
        <f t="shared" si="145"/>
        <v>-se-</v>
      </c>
      <c r="N544" s="1" t="str">
        <f t="shared" si="146"/>
        <v>[sɛ]</v>
      </c>
      <c r="O544" s="3" t="e" cm="1">
        <f t="array" ref="O544">SUM(_xlfn._xlws.FILTER($G$2:$G$2454,_xlfn.MAP($M$2:$M$2454,_xlfn.LAMBDA(_xlpm.x,_xlpm.x=$M544))))</f>
        <v>#NAME?</v>
      </c>
      <c r="P544" s="4" t="e">
        <f t="shared" si="147"/>
        <v>#NAME?</v>
      </c>
      <c r="Q544" s="6" t="e" cm="1">
        <f t="array" ref="Q544">SUM(_xlfn._xlws.FILTER($G$2:$G$2454,_xlfn.MAP($N$2:$N$2454,_xlfn.LAMBDA(_xlpm.x,_xlpm.x=$N544))))</f>
        <v>#NAME?</v>
      </c>
      <c r="R544" s="4" t="e">
        <f t="shared" si="148"/>
        <v>#NAME?</v>
      </c>
      <c r="S544" s="4" t="e">
        <f t="shared" si="149"/>
        <v>#NAME?</v>
      </c>
      <c r="T544" s="4" t="e">
        <f t="shared" si="150"/>
        <v>#NAME?</v>
      </c>
      <c r="U544" s="4" t="e">
        <f t="shared" si="151"/>
        <v>#NAME?</v>
      </c>
      <c r="V544" s="2"/>
      <c r="X544" s="2"/>
      <c r="AC544" s="2"/>
      <c r="AD544" s="2"/>
    </row>
    <row r="545" spans="1:30">
      <c r="A545" s="1" t="str">
        <f t="shared" si="138"/>
        <v>-ba- : [bɛ]</v>
      </c>
      <c r="B545" s="1">
        <f t="shared" si="153"/>
        <v>0</v>
      </c>
      <c r="C545" s="1">
        <f t="shared" si="153"/>
        <v>0</v>
      </c>
      <c r="D545" s="1">
        <f t="shared" si="153"/>
        <v>0</v>
      </c>
      <c r="E545" s="7">
        <v>1</v>
      </c>
      <c r="F545" s="9" t="s">
        <v>1844</v>
      </c>
      <c r="G545" s="3" t="e">
        <f t="shared" si="139"/>
        <v>#NAME?</v>
      </c>
      <c r="H545" s="1" t="str">
        <f t="shared" si="140"/>
        <v>bɛ</v>
      </c>
      <c r="I545" s="1" t="str">
        <f t="shared" si="141"/>
        <v>ba</v>
      </c>
      <c r="J545" s="10">
        <f t="shared" si="142"/>
        <v>2</v>
      </c>
      <c r="K545" s="1">
        <f t="shared" si="143"/>
        <v>2</v>
      </c>
      <c r="L545" s="10">
        <f t="shared" si="144"/>
        <v>2</v>
      </c>
      <c r="M545" s="1" t="str">
        <f t="shared" si="145"/>
        <v>-ba-</v>
      </c>
      <c r="N545" s="1" t="str">
        <f t="shared" si="146"/>
        <v>[bɛ]</v>
      </c>
      <c r="O545" s="3" t="e" cm="1">
        <f t="array" ref="O545">SUM(_xlfn._xlws.FILTER($G$2:$G$2454,_xlfn.MAP($M$2:$M$2454,_xlfn.LAMBDA(_xlpm.x,_xlpm.x=$M545))))</f>
        <v>#NAME?</v>
      </c>
      <c r="P545" s="4" t="e">
        <f t="shared" si="147"/>
        <v>#NAME?</v>
      </c>
      <c r="Q545" s="6" t="e" cm="1">
        <f t="array" ref="Q545">SUM(_xlfn._xlws.FILTER($G$2:$G$2454,_xlfn.MAP($N$2:$N$2454,_xlfn.LAMBDA(_xlpm.x,_xlpm.x=$N545))))</f>
        <v>#NAME?</v>
      </c>
      <c r="R545" s="4" t="e">
        <f t="shared" si="148"/>
        <v>#NAME?</v>
      </c>
      <c r="S545" s="4" t="e">
        <f t="shared" si="149"/>
        <v>#NAME?</v>
      </c>
      <c r="T545" s="4" t="e">
        <f t="shared" si="150"/>
        <v>#NAME?</v>
      </c>
      <c r="U545" s="4" t="e">
        <f t="shared" si="151"/>
        <v>#NAME?</v>
      </c>
      <c r="V545" s="2"/>
      <c r="X545" s="2"/>
      <c r="AC545" s="2"/>
      <c r="AD545" s="2"/>
    </row>
    <row r="546" spans="1:30">
      <c r="A546" s="1" t="str">
        <f t="shared" si="138"/>
        <v>-bi- : [bɜ]</v>
      </c>
      <c r="B546" s="1">
        <f t="shared" si="153"/>
        <v>0</v>
      </c>
      <c r="C546" s="1">
        <f t="shared" si="153"/>
        <v>0</v>
      </c>
      <c r="D546" s="1">
        <f t="shared" si="153"/>
        <v>0</v>
      </c>
      <c r="E546" s="7">
        <v>4</v>
      </c>
      <c r="F546" s="9" t="s">
        <v>1263</v>
      </c>
      <c r="G546" s="3" t="e">
        <f t="shared" si="139"/>
        <v>#NAME?</v>
      </c>
      <c r="H546" s="4" t="str">
        <f t="shared" si="140"/>
        <v>bɜ</v>
      </c>
      <c r="I546" s="4" t="str">
        <f t="shared" si="141"/>
        <v>bi</v>
      </c>
      <c r="J546" s="10">
        <f t="shared" si="142"/>
        <v>2</v>
      </c>
      <c r="K546" s="1">
        <f t="shared" si="143"/>
        <v>2</v>
      </c>
      <c r="L546" s="10">
        <f t="shared" si="144"/>
        <v>2</v>
      </c>
      <c r="M546" s="1" t="str">
        <f t="shared" si="145"/>
        <v>-bi-</v>
      </c>
      <c r="N546" s="1" t="str">
        <f t="shared" si="146"/>
        <v>[bɜ]</v>
      </c>
      <c r="O546" s="3" t="e" cm="1">
        <f t="array" ref="O546">SUM(_xlfn._xlws.FILTER($G$2:$G$2454,_xlfn.MAP($M$2:$M$2454,_xlfn.LAMBDA(_xlpm.x,_xlpm.x=$M546))))</f>
        <v>#NAME?</v>
      </c>
      <c r="P546" s="4" t="e">
        <f t="shared" si="147"/>
        <v>#NAME?</v>
      </c>
      <c r="Q546" s="6" t="e" cm="1">
        <f t="array" ref="Q546">SUM(_xlfn._xlws.FILTER($G$2:$G$2454,_xlfn.MAP($N$2:$N$2454,_xlfn.LAMBDA(_xlpm.x,_xlpm.x=$N546))))</f>
        <v>#NAME?</v>
      </c>
      <c r="R546" s="4" t="e">
        <f t="shared" si="148"/>
        <v>#NAME?</v>
      </c>
      <c r="S546" s="4" t="e">
        <f t="shared" si="149"/>
        <v>#NAME?</v>
      </c>
      <c r="T546" s="4" t="e">
        <f t="shared" si="150"/>
        <v>#NAME?</v>
      </c>
      <c r="U546" s="4" t="e">
        <f t="shared" si="151"/>
        <v>#NAME?</v>
      </c>
      <c r="V546" s="2"/>
      <c r="X546" s="2"/>
      <c r="AC546" s="2"/>
      <c r="AD546" s="2"/>
    </row>
    <row r="547" spans="1:30">
      <c r="A547" s="1" t="str">
        <f t="shared" si="138"/>
        <v>-bi- : [bi]</v>
      </c>
      <c r="B547" s="1">
        <f t="shared" si="153"/>
        <v>0</v>
      </c>
      <c r="C547" s="1">
        <f t="shared" si="153"/>
        <v>0</v>
      </c>
      <c r="D547" s="1">
        <f t="shared" si="153"/>
        <v>0</v>
      </c>
      <c r="E547" s="7">
        <v>1</v>
      </c>
      <c r="F547" s="9" t="s">
        <v>1924</v>
      </c>
      <c r="G547" s="3" t="e">
        <f t="shared" si="139"/>
        <v>#NAME?</v>
      </c>
      <c r="H547" s="4" t="str">
        <f t="shared" si="140"/>
        <v>bi</v>
      </c>
      <c r="I547" s="4" t="str">
        <f t="shared" si="141"/>
        <v>bi</v>
      </c>
      <c r="J547" s="10">
        <f t="shared" si="142"/>
        <v>2</v>
      </c>
      <c r="K547" s="1">
        <f t="shared" si="143"/>
        <v>2</v>
      </c>
      <c r="L547" s="10">
        <f t="shared" si="144"/>
        <v>2</v>
      </c>
      <c r="M547" s="1" t="str">
        <f t="shared" si="145"/>
        <v>-bi-</v>
      </c>
      <c r="N547" s="1" t="str">
        <f t="shared" si="146"/>
        <v>[bi]</v>
      </c>
      <c r="O547" s="3" t="e" cm="1">
        <f t="array" ref="O547">SUM(_xlfn._xlws.FILTER($G$2:$G$2454,_xlfn.MAP($M$2:$M$2454,_xlfn.LAMBDA(_xlpm.x,_xlpm.x=$M547))))</f>
        <v>#NAME?</v>
      </c>
      <c r="P547" s="4" t="e">
        <f t="shared" si="147"/>
        <v>#NAME?</v>
      </c>
      <c r="Q547" s="6" t="e" cm="1">
        <f t="array" ref="Q547">SUM(_xlfn._xlws.FILTER($G$2:$G$2454,_xlfn.MAP($N$2:$N$2454,_xlfn.LAMBDA(_xlpm.x,_xlpm.x=$N547))))</f>
        <v>#NAME?</v>
      </c>
      <c r="R547" s="4" t="e">
        <f t="shared" si="148"/>
        <v>#NAME?</v>
      </c>
      <c r="S547" s="4" t="e">
        <f t="shared" si="149"/>
        <v>#NAME?</v>
      </c>
      <c r="T547" s="4" t="e">
        <f t="shared" si="150"/>
        <v>#NAME?</v>
      </c>
      <c r="U547" s="4" t="e">
        <f t="shared" si="151"/>
        <v>#NAME?</v>
      </c>
      <c r="V547" s="2"/>
      <c r="X547" s="2"/>
      <c r="AC547" s="2"/>
      <c r="AD547" s="2"/>
    </row>
    <row r="548" spans="1:30">
      <c r="A548" s="1" t="str">
        <f t="shared" si="138"/>
        <v>-gi- : [ɡɪ]</v>
      </c>
      <c r="B548" s="1">
        <f t="shared" si="153"/>
        <v>0</v>
      </c>
      <c r="C548" s="1">
        <f t="shared" si="153"/>
        <v>0</v>
      </c>
      <c r="D548" s="1">
        <f t="shared" si="153"/>
        <v>0</v>
      </c>
      <c r="E548" s="7">
        <v>9</v>
      </c>
      <c r="F548" s="9" t="s">
        <v>701</v>
      </c>
      <c r="G548" s="3" t="e">
        <f t="shared" si="139"/>
        <v>#NAME?</v>
      </c>
      <c r="H548" s="4" t="str">
        <f t="shared" si="140"/>
        <v>ɡɪ</v>
      </c>
      <c r="I548" s="4" t="str">
        <f t="shared" si="141"/>
        <v>gi</v>
      </c>
      <c r="J548" s="10">
        <f t="shared" si="142"/>
        <v>2</v>
      </c>
      <c r="K548" s="1">
        <f t="shared" si="143"/>
        <v>2</v>
      </c>
      <c r="L548" s="10">
        <f t="shared" si="144"/>
        <v>2</v>
      </c>
      <c r="M548" s="1" t="str">
        <f t="shared" si="145"/>
        <v>-gi-</v>
      </c>
      <c r="N548" s="1" t="str">
        <f t="shared" si="146"/>
        <v>[ɡɪ]</v>
      </c>
      <c r="O548" s="3" t="e" cm="1">
        <f t="array" ref="O548">SUM(_xlfn._xlws.FILTER($G$2:$G$2454,_xlfn.MAP($M$2:$M$2454,_xlfn.LAMBDA(_xlpm.x,_xlpm.x=$M548))))</f>
        <v>#NAME?</v>
      </c>
      <c r="P548" s="4" t="e">
        <f t="shared" si="147"/>
        <v>#NAME?</v>
      </c>
      <c r="Q548" s="6" t="e" cm="1">
        <f t="array" ref="Q548">SUM(_xlfn._xlws.FILTER($G$2:$G$2454,_xlfn.MAP($N$2:$N$2454,_xlfn.LAMBDA(_xlpm.x,_xlpm.x=$N548))))</f>
        <v>#NAME?</v>
      </c>
      <c r="R548" s="4" t="e">
        <f t="shared" si="148"/>
        <v>#NAME?</v>
      </c>
      <c r="S548" s="4" t="e">
        <f t="shared" si="149"/>
        <v>#NAME?</v>
      </c>
      <c r="T548" s="4" t="e">
        <f t="shared" si="150"/>
        <v>#NAME?</v>
      </c>
      <c r="U548" s="4" t="e">
        <f t="shared" si="151"/>
        <v>#NAME?</v>
      </c>
      <c r="V548" s="2"/>
      <c r="X548" s="2"/>
      <c r="AC548" s="2"/>
      <c r="AD548" s="2"/>
    </row>
    <row r="549" spans="1:30">
      <c r="A549" s="1" t="str">
        <f t="shared" si="138"/>
        <v>-ve- : [və]</v>
      </c>
      <c r="B549" s="1">
        <f t="shared" si="153"/>
        <v>0</v>
      </c>
      <c r="C549" s="1">
        <f t="shared" si="153"/>
        <v>0</v>
      </c>
      <c r="D549" s="1">
        <f t="shared" si="153"/>
        <v>0</v>
      </c>
      <c r="E549" s="7">
        <v>48</v>
      </c>
      <c r="F549" s="9" t="s">
        <v>438</v>
      </c>
      <c r="G549" s="3" t="e">
        <f t="shared" si="139"/>
        <v>#NAME?</v>
      </c>
      <c r="H549" s="1" t="str">
        <f t="shared" si="140"/>
        <v>və</v>
      </c>
      <c r="I549" s="1" t="str">
        <f t="shared" si="141"/>
        <v>ve</v>
      </c>
      <c r="J549" s="10">
        <f t="shared" si="142"/>
        <v>2</v>
      </c>
      <c r="K549" s="1">
        <f t="shared" si="143"/>
        <v>2</v>
      </c>
      <c r="L549" s="10">
        <f t="shared" si="144"/>
        <v>2</v>
      </c>
      <c r="M549" s="1" t="str">
        <f t="shared" si="145"/>
        <v>-ve-</v>
      </c>
      <c r="N549" s="1" t="str">
        <f t="shared" si="146"/>
        <v>[və]</v>
      </c>
      <c r="O549" s="3" t="e" cm="1">
        <f t="array" ref="O549">SUM(_xlfn._xlws.FILTER($G$2:$G$2454,_xlfn.MAP($M$2:$M$2454,_xlfn.LAMBDA(_xlpm.x,_xlpm.x=$M549))))</f>
        <v>#NAME?</v>
      </c>
      <c r="P549" s="4" t="e">
        <f t="shared" si="147"/>
        <v>#NAME?</v>
      </c>
      <c r="Q549" s="6" t="e" cm="1">
        <f t="array" ref="Q549">SUM(_xlfn._xlws.FILTER($G$2:$G$2454,_xlfn.MAP($N$2:$N$2454,_xlfn.LAMBDA(_xlpm.x,_xlpm.x=$N549))))</f>
        <v>#NAME?</v>
      </c>
      <c r="R549" s="4" t="e">
        <f t="shared" si="148"/>
        <v>#NAME?</v>
      </c>
      <c r="S549" s="4" t="e">
        <f t="shared" si="149"/>
        <v>#NAME?</v>
      </c>
      <c r="T549" s="4" t="e">
        <f t="shared" si="150"/>
        <v>#NAME?</v>
      </c>
      <c r="U549" s="4" t="e">
        <f t="shared" si="151"/>
        <v>#NAME?</v>
      </c>
      <c r="V549" s="2"/>
      <c r="X549" s="2"/>
      <c r="AC549" s="2"/>
      <c r="AD549" s="2"/>
    </row>
    <row r="550" spans="1:30">
      <c r="A550" s="1" t="str">
        <f t="shared" si="138"/>
        <v>-wo- : [wʌ]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3</v>
      </c>
      <c r="F550" s="9" t="s">
        <v>1472</v>
      </c>
      <c r="G550" s="3" t="e">
        <f t="shared" si="139"/>
        <v>#NAME?</v>
      </c>
      <c r="H550" s="4" t="str">
        <f t="shared" si="140"/>
        <v>wʌ</v>
      </c>
      <c r="I550" s="4" t="str">
        <f t="shared" si="141"/>
        <v>wo</v>
      </c>
      <c r="J550" s="10">
        <f t="shared" si="142"/>
        <v>2</v>
      </c>
      <c r="K550" s="1">
        <f t="shared" si="143"/>
        <v>2</v>
      </c>
      <c r="L550" s="10">
        <f t="shared" si="144"/>
        <v>2</v>
      </c>
      <c r="M550" s="1" t="str">
        <f t="shared" si="145"/>
        <v>-wo-</v>
      </c>
      <c r="N550" s="1" t="str">
        <f t="shared" si="146"/>
        <v>[wʌ]</v>
      </c>
      <c r="O550" s="3" t="e" cm="1">
        <f t="array" ref="O550">SUM(_xlfn._xlws.FILTER($G$2:$G$2454,_xlfn.MAP($M$2:$M$2454,_xlfn.LAMBDA(_xlpm.x,_xlpm.x=$M550))))</f>
        <v>#NAME?</v>
      </c>
      <c r="P550" s="4" t="e">
        <f t="shared" si="147"/>
        <v>#NAME?</v>
      </c>
      <c r="Q550" s="6" t="e" cm="1">
        <f t="array" ref="Q550">SUM(_xlfn._xlws.FILTER($G$2:$G$2454,_xlfn.MAP($N$2:$N$2454,_xlfn.LAMBDA(_xlpm.x,_xlpm.x=$N550))))</f>
        <v>#NAME?</v>
      </c>
      <c r="R550" s="4" t="e">
        <f t="shared" si="148"/>
        <v>#NAME?</v>
      </c>
      <c r="S550" s="4" t="e">
        <f t="shared" si="149"/>
        <v>#NAME?</v>
      </c>
      <c r="T550" s="4" t="e">
        <f t="shared" si="150"/>
        <v>#NAME?</v>
      </c>
      <c r="U550" s="4" t="e">
        <f t="shared" si="151"/>
        <v>#NAME?</v>
      </c>
      <c r="V550" s="2"/>
      <c r="X550" s="2"/>
      <c r="AC550" s="2"/>
      <c r="AD550" s="2"/>
    </row>
    <row r="551" spans="1:30">
      <c r="A551" s="1" t="str">
        <f t="shared" si="138"/>
        <v>-me- : [mɪ]</v>
      </c>
      <c r="B551" s="1">
        <f t="shared" si="153"/>
        <v>0</v>
      </c>
      <c r="C551" s="1">
        <f t="shared" si="153"/>
        <v>1</v>
      </c>
      <c r="D551" s="1">
        <f t="shared" si="153"/>
        <v>0</v>
      </c>
      <c r="E551" s="7">
        <v>3</v>
      </c>
      <c r="F551" s="9" t="s">
        <v>1818</v>
      </c>
      <c r="G551" s="3" t="e">
        <f t="shared" si="139"/>
        <v>#NAME?</v>
      </c>
      <c r="H551" s="1" t="str">
        <f t="shared" si="140"/>
        <v>mɪ</v>
      </c>
      <c r="I551" s="1" t="str">
        <f t="shared" si="141"/>
        <v>me</v>
      </c>
      <c r="J551" s="10">
        <f t="shared" si="142"/>
        <v>2</v>
      </c>
      <c r="K551" s="1">
        <f t="shared" si="143"/>
        <v>2</v>
      </c>
      <c r="L551" s="10">
        <f t="shared" si="144"/>
        <v>2</v>
      </c>
      <c r="M551" s="1" t="str">
        <f t="shared" si="145"/>
        <v>-me-</v>
      </c>
      <c r="N551" s="1" t="str">
        <f t="shared" si="146"/>
        <v>[mɪ]</v>
      </c>
      <c r="O551" s="3" t="e" cm="1">
        <f t="array" ref="O551">SUM(_xlfn._xlws.FILTER($G$2:$G$2454,_xlfn.MAP($M$2:$M$2454,_xlfn.LAMBDA(_xlpm.x,_xlpm.x=$M551))))</f>
        <v>#NAME?</v>
      </c>
      <c r="P551" s="4" t="e">
        <f t="shared" si="147"/>
        <v>#NAME?</v>
      </c>
      <c r="Q551" s="6" t="e" cm="1">
        <f t="array" ref="Q551">SUM(_xlfn._xlws.FILTER($G$2:$G$2454,_xlfn.MAP($N$2:$N$2454,_xlfn.LAMBDA(_xlpm.x,_xlpm.x=$N551))))</f>
        <v>#NAME?</v>
      </c>
      <c r="R551" s="4" t="e">
        <f t="shared" si="148"/>
        <v>#NAME?</v>
      </c>
      <c r="S551" s="4" t="e">
        <f t="shared" si="149"/>
        <v>#NAME?</v>
      </c>
      <c r="T551" s="4" t="e">
        <f t="shared" si="150"/>
        <v>#NAME?</v>
      </c>
      <c r="U551" s="4" t="e">
        <f t="shared" si="151"/>
        <v>#NAME?</v>
      </c>
      <c r="V551" s="2"/>
      <c r="X551" s="2"/>
      <c r="AC551" s="2"/>
      <c r="AD551" s="2"/>
    </row>
    <row r="552" spans="1:30">
      <c r="A552" s="1" t="str">
        <f t="shared" si="138"/>
        <v>-le- : [lɛ]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36</v>
      </c>
      <c r="F552" s="9" t="s">
        <v>456</v>
      </c>
      <c r="G552" s="3" t="e">
        <f t="shared" si="139"/>
        <v>#NAME?</v>
      </c>
      <c r="H552" s="4" t="str">
        <f t="shared" si="140"/>
        <v>lɛ</v>
      </c>
      <c r="I552" s="4" t="str">
        <f t="shared" si="141"/>
        <v>le</v>
      </c>
      <c r="J552" s="10">
        <f t="shared" si="142"/>
        <v>2</v>
      </c>
      <c r="K552" s="1">
        <f t="shared" si="143"/>
        <v>2</v>
      </c>
      <c r="L552" s="10">
        <f t="shared" si="144"/>
        <v>2</v>
      </c>
      <c r="M552" s="1" t="str">
        <f t="shared" si="145"/>
        <v>-le-</v>
      </c>
      <c r="N552" s="1" t="str">
        <f t="shared" si="146"/>
        <v>[lɛ]</v>
      </c>
      <c r="O552" s="3" t="e" cm="1">
        <f t="array" ref="O552">SUM(_xlfn._xlws.FILTER($G$2:$G$2454,_xlfn.MAP($M$2:$M$2454,_xlfn.LAMBDA(_xlpm.x,_xlpm.x=$M552))))</f>
        <v>#NAME?</v>
      </c>
      <c r="P552" s="4" t="e">
        <f t="shared" si="147"/>
        <v>#NAME?</v>
      </c>
      <c r="Q552" s="6" t="e" cm="1">
        <f t="array" ref="Q552">SUM(_xlfn._xlws.FILTER($G$2:$G$2454,_xlfn.MAP($N$2:$N$2454,_xlfn.LAMBDA(_xlpm.x,_xlpm.x=$N552))))</f>
        <v>#NAME?</v>
      </c>
      <c r="R552" s="4" t="e">
        <f t="shared" si="148"/>
        <v>#NAME?</v>
      </c>
      <c r="S552" s="4" t="e">
        <f t="shared" si="149"/>
        <v>#NAME?</v>
      </c>
      <c r="T552" s="4" t="e">
        <f t="shared" si="150"/>
        <v>#NAME?</v>
      </c>
      <c r="U552" s="4" t="e">
        <f t="shared" si="151"/>
        <v>#NAME?</v>
      </c>
      <c r="V552" s="2"/>
      <c r="X552" s="2"/>
      <c r="AC552" s="2"/>
      <c r="AD552" s="2"/>
    </row>
    <row r="553" spans="1:30">
      <c r="A553" s="1" t="str">
        <f t="shared" si="138"/>
        <v>-di- : [də]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8</v>
      </c>
      <c r="F553" s="9" t="s">
        <v>1397</v>
      </c>
      <c r="G553" s="3" t="e">
        <f t="shared" si="139"/>
        <v>#NAME?</v>
      </c>
      <c r="H553" s="4" t="str">
        <f t="shared" si="140"/>
        <v>də</v>
      </c>
      <c r="I553" s="4" t="str">
        <f t="shared" si="141"/>
        <v>di</v>
      </c>
      <c r="J553" s="10">
        <f t="shared" si="142"/>
        <v>2</v>
      </c>
      <c r="K553" s="1">
        <f t="shared" si="143"/>
        <v>2</v>
      </c>
      <c r="L553" s="10">
        <f t="shared" si="144"/>
        <v>2</v>
      </c>
      <c r="M553" s="1" t="str">
        <f t="shared" si="145"/>
        <v>-di-</v>
      </c>
      <c r="N553" s="1" t="str">
        <f t="shared" si="146"/>
        <v>[də]</v>
      </c>
      <c r="O553" s="3" t="e" cm="1">
        <f t="array" ref="O553">SUM(_xlfn._xlws.FILTER($G$2:$G$2454,_xlfn.MAP($M$2:$M$2454,_xlfn.LAMBDA(_xlpm.x,_xlpm.x=$M553))))</f>
        <v>#NAME?</v>
      </c>
      <c r="P553" s="4" t="e">
        <f t="shared" si="147"/>
        <v>#NAME?</v>
      </c>
      <c r="Q553" s="6" t="e" cm="1">
        <f t="array" ref="Q553">SUM(_xlfn._xlws.FILTER($G$2:$G$2454,_xlfn.MAP($N$2:$N$2454,_xlfn.LAMBDA(_xlpm.x,_xlpm.x=$N553))))</f>
        <v>#NAME?</v>
      </c>
      <c r="R553" s="4" t="e">
        <f t="shared" si="148"/>
        <v>#NAME?</v>
      </c>
      <c r="S553" s="4" t="e">
        <f t="shared" si="149"/>
        <v>#NAME?</v>
      </c>
      <c r="T553" s="4" t="e">
        <f t="shared" si="150"/>
        <v>#NAME?</v>
      </c>
      <c r="U553" s="4" t="e">
        <f t="shared" si="151"/>
        <v>#NAME?</v>
      </c>
      <c r="V553" s="2"/>
      <c r="X553" s="2"/>
      <c r="AC553" s="2"/>
      <c r="AD553" s="2"/>
    </row>
    <row r="554" spans="1:30">
      <c r="A554" s="1" t="str">
        <f t="shared" si="138"/>
        <v>-tou- : [tʊ]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2</v>
      </c>
      <c r="F554" s="9" t="s">
        <v>1039</v>
      </c>
      <c r="G554" s="3" t="e">
        <f t="shared" si="139"/>
        <v>#NAME?</v>
      </c>
      <c r="H554" s="4" t="str">
        <f t="shared" si="140"/>
        <v>tʊ</v>
      </c>
      <c r="I554" s="4" t="str">
        <f t="shared" si="141"/>
        <v>tou</v>
      </c>
      <c r="J554" s="10">
        <f t="shared" si="142"/>
        <v>2</v>
      </c>
      <c r="K554" s="1">
        <f t="shared" si="143"/>
        <v>3</v>
      </c>
      <c r="L554" s="10">
        <f t="shared" si="144"/>
        <v>3</v>
      </c>
      <c r="M554" s="1" t="str">
        <f t="shared" si="145"/>
        <v>-tou-</v>
      </c>
      <c r="N554" s="1" t="str">
        <f t="shared" si="146"/>
        <v>[tʊ]</v>
      </c>
      <c r="O554" s="3" t="e" cm="1">
        <f t="array" ref="O554">SUM(_xlfn._xlws.FILTER($G$2:$G$2454,_xlfn.MAP($M$2:$M$2454,_xlfn.LAMBDA(_xlpm.x,_xlpm.x=$M554))))</f>
        <v>#NAME?</v>
      </c>
      <c r="P554" s="4" t="e">
        <f t="shared" si="147"/>
        <v>#NAME?</v>
      </c>
      <c r="Q554" s="6" t="e" cm="1">
        <f t="array" ref="Q554">SUM(_xlfn._xlws.FILTER($G$2:$G$2454,_xlfn.MAP($N$2:$N$2454,_xlfn.LAMBDA(_xlpm.x,_xlpm.x=$N554))))</f>
        <v>#NAME?</v>
      </c>
      <c r="R554" s="4" t="e">
        <f t="shared" si="148"/>
        <v>#NAME?</v>
      </c>
      <c r="S554" s="4" t="e">
        <f t="shared" si="149"/>
        <v>#NAME?</v>
      </c>
      <c r="T554" s="4" t="e">
        <f t="shared" si="150"/>
        <v>#NAME?</v>
      </c>
      <c r="U554" s="4" t="e">
        <f t="shared" si="151"/>
        <v>#NAME?</v>
      </c>
      <c r="V554" s="2"/>
      <c r="X554" s="2"/>
      <c r="AC554" s="2"/>
      <c r="AD554" s="2"/>
    </row>
    <row r="555" spans="1:30">
      <c r="A555" s="1" t="str">
        <f t="shared" si="138"/>
        <v>-trai- : [tɹə]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2459</v>
      </c>
      <c r="G555" s="3" t="e">
        <f t="shared" si="139"/>
        <v>#NAME?</v>
      </c>
      <c r="H555" s="4" t="str">
        <f t="shared" si="140"/>
        <v>tɹə</v>
      </c>
      <c r="I555" s="4" t="str">
        <f t="shared" si="141"/>
        <v>trai</v>
      </c>
      <c r="J555" s="10">
        <f t="shared" si="142"/>
        <v>3</v>
      </c>
      <c r="K555" s="1">
        <f t="shared" si="143"/>
        <v>4</v>
      </c>
      <c r="L555" s="10">
        <f t="shared" si="144"/>
        <v>4</v>
      </c>
      <c r="M555" s="1" t="str">
        <f t="shared" si="145"/>
        <v>-trai-</v>
      </c>
      <c r="N555" s="1" t="str">
        <f t="shared" si="146"/>
        <v>[tɹə]</v>
      </c>
      <c r="O555" s="3" t="e" cm="1">
        <f t="array" ref="O555">SUM(_xlfn._xlws.FILTER($G$2:$G$2454,_xlfn.MAP($M$2:$M$2454,_xlfn.LAMBDA(_xlpm.x,_xlpm.x=$M555))))</f>
        <v>#NAME?</v>
      </c>
      <c r="P555" s="4" t="e">
        <f t="shared" si="147"/>
        <v>#NAME?</v>
      </c>
      <c r="Q555" s="6" t="e" cm="1">
        <f t="array" ref="Q555">SUM(_xlfn._xlws.FILTER($G$2:$G$2454,_xlfn.MAP($N$2:$N$2454,_xlfn.LAMBDA(_xlpm.x,_xlpm.x=$N555))))</f>
        <v>#NAME?</v>
      </c>
      <c r="R555" s="4" t="e">
        <f t="shared" si="148"/>
        <v>#NAME?</v>
      </c>
      <c r="S555" s="4" t="e">
        <f t="shared" si="149"/>
        <v>#NAME?</v>
      </c>
      <c r="T555" s="4" t="e">
        <f t="shared" si="150"/>
        <v>#NAME?</v>
      </c>
      <c r="U555" s="4" t="e">
        <f t="shared" si="151"/>
        <v>#NAME?</v>
      </c>
      <c r="V555" s="2"/>
      <c r="X555" s="2"/>
      <c r="AC555" s="2"/>
      <c r="AD555" s="2"/>
    </row>
    <row r="556" spans="1:30">
      <c r="A556" s="1" t="str">
        <f t="shared" si="138"/>
        <v>-bra- : [bɹæ]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5</v>
      </c>
      <c r="F556" s="9" t="s">
        <v>502</v>
      </c>
      <c r="G556" s="3" t="e">
        <f t="shared" si="139"/>
        <v>#NAME?</v>
      </c>
      <c r="H556" s="1" t="str">
        <f t="shared" si="140"/>
        <v>bɹæ</v>
      </c>
      <c r="I556" s="1" t="str">
        <f t="shared" si="141"/>
        <v>bra</v>
      </c>
      <c r="J556" s="10">
        <f t="shared" si="142"/>
        <v>3</v>
      </c>
      <c r="K556" s="1">
        <f t="shared" si="143"/>
        <v>3</v>
      </c>
      <c r="L556" s="10">
        <f t="shared" si="144"/>
        <v>3</v>
      </c>
      <c r="M556" s="1" t="str">
        <f t="shared" si="145"/>
        <v>-bra-</v>
      </c>
      <c r="N556" s="1" t="str">
        <f t="shared" si="146"/>
        <v>[bɹæ]</v>
      </c>
      <c r="O556" s="3" t="e" cm="1">
        <f t="array" ref="O556">SUM(_xlfn._xlws.FILTER($G$2:$G$2454,_xlfn.MAP($M$2:$M$2454,_xlfn.LAMBDA(_xlpm.x,_xlpm.x=$M556))))</f>
        <v>#NAME?</v>
      </c>
      <c r="P556" s="4" t="e">
        <f t="shared" si="147"/>
        <v>#NAME?</v>
      </c>
      <c r="Q556" s="6" t="e" cm="1">
        <f t="array" ref="Q556">SUM(_xlfn._xlws.FILTER($G$2:$G$2454,_xlfn.MAP($N$2:$N$2454,_xlfn.LAMBDA(_xlpm.x,_xlpm.x=$N556))))</f>
        <v>#NAME?</v>
      </c>
      <c r="R556" s="4" t="e">
        <f t="shared" si="148"/>
        <v>#NAME?</v>
      </c>
      <c r="S556" s="4" t="e">
        <f t="shared" si="149"/>
        <v>#NAME?</v>
      </c>
      <c r="T556" s="4" t="e">
        <f t="shared" si="150"/>
        <v>#NAME?</v>
      </c>
      <c r="U556" s="4" t="e">
        <f t="shared" si="151"/>
        <v>#NAME?</v>
      </c>
      <c r="V556" s="2"/>
      <c r="X556" s="2"/>
      <c r="AC556" s="2"/>
      <c r="AD556" s="2"/>
    </row>
    <row r="557" spans="1:30">
      <c r="A557" s="1" t="str">
        <f t="shared" si="138"/>
        <v>-chu- : [tʃɜ]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1056</v>
      </c>
      <c r="G557" s="3" t="e">
        <f t="shared" si="139"/>
        <v>#NAME?</v>
      </c>
      <c r="H557" s="4" t="str">
        <f t="shared" si="140"/>
        <v>tʃɜ</v>
      </c>
      <c r="I557" s="4" t="str">
        <f t="shared" si="141"/>
        <v>chu</v>
      </c>
      <c r="J557" s="10">
        <f t="shared" si="142"/>
        <v>3</v>
      </c>
      <c r="K557" s="1">
        <f t="shared" si="143"/>
        <v>3</v>
      </c>
      <c r="L557" s="10">
        <f t="shared" si="144"/>
        <v>3</v>
      </c>
      <c r="M557" s="1" t="str">
        <f t="shared" si="145"/>
        <v>-chu-</v>
      </c>
      <c r="N557" s="1" t="str">
        <f t="shared" si="146"/>
        <v>[tʃɜ]</v>
      </c>
      <c r="O557" s="3" t="e" cm="1">
        <f t="array" ref="O557">SUM(_xlfn._xlws.FILTER($G$2:$G$2454,_xlfn.MAP($M$2:$M$2454,_xlfn.LAMBDA(_xlpm.x,_xlpm.x=$M557))))</f>
        <v>#NAME?</v>
      </c>
      <c r="P557" s="4" t="e">
        <f t="shared" si="147"/>
        <v>#NAME?</v>
      </c>
      <c r="Q557" s="6" t="e" cm="1">
        <f t="array" ref="Q557">SUM(_xlfn._xlws.FILTER($G$2:$G$2454,_xlfn.MAP($N$2:$N$2454,_xlfn.LAMBDA(_xlpm.x,_xlpm.x=$N557))))</f>
        <v>#NAME?</v>
      </c>
      <c r="R557" s="4" t="e">
        <f t="shared" si="148"/>
        <v>#NAME?</v>
      </c>
      <c r="S557" s="4" t="e">
        <f t="shared" si="149"/>
        <v>#NAME?</v>
      </c>
      <c r="T557" s="4" t="e">
        <f t="shared" si="150"/>
        <v>#NAME?</v>
      </c>
      <c r="U557" s="4" t="e">
        <f t="shared" si="151"/>
        <v>#NAME?</v>
      </c>
      <c r="V557" s="2"/>
      <c r="X557" s="2"/>
      <c r="AC557" s="2"/>
      <c r="AD557" s="2"/>
    </row>
    <row r="558" spans="1:30">
      <c r="A558" s="1" t="str">
        <f t="shared" si="138"/>
        <v>-chu- : [tʃʌ]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2276</v>
      </c>
      <c r="G558" s="3" t="e">
        <f t="shared" si="139"/>
        <v>#NAME?</v>
      </c>
      <c r="H558" s="4" t="str">
        <f t="shared" si="140"/>
        <v>tʃʌ</v>
      </c>
      <c r="I558" s="4" t="str">
        <f t="shared" si="141"/>
        <v>chu</v>
      </c>
      <c r="J558" s="10">
        <f t="shared" si="142"/>
        <v>3</v>
      </c>
      <c r="K558" s="1">
        <f t="shared" si="143"/>
        <v>3</v>
      </c>
      <c r="L558" s="10">
        <f t="shared" si="144"/>
        <v>3</v>
      </c>
      <c r="M558" s="1" t="str">
        <f t="shared" si="145"/>
        <v>-chu-</v>
      </c>
      <c r="N558" s="1" t="str">
        <f t="shared" si="146"/>
        <v>[tʃʌ]</v>
      </c>
      <c r="O558" s="3" t="e" cm="1">
        <f t="array" ref="O558">SUM(_xlfn._xlws.FILTER($G$2:$G$2454,_xlfn.MAP($M$2:$M$2454,_xlfn.LAMBDA(_xlpm.x,_xlpm.x=$M558))))</f>
        <v>#NAME?</v>
      </c>
      <c r="P558" s="4" t="e">
        <f t="shared" si="147"/>
        <v>#NAME?</v>
      </c>
      <c r="Q558" s="6" t="e" cm="1">
        <f t="array" ref="Q558">SUM(_xlfn._xlws.FILTER($G$2:$G$2454,_xlfn.MAP($N$2:$N$2454,_xlfn.LAMBDA(_xlpm.x,_xlpm.x=$N558))))</f>
        <v>#NAME?</v>
      </c>
      <c r="R558" s="4" t="e">
        <f t="shared" si="148"/>
        <v>#NAME?</v>
      </c>
      <c r="S558" s="4" t="e">
        <f t="shared" si="149"/>
        <v>#NAME?</v>
      </c>
      <c r="T558" s="4" t="e">
        <f t="shared" si="150"/>
        <v>#NAME?</v>
      </c>
      <c r="U558" s="4" t="e">
        <f t="shared" si="151"/>
        <v>#NAME?</v>
      </c>
      <c r="V558" s="2"/>
      <c r="X558" s="2"/>
      <c r="AC558" s="2"/>
      <c r="AD558" s="2"/>
    </row>
    <row r="559" spans="1:30">
      <c r="A559" s="1" t="str">
        <f t="shared" si="138"/>
        <v>-ci- : [ʃɪ]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2394</v>
      </c>
      <c r="G559" s="3" t="e">
        <f t="shared" si="139"/>
        <v>#NAME?</v>
      </c>
      <c r="H559" s="4" t="str">
        <f t="shared" si="140"/>
        <v>ʃɪ</v>
      </c>
      <c r="I559" s="4" t="str">
        <f t="shared" si="141"/>
        <v>ci</v>
      </c>
      <c r="J559" s="10">
        <f t="shared" si="142"/>
        <v>2</v>
      </c>
      <c r="K559" s="1">
        <f t="shared" si="143"/>
        <v>2</v>
      </c>
      <c r="L559" s="10">
        <f t="shared" si="144"/>
        <v>2</v>
      </c>
      <c r="M559" s="1" t="str">
        <f t="shared" si="145"/>
        <v>-ci-</v>
      </c>
      <c r="N559" s="1" t="str">
        <f t="shared" si="146"/>
        <v>[ʃɪ]</v>
      </c>
      <c r="O559" s="3" t="e" cm="1">
        <f t="array" ref="O559">SUM(_xlfn._xlws.FILTER($G$2:$G$2454,_xlfn.MAP($M$2:$M$2454,_xlfn.LAMBDA(_xlpm.x,_xlpm.x=$M559))))</f>
        <v>#NAME?</v>
      </c>
      <c r="P559" s="4" t="e">
        <f t="shared" si="147"/>
        <v>#NAME?</v>
      </c>
      <c r="Q559" s="6" t="e" cm="1">
        <f t="array" ref="Q559">SUM(_xlfn._xlws.FILTER($G$2:$G$2454,_xlfn.MAP($N$2:$N$2454,_xlfn.LAMBDA(_xlpm.x,_xlpm.x=$N559))))</f>
        <v>#NAME?</v>
      </c>
      <c r="R559" s="4" t="e">
        <f t="shared" si="148"/>
        <v>#NAME?</v>
      </c>
      <c r="S559" s="4" t="e">
        <f t="shared" si="149"/>
        <v>#NAME?</v>
      </c>
      <c r="T559" s="4" t="e">
        <f t="shared" si="150"/>
        <v>#NAME?</v>
      </c>
      <c r="U559" s="4" t="e">
        <f t="shared" si="151"/>
        <v>#NAME?</v>
      </c>
      <c r="V559" s="2"/>
      <c r="X559" s="2"/>
      <c r="AC559" s="2"/>
      <c r="AD559" s="2"/>
    </row>
    <row r="560" spans="1:30">
      <c r="A560" s="1" t="str">
        <f t="shared" si="138"/>
        <v>-cla- : [klɛ]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1479</v>
      </c>
      <c r="G560" s="3" t="e">
        <f t="shared" si="139"/>
        <v>#NAME?</v>
      </c>
      <c r="H560" s="4" t="str">
        <f t="shared" si="140"/>
        <v>klɛ</v>
      </c>
      <c r="I560" s="4" t="str">
        <f t="shared" si="141"/>
        <v>cla</v>
      </c>
      <c r="J560" s="10">
        <f t="shared" si="142"/>
        <v>3</v>
      </c>
      <c r="K560" s="1">
        <f t="shared" si="143"/>
        <v>3</v>
      </c>
      <c r="L560" s="10">
        <f t="shared" si="144"/>
        <v>3</v>
      </c>
      <c r="M560" s="1" t="str">
        <f t="shared" si="145"/>
        <v>-cla-</v>
      </c>
      <c r="N560" s="1" t="str">
        <f t="shared" si="146"/>
        <v>[klɛ]</v>
      </c>
      <c r="O560" s="3" t="e" cm="1">
        <f t="array" ref="O560">SUM(_xlfn._xlws.FILTER($G$2:$G$2454,_xlfn.MAP($M$2:$M$2454,_xlfn.LAMBDA(_xlpm.x,_xlpm.x=$M560))))</f>
        <v>#NAME?</v>
      </c>
      <c r="P560" s="4" t="e">
        <f t="shared" si="147"/>
        <v>#NAME?</v>
      </c>
      <c r="Q560" s="6" t="e" cm="1">
        <f t="array" ref="Q560">SUM(_xlfn._xlws.FILTER($G$2:$G$2454,_xlfn.MAP($N$2:$N$2454,_xlfn.LAMBDA(_xlpm.x,_xlpm.x=$N560))))</f>
        <v>#NAME?</v>
      </c>
      <c r="R560" s="4" t="e">
        <f t="shared" si="148"/>
        <v>#NAME?</v>
      </c>
      <c r="S560" s="4" t="e">
        <f t="shared" si="149"/>
        <v>#NAME?</v>
      </c>
      <c r="T560" s="4" t="e">
        <f t="shared" si="150"/>
        <v>#NAME?</v>
      </c>
      <c r="U560" s="4" t="e">
        <f t="shared" si="151"/>
        <v>#NAME?</v>
      </c>
      <c r="V560" s="2"/>
      <c r="X560" s="2"/>
      <c r="AC560" s="2"/>
      <c r="AD560" s="2"/>
    </row>
    <row r="561" spans="1:30">
      <c r="A561" s="1" t="str">
        <f t="shared" si="138"/>
        <v>-coo- : [ku]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2</v>
      </c>
      <c r="F561" s="9" t="s">
        <v>104</v>
      </c>
      <c r="G561" s="3" t="e">
        <f t="shared" si="139"/>
        <v>#NAME?</v>
      </c>
      <c r="H561" s="4" t="str">
        <f t="shared" si="140"/>
        <v>ku</v>
      </c>
      <c r="I561" s="4" t="str">
        <f t="shared" si="141"/>
        <v>coo</v>
      </c>
      <c r="J561" s="10">
        <f t="shared" si="142"/>
        <v>2</v>
      </c>
      <c r="K561" s="1">
        <f t="shared" si="143"/>
        <v>3</v>
      </c>
      <c r="L561" s="10">
        <f t="shared" si="144"/>
        <v>3</v>
      </c>
      <c r="M561" s="1" t="str">
        <f t="shared" si="145"/>
        <v>-coo-</v>
      </c>
      <c r="N561" s="1" t="str">
        <f t="shared" si="146"/>
        <v>[ku]</v>
      </c>
      <c r="O561" s="3" t="e" cm="1">
        <f t="array" ref="O561">SUM(_xlfn._xlws.FILTER($G$2:$G$2454,_xlfn.MAP($M$2:$M$2454,_xlfn.LAMBDA(_xlpm.x,_xlpm.x=$M561))))</f>
        <v>#NAME?</v>
      </c>
      <c r="P561" s="4" t="e">
        <f t="shared" si="147"/>
        <v>#NAME?</v>
      </c>
      <c r="Q561" s="6" t="e" cm="1">
        <f t="array" ref="Q561">SUM(_xlfn._xlws.FILTER($G$2:$G$2454,_xlfn.MAP($N$2:$N$2454,_xlfn.LAMBDA(_xlpm.x,_xlpm.x=$N561))))</f>
        <v>#NAME?</v>
      </c>
      <c r="R561" s="4" t="e">
        <f t="shared" si="148"/>
        <v>#NAME?</v>
      </c>
      <c r="S561" s="4" t="e">
        <f t="shared" si="149"/>
        <v>#NAME?</v>
      </c>
      <c r="T561" s="4" t="e">
        <f t="shared" si="150"/>
        <v>#NAME?</v>
      </c>
      <c r="U561" s="4" t="e">
        <f t="shared" si="151"/>
        <v>#NAME?</v>
      </c>
      <c r="V561" s="2"/>
      <c r="X561" s="2"/>
      <c r="AC561" s="2"/>
      <c r="AD561" s="2"/>
    </row>
    <row r="562" spans="1:30">
      <c r="A562" s="1" t="str">
        <f t="shared" si="138"/>
        <v>-cri- : [kɹaɪ]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2</v>
      </c>
      <c r="F562" s="9" t="s">
        <v>1117</v>
      </c>
      <c r="G562" s="3" t="e">
        <f t="shared" si="139"/>
        <v>#NAME?</v>
      </c>
      <c r="H562" s="4" t="str">
        <f t="shared" si="140"/>
        <v>kɹaɪ</v>
      </c>
      <c r="I562" s="4" t="str">
        <f t="shared" si="141"/>
        <v>cri</v>
      </c>
      <c r="J562" s="10">
        <f t="shared" si="142"/>
        <v>4</v>
      </c>
      <c r="K562" s="1">
        <f t="shared" si="143"/>
        <v>3</v>
      </c>
      <c r="L562" s="10">
        <f t="shared" si="144"/>
        <v>4</v>
      </c>
      <c r="M562" s="1" t="str">
        <f t="shared" si="145"/>
        <v>-cri-</v>
      </c>
      <c r="N562" s="1" t="str">
        <f t="shared" si="146"/>
        <v>[kɹaɪ]</v>
      </c>
      <c r="O562" s="3" t="e" cm="1">
        <f t="array" ref="O562">SUM(_xlfn._xlws.FILTER($G$2:$G$2454,_xlfn.MAP($M$2:$M$2454,_xlfn.LAMBDA(_xlpm.x,_xlpm.x=$M562))))</f>
        <v>#NAME?</v>
      </c>
      <c r="P562" s="4" t="e">
        <f t="shared" si="147"/>
        <v>#NAME?</v>
      </c>
      <c r="Q562" s="6" t="e" cm="1">
        <f t="array" ref="Q562">SUM(_xlfn._xlws.FILTER($G$2:$G$2454,_xlfn.MAP($N$2:$N$2454,_xlfn.LAMBDA(_xlpm.x,_xlpm.x=$N562))))</f>
        <v>#NAME?</v>
      </c>
      <c r="R562" s="4" t="e">
        <f t="shared" si="148"/>
        <v>#NAME?</v>
      </c>
      <c r="S562" s="4" t="e">
        <f t="shared" si="149"/>
        <v>#NAME?</v>
      </c>
      <c r="T562" s="4" t="e">
        <f t="shared" si="150"/>
        <v>#NAME?</v>
      </c>
      <c r="U562" s="4" t="e">
        <f t="shared" si="151"/>
        <v>#NAME?</v>
      </c>
      <c r="V562" s="2"/>
      <c r="X562" s="2"/>
      <c r="AC562" s="2"/>
      <c r="AD562" s="2"/>
    </row>
    <row r="563" spans="1:30">
      <c r="A563" s="1" t="str">
        <f t="shared" si="138"/>
        <v>-cro- : [kɹoʊ]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3</v>
      </c>
      <c r="F563" s="9" t="s">
        <v>2044</v>
      </c>
      <c r="G563" s="3" t="e">
        <f t="shared" si="139"/>
        <v>#NAME?</v>
      </c>
      <c r="H563" s="4" t="str">
        <f t="shared" si="140"/>
        <v>kɹoʊ</v>
      </c>
      <c r="I563" s="4" t="str">
        <f t="shared" si="141"/>
        <v>cro</v>
      </c>
      <c r="J563" s="10">
        <f t="shared" si="142"/>
        <v>4</v>
      </c>
      <c r="K563" s="1">
        <f t="shared" si="143"/>
        <v>3</v>
      </c>
      <c r="L563" s="10">
        <f t="shared" si="144"/>
        <v>4</v>
      </c>
      <c r="M563" s="1" t="str">
        <f t="shared" si="145"/>
        <v>-cro-</v>
      </c>
      <c r="N563" s="1" t="str">
        <f t="shared" si="146"/>
        <v>[kɹoʊ]</v>
      </c>
      <c r="O563" s="3" t="e" cm="1">
        <f t="array" ref="O563">SUM(_xlfn._xlws.FILTER($G$2:$G$2454,_xlfn.MAP($M$2:$M$2454,_xlfn.LAMBDA(_xlpm.x,_xlpm.x=$M563))))</f>
        <v>#NAME?</v>
      </c>
      <c r="P563" s="4" t="e">
        <f t="shared" si="147"/>
        <v>#NAME?</v>
      </c>
      <c r="Q563" s="6" t="e" cm="1">
        <f t="array" ref="Q563">SUM(_xlfn._xlws.FILTER($G$2:$G$2454,_xlfn.MAP($N$2:$N$2454,_xlfn.LAMBDA(_xlpm.x,_xlpm.x=$N563))))</f>
        <v>#NAME?</v>
      </c>
      <c r="R563" s="4" t="e">
        <f t="shared" si="148"/>
        <v>#NAME?</v>
      </c>
      <c r="S563" s="4" t="e">
        <f t="shared" si="149"/>
        <v>#NAME?</v>
      </c>
      <c r="T563" s="4" t="e">
        <f t="shared" si="150"/>
        <v>#NAME?</v>
      </c>
      <c r="U563" s="4" t="e">
        <f t="shared" si="151"/>
        <v>#NAME?</v>
      </c>
      <c r="V563" s="2"/>
      <c r="X563" s="2"/>
      <c r="AC563" s="2"/>
      <c r="AD563" s="2"/>
    </row>
    <row r="564" spans="1:30">
      <c r="A564" s="1" t="str">
        <f t="shared" si="138"/>
        <v>-cru- : [kɹu]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2</v>
      </c>
      <c r="F564" s="9" t="s">
        <v>807</v>
      </c>
      <c r="G564" s="3" t="e">
        <f t="shared" si="139"/>
        <v>#NAME?</v>
      </c>
      <c r="H564" s="1" t="str">
        <f t="shared" si="140"/>
        <v>kɹu</v>
      </c>
      <c r="I564" s="1" t="str">
        <f t="shared" si="141"/>
        <v>cru</v>
      </c>
      <c r="J564" s="10">
        <f t="shared" si="142"/>
        <v>3</v>
      </c>
      <c r="K564" s="1">
        <f t="shared" si="143"/>
        <v>3</v>
      </c>
      <c r="L564" s="10">
        <f t="shared" si="144"/>
        <v>3</v>
      </c>
      <c r="M564" s="1" t="str">
        <f t="shared" si="145"/>
        <v>-cru-</v>
      </c>
      <c r="N564" s="1" t="str">
        <f t="shared" si="146"/>
        <v>[kɹu]</v>
      </c>
      <c r="O564" s="3" t="e" cm="1">
        <f t="array" ref="O564">SUM(_xlfn._xlws.FILTER($G$2:$G$2454,_xlfn.MAP($M$2:$M$2454,_xlfn.LAMBDA(_xlpm.x,_xlpm.x=$M564))))</f>
        <v>#NAME?</v>
      </c>
      <c r="P564" s="4" t="e">
        <f t="shared" si="147"/>
        <v>#NAME?</v>
      </c>
      <c r="Q564" s="6" t="e" cm="1">
        <f t="array" ref="Q564">SUM(_xlfn._xlws.FILTER($G$2:$G$2454,_xlfn.MAP($N$2:$N$2454,_xlfn.LAMBDA(_xlpm.x,_xlpm.x=$N564))))</f>
        <v>#NAME?</v>
      </c>
      <c r="R564" s="4" t="e">
        <f t="shared" si="148"/>
        <v>#NAME?</v>
      </c>
      <c r="S564" s="4" t="e">
        <f t="shared" si="149"/>
        <v>#NAME?</v>
      </c>
      <c r="T564" s="4" t="e">
        <f t="shared" si="150"/>
        <v>#NAME?</v>
      </c>
      <c r="U564" s="4" t="e">
        <f t="shared" si="151"/>
        <v>#NAME?</v>
      </c>
      <c r="V564" s="2"/>
      <c r="X564" s="2"/>
      <c r="AC564" s="2"/>
      <c r="AD564" s="2"/>
    </row>
    <row r="565" spans="1:30">
      <c r="A565" s="1" t="str">
        <f t="shared" si="138"/>
        <v>-cru- : [kɹʌ]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2</v>
      </c>
      <c r="F565" s="9" t="s">
        <v>808</v>
      </c>
      <c r="G565" s="3" t="e">
        <f t="shared" si="139"/>
        <v>#NAME?</v>
      </c>
      <c r="H565" s="4" t="str">
        <f t="shared" si="140"/>
        <v>kɹʌ</v>
      </c>
      <c r="I565" s="4" t="str">
        <f t="shared" si="141"/>
        <v>cru</v>
      </c>
      <c r="J565" s="10">
        <f t="shared" si="142"/>
        <v>3</v>
      </c>
      <c r="K565" s="1">
        <f t="shared" si="143"/>
        <v>3</v>
      </c>
      <c r="L565" s="10">
        <f t="shared" si="144"/>
        <v>3</v>
      </c>
      <c r="M565" s="1" t="str">
        <f t="shared" si="145"/>
        <v>-cru-</v>
      </c>
      <c r="N565" s="1" t="str">
        <f t="shared" si="146"/>
        <v>[kɹʌ]</v>
      </c>
      <c r="O565" s="3" t="e" cm="1">
        <f t="array" ref="O565">SUM(_xlfn._xlws.FILTER($G$2:$G$2454,_xlfn.MAP($M$2:$M$2454,_xlfn.LAMBDA(_xlpm.x,_xlpm.x=$M565))))</f>
        <v>#NAME?</v>
      </c>
      <c r="P565" s="4" t="e">
        <f t="shared" si="147"/>
        <v>#NAME?</v>
      </c>
      <c r="Q565" s="6" t="e" cm="1">
        <f t="array" ref="Q565">SUM(_xlfn._xlws.FILTER($G$2:$G$2454,_xlfn.MAP($N$2:$N$2454,_xlfn.LAMBDA(_xlpm.x,_xlpm.x=$N565))))</f>
        <v>#NAME?</v>
      </c>
      <c r="R565" s="4" t="e">
        <f t="shared" si="148"/>
        <v>#NAME?</v>
      </c>
      <c r="S565" s="4" t="e">
        <f t="shared" si="149"/>
        <v>#NAME?</v>
      </c>
      <c r="T565" s="4" t="e">
        <f t="shared" si="150"/>
        <v>#NAME?</v>
      </c>
      <c r="U565" s="4" t="e">
        <f t="shared" si="151"/>
        <v>#NAME?</v>
      </c>
      <c r="V565" s="2"/>
      <c r="X565" s="2"/>
      <c r="AC565" s="2"/>
      <c r="AD565" s="2"/>
    </row>
    <row r="566" spans="1:30">
      <c r="A566" s="1" t="str">
        <f t="shared" si="138"/>
        <v>-dow- : [dəʊ]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2</v>
      </c>
      <c r="F566" s="9" t="s">
        <v>1035</v>
      </c>
      <c r="G566" s="3" t="e">
        <f t="shared" si="139"/>
        <v>#NAME?</v>
      </c>
      <c r="H566" s="4" t="str">
        <f t="shared" si="140"/>
        <v>dəʊ</v>
      </c>
      <c r="I566" s="4" t="str">
        <f t="shared" si="141"/>
        <v>dow</v>
      </c>
      <c r="J566" s="10">
        <f t="shared" si="142"/>
        <v>3</v>
      </c>
      <c r="K566" s="1">
        <f t="shared" si="143"/>
        <v>3</v>
      </c>
      <c r="L566" s="10">
        <f t="shared" si="144"/>
        <v>3</v>
      </c>
      <c r="M566" s="1" t="str">
        <f t="shared" si="145"/>
        <v>-dow-</v>
      </c>
      <c r="N566" s="1" t="str">
        <f t="shared" si="146"/>
        <v>[dəʊ]</v>
      </c>
      <c r="O566" s="3" t="e" cm="1">
        <f t="array" ref="O566">SUM(_xlfn._xlws.FILTER($G$2:$G$2454,_xlfn.MAP($M$2:$M$2454,_xlfn.LAMBDA(_xlpm.x,_xlpm.x=$M566))))</f>
        <v>#NAME?</v>
      </c>
      <c r="P566" s="4" t="e">
        <f t="shared" si="147"/>
        <v>#NAME?</v>
      </c>
      <c r="Q566" s="6" t="e" cm="1">
        <f t="array" ref="Q566">SUM(_xlfn._xlws.FILTER($G$2:$G$2454,_xlfn.MAP($N$2:$N$2454,_xlfn.LAMBDA(_xlpm.x,_xlpm.x=$N566))))</f>
        <v>#NAME?</v>
      </c>
      <c r="R566" s="4" t="e">
        <f t="shared" si="148"/>
        <v>#NAME?</v>
      </c>
      <c r="S566" s="4" t="e">
        <f t="shared" si="149"/>
        <v>#NAME?</v>
      </c>
      <c r="T566" s="4" t="e">
        <f t="shared" si="150"/>
        <v>#NAME?</v>
      </c>
      <c r="U566" s="4" t="e">
        <f t="shared" si="151"/>
        <v>#NAME?</v>
      </c>
      <c r="V566" s="2"/>
      <c r="X566" s="2"/>
      <c r="AC566" s="2"/>
      <c r="AD566" s="2"/>
    </row>
    <row r="567" spans="1:30">
      <c r="A567" s="1" t="str">
        <f t="shared" si="138"/>
        <v>-fle- : [flə]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1980</v>
      </c>
      <c r="G567" s="3" t="e">
        <f t="shared" si="139"/>
        <v>#NAME?</v>
      </c>
      <c r="H567" s="4" t="str">
        <f t="shared" si="140"/>
        <v>flə</v>
      </c>
      <c r="I567" s="4" t="str">
        <f t="shared" si="141"/>
        <v>fle</v>
      </c>
      <c r="J567" s="10">
        <f t="shared" si="142"/>
        <v>3</v>
      </c>
      <c r="K567" s="1">
        <f t="shared" si="143"/>
        <v>3</v>
      </c>
      <c r="L567" s="10">
        <f t="shared" si="144"/>
        <v>3</v>
      </c>
      <c r="M567" s="1" t="str">
        <f t="shared" si="145"/>
        <v>-fle-</v>
      </c>
      <c r="N567" s="1" t="str">
        <f t="shared" si="146"/>
        <v>[flə]</v>
      </c>
      <c r="O567" s="3" t="e" cm="1">
        <f t="array" ref="O567">SUM(_xlfn._xlws.FILTER($G$2:$G$2454,_xlfn.MAP($M$2:$M$2454,_xlfn.LAMBDA(_xlpm.x,_xlpm.x=$M567))))</f>
        <v>#NAME?</v>
      </c>
      <c r="P567" s="4" t="e">
        <f t="shared" si="147"/>
        <v>#NAME?</v>
      </c>
      <c r="Q567" s="6" t="e" cm="1">
        <f t="array" ref="Q567">SUM(_xlfn._xlws.FILTER($G$2:$G$2454,_xlfn.MAP($N$2:$N$2454,_xlfn.LAMBDA(_xlpm.x,_xlpm.x=$N567))))</f>
        <v>#NAME?</v>
      </c>
      <c r="R567" s="4" t="e">
        <f t="shared" si="148"/>
        <v>#NAME?</v>
      </c>
      <c r="S567" s="4" t="e">
        <f t="shared" si="149"/>
        <v>#NAME?</v>
      </c>
      <c r="T567" s="4" t="e">
        <f t="shared" si="150"/>
        <v>#NAME?</v>
      </c>
      <c r="U567" s="4" t="e">
        <f t="shared" si="151"/>
        <v>#NAME?</v>
      </c>
      <c r="V567" s="2"/>
      <c r="X567" s="2"/>
      <c r="AC567" s="2"/>
      <c r="AD567" s="2"/>
    </row>
    <row r="568" spans="1:30">
      <c r="A568" s="1" t="str">
        <f t="shared" si="138"/>
        <v>-fou- : [faʊ]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2</v>
      </c>
      <c r="F568" s="9" t="s">
        <v>809</v>
      </c>
      <c r="G568" s="3" t="e">
        <f t="shared" si="139"/>
        <v>#NAME?</v>
      </c>
      <c r="H568" s="4" t="str">
        <f t="shared" si="140"/>
        <v>faʊ</v>
      </c>
      <c r="I568" s="4" t="str">
        <f t="shared" si="141"/>
        <v>fou</v>
      </c>
      <c r="J568" s="10">
        <f t="shared" si="142"/>
        <v>3</v>
      </c>
      <c r="K568" s="1">
        <f t="shared" si="143"/>
        <v>3</v>
      </c>
      <c r="L568" s="10">
        <f t="shared" si="144"/>
        <v>3</v>
      </c>
      <c r="M568" s="1" t="str">
        <f t="shared" si="145"/>
        <v>-fou-</v>
      </c>
      <c r="N568" s="1" t="str">
        <f t="shared" si="146"/>
        <v>[faʊ]</v>
      </c>
      <c r="O568" s="3" t="e" cm="1">
        <f t="array" ref="O568">SUM(_xlfn._xlws.FILTER($G$2:$G$2454,_xlfn.MAP($M$2:$M$2454,_xlfn.LAMBDA(_xlpm.x,_xlpm.x=$M568))))</f>
        <v>#NAME?</v>
      </c>
      <c r="P568" s="4" t="e">
        <f t="shared" si="147"/>
        <v>#NAME?</v>
      </c>
      <c r="Q568" s="6" t="e" cm="1">
        <f t="array" ref="Q568">SUM(_xlfn._xlws.FILTER($G$2:$G$2454,_xlfn.MAP($N$2:$N$2454,_xlfn.LAMBDA(_xlpm.x,_xlpm.x=$N568))))</f>
        <v>#NAME?</v>
      </c>
      <c r="R568" s="4" t="e">
        <f t="shared" si="148"/>
        <v>#NAME?</v>
      </c>
      <c r="S568" s="4" t="e">
        <f t="shared" si="149"/>
        <v>#NAME?</v>
      </c>
      <c r="T568" s="4" t="e">
        <f t="shared" si="150"/>
        <v>#NAME?</v>
      </c>
      <c r="U568" s="4" t="e">
        <f t="shared" si="151"/>
        <v>#NAME?</v>
      </c>
      <c r="V568" s="2"/>
      <c r="X568" s="2"/>
      <c r="AC568" s="2"/>
      <c r="AD568" s="2"/>
    </row>
    <row r="569" spans="1:30">
      <c r="A569" s="1" t="str">
        <f t="shared" si="138"/>
        <v>-fra- : [fɹæ]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4</v>
      </c>
      <c r="F569" s="9" t="s">
        <v>1993</v>
      </c>
      <c r="G569" s="3" t="e">
        <f t="shared" si="139"/>
        <v>#NAME?</v>
      </c>
      <c r="H569" s="1" t="str">
        <f t="shared" si="140"/>
        <v>fɹæ</v>
      </c>
      <c r="I569" s="1" t="str">
        <f t="shared" si="141"/>
        <v>fra</v>
      </c>
      <c r="J569" s="10">
        <f t="shared" si="142"/>
        <v>3</v>
      </c>
      <c r="K569" s="1">
        <f t="shared" si="143"/>
        <v>3</v>
      </c>
      <c r="L569" s="10">
        <f t="shared" si="144"/>
        <v>3</v>
      </c>
      <c r="M569" s="1" t="str">
        <f t="shared" si="145"/>
        <v>-fra-</v>
      </c>
      <c r="N569" s="1" t="str">
        <f t="shared" si="146"/>
        <v>[fɹæ]</v>
      </c>
      <c r="O569" s="3" t="e" cm="1">
        <f t="array" ref="O569">SUM(_xlfn._xlws.FILTER($G$2:$G$2454,_xlfn.MAP($M$2:$M$2454,_xlfn.LAMBDA(_xlpm.x,_xlpm.x=$M569))))</f>
        <v>#NAME?</v>
      </c>
      <c r="P569" s="4" t="e">
        <f t="shared" si="147"/>
        <v>#NAME?</v>
      </c>
      <c r="Q569" s="6" t="e" cm="1">
        <f t="array" ref="Q569">SUM(_xlfn._xlws.FILTER($G$2:$G$2454,_xlfn.MAP($N$2:$N$2454,_xlfn.LAMBDA(_xlpm.x,_xlpm.x=$N569))))</f>
        <v>#NAME?</v>
      </c>
      <c r="R569" s="4" t="e">
        <f t="shared" si="148"/>
        <v>#NAME?</v>
      </c>
      <c r="S569" s="4" t="e">
        <f t="shared" si="149"/>
        <v>#NAME?</v>
      </c>
      <c r="T569" s="4" t="e">
        <f t="shared" si="150"/>
        <v>#NAME?</v>
      </c>
      <c r="U569" s="4" t="e">
        <f t="shared" si="151"/>
        <v>#NAME?</v>
      </c>
      <c r="V569" s="2"/>
      <c r="X569" s="2"/>
      <c r="AC569" s="2"/>
      <c r="AD569" s="2"/>
    </row>
    <row r="570" spans="1:30">
      <c r="A570" s="1" t="str">
        <f t="shared" si="138"/>
        <v>-fri- : [fɹɪ]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2</v>
      </c>
      <c r="F570" s="9" t="s">
        <v>810</v>
      </c>
      <c r="G570" s="3" t="e">
        <f t="shared" si="139"/>
        <v>#NAME?</v>
      </c>
      <c r="H570" s="4" t="str">
        <f t="shared" si="140"/>
        <v>fɹɪ</v>
      </c>
      <c r="I570" s="4" t="str">
        <f t="shared" si="141"/>
        <v>fri</v>
      </c>
      <c r="J570" s="10">
        <f t="shared" si="142"/>
        <v>3</v>
      </c>
      <c r="K570" s="1">
        <f t="shared" si="143"/>
        <v>3</v>
      </c>
      <c r="L570" s="10">
        <f t="shared" si="144"/>
        <v>3</v>
      </c>
      <c r="M570" s="1" t="str">
        <f t="shared" si="145"/>
        <v>-fri-</v>
      </c>
      <c r="N570" s="1" t="str">
        <f t="shared" si="146"/>
        <v>[fɹɪ]</v>
      </c>
      <c r="O570" s="3" t="e" cm="1">
        <f t="array" ref="O570">SUM(_xlfn._xlws.FILTER($G$2:$G$2454,_xlfn.MAP($M$2:$M$2454,_xlfn.LAMBDA(_xlpm.x,_xlpm.x=$M570))))</f>
        <v>#NAME?</v>
      </c>
      <c r="P570" s="4" t="e">
        <f t="shared" si="147"/>
        <v>#NAME?</v>
      </c>
      <c r="Q570" s="6" t="e" cm="1">
        <f t="array" ref="Q570">SUM(_xlfn._xlws.FILTER($G$2:$G$2454,_xlfn.MAP($N$2:$N$2454,_xlfn.LAMBDA(_xlpm.x,_xlpm.x=$N570))))</f>
        <v>#NAME?</v>
      </c>
      <c r="R570" s="4" t="e">
        <f t="shared" si="148"/>
        <v>#NAME?</v>
      </c>
      <c r="S570" s="4" t="e">
        <f t="shared" si="149"/>
        <v>#NAME?</v>
      </c>
      <c r="T570" s="4" t="e">
        <f t="shared" si="150"/>
        <v>#NAME?</v>
      </c>
      <c r="U570" s="4" t="e">
        <f t="shared" si="151"/>
        <v>#NAME?</v>
      </c>
      <c r="V570" s="2"/>
      <c r="X570" s="2"/>
      <c r="AC570" s="2"/>
      <c r="AD570" s="2"/>
    </row>
    <row r="571" spans="1:30">
      <c r="A571" s="1" t="str">
        <f t="shared" si="138"/>
        <v>-glo- : [ɡlɔ]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1061</v>
      </c>
      <c r="G571" s="3" t="e">
        <f t="shared" si="139"/>
        <v>#NAME?</v>
      </c>
      <c r="H571" s="4" t="str">
        <f t="shared" si="140"/>
        <v>ɡlɔ</v>
      </c>
      <c r="I571" s="4" t="str">
        <f t="shared" si="141"/>
        <v>glo</v>
      </c>
      <c r="J571" s="10">
        <f t="shared" si="142"/>
        <v>3</v>
      </c>
      <c r="K571" s="1">
        <f t="shared" si="143"/>
        <v>3</v>
      </c>
      <c r="L571" s="10">
        <f t="shared" si="144"/>
        <v>3</v>
      </c>
      <c r="M571" s="1" t="str">
        <f t="shared" si="145"/>
        <v>-glo-</v>
      </c>
      <c r="N571" s="1" t="str">
        <f t="shared" si="146"/>
        <v>[ɡlɔ]</v>
      </c>
      <c r="O571" s="3" t="e" cm="1">
        <f t="array" ref="O571">SUM(_xlfn._xlws.FILTER($G$2:$G$2454,_xlfn.MAP($M$2:$M$2454,_xlfn.LAMBDA(_xlpm.x,_xlpm.x=$M571))))</f>
        <v>#NAME?</v>
      </c>
      <c r="P571" s="4" t="e">
        <f t="shared" si="147"/>
        <v>#NAME?</v>
      </c>
      <c r="Q571" s="6" t="e" cm="1">
        <f t="array" ref="Q571">SUM(_xlfn._xlws.FILTER($G$2:$G$2454,_xlfn.MAP($N$2:$N$2454,_xlfn.LAMBDA(_xlpm.x,_xlpm.x=$N571))))</f>
        <v>#NAME?</v>
      </c>
      <c r="R571" s="4" t="e">
        <f t="shared" si="148"/>
        <v>#NAME?</v>
      </c>
      <c r="S571" s="4" t="e">
        <f t="shared" si="149"/>
        <v>#NAME?</v>
      </c>
      <c r="T571" s="4" t="e">
        <f t="shared" si="150"/>
        <v>#NAME?</v>
      </c>
      <c r="U571" s="4" t="e">
        <f t="shared" si="151"/>
        <v>#NAME?</v>
      </c>
      <c r="V571" s="2"/>
      <c r="X571" s="2"/>
      <c r="AC571" s="2"/>
      <c r="AD571" s="2"/>
    </row>
    <row r="572" spans="1:30">
      <c r="A572" s="1" t="str">
        <f t="shared" si="138"/>
        <v>-glo- : [ɡloʊ]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1060</v>
      </c>
      <c r="G572" s="3" t="e">
        <f t="shared" si="139"/>
        <v>#NAME?</v>
      </c>
      <c r="H572" s="4" t="str">
        <f t="shared" si="140"/>
        <v>ɡloʊ</v>
      </c>
      <c r="I572" s="4" t="str">
        <f t="shared" si="141"/>
        <v>glo</v>
      </c>
      <c r="J572" s="10">
        <f t="shared" si="142"/>
        <v>4</v>
      </c>
      <c r="K572" s="1">
        <f t="shared" si="143"/>
        <v>3</v>
      </c>
      <c r="L572" s="10">
        <f t="shared" si="144"/>
        <v>4</v>
      </c>
      <c r="M572" s="1" t="str">
        <f t="shared" si="145"/>
        <v>-glo-</v>
      </c>
      <c r="N572" s="1" t="str">
        <f t="shared" si="146"/>
        <v>[ɡloʊ]</v>
      </c>
      <c r="O572" s="3" t="e" cm="1">
        <f t="array" ref="O572">SUM(_xlfn._xlws.FILTER($G$2:$G$2454,_xlfn.MAP($M$2:$M$2454,_xlfn.LAMBDA(_xlpm.x,_xlpm.x=$M572))))</f>
        <v>#NAME?</v>
      </c>
      <c r="P572" s="4" t="e">
        <f t="shared" si="147"/>
        <v>#NAME?</v>
      </c>
      <c r="Q572" s="6" t="e" cm="1">
        <f t="array" ref="Q572">SUM(_xlfn._xlws.FILTER($G$2:$G$2454,_xlfn.MAP($N$2:$N$2454,_xlfn.LAMBDA(_xlpm.x,_xlpm.x=$N572))))</f>
        <v>#NAME?</v>
      </c>
      <c r="R572" s="4" t="e">
        <f t="shared" si="148"/>
        <v>#NAME?</v>
      </c>
      <c r="S572" s="4" t="e">
        <f t="shared" si="149"/>
        <v>#NAME?</v>
      </c>
      <c r="T572" s="4" t="e">
        <f t="shared" si="150"/>
        <v>#NAME?</v>
      </c>
      <c r="U572" s="4" t="e">
        <f t="shared" si="151"/>
        <v>#NAME?</v>
      </c>
      <c r="V572" s="2"/>
      <c r="X572" s="2"/>
      <c r="AC572" s="2"/>
      <c r="AD572" s="2"/>
    </row>
    <row r="573" spans="1:30">
      <c r="A573" s="1" t="str">
        <f t="shared" si="138"/>
        <v>-gri- : [ɡɹɪ]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1063</v>
      </c>
      <c r="G573" s="3" t="e">
        <f t="shared" si="139"/>
        <v>#NAME?</v>
      </c>
      <c r="H573" s="4" t="str">
        <f t="shared" si="140"/>
        <v>ɡɹɪ</v>
      </c>
      <c r="I573" s="4" t="str">
        <f t="shared" si="141"/>
        <v>gri</v>
      </c>
      <c r="J573" s="10">
        <f t="shared" si="142"/>
        <v>3</v>
      </c>
      <c r="K573" s="1">
        <f t="shared" si="143"/>
        <v>3</v>
      </c>
      <c r="L573" s="10">
        <f t="shared" si="144"/>
        <v>3</v>
      </c>
      <c r="M573" s="1" t="str">
        <f t="shared" si="145"/>
        <v>-gri-</v>
      </c>
      <c r="N573" s="1" t="str">
        <f t="shared" si="146"/>
        <v>[ɡɹɪ]</v>
      </c>
      <c r="O573" s="3" t="e" cm="1">
        <f t="array" ref="O573">SUM(_xlfn._xlws.FILTER($G$2:$G$2454,_xlfn.MAP($M$2:$M$2454,_xlfn.LAMBDA(_xlpm.x,_xlpm.x=$M573))))</f>
        <v>#NAME?</v>
      </c>
      <c r="P573" s="4" t="e">
        <f t="shared" si="147"/>
        <v>#NAME?</v>
      </c>
      <c r="Q573" s="6" t="e" cm="1">
        <f t="array" ref="Q573">SUM(_xlfn._xlws.FILTER($G$2:$G$2454,_xlfn.MAP($N$2:$N$2454,_xlfn.LAMBDA(_xlpm.x,_xlpm.x=$N573))))</f>
        <v>#NAME?</v>
      </c>
      <c r="R573" s="4" t="e">
        <f t="shared" si="148"/>
        <v>#NAME?</v>
      </c>
      <c r="S573" s="4" t="e">
        <f t="shared" si="149"/>
        <v>#NAME?</v>
      </c>
      <c r="T573" s="4" t="e">
        <f t="shared" si="150"/>
        <v>#NAME?</v>
      </c>
      <c r="U573" s="4" t="e">
        <f t="shared" si="151"/>
        <v>#NAME?</v>
      </c>
      <c r="V573" s="2"/>
      <c r="X573" s="2"/>
      <c r="AC573" s="2"/>
      <c r="AD573" s="2"/>
    </row>
    <row r="574" spans="1:30">
      <c r="A574" s="1" t="str">
        <f t="shared" si="138"/>
        <v>-gri- : [ɡɹaɪ]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1062</v>
      </c>
      <c r="G574" s="3" t="e">
        <f t="shared" si="139"/>
        <v>#NAME?</v>
      </c>
      <c r="H574" s="4" t="str">
        <f t="shared" si="140"/>
        <v>ɡɹaɪ</v>
      </c>
      <c r="I574" s="4" t="str">
        <f t="shared" si="141"/>
        <v>gri</v>
      </c>
      <c r="J574" s="10">
        <f t="shared" si="142"/>
        <v>4</v>
      </c>
      <c r="K574" s="1">
        <f t="shared" si="143"/>
        <v>3</v>
      </c>
      <c r="L574" s="10">
        <f t="shared" si="144"/>
        <v>4</v>
      </c>
      <c r="M574" s="1" t="str">
        <f t="shared" si="145"/>
        <v>-gri-</v>
      </c>
      <c r="N574" s="1" t="str">
        <f t="shared" si="146"/>
        <v>[ɡɹaɪ]</v>
      </c>
      <c r="O574" s="3" t="e" cm="1">
        <f t="array" ref="O574">SUM(_xlfn._xlws.FILTER($G$2:$G$2454,_xlfn.MAP($M$2:$M$2454,_xlfn.LAMBDA(_xlpm.x,_xlpm.x=$M574))))</f>
        <v>#NAME?</v>
      </c>
      <c r="P574" s="4" t="e">
        <f t="shared" si="147"/>
        <v>#NAME?</v>
      </c>
      <c r="Q574" s="6" t="e" cm="1">
        <f t="array" ref="Q574">SUM(_xlfn._xlws.FILTER($G$2:$G$2454,_xlfn.MAP($N$2:$N$2454,_xlfn.LAMBDA(_xlpm.x,_xlpm.x=$N574))))</f>
        <v>#NAME?</v>
      </c>
      <c r="R574" s="4" t="e">
        <f t="shared" si="148"/>
        <v>#NAME?</v>
      </c>
      <c r="S574" s="4" t="e">
        <f t="shared" si="149"/>
        <v>#NAME?</v>
      </c>
      <c r="T574" s="4" t="e">
        <f t="shared" si="150"/>
        <v>#NAME?</v>
      </c>
      <c r="U574" s="4" t="e">
        <f t="shared" si="151"/>
        <v>#NAME?</v>
      </c>
      <c r="V574" s="2"/>
      <c r="X574" s="2"/>
      <c r="AC574" s="2"/>
      <c r="AD574" s="2"/>
    </row>
    <row r="575" spans="1:30">
      <c r="A575" s="1" t="str">
        <f t="shared" si="138"/>
        <v>-grou- : [ɡɹaʊ]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3</v>
      </c>
      <c r="F575" s="9" t="s">
        <v>607</v>
      </c>
      <c r="G575" s="3" t="e">
        <f t="shared" si="139"/>
        <v>#NAME?</v>
      </c>
      <c r="H575" s="4" t="str">
        <f t="shared" si="140"/>
        <v>ɡɹaʊ</v>
      </c>
      <c r="I575" s="4" t="str">
        <f t="shared" si="141"/>
        <v>grou</v>
      </c>
      <c r="J575" s="10">
        <f t="shared" si="142"/>
        <v>4</v>
      </c>
      <c r="K575" s="1">
        <f t="shared" si="143"/>
        <v>4</v>
      </c>
      <c r="L575" s="10">
        <f t="shared" si="144"/>
        <v>4</v>
      </c>
      <c r="M575" s="1" t="str">
        <f t="shared" si="145"/>
        <v>-grou-</v>
      </c>
      <c r="N575" s="1" t="str">
        <f t="shared" si="146"/>
        <v>[ɡɹaʊ]</v>
      </c>
      <c r="O575" s="3" t="e" cm="1">
        <f t="array" ref="O575">SUM(_xlfn._xlws.FILTER($G$2:$G$2454,_xlfn.MAP($M$2:$M$2454,_xlfn.LAMBDA(_xlpm.x,_xlpm.x=$M575))))</f>
        <v>#NAME?</v>
      </c>
      <c r="P575" s="4" t="e">
        <f t="shared" si="147"/>
        <v>#NAME?</v>
      </c>
      <c r="Q575" s="6" t="e" cm="1">
        <f t="array" ref="Q575">SUM(_xlfn._xlws.FILTER($G$2:$G$2454,_xlfn.MAP($N$2:$N$2454,_xlfn.LAMBDA(_xlpm.x,_xlpm.x=$N575))))</f>
        <v>#NAME?</v>
      </c>
      <c r="R575" s="4" t="e">
        <f t="shared" si="148"/>
        <v>#NAME?</v>
      </c>
      <c r="S575" s="4" t="e">
        <f t="shared" si="149"/>
        <v>#NAME?</v>
      </c>
      <c r="T575" s="4" t="e">
        <f t="shared" si="150"/>
        <v>#NAME?</v>
      </c>
      <c r="U575" s="4" t="e">
        <f t="shared" si="151"/>
        <v>#NAME?</v>
      </c>
      <c r="V575" s="2"/>
      <c r="X575" s="2"/>
      <c r="AC575" s="2"/>
      <c r="AD575" s="2"/>
    </row>
    <row r="576" spans="1:30">
      <c r="A576" s="1" t="str">
        <f t="shared" si="138"/>
        <v>-gua- : [ɡwə]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2386</v>
      </c>
      <c r="G576" s="3" t="e">
        <f t="shared" si="139"/>
        <v>#NAME?</v>
      </c>
      <c r="H576" s="4" t="str">
        <f t="shared" si="140"/>
        <v>ɡwə</v>
      </c>
      <c r="I576" s="4" t="str">
        <f t="shared" si="141"/>
        <v>gua</v>
      </c>
      <c r="J576" s="10">
        <f t="shared" si="142"/>
        <v>3</v>
      </c>
      <c r="K576" s="1">
        <f t="shared" si="143"/>
        <v>3</v>
      </c>
      <c r="L576" s="10">
        <f t="shared" si="144"/>
        <v>3</v>
      </c>
      <c r="M576" s="1" t="str">
        <f t="shared" si="145"/>
        <v>-gua-</v>
      </c>
      <c r="N576" s="1" t="str">
        <f t="shared" si="146"/>
        <v>[ɡwə]</v>
      </c>
      <c r="O576" s="3" t="e" cm="1">
        <f t="array" ref="O576">SUM(_xlfn._xlws.FILTER($G$2:$G$2454,_xlfn.MAP($M$2:$M$2454,_xlfn.LAMBDA(_xlpm.x,_xlpm.x=$M576))))</f>
        <v>#NAME?</v>
      </c>
      <c r="P576" s="4" t="e">
        <f t="shared" si="147"/>
        <v>#NAME?</v>
      </c>
      <c r="Q576" s="6" t="e" cm="1">
        <f t="array" ref="Q576">SUM(_xlfn._xlws.FILTER($G$2:$G$2454,_xlfn.MAP($N$2:$N$2454,_xlfn.LAMBDA(_xlpm.x,_xlpm.x=$N576))))</f>
        <v>#NAME?</v>
      </c>
      <c r="R576" s="4" t="e">
        <f t="shared" si="148"/>
        <v>#NAME?</v>
      </c>
      <c r="S576" s="4" t="e">
        <f t="shared" si="149"/>
        <v>#NAME?</v>
      </c>
      <c r="T576" s="4" t="e">
        <f t="shared" si="150"/>
        <v>#NAME?</v>
      </c>
      <c r="U576" s="4" t="e">
        <f t="shared" si="151"/>
        <v>#NAME?</v>
      </c>
      <c r="V576" s="2"/>
      <c r="X576" s="2"/>
      <c r="AC576" s="2"/>
      <c r="AD576" s="2"/>
    </row>
    <row r="577" spans="1:30">
      <c r="A577" s="1" t="str">
        <f t="shared" si="138"/>
        <v>-lke- : [lkɪ]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2453</v>
      </c>
      <c r="G577" s="3" t="e">
        <f t="shared" si="139"/>
        <v>#NAME?</v>
      </c>
      <c r="H577" s="4" t="str">
        <f t="shared" si="140"/>
        <v>lkɪ</v>
      </c>
      <c r="I577" s="4" t="str">
        <f t="shared" si="141"/>
        <v>lke</v>
      </c>
      <c r="J577" s="10">
        <f t="shared" si="142"/>
        <v>3</v>
      </c>
      <c r="K577" s="1">
        <f t="shared" si="143"/>
        <v>3</v>
      </c>
      <c r="L577" s="10">
        <f t="shared" si="144"/>
        <v>3</v>
      </c>
      <c r="M577" s="1" t="str">
        <f t="shared" si="145"/>
        <v>-lke-</v>
      </c>
      <c r="N577" s="1" t="str">
        <f t="shared" si="146"/>
        <v>[lkɪ]</v>
      </c>
      <c r="O577" s="3" t="e" cm="1">
        <f t="array" ref="O577">SUM(_xlfn._xlws.FILTER($G$2:$G$2454,_xlfn.MAP($M$2:$M$2454,_xlfn.LAMBDA(_xlpm.x,_xlpm.x=$M577))))</f>
        <v>#NAME?</v>
      </c>
      <c r="P577" s="4" t="e">
        <f t="shared" si="147"/>
        <v>#NAME?</v>
      </c>
      <c r="Q577" s="6" t="e" cm="1">
        <f t="array" ref="Q577">SUM(_xlfn._xlws.FILTER($G$2:$G$2454,_xlfn.MAP($N$2:$N$2454,_xlfn.LAMBDA(_xlpm.x,_xlpm.x=$N577))))</f>
        <v>#NAME?</v>
      </c>
      <c r="R577" s="4" t="e">
        <f t="shared" si="148"/>
        <v>#NAME?</v>
      </c>
      <c r="S577" s="4" t="e">
        <f t="shared" si="149"/>
        <v>#NAME?</v>
      </c>
      <c r="T577" s="4" t="e">
        <f t="shared" si="150"/>
        <v>#NAME?</v>
      </c>
      <c r="U577" s="4" t="e">
        <f t="shared" si="151"/>
        <v>#NAME?</v>
      </c>
      <c r="V577" s="2"/>
      <c r="X577" s="2"/>
      <c r="AC577" s="2"/>
      <c r="AD577" s="2"/>
    </row>
    <row r="578" spans="1:30">
      <c r="A578" s="1" t="str">
        <f t="shared" ref="A578:A641" si="155">_xlfn.LET(_xlpm.sep," : ",CONCATENATE(M578,_xlpm.sep,N578))</f>
        <v>-lm- : [lm]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123</v>
      </c>
      <c r="G578" s="3" t="e">
        <f t="shared" ref="G578:G641" si="156">E578/freq.sum.r6e</f>
        <v>#NAME?</v>
      </c>
      <c r="H578" s="4" t="str">
        <f t="shared" ref="H578:H641" si="157">_xlfn.LET(_xlpm.sep,":",_xlpm.w,$F578,LEFT(_xlpm.w,FIND(_xlpm.sep,_xlpm.w)-1))</f>
        <v>lm</v>
      </c>
      <c r="I578" s="4" t="str">
        <f t="shared" ref="I578:I641" si="158">_xlfn.LET(_xlpm.sep,":",_xlpm.w,$F578,RIGHT(_xlpm.w,LEN(_xlpm.w)-FIND(_xlpm.sep,_xlpm.w)))</f>
        <v>lm</v>
      </c>
      <c r="J578" s="10">
        <f t="shared" ref="J578:J641" si="159">_xlfn.LET(_xlpm.w,H578,LEN(_xlpm.w))</f>
        <v>2</v>
      </c>
      <c r="K578" s="1">
        <f t="shared" ref="K578:K641" si="160">_xlfn.LET(_xlpm.w,I578,LEN(_xlpm.w))</f>
        <v>2</v>
      </c>
      <c r="L578" s="10">
        <f t="shared" ref="L578:L641" si="161">_xlfn.LET(_xlpm.a,J578,_xlpm.b,K578,MAX(_xlpm.a,_xlpm.b))</f>
        <v>2</v>
      </c>
      <c r="M578" s="1" t="str">
        <f t="shared" ref="M578:M641" si="162">_xlfn.LET(_xlpm.sep,":",_xlpm.w,$F578,_xlfn.CONCAT("-",RIGHT(_xlpm.w,LEN(_xlpm.w)-FIND(_xlpm.sep,_xlpm.w)),"-"))</f>
        <v>-lm-</v>
      </c>
      <c r="N578" s="1" t="str">
        <f t="shared" ref="N578:N641" si="163">_xlfn.LET(_xlpm.sep,":",_xlpm.w,$F578,_xlfn.CONCAT("[",LEFT(_xlpm.w,FIND(_xlpm.sep,_xlpm.w)-1),"]"))</f>
        <v>[lm]</v>
      </c>
      <c r="O578" s="3" t="e" cm="1">
        <f t="array" ref="O578">SUM(_xlfn._xlws.FILTER($G$2:$G$2454,_xlfn.MAP($M$2:$M$2454,_xlfn.LAMBDA(_xlpm.x,_xlpm.x=$M578))))</f>
        <v>#NAME?</v>
      </c>
      <c r="P578" s="4" t="e">
        <f t="shared" ref="P578:P641" si="164">$G578/O578</f>
        <v>#NAME?</v>
      </c>
      <c r="Q578" s="6" t="e" cm="1">
        <f t="array" ref="Q578">SUM(_xlfn._xlws.FILTER($G$2:$G$2454,_xlfn.MAP($N$2:$N$2454,_xlfn.LAMBDA(_xlpm.x,_xlpm.x=$N578))))</f>
        <v>#NAME?</v>
      </c>
      <c r="R578" s="4" t="e">
        <f t="shared" ref="R578:R641" si="165">$G578/Q578</f>
        <v>#NAME?</v>
      </c>
      <c r="S578" s="4" t="e">
        <f t="shared" ref="S578:S641" si="166">_xlfn.LET(_xlpm.freq,E578,_xlpm.size,L578+1,_xlpm.F,T578,LOG(1+_xlpm.freq)*LOG(1+_xlpm.size)*_xlpm.F)</f>
        <v>#NAME?</v>
      </c>
      <c r="T578" s="4" t="e">
        <f t="shared" ref="T578:T641" si="167">_xlfn.LET(_xlpm.a,R578,_xlpm.b,P578,2*_xlpm.a*_xlpm.b/(_xlpm.a+_xlpm.b))</f>
        <v>#NAME?</v>
      </c>
      <c r="U578" s="4" t="e">
        <f t="shared" ref="U578:U641" si="168">_xlfn.LET(_xlpm.p,P578,_xlpm.q,R578,LOG(_xlpm.p/_xlpm.q))</f>
        <v>#NAME?</v>
      </c>
      <c r="V578" s="2"/>
      <c r="X578" s="2"/>
      <c r="AC578" s="2"/>
      <c r="AD578" s="2"/>
    </row>
    <row r="579" spans="1:30">
      <c r="A579" s="1" t="str">
        <f t="shared" si="155"/>
        <v>-lme- : [lmə]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2065</v>
      </c>
      <c r="G579" s="3" t="e">
        <f t="shared" si="156"/>
        <v>#NAME?</v>
      </c>
      <c r="H579" s="1" t="str">
        <f t="shared" si="157"/>
        <v>lmə</v>
      </c>
      <c r="I579" s="1" t="str">
        <f t="shared" si="158"/>
        <v>lme</v>
      </c>
      <c r="J579" s="10">
        <f t="shared" si="159"/>
        <v>3</v>
      </c>
      <c r="K579" s="1">
        <f t="shared" si="160"/>
        <v>3</v>
      </c>
      <c r="L579" s="10">
        <f t="shared" si="161"/>
        <v>3</v>
      </c>
      <c r="M579" s="1" t="str">
        <f t="shared" si="162"/>
        <v>-lme-</v>
      </c>
      <c r="N579" s="1" t="str">
        <f t="shared" si="163"/>
        <v>[lmə]</v>
      </c>
      <c r="O579" s="3" t="e" cm="1">
        <f t="array" ref="O579">SUM(_xlfn._xlws.FILTER($G$2:$G$2454,_xlfn.MAP($M$2:$M$2454,_xlfn.LAMBDA(_xlpm.x,_xlpm.x=$M579))))</f>
        <v>#NAME?</v>
      </c>
      <c r="P579" s="4" t="e">
        <f t="shared" si="164"/>
        <v>#NAME?</v>
      </c>
      <c r="Q579" s="6" t="e" cm="1">
        <f t="array" ref="Q579">SUM(_xlfn._xlws.FILTER($G$2:$G$2454,_xlfn.MAP($N$2:$N$2454,_xlfn.LAMBDA(_xlpm.x,_xlpm.x=$N579))))</f>
        <v>#NAME?</v>
      </c>
      <c r="R579" s="4" t="e">
        <f t="shared" si="165"/>
        <v>#NAME?</v>
      </c>
      <c r="S579" s="4" t="e">
        <f t="shared" si="166"/>
        <v>#NAME?</v>
      </c>
      <c r="T579" s="4" t="e">
        <f t="shared" si="167"/>
        <v>#NAME?</v>
      </c>
      <c r="U579" s="4" t="e">
        <f t="shared" si="168"/>
        <v>#NAME?</v>
      </c>
      <c r="V579" s="2"/>
      <c r="X579" s="2"/>
      <c r="AC579" s="2"/>
      <c r="AD579" s="2"/>
    </row>
    <row r="580" spans="1:30">
      <c r="A580" s="1" t="str">
        <f t="shared" si="155"/>
        <v>-lme- : [lməɪ]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2066</v>
      </c>
      <c r="G580" s="3" t="e">
        <f t="shared" si="156"/>
        <v>#NAME?</v>
      </c>
      <c r="H580" s="4" t="str">
        <f t="shared" si="157"/>
        <v>lməɪ</v>
      </c>
      <c r="I580" s="4" t="str">
        <f t="shared" si="158"/>
        <v>lme</v>
      </c>
      <c r="J580" s="10">
        <f t="shared" si="159"/>
        <v>4</v>
      </c>
      <c r="K580" s="1">
        <f t="shared" si="160"/>
        <v>3</v>
      </c>
      <c r="L580" s="10">
        <f t="shared" si="161"/>
        <v>4</v>
      </c>
      <c r="M580" s="1" t="str">
        <f t="shared" si="162"/>
        <v>-lme-</v>
      </c>
      <c r="N580" s="1" t="str">
        <f t="shared" si="163"/>
        <v>[lməɪ]</v>
      </c>
      <c r="O580" s="3" t="e" cm="1">
        <f t="array" ref="O580">SUM(_xlfn._xlws.FILTER($G$2:$G$2454,_xlfn.MAP($M$2:$M$2454,_xlfn.LAMBDA(_xlpm.x,_xlpm.x=$M580))))</f>
        <v>#NAME?</v>
      </c>
      <c r="P580" s="4" t="e">
        <f t="shared" si="164"/>
        <v>#NAME?</v>
      </c>
      <c r="Q580" s="6" t="e" cm="1">
        <f t="array" ref="Q580">SUM(_xlfn._xlws.FILTER($G$2:$G$2454,_xlfn.MAP($N$2:$N$2454,_xlfn.LAMBDA(_xlpm.x,_xlpm.x=$N580))))</f>
        <v>#NAME?</v>
      </c>
      <c r="R580" s="4" t="e">
        <f t="shared" si="165"/>
        <v>#NAME?</v>
      </c>
      <c r="S580" s="4" t="e">
        <f t="shared" si="166"/>
        <v>#NAME?</v>
      </c>
      <c r="T580" s="4" t="e">
        <f t="shared" si="167"/>
        <v>#NAME?</v>
      </c>
      <c r="U580" s="4" t="e">
        <f t="shared" si="168"/>
        <v>#NAME?</v>
      </c>
      <c r="V580" s="2"/>
      <c r="X580" s="2"/>
      <c r="AC580" s="2"/>
      <c r="AD580" s="2"/>
    </row>
    <row r="581" spans="1:30">
      <c r="A581" s="1" t="str">
        <f t="shared" si="155"/>
        <v>-lso- : [lsə]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2070</v>
      </c>
      <c r="G581" s="3" t="e">
        <f t="shared" si="156"/>
        <v>#NAME?</v>
      </c>
      <c r="H581" s="4" t="str">
        <f t="shared" si="157"/>
        <v>lsə</v>
      </c>
      <c r="I581" s="4" t="str">
        <f t="shared" si="158"/>
        <v>lso</v>
      </c>
      <c r="J581" s="10">
        <f t="shared" si="159"/>
        <v>3</v>
      </c>
      <c r="K581" s="1">
        <f t="shared" si="160"/>
        <v>3</v>
      </c>
      <c r="L581" s="10">
        <f t="shared" si="161"/>
        <v>3</v>
      </c>
      <c r="M581" s="1" t="str">
        <f t="shared" si="162"/>
        <v>-lso-</v>
      </c>
      <c r="N581" s="1" t="str">
        <f t="shared" si="163"/>
        <v>[lsə]</v>
      </c>
      <c r="O581" s="3" t="e" cm="1">
        <f t="array" ref="O581">SUM(_xlfn._xlws.FILTER($G$2:$G$2454,_xlfn.MAP($M$2:$M$2454,_xlfn.LAMBDA(_xlpm.x,_xlpm.x=$M581))))</f>
        <v>#NAME?</v>
      </c>
      <c r="P581" s="4" t="e">
        <f t="shared" si="164"/>
        <v>#NAME?</v>
      </c>
      <c r="Q581" s="6" t="e" cm="1">
        <f t="array" ref="Q581">SUM(_xlfn._xlws.FILTER($G$2:$G$2454,_xlfn.MAP($N$2:$N$2454,_xlfn.LAMBDA(_xlpm.x,_xlpm.x=$N581))))</f>
        <v>#NAME?</v>
      </c>
      <c r="R581" s="4" t="e">
        <f t="shared" si="165"/>
        <v>#NAME?</v>
      </c>
      <c r="S581" s="4" t="e">
        <f t="shared" si="166"/>
        <v>#NAME?</v>
      </c>
      <c r="T581" s="4" t="e">
        <f t="shared" si="167"/>
        <v>#NAME?</v>
      </c>
      <c r="U581" s="4" t="e">
        <f t="shared" si="168"/>
        <v>#NAME?</v>
      </c>
      <c r="V581" s="2"/>
      <c r="X581" s="2"/>
      <c r="AC581" s="2"/>
      <c r="AD581" s="2"/>
    </row>
    <row r="582" spans="1:30">
      <c r="A582" s="1" t="str">
        <f t="shared" si="155"/>
        <v>-lso- : [lsəʊ]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1065</v>
      </c>
      <c r="G582" s="3" t="e">
        <f t="shared" si="156"/>
        <v>#NAME?</v>
      </c>
      <c r="H582" s="4" t="str">
        <f t="shared" si="157"/>
        <v>lsəʊ</v>
      </c>
      <c r="I582" s="4" t="str">
        <f t="shared" si="158"/>
        <v>lso</v>
      </c>
      <c r="J582" s="10">
        <f t="shared" si="159"/>
        <v>4</v>
      </c>
      <c r="K582" s="1">
        <f t="shared" si="160"/>
        <v>3</v>
      </c>
      <c r="L582" s="10">
        <f t="shared" si="161"/>
        <v>4</v>
      </c>
      <c r="M582" s="1" t="str">
        <f t="shared" si="162"/>
        <v>-lso-</v>
      </c>
      <c r="N582" s="1" t="str">
        <f t="shared" si="163"/>
        <v>[lsəʊ]</v>
      </c>
      <c r="O582" s="3" t="e" cm="1">
        <f t="array" ref="O582">SUM(_xlfn._xlws.FILTER($G$2:$G$2454,_xlfn.MAP($M$2:$M$2454,_xlfn.LAMBDA(_xlpm.x,_xlpm.x=$M582))))</f>
        <v>#NAME?</v>
      </c>
      <c r="P582" s="4" t="e">
        <f t="shared" si="164"/>
        <v>#NAME?</v>
      </c>
      <c r="Q582" s="6" t="e" cm="1">
        <f t="array" ref="Q582">SUM(_xlfn._xlws.FILTER($G$2:$G$2454,_xlfn.MAP($N$2:$N$2454,_xlfn.LAMBDA(_xlpm.x,_xlpm.x=$N582))))</f>
        <v>#NAME?</v>
      </c>
      <c r="R582" s="4" t="e">
        <f t="shared" si="165"/>
        <v>#NAME?</v>
      </c>
      <c r="S582" s="4" t="e">
        <f t="shared" si="166"/>
        <v>#NAME?</v>
      </c>
      <c r="T582" s="4" t="e">
        <f t="shared" si="167"/>
        <v>#NAME?</v>
      </c>
      <c r="U582" s="4" t="e">
        <f t="shared" si="168"/>
        <v>#NAME?</v>
      </c>
      <c r="V582" s="2"/>
      <c r="X582" s="2"/>
      <c r="AC582" s="2"/>
      <c r="AD582" s="2"/>
    </row>
    <row r="583" spans="1:30">
      <c r="A583" s="1" t="str">
        <f t="shared" si="155"/>
        <v>-mple- : [mpl]</v>
      </c>
      <c r="B583" s="1">
        <f t="shared" si="169"/>
        <v>0</v>
      </c>
      <c r="C583" s="1">
        <f t="shared" si="169"/>
        <v>1</v>
      </c>
      <c r="D583" s="1">
        <f t="shared" si="169"/>
        <v>0</v>
      </c>
      <c r="E583" s="7">
        <v>4</v>
      </c>
      <c r="F583" s="9" t="s">
        <v>154</v>
      </c>
      <c r="G583" s="3" t="e">
        <f t="shared" si="156"/>
        <v>#NAME?</v>
      </c>
      <c r="H583" s="4" t="str">
        <f t="shared" si="157"/>
        <v>mpl</v>
      </c>
      <c r="I583" s="4" t="str">
        <f t="shared" si="158"/>
        <v>mple</v>
      </c>
      <c r="J583" s="10">
        <f t="shared" si="159"/>
        <v>3</v>
      </c>
      <c r="K583" s="1">
        <f t="shared" si="160"/>
        <v>4</v>
      </c>
      <c r="L583" s="10">
        <f t="shared" si="161"/>
        <v>4</v>
      </c>
      <c r="M583" s="1" t="str">
        <f t="shared" si="162"/>
        <v>-mple-</v>
      </c>
      <c r="N583" s="1" t="str">
        <f t="shared" si="163"/>
        <v>[mpl]</v>
      </c>
      <c r="O583" s="3" t="e" cm="1">
        <f t="array" ref="O583">SUM(_xlfn._xlws.FILTER($G$2:$G$2454,_xlfn.MAP($M$2:$M$2454,_xlfn.LAMBDA(_xlpm.x,_xlpm.x=$M583))))</f>
        <v>#NAME?</v>
      </c>
      <c r="P583" s="4" t="e">
        <f t="shared" si="164"/>
        <v>#NAME?</v>
      </c>
      <c r="Q583" s="6" t="e" cm="1">
        <f t="array" ref="Q583">SUM(_xlfn._xlws.FILTER($G$2:$G$2454,_xlfn.MAP($N$2:$N$2454,_xlfn.LAMBDA(_xlpm.x,_xlpm.x=$N583))))</f>
        <v>#NAME?</v>
      </c>
      <c r="R583" s="4" t="e">
        <f t="shared" si="165"/>
        <v>#NAME?</v>
      </c>
      <c r="S583" s="4" t="e">
        <f t="shared" si="166"/>
        <v>#NAME?</v>
      </c>
      <c r="T583" s="4" t="e">
        <f t="shared" si="167"/>
        <v>#NAME?</v>
      </c>
      <c r="U583" s="4" t="e">
        <f t="shared" si="168"/>
        <v>#NAME?</v>
      </c>
      <c r="V583" s="2"/>
      <c r="X583" s="2"/>
      <c r="AC583" s="2"/>
      <c r="AD583" s="2"/>
    </row>
    <row r="584" spans="1:30">
      <c r="A584" s="1" t="str">
        <f t="shared" si="155"/>
        <v>-mpli- : [mplɪ]</v>
      </c>
      <c r="B584" s="1">
        <f t="shared" si="169"/>
        <v>0</v>
      </c>
      <c r="C584" s="1">
        <f t="shared" si="169"/>
        <v>1</v>
      </c>
      <c r="D584" s="1">
        <f t="shared" si="169"/>
        <v>0</v>
      </c>
      <c r="E584" s="7">
        <v>1</v>
      </c>
      <c r="F584" s="9" t="s">
        <v>933</v>
      </c>
      <c r="G584" s="3" t="e">
        <f t="shared" si="156"/>
        <v>#NAME?</v>
      </c>
      <c r="H584" s="1" t="str">
        <f t="shared" si="157"/>
        <v>mplɪ</v>
      </c>
      <c r="I584" s="1" t="str">
        <f t="shared" si="158"/>
        <v>mpli</v>
      </c>
      <c r="J584" s="10">
        <f t="shared" si="159"/>
        <v>4</v>
      </c>
      <c r="K584" s="1">
        <f t="shared" si="160"/>
        <v>4</v>
      </c>
      <c r="L584" s="10">
        <f t="shared" si="161"/>
        <v>4</v>
      </c>
      <c r="M584" s="1" t="str">
        <f t="shared" si="162"/>
        <v>-mpli-</v>
      </c>
      <c r="N584" s="1" t="str">
        <f t="shared" si="163"/>
        <v>[mplɪ]</v>
      </c>
      <c r="O584" s="3" t="e" cm="1">
        <f t="array" ref="O584">SUM(_xlfn._xlws.FILTER($G$2:$G$2454,_xlfn.MAP($M$2:$M$2454,_xlfn.LAMBDA(_xlpm.x,_xlpm.x=$M584))))</f>
        <v>#NAME?</v>
      </c>
      <c r="P584" s="4" t="e">
        <f t="shared" si="164"/>
        <v>#NAME?</v>
      </c>
      <c r="Q584" s="6" t="e" cm="1">
        <f t="array" ref="Q584">SUM(_xlfn._xlws.FILTER($G$2:$G$2454,_xlfn.MAP($N$2:$N$2454,_xlfn.LAMBDA(_xlpm.x,_xlpm.x=$N584))))</f>
        <v>#NAME?</v>
      </c>
      <c r="R584" s="4" t="e">
        <f t="shared" si="165"/>
        <v>#NAME?</v>
      </c>
      <c r="S584" s="4" t="e">
        <f t="shared" si="166"/>
        <v>#NAME?</v>
      </c>
      <c r="T584" s="4" t="e">
        <f t="shared" si="167"/>
        <v>#NAME?</v>
      </c>
      <c r="U584" s="4" t="e">
        <f t="shared" si="168"/>
        <v>#NAME?</v>
      </c>
      <c r="V584" s="2"/>
      <c r="X584" s="2"/>
      <c r="AC584" s="2"/>
      <c r="AD584" s="2"/>
    </row>
    <row r="585" spans="1:30">
      <c r="A585" s="1" t="str">
        <f t="shared" si="155"/>
        <v>-mpty- : [mptɪ]</v>
      </c>
      <c r="B585" s="1">
        <f t="shared" si="169"/>
        <v>0</v>
      </c>
      <c r="C585" s="1">
        <f t="shared" si="169"/>
        <v>1</v>
      </c>
      <c r="D585" s="1">
        <f t="shared" si="169"/>
        <v>0</v>
      </c>
      <c r="E585" s="7">
        <v>1</v>
      </c>
      <c r="F585" s="9" t="s">
        <v>1005</v>
      </c>
      <c r="G585" s="3" t="e">
        <f t="shared" si="156"/>
        <v>#NAME?</v>
      </c>
      <c r="H585" s="1" t="str">
        <f t="shared" si="157"/>
        <v>mptɪ</v>
      </c>
      <c r="I585" s="1" t="str">
        <f t="shared" si="158"/>
        <v>mpty</v>
      </c>
      <c r="J585" s="10">
        <f t="shared" si="159"/>
        <v>4</v>
      </c>
      <c r="K585" s="1">
        <f t="shared" si="160"/>
        <v>4</v>
      </c>
      <c r="L585" s="10">
        <f t="shared" si="161"/>
        <v>4</v>
      </c>
      <c r="M585" s="1" t="str">
        <f t="shared" si="162"/>
        <v>-mpty-</v>
      </c>
      <c r="N585" s="1" t="str">
        <f t="shared" si="163"/>
        <v>[mptɪ]</v>
      </c>
      <c r="O585" s="3" t="e" cm="1">
        <f t="array" ref="O585">SUM(_xlfn._xlws.FILTER($G$2:$G$2454,_xlfn.MAP($M$2:$M$2454,_xlfn.LAMBDA(_xlpm.x,_xlpm.x=$M585))))</f>
        <v>#NAME?</v>
      </c>
      <c r="P585" s="4" t="e">
        <f t="shared" si="164"/>
        <v>#NAME?</v>
      </c>
      <c r="Q585" s="6" t="e" cm="1">
        <f t="array" ref="Q585">SUM(_xlfn._xlws.FILTER($G$2:$G$2454,_xlfn.MAP($N$2:$N$2454,_xlfn.LAMBDA(_xlpm.x,_xlpm.x=$N585))))</f>
        <v>#NAME?</v>
      </c>
      <c r="R585" s="4" t="e">
        <f t="shared" si="165"/>
        <v>#NAME?</v>
      </c>
      <c r="S585" s="4" t="e">
        <f t="shared" si="166"/>
        <v>#NAME?</v>
      </c>
      <c r="T585" s="4" t="e">
        <f t="shared" si="167"/>
        <v>#NAME?</v>
      </c>
      <c r="U585" s="4" t="e">
        <f t="shared" si="168"/>
        <v>#NAME?</v>
      </c>
      <c r="V585" s="2"/>
      <c r="X585" s="2"/>
      <c r="AC585" s="2"/>
      <c r="AD585" s="2"/>
    </row>
    <row r="586" spans="1:30">
      <c r="A586" s="1" t="str">
        <f t="shared" si="155"/>
        <v>-mpty- : [mtɪ]</v>
      </c>
      <c r="B586" s="1">
        <f t="shared" si="169"/>
        <v>0</v>
      </c>
      <c r="C586" s="1">
        <f t="shared" si="169"/>
        <v>1</v>
      </c>
      <c r="D586" s="1">
        <f t="shared" si="169"/>
        <v>0</v>
      </c>
      <c r="E586" s="7">
        <v>1</v>
      </c>
      <c r="F586" s="9" t="s">
        <v>1006</v>
      </c>
      <c r="G586" s="3" t="e">
        <f t="shared" si="156"/>
        <v>#NAME?</v>
      </c>
      <c r="H586" s="1" t="str">
        <f t="shared" si="157"/>
        <v>mtɪ</v>
      </c>
      <c r="I586" s="1" t="str">
        <f t="shared" si="158"/>
        <v>mpty</v>
      </c>
      <c r="J586" s="10">
        <f t="shared" si="159"/>
        <v>3</v>
      </c>
      <c r="K586" s="1">
        <f t="shared" si="160"/>
        <v>4</v>
      </c>
      <c r="L586" s="10">
        <f t="shared" si="161"/>
        <v>4</v>
      </c>
      <c r="M586" s="1" t="str">
        <f t="shared" si="162"/>
        <v>-mpty-</v>
      </c>
      <c r="N586" s="1" t="str">
        <f t="shared" si="163"/>
        <v>[mtɪ]</v>
      </c>
      <c r="O586" s="3" t="e" cm="1">
        <f t="array" ref="O586">SUM(_xlfn._xlws.FILTER($G$2:$G$2454,_xlfn.MAP($M$2:$M$2454,_xlfn.LAMBDA(_xlpm.x,_xlpm.x=$M586))))</f>
        <v>#NAME?</v>
      </c>
      <c r="P586" s="4" t="e">
        <f t="shared" si="164"/>
        <v>#NAME?</v>
      </c>
      <c r="Q586" s="6" t="e" cm="1">
        <f t="array" ref="Q586">SUM(_xlfn._xlws.FILTER($G$2:$G$2454,_xlfn.MAP($N$2:$N$2454,_xlfn.LAMBDA(_xlpm.x,_xlpm.x=$N586))))</f>
        <v>#NAME?</v>
      </c>
      <c r="R586" s="4" t="e">
        <f t="shared" si="165"/>
        <v>#NAME?</v>
      </c>
      <c r="S586" s="4" t="e">
        <f t="shared" si="166"/>
        <v>#NAME?</v>
      </c>
      <c r="T586" s="4" t="e">
        <f t="shared" si="167"/>
        <v>#NAME?</v>
      </c>
      <c r="U586" s="4" t="e">
        <f t="shared" si="168"/>
        <v>#NAME?</v>
      </c>
      <c r="V586" s="2"/>
      <c r="X586" s="2"/>
      <c r="AC586" s="2"/>
      <c r="AD586" s="2"/>
    </row>
    <row r="587" spans="1:30">
      <c r="A587" s="1" t="str">
        <f t="shared" si="155"/>
        <v>-ndu- : [ndʌ]</v>
      </c>
      <c r="B587" s="1">
        <f t="shared" si="169"/>
        <v>0</v>
      </c>
      <c r="C587" s="1">
        <f t="shared" si="169"/>
        <v>0</v>
      </c>
      <c r="D587" s="1">
        <f t="shared" si="169"/>
        <v>1</v>
      </c>
      <c r="E587" s="7">
        <v>2</v>
      </c>
      <c r="F587" s="9" t="s">
        <v>812</v>
      </c>
      <c r="G587" s="3" t="e">
        <f t="shared" si="156"/>
        <v>#NAME?</v>
      </c>
      <c r="H587" s="4" t="str">
        <f t="shared" si="157"/>
        <v>ndʌ</v>
      </c>
      <c r="I587" s="4" t="str">
        <f t="shared" si="158"/>
        <v>ndu</v>
      </c>
      <c r="J587" s="10">
        <f t="shared" si="159"/>
        <v>3</v>
      </c>
      <c r="K587" s="1">
        <f t="shared" si="160"/>
        <v>3</v>
      </c>
      <c r="L587" s="10">
        <f t="shared" si="161"/>
        <v>3</v>
      </c>
      <c r="M587" s="1" t="str">
        <f t="shared" si="162"/>
        <v>-ndu-</v>
      </c>
      <c r="N587" s="1" t="str">
        <f t="shared" si="163"/>
        <v>[ndʌ]</v>
      </c>
      <c r="O587" s="3" t="e" cm="1">
        <f t="array" ref="O587">SUM(_xlfn._xlws.FILTER($G$2:$G$2454,_xlfn.MAP($M$2:$M$2454,_xlfn.LAMBDA(_xlpm.x,_xlpm.x=$M587))))</f>
        <v>#NAME?</v>
      </c>
      <c r="P587" s="4" t="e">
        <f t="shared" si="164"/>
        <v>#NAME?</v>
      </c>
      <c r="Q587" s="6" t="e" cm="1">
        <f t="array" ref="Q587">SUM(_xlfn._xlws.FILTER($G$2:$G$2454,_xlfn.MAP($N$2:$N$2454,_xlfn.LAMBDA(_xlpm.x,_xlpm.x=$N587))))</f>
        <v>#NAME?</v>
      </c>
      <c r="R587" s="4" t="e">
        <f t="shared" si="165"/>
        <v>#NAME?</v>
      </c>
      <c r="S587" s="4" t="e">
        <f t="shared" si="166"/>
        <v>#NAME?</v>
      </c>
      <c r="T587" s="4" t="e">
        <f t="shared" si="167"/>
        <v>#NAME?</v>
      </c>
      <c r="U587" s="4" t="e">
        <f t="shared" si="168"/>
        <v>#NAME?</v>
      </c>
      <c r="V587" s="2"/>
      <c r="X587" s="2"/>
      <c r="AC587" s="2"/>
      <c r="AD587" s="2"/>
    </row>
    <row r="588" spans="1:30">
      <c r="A588" s="1" t="str">
        <f t="shared" si="155"/>
        <v>-ngi- : [ndʒɪ]</v>
      </c>
      <c r="B588" s="1">
        <f t="shared" si="169"/>
        <v>0</v>
      </c>
      <c r="C588" s="1">
        <f t="shared" si="169"/>
        <v>0</v>
      </c>
      <c r="D588" s="1">
        <f t="shared" si="169"/>
        <v>1</v>
      </c>
      <c r="E588" s="7">
        <v>1</v>
      </c>
      <c r="F588" s="9" t="s">
        <v>1362</v>
      </c>
      <c r="G588" s="3" t="e">
        <f t="shared" si="156"/>
        <v>#NAME?</v>
      </c>
      <c r="H588" s="4" t="str">
        <f t="shared" si="157"/>
        <v>ndʒɪ</v>
      </c>
      <c r="I588" s="4" t="str">
        <f t="shared" si="158"/>
        <v>ngi</v>
      </c>
      <c r="J588" s="10">
        <f t="shared" si="159"/>
        <v>4</v>
      </c>
      <c r="K588" s="1">
        <f t="shared" si="160"/>
        <v>3</v>
      </c>
      <c r="L588" s="10">
        <f t="shared" si="161"/>
        <v>4</v>
      </c>
      <c r="M588" s="1" t="str">
        <f t="shared" si="162"/>
        <v>-ngi-</v>
      </c>
      <c r="N588" s="1" t="str">
        <f t="shared" si="163"/>
        <v>[ndʒɪ]</v>
      </c>
      <c r="O588" s="3" t="e" cm="1">
        <f t="array" ref="O588">SUM(_xlfn._xlws.FILTER($G$2:$G$2454,_xlfn.MAP($M$2:$M$2454,_xlfn.LAMBDA(_xlpm.x,_xlpm.x=$M588))))</f>
        <v>#NAME?</v>
      </c>
      <c r="P588" s="4" t="e">
        <f t="shared" si="164"/>
        <v>#NAME?</v>
      </c>
      <c r="Q588" s="6" t="e" cm="1">
        <f t="array" ref="Q588">SUM(_xlfn._xlws.FILTER($G$2:$G$2454,_xlfn.MAP($N$2:$N$2454,_xlfn.LAMBDA(_xlpm.x,_xlpm.x=$N588))))</f>
        <v>#NAME?</v>
      </c>
      <c r="R588" s="4" t="e">
        <f t="shared" si="165"/>
        <v>#NAME?</v>
      </c>
      <c r="S588" s="4" t="e">
        <f t="shared" si="166"/>
        <v>#NAME?</v>
      </c>
      <c r="T588" s="4" t="e">
        <f t="shared" si="167"/>
        <v>#NAME?</v>
      </c>
      <c r="U588" s="4" t="e">
        <f t="shared" si="168"/>
        <v>#NAME?</v>
      </c>
      <c r="V588" s="2"/>
      <c r="X588" s="2"/>
      <c r="AC588" s="2"/>
      <c r="AD588" s="2"/>
    </row>
    <row r="589" spans="1:30">
      <c r="A589" s="1" t="str">
        <f t="shared" si="155"/>
        <v>-nme- : [nmə]</v>
      </c>
      <c r="B589" s="1">
        <f t="shared" si="169"/>
        <v>0</v>
      </c>
      <c r="C589" s="1">
        <f t="shared" si="169"/>
        <v>0</v>
      </c>
      <c r="D589" s="1">
        <f t="shared" si="169"/>
        <v>1</v>
      </c>
      <c r="E589" s="7">
        <v>1</v>
      </c>
      <c r="F589" s="9" t="s">
        <v>670</v>
      </c>
      <c r="G589" s="3" t="e">
        <f t="shared" si="156"/>
        <v>#NAME?</v>
      </c>
      <c r="H589" s="4" t="str">
        <f t="shared" si="157"/>
        <v>nmə</v>
      </c>
      <c r="I589" s="4" t="str">
        <f t="shared" si="158"/>
        <v>nme</v>
      </c>
      <c r="J589" s="10">
        <f t="shared" si="159"/>
        <v>3</v>
      </c>
      <c r="K589" s="1">
        <f t="shared" si="160"/>
        <v>3</v>
      </c>
      <c r="L589" s="10">
        <f t="shared" si="161"/>
        <v>3</v>
      </c>
      <c r="M589" s="1" t="str">
        <f t="shared" si="162"/>
        <v>-nme-</v>
      </c>
      <c r="N589" s="1" t="str">
        <f t="shared" si="163"/>
        <v>[nmə]</v>
      </c>
      <c r="O589" s="3" t="e" cm="1">
        <f t="array" ref="O589">SUM(_xlfn._xlws.FILTER($G$2:$G$2454,_xlfn.MAP($M$2:$M$2454,_xlfn.LAMBDA(_xlpm.x,_xlpm.x=$M589))))</f>
        <v>#NAME?</v>
      </c>
      <c r="P589" s="4" t="e">
        <f t="shared" si="164"/>
        <v>#NAME?</v>
      </c>
      <c r="Q589" s="6" t="e" cm="1">
        <f t="array" ref="Q589">SUM(_xlfn._xlws.FILTER($G$2:$G$2454,_xlfn.MAP($N$2:$N$2454,_xlfn.LAMBDA(_xlpm.x,_xlpm.x=$N589))))</f>
        <v>#NAME?</v>
      </c>
      <c r="R589" s="4" t="e">
        <f t="shared" si="165"/>
        <v>#NAME?</v>
      </c>
      <c r="S589" s="4" t="e">
        <f t="shared" si="166"/>
        <v>#NAME?</v>
      </c>
      <c r="T589" s="4" t="e">
        <f t="shared" si="167"/>
        <v>#NAME?</v>
      </c>
      <c r="U589" s="4" t="e">
        <f t="shared" si="168"/>
        <v>#NAME?</v>
      </c>
      <c r="V589" s="2"/>
      <c r="X589" s="2"/>
      <c r="AC589" s="2"/>
      <c r="AD589" s="2"/>
    </row>
    <row r="590" spans="1:30">
      <c r="A590" s="1" t="str">
        <f t="shared" si="155"/>
        <v>-nme- : [nmɛ]</v>
      </c>
      <c r="B590" s="1">
        <f t="shared" si="169"/>
        <v>0</v>
      </c>
      <c r="C590" s="1">
        <f t="shared" si="169"/>
        <v>0</v>
      </c>
      <c r="D590" s="1">
        <f t="shared" si="169"/>
        <v>1</v>
      </c>
      <c r="E590" s="7">
        <v>1</v>
      </c>
      <c r="F590" s="9" t="s">
        <v>1185</v>
      </c>
      <c r="G590" s="3" t="e">
        <f t="shared" si="156"/>
        <v>#NAME?</v>
      </c>
      <c r="H590" s="4" t="str">
        <f t="shared" si="157"/>
        <v>nmɛ</v>
      </c>
      <c r="I590" s="4" t="str">
        <f t="shared" si="158"/>
        <v>nme</v>
      </c>
      <c r="J590" s="10">
        <f t="shared" si="159"/>
        <v>3</v>
      </c>
      <c r="K590" s="1">
        <f t="shared" si="160"/>
        <v>3</v>
      </c>
      <c r="L590" s="10">
        <f t="shared" si="161"/>
        <v>3</v>
      </c>
      <c r="M590" s="1" t="str">
        <f t="shared" si="162"/>
        <v>-nme-</v>
      </c>
      <c r="N590" s="1" t="str">
        <f t="shared" si="163"/>
        <v>[nmɛ]</v>
      </c>
      <c r="O590" s="3" t="e" cm="1">
        <f t="array" ref="O590">SUM(_xlfn._xlws.FILTER($G$2:$G$2454,_xlfn.MAP($M$2:$M$2454,_xlfn.LAMBDA(_xlpm.x,_xlpm.x=$M590))))</f>
        <v>#NAME?</v>
      </c>
      <c r="P590" s="4" t="e">
        <f t="shared" si="164"/>
        <v>#NAME?</v>
      </c>
      <c r="Q590" s="6" t="e" cm="1">
        <f t="array" ref="Q590">SUM(_xlfn._xlws.FILTER($G$2:$G$2454,_xlfn.MAP($N$2:$N$2454,_xlfn.LAMBDA(_xlpm.x,_xlpm.x=$N590))))</f>
        <v>#NAME?</v>
      </c>
      <c r="R590" s="4" t="e">
        <f t="shared" si="165"/>
        <v>#NAME?</v>
      </c>
      <c r="S590" s="4" t="e">
        <f t="shared" si="166"/>
        <v>#NAME?</v>
      </c>
      <c r="T590" s="4" t="e">
        <f t="shared" si="167"/>
        <v>#NAME?</v>
      </c>
      <c r="U590" s="4" t="e">
        <f t="shared" si="168"/>
        <v>#NAME?</v>
      </c>
      <c r="V590" s="2"/>
      <c r="X590" s="2"/>
      <c r="AC590" s="2"/>
      <c r="AD590" s="2"/>
    </row>
    <row r="591" spans="1:30">
      <c r="A591" s="1" t="str">
        <f t="shared" si="155"/>
        <v>-nscri- : [nskɹɪ]</v>
      </c>
      <c r="B591" s="1">
        <f t="shared" si="169"/>
        <v>0</v>
      </c>
      <c r="C591" s="1">
        <f t="shared" si="169"/>
        <v>0</v>
      </c>
      <c r="D591" s="1">
        <f t="shared" si="169"/>
        <v>1</v>
      </c>
      <c r="E591" s="7">
        <v>1</v>
      </c>
      <c r="F591" s="9" t="s">
        <v>2147</v>
      </c>
      <c r="G591" s="3" t="e">
        <f t="shared" si="156"/>
        <v>#NAME?</v>
      </c>
      <c r="H591" s="4" t="str">
        <f t="shared" si="157"/>
        <v>nskɹɪ</v>
      </c>
      <c r="I591" s="4" t="str">
        <f t="shared" si="158"/>
        <v>nscri</v>
      </c>
      <c r="J591" s="10">
        <f t="shared" si="159"/>
        <v>5</v>
      </c>
      <c r="K591" s="1">
        <f t="shared" si="160"/>
        <v>5</v>
      </c>
      <c r="L591" s="10">
        <f t="shared" si="161"/>
        <v>5</v>
      </c>
      <c r="M591" s="1" t="str">
        <f t="shared" si="162"/>
        <v>-nscri-</v>
      </c>
      <c r="N591" s="1" t="str">
        <f t="shared" si="163"/>
        <v>[nskɹɪ]</v>
      </c>
      <c r="O591" s="3" t="e" cm="1">
        <f t="array" ref="O591">SUM(_xlfn._xlws.FILTER($G$2:$G$2454,_xlfn.MAP($M$2:$M$2454,_xlfn.LAMBDA(_xlpm.x,_xlpm.x=$M591))))</f>
        <v>#NAME?</v>
      </c>
      <c r="P591" s="4" t="e">
        <f t="shared" si="164"/>
        <v>#NAME?</v>
      </c>
      <c r="Q591" s="6" t="e" cm="1">
        <f t="array" ref="Q591">SUM(_xlfn._xlws.FILTER($G$2:$G$2454,_xlfn.MAP($N$2:$N$2454,_xlfn.LAMBDA(_xlpm.x,_xlpm.x=$N591))))</f>
        <v>#NAME?</v>
      </c>
      <c r="R591" s="4" t="e">
        <f t="shared" si="165"/>
        <v>#NAME?</v>
      </c>
      <c r="S591" s="4" t="e">
        <f t="shared" si="166"/>
        <v>#NAME?</v>
      </c>
      <c r="T591" s="4" t="e">
        <f t="shared" si="167"/>
        <v>#NAME?</v>
      </c>
      <c r="U591" s="4" t="e">
        <f t="shared" si="168"/>
        <v>#NAME?</v>
      </c>
      <c r="V591" s="2"/>
      <c r="X591" s="2"/>
      <c r="AC591" s="2"/>
      <c r="AD591" s="2"/>
    </row>
    <row r="592" spans="1:30">
      <c r="A592" s="1" t="str">
        <f t="shared" si="155"/>
        <v>-nscri- : [nskɹaɪ]</v>
      </c>
      <c r="B592" s="1">
        <f t="shared" si="169"/>
        <v>0</v>
      </c>
      <c r="C592" s="1">
        <f t="shared" si="169"/>
        <v>0</v>
      </c>
      <c r="D592" s="1">
        <f t="shared" si="169"/>
        <v>1</v>
      </c>
      <c r="E592" s="7">
        <v>1</v>
      </c>
      <c r="F592" s="9" t="s">
        <v>2146</v>
      </c>
      <c r="G592" s="3" t="e">
        <f t="shared" si="156"/>
        <v>#NAME?</v>
      </c>
      <c r="H592" s="4" t="str">
        <f t="shared" si="157"/>
        <v>nskɹaɪ</v>
      </c>
      <c r="I592" s="4" t="str">
        <f t="shared" si="158"/>
        <v>nscri</v>
      </c>
      <c r="J592" s="10">
        <f t="shared" si="159"/>
        <v>6</v>
      </c>
      <c r="K592" s="1">
        <f t="shared" si="160"/>
        <v>5</v>
      </c>
      <c r="L592" s="10">
        <f t="shared" si="161"/>
        <v>6</v>
      </c>
      <c r="M592" s="1" t="str">
        <f t="shared" si="162"/>
        <v>-nscri-</v>
      </c>
      <c r="N592" s="1" t="str">
        <f t="shared" si="163"/>
        <v>[nskɹaɪ]</v>
      </c>
      <c r="O592" s="3" t="e" cm="1">
        <f t="array" ref="O592">SUM(_xlfn._xlws.FILTER($G$2:$G$2454,_xlfn.MAP($M$2:$M$2454,_xlfn.LAMBDA(_xlpm.x,_xlpm.x=$M592))))</f>
        <v>#NAME?</v>
      </c>
      <c r="P592" s="4" t="e">
        <f t="shared" si="164"/>
        <v>#NAME?</v>
      </c>
      <c r="Q592" s="6" t="e" cm="1">
        <f t="array" ref="Q592">SUM(_xlfn._xlws.FILTER($G$2:$G$2454,_xlfn.MAP($N$2:$N$2454,_xlfn.LAMBDA(_xlpm.x,_xlpm.x=$N592))))</f>
        <v>#NAME?</v>
      </c>
      <c r="R592" s="4" t="e">
        <f t="shared" si="165"/>
        <v>#NAME?</v>
      </c>
      <c r="S592" s="4" t="e">
        <f t="shared" si="166"/>
        <v>#NAME?</v>
      </c>
      <c r="T592" s="4" t="e">
        <f t="shared" si="167"/>
        <v>#NAME?</v>
      </c>
      <c r="U592" s="4" t="e">
        <f t="shared" si="168"/>
        <v>#NAME?</v>
      </c>
      <c r="V592" s="2"/>
      <c r="X592" s="2"/>
      <c r="AC592" s="2"/>
      <c r="AD592" s="2"/>
    </row>
    <row r="593" spans="1:30">
      <c r="A593" s="1" t="str">
        <f t="shared" si="155"/>
        <v>-nto- : [ntu]</v>
      </c>
      <c r="B593" s="1">
        <f t="shared" si="169"/>
        <v>0</v>
      </c>
      <c r="C593" s="1">
        <f t="shared" si="169"/>
        <v>0</v>
      </c>
      <c r="D593" s="1">
        <f t="shared" si="169"/>
        <v>1</v>
      </c>
      <c r="E593" s="7">
        <v>2</v>
      </c>
      <c r="F593" s="9" t="s">
        <v>199</v>
      </c>
      <c r="G593" s="3" t="e">
        <f t="shared" si="156"/>
        <v>#NAME?</v>
      </c>
      <c r="H593" s="4" t="str">
        <f t="shared" si="157"/>
        <v>ntu</v>
      </c>
      <c r="I593" s="4" t="str">
        <f t="shared" si="158"/>
        <v>nto</v>
      </c>
      <c r="J593" s="10">
        <f t="shared" si="159"/>
        <v>3</v>
      </c>
      <c r="K593" s="1">
        <f t="shared" si="160"/>
        <v>3</v>
      </c>
      <c r="L593" s="10">
        <f t="shared" si="161"/>
        <v>3</v>
      </c>
      <c r="M593" s="1" t="str">
        <f t="shared" si="162"/>
        <v>-nto-</v>
      </c>
      <c r="N593" s="1" t="str">
        <f t="shared" si="163"/>
        <v>[ntu]</v>
      </c>
      <c r="O593" s="3" t="e" cm="1">
        <f t="array" ref="O593">SUM(_xlfn._xlws.FILTER($G$2:$G$2454,_xlfn.MAP($M$2:$M$2454,_xlfn.LAMBDA(_xlpm.x,_xlpm.x=$M593))))</f>
        <v>#NAME?</v>
      </c>
      <c r="P593" s="4" t="e">
        <f t="shared" si="164"/>
        <v>#NAME?</v>
      </c>
      <c r="Q593" s="6" t="e" cm="1">
        <f t="array" ref="Q593">SUM(_xlfn._xlws.FILTER($G$2:$G$2454,_xlfn.MAP($N$2:$N$2454,_xlfn.LAMBDA(_xlpm.x,_xlpm.x=$N593))))</f>
        <v>#NAME?</v>
      </c>
      <c r="R593" s="4" t="e">
        <f t="shared" si="165"/>
        <v>#NAME?</v>
      </c>
      <c r="S593" s="4" t="e">
        <f t="shared" si="166"/>
        <v>#NAME?</v>
      </c>
      <c r="T593" s="4" t="e">
        <f t="shared" si="167"/>
        <v>#NAME?</v>
      </c>
      <c r="U593" s="4" t="e">
        <f t="shared" si="168"/>
        <v>#NAME?</v>
      </c>
      <c r="V593" s="2"/>
      <c r="X593" s="2"/>
      <c r="AC593" s="2"/>
      <c r="AD593" s="2"/>
    </row>
    <row r="594" spans="1:30">
      <c r="A594" s="1" t="str">
        <f t="shared" si="155"/>
        <v>-ntra- : [ntɹæ]</v>
      </c>
      <c r="B594" s="1">
        <f t="shared" si="169"/>
        <v>0</v>
      </c>
      <c r="C594" s="1">
        <f t="shared" si="169"/>
        <v>0</v>
      </c>
      <c r="D594" s="1">
        <f t="shared" si="169"/>
        <v>1</v>
      </c>
      <c r="E594" s="7">
        <v>2</v>
      </c>
      <c r="F594" s="9" t="s">
        <v>710</v>
      </c>
      <c r="G594" s="3" t="e">
        <f t="shared" si="156"/>
        <v>#NAME?</v>
      </c>
      <c r="H594" s="4" t="str">
        <f t="shared" si="157"/>
        <v>ntɹæ</v>
      </c>
      <c r="I594" s="4" t="str">
        <f t="shared" si="158"/>
        <v>ntra</v>
      </c>
      <c r="J594" s="10">
        <f t="shared" si="159"/>
        <v>4</v>
      </c>
      <c r="K594" s="1">
        <f t="shared" si="160"/>
        <v>4</v>
      </c>
      <c r="L594" s="10">
        <f t="shared" si="161"/>
        <v>4</v>
      </c>
      <c r="M594" s="1" t="str">
        <f t="shared" si="162"/>
        <v>-ntra-</v>
      </c>
      <c r="N594" s="1" t="str">
        <f t="shared" si="163"/>
        <v>[ntɹæ]</v>
      </c>
      <c r="O594" s="3" t="e" cm="1">
        <f t="array" ref="O594">SUM(_xlfn._xlws.FILTER($G$2:$G$2454,_xlfn.MAP($M$2:$M$2454,_xlfn.LAMBDA(_xlpm.x,_xlpm.x=$M594))))</f>
        <v>#NAME?</v>
      </c>
      <c r="P594" s="4" t="e">
        <f t="shared" si="164"/>
        <v>#NAME?</v>
      </c>
      <c r="Q594" s="6" t="e" cm="1">
        <f t="array" ref="Q594">SUM(_xlfn._xlws.FILTER($G$2:$G$2454,_xlfn.MAP($N$2:$N$2454,_xlfn.LAMBDA(_xlpm.x,_xlpm.x=$N594))))</f>
        <v>#NAME?</v>
      </c>
      <c r="R594" s="4" t="e">
        <f t="shared" si="165"/>
        <v>#NAME?</v>
      </c>
      <c r="S594" s="4" t="e">
        <f t="shared" si="166"/>
        <v>#NAME?</v>
      </c>
      <c r="T594" s="4" t="e">
        <f t="shared" si="167"/>
        <v>#NAME?</v>
      </c>
      <c r="U594" s="4" t="e">
        <f t="shared" si="168"/>
        <v>#NAME?</v>
      </c>
      <c r="V594" s="2"/>
      <c r="X594" s="2"/>
      <c r="AC594" s="2"/>
      <c r="AD594" s="2"/>
    </row>
    <row r="595" spans="1:30">
      <c r="A595" s="1" t="str">
        <f t="shared" si="155"/>
        <v>-nvi- : [nvɪ]</v>
      </c>
      <c r="B595" s="1">
        <f t="shared" si="169"/>
        <v>0</v>
      </c>
      <c r="C595" s="1">
        <f t="shared" si="169"/>
        <v>0</v>
      </c>
      <c r="D595" s="1">
        <f t="shared" si="169"/>
        <v>1</v>
      </c>
      <c r="E595" s="7">
        <v>1</v>
      </c>
      <c r="F595" s="9" t="s">
        <v>1363</v>
      </c>
      <c r="G595" s="3" t="e">
        <f t="shared" si="156"/>
        <v>#NAME?</v>
      </c>
      <c r="H595" s="4" t="str">
        <f t="shared" si="157"/>
        <v>nvɪ</v>
      </c>
      <c r="I595" s="4" t="str">
        <f t="shared" si="158"/>
        <v>nvi</v>
      </c>
      <c r="J595" s="10">
        <f t="shared" si="159"/>
        <v>3</v>
      </c>
      <c r="K595" s="1">
        <f t="shared" si="160"/>
        <v>3</v>
      </c>
      <c r="L595" s="10">
        <f t="shared" si="161"/>
        <v>3</v>
      </c>
      <c r="M595" s="1" t="str">
        <f t="shared" si="162"/>
        <v>-nvi-</v>
      </c>
      <c r="N595" s="1" t="str">
        <f t="shared" si="163"/>
        <v>[nvɪ]</v>
      </c>
      <c r="O595" s="3" t="e" cm="1">
        <f t="array" ref="O595">SUM(_xlfn._xlws.FILTER($G$2:$G$2454,_xlfn.MAP($M$2:$M$2454,_xlfn.LAMBDA(_xlpm.x,_xlpm.x=$M595))))</f>
        <v>#NAME?</v>
      </c>
      <c r="P595" s="4" t="e">
        <f t="shared" si="164"/>
        <v>#NAME?</v>
      </c>
      <c r="Q595" s="6" t="e" cm="1">
        <f t="array" ref="Q595">SUM(_xlfn._xlws.FILTER($G$2:$G$2454,_xlfn.MAP($N$2:$N$2454,_xlfn.LAMBDA(_xlpm.x,_xlpm.x=$N595))))</f>
        <v>#NAME?</v>
      </c>
      <c r="R595" s="4" t="e">
        <f t="shared" si="165"/>
        <v>#NAME?</v>
      </c>
      <c r="S595" s="4" t="e">
        <f t="shared" si="166"/>
        <v>#NAME?</v>
      </c>
      <c r="T595" s="4" t="e">
        <f t="shared" si="167"/>
        <v>#NAME?</v>
      </c>
      <c r="U595" s="4" t="e">
        <f t="shared" si="168"/>
        <v>#NAME?</v>
      </c>
      <c r="V595" s="2"/>
      <c r="X595" s="2"/>
      <c r="AC595" s="2"/>
      <c r="AD595" s="2"/>
    </row>
    <row r="596" spans="1:30">
      <c r="A596" s="1" t="str">
        <f t="shared" si="155"/>
        <v>-plea- : [pli]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2</v>
      </c>
      <c r="F596" s="9" t="s">
        <v>226</v>
      </c>
      <c r="G596" s="3" t="e">
        <f t="shared" si="156"/>
        <v>#NAME?</v>
      </c>
      <c r="H596" s="1" t="str">
        <f t="shared" si="157"/>
        <v>pli</v>
      </c>
      <c r="I596" s="1" t="str">
        <f t="shared" si="158"/>
        <v>plea</v>
      </c>
      <c r="J596" s="10">
        <f t="shared" si="159"/>
        <v>3</v>
      </c>
      <c r="K596" s="1">
        <f t="shared" si="160"/>
        <v>4</v>
      </c>
      <c r="L596" s="10">
        <f t="shared" si="161"/>
        <v>4</v>
      </c>
      <c r="M596" s="1" t="str">
        <f t="shared" si="162"/>
        <v>-plea-</v>
      </c>
      <c r="N596" s="1" t="str">
        <f t="shared" si="163"/>
        <v>[pli]</v>
      </c>
      <c r="O596" s="3" t="e" cm="1">
        <f t="array" ref="O596">SUM(_xlfn._xlws.FILTER($G$2:$G$2454,_xlfn.MAP($M$2:$M$2454,_xlfn.LAMBDA(_xlpm.x,_xlpm.x=$M596))))</f>
        <v>#NAME?</v>
      </c>
      <c r="P596" s="4" t="e">
        <f t="shared" si="164"/>
        <v>#NAME?</v>
      </c>
      <c r="Q596" s="6" t="e" cm="1">
        <f t="array" ref="Q596">SUM(_xlfn._xlws.FILTER($G$2:$G$2454,_xlfn.MAP($N$2:$N$2454,_xlfn.LAMBDA(_xlpm.x,_xlpm.x=$N596))))</f>
        <v>#NAME?</v>
      </c>
      <c r="R596" s="4" t="e">
        <f t="shared" si="165"/>
        <v>#NAME?</v>
      </c>
      <c r="S596" s="4" t="e">
        <f t="shared" si="166"/>
        <v>#NAME?</v>
      </c>
      <c r="T596" s="4" t="e">
        <f t="shared" si="167"/>
        <v>#NAME?</v>
      </c>
      <c r="U596" s="4" t="e">
        <f t="shared" si="168"/>
        <v>#NAME?</v>
      </c>
      <c r="V596" s="2"/>
      <c r="X596" s="2"/>
      <c r="AC596" s="2"/>
      <c r="AD596" s="2"/>
    </row>
    <row r="597" spans="1:30">
      <c r="A597" s="1" t="str">
        <f t="shared" si="155"/>
        <v>-rbo- : [ɹbəʊ]</v>
      </c>
      <c r="B597" s="1">
        <f t="shared" si="169"/>
        <v>1</v>
      </c>
      <c r="C597" s="1">
        <f t="shared" si="169"/>
        <v>0</v>
      </c>
      <c r="D597" s="1">
        <f t="shared" si="169"/>
        <v>0</v>
      </c>
      <c r="E597" s="7">
        <v>2</v>
      </c>
      <c r="F597" s="9" t="s">
        <v>2327</v>
      </c>
      <c r="G597" s="3" t="e">
        <f t="shared" si="156"/>
        <v>#NAME?</v>
      </c>
      <c r="H597" s="4" t="str">
        <f t="shared" si="157"/>
        <v>ɹbəʊ</v>
      </c>
      <c r="I597" s="4" t="str">
        <f t="shared" si="158"/>
        <v>rbo</v>
      </c>
      <c r="J597" s="10">
        <f t="shared" si="159"/>
        <v>4</v>
      </c>
      <c r="K597" s="1">
        <f t="shared" si="160"/>
        <v>3</v>
      </c>
      <c r="L597" s="10">
        <f t="shared" si="161"/>
        <v>4</v>
      </c>
      <c r="M597" s="1" t="str">
        <f t="shared" si="162"/>
        <v>-rbo-</v>
      </c>
      <c r="N597" s="1" t="str">
        <f t="shared" si="163"/>
        <v>[ɹbəʊ]</v>
      </c>
      <c r="O597" s="3" t="e" cm="1">
        <f t="array" ref="O597">SUM(_xlfn._xlws.FILTER($G$2:$G$2454,_xlfn.MAP($M$2:$M$2454,_xlfn.LAMBDA(_xlpm.x,_xlpm.x=$M597))))</f>
        <v>#NAME?</v>
      </c>
      <c r="P597" s="4" t="e">
        <f t="shared" si="164"/>
        <v>#NAME?</v>
      </c>
      <c r="Q597" s="6" t="e" cm="1">
        <f t="array" ref="Q597">SUM(_xlfn._xlws.FILTER($G$2:$G$2454,_xlfn.MAP($N$2:$N$2454,_xlfn.LAMBDA(_xlpm.x,_xlpm.x=$N597))))</f>
        <v>#NAME?</v>
      </c>
      <c r="R597" s="4" t="e">
        <f t="shared" si="165"/>
        <v>#NAME?</v>
      </c>
      <c r="S597" s="4" t="e">
        <f t="shared" si="166"/>
        <v>#NAME?</v>
      </c>
      <c r="T597" s="4" t="e">
        <f t="shared" si="167"/>
        <v>#NAME?</v>
      </c>
      <c r="U597" s="4" t="e">
        <f t="shared" si="168"/>
        <v>#NAME?</v>
      </c>
      <c r="V597" s="2"/>
      <c r="X597" s="2"/>
      <c r="AC597" s="2"/>
      <c r="AD597" s="2"/>
    </row>
    <row r="598" spans="1:30">
      <c r="A598" s="1" t="str">
        <f t="shared" si="155"/>
        <v>-rf- : [ɹf]</v>
      </c>
      <c r="B598" s="1">
        <f t="shared" si="169"/>
        <v>1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2340</v>
      </c>
      <c r="G598" s="3" t="e">
        <f t="shared" si="156"/>
        <v>#NAME?</v>
      </c>
      <c r="H598" s="4" t="str">
        <f t="shared" si="157"/>
        <v>ɹf</v>
      </c>
      <c r="I598" s="4" t="str">
        <f t="shared" si="158"/>
        <v>rf</v>
      </c>
      <c r="J598" s="10">
        <f t="shared" si="159"/>
        <v>2</v>
      </c>
      <c r="K598" s="1">
        <f t="shared" si="160"/>
        <v>2</v>
      </c>
      <c r="L598" s="10">
        <f t="shared" si="161"/>
        <v>2</v>
      </c>
      <c r="M598" s="1" t="str">
        <f t="shared" si="162"/>
        <v>-rf-</v>
      </c>
      <c r="N598" s="1" t="str">
        <f t="shared" si="163"/>
        <v>[ɹf]</v>
      </c>
      <c r="O598" s="3" t="e" cm="1">
        <f t="array" ref="O598">SUM(_xlfn._xlws.FILTER($G$2:$G$2454,_xlfn.MAP($M$2:$M$2454,_xlfn.LAMBDA(_xlpm.x,_xlpm.x=$M598))))</f>
        <v>#NAME?</v>
      </c>
      <c r="P598" s="4" t="e">
        <f t="shared" si="164"/>
        <v>#NAME?</v>
      </c>
      <c r="Q598" s="6" t="e" cm="1">
        <f t="array" ref="Q598">SUM(_xlfn._xlws.FILTER($G$2:$G$2454,_xlfn.MAP($N$2:$N$2454,_xlfn.LAMBDA(_xlpm.x,_xlpm.x=$N598))))</f>
        <v>#NAME?</v>
      </c>
      <c r="R598" s="4" t="e">
        <f t="shared" si="165"/>
        <v>#NAME?</v>
      </c>
      <c r="S598" s="4" t="e">
        <f t="shared" si="166"/>
        <v>#NAME?</v>
      </c>
      <c r="T598" s="4" t="e">
        <f t="shared" si="167"/>
        <v>#NAME?</v>
      </c>
      <c r="U598" s="4" t="e">
        <f t="shared" si="168"/>
        <v>#NAME?</v>
      </c>
      <c r="V598" s="2"/>
      <c r="X598" s="2"/>
      <c r="AC598" s="2"/>
      <c r="AD598" s="2"/>
    </row>
    <row r="599" spans="1:30">
      <c r="A599" s="1" t="str">
        <f t="shared" si="155"/>
        <v>-rfe- : [ɹfɛ]</v>
      </c>
      <c r="B599" s="1">
        <f t="shared" si="169"/>
        <v>1</v>
      </c>
      <c r="C599" s="1">
        <f t="shared" si="169"/>
        <v>0</v>
      </c>
      <c r="D599" s="1">
        <f t="shared" si="169"/>
        <v>0</v>
      </c>
      <c r="E599" s="7">
        <v>2</v>
      </c>
      <c r="F599" s="9" t="s">
        <v>814</v>
      </c>
      <c r="G599" s="3" t="e">
        <f t="shared" si="156"/>
        <v>#NAME?</v>
      </c>
      <c r="H599" s="4" t="str">
        <f t="shared" si="157"/>
        <v>ɹfɛ</v>
      </c>
      <c r="I599" s="4" t="str">
        <f t="shared" si="158"/>
        <v>rfe</v>
      </c>
      <c r="J599" s="10">
        <f t="shared" si="159"/>
        <v>3</v>
      </c>
      <c r="K599" s="1">
        <f t="shared" si="160"/>
        <v>3</v>
      </c>
      <c r="L599" s="10">
        <f t="shared" si="161"/>
        <v>3</v>
      </c>
      <c r="M599" s="1" t="str">
        <f t="shared" si="162"/>
        <v>-rfe-</v>
      </c>
      <c r="N599" s="1" t="str">
        <f t="shared" si="163"/>
        <v>[ɹfɛ]</v>
      </c>
      <c r="O599" s="3" t="e" cm="1">
        <f t="array" ref="O599">SUM(_xlfn._xlws.FILTER($G$2:$G$2454,_xlfn.MAP($M$2:$M$2454,_xlfn.LAMBDA(_xlpm.x,_xlpm.x=$M599))))</f>
        <v>#NAME?</v>
      </c>
      <c r="P599" s="4" t="e">
        <f t="shared" si="164"/>
        <v>#NAME?</v>
      </c>
      <c r="Q599" s="6" t="e" cm="1">
        <f t="array" ref="Q599">SUM(_xlfn._xlws.FILTER($G$2:$G$2454,_xlfn.MAP($N$2:$N$2454,_xlfn.LAMBDA(_xlpm.x,_xlpm.x=$N599))))</f>
        <v>#NAME?</v>
      </c>
      <c r="R599" s="4" t="e">
        <f t="shared" si="165"/>
        <v>#NAME?</v>
      </c>
      <c r="S599" s="4" t="e">
        <f t="shared" si="166"/>
        <v>#NAME?</v>
      </c>
      <c r="T599" s="4" t="e">
        <f t="shared" si="167"/>
        <v>#NAME?</v>
      </c>
      <c r="U599" s="4" t="e">
        <f t="shared" si="168"/>
        <v>#NAME?</v>
      </c>
      <c r="V599" s="2"/>
      <c r="X599" s="2"/>
      <c r="AC599" s="2"/>
      <c r="AD599" s="2"/>
    </row>
    <row r="600" spans="1:30">
      <c r="A600" s="1" t="str">
        <f t="shared" si="155"/>
        <v>-rfe- : [ɹfɪ]</v>
      </c>
      <c r="B600" s="1">
        <f t="shared" si="169"/>
        <v>1</v>
      </c>
      <c r="C600" s="1">
        <f t="shared" si="169"/>
        <v>0</v>
      </c>
      <c r="D600" s="1">
        <f t="shared" si="169"/>
        <v>0</v>
      </c>
      <c r="E600" s="7">
        <v>2</v>
      </c>
      <c r="F600" s="9" t="s">
        <v>917</v>
      </c>
      <c r="G600" s="3" t="e">
        <f t="shared" si="156"/>
        <v>#NAME?</v>
      </c>
      <c r="H600" s="1" t="str">
        <f t="shared" si="157"/>
        <v>ɹfɪ</v>
      </c>
      <c r="I600" s="1" t="str">
        <f t="shared" si="158"/>
        <v>rfe</v>
      </c>
      <c r="J600" s="10">
        <f t="shared" si="159"/>
        <v>3</v>
      </c>
      <c r="K600" s="1">
        <f t="shared" si="160"/>
        <v>3</v>
      </c>
      <c r="L600" s="10">
        <f t="shared" si="161"/>
        <v>3</v>
      </c>
      <c r="M600" s="1" t="str">
        <f t="shared" si="162"/>
        <v>-rfe-</v>
      </c>
      <c r="N600" s="1" t="str">
        <f t="shared" si="163"/>
        <v>[ɹfɪ]</v>
      </c>
      <c r="O600" s="3" t="e" cm="1">
        <f t="array" ref="O600">SUM(_xlfn._xlws.FILTER($G$2:$G$2454,_xlfn.MAP($M$2:$M$2454,_xlfn.LAMBDA(_xlpm.x,_xlpm.x=$M600))))</f>
        <v>#NAME?</v>
      </c>
      <c r="P600" s="4" t="e">
        <f t="shared" si="164"/>
        <v>#NAME?</v>
      </c>
      <c r="Q600" s="6" t="e" cm="1">
        <f t="array" ref="Q600">SUM(_xlfn._xlws.FILTER($G$2:$G$2454,_xlfn.MAP($N$2:$N$2454,_xlfn.LAMBDA(_xlpm.x,_xlpm.x=$N600))))</f>
        <v>#NAME?</v>
      </c>
      <c r="R600" s="4" t="e">
        <f t="shared" si="165"/>
        <v>#NAME?</v>
      </c>
      <c r="S600" s="4" t="e">
        <f t="shared" si="166"/>
        <v>#NAME?</v>
      </c>
      <c r="T600" s="4" t="e">
        <f t="shared" si="167"/>
        <v>#NAME?</v>
      </c>
      <c r="U600" s="4" t="e">
        <f t="shared" si="168"/>
        <v>#NAME?</v>
      </c>
      <c r="V600" s="2"/>
      <c r="X600" s="2"/>
      <c r="AC600" s="2"/>
      <c r="AD600" s="2"/>
    </row>
    <row r="601" spans="1:30">
      <c r="A601" s="1" t="str">
        <f t="shared" si="155"/>
        <v>-rgi- : [ɹɡɪ]</v>
      </c>
      <c r="B601" s="1">
        <f t="shared" si="169"/>
        <v>1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1069</v>
      </c>
      <c r="G601" s="3" t="e">
        <f t="shared" si="156"/>
        <v>#NAME?</v>
      </c>
      <c r="H601" s="4" t="str">
        <f t="shared" si="157"/>
        <v>ɹɡɪ</v>
      </c>
      <c r="I601" s="4" t="str">
        <f t="shared" si="158"/>
        <v>rgi</v>
      </c>
      <c r="J601" s="10">
        <f t="shared" si="159"/>
        <v>3</v>
      </c>
      <c r="K601" s="1">
        <f t="shared" si="160"/>
        <v>3</v>
      </c>
      <c r="L601" s="10">
        <f t="shared" si="161"/>
        <v>3</v>
      </c>
      <c r="M601" s="1" t="str">
        <f t="shared" si="162"/>
        <v>-rgi-</v>
      </c>
      <c r="N601" s="1" t="str">
        <f t="shared" si="163"/>
        <v>[ɹɡɪ]</v>
      </c>
      <c r="O601" s="3" t="e" cm="1">
        <f t="array" ref="O601">SUM(_xlfn._xlws.FILTER($G$2:$G$2454,_xlfn.MAP($M$2:$M$2454,_xlfn.LAMBDA(_xlpm.x,_xlpm.x=$M601))))</f>
        <v>#NAME?</v>
      </c>
      <c r="P601" s="4" t="e">
        <f t="shared" si="164"/>
        <v>#NAME?</v>
      </c>
      <c r="Q601" s="6" t="e" cm="1">
        <f t="array" ref="Q601">SUM(_xlfn._xlws.FILTER($G$2:$G$2454,_xlfn.MAP($N$2:$N$2454,_xlfn.LAMBDA(_xlpm.x,_xlpm.x=$N601))))</f>
        <v>#NAME?</v>
      </c>
      <c r="R601" s="4" t="e">
        <f t="shared" si="165"/>
        <v>#NAME?</v>
      </c>
      <c r="S601" s="4" t="e">
        <f t="shared" si="166"/>
        <v>#NAME?</v>
      </c>
      <c r="T601" s="4" t="e">
        <f t="shared" si="167"/>
        <v>#NAME?</v>
      </c>
      <c r="U601" s="4" t="e">
        <f t="shared" si="168"/>
        <v>#NAME?</v>
      </c>
      <c r="V601" s="2"/>
      <c r="X601" s="2"/>
      <c r="AC601" s="2"/>
      <c r="AD601" s="2"/>
    </row>
    <row r="602" spans="1:30">
      <c r="A602" s="1" t="str">
        <f t="shared" si="155"/>
        <v>-rnme- : [ɹnmɛ]</v>
      </c>
      <c r="B602" s="1">
        <f t="shared" ref="B602:D621" si="170">_xlfn.LET(_xlpm.d,$F602,_xlpm.k,_xlfn.CONCAT(LEFT(TRIM(B$1),1),"*"),COUNTIF(_xlpm.d,_xlpm.k))</f>
        <v>1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764</v>
      </c>
      <c r="G602" s="3" t="e">
        <f t="shared" si="156"/>
        <v>#NAME?</v>
      </c>
      <c r="H602" s="4" t="str">
        <f t="shared" si="157"/>
        <v>ɹnmɛ</v>
      </c>
      <c r="I602" s="4" t="str">
        <f t="shared" si="158"/>
        <v>rnme</v>
      </c>
      <c r="J602" s="10">
        <f t="shared" si="159"/>
        <v>4</v>
      </c>
      <c r="K602" s="1">
        <f t="shared" si="160"/>
        <v>4</v>
      </c>
      <c r="L602" s="10">
        <f t="shared" si="161"/>
        <v>4</v>
      </c>
      <c r="M602" s="1" t="str">
        <f t="shared" si="162"/>
        <v>-rnme-</v>
      </c>
      <c r="N602" s="1" t="str">
        <f t="shared" si="163"/>
        <v>[ɹnmɛ]</v>
      </c>
      <c r="O602" s="3" t="e" cm="1">
        <f t="array" ref="O602">SUM(_xlfn._xlws.FILTER($G$2:$G$2454,_xlfn.MAP($M$2:$M$2454,_xlfn.LAMBDA(_xlpm.x,_xlpm.x=$M602))))</f>
        <v>#NAME?</v>
      </c>
      <c r="P602" s="4" t="e">
        <f t="shared" si="164"/>
        <v>#NAME?</v>
      </c>
      <c r="Q602" s="6" t="e" cm="1">
        <f t="array" ref="Q602">SUM(_xlfn._xlws.FILTER($G$2:$G$2454,_xlfn.MAP($N$2:$N$2454,_xlfn.LAMBDA(_xlpm.x,_xlpm.x=$N602))))</f>
        <v>#NAME?</v>
      </c>
      <c r="R602" s="4" t="e">
        <f t="shared" si="165"/>
        <v>#NAME?</v>
      </c>
      <c r="S602" s="4" t="e">
        <f t="shared" si="166"/>
        <v>#NAME?</v>
      </c>
      <c r="T602" s="4" t="e">
        <f t="shared" si="167"/>
        <v>#NAME?</v>
      </c>
      <c r="U602" s="4" t="e">
        <f t="shared" si="168"/>
        <v>#NAME?</v>
      </c>
      <c r="V602" s="2"/>
      <c r="X602" s="2"/>
      <c r="AC602" s="2"/>
      <c r="AD602" s="2"/>
    </row>
    <row r="603" spans="1:30">
      <c r="A603" s="1" t="str">
        <f t="shared" si="155"/>
        <v>-rshi- : [ɹʃɪ]</v>
      </c>
      <c r="B603" s="1">
        <f t="shared" si="170"/>
        <v>1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1908</v>
      </c>
      <c r="G603" s="3" t="e">
        <f t="shared" si="156"/>
        <v>#NAME?</v>
      </c>
      <c r="H603" s="4" t="str">
        <f t="shared" si="157"/>
        <v>ɹʃɪ</v>
      </c>
      <c r="I603" s="4" t="str">
        <f t="shared" si="158"/>
        <v>rshi</v>
      </c>
      <c r="J603" s="10">
        <f t="shared" si="159"/>
        <v>3</v>
      </c>
      <c r="K603" s="1">
        <f t="shared" si="160"/>
        <v>4</v>
      </c>
      <c r="L603" s="10">
        <f t="shared" si="161"/>
        <v>4</v>
      </c>
      <c r="M603" s="1" t="str">
        <f t="shared" si="162"/>
        <v>-rshi-</v>
      </c>
      <c r="N603" s="1" t="str">
        <f t="shared" si="163"/>
        <v>[ɹʃɪ]</v>
      </c>
      <c r="O603" s="3" t="e" cm="1">
        <f t="array" ref="O603">SUM(_xlfn._xlws.FILTER($G$2:$G$2454,_xlfn.MAP($M$2:$M$2454,_xlfn.LAMBDA(_xlpm.x,_xlpm.x=$M603))))</f>
        <v>#NAME?</v>
      </c>
      <c r="P603" s="4" t="e">
        <f t="shared" si="164"/>
        <v>#NAME?</v>
      </c>
      <c r="Q603" s="6" t="e" cm="1">
        <f t="array" ref="Q603">SUM(_xlfn._xlws.FILTER($G$2:$G$2454,_xlfn.MAP($N$2:$N$2454,_xlfn.LAMBDA(_xlpm.x,_xlpm.x=$N603))))</f>
        <v>#NAME?</v>
      </c>
      <c r="R603" s="4" t="e">
        <f t="shared" si="165"/>
        <v>#NAME?</v>
      </c>
      <c r="S603" s="4" t="e">
        <f t="shared" si="166"/>
        <v>#NAME?</v>
      </c>
      <c r="T603" s="4" t="e">
        <f t="shared" si="167"/>
        <v>#NAME?</v>
      </c>
      <c r="U603" s="4" t="e">
        <f t="shared" si="168"/>
        <v>#NAME?</v>
      </c>
      <c r="V603" s="2"/>
      <c r="X603" s="2"/>
      <c r="AC603" s="2"/>
      <c r="AD603" s="2"/>
    </row>
    <row r="604" spans="1:30">
      <c r="A604" s="1" t="str">
        <f t="shared" si="155"/>
        <v>-rva- : [ɹvɑ]</v>
      </c>
      <c r="B604" s="1">
        <f t="shared" si="170"/>
        <v>1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2384</v>
      </c>
      <c r="G604" s="3" t="e">
        <f t="shared" si="156"/>
        <v>#NAME?</v>
      </c>
      <c r="H604" s="4" t="str">
        <f t="shared" si="157"/>
        <v>ɹvɑ</v>
      </c>
      <c r="I604" s="4" t="str">
        <f t="shared" si="158"/>
        <v>rva</v>
      </c>
      <c r="J604" s="10">
        <f t="shared" si="159"/>
        <v>3</v>
      </c>
      <c r="K604" s="1">
        <f t="shared" si="160"/>
        <v>3</v>
      </c>
      <c r="L604" s="10">
        <f t="shared" si="161"/>
        <v>3</v>
      </c>
      <c r="M604" s="1" t="str">
        <f t="shared" si="162"/>
        <v>-rva-</v>
      </c>
      <c r="N604" s="1" t="str">
        <f t="shared" si="163"/>
        <v>[ɹvɑ]</v>
      </c>
      <c r="O604" s="3" t="e" cm="1">
        <f t="array" ref="O604">SUM(_xlfn._xlws.FILTER($G$2:$G$2454,_xlfn.MAP($M$2:$M$2454,_xlfn.LAMBDA(_xlpm.x,_xlpm.x=$M604))))</f>
        <v>#NAME?</v>
      </c>
      <c r="P604" s="4" t="e">
        <f t="shared" si="164"/>
        <v>#NAME?</v>
      </c>
      <c r="Q604" s="6" t="e" cm="1">
        <f t="array" ref="Q604">SUM(_xlfn._xlws.FILTER($G$2:$G$2454,_xlfn.MAP($N$2:$N$2454,_xlfn.LAMBDA(_xlpm.x,_xlpm.x=$N604))))</f>
        <v>#NAME?</v>
      </c>
      <c r="R604" s="4" t="e">
        <f t="shared" si="165"/>
        <v>#NAME?</v>
      </c>
      <c r="S604" s="4" t="e">
        <f t="shared" si="166"/>
        <v>#NAME?</v>
      </c>
      <c r="T604" s="4" t="e">
        <f t="shared" si="167"/>
        <v>#NAME?</v>
      </c>
      <c r="U604" s="4" t="e">
        <f t="shared" si="168"/>
        <v>#NAME?</v>
      </c>
      <c r="V604" s="2"/>
      <c r="X604" s="2"/>
      <c r="AC604" s="2"/>
      <c r="AD604" s="2"/>
    </row>
    <row r="605" spans="1:30">
      <c r="A605" s="1" t="str">
        <f t="shared" si="155"/>
        <v>-sca- : [skɛ]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2</v>
      </c>
      <c r="F605" s="9" t="s">
        <v>1171</v>
      </c>
      <c r="G605" s="3" t="e">
        <f t="shared" si="156"/>
        <v>#NAME?</v>
      </c>
      <c r="H605" s="4" t="str">
        <f t="shared" si="157"/>
        <v>skɛ</v>
      </c>
      <c r="I605" s="4" t="str">
        <f t="shared" si="158"/>
        <v>sca</v>
      </c>
      <c r="J605" s="10">
        <f t="shared" si="159"/>
        <v>3</v>
      </c>
      <c r="K605" s="1">
        <f t="shared" si="160"/>
        <v>3</v>
      </c>
      <c r="L605" s="10">
        <f t="shared" si="161"/>
        <v>3</v>
      </c>
      <c r="M605" s="1" t="str">
        <f t="shared" si="162"/>
        <v>-sca-</v>
      </c>
      <c r="N605" s="1" t="str">
        <f t="shared" si="163"/>
        <v>[skɛ]</v>
      </c>
      <c r="O605" s="3" t="e" cm="1">
        <f t="array" ref="O605">SUM(_xlfn._xlws.FILTER($G$2:$G$2454,_xlfn.MAP($M$2:$M$2454,_xlfn.LAMBDA(_xlpm.x,_xlpm.x=$M605))))</f>
        <v>#NAME?</v>
      </c>
      <c r="P605" s="4" t="e">
        <f t="shared" si="164"/>
        <v>#NAME?</v>
      </c>
      <c r="Q605" s="6" t="e" cm="1">
        <f t="array" ref="Q605">SUM(_xlfn._xlws.FILTER($G$2:$G$2454,_xlfn.MAP($N$2:$N$2454,_xlfn.LAMBDA(_xlpm.x,_xlpm.x=$N605))))</f>
        <v>#NAME?</v>
      </c>
      <c r="R605" s="4" t="e">
        <f t="shared" si="165"/>
        <v>#NAME?</v>
      </c>
      <c r="S605" s="4" t="e">
        <f t="shared" si="166"/>
        <v>#NAME?</v>
      </c>
      <c r="T605" s="4" t="e">
        <f t="shared" si="167"/>
        <v>#NAME?</v>
      </c>
      <c r="U605" s="4" t="e">
        <f t="shared" si="168"/>
        <v>#NAME?</v>
      </c>
      <c r="V605" s="2"/>
      <c r="X605" s="2"/>
      <c r="AC605" s="2"/>
      <c r="AD605" s="2"/>
    </row>
    <row r="606" spans="1:30">
      <c r="A606" s="1" t="str">
        <f t="shared" si="155"/>
        <v>-scle- : [sklɪ]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2205</v>
      </c>
      <c r="G606" s="3" t="e">
        <f t="shared" si="156"/>
        <v>#NAME?</v>
      </c>
      <c r="H606" s="4" t="str">
        <f t="shared" si="157"/>
        <v>sklɪ</v>
      </c>
      <c r="I606" s="4" t="str">
        <f t="shared" si="158"/>
        <v>scle</v>
      </c>
      <c r="J606" s="10">
        <f t="shared" si="159"/>
        <v>4</v>
      </c>
      <c r="K606" s="1">
        <f t="shared" si="160"/>
        <v>4</v>
      </c>
      <c r="L606" s="10">
        <f t="shared" si="161"/>
        <v>4</v>
      </c>
      <c r="M606" s="1" t="str">
        <f t="shared" si="162"/>
        <v>-scle-</v>
      </c>
      <c r="N606" s="1" t="str">
        <f t="shared" si="163"/>
        <v>[sklɪ]</v>
      </c>
      <c r="O606" s="3" t="e" cm="1">
        <f t="array" ref="O606">SUM(_xlfn._xlws.FILTER($G$2:$G$2454,_xlfn.MAP($M$2:$M$2454,_xlfn.LAMBDA(_xlpm.x,_xlpm.x=$M606))))</f>
        <v>#NAME?</v>
      </c>
      <c r="P606" s="4" t="e">
        <f t="shared" si="164"/>
        <v>#NAME?</v>
      </c>
      <c r="Q606" s="6" t="e" cm="1">
        <f t="array" ref="Q606">SUM(_xlfn._xlws.FILTER($G$2:$G$2454,_xlfn.MAP($N$2:$N$2454,_xlfn.LAMBDA(_xlpm.x,_xlpm.x=$N606))))</f>
        <v>#NAME?</v>
      </c>
      <c r="R606" s="4" t="e">
        <f t="shared" si="165"/>
        <v>#NAME?</v>
      </c>
      <c r="S606" s="4" t="e">
        <f t="shared" si="166"/>
        <v>#NAME?</v>
      </c>
      <c r="T606" s="4" t="e">
        <f t="shared" si="167"/>
        <v>#NAME?</v>
      </c>
      <c r="U606" s="4" t="e">
        <f t="shared" si="168"/>
        <v>#NAME?</v>
      </c>
      <c r="V606" s="2"/>
      <c r="X606" s="2"/>
      <c r="AC606" s="2"/>
      <c r="AD606" s="2"/>
    </row>
    <row r="607" spans="1:30">
      <c r="A607" s="1" t="str">
        <f t="shared" si="155"/>
        <v>-scra- : [skɹæ]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1015</v>
      </c>
      <c r="G607" s="3" t="e">
        <f t="shared" si="156"/>
        <v>#NAME?</v>
      </c>
      <c r="H607" s="1" t="str">
        <f t="shared" si="157"/>
        <v>skɹæ</v>
      </c>
      <c r="I607" s="1" t="str">
        <f t="shared" si="158"/>
        <v>scra</v>
      </c>
      <c r="J607" s="10">
        <f t="shared" si="159"/>
        <v>4</v>
      </c>
      <c r="K607" s="1">
        <f t="shared" si="160"/>
        <v>4</v>
      </c>
      <c r="L607" s="10">
        <f t="shared" si="161"/>
        <v>4</v>
      </c>
      <c r="M607" s="1" t="str">
        <f t="shared" si="162"/>
        <v>-scra-</v>
      </c>
      <c r="N607" s="1" t="str">
        <f t="shared" si="163"/>
        <v>[skɹæ]</v>
      </c>
      <c r="O607" s="3" t="e" cm="1">
        <f t="array" ref="O607">SUM(_xlfn._xlws.FILTER($G$2:$G$2454,_xlfn.MAP($M$2:$M$2454,_xlfn.LAMBDA(_xlpm.x,_xlpm.x=$M607))))</f>
        <v>#NAME?</v>
      </c>
      <c r="P607" s="4" t="e">
        <f t="shared" si="164"/>
        <v>#NAME?</v>
      </c>
      <c r="Q607" s="6" t="e" cm="1">
        <f t="array" ref="Q607">SUM(_xlfn._xlws.FILTER($G$2:$G$2454,_xlfn.MAP($N$2:$N$2454,_xlfn.LAMBDA(_xlpm.x,_xlpm.x=$N607))))</f>
        <v>#NAME?</v>
      </c>
      <c r="R607" s="4" t="e">
        <f t="shared" si="165"/>
        <v>#NAME?</v>
      </c>
      <c r="S607" s="4" t="e">
        <f t="shared" si="166"/>
        <v>#NAME?</v>
      </c>
      <c r="T607" s="4" t="e">
        <f t="shared" si="167"/>
        <v>#NAME?</v>
      </c>
      <c r="U607" s="4" t="e">
        <f t="shared" si="168"/>
        <v>#NAME?</v>
      </c>
      <c r="V607" s="2"/>
      <c r="X607" s="2"/>
      <c r="AC607" s="2"/>
      <c r="AD607" s="2"/>
    </row>
    <row r="608" spans="1:30">
      <c r="A608" s="1" t="str">
        <f t="shared" si="155"/>
        <v>-scra- : [skɹeɪ]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1016</v>
      </c>
      <c r="G608" s="3" t="e">
        <f t="shared" si="156"/>
        <v>#NAME?</v>
      </c>
      <c r="H608" s="4" t="str">
        <f t="shared" si="157"/>
        <v>skɹeɪ</v>
      </c>
      <c r="I608" s="4" t="str">
        <f t="shared" si="158"/>
        <v>scra</v>
      </c>
      <c r="J608" s="10">
        <f t="shared" si="159"/>
        <v>5</v>
      </c>
      <c r="K608" s="1">
        <f t="shared" si="160"/>
        <v>4</v>
      </c>
      <c r="L608" s="10">
        <f t="shared" si="161"/>
        <v>5</v>
      </c>
      <c r="M608" s="1" t="str">
        <f t="shared" si="162"/>
        <v>-scra-</v>
      </c>
      <c r="N608" s="1" t="str">
        <f t="shared" si="163"/>
        <v>[skɹeɪ]</v>
      </c>
      <c r="O608" s="3" t="e" cm="1">
        <f t="array" ref="O608">SUM(_xlfn._xlws.FILTER($G$2:$G$2454,_xlfn.MAP($M$2:$M$2454,_xlfn.LAMBDA(_xlpm.x,_xlpm.x=$M608))))</f>
        <v>#NAME?</v>
      </c>
      <c r="P608" s="4" t="e">
        <f t="shared" si="164"/>
        <v>#NAME?</v>
      </c>
      <c r="Q608" s="6" t="e" cm="1">
        <f t="array" ref="Q608">SUM(_xlfn._xlws.FILTER($G$2:$G$2454,_xlfn.MAP($N$2:$N$2454,_xlfn.LAMBDA(_xlpm.x,_xlpm.x=$N608))))</f>
        <v>#NAME?</v>
      </c>
      <c r="R608" s="4" t="e">
        <f t="shared" si="165"/>
        <v>#NAME?</v>
      </c>
      <c r="S608" s="4" t="e">
        <f t="shared" si="166"/>
        <v>#NAME?</v>
      </c>
      <c r="T608" s="4" t="e">
        <f t="shared" si="167"/>
        <v>#NAME?</v>
      </c>
      <c r="U608" s="4" t="e">
        <f t="shared" si="168"/>
        <v>#NAME?</v>
      </c>
      <c r="V608" s="2"/>
      <c r="X608" s="2"/>
      <c r="AC608" s="2"/>
      <c r="AD608" s="2"/>
    </row>
    <row r="609" spans="1:30">
      <c r="A609" s="1" t="str">
        <f t="shared" si="155"/>
        <v>-sea- : [zi]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326</v>
      </c>
      <c r="G609" s="3" t="e">
        <f t="shared" si="156"/>
        <v>#NAME?</v>
      </c>
      <c r="H609" s="4" t="str">
        <f t="shared" si="157"/>
        <v>zi</v>
      </c>
      <c r="I609" s="4" t="str">
        <f t="shared" si="158"/>
        <v>sea</v>
      </c>
      <c r="J609" s="10">
        <f t="shared" si="159"/>
        <v>2</v>
      </c>
      <c r="K609" s="1">
        <f t="shared" si="160"/>
        <v>3</v>
      </c>
      <c r="L609" s="10">
        <f t="shared" si="161"/>
        <v>3</v>
      </c>
      <c r="M609" s="1" t="str">
        <f t="shared" si="162"/>
        <v>-sea-</v>
      </c>
      <c r="N609" s="1" t="str">
        <f t="shared" si="163"/>
        <v>[zi]</v>
      </c>
      <c r="O609" s="3" t="e" cm="1">
        <f t="array" ref="O609">SUM(_xlfn._xlws.FILTER($G$2:$G$2454,_xlfn.MAP($M$2:$M$2454,_xlfn.LAMBDA(_xlpm.x,_xlpm.x=$M609))))</f>
        <v>#NAME?</v>
      </c>
      <c r="P609" s="4" t="e">
        <f t="shared" si="164"/>
        <v>#NAME?</v>
      </c>
      <c r="Q609" s="6" t="e" cm="1">
        <f t="array" ref="Q609">SUM(_xlfn._xlws.FILTER($G$2:$G$2454,_xlfn.MAP($N$2:$N$2454,_xlfn.LAMBDA(_xlpm.x,_xlpm.x=$N609))))</f>
        <v>#NAME?</v>
      </c>
      <c r="R609" s="4" t="e">
        <f t="shared" si="165"/>
        <v>#NAME?</v>
      </c>
      <c r="S609" s="4" t="e">
        <f t="shared" si="166"/>
        <v>#NAME?</v>
      </c>
      <c r="T609" s="4" t="e">
        <f t="shared" si="167"/>
        <v>#NAME?</v>
      </c>
      <c r="U609" s="4" t="e">
        <f t="shared" si="168"/>
        <v>#NAME?</v>
      </c>
      <c r="V609" s="2"/>
      <c r="X609" s="2"/>
      <c r="AC609" s="2"/>
      <c r="AD609" s="2"/>
    </row>
    <row r="610" spans="1:30">
      <c r="A610" s="1" t="str">
        <f t="shared" si="155"/>
        <v>-sine- : [znə]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1017</v>
      </c>
      <c r="G610" s="3" t="e">
        <f t="shared" si="156"/>
        <v>#NAME?</v>
      </c>
      <c r="H610" s="4" t="str">
        <f t="shared" si="157"/>
        <v>znə</v>
      </c>
      <c r="I610" s="4" t="str">
        <f t="shared" si="158"/>
        <v>sine</v>
      </c>
      <c r="J610" s="10">
        <f t="shared" si="159"/>
        <v>3</v>
      </c>
      <c r="K610" s="1">
        <f t="shared" si="160"/>
        <v>4</v>
      </c>
      <c r="L610" s="10">
        <f t="shared" si="161"/>
        <v>4</v>
      </c>
      <c r="M610" s="1" t="str">
        <f t="shared" si="162"/>
        <v>-sine-</v>
      </c>
      <c r="N610" s="1" t="str">
        <f t="shared" si="163"/>
        <v>[znə]</v>
      </c>
      <c r="O610" s="3" t="e" cm="1">
        <f t="array" ref="O610">SUM(_xlfn._xlws.FILTER($G$2:$G$2454,_xlfn.MAP($M$2:$M$2454,_xlfn.LAMBDA(_xlpm.x,_xlpm.x=$M610))))</f>
        <v>#NAME?</v>
      </c>
      <c r="P610" s="4" t="e">
        <f t="shared" si="164"/>
        <v>#NAME?</v>
      </c>
      <c r="Q610" s="6" t="e" cm="1">
        <f t="array" ref="Q610">SUM(_xlfn._xlws.FILTER($G$2:$G$2454,_xlfn.MAP($N$2:$N$2454,_xlfn.LAMBDA(_xlpm.x,_xlpm.x=$N610))))</f>
        <v>#NAME?</v>
      </c>
      <c r="R610" s="4" t="e">
        <f t="shared" si="165"/>
        <v>#NAME?</v>
      </c>
      <c r="S610" s="4" t="e">
        <f t="shared" si="166"/>
        <v>#NAME?</v>
      </c>
      <c r="T610" s="4" t="e">
        <f t="shared" si="167"/>
        <v>#NAME?</v>
      </c>
      <c r="U610" s="4" t="e">
        <f t="shared" si="168"/>
        <v>#NAME?</v>
      </c>
      <c r="V610" s="2"/>
      <c r="X610" s="2"/>
      <c r="AC610" s="2"/>
      <c r="AD610" s="2"/>
    </row>
    <row r="611" spans="1:30">
      <c r="A611" s="1" t="str">
        <f t="shared" si="155"/>
        <v>-sine- : [znɪ]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1018</v>
      </c>
      <c r="G611" s="3" t="e">
        <f t="shared" si="156"/>
        <v>#NAME?</v>
      </c>
      <c r="H611" s="4" t="str">
        <f t="shared" si="157"/>
        <v>znɪ</v>
      </c>
      <c r="I611" s="4" t="str">
        <f t="shared" si="158"/>
        <v>sine</v>
      </c>
      <c r="J611" s="10">
        <f t="shared" si="159"/>
        <v>3</v>
      </c>
      <c r="K611" s="1">
        <f t="shared" si="160"/>
        <v>4</v>
      </c>
      <c r="L611" s="10">
        <f t="shared" si="161"/>
        <v>4</v>
      </c>
      <c r="M611" s="1" t="str">
        <f t="shared" si="162"/>
        <v>-sine-</v>
      </c>
      <c r="N611" s="1" t="str">
        <f t="shared" si="163"/>
        <v>[znɪ]</v>
      </c>
      <c r="O611" s="3" t="e" cm="1">
        <f t="array" ref="O611">SUM(_xlfn._xlws.FILTER($G$2:$G$2454,_xlfn.MAP($M$2:$M$2454,_xlfn.LAMBDA(_xlpm.x,_xlpm.x=$M611))))</f>
        <v>#NAME?</v>
      </c>
      <c r="P611" s="4" t="e">
        <f t="shared" si="164"/>
        <v>#NAME?</v>
      </c>
      <c r="Q611" s="6" t="e" cm="1">
        <f t="array" ref="Q611">SUM(_xlfn._xlws.FILTER($G$2:$G$2454,_xlfn.MAP($N$2:$N$2454,_xlfn.LAMBDA(_xlpm.x,_xlpm.x=$N611))))</f>
        <v>#NAME?</v>
      </c>
      <c r="R611" s="4" t="e">
        <f t="shared" si="165"/>
        <v>#NAME?</v>
      </c>
      <c r="S611" s="4" t="e">
        <f t="shared" si="166"/>
        <v>#NAME?</v>
      </c>
      <c r="T611" s="4" t="e">
        <f t="shared" si="167"/>
        <v>#NAME?</v>
      </c>
      <c r="U611" s="4" t="e">
        <f t="shared" si="168"/>
        <v>#NAME?</v>
      </c>
      <c r="V611" s="2"/>
      <c r="X611" s="2"/>
      <c r="AC611" s="2"/>
      <c r="AD611" s="2"/>
    </row>
    <row r="612" spans="1:30">
      <c r="A612" s="1" t="str">
        <f t="shared" si="155"/>
        <v>-sli- : [slaɪ]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2</v>
      </c>
      <c r="F612" s="9" t="s">
        <v>1280</v>
      </c>
      <c r="G612" s="3" t="e">
        <f t="shared" si="156"/>
        <v>#NAME?</v>
      </c>
      <c r="H612" s="4" t="str">
        <f t="shared" si="157"/>
        <v>slaɪ</v>
      </c>
      <c r="I612" s="4" t="str">
        <f t="shared" si="158"/>
        <v>sli</v>
      </c>
      <c r="J612" s="10">
        <f t="shared" si="159"/>
        <v>4</v>
      </c>
      <c r="K612" s="1">
        <f t="shared" si="160"/>
        <v>3</v>
      </c>
      <c r="L612" s="10">
        <f t="shared" si="161"/>
        <v>4</v>
      </c>
      <c r="M612" s="1" t="str">
        <f t="shared" si="162"/>
        <v>-sli-</v>
      </c>
      <c r="N612" s="1" t="str">
        <f t="shared" si="163"/>
        <v>[slaɪ]</v>
      </c>
      <c r="O612" s="3" t="e" cm="1">
        <f t="array" ref="O612">SUM(_xlfn._xlws.FILTER($G$2:$G$2454,_xlfn.MAP($M$2:$M$2454,_xlfn.LAMBDA(_xlpm.x,_xlpm.x=$M612))))</f>
        <v>#NAME?</v>
      </c>
      <c r="P612" s="4" t="e">
        <f t="shared" si="164"/>
        <v>#NAME?</v>
      </c>
      <c r="Q612" s="6" t="e" cm="1">
        <f t="array" ref="Q612">SUM(_xlfn._xlws.FILTER($G$2:$G$2454,_xlfn.MAP($N$2:$N$2454,_xlfn.LAMBDA(_xlpm.x,_xlpm.x=$N612))))</f>
        <v>#NAME?</v>
      </c>
      <c r="R612" s="4" t="e">
        <f t="shared" si="165"/>
        <v>#NAME?</v>
      </c>
      <c r="S612" s="4" t="e">
        <f t="shared" si="166"/>
        <v>#NAME?</v>
      </c>
      <c r="T612" s="4" t="e">
        <f t="shared" si="167"/>
        <v>#NAME?</v>
      </c>
      <c r="U612" s="4" t="e">
        <f t="shared" si="168"/>
        <v>#NAME?</v>
      </c>
      <c r="V612" s="2"/>
      <c r="X612" s="2"/>
      <c r="AC612" s="2"/>
      <c r="AD612" s="2"/>
    </row>
    <row r="613" spans="1:30">
      <c r="A613" s="1" t="str">
        <f t="shared" si="155"/>
        <v>-slow- : [sləʊ]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2218</v>
      </c>
      <c r="G613" s="3" t="e">
        <f t="shared" si="156"/>
        <v>#NAME?</v>
      </c>
      <c r="H613" s="1" t="str">
        <f t="shared" si="157"/>
        <v>sləʊ</v>
      </c>
      <c r="I613" s="1" t="str">
        <f t="shared" si="158"/>
        <v>slow</v>
      </c>
      <c r="J613" s="10">
        <f t="shared" si="159"/>
        <v>4</v>
      </c>
      <c r="K613" s="1">
        <f t="shared" si="160"/>
        <v>4</v>
      </c>
      <c r="L613" s="10">
        <f t="shared" si="161"/>
        <v>4</v>
      </c>
      <c r="M613" s="1" t="str">
        <f t="shared" si="162"/>
        <v>-slow-</v>
      </c>
      <c r="N613" s="1" t="str">
        <f t="shared" si="163"/>
        <v>[sləʊ]</v>
      </c>
      <c r="O613" s="3" t="e" cm="1">
        <f t="array" ref="O613">SUM(_xlfn._xlws.FILTER($G$2:$G$2454,_xlfn.MAP($M$2:$M$2454,_xlfn.LAMBDA(_xlpm.x,_xlpm.x=$M613))))</f>
        <v>#NAME?</v>
      </c>
      <c r="P613" s="4" t="e">
        <f t="shared" si="164"/>
        <v>#NAME?</v>
      </c>
      <c r="Q613" s="6" t="e" cm="1">
        <f t="array" ref="Q613">SUM(_xlfn._xlws.FILTER($G$2:$G$2454,_xlfn.MAP($N$2:$N$2454,_xlfn.LAMBDA(_xlpm.x,_xlpm.x=$N613))))</f>
        <v>#NAME?</v>
      </c>
      <c r="R613" s="4" t="e">
        <f t="shared" si="165"/>
        <v>#NAME?</v>
      </c>
      <c r="S613" s="4" t="e">
        <f t="shared" si="166"/>
        <v>#NAME?</v>
      </c>
      <c r="T613" s="4" t="e">
        <f t="shared" si="167"/>
        <v>#NAME?</v>
      </c>
      <c r="U613" s="4" t="e">
        <f t="shared" si="168"/>
        <v>#NAME?</v>
      </c>
      <c r="V613" s="2"/>
      <c r="X613" s="2"/>
      <c r="AC613" s="2"/>
      <c r="AD613" s="2"/>
    </row>
    <row r="614" spans="1:30">
      <c r="A614" s="1" t="str">
        <f t="shared" si="155"/>
        <v>-sma- : [smɑ]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1070</v>
      </c>
      <c r="G614" s="3" t="e">
        <f t="shared" si="156"/>
        <v>#NAME?</v>
      </c>
      <c r="H614" s="4" t="str">
        <f t="shared" si="157"/>
        <v>smɑ</v>
      </c>
      <c r="I614" s="4" t="str">
        <f t="shared" si="158"/>
        <v>sma</v>
      </c>
      <c r="J614" s="10">
        <f t="shared" si="159"/>
        <v>3</v>
      </c>
      <c r="K614" s="1">
        <f t="shared" si="160"/>
        <v>3</v>
      </c>
      <c r="L614" s="10">
        <f t="shared" si="161"/>
        <v>3</v>
      </c>
      <c r="M614" s="1" t="str">
        <f t="shared" si="162"/>
        <v>-sma-</v>
      </c>
      <c r="N614" s="1" t="str">
        <f t="shared" si="163"/>
        <v>[smɑ]</v>
      </c>
      <c r="O614" s="3" t="e" cm="1">
        <f t="array" ref="O614">SUM(_xlfn._xlws.FILTER($G$2:$G$2454,_xlfn.MAP($M$2:$M$2454,_xlfn.LAMBDA(_xlpm.x,_xlpm.x=$M614))))</f>
        <v>#NAME?</v>
      </c>
      <c r="P614" s="4" t="e">
        <f t="shared" si="164"/>
        <v>#NAME?</v>
      </c>
      <c r="Q614" s="6" t="e" cm="1">
        <f t="array" ref="Q614">SUM(_xlfn._xlws.FILTER($G$2:$G$2454,_xlfn.MAP($N$2:$N$2454,_xlfn.LAMBDA(_xlpm.x,_xlpm.x=$N614))))</f>
        <v>#NAME?</v>
      </c>
      <c r="R614" s="4" t="e">
        <f t="shared" si="165"/>
        <v>#NAME?</v>
      </c>
      <c r="S614" s="4" t="e">
        <f t="shared" si="166"/>
        <v>#NAME?</v>
      </c>
      <c r="T614" s="4" t="e">
        <f t="shared" si="167"/>
        <v>#NAME?</v>
      </c>
      <c r="U614" s="4" t="e">
        <f t="shared" si="168"/>
        <v>#NAME?</v>
      </c>
      <c r="V614" s="2"/>
      <c r="X614" s="2"/>
      <c r="AC614" s="2"/>
      <c r="AD614" s="2"/>
    </row>
    <row r="615" spans="1:30">
      <c r="A615" s="1" t="str">
        <f t="shared" si="155"/>
        <v>-sma- : [smɔ]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1071</v>
      </c>
      <c r="G615" s="3" t="e">
        <f t="shared" si="156"/>
        <v>#NAME?</v>
      </c>
      <c r="H615" s="1" t="str">
        <f t="shared" si="157"/>
        <v>smɔ</v>
      </c>
      <c r="I615" s="1" t="str">
        <f t="shared" si="158"/>
        <v>sma</v>
      </c>
      <c r="J615" s="10">
        <f t="shared" si="159"/>
        <v>3</v>
      </c>
      <c r="K615" s="1">
        <f t="shared" si="160"/>
        <v>3</v>
      </c>
      <c r="L615" s="10">
        <f t="shared" si="161"/>
        <v>3</v>
      </c>
      <c r="M615" s="1" t="str">
        <f t="shared" si="162"/>
        <v>-sma-</v>
      </c>
      <c r="N615" s="1" t="str">
        <f t="shared" si="163"/>
        <v>[smɔ]</v>
      </c>
      <c r="O615" s="3" t="e" cm="1">
        <f t="array" ref="O615">SUM(_xlfn._xlws.FILTER($G$2:$G$2454,_xlfn.MAP($M$2:$M$2454,_xlfn.LAMBDA(_xlpm.x,_xlpm.x=$M615))))</f>
        <v>#NAME?</v>
      </c>
      <c r="P615" s="4" t="e">
        <f t="shared" si="164"/>
        <v>#NAME?</v>
      </c>
      <c r="Q615" s="6" t="e" cm="1">
        <f t="array" ref="Q615">SUM(_xlfn._xlws.FILTER($G$2:$G$2454,_xlfn.MAP($N$2:$N$2454,_xlfn.LAMBDA(_xlpm.x,_xlpm.x=$N615))))</f>
        <v>#NAME?</v>
      </c>
      <c r="R615" s="4" t="e">
        <f t="shared" si="165"/>
        <v>#NAME?</v>
      </c>
      <c r="S615" s="4" t="e">
        <f t="shared" si="166"/>
        <v>#NAME?</v>
      </c>
      <c r="T615" s="4" t="e">
        <f t="shared" si="167"/>
        <v>#NAME?</v>
      </c>
      <c r="U615" s="4" t="e">
        <f t="shared" si="168"/>
        <v>#NAME?</v>
      </c>
      <c r="V615" s="2"/>
      <c r="X615" s="2"/>
      <c r="AC615" s="2"/>
      <c r="AD615" s="2"/>
    </row>
    <row r="616" spans="1:30">
      <c r="A616" s="1" t="str">
        <f t="shared" si="155"/>
        <v>-smi- : [smaɪ]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1072</v>
      </c>
      <c r="G616" s="3" t="e">
        <f t="shared" si="156"/>
        <v>#NAME?</v>
      </c>
      <c r="H616" s="4" t="str">
        <f t="shared" si="157"/>
        <v>smaɪ</v>
      </c>
      <c r="I616" s="4" t="str">
        <f t="shared" si="158"/>
        <v>smi</v>
      </c>
      <c r="J616" s="10">
        <f t="shared" si="159"/>
        <v>4</v>
      </c>
      <c r="K616" s="1">
        <f t="shared" si="160"/>
        <v>3</v>
      </c>
      <c r="L616" s="10">
        <f t="shared" si="161"/>
        <v>4</v>
      </c>
      <c r="M616" s="1" t="str">
        <f t="shared" si="162"/>
        <v>-smi-</v>
      </c>
      <c r="N616" s="1" t="str">
        <f t="shared" si="163"/>
        <v>[smaɪ]</v>
      </c>
      <c r="O616" s="3" t="e" cm="1">
        <f t="array" ref="O616">SUM(_xlfn._xlws.FILTER($G$2:$G$2454,_xlfn.MAP($M$2:$M$2454,_xlfn.LAMBDA(_xlpm.x,_xlpm.x=$M616))))</f>
        <v>#NAME?</v>
      </c>
      <c r="P616" s="4" t="e">
        <f t="shared" si="164"/>
        <v>#NAME?</v>
      </c>
      <c r="Q616" s="6" t="e" cm="1">
        <f t="array" ref="Q616">SUM(_xlfn._xlws.FILTER($G$2:$G$2454,_xlfn.MAP($N$2:$N$2454,_xlfn.LAMBDA(_xlpm.x,_xlpm.x=$N616))))</f>
        <v>#NAME?</v>
      </c>
      <c r="R616" s="4" t="e">
        <f t="shared" si="165"/>
        <v>#NAME?</v>
      </c>
      <c r="S616" s="4" t="e">
        <f t="shared" si="166"/>
        <v>#NAME?</v>
      </c>
      <c r="T616" s="4" t="e">
        <f t="shared" si="167"/>
        <v>#NAME?</v>
      </c>
      <c r="U616" s="4" t="e">
        <f t="shared" si="168"/>
        <v>#NAME?</v>
      </c>
      <c r="V616" s="2"/>
      <c r="X616" s="2"/>
      <c r="AC616" s="2"/>
      <c r="AD616" s="2"/>
    </row>
    <row r="617" spans="1:30">
      <c r="A617" s="1" t="str">
        <f t="shared" si="155"/>
        <v>-sna- : [snɑ]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2221</v>
      </c>
      <c r="G617" s="3" t="e">
        <f t="shared" si="156"/>
        <v>#NAME?</v>
      </c>
      <c r="H617" s="4" t="str">
        <f t="shared" si="157"/>
        <v>snɑ</v>
      </c>
      <c r="I617" s="4" t="str">
        <f t="shared" si="158"/>
        <v>sna</v>
      </c>
      <c r="J617" s="10">
        <f t="shared" si="159"/>
        <v>3</v>
      </c>
      <c r="K617" s="1">
        <f t="shared" si="160"/>
        <v>3</v>
      </c>
      <c r="L617" s="10">
        <f t="shared" si="161"/>
        <v>3</v>
      </c>
      <c r="M617" s="1" t="str">
        <f t="shared" si="162"/>
        <v>-sna-</v>
      </c>
      <c r="N617" s="1" t="str">
        <f t="shared" si="163"/>
        <v>[snɑ]</v>
      </c>
      <c r="O617" s="3" t="e" cm="1">
        <f t="array" ref="O617">SUM(_xlfn._xlws.FILTER($G$2:$G$2454,_xlfn.MAP($M$2:$M$2454,_xlfn.LAMBDA(_xlpm.x,_xlpm.x=$M617))))</f>
        <v>#NAME?</v>
      </c>
      <c r="P617" s="4" t="e">
        <f t="shared" si="164"/>
        <v>#NAME?</v>
      </c>
      <c r="Q617" s="6" t="e" cm="1">
        <f t="array" ref="Q617">SUM(_xlfn._xlws.FILTER($G$2:$G$2454,_xlfn.MAP($N$2:$N$2454,_xlfn.LAMBDA(_xlpm.x,_xlpm.x=$N617))))</f>
        <v>#NAME?</v>
      </c>
      <c r="R617" s="4" t="e">
        <f t="shared" si="165"/>
        <v>#NAME?</v>
      </c>
      <c r="S617" s="4" t="e">
        <f t="shared" si="166"/>
        <v>#NAME?</v>
      </c>
      <c r="T617" s="4" t="e">
        <f t="shared" si="167"/>
        <v>#NAME?</v>
      </c>
      <c r="U617" s="4" t="e">
        <f t="shared" si="168"/>
        <v>#NAME?</v>
      </c>
      <c r="V617" s="2"/>
      <c r="X617" s="2"/>
      <c r="AC617" s="2"/>
      <c r="AD617" s="2"/>
    </row>
    <row r="618" spans="1:30">
      <c r="A618" s="1" t="str">
        <f t="shared" si="155"/>
        <v>-sna- : [sneɪ]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1073</v>
      </c>
      <c r="G618" s="3" t="e">
        <f t="shared" si="156"/>
        <v>#NAME?</v>
      </c>
      <c r="H618" s="4" t="str">
        <f t="shared" si="157"/>
        <v>sneɪ</v>
      </c>
      <c r="I618" s="4" t="str">
        <f t="shared" si="158"/>
        <v>sna</v>
      </c>
      <c r="J618" s="10">
        <f t="shared" si="159"/>
        <v>4</v>
      </c>
      <c r="K618" s="1">
        <f t="shared" si="160"/>
        <v>3</v>
      </c>
      <c r="L618" s="10">
        <f t="shared" si="161"/>
        <v>4</v>
      </c>
      <c r="M618" s="1" t="str">
        <f t="shared" si="162"/>
        <v>-sna-</v>
      </c>
      <c r="N618" s="1" t="str">
        <f t="shared" si="163"/>
        <v>[sneɪ]</v>
      </c>
      <c r="O618" s="3" t="e" cm="1">
        <f t="array" ref="O618">SUM(_xlfn._xlws.FILTER($G$2:$G$2454,_xlfn.MAP($M$2:$M$2454,_xlfn.LAMBDA(_xlpm.x,_xlpm.x=$M618))))</f>
        <v>#NAME?</v>
      </c>
      <c r="P618" s="4" t="e">
        <f t="shared" si="164"/>
        <v>#NAME?</v>
      </c>
      <c r="Q618" s="6" t="e" cm="1">
        <f t="array" ref="Q618">SUM(_xlfn._xlws.FILTER($G$2:$G$2454,_xlfn.MAP($N$2:$N$2454,_xlfn.LAMBDA(_xlpm.x,_xlpm.x=$N618))))</f>
        <v>#NAME?</v>
      </c>
      <c r="R618" s="4" t="e">
        <f t="shared" si="165"/>
        <v>#NAME?</v>
      </c>
      <c r="S618" s="4" t="e">
        <f t="shared" si="166"/>
        <v>#NAME?</v>
      </c>
      <c r="T618" s="4" t="e">
        <f t="shared" si="167"/>
        <v>#NAME?</v>
      </c>
      <c r="U618" s="4" t="e">
        <f t="shared" si="168"/>
        <v>#NAME?</v>
      </c>
      <c r="V618" s="2"/>
      <c r="X618" s="2"/>
      <c r="AC618" s="2"/>
      <c r="AD618" s="2"/>
    </row>
    <row r="619" spans="1:30">
      <c r="A619" s="1" t="str">
        <f t="shared" si="155"/>
        <v>-sni- : [snɪ]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2222</v>
      </c>
      <c r="G619" s="3" t="e">
        <f t="shared" si="156"/>
        <v>#NAME?</v>
      </c>
      <c r="H619" s="4" t="str">
        <f t="shared" si="157"/>
        <v>snɪ</v>
      </c>
      <c r="I619" s="4" t="str">
        <f t="shared" si="158"/>
        <v>sni</v>
      </c>
      <c r="J619" s="10">
        <f t="shared" si="159"/>
        <v>3</v>
      </c>
      <c r="K619" s="1">
        <f t="shared" si="160"/>
        <v>3</v>
      </c>
      <c r="L619" s="10">
        <f t="shared" si="161"/>
        <v>3</v>
      </c>
      <c r="M619" s="1" t="str">
        <f t="shared" si="162"/>
        <v>-sni-</v>
      </c>
      <c r="N619" s="1" t="str">
        <f t="shared" si="163"/>
        <v>[snɪ]</v>
      </c>
      <c r="O619" s="3" t="e" cm="1">
        <f t="array" ref="O619">SUM(_xlfn._xlws.FILTER($G$2:$G$2454,_xlfn.MAP($M$2:$M$2454,_xlfn.LAMBDA(_xlpm.x,_xlpm.x=$M619))))</f>
        <v>#NAME?</v>
      </c>
      <c r="P619" s="4" t="e">
        <f t="shared" si="164"/>
        <v>#NAME?</v>
      </c>
      <c r="Q619" s="6" t="e" cm="1">
        <f t="array" ref="Q619">SUM(_xlfn._xlws.FILTER($G$2:$G$2454,_xlfn.MAP($N$2:$N$2454,_xlfn.LAMBDA(_xlpm.x,_xlpm.x=$N619))))</f>
        <v>#NAME?</v>
      </c>
      <c r="R619" s="4" t="e">
        <f t="shared" si="165"/>
        <v>#NAME?</v>
      </c>
      <c r="S619" s="4" t="e">
        <f t="shared" si="166"/>
        <v>#NAME?</v>
      </c>
      <c r="T619" s="4" t="e">
        <f t="shared" si="167"/>
        <v>#NAME?</v>
      </c>
      <c r="U619" s="4" t="e">
        <f t="shared" si="168"/>
        <v>#NAME?</v>
      </c>
      <c r="V619" s="2"/>
      <c r="X619" s="2"/>
      <c r="AC619" s="2"/>
      <c r="AD619" s="2"/>
    </row>
    <row r="620" spans="1:30">
      <c r="A620" s="1" t="str">
        <f t="shared" si="155"/>
        <v>-sni- : [snaɪ]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2220</v>
      </c>
      <c r="G620" s="3" t="e">
        <f t="shared" si="156"/>
        <v>#NAME?</v>
      </c>
      <c r="H620" s="1" t="str">
        <f t="shared" si="157"/>
        <v>snaɪ</v>
      </c>
      <c r="I620" s="1" t="str">
        <f t="shared" si="158"/>
        <v>sni</v>
      </c>
      <c r="J620" s="10">
        <f t="shared" si="159"/>
        <v>4</v>
      </c>
      <c r="K620" s="1">
        <f t="shared" si="160"/>
        <v>3</v>
      </c>
      <c r="L620" s="10">
        <f t="shared" si="161"/>
        <v>4</v>
      </c>
      <c r="M620" s="1" t="str">
        <f t="shared" si="162"/>
        <v>-sni-</v>
      </c>
      <c r="N620" s="1" t="str">
        <f t="shared" si="163"/>
        <v>[snaɪ]</v>
      </c>
      <c r="O620" s="3" t="e" cm="1">
        <f t="array" ref="O620">SUM(_xlfn._xlws.FILTER($G$2:$G$2454,_xlfn.MAP($M$2:$M$2454,_xlfn.LAMBDA(_xlpm.x,_xlpm.x=$M620))))</f>
        <v>#NAME?</v>
      </c>
      <c r="P620" s="4" t="e">
        <f t="shared" si="164"/>
        <v>#NAME?</v>
      </c>
      <c r="Q620" s="6" t="e" cm="1">
        <f t="array" ref="Q620">SUM(_xlfn._xlws.FILTER($G$2:$G$2454,_xlfn.MAP($N$2:$N$2454,_xlfn.LAMBDA(_xlpm.x,_xlpm.x=$N620))))</f>
        <v>#NAME?</v>
      </c>
      <c r="R620" s="4" t="e">
        <f t="shared" si="165"/>
        <v>#NAME?</v>
      </c>
      <c r="S620" s="4" t="e">
        <f t="shared" si="166"/>
        <v>#NAME?</v>
      </c>
      <c r="T620" s="4" t="e">
        <f t="shared" si="167"/>
        <v>#NAME?</v>
      </c>
      <c r="U620" s="4" t="e">
        <f t="shared" si="168"/>
        <v>#NAME?</v>
      </c>
      <c r="V620" s="2"/>
      <c r="X620" s="2"/>
      <c r="AC620" s="2"/>
      <c r="AD620" s="2"/>
    </row>
    <row r="621" spans="1:30">
      <c r="A621" s="1" t="str">
        <f t="shared" si="155"/>
        <v>-sp- : [sp]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2223</v>
      </c>
      <c r="G621" s="3" t="e">
        <f t="shared" si="156"/>
        <v>#NAME?</v>
      </c>
      <c r="H621" s="4" t="str">
        <f t="shared" si="157"/>
        <v>sp</v>
      </c>
      <c r="I621" s="4" t="str">
        <f t="shared" si="158"/>
        <v>sp</v>
      </c>
      <c r="J621" s="10">
        <f t="shared" si="159"/>
        <v>2</v>
      </c>
      <c r="K621" s="1">
        <f t="shared" si="160"/>
        <v>2</v>
      </c>
      <c r="L621" s="10">
        <f t="shared" si="161"/>
        <v>2</v>
      </c>
      <c r="M621" s="1" t="str">
        <f t="shared" si="162"/>
        <v>-sp-</v>
      </c>
      <c r="N621" s="1" t="str">
        <f t="shared" si="163"/>
        <v>[sp]</v>
      </c>
      <c r="O621" s="3" t="e" cm="1">
        <f t="array" ref="O621">SUM(_xlfn._xlws.FILTER($G$2:$G$2454,_xlfn.MAP($M$2:$M$2454,_xlfn.LAMBDA(_xlpm.x,_xlpm.x=$M621))))</f>
        <v>#NAME?</v>
      </c>
      <c r="P621" s="4" t="e">
        <f t="shared" si="164"/>
        <v>#NAME?</v>
      </c>
      <c r="Q621" s="6" t="e" cm="1">
        <f t="array" ref="Q621">SUM(_xlfn._xlws.FILTER($G$2:$G$2454,_xlfn.MAP($N$2:$N$2454,_xlfn.LAMBDA(_xlpm.x,_xlpm.x=$N621))))</f>
        <v>#NAME?</v>
      </c>
      <c r="R621" s="4" t="e">
        <f t="shared" si="165"/>
        <v>#NAME?</v>
      </c>
      <c r="S621" s="4" t="e">
        <f t="shared" si="166"/>
        <v>#NAME?</v>
      </c>
      <c r="T621" s="4" t="e">
        <f t="shared" si="167"/>
        <v>#NAME?</v>
      </c>
      <c r="U621" s="4" t="e">
        <f t="shared" si="168"/>
        <v>#NAME?</v>
      </c>
      <c r="V621" s="2"/>
      <c r="X621" s="2"/>
      <c r="AC621" s="2"/>
      <c r="AD621" s="2"/>
    </row>
    <row r="622" spans="1:30">
      <c r="A622" s="1" t="str">
        <f t="shared" si="155"/>
        <v>-spa- : [speɪ]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3</v>
      </c>
      <c r="F622" s="9" t="s">
        <v>644</v>
      </c>
      <c r="G622" s="3" t="e">
        <f t="shared" si="156"/>
        <v>#NAME?</v>
      </c>
      <c r="H622" s="4" t="str">
        <f t="shared" si="157"/>
        <v>speɪ</v>
      </c>
      <c r="I622" s="4" t="str">
        <f t="shared" si="158"/>
        <v>spa</v>
      </c>
      <c r="J622" s="10">
        <f t="shared" si="159"/>
        <v>4</v>
      </c>
      <c r="K622" s="1">
        <f t="shared" si="160"/>
        <v>3</v>
      </c>
      <c r="L622" s="10">
        <f t="shared" si="161"/>
        <v>4</v>
      </c>
      <c r="M622" s="1" t="str">
        <f t="shared" si="162"/>
        <v>-spa-</v>
      </c>
      <c r="N622" s="1" t="str">
        <f t="shared" si="163"/>
        <v>[speɪ]</v>
      </c>
      <c r="O622" s="3" t="e" cm="1">
        <f t="array" ref="O622">SUM(_xlfn._xlws.FILTER($G$2:$G$2454,_xlfn.MAP($M$2:$M$2454,_xlfn.LAMBDA(_xlpm.x,_xlpm.x=$M622))))</f>
        <v>#NAME?</v>
      </c>
      <c r="P622" s="4" t="e">
        <f t="shared" si="164"/>
        <v>#NAME?</v>
      </c>
      <c r="Q622" s="6" t="e" cm="1">
        <f t="array" ref="Q622">SUM(_xlfn._xlws.FILTER($G$2:$G$2454,_xlfn.MAP($N$2:$N$2454,_xlfn.LAMBDA(_xlpm.x,_xlpm.x=$N622))))</f>
        <v>#NAME?</v>
      </c>
      <c r="R622" s="4" t="e">
        <f t="shared" si="165"/>
        <v>#NAME?</v>
      </c>
      <c r="S622" s="4" t="e">
        <f t="shared" si="166"/>
        <v>#NAME?</v>
      </c>
      <c r="T622" s="4" t="e">
        <f t="shared" si="167"/>
        <v>#NAME?</v>
      </c>
      <c r="U622" s="4" t="e">
        <f t="shared" si="168"/>
        <v>#NAME?</v>
      </c>
      <c r="V622" s="2"/>
      <c r="X622" s="2"/>
      <c r="AC622" s="2"/>
      <c r="AD622" s="2"/>
    </row>
    <row r="623" spans="1:30">
      <c r="A623" s="1" t="str">
        <f t="shared" si="155"/>
        <v>-spo- : [spɔ]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1364</v>
      </c>
      <c r="G623" s="3" t="e">
        <f t="shared" si="156"/>
        <v>#NAME?</v>
      </c>
      <c r="H623" s="4" t="str">
        <f t="shared" si="157"/>
        <v>spɔ</v>
      </c>
      <c r="I623" s="4" t="str">
        <f t="shared" si="158"/>
        <v>spo</v>
      </c>
      <c r="J623" s="10">
        <f t="shared" si="159"/>
        <v>3</v>
      </c>
      <c r="K623" s="1">
        <f t="shared" si="160"/>
        <v>3</v>
      </c>
      <c r="L623" s="10">
        <f t="shared" si="161"/>
        <v>3</v>
      </c>
      <c r="M623" s="1" t="str">
        <f t="shared" si="162"/>
        <v>-spo-</v>
      </c>
      <c r="N623" s="1" t="str">
        <f t="shared" si="163"/>
        <v>[spɔ]</v>
      </c>
      <c r="O623" s="3" t="e" cm="1">
        <f t="array" ref="O623">SUM(_xlfn._xlws.FILTER($G$2:$G$2454,_xlfn.MAP($M$2:$M$2454,_xlfn.LAMBDA(_xlpm.x,_xlpm.x=$M623))))</f>
        <v>#NAME?</v>
      </c>
      <c r="P623" s="4" t="e">
        <f t="shared" si="164"/>
        <v>#NAME?</v>
      </c>
      <c r="Q623" s="6" t="e" cm="1">
        <f t="array" ref="Q623">SUM(_xlfn._xlws.FILTER($G$2:$G$2454,_xlfn.MAP($N$2:$N$2454,_xlfn.LAMBDA(_xlpm.x,_xlpm.x=$N623))))</f>
        <v>#NAME?</v>
      </c>
      <c r="R623" s="4" t="e">
        <f t="shared" si="165"/>
        <v>#NAME?</v>
      </c>
      <c r="S623" s="4" t="e">
        <f t="shared" si="166"/>
        <v>#NAME?</v>
      </c>
      <c r="T623" s="4" t="e">
        <f t="shared" si="167"/>
        <v>#NAME?</v>
      </c>
      <c r="U623" s="4" t="e">
        <f t="shared" si="168"/>
        <v>#NAME?</v>
      </c>
      <c r="V623" s="2"/>
      <c r="X623" s="2"/>
      <c r="AC623" s="2"/>
      <c r="AD623" s="2"/>
    </row>
    <row r="624" spans="1:30">
      <c r="A624" s="1" t="str">
        <f t="shared" si="155"/>
        <v>-stra- : [stɹæ]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3</v>
      </c>
      <c r="F624" s="9" t="s">
        <v>609</v>
      </c>
      <c r="G624" s="3" t="e">
        <f t="shared" si="156"/>
        <v>#NAME?</v>
      </c>
      <c r="H624" s="4" t="str">
        <f t="shared" si="157"/>
        <v>stɹæ</v>
      </c>
      <c r="I624" s="4" t="str">
        <f t="shared" si="158"/>
        <v>stra</v>
      </c>
      <c r="J624" s="10">
        <f t="shared" si="159"/>
        <v>4</v>
      </c>
      <c r="K624" s="1">
        <f t="shared" si="160"/>
        <v>4</v>
      </c>
      <c r="L624" s="10">
        <f t="shared" si="161"/>
        <v>4</v>
      </c>
      <c r="M624" s="1" t="str">
        <f t="shared" si="162"/>
        <v>-stra-</v>
      </c>
      <c r="N624" s="1" t="str">
        <f t="shared" si="163"/>
        <v>[stɹæ]</v>
      </c>
      <c r="O624" s="3" t="e" cm="1">
        <f t="array" ref="O624">SUM(_xlfn._xlws.FILTER($G$2:$G$2454,_xlfn.MAP($M$2:$M$2454,_xlfn.LAMBDA(_xlpm.x,_xlpm.x=$M624))))</f>
        <v>#NAME?</v>
      </c>
      <c r="P624" s="4" t="e">
        <f t="shared" si="164"/>
        <v>#NAME?</v>
      </c>
      <c r="Q624" s="6" t="e" cm="1">
        <f t="array" ref="Q624">SUM(_xlfn._xlws.FILTER($G$2:$G$2454,_xlfn.MAP($N$2:$N$2454,_xlfn.LAMBDA(_xlpm.x,_xlpm.x=$N624))))</f>
        <v>#NAME?</v>
      </c>
      <c r="R624" s="4" t="e">
        <f t="shared" si="165"/>
        <v>#NAME?</v>
      </c>
      <c r="S624" s="4" t="e">
        <f t="shared" si="166"/>
        <v>#NAME?</v>
      </c>
      <c r="T624" s="4" t="e">
        <f t="shared" si="167"/>
        <v>#NAME?</v>
      </c>
      <c r="U624" s="4" t="e">
        <f t="shared" si="168"/>
        <v>#NAME?</v>
      </c>
      <c r="V624" s="2"/>
      <c r="X624" s="2"/>
      <c r="AC624" s="2"/>
      <c r="AD624" s="2"/>
    </row>
    <row r="625" spans="1:30">
      <c r="A625" s="1" t="str">
        <f t="shared" si="155"/>
        <v>-stro- : [stɹoʊ]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1020</v>
      </c>
      <c r="G625" s="3" t="e">
        <f t="shared" si="156"/>
        <v>#NAME?</v>
      </c>
      <c r="H625" s="4" t="str">
        <f t="shared" si="157"/>
        <v>stɹoʊ</v>
      </c>
      <c r="I625" s="4" t="str">
        <f t="shared" si="158"/>
        <v>stro</v>
      </c>
      <c r="J625" s="10">
        <f t="shared" si="159"/>
        <v>5</v>
      </c>
      <c r="K625" s="1">
        <f t="shared" si="160"/>
        <v>4</v>
      </c>
      <c r="L625" s="10">
        <f t="shared" si="161"/>
        <v>5</v>
      </c>
      <c r="M625" s="1" t="str">
        <f t="shared" si="162"/>
        <v>-stro-</v>
      </c>
      <c r="N625" s="1" t="str">
        <f t="shared" si="163"/>
        <v>[stɹoʊ]</v>
      </c>
      <c r="O625" s="3" t="e" cm="1">
        <f t="array" ref="O625">SUM(_xlfn._xlws.FILTER($G$2:$G$2454,_xlfn.MAP($M$2:$M$2454,_xlfn.LAMBDA(_xlpm.x,_xlpm.x=$M625))))</f>
        <v>#NAME?</v>
      </c>
      <c r="P625" s="4" t="e">
        <f t="shared" si="164"/>
        <v>#NAME?</v>
      </c>
      <c r="Q625" s="6" t="e" cm="1">
        <f t="array" ref="Q625">SUM(_xlfn._xlws.FILTER($G$2:$G$2454,_xlfn.MAP($N$2:$N$2454,_xlfn.LAMBDA(_xlpm.x,_xlpm.x=$N625))))</f>
        <v>#NAME?</v>
      </c>
      <c r="R625" s="4" t="e">
        <f t="shared" si="165"/>
        <v>#NAME?</v>
      </c>
      <c r="S625" s="4" t="e">
        <f t="shared" si="166"/>
        <v>#NAME?</v>
      </c>
      <c r="T625" s="4" t="e">
        <f t="shared" si="167"/>
        <v>#NAME?</v>
      </c>
      <c r="U625" s="4" t="e">
        <f t="shared" si="168"/>
        <v>#NAME?</v>
      </c>
      <c r="V625" s="2"/>
      <c r="X625" s="2"/>
      <c r="AC625" s="2"/>
      <c r="AD625" s="2"/>
    </row>
    <row r="626" spans="1:30">
      <c r="A626" s="1" t="str">
        <f t="shared" si="155"/>
        <v>-stu- : [stɜ]</v>
      </c>
      <c r="B626" s="1">
        <f t="shared" si="171"/>
        <v>0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2235</v>
      </c>
      <c r="G626" s="3" t="e">
        <f t="shared" si="156"/>
        <v>#NAME?</v>
      </c>
      <c r="H626" s="1" t="str">
        <f t="shared" si="157"/>
        <v>stɜ</v>
      </c>
      <c r="I626" s="1" t="str">
        <f t="shared" si="158"/>
        <v>stu</v>
      </c>
      <c r="J626" s="10">
        <f t="shared" si="159"/>
        <v>3</v>
      </c>
      <c r="K626" s="1">
        <f t="shared" si="160"/>
        <v>3</v>
      </c>
      <c r="L626" s="10">
        <f t="shared" si="161"/>
        <v>3</v>
      </c>
      <c r="M626" s="1" t="str">
        <f t="shared" si="162"/>
        <v>-stu-</v>
      </c>
      <c r="N626" s="1" t="str">
        <f t="shared" si="163"/>
        <v>[stɜ]</v>
      </c>
      <c r="O626" s="3" t="e" cm="1">
        <f t="array" ref="O626">SUM(_xlfn._xlws.FILTER($G$2:$G$2454,_xlfn.MAP($M$2:$M$2454,_xlfn.LAMBDA(_xlpm.x,_xlpm.x=$M626))))</f>
        <v>#NAME?</v>
      </c>
      <c r="P626" s="4" t="e">
        <f t="shared" si="164"/>
        <v>#NAME?</v>
      </c>
      <c r="Q626" s="6" t="e" cm="1">
        <f t="array" ref="Q626">SUM(_xlfn._xlws.FILTER($G$2:$G$2454,_xlfn.MAP($N$2:$N$2454,_xlfn.LAMBDA(_xlpm.x,_xlpm.x=$N626))))</f>
        <v>#NAME?</v>
      </c>
      <c r="R626" s="4" t="e">
        <f t="shared" si="165"/>
        <v>#NAME?</v>
      </c>
      <c r="S626" s="4" t="e">
        <f t="shared" si="166"/>
        <v>#NAME?</v>
      </c>
      <c r="T626" s="4" t="e">
        <f t="shared" si="167"/>
        <v>#NAME?</v>
      </c>
      <c r="U626" s="4" t="e">
        <f t="shared" si="168"/>
        <v>#NAME?</v>
      </c>
      <c r="V626" s="2"/>
      <c r="X626" s="2"/>
      <c r="AC626" s="2"/>
      <c r="AD626" s="2"/>
    </row>
    <row r="627" spans="1:30">
      <c r="A627" s="1" t="str">
        <f t="shared" si="155"/>
        <v>-stu- : [stʌ]</v>
      </c>
      <c r="B627" s="1">
        <f t="shared" si="171"/>
        <v>0</v>
      </c>
      <c r="C627" s="1">
        <f t="shared" si="171"/>
        <v>0</v>
      </c>
      <c r="D627" s="1">
        <f t="shared" si="171"/>
        <v>0</v>
      </c>
      <c r="E627" s="7">
        <v>4</v>
      </c>
      <c r="F627" s="9" t="s">
        <v>681</v>
      </c>
      <c r="G627" s="3" t="e">
        <f t="shared" si="156"/>
        <v>#NAME?</v>
      </c>
      <c r="H627" s="4" t="str">
        <f t="shared" si="157"/>
        <v>stʌ</v>
      </c>
      <c r="I627" s="4" t="str">
        <f t="shared" si="158"/>
        <v>stu</v>
      </c>
      <c r="J627" s="10">
        <f t="shared" si="159"/>
        <v>3</v>
      </c>
      <c r="K627" s="1">
        <f t="shared" si="160"/>
        <v>3</v>
      </c>
      <c r="L627" s="10">
        <f t="shared" si="161"/>
        <v>3</v>
      </c>
      <c r="M627" s="1" t="str">
        <f t="shared" si="162"/>
        <v>-stu-</v>
      </c>
      <c r="N627" s="1" t="str">
        <f t="shared" si="163"/>
        <v>[stʌ]</v>
      </c>
      <c r="O627" s="3" t="e" cm="1">
        <f t="array" ref="O627">SUM(_xlfn._xlws.FILTER($G$2:$G$2454,_xlfn.MAP($M$2:$M$2454,_xlfn.LAMBDA(_xlpm.x,_xlpm.x=$M627))))</f>
        <v>#NAME?</v>
      </c>
      <c r="P627" s="4" t="e">
        <f t="shared" si="164"/>
        <v>#NAME?</v>
      </c>
      <c r="Q627" s="6" t="e" cm="1">
        <f t="array" ref="Q627">SUM(_xlfn._xlws.FILTER($G$2:$G$2454,_xlfn.MAP($N$2:$N$2454,_xlfn.LAMBDA(_xlpm.x,_xlpm.x=$N627))))</f>
        <v>#NAME?</v>
      </c>
      <c r="R627" s="4" t="e">
        <f t="shared" si="165"/>
        <v>#NAME?</v>
      </c>
      <c r="S627" s="4" t="e">
        <f t="shared" si="166"/>
        <v>#NAME?</v>
      </c>
      <c r="T627" s="4" t="e">
        <f t="shared" si="167"/>
        <v>#NAME?</v>
      </c>
      <c r="U627" s="4" t="e">
        <f t="shared" si="168"/>
        <v>#NAME?</v>
      </c>
      <c r="V627" s="2"/>
      <c r="X627" s="2"/>
      <c r="AC627" s="2"/>
      <c r="AD627" s="2"/>
    </row>
    <row r="628" spans="1:30">
      <c r="A628" s="1" t="str">
        <f t="shared" si="155"/>
        <v>-tha- : [θɔ]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2467</v>
      </c>
      <c r="G628" s="3" t="e">
        <f t="shared" si="156"/>
        <v>#NAME?</v>
      </c>
      <c r="H628" s="1" t="str">
        <f t="shared" si="157"/>
        <v>θɔ</v>
      </c>
      <c r="I628" s="1" t="str">
        <f t="shared" si="158"/>
        <v>tha</v>
      </c>
      <c r="J628" s="10">
        <f t="shared" si="159"/>
        <v>2</v>
      </c>
      <c r="K628" s="1">
        <f t="shared" si="160"/>
        <v>3</v>
      </c>
      <c r="L628" s="10">
        <f t="shared" si="161"/>
        <v>3</v>
      </c>
      <c r="M628" s="1" t="str">
        <f t="shared" si="162"/>
        <v>-tha-</v>
      </c>
      <c r="N628" s="1" t="str">
        <f t="shared" si="163"/>
        <v>[θɔ]</v>
      </c>
      <c r="O628" s="3" t="e" cm="1">
        <f t="array" ref="O628">SUM(_xlfn._xlws.FILTER($G$2:$G$2454,_xlfn.MAP($M$2:$M$2454,_xlfn.LAMBDA(_xlpm.x,_xlpm.x=$M628))))</f>
        <v>#NAME?</v>
      </c>
      <c r="P628" s="4" t="e">
        <f t="shared" si="164"/>
        <v>#NAME?</v>
      </c>
      <c r="Q628" s="6" t="e" cm="1">
        <f t="array" ref="Q628">SUM(_xlfn._xlws.FILTER($G$2:$G$2454,_xlfn.MAP($N$2:$N$2454,_xlfn.LAMBDA(_xlpm.x,_xlpm.x=$N628))))</f>
        <v>#NAME?</v>
      </c>
      <c r="R628" s="4" t="e">
        <f t="shared" si="165"/>
        <v>#NAME?</v>
      </c>
      <c r="S628" s="4" t="e">
        <f t="shared" si="166"/>
        <v>#NAME?</v>
      </c>
      <c r="T628" s="4" t="e">
        <f t="shared" si="167"/>
        <v>#NAME?</v>
      </c>
      <c r="U628" s="4" t="e">
        <f t="shared" si="168"/>
        <v>#NAME?</v>
      </c>
      <c r="V628" s="2"/>
      <c r="X628" s="2"/>
      <c r="AC628" s="2"/>
      <c r="AD628" s="2"/>
    </row>
    <row r="629" spans="1:30">
      <c r="A629" s="1" t="str">
        <f t="shared" si="155"/>
        <v>-tli- : [tlaɪ]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1074</v>
      </c>
      <c r="G629" s="3" t="e">
        <f t="shared" si="156"/>
        <v>#NAME?</v>
      </c>
      <c r="H629" s="1" t="str">
        <f t="shared" si="157"/>
        <v>tlaɪ</v>
      </c>
      <c r="I629" s="1" t="str">
        <f t="shared" si="158"/>
        <v>tli</v>
      </c>
      <c r="J629" s="10">
        <f t="shared" si="159"/>
        <v>4</v>
      </c>
      <c r="K629" s="1">
        <f t="shared" si="160"/>
        <v>3</v>
      </c>
      <c r="L629" s="10">
        <f t="shared" si="161"/>
        <v>4</v>
      </c>
      <c r="M629" s="1" t="str">
        <f t="shared" si="162"/>
        <v>-tli-</v>
      </c>
      <c r="N629" s="1" t="str">
        <f t="shared" si="163"/>
        <v>[tlaɪ]</v>
      </c>
      <c r="O629" s="3" t="e" cm="1">
        <f t="array" ref="O629">SUM(_xlfn._xlws.FILTER($G$2:$G$2454,_xlfn.MAP($M$2:$M$2454,_xlfn.LAMBDA(_xlpm.x,_xlpm.x=$M629))))</f>
        <v>#NAME?</v>
      </c>
      <c r="P629" s="4" t="e">
        <f t="shared" si="164"/>
        <v>#NAME?</v>
      </c>
      <c r="Q629" s="6" t="e" cm="1">
        <f t="array" ref="Q629">SUM(_xlfn._xlws.FILTER($G$2:$G$2454,_xlfn.MAP($N$2:$N$2454,_xlfn.LAMBDA(_xlpm.x,_xlpm.x=$N629))))</f>
        <v>#NAME?</v>
      </c>
      <c r="R629" s="4" t="e">
        <f t="shared" si="165"/>
        <v>#NAME?</v>
      </c>
      <c r="S629" s="4" t="e">
        <f t="shared" si="166"/>
        <v>#NAME?</v>
      </c>
      <c r="T629" s="4" t="e">
        <f t="shared" si="167"/>
        <v>#NAME?</v>
      </c>
      <c r="U629" s="4" t="e">
        <f t="shared" si="168"/>
        <v>#NAME?</v>
      </c>
      <c r="V629" s="2"/>
      <c r="X629" s="2"/>
      <c r="AC629" s="2"/>
      <c r="AD629" s="2"/>
    </row>
    <row r="630" spans="1:30">
      <c r="A630" s="1" t="str">
        <f t="shared" si="155"/>
        <v>-tli- : [ɹtlɪ]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2377</v>
      </c>
      <c r="G630" s="3" t="e">
        <f t="shared" si="156"/>
        <v>#NAME?</v>
      </c>
      <c r="H630" s="4" t="str">
        <f t="shared" si="157"/>
        <v>ɹtlɪ</v>
      </c>
      <c r="I630" s="4" t="str">
        <f t="shared" si="158"/>
        <v>tli</v>
      </c>
      <c r="J630" s="10">
        <f t="shared" si="159"/>
        <v>4</v>
      </c>
      <c r="K630" s="1">
        <f t="shared" si="160"/>
        <v>3</v>
      </c>
      <c r="L630" s="10">
        <f t="shared" si="161"/>
        <v>4</v>
      </c>
      <c r="M630" s="1" t="str">
        <f t="shared" si="162"/>
        <v>-tli-</v>
      </c>
      <c r="N630" s="1" t="str">
        <f t="shared" si="163"/>
        <v>[ɹtlɪ]</v>
      </c>
      <c r="O630" s="3" t="e" cm="1">
        <f t="array" ref="O630">SUM(_xlfn._xlws.FILTER($G$2:$G$2454,_xlfn.MAP($M$2:$M$2454,_xlfn.LAMBDA(_xlpm.x,_xlpm.x=$M630))))</f>
        <v>#NAME?</v>
      </c>
      <c r="P630" s="4" t="e">
        <f t="shared" si="164"/>
        <v>#NAME?</v>
      </c>
      <c r="Q630" s="6" t="e" cm="1">
        <f t="array" ref="Q630">SUM(_xlfn._xlws.FILTER($G$2:$G$2454,_xlfn.MAP($N$2:$N$2454,_xlfn.LAMBDA(_xlpm.x,_xlpm.x=$N630))))</f>
        <v>#NAME?</v>
      </c>
      <c r="R630" s="4" t="e">
        <f t="shared" si="165"/>
        <v>#NAME?</v>
      </c>
      <c r="S630" s="4" t="e">
        <f t="shared" si="166"/>
        <v>#NAME?</v>
      </c>
      <c r="T630" s="4" t="e">
        <f t="shared" si="167"/>
        <v>#NAME?</v>
      </c>
      <c r="U630" s="4" t="e">
        <f t="shared" si="168"/>
        <v>#NAME?</v>
      </c>
      <c r="V630" s="2"/>
      <c r="X630" s="2"/>
      <c r="AC630" s="2"/>
      <c r="AD630" s="2"/>
    </row>
    <row r="631" spans="1:30">
      <c r="A631" s="1" t="str">
        <f t="shared" si="155"/>
        <v>-tru- : [tɹu]</v>
      </c>
      <c r="B631" s="1">
        <f t="shared" si="171"/>
        <v>0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1407</v>
      </c>
      <c r="G631" s="3" t="e">
        <f t="shared" si="156"/>
        <v>#NAME?</v>
      </c>
      <c r="H631" s="4" t="str">
        <f t="shared" si="157"/>
        <v>tɹu</v>
      </c>
      <c r="I631" s="4" t="str">
        <f t="shared" si="158"/>
        <v>tru</v>
      </c>
      <c r="J631" s="10">
        <f t="shared" si="159"/>
        <v>3</v>
      </c>
      <c r="K631" s="1">
        <f t="shared" si="160"/>
        <v>3</v>
      </c>
      <c r="L631" s="10">
        <f t="shared" si="161"/>
        <v>3</v>
      </c>
      <c r="M631" s="1" t="str">
        <f t="shared" si="162"/>
        <v>-tru-</v>
      </c>
      <c r="N631" s="1" t="str">
        <f t="shared" si="163"/>
        <v>[tɹu]</v>
      </c>
      <c r="O631" s="3" t="e" cm="1">
        <f t="array" ref="O631">SUM(_xlfn._xlws.FILTER($G$2:$G$2454,_xlfn.MAP($M$2:$M$2454,_xlfn.LAMBDA(_xlpm.x,_xlpm.x=$M631))))</f>
        <v>#NAME?</v>
      </c>
      <c r="P631" s="4" t="e">
        <f t="shared" si="164"/>
        <v>#NAME?</v>
      </c>
      <c r="Q631" s="6" t="e" cm="1">
        <f t="array" ref="Q631">SUM(_xlfn._xlws.FILTER($G$2:$G$2454,_xlfn.MAP($N$2:$N$2454,_xlfn.LAMBDA(_xlpm.x,_xlpm.x=$N631))))</f>
        <v>#NAME?</v>
      </c>
      <c r="R631" s="4" t="e">
        <f t="shared" si="165"/>
        <v>#NAME?</v>
      </c>
      <c r="S631" s="4" t="e">
        <f t="shared" si="166"/>
        <v>#NAME?</v>
      </c>
      <c r="T631" s="4" t="e">
        <f t="shared" si="167"/>
        <v>#NAME?</v>
      </c>
      <c r="U631" s="4" t="e">
        <f t="shared" si="168"/>
        <v>#NAME?</v>
      </c>
      <c r="V631" s="2"/>
      <c r="X631" s="2"/>
      <c r="AC631" s="2"/>
      <c r="AD631" s="2"/>
    </row>
    <row r="632" spans="1:30">
      <c r="A632" s="1" t="str">
        <f t="shared" si="155"/>
        <v>-vu- : [vʌ]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2288</v>
      </c>
      <c r="G632" s="3" t="e">
        <f t="shared" si="156"/>
        <v>#NAME?</v>
      </c>
      <c r="H632" s="1" t="str">
        <f t="shared" si="157"/>
        <v>vʌ</v>
      </c>
      <c r="I632" s="1" t="str">
        <f t="shared" si="158"/>
        <v>vu</v>
      </c>
      <c r="J632" s="10">
        <f t="shared" si="159"/>
        <v>2</v>
      </c>
      <c r="K632" s="1">
        <f t="shared" si="160"/>
        <v>2</v>
      </c>
      <c r="L632" s="10">
        <f t="shared" si="161"/>
        <v>2</v>
      </c>
      <c r="M632" s="1" t="str">
        <f t="shared" si="162"/>
        <v>-vu-</v>
      </c>
      <c r="N632" s="1" t="str">
        <f t="shared" si="163"/>
        <v>[vʌ]</v>
      </c>
      <c r="O632" s="3" t="e" cm="1">
        <f t="array" ref="O632">SUM(_xlfn._xlws.FILTER($G$2:$G$2454,_xlfn.MAP($M$2:$M$2454,_xlfn.LAMBDA(_xlpm.x,_xlpm.x=$M632))))</f>
        <v>#NAME?</v>
      </c>
      <c r="P632" s="4" t="e">
        <f t="shared" si="164"/>
        <v>#NAME?</v>
      </c>
      <c r="Q632" s="6" t="e" cm="1">
        <f t="array" ref="Q632">SUM(_xlfn._xlws.FILTER($G$2:$G$2454,_xlfn.MAP($N$2:$N$2454,_xlfn.LAMBDA(_xlpm.x,_xlpm.x=$N632))))</f>
        <v>#NAME?</v>
      </c>
      <c r="R632" s="4" t="e">
        <f t="shared" si="165"/>
        <v>#NAME?</v>
      </c>
      <c r="S632" s="4" t="e">
        <f t="shared" si="166"/>
        <v>#NAME?</v>
      </c>
      <c r="T632" s="4" t="e">
        <f t="shared" si="167"/>
        <v>#NAME?</v>
      </c>
      <c r="U632" s="4" t="e">
        <f t="shared" si="168"/>
        <v>#NAME?</v>
      </c>
      <c r="V632" s="2"/>
      <c r="X632" s="2"/>
      <c r="AC632" s="2"/>
      <c r="AD632" s="2"/>
    </row>
    <row r="633" spans="1:30">
      <c r="A633" s="1" t="str">
        <f t="shared" si="155"/>
        <v>-wa- : [weɪ]</v>
      </c>
      <c r="B633" s="1">
        <f t="shared" si="171"/>
        <v>0</v>
      </c>
      <c r="C633" s="1">
        <f t="shared" si="171"/>
        <v>0</v>
      </c>
      <c r="D633" s="1">
        <f t="shared" si="171"/>
        <v>0</v>
      </c>
      <c r="E633" s="7">
        <v>6</v>
      </c>
      <c r="F633" s="9" t="s">
        <v>1213</v>
      </c>
      <c r="G633" s="3" t="e">
        <f t="shared" si="156"/>
        <v>#NAME?</v>
      </c>
      <c r="H633" s="1" t="str">
        <f t="shared" si="157"/>
        <v>weɪ</v>
      </c>
      <c r="I633" s="1" t="str">
        <f t="shared" si="158"/>
        <v>wa</v>
      </c>
      <c r="J633" s="10">
        <f t="shared" si="159"/>
        <v>3</v>
      </c>
      <c r="K633" s="1">
        <f t="shared" si="160"/>
        <v>2</v>
      </c>
      <c r="L633" s="10">
        <f t="shared" si="161"/>
        <v>3</v>
      </c>
      <c r="M633" s="1" t="str">
        <f t="shared" si="162"/>
        <v>-wa-</v>
      </c>
      <c r="N633" s="1" t="str">
        <f t="shared" si="163"/>
        <v>[weɪ]</v>
      </c>
      <c r="O633" s="3" t="e" cm="1">
        <f t="array" ref="O633">SUM(_xlfn._xlws.FILTER($G$2:$G$2454,_xlfn.MAP($M$2:$M$2454,_xlfn.LAMBDA(_xlpm.x,_xlpm.x=$M633))))</f>
        <v>#NAME?</v>
      </c>
      <c r="P633" s="4" t="e">
        <f t="shared" si="164"/>
        <v>#NAME?</v>
      </c>
      <c r="Q633" s="6" t="e" cm="1">
        <f t="array" ref="Q633">SUM(_xlfn._xlws.FILTER($G$2:$G$2454,_xlfn.MAP($N$2:$N$2454,_xlfn.LAMBDA(_xlpm.x,_xlpm.x=$N633))))</f>
        <v>#NAME?</v>
      </c>
      <c r="R633" s="4" t="e">
        <f t="shared" si="165"/>
        <v>#NAME?</v>
      </c>
      <c r="S633" s="4" t="e">
        <f t="shared" si="166"/>
        <v>#NAME?</v>
      </c>
      <c r="T633" s="4" t="e">
        <f t="shared" si="167"/>
        <v>#NAME?</v>
      </c>
      <c r="U633" s="4" t="e">
        <f t="shared" si="168"/>
        <v>#NAME?</v>
      </c>
      <c r="V633" s="2"/>
      <c r="X633" s="2"/>
      <c r="AC633" s="2"/>
      <c r="AD633" s="2"/>
    </row>
    <row r="634" spans="1:30">
      <c r="A634" s="1" t="str">
        <f t="shared" si="155"/>
        <v>-wha- : [hwʌ]</v>
      </c>
      <c r="B634" s="1">
        <f t="shared" si="171"/>
        <v>0</v>
      </c>
      <c r="C634" s="1">
        <f t="shared" si="171"/>
        <v>0</v>
      </c>
      <c r="D634" s="1">
        <f t="shared" si="171"/>
        <v>0</v>
      </c>
      <c r="E634" s="7">
        <v>2</v>
      </c>
      <c r="F634" s="9" t="s">
        <v>820</v>
      </c>
      <c r="G634" s="3" t="e">
        <f t="shared" si="156"/>
        <v>#NAME?</v>
      </c>
      <c r="H634" s="4" t="str">
        <f t="shared" si="157"/>
        <v>hwʌ</v>
      </c>
      <c r="I634" s="4" t="str">
        <f t="shared" si="158"/>
        <v>wha</v>
      </c>
      <c r="J634" s="10">
        <f t="shared" si="159"/>
        <v>3</v>
      </c>
      <c r="K634" s="1">
        <f t="shared" si="160"/>
        <v>3</v>
      </c>
      <c r="L634" s="10">
        <f t="shared" si="161"/>
        <v>3</v>
      </c>
      <c r="M634" s="1" t="str">
        <f t="shared" si="162"/>
        <v>-wha-</v>
      </c>
      <c r="N634" s="1" t="str">
        <f t="shared" si="163"/>
        <v>[hwʌ]</v>
      </c>
      <c r="O634" s="3" t="e" cm="1">
        <f t="array" ref="O634">SUM(_xlfn._xlws.FILTER($G$2:$G$2454,_xlfn.MAP($M$2:$M$2454,_xlfn.LAMBDA(_xlpm.x,_xlpm.x=$M634))))</f>
        <v>#NAME?</v>
      </c>
      <c r="P634" s="4" t="e">
        <f t="shared" si="164"/>
        <v>#NAME?</v>
      </c>
      <c r="Q634" s="6" t="e" cm="1">
        <f t="array" ref="Q634">SUM(_xlfn._xlws.FILTER($G$2:$G$2454,_xlfn.MAP($N$2:$N$2454,_xlfn.LAMBDA(_xlpm.x,_xlpm.x=$N634))))</f>
        <v>#NAME?</v>
      </c>
      <c r="R634" s="4" t="e">
        <f t="shared" si="165"/>
        <v>#NAME?</v>
      </c>
      <c r="S634" s="4" t="e">
        <f t="shared" si="166"/>
        <v>#NAME?</v>
      </c>
      <c r="T634" s="4" t="e">
        <f t="shared" si="167"/>
        <v>#NAME?</v>
      </c>
      <c r="U634" s="4" t="e">
        <f t="shared" si="168"/>
        <v>#NAME?</v>
      </c>
      <c r="V634" s="2"/>
      <c r="X634" s="2"/>
      <c r="AC634" s="2"/>
      <c r="AD634" s="2"/>
    </row>
    <row r="635" spans="1:30">
      <c r="A635" s="1" t="str">
        <f t="shared" si="155"/>
        <v>-wou- : [waʊ]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1077</v>
      </c>
      <c r="G635" s="3" t="e">
        <f t="shared" si="156"/>
        <v>#NAME?</v>
      </c>
      <c r="H635" s="4" t="str">
        <f t="shared" si="157"/>
        <v>waʊ</v>
      </c>
      <c r="I635" s="4" t="str">
        <f t="shared" si="158"/>
        <v>wou</v>
      </c>
      <c r="J635" s="10">
        <f t="shared" si="159"/>
        <v>3</v>
      </c>
      <c r="K635" s="1">
        <f t="shared" si="160"/>
        <v>3</v>
      </c>
      <c r="L635" s="10">
        <f t="shared" si="161"/>
        <v>3</v>
      </c>
      <c r="M635" s="1" t="str">
        <f t="shared" si="162"/>
        <v>-wou-</v>
      </c>
      <c r="N635" s="1" t="str">
        <f t="shared" si="163"/>
        <v>[waʊ]</v>
      </c>
      <c r="O635" s="3" t="e" cm="1">
        <f t="array" ref="O635">SUM(_xlfn._xlws.FILTER($G$2:$G$2454,_xlfn.MAP($M$2:$M$2454,_xlfn.LAMBDA(_xlpm.x,_xlpm.x=$M635))))</f>
        <v>#NAME?</v>
      </c>
      <c r="P635" s="4" t="e">
        <f t="shared" si="164"/>
        <v>#NAME?</v>
      </c>
      <c r="Q635" s="6" t="e" cm="1">
        <f t="array" ref="Q635">SUM(_xlfn._xlws.FILTER($G$2:$G$2454,_xlfn.MAP($N$2:$N$2454,_xlfn.LAMBDA(_xlpm.x,_xlpm.x=$N635))))</f>
        <v>#NAME?</v>
      </c>
      <c r="R635" s="4" t="e">
        <f t="shared" si="165"/>
        <v>#NAME?</v>
      </c>
      <c r="S635" s="4" t="e">
        <f t="shared" si="166"/>
        <v>#NAME?</v>
      </c>
      <c r="T635" s="4" t="e">
        <f t="shared" si="167"/>
        <v>#NAME?</v>
      </c>
      <c r="U635" s="4" t="e">
        <f t="shared" si="168"/>
        <v>#NAME?</v>
      </c>
      <c r="V635" s="2"/>
      <c r="X635" s="2"/>
      <c r="AC635" s="2"/>
      <c r="AD635" s="2"/>
    </row>
    <row r="636" spans="1:30">
      <c r="A636" s="1" t="str">
        <f t="shared" si="155"/>
        <v>-xi- : [ksɪ]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3</v>
      </c>
      <c r="F636" s="9" t="s">
        <v>717</v>
      </c>
      <c r="G636" s="3" t="e">
        <f t="shared" si="156"/>
        <v>#NAME?</v>
      </c>
      <c r="H636" s="4" t="str">
        <f t="shared" si="157"/>
        <v>ksɪ</v>
      </c>
      <c r="I636" s="4" t="str">
        <f t="shared" si="158"/>
        <v>xi</v>
      </c>
      <c r="J636" s="10">
        <f t="shared" si="159"/>
        <v>3</v>
      </c>
      <c r="K636" s="1">
        <f t="shared" si="160"/>
        <v>2</v>
      </c>
      <c r="L636" s="10">
        <f t="shared" si="161"/>
        <v>3</v>
      </c>
      <c r="M636" s="1" t="str">
        <f t="shared" si="162"/>
        <v>-xi-</v>
      </c>
      <c r="N636" s="1" t="str">
        <f t="shared" si="163"/>
        <v>[ksɪ]</v>
      </c>
      <c r="O636" s="3" t="e" cm="1">
        <f t="array" ref="O636">SUM(_xlfn._xlws.FILTER($G$2:$G$2454,_xlfn.MAP($M$2:$M$2454,_xlfn.LAMBDA(_xlpm.x,_xlpm.x=$M636))))</f>
        <v>#NAME?</v>
      </c>
      <c r="P636" s="4" t="e">
        <f t="shared" si="164"/>
        <v>#NAME?</v>
      </c>
      <c r="Q636" s="6" t="e" cm="1">
        <f t="array" ref="Q636">SUM(_xlfn._xlws.FILTER($G$2:$G$2454,_xlfn.MAP($N$2:$N$2454,_xlfn.LAMBDA(_xlpm.x,_xlpm.x=$N636))))</f>
        <v>#NAME?</v>
      </c>
      <c r="R636" s="4" t="e">
        <f t="shared" si="165"/>
        <v>#NAME?</v>
      </c>
      <c r="S636" s="4" t="e">
        <f t="shared" si="166"/>
        <v>#NAME?</v>
      </c>
      <c r="T636" s="4" t="e">
        <f t="shared" si="167"/>
        <v>#NAME?</v>
      </c>
      <c r="U636" s="4" t="e">
        <f t="shared" si="168"/>
        <v>#NAME?</v>
      </c>
      <c r="V636" s="2"/>
      <c r="X636" s="2"/>
      <c r="AC636" s="2"/>
      <c r="AD636" s="2"/>
    </row>
    <row r="637" spans="1:30">
      <c r="A637" s="1" t="str">
        <f t="shared" si="155"/>
        <v>-yo- : [yoʊ]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2295</v>
      </c>
      <c r="G637" s="3" t="e">
        <f t="shared" si="156"/>
        <v>#NAME?</v>
      </c>
      <c r="H637" s="4" t="str">
        <f t="shared" si="157"/>
        <v>yoʊ</v>
      </c>
      <c r="I637" s="4" t="str">
        <f t="shared" si="158"/>
        <v>yo</v>
      </c>
      <c r="J637" s="10">
        <f t="shared" si="159"/>
        <v>3</v>
      </c>
      <c r="K637" s="1">
        <f t="shared" si="160"/>
        <v>2</v>
      </c>
      <c r="L637" s="10">
        <f t="shared" si="161"/>
        <v>3</v>
      </c>
      <c r="M637" s="1" t="str">
        <f t="shared" si="162"/>
        <v>-yo-</v>
      </c>
      <c r="N637" s="1" t="str">
        <f t="shared" si="163"/>
        <v>[yoʊ]</v>
      </c>
      <c r="O637" s="3" t="e" cm="1">
        <f t="array" ref="O637">SUM(_xlfn._xlws.FILTER($G$2:$G$2454,_xlfn.MAP($M$2:$M$2454,_xlfn.LAMBDA(_xlpm.x,_xlpm.x=$M637))))</f>
        <v>#NAME?</v>
      </c>
      <c r="P637" s="4" t="e">
        <f t="shared" si="164"/>
        <v>#NAME?</v>
      </c>
      <c r="Q637" s="6" t="e" cm="1">
        <f t="array" ref="Q637">SUM(_xlfn._xlws.FILTER($G$2:$G$2454,_xlfn.MAP($N$2:$N$2454,_xlfn.LAMBDA(_xlpm.x,_xlpm.x=$N637))))</f>
        <v>#NAME?</v>
      </c>
      <c r="R637" s="4" t="e">
        <f t="shared" si="165"/>
        <v>#NAME?</v>
      </c>
      <c r="S637" s="4" t="e">
        <f t="shared" si="166"/>
        <v>#NAME?</v>
      </c>
      <c r="T637" s="4" t="e">
        <f t="shared" si="167"/>
        <v>#NAME?</v>
      </c>
      <c r="U637" s="4" t="e">
        <f t="shared" si="168"/>
        <v>#NAME?</v>
      </c>
      <c r="V637" s="2"/>
      <c r="X637" s="2"/>
      <c r="AC637" s="2"/>
      <c r="AD637" s="2"/>
    </row>
    <row r="638" spans="1:30">
      <c r="A638" s="1" t="str">
        <f t="shared" si="155"/>
        <v>-cha- : [ʃɑ]</v>
      </c>
      <c r="B638" s="1">
        <f t="shared" si="171"/>
        <v>0</v>
      </c>
      <c r="C638" s="1">
        <f t="shared" si="171"/>
        <v>0</v>
      </c>
      <c r="D638" s="1">
        <f t="shared" si="171"/>
        <v>0</v>
      </c>
      <c r="E638" s="7">
        <v>2</v>
      </c>
      <c r="F638" s="9" t="s">
        <v>2393</v>
      </c>
      <c r="G638" s="3" t="e">
        <f t="shared" si="156"/>
        <v>#NAME?</v>
      </c>
      <c r="H638" s="4" t="str">
        <f t="shared" si="157"/>
        <v>ʃɑ</v>
      </c>
      <c r="I638" s="4" t="str">
        <f t="shared" si="158"/>
        <v>cha</v>
      </c>
      <c r="J638" s="10">
        <f t="shared" si="159"/>
        <v>2</v>
      </c>
      <c r="K638" s="1">
        <f t="shared" si="160"/>
        <v>3</v>
      </c>
      <c r="L638" s="10">
        <f t="shared" si="161"/>
        <v>3</v>
      </c>
      <c r="M638" s="1" t="str">
        <f t="shared" si="162"/>
        <v>-cha-</v>
      </c>
      <c r="N638" s="1" t="str">
        <f t="shared" si="163"/>
        <v>[ʃɑ]</v>
      </c>
      <c r="O638" s="3" t="e" cm="1">
        <f t="array" ref="O638">SUM(_xlfn._xlws.FILTER($G$2:$G$2454,_xlfn.MAP($M$2:$M$2454,_xlfn.LAMBDA(_xlpm.x,_xlpm.x=$M638))))</f>
        <v>#NAME?</v>
      </c>
      <c r="P638" s="4" t="e">
        <f t="shared" si="164"/>
        <v>#NAME?</v>
      </c>
      <c r="Q638" s="6" t="e" cm="1">
        <f t="array" ref="Q638">SUM(_xlfn._xlws.FILTER($G$2:$G$2454,_xlfn.MAP($N$2:$N$2454,_xlfn.LAMBDA(_xlpm.x,_xlpm.x=$N638))))</f>
        <v>#NAME?</v>
      </c>
      <c r="R638" s="4" t="e">
        <f t="shared" si="165"/>
        <v>#NAME?</v>
      </c>
      <c r="S638" s="4" t="e">
        <f t="shared" si="166"/>
        <v>#NAME?</v>
      </c>
      <c r="T638" s="4" t="e">
        <f t="shared" si="167"/>
        <v>#NAME?</v>
      </c>
      <c r="U638" s="4" t="e">
        <f t="shared" si="168"/>
        <v>#NAME?</v>
      </c>
      <c r="V638" s="2"/>
      <c r="X638" s="2"/>
      <c r="AC638" s="2"/>
      <c r="AD638" s="2"/>
    </row>
    <row r="639" spans="1:30">
      <c r="A639" s="1" t="str">
        <f t="shared" si="155"/>
        <v>-cli- : [klaɪ]</v>
      </c>
      <c r="B639" s="1">
        <f t="shared" si="171"/>
        <v>0</v>
      </c>
      <c r="C639" s="1">
        <f t="shared" si="171"/>
        <v>0</v>
      </c>
      <c r="D639" s="1">
        <f t="shared" si="171"/>
        <v>0</v>
      </c>
      <c r="E639" s="7">
        <v>3</v>
      </c>
      <c r="F639" s="9" t="s">
        <v>641</v>
      </c>
      <c r="G639" s="3" t="e">
        <f t="shared" si="156"/>
        <v>#NAME?</v>
      </c>
      <c r="H639" s="4" t="str">
        <f t="shared" si="157"/>
        <v>klaɪ</v>
      </c>
      <c r="I639" s="4" t="str">
        <f t="shared" si="158"/>
        <v>cli</v>
      </c>
      <c r="J639" s="10">
        <f t="shared" si="159"/>
        <v>4</v>
      </c>
      <c r="K639" s="1">
        <f t="shared" si="160"/>
        <v>3</v>
      </c>
      <c r="L639" s="10">
        <f t="shared" si="161"/>
        <v>4</v>
      </c>
      <c r="M639" s="1" t="str">
        <f t="shared" si="162"/>
        <v>-cli-</v>
      </c>
      <c r="N639" s="1" t="str">
        <f t="shared" si="163"/>
        <v>[klaɪ]</v>
      </c>
      <c r="O639" s="3" t="e" cm="1">
        <f t="array" ref="O639">SUM(_xlfn._xlws.FILTER($G$2:$G$2454,_xlfn.MAP($M$2:$M$2454,_xlfn.LAMBDA(_xlpm.x,_xlpm.x=$M639))))</f>
        <v>#NAME?</v>
      </c>
      <c r="P639" s="4" t="e">
        <f t="shared" si="164"/>
        <v>#NAME?</v>
      </c>
      <c r="Q639" s="6" t="e" cm="1">
        <f t="array" ref="Q639">SUM(_xlfn._xlws.FILTER($G$2:$G$2454,_xlfn.MAP($N$2:$N$2454,_xlfn.LAMBDA(_xlpm.x,_xlpm.x=$N639))))</f>
        <v>#NAME?</v>
      </c>
      <c r="R639" s="4" t="e">
        <f t="shared" si="165"/>
        <v>#NAME?</v>
      </c>
      <c r="S639" s="4" t="e">
        <f t="shared" si="166"/>
        <v>#NAME?</v>
      </c>
      <c r="T639" s="4" t="e">
        <f t="shared" si="167"/>
        <v>#NAME?</v>
      </c>
      <c r="U639" s="4" t="e">
        <f t="shared" si="168"/>
        <v>#NAME?</v>
      </c>
      <c r="V639" s="2"/>
      <c r="X639" s="2"/>
      <c r="AC639" s="2"/>
      <c r="AD639" s="2"/>
    </row>
    <row r="640" spans="1:30">
      <c r="A640" s="1" t="str">
        <f t="shared" si="155"/>
        <v>-s- : [sə]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2238</v>
      </c>
      <c r="G640" s="3" t="e">
        <f t="shared" si="156"/>
        <v>#NAME?</v>
      </c>
      <c r="H640" s="4" t="str">
        <f t="shared" si="157"/>
        <v>sə</v>
      </c>
      <c r="I640" s="4" t="str">
        <f t="shared" si="158"/>
        <v>s</v>
      </c>
      <c r="J640" s="10">
        <f t="shared" si="159"/>
        <v>2</v>
      </c>
      <c r="K640" s="1">
        <f t="shared" si="160"/>
        <v>1</v>
      </c>
      <c r="L640" s="10">
        <f t="shared" si="161"/>
        <v>2</v>
      </c>
      <c r="M640" s="1" t="str">
        <f t="shared" si="162"/>
        <v>-s-</v>
      </c>
      <c r="N640" s="1" t="str">
        <f t="shared" si="163"/>
        <v>[sə]</v>
      </c>
      <c r="O640" s="3" t="e" cm="1">
        <f t="array" ref="O640">SUM(_xlfn._xlws.FILTER($G$2:$G$2454,_xlfn.MAP($M$2:$M$2454,_xlfn.LAMBDA(_xlpm.x,_xlpm.x=$M640))))</f>
        <v>#NAME?</v>
      </c>
      <c r="P640" s="4" t="e">
        <f t="shared" si="164"/>
        <v>#NAME?</v>
      </c>
      <c r="Q640" s="6" t="e" cm="1">
        <f t="array" ref="Q640">SUM(_xlfn._xlws.FILTER($G$2:$G$2454,_xlfn.MAP($N$2:$N$2454,_xlfn.LAMBDA(_xlpm.x,_xlpm.x=$N640))))</f>
        <v>#NAME?</v>
      </c>
      <c r="R640" s="4" t="e">
        <f t="shared" si="165"/>
        <v>#NAME?</v>
      </c>
      <c r="S640" s="4" t="e">
        <f t="shared" si="166"/>
        <v>#NAME?</v>
      </c>
      <c r="T640" s="4" t="e">
        <f t="shared" si="167"/>
        <v>#NAME?</v>
      </c>
      <c r="U640" s="4" t="e">
        <f t="shared" si="168"/>
        <v>#NAME?</v>
      </c>
      <c r="V640" s="2"/>
      <c r="X640" s="2"/>
      <c r="AC640" s="2"/>
      <c r="AD640" s="2"/>
    </row>
    <row r="641" spans="1:30">
      <c r="A641" s="1" t="str">
        <f t="shared" si="155"/>
        <v>-ha- : [hæ]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25</v>
      </c>
      <c r="F641" s="9" t="s">
        <v>70</v>
      </c>
      <c r="G641" s="3" t="e">
        <f t="shared" si="156"/>
        <v>#NAME?</v>
      </c>
      <c r="H641" s="4" t="str">
        <f t="shared" si="157"/>
        <v>hæ</v>
      </c>
      <c r="I641" s="4" t="str">
        <f t="shared" si="158"/>
        <v>ha</v>
      </c>
      <c r="J641" s="10">
        <f t="shared" si="159"/>
        <v>2</v>
      </c>
      <c r="K641" s="1">
        <f t="shared" si="160"/>
        <v>2</v>
      </c>
      <c r="L641" s="10">
        <f t="shared" si="161"/>
        <v>2</v>
      </c>
      <c r="M641" s="1" t="str">
        <f t="shared" si="162"/>
        <v>-ha-</v>
      </c>
      <c r="N641" s="1" t="str">
        <f t="shared" si="163"/>
        <v>[hæ]</v>
      </c>
      <c r="O641" s="3" t="e" cm="1">
        <f t="array" ref="O641">SUM(_xlfn._xlws.FILTER($G$2:$G$2454,_xlfn.MAP($M$2:$M$2454,_xlfn.LAMBDA(_xlpm.x,_xlpm.x=$M641))))</f>
        <v>#NAME?</v>
      </c>
      <c r="P641" s="4" t="e">
        <f t="shared" si="164"/>
        <v>#NAME?</v>
      </c>
      <c r="Q641" s="6" t="e" cm="1">
        <f t="array" ref="Q641">SUM(_xlfn._xlws.FILTER($G$2:$G$2454,_xlfn.MAP($N$2:$N$2454,_xlfn.LAMBDA(_xlpm.x,_xlpm.x=$N641))))</f>
        <v>#NAME?</v>
      </c>
      <c r="R641" s="4" t="e">
        <f t="shared" si="165"/>
        <v>#NAME?</v>
      </c>
      <c r="S641" s="4" t="e">
        <f t="shared" si="166"/>
        <v>#NAME?</v>
      </c>
      <c r="T641" s="4" t="e">
        <f t="shared" si="167"/>
        <v>#NAME?</v>
      </c>
      <c r="U641" s="4" t="e">
        <f t="shared" si="168"/>
        <v>#NAME?</v>
      </c>
      <c r="V641" s="2"/>
      <c r="X641" s="2"/>
      <c r="AC641" s="2"/>
      <c r="AD641" s="2"/>
    </row>
    <row r="642" spans="1:30">
      <c r="A642" s="1" t="str">
        <f t="shared" ref="A642:A705" si="172">_xlfn.LET(_xlpm.sep," : ",CONCATENATE(M642,_xlpm.sep,N642))</f>
        <v>-si- : [zə]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5</v>
      </c>
      <c r="F642" s="9" t="s">
        <v>1555</v>
      </c>
      <c r="G642" s="3" t="e">
        <f t="shared" ref="G642:G705" si="174">E642/freq.sum.r6e</f>
        <v>#NAME?</v>
      </c>
      <c r="H642" s="1" t="str">
        <f t="shared" ref="H642:H705" si="175">_xlfn.LET(_xlpm.sep,":",_xlpm.w,$F642,LEFT(_xlpm.w,FIND(_xlpm.sep,_xlpm.w)-1))</f>
        <v>zə</v>
      </c>
      <c r="I642" s="1" t="str">
        <f t="shared" ref="I642:I705" si="176">_xlfn.LET(_xlpm.sep,":",_xlpm.w,$F642,RIGHT(_xlpm.w,LEN(_xlpm.w)-FIND(_xlpm.sep,_xlpm.w)))</f>
        <v>si</v>
      </c>
      <c r="J642" s="10">
        <f t="shared" ref="J642:J705" si="177">_xlfn.LET(_xlpm.w,H642,LEN(_xlpm.w))</f>
        <v>2</v>
      </c>
      <c r="K642" s="1">
        <f t="shared" ref="K642:K705" si="178">_xlfn.LET(_xlpm.w,I642,LEN(_xlpm.w))</f>
        <v>2</v>
      </c>
      <c r="L642" s="10">
        <f t="shared" ref="L642:L705" si="179">_xlfn.LET(_xlpm.a,J642,_xlpm.b,K642,MAX(_xlpm.a,_xlpm.b))</f>
        <v>2</v>
      </c>
      <c r="M642" s="1" t="str">
        <f t="shared" ref="M642:M705" si="180">_xlfn.LET(_xlpm.sep,":",_xlpm.w,$F642,_xlfn.CONCAT("-",RIGHT(_xlpm.w,LEN(_xlpm.w)-FIND(_xlpm.sep,_xlpm.w)),"-"))</f>
        <v>-si-</v>
      </c>
      <c r="N642" s="1" t="str">
        <f t="shared" ref="N642:N705" si="181">_xlfn.LET(_xlpm.sep,":",_xlpm.w,$F642,_xlfn.CONCAT("[",LEFT(_xlpm.w,FIND(_xlpm.sep,_xlpm.w)-1),"]"))</f>
        <v>[zə]</v>
      </c>
      <c r="O642" s="3" t="e" cm="1">
        <f t="array" ref="O642">SUM(_xlfn._xlws.FILTER($G$2:$G$2454,_xlfn.MAP($M$2:$M$2454,_xlfn.LAMBDA(_xlpm.x,_xlpm.x=$M642))))</f>
        <v>#NAME?</v>
      </c>
      <c r="P642" s="4" t="e">
        <f t="shared" ref="P642:P705" si="182">$G642/O642</f>
        <v>#NAME?</v>
      </c>
      <c r="Q642" s="6" t="e" cm="1">
        <f t="array" ref="Q642">SUM(_xlfn._xlws.FILTER($G$2:$G$2454,_xlfn.MAP($N$2:$N$2454,_xlfn.LAMBDA(_xlpm.x,_xlpm.x=$N642))))</f>
        <v>#NAME?</v>
      </c>
      <c r="R642" s="4" t="e">
        <f t="shared" ref="R642:R705" si="183">$G642/Q642</f>
        <v>#NAME?</v>
      </c>
      <c r="S642" s="4" t="e">
        <f t="shared" ref="S642:S705" si="184">_xlfn.LET(_xlpm.freq,E642,_xlpm.size,L642+1,_xlpm.F,T642,LOG(1+_xlpm.freq)*LOG(1+_xlpm.size)*_xlpm.F)</f>
        <v>#NAME?</v>
      </c>
      <c r="T642" s="4" t="e">
        <f t="shared" ref="T642:T705" si="185">_xlfn.LET(_xlpm.a,R642,_xlpm.b,P642,2*_xlpm.a*_xlpm.b/(_xlpm.a+_xlpm.b))</f>
        <v>#NAME?</v>
      </c>
      <c r="U642" s="4" t="e">
        <f t="shared" ref="U642:U705" si="186">_xlfn.LET(_xlpm.p,P642,_xlpm.q,R642,LOG(_xlpm.p/_xlpm.q))</f>
        <v>#NAME?</v>
      </c>
      <c r="V642" s="2"/>
      <c r="X642" s="2"/>
      <c r="AC642" s="2"/>
      <c r="AD642" s="2"/>
    </row>
    <row r="643" spans="1:30">
      <c r="A643" s="1" t="str">
        <f t="shared" si="172"/>
        <v>-e- : [ɛ]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98</v>
      </c>
      <c r="F643" s="9" t="s">
        <v>416</v>
      </c>
      <c r="G643" s="3" t="e">
        <f t="shared" si="174"/>
        <v>#NAME?</v>
      </c>
      <c r="H643" s="4" t="str">
        <f t="shared" si="175"/>
        <v>ɛ</v>
      </c>
      <c r="I643" s="4" t="str">
        <f t="shared" si="176"/>
        <v>e</v>
      </c>
      <c r="J643" s="10">
        <f t="shared" si="177"/>
        <v>1</v>
      </c>
      <c r="K643" s="1">
        <f t="shared" si="178"/>
        <v>1</v>
      </c>
      <c r="L643" s="10">
        <f t="shared" si="179"/>
        <v>1</v>
      </c>
      <c r="M643" s="1" t="str">
        <f t="shared" si="180"/>
        <v>-e-</v>
      </c>
      <c r="N643" s="1" t="str">
        <f t="shared" si="181"/>
        <v>[ɛ]</v>
      </c>
      <c r="O643" s="3" t="e" cm="1">
        <f t="array" ref="O643">SUM(_xlfn._xlws.FILTER($G$2:$G$2454,_xlfn.MAP($M$2:$M$2454,_xlfn.LAMBDA(_xlpm.x,_xlpm.x=$M643))))</f>
        <v>#NAME?</v>
      </c>
      <c r="P643" s="4" t="e">
        <f t="shared" si="182"/>
        <v>#NAME?</v>
      </c>
      <c r="Q643" s="6" t="e" cm="1">
        <f t="array" ref="Q643">SUM(_xlfn._xlws.FILTER($G$2:$G$2454,_xlfn.MAP($N$2:$N$2454,_xlfn.LAMBDA(_xlpm.x,_xlpm.x=$N643))))</f>
        <v>#NAME?</v>
      </c>
      <c r="R643" s="4" t="e">
        <f t="shared" si="183"/>
        <v>#NAME?</v>
      </c>
      <c r="S643" s="4" t="e">
        <f t="shared" si="184"/>
        <v>#NAME?</v>
      </c>
      <c r="T643" s="4" t="e">
        <f t="shared" si="185"/>
        <v>#NAME?</v>
      </c>
      <c r="U643" s="4" t="e">
        <f t="shared" si="186"/>
        <v>#NAME?</v>
      </c>
      <c r="V643" s="2"/>
      <c r="X643" s="2"/>
      <c r="AC643" s="2"/>
      <c r="AD643" s="2"/>
    </row>
    <row r="644" spans="1:30">
      <c r="A644" s="1" t="str">
        <f t="shared" si="172"/>
        <v>-tu- : [tɜ]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8</v>
      </c>
      <c r="F644" s="9" t="s">
        <v>891</v>
      </c>
      <c r="G644" s="3" t="e">
        <f t="shared" si="174"/>
        <v>#NAME?</v>
      </c>
      <c r="H644" s="4" t="str">
        <f t="shared" si="175"/>
        <v>tɜ</v>
      </c>
      <c r="I644" s="4" t="str">
        <f t="shared" si="176"/>
        <v>tu</v>
      </c>
      <c r="J644" s="10">
        <f t="shared" si="177"/>
        <v>2</v>
      </c>
      <c r="K644" s="1">
        <f t="shared" si="178"/>
        <v>2</v>
      </c>
      <c r="L644" s="10">
        <f t="shared" si="179"/>
        <v>2</v>
      </c>
      <c r="M644" s="1" t="str">
        <f t="shared" si="180"/>
        <v>-tu-</v>
      </c>
      <c r="N644" s="1" t="str">
        <f t="shared" si="181"/>
        <v>[tɜ]</v>
      </c>
      <c r="O644" s="3" t="e" cm="1">
        <f t="array" ref="O644">SUM(_xlfn._xlws.FILTER($G$2:$G$2454,_xlfn.MAP($M$2:$M$2454,_xlfn.LAMBDA(_xlpm.x,_xlpm.x=$M644))))</f>
        <v>#NAME?</v>
      </c>
      <c r="P644" s="4" t="e">
        <f t="shared" si="182"/>
        <v>#NAME?</v>
      </c>
      <c r="Q644" s="6" t="e" cm="1">
        <f t="array" ref="Q644">SUM(_xlfn._xlws.FILTER($G$2:$G$2454,_xlfn.MAP($N$2:$N$2454,_xlfn.LAMBDA(_xlpm.x,_xlpm.x=$N644))))</f>
        <v>#NAME?</v>
      </c>
      <c r="R644" s="4" t="e">
        <f t="shared" si="183"/>
        <v>#NAME?</v>
      </c>
      <c r="S644" s="4" t="e">
        <f t="shared" si="184"/>
        <v>#NAME?</v>
      </c>
      <c r="T644" s="4" t="e">
        <f t="shared" si="185"/>
        <v>#NAME?</v>
      </c>
      <c r="U644" s="4" t="e">
        <f t="shared" si="186"/>
        <v>#NAME?</v>
      </c>
      <c r="V644" s="2"/>
      <c r="X644" s="2"/>
      <c r="AC644" s="2"/>
      <c r="AD644" s="2"/>
    </row>
    <row r="645" spans="1:30">
      <c r="A645" s="1" t="str">
        <f t="shared" si="172"/>
        <v>-wa- : [wɜ]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1833</v>
      </c>
      <c r="G645" s="3" t="e">
        <f t="shared" si="174"/>
        <v>#NAME?</v>
      </c>
      <c r="H645" s="4" t="str">
        <f t="shared" si="175"/>
        <v>wɜ</v>
      </c>
      <c r="I645" s="4" t="str">
        <f t="shared" si="176"/>
        <v>wa</v>
      </c>
      <c r="J645" s="10">
        <f t="shared" si="177"/>
        <v>2</v>
      </c>
      <c r="K645" s="1">
        <f t="shared" si="178"/>
        <v>2</v>
      </c>
      <c r="L645" s="10">
        <f t="shared" si="179"/>
        <v>2</v>
      </c>
      <c r="M645" s="1" t="str">
        <f t="shared" si="180"/>
        <v>-wa-</v>
      </c>
      <c r="N645" s="1" t="str">
        <f t="shared" si="181"/>
        <v>[wɜ]</v>
      </c>
      <c r="O645" s="3" t="e" cm="1">
        <f t="array" ref="O645">SUM(_xlfn._xlws.FILTER($G$2:$G$2454,_xlfn.MAP($M$2:$M$2454,_xlfn.LAMBDA(_xlpm.x,_xlpm.x=$M645))))</f>
        <v>#NAME?</v>
      </c>
      <c r="P645" s="4" t="e">
        <f t="shared" si="182"/>
        <v>#NAME?</v>
      </c>
      <c r="Q645" s="6" t="e" cm="1">
        <f t="array" ref="Q645">SUM(_xlfn._xlws.FILTER($G$2:$G$2454,_xlfn.MAP($N$2:$N$2454,_xlfn.LAMBDA(_xlpm.x,_xlpm.x=$N645))))</f>
        <v>#NAME?</v>
      </c>
      <c r="R645" s="4" t="e">
        <f t="shared" si="183"/>
        <v>#NAME?</v>
      </c>
      <c r="S645" s="4" t="e">
        <f t="shared" si="184"/>
        <v>#NAME?</v>
      </c>
      <c r="T645" s="4" t="e">
        <f t="shared" si="185"/>
        <v>#NAME?</v>
      </c>
      <c r="U645" s="4" t="e">
        <f t="shared" si="186"/>
        <v>#NAME?</v>
      </c>
      <c r="V645" s="2"/>
      <c r="X645" s="2"/>
      <c r="AC645" s="2"/>
      <c r="AD645" s="2"/>
    </row>
    <row r="646" spans="1:30">
      <c r="A646" s="1" t="str">
        <f t="shared" si="172"/>
        <v>-ci- : [sɜ]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2</v>
      </c>
      <c r="F646" s="9" t="s">
        <v>1672</v>
      </c>
      <c r="G646" s="3" t="e">
        <f t="shared" si="174"/>
        <v>#NAME?</v>
      </c>
      <c r="H646" s="4" t="str">
        <f t="shared" si="175"/>
        <v>sɜ</v>
      </c>
      <c r="I646" s="4" t="str">
        <f t="shared" si="176"/>
        <v>ci</v>
      </c>
      <c r="J646" s="10">
        <f t="shared" si="177"/>
        <v>2</v>
      </c>
      <c r="K646" s="1">
        <f t="shared" si="178"/>
        <v>2</v>
      </c>
      <c r="L646" s="10">
        <f t="shared" si="179"/>
        <v>2</v>
      </c>
      <c r="M646" s="1" t="str">
        <f t="shared" si="180"/>
        <v>-ci-</v>
      </c>
      <c r="N646" s="1" t="str">
        <f t="shared" si="181"/>
        <v>[sɜ]</v>
      </c>
      <c r="O646" s="3" t="e" cm="1">
        <f t="array" ref="O646">SUM(_xlfn._xlws.FILTER($G$2:$G$2454,_xlfn.MAP($M$2:$M$2454,_xlfn.LAMBDA(_xlpm.x,_xlpm.x=$M646))))</f>
        <v>#NAME?</v>
      </c>
      <c r="P646" s="4" t="e">
        <f t="shared" si="182"/>
        <v>#NAME?</v>
      </c>
      <c r="Q646" s="6" t="e" cm="1">
        <f t="array" ref="Q646">SUM(_xlfn._xlws.FILTER($G$2:$G$2454,_xlfn.MAP($N$2:$N$2454,_xlfn.LAMBDA(_xlpm.x,_xlpm.x=$N646))))</f>
        <v>#NAME?</v>
      </c>
      <c r="R646" s="4" t="e">
        <f t="shared" si="183"/>
        <v>#NAME?</v>
      </c>
      <c r="S646" s="4" t="e">
        <f t="shared" si="184"/>
        <v>#NAME?</v>
      </c>
      <c r="T646" s="4" t="e">
        <f t="shared" si="185"/>
        <v>#NAME?</v>
      </c>
      <c r="U646" s="4" t="e">
        <f t="shared" si="186"/>
        <v>#NAME?</v>
      </c>
      <c r="V646" s="2"/>
      <c r="X646" s="2"/>
      <c r="AC646" s="2"/>
      <c r="AD646" s="2"/>
    </row>
    <row r="647" spans="1:30">
      <c r="A647" s="1" t="str">
        <f t="shared" si="172"/>
        <v>-da- : [dɑ]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4</v>
      </c>
      <c r="F647" s="9" t="s">
        <v>1303</v>
      </c>
      <c r="G647" s="3" t="e">
        <f t="shared" si="174"/>
        <v>#NAME?</v>
      </c>
      <c r="H647" s="4" t="str">
        <f t="shared" si="175"/>
        <v>dɑ</v>
      </c>
      <c r="I647" s="4" t="str">
        <f t="shared" si="176"/>
        <v>da</v>
      </c>
      <c r="J647" s="10">
        <f t="shared" si="177"/>
        <v>2</v>
      </c>
      <c r="K647" s="1">
        <f t="shared" si="178"/>
        <v>2</v>
      </c>
      <c r="L647" s="10">
        <f t="shared" si="179"/>
        <v>2</v>
      </c>
      <c r="M647" s="1" t="str">
        <f t="shared" si="180"/>
        <v>-da-</v>
      </c>
      <c r="N647" s="1" t="str">
        <f t="shared" si="181"/>
        <v>[dɑ]</v>
      </c>
      <c r="O647" s="3" t="e" cm="1">
        <f t="array" ref="O647">SUM(_xlfn._xlws.FILTER($G$2:$G$2454,_xlfn.MAP($M$2:$M$2454,_xlfn.LAMBDA(_xlpm.x,_xlpm.x=$M647))))</f>
        <v>#NAME?</v>
      </c>
      <c r="P647" s="4" t="e">
        <f t="shared" si="182"/>
        <v>#NAME?</v>
      </c>
      <c r="Q647" s="6" t="e" cm="1">
        <f t="array" ref="Q647">SUM(_xlfn._xlws.FILTER($G$2:$G$2454,_xlfn.MAP($N$2:$N$2454,_xlfn.LAMBDA(_xlpm.x,_xlpm.x=$N647))))</f>
        <v>#NAME?</v>
      </c>
      <c r="R647" s="4" t="e">
        <f t="shared" si="183"/>
        <v>#NAME?</v>
      </c>
      <c r="S647" s="4" t="e">
        <f t="shared" si="184"/>
        <v>#NAME?</v>
      </c>
      <c r="T647" s="4" t="e">
        <f t="shared" si="185"/>
        <v>#NAME?</v>
      </c>
      <c r="U647" s="4" t="e">
        <f t="shared" si="186"/>
        <v>#NAME?</v>
      </c>
      <c r="V647" s="2"/>
      <c r="X647" s="2"/>
      <c r="AC647" s="2"/>
      <c r="AD647" s="2"/>
    </row>
    <row r="648" spans="1:30">
      <c r="A648" s="1" t="str">
        <f t="shared" si="172"/>
        <v>-do- : [dʌ]</v>
      </c>
      <c r="B648" s="1">
        <f t="shared" si="173"/>
        <v>0</v>
      </c>
      <c r="C648" s="1">
        <f t="shared" si="173"/>
        <v>0</v>
      </c>
      <c r="D648" s="1">
        <f t="shared" si="173"/>
        <v>0</v>
      </c>
      <c r="E648" s="7">
        <v>2</v>
      </c>
      <c r="F648" s="9" t="s">
        <v>1618</v>
      </c>
      <c r="G648" s="3" t="e">
        <f t="shared" si="174"/>
        <v>#NAME?</v>
      </c>
      <c r="H648" s="4" t="str">
        <f t="shared" si="175"/>
        <v>dʌ</v>
      </c>
      <c r="I648" s="4" t="str">
        <f t="shared" si="176"/>
        <v>do</v>
      </c>
      <c r="J648" s="10">
        <f t="shared" si="177"/>
        <v>2</v>
      </c>
      <c r="K648" s="1">
        <f t="shared" si="178"/>
        <v>2</v>
      </c>
      <c r="L648" s="10">
        <f t="shared" si="179"/>
        <v>2</v>
      </c>
      <c r="M648" s="1" t="str">
        <f t="shared" si="180"/>
        <v>-do-</v>
      </c>
      <c r="N648" s="1" t="str">
        <f t="shared" si="181"/>
        <v>[dʌ]</v>
      </c>
      <c r="O648" s="3" t="e" cm="1">
        <f t="array" ref="O648">SUM(_xlfn._xlws.FILTER($G$2:$G$2454,_xlfn.MAP($M$2:$M$2454,_xlfn.LAMBDA(_xlpm.x,_xlpm.x=$M648))))</f>
        <v>#NAME?</v>
      </c>
      <c r="P648" s="4" t="e">
        <f t="shared" si="182"/>
        <v>#NAME?</v>
      </c>
      <c r="Q648" s="6" t="e" cm="1">
        <f t="array" ref="Q648">SUM(_xlfn._xlws.FILTER($G$2:$G$2454,_xlfn.MAP($N$2:$N$2454,_xlfn.LAMBDA(_xlpm.x,_xlpm.x=$N648))))</f>
        <v>#NAME?</v>
      </c>
      <c r="R648" s="4" t="e">
        <f t="shared" si="183"/>
        <v>#NAME?</v>
      </c>
      <c r="S648" s="4" t="e">
        <f t="shared" si="184"/>
        <v>#NAME?</v>
      </c>
      <c r="T648" s="4" t="e">
        <f t="shared" si="185"/>
        <v>#NAME?</v>
      </c>
      <c r="U648" s="4" t="e">
        <f t="shared" si="186"/>
        <v>#NAME?</v>
      </c>
      <c r="V648" s="2"/>
      <c r="X648" s="2"/>
      <c r="AC648" s="2"/>
      <c r="AD648" s="2"/>
    </row>
    <row r="649" spans="1:30">
      <c r="A649" s="1" t="str">
        <f t="shared" si="172"/>
        <v>-do- : [dɑ]</v>
      </c>
      <c r="B649" s="1">
        <f t="shared" si="173"/>
        <v>0</v>
      </c>
      <c r="C649" s="1">
        <f t="shared" si="173"/>
        <v>0</v>
      </c>
      <c r="D649" s="1">
        <f t="shared" si="173"/>
        <v>0</v>
      </c>
      <c r="E649" s="7">
        <v>11</v>
      </c>
      <c r="F649" s="9" t="s">
        <v>575</v>
      </c>
      <c r="G649" s="3" t="e">
        <f t="shared" si="174"/>
        <v>#NAME?</v>
      </c>
      <c r="H649" s="1" t="str">
        <f t="shared" si="175"/>
        <v>dɑ</v>
      </c>
      <c r="I649" s="1" t="str">
        <f t="shared" si="176"/>
        <v>do</v>
      </c>
      <c r="J649" s="10">
        <f t="shared" si="177"/>
        <v>2</v>
      </c>
      <c r="K649" s="1">
        <f t="shared" si="178"/>
        <v>2</v>
      </c>
      <c r="L649" s="10">
        <f t="shared" si="179"/>
        <v>2</v>
      </c>
      <c r="M649" s="1" t="str">
        <f t="shared" si="180"/>
        <v>-do-</v>
      </c>
      <c r="N649" s="1" t="str">
        <f t="shared" si="181"/>
        <v>[dɑ]</v>
      </c>
      <c r="O649" s="3" t="e" cm="1">
        <f t="array" ref="O649">SUM(_xlfn._xlws.FILTER($G$2:$G$2454,_xlfn.MAP($M$2:$M$2454,_xlfn.LAMBDA(_xlpm.x,_xlpm.x=$M649))))</f>
        <v>#NAME?</v>
      </c>
      <c r="P649" s="4" t="e">
        <f t="shared" si="182"/>
        <v>#NAME?</v>
      </c>
      <c r="Q649" s="6" t="e" cm="1">
        <f t="array" ref="Q649">SUM(_xlfn._xlws.FILTER($G$2:$G$2454,_xlfn.MAP($N$2:$N$2454,_xlfn.LAMBDA(_xlpm.x,_xlpm.x=$N649))))</f>
        <v>#NAME?</v>
      </c>
      <c r="R649" s="4" t="e">
        <f t="shared" si="183"/>
        <v>#NAME?</v>
      </c>
      <c r="S649" s="4" t="e">
        <f t="shared" si="184"/>
        <v>#NAME?</v>
      </c>
      <c r="T649" s="4" t="e">
        <f t="shared" si="185"/>
        <v>#NAME?</v>
      </c>
      <c r="U649" s="4" t="e">
        <f t="shared" si="186"/>
        <v>#NAME?</v>
      </c>
      <c r="V649" s="2"/>
      <c r="X649" s="2"/>
      <c r="AC649" s="2"/>
      <c r="AD649" s="2"/>
    </row>
    <row r="650" spans="1:30">
      <c r="A650" s="1" t="str">
        <f t="shared" si="172"/>
        <v>-do- : [du]</v>
      </c>
      <c r="B650" s="1">
        <f t="shared" si="173"/>
        <v>0</v>
      </c>
      <c r="C650" s="1">
        <f t="shared" si="173"/>
        <v>0</v>
      </c>
      <c r="D650" s="1">
        <f t="shared" si="173"/>
        <v>0</v>
      </c>
      <c r="E650" s="7">
        <v>5</v>
      </c>
      <c r="F650" s="9" t="s">
        <v>35</v>
      </c>
      <c r="G650" s="3" t="e">
        <f t="shared" si="174"/>
        <v>#NAME?</v>
      </c>
      <c r="H650" s="4" t="str">
        <f t="shared" si="175"/>
        <v>du</v>
      </c>
      <c r="I650" s="4" t="str">
        <f t="shared" si="176"/>
        <v>do</v>
      </c>
      <c r="J650" s="10">
        <f t="shared" si="177"/>
        <v>2</v>
      </c>
      <c r="K650" s="1">
        <f t="shared" si="178"/>
        <v>2</v>
      </c>
      <c r="L650" s="10">
        <f t="shared" si="179"/>
        <v>2</v>
      </c>
      <c r="M650" s="1" t="str">
        <f t="shared" si="180"/>
        <v>-do-</v>
      </c>
      <c r="N650" s="1" t="str">
        <f t="shared" si="181"/>
        <v>[du]</v>
      </c>
      <c r="O650" s="3" t="e" cm="1">
        <f t="array" ref="O650">SUM(_xlfn._xlws.FILTER($G$2:$G$2454,_xlfn.MAP($M$2:$M$2454,_xlfn.LAMBDA(_xlpm.x,_xlpm.x=$M650))))</f>
        <v>#NAME?</v>
      </c>
      <c r="P650" s="4" t="e">
        <f t="shared" si="182"/>
        <v>#NAME?</v>
      </c>
      <c r="Q650" s="6" t="e" cm="1">
        <f t="array" ref="Q650">SUM(_xlfn._xlws.FILTER($G$2:$G$2454,_xlfn.MAP($N$2:$N$2454,_xlfn.LAMBDA(_xlpm.x,_xlpm.x=$N650))))</f>
        <v>#NAME?</v>
      </c>
      <c r="R650" s="4" t="e">
        <f t="shared" si="183"/>
        <v>#NAME?</v>
      </c>
      <c r="S650" s="4" t="e">
        <f t="shared" si="184"/>
        <v>#NAME?</v>
      </c>
      <c r="T650" s="4" t="e">
        <f t="shared" si="185"/>
        <v>#NAME?</v>
      </c>
      <c r="U650" s="4" t="e">
        <f t="shared" si="186"/>
        <v>#NAME?</v>
      </c>
      <c r="V650" s="2"/>
      <c r="X650" s="2"/>
      <c r="AC650" s="2"/>
      <c r="AD650" s="2"/>
    </row>
    <row r="651" spans="1:30">
      <c r="A651" s="1" t="str">
        <f t="shared" si="172"/>
        <v>-fi- : [faɪ]</v>
      </c>
      <c r="B651" s="1">
        <f t="shared" si="173"/>
        <v>0</v>
      </c>
      <c r="C651" s="1">
        <f t="shared" si="173"/>
        <v>0</v>
      </c>
      <c r="D651" s="1">
        <f t="shared" si="173"/>
        <v>0</v>
      </c>
      <c r="E651" s="7">
        <v>13</v>
      </c>
      <c r="F651" s="9" t="s">
        <v>828</v>
      </c>
      <c r="G651" s="3" t="e">
        <f t="shared" si="174"/>
        <v>#NAME?</v>
      </c>
      <c r="H651" s="1" t="str">
        <f t="shared" si="175"/>
        <v>faɪ</v>
      </c>
      <c r="I651" s="1" t="str">
        <f t="shared" si="176"/>
        <v>fi</v>
      </c>
      <c r="J651" s="10">
        <f t="shared" si="177"/>
        <v>3</v>
      </c>
      <c r="K651" s="1">
        <f t="shared" si="178"/>
        <v>2</v>
      </c>
      <c r="L651" s="10">
        <f t="shared" si="179"/>
        <v>3</v>
      </c>
      <c r="M651" s="1" t="str">
        <f t="shared" si="180"/>
        <v>-fi-</v>
      </c>
      <c r="N651" s="1" t="str">
        <f t="shared" si="181"/>
        <v>[faɪ]</v>
      </c>
      <c r="O651" s="3" t="e" cm="1">
        <f t="array" ref="O651">SUM(_xlfn._xlws.FILTER($G$2:$G$2454,_xlfn.MAP($M$2:$M$2454,_xlfn.LAMBDA(_xlpm.x,_xlpm.x=$M651))))</f>
        <v>#NAME?</v>
      </c>
      <c r="P651" s="4" t="e">
        <f t="shared" si="182"/>
        <v>#NAME?</v>
      </c>
      <c r="Q651" s="6" t="e" cm="1">
        <f t="array" ref="Q651">SUM(_xlfn._xlws.FILTER($G$2:$G$2454,_xlfn.MAP($N$2:$N$2454,_xlfn.LAMBDA(_xlpm.x,_xlpm.x=$N651))))</f>
        <v>#NAME?</v>
      </c>
      <c r="R651" s="4" t="e">
        <f t="shared" si="183"/>
        <v>#NAME?</v>
      </c>
      <c r="S651" s="4" t="e">
        <f t="shared" si="184"/>
        <v>#NAME?</v>
      </c>
      <c r="T651" s="4" t="e">
        <f t="shared" si="185"/>
        <v>#NAME?</v>
      </c>
      <c r="U651" s="4" t="e">
        <f t="shared" si="186"/>
        <v>#NAME?</v>
      </c>
      <c r="V651" s="2"/>
      <c r="X651" s="2"/>
      <c r="AC651" s="2"/>
      <c r="AD651" s="2"/>
    </row>
    <row r="652" spans="1:30">
      <c r="A652" s="1" t="str">
        <f t="shared" si="172"/>
        <v>-llow- : [laʊ]</v>
      </c>
      <c r="B652" s="1">
        <f t="shared" si="173"/>
        <v>0</v>
      </c>
      <c r="C652" s="1">
        <f t="shared" si="173"/>
        <v>0</v>
      </c>
      <c r="D652" s="1">
        <f t="shared" si="173"/>
        <v>0</v>
      </c>
      <c r="E652" s="7">
        <v>4</v>
      </c>
      <c r="F652" s="9" t="s">
        <v>822</v>
      </c>
      <c r="G652" s="3" t="e">
        <f t="shared" si="174"/>
        <v>#NAME?</v>
      </c>
      <c r="H652" s="4" t="str">
        <f t="shared" si="175"/>
        <v>laʊ</v>
      </c>
      <c r="I652" s="4" t="str">
        <f t="shared" si="176"/>
        <v>llow</v>
      </c>
      <c r="J652" s="10">
        <f t="shared" si="177"/>
        <v>3</v>
      </c>
      <c r="K652" s="1">
        <f t="shared" si="178"/>
        <v>4</v>
      </c>
      <c r="L652" s="10">
        <f t="shared" si="179"/>
        <v>4</v>
      </c>
      <c r="M652" s="1" t="str">
        <f t="shared" si="180"/>
        <v>-llow-</v>
      </c>
      <c r="N652" s="1" t="str">
        <f t="shared" si="181"/>
        <v>[laʊ]</v>
      </c>
      <c r="O652" s="3" t="e" cm="1">
        <f t="array" ref="O652">SUM(_xlfn._xlws.FILTER($G$2:$G$2454,_xlfn.MAP($M$2:$M$2454,_xlfn.LAMBDA(_xlpm.x,_xlpm.x=$M652))))</f>
        <v>#NAME?</v>
      </c>
      <c r="P652" s="4" t="e">
        <f t="shared" si="182"/>
        <v>#NAME?</v>
      </c>
      <c r="Q652" s="6" t="e" cm="1">
        <f t="array" ref="Q652">SUM(_xlfn._xlws.FILTER($G$2:$G$2454,_xlfn.MAP($N$2:$N$2454,_xlfn.LAMBDA(_xlpm.x,_xlpm.x=$N652))))</f>
        <v>#NAME?</v>
      </c>
      <c r="R652" s="4" t="e">
        <f t="shared" si="183"/>
        <v>#NAME?</v>
      </c>
      <c r="S652" s="4" t="e">
        <f t="shared" si="184"/>
        <v>#NAME?</v>
      </c>
      <c r="T652" s="4" t="e">
        <f t="shared" si="185"/>
        <v>#NAME?</v>
      </c>
      <c r="U652" s="4" t="e">
        <f t="shared" si="186"/>
        <v>#NAME?</v>
      </c>
      <c r="V652" s="2"/>
      <c r="X652" s="2"/>
      <c r="AC652" s="2"/>
      <c r="AD652" s="2"/>
    </row>
    <row r="653" spans="1:30">
      <c r="A653" s="1" t="str">
        <f t="shared" si="172"/>
        <v>-nte- : [ntɪ]</v>
      </c>
      <c r="B653" s="1">
        <f t="shared" si="173"/>
        <v>0</v>
      </c>
      <c r="C653" s="1">
        <f t="shared" si="173"/>
        <v>0</v>
      </c>
      <c r="D653" s="1">
        <f t="shared" si="173"/>
        <v>1</v>
      </c>
      <c r="E653" s="7">
        <v>4</v>
      </c>
      <c r="F653" s="9" t="s">
        <v>1378</v>
      </c>
      <c r="G653" s="3" t="e">
        <f t="shared" si="174"/>
        <v>#NAME?</v>
      </c>
      <c r="H653" s="4" t="str">
        <f t="shared" si="175"/>
        <v>ntɪ</v>
      </c>
      <c r="I653" s="4" t="str">
        <f t="shared" si="176"/>
        <v>nte</v>
      </c>
      <c r="J653" s="10">
        <f t="shared" si="177"/>
        <v>3</v>
      </c>
      <c r="K653" s="1">
        <f t="shared" si="178"/>
        <v>3</v>
      </c>
      <c r="L653" s="10">
        <f t="shared" si="179"/>
        <v>3</v>
      </c>
      <c r="M653" s="1" t="str">
        <f t="shared" si="180"/>
        <v>-nte-</v>
      </c>
      <c r="N653" s="1" t="str">
        <f t="shared" si="181"/>
        <v>[ntɪ]</v>
      </c>
      <c r="O653" s="3" t="e" cm="1">
        <f t="array" ref="O653">SUM(_xlfn._xlws.FILTER($G$2:$G$2454,_xlfn.MAP($M$2:$M$2454,_xlfn.LAMBDA(_xlpm.x,_xlpm.x=$M653))))</f>
        <v>#NAME?</v>
      </c>
      <c r="P653" s="4" t="e">
        <f t="shared" si="182"/>
        <v>#NAME?</v>
      </c>
      <c r="Q653" s="6" t="e" cm="1">
        <f t="array" ref="Q653">SUM(_xlfn._xlws.FILTER($G$2:$G$2454,_xlfn.MAP($N$2:$N$2454,_xlfn.LAMBDA(_xlpm.x,_xlpm.x=$N653))))</f>
        <v>#NAME?</v>
      </c>
      <c r="R653" s="4" t="e">
        <f t="shared" si="183"/>
        <v>#NAME?</v>
      </c>
      <c r="S653" s="4" t="e">
        <f t="shared" si="184"/>
        <v>#NAME?</v>
      </c>
      <c r="T653" s="4" t="e">
        <f t="shared" si="185"/>
        <v>#NAME?</v>
      </c>
      <c r="U653" s="4" t="e">
        <f t="shared" si="186"/>
        <v>#NAME?</v>
      </c>
      <c r="V653" s="2"/>
      <c r="X653" s="2"/>
      <c r="AC653" s="2"/>
      <c r="AD653" s="2"/>
    </row>
    <row r="654" spans="1:30">
      <c r="A654" s="1" t="str">
        <f t="shared" si="172"/>
        <v>-hi- : [hɪ]</v>
      </c>
      <c r="B654" s="1">
        <f t="shared" si="173"/>
        <v>0</v>
      </c>
      <c r="C654" s="1">
        <f t="shared" si="173"/>
        <v>0</v>
      </c>
      <c r="D654" s="1">
        <f t="shared" si="173"/>
        <v>0</v>
      </c>
      <c r="E654" s="7">
        <v>12</v>
      </c>
      <c r="F654" s="9" t="s">
        <v>427</v>
      </c>
      <c r="G654" s="3" t="e">
        <f t="shared" si="174"/>
        <v>#NAME?</v>
      </c>
      <c r="H654" s="4" t="str">
        <f t="shared" si="175"/>
        <v>hɪ</v>
      </c>
      <c r="I654" s="4" t="str">
        <f t="shared" si="176"/>
        <v>hi</v>
      </c>
      <c r="J654" s="10">
        <f t="shared" si="177"/>
        <v>2</v>
      </c>
      <c r="K654" s="1">
        <f t="shared" si="178"/>
        <v>2</v>
      </c>
      <c r="L654" s="10">
        <f t="shared" si="179"/>
        <v>2</v>
      </c>
      <c r="M654" s="1" t="str">
        <f t="shared" si="180"/>
        <v>-hi-</v>
      </c>
      <c r="N654" s="1" t="str">
        <f t="shared" si="181"/>
        <v>[hɪ]</v>
      </c>
      <c r="O654" s="3" t="e" cm="1">
        <f t="array" ref="O654">SUM(_xlfn._xlws.FILTER($G$2:$G$2454,_xlfn.MAP($M$2:$M$2454,_xlfn.LAMBDA(_xlpm.x,_xlpm.x=$M654))))</f>
        <v>#NAME?</v>
      </c>
      <c r="P654" s="4" t="e">
        <f t="shared" si="182"/>
        <v>#NAME?</v>
      </c>
      <c r="Q654" s="6" t="e" cm="1">
        <f t="array" ref="Q654">SUM(_xlfn._xlws.FILTER($G$2:$G$2454,_xlfn.MAP($N$2:$N$2454,_xlfn.LAMBDA(_xlpm.x,_xlpm.x=$N654))))</f>
        <v>#NAME?</v>
      </c>
      <c r="R654" s="4" t="e">
        <f t="shared" si="183"/>
        <v>#NAME?</v>
      </c>
      <c r="S654" s="4" t="e">
        <f t="shared" si="184"/>
        <v>#NAME?</v>
      </c>
      <c r="T654" s="4" t="e">
        <f t="shared" si="185"/>
        <v>#NAME?</v>
      </c>
      <c r="U654" s="4" t="e">
        <f t="shared" si="186"/>
        <v>#NAME?</v>
      </c>
      <c r="V654" s="2"/>
      <c r="X654" s="2"/>
      <c r="AC654" s="2"/>
      <c r="AD654" s="2"/>
    </row>
    <row r="655" spans="1:30">
      <c r="A655" s="1" t="str">
        <f t="shared" si="172"/>
        <v>-ro- : [ɹɑ]</v>
      </c>
      <c r="B655" s="1">
        <f t="shared" si="173"/>
        <v>1</v>
      </c>
      <c r="C655" s="1">
        <f t="shared" si="173"/>
        <v>0</v>
      </c>
      <c r="D655" s="1">
        <f t="shared" si="173"/>
        <v>0</v>
      </c>
      <c r="E655" s="7">
        <v>9</v>
      </c>
      <c r="F655" s="9" t="s">
        <v>829</v>
      </c>
      <c r="G655" s="3" t="e">
        <f t="shared" si="174"/>
        <v>#NAME?</v>
      </c>
      <c r="H655" s="4" t="str">
        <f t="shared" si="175"/>
        <v>ɹɑ</v>
      </c>
      <c r="I655" s="4" t="str">
        <f t="shared" si="176"/>
        <v>ro</v>
      </c>
      <c r="J655" s="10">
        <f t="shared" si="177"/>
        <v>2</v>
      </c>
      <c r="K655" s="1">
        <f t="shared" si="178"/>
        <v>2</v>
      </c>
      <c r="L655" s="10">
        <f t="shared" si="179"/>
        <v>2</v>
      </c>
      <c r="M655" s="1" t="str">
        <f t="shared" si="180"/>
        <v>-ro-</v>
      </c>
      <c r="N655" s="1" t="str">
        <f t="shared" si="181"/>
        <v>[ɹɑ]</v>
      </c>
      <c r="O655" s="3" t="e" cm="1">
        <f t="array" ref="O655">SUM(_xlfn._xlws.FILTER($G$2:$G$2454,_xlfn.MAP($M$2:$M$2454,_xlfn.LAMBDA(_xlpm.x,_xlpm.x=$M655))))</f>
        <v>#NAME?</v>
      </c>
      <c r="P655" s="4" t="e">
        <f t="shared" si="182"/>
        <v>#NAME?</v>
      </c>
      <c r="Q655" s="6" t="e" cm="1">
        <f t="array" ref="Q655">SUM(_xlfn._xlws.FILTER($G$2:$G$2454,_xlfn.MAP($N$2:$N$2454,_xlfn.LAMBDA(_xlpm.x,_xlpm.x=$N655))))</f>
        <v>#NAME?</v>
      </c>
      <c r="R655" s="4" t="e">
        <f t="shared" si="183"/>
        <v>#NAME?</v>
      </c>
      <c r="S655" s="4" t="e">
        <f t="shared" si="184"/>
        <v>#NAME?</v>
      </c>
      <c r="T655" s="4" t="e">
        <f t="shared" si="185"/>
        <v>#NAME?</v>
      </c>
      <c r="U655" s="4" t="e">
        <f t="shared" si="186"/>
        <v>#NAME?</v>
      </c>
      <c r="V655" s="2"/>
      <c r="X655" s="2"/>
      <c r="AC655" s="2"/>
      <c r="AD655" s="2"/>
    </row>
    <row r="656" spans="1:30">
      <c r="A656" s="1" t="str">
        <f t="shared" si="172"/>
        <v>-qui- : [kwaɪ]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6</v>
      </c>
      <c r="F656" s="9" t="s">
        <v>475</v>
      </c>
      <c r="G656" s="3" t="e">
        <f t="shared" si="174"/>
        <v>#NAME?</v>
      </c>
      <c r="H656" s="4" t="str">
        <f t="shared" si="175"/>
        <v>kwaɪ</v>
      </c>
      <c r="I656" s="4" t="str">
        <f t="shared" si="176"/>
        <v>qui</v>
      </c>
      <c r="J656" s="10">
        <f t="shared" si="177"/>
        <v>4</v>
      </c>
      <c r="K656" s="1">
        <f t="shared" si="178"/>
        <v>3</v>
      </c>
      <c r="L656" s="10">
        <f t="shared" si="179"/>
        <v>4</v>
      </c>
      <c r="M656" s="1" t="str">
        <f t="shared" si="180"/>
        <v>-qui-</v>
      </c>
      <c r="N656" s="1" t="str">
        <f t="shared" si="181"/>
        <v>[kwaɪ]</v>
      </c>
      <c r="O656" s="3" t="e" cm="1">
        <f t="array" ref="O656">SUM(_xlfn._xlws.FILTER($G$2:$G$2454,_xlfn.MAP($M$2:$M$2454,_xlfn.LAMBDA(_xlpm.x,_xlpm.x=$M656))))</f>
        <v>#NAME?</v>
      </c>
      <c r="P656" s="4" t="e">
        <f t="shared" si="182"/>
        <v>#NAME?</v>
      </c>
      <c r="Q656" s="6" t="e" cm="1">
        <f t="array" ref="Q656">SUM(_xlfn._xlws.FILTER($G$2:$G$2454,_xlfn.MAP($N$2:$N$2454,_xlfn.LAMBDA(_xlpm.x,_xlpm.x=$N656))))</f>
        <v>#NAME?</v>
      </c>
      <c r="R656" s="4" t="e">
        <f t="shared" si="183"/>
        <v>#NAME?</v>
      </c>
      <c r="S656" s="4" t="e">
        <f t="shared" si="184"/>
        <v>#NAME?</v>
      </c>
      <c r="T656" s="4" t="e">
        <f t="shared" si="185"/>
        <v>#NAME?</v>
      </c>
      <c r="U656" s="4" t="e">
        <f t="shared" si="186"/>
        <v>#NAME?</v>
      </c>
      <c r="V656" s="2"/>
      <c r="X656" s="2"/>
      <c r="AC656" s="2"/>
      <c r="AD656" s="2"/>
    </row>
    <row r="657" spans="1:30">
      <c r="A657" s="1" t="str">
        <f t="shared" si="172"/>
        <v>-sho- : [ʃɔ]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5</v>
      </c>
      <c r="F657" s="9" t="s">
        <v>577</v>
      </c>
      <c r="G657" s="3" t="e">
        <f t="shared" si="174"/>
        <v>#NAME?</v>
      </c>
      <c r="H657" s="4" t="str">
        <f t="shared" si="175"/>
        <v>ʃɔ</v>
      </c>
      <c r="I657" s="4" t="str">
        <f t="shared" si="176"/>
        <v>sho</v>
      </c>
      <c r="J657" s="10">
        <f t="shared" si="177"/>
        <v>2</v>
      </c>
      <c r="K657" s="1">
        <f t="shared" si="178"/>
        <v>3</v>
      </c>
      <c r="L657" s="10">
        <f t="shared" si="179"/>
        <v>3</v>
      </c>
      <c r="M657" s="1" t="str">
        <f t="shared" si="180"/>
        <v>-sho-</v>
      </c>
      <c r="N657" s="1" t="str">
        <f t="shared" si="181"/>
        <v>[ʃɔ]</v>
      </c>
      <c r="O657" s="3" t="e" cm="1">
        <f t="array" ref="O657">SUM(_xlfn._xlws.FILTER($G$2:$G$2454,_xlfn.MAP($M$2:$M$2454,_xlfn.LAMBDA(_xlpm.x,_xlpm.x=$M657))))</f>
        <v>#NAME?</v>
      </c>
      <c r="P657" s="4" t="e">
        <f t="shared" si="182"/>
        <v>#NAME?</v>
      </c>
      <c r="Q657" s="6" t="e" cm="1">
        <f t="array" ref="Q657">SUM(_xlfn._xlws.FILTER($G$2:$G$2454,_xlfn.MAP($N$2:$N$2454,_xlfn.LAMBDA(_xlpm.x,_xlpm.x=$N657))))</f>
        <v>#NAME?</v>
      </c>
      <c r="R657" s="4" t="e">
        <f t="shared" si="183"/>
        <v>#NAME?</v>
      </c>
      <c r="S657" s="4" t="e">
        <f t="shared" si="184"/>
        <v>#NAME?</v>
      </c>
      <c r="T657" s="4" t="e">
        <f t="shared" si="185"/>
        <v>#NAME?</v>
      </c>
      <c r="U657" s="4" t="e">
        <f t="shared" si="186"/>
        <v>#NAME?</v>
      </c>
      <c r="V657" s="2"/>
      <c r="X657" s="2"/>
      <c r="AC657" s="2"/>
      <c r="AD657" s="2"/>
    </row>
    <row r="658" spans="1:30">
      <c r="A658" s="1" t="str">
        <f t="shared" si="172"/>
        <v>-he- : [hi]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3</v>
      </c>
      <c r="F658" s="9" t="s">
        <v>64</v>
      </c>
      <c r="G658" s="3" t="e">
        <f t="shared" si="174"/>
        <v>#NAME?</v>
      </c>
      <c r="H658" s="4" t="str">
        <f t="shared" si="175"/>
        <v>hi</v>
      </c>
      <c r="I658" s="4" t="str">
        <f t="shared" si="176"/>
        <v>he</v>
      </c>
      <c r="J658" s="10">
        <f t="shared" si="177"/>
        <v>2</v>
      </c>
      <c r="K658" s="1">
        <f t="shared" si="178"/>
        <v>2</v>
      </c>
      <c r="L658" s="10">
        <f t="shared" si="179"/>
        <v>2</v>
      </c>
      <c r="M658" s="1" t="str">
        <f t="shared" si="180"/>
        <v>-he-</v>
      </c>
      <c r="N658" s="1" t="str">
        <f t="shared" si="181"/>
        <v>[hi]</v>
      </c>
      <c r="O658" s="3" t="e" cm="1">
        <f t="array" ref="O658">SUM(_xlfn._xlws.FILTER($G$2:$G$2454,_xlfn.MAP($M$2:$M$2454,_xlfn.LAMBDA(_xlpm.x,_xlpm.x=$M658))))</f>
        <v>#NAME?</v>
      </c>
      <c r="P658" s="4" t="e">
        <f t="shared" si="182"/>
        <v>#NAME?</v>
      </c>
      <c r="Q658" s="6" t="e" cm="1">
        <f t="array" ref="Q658">SUM(_xlfn._xlws.FILTER($G$2:$G$2454,_xlfn.MAP($N$2:$N$2454,_xlfn.LAMBDA(_xlpm.x,_xlpm.x=$N658))))</f>
        <v>#NAME?</v>
      </c>
      <c r="R658" s="4" t="e">
        <f t="shared" si="183"/>
        <v>#NAME?</v>
      </c>
      <c r="S658" s="4" t="e">
        <f t="shared" si="184"/>
        <v>#NAME?</v>
      </c>
      <c r="T658" s="4" t="e">
        <f t="shared" si="185"/>
        <v>#NAME?</v>
      </c>
      <c r="U658" s="4" t="e">
        <f t="shared" si="186"/>
        <v>#NAME?</v>
      </c>
      <c r="V658" s="2"/>
      <c r="X658" s="2"/>
      <c r="AC658" s="2"/>
      <c r="AD658" s="2"/>
    </row>
    <row r="659" spans="1:30">
      <c r="A659" s="1" t="str">
        <f t="shared" si="172"/>
        <v>-pla- : [plæ]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10</v>
      </c>
      <c r="F659" s="9" t="s">
        <v>227</v>
      </c>
      <c r="G659" s="3" t="e">
        <f t="shared" si="174"/>
        <v>#NAME?</v>
      </c>
      <c r="H659" s="4" t="str">
        <f t="shared" si="175"/>
        <v>plæ</v>
      </c>
      <c r="I659" s="4" t="str">
        <f t="shared" si="176"/>
        <v>pla</v>
      </c>
      <c r="J659" s="10">
        <f t="shared" si="177"/>
        <v>3</v>
      </c>
      <c r="K659" s="1">
        <f t="shared" si="178"/>
        <v>3</v>
      </c>
      <c r="L659" s="10">
        <f t="shared" si="179"/>
        <v>3</v>
      </c>
      <c r="M659" s="1" t="str">
        <f t="shared" si="180"/>
        <v>-pla-</v>
      </c>
      <c r="N659" s="1" t="str">
        <f t="shared" si="181"/>
        <v>[plæ]</v>
      </c>
      <c r="O659" s="3" t="e" cm="1">
        <f t="array" ref="O659">SUM(_xlfn._xlws.FILTER($G$2:$G$2454,_xlfn.MAP($M$2:$M$2454,_xlfn.LAMBDA(_xlpm.x,_xlpm.x=$M659))))</f>
        <v>#NAME?</v>
      </c>
      <c r="P659" s="4" t="e">
        <f t="shared" si="182"/>
        <v>#NAME?</v>
      </c>
      <c r="Q659" s="6" t="e" cm="1">
        <f t="array" ref="Q659">SUM(_xlfn._xlws.FILTER($G$2:$G$2454,_xlfn.MAP($N$2:$N$2454,_xlfn.LAMBDA(_xlpm.x,_xlpm.x=$N659))))</f>
        <v>#NAME?</v>
      </c>
      <c r="R659" s="4" t="e">
        <f t="shared" si="183"/>
        <v>#NAME?</v>
      </c>
      <c r="S659" s="4" t="e">
        <f t="shared" si="184"/>
        <v>#NAME?</v>
      </c>
      <c r="T659" s="4" t="e">
        <f t="shared" si="185"/>
        <v>#NAME?</v>
      </c>
      <c r="U659" s="4" t="e">
        <f t="shared" si="186"/>
        <v>#NAME?</v>
      </c>
      <c r="V659" s="2"/>
      <c r="X659" s="2"/>
      <c r="AC659" s="2"/>
      <c r="AD659" s="2"/>
    </row>
    <row r="660" spans="1:30">
      <c r="A660" s="1" t="str">
        <f t="shared" si="172"/>
        <v>-rge- : [ɹdʒ]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5</v>
      </c>
      <c r="F660" s="9" t="s">
        <v>505</v>
      </c>
      <c r="G660" s="3" t="e">
        <f t="shared" si="174"/>
        <v>#NAME?</v>
      </c>
      <c r="H660" s="4" t="str">
        <f t="shared" si="175"/>
        <v>ɹdʒ</v>
      </c>
      <c r="I660" s="4" t="str">
        <f t="shared" si="176"/>
        <v>rge</v>
      </c>
      <c r="J660" s="10">
        <f t="shared" si="177"/>
        <v>3</v>
      </c>
      <c r="K660" s="1">
        <f t="shared" si="178"/>
        <v>3</v>
      </c>
      <c r="L660" s="10">
        <f t="shared" si="179"/>
        <v>3</v>
      </c>
      <c r="M660" s="1" t="str">
        <f t="shared" si="180"/>
        <v>-rge-</v>
      </c>
      <c r="N660" s="1" t="str">
        <f t="shared" si="181"/>
        <v>[ɹdʒ]</v>
      </c>
      <c r="O660" s="3" t="e" cm="1">
        <f t="array" ref="O660">SUM(_xlfn._xlws.FILTER($G$2:$G$2454,_xlfn.MAP($M$2:$M$2454,_xlfn.LAMBDA(_xlpm.x,_xlpm.x=$M660))))</f>
        <v>#NAME?</v>
      </c>
      <c r="P660" s="4" t="e">
        <f t="shared" si="182"/>
        <v>#NAME?</v>
      </c>
      <c r="Q660" s="6" t="e" cm="1">
        <f t="array" ref="Q660">SUM(_xlfn._xlws.FILTER($G$2:$G$2454,_xlfn.MAP($N$2:$N$2454,_xlfn.LAMBDA(_xlpm.x,_xlpm.x=$N660))))</f>
        <v>#NAME?</v>
      </c>
      <c r="R660" s="4" t="e">
        <f t="shared" si="183"/>
        <v>#NAME?</v>
      </c>
      <c r="S660" s="4" t="e">
        <f t="shared" si="184"/>
        <v>#NAME?</v>
      </c>
      <c r="T660" s="4" t="e">
        <f t="shared" si="185"/>
        <v>#NAME?</v>
      </c>
      <c r="U660" s="4" t="e">
        <f t="shared" si="186"/>
        <v>#NAME?</v>
      </c>
      <c r="V660" s="2"/>
      <c r="X660" s="2"/>
      <c r="AC660" s="2"/>
      <c r="AD660" s="2"/>
    </row>
    <row r="661" spans="1:30">
      <c r="A661" s="1" t="str">
        <f t="shared" si="172"/>
        <v>-cra- : [kɹæ]</v>
      </c>
      <c r="B661" s="1">
        <f t="shared" si="173"/>
        <v>0</v>
      </c>
      <c r="C661" s="1">
        <f t="shared" si="173"/>
        <v>0</v>
      </c>
      <c r="D661" s="1">
        <f t="shared" si="173"/>
        <v>0</v>
      </c>
      <c r="E661" s="7">
        <v>5</v>
      </c>
      <c r="F661" s="9" t="s">
        <v>503</v>
      </c>
      <c r="G661" s="3" t="e">
        <f t="shared" si="174"/>
        <v>#NAME?</v>
      </c>
      <c r="H661" s="4" t="str">
        <f t="shared" si="175"/>
        <v>kɹæ</v>
      </c>
      <c r="I661" s="4" t="str">
        <f t="shared" si="176"/>
        <v>cra</v>
      </c>
      <c r="J661" s="10">
        <f t="shared" si="177"/>
        <v>3</v>
      </c>
      <c r="K661" s="1">
        <f t="shared" si="178"/>
        <v>3</v>
      </c>
      <c r="L661" s="10">
        <f t="shared" si="179"/>
        <v>3</v>
      </c>
      <c r="M661" s="1" t="str">
        <f t="shared" si="180"/>
        <v>-cra-</v>
      </c>
      <c r="N661" s="1" t="str">
        <f t="shared" si="181"/>
        <v>[kɹæ]</v>
      </c>
      <c r="O661" s="3" t="e" cm="1">
        <f t="array" ref="O661">SUM(_xlfn._xlws.FILTER($G$2:$G$2454,_xlfn.MAP($M$2:$M$2454,_xlfn.LAMBDA(_xlpm.x,_xlpm.x=$M661))))</f>
        <v>#NAME?</v>
      </c>
      <c r="P661" s="4" t="e">
        <f t="shared" si="182"/>
        <v>#NAME?</v>
      </c>
      <c r="Q661" s="6" t="e" cm="1">
        <f t="array" ref="Q661">SUM(_xlfn._xlws.FILTER($G$2:$G$2454,_xlfn.MAP($N$2:$N$2454,_xlfn.LAMBDA(_xlpm.x,_xlpm.x=$N661))))</f>
        <v>#NAME?</v>
      </c>
      <c r="R661" s="4" t="e">
        <f t="shared" si="183"/>
        <v>#NAME?</v>
      </c>
      <c r="S661" s="4" t="e">
        <f t="shared" si="184"/>
        <v>#NAME?</v>
      </c>
      <c r="T661" s="4" t="e">
        <f t="shared" si="185"/>
        <v>#NAME?</v>
      </c>
      <c r="U661" s="4" t="e">
        <f t="shared" si="186"/>
        <v>#NAME?</v>
      </c>
      <c r="V661" s="2"/>
      <c r="X661" s="2"/>
      <c r="AC661" s="2"/>
      <c r="AD661" s="2"/>
    </row>
    <row r="662" spans="1:30">
      <c r="A662" s="1" t="str">
        <f t="shared" si="172"/>
        <v>-rve- : [ɹvə]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1597</v>
      </c>
      <c r="G662" s="3" t="e">
        <f t="shared" si="174"/>
        <v>#NAME?</v>
      </c>
      <c r="H662" s="4" t="str">
        <f t="shared" si="175"/>
        <v>ɹvə</v>
      </c>
      <c r="I662" s="4" t="str">
        <f t="shared" si="176"/>
        <v>rve</v>
      </c>
      <c r="J662" s="10">
        <f t="shared" si="177"/>
        <v>3</v>
      </c>
      <c r="K662" s="1">
        <f t="shared" si="178"/>
        <v>3</v>
      </c>
      <c r="L662" s="10">
        <f t="shared" si="179"/>
        <v>3</v>
      </c>
      <c r="M662" s="1" t="str">
        <f t="shared" si="180"/>
        <v>-rve-</v>
      </c>
      <c r="N662" s="1" t="str">
        <f t="shared" si="181"/>
        <v>[ɹvə]</v>
      </c>
      <c r="O662" s="3" t="e" cm="1">
        <f t="array" ref="O662">SUM(_xlfn._xlws.FILTER($G$2:$G$2454,_xlfn.MAP($M$2:$M$2454,_xlfn.LAMBDA(_xlpm.x,_xlpm.x=$M662))))</f>
        <v>#NAME?</v>
      </c>
      <c r="P662" s="4" t="e">
        <f t="shared" si="182"/>
        <v>#NAME?</v>
      </c>
      <c r="Q662" s="6" t="e" cm="1">
        <f t="array" ref="Q662">SUM(_xlfn._xlws.FILTER($G$2:$G$2454,_xlfn.MAP($N$2:$N$2454,_xlfn.LAMBDA(_xlpm.x,_xlpm.x=$N662))))</f>
        <v>#NAME?</v>
      </c>
      <c r="R662" s="4" t="e">
        <f t="shared" si="183"/>
        <v>#NAME?</v>
      </c>
      <c r="S662" s="4" t="e">
        <f t="shared" si="184"/>
        <v>#NAME?</v>
      </c>
      <c r="T662" s="4" t="e">
        <f t="shared" si="185"/>
        <v>#NAME?</v>
      </c>
      <c r="U662" s="4" t="e">
        <f t="shared" si="186"/>
        <v>#NAME?</v>
      </c>
      <c r="V662" s="2"/>
      <c r="X662" s="2"/>
      <c r="AC662" s="2"/>
      <c r="AD662" s="2"/>
    </row>
    <row r="663" spans="1:30">
      <c r="A663" s="1" t="str">
        <f t="shared" si="172"/>
        <v>-tho- : [θɔ]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3</v>
      </c>
      <c r="F663" s="9" t="s">
        <v>877</v>
      </c>
      <c r="G663" s="3" t="e">
        <f t="shared" si="174"/>
        <v>#NAME?</v>
      </c>
      <c r="H663" s="4" t="str">
        <f t="shared" si="175"/>
        <v>θɔ</v>
      </c>
      <c r="I663" s="4" t="str">
        <f t="shared" si="176"/>
        <v>tho</v>
      </c>
      <c r="J663" s="10">
        <f t="shared" si="177"/>
        <v>2</v>
      </c>
      <c r="K663" s="1">
        <f t="shared" si="178"/>
        <v>3</v>
      </c>
      <c r="L663" s="10">
        <f t="shared" si="179"/>
        <v>3</v>
      </c>
      <c r="M663" s="1" t="str">
        <f t="shared" si="180"/>
        <v>-tho-</v>
      </c>
      <c r="N663" s="1" t="str">
        <f t="shared" si="181"/>
        <v>[θɔ]</v>
      </c>
      <c r="O663" s="3" t="e" cm="1">
        <f t="array" ref="O663">SUM(_xlfn._xlws.FILTER($G$2:$G$2454,_xlfn.MAP($M$2:$M$2454,_xlfn.LAMBDA(_xlpm.x,_xlpm.x=$M663))))</f>
        <v>#NAME?</v>
      </c>
      <c r="P663" s="4" t="e">
        <f t="shared" si="182"/>
        <v>#NAME?</v>
      </c>
      <c r="Q663" s="6" t="e" cm="1">
        <f t="array" ref="Q663">SUM(_xlfn._xlws.FILTER($G$2:$G$2454,_xlfn.MAP($N$2:$N$2454,_xlfn.LAMBDA(_xlpm.x,_xlpm.x=$N663))))</f>
        <v>#NAME?</v>
      </c>
      <c r="R663" s="4" t="e">
        <f t="shared" si="183"/>
        <v>#NAME?</v>
      </c>
      <c r="S663" s="4" t="e">
        <f t="shared" si="184"/>
        <v>#NAME?</v>
      </c>
      <c r="T663" s="4" t="e">
        <f t="shared" si="185"/>
        <v>#NAME?</v>
      </c>
      <c r="U663" s="4" t="e">
        <f t="shared" si="186"/>
        <v>#NAME?</v>
      </c>
      <c r="V663" s="2"/>
      <c r="X663" s="2"/>
      <c r="AC663" s="2"/>
      <c r="AD663" s="2"/>
    </row>
    <row r="664" spans="1:30">
      <c r="A664" s="1" t="str">
        <f t="shared" si="172"/>
        <v>-cou- : [kaʊ]</v>
      </c>
      <c r="B664" s="1">
        <f t="shared" si="187"/>
        <v>0</v>
      </c>
      <c r="C664" s="1">
        <f t="shared" si="187"/>
        <v>0</v>
      </c>
      <c r="D664" s="1">
        <f t="shared" si="187"/>
        <v>0</v>
      </c>
      <c r="E664" s="7">
        <v>6</v>
      </c>
      <c r="F664" s="9" t="s">
        <v>656</v>
      </c>
      <c r="G664" s="3" t="e">
        <f t="shared" si="174"/>
        <v>#NAME?</v>
      </c>
      <c r="H664" s="4" t="str">
        <f t="shared" si="175"/>
        <v>kaʊ</v>
      </c>
      <c r="I664" s="4" t="str">
        <f t="shared" si="176"/>
        <v>cou</v>
      </c>
      <c r="J664" s="10">
        <f t="shared" si="177"/>
        <v>3</v>
      </c>
      <c r="K664" s="1">
        <f t="shared" si="178"/>
        <v>3</v>
      </c>
      <c r="L664" s="10">
        <f t="shared" si="179"/>
        <v>3</v>
      </c>
      <c r="M664" s="1" t="str">
        <f t="shared" si="180"/>
        <v>-cou-</v>
      </c>
      <c r="N664" s="1" t="str">
        <f t="shared" si="181"/>
        <v>[kaʊ]</v>
      </c>
      <c r="O664" s="3" t="e" cm="1">
        <f t="array" ref="O664">SUM(_xlfn._xlws.FILTER($G$2:$G$2454,_xlfn.MAP($M$2:$M$2454,_xlfn.LAMBDA(_xlpm.x,_xlpm.x=$M664))))</f>
        <v>#NAME?</v>
      </c>
      <c r="P664" s="4" t="e">
        <f t="shared" si="182"/>
        <v>#NAME?</v>
      </c>
      <c r="Q664" s="6" t="e" cm="1">
        <f t="array" ref="Q664">SUM(_xlfn._xlws.FILTER($G$2:$G$2454,_xlfn.MAP($N$2:$N$2454,_xlfn.LAMBDA(_xlpm.x,_xlpm.x=$N664))))</f>
        <v>#NAME?</v>
      </c>
      <c r="R664" s="4" t="e">
        <f t="shared" si="183"/>
        <v>#NAME?</v>
      </c>
      <c r="S664" s="4" t="e">
        <f t="shared" si="184"/>
        <v>#NAME?</v>
      </c>
      <c r="T664" s="4" t="e">
        <f t="shared" si="185"/>
        <v>#NAME?</v>
      </c>
      <c r="U664" s="4" t="e">
        <f t="shared" si="186"/>
        <v>#NAME?</v>
      </c>
      <c r="V664" s="2"/>
      <c r="X664" s="2"/>
      <c r="AC664" s="2"/>
      <c r="AD664" s="2"/>
    </row>
    <row r="665" spans="1:30">
      <c r="A665" s="1" t="str">
        <f t="shared" si="172"/>
        <v>-qua- : [kwɑ]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8</v>
      </c>
      <c r="F665" s="9" t="s">
        <v>451</v>
      </c>
      <c r="G665" s="3" t="e">
        <f t="shared" si="174"/>
        <v>#NAME?</v>
      </c>
      <c r="H665" s="4" t="str">
        <f t="shared" si="175"/>
        <v>kwɑ</v>
      </c>
      <c r="I665" s="4" t="str">
        <f t="shared" si="176"/>
        <v>qua</v>
      </c>
      <c r="J665" s="10">
        <f t="shared" si="177"/>
        <v>3</v>
      </c>
      <c r="K665" s="1">
        <f t="shared" si="178"/>
        <v>3</v>
      </c>
      <c r="L665" s="10">
        <f t="shared" si="179"/>
        <v>3</v>
      </c>
      <c r="M665" s="1" t="str">
        <f t="shared" si="180"/>
        <v>-qua-</v>
      </c>
      <c r="N665" s="1" t="str">
        <f t="shared" si="181"/>
        <v>[kwɑ]</v>
      </c>
      <c r="O665" s="3" t="e" cm="1">
        <f t="array" ref="O665">SUM(_xlfn._xlws.FILTER($G$2:$G$2454,_xlfn.MAP($M$2:$M$2454,_xlfn.LAMBDA(_xlpm.x,_xlpm.x=$M665))))</f>
        <v>#NAME?</v>
      </c>
      <c r="P665" s="4" t="e">
        <f t="shared" si="182"/>
        <v>#NAME?</v>
      </c>
      <c r="Q665" s="6" t="e" cm="1">
        <f t="array" ref="Q665">SUM(_xlfn._xlws.FILTER($G$2:$G$2454,_xlfn.MAP($N$2:$N$2454,_xlfn.LAMBDA(_xlpm.x,_xlpm.x=$N665))))</f>
        <v>#NAME?</v>
      </c>
      <c r="R665" s="4" t="e">
        <f t="shared" si="183"/>
        <v>#NAME?</v>
      </c>
      <c r="S665" s="4" t="e">
        <f t="shared" si="184"/>
        <v>#NAME?</v>
      </c>
      <c r="T665" s="4" t="e">
        <f t="shared" si="185"/>
        <v>#NAME?</v>
      </c>
      <c r="U665" s="4" t="e">
        <f t="shared" si="186"/>
        <v>#NAME?</v>
      </c>
      <c r="V665" s="2"/>
      <c r="X665" s="2"/>
      <c r="AC665" s="2"/>
      <c r="AD665" s="2"/>
    </row>
    <row r="666" spans="1:30">
      <c r="A666" s="1" t="str">
        <f t="shared" si="172"/>
        <v>-ta- : [teɪ]</v>
      </c>
      <c r="B666" s="1">
        <f t="shared" si="187"/>
        <v>0</v>
      </c>
      <c r="C666" s="1">
        <f t="shared" si="187"/>
        <v>0</v>
      </c>
      <c r="D666" s="1">
        <f t="shared" si="187"/>
        <v>0</v>
      </c>
      <c r="E666" s="7">
        <v>21</v>
      </c>
      <c r="F666" s="9" t="s">
        <v>441</v>
      </c>
      <c r="G666" s="3" t="e">
        <f t="shared" si="174"/>
        <v>#NAME?</v>
      </c>
      <c r="H666" s="4" t="str">
        <f t="shared" si="175"/>
        <v>teɪ</v>
      </c>
      <c r="I666" s="4" t="str">
        <f t="shared" si="176"/>
        <v>ta</v>
      </c>
      <c r="J666" s="10">
        <f t="shared" si="177"/>
        <v>3</v>
      </c>
      <c r="K666" s="1">
        <f t="shared" si="178"/>
        <v>2</v>
      </c>
      <c r="L666" s="10">
        <f t="shared" si="179"/>
        <v>3</v>
      </c>
      <c r="M666" s="1" t="str">
        <f t="shared" si="180"/>
        <v>-ta-</v>
      </c>
      <c r="N666" s="1" t="str">
        <f t="shared" si="181"/>
        <v>[teɪ]</v>
      </c>
      <c r="O666" s="3" t="e" cm="1">
        <f t="array" ref="O666">SUM(_xlfn._xlws.FILTER($G$2:$G$2454,_xlfn.MAP($M$2:$M$2454,_xlfn.LAMBDA(_xlpm.x,_xlpm.x=$M666))))</f>
        <v>#NAME?</v>
      </c>
      <c r="P666" s="4" t="e">
        <f t="shared" si="182"/>
        <v>#NAME?</v>
      </c>
      <c r="Q666" s="6" t="e" cm="1">
        <f t="array" ref="Q666">SUM(_xlfn._xlws.FILTER($G$2:$G$2454,_xlfn.MAP($N$2:$N$2454,_xlfn.LAMBDA(_xlpm.x,_xlpm.x=$N666))))</f>
        <v>#NAME?</v>
      </c>
      <c r="R666" s="4" t="e">
        <f t="shared" si="183"/>
        <v>#NAME?</v>
      </c>
      <c r="S666" s="4" t="e">
        <f t="shared" si="184"/>
        <v>#NAME?</v>
      </c>
      <c r="T666" s="4" t="e">
        <f t="shared" si="185"/>
        <v>#NAME?</v>
      </c>
      <c r="U666" s="4" t="e">
        <f t="shared" si="186"/>
        <v>#NAME?</v>
      </c>
      <c r="V666" s="2"/>
      <c r="X666" s="2"/>
      <c r="AC666" s="2"/>
      <c r="AD666" s="2"/>
    </row>
    <row r="667" spans="1:30">
      <c r="A667" s="1" t="str">
        <f t="shared" si="172"/>
        <v>-thi- : [ti]</v>
      </c>
      <c r="B667" s="1">
        <f t="shared" si="187"/>
        <v>0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2252</v>
      </c>
      <c r="G667" s="3" t="e">
        <f t="shared" si="174"/>
        <v>#NAME?</v>
      </c>
      <c r="H667" s="4" t="str">
        <f t="shared" si="175"/>
        <v>ti</v>
      </c>
      <c r="I667" s="4" t="str">
        <f t="shared" si="176"/>
        <v>thi</v>
      </c>
      <c r="J667" s="10">
        <f t="shared" si="177"/>
        <v>2</v>
      </c>
      <c r="K667" s="1">
        <f t="shared" si="178"/>
        <v>3</v>
      </c>
      <c r="L667" s="10">
        <f t="shared" si="179"/>
        <v>3</v>
      </c>
      <c r="M667" s="1" t="str">
        <f t="shared" si="180"/>
        <v>-thi-</v>
      </c>
      <c r="N667" s="1" t="str">
        <f t="shared" si="181"/>
        <v>[ti]</v>
      </c>
      <c r="O667" s="3" t="e" cm="1">
        <f t="array" ref="O667">SUM(_xlfn._xlws.FILTER($G$2:$G$2454,_xlfn.MAP($M$2:$M$2454,_xlfn.LAMBDA(_xlpm.x,_xlpm.x=$M667))))</f>
        <v>#NAME?</v>
      </c>
      <c r="P667" s="4" t="e">
        <f t="shared" si="182"/>
        <v>#NAME?</v>
      </c>
      <c r="Q667" s="6" t="e" cm="1">
        <f t="array" ref="Q667">SUM(_xlfn._xlws.FILTER($G$2:$G$2454,_xlfn.MAP($N$2:$N$2454,_xlfn.LAMBDA(_xlpm.x,_xlpm.x=$N667))))</f>
        <v>#NAME?</v>
      </c>
      <c r="R667" s="4" t="e">
        <f t="shared" si="183"/>
        <v>#NAME?</v>
      </c>
      <c r="S667" s="4" t="e">
        <f t="shared" si="184"/>
        <v>#NAME?</v>
      </c>
      <c r="T667" s="4" t="e">
        <f t="shared" si="185"/>
        <v>#NAME?</v>
      </c>
      <c r="U667" s="4" t="e">
        <f t="shared" si="186"/>
        <v>#NAME?</v>
      </c>
      <c r="V667" s="2"/>
      <c r="X667" s="2"/>
      <c r="AC667" s="2"/>
      <c r="AD667" s="2"/>
    </row>
    <row r="668" spans="1:30">
      <c r="A668" s="1" t="str">
        <f t="shared" si="172"/>
        <v>-se- : [sə]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5</v>
      </c>
      <c r="F668" s="9" t="s">
        <v>1719</v>
      </c>
      <c r="G668" s="3" t="e">
        <f t="shared" si="174"/>
        <v>#NAME?</v>
      </c>
      <c r="H668" s="1" t="str">
        <f t="shared" si="175"/>
        <v>sə</v>
      </c>
      <c r="I668" s="1" t="str">
        <f t="shared" si="176"/>
        <v>se</v>
      </c>
      <c r="J668" s="10">
        <f t="shared" si="177"/>
        <v>2</v>
      </c>
      <c r="K668" s="1">
        <f t="shared" si="178"/>
        <v>2</v>
      </c>
      <c r="L668" s="10">
        <f t="shared" si="179"/>
        <v>2</v>
      </c>
      <c r="M668" s="1" t="str">
        <f t="shared" si="180"/>
        <v>-se-</v>
      </c>
      <c r="N668" s="1" t="str">
        <f t="shared" si="181"/>
        <v>[sə]</v>
      </c>
      <c r="O668" s="3" t="e" cm="1">
        <f t="array" ref="O668">SUM(_xlfn._xlws.FILTER($G$2:$G$2454,_xlfn.MAP($M$2:$M$2454,_xlfn.LAMBDA(_xlpm.x,_xlpm.x=$M668))))</f>
        <v>#NAME?</v>
      </c>
      <c r="P668" s="4" t="e">
        <f t="shared" si="182"/>
        <v>#NAME?</v>
      </c>
      <c r="Q668" s="6" t="e" cm="1">
        <f t="array" ref="Q668">SUM(_xlfn._xlws.FILTER($G$2:$G$2454,_xlfn.MAP($N$2:$N$2454,_xlfn.LAMBDA(_xlpm.x,_xlpm.x=$N668))))</f>
        <v>#NAME?</v>
      </c>
      <c r="R668" s="4" t="e">
        <f t="shared" si="183"/>
        <v>#NAME?</v>
      </c>
      <c r="S668" s="4" t="e">
        <f t="shared" si="184"/>
        <v>#NAME?</v>
      </c>
      <c r="T668" s="4" t="e">
        <f t="shared" si="185"/>
        <v>#NAME?</v>
      </c>
      <c r="U668" s="4" t="e">
        <f t="shared" si="186"/>
        <v>#NAME?</v>
      </c>
      <c r="V668" s="2"/>
      <c r="X668" s="2"/>
      <c r="AC668" s="2"/>
      <c r="AD668" s="2"/>
    </row>
    <row r="669" spans="1:30">
      <c r="A669" s="1" t="str">
        <f t="shared" si="172"/>
        <v>-gra- : [ɡɹæ]</v>
      </c>
      <c r="B669" s="1">
        <f t="shared" si="187"/>
        <v>0</v>
      </c>
      <c r="C669" s="1">
        <f t="shared" si="187"/>
        <v>0</v>
      </c>
      <c r="D669" s="1">
        <f t="shared" si="187"/>
        <v>0</v>
      </c>
      <c r="E669" s="7">
        <v>16</v>
      </c>
      <c r="F669" s="9" t="s">
        <v>382</v>
      </c>
      <c r="G669" s="3" t="e">
        <f t="shared" si="174"/>
        <v>#NAME?</v>
      </c>
      <c r="H669" s="4" t="str">
        <f t="shared" si="175"/>
        <v>ɡɹæ</v>
      </c>
      <c r="I669" s="4" t="str">
        <f t="shared" si="176"/>
        <v>gra</v>
      </c>
      <c r="J669" s="10">
        <f t="shared" si="177"/>
        <v>3</v>
      </c>
      <c r="K669" s="1">
        <f t="shared" si="178"/>
        <v>3</v>
      </c>
      <c r="L669" s="10">
        <f t="shared" si="179"/>
        <v>3</v>
      </c>
      <c r="M669" s="1" t="str">
        <f t="shared" si="180"/>
        <v>-gra-</v>
      </c>
      <c r="N669" s="1" t="str">
        <f t="shared" si="181"/>
        <v>[ɡɹæ]</v>
      </c>
      <c r="O669" s="3" t="e" cm="1">
        <f t="array" ref="O669">SUM(_xlfn._xlws.FILTER($G$2:$G$2454,_xlfn.MAP($M$2:$M$2454,_xlfn.LAMBDA(_xlpm.x,_xlpm.x=$M669))))</f>
        <v>#NAME?</v>
      </c>
      <c r="P669" s="4" t="e">
        <f t="shared" si="182"/>
        <v>#NAME?</v>
      </c>
      <c r="Q669" s="6" t="e" cm="1">
        <f t="array" ref="Q669">SUM(_xlfn._xlws.FILTER($G$2:$G$2454,_xlfn.MAP($N$2:$N$2454,_xlfn.LAMBDA(_xlpm.x,_xlpm.x=$N669))))</f>
        <v>#NAME?</v>
      </c>
      <c r="R669" s="4" t="e">
        <f t="shared" si="183"/>
        <v>#NAME?</v>
      </c>
      <c r="S669" s="4" t="e">
        <f t="shared" si="184"/>
        <v>#NAME?</v>
      </c>
      <c r="T669" s="4" t="e">
        <f t="shared" si="185"/>
        <v>#NAME?</v>
      </c>
      <c r="U669" s="4" t="e">
        <f t="shared" si="186"/>
        <v>#NAME?</v>
      </c>
      <c r="V669" s="2"/>
      <c r="X669" s="2"/>
      <c r="AC669" s="2"/>
      <c r="AD669" s="2"/>
    </row>
    <row r="670" spans="1:30">
      <c r="A670" s="1" t="str">
        <f t="shared" si="172"/>
        <v>-rde- : [ɹdɪ]</v>
      </c>
      <c r="B670" s="1">
        <f t="shared" si="187"/>
        <v>1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2333</v>
      </c>
      <c r="G670" s="3" t="e">
        <f t="shared" si="174"/>
        <v>#NAME?</v>
      </c>
      <c r="H670" s="4" t="str">
        <f t="shared" si="175"/>
        <v>ɹdɪ</v>
      </c>
      <c r="I670" s="4" t="str">
        <f t="shared" si="176"/>
        <v>rde</v>
      </c>
      <c r="J670" s="10">
        <f t="shared" si="177"/>
        <v>3</v>
      </c>
      <c r="K670" s="1">
        <f t="shared" si="178"/>
        <v>3</v>
      </c>
      <c r="L670" s="10">
        <f t="shared" si="179"/>
        <v>3</v>
      </c>
      <c r="M670" s="1" t="str">
        <f t="shared" si="180"/>
        <v>-rde-</v>
      </c>
      <c r="N670" s="1" t="str">
        <f t="shared" si="181"/>
        <v>[ɹdɪ]</v>
      </c>
      <c r="O670" s="3" t="e" cm="1">
        <f t="array" ref="O670">SUM(_xlfn._xlws.FILTER($G$2:$G$2454,_xlfn.MAP($M$2:$M$2454,_xlfn.LAMBDA(_xlpm.x,_xlpm.x=$M670))))</f>
        <v>#NAME?</v>
      </c>
      <c r="P670" s="4" t="e">
        <f t="shared" si="182"/>
        <v>#NAME?</v>
      </c>
      <c r="Q670" s="6" t="e" cm="1">
        <f t="array" ref="Q670">SUM(_xlfn._xlws.FILTER($G$2:$G$2454,_xlfn.MAP($N$2:$N$2454,_xlfn.LAMBDA(_xlpm.x,_xlpm.x=$N670))))</f>
        <v>#NAME?</v>
      </c>
      <c r="R670" s="4" t="e">
        <f t="shared" si="183"/>
        <v>#NAME?</v>
      </c>
      <c r="S670" s="4" t="e">
        <f t="shared" si="184"/>
        <v>#NAME?</v>
      </c>
      <c r="T670" s="4" t="e">
        <f t="shared" si="185"/>
        <v>#NAME?</v>
      </c>
      <c r="U670" s="4" t="e">
        <f t="shared" si="186"/>
        <v>#NAME?</v>
      </c>
      <c r="V670" s="2"/>
      <c r="X670" s="2"/>
      <c r="AC670" s="2"/>
      <c r="AD670" s="2"/>
    </row>
    <row r="671" spans="1:30">
      <c r="A671" s="1" t="str">
        <f t="shared" si="172"/>
        <v>-rmi- : [ɹmɪ]</v>
      </c>
      <c r="B671" s="1">
        <f t="shared" si="187"/>
        <v>1</v>
      </c>
      <c r="C671" s="1">
        <f t="shared" si="187"/>
        <v>0</v>
      </c>
      <c r="D671" s="1">
        <f t="shared" si="187"/>
        <v>0</v>
      </c>
      <c r="E671" s="7">
        <v>3</v>
      </c>
      <c r="F671" s="9" t="s">
        <v>789</v>
      </c>
      <c r="G671" s="3" t="e">
        <f t="shared" si="174"/>
        <v>#NAME?</v>
      </c>
      <c r="H671" s="4" t="str">
        <f t="shared" si="175"/>
        <v>ɹmɪ</v>
      </c>
      <c r="I671" s="4" t="str">
        <f t="shared" si="176"/>
        <v>rmi</v>
      </c>
      <c r="J671" s="10">
        <f t="shared" si="177"/>
        <v>3</v>
      </c>
      <c r="K671" s="1">
        <f t="shared" si="178"/>
        <v>3</v>
      </c>
      <c r="L671" s="10">
        <f t="shared" si="179"/>
        <v>3</v>
      </c>
      <c r="M671" s="1" t="str">
        <f t="shared" si="180"/>
        <v>-rmi-</v>
      </c>
      <c r="N671" s="1" t="str">
        <f t="shared" si="181"/>
        <v>[ɹmɪ]</v>
      </c>
      <c r="O671" s="3" t="e" cm="1">
        <f t="array" ref="O671">SUM(_xlfn._xlws.FILTER($G$2:$G$2454,_xlfn.MAP($M$2:$M$2454,_xlfn.LAMBDA(_xlpm.x,_xlpm.x=$M671))))</f>
        <v>#NAME?</v>
      </c>
      <c r="P671" s="4" t="e">
        <f t="shared" si="182"/>
        <v>#NAME?</v>
      </c>
      <c r="Q671" s="6" t="e" cm="1">
        <f t="array" ref="Q671">SUM(_xlfn._xlws.FILTER($G$2:$G$2454,_xlfn.MAP($N$2:$N$2454,_xlfn.LAMBDA(_xlpm.x,_xlpm.x=$N671))))</f>
        <v>#NAME?</v>
      </c>
      <c r="R671" s="4" t="e">
        <f t="shared" si="183"/>
        <v>#NAME?</v>
      </c>
      <c r="S671" s="4" t="e">
        <f t="shared" si="184"/>
        <v>#NAME?</v>
      </c>
      <c r="T671" s="4" t="e">
        <f t="shared" si="185"/>
        <v>#NAME?</v>
      </c>
      <c r="U671" s="4" t="e">
        <f t="shared" si="186"/>
        <v>#NAME?</v>
      </c>
      <c r="V671" s="2"/>
      <c r="X671" s="2"/>
      <c r="AC671" s="2"/>
      <c r="AD671" s="2"/>
    </row>
    <row r="672" spans="1:30">
      <c r="A672" s="1" t="str">
        <f t="shared" si="172"/>
        <v>-zi- : [zi]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328</v>
      </c>
      <c r="G672" s="3" t="e">
        <f t="shared" si="174"/>
        <v>#NAME?</v>
      </c>
      <c r="H672" s="1" t="str">
        <f t="shared" si="175"/>
        <v>zi</v>
      </c>
      <c r="I672" s="1" t="str">
        <f t="shared" si="176"/>
        <v>zi</v>
      </c>
      <c r="J672" s="10">
        <f t="shared" si="177"/>
        <v>2</v>
      </c>
      <c r="K672" s="1">
        <f t="shared" si="178"/>
        <v>2</v>
      </c>
      <c r="L672" s="10">
        <f t="shared" si="179"/>
        <v>2</v>
      </c>
      <c r="M672" s="1" t="str">
        <f t="shared" si="180"/>
        <v>-zi-</v>
      </c>
      <c r="N672" s="1" t="str">
        <f t="shared" si="181"/>
        <v>[zi]</v>
      </c>
      <c r="O672" s="3" t="e" cm="1">
        <f t="array" ref="O672">SUM(_xlfn._xlws.FILTER($G$2:$G$2454,_xlfn.MAP($M$2:$M$2454,_xlfn.LAMBDA(_xlpm.x,_xlpm.x=$M672))))</f>
        <v>#NAME?</v>
      </c>
      <c r="P672" s="4" t="e">
        <f t="shared" si="182"/>
        <v>#NAME?</v>
      </c>
      <c r="Q672" s="6" t="e" cm="1">
        <f t="array" ref="Q672">SUM(_xlfn._xlws.FILTER($G$2:$G$2454,_xlfn.MAP($N$2:$N$2454,_xlfn.LAMBDA(_xlpm.x,_xlpm.x=$N672))))</f>
        <v>#NAME?</v>
      </c>
      <c r="R672" s="4" t="e">
        <f t="shared" si="183"/>
        <v>#NAME?</v>
      </c>
      <c r="S672" s="4" t="e">
        <f t="shared" si="184"/>
        <v>#NAME?</v>
      </c>
      <c r="T672" s="4" t="e">
        <f t="shared" si="185"/>
        <v>#NAME?</v>
      </c>
      <c r="U672" s="4" t="e">
        <f t="shared" si="186"/>
        <v>#NAME?</v>
      </c>
      <c r="V672" s="2"/>
      <c r="X672" s="2"/>
      <c r="AC672" s="2"/>
      <c r="AD672" s="2"/>
    </row>
    <row r="673" spans="1:30">
      <c r="A673" s="1" t="str">
        <f t="shared" si="172"/>
        <v>-clo- : [kloʊ]</v>
      </c>
      <c r="B673" s="1">
        <f t="shared" si="187"/>
        <v>0</v>
      </c>
      <c r="C673" s="1">
        <f t="shared" si="187"/>
        <v>0</v>
      </c>
      <c r="D673" s="1">
        <f t="shared" si="187"/>
        <v>0</v>
      </c>
      <c r="E673" s="7">
        <v>4</v>
      </c>
      <c r="F673" s="9" t="s">
        <v>564</v>
      </c>
      <c r="G673" s="3" t="e">
        <f t="shared" si="174"/>
        <v>#NAME?</v>
      </c>
      <c r="H673" s="4" t="str">
        <f t="shared" si="175"/>
        <v>kloʊ</v>
      </c>
      <c r="I673" s="4" t="str">
        <f t="shared" si="176"/>
        <v>clo</v>
      </c>
      <c r="J673" s="10">
        <f t="shared" si="177"/>
        <v>4</v>
      </c>
      <c r="K673" s="1">
        <f t="shared" si="178"/>
        <v>3</v>
      </c>
      <c r="L673" s="10">
        <f t="shared" si="179"/>
        <v>4</v>
      </c>
      <c r="M673" s="1" t="str">
        <f t="shared" si="180"/>
        <v>-clo-</v>
      </c>
      <c r="N673" s="1" t="str">
        <f t="shared" si="181"/>
        <v>[kloʊ]</v>
      </c>
      <c r="O673" s="3" t="e" cm="1">
        <f t="array" ref="O673">SUM(_xlfn._xlws.FILTER($G$2:$G$2454,_xlfn.MAP($M$2:$M$2454,_xlfn.LAMBDA(_xlpm.x,_xlpm.x=$M673))))</f>
        <v>#NAME?</v>
      </c>
      <c r="P673" s="4" t="e">
        <f t="shared" si="182"/>
        <v>#NAME?</v>
      </c>
      <c r="Q673" s="6" t="e" cm="1">
        <f t="array" ref="Q673">SUM(_xlfn._xlws.FILTER($G$2:$G$2454,_xlfn.MAP($N$2:$N$2454,_xlfn.LAMBDA(_xlpm.x,_xlpm.x=$N673))))</f>
        <v>#NAME?</v>
      </c>
      <c r="R673" s="4" t="e">
        <f t="shared" si="183"/>
        <v>#NAME?</v>
      </c>
      <c r="S673" s="4" t="e">
        <f t="shared" si="184"/>
        <v>#NAME?</v>
      </c>
      <c r="T673" s="4" t="e">
        <f t="shared" si="185"/>
        <v>#NAME?</v>
      </c>
      <c r="U673" s="4" t="e">
        <f t="shared" si="186"/>
        <v>#NAME?</v>
      </c>
      <c r="V673" s="2"/>
      <c r="X673" s="2"/>
      <c r="AC673" s="2"/>
      <c r="AD673" s="2"/>
    </row>
    <row r="674" spans="1:30">
      <c r="A674" s="1" t="str">
        <f t="shared" si="172"/>
        <v>-ma- : [mɛ]</v>
      </c>
      <c r="B674" s="1">
        <f t="shared" si="187"/>
        <v>0</v>
      </c>
      <c r="C674" s="1">
        <f t="shared" si="187"/>
        <v>1</v>
      </c>
      <c r="D674" s="1">
        <f t="shared" si="187"/>
        <v>0</v>
      </c>
      <c r="E674" s="7">
        <v>3</v>
      </c>
      <c r="F674" s="9" t="s">
        <v>1720</v>
      </c>
      <c r="G674" s="3" t="e">
        <f t="shared" si="174"/>
        <v>#NAME?</v>
      </c>
      <c r="H674" s="4" t="str">
        <f t="shared" si="175"/>
        <v>mɛ</v>
      </c>
      <c r="I674" s="4" t="str">
        <f t="shared" si="176"/>
        <v>ma</v>
      </c>
      <c r="J674" s="10">
        <f t="shared" si="177"/>
        <v>2</v>
      </c>
      <c r="K674" s="1">
        <f t="shared" si="178"/>
        <v>2</v>
      </c>
      <c r="L674" s="10">
        <f t="shared" si="179"/>
        <v>2</v>
      </c>
      <c r="M674" s="1" t="str">
        <f t="shared" si="180"/>
        <v>-ma-</v>
      </c>
      <c r="N674" s="1" t="str">
        <f t="shared" si="181"/>
        <v>[mɛ]</v>
      </c>
      <c r="O674" s="3" t="e" cm="1">
        <f t="array" ref="O674">SUM(_xlfn._xlws.FILTER($G$2:$G$2454,_xlfn.MAP($M$2:$M$2454,_xlfn.LAMBDA(_xlpm.x,_xlpm.x=$M674))))</f>
        <v>#NAME?</v>
      </c>
      <c r="P674" s="4" t="e">
        <f t="shared" si="182"/>
        <v>#NAME?</v>
      </c>
      <c r="Q674" s="6" t="e" cm="1">
        <f t="array" ref="Q674">SUM(_xlfn._xlws.FILTER($G$2:$G$2454,_xlfn.MAP($N$2:$N$2454,_xlfn.LAMBDA(_xlpm.x,_xlpm.x=$N674))))</f>
        <v>#NAME?</v>
      </c>
      <c r="R674" s="4" t="e">
        <f t="shared" si="183"/>
        <v>#NAME?</v>
      </c>
      <c r="S674" s="4" t="e">
        <f t="shared" si="184"/>
        <v>#NAME?</v>
      </c>
      <c r="T674" s="4" t="e">
        <f t="shared" si="185"/>
        <v>#NAME?</v>
      </c>
      <c r="U674" s="4" t="e">
        <f t="shared" si="186"/>
        <v>#NAME?</v>
      </c>
      <c r="V674" s="2"/>
      <c r="X674" s="2"/>
      <c r="AC674" s="2"/>
      <c r="AD674" s="2"/>
    </row>
    <row r="675" spans="1:30">
      <c r="A675" s="1" t="str">
        <f t="shared" si="172"/>
        <v>-du- : [du]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6</v>
      </c>
      <c r="F675" s="9" t="s">
        <v>36</v>
      </c>
      <c r="G675" s="3" t="e">
        <f t="shared" si="174"/>
        <v>#NAME?</v>
      </c>
      <c r="H675" s="4" t="str">
        <f t="shared" si="175"/>
        <v>du</v>
      </c>
      <c r="I675" s="4" t="str">
        <f t="shared" si="176"/>
        <v>du</v>
      </c>
      <c r="J675" s="10">
        <f t="shared" si="177"/>
        <v>2</v>
      </c>
      <c r="K675" s="1">
        <f t="shared" si="178"/>
        <v>2</v>
      </c>
      <c r="L675" s="10">
        <f t="shared" si="179"/>
        <v>2</v>
      </c>
      <c r="M675" s="1" t="str">
        <f t="shared" si="180"/>
        <v>-du-</v>
      </c>
      <c r="N675" s="1" t="str">
        <f t="shared" si="181"/>
        <v>[du]</v>
      </c>
      <c r="O675" s="3" t="e" cm="1">
        <f t="array" ref="O675">SUM(_xlfn._xlws.FILTER($G$2:$G$2454,_xlfn.MAP($M$2:$M$2454,_xlfn.LAMBDA(_xlpm.x,_xlpm.x=$M675))))</f>
        <v>#NAME?</v>
      </c>
      <c r="P675" s="4" t="e">
        <f t="shared" si="182"/>
        <v>#NAME?</v>
      </c>
      <c r="Q675" s="6" t="e" cm="1">
        <f t="array" ref="Q675">SUM(_xlfn._xlws.FILTER($G$2:$G$2454,_xlfn.MAP($N$2:$N$2454,_xlfn.LAMBDA(_xlpm.x,_xlpm.x=$N675))))</f>
        <v>#NAME?</v>
      </c>
      <c r="R675" s="4" t="e">
        <f t="shared" si="183"/>
        <v>#NAME?</v>
      </c>
      <c r="S675" s="4" t="e">
        <f t="shared" si="184"/>
        <v>#NAME?</v>
      </c>
      <c r="T675" s="4" t="e">
        <f t="shared" si="185"/>
        <v>#NAME?</v>
      </c>
      <c r="U675" s="4" t="e">
        <f t="shared" si="186"/>
        <v>#NAME?</v>
      </c>
      <c r="V675" s="2"/>
      <c r="X675" s="2"/>
      <c r="AC675" s="2"/>
      <c r="AD675" s="2"/>
    </row>
    <row r="676" spans="1:30">
      <c r="A676" s="1" t="str">
        <f t="shared" si="172"/>
        <v>-du- : [dʌ]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10</v>
      </c>
      <c r="F676" s="9" t="s">
        <v>653</v>
      </c>
      <c r="G676" s="3" t="e">
        <f t="shared" si="174"/>
        <v>#NAME?</v>
      </c>
      <c r="H676" s="1" t="str">
        <f t="shared" si="175"/>
        <v>dʌ</v>
      </c>
      <c r="I676" s="1" t="str">
        <f t="shared" si="176"/>
        <v>du</v>
      </c>
      <c r="J676" s="10">
        <f t="shared" si="177"/>
        <v>2</v>
      </c>
      <c r="K676" s="1">
        <f t="shared" si="178"/>
        <v>2</v>
      </c>
      <c r="L676" s="10">
        <f t="shared" si="179"/>
        <v>2</v>
      </c>
      <c r="M676" s="1" t="str">
        <f t="shared" si="180"/>
        <v>-du-</v>
      </c>
      <c r="N676" s="1" t="str">
        <f t="shared" si="181"/>
        <v>[dʌ]</v>
      </c>
      <c r="O676" s="3" t="e" cm="1">
        <f t="array" ref="O676">SUM(_xlfn._xlws.FILTER($G$2:$G$2454,_xlfn.MAP($M$2:$M$2454,_xlfn.LAMBDA(_xlpm.x,_xlpm.x=$M676))))</f>
        <v>#NAME?</v>
      </c>
      <c r="P676" s="4" t="e">
        <f t="shared" si="182"/>
        <v>#NAME?</v>
      </c>
      <c r="Q676" s="6" t="e" cm="1">
        <f t="array" ref="Q676">SUM(_xlfn._xlws.FILTER($G$2:$G$2454,_xlfn.MAP($N$2:$N$2454,_xlfn.LAMBDA(_xlpm.x,_xlpm.x=$N676))))</f>
        <v>#NAME?</v>
      </c>
      <c r="R676" s="4" t="e">
        <f t="shared" si="183"/>
        <v>#NAME?</v>
      </c>
      <c r="S676" s="4" t="e">
        <f t="shared" si="184"/>
        <v>#NAME?</v>
      </c>
      <c r="T676" s="4" t="e">
        <f t="shared" si="185"/>
        <v>#NAME?</v>
      </c>
      <c r="U676" s="4" t="e">
        <f t="shared" si="186"/>
        <v>#NAME?</v>
      </c>
      <c r="V676" s="2"/>
      <c r="X676" s="2"/>
      <c r="AC676" s="2"/>
      <c r="AD676" s="2"/>
    </row>
    <row r="677" spans="1:30">
      <c r="A677" s="1" t="str">
        <f t="shared" si="172"/>
        <v>-ru- : [ɹu]</v>
      </c>
      <c r="B677" s="1">
        <f t="shared" si="187"/>
        <v>1</v>
      </c>
      <c r="C677" s="1">
        <f t="shared" si="187"/>
        <v>0</v>
      </c>
      <c r="D677" s="1">
        <f t="shared" si="187"/>
        <v>0</v>
      </c>
      <c r="E677" s="7">
        <v>6</v>
      </c>
      <c r="F677" s="9" t="s">
        <v>839</v>
      </c>
      <c r="G677" s="3" t="e">
        <f t="shared" si="174"/>
        <v>#NAME?</v>
      </c>
      <c r="H677" s="4" t="str">
        <f t="shared" si="175"/>
        <v>ɹu</v>
      </c>
      <c r="I677" s="4" t="str">
        <f t="shared" si="176"/>
        <v>ru</v>
      </c>
      <c r="J677" s="10">
        <f t="shared" si="177"/>
        <v>2</v>
      </c>
      <c r="K677" s="1">
        <f t="shared" si="178"/>
        <v>2</v>
      </c>
      <c r="L677" s="10">
        <f t="shared" si="179"/>
        <v>2</v>
      </c>
      <c r="M677" s="1" t="str">
        <f t="shared" si="180"/>
        <v>-ru-</v>
      </c>
      <c r="N677" s="1" t="str">
        <f t="shared" si="181"/>
        <v>[ɹu]</v>
      </c>
      <c r="O677" s="3" t="e" cm="1">
        <f t="array" ref="O677">SUM(_xlfn._xlws.FILTER($G$2:$G$2454,_xlfn.MAP($M$2:$M$2454,_xlfn.LAMBDA(_xlpm.x,_xlpm.x=$M677))))</f>
        <v>#NAME?</v>
      </c>
      <c r="P677" s="4" t="e">
        <f t="shared" si="182"/>
        <v>#NAME?</v>
      </c>
      <c r="Q677" s="6" t="e" cm="1">
        <f t="array" ref="Q677">SUM(_xlfn._xlws.FILTER($G$2:$G$2454,_xlfn.MAP($N$2:$N$2454,_xlfn.LAMBDA(_xlpm.x,_xlpm.x=$N677))))</f>
        <v>#NAME?</v>
      </c>
      <c r="R677" s="4" t="e">
        <f t="shared" si="183"/>
        <v>#NAME?</v>
      </c>
      <c r="S677" s="4" t="e">
        <f t="shared" si="184"/>
        <v>#NAME?</v>
      </c>
      <c r="T677" s="4" t="e">
        <f t="shared" si="185"/>
        <v>#NAME?</v>
      </c>
      <c r="U677" s="4" t="e">
        <f t="shared" si="186"/>
        <v>#NAME?</v>
      </c>
      <c r="V677" s="2"/>
      <c r="X677" s="2"/>
      <c r="AC677" s="2"/>
      <c r="AD677" s="2"/>
    </row>
    <row r="678" spans="1:30">
      <c r="A678" s="1" t="str">
        <f t="shared" si="172"/>
        <v>-wo- : [wɔ]</v>
      </c>
      <c r="B678" s="1">
        <f t="shared" si="187"/>
        <v>0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1651</v>
      </c>
      <c r="G678" s="3" t="e">
        <f t="shared" si="174"/>
        <v>#NAME?</v>
      </c>
      <c r="H678" s="4" t="str">
        <f t="shared" si="175"/>
        <v>wɔ</v>
      </c>
      <c r="I678" s="4" t="str">
        <f t="shared" si="176"/>
        <v>wo</v>
      </c>
      <c r="J678" s="10">
        <f t="shared" si="177"/>
        <v>2</v>
      </c>
      <c r="K678" s="1">
        <f t="shared" si="178"/>
        <v>2</v>
      </c>
      <c r="L678" s="10">
        <f t="shared" si="179"/>
        <v>2</v>
      </c>
      <c r="M678" s="1" t="str">
        <f t="shared" si="180"/>
        <v>-wo-</v>
      </c>
      <c r="N678" s="1" t="str">
        <f t="shared" si="181"/>
        <v>[wɔ]</v>
      </c>
      <c r="O678" s="3" t="e" cm="1">
        <f t="array" ref="O678">SUM(_xlfn._xlws.FILTER($G$2:$G$2454,_xlfn.MAP($M$2:$M$2454,_xlfn.LAMBDA(_xlpm.x,_xlpm.x=$M678))))</f>
        <v>#NAME?</v>
      </c>
      <c r="P678" s="4" t="e">
        <f t="shared" si="182"/>
        <v>#NAME?</v>
      </c>
      <c r="Q678" s="6" t="e" cm="1">
        <f t="array" ref="Q678">SUM(_xlfn._xlws.FILTER($G$2:$G$2454,_xlfn.MAP($N$2:$N$2454,_xlfn.LAMBDA(_xlpm.x,_xlpm.x=$N678))))</f>
        <v>#NAME?</v>
      </c>
      <c r="R678" s="4" t="e">
        <f t="shared" si="183"/>
        <v>#NAME?</v>
      </c>
      <c r="S678" s="4" t="e">
        <f t="shared" si="184"/>
        <v>#NAME?</v>
      </c>
      <c r="T678" s="4" t="e">
        <f t="shared" si="185"/>
        <v>#NAME?</v>
      </c>
      <c r="U678" s="4" t="e">
        <f t="shared" si="186"/>
        <v>#NAME?</v>
      </c>
      <c r="V678" s="2"/>
      <c r="X678" s="2"/>
      <c r="AC678" s="2"/>
      <c r="AD678" s="2"/>
    </row>
    <row r="679" spans="1:30">
      <c r="A679" s="1" t="str">
        <f t="shared" si="172"/>
        <v>-tu- : [tʃə]</v>
      </c>
      <c r="B679" s="1">
        <f t="shared" si="187"/>
        <v>0</v>
      </c>
      <c r="C679" s="1">
        <f t="shared" si="187"/>
        <v>0</v>
      </c>
      <c r="D679" s="1">
        <f t="shared" si="187"/>
        <v>0</v>
      </c>
      <c r="E679" s="7">
        <v>14</v>
      </c>
      <c r="F679" s="9" t="s">
        <v>481</v>
      </c>
      <c r="G679" s="3" t="e">
        <f t="shared" si="174"/>
        <v>#NAME?</v>
      </c>
      <c r="H679" s="1" t="str">
        <f t="shared" si="175"/>
        <v>tʃə</v>
      </c>
      <c r="I679" s="1" t="str">
        <f t="shared" si="176"/>
        <v>tu</v>
      </c>
      <c r="J679" s="10">
        <f t="shared" si="177"/>
        <v>3</v>
      </c>
      <c r="K679" s="1">
        <f t="shared" si="178"/>
        <v>2</v>
      </c>
      <c r="L679" s="10">
        <f t="shared" si="179"/>
        <v>3</v>
      </c>
      <c r="M679" s="1" t="str">
        <f t="shared" si="180"/>
        <v>-tu-</v>
      </c>
      <c r="N679" s="1" t="str">
        <f t="shared" si="181"/>
        <v>[tʃə]</v>
      </c>
      <c r="O679" s="3" t="e" cm="1">
        <f t="array" ref="O679">SUM(_xlfn._xlws.FILTER($G$2:$G$2454,_xlfn.MAP($M$2:$M$2454,_xlfn.LAMBDA(_xlpm.x,_xlpm.x=$M679))))</f>
        <v>#NAME?</v>
      </c>
      <c r="P679" s="4" t="e">
        <f t="shared" si="182"/>
        <v>#NAME?</v>
      </c>
      <c r="Q679" s="6" t="e" cm="1">
        <f t="array" ref="Q679">SUM(_xlfn._xlws.FILTER($G$2:$G$2454,_xlfn.MAP($N$2:$N$2454,_xlfn.LAMBDA(_xlpm.x,_xlpm.x=$N679))))</f>
        <v>#NAME?</v>
      </c>
      <c r="R679" s="4" t="e">
        <f t="shared" si="183"/>
        <v>#NAME?</v>
      </c>
      <c r="S679" s="4" t="e">
        <f t="shared" si="184"/>
        <v>#NAME?</v>
      </c>
      <c r="T679" s="4" t="e">
        <f t="shared" si="185"/>
        <v>#NAME?</v>
      </c>
      <c r="U679" s="4" t="e">
        <f t="shared" si="186"/>
        <v>#NAME?</v>
      </c>
      <c r="V679" s="2"/>
      <c r="X679" s="2"/>
      <c r="AC679" s="2"/>
      <c r="AD679" s="2"/>
    </row>
    <row r="680" spans="1:30">
      <c r="A680" s="1" t="str">
        <f t="shared" si="172"/>
        <v>-sha- : [ʃeɪ]</v>
      </c>
      <c r="B680" s="1">
        <f t="shared" si="187"/>
        <v>0</v>
      </c>
      <c r="C680" s="1">
        <f t="shared" si="187"/>
        <v>0</v>
      </c>
      <c r="D680" s="1">
        <f t="shared" si="187"/>
        <v>0</v>
      </c>
      <c r="E680" s="7">
        <v>9</v>
      </c>
      <c r="F680" s="9" t="s">
        <v>439</v>
      </c>
      <c r="G680" s="3" t="e">
        <f t="shared" si="174"/>
        <v>#NAME?</v>
      </c>
      <c r="H680" s="4" t="str">
        <f t="shared" si="175"/>
        <v>ʃeɪ</v>
      </c>
      <c r="I680" s="4" t="str">
        <f t="shared" si="176"/>
        <v>sha</v>
      </c>
      <c r="J680" s="10">
        <f t="shared" si="177"/>
        <v>3</v>
      </c>
      <c r="K680" s="1">
        <f t="shared" si="178"/>
        <v>3</v>
      </c>
      <c r="L680" s="10">
        <f t="shared" si="179"/>
        <v>3</v>
      </c>
      <c r="M680" s="1" t="str">
        <f t="shared" si="180"/>
        <v>-sha-</v>
      </c>
      <c r="N680" s="1" t="str">
        <f t="shared" si="181"/>
        <v>[ʃeɪ]</v>
      </c>
      <c r="O680" s="3" t="e" cm="1">
        <f t="array" ref="O680">SUM(_xlfn._xlws.FILTER($G$2:$G$2454,_xlfn.MAP($M$2:$M$2454,_xlfn.LAMBDA(_xlpm.x,_xlpm.x=$M680))))</f>
        <v>#NAME?</v>
      </c>
      <c r="P680" s="4" t="e">
        <f t="shared" si="182"/>
        <v>#NAME?</v>
      </c>
      <c r="Q680" s="6" t="e" cm="1">
        <f t="array" ref="Q680">SUM(_xlfn._xlws.FILTER($G$2:$G$2454,_xlfn.MAP($N$2:$N$2454,_xlfn.LAMBDA(_xlpm.x,_xlpm.x=$N680))))</f>
        <v>#NAME?</v>
      </c>
      <c r="R680" s="4" t="e">
        <f t="shared" si="183"/>
        <v>#NAME?</v>
      </c>
      <c r="S680" s="4" t="e">
        <f t="shared" si="184"/>
        <v>#NAME?</v>
      </c>
      <c r="T680" s="4" t="e">
        <f t="shared" si="185"/>
        <v>#NAME?</v>
      </c>
      <c r="U680" s="4" t="e">
        <f t="shared" si="186"/>
        <v>#NAME?</v>
      </c>
      <c r="V680" s="2"/>
      <c r="X680" s="2"/>
      <c r="AC680" s="2"/>
      <c r="AD680" s="2"/>
    </row>
    <row r="681" spans="1:30">
      <c r="A681" s="1" t="str">
        <f t="shared" si="172"/>
        <v>-bra- : [bɹeɪ]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3</v>
      </c>
      <c r="F681" s="9" t="s">
        <v>1203</v>
      </c>
      <c r="G681" s="3" t="e">
        <f t="shared" si="174"/>
        <v>#NAME?</v>
      </c>
      <c r="H681" s="1" t="str">
        <f t="shared" si="175"/>
        <v>bɹeɪ</v>
      </c>
      <c r="I681" s="1" t="str">
        <f t="shared" si="176"/>
        <v>bra</v>
      </c>
      <c r="J681" s="10">
        <f t="shared" si="177"/>
        <v>4</v>
      </c>
      <c r="K681" s="1">
        <f t="shared" si="178"/>
        <v>3</v>
      </c>
      <c r="L681" s="10">
        <f t="shared" si="179"/>
        <v>4</v>
      </c>
      <c r="M681" s="1" t="str">
        <f t="shared" si="180"/>
        <v>-bra-</v>
      </c>
      <c r="N681" s="1" t="str">
        <f t="shared" si="181"/>
        <v>[bɹeɪ]</v>
      </c>
      <c r="O681" s="3" t="e" cm="1">
        <f t="array" ref="O681">SUM(_xlfn._xlws.FILTER($G$2:$G$2454,_xlfn.MAP($M$2:$M$2454,_xlfn.LAMBDA(_xlpm.x,_xlpm.x=$M681))))</f>
        <v>#NAME?</v>
      </c>
      <c r="P681" s="4" t="e">
        <f t="shared" si="182"/>
        <v>#NAME?</v>
      </c>
      <c r="Q681" s="6" t="e" cm="1">
        <f t="array" ref="Q681">SUM(_xlfn._xlws.FILTER($G$2:$G$2454,_xlfn.MAP($N$2:$N$2454,_xlfn.LAMBDA(_xlpm.x,_xlpm.x=$N681))))</f>
        <v>#NAME?</v>
      </c>
      <c r="R681" s="4" t="e">
        <f t="shared" si="183"/>
        <v>#NAME?</v>
      </c>
      <c r="S681" s="4" t="e">
        <f t="shared" si="184"/>
        <v>#NAME?</v>
      </c>
      <c r="T681" s="4" t="e">
        <f t="shared" si="185"/>
        <v>#NAME?</v>
      </c>
      <c r="U681" s="4" t="e">
        <f t="shared" si="186"/>
        <v>#NAME?</v>
      </c>
      <c r="V681" s="2"/>
      <c r="X681" s="2"/>
      <c r="AC681" s="2"/>
      <c r="AD681" s="2"/>
    </row>
    <row r="682" spans="1:30">
      <c r="A682" s="1" t="str">
        <f t="shared" si="172"/>
        <v>-che- : [tʃɪ]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2275</v>
      </c>
      <c r="G682" s="3" t="e">
        <f t="shared" si="174"/>
        <v>#NAME?</v>
      </c>
      <c r="H682" s="4" t="str">
        <f t="shared" si="175"/>
        <v>tʃɪ</v>
      </c>
      <c r="I682" s="4" t="str">
        <f t="shared" si="176"/>
        <v>che</v>
      </c>
      <c r="J682" s="10">
        <f t="shared" si="177"/>
        <v>3</v>
      </c>
      <c r="K682" s="1">
        <f t="shared" si="178"/>
        <v>3</v>
      </c>
      <c r="L682" s="10">
        <f t="shared" si="179"/>
        <v>3</v>
      </c>
      <c r="M682" s="1" t="str">
        <f t="shared" si="180"/>
        <v>-che-</v>
      </c>
      <c r="N682" s="1" t="str">
        <f t="shared" si="181"/>
        <v>[tʃɪ]</v>
      </c>
      <c r="O682" s="3" t="e" cm="1">
        <f t="array" ref="O682">SUM(_xlfn._xlws.FILTER($G$2:$G$2454,_xlfn.MAP($M$2:$M$2454,_xlfn.LAMBDA(_xlpm.x,_xlpm.x=$M682))))</f>
        <v>#NAME?</v>
      </c>
      <c r="P682" s="4" t="e">
        <f t="shared" si="182"/>
        <v>#NAME?</v>
      </c>
      <c r="Q682" s="6" t="e" cm="1">
        <f t="array" ref="Q682">SUM(_xlfn._xlws.FILTER($G$2:$G$2454,_xlfn.MAP($N$2:$N$2454,_xlfn.LAMBDA(_xlpm.x,_xlpm.x=$N682))))</f>
        <v>#NAME?</v>
      </c>
      <c r="R682" s="4" t="e">
        <f t="shared" si="183"/>
        <v>#NAME?</v>
      </c>
      <c r="S682" s="4" t="e">
        <f t="shared" si="184"/>
        <v>#NAME?</v>
      </c>
      <c r="T682" s="4" t="e">
        <f t="shared" si="185"/>
        <v>#NAME?</v>
      </c>
      <c r="U682" s="4" t="e">
        <f t="shared" si="186"/>
        <v>#NAME?</v>
      </c>
      <c r="V682" s="2"/>
      <c r="X682" s="2"/>
      <c r="AC682" s="2"/>
      <c r="AD682" s="2"/>
    </row>
    <row r="683" spans="1:30">
      <c r="A683" s="1" t="str">
        <f t="shared" si="172"/>
        <v>-lk- : [lk]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2</v>
      </c>
      <c r="F683" s="9" t="s">
        <v>122</v>
      </c>
      <c r="G683" s="3" t="e">
        <f t="shared" si="174"/>
        <v>#NAME?</v>
      </c>
      <c r="H683" s="4" t="str">
        <f t="shared" si="175"/>
        <v>lk</v>
      </c>
      <c r="I683" s="4" t="str">
        <f t="shared" si="176"/>
        <v>lk</v>
      </c>
      <c r="J683" s="10">
        <f t="shared" si="177"/>
        <v>2</v>
      </c>
      <c r="K683" s="1">
        <f t="shared" si="178"/>
        <v>2</v>
      </c>
      <c r="L683" s="10">
        <f t="shared" si="179"/>
        <v>2</v>
      </c>
      <c r="M683" s="1" t="str">
        <f t="shared" si="180"/>
        <v>-lk-</v>
      </c>
      <c r="N683" s="1" t="str">
        <f t="shared" si="181"/>
        <v>[lk]</v>
      </c>
      <c r="O683" s="3" t="e" cm="1">
        <f t="array" ref="O683">SUM(_xlfn._xlws.FILTER($G$2:$G$2454,_xlfn.MAP($M$2:$M$2454,_xlfn.LAMBDA(_xlpm.x,_xlpm.x=$M683))))</f>
        <v>#NAME?</v>
      </c>
      <c r="P683" s="4" t="e">
        <f t="shared" si="182"/>
        <v>#NAME?</v>
      </c>
      <c r="Q683" s="6" t="e" cm="1">
        <f t="array" ref="Q683">SUM(_xlfn._xlws.FILTER($G$2:$G$2454,_xlfn.MAP($N$2:$N$2454,_xlfn.LAMBDA(_xlpm.x,_xlpm.x=$N683))))</f>
        <v>#NAME?</v>
      </c>
      <c r="R683" s="4" t="e">
        <f t="shared" si="183"/>
        <v>#NAME?</v>
      </c>
      <c r="S683" s="4" t="e">
        <f t="shared" si="184"/>
        <v>#NAME?</v>
      </c>
      <c r="T683" s="4" t="e">
        <f t="shared" si="185"/>
        <v>#NAME?</v>
      </c>
      <c r="U683" s="4" t="e">
        <f t="shared" si="186"/>
        <v>#NAME?</v>
      </c>
      <c r="V683" s="2"/>
      <c r="X683" s="2"/>
      <c r="AC683" s="2"/>
      <c r="AD683" s="2"/>
    </row>
    <row r="684" spans="1:30">
      <c r="A684" s="1" t="str">
        <f t="shared" si="172"/>
        <v>-pe- : [pɪ]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1854</v>
      </c>
      <c r="G684" s="3" t="e">
        <f t="shared" si="174"/>
        <v>#NAME?</v>
      </c>
      <c r="H684" s="4" t="str">
        <f t="shared" si="175"/>
        <v>pɪ</v>
      </c>
      <c r="I684" s="4" t="str">
        <f t="shared" si="176"/>
        <v>pe</v>
      </c>
      <c r="J684" s="10">
        <f t="shared" si="177"/>
        <v>2</v>
      </c>
      <c r="K684" s="1">
        <f t="shared" si="178"/>
        <v>2</v>
      </c>
      <c r="L684" s="10">
        <f t="shared" si="179"/>
        <v>2</v>
      </c>
      <c r="M684" s="1" t="str">
        <f t="shared" si="180"/>
        <v>-pe-</v>
      </c>
      <c r="N684" s="1" t="str">
        <f t="shared" si="181"/>
        <v>[pɪ]</v>
      </c>
      <c r="O684" s="3" t="e" cm="1">
        <f t="array" ref="O684">SUM(_xlfn._xlws.FILTER($G$2:$G$2454,_xlfn.MAP($M$2:$M$2454,_xlfn.LAMBDA(_xlpm.x,_xlpm.x=$M684))))</f>
        <v>#NAME?</v>
      </c>
      <c r="P684" s="4" t="e">
        <f t="shared" si="182"/>
        <v>#NAME?</v>
      </c>
      <c r="Q684" s="6" t="e" cm="1">
        <f t="array" ref="Q684">SUM(_xlfn._xlws.FILTER($G$2:$G$2454,_xlfn.MAP($N$2:$N$2454,_xlfn.LAMBDA(_xlpm.x,_xlpm.x=$N684))))</f>
        <v>#NAME?</v>
      </c>
      <c r="R684" s="4" t="e">
        <f t="shared" si="183"/>
        <v>#NAME?</v>
      </c>
      <c r="S684" s="4" t="e">
        <f t="shared" si="184"/>
        <v>#NAME?</v>
      </c>
      <c r="T684" s="4" t="e">
        <f t="shared" si="185"/>
        <v>#NAME?</v>
      </c>
      <c r="U684" s="4" t="e">
        <f t="shared" si="186"/>
        <v>#NAME?</v>
      </c>
      <c r="V684" s="2"/>
      <c r="X684" s="2"/>
      <c r="AC684" s="2"/>
      <c r="AD684" s="2"/>
    </row>
    <row r="685" spans="1:30">
      <c r="A685" s="1" t="str">
        <f t="shared" si="172"/>
        <v>-rtu- : [ɹtʃə]</v>
      </c>
      <c r="B685" s="1">
        <f t="shared" si="188"/>
        <v>1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2380</v>
      </c>
      <c r="G685" s="3" t="e">
        <f t="shared" si="174"/>
        <v>#NAME?</v>
      </c>
      <c r="H685" s="4" t="str">
        <f t="shared" si="175"/>
        <v>ɹtʃə</v>
      </c>
      <c r="I685" s="4" t="str">
        <f t="shared" si="176"/>
        <v>rtu</v>
      </c>
      <c r="J685" s="10">
        <f t="shared" si="177"/>
        <v>4</v>
      </c>
      <c r="K685" s="1">
        <f t="shared" si="178"/>
        <v>3</v>
      </c>
      <c r="L685" s="10">
        <f t="shared" si="179"/>
        <v>4</v>
      </c>
      <c r="M685" s="1" t="str">
        <f t="shared" si="180"/>
        <v>-rtu-</v>
      </c>
      <c r="N685" s="1" t="str">
        <f t="shared" si="181"/>
        <v>[ɹtʃə]</v>
      </c>
      <c r="O685" s="3" t="e" cm="1">
        <f t="array" ref="O685">SUM(_xlfn._xlws.FILTER($G$2:$G$2454,_xlfn.MAP($M$2:$M$2454,_xlfn.LAMBDA(_xlpm.x,_xlpm.x=$M685))))</f>
        <v>#NAME?</v>
      </c>
      <c r="P685" s="4" t="e">
        <f t="shared" si="182"/>
        <v>#NAME?</v>
      </c>
      <c r="Q685" s="6" t="e" cm="1">
        <f t="array" ref="Q685">SUM(_xlfn._xlws.FILTER($G$2:$G$2454,_xlfn.MAP($N$2:$N$2454,_xlfn.LAMBDA(_xlpm.x,_xlpm.x=$N685))))</f>
        <v>#NAME?</v>
      </c>
      <c r="R685" s="4" t="e">
        <f t="shared" si="183"/>
        <v>#NAME?</v>
      </c>
      <c r="S685" s="4" t="e">
        <f t="shared" si="184"/>
        <v>#NAME?</v>
      </c>
      <c r="T685" s="4" t="e">
        <f t="shared" si="185"/>
        <v>#NAME?</v>
      </c>
      <c r="U685" s="4" t="e">
        <f t="shared" si="186"/>
        <v>#NAME?</v>
      </c>
      <c r="V685" s="2"/>
      <c r="X685" s="2"/>
      <c r="AC685" s="2"/>
      <c r="AD685" s="2"/>
    </row>
    <row r="686" spans="1:30">
      <c r="A686" s="1" t="str">
        <f t="shared" si="172"/>
        <v>-sou- : [su]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278</v>
      </c>
      <c r="G686" s="3" t="e">
        <f t="shared" si="174"/>
        <v>#NAME?</v>
      </c>
      <c r="H686" s="4" t="str">
        <f t="shared" si="175"/>
        <v>su</v>
      </c>
      <c r="I686" s="4" t="str">
        <f t="shared" si="176"/>
        <v>sou</v>
      </c>
      <c r="J686" s="10">
        <f t="shared" si="177"/>
        <v>2</v>
      </c>
      <c r="K686" s="1">
        <f t="shared" si="178"/>
        <v>3</v>
      </c>
      <c r="L686" s="10">
        <f t="shared" si="179"/>
        <v>3</v>
      </c>
      <c r="M686" s="1" t="str">
        <f t="shared" si="180"/>
        <v>-sou-</v>
      </c>
      <c r="N686" s="1" t="str">
        <f t="shared" si="181"/>
        <v>[su]</v>
      </c>
      <c r="O686" s="3" t="e" cm="1">
        <f t="array" ref="O686">SUM(_xlfn._xlws.FILTER($G$2:$G$2454,_xlfn.MAP($M$2:$M$2454,_xlfn.LAMBDA(_xlpm.x,_xlpm.x=$M686))))</f>
        <v>#NAME?</v>
      </c>
      <c r="P686" s="4" t="e">
        <f t="shared" si="182"/>
        <v>#NAME?</v>
      </c>
      <c r="Q686" s="6" t="e" cm="1">
        <f t="array" ref="Q686">SUM(_xlfn._xlws.FILTER($G$2:$G$2454,_xlfn.MAP($N$2:$N$2454,_xlfn.LAMBDA(_xlpm.x,_xlpm.x=$N686))))</f>
        <v>#NAME?</v>
      </c>
      <c r="R686" s="4" t="e">
        <f t="shared" si="183"/>
        <v>#NAME?</v>
      </c>
      <c r="S686" s="4" t="e">
        <f t="shared" si="184"/>
        <v>#NAME?</v>
      </c>
      <c r="T686" s="4" t="e">
        <f t="shared" si="185"/>
        <v>#NAME?</v>
      </c>
      <c r="U686" s="4" t="e">
        <f t="shared" si="186"/>
        <v>#NAME?</v>
      </c>
      <c r="V686" s="2"/>
      <c r="X686" s="2"/>
      <c r="AC686" s="2"/>
      <c r="AD686" s="2"/>
    </row>
    <row r="687" spans="1:30">
      <c r="A687" s="1" t="str">
        <f t="shared" si="172"/>
        <v>-too- : [tʊ]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1450</v>
      </c>
      <c r="G687" s="3" t="e">
        <f t="shared" si="174"/>
        <v>#NAME?</v>
      </c>
      <c r="H687" s="1" t="str">
        <f t="shared" si="175"/>
        <v>tʊ</v>
      </c>
      <c r="I687" s="1" t="str">
        <f t="shared" si="176"/>
        <v>too</v>
      </c>
      <c r="J687" s="10">
        <f t="shared" si="177"/>
        <v>2</v>
      </c>
      <c r="K687" s="1">
        <f t="shared" si="178"/>
        <v>3</v>
      </c>
      <c r="L687" s="10">
        <f t="shared" si="179"/>
        <v>3</v>
      </c>
      <c r="M687" s="1" t="str">
        <f t="shared" si="180"/>
        <v>-too-</v>
      </c>
      <c r="N687" s="1" t="str">
        <f t="shared" si="181"/>
        <v>[tʊ]</v>
      </c>
      <c r="O687" s="3" t="e" cm="1">
        <f t="array" ref="O687">SUM(_xlfn._xlws.FILTER($G$2:$G$2454,_xlfn.MAP($M$2:$M$2454,_xlfn.LAMBDA(_xlpm.x,_xlpm.x=$M687))))</f>
        <v>#NAME?</v>
      </c>
      <c r="P687" s="4" t="e">
        <f t="shared" si="182"/>
        <v>#NAME?</v>
      </c>
      <c r="Q687" s="6" t="e" cm="1">
        <f t="array" ref="Q687">SUM(_xlfn._xlws.FILTER($G$2:$G$2454,_xlfn.MAP($N$2:$N$2454,_xlfn.LAMBDA(_xlpm.x,_xlpm.x=$N687))))</f>
        <v>#NAME?</v>
      </c>
      <c r="R687" s="4" t="e">
        <f t="shared" si="183"/>
        <v>#NAME?</v>
      </c>
      <c r="S687" s="4" t="e">
        <f t="shared" si="184"/>
        <v>#NAME?</v>
      </c>
      <c r="T687" s="4" t="e">
        <f t="shared" si="185"/>
        <v>#NAME?</v>
      </c>
      <c r="U687" s="4" t="e">
        <f t="shared" si="186"/>
        <v>#NAME?</v>
      </c>
      <c r="V687" s="2"/>
      <c r="X687" s="2"/>
      <c r="AC687" s="2"/>
      <c r="AD687" s="2"/>
    </row>
    <row r="688" spans="1:30">
      <c r="A688" s="1" t="str">
        <f t="shared" si="172"/>
        <v>-bla- : [blæ]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3</v>
      </c>
      <c r="F688" s="9" t="s">
        <v>17</v>
      </c>
      <c r="G688" s="3" t="e">
        <f t="shared" si="174"/>
        <v>#NAME?</v>
      </c>
      <c r="H688" s="4" t="str">
        <f t="shared" si="175"/>
        <v>blæ</v>
      </c>
      <c r="I688" s="4" t="str">
        <f t="shared" si="176"/>
        <v>bla</v>
      </c>
      <c r="J688" s="10">
        <f t="shared" si="177"/>
        <v>3</v>
      </c>
      <c r="K688" s="1">
        <f t="shared" si="178"/>
        <v>3</v>
      </c>
      <c r="L688" s="10">
        <f t="shared" si="179"/>
        <v>3</v>
      </c>
      <c r="M688" s="1" t="str">
        <f t="shared" si="180"/>
        <v>-bla-</v>
      </c>
      <c r="N688" s="1" t="str">
        <f t="shared" si="181"/>
        <v>[blæ]</v>
      </c>
      <c r="O688" s="3" t="e" cm="1">
        <f t="array" ref="O688">SUM(_xlfn._xlws.FILTER($G$2:$G$2454,_xlfn.MAP($M$2:$M$2454,_xlfn.LAMBDA(_xlpm.x,_xlpm.x=$M688))))</f>
        <v>#NAME?</v>
      </c>
      <c r="P688" s="4" t="e">
        <f t="shared" si="182"/>
        <v>#NAME?</v>
      </c>
      <c r="Q688" s="6" t="e" cm="1">
        <f t="array" ref="Q688">SUM(_xlfn._xlws.FILTER($G$2:$G$2454,_xlfn.MAP($N$2:$N$2454,_xlfn.LAMBDA(_xlpm.x,_xlpm.x=$N688))))</f>
        <v>#NAME?</v>
      </c>
      <c r="R688" s="4" t="e">
        <f t="shared" si="183"/>
        <v>#NAME?</v>
      </c>
      <c r="S688" s="4" t="e">
        <f t="shared" si="184"/>
        <v>#NAME?</v>
      </c>
      <c r="T688" s="4" t="e">
        <f t="shared" si="185"/>
        <v>#NAME?</v>
      </c>
      <c r="U688" s="4" t="e">
        <f t="shared" si="186"/>
        <v>#NAME?</v>
      </c>
      <c r="V688" s="2"/>
      <c r="X688" s="2"/>
      <c r="AC688" s="2"/>
      <c r="AD688" s="2"/>
    </row>
    <row r="689" spans="1:30">
      <c r="A689" s="1" t="str">
        <f t="shared" si="172"/>
        <v>-dmi- : [dmɪ]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3</v>
      </c>
      <c r="F689" s="9" t="s">
        <v>600</v>
      </c>
      <c r="G689" s="3" t="e">
        <f t="shared" si="174"/>
        <v>#NAME?</v>
      </c>
      <c r="H689" s="4" t="str">
        <f t="shared" si="175"/>
        <v>dmɪ</v>
      </c>
      <c r="I689" s="4" t="str">
        <f t="shared" si="176"/>
        <v>dmi</v>
      </c>
      <c r="J689" s="10">
        <f t="shared" si="177"/>
        <v>3</v>
      </c>
      <c r="K689" s="1">
        <f t="shared" si="178"/>
        <v>3</v>
      </c>
      <c r="L689" s="10">
        <f t="shared" si="179"/>
        <v>3</v>
      </c>
      <c r="M689" s="1" t="str">
        <f t="shared" si="180"/>
        <v>-dmi-</v>
      </c>
      <c r="N689" s="1" t="str">
        <f t="shared" si="181"/>
        <v>[dmɪ]</v>
      </c>
      <c r="O689" s="3" t="e" cm="1">
        <f t="array" ref="O689">SUM(_xlfn._xlws.FILTER($G$2:$G$2454,_xlfn.MAP($M$2:$M$2454,_xlfn.LAMBDA(_xlpm.x,_xlpm.x=$M689))))</f>
        <v>#NAME?</v>
      </c>
      <c r="P689" s="4" t="e">
        <f t="shared" si="182"/>
        <v>#NAME?</v>
      </c>
      <c r="Q689" s="6" t="e" cm="1">
        <f t="array" ref="Q689">SUM(_xlfn._xlws.FILTER($G$2:$G$2454,_xlfn.MAP($N$2:$N$2454,_xlfn.LAMBDA(_xlpm.x,_xlpm.x=$N689))))</f>
        <v>#NAME?</v>
      </c>
      <c r="R689" s="4" t="e">
        <f t="shared" si="183"/>
        <v>#NAME?</v>
      </c>
      <c r="S689" s="4" t="e">
        <f t="shared" si="184"/>
        <v>#NAME?</v>
      </c>
      <c r="T689" s="4" t="e">
        <f t="shared" si="185"/>
        <v>#NAME?</v>
      </c>
      <c r="U689" s="4" t="e">
        <f t="shared" si="186"/>
        <v>#NAME?</v>
      </c>
      <c r="V689" s="2"/>
      <c r="X689" s="2"/>
      <c r="AC689" s="2"/>
      <c r="AD689" s="2"/>
    </row>
    <row r="690" spans="1:30">
      <c r="A690" s="1" t="str">
        <f t="shared" si="172"/>
        <v>-dve- : [dvə]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3</v>
      </c>
      <c r="F690" s="9" t="s">
        <v>601</v>
      </c>
      <c r="G690" s="3" t="e">
        <f t="shared" si="174"/>
        <v>#NAME?</v>
      </c>
      <c r="H690" s="4" t="str">
        <f t="shared" si="175"/>
        <v>dvə</v>
      </c>
      <c r="I690" s="4" t="str">
        <f t="shared" si="176"/>
        <v>dve</v>
      </c>
      <c r="J690" s="10">
        <f t="shared" si="177"/>
        <v>3</v>
      </c>
      <c r="K690" s="1">
        <f t="shared" si="178"/>
        <v>3</v>
      </c>
      <c r="L690" s="10">
        <f t="shared" si="179"/>
        <v>3</v>
      </c>
      <c r="M690" s="1" t="str">
        <f t="shared" si="180"/>
        <v>-dve-</v>
      </c>
      <c r="N690" s="1" t="str">
        <f t="shared" si="181"/>
        <v>[dvə]</v>
      </c>
      <c r="O690" s="3" t="e" cm="1">
        <f t="array" ref="O690">SUM(_xlfn._xlws.FILTER($G$2:$G$2454,_xlfn.MAP($M$2:$M$2454,_xlfn.LAMBDA(_xlpm.x,_xlpm.x=$M690))))</f>
        <v>#NAME?</v>
      </c>
      <c r="P690" s="4" t="e">
        <f t="shared" si="182"/>
        <v>#NAME?</v>
      </c>
      <c r="Q690" s="6" t="e" cm="1">
        <f t="array" ref="Q690">SUM(_xlfn._xlws.FILTER($G$2:$G$2454,_xlfn.MAP($N$2:$N$2454,_xlfn.LAMBDA(_xlpm.x,_xlpm.x=$N690))))</f>
        <v>#NAME?</v>
      </c>
      <c r="R690" s="4" t="e">
        <f t="shared" si="183"/>
        <v>#NAME?</v>
      </c>
      <c r="S690" s="4" t="e">
        <f t="shared" si="184"/>
        <v>#NAME?</v>
      </c>
      <c r="T690" s="4" t="e">
        <f t="shared" si="185"/>
        <v>#NAME?</v>
      </c>
      <c r="U690" s="4" t="e">
        <f t="shared" si="186"/>
        <v>#NAME?</v>
      </c>
      <c r="V690" s="2"/>
      <c r="X690" s="2"/>
      <c r="AC690" s="2"/>
      <c r="AD690" s="2"/>
    </row>
    <row r="691" spans="1:30">
      <c r="A691" s="1" t="str">
        <f t="shared" si="172"/>
        <v>-ge- : [dʒ]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31</v>
      </c>
      <c r="F691" s="9" t="s">
        <v>409</v>
      </c>
      <c r="G691" s="3" t="e">
        <f t="shared" si="174"/>
        <v>#NAME?</v>
      </c>
      <c r="H691" s="4" t="str">
        <f t="shared" si="175"/>
        <v>dʒ</v>
      </c>
      <c r="I691" s="4" t="str">
        <f t="shared" si="176"/>
        <v>ge</v>
      </c>
      <c r="J691" s="10">
        <f t="shared" si="177"/>
        <v>2</v>
      </c>
      <c r="K691" s="1">
        <f t="shared" si="178"/>
        <v>2</v>
      </c>
      <c r="L691" s="10">
        <f t="shared" si="179"/>
        <v>2</v>
      </c>
      <c r="M691" s="1" t="str">
        <f t="shared" si="180"/>
        <v>-ge-</v>
      </c>
      <c r="N691" s="1" t="str">
        <f t="shared" si="181"/>
        <v>[dʒ]</v>
      </c>
      <c r="O691" s="3" t="e" cm="1">
        <f t="array" ref="O691">SUM(_xlfn._xlws.FILTER($G$2:$G$2454,_xlfn.MAP($M$2:$M$2454,_xlfn.LAMBDA(_xlpm.x,_xlpm.x=$M691))))</f>
        <v>#NAME?</v>
      </c>
      <c r="P691" s="4" t="e">
        <f t="shared" si="182"/>
        <v>#NAME?</v>
      </c>
      <c r="Q691" s="6" t="e" cm="1">
        <f t="array" ref="Q691">SUM(_xlfn._xlws.FILTER($G$2:$G$2454,_xlfn.MAP($N$2:$N$2454,_xlfn.LAMBDA(_xlpm.x,_xlpm.x=$N691))))</f>
        <v>#NAME?</v>
      </c>
      <c r="R691" s="4" t="e">
        <f t="shared" si="183"/>
        <v>#NAME?</v>
      </c>
      <c r="S691" s="4" t="e">
        <f t="shared" si="184"/>
        <v>#NAME?</v>
      </c>
      <c r="T691" s="4" t="e">
        <f t="shared" si="185"/>
        <v>#NAME?</v>
      </c>
      <c r="U691" s="4" t="e">
        <f t="shared" si="186"/>
        <v>#NAME?</v>
      </c>
      <c r="V691" s="2"/>
      <c r="X691" s="2"/>
      <c r="AC691" s="2"/>
      <c r="AD691" s="2"/>
    </row>
    <row r="692" spans="1:30">
      <c r="A692" s="1" t="str">
        <f t="shared" si="172"/>
        <v>-hu- : [hʌ]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15</v>
      </c>
      <c r="F692" s="9" t="s">
        <v>404</v>
      </c>
      <c r="G692" s="3" t="e">
        <f t="shared" si="174"/>
        <v>#NAME?</v>
      </c>
      <c r="H692" s="4" t="str">
        <f t="shared" si="175"/>
        <v>hʌ</v>
      </c>
      <c r="I692" s="4" t="str">
        <f t="shared" si="176"/>
        <v>hu</v>
      </c>
      <c r="J692" s="10">
        <f t="shared" si="177"/>
        <v>2</v>
      </c>
      <c r="K692" s="1">
        <f t="shared" si="178"/>
        <v>2</v>
      </c>
      <c r="L692" s="10">
        <f t="shared" si="179"/>
        <v>2</v>
      </c>
      <c r="M692" s="1" t="str">
        <f t="shared" si="180"/>
        <v>-hu-</v>
      </c>
      <c r="N692" s="1" t="str">
        <f t="shared" si="181"/>
        <v>[hʌ]</v>
      </c>
      <c r="O692" s="3" t="e" cm="1">
        <f t="array" ref="O692">SUM(_xlfn._xlws.FILTER($G$2:$G$2454,_xlfn.MAP($M$2:$M$2454,_xlfn.LAMBDA(_xlpm.x,_xlpm.x=$M692))))</f>
        <v>#NAME?</v>
      </c>
      <c r="P692" s="4" t="e">
        <f t="shared" si="182"/>
        <v>#NAME?</v>
      </c>
      <c r="Q692" s="6" t="e" cm="1">
        <f t="array" ref="Q692">SUM(_xlfn._xlws.FILTER($G$2:$G$2454,_xlfn.MAP($N$2:$N$2454,_xlfn.LAMBDA(_xlpm.x,_xlpm.x=$N692))))</f>
        <v>#NAME?</v>
      </c>
      <c r="R692" s="4" t="e">
        <f t="shared" si="183"/>
        <v>#NAME?</v>
      </c>
      <c r="S692" s="4" t="e">
        <f t="shared" si="184"/>
        <v>#NAME?</v>
      </c>
      <c r="T692" s="4" t="e">
        <f t="shared" si="185"/>
        <v>#NAME?</v>
      </c>
      <c r="U692" s="4" t="e">
        <f t="shared" si="186"/>
        <v>#NAME?</v>
      </c>
      <c r="V692" s="2"/>
      <c r="X692" s="2"/>
      <c r="AC692" s="2"/>
      <c r="AD692" s="2"/>
    </row>
    <row r="693" spans="1:30">
      <c r="A693" s="1" t="str">
        <f t="shared" si="172"/>
        <v>-nsla- : [nsleɪ]</v>
      </c>
      <c r="B693" s="1">
        <f t="shared" si="188"/>
        <v>0</v>
      </c>
      <c r="C693" s="1">
        <f t="shared" si="188"/>
        <v>0</v>
      </c>
      <c r="D693" s="1">
        <f t="shared" si="188"/>
        <v>1</v>
      </c>
      <c r="E693" s="7">
        <v>3</v>
      </c>
      <c r="F693" s="9" t="s">
        <v>570</v>
      </c>
      <c r="G693" s="3" t="e">
        <f t="shared" si="174"/>
        <v>#NAME?</v>
      </c>
      <c r="H693" s="4" t="str">
        <f t="shared" si="175"/>
        <v>nsleɪ</v>
      </c>
      <c r="I693" s="4" t="str">
        <f t="shared" si="176"/>
        <v>nsla</v>
      </c>
      <c r="J693" s="10">
        <f t="shared" si="177"/>
        <v>5</v>
      </c>
      <c r="K693" s="1">
        <f t="shared" si="178"/>
        <v>4</v>
      </c>
      <c r="L693" s="10">
        <f t="shared" si="179"/>
        <v>5</v>
      </c>
      <c r="M693" s="1" t="str">
        <f t="shared" si="180"/>
        <v>-nsla-</v>
      </c>
      <c r="N693" s="1" t="str">
        <f t="shared" si="181"/>
        <v>[nsleɪ]</v>
      </c>
      <c r="O693" s="3" t="e" cm="1">
        <f t="array" ref="O693">SUM(_xlfn._xlws.FILTER($G$2:$G$2454,_xlfn.MAP($M$2:$M$2454,_xlfn.LAMBDA(_xlpm.x,_xlpm.x=$M693))))</f>
        <v>#NAME?</v>
      </c>
      <c r="P693" s="4" t="e">
        <f t="shared" si="182"/>
        <v>#NAME?</v>
      </c>
      <c r="Q693" s="6" t="e" cm="1">
        <f t="array" ref="Q693">SUM(_xlfn._xlws.FILTER($G$2:$G$2454,_xlfn.MAP($N$2:$N$2454,_xlfn.LAMBDA(_xlpm.x,_xlpm.x=$N693))))</f>
        <v>#NAME?</v>
      </c>
      <c r="R693" s="4" t="e">
        <f t="shared" si="183"/>
        <v>#NAME?</v>
      </c>
      <c r="S693" s="4" t="e">
        <f t="shared" si="184"/>
        <v>#NAME?</v>
      </c>
      <c r="T693" s="4" t="e">
        <f t="shared" si="185"/>
        <v>#NAME?</v>
      </c>
      <c r="U693" s="4" t="e">
        <f t="shared" si="186"/>
        <v>#NAME?</v>
      </c>
      <c r="V693" s="2"/>
      <c r="X693" s="2"/>
      <c r="AC693" s="2"/>
      <c r="AD693" s="2"/>
    </row>
    <row r="694" spans="1:30">
      <c r="A694" s="1" t="str">
        <f t="shared" si="172"/>
        <v>-nve- : [nvɛ]</v>
      </c>
      <c r="B694" s="1">
        <f t="shared" si="188"/>
        <v>0</v>
      </c>
      <c r="C694" s="1">
        <f t="shared" si="188"/>
        <v>0</v>
      </c>
      <c r="D694" s="1">
        <f t="shared" si="188"/>
        <v>1</v>
      </c>
      <c r="E694" s="7">
        <v>6</v>
      </c>
      <c r="F694" s="9" t="s">
        <v>504</v>
      </c>
      <c r="G694" s="3" t="e">
        <f t="shared" si="174"/>
        <v>#NAME?</v>
      </c>
      <c r="H694" s="4" t="str">
        <f t="shared" si="175"/>
        <v>nvɛ</v>
      </c>
      <c r="I694" s="4" t="str">
        <f t="shared" si="176"/>
        <v>nve</v>
      </c>
      <c r="J694" s="10">
        <f t="shared" si="177"/>
        <v>3</v>
      </c>
      <c r="K694" s="1">
        <f t="shared" si="178"/>
        <v>3</v>
      </c>
      <c r="L694" s="10">
        <f t="shared" si="179"/>
        <v>3</v>
      </c>
      <c r="M694" s="1" t="str">
        <f t="shared" si="180"/>
        <v>-nve-</v>
      </c>
      <c r="N694" s="1" t="str">
        <f t="shared" si="181"/>
        <v>[nvɛ]</v>
      </c>
      <c r="O694" s="3" t="e" cm="1">
        <f t="array" ref="O694">SUM(_xlfn._xlws.FILTER($G$2:$G$2454,_xlfn.MAP($M$2:$M$2454,_xlfn.LAMBDA(_xlpm.x,_xlpm.x=$M694))))</f>
        <v>#NAME?</v>
      </c>
      <c r="P694" s="4" t="e">
        <f t="shared" si="182"/>
        <v>#NAME?</v>
      </c>
      <c r="Q694" s="6" t="e" cm="1">
        <f t="array" ref="Q694">SUM(_xlfn._xlws.FILTER($G$2:$G$2454,_xlfn.MAP($N$2:$N$2454,_xlfn.LAMBDA(_xlpm.x,_xlpm.x=$N694))))</f>
        <v>#NAME?</v>
      </c>
      <c r="R694" s="4" t="e">
        <f t="shared" si="183"/>
        <v>#NAME?</v>
      </c>
      <c r="S694" s="4" t="e">
        <f t="shared" si="184"/>
        <v>#NAME?</v>
      </c>
      <c r="T694" s="4" t="e">
        <f t="shared" si="185"/>
        <v>#NAME?</v>
      </c>
      <c r="U694" s="4" t="e">
        <f t="shared" si="186"/>
        <v>#NAME?</v>
      </c>
      <c r="V694" s="2"/>
      <c r="X694" s="2"/>
      <c r="AC694" s="2"/>
      <c r="AD694" s="2"/>
    </row>
    <row r="695" spans="1:30">
      <c r="A695" s="1" t="str">
        <f t="shared" si="172"/>
        <v>-rce- : [ɹsɪ]</v>
      </c>
      <c r="B695" s="1">
        <f t="shared" si="188"/>
        <v>1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1623</v>
      </c>
      <c r="G695" s="3" t="e">
        <f t="shared" si="174"/>
        <v>#NAME?</v>
      </c>
      <c r="H695" s="4" t="str">
        <f t="shared" si="175"/>
        <v>ɹsɪ</v>
      </c>
      <c r="I695" s="4" t="str">
        <f t="shared" si="176"/>
        <v>rce</v>
      </c>
      <c r="J695" s="10">
        <f t="shared" si="177"/>
        <v>3</v>
      </c>
      <c r="K695" s="1">
        <f t="shared" si="178"/>
        <v>3</v>
      </c>
      <c r="L695" s="10">
        <f t="shared" si="179"/>
        <v>3</v>
      </c>
      <c r="M695" s="1" t="str">
        <f t="shared" si="180"/>
        <v>-rce-</v>
      </c>
      <c r="N695" s="1" t="str">
        <f t="shared" si="181"/>
        <v>[ɹsɪ]</v>
      </c>
      <c r="O695" s="3" t="e" cm="1">
        <f t="array" ref="O695">SUM(_xlfn._xlws.FILTER($G$2:$G$2454,_xlfn.MAP($M$2:$M$2454,_xlfn.LAMBDA(_xlpm.x,_xlpm.x=$M695))))</f>
        <v>#NAME?</v>
      </c>
      <c r="P695" s="4" t="e">
        <f t="shared" si="182"/>
        <v>#NAME?</v>
      </c>
      <c r="Q695" s="6" t="e" cm="1">
        <f t="array" ref="Q695">SUM(_xlfn._xlws.FILTER($G$2:$G$2454,_xlfn.MAP($N$2:$N$2454,_xlfn.LAMBDA(_xlpm.x,_xlpm.x=$N695))))</f>
        <v>#NAME?</v>
      </c>
      <c r="R695" s="4" t="e">
        <f t="shared" si="183"/>
        <v>#NAME?</v>
      </c>
      <c r="S695" s="4" t="e">
        <f t="shared" si="184"/>
        <v>#NAME?</v>
      </c>
      <c r="T695" s="4" t="e">
        <f t="shared" si="185"/>
        <v>#NAME?</v>
      </c>
      <c r="U695" s="4" t="e">
        <f t="shared" si="186"/>
        <v>#NAME?</v>
      </c>
      <c r="V695" s="2"/>
      <c r="X695" s="2"/>
      <c r="AC695" s="2"/>
      <c r="AD695" s="2"/>
    </row>
    <row r="696" spans="1:30">
      <c r="A696" s="1" t="str">
        <f t="shared" si="172"/>
        <v>-scri- : [skɹɪ]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3</v>
      </c>
      <c r="F696" s="9" t="s">
        <v>571</v>
      </c>
      <c r="G696" s="3" t="e">
        <f t="shared" si="174"/>
        <v>#NAME?</v>
      </c>
      <c r="H696" s="1" t="str">
        <f t="shared" si="175"/>
        <v>skɹɪ</v>
      </c>
      <c r="I696" s="1" t="str">
        <f t="shared" si="176"/>
        <v>scri</v>
      </c>
      <c r="J696" s="10">
        <f t="shared" si="177"/>
        <v>4</v>
      </c>
      <c r="K696" s="1">
        <f t="shared" si="178"/>
        <v>4</v>
      </c>
      <c r="L696" s="10">
        <f t="shared" si="179"/>
        <v>4</v>
      </c>
      <c r="M696" s="1" t="str">
        <f t="shared" si="180"/>
        <v>-scri-</v>
      </c>
      <c r="N696" s="1" t="str">
        <f t="shared" si="181"/>
        <v>[skɹɪ]</v>
      </c>
      <c r="O696" s="3" t="e" cm="1">
        <f t="array" ref="O696">SUM(_xlfn._xlws.FILTER($G$2:$G$2454,_xlfn.MAP($M$2:$M$2454,_xlfn.LAMBDA(_xlpm.x,_xlpm.x=$M696))))</f>
        <v>#NAME?</v>
      </c>
      <c r="P696" s="4" t="e">
        <f t="shared" si="182"/>
        <v>#NAME?</v>
      </c>
      <c r="Q696" s="6" t="e" cm="1">
        <f t="array" ref="Q696">SUM(_xlfn._xlws.FILTER($G$2:$G$2454,_xlfn.MAP($N$2:$N$2454,_xlfn.LAMBDA(_xlpm.x,_xlpm.x=$N696))))</f>
        <v>#NAME?</v>
      </c>
      <c r="R696" s="4" t="e">
        <f t="shared" si="183"/>
        <v>#NAME?</v>
      </c>
      <c r="S696" s="4" t="e">
        <f t="shared" si="184"/>
        <v>#NAME?</v>
      </c>
      <c r="T696" s="4" t="e">
        <f t="shared" si="185"/>
        <v>#NAME?</v>
      </c>
      <c r="U696" s="4" t="e">
        <f t="shared" si="186"/>
        <v>#NAME?</v>
      </c>
      <c r="V696" s="2"/>
      <c r="X696" s="2"/>
      <c r="AC696" s="2"/>
      <c r="AD696" s="2"/>
    </row>
    <row r="697" spans="1:30">
      <c r="A697" s="1" t="str">
        <f t="shared" si="172"/>
        <v>-bri- : [bɹɪ]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5</v>
      </c>
      <c r="F697" s="9" t="s">
        <v>473</v>
      </c>
      <c r="G697" s="3" t="e">
        <f t="shared" si="174"/>
        <v>#NAME?</v>
      </c>
      <c r="H697" s="4" t="str">
        <f t="shared" si="175"/>
        <v>bɹɪ</v>
      </c>
      <c r="I697" s="4" t="str">
        <f t="shared" si="176"/>
        <v>bri</v>
      </c>
      <c r="J697" s="10">
        <f t="shared" si="177"/>
        <v>3</v>
      </c>
      <c r="K697" s="1">
        <f t="shared" si="178"/>
        <v>3</v>
      </c>
      <c r="L697" s="10">
        <f t="shared" si="179"/>
        <v>3</v>
      </c>
      <c r="M697" s="1" t="str">
        <f t="shared" si="180"/>
        <v>-bri-</v>
      </c>
      <c r="N697" s="1" t="str">
        <f t="shared" si="181"/>
        <v>[bɹɪ]</v>
      </c>
      <c r="O697" s="3" t="e" cm="1">
        <f t="array" ref="O697">SUM(_xlfn._xlws.FILTER($G$2:$G$2454,_xlfn.MAP($M$2:$M$2454,_xlfn.LAMBDA(_xlpm.x,_xlpm.x=$M697))))</f>
        <v>#NAME?</v>
      </c>
      <c r="P697" s="4" t="e">
        <f t="shared" si="182"/>
        <v>#NAME?</v>
      </c>
      <c r="Q697" s="6" t="e" cm="1">
        <f t="array" ref="Q697">SUM(_xlfn._xlws.FILTER($G$2:$G$2454,_xlfn.MAP($N$2:$N$2454,_xlfn.LAMBDA(_xlpm.x,_xlpm.x=$N697))))</f>
        <v>#NAME?</v>
      </c>
      <c r="R697" s="4" t="e">
        <f t="shared" si="183"/>
        <v>#NAME?</v>
      </c>
      <c r="S697" s="4" t="e">
        <f t="shared" si="184"/>
        <v>#NAME?</v>
      </c>
      <c r="T697" s="4" t="e">
        <f t="shared" si="185"/>
        <v>#NAME?</v>
      </c>
      <c r="U697" s="4" t="e">
        <f t="shared" si="186"/>
        <v>#NAME?</v>
      </c>
      <c r="V697" s="2"/>
      <c r="X697" s="2"/>
      <c r="AC697" s="2"/>
      <c r="AD697" s="2"/>
    </row>
    <row r="698" spans="1:30">
      <c r="A698" s="1" t="str">
        <f t="shared" si="172"/>
        <v>-bri- : [bɹaɪ]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5</v>
      </c>
      <c r="F698" s="9" t="s">
        <v>1204</v>
      </c>
      <c r="G698" s="3" t="e">
        <f t="shared" si="174"/>
        <v>#NAME?</v>
      </c>
      <c r="H698" s="4" t="str">
        <f t="shared" si="175"/>
        <v>bɹaɪ</v>
      </c>
      <c r="I698" s="4" t="str">
        <f t="shared" si="176"/>
        <v>bri</v>
      </c>
      <c r="J698" s="10">
        <f t="shared" si="177"/>
        <v>4</v>
      </c>
      <c r="K698" s="1">
        <f t="shared" si="178"/>
        <v>3</v>
      </c>
      <c r="L698" s="10">
        <f t="shared" si="179"/>
        <v>4</v>
      </c>
      <c r="M698" s="1" t="str">
        <f t="shared" si="180"/>
        <v>-bri-</v>
      </c>
      <c r="N698" s="1" t="str">
        <f t="shared" si="181"/>
        <v>[bɹaɪ]</v>
      </c>
      <c r="O698" s="3" t="e" cm="1">
        <f t="array" ref="O698">SUM(_xlfn._xlws.FILTER($G$2:$G$2454,_xlfn.MAP($M$2:$M$2454,_xlfn.LAMBDA(_xlpm.x,_xlpm.x=$M698))))</f>
        <v>#NAME?</v>
      </c>
      <c r="P698" s="4" t="e">
        <f t="shared" si="182"/>
        <v>#NAME?</v>
      </c>
      <c r="Q698" s="6" t="e" cm="1">
        <f t="array" ref="Q698">SUM(_xlfn._xlws.FILTER($G$2:$G$2454,_xlfn.MAP($N$2:$N$2454,_xlfn.LAMBDA(_xlpm.x,_xlpm.x=$N698))))</f>
        <v>#NAME?</v>
      </c>
      <c r="R698" s="4" t="e">
        <f t="shared" si="183"/>
        <v>#NAME?</v>
      </c>
      <c r="S698" s="4" t="e">
        <f t="shared" si="184"/>
        <v>#NAME?</v>
      </c>
      <c r="T698" s="4" t="e">
        <f t="shared" si="185"/>
        <v>#NAME?</v>
      </c>
      <c r="U698" s="4" t="e">
        <f t="shared" si="186"/>
        <v>#NAME?</v>
      </c>
      <c r="V698" s="2"/>
      <c r="X698" s="2"/>
      <c r="AC698" s="2"/>
      <c r="AD698" s="2"/>
    </row>
    <row r="699" spans="1:30">
      <c r="A699" s="1" t="str">
        <f t="shared" si="172"/>
        <v>-che- : [tʃɛ]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6</v>
      </c>
      <c r="F699" s="9" t="s">
        <v>631</v>
      </c>
      <c r="G699" s="3" t="e">
        <f t="shared" si="174"/>
        <v>#NAME?</v>
      </c>
      <c r="H699" s="4" t="str">
        <f t="shared" si="175"/>
        <v>tʃɛ</v>
      </c>
      <c r="I699" s="4" t="str">
        <f t="shared" si="176"/>
        <v>che</v>
      </c>
      <c r="J699" s="10">
        <f t="shared" si="177"/>
        <v>3</v>
      </c>
      <c r="K699" s="1">
        <f t="shared" si="178"/>
        <v>3</v>
      </c>
      <c r="L699" s="10">
        <f t="shared" si="179"/>
        <v>3</v>
      </c>
      <c r="M699" s="1" t="str">
        <f t="shared" si="180"/>
        <v>-che-</v>
      </c>
      <c r="N699" s="1" t="str">
        <f t="shared" si="181"/>
        <v>[tʃɛ]</v>
      </c>
      <c r="O699" s="3" t="e" cm="1">
        <f t="array" ref="O699">SUM(_xlfn._xlws.FILTER($G$2:$G$2454,_xlfn.MAP($M$2:$M$2454,_xlfn.LAMBDA(_xlpm.x,_xlpm.x=$M699))))</f>
        <v>#NAME?</v>
      </c>
      <c r="P699" s="4" t="e">
        <f t="shared" si="182"/>
        <v>#NAME?</v>
      </c>
      <c r="Q699" s="6" t="e" cm="1">
        <f t="array" ref="Q699">SUM(_xlfn._xlws.FILTER($G$2:$G$2454,_xlfn.MAP($N$2:$N$2454,_xlfn.LAMBDA(_xlpm.x,_xlpm.x=$N699))))</f>
        <v>#NAME?</v>
      </c>
      <c r="R699" s="4" t="e">
        <f t="shared" si="183"/>
        <v>#NAME?</v>
      </c>
      <c r="S699" s="4" t="e">
        <f t="shared" si="184"/>
        <v>#NAME?</v>
      </c>
      <c r="T699" s="4" t="e">
        <f t="shared" si="185"/>
        <v>#NAME?</v>
      </c>
      <c r="U699" s="4" t="e">
        <f t="shared" si="186"/>
        <v>#NAME?</v>
      </c>
      <c r="V699" s="2"/>
      <c r="X699" s="2"/>
      <c r="AC699" s="2"/>
      <c r="AD699" s="2"/>
    </row>
    <row r="700" spans="1:30">
      <c r="A700" s="1" t="str">
        <f t="shared" si="172"/>
        <v>-pro- : [pɹə]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25</v>
      </c>
      <c r="F700" s="9" t="s">
        <v>381</v>
      </c>
      <c r="G700" s="3" t="e">
        <f t="shared" si="174"/>
        <v>#NAME?</v>
      </c>
      <c r="H700" s="4" t="str">
        <f t="shared" si="175"/>
        <v>pɹə</v>
      </c>
      <c r="I700" s="4" t="str">
        <f t="shared" si="176"/>
        <v>pro</v>
      </c>
      <c r="J700" s="10">
        <f t="shared" si="177"/>
        <v>3</v>
      </c>
      <c r="K700" s="1">
        <f t="shared" si="178"/>
        <v>3</v>
      </c>
      <c r="L700" s="10">
        <f t="shared" si="179"/>
        <v>3</v>
      </c>
      <c r="M700" s="1" t="str">
        <f t="shared" si="180"/>
        <v>-pro-</v>
      </c>
      <c r="N700" s="1" t="str">
        <f t="shared" si="181"/>
        <v>[pɹə]</v>
      </c>
      <c r="O700" s="3" t="e" cm="1">
        <f t="array" ref="O700">SUM(_xlfn._xlws.FILTER($G$2:$G$2454,_xlfn.MAP($M$2:$M$2454,_xlfn.LAMBDA(_xlpm.x,_xlpm.x=$M700))))</f>
        <v>#NAME?</v>
      </c>
      <c r="P700" s="4" t="e">
        <f t="shared" si="182"/>
        <v>#NAME?</v>
      </c>
      <c r="Q700" s="6" t="e" cm="1">
        <f t="array" ref="Q700">SUM(_xlfn._xlws.FILTER($G$2:$G$2454,_xlfn.MAP($N$2:$N$2454,_xlfn.LAMBDA(_xlpm.x,_xlpm.x=$N700))))</f>
        <v>#NAME?</v>
      </c>
      <c r="R700" s="4" t="e">
        <f t="shared" si="183"/>
        <v>#NAME?</v>
      </c>
      <c r="S700" s="4" t="e">
        <f t="shared" si="184"/>
        <v>#NAME?</v>
      </c>
      <c r="T700" s="4" t="e">
        <f t="shared" si="185"/>
        <v>#NAME?</v>
      </c>
      <c r="U700" s="4" t="e">
        <f t="shared" si="186"/>
        <v>#NAME?</v>
      </c>
      <c r="V700" s="2"/>
      <c r="X700" s="2"/>
      <c r="AC700" s="2"/>
      <c r="AD700" s="2"/>
    </row>
    <row r="701" spans="1:30">
      <c r="A701" s="1" t="str">
        <f t="shared" si="172"/>
        <v>-stu- : [stu]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5</v>
      </c>
      <c r="F701" s="9" t="s">
        <v>275</v>
      </c>
      <c r="G701" s="3" t="e">
        <f t="shared" si="174"/>
        <v>#NAME?</v>
      </c>
      <c r="H701" s="4" t="str">
        <f t="shared" si="175"/>
        <v>stu</v>
      </c>
      <c r="I701" s="4" t="str">
        <f t="shared" si="176"/>
        <v>stu</v>
      </c>
      <c r="J701" s="10">
        <f t="shared" si="177"/>
        <v>3</v>
      </c>
      <c r="K701" s="1">
        <f t="shared" si="178"/>
        <v>3</v>
      </c>
      <c r="L701" s="10">
        <f t="shared" si="179"/>
        <v>3</v>
      </c>
      <c r="M701" s="1" t="str">
        <f t="shared" si="180"/>
        <v>-stu-</v>
      </c>
      <c r="N701" s="1" t="str">
        <f t="shared" si="181"/>
        <v>[stu]</v>
      </c>
      <c r="O701" s="3" t="e" cm="1">
        <f t="array" ref="O701">SUM(_xlfn._xlws.FILTER($G$2:$G$2454,_xlfn.MAP($M$2:$M$2454,_xlfn.LAMBDA(_xlpm.x,_xlpm.x=$M701))))</f>
        <v>#NAME?</v>
      </c>
      <c r="P701" s="4" t="e">
        <f t="shared" si="182"/>
        <v>#NAME?</v>
      </c>
      <c r="Q701" s="6" t="e" cm="1">
        <f t="array" ref="Q701">SUM(_xlfn._xlws.FILTER($G$2:$G$2454,_xlfn.MAP($N$2:$N$2454,_xlfn.LAMBDA(_xlpm.x,_xlpm.x=$N701))))</f>
        <v>#NAME?</v>
      </c>
      <c r="R701" s="4" t="e">
        <f t="shared" si="183"/>
        <v>#NAME?</v>
      </c>
      <c r="S701" s="4" t="e">
        <f t="shared" si="184"/>
        <v>#NAME?</v>
      </c>
      <c r="T701" s="4" t="e">
        <f t="shared" si="185"/>
        <v>#NAME?</v>
      </c>
      <c r="U701" s="4" t="e">
        <f t="shared" si="186"/>
        <v>#NAME?</v>
      </c>
      <c r="V701" s="2"/>
      <c r="X701" s="2"/>
      <c r="AC701" s="2"/>
      <c r="AD701" s="2"/>
    </row>
    <row r="702" spans="1:30">
      <c r="A702" s="1" t="str">
        <f t="shared" si="172"/>
        <v>-l- : [lɪ]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1878</v>
      </c>
      <c r="G702" s="3" t="e">
        <f t="shared" si="174"/>
        <v>#NAME?</v>
      </c>
      <c r="H702" s="4" t="str">
        <f t="shared" si="175"/>
        <v>lɪ</v>
      </c>
      <c r="I702" s="4" t="str">
        <f t="shared" si="176"/>
        <v>l</v>
      </c>
      <c r="J702" s="10">
        <f t="shared" si="177"/>
        <v>2</v>
      </c>
      <c r="K702" s="1">
        <f t="shared" si="178"/>
        <v>1</v>
      </c>
      <c r="L702" s="10">
        <f t="shared" si="179"/>
        <v>2</v>
      </c>
      <c r="M702" s="1" t="str">
        <f t="shared" si="180"/>
        <v>-l-</v>
      </c>
      <c r="N702" s="1" t="str">
        <f t="shared" si="181"/>
        <v>[lɪ]</v>
      </c>
      <c r="O702" s="3" t="e" cm="1">
        <f t="array" ref="O702">SUM(_xlfn._xlws.FILTER($G$2:$G$2454,_xlfn.MAP($M$2:$M$2454,_xlfn.LAMBDA(_xlpm.x,_xlpm.x=$M702))))</f>
        <v>#NAME?</v>
      </c>
      <c r="P702" s="4" t="e">
        <f t="shared" si="182"/>
        <v>#NAME?</v>
      </c>
      <c r="Q702" s="6" t="e" cm="1">
        <f t="array" ref="Q702">SUM(_xlfn._xlws.FILTER($G$2:$G$2454,_xlfn.MAP($N$2:$N$2454,_xlfn.LAMBDA(_xlpm.x,_xlpm.x=$N702))))</f>
        <v>#NAME?</v>
      </c>
      <c r="R702" s="4" t="e">
        <f t="shared" si="183"/>
        <v>#NAME?</v>
      </c>
      <c r="S702" s="4" t="e">
        <f t="shared" si="184"/>
        <v>#NAME?</v>
      </c>
      <c r="T702" s="4" t="e">
        <f t="shared" si="185"/>
        <v>#NAME?</v>
      </c>
      <c r="U702" s="4" t="e">
        <f t="shared" si="186"/>
        <v>#NAME?</v>
      </c>
      <c r="V702" s="2"/>
      <c r="X702" s="2"/>
      <c r="AC702" s="2"/>
      <c r="AD702" s="2"/>
    </row>
    <row r="703" spans="1:30">
      <c r="A703" s="1" t="str">
        <f t="shared" si="172"/>
        <v>-ga- : [ɡə]</v>
      </c>
      <c r="B703" s="1">
        <f t="shared" si="189"/>
        <v>0</v>
      </c>
      <c r="C703" s="1">
        <f t="shared" si="189"/>
        <v>0</v>
      </c>
      <c r="D703" s="1">
        <f t="shared" si="189"/>
        <v>0</v>
      </c>
      <c r="E703" s="7">
        <v>13</v>
      </c>
      <c r="F703" s="9" t="s">
        <v>633</v>
      </c>
      <c r="G703" s="3" t="e">
        <f t="shared" si="174"/>
        <v>#NAME?</v>
      </c>
      <c r="H703" s="1" t="str">
        <f t="shared" si="175"/>
        <v>ɡə</v>
      </c>
      <c r="I703" s="1" t="str">
        <f t="shared" si="176"/>
        <v>ga</v>
      </c>
      <c r="J703" s="10">
        <f t="shared" si="177"/>
        <v>2</v>
      </c>
      <c r="K703" s="1">
        <f t="shared" si="178"/>
        <v>2</v>
      </c>
      <c r="L703" s="10">
        <f t="shared" si="179"/>
        <v>2</v>
      </c>
      <c r="M703" s="1" t="str">
        <f t="shared" si="180"/>
        <v>-ga-</v>
      </c>
      <c r="N703" s="1" t="str">
        <f t="shared" si="181"/>
        <v>[ɡə]</v>
      </c>
      <c r="O703" s="3" t="e" cm="1">
        <f t="array" ref="O703">SUM(_xlfn._xlws.FILTER($G$2:$G$2454,_xlfn.MAP($M$2:$M$2454,_xlfn.LAMBDA(_xlpm.x,_xlpm.x=$M703))))</f>
        <v>#NAME?</v>
      </c>
      <c r="P703" s="4" t="e">
        <f t="shared" si="182"/>
        <v>#NAME?</v>
      </c>
      <c r="Q703" s="6" t="e" cm="1">
        <f t="array" ref="Q703">SUM(_xlfn._xlws.FILTER($G$2:$G$2454,_xlfn.MAP($N$2:$N$2454,_xlfn.LAMBDA(_xlpm.x,_xlpm.x=$N703))))</f>
        <v>#NAME?</v>
      </c>
      <c r="R703" s="4" t="e">
        <f t="shared" si="183"/>
        <v>#NAME?</v>
      </c>
      <c r="S703" s="4" t="e">
        <f t="shared" si="184"/>
        <v>#NAME?</v>
      </c>
      <c r="T703" s="4" t="e">
        <f t="shared" si="185"/>
        <v>#NAME?</v>
      </c>
      <c r="U703" s="4" t="e">
        <f t="shared" si="186"/>
        <v>#NAME?</v>
      </c>
      <c r="V703" s="2"/>
      <c r="X703" s="2"/>
      <c r="AC703" s="2"/>
      <c r="AD703" s="2"/>
    </row>
    <row r="704" spans="1:30">
      <c r="A704" s="1" t="str">
        <f t="shared" si="172"/>
        <v>-ha- : [hɛ]</v>
      </c>
      <c r="B704" s="1">
        <f t="shared" si="189"/>
        <v>0</v>
      </c>
      <c r="C704" s="1">
        <f t="shared" si="189"/>
        <v>0</v>
      </c>
      <c r="D704" s="1">
        <f t="shared" si="189"/>
        <v>0</v>
      </c>
      <c r="E704" s="7">
        <v>1</v>
      </c>
      <c r="F704" s="9" t="s">
        <v>2002</v>
      </c>
      <c r="G704" s="3" t="e">
        <f t="shared" si="174"/>
        <v>#NAME?</v>
      </c>
      <c r="H704" s="4" t="str">
        <f t="shared" si="175"/>
        <v>hɛ</v>
      </c>
      <c r="I704" s="4" t="str">
        <f t="shared" si="176"/>
        <v>ha</v>
      </c>
      <c r="J704" s="10">
        <f t="shared" si="177"/>
        <v>2</v>
      </c>
      <c r="K704" s="1">
        <f t="shared" si="178"/>
        <v>2</v>
      </c>
      <c r="L704" s="10">
        <f t="shared" si="179"/>
        <v>2</v>
      </c>
      <c r="M704" s="1" t="str">
        <f t="shared" si="180"/>
        <v>-ha-</v>
      </c>
      <c r="N704" s="1" t="str">
        <f t="shared" si="181"/>
        <v>[hɛ]</v>
      </c>
      <c r="O704" s="3" t="e" cm="1">
        <f t="array" ref="O704">SUM(_xlfn._xlws.FILTER($G$2:$G$2454,_xlfn.MAP($M$2:$M$2454,_xlfn.LAMBDA(_xlpm.x,_xlpm.x=$M704))))</f>
        <v>#NAME?</v>
      </c>
      <c r="P704" s="4" t="e">
        <f t="shared" si="182"/>
        <v>#NAME?</v>
      </c>
      <c r="Q704" s="6" t="e" cm="1">
        <f t="array" ref="Q704">SUM(_xlfn._xlws.FILTER($G$2:$G$2454,_xlfn.MAP($N$2:$N$2454,_xlfn.LAMBDA(_xlpm.x,_xlpm.x=$N704))))</f>
        <v>#NAME?</v>
      </c>
      <c r="R704" s="4" t="e">
        <f t="shared" si="183"/>
        <v>#NAME?</v>
      </c>
      <c r="S704" s="4" t="e">
        <f t="shared" si="184"/>
        <v>#NAME?</v>
      </c>
      <c r="T704" s="4" t="e">
        <f t="shared" si="185"/>
        <v>#NAME?</v>
      </c>
      <c r="U704" s="4" t="e">
        <f t="shared" si="186"/>
        <v>#NAME?</v>
      </c>
      <c r="V704" s="2"/>
      <c r="X704" s="2"/>
      <c r="AC704" s="2"/>
      <c r="AD704" s="2"/>
    </row>
    <row r="705" spans="1:30">
      <c r="A705" s="1" t="str">
        <f t="shared" si="172"/>
        <v>-ju- : [dʒʌ]</v>
      </c>
      <c r="B705" s="1">
        <f t="shared" si="189"/>
        <v>0</v>
      </c>
      <c r="C705" s="1">
        <f t="shared" si="189"/>
        <v>0</v>
      </c>
      <c r="D705" s="1">
        <f t="shared" si="189"/>
        <v>0</v>
      </c>
      <c r="E705" s="7">
        <v>8</v>
      </c>
      <c r="F705" s="9" t="s">
        <v>444</v>
      </c>
      <c r="G705" s="3" t="e">
        <f t="shared" si="174"/>
        <v>#NAME?</v>
      </c>
      <c r="H705" s="4" t="str">
        <f t="shared" si="175"/>
        <v>dʒʌ</v>
      </c>
      <c r="I705" s="4" t="str">
        <f t="shared" si="176"/>
        <v>ju</v>
      </c>
      <c r="J705" s="10">
        <f t="shared" si="177"/>
        <v>3</v>
      </c>
      <c r="K705" s="1">
        <f t="shared" si="178"/>
        <v>2</v>
      </c>
      <c r="L705" s="10">
        <f t="shared" si="179"/>
        <v>3</v>
      </c>
      <c r="M705" s="1" t="str">
        <f t="shared" si="180"/>
        <v>-ju-</v>
      </c>
      <c r="N705" s="1" t="str">
        <f t="shared" si="181"/>
        <v>[dʒʌ]</v>
      </c>
      <c r="O705" s="3" t="e" cm="1">
        <f t="array" ref="O705">SUM(_xlfn._xlws.FILTER($G$2:$G$2454,_xlfn.MAP($M$2:$M$2454,_xlfn.LAMBDA(_xlpm.x,_xlpm.x=$M705))))</f>
        <v>#NAME?</v>
      </c>
      <c r="P705" s="4" t="e">
        <f t="shared" si="182"/>
        <v>#NAME?</v>
      </c>
      <c r="Q705" s="6" t="e" cm="1">
        <f t="array" ref="Q705">SUM(_xlfn._xlws.FILTER($G$2:$G$2454,_xlfn.MAP($N$2:$N$2454,_xlfn.LAMBDA(_xlpm.x,_xlpm.x=$N705))))</f>
        <v>#NAME?</v>
      </c>
      <c r="R705" s="4" t="e">
        <f t="shared" si="183"/>
        <v>#NAME?</v>
      </c>
      <c r="S705" s="4" t="e">
        <f t="shared" si="184"/>
        <v>#NAME?</v>
      </c>
      <c r="T705" s="4" t="e">
        <f t="shared" si="185"/>
        <v>#NAME?</v>
      </c>
      <c r="U705" s="4" t="e">
        <f t="shared" si="186"/>
        <v>#NAME?</v>
      </c>
      <c r="V705" s="2"/>
      <c r="X705" s="2"/>
      <c r="AC705" s="2"/>
      <c r="AD705" s="2"/>
    </row>
    <row r="706" spans="1:30">
      <c r="A706" s="1" t="str">
        <f t="shared" ref="A706:A769" si="190">_xlfn.LET(_xlpm.sep," : ",CONCATENATE(M706,_xlpm.sep,N706))</f>
        <v>-ne- : [nɪ]</v>
      </c>
      <c r="B706" s="1">
        <f t="shared" si="189"/>
        <v>0</v>
      </c>
      <c r="C706" s="1">
        <f t="shared" si="189"/>
        <v>0</v>
      </c>
      <c r="D706" s="1">
        <f t="shared" si="189"/>
        <v>1</v>
      </c>
      <c r="E706" s="7">
        <v>4</v>
      </c>
      <c r="F706" s="9" t="s">
        <v>1692</v>
      </c>
      <c r="G706" s="3" t="e">
        <f t="shared" ref="G706:G769" si="191">E706/freq.sum.r6e</f>
        <v>#NAME?</v>
      </c>
      <c r="H706" s="1" t="str">
        <f t="shared" ref="H706:H769" si="192">_xlfn.LET(_xlpm.sep,":",_xlpm.w,$F706,LEFT(_xlpm.w,FIND(_xlpm.sep,_xlpm.w)-1))</f>
        <v>nɪ</v>
      </c>
      <c r="I706" s="1" t="str">
        <f t="shared" ref="I706:I769" si="193">_xlfn.LET(_xlpm.sep,":",_xlpm.w,$F706,RIGHT(_xlpm.w,LEN(_xlpm.w)-FIND(_xlpm.sep,_xlpm.w)))</f>
        <v>ne</v>
      </c>
      <c r="J706" s="10">
        <f t="shared" ref="J706:J769" si="194">_xlfn.LET(_xlpm.w,H706,LEN(_xlpm.w))</f>
        <v>2</v>
      </c>
      <c r="K706" s="1">
        <f t="shared" ref="K706:K769" si="195">_xlfn.LET(_xlpm.w,I706,LEN(_xlpm.w))</f>
        <v>2</v>
      </c>
      <c r="L706" s="10">
        <f t="shared" ref="L706:L769" si="196">_xlfn.LET(_xlpm.a,J706,_xlpm.b,K706,MAX(_xlpm.a,_xlpm.b))</f>
        <v>2</v>
      </c>
      <c r="M706" s="1" t="str">
        <f t="shared" ref="M706:M769" si="197">_xlfn.LET(_xlpm.sep,":",_xlpm.w,$F706,_xlfn.CONCAT("-",RIGHT(_xlpm.w,LEN(_xlpm.w)-FIND(_xlpm.sep,_xlpm.w)),"-"))</f>
        <v>-ne-</v>
      </c>
      <c r="N706" s="1" t="str">
        <f t="shared" ref="N706:N769" si="198">_xlfn.LET(_xlpm.sep,":",_xlpm.w,$F706,_xlfn.CONCAT("[",LEFT(_xlpm.w,FIND(_xlpm.sep,_xlpm.w)-1),"]"))</f>
        <v>[nɪ]</v>
      </c>
      <c r="O706" s="3" t="e" cm="1">
        <f t="array" ref="O706">SUM(_xlfn._xlws.FILTER($G$2:$G$2454,_xlfn.MAP($M$2:$M$2454,_xlfn.LAMBDA(_xlpm.x,_xlpm.x=$M706))))</f>
        <v>#NAME?</v>
      </c>
      <c r="P706" s="4" t="e">
        <f t="shared" ref="P706:P769" si="199">$G706/O706</f>
        <v>#NAME?</v>
      </c>
      <c r="Q706" s="6" t="e" cm="1">
        <f t="array" ref="Q706">SUM(_xlfn._xlws.FILTER($G$2:$G$2454,_xlfn.MAP($N$2:$N$2454,_xlfn.LAMBDA(_xlpm.x,_xlpm.x=$N706))))</f>
        <v>#NAME?</v>
      </c>
      <c r="R706" s="4" t="e">
        <f t="shared" ref="R706:R769" si="200">$G706/Q706</f>
        <v>#NAME?</v>
      </c>
      <c r="S706" s="4" t="e">
        <f t="shared" ref="S706:S769" si="201">_xlfn.LET(_xlpm.freq,E706,_xlpm.size,L706+1,_xlpm.F,T706,LOG(1+_xlpm.freq)*LOG(1+_xlpm.size)*_xlpm.F)</f>
        <v>#NAME?</v>
      </c>
      <c r="T706" s="4" t="e">
        <f t="shared" ref="T706:T769" si="202">_xlfn.LET(_xlpm.a,R706,_xlpm.b,P706,2*_xlpm.a*_xlpm.b/(_xlpm.a+_xlpm.b))</f>
        <v>#NAME?</v>
      </c>
      <c r="U706" s="4" t="e">
        <f t="shared" ref="U706:U769" si="203">_xlfn.LET(_xlpm.p,P706,_xlpm.q,R706,LOG(_xlpm.p/_xlpm.q))</f>
        <v>#NAME?</v>
      </c>
      <c r="V706" s="2"/>
      <c r="X706" s="2"/>
      <c r="AC706" s="2"/>
      <c r="AD706" s="2"/>
    </row>
    <row r="707" spans="1:30">
      <c r="A707" s="1" t="str">
        <f t="shared" si="190"/>
        <v>-wa- : [wə]</v>
      </c>
      <c r="B707" s="1">
        <f t="shared" si="189"/>
        <v>0</v>
      </c>
      <c r="C707" s="1">
        <f t="shared" si="189"/>
        <v>0</v>
      </c>
      <c r="D707" s="1">
        <f t="shared" si="189"/>
        <v>0</v>
      </c>
      <c r="E707" s="7">
        <v>6</v>
      </c>
      <c r="F707" s="9" t="s">
        <v>1318</v>
      </c>
      <c r="G707" s="3" t="e">
        <f t="shared" si="191"/>
        <v>#NAME?</v>
      </c>
      <c r="H707" s="1" t="str">
        <f t="shared" si="192"/>
        <v>wə</v>
      </c>
      <c r="I707" s="1" t="str">
        <f t="shared" si="193"/>
        <v>wa</v>
      </c>
      <c r="J707" s="10">
        <f t="shared" si="194"/>
        <v>2</v>
      </c>
      <c r="K707" s="1">
        <f t="shared" si="195"/>
        <v>2</v>
      </c>
      <c r="L707" s="10">
        <f t="shared" si="196"/>
        <v>2</v>
      </c>
      <c r="M707" s="1" t="str">
        <f t="shared" si="197"/>
        <v>-wa-</v>
      </c>
      <c r="N707" s="1" t="str">
        <f t="shared" si="198"/>
        <v>[wə]</v>
      </c>
      <c r="O707" s="4" t="e" cm="1">
        <f t="array" ref="O707">SUM(_xlfn._xlws.FILTER($G$2:$G$2454,_xlfn.MAP($M$2:$M$2454,_xlfn.LAMBDA(_xlpm.x,_xlpm.x=$M707))))</f>
        <v>#NAME?</v>
      </c>
      <c r="P707" s="4" t="e">
        <f t="shared" si="199"/>
        <v>#NAME?</v>
      </c>
      <c r="Q707" s="6" t="e" cm="1">
        <f t="array" ref="Q707">SUM(_xlfn._xlws.FILTER($G$2:$G$2454,_xlfn.MAP($N$2:$N$2454,_xlfn.LAMBDA(_xlpm.x,_xlpm.x=$N707))))</f>
        <v>#NAME?</v>
      </c>
      <c r="R707" s="4" t="e">
        <f t="shared" si="200"/>
        <v>#NAME?</v>
      </c>
      <c r="S707" s="4" t="e">
        <f t="shared" si="201"/>
        <v>#NAME?</v>
      </c>
      <c r="T707" s="4" t="e">
        <f t="shared" si="202"/>
        <v>#NAME?</v>
      </c>
      <c r="U707" s="4" t="e">
        <f t="shared" si="203"/>
        <v>#NAME?</v>
      </c>
      <c r="V707" s="2"/>
      <c r="X707" s="2"/>
      <c r="AC707" s="2"/>
      <c r="AD707" s="2"/>
    </row>
    <row r="708" spans="1:30">
      <c r="A708" s="1" t="str">
        <f t="shared" si="190"/>
        <v>-ke- : [kɛ]</v>
      </c>
      <c r="B708" s="1">
        <f t="shared" si="189"/>
        <v>0</v>
      </c>
      <c r="C708" s="1">
        <f t="shared" si="189"/>
        <v>0</v>
      </c>
      <c r="D708" s="1">
        <f t="shared" si="189"/>
        <v>0</v>
      </c>
      <c r="E708" s="7">
        <v>2</v>
      </c>
      <c r="F708" s="9" t="s">
        <v>1620</v>
      </c>
      <c r="G708" s="3" t="e">
        <f t="shared" si="191"/>
        <v>#NAME?</v>
      </c>
      <c r="H708" s="1" t="str">
        <f t="shared" si="192"/>
        <v>kɛ</v>
      </c>
      <c r="I708" s="1" t="str">
        <f t="shared" si="193"/>
        <v>ke</v>
      </c>
      <c r="J708" s="10">
        <f t="shared" si="194"/>
        <v>2</v>
      </c>
      <c r="K708" s="1">
        <f t="shared" si="195"/>
        <v>2</v>
      </c>
      <c r="L708" s="10">
        <f t="shared" si="196"/>
        <v>2</v>
      </c>
      <c r="M708" s="1" t="str">
        <f t="shared" si="197"/>
        <v>-ke-</v>
      </c>
      <c r="N708" s="1" t="str">
        <f t="shared" si="198"/>
        <v>[kɛ]</v>
      </c>
      <c r="O708" s="3" t="e" cm="1">
        <f t="array" ref="O708">SUM(_xlfn._xlws.FILTER($G$2:$G$2454,_xlfn.MAP($M$2:$M$2454,_xlfn.LAMBDA(_xlpm.x,_xlpm.x=$M708))))</f>
        <v>#NAME?</v>
      </c>
      <c r="P708" s="4" t="e">
        <f t="shared" si="199"/>
        <v>#NAME?</v>
      </c>
      <c r="Q708" s="6" t="e" cm="1">
        <f t="array" ref="Q708">SUM(_xlfn._xlws.FILTER($G$2:$G$2454,_xlfn.MAP($N$2:$N$2454,_xlfn.LAMBDA(_xlpm.x,_xlpm.x=$N708))))</f>
        <v>#NAME?</v>
      </c>
      <c r="R708" s="4" t="e">
        <f t="shared" si="200"/>
        <v>#NAME?</v>
      </c>
      <c r="S708" s="4" t="e">
        <f t="shared" si="201"/>
        <v>#NAME?</v>
      </c>
      <c r="T708" s="4" t="e">
        <f t="shared" si="202"/>
        <v>#NAME?</v>
      </c>
      <c r="U708" s="4" t="e">
        <f t="shared" si="203"/>
        <v>#NAME?</v>
      </c>
      <c r="V708" s="2"/>
      <c r="X708" s="2"/>
      <c r="AC708" s="2"/>
      <c r="AD708" s="2"/>
    </row>
    <row r="709" spans="1:30">
      <c r="A709" s="1" t="str">
        <f t="shared" si="190"/>
        <v>-te- : [tɪ]</v>
      </c>
      <c r="B709" s="1">
        <f t="shared" si="189"/>
        <v>0</v>
      </c>
      <c r="C709" s="1">
        <f t="shared" si="189"/>
        <v>0</v>
      </c>
      <c r="D709" s="1">
        <f t="shared" si="189"/>
        <v>0</v>
      </c>
      <c r="E709" s="7">
        <v>10</v>
      </c>
      <c r="F709" s="9" t="s">
        <v>1428</v>
      </c>
      <c r="G709" s="3" t="e">
        <f t="shared" si="191"/>
        <v>#NAME?</v>
      </c>
      <c r="H709" s="4" t="str">
        <f t="shared" si="192"/>
        <v>tɪ</v>
      </c>
      <c r="I709" s="4" t="str">
        <f t="shared" si="193"/>
        <v>te</v>
      </c>
      <c r="J709" s="10">
        <f t="shared" si="194"/>
        <v>2</v>
      </c>
      <c r="K709" s="1">
        <f t="shared" si="195"/>
        <v>2</v>
      </c>
      <c r="L709" s="10">
        <f t="shared" si="196"/>
        <v>2</v>
      </c>
      <c r="M709" s="1" t="str">
        <f t="shared" si="197"/>
        <v>-te-</v>
      </c>
      <c r="N709" s="1" t="str">
        <f t="shared" si="198"/>
        <v>[tɪ]</v>
      </c>
      <c r="O709" s="3" t="e" cm="1">
        <f t="array" ref="O709">SUM(_xlfn._xlws.FILTER($G$2:$G$2454,_xlfn.MAP($M$2:$M$2454,_xlfn.LAMBDA(_xlpm.x,_xlpm.x=$M709))))</f>
        <v>#NAME?</v>
      </c>
      <c r="P709" s="4" t="e">
        <f t="shared" si="199"/>
        <v>#NAME?</v>
      </c>
      <c r="Q709" s="6" t="e" cm="1">
        <f t="array" ref="Q709">SUM(_xlfn._xlws.FILTER($G$2:$G$2454,_xlfn.MAP($N$2:$N$2454,_xlfn.LAMBDA(_xlpm.x,_xlpm.x=$N709))))</f>
        <v>#NAME?</v>
      </c>
      <c r="R709" s="4" t="e">
        <f t="shared" si="200"/>
        <v>#NAME?</v>
      </c>
      <c r="S709" s="4" t="e">
        <f t="shared" si="201"/>
        <v>#NAME?</v>
      </c>
      <c r="T709" s="4" t="e">
        <f t="shared" si="202"/>
        <v>#NAME?</v>
      </c>
      <c r="U709" s="4" t="e">
        <f t="shared" si="203"/>
        <v>#NAME?</v>
      </c>
      <c r="V709" s="2"/>
      <c r="X709" s="2"/>
      <c r="AC709" s="2"/>
      <c r="AD709" s="2"/>
    </row>
    <row r="710" spans="1:30">
      <c r="A710" s="1" t="str">
        <f t="shared" si="190"/>
        <v>-ea- : [ɜ]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6</v>
      </c>
      <c r="F710" s="9" t="s">
        <v>723</v>
      </c>
      <c r="G710" s="3" t="e">
        <f t="shared" si="191"/>
        <v>#NAME?</v>
      </c>
      <c r="H710" s="4" t="str">
        <f t="shared" si="192"/>
        <v>ɜ</v>
      </c>
      <c r="I710" s="4" t="str">
        <f t="shared" si="193"/>
        <v>ea</v>
      </c>
      <c r="J710" s="10">
        <f t="shared" si="194"/>
        <v>1</v>
      </c>
      <c r="K710" s="1">
        <f t="shared" si="195"/>
        <v>2</v>
      </c>
      <c r="L710" s="10">
        <f t="shared" si="196"/>
        <v>2</v>
      </c>
      <c r="M710" s="1" t="str">
        <f t="shared" si="197"/>
        <v>-ea-</v>
      </c>
      <c r="N710" s="1" t="str">
        <f t="shared" si="198"/>
        <v>[ɜ]</v>
      </c>
      <c r="O710" s="3" t="e" cm="1">
        <f t="array" ref="O710">SUM(_xlfn._xlws.FILTER($G$2:$G$2454,_xlfn.MAP($M$2:$M$2454,_xlfn.LAMBDA(_xlpm.x,_xlpm.x=$M710))))</f>
        <v>#NAME?</v>
      </c>
      <c r="P710" s="4" t="e">
        <f t="shared" si="199"/>
        <v>#NAME?</v>
      </c>
      <c r="Q710" s="6" t="e" cm="1">
        <f t="array" ref="Q710">SUM(_xlfn._xlws.FILTER($G$2:$G$2454,_xlfn.MAP($N$2:$N$2454,_xlfn.LAMBDA(_xlpm.x,_xlpm.x=$N710))))</f>
        <v>#NAME?</v>
      </c>
      <c r="R710" s="4" t="e">
        <f t="shared" si="200"/>
        <v>#NAME?</v>
      </c>
      <c r="S710" s="4" t="e">
        <f t="shared" si="201"/>
        <v>#NAME?</v>
      </c>
      <c r="T710" s="4" t="e">
        <f t="shared" si="202"/>
        <v>#NAME?</v>
      </c>
      <c r="U710" s="4" t="e">
        <f t="shared" si="203"/>
        <v>#NAME?</v>
      </c>
      <c r="V710" s="2"/>
      <c r="X710" s="2"/>
      <c r="AC710" s="2"/>
      <c r="AD710" s="2"/>
    </row>
    <row r="711" spans="1:30">
      <c r="A711" s="1" t="str">
        <f t="shared" si="190"/>
        <v>-lu- : [lʌ]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5</v>
      </c>
      <c r="F711" s="9" t="s">
        <v>1046</v>
      </c>
      <c r="G711" s="3" t="e">
        <f t="shared" si="191"/>
        <v>#NAME?</v>
      </c>
      <c r="H711" s="4" t="str">
        <f t="shared" si="192"/>
        <v>lʌ</v>
      </c>
      <c r="I711" s="4" t="str">
        <f t="shared" si="193"/>
        <v>lu</v>
      </c>
      <c r="J711" s="10">
        <f t="shared" si="194"/>
        <v>2</v>
      </c>
      <c r="K711" s="1">
        <f t="shared" si="195"/>
        <v>2</v>
      </c>
      <c r="L711" s="10">
        <f t="shared" si="196"/>
        <v>2</v>
      </c>
      <c r="M711" s="1" t="str">
        <f t="shared" si="197"/>
        <v>-lu-</v>
      </c>
      <c r="N711" s="1" t="str">
        <f t="shared" si="198"/>
        <v>[lʌ]</v>
      </c>
      <c r="O711" s="3" t="e" cm="1">
        <f t="array" ref="O711">SUM(_xlfn._xlws.FILTER($G$2:$G$2454,_xlfn.MAP($M$2:$M$2454,_xlfn.LAMBDA(_xlpm.x,_xlpm.x=$M711))))</f>
        <v>#NAME?</v>
      </c>
      <c r="P711" s="4" t="e">
        <f t="shared" si="199"/>
        <v>#NAME?</v>
      </c>
      <c r="Q711" s="6" t="e" cm="1">
        <f t="array" ref="Q711">SUM(_xlfn._xlws.FILTER($G$2:$G$2454,_xlfn.MAP($N$2:$N$2454,_xlfn.LAMBDA(_xlpm.x,_xlpm.x=$N711))))</f>
        <v>#NAME?</v>
      </c>
      <c r="R711" s="4" t="e">
        <f t="shared" si="200"/>
        <v>#NAME?</v>
      </c>
      <c r="S711" s="4" t="e">
        <f t="shared" si="201"/>
        <v>#NAME?</v>
      </c>
      <c r="T711" s="4" t="e">
        <f t="shared" si="202"/>
        <v>#NAME?</v>
      </c>
      <c r="U711" s="4" t="e">
        <f t="shared" si="203"/>
        <v>#NAME?</v>
      </c>
      <c r="V711" s="2"/>
      <c r="X711" s="2"/>
      <c r="AC711" s="2"/>
      <c r="AD711" s="2"/>
    </row>
    <row r="712" spans="1:30">
      <c r="A712" s="1" t="str">
        <f t="shared" si="190"/>
        <v>-thou- : [θɔ]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1903</v>
      </c>
      <c r="G712" s="3" t="e">
        <f t="shared" si="191"/>
        <v>#NAME?</v>
      </c>
      <c r="H712" s="1" t="str">
        <f t="shared" si="192"/>
        <v>θɔ</v>
      </c>
      <c r="I712" s="1" t="str">
        <f t="shared" si="193"/>
        <v>thou</v>
      </c>
      <c r="J712" s="10">
        <f t="shared" si="194"/>
        <v>2</v>
      </c>
      <c r="K712" s="1">
        <f t="shared" si="195"/>
        <v>4</v>
      </c>
      <c r="L712" s="10">
        <f t="shared" si="196"/>
        <v>4</v>
      </c>
      <c r="M712" s="1" t="str">
        <f t="shared" si="197"/>
        <v>-thou-</v>
      </c>
      <c r="N712" s="1" t="str">
        <f t="shared" si="198"/>
        <v>[θɔ]</v>
      </c>
      <c r="O712" s="3" t="e" cm="1">
        <f t="array" ref="O712">SUM(_xlfn._xlws.FILTER($G$2:$G$2454,_xlfn.MAP($M$2:$M$2454,_xlfn.LAMBDA(_xlpm.x,_xlpm.x=$M712))))</f>
        <v>#NAME?</v>
      </c>
      <c r="P712" s="4" t="e">
        <f t="shared" si="199"/>
        <v>#NAME?</v>
      </c>
      <c r="Q712" s="6" t="e" cm="1">
        <f t="array" ref="Q712">SUM(_xlfn._xlws.FILTER($G$2:$G$2454,_xlfn.MAP($N$2:$N$2454,_xlfn.LAMBDA(_xlpm.x,_xlpm.x=$N712))))</f>
        <v>#NAME?</v>
      </c>
      <c r="R712" s="4" t="e">
        <f t="shared" si="200"/>
        <v>#NAME?</v>
      </c>
      <c r="S712" s="4" t="e">
        <f t="shared" si="201"/>
        <v>#NAME?</v>
      </c>
      <c r="T712" s="4" t="e">
        <f t="shared" si="202"/>
        <v>#NAME?</v>
      </c>
      <c r="U712" s="4" t="e">
        <f t="shared" si="203"/>
        <v>#NAME?</v>
      </c>
      <c r="V712" s="2"/>
      <c r="X712" s="2"/>
      <c r="AC712" s="2"/>
      <c r="AD712" s="2"/>
    </row>
    <row r="713" spans="1:30">
      <c r="A713" s="1" t="str">
        <f t="shared" si="190"/>
        <v>-thou- : [θaʊ]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5</v>
      </c>
      <c r="F713" s="9" t="s">
        <v>387</v>
      </c>
      <c r="G713" s="3" t="e">
        <f t="shared" si="191"/>
        <v>#NAME?</v>
      </c>
      <c r="H713" s="4" t="str">
        <f t="shared" si="192"/>
        <v>θaʊ</v>
      </c>
      <c r="I713" s="4" t="str">
        <f t="shared" si="193"/>
        <v>thou</v>
      </c>
      <c r="J713" s="10">
        <f t="shared" si="194"/>
        <v>3</v>
      </c>
      <c r="K713" s="1">
        <f t="shared" si="195"/>
        <v>4</v>
      </c>
      <c r="L713" s="10">
        <f t="shared" si="196"/>
        <v>4</v>
      </c>
      <c r="M713" s="1" t="str">
        <f t="shared" si="197"/>
        <v>-thou-</v>
      </c>
      <c r="N713" s="1" t="str">
        <f t="shared" si="198"/>
        <v>[θaʊ]</v>
      </c>
      <c r="O713" s="3" t="e" cm="1">
        <f t="array" ref="O713">SUM(_xlfn._xlws.FILTER($G$2:$G$2454,_xlfn.MAP($M$2:$M$2454,_xlfn.LAMBDA(_xlpm.x,_xlpm.x=$M713))))</f>
        <v>#NAME?</v>
      </c>
      <c r="P713" s="4" t="e">
        <f t="shared" si="199"/>
        <v>#NAME?</v>
      </c>
      <c r="Q713" s="6" t="e" cm="1">
        <f t="array" ref="Q713">SUM(_xlfn._xlws.FILTER($G$2:$G$2454,_xlfn.MAP($N$2:$N$2454,_xlfn.LAMBDA(_xlpm.x,_xlpm.x=$N713))))</f>
        <v>#NAME?</v>
      </c>
      <c r="R713" s="4" t="e">
        <f t="shared" si="200"/>
        <v>#NAME?</v>
      </c>
      <c r="S713" s="4" t="e">
        <f t="shared" si="201"/>
        <v>#NAME?</v>
      </c>
      <c r="T713" s="4" t="e">
        <f t="shared" si="202"/>
        <v>#NAME?</v>
      </c>
      <c r="U713" s="4" t="e">
        <f t="shared" si="203"/>
        <v>#NAME?</v>
      </c>
      <c r="V713" s="2"/>
      <c r="X713" s="2"/>
      <c r="AC713" s="2"/>
      <c r="AD713" s="2"/>
    </row>
    <row r="714" spans="1:30">
      <c r="A714" s="1" t="str">
        <f t="shared" si="190"/>
        <v>-wi- : [waɪ]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14</v>
      </c>
      <c r="F714" s="9" t="s">
        <v>508</v>
      </c>
      <c r="G714" s="3" t="e">
        <f t="shared" si="191"/>
        <v>#NAME?</v>
      </c>
      <c r="H714" s="4" t="str">
        <f t="shared" si="192"/>
        <v>waɪ</v>
      </c>
      <c r="I714" s="4" t="str">
        <f t="shared" si="193"/>
        <v>wi</v>
      </c>
      <c r="J714" s="10">
        <f t="shared" si="194"/>
        <v>3</v>
      </c>
      <c r="K714" s="1">
        <f t="shared" si="195"/>
        <v>2</v>
      </c>
      <c r="L714" s="10">
        <f t="shared" si="196"/>
        <v>3</v>
      </c>
      <c r="M714" s="1" t="str">
        <f t="shared" si="197"/>
        <v>-wi-</v>
      </c>
      <c r="N714" s="1" t="str">
        <f t="shared" si="198"/>
        <v>[waɪ]</v>
      </c>
      <c r="O714" s="3" t="e" cm="1">
        <f t="array" ref="O714">SUM(_xlfn._xlws.FILTER($G$2:$G$2454,_xlfn.MAP($M$2:$M$2454,_xlfn.LAMBDA(_xlpm.x,_xlpm.x=$M714))))</f>
        <v>#NAME?</v>
      </c>
      <c r="P714" s="4" t="e">
        <f t="shared" si="199"/>
        <v>#NAME?</v>
      </c>
      <c r="Q714" s="6" t="e" cm="1">
        <f t="array" ref="Q714">SUM(_xlfn._xlws.FILTER($G$2:$G$2454,_xlfn.MAP($N$2:$N$2454,_xlfn.LAMBDA(_xlpm.x,_xlpm.x=$N714))))</f>
        <v>#NAME?</v>
      </c>
      <c r="R714" s="4" t="e">
        <f t="shared" si="200"/>
        <v>#NAME?</v>
      </c>
      <c r="S714" s="4" t="e">
        <f t="shared" si="201"/>
        <v>#NAME?</v>
      </c>
      <c r="T714" s="4" t="e">
        <f t="shared" si="202"/>
        <v>#NAME?</v>
      </c>
      <c r="U714" s="4" t="e">
        <f t="shared" si="203"/>
        <v>#NAME?</v>
      </c>
      <c r="V714" s="2"/>
      <c r="X714" s="2"/>
      <c r="AC714" s="2"/>
      <c r="AD714" s="2"/>
    </row>
    <row r="715" spans="1:30">
      <c r="A715" s="1" t="str">
        <f t="shared" si="190"/>
        <v>-ye- : [yɛ]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5</v>
      </c>
      <c r="F715" s="9" t="s">
        <v>561</v>
      </c>
      <c r="G715" s="3" t="e">
        <f t="shared" si="191"/>
        <v>#NAME?</v>
      </c>
      <c r="H715" s="1" t="str">
        <f t="shared" si="192"/>
        <v>yɛ</v>
      </c>
      <c r="I715" s="1" t="str">
        <f t="shared" si="193"/>
        <v>ye</v>
      </c>
      <c r="J715" s="10">
        <f t="shared" si="194"/>
        <v>2</v>
      </c>
      <c r="K715" s="1">
        <f t="shared" si="195"/>
        <v>2</v>
      </c>
      <c r="L715" s="10">
        <f t="shared" si="196"/>
        <v>2</v>
      </c>
      <c r="M715" s="1" t="str">
        <f t="shared" si="197"/>
        <v>-ye-</v>
      </c>
      <c r="N715" s="1" t="str">
        <f t="shared" si="198"/>
        <v>[yɛ]</v>
      </c>
      <c r="O715" s="3" t="e" cm="1">
        <f t="array" ref="O715">SUM(_xlfn._xlws.FILTER($G$2:$G$2454,_xlfn.MAP($M$2:$M$2454,_xlfn.LAMBDA(_xlpm.x,_xlpm.x=$M715))))</f>
        <v>#NAME?</v>
      </c>
      <c r="P715" s="4" t="e">
        <f t="shared" si="199"/>
        <v>#NAME?</v>
      </c>
      <c r="Q715" s="6" t="e" cm="1">
        <f t="array" ref="Q715">SUM(_xlfn._xlws.FILTER($G$2:$G$2454,_xlfn.MAP($N$2:$N$2454,_xlfn.LAMBDA(_xlpm.x,_xlpm.x=$N715))))</f>
        <v>#NAME?</v>
      </c>
      <c r="R715" s="4" t="e">
        <f t="shared" si="200"/>
        <v>#NAME?</v>
      </c>
      <c r="S715" s="4" t="e">
        <f t="shared" si="201"/>
        <v>#NAME?</v>
      </c>
      <c r="T715" s="4" t="e">
        <f t="shared" si="202"/>
        <v>#NAME?</v>
      </c>
      <c r="U715" s="4" t="e">
        <f t="shared" si="203"/>
        <v>#NAME?</v>
      </c>
      <c r="V715" s="2"/>
      <c r="X715" s="2"/>
      <c r="AC715" s="2"/>
      <c r="AD715" s="2"/>
    </row>
    <row r="716" spans="1:30">
      <c r="A716" s="1" t="str">
        <f t="shared" si="190"/>
        <v>-jo- : [dʒɑ]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4</v>
      </c>
      <c r="F716" s="9" t="s">
        <v>578</v>
      </c>
      <c r="G716" s="3" t="e">
        <f t="shared" si="191"/>
        <v>#NAME?</v>
      </c>
      <c r="H716" s="4" t="str">
        <f t="shared" si="192"/>
        <v>dʒɑ</v>
      </c>
      <c r="I716" s="4" t="str">
        <f t="shared" si="193"/>
        <v>jo</v>
      </c>
      <c r="J716" s="10">
        <f t="shared" si="194"/>
        <v>3</v>
      </c>
      <c r="K716" s="1">
        <f t="shared" si="195"/>
        <v>2</v>
      </c>
      <c r="L716" s="10">
        <f t="shared" si="196"/>
        <v>3</v>
      </c>
      <c r="M716" s="1" t="str">
        <f t="shared" si="197"/>
        <v>-jo-</v>
      </c>
      <c r="N716" s="1" t="str">
        <f t="shared" si="198"/>
        <v>[dʒɑ]</v>
      </c>
      <c r="O716" s="3" t="e" cm="1">
        <f t="array" ref="O716">SUM(_xlfn._xlws.FILTER($G$2:$G$2454,_xlfn.MAP($M$2:$M$2454,_xlfn.LAMBDA(_xlpm.x,_xlpm.x=$M716))))</f>
        <v>#NAME?</v>
      </c>
      <c r="P716" s="4" t="e">
        <f t="shared" si="199"/>
        <v>#NAME?</v>
      </c>
      <c r="Q716" s="6" t="e" cm="1">
        <f t="array" ref="Q716">SUM(_xlfn._xlws.FILTER($G$2:$G$2454,_xlfn.MAP($N$2:$N$2454,_xlfn.LAMBDA(_xlpm.x,_xlpm.x=$N716))))</f>
        <v>#NAME?</v>
      </c>
      <c r="R716" s="4" t="e">
        <f t="shared" si="200"/>
        <v>#NAME?</v>
      </c>
      <c r="S716" s="4" t="e">
        <f t="shared" si="201"/>
        <v>#NAME?</v>
      </c>
      <c r="T716" s="4" t="e">
        <f t="shared" si="202"/>
        <v>#NAME?</v>
      </c>
      <c r="U716" s="4" t="e">
        <f t="shared" si="203"/>
        <v>#NAME?</v>
      </c>
      <c r="V716" s="2"/>
      <c r="X716" s="2"/>
      <c r="AC716" s="2"/>
      <c r="AD716" s="2"/>
    </row>
    <row r="717" spans="1:30">
      <c r="A717" s="1" t="str">
        <f t="shared" si="190"/>
        <v>-pa- : [pɑ]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16</v>
      </c>
      <c r="F717" s="9" t="s">
        <v>703</v>
      </c>
      <c r="G717" s="3" t="e">
        <f t="shared" si="191"/>
        <v>#NAME?</v>
      </c>
      <c r="H717" s="4" t="str">
        <f t="shared" si="192"/>
        <v>pɑ</v>
      </c>
      <c r="I717" s="4" t="str">
        <f t="shared" si="193"/>
        <v>pa</v>
      </c>
      <c r="J717" s="10">
        <f t="shared" si="194"/>
        <v>2</v>
      </c>
      <c r="K717" s="1">
        <f t="shared" si="195"/>
        <v>2</v>
      </c>
      <c r="L717" s="10">
        <f t="shared" si="196"/>
        <v>2</v>
      </c>
      <c r="M717" s="1" t="str">
        <f t="shared" si="197"/>
        <v>-pa-</v>
      </c>
      <c r="N717" s="1" t="str">
        <f t="shared" si="198"/>
        <v>[pɑ]</v>
      </c>
      <c r="O717" s="3" t="e" cm="1">
        <f t="array" ref="O717">SUM(_xlfn._xlws.FILTER($G$2:$G$2454,_xlfn.MAP($M$2:$M$2454,_xlfn.LAMBDA(_xlpm.x,_xlpm.x=$M717))))</f>
        <v>#NAME?</v>
      </c>
      <c r="P717" s="4" t="e">
        <f t="shared" si="199"/>
        <v>#NAME?</v>
      </c>
      <c r="Q717" s="6" t="e" cm="1">
        <f t="array" ref="Q717">SUM(_xlfn._xlws.FILTER($G$2:$G$2454,_xlfn.MAP($N$2:$N$2454,_xlfn.LAMBDA(_xlpm.x,_xlpm.x=$N717))))</f>
        <v>#NAME?</v>
      </c>
      <c r="R717" s="4" t="e">
        <f t="shared" si="200"/>
        <v>#NAME?</v>
      </c>
      <c r="S717" s="4" t="e">
        <f t="shared" si="201"/>
        <v>#NAME?</v>
      </c>
      <c r="T717" s="4" t="e">
        <f t="shared" si="202"/>
        <v>#NAME?</v>
      </c>
      <c r="U717" s="4" t="e">
        <f t="shared" si="203"/>
        <v>#NAME?</v>
      </c>
      <c r="V717" s="2"/>
      <c r="X717" s="2"/>
      <c r="AC717" s="2"/>
      <c r="AD717" s="2"/>
    </row>
    <row r="718" spans="1:30">
      <c r="A718" s="1" t="str">
        <f t="shared" si="190"/>
        <v>-nu- : [nu]</v>
      </c>
      <c r="B718" s="1">
        <f t="shared" si="189"/>
        <v>0</v>
      </c>
      <c r="C718" s="1">
        <f t="shared" si="189"/>
        <v>0</v>
      </c>
      <c r="D718" s="1">
        <f t="shared" si="189"/>
        <v>1</v>
      </c>
      <c r="E718" s="7">
        <v>2</v>
      </c>
      <c r="F718" s="9" t="s">
        <v>204</v>
      </c>
      <c r="G718" s="3" t="e">
        <f t="shared" si="191"/>
        <v>#NAME?</v>
      </c>
      <c r="H718" s="1" t="str">
        <f t="shared" si="192"/>
        <v>nu</v>
      </c>
      <c r="I718" s="1" t="str">
        <f t="shared" si="193"/>
        <v>nu</v>
      </c>
      <c r="J718" s="10">
        <f t="shared" si="194"/>
        <v>2</v>
      </c>
      <c r="K718" s="1">
        <f t="shared" si="195"/>
        <v>2</v>
      </c>
      <c r="L718" s="10">
        <f t="shared" si="196"/>
        <v>2</v>
      </c>
      <c r="M718" s="1" t="str">
        <f t="shared" si="197"/>
        <v>-nu-</v>
      </c>
      <c r="N718" s="1" t="str">
        <f t="shared" si="198"/>
        <v>[nu]</v>
      </c>
      <c r="O718" s="3" t="e" cm="1">
        <f t="array" ref="O718">SUM(_xlfn._xlws.FILTER($G$2:$G$2454,_xlfn.MAP($M$2:$M$2454,_xlfn.LAMBDA(_xlpm.x,_xlpm.x=$M718))))</f>
        <v>#NAME?</v>
      </c>
      <c r="P718" s="4" t="e">
        <f t="shared" si="199"/>
        <v>#NAME?</v>
      </c>
      <c r="Q718" s="6" t="e" cm="1">
        <f t="array" ref="Q718">SUM(_xlfn._xlws.FILTER($G$2:$G$2454,_xlfn.MAP($N$2:$N$2454,_xlfn.LAMBDA(_xlpm.x,_xlpm.x=$N718))))</f>
        <v>#NAME?</v>
      </c>
      <c r="R718" s="4" t="e">
        <f t="shared" si="200"/>
        <v>#NAME?</v>
      </c>
      <c r="S718" s="4" t="e">
        <f t="shared" si="201"/>
        <v>#NAME?</v>
      </c>
      <c r="T718" s="4" t="e">
        <f t="shared" si="202"/>
        <v>#NAME?</v>
      </c>
      <c r="U718" s="4" t="e">
        <f t="shared" si="203"/>
        <v>#NAME?</v>
      </c>
      <c r="V718" s="2"/>
      <c r="X718" s="2"/>
      <c r="AC718" s="2"/>
      <c r="AD718" s="2"/>
    </row>
    <row r="719" spans="1:30">
      <c r="A719" s="1" t="str">
        <f t="shared" si="190"/>
        <v>-the- : [ðə]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28</v>
      </c>
      <c r="F719" s="9" t="s">
        <v>359</v>
      </c>
      <c r="G719" s="3" t="e">
        <f t="shared" si="191"/>
        <v>#NAME?</v>
      </c>
      <c r="H719" s="1" t="str">
        <f t="shared" si="192"/>
        <v>ðə</v>
      </c>
      <c r="I719" s="1" t="str">
        <f t="shared" si="193"/>
        <v>the</v>
      </c>
      <c r="J719" s="10">
        <f t="shared" si="194"/>
        <v>2</v>
      </c>
      <c r="K719" s="1">
        <f t="shared" si="195"/>
        <v>3</v>
      </c>
      <c r="L719" s="10">
        <f t="shared" si="196"/>
        <v>3</v>
      </c>
      <c r="M719" s="1" t="str">
        <f t="shared" si="197"/>
        <v>-the-</v>
      </c>
      <c r="N719" s="1" t="str">
        <f t="shared" si="198"/>
        <v>[ðə]</v>
      </c>
      <c r="O719" s="3" t="e" cm="1">
        <f t="array" ref="O719">SUM(_xlfn._xlws.FILTER($G$2:$G$2454,_xlfn.MAP($M$2:$M$2454,_xlfn.LAMBDA(_xlpm.x,_xlpm.x=$M719))))</f>
        <v>#NAME?</v>
      </c>
      <c r="P719" s="4" t="e">
        <f t="shared" si="199"/>
        <v>#NAME?</v>
      </c>
      <c r="Q719" s="6" t="e" cm="1">
        <f t="array" ref="Q719">SUM(_xlfn._xlws.FILTER($G$2:$G$2454,_xlfn.MAP($N$2:$N$2454,_xlfn.LAMBDA(_xlpm.x,_xlpm.x=$N719))))</f>
        <v>#NAME?</v>
      </c>
      <c r="R719" s="4" t="e">
        <f t="shared" si="200"/>
        <v>#NAME?</v>
      </c>
      <c r="S719" s="4" t="e">
        <f t="shared" si="201"/>
        <v>#NAME?</v>
      </c>
      <c r="T719" s="4" t="e">
        <f t="shared" si="202"/>
        <v>#NAME?</v>
      </c>
      <c r="U719" s="4" t="e">
        <f t="shared" si="203"/>
        <v>#NAME?</v>
      </c>
      <c r="V719" s="2"/>
      <c r="X719" s="2"/>
      <c r="AC719" s="2"/>
      <c r="AD719" s="2"/>
    </row>
    <row r="720" spans="1:30">
      <c r="A720" s="1" t="str">
        <f t="shared" si="190"/>
        <v>-sha- : [ʃɑ]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3</v>
      </c>
      <c r="F720" s="9" t="s">
        <v>1243</v>
      </c>
      <c r="G720" s="3" t="e">
        <f t="shared" si="191"/>
        <v>#NAME?</v>
      </c>
      <c r="H720" s="4" t="str">
        <f t="shared" si="192"/>
        <v>ʃɑ</v>
      </c>
      <c r="I720" s="4" t="str">
        <f t="shared" si="193"/>
        <v>sha</v>
      </c>
      <c r="J720" s="10">
        <f t="shared" si="194"/>
        <v>2</v>
      </c>
      <c r="K720" s="1">
        <f t="shared" si="195"/>
        <v>3</v>
      </c>
      <c r="L720" s="10">
        <f t="shared" si="196"/>
        <v>3</v>
      </c>
      <c r="M720" s="1" t="str">
        <f t="shared" si="197"/>
        <v>-sha-</v>
      </c>
      <c r="N720" s="1" t="str">
        <f t="shared" si="198"/>
        <v>[ʃɑ]</v>
      </c>
      <c r="O720" s="3" t="e" cm="1">
        <f t="array" ref="O720">SUM(_xlfn._xlws.FILTER($G$2:$G$2454,_xlfn.MAP($M$2:$M$2454,_xlfn.LAMBDA(_xlpm.x,_xlpm.x=$M720))))</f>
        <v>#NAME?</v>
      </c>
      <c r="P720" s="4" t="e">
        <f t="shared" si="199"/>
        <v>#NAME?</v>
      </c>
      <c r="Q720" s="6" t="e" cm="1">
        <f t="array" ref="Q720">SUM(_xlfn._xlws.FILTER($G$2:$G$2454,_xlfn.MAP($N$2:$N$2454,_xlfn.LAMBDA(_xlpm.x,_xlpm.x=$N720))))</f>
        <v>#NAME?</v>
      </c>
      <c r="R720" s="4" t="e">
        <f t="shared" si="200"/>
        <v>#NAME?</v>
      </c>
      <c r="S720" s="4" t="e">
        <f t="shared" si="201"/>
        <v>#NAME?</v>
      </c>
      <c r="T720" s="4" t="e">
        <f t="shared" si="202"/>
        <v>#NAME?</v>
      </c>
      <c r="U720" s="4" t="e">
        <f t="shared" si="203"/>
        <v>#NAME?</v>
      </c>
      <c r="V720" s="2"/>
      <c r="X720" s="2"/>
      <c r="AC720" s="2"/>
      <c r="AD720" s="2"/>
    </row>
    <row r="721" spans="1:30">
      <c r="A721" s="1" t="str">
        <f t="shared" si="190"/>
        <v>-ho- : [hɑ]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9</v>
      </c>
      <c r="F721" s="9" t="s">
        <v>901</v>
      </c>
      <c r="G721" s="3" t="e">
        <f t="shared" si="191"/>
        <v>#NAME?</v>
      </c>
      <c r="H721" s="4" t="str">
        <f t="shared" si="192"/>
        <v>hɑ</v>
      </c>
      <c r="I721" s="4" t="str">
        <f t="shared" si="193"/>
        <v>ho</v>
      </c>
      <c r="J721" s="10">
        <f t="shared" si="194"/>
        <v>2</v>
      </c>
      <c r="K721" s="1">
        <f t="shared" si="195"/>
        <v>2</v>
      </c>
      <c r="L721" s="10">
        <f t="shared" si="196"/>
        <v>2</v>
      </c>
      <c r="M721" s="1" t="str">
        <f t="shared" si="197"/>
        <v>-ho-</v>
      </c>
      <c r="N721" s="1" t="str">
        <f t="shared" si="198"/>
        <v>[hɑ]</v>
      </c>
      <c r="O721" s="3" t="e" cm="1">
        <f t="array" ref="O721">SUM(_xlfn._xlws.FILTER($G$2:$G$2454,_xlfn.MAP($M$2:$M$2454,_xlfn.LAMBDA(_xlpm.x,_xlpm.x=$M721))))</f>
        <v>#NAME?</v>
      </c>
      <c r="P721" s="4" t="e">
        <f t="shared" si="199"/>
        <v>#NAME?</v>
      </c>
      <c r="Q721" s="6" t="e" cm="1">
        <f t="array" ref="Q721">SUM(_xlfn._xlws.FILTER($G$2:$G$2454,_xlfn.MAP($N$2:$N$2454,_xlfn.LAMBDA(_xlpm.x,_xlpm.x=$N721))))</f>
        <v>#NAME?</v>
      </c>
      <c r="R721" s="4" t="e">
        <f t="shared" si="200"/>
        <v>#NAME?</v>
      </c>
      <c r="S721" s="4" t="e">
        <f t="shared" si="201"/>
        <v>#NAME?</v>
      </c>
      <c r="T721" s="4" t="e">
        <f t="shared" si="202"/>
        <v>#NAME?</v>
      </c>
      <c r="U721" s="4" t="e">
        <f t="shared" si="203"/>
        <v>#NAME?</v>
      </c>
      <c r="V721" s="2"/>
      <c r="X721" s="2"/>
      <c r="AC721" s="2"/>
      <c r="AD721" s="2"/>
    </row>
    <row r="722" spans="1:30">
      <c r="A722" s="1" t="str">
        <f t="shared" si="190"/>
        <v>-bo- : [bɑ]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11</v>
      </c>
      <c r="F722" s="9" t="s">
        <v>611</v>
      </c>
      <c r="G722" s="3" t="e">
        <f t="shared" si="191"/>
        <v>#NAME?</v>
      </c>
      <c r="H722" s="4" t="str">
        <f t="shared" si="192"/>
        <v>bɑ</v>
      </c>
      <c r="I722" s="4" t="str">
        <f t="shared" si="193"/>
        <v>bo</v>
      </c>
      <c r="J722" s="10">
        <f t="shared" si="194"/>
        <v>2</v>
      </c>
      <c r="K722" s="1">
        <f t="shared" si="195"/>
        <v>2</v>
      </c>
      <c r="L722" s="10">
        <f t="shared" si="196"/>
        <v>2</v>
      </c>
      <c r="M722" s="1" t="str">
        <f t="shared" si="197"/>
        <v>-bo-</v>
      </c>
      <c r="N722" s="1" t="str">
        <f t="shared" si="198"/>
        <v>[bɑ]</v>
      </c>
      <c r="O722" s="3" t="e" cm="1">
        <f t="array" ref="O722">SUM(_xlfn._xlws.FILTER($G$2:$G$2454,_xlfn.MAP($M$2:$M$2454,_xlfn.LAMBDA(_xlpm.x,_xlpm.x=$M722))))</f>
        <v>#NAME?</v>
      </c>
      <c r="P722" s="4" t="e">
        <f t="shared" si="199"/>
        <v>#NAME?</v>
      </c>
      <c r="Q722" s="6" t="e" cm="1">
        <f t="array" ref="Q722">SUM(_xlfn._xlws.FILTER($G$2:$G$2454,_xlfn.MAP($N$2:$N$2454,_xlfn.LAMBDA(_xlpm.x,_xlpm.x=$N722))))</f>
        <v>#NAME?</v>
      </c>
      <c r="R722" s="4" t="e">
        <f t="shared" si="200"/>
        <v>#NAME?</v>
      </c>
      <c r="S722" s="4" t="e">
        <f t="shared" si="201"/>
        <v>#NAME?</v>
      </c>
      <c r="T722" s="4" t="e">
        <f t="shared" si="202"/>
        <v>#NAME?</v>
      </c>
      <c r="U722" s="4" t="e">
        <f t="shared" si="203"/>
        <v>#NAME?</v>
      </c>
      <c r="V722" s="2"/>
      <c r="X722" s="2"/>
      <c r="AC722" s="2"/>
      <c r="AD722" s="2"/>
    </row>
    <row r="723" spans="1:30">
      <c r="A723" s="1" t="str">
        <f t="shared" si="190"/>
        <v>-se- : [sɪ]</v>
      </c>
      <c r="B723" s="1">
        <f t="shared" si="204"/>
        <v>0</v>
      </c>
      <c r="C723" s="1">
        <f t="shared" si="204"/>
        <v>0</v>
      </c>
      <c r="D723" s="1">
        <f t="shared" si="204"/>
        <v>0</v>
      </c>
      <c r="E723" s="7">
        <v>6</v>
      </c>
      <c r="F723" s="9" t="s">
        <v>1619</v>
      </c>
      <c r="G723" s="3" t="e">
        <f t="shared" si="191"/>
        <v>#NAME?</v>
      </c>
      <c r="H723" s="4" t="str">
        <f t="shared" si="192"/>
        <v>sɪ</v>
      </c>
      <c r="I723" s="4" t="str">
        <f t="shared" si="193"/>
        <v>se</v>
      </c>
      <c r="J723" s="10">
        <f t="shared" si="194"/>
        <v>2</v>
      </c>
      <c r="K723" s="1">
        <f t="shared" si="195"/>
        <v>2</v>
      </c>
      <c r="L723" s="10">
        <f t="shared" si="196"/>
        <v>2</v>
      </c>
      <c r="M723" s="1" t="str">
        <f t="shared" si="197"/>
        <v>-se-</v>
      </c>
      <c r="N723" s="1" t="str">
        <f t="shared" si="198"/>
        <v>[sɪ]</v>
      </c>
      <c r="O723" s="3" t="e" cm="1">
        <f t="array" ref="O723">SUM(_xlfn._xlws.FILTER($G$2:$G$2454,_xlfn.MAP($M$2:$M$2454,_xlfn.LAMBDA(_xlpm.x,_xlpm.x=$M723))))</f>
        <v>#NAME?</v>
      </c>
      <c r="P723" s="4" t="e">
        <f t="shared" si="199"/>
        <v>#NAME?</v>
      </c>
      <c r="Q723" s="6" t="e" cm="1">
        <f t="array" ref="Q723">SUM(_xlfn._xlws.FILTER($G$2:$G$2454,_xlfn.MAP($N$2:$N$2454,_xlfn.LAMBDA(_xlpm.x,_xlpm.x=$N723))))</f>
        <v>#NAME?</v>
      </c>
      <c r="R723" s="4" t="e">
        <f t="shared" si="200"/>
        <v>#NAME?</v>
      </c>
      <c r="S723" s="4" t="e">
        <f t="shared" si="201"/>
        <v>#NAME?</v>
      </c>
      <c r="T723" s="4" t="e">
        <f t="shared" si="202"/>
        <v>#NAME?</v>
      </c>
      <c r="U723" s="4" t="e">
        <f t="shared" si="203"/>
        <v>#NAME?</v>
      </c>
      <c r="V723" s="2"/>
      <c r="X723" s="2"/>
      <c r="AC723" s="2"/>
      <c r="AD723" s="2"/>
    </row>
    <row r="724" spans="1:30">
      <c r="A724" s="1" t="str">
        <f t="shared" si="190"/>
        <v>-ra- : [ɹɛ]</v>
      </c>
      <c r="B724" s="1">
        <f t="shared" si="204"/>
        <v>1</v>
      </c>
      <c r="C724" s="1">
        <f t="shared" si="204"/>
        <v>0</v>
      </c>
      <c r="D724" s="1">
        <f t="shared" si="204"/>
        <v>0</v>
      </c>
      <c r="E724" s="7">
        <v>5</v>
      </c>
      <c r="F724" s="9" t="s">
        <v>1647</v>
      </c>
      <c r="G724" s="3" t="e">
        <f t="shared" si="191"/>
        <v>#NAME?</v>
      </c>
      <c r="H724" s="4" t="str">
        <f t="shared" si="192"/>
        <v>ɹɛ</v>
      </c>
      <c r="I724" s="4" t="str">
        <f t="shared" si="193"/>
        <v>ra</v>
      </c>
      <c r="J724" s="10">
        <f t="shared" si="194"/>
        <v>2</v>
      </c>
      <c r="K724" s="1">
        <f t="shared" si="195"/>
        <v>2</v>
      </c>
      <c r="L724" s="10">
        <f t="shared" si="196"/>
        <v>2</v>
      </c>
      <c r="M724" s="1" t="str">
        <f t="shared" si="197"/>
        <v>-ra-</v>
      </c>
      <c r="N724" s="1" t="str">
        <f t="shared" si="198"/>
        <v>[ɹɛ]</v>
      </c>
      <c r="O724" s="3" t="e" cm="1">
        <f t="array" ref="O724">SUM(_xlfn._xlws.FILTER($G$2:$G$2454,_xlfn.MAP($M$2:$M$2454,_xlfn.LAMBDA(_xlpm.x,_xlpm.x=$M724))))</f>
        <v>#NAME?</v>
      </c>
      <c r="P724" s="4" t="e">
        <f t="shared" si="199"/>
        <v>#NAME?</v>
      </c>
      <c r="Q724" s="6" t="e" cm="1">
        <f t="array" ref="Q724">SUM(_xlfn._xlws.FILTER($G$2:$G$2454,_xlfn.MAP($N$2:$N$2454,_xlfn.LAMBDA(_xlpm.x,_xlpm.x=$N724))))</f>
        <v>#NAME?</v>
      </c>
      <c r="R724" s="4" t="e">
        <f t="shared" si="200"/>
        <v>#NAME?</v>
      </c>
      <c r="S724" s="4" t="e">
        <f t="shared" si="201"/>
        <v>#NAME?</v>
      </c>
      <c r="T724" s="4" t="e">
        <f t="shared" si="202"/>
        <v>#NAME?</v>
      </c>
      <c r="U724" s="4" t="e">
        <f t="shared" si="203"/>
        <v>#NAME?</v>
      </c>
      <c r="V724" s="2"/>
      <c r="X724" s="2"/>
      <c r="AC724" s="2"/>
      <c r="AD724" s="2"/>
    </row>
    <row r="725" spans="1:30">
      <c r="A725" s="1" t="str">
        <f t="shared" si="190"/>
        <v>-po- : [pɑ]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21</v>
      </c>
      <c r="F725" s="9" t="s">
        <v>507</v>
      </c>
      <c r="G725" s="3" t="e">
        <f t="shared" si="191"/>
        <v>#NAME?</v>
      </c>
      <c r="H725" s="4" t="str">
        <f t="shared" si="192"/>
        <v>pɑ</v>
      </c>
      <c r="I725" s="4" t="str">
        <f t="shared" si="193"/>
        <v>po</v>
      </c>
      <c r="J725" s="10">
        <f t="shared" si="194"/>
        <v>2</v>
      </c>
      <c r="K725" s="1">
        <f t="shared" si="195"/>
        <v>2</v>
      </c>
      <c r="L725" s="10">
        <f t="shared" si="196"/>
        <v>2</v>
      </c>
      <c r="M725" s="1" t="str">
        <f t="shared" si="197"/>
        <v>-po-</v>
      </c>
      <c r="N725" s="1" t="str">
        <f t="shared" si="198"/>
        <v>[pɑ]</v>
      </c>
      <c r="O725" s="3" t="e" cm="1">
        <f t="array" ref="O725">SUM(_xlfn._xlws.FILTER($G$2:$G$2454,_xlfn.MAP($M$2:$M$2454,_xlfn.LAMBDA(_xlpm.x,_xlpm.x=$M725))))</f>
        <v>#NAME?</v>
      </c>
      <c r="P725" s="4" t="e">
        <f t="shared" si="199"/>
        <v>#NAME?</v>
      </c>
      <c r="Q725" s="6" t="e" cm="1">
        <f t="array" ref="Q725">SUM(_xlfn._xlws.FILTER($G$2:$G$2454,_xlfn.MAP($N$2:$N$2454,_xlfn.LAMBDA(_xlpm.x,_xlpm.x=$N725))))</f>
        <v>#NAME?</v>
      </c>
      <c r="R725" s="4" t="e">
        <f t="shared" si="200"/>
        <v>#NAME?</v>
      </c>
      <c r="S725" s="4" t="e">
        <f t="shared" si="201"/>
        <v>#NAME?</v>
      </c>
      <c r="T725" s="4" t="e">
        <f t="shared" si="202"/>
        <v>#NAME?</v>
      </c>
      <c r="U725" s="4" t="e">
        <f t="shared" si="203"/>
        <v>#NAME?</v>
      </c>
      <c r="V725" s="2"/>
      <c r="X725" s="2"/>
      <c r="AC725" s="2"/>
      <c r="AD725" s="2"/>
    </row>
    <row r="726" spans="1:30">
      <c r="A726" s="1" t="str">
        <f t="shared" si="190"/>
        <v>-ca- : [kɑ]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10</v>
      </c>
      <c r="F726" s="9" t="s">
        <v>1341</v>
      </c>
      <c r="G726" s="3" t="e">
        <f t="shared" si="191"/>
        <v>#NAME?</v>
      </c>
      <c r="H726" s="4" t="str">
        <f t="shared" si="192"/>
        <v>kɑ</v>
      </c>
      <c r="I726" s="4" t="str">
        <f t="shared" si="193"/>
        <v>ca</v>
      </c>
      <c r="J726" s="10">
        <f t="shared" si="194"/>
        <v>2</v>
      </c>
      <c r="K726" s="1">
        <f t="shared" si="195"/>
        <v>2</v>
      </c>
      <c r="L726" s="10">
        <f t="shared" si="196"/>
        <v>2</v>
      </c>
      <c r="M726" s="1" t="str">
        <f t="shared" si="197"/>
        <v>-ca-</v>
      </c>
      <c r="N726" s="1" t="str">
        <f t="shared" si="198"/>
        <v>[kɑ]</v>
      </c>
      <c r="O726" s="3" t="e" cm="1">
        <f t="array" ref="O726">SUM(_xlfn._xlws.FILTER($G$2:$G$2454,_xlfn.MAP($M$2:$M$2454,_xlfn.LAMBDA(_xlpm.x,_xlpm.x=$M726))))</f>
        <v>#NAME?</v>
      </c>
      <c r="P726" s="4" t="e">
        <f t="shared" si="199"/>
        <v>#NAME?</v>
      </c>
      <c r="Q726" s="6" t="e" cm="1">
        <f t="array" ref="Q726">SUM(_xlfn._xlws.FILTER($G$2:$G$2454,_xlfn.MAP($N$2:$N$2454,_xlfn.LAMBDA(_xlpm.x,_xlpm.x=$N726))))</f>
        <v>#NAME?</v>
      </c>
      <c r="R726" s="4" t="e">
        <f t="shared" si="200"/>
        <v>#NAME?</v>
      </c>
      <c r="S726" s="4" t="e">
        <f t="shared" si="201"/>
        <v>#NAME?</v>
      </c>
      <c r="T726" s="4" t="e">
        <f t="shared" si="202"/>
        <v>#NAME?</v>
      </c>
      <c r="U726" s="4" t="e">
        <f t="shared" si="203"/>
        <v>#NAME?</v>
      </c>
      <c r="V726" s="2"/>
      <c r="X726" s="2"/>
      <c r="AC726" s="2"/>
      <c r="AD726" s="2"/>
    </row>
    <row r="727" spans="1:30">
      <c r="A727" s="1" t="str">
        <f t="shared" si="190"/>
        <v>-wa- : [wɛ]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2461</v>
      </c>
      <c r="G727" s="3" t="e">
        <f t="shared" si="191"/>
        <v>#NAME?</v>
      </c>
      <c r="H727" s="4" t="str">
        <f t="shared" si="192"/>
        <v>wɛ</v>
      </c>
      <c r="I727" s="4" t="str">
        <f t="shared" si="193"/>
        <v>wa</v>
      </c>
      <c r="J727" s="10">
        <f t="shared" si="194"/>
        <v>2</v>
      </c>
      <c r="K727" s="1">
        <f t="shared" si="195"/>
        <v>2</v>
      </c>
      <c r="L727" s="10">
        <f t="shared" si="196"/>
        <v>2</v>
      </c>
      <c r="M727" s="1" t="str">
        <f t="shared" si="197"/>
        <v>-wa-</v>
      </c>
      <c r="N727" s="1" t="str">
        <f t="shared" si="198"/>
        <v>[wɛ]</v>
      </c>
      <c r="O727" s="3" t="e" cm="1">
        <f t="array" ref="O727">SUM(_xlfn._xlws.FILTER($G$2:$G$2454,_xlfn.MAP($M$2:$M$2454,_xlfn.LAMBDA(_xlpm.x,_xlpm.x=$M727))))</f>
        <v>#NAME?</v>
      </c>
      <c r="P727" s="4" t="e">
        <f t="shared" si="199"/>
        <v>#NAME?</v>
      </c>
      <c r="Q727" s="6" t="e" cm="1">
        <f t="array" ref="Q727">SUM(_xlfn._xlws.FILTER($G$2:$G$2454,_xlfn.MAP($N$2:$N$2454,_xlfn.LAMBDA(_xlpm.x,_xlpm.x=$N727))))</f>
        <v>#NAME?</v>
      </c>
      <c r="R727" s="4" t="e">
        <f t="shared" si="200"/>
        <v>#NAME?</v>
      </c>
      <c r="S727" s="4" t="e">
        <f t="shared" si="201"/>
        <v>#NAME?</v>
      </c>
      <c r="T727" s="4" t="e">
        <f t="shared" si="202"/>
        <v>#NAME?</v>
      </c>
      <c r="U727" s="4" t="e">
        <f t="shared" si="203"/>
        <v>#NAME?</v>
      </c>
      <c r="V727" s="2"/>
      <c r="X727" s="2"/>
      <c r="AC727" s="2"/>
      <c r="AD727" s="2"/>
    </row>
    <row r="728" spans="1:30">
      <c r="A728" s="1" t="str">
        <f t="shared" si="190"/>
        <v>-lti- : [ltə]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4</v>
      </c>
      <c r="F728" s="9" t="s">
        <v>678</v>
      </c>
      <c r="G728" s="3" t="e">
        <f t="shared" si="191"/>
        <v>#NAME?</v>
      </c>
      <c r="H728" s="4" t="str">
        <f t="shared" si="192"/>
        <v>ltə</v>
      </c>
      <c r="I728" s="4" t="str">
        <f t="shared" si="193"/>
        <v>lti</v>
      </c>
      <c r="J728" s="10">
        <f t="shared" si="194"/>
        <v>3</v>
      </c>
      <c r="K728" s="1">
        <f t="shared" si="195"/>
        <v>3</v>
      </c>
      <c r="L728" s="10">
        <f t="shared" si="196"/>
        <v>3</v>
      </c>
      <c r="M728" s="1" t="str">
        <f t="shared" si="197"/>
        <v>-lti-</v>
      </c>
      <c r="N728" s="1" t="str">
        <f t="shared" si="198"/>
        <v>[ltə]</v>
      </c>
      <c r="O728" s="3" t="e" cm="1">
        <f t="array" ref="O728">SUM(_xlfn._xlws.FILTER($G$2:$G$2454,_xlfn.MAP($M$2:$M$2454,_xlfn.LAMBDA(_xlpm.x,_xlpm.x=$M728))))</f>
        <v>#NAME?</v>
      </c>
      <c r="P728" s="4" t="e">
        <f t="shared" si="199"/>
        <v>#NAME?</v>
      </c>
      <c r="Q728" s="6" t="e" cm="1">
        <f t="array" ref="Q728">SUM(_xlfn._xlws.FILTER($G$2:$G$2454,_xlfn.MAP($N$2:$N$2454,_xlfn.LAMBDA(_xlpm.x,_xlpm.x=$N728))))</f>
        <v>#NAME?</v>
      </c>
      <c r="R728" s="4" t="e">
        <f t="shared" si="200"/>
        <v>#NAME?</v>
      </c>
      <c r="S728" s="4" t="e">
        <f t="shared" si="201"/>
        <v>#NAME?</v>
      </c>
      <c r="T728" s="4" t="e">
        <f t="shared" si="202"/>
        <v>#NAME?</v>
      </c>
      <c r="U728" s="4" t="e">
        <f t="shared" si="203"/>
        <v>#NAME?</v>
      </c>
      <c r="V728" s="2"/>
      <c r="X728" s="2"/>
      <c r="AC728" s="2"/>
      <c r="AD728" s="2"/>
    </row>
    <row r="729" spans="1:30">
      <c r="A729" s="1" t="str">
        <f t="shared" si="190"/>
        <v>-cre- : [kɹə]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3</v>
      </c>
      <c r="F729" s="9" t="s">
        <v>945</v>
      </c>
      <c r="G729" s="3" t="e">
        <f t="shared" si="191"/>
        <v>#NAME?</v>
      </c>
      <c r="H729" s="4" t="str">
        <f t="shared" si="192"/>
        <v>kɹə</v>
      </c>
      <c r="I729" s="4" t="str">
        <f t="shared" si="193"/>
        <v>cre</v>
      </c>
      <c r="J729" s="10">
        <f t="shared" si="194"/>
        <v>3</v>
      </c>
      <c r="K729" s="1">
        <f t="shared" si="195"/>
        <v>3</v>
      </c>
      <c r="L729" s="10">
        <f t="shared" si="196"/>
        <v>3</v>
      </c>
      <c r="M729" s="1" t="str">
        <f t="shared" si="197"/>
        <v>-cre-</v>
      </c>
      <c r="N729" s="1" t="str">
        <f t="shared" si="198"/>
        <v>[kɹə]</v>
      </c>
      <c r="O729" s="3" t="e" cm="1">
        <f t="array" ref="O729">SUM(_xlfn._xlws.FILTER($G$2:$G$2454,_xlfn.MAP($M$2:$M$2454,_xlfn.LAMBDA(_xlpm.x,_xlpm.x=$M729))))</f>
        <v>#NAME?</v>
      </c>
      <c r="P729" s="4" t="e">
        <f t="shared" si="199"/>
        <v>#NAME?</v>
      </c>
      <c r="Q729" s="6" t="e" cm="1">
        <f t="array" ref="Q729">SUM(_xlfn._xlws.FILTER($G$2:$G$2454,_xlfn.MAP($N$2:$N$2454,_xlfn.LAMBDA(_xlpm.x,_xlpm.x=$N729))))</f>
        <v>#NAME?</v>
      </c>
      <c r="R729" s="4" t="e">
        <f t="shared" si="200"/>
        <v>#NAME?</v>
      </c>
      <c r="S729" s="4" t="e">
        <f t="shared" si="201"/>
        <v>#NAME?</v>
      </c>
      <c r="T729" s="4" t="e">
        <f t="shared" si="202"/>
        <v>#NAME?</v>
      </c>
      <c r="U729" s="4" t="e">
        <f t="shared" si="203"/>
        <v>#NAME?</v>
      </c>
      <c r="V729" s="2"/>
      <c r="X729" s="2"/>
      <c r="AC729" s="2"/>
      <c r="AD729" s="2"/>
    </row>
    <row r="730" spans="1:30">
      <c r="A730" s="1" t="str">
        <f t="shared" si="190"/>
        <v>-nfe- : [nfɛ]</v>
      </c>
      <c r="B730" s="1">
        <f t="shared" si="204"/>
        <v>0</v>
      </c>
      <c r="C730" s="1">
        <f t="shared" si="204"/>
        <v>0</v>
      </c>
      <c r="D730" s="1">
        <f t="shared" si="204"/>
        <v>1</v>
      </c>
      <c r="E730" s="7">
        <v>6</v>
      </c>
      <c r="F730" s="9" t="s">
        <v>429</v>
      </c>
      <c r="G730" s="3" t="e">
        <f t="shared" si="191"/>
        <v>#NAME?</v>
      </c>
      <c r="H730" s="4" t="str">
        <f t="shared" si="192"/>
        <v>nfɛ</v>
      </c>
      <c r="I730" s="4" t="str">
        <f t="shared" si="193"/>
        <v>nfe</v>
      </c>
      <c r="J730" s="10">
        <f t="shared" si="194"/>
        <v>3</v>
      </c>
      <c r="K730" s="1">
        <f t="shared" si="195"/>
        <v>3</v>
      </c>
      <c r="L730" s="10">
        <f t="shared" si="196"/>
        <v>3</v>
      </c>
      <c r="M730" s="1" t="str">
        <f t="shared" si="197"/>
        <v>-nfe-</v>
      </c>
      <c r="N730" s="1" t="str">
        <f t="shared" si="198"/>
        <v>[nfɛ]</v>
      </c>
      <c r="O730" s="3" t="e" cm="1">
        <f t="array" ref="O730">SUM(_xlfn._xlws.FILTER($G$2:$G$2454,_xlfn.MAP($M$2:$M$2454,_xlfn.LAMBDA(_xlpm.x,_xlpm.x=$M730))))</f>
        <v>#NAME?</v>
      </c>
      <c r="P730" s="4" t="e">
        <f t="shared" si="199"/>
        <v>#NAME?</v>
      </c>
      <c r="Q730" s="6" t="e" cm="1">
        <f t="array" ref="Q730">SUM(_xlfn._xlws.FILTER($G$2:$G$2454,_xlfn.MAP($N$2:$N$2454,_xlfn.LAMBDA(_xlpm.x,_xlpm.x=$N730))))</f>
        <v>#NAME?</v>
      </c>
      <c r="R730" s="4" t="e">
        <f t="shared" si="200"/>
        <v>#NAME?</v>
      </c>
      <c r="S730" s="4" t="e">
        <f t="shared" si="201"/>
        <v>#NAME?</v>
      </c>
      <c r="T730" s="4" t="e">
        <f t="shared" si="202"/>
        <v>#NAME?</v>
      </c>
      <c r="U730" s="4" t="e">
        <f t="shared" si="203"/>
        <v>#NAME?</v>
      </c>
      <c r="V730" s="2"/>
      <c r="X730" s="2"/>
      <c r="AC730" s="2"/>
      <c r="AD730" s="2"/>
    </row>
    <row r="731" spans="1:30">
      <c r="A731" s="1" t="str">
        <f t="shared" si="190"/>
        <v>-she- : [ʃi]</v>
      </c>
      <c r="B731" s="1">
        <f t="shared" si="204"/>
        <v>0</v>
      </c>
      <c r="C731" s="1">
        <f t="shared" si="204"/>
        <v>0</v>
      </c>
      <c r="D731" s="1">
        <f t="shared" si="204"/>
        <v>0</v>
      </c>
      <c r="E731" s="7">
        <v>1</v>
      </c>
      <c r="F731" s="9" t="s">
        <v>1613</v>
      </c>
      <c r="G731" s="3" t="e">
        <f t="shared" si="191"/>
        <v>#NAME?</v>
      </c>
      <c r="H731" s="4" t="str">
        <f t="shared" si="192"/>
        <v>ʃi</v>
      </c>
      <c r="I731" s="4" t="str">
        <f t="shared" si="193"/>
        <v>she</v>
      </c>
      <c r="J731" s="10">
        <f t="shared" si="194"/>
        <v>2</v>
      </c>
      <c r="K731" s="1">
        <f t="shared" si="195"/>
        <v>3</v>
      </c>
      <c r="L731" s="10">
        <f t="shared" si="196"/>
        <v>3</v>
      </c>
      <c r="M731" s="1" t="str">
        <f t="shared" si="197"/>
        <v>-she-</v>
      </c>
      <c r="N731" s="1" t="str">
        <f t="shared" si="198"/>
        <v>[ʃi]</v>
      </c>
      <c r="O731" s="3" t="e" cm="1">
        <f t="array" ref="O731">SUM(_xlfn._xlws.FILTER($G$2:$G$2454,_xlfn.MAP($M$2:$M$2454,_xlfn.LAMBDA(_xlpm.x,_xlpm.x=$M731))))</f>
        <v>#NAME?</v>
      </c>
      <c r="P731" s="4" t="e">
        <f t="shared" si="199"/>
        <v>#NAME?</v>
      </c>
      <c r="Q731" s="6" t="e" cm="1">
        <f t="array" ref="Q731">SUM(_xlfn._xlws.FILTER($G$2:$G$2454,_xlfn.MAP($N$2:$N$2454,_xlfn.LAMBDA(_xlpm.x,_xlpm.x=$N731))))</f>
        <v>#NAME?</v>
      </c>
      <c r="R731" s="4" t="e">
        <f t="shared" si="200"/>
        <v>#NAME?</v>
      </c>
      <c r="S731" s="4" t="e">
        <f t="shared" si="201"/>
        <v>#NAME?</v>
      </c>
      <c r="T731" s="4" t="e">
        <f t="shared" si="202"/>
        <v>#NAME?</v>
      </c>
      <c r="U731" s="4" t="e">
        <f t="shared" si="203"/>
        <v>#NAME?</v>
      </c>
      <c r="V731" s="2"/>
      <c r="X731" s="2"/>
      <c r="AC731" s="2"/>
      <c r="AD731" s="2"/>
    </row>
    <row r="732" spans="1:30">
      <c r="A732" s="1" t="str">
        <f t="shared" si="190"/>
        <v>-you- : [yʊ]</v>
      </c>
      <c r="B732" s="1">
        <f t="shared" si="204"/>
        <v>0</v>
      </c>
      <c r="C732" s="1">
        <f t="shared" si="204"/>
        <v>0</v>
      </c>
      <c r="D732" s="1">
        <f t="shared" si="204"/>
        <v>0</v>
      </c>
      <c r="E732" s="7">
        <v>4</v>
      </c>
      <c r="F732" s="9" t="s">
        <v>616</v>
      </c>
      <c r="G732" s="3" t="e">
        <f t="shared" si="191"/>
        <v>#NAME?</v>
      </c>
      <c r="H732" s="4" t="str">
        <f t="shared" si="192"/>
        <v>yʊ</v>
      </c>
      <c r="I732" s="4" t="str">
        <f t="shared" si="193"/>
        <v>you</v>
      </c>
      <c r="J732" s="10">
        <f t="shared" si="194"/>
        <v>2</v>
      </c>
      <c r="K732" s="1">
        <f t="shared" si="195"/>
        <v>3</v>
      </c>
      <c r="L732" s="10">
        <f t="shared" si="196"/>
        <v>3</v>
      </c>
      <c r="M732" s="1" t="str">
        <f t="shared" si="197"/>
        <v>-you-</v>
      </c>
      <c r="N732" s="1" t="str">
        <f t="shared" si="198"/>
        <v>[yʊ]</v>
      </c>
      <c r="O732" s="3" t="e" cm="1">
        <f t="array" ref="O732">SUM(_xlfn._xlws.FILTER($G$2:$G$2454,_xlfn.MAP($M$2:$M$2454,_xlfn.LAMBDA(_xlpm.x,_xlpm.x=$M732))))</f>
        <v>#NAME?</v>
      </c>
      <c r="P732" s="4" t="e">
        <f t="shared" si="199"/>
        <v>#NAME?</v>
      </c>
      <c r="Q732" s="6" t="e" cm="1">
        <f t="array" ref="Q732">SUM(_xlfn._xlws.FILTER($G$2:$G$2454,_xlfn.MAP($N$2:$N$2454,_xlfn.LAMBDA(_xlpm.x,_xlpm.x=$N732))))</f>
        <v>#NAME?</v>
      </c>
      <c r="R732" s="4" t="e">
        <f t="shared" si="200"/>
        <v>#NAME?</v>
      </c>
      <c r="S732" s="4" t="e">
        <f t="shared" si="201"/>
        <v>#NAME?</v>
      </c>
      <c r="T732" s="4" t="e">
        <f t="shared" si="202"/>
        <v>#NAME?</v>
      </c>
      <c r="U732" s="4" t="e">
        <f t="shared" si="203"/>
        <v>#NAME?</v>
      </c>
      <c r="V732" s="2"/>
      <c r="X732" s="2"/>
      <c r="AC732" s="2"/>
      <c r="AD732" s="2"/>
    </row>
    <row r="733" spans="1:30">
      <c r="A733" s="1" t="str">
        <f t="shared" si="190"/>
        <v>-bru- : [bɹʌ]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1361</v>
      </c>
      <c r="G733" s="3" t="e">
        <f t="shared" si="191"/>
        <v>#NAME?</v>
      </c>
      <c r="H733" s="1" t="str">
        <f t="shared" si="192"/>
        <v>bɹʌ</v>
      </c>
      <c r="I733" s="1" t="str">
        <f t="shared" si="193"/>
        <v>bru</v>
      </c>
      <c r="J733" s="10">
        <f t="shared" si="194"/>
        <v>3</v>
      </c>
      <c r="K733" s="1">
        <f t="shared" si="195"/>
        <v>3</v>
      </c>
      <c r="L733" s="10">
        <f t="shared" si="196"/>
        <v>3</v>
      </c>
      <c r="M733" s="1" t="str">
        <f t="shared" si="197"/>
        <v>-bru-</v>
      </c>
      <c r="N733" s="1" t="str">
        <f t="shared" si="198"/>
        <v>[bɹʌ]</v>
      </c>
      <c r="O733" s="3" t="e" cm="1">
        <f t="array" ref="O733">SUM(_xlfn._xlws.FILTER($G$2:$G$2454,_xlfn.MAP($M$2:$M$2454,_xlfn.LAMBDA(_xlpm.x,_xlpm.x=$M733))))</f>
        <v>#NAME?</v>
      </c>
      <c r="P733" s="4" t="e">
        <f t="shared" si="199"/>
        <v>#NAME?</v>
      </c>
      <c r="Q733" s="6" t="e" cm="1">
        <f t="array" ref="Q733">SUM(_xlfn._xlws.FILTER($G$2:$G$2454,_xlfn.MAP($N$2:$N$2454,_xlfn.LAMBDA(_xlpm.x,_xlpm.x=$N733))))</f>
        <v>#NAME?</v>
      </c>
      <c r="R733" s="4" t="e">
        <f t="shared" si="200"/>
        <v>#NAME?</v>
      </c>
      <c r="S733" s="4" t="e">
        <f t="shared" si="201"/>
        <v>#NAME?</v>
      </c>
      <c r="T733" s="4" t="e">
        <f t="shared" si="202"/>
        <v>#NAME?</v>
      </c>
      <c r="U733" s="4" t="e">
        <f t="shared" si="203"/>
        <v>#NAME?</v>
      </c>
      <c r="V733" s="2"/>
      <c r="X733" s="2"/>
      <c r="AC733" s="2"/>
      <c r="AD733" s="2"/>
    </row>
    <row r="734" spans="1:30">
      <c r="A734" s="1" t="str">
        <f t="shared" si="190"/>
        <v>-che- : [ʃeɪ]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2338</v>
      </c>
      <c r="G734" s="3" t="e">
        <f t="shared" si="191"/>
        <v>#NAME?</v>
      </c>
      <c r="H734" s="4" t="str">
        <f t="shared" si="192"/>
        <v>ʃeɪ</v>
      </c>
      <c r="I734" s="4" t="str">
        <f t="shared" si="193"/>
        <v>che</v>
      </c>
      <c r="J734" s="10">
        <f t="shared" si="194"/>
        <v>3</v>
      </c>
      <c r="K734" s="1">
        <f t="shared" si="195"/>
        <v>3</v>
      </c>
      <c r="L734" s="10">
        <f t="shared" si="196"/>
        <v>3</v>
      </c>
      <c r="M734" s="1" t="str">
        <f t="shared" si="197"/>
        <v>-che-</v>
      </c>
      <c r="N734" s="1" t="str">
        <f t="shared" si="198"/>
        <v>[ʃeɪ]</v>
      </c>
      <c r="O734" s="3" t="e" cm="1">
        <f t="array" ref="O734">SUM(_xlfn._xlws.FILTER($G$2:$G$2454,_xlfn.MAP($M$2:$M$2454,_xlfn.LAMBDA(_xlpm.x,_xlpm.x=$M734))))</f>
        <v>#NAME?</v>
      </c>
      <c r="P734" s="4" t="e">
        <f t="shared" si="199"/>
        <v>#NAME?</v>
      </c>
      <c r="Q734" s="6" t="e" cm="1">
        <f t="array" ref="Q734">SUM(_xlfn._xlws.FILTER($G$2:$G$2454,_xlfn.MAP($N$2:$N$2454,_xlfn.LAMBDA(_xlpm.x,_xlpm.x=$N734))))</f>
        <v>#NAME?</v>
      </c>
      <c r="R734" s="4" t="e">
        <f t="shared" si="200"/>
        <v>#NAME?</v>
      </c>
      <c r="S734" s="4" t="e">
        <f t="shared" si="201"/>
        <v>#NAME?</v>
      </c>
      <c r="T734" s="4" t="e">
        <f t="shared" si="202"/>
        <v>#NAME?</v>
      </c>
      <c r="U734" s="4" t="e">
        <f t="shared" si="203"/>
        <v>#NAME?</v>
      </c>
      <c r="V734" s="2"/>
      <c r="X734" s="2"/>
      <c r="AC734" s="2"/>
      <c r="AD734" s="2"/>
    </row>
    <row r="735" spans="1:30">
      <c r="A735" s="1" t="str">
        <f t="shared" si="190"/>
        <v>-cla- : [klæ]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4</v>
      </c>
      <c r="F735" s="9" t="s">
        <v>87</v>
      </c>
      <c r="G735" s="3" t="e">
        <f t="shared" si="191"/>
        <v>#NAME?</v>
      </c>
      <c r="H735" s="4" t="str">
        <f t="shared" si="192"/>
        <v>klæ</v>
      </c>
      <c r="I735" s="4" t="str">
        <f t="shared" si="193"/>
        <v>cla</v>
      </c>
      <c r="J735" s="10">
        <f t="shared" si="194"/>
        <v>3</v>
      </c>
      <c r="K735" s="1">
        <f t="shared" si="195"/>
        <v>3</v>
      </c>
      <c r="L735" s="10">
        <f t="shared" si="196"/>
        <v>3</v>
      </c>
      <c r="M735" s="1" t="str">
        <f t="shared" si="197"/>
        <v>-cla-</v>
      </c>
      <c r="N735" s="1" t="str">
        <f t="shared" si="198"/>
        <v>[klæ]</v>
      </c>
      <c r="O735" s="3" t="e" cm="1">
        <f t="array" ref="O735">SUM(_xlfn._xlws.FILTER($G$2:$G$2454,_xlfn.MAP($M$2:$M$2454,_xlfn.LAMBDA(_xlpm.x,_xlpm.x=$M735))))</f>
        <v>#NAME?</v>
      </c>
      <c r="P735" s="4" t="e">
        <f t="shared" si="199"/>
        <v>#NAME?</v>
      </c>
      <c r="Q735" s="6" t="e" cm="1">
        <f t="array" ref="Q735">SUM(_xlfn._xlws.FILTER($G$2:$G$2454,_xlfn.MAP($N$2:$N$2454,_xlfn.LAMBDA(_xlpm.x,_xlpm.x=$N735))))</f>
        <v>#NAME?</v>
      </c>
      <c r="R735" s="4" t="e">
        <f t="shared" si="200"/>
        <v>#NAME?</v>
      </c>
      <c r="S735" s="4" t="e">
        <f t="shared" si="201"/>
        <v>#NAME?</v>
      </c>
      <c r="T735" s="4" t="e">
        <f t="shared" si="202"/>
        <v>#NAME?</v>
      </c>
      <c r="U735" s="4" t="e">
        <f t="shared" si="203"/>
        <v>#NAME?</v>
      </c>
      <c r="V735" s="2"/>
      <c r="X735" s="2"/>
      <c r="AC735" s="2"/>
      <c r="AD735" s="2"/>
    </row>
    <row r="736" spans="1:30">
      <c r="A736" s="1" t="str">
        <f t="shared" si="190"/>
        <v>-cli- : [klɪ]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2</v>
      </c>
      <c r="F736" s="9" t="s">
        <v>1124</v>
      </c>
      <c r="G736" s="3" t="e">
        <f t="shared" si="191"/>
        <v>#NAME?</v>
      </c>
      <c r="H736" s="4" t="str">
        <f t="shared" si="192"/>
        <v>klɪ</v>
      </c>
      <c r="I736" s="4" t="str">
        <f t="shared" si="193"/>
        <v>cli</v>
      </c>
      <c r="J736" s="10">
        <f t="shared" si="194"/>
        <v>3</v>
      </c>
      <c r="K736" s="1">
        <f t="shared" si="195"/>
        <v>3</v>
      </c>
      <c r="L736" s="10">
        <f t="shared" si="196"/>
        <v>3</v>
      </c>
      <c r="M736" s="1" t="str">
        <f t="shared" si="197"/>
        <v>-cli-</v>
      </c>
      <c r="N736" s="1" t="str">
        <f t="shared" si="198"/>
        <v>[klɪ]</v>
      </c>
      <c r="O736" s="3" t="e" cm="1">
        <f t="array" ref="O736">SUM(_xlfn._xlws.FILTER($G$2:$G$2454,_xlfn.MAP($M$2:$M$2454,_xlfn.LAMBDA(_xlpm.x,_xlpm.x=$M736))))</f>
        <v>#NAME?</v>
      </c>
      <c r="P736" s="4" t="e">
        <f t="shared" si="199"/>
        <v>#NAME?</v>
      </c>
      <c r="Q736" s="6" t="e" cm="1">
        <f t="array" ref="Q736">SUM(_xlfn._xlws.FILTER($G$2:$G$2454,_xlfn.MAP($N$2:$N$2454,_xlfn.LAMBDA(_xlpm.x,_xlpm.x=$N736))))</f>
        <v>#NAME?</v>
      </c>
      <c r="R736" s="4" t="e">
        <f t="shared" si="200"/>
        <v>#NAME?</v>
      </c>
      <c r="S736" s="4" t="e">
        <f t="shared" si="201"/>
        <v>#NAME?</v>
      </c>
      <c r="T736" s="4" t="e">
        <f t="shared" si="202"/>
        <v>#NAME?</v>
      </c>
      <c r="U736" s="4" t="e">
        <f t="shared" si="203"/>
        <v>#NAME?</v>
      </c>
      <c r="V736" s="2"/>
      <c r="X736" s="2"/>
      <c r="AC736" s="2"/>
      <c r="AD736" s="2"/>
    </row>
    <row r="737" spans="1:30">
      <c r="A737" s="1" t="str">
        <f t="shared" si="190"/>
        <v>-cra- : [kɹə]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1608</v>
      </c>
      <c r="G737" s="3" t="e">
        <f t="shared" si="191"/>
        <v>#NAME?</v>
      </c>
      <c r="H737" s="4" t="str">
        <f t="shared" si="192"/>
        <v>kɹə</v>
      </c>
      <c r="I737" s="4" t="str">
        <f t="shared" si="193"/>
        <v>cra</v>
      </c>
      <c r="J737" s="10">
        <f t="shared" si="194"/>
        <v>3</v>
      </c>
      <c r="K737" s="1">
        <f t="shared" si="195"/>
        <v>3</v>
      </c>
      <c r="L737" s="10">
        <f t="shared" si="196"/>
        <v>3</v>
      </c>
      <c r="M737" s="1" t="str">
        <f t="shared" si="197"/>
        <v>-cra-</v>
      </c>
      <c r="N737" s="1" t="str">
        <f t="shared" si="198"/>
        <v>[kɹə]</v>
      </c>
      <c r="O737" s="3" t="e" cm="1">
        <f t="array" ref="O737">SUM(_xlfn._xlws.FILTER($G$2:$G$2454,_xlfn.MAP($M$2:$M$2454,_xlfn.LAMBDA(_xlpm.x,_xlpm.x=$M737))))</f>
        <v>#NAME?</v>
      </c>
      <c r="P737" s="4" t="e">
        <f t="shared" si="199"/>
        <v>#NAME?</v>
      </c>
      <c r="Q737" s="6" t="e" cm="1">
        <f t="array" ref="Q737">SUM(_xlfn._xlws.FILTER($G$2:$G$2454,_xlfn.MAP($N$2:$N$2454,_xlfn.LAMBDA(_xlpm.x,_xlpm.x=$N737))))</f>
        <v>#NAME?</v>
      </c>
      <c r="R737" s="4" t="e">
        <f t="shared" si="200"/>
        <v>#NAME?</v>
      </c>
      <c r="S737" s="4" t="e">
        <f t="shared" si="201"/>
        <v>#NAME?</v>
      </c>
      <c r="T737" s="4" t="e">
        <f t="shared" si="202"/>
        <v>#NAME?</v>
      </c>
      <c r="U737" s="4" t="e">
        <f t="shared" si="203"/>
        <v>#NAME?</v>
      </c>
      <c r="V737" s="2"/>
      <c r="X737" s="2"/>
      <c r="AC737" s="2"/>
      <c r="AD737" s="2"/>
    </row>
    <row r="738" spans="1:30">
      <c r="A738" s="1" t="str">
        <f t="shared" si="190"/>
        <v>-crow- : [kɹaʊ]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2</v>
      </c>
      <c r="F738" s="9" t="s">
        <v>618</v>
      </c>
      <c r="G738" s="3" t="e">
        <f t="shared" si="191"/>
        <v>#NAME?</v>
      </c>
      <c r="H738" s="4" t="str">
        <f t="shared" si="192"/>
        <v>kɹaʊ</v>
      </c>
      <c r="I738" s="4" t="str">
        <f t="shared" si="193"/>
        <v>crow</v>
      </c>
      <c r="J738" s="10">
        <f t="shared" si="194"/>
        <v>4</v>
      </c>
      <c r="K738" s="1">
        <f t="shared" si="195"/>
        <v>4</v>
      </c>
      <c r="L738" s="10">
        <f t="shared" si="196"/>
        <v>4</v>
      </c>
      <c r="M738" s="1" t="str">
        <f t="shared" si="197"/>
        <v>-crow-</v>
      </c>
      <c r="N738" s="1" t="str">
        <f t="shared" si="198"/>
        <v>[kɹaʊ]</v>
      </c>
      <c r="O738" s="3" t="e" cm="1">
        <f t="array" ref="O738">SUM(_xlfn._xlws.FILTER($G$2:$G$2454,_xlfn.MAP($M$2:$M$2454,_xlfn.LAMBDA(_xlpm.x,_xlpm.x=$M738))))</f>
        <v>#NAME?</v>
      </c>
      <c r="P738" s="4" t="e">
        <f t="shared" si="199"/>
        <v>#NAME?</v>
      </c>
      <c r="Q738" s="6" t="e" cm="1">
        <f t="array" ref="Q738">SUM(_xlfn._xlws.FILTER($G$2:$G$2454,_xlfn.MAP($N$2:$N$2454,_xlfn.LAMBDA(_xlpm.x,_xlpm.x=$N738))))</f>
        <v>#NAME?</v>
      </c>
      <c r="R738" s="4" t="e">
        <f t="shared" si="200"/>
        <v>#NAME?</v>
      </c>
      <c r="S738" s="4" t="e">
        <f t="shared" si="201"/>
        <v>#NAME?</v>
      </c>
      <c r="T738" s="4" t="e">
        <f t="shared" si="202"/>
        <v>#NAME?</v>
      </c>
      <c r="U738" s="4" t="e">
        <f t="shared" si="203"/>
        <v>#NAME?</v>
      </c>
      <c r="V738" s="2"/>
      <c r="X738" s="2"/>
      <c r="AC738" s="2"/>
      <c r="AD738" s="2"/>
    </row>
    <row r="739" spans="1:30">
      <c r="A739" s="1" t="str">
        <f t="shared" si="190"/>
        <v>-dow- : [doʊ]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1501</v>
      </c>
      <c r="G739" s="3" t="e">
        <f t="shared" si="191"/>
        <v>#NAME?</v>
      </c>
      <c r="H739" s="4" t="str">
        <f t="shared" si="192"/>
        <v>doʊ</v>
      </c>
      <c r="I739" s="4" t="str">
        <f t="shared" si="193"/>
        <v>dow</v>
      </c>
      <c r="J739" s="10">
        <f t="shared" si="194"/>
        <v>3</v>
      </c>
      <c r="K739" s="1">
        <f t="shared" si="195"/>
        <v>3</v>
      </c>
      <c r="L739" s="10">
        <f t="shared" si="196"/>
        <v>3</v>
      </c>
      <c r="M739" s="1" t="str">
        <f t="shared" si="197"/>
        <v>-dow-</v>
      </c>
      <c r="N739" s="1" t="str">
        <f t="shared" si="198"/>
        <v>[doʊ]</v>
      </c>
      <c r="O739" s="3" t="e" cm="1">
        <f t="array" ref="O739">SUM(_xlfn._xlws.FILTER($G$2:$G$2454,_xlfn.MAP($M$2:$M$2454,_xlfn.LAMBDA(_xlpm.x,_xlpm.x=$M739))))</f>
        <v>#NAME?</v>
      </c>
      <c r="P739" s="4" t="e">
        <f t="shared" si="199"/>
        <v>#NAME?</v>
      </c>
      <c r="Q739" s="6" t="e" cm="1">
        <f t="array" ref="Q739">SUM(_xlfn._xlws.FILTER($G$2:$G$2454,_xlfn.MAP($N$2:$N$2454,_xlfn.LAMBDA(_xlpm.x,_xlpm.x=$N739))))</f>
        <v>#NAME?</v>
      </c>
      <c r="R739" s="4" t="e">
        <f t="shared" si="200"/>
        <v>#NAME?</v>
      </c>
      <c r="S739" s="4" t="e">
        <f t="shared" si="201"/>
        <v>#NAME?</v>
      </c>
      <c r="T739" s="4" t="e">
        <f t="shared" si="202"/>
        <v>#NAME?</v>
      </c>
      <c r="U739" s="4" t="e">
        <f t="shared" si="203"/>
        <v>#NAME?</v>
      </c>
      <c r="V739" s="2"/>
      <c r="X739" s="2"/>
      <c r="AC739" s="2"/>
      <c r="AD739" s="2"/>
    </row>
    <row r="740" spans="1:30">
      <c r="A740" s="1" t="str">
        <f t="shared" si="190"/>
        <v>-flou- : [flʌ]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975</v>
      </c>
      <c r="G740" s="3" t="e">
        <f t="shared" si="191"/>
        <v>#NAME?</v>
      </c>
      <c r="H740" s="4" t="str">
        <f t="shared" si="192"/>
        <v>flʌ</v>
      </c>
      <c r="I740" s="4" t="str">
        <f t="shared" si="193"/>
        <v>flou</v>
      </c>
      <c r="J740" s="10">
        <f t="shared" si="194"/>
        <v>3</v>
      </c>
      <c r="K740" s="1">
        <f t="shared" si="195"/>
        <v>4</v>
      </c>
      <c r="L740" s="10">
        <f t="shared" si="196"/>
        <v>4</v>
      </c>
      <c r="M740" s="1" t="str">
        <f t="shared" si="197"/>
        <v>-flou-</v>
      </c>
      <c r="N740" s="1" t="str">
        <f t="shared" si="198"/>
        <v>[flʌ]</v>
      </c>
      <c r="O740" s="3" t="e" cm="1">
        <f t="array" ref="O740">SUM(_xlfn._xlws.FILTER($G$2:$G$2454,_xlfn.MAP($M$2:$M$2454,_xlfn.LAMBDA(_xlpm.x,_xlpm.x=$M740))))</f>
        <v>#NAME?</v>
      </c>
      <c r="P740" s="4" t="e">
        <f t="shared" si="199"/>
        <v>#NAME?</v>
      </c>
      <c r="Q740" s="6" t="e" cm="1">
        <f t="array" ref="Q740">SUM(_xlfn._xlws.FILTER($G$2:$G$2454,_xlfn.MAP($N$2:$N$2454,_xlfn.LAMBDA(_xlpm.x,_xlpm.x=$N740))))</f>
        <v>#NAME?</v>
      </c>
      <c r="R740" s="4" t="e">
        <f t="shared" si="200"/>
        <v>#NAME?</v>
      </c>
      <c r="S740" s="4" t="e">
        <f t="shared" si="201"/>
        <v>#NAME?</v>
      </c>
      <c r="T740" s="4" t="e">
        <f t="shared" si="202"/>
        <v>#NAME?</v>
      </c>
      <c r="U740" s="4" t="e">
        <f t="shared" si="203"/>
        <v>#NAME?</v>
      </c>
      <c r="V740" s="2"/>
      <c r="X740" s="2"/>
      <c r="AC740" s="2"/>
      <c r="AD740" s="2"/>
    </row>
    <row r="741" spans="1:30">
      <c r="A741" s="1" t="str">
        <f t="shared" si="190"/>
        <v>-gle- : [ɡl]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1273</v>
      </c>
      <c r="G741" s="3" t="e">
        <f t="shared" si="191"/>
        <v>#NAME?</v>
      </c>
      <c r="H741" s="1" t="str">
        <f t="shared" si="192"/>
        <v>ɡl</v>
      </c>
      <c r="I741" s="1" t="str">
        <f t="shared" si="193"/>
        <v>gle</v>
      </c>
      <c r="J741" s="10">
        <f t="shared" si="194"/>
        <v>2</v>
      </c>
      <c r="K741" s="1">
        <f t="shared" si="195"/>
        <v>3</v>
      </c>
      <c r="L741" s="10">
        <f t="shared" si="196"/>
        <v>3</v>
      </c>
      <c r="M741" s="1" t="str">
        <f t="shared" si="197"/>
        <v>-gle-</v>
      </c>
      <c r="N741" s="1" t="str">
        <f t="shared" si="198"/>
        <v>[ɡl]</v>
      </c>
      <c r="O741" s="3" t="e" cm="1">
        <f t="array" ref="O741">SUM(_xlfn._xlws.FILTER($G$2:$G$2454,_xlfn.MAP($M$2:$M$2454,_xlfn.LAMBDA(_xlpm.x,_xlpm.x=$M741))))</f>
        <v>#NAME?</v>
      </c>
      <c r="P741" s="4" t="e">
        <f t="shared" si="199"/>
        <v>#NAME?</v>
      </c>
      <c r="Q741" s="6" t="e" cm="1">
        <f t="array" ref="Q741">SUM(_xlfn._xlws.FILTER($G$2:$G$2454,_xlfn.MAP($N$2:$N$2454,_xlfn.LAMBDA(_xlpm.x,_xlpm.x=$N741))))</f>
        <v>#NAME?</v>
      </c>
      <c r="R741" s="4" t="e">
        <f t="shared" si="200"/>
        <v>#NAME?</v>
      </c>
      <c r="S741" s="4" t="e">
        <f t="shared" si="201"/>
        <v>#NAME?</v>
      </c>
      <c r="T741" s="4" t="e">
        <f t="shared" si="202"/>
        <v>#NAME?</v>
      </c>
      <c r="U741" s="4" t="e">
        <f t="shared" si="203"/>
        <v>#NAME?</v>
      </c>
      <c r="V741" s="2"/>
      <c r="X741" s="2"/>
      <c r="AC741" s="2"/>
      <c r="AD741" s="2"/>
    </row>
    <row r="742" spans="1:30">
      <c r="A742" s="1" t="str">
        <f t="shared" si="190"/>
        <v>-gle- : [ɡlɛ]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2</v>
      </c>
      <c r="F742" s="9" t="s">
        <v>665</v>
      </c>
      <c r="G742" s="3" t="e">
        <f t="shared" si="191"/>
        <v>#NAME?</v>
      </c>
      <c r="H742" s="4" t="str">
        <f t="shared" si="192"/>
        <v>ɡlɛ</v>
      </c>
      <c r="I742" s="4" t="str">
        <f t="shared" si="193"/>
        <v>gle</v>
      </c>
      <c r="J742" s="10">
        <f t="shared" si="194"/>
        <v>3</v>
      </c>
      <c r="K742" s="1">
        <f t="shared" si="195"/>
        <v>3</v>
      </c>
      <c r="L742" s="10">
        <f t="shared" si="196"/>
        <v>3</v>
      </c>
      <c r="M742" s="1" t="str">
        <f t="shared" si="197"/>
        <v>-gle-</v>
      </c>
      <c r="N742" s="1" t="str">
        <f t="shared" si="198"/>
        <v>[ɡlɛ]</v>
      </c>
      <c r="O742" s="3" t="e" cm="1">
        <f t="array" ref="O742">SUM(_xlfn._xlws.FILTER($G$2:$G$2454,_xlfn.MAP($M$2:$M$2454,_xlfn.LAMBDA(_xlpm.x,_xlpm.x=$M742))))</f>
        <v>#NAME?</v>
      </c>
      <c r="P742" s="4" t="e">
        <f t="shared" si="199"/>
        <v>#NAME?</v>
      </c>
      <c r="Q742" s="6" t="e" cm="1">
        <f t="array" ref="Q742">SUM(_xlfn._xlws.FILTER($G$2:$G$2454,_xlfn.MAP($N$2:$N$2454,_xlfn.LAMBDA(_xlpm.x,_xlpm.x=$N742))))</f>
        <v>#NAME?</v>
      </c>
      <c r="R742" s="4" t="e">
        <f t="shared" si="200"/>
        <v>#NAME?</v>
      </c>
      <c r="S742" s="4" t="e">
        <f t="shared" si="201"/>
        <v>#NAME?</v>
      </c>
      <c r="T742" s="4" t="e">
        <f t="shared" si="202"/>
        <v>#NAME?</v>
      </c>
      <c r="U742" s="4" t="e">
        <f t="shared" si="203"/>
        <v>#NAME?</v>
      </c>
      <c r="V742" s="2"/>
      <c r="X742" s="2"/>
      <c r="AC742" s="2"/>
      <c r="AD742" s="2"/>
    </row>
    <row r="743" spans="1:30">
      <c r="A743" s="1" t="str">
        <f t="shared" si="190"/>
        <v>-gni- : [ɡnɪ]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2</v>
      </c>
      <c r="F743" s="9" t="s">
        <v>667</v>
      </c>
      <c r="G743" s="3" t="e">
        <f t="shared" si="191"/>
        <v>#NAME?</v>
      </c>
      <c r="H743" s="4" t="str">
        <f t="shared" si="192"/>
        <v>ɡnɪ</v>
      </c>
      <c r="I743" s="4" t="str">
        <f t="shared" si="193"/>
        <v>gni</v>
      </c>
      <c r="J743" s="10">
        <f t="shared" si="194"/>
        <v>3</v>
      </c>
      <c r="K743" s="1">
        <f t="shared" si="195"/>
        <v>3</v>
      </c>
      <c r="L743" s="10">
        <f t="shared" si="196"/>
        <v>3</v>
      </c>
      <c r="M743" s="1" t="str">
        <f t="shared" si="197"/>
        <v>-gni-</v>
      </c>
      <c r="N743" s="1" t="str">
        <f t="shared" si="198"/>
        <v>[ɡnɪ]</v>
      </c>
      <c r="O743" s="3" t="e" cm="1">
        <f t="array" ref="O743">SUM(_xlfn._xlws.FILTER($G$2:$G$2454,_xlfn.MAP($M$2:$M$2454,_xlfn.LAMBDA(_xlpm.x,_xlpm.x=$M743))))</f>
        <v>#NAME?</v>
      </c>
      <c r="P743" s="4" t="e">
        <f t="shared" si="199"/>
        <v>#NAME?</v>
      </c>
      <c r="Q743" s="6" t="e" cm="1">
        <f t="array" ref="Q743">SUM(_xlfn._xlws.FILTER($G$2:$G$2454,_xlfn.MAP($N$2:$N$2454,_xlfn.LAMBDA(_xlpm.x,_xlpm.x=$N743))))</f>
        <v>#NAME?</v>
      </c>
      <c r="R743" s="4" t="e">
        <f t="shared" si="200"/>
        <v>#NAME?</v>
      </c>
      <c r="S743" s="4" t="e">
        <f t="shared" si="201"/>
        <v>#NAME?</v>
      </c>
      <c r="T743" s="4" t="e">
        <f t="shared" si="202"/>
        <v>#NAME?</v>
      </c>
      <c r="U743" s="4" t="e">
        <f t="shared" si="203"/>
        <v>#NAME?</v>
      </c>
      <c r="V743" s="2"/>
      <c r="X743" s="2"/>
      <c r="AC743" s="2"/>
      <c r="AD743" s="2"/>
    </row>
    <row r="744" spans="1:30">
      <c r="A744" s="1" t="str">
        <f t="shared" si="190"/>
        <v>-go- : [ɡoʊ]</v>
      </c>
      <c r="B744" s="1">
        <f t="shared" si="205"/>
        <v>0</v>
      </c>
      <c r="C744" s="1">
        <f t="shared" si="205"/>
        <v>0</v>
      </c>
      <c r="D744" s="1">
        <f t="shared" si="205"/>
        <v>0</v>
      </c>
      <c r="E744" s="7">
        <v>7</v>
      </c>
      <c r="F744" s="9" t="s">
        <v>594</v>
      </c>
      <c r="G744" s="3" t="e">
        <f t="shared" si="191"/>
        <v>#NAME?</v>
      </c>
      <c r="H744" s="4" t="str">
        <f t="shared" si="192"/>
        <v>ɡoʊ</v>
      </c>
      <c r="I744" s="4" t="str">
        <f t="shared" si="193"/>
        <v>go</v>
      </c>
      <c r="J744" s="10">
        <f t="shared" si="194"/>
        <v>3</v>
      </c>
      <c r="K744" s="1">
        <f t="shared" si="195"/>
        <v>2</v>
      </c>
      <c r="L744" s="10">
        <f t="shared" si="196"/>
        <v>3</v>
      </c>
      <c r="M744" s="1" t="str">
        <f t="shared" si="197"/>
        <v>-go-</v>
      </c>
      <c r="N744" s="1" t="str">
        <f t="shared" si="198"/>
        <v>[ɡoʊ]</v>
      </c>
      <c r="O744" s="3" t="e" cm="1">
        <f t="array" ref="O744">SUM(_xlfn._xlws.FILTER($G$2:$G$2454,_xlfn.MAP($M$2:$M$2454,_xlfn.LAMBDA(_xlpm.x,_xlpm.x=$M744))))</f>
        <v>#NAME?</v>
      </c>
      <c r="P744" s="4" t="e">
        <f t="shared" si="199"/>
        <v>#NAME?</v>
      </c>
      <c r="Q744" s="6" t="e" cm="1">
        <f t="array" ref="Q744">SUM(_xlfn._xlws.FILTER($G$2:$G$2454,_xlfn.MAP($N$2:$N$2454,_xlfn.LAMBDA(_xlpm.x,_xlpm.x=$N744))))</f>
        <v>#NAME?</v>
      </c>
      <c r="R744" s="4" t="e">
        <f t="shared" si="200"/>
        <v>#NAME?</v>
      </c>
      <c r="S744" s="4" t="e">
        <f t="shared" si="201"/>
        <v>#NAME?</v>
      </c>
      <c r="T744" s="4" t="e">
        <f t="shared" si="202"/>
        <v>#NAME?</v>
      </c>
      <c r="U744" s="4" t="e">
        <f t="shared" si="203"/>
        <v>#NAME?</v>
      </c>
      <c r="V744" s="2"/>
      <c r="X744" s="2"/>
      <c r="AC744" s="2"/>
      <c r="AD744" s="2"/>
    </row>
    <row r="745" spans="1:30">
      <c r="A745" s="1" t="str">
        <f t="shared" si="190"/>
        <v>-go- : [ɡɑ]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2</v>
      </c>
      <c r="F745" s="9" t="s">
        <v>1467</v>
      </c>
      <c r="G745" s="3" t="e">
        <f t="shared" si="191"/>
        <v>#NAME?</v>
      </c>
      <c r="H745" s="4" t="str">
        <f t="shared" si="192"/>
        <v>ɡɑ</v>
      </c>
      <c r="I745" s="4" t="str">
        <f t="shared" si="193"/>
        <v>go</v>
      </c>
      <c r="J745" s="10">
        <f t="shared" si="194"/>
        <v>2</v>
      </c>
      <c r="K745" s="1">
        <f t="shared" si="195"/>
        <v>2</v>
      </c>
      <c r="L745" s="10">
        <f t="shared" si="196"/>
        <v>2</v>
      </c>
      <c r="M745" s="1" t="str">
        <f t="shared" si="197"/>
        <v>-go-</v>
      </c>
      <c r="N745" s="1" t="str">
        <f t="shared" si="198"/>
        <v>[ɡɑ]</v>
      </c>
      <c r="O745" s="3" t="e" cm="1">
        <f t="array" ref="O745">SUM(_xlfn._xlws.FILTER($G$2:$G$2454,_xlfn.MAP($M$2:$M$2454,_xlfn.LAMBDA(_xlpm.x,_xlpm.x=$M745))))</f>
        <v>#NAME?</v>
      </c>
      <c r="P745" s="4" t="e">
        <f t="shared" si="199"/>
        <v>#NAME?</v>
      </c>
      <c r="Q745" s="6" t="e" cm="1">
        <f t="array" ref="Q745">SUM(_xlfn._xlws.FILTER($G$2:$G$2454,_xlfn.MAP($N$2:$N$2454,_xlfn.LAMBDA(_xlpm.x,_xlpm.x=$N745))))</f>
        <v>#NAME?</v>
      </c>
      <c r="R745" s="4" t="e">
        <f t="shared" si="200"/>
        <v>#NAME?</v>
      </c>
      <c r="S745" s="4" t="e">
        <f t="shared" si="201"/>
        <v>#NAME?</v>
      </c>
      <c r="T745" s="4" t="e">
        <f t="shared" si="202"/>
        <v>#NAME?</v>
      </c>
      <c r="U745" s="4" t="e">
        <f t="shared" si="203"/>
        <v>#NAME?</v>
      </c>
      <c r="V745" s="2"/>
      <c r="X745" s="2"/>
      <c r="AC745" s="2"/>
      <c r="AD745" s="2"/>
    </row>
    <row r="746" spans="1:30">
      <c r="A746" s="1" t="str">
        <f t="shared" si="190"/>
        <v>-goo- : [ɡʊ]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4</v>
      </c>
      <c r="F746" s="9" t="s">
        <v>498</v>
      </c>
      <c r="G746" s="3" t="e">
        <f t="shared" si="191"/>
        <v>#NAME?</v>
      </c>
      <c r="H746" s="4" t="str">
        <f t="shared" si="192"/>
        <v>ɡʊ</v>
      </c>
      <c r="I746" s="4" t="str">
        <f t="shared" si="193"/>
        <v>goo</v>
      </c>
      <c r="J746" s="10">
        <f t="shared" si="194"/>
        <v>2</v>
      </c>
      <c r="K746" s="1">
        <f t="shared" si="195"/>
        <v>3</v>
      </c>
      <c r="L746" s="10">
        <f t="shared" si="196"/>
        <v>3</v>
      </c>
      <c r="M746" s="1" t="str">
        <f t="shared" si="197"/>
        <v>-goo-</v>
      </c>
      <c r="N746" s="1" t="str">
        <f t="shared" si="198"/>
        <v>[ɡʊ]</v>
      </c>
      <c r="O746" s="3" t="e" cm="1">
        <f t="array" ref="O746">SUM(_xlfn._xlws.FILTER($G$2:$G$2454,_xlfn.MAP($M$2:$M$2454,_xlfn.LAMBDA(_xlpm.x,_xlpm.x=$M746))))</f>
        <v>#NAME?</v>
      </c>
      <c r="P746" s="4" t="e">
        <f t="shared" si="199"/>
        <v>#NAME?</v>
      </c>
      <c r="Q746" s="6" t="e" cm="1">
        <f t="array" ref="Q746">SUM(_xlfn._xlws.FILTER($G$2:$G$2454,_xlfn.MAP($N$2:$N$2454,_xlfn.LAMBDA(_xlpm.x,_xlpm.x=$N746))))</f>
        <v>#NAME?</v>
      </c>
      <c r="R746" s="4" t="e">
        <f t="shared" si="200"/>
        <v>#NAME?</v>
      </c>
      <c r="S746" s="4" t="e">
        <f t="shared" si="201"/>
        <v>#NAME?</v>
      </c>
      <c r="T746" s="4" t="e">
        <f t="shared" si="202"/>
        <v>#NAME?</v>
      </c>
      <c r="U746" s="4" t="e">
        <f t="shared" si="203"/>
        <v>#NAME?</v>
      </c>
      <c r="V746" s="2"/>
      <c r="X746" s="2"/>
      <c r="AC746" s="2"/>
      <c r="AD746" s="2"/>
    </row>
    <row r="747" spans="1:30">
      <c r="A747" s="1" t="str">
        <f t="shared" si="190"/>
        <v>-lcu- : [lkyə]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2</v>
      </c>
      <c r="F747" s="9" t="s">
        <v>669</v>
      </c>
      <c r="G747" s="3" t="e">
        <f t="shared" si="191"/>
        <v>#NAME?</v>
      </c>
      <c r="H747" s="4" t="str">
        <f t="shared" si="192"/>
        <v>lkyə</v>
      </c>
      <c r="I747" s="4" t="str">
        <f t="shared" si="193"/>
        <v>lcu</v>
      </c>
      <c r="J747" s="10">
        <f t="shared" si="194"/>
        <v>4</v>
      </c>
      <c r="K747" s="1">
        <f t="shared" si="195"/>
        <v>3</v>
      </c>
      <c r="L747" s="10">
        <f t="shared" si="196"/>
        <v>4</v>
      </c>
      <c r="M747" s="1" t="str">
        <f t="shared" si="197"/>
        <v>-lcu-</v>
      </c>
      <c r="N747" s="1" t="str">
        <f t="shared" si="198"/>
        <v>[lkyə]</v>
      </c>
      <c r="O747" s="3" t="e" cm="1">
        <f t="array" ref="O747">SUM(_xlfn._xlws.FILTER($G$2:$G$2454,_xlfn.MAP($M$2:$M$2454,_xlfn.LAMBDA(_xlpm.x,_xlpm.x=$M747))))</f>
        <v>#NAME?</v>
      </c>
      <c r="P747" s="4" t="e">
        <f t="shared" si="199"/>
        <v>#NAME?</v>
      </c>
      <c r="Q747" s="6" t="e" cm="1">
        <f t="array" ref="Q747">SUM(_xlfn._xlws.FILTER($G$2:$G$2454,_xlfn.MAP($N$2:$N$2454,_xlfn.LAMBDA(_xlpm.x,_xlpm.x=$N747))))</f>
        <v>#NAME?</v>
      </c>
      <c r="R747" s="4" t="e">
        <f t="shared" si="200"/>
        <v>#NAME?</v>
      </c>
      <c r="S747" s="4" t="e">
        <f t="shared" si="201"/>
        <v>#NAME?</v>
      </c>
      <c r="T747" s="4" t="e">
        <f t="shared" si="202"/>
        <v>#NAME?</v>
      </c>
      <c r="U747" s="4" t="e">
        <f t="shared" si="203"/>
        <v>#NAME?</v>
      </c>
      <c r="V747" s="2"/>
      <c r="X747" s="2"/>
      <c r="AC747" s="2"/>
      <c r="AD747" s="2"/>
    </row>
    <row r="748" spans="1:30">
      <c r="A748" s="1" t="str">
        <f t="shared" si="190"/>
        <v>-loo- : [lʊ]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4</v>
      </c>
      <c r="F748" s="9" t="s">
        <v>499</v>
      </c>
      <c r="G748" s="3" t="e">
        <f t="shared" si="191"/>
        <v>#NAME?</v>
      </c>
      <c r="H748" s="4" t="str">
        <f t="shared" si="192"/>
        <v>lʊ</v>
      </c>
      <c r="I748" s="4" t="str">
        <f t="shared" si="193"/>
        <v>loo</v>
      </c>
      <c r="J748" s="10">
        <f t="shared" si="194"/>
        <v>2</v>
      </c>
      <c r="K748" s="1">
        <f t="shared" si="195"/>
        <v>3</v>
      </c>
      <c r="L748" s="10">
        <f t="shared" si="196"/>
        <v>3</v>
      </c>
      <c r="M748" s="1" t="str">
        <f t="shared" si="197"/>
        <v>-loo-</v>
      </c>
      <c r="N748" s="1" t="str">
        <f t="shared" si="198"/>
        <v>[lʊ]</v>
      </c>
      <c r="O748" s="3" t="e" cm="1">
        <f t="array" ref="O748">SUM(_xlfn._xlws.FILTER($G$2:$G$2454,_xlfn.MAP($M$2:$M$2454,_xlfn.LAMBDA(_xlpm.x,_xlpm.x=$M748))))</f>
        <v>#NAME?</v>
      </c>
      <c r="P748" s="4" t="e">
        <f t="shared" si="199"/>
        <v>#NAME?</v>
      </c>
      <c r="Q748" s="6" t="e" cm="1">
        <f t="array" ref="Q748">SUM(_xlfn._xlws.FILTER($G$2:$G$2454,_xlfn.MAP($N$2:$N$2454,_xlfn.LAMBDA(_xlpm.x,_xlpm.x=$N748))))</f>
        <v>#NAME?</v>
      </c>
      <c r="R748" s="4" t="e">
        <f t="shared" si="200"/>
        <v>#NAME?</v>
      </c>
      <c r="S748" s="4" t="e">
        <f t="shared" si="201"/>
        <v>#NAME?</v>
      </c>
      <c r="T748" s="4" t="e">
        <f t="shared" si="202"/>
        <v>#NAME?</v>
      </c>
      <c r="U748" s="4" t="e">
        <f t="shared" si="203"/>
        <v>#NAME?</v>
      </c>
      <c r="V748" s="2"/>
      <c r="X748" s="2"/>
      <c r="AC748" s="2"/>
      <c r="AD748" s="2"/>
    </row>
    <row r="749" spans="1:30">
      <c r="A749" s="1" t="str">
        <f t="shared" si="190"/>
        <v>-lve- : [lvə]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1275</v>
      </c>
      <c r="G749" s="3" t="e">
        <f t="shared" si="191"/>
        <v>#NAME?</v>
      </c>
      <c r="H749" s="4" t="str">
        <f t="shared" si="192"/>
        <v>lvə</v>
      </c>
      <c r="I749" s="4" t="str">
        <f t="shared" si="193"/>
        <v>lve</v>
      </c>
      <c r="J749" s="10">
        <f t="shared" si="194"/>
        <v>3</v>
      </c>
      <c r="K749" s="1">
        <f t="shared" si="195"/>
        <v>3</v>
      </c>
      <c r="L749" s="10">
        <f t="shared" si="196"/>
        <v>3</v>
      </c>
      <c r="M749" s="1" t="str">
        <f t="shared" si="197"/>
        <v>-lve-</v>
      </c>
      <c r="N749" s="1" t="str">
        <f t="shared" si="198"/>
        <v>[lvə]</v>
      </c>
      <c r="O749" s="3" t="e" cm="1">
        <f t="array" ref="O749">SUM(_xlfn._xlws.FILTER($G$2:$G$2454,_xlfn.MAP($M$2:$M$2454,_xlfn.LAMBDA(_xlpm.x,_xlpm.x=$M749))))</f>
        <v>#NAME?</v>
      </c>
      <c r="P749" s="4" t="e">
        <f t="shared" si="199"/>
        <v>#NAME?</v>
      </c>
      <c r="Q749" s="6" t="e" cm="1">
        <f t="array" ref="Q749">SUM(_xlfn._xlws.FILTER($G$2:$G$2454,_xlfn.MAP($N$2:$N$2454,_xlfn.LAMBDA(_xlpm.x,_xlpm.x=$N749))))</f>
        <v>#NAME?</v>
      </c>
      <c r="R749" s="4" t="e">
        <f t="shared" si="200"/>
        <v>#NAME?</v>
      </c>
      <c r="S749" s="4" t="e">
        <f t="shared" si="201"/>
        <v>#NAME?</v>
      </c>
      <c r="T749" s="4" t="e">
        <f t="shared" si="202"/>
        <v>#NAME?</v>
      </c>
      <c r="U749" s="4" t="e">
        <f t="shared" si="203"/>
        <v>#NAME?</v>
      </c>
      <c r="V749" s="2"/>
      <c r="X749" s="2"/>
      <c r="AC749" s="2"/>
      <c r="AD749" s="2"/>
    </row>
    <row r="750" spans="1:30">
      <c r="A750" s="1" t="str">
        <f t="shared" si="190"/>
        <v>-lve- : [lv]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2</v>
      </c>
      <c r="F750" s="9" t="s">
        <v>132</v>
      </c>
      <c r="G750" s="3" t="e">
        <f t="shared" si="191"/>
        <v>#NAME?</v>
      </c>
      <c r="H750" s="4" t="str">
        <f t="shared" si="192"/>
        <v>lv</v>
      </c>
      <c r="I750" s="4" t="str">
        <f t="shared" si="193"/>
        <v>lve</v>
      </c>
      <c r="J750" s="10">
        <f t="shared" si="194"/>
        <v>2</v>
      </c>
      <c r="K750" s="1">
        <f t="shared" si="195"/>
        <v>3</v>
      </c>
      <c r="L750" s="10">
        <f t="shared" si="196"/>
        <v>3</v>
      </c>
      <c r="M750" s="1" t="str">
        <f t="shared" si="197"/>
        <v>-lve-</v>
      </c>
      <c r="N750" s="1" t="str">
        <f t="shared" si="198"/>
        <v>[lv]</v>
      </c>
      <c r="O750" s="3" t="e" cm="1">
        <f t="array" ref="O750">SUM(_xlfn._xlws.FILTER($G$2:$G$2454,_xlfn.MAP($M$2:$M$2454,_xlfn.LAMBDA(_xlpm.x,_xlpm.x=$M750))))</f>
        <v>#NAME?</v>
      </c>
      <c r="P750" s="4" t="e">
        <f t="shared" si="199"/>
        <v>#NAME?</v>
      </c>
      <c r="Q750" s="6" t="e" cm="1">
        <f t="array" ref="Q750">SUM(_xlfn._xlws.FILTER($G$2:$G$2454,_xlfn.MAP($N$2:$N$2454,_xlfn.LAMBDA(_xlpm.x,_xlpm.x=$N750))))</f>
        <v>#NAME?</v>
      </c>
      <c r="R750" s="4" t="e">
        <f t="shared" si="200"/>
        <v>#NAME?</v>
      </c>
      <c r="S750" s="4" t="e">
        <f t="shared" si="201"/>
        <v>#NAME?</v>
      </c>
      <c r="T750" s="4" t="e">
        <f t="shared" si="202"/>
        <v>#NAME?</v>
      </c>
      <c r="U750" s="4" t="e">
        <f t="shared" si="203"/>
        <v>#NAME?</v>
      </c>
      <c r="V750" s="2"/>
      <c r="X750" s="2"/>
      <c r="AC750" s="2"/>
      <c r="AD750" s="2"/>
    </row>
    <row r="751" spans="1:30">
      <c r="A751" s="1" t="str">
        <f t="shared" si="190"/>
        <v>-mpre- : [mpɹɛ]</v>
      </c>
      <c r="B751" s="1">
        <f t="shared" si="205"/>
        <v>0</v>
      </c>
      <c r="C751" s="1">
        <f t="shared" si="205"/>
        <v>1</v>
      </c>
      <c r="D751" s="1">
        <f t="shared" si="205"/>
        <v>0</v>
      </c>
      <c r="E751" s="7">
        <v>2</v>
      </c>
      <c r="F751" s="9" t="s">
        <v>2120</v>
      </c>
      <c r="G751" s="3" t="e">
        <f t="shared" si="191"/>
        <v>#NAME?</v>
      </c>
      <c r="H751" s="4" t="str">
        <f t="shared" si="192"/>
        <v>mpɹɛ</v>
      </c>
      <c r="I751" s="4" t="str">
        <f t="shared" si="193"/>
        <v>mpre</v>
      </c>
      <c r="J751" s="10">
        <f t="shared" si="194"/>
        <v>4</v>
      </c>
      <c r="K751" s="1">
        <f t="shared" si="195"/>
        <v>4</v>
      </c>
      <c r="L751" s="10">
        <f t="shared" si="196"/>
        <v>4</v>
      </c>
      <c r="M751" s="1" t="str">
        <f t="shared" si="197"/>
        <v>-mpre-</v>
      </c>
      <c r="N751" s="1" t="str">
        <f t="shared" si="198"/>
        <v>[mpɹɛ]</v>
      </c>
      <c r="O751" s="3" t="e" cm="1">
        <f t="array" ref="O751">SUM(_xlfn._xlws.FILTER($G$2:$G$2454,_xlfn.MAP($M$2:$M$2454,_xlfn.LAMBDA(_xlpm.x,_xlpm.x=$M751))))</f>
        <v>#NAME?</v>
      </c>
      <c r="P751" s="4" t="e">
        <f t="shared" si="199"/>
        <v>#NAME?</v>
      </c>
      <c r="Q751" s="6" t="e" cm="1">
        <f t="array" ref="Q751">SUM(_xlfn._xlws.FILTER($G$2:$G$2454,_xlfn.MAP($N$2:$N$2454,_xlfn.LAMBDA(_xlpm.x,_xlpm.x=$N751))))</f>
        <v>#NAME?</v>
      </c>
      <c r="R751" s="4" t="e">
        <f t="shared" si="200"/>
        <v>#NAME?</v>
      </c>
      <c r="S751" s="4" t="e">
        <f t="shared" si="201"/>
        <v>#NAME?</v>
      </c>
      <c r="T751" s="4" t="e">
        <f t="shared" si="202"/>
        <v>#NAME?</v>
      </c>
      <c r="U751" s="4" t="e">
        <f t="shared" si="203"/>
        <v>#NAME?</v>
      </c>
      <c r="V751" s="2"/>
      <c r="X751" s="2"/>
      <c r="AC751" s="2"/>
      <c r="AD751" s="2"/>
    </row>
    <row r="752" spans="1:30">
      <c r="A752" s="1" t="str">
        <f t="shared" si="190"/>
        <v>-neu- : [nʊ]</v>
      </c>
      <c r="B752" s="1">
        <f t="shared" si="205"/>
        <v>0</v>
      </c>
      <c r="C752" s="1">
        <f t="shared" si="205"/>
        <v>0</v>
      </c>
      <c r="D752" s="1">
        <f t="shared" si="205"/>
        <v>1</v>
      </c>
      <c r="E752" s="7">
        <v>2</v>
      </c>
      <c r="F752" s="9" t="s">
        <v>2170</v>
      </c>
      <c r="G752" s="3" t="e">
        <f t="shared" si="191"/>
        <v>#NAME?</v>
      </c>
      <c r="H752" s="1" t="str">
        <f t="shared" si="192"/>
        <v>nʊ</v>
      </c>
      <c r="I752" s="1" t="str">
        <f t="shared" si="193"/>
        <v>neu</v>
      </c>
      <c r="J752" s="10">
        <f t="shared" si="194"/>
        <v>2</v>
      </c>
      <c r="K752" s="1">
        <f t="shared" si="195"/>
        <v>3</v>
      </c>
      <c r="L752" s="10">
        <f t="shared" si="196"/>
        <v>3</v>
      </c>
      <c r="M752" s="1" t="str">
        <f t="shared" si="197"/>
        <v>-neu-</v>
      </c>
      <c r="N752" s="1" t="str">
        <f t="shared" si="198"/>
        <v>[nʊ]</v>
      </c>
      <c r="O752" s="3" t="e" cm="1">
        <f t="array" ref="O752">SUM(_xlfn._xlws.FILTER($G$2:$G$2454,_xlfn.MAP($M$2:$M$2454,_xlfn.LAMBDA(_xlpm.x,_xlpm.x=$M752))))</f>
        <v>#NAME?</v>
      </c>
      <c r="P752" s="4" t="e">
        <f t="shared" si="199"/>
        <v>#NAME?</v>
      </c>
      <c r="Q752" s="6" t="e" cm="1">
        <f t="array" ref="Q752">SUM(_xlfn._xlws.FILTER($G$2:$G$2454,_xlfn.MAP($N$2:$N$2454,_xlfn.LAMBDA(_xlpm.x,_xlpm.x=$N752))))</f>
        <v>#NAME?</v>
      </c>
      <c r="R752" s="4" t="e">
        <f t="shared" si="200"/>
        <v>#NAME?</v>
      </c>
      <c r="S752" s="4" t="e">
        <f t="shared" si="201"/>
        <v>#NAME?</v>
      </c>
      <c r="T752" s="4" t="e">
        <f t="shared" si="202"/>
        <v>#NAME?</v>
      </c>
      <c r="U752" s="4" t="e">
        <f t="shared" si="203"/>
        <v>#NAME?</v>
      </c>
      <c r="V752" s="2"/>
      <c r="X752" s="2"/>
      <c r="AC752" s="2"/>
      <c r="AD752" s="2"/>
    </row>
    <row r="753" spans="1:30">
      <c r="A753" s="1" t="str">
        <f t="shared" si="190"/>
        <v>-ntai- : [nteɪ]</v>
      </c>
      <c r="B753" s="1">
        <f t="shared" si="205"/>
        <v>0</v>
      </c>
      <c r="C753" s="1">
        <f t="shared" si="205"/>
        <v>0</v>
      </c>
      <c r="D753" s="1">
        <f t="shared" si="205"/>
        <v>1</v>
      </c>
      <c r="E753" s="7">
        <v>2</v>
      </c>
      <c r="F753" s="9" t="s">
        <v>622</v>
      </c>
      <c r="G753" s="3" t="e">
        <f t="shared" si="191"/>
        <v>#NAME?</v>
      </c>
      <c r="H753" s="4" t="str">
        <f t="shared" si="192"/>
        <v>nteɪ</v>
      </c>
      <c r="I753" s="4" t="str">
        <f t="shared" si="193"/>
        <v>ntai</v>
      </c>
      <c r="J753" s="10">
        <f t="shared" si="194"/>
        <v>4</v>
      </c>
      <c r="K753" s="1">
        <f t="shared" si="195"/>
        <v>4</v>
      </c>
      <c r="L753" s="10">
        <f t="shared" si="196"/>
        <v>4</v>
      </c>
      <c r="M753" s="1" t="str">
        <f t="shared" si="197"/>
        <v>-ntai-</v>
      </c>
      <c r="N753" s="1" t="str">
        <f t="shared" si="198"/>
        <v>[nteɪ]</v>
      </c>
      <c r="O753" s="3" t="e" cm="1">
        <f t="array" ref="O753">SUM(_xlfn._xlws.FILTER($G$2:$G$2454,_xlfn.MAP($M$2:$M$2454,_xlfn.LAMBDA(_xlpm.x,_xlpm.x=$M753))))</f>
        <v>#NAME?</v>
      </c>
      <c r="P753" s="4" t="e">
        <f t="shared" si="199"/>
        <v>#NAME?</v>
      </c>
      <c r="Q753" s="6" t="e" cm="1">
        <f t="array" ref="Q753">SUM(_xlfn._xlws.FILTER($G$2:$G$2454,_xlfn.MAP($N$2:$N$2454,_xlfn.LAMBDA(_xlpm.x,_xlpm.x=$N753))))</f>
        <v>#NAME?</v>
      </c>
      <c r="R753" s="4" t="e">
        <f t="shared" si="200"/>
        <v>#NAME?</v>
      </c>
      <c r="S753" s="4" t="e">
        <f t="shared" si="201"/>
        <v>#NAME?</v>
      </c>
      <c r="T753" s="4" t="e">
        <f t="shared" si="202"/>
        <v>#NAME?</v>
      </c>
      <c r="U753" s="4" t="e">
        <f t="shared" si="203"/>
        <v>#NAME?</v>
      </c>
      <c r="V753" s="2"/>
      <c r="X753" s="2"/>
      <c r="AC753" s="2"/>
      <c r="AD753" s="2"/>
    </row>
    <row r="754" spans="1:30">
      <c r="A754" s="1" t="str">
        <f t="shared" si="190"/>
        <v>-rba- : [ɹbæ]</v>
      </c>
      <c r="B754" s="1">
        <f t="shared" si="205"/>
        <v>1</v>
      </c>
      <c r="C754" s="1">
        <f t="shared" si="205"/>
        <v>0</v>
      </c>
      <c r="D754" s="1">
        <f t="shared" si="205"/>
        <v>0</v>
      </c>
      <c r="E754" s="7">
        <v>2</v>
      </c>
      <c r="F754" s="9" t="s">
        <v>2325</v>
      </c>
      <c r="G754" s="3" t="e">
        <f t="shared" si="191"/>
        <v>#NAME?</v>
      </c>
      <c r="H754" s="4" t="str">
        <f t="shared" si="192"/>
        <v>ɹbæ</v>
      </c>
      <c r="I754" s="4" t="str">
        <f t="shared" si="193"/>
        <v>rba</v>
      </c>
      <c r="J754" s="10">
        <f t="shared" si="194"/>
        <v>3</v>
      </c>
      <c r="K754" s="1">
        <f t="shared" si="195"/>
        <v>3</v>
      </c>
      <c r="L754" s="10">
        <f t="shared" si="196"/>
        <v>3</v>
      </c>
      <c r="M754" s="1" t="str">
        <f t="shared" si="197"/>
        <v>-rba-</v>
      </c>
      <c r="N754" s="1" t="str">
        <f t="shared" si="198"/>
        <v>[ɹbæ]</v>
      </c>
      <c r="O754" s="3" t="e" cm="1">
        <f t="array" ref="O754">SUM(_xlfn._xlws.FILTER($G$2:$G$2454,_xlfn.MAP($M$2:$M$2454,_xlfn.LAMBDA(_xlpm.x,_xlpm.x=$M754))))</f>
        <v>#NAME?</v>
      </c>
      <c r="P754" s="4" t="e">
        <f t="shared" si="199"/>
        <v>#NAME?</v>
      </c>
      <c r="Q754" s="6" t="e" cm="1">
        <f t="array" ref="Q754">SUM(_xlfn._xlws.FILTER($G$2:$G$2454,_xlfn.MAP($N$2:$N$2454,_xlfn.LAMBDA(_xlpm.x,_xlpm.x=$N754))))</f>
        <v>#NAME?</v>
      </c>
      <c r="R754" s="4" t="e">
        <f t="shared" si="200"/>
        <v>#NAME?</v>
      </c>
      <c r="S754" s="4" t="e">
        <f t="shared" si="201"/>
        <v>#NAME?</v>
      </c>
      <c r="T754" s="4" t="e">
        <f t="shared" si="202"/>
        <v>#NAME?</v>
      </c>
      <c r="U754" s="4" t="e">
        <f t="shared" si="203"/>
        <v>#NAME?</v>
      </c>
      <c r="V754" s="2"/>
      <c r="X754" s="2"/>
      <c r="AC754" s="2"/>
      <c r="AD754" s="2"/>
    </row>
    <row r="755" spans="1:30">
      <c r="A755" s="1" t="str">
        <f t="shared" si="190"/>
        <v>-rdi- : [ɹdɪ]</v>
      </c>
      <c r="B755" s="1">
        <f t="shared" si="205"/>
        <v>1</v>
      </c>
      <c r="C755" s="1">
        <f t="shared" si="205"/>
        <v>0</v>
      </c>
      <c r="D755" s="1">
        <f t="shared" si="205"/>
        <v>0</v>
      </c>
      <c r="E755" s="7">
        <v>2</v>
      </c>
      <c r="F755" s="9" t="s">
        <v>1094</v>
      </c>
      <c r="G755" s="3" t="e">
        <f t="shared" si="191"/>
        <v>#NAME?</v>
      </c>
      <c r="H755" s="4" t="str">
        <f t="shared" si="192"/>
        <v>ɹdɪ</v>
      </c>
      <c r="I755" s="4" t="str">
        <f t="shared" si="193"/>
        <v>rdi</v>
      </c>
      <c r="J755" s="10">
        <f t="shared" si="194"/>
        <v>3</v>
      </c>
      <c r="K755" s="1">
        <f t="shared" si="195"/>
        <v>3</v>
      </c>
      <c r="L755" s="10">
        <f t="shared" si="196"/>
        <v>3</v>
      </c>
      <c r="M755" s="1" t="str">
        <f t="shared" si="197"/>
        <v>-rdi-</v>
      </c>
      <c r="N755" s="1" t="str">
        <f t="shared" si="198"/>
        <v>[ɹdɪ]</v>
      </c>
      <c r="O755" s="3" t="e" cm="1">
        <f t="array" ref="O755">SUM(_xlfn._xlws.FILTER($G$2:$G$2454,_xlfn.MAP($M$2:$M$2454,_xlfn.LAMBDA(_xlpm.x,_xlpm.x=$M755))))</f>
        <v>#NAME?</v>
      </c>
      <c r="P755" s="4" t="e">
        <f t="shared" si="199"/>
        <v>#NAME?</v>
      </c>
      <c r="Q755" s="6" t="e" cm="1">
        <f t="array" ref="Q755">SUM(_xlfn._xlws.FILTER($G$2:$G$2454,_xlfn.MAP($N$2:$N$2454,_xlfn.LAMBDA(_xlpm.x,_xlpm.x=$N755))))</f>
        <v>#NAME?</v>
      </c>
      <c r="R755" s="4" t="e">
        <f t="shared" si="200"/>
        <v>#NAME?</v>
      </c>
      <c r="S755" s="4" t="e">
        <f t="shared" si="201"/>
        <v>#NAME?</v>
      </c>
      <c r="T755" s="4" t="e">
        <f t="shared" si="202"/>
        <v>#NAME?</v>
      </c>
      <c r="U755" s="4" t="e">
        <f t="shared" si="203"/>
        <v>#NAME?</v>
      </c>
      <c r="V755" s="2"/>
      <c r="X755" s="2"/>
      <c r="AC755" s="2"/>
      <c r="AD755" s="2"/>
    </row>
    <row r="756" spans="1:30">
      <c r="A756" s="1" t="str">
        <f t="shared" si="190"/>
        <v>-rti- : [ɹtɪ]</v>
      </c>
      <c r="B756" s="1">
        <f t="shared" si="205"/>
        <v>1</v>
      </c>
      <c r="C756" s="1">
        <f t="shared" si="205"/>
        <v>0</v>
      </c>
      <c r="D756" s="1">
        <f t="shared" si="205"/>
        <v>0</v>
      </c>
      <c r="E756" s="7">
        <v>6</v>
      </c>
      <c r="F756" s="9" t="s">
        <v>632</v>
      </c>
      <c r="G756" s="3" t="e">
        <f t="shared" si="191"/>
        <v>#NAME?</v>
      </c>
      <c r="H756" s="4" t="str">
        <f t="shared" si="192"/>
        <v>ɹtɪ</v>
      </c>
      <c r="I756" s="4" t="str">
        <f t="shared" si="193"/>
        <v>rti</v>
      </c>
      <c r="J756" s="10">
        <f t="shared" si="194"/>
        <v>3</v>
      </c>
      <c r="K756" s="1">
        <f t="shared" si="195"/>
        <v>3</v>
      </c>
      <c r="L756" s="10">
        <f t="shared" si="196"/>
        <v>3</v>
      </c>
      <c r="M756" s="1" t="str">
        <f t="shared" si="197"/>
        <v>-rti-</v>
      </c>
      <c r="N756" s="1" t="str">
        <f t="shared" si="198"/>
        <v>[ɹtɪ]</v>
      </c>
      <c r="O756" s="3" t="e" cm="1">
        <f t="array" ref="O756">SUM(_xlfn._xlws.FILTER($G$2:$G$2454,_xlfn.MAP($M$2:$M$2454,_xlfn.LAMBDA(_xlpm.x,_xlpm.x=$M756))))</f>
        <v>#NAME?</v>
      </c>
      <c r="P756" s="4" t="e">
        <f t="shared" si="199"/>
        <v>#NAME?</v>
      </c>
      <c r="Q756" s="6" t="e" cm="1">
        <f t="array" ref="Q756">SUM(_xlfn._xlws.FILTER($G$2:$G$2454,_xlfn.MAP($N$2:$N$2454,_xlfn.LAMBDA(_xlpm.x,_xlpm.x=$N756))))</f>
        <v>#NAME?</v>
      </c>
      <c r="R756" s="4" t="e">
        <f t="shared" si="200"/>
        <v>#NAME?</v>
      </c>
      <c r="S756" s="4" t="e">
        <f t="shared" si="201"/>
        <v>#NAME?</v>
      </c>
      <c r="T756" s="4" t="e">
        <f t="shared" si="202"/>
        <v>#NAME?</v>
      </c>
      <c r="U756" s="4" t="e">
        <f t="shared" si="203"/>
        <v>#NAME?</v>
      </c>
      <c r="V756" s="2"/>
      <c r="X756" s="2"/>
      <c r="AC756" s="2"/>
      <c r="AD756" s="2"/>
    </row>
    <row r="757" spans="1:30">
      <c r="A757" s="1" t="str">
        <f t="shared" si="190"/>
        <v>-swa- : [swɔ]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2</v>
      </c>
      <c r="F757" s="9" t="s">
        <v>2236</v>
      </c>
      <c r="G757" s="3" t="e">
        <f t="shared" si="191"/>
        <v>#NAME?</v>
      </c>
      <c r="H757" s="1" t="str">
        <f t="shared" si="192"/>
        <v>swɔ</v>
      </c>
      <c r="I757" s="1" t="str">
        <f t="shared" si="193"/>
        <v>swa</v>
      </c>
      <c r="J757" s="10">
        <f t="shared" si="194"/>
        <v>3</v>
      </c>
      <c r="K757" s="1">
        <f t="shared" si="195"/>
        <v>3</v>
      </c>
      <c r="L757" s="10">
        <f t="shared" si="196"/>
        <v>3</v>
      </c>
      <c r="M757" s="1" t="str">
        <f t="shared" si="197"/>
        <v>-swa-</v>
      </c>
      <c r="N757" s="1" t="str">
        <f t="shared" si="198"/>
        <v>[swɔ]</v>
      </c>
      <c r="O757" s="3" t="e" cm="1">
        <f t="array" ref="O757">SUM(_xlfn._xlws.FILTER($G$2:$G$2454,_xlfn.MAP($M$2:$M$2454,_xlfn.LAMBDA(_xlpm.x,_xlpm.x=$M757))))</f>
        <v>#NAME?</v>
      </c>
      <c r="P757" s="4" t="e">
        <f t="shared" si="199"/>
        <v>#NAME?</v>
      </c>
      <c r="Q757" s="6" t="e" cm="1">
        <f t="array" ref="Q757">SUM(_xlfn._xlws.FILTER($G$2:$G$2454,_xlfn.MAP($N$2:$N$2454,_xlfn.LAMBDA(_xlpm.x,_xlpm.x=$N757))))</f>
        <v>#NAME?</v>
      </c>
      <c r="R757" s="4" t="e">
        <f t="shared" si="200"/>
        <v>#NAME?</v>
      </c>
      <c r="S757" s="4" t="e">
        <f t="shared" si="201"/>
        <v>#NAME?</v>
      </c>
      <c r="T757" s="4" t="e">
        <f t="shared" si="202"/>
        <v>#NAME?</v>
      </c>
      <c r="U757" s="4" t="e">
        <f t="shared" si="203"/>
        <v>#NAME?</v>
      </c>
      <c r="V757" s="2"/>
      <c r="X757" s="2"/>
      <c r="AC757" s="2"/>
      <c r="AD757" s="2"/>
    </row>
    <row r="758" spans="1:30">
      <c r="A758" s="1" t="str">
        <f t="shared" si="190"/>
        <v>-tro- : [tɹɑ]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2</v>
      </c>
      <c r="F758" s="9" t="s">
        <v>675</v>
      </c>
      <c r="G758" s="3" t="e">
        <f t="shared" si="191"/>
        <v>#NAME?</v>
      </c>
      <c r="H758" s="4" t="str">
        <f t="shared" si="192"/>
        <v>tɹɑ</v>
      </c>
      <c r="I758" s="4" t="str">
        <f t="shared" si="193"/>
        <v>tro</v>
      </c>
      <c r="J758" s="10">
        <f t="shared" si="194"/>
        <v>3</v>
      </c>
      <c r="K758" s="1">
        <f t="shared" si="195"/>
        <v>3</v>
      </c>
      <c r="L758" s="10">
        <f t="shared" si="196"/>
        <v>3</v>
      </c>
      <c r="M758" s="1" t="str">
        <f t="shared" si="197"/>
        <v>-tro-</v>
      </c>
      <c r="N758" s="1" t="str">
        <f t="shared" si="198"/>
        <v>[tɹɑ]</v>
      </c>
      <c r="O758" s="3" t="e" cm="1">
        <f t="array" ref="O758">SUM(_xlfn._xlws.FILTER($G$2:$G$2454,_xlfn.MAP($M$2:$M$2454,_xlfn.LAMBDA(_xlpm.x,_xlpm.x=$M758))))</f>
        <v>#NAME?</v>
      </c>
      <c r="P758" s="4" t="e">
        <f t="shared" si="199"/>
        <v>#NAME?</v>
      </c>
      <c r="Q758" s="6" t="e" cm="1">
        <f t="array" ref="Q758">SUM(_xlfn._xlws.FILTER($G$2:$G$2454,_xlfn.MAP($N$2:$N$2454,_xlfn.LAMBDA(_xlpm.x,_xlpm.x=$N758))))</f>
        <v>#NAME?</v>
      </c>
      <c r="R758" s="4" t="e">
        <f t="shared" si="200"/>
        <v>#NAME?</v>
      </c>
      <c r="S758" s="4" t="e">
        <f t="shared" si="201"/>
        <v>#NAME?</v>
      </c>
      <c r="T758" s="4" t="e">
        <f t="shared" si="202"/>
        <v>#NAME?</v>
      </c>
      <c r="U758" s="4" t="e">
        <f t="shared" si="203"/>
        <v>#NAME?</v>
      </c>
      <c r="V758" s="2"/>
      <c r="X758" s="2"/>
      <c r="AC758" s="2"/>
      <c r="AD758" s="2"/>
    </row>
    <row r="759" spans="1:30">
      <c r="A759" s="1" t="str">
        <f t="shared" si="190"/>
        <v>-xu- : [kʃʊ]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2</v>
      </c>
      <c r="F759" s="9" t="s">
        <v>2050</v>
      </c>
      <c r="G759" s="3" t="e">
        <f t="shared" si="191"/>
        <v>#NAME?</v>
      </c>
      <c r="H759" s="4" t="str">
        <f t="shared" si="192"/>
        <v>kʃʊ</v>
      </c>
      <c r="I759" s="4" t="str">
        <f t="shared" si="193"/>
        <v>xu</v>
      </c>
      <c r="J759" s="10">
        <f t="shared" si="194"/>
        <v>3</v>
      </c>
      <c r="K759" s="1">
        <f t="shared" si="195"/>
        <v>2</v>
      </c>
      <c r="L759" s="10">
        <f t="shared" si="196"/>
        <v>3</v>
      </c>
      <c r="M759" s="1" t="str">
        <f t="shared" si="197"/>
        <v>-xu-</v>
      </c>
      <c r="N759" s="1" t="str">
        <f t="shared" si="198"/>
        <v>[kʃʊ]</v>
      </c>
      <c r="O759" s="3" t="e" cm="1">
        <f t="array" ref="O759">SUM(_xlfn._xlws.FILTER($G$2:$G$2454,_xlfn.MAP($M$2:$M$2454,_xlfn.LAMBDA(_xlpm.x,_xlpm.x=$M759))))</f>
        <v>#NAME?</v>
      </c>
      <c r="P759" s="4" t="e">
        <f t="shared" si="199"/>
        <v>#NAME?</v>
      </c>
      <c r="Q759" s="6" t="e" cm="1">
        <f t="array" ref="Q759">SUM(_xlfn._xlws.FILTER($G$2:$G$2454,_xlfn.MAP($N$2:$N$2454,_xlfn.LAMBDA(_xlpm.x,_xlpm.x=$N759))))</f>
        <v>#NAME?</v>
      </c>
      <c r="R759" s="4" t="e">
        <f t="shared" si="200"/>
        <v>#NAME?</v>
      </c>
      <c r="S759" s="4" t="e">
        <f t="shared" si="201"/>
        <v>#NAME?</v>
      </c>
      <c r="T759" s="4" t="e">
        <f t="shared" si="202"/>
        <v>#NAME?</v>
      </c>
      <c r="U759" s="4" t="e">
        <f t="shared" si="203"/>
        <v>#NAME?</v>
      </c>
      <c r="V759" s="2"/>
      <c r="X759" s="2"/>
      <c r="AC759" s="2"/>
      <c r="AD759" s="2"/>
    </row>
    <row r="760" spans="1:30">
      <c r="A760" s="1" t="str">
        <f t="shared" si="190"/>
        <v>-ry- : [ɹi]</v>
      </c>
      <c r="B760" s="1">
        <f t="shared" si="205"/>
        <v>1</v>
      </c>
      <c r="C760" s="1">
        <f t="shared" si="205"/>
        <v>0</v>
      </c>
      <c r="D760" s="1">
        <f t="shared" si="205"/>
        <v>0</v>
      </c>
      <c r="E760" s="7">
        <v>4</v>
      </c>
      <c r="F760" s="9" t="s">
        <v>1630</v>
      </c>
      <c r="G760" s="3" t="e">
        <f t="shared" si="191"/>
        <v>#NAME?</v>
      </c>
      <c r="H760" s="4" t="str">
        <f t="shared" si="192"/>
        <v>ɹi</v>
      </c>
      <c r="I760" s="4" t="str">
        <f t="shared" si="193"/>
        <v>ry</v>
      </c>
      <c r="J760" s="10">
        <f t="shared" si="194"/>
        <v>2</v>
      </c>
      <c r="K760" s="1">
        <f t="shared" si="195"/>
        <v>2</v>
      </c>
      <c r="L760" s="10">
        <f t="shared" si="196"/>
        <v>2</v>
      </c>
      <c r="M760" s="1" t="str">
        <f t="shared" si="197"/>
        <v>-ry-</v>
      </c>
      <c r="N760" s="1" t="str">
        <f t="shared" si="198"/>
        <v>[ɹi]</v>
      </c>
      <c r="O760" s="3" t="e" cm="1">
        <f t="array" ref="O760">SUM(_xlfn._xlws.FILTER($G$2:$G$2454,_xlfn.MAP($M$2:$M$2454,_xlfn.LAMBDA(_xlpm.x,_xlpm.x=$M760))))</f>
        <v>#NAME?</v>
      </c>
      <c r="P760" s="4" t="e">
        <f t="shared" si="199"/>
        <v>#NAME?</v>
      </c>
      <c r="Q760" s="6" t="e" cm="1">
        <f t="array" ref="Q760">SUM(_xlfn._xlws.FILTER($G$2:$G$2454,_xlfn.MAP($N$2:$N$2454,_xlfn.LAMBDA(_xlpm.x,_xlpm.x=$N760))))</f>
        <v>#NAME?</v>
      </c>
      <c r="R760" s="4" t="e">
        <f t="shared" si="200"/>
        <v>#NAME?</v>
      </c>
      <c r="S760" s="4" t="e">
        <f t="shared" si="201"/>
        <v>#NAME?</v>
      </c>
      <c r="T760" s="4" t="e">
        <f t="shared" si="202"/>
        <v>#NAME?</v>
      </c>
      <c r="U760" s="4" t="e">
        <f t="shared" si="203"/>
        <v>#NAME?</v>
      </c>
      <c r="V760" s="2"/>
      <c r="X760" s="2"/>
      <c r="AC760" s="2"/>
      <c r="AD760" s="2"/>
    </row>
    <row r="761" spans="1:30">
      <c r="A761" s="1" t="str">
        <f t="shared" si="190"/>
        <v>-pre- : [pɹɪ]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11</v>
      </c>
      <c r="F761" s="9" t="s">
        <v>510</v>
      </c>
      <c r="G761" s="3" t="e">
        <f t="shared" si="191"/>
        <v>#NAME?</v>
      </c>
      <c r="H761" s="4" t="str">
        <f t="shared" si="192"/>
        <v>pɹɪ</v>
      </c>
      <c r="I761" s="4" t="str">
        <f t="shared" si="193"/>
        <v>pre</v>
      </c>
      <c r="J761" s="10">
        <f t="shared" si="194"/>
        <v>3</v>
      </c>
      <c r="K761" s="1">
        <f t="shared" si="195"/>
        <v>3</v>
      </c>
      <c r="L761" s="10">
        <f t="shared" si="196"/>
        <v>3</v>
      </c>
      <c r="M761" s="1" t="str">
        <f t="shared" si="197"/>
        <v>-pre-</v>
      </c>
      <c r="N761" s="1" t="str">
        <f t="shared" si="198"/>
        <v>[pɹɪ]</v>
      </c>
      <c r="O761" s="3" t="e" cm="1">
        <f t="array" ref="O761">SUM(_xlfn._xlws.FILTER($G$2:$G$2454,_xlfn.MAP($M$2:$M$2454,_xlfn.LAMBDA(_xlpm.x,_xlpm.x=$M761))))</f>
        <v>#NAME?</v>
      </c>
      <c r="P761" s="4" t="e">
        <f t="shared" si="199"/>
        <v>#NAME?</v>
      </c>
      <c r="Q761" s="6" t="e" cm="1">
        <f t="array" ref="Q761">SUM(_xlfn._xlws.FILTER($G$2:$G$2454,_xlfn.MAP($N$2:$N$2454,_xlfn.LAMBDA(_xlpm.x,_xlpm.x=$N761))))</f>
        <v>#NAME?</v>
      </c>
      <c r="R761" s="4" t="e">
        <f t="shared" si="200"/>
        <v>#NAME?</v>
      </c>
      <c r="S761" s="4" t="e">
        <f t="shared" si="201"/>
        <v>#NAME?</v>
      </c>
      <c r="T761" s="4" t="e">
        <f t="shared" si="202"/>
        <v>#NAME?</v>
      </c>
      <c r="U761" s="4" t="e">
        <f t="shared" si="203"/>
        <v>#NAME?</v>
      </c>
      <c r="V761" s="2"/>
      <c r="X761" s="2"/>
      <c r="AC761" s="2"/>
      <c r="AD761" s="2"/>
    </row>
    <row r="762" spans="1:30">
      <c r="A762" s="1" t="str">
        <f t="shared" si="190"/>
        <v>-da- : [deɪ]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7</v>
      </c>
      <c r="F762" s="9" t="s">
        <v>890</v>
      </c>
      <c r="G762" s="3" t="e">
        <f t="shared" si="191"/>
        <v>#NAME?</v>
      </c>
      <c r="H762" s="4" t="str">
        <f t="shared" si="192"/>
        <v>deɪ</v>
      </c>
      <c r="I762" s="4" t="str">
        <f t="shared" si="193"/>
        <v>da</v>
      </c>
      <c r="J762" s="10">
        <f t="shared" si="194"/>
        <v>3</v>
      </c>
      <c r="K762" s="1">
        <f t="shared" si="195"/>
        <v>2</v>
      </c>
      <c r="L762" s="10">
        <f t="shared" si="196"/>
        <v>3</v>
      </c>
      <c r="M762" s="1" t="str">
        <f t="shared" si="197"/>
        <v>-da-</v>
      </c>
      <c r="N762" s="1" t="str">
        <f t="shared" si="198"/>
        <v>[deɪ]</v>
      </c>
      <c r="O762" s="3" t="e" cm="1">
        <f t="array" ref="O762">SUM(_xlfn._xlws.FILTER($G$2:$G$2454,_xlfn.MAP($M$2:$M$2454,_xlfn.LAMBDA(_xlpm.x,_xlpm.x=$M762))))</f>
        <v>#NAME?</v>
      </c>
      <c r="P762" s="4" t="e">
        <f t="shared" si="199"/>
        <v>#NAME?</v>
      </c>
      <c r="Q762" s="6" t="e" cm="1">
        <f t="array" ref="Q762">SUM(_xlfn._xlws.FILTER($G$2:$G$2454,_xlfn.MAP($N$2:$N$2454,_xlfn.LAMBDA(_xlpm.x,_xlpm.x=$N762))))</f>
        <v>#NAME?</v>
      </c>
      <c r="R762" s="4" t="e">
        <f t="shared" si="200"/>
        <v>#NAME?</v>
      </c>
      <c r="S762" s="4" t="e">
        <f t="shared" si="201"/>
        <v>#NAME?</v>
      </c>
      <c r="T762" s="4" t="e">
        <f t="shared" si="202"/>
        <v>#NAME?</v>
      </c>
      <c r="U762" s="4" t="e">
        <f t="shared" si="203"/>
        <v>#NAME?</v>
      </c>
      <c r="V762" s="2"/>
      <c r="X762" s="2"/>
      <c r="AC762" s="2"/>
      <c r="AD762" s="2"/>
    </row>
    <row r="763" spans="1:30">
      <c r="A763" s="1" t="str">
        <f t="shared" si="190"/>
        <v>-lu- : [lu]</v>
      </c>
      <c r="B763" s="1">
        <f t="shared" si="206"/>
        <v>0</v>
      </c>
      <c r="C763" s="1">
        <f t="shared" si="206"/>
        <v>0</v>
      </c>
      <c r="D763" s="1">
        <f t="shared" si="206"/>
        <v>0</v>
      </c>
      <c r="E763" s="7">
        <v>7</v>
      </c>
      <c r="F763" s="9" t="s">
        <v>131</v>
      </c>
      <c r="G763" s="3" t="e">
        <f t="shared" si="191"/>
        <v>#NAME?</v>
      </c>
      <c r="H763" s="4" t="str">
        <f t="shared" si="192"/>
        <v>lu</v>
      </c>
      <c r="I763" s="4" t="str">
        <f t="shared" si="193"/>
        <v>lu</v>
      </c>
      <c r="J763" s="10">
        <f t="shared" si="194"/>
        <v>2</v>
      </c>
      <c r="K763" s="1">
        <f t="shared" si="195"/>
        <v>2</v>
      </c>
      <c r="L763" s="10">
        <f t="shared" si="196"/>
        <v>2</v>
      </c>
      <c r="M763" s="1" t="str">
        <f t="shared" si="197"/>
        <v>-lu-</v>
      </c>
      <c r="N763" s="1" t="str">
        <f t="shared" si="198"/>
        <v>[lu]</v>
      </c>
      <c r="O763" s="3" t="e" cm="1">
        <f t="array" ref="O763">SUM(_xlfn._xlws.FILTER($G$2:$G$2454,_xlfn.MAP($M$2:$M$2454,_xlfn.LAMBDA(_xlpm.x,_xlpm.x=$M763))))</f>
        <v>#NAME?</v>
      </c>
      <c r="P763" s="4" t="e">
        <f t="shared" si="199"/>
        <v>#NAME?</v>
      </c>
      <c r="Q763" s="6" t="e" cm="1">
        <f t="array" ref="Q763">SUM(_xlfn._xlws.FILTER($G$2:$G$2454,_xlfn.MAP($N$2:$N$2454,_xlfn.LAMBDA(_xlpm.x,_xlpm.x=$N763))))</f>
        <v>#NAME?</v>
      </c>
      <c r="R763" s="4" t="e">
        <f t="shared" si="200"/>
        <v>#NAME?</v>
      </c>
      <c r="S763" s="4" t="e">
        <f t="shared" si="201"/>
        <v>#NAME?</v>
      </c>
      <c r="T763" s="4" t="e">
        <f t="shared" si="202"/>
        <v>#NAME?</v>
      </c>
      <c r="U763" s="4" t="e">
        <f t="shared" si="203"/>
        <v>#NAME?</v>
      </c>
      <c r="V763" s="2"/>
      <c r="X763" s="2"/>
      <c r="AC763" s="2"/>
      <c r="AD763" s="2"/>
    </row>
    <row r="764" spans="1:30">
      <c r="A764" s="1" t="str">
        <f t="shared" si="190"/>
        <v>-gi- : [dʒɪ]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9</v>
      </c>
      <c r="F764" s="9" t="s">
        <v>821</v>
      </c>
      <c r="G764" s="3" t="e">
        <f t="shared" si="191"/>
        <v>#NAME?</v>
      </c>
      <c r="H764" s="4" t="str">
        <f t="shared" si="192"/>
        <v>dʒɪ</v>
      </c>
      <c r="I764" s="4" t="str">
        <f t="shared" si="193"/>
        <v>gi</v>
      </c>
      <c r="J764" s="10">
        <f t="shared" si="194"/>
        <v>3</v>
      </c>
      <c r="K764" s="1">
        <f t="shared" si="195"/>
        <v>2</v>
      </c>
      <c r="L764" s="10">
        <f t="shared" si="196"/>
        <v>3</v>
      </c>
      <c r="M764" s="1" t="str">
        <f t="shared" si="197"/>
        <v>-gi-</v>
      </c>
      <c r="N764" s="1" t="str">
        <f t="shared" si="198"/>
        <v>[dʒɪ]</v>
      </c>
      <c r="O764" s="3" t="e" cm="1">
        <f t="array" ref="O764">SUM(_xlfn._xlws.FILTER($G$2:$G$2454,_xlfn.MAP($M$2:$M$2454,_xlfn.LAMBDA(_xlpm.x,_xlpm.x=$M764))))</f>
        <v>#NAME?</v>
      </c>
      <c r="P764" s="4" t="e">
        <f t="shared" si="199"/>
        <v>#NAME?</v>
      </c>
      <c r="Q764" s="6" t="e" cm="1">
        <f t="array" ref="Q764">SUM(_xlfn._xlws.FILTER($G$2:$G$2454,_xlfn.MAP($N$2:$N$2454,_xlfn.LAMBDA(_xlpm.x,_xlpm.x=$N764))))</f>
        <v>#NAME?</v>
      </c>
      <c r="R764" s="4" t="e">
        <f t="shared" si="200"/>
        <v>#NAME?</v>
      </c>
      <c r="S764" s="4" t="e">
        <f t="shared" si="201"/>
        <v>#NAME?</v>
      </c>
      <c r="T764" s="4" t="e">
        <f t="shared" si="202"/>
        <v>#NAME?</v>
      </c>
      <c r="U764" s="4" t="e">
        <f t="shared" si="203"/>
        <v>#NAME?</v>
      </c>
      <c r="V764" s="2"/>
      <c r="X764" s="2"/>
      <c r="AC764" s="2"/>
      <c r="AD764" s="2"/>
    </row>
    <row r="765" spans="1:30">
      <c r="A765" s="1" t="str">
        <f t="shared" si="190"/>
        <v>-chi- : [tʃɪ]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4</v>
      </c>
      <c r="F765" s="9" t="s">
        <v>953</v>
      </c>
      <c r="G765" s="3" t="e">
        <f t="shared" si="191"/>
        <v>#NAME?</v>
      </c>
      <c r="H765" s="1" t="str">
        <f t="shared" si="192"/>
        <v>tʃɪ</v>
      </c>
      <c r="I765" s="1" t="str">
        <f t="shared" si="193"/>
        <v>chi</v>
      </c>
      <c r="J765" s="10">
        <f t="shared" si="194"/>
        <v>3</v>
      </c>
      <c r="K765" s="1">
        <f t="shared" si="195"/>
        <v>3</v>
      </c>
      <c r="L765" s="10">
        <f t="shared" si="196"/>
        <v>3</v>
      </c>
      <c r="M765" s="1" t="str">
        <f t="shared" si="197"/>
        <v>-chi-</v>
      </c>
      <c r="N765" s="1" t="str">
        <f t="shared" si="198"/>
        <v>[tʃɪ]</v>
      </c>
      <c r="O765" s="3" t="e" cm="1">
        <f t="array" ref="O765">SUM(_xlfn._xlws.FILTER($G$2:$G$2454,_xlfn.MAP($M$2:$M$2454,_xlfn.LAMBDA(_xlpm.x,_xlpm.x=$M765))))</f>
        <v>#NAME?</v>
      </c>
      <c r="P765" s="4" t="e">
        <f t="shared" si="199"/>
        <v>#NAME?</v>
      </c>
      <c r="Q765" s="6" t="e" cm="1">
        <f t="array" ref="Q765">SUM(_xlfn._xlws.FILTER($G$2:$G$2454,_xlfn.MAP($N$2:$N$2454,_xlfn.LAMBDA(_xlpm.x,_xlpm.x=$N765))))</f>
        <v>#NAME?</v>
      </c>
      <c r="R765" s="4" t="e">
        <f t="shared" si="200"/>
        <v>#NAME?</v>
      </c>
      <c r="S765" s="4" t="e">
        <f t="shared" si="201"/>
        <v>#NAME?</v>
      </c>
      <c r="T765" s="4" t="e">
        <f t="shared" si="202"/>
        <v>#NAME?</v>
      </c>
      <c r="U765" s="4" t="e">
        <f t="shared" si="203"/>
        <v>#NAME?</v>
      </c>
      <c r="V765" s="2"/>
      <c r="X765" s="2"/>
      <c r="AC765" s="2"/>
      <c r="AD765" s="2"/>
    </row>
    <row r="766" spans="1:30">
      <c r="A766" s="1" t="str">
        <f t="shared" si="190"/>
        <v>-chi- : [ki]</v>
      </c>
      <c r="B766" s="1">
        <f t="shared" si="206"/>
        <v>0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2014</v>
      </c>
      <c r="G766" s="3" t="e">
        <f t="shared" si="191"/>
        <v>#NAME?</v>
      </c>
      <c r="H766" s="4" t="str">
        <f t="shared" si="192"/>
        <v>ki</v>
      </c>
      <c r="I766" s="4" t="str">
        <f t="shared" si="193"/>
        <v>chi</v>
      </c>
      <c r="J766" s="10">
        <f t="shared" si="194"/>
        <v>2</v>
      </c>
      <c r="K766" s="1">
        <f t="shared" si="195"/>
        <v>3</v>
      </c>
      <c r="L766" s="10">
        <f t="shared" si="196"/>
        <v>3</v>
      </c>
      <c r="M766" s="1" t="str">
        <f t="shared" si="197"/>
        <v>-chi-</v>
      </c>
      <c r="N766" s="1" t="str">
        <f t="shared" si="198"/>
        <v>[ki]</v>
      </c>
      <c r="O766" s="3" t="e" cm="1">
        <f t="array" ref="O766">SUM(_xlfn._xlws.FILTER($G$2:$G$2454,_xlfn.MAP($M$2:$M$2454,_xlfn.LAMBDA(_xlpm.x,_xlpm.x=$M766))))</f>
        <v>#NAME?</v>
      </c>
      <c r="P766" s="4" t="e">
        <f t="shared" si="199"/>
        <v>#NAME?</v>
      </c>
      <c r="Q766" s="6" t="e" cm="1">
        <f t="array" ref="Q766">SUM(_xlfn._xlws.FILTER($G$2:$G$2454,_xlfn.MAP($N$2:$N$2454,_xlfn.LAMBDA(_xlpm.x,_xlpm.x=$N766))))</f>
        <v>#NAME?</v>
      </c>
      <c r="R766" s="4" t="e">
        <f t="shared" si="200"/>
        <v>#NAME?</v>
      </c>
      <c r="S766" s="4" t="e">
        <f t="shared" si="201"/>
        <v>#NAME?</v>
      </c>
      <c r="T766" s="4" t="e">
        <f t="shared" si="202"/>
        <v>#NAME?</v>
      </c>
      <c r="U766" s="4" t="e">
        <f t="shared" si="203"/>
        <v>#NAME?</v>
      </c>
      <c r="V766" s="2"/>
      <c r="X766" s="2"/>
      <c r="AC766" s="2"/>
      <c r="AD766" s="2"/>
    </row>
    <row r="767" spans="1:30">
      <c r="A767" s="1" t="str">
        <f t="shared" si="190"/>
        <v>-te- : [tə]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32</v>
      </c>
      <c r="F767" s="9" t="s">
        <v>837</v>
      </c>
      <c r="G767" s="3" t="e">
        <f t="shared" si="191"/>
        <v>#NAME?</v>
      </c>
      <c r="H767" s="4" t="str">
        <f t="shared" si="192"/>
        <v>tə</v>
      </c>
      <c r="I767" s="4" t="str">
        <f t="shared" si="193"/>
        <v>te</v>
      </c>
      <c r="J767" s="10">
        <f t="shared" si="194"/>
        <v>2</v>
      </c>
      <c r="K767" s="1">
        <f t="shared" si="195"/>
        <v>2</v>
      </c>
      <c r="L767" s="10">
        <f t="shared" si="196"/>
        <v>2</v>
      </c>
      <c r="M767" s="1" t="str">
        <f t="shared" si="197"/>
        <v>-te-</v>
      </c>
      <c r="N767" s="1" t="str">
        <f t="shared" si="198"/>
        <v>[tə]</v>
      </c>
      <c r="O767" s="3" t="e" cm="1">
        <f t="array" ref="O767">SUM(_xlfn._xlws.FILTER($G$2:$G$2454,_xlfn.MAP($M$2:$M$2454,_xlfn.LAMBDA(_xlpm.x,_xlpm.x=$M767))))</f>
        <v>#NAME?</v>
      </c>
      <c r="P767" s="4" t="e">
        <f t="shared" si="199"/>
        <v>#NAME?</v>
      </c>
      <c r="Q767" s="6" t="e" cm="1">
        <f t="array" ref="Q767">SUM(_xlfn._xlws.FILTER($G$2:$G$2454,_xlfn.MAP($N$2:$N$2454,_xlfn.LAMBDA(_xlpm.x,_xlpm.x=$N767))))</f>
        <v>#NAME?</v>
      </c>
      <c r="R767" s="4" t="e">
        <f t="shared" si="200"/>
        <v>#NAME?</v>
      </c>
      <c r="S767" s="4" t="e">
        <f t="shared" si="201"/>
        <v>#NAME?</v>
      </c>
      <c r="T767" s="4" t="e">
        <f t="shared" si="202"/>
        <v>#NAME?</v>
      </c>
      <c r="U767" s="4" t="e">
        <f t="shared" si="203"/>
        <v>#NAME?</v>
      </c>
      <c r="V767" s="2"/>
      <c r="X767" s="2"/>
      <c r="AC767" s="2"/>
      <c r="AD767" s="2"/>
    </row>
    <row r="768" spans="1:30">
      <c r="A768" s="1" t="str">
        <f t="shared" si="190"/>
        <v>-wo- : [wɜ]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20</v>
      </c>
      <c r="F768" s="9" t="s">
        <v>389</v>
      </c>
      <c r="G768" s="3" t="e">
        <f t="shared" si="191"/>
        <v>#NAME?</v>
      </c>
      <c r="H768" s="1" t="str">
        <f t="shared" si="192"/>
        <v>wɜ</v>
      </c>
      <c r="I768" s="1" t="str">
        <f t="shared" si="193"/>
        <v>wo</v>
      </c>
      <c r="J768" s="10">
        <f t="shared" si="194"/>
        <v>2</v>
      </c>
      <c r="K768" s="1">
        <f t="shared" si="195"/>
        <v>2</v>
      </c>
      <c r="L768" s="10">
        <f t="shared" si="196"/>
        <v>2</v>
      </c>
      <c r="M768" s="1" t="str">
        <f t="shared" si="197"/>
        <v>-wo-</v>
      </c>
      <c r="N768" s="1" t="str">
        <f t="shared" si="198"/>
        <v>[wɜ]</v>
      </c>
      <c r="O768" s="3" t="e" cm="1">
        <f t="array" ref="O768">SUM(_xlfn._xlws.FILTER($G$2:$G$2454,_xlfn.MAP($M$2:$M$2454,_xlfn.LAMBDA(_xlpm.x,_xlpm.x=$M768))))</f>
        <v>#NAME?</v>
      </c>
      <c r="P768" s="4" t="e">
        <f t="shared" si="199"/>
        <v>#NAME?</v>
      </c>
      <c r="Q768" s="6" t="e" cm="1">
        <f t="array" ref="Q768">SUM(_xlfn._xlws.FILTER($G$2:$G$2454,_xlfn.MAP($N$2:$N$2454,_xlfn.LAMBDA(_xlpm.x,_xlpm.x=$N768))))</f>
        <v>#NAME?</v>
      </c>
      <c r="R768" s="4" t="e">
        <f t="shared" si="200"/>
        <v>#NAME?</v>
      </c>
      <c r="S768" s="4" t="e">
        <f t="shared" si="201"/>
        <v>#NAME?</v>
      </c>
      <c r="T768" s="4" t="e">
        <f t="shared" si="202"/>
        <v>#NAME?</v>
      </c>
      <c r="U768" s="4" t="e">
        <f t="shared" si="203"/>
        <v>#NAME?</v>
      </c>
      <c r="V768" s="2"/>
      <c r="X768" s="2"/>
      <c r="AC768" s="2"/>
      <c r="AD768" s="2"/>
    </row>
    <row r="769" spans="1:30">
      <c r="A769" s="1" t="str">
        <f t="shared" si="190"/>
        <v>-ctu- : [ktʃə]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5</v>
      </c>
      <c r="F769" s="9" t="s">
        <v>447</v>
      </c>
      <c r="G769" s="3" t="e">
        <f t="shared" si="191"/>
        <v>#NAME?</v>
      </c>
      <c r="H769" s="4" t="str">
        <f t="shared" si="192"/>
        <v>ktʃə</v>
      </c>
      <c r="I769" s="4" t="str">
        <f t="shared" si="193"/>
        <v>ctu</v>
      </c>
      <c r="J769" s="10">
        <f t="shared" si="194"/>
        <v>4</v>
      </c>
      <c r="K769" s="1">
        <f t="shared" si="195"/>
        <v>3</v>
      </c>
      <c r="L769" s="10">
        <f t="shared" si="196"/>
        <v>4</v>
      </c>
      <c r="M769" s="1" t="str">
        <f t="shared" si="197"/>
        <v>-ctu-</v>
      </c>
      <c r="N769" s="1" t="str">
        <f t="shared" si="198"/>
        <v>[ktʃə]</v>
      </c>
      <c r="O769" s="3" t="e" cm="1">
        <f t="array" ref="O769">SUM(_xlfn._xlws.FILTER($G$2:$G$2454,_xlfn.MAP($M$2:$M$2454,_xlfn.LAMBDA(_xlpm.x,_xlpm.x=$M769))))</f>
        <v>#NAME?</v>
      </c>
      <c r="P769" s="4" t="e">
        <f t="shared" si="199"/>
        <v>#NAME?</v>
      </c>
      <c r="Q769" s="6" t="e" cm="1">
        <f t="array" ref="Q769">SUM(_xlfn._xlws.FILTER($G$2:$G$2454,_xlfn.MAP($N$2:$N$2454,_xlfn.LAMBDA(_xlpm.x,_xlpm.x=$N769))))</f>
        <v>#NAME?</v>
      </c>
      <c r="R769" s="4" t="e">
        <f t="shared" si="200"/>
        <v>#NAME?</v>
      </c>
      <c r="S769" s="4" t="e">
        <f t="shared" si="201"/>
        <v>#NAME?</v>
      </c>
      <c r="T769" s="4" t="e">
        <f t="shared" si="202"/>
        <v>#NAME?</v>
      </c>
      <c r="U769" s="4" t="e">
        <f t="shared" si="203"/>
        <v>#NAME?</v>
      </c>
      <c r="V769" s="2"/>
      <c r="X769" s="2"/>
      <c r="AC769" s="2"/>
      <c r="AD769" s="2"/>
    </row>
    <row r="770" spans="1:30">
      <c r="A770" s="1" t="str">
        <f t="shared" ref="A770:A833" si="207">_xlfn.LET(_xlpm.sep," : ",CONCATENATE(M770,_xlpm.sep,N770))</f>
        <v>-mou- : [maʊ]</v>
      </c>
      <c r="B770" s="1">
        <f t="shared" si="206"/>
        <v>0</v>
      </c>
      <c r="C770" s="1">
        <f t="shared" si="206"/>
        <v>1</v>
      </c>
      <c r="D770" s="1">
        <f t="shared" si="206"/>
        <v>0</v>
      </c>
      <c r="E770" s="7">
        <v>5</v>
      </c>
      <c r="F770" s="9" t="s">
        <v>448</v>
      </c>
      <c r="G770" s="3" t="e">
        <f t="shared" ref="G770:G833" si="208">E770/freq.sum.r6e</f>
        <v>#NAME?</v>
      </c>
      <c r="H770" s="4" t="str">
        <f t="shared" ref="H770:H833" si="209">_xlfn.LET(_xlpm.sep,":",_xlpm.w,$F770,LEFT(_xlpm.w,FIND(_xlpm.sep,_xlpm.w)-1))</f>
        <v>maʊ</v>
      </c>
      <c r="I770" s="4" t="str">
        <f t="shared" ref="I770:I833" si="210">_xlfn.LET(_xlpm.sep,":",_xlpm.w,$F770,RIGHT(_xlpm.w,LEN(_xlpm.w)-FIND(_xlpm.sep,_xlpm.w)))</f>
        <v>mou</v>
      </c>
      <c r="J770" s="10">
        <f t="shared" ref="J770:J833" si="211">_xlfn.LET(_xlpm.w,H770,LEN(_xlpm.w))</f>
        <v>3</v>
      </c>
      <c r="K770" s="1">
        <f t="shared" ref="K770:K833" si="212">_xlfn.LET(_xlpm.w,I770,LEN(_xlpm.w))</f>
        <v>3</v>
      </c>
      <c r="L770" s="10">
        <f t="shared" ref="L770:L833" si="213">_xlfn.LET(_xlpm.a,J770,_xlpm.b,K770,MAX(_xlpm.a,_xlpm.b))</f>
        <v>3</v>
      </c>
      <c r="M770" s="1" t="str">
        <f t="shared" ref="M770:M833" si="214">_xlfn.LET(_xlpm.sep,":",_xlpm.w,$F770,_xlfn.CONCAT("-",RIGHT(_xlpm.w,LEN(_xlpm.w)-FIND(_xlpm.sep,_xlpm.w)),"-"))</f>
        <v>-mou-</v>
      </c>
      <c r="N770" s="1" t="str">
        <f t="shared" ref="N770:N833" si="215">_xlfn.LET(_xlpm.sep,":",_xlpm.w,$F770,_xlfn.CONCAT("[",LEFT(_xlpm.w,FIND(_xlpm.sep,_xlpm.w)-1),"]"))</f>
        <v>[maʊ]</v>
      </c>
      <c r="O770" s="3" t="e" cm="1">
        <f t="array" ref="O770">SUM(_xlfn._xlws.FILTER($G$2:$G$2454,_xlfn.MAP($M$2:$M$2454,_xlfn.LAMBDA(_xlpm.x,_xlpm.x=$M770))))</f>
        <v>#NAME?</v>
      </c>
      <c r="P770" s="4" t="e">
        <f t="shared" ref="P770:P833" si="216">$G770/O770</f>
        <v>#NAME?</v>
      </c>
      <c r="Q770" s="6" t="e" cm="1">
        <f t="array" ref="Q770">SUM(_xlfn._xlws.FILTER($G$2:$G$2454,_xlfn.MAP($N$2:$N$2454,_xlfn.LAMBDA(_xlpm.x,_xlpm.x=$N770))))</f>
        <v>#NAME?</v>
      </c>
      <c r="R770" s="4" t="e">
        <f t="shared" ref="R770:R833" si="217">$G770/Q770</f>
        <v>#NAME?</v>
      </c>
      <c r="S770" s="4" t="e">
        <f t="shared" ref="S770:S833" si="218">_xlfn.LET(_xlpm.freq,E770,_xlpm.size,L770+1,_xlpm.F,T770,LOG(1+_xlpm.freq)*LOG(1+_xlpm.size)*_xlpm.F)</f>
        <v>#NAME?</v>
      </c>
      <c r="T770" s="4" t="e">
        <f t="shared" ref="T770:T833" si="219">_xlfn.LET(_xlpm.a,R770,_xlpm.b,P770,2*_xlpm.a*_xlpm.b/(_xlpm.a+_xlpm.b))</f>
        <v>#NAME?</v>
      </c>
      <c r="U770" s="4" t="e">
        <f t="shared" ref="U770:U833" si="220">_xlfn.LET(_xlpm.p,P770,_xlpm.q,R770,LOG(_xlpm.p/_xlpm.q))</f>
        <v>#NAME?</v>
      </c>
      <c r="V770" s="2"/>
      <c r="X770" s="2"/>
      <c r="AC770" s="2"/>
      <c r="AD770" s="2"/>
    </row>
    <row r="771" spans="1:30">
      <c r="A771" s="1" t="str">
        <f t="shared" si="207"/>
        <v>-xpe- : [kspɛ]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5</v>
      </c>
      <c r="F771" s="9" t="s">
        <v>449</v>
      </c>
      <c r="G771" s="3" t="e">
        <f t="shared" si="208"/>
        <v>#NAME?</v>
      </c>
      <c r="H771" s="4" t="str">
        <f t="shared" si="209"/>
        <v>kspɛ</v>
      </c>
      <c r="I771" s="4" t="str">
        <f t="shared" si="210"/>
        <v>xpe</v>
      </c>
      <c r="J771" s="10">
        <f t="shared" si="211"/>
        <v>4</v>
      </c>
      <c r="K771" s="1">
        <f t="shared" si="212"/>
        <v>3</v>
      </c>
      <c r="L771" s="10">
        <f t="shared" si="213"/>
        <v>4</v>
      </c>
      <c r="M771" s="1" t="str">
        <f t="shared" si="214"/>
        <v>-xpe-</v>
      </c>
      <c r="N771" s="1" t="str">
        <f t="shared" si="215"/>
        <v>[kspɛ]</v>
      </c>
      <c r="O771" s="3" t="e" cm="1">
        <f t="array" ref="O771">SUM(_xlfn._xlws.FILTER($G$2:$G$2454,_xlfn.MAP($M$2:$M$2454,_xlfn.LAMBDA(_xlpm.x,_xlpm.x=$M771))))</f>
        <v>#NAME?</v>
      </c>
      <c r="P771" s="4" t="e">
        <f t="shared" si="216"/>
        <v>#NAME?</v>
      </c>
      <c r="Q771" s="6" t="e" cm="1">
        <f t="array" ref="Q771">SUM(_xlfn._xlws.FILTER($G$2:$G$2454,_xlfn.MAP($N$2:$N$2454,_xlfn.LAMBDA(_xlpm.x,_xlpm.x=$N771))))</f>
        <v>#NAME?</v>
      </c>
      <c r="R771" s="4" t="e">
        <f t="shared" si="217"/>
        <v>#NAME?</v>
      </c>
      <c r="S771" s="4" t="e">
        <f t="shared" si="218"/>
        <v>#NAME?</v>
      </c>
      <c r="T771" s="4" t="e">
        <f t="shared" si="219"/>
        <v>#NAME?</v>
      </c>
      <c r="U771" s="4" t="e">
        <f t="shared" si="220"/>
        <v>#NAME?</v>
      </c>
      <c r="V771" s="2"/>
      <c r="X771" s="2"/>
      <c r="AC771" s="2"/>
      <c r="AD771" s="2"/>
    </row>
    <row r="772" spans="1:30">
      <c r="A772" s="1" t="str">
        <f t="shared" si="207"/>
        <v>-vi- : [vɪ]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27</v>
      </c>
      <c r="F772" s="9" t="s">
        <v>390</v>
      </c>
      <c r="G772" s="3" t="e">
        <f t="shared" si="208"/>
        <v>#NAME?</v>
      </c>
      <c r="H772" s="4" t="str">
        <f t="shared" si="209"/>
        <v>vɪ</v>
      </c>
      <c r="I772" s="4" t="str">
        <f t="shared" si="210"/>
        <v>vi</v>
      </c>
      <c r="J772" s="10">
        <f t="shared" si="211"/>
        <v>2</v>
      </c>
      <c r="K772" s="1">
        <f t="shared" si="212"/>
        <v>2</v>
      </c>
      <c r="L772" s="10">
        <f t="shared" si="213"/>
        <v>2</v>
      </c>
      <c r="M772" s="1" t="str">
        <f t="shared" si="214"/>
        <v>-vi-</v>
      </c>
      <c r="N772" s="1" t="str">
        <f t="shared" si="215"/>
        <v>[vɪ]</v>
      </c>
      <c r="O772" s="3" t="e" cm="1">
        <f t="array" ref="O772">SUM(_xlfn._xlws.FILTER($G$2:$G$2454,_xlfn.MAP($M$2:$M$2454,_xlfn.LAMBDA(_xlpm.x,_xlpm.x=$M772))))</f>
        <v>#NAME?</v>
      </c>
      <c r="P772" s="4" t="e">
        <f t="shared" si="216"/>
        <v>#NAME?</v>
      </c>
      <c r="Q772" s="6" t="e" cm="1">
        <f t="array" ref="Q772">SUM(_xlfn._xlws.FILTER($G$2:$G$2454,_xlfn.MAP($N$2:$N$2454,_xlfn.LAMBDA(_xlpm.x,_xlpm.x=$N772))))</f>
        <v>#NAME?</v>
      </c>
      <c r="R772" s="4" t="e">
        <f t="shared" si="217"/>
        <v>#NAME?</v>
      </c>
      <c r="S772" s="4" t="e">
        <f t="shared" si="218"/>
        <v>#NAME?</v>
      </c>
      <c r="T772" s="4" t="e">
        <f t="shared" si="219"/>
        <v>#NAME?</v>
      </c>
      <c r="U772" s="4" t="e">
        <f t="shared" si="220"/>
        <v>#NAME?</v>
      </c>
      <c r="V772" s="2"/>
      <c r="X772" s="2"/>
      <c r="AC772" s="2"/>
      <c r="AD772" s="2"/>
    </row>
    <row r="773" spans="1:30">
      <c r="A773" s="1" t="str">
        <f t="shared" si="207"/>
        <v>-co- : [kə]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73</v>
      </c>
      <c r="F773" s="9" t="s">
        <v>405</v>
      </c>
      <c r="G773" s="3" t="e">
        <f t="shared" si="208"/>
        <v>#NAME?</v>
      </c>
      <c r="H773" s="4" t="str">
        <f t="shared" si="209"/>
        <v>kə</v>
      </c>
      <c r="I773" s="4" t="str">
        <f t="shared" si="210"/>
        <v>co</v>
      </c>
      <c r="J773" s="10">
        <f t="shared" si="211"/>
        <v>2</v>
      </c>
      <c r="K773" s="1">
        <f t="shared" si="212"/>
        <v>2</v>
      </c>
      <c r="L773" s="10">
        <f t="shared" si="213"/>
        <v>2</v>
      </c>
      <c r="M773" s="1" t="str">
        <f t="shared" si="214"/>
        <v>-co-</v>
      </c>
      <c r="N773" s="1" t="str">
        <f t="shared" si="215"/>
        <v>[kə]</v>
      </c>
      <c r="O773" s="3" t="e" cm="1">
        <f t="array" ref="O773">SUM(_xlfn._xlws.FILTER($G$2:$G$2454,_xlfn.MAP($M$2:$M$2454,_xlfn.LAMBDA(_xlpm.x,_xlpm.x=$M773))))</f>
        <v>#NAME?</v>
      </c>
      <c r="P773" s="4" t="e">
        <f t="shared" si="216"/>
        <v>#NAME?</v>
      </c>
      <c r="Q773" s="6" t="e" cm="1">
        <f t="array" ref="Q773">SUM(_xlfn._xlws.FILTER($G$2:$G$2454,_xlfn.MAP($N$2:$N$2454,_xlfn.LAMBDA(_xlpm.x,_xlpm.x=$N773))))</f>
        <v>#NAME?</v>
      </c>
      <c r="R773" s="4" t="e">
        <f t="shared" si="217"/>
        <v>#NAME?</v>
      </c>
      <c r="S773" s="4" t="e">
        <f t="shared" si="218"/>
        <v>#NAME?</v>
      </c>
      <c r="T773" s="4" t="e">
        <f t="shared" si="219"/>
        <v>#NAME?</v>
      </c>
      <c r="U773" s="4" t="e">
        <f t="shared" si="220"/>
        <v>#NAME?</v>
      </c>
      <c r="V773" s="2"/>
      <c r="X773" s="2"/>
      <c r="AC773" s="2"/>
      <c r="AD773" s="2"/>
    </row>
    <row r="774" spans="1:30">
      <c r="A774" s="1" t="str">
        <f t="shared" si="207"/>
        <v>-we- : [wi]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312</v>
      </c>
      <c r="G774" s="3" t="e">
        <f t="shared" si="208"/>
        <v>#NAME?</v>
      </c>
      <c r="H774" s="4" t="str">
        <f t="shared" si="209"/>
        <v>wi</v>
      </c>
      <c r="I774" s="4" t="str">
        <f t="shared" si="210"/>
        <v>we</v>
      </c>
      <c r="J774" s="10">
        <f t="shared" si="211"/>
        <v>2</v>
      </c>
      <c r="K774" s="1">
        <f t="shared" si="212"/>
        <v>2</v>
      </c>
      <c r="L774" s="10">
        <f t="shared" si="213"/>
        <v>2</v>
      </c>
      <c r="M774" s="1" t="str">
        <f t="shared" si="214"/>
        <v>-we-</v>
      </c>
      <c r="N774" s="1" t="str">
        <f t="shared" si="215"/>
        <v>[wi]</v>
      </c>
      <c r="O774" s="3" t="e" cm="1">
        <f t="array" ref="O774">SUM(_xlfn._xlws.FILTER($G$2:$G$2454,_xlfn.MAP($M$2:$M$2454,_xlfn.LAMBDA(_xlpm.x,_xlpm.x=$M774))))</f>
        <v>#NAME?</v>
      </c>
      <c r="P774" s="4" t="e">
        <f t="shared" si="216"/>
        <v>#NAME?</v>
      </c>
      <c r="Q774" s="6" t="e" cm="1">
        <f t="array" ref="Q774">SUM(_xlfn._xlws.FILTER($G$2:$G$2454,_xlfn.MAP($N$2:$N$2454,_xlfn.LAMBDA(_xlpm.x,_xlpm.x=$N774))))</f>
        <v>#NAME?</v>
      </c>
      <c r="R774" s="4" t="e">
        <f t="shared" si="217"/>
        <v>#NAME?</v>
      </c>
      <c r="S774" s="4" t="e">
        <f t="shared" si="218"/>
        <v>#NAME?</v>
      </c>
      <c r="T774" s="4" t="e">
        <f t="shared" si="219"/>
        <v>#NAME?</v>
      </c>
      <c r="U774" s="4" t="e">
        <f t="shared" si="220"/>
        <v>#NAME?</v>
      </c>
      <c r="V774" s="2"/>
      <c r="X774" s="2"/>
      <c r="AC774" s="2"/>
      <c r="AD774" s="2"/>
    </row>
    <row r="775" spans="1:30">
      <c r="A775" s="1" t="str">
        <f t="shared" si="207"/>
        <v>-gi- : [dʒə]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5</v>
      </c>
      <c r="F775" s="9" t="s">
        <v>1233</v>
      </c>
      <c r="G775" s="3" t="e">
        <f t="shared" si="208"/>
        <v>#NAME?</v>
      </c>
      <c r="H775" s="4" t="str">
        <f t="shared" si="209"/>
        <v>dʒə</v>
      </c>
      <c r="I775" s="4" t="str">
        <f t="shared" si="210"/>
        <v>gi</v>
      </c>
      <c r="J775" s="10">
        <f t="shared" si="211"/>
        <v>3</v>
      </c>
      <c r="K775" s="1">
        <f t="shared" si="212"/>
        <v>2</v>
      </c>
      <c r="L775" s="10">
        <f t="shared" si="213"/>
        <v>3</v>
      </c>
      <c r="M775" s="1" t="str">
        <f t="shared" si="214"/>
        <v>-gi-</v>
      </c>
      <c r="N775" s="1" t="str">
        <f t="shared" si="215"/>
        <v>[dʒə]</v>
      </c>
      <c r="O775" s="3" t="e" cm="1">
        <f t="array" ref="O775">SUM(_xlfn._xlws.FILTER($G$2:$G$2454,_xlfn.MAP($M$2:$M$2454,_xlfn.LAMBDA(_xlpm.x,_xlpm.x=$M775))))</f>
        <v>#NAME?</v>
      </c>
      <c r="P775" s="4" t="e">
        <f t="shared" si="216"/>
        <v>#NAME?</v>
      </c>
      <c r="Q775" s="6" t="e" cm="1">
        <f t="array" ref="Q775">SUM(_xlfn._xlws.FILTER($G$2:$G$2454,_xlfn.MAP($N$2:$N$2454,_xlfn.LAMBDA(_xlpm.x,_xlpm.x=$N775))))</f>
        <v>#NAME?</v>
      </c>
      <c r="R775" s="4" t="e">
        <f t="shared" si="217"/>
        <v>#NAME?</v>
      </c>
      <c r="S775" s="4" t="e">
        <f t="shared" si="218"/>
        <v>#NAME?</v>
      </c>
      <c r="T775" s="4" t="e">
        <f t="shared" si="219"/>
        <v>#NAME?</v>
      </c>
      <c r="U775" s="4" t="e">
        <f t="shared" si="220"/>
        <v>#NAME?</v>
      </c>
      <c r="V775" s="2"/>
      <c r="X775" s="2"/>
      <c r="AC775" s="2"/>
      <c r="AD775" s="2"/>
    </row>
    <row r="776" spans="1:30">
      <c r="A776" s="1" t="str">
        <f t="shared" si="207"/>
        <v>-fla- : [flæ]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8</v>
      </c>
      <c r="F776" s="9" t="s">
        <v>53</v>
      </c>
      <c r="G776" s="3" t="e">
        <f t="shared" si="208"/>
        <v>#NAME?</v>
      </c>
      <c r="H776" s="4" t="str">
        <f t="shared" si="209"/>
        <v>flæ</v>
      </c>
      <c r="I776" s="4" t="str">
        <f t="shared" si="210"/>
        <v>fla</v>
      </c>
      <c r="J776" s="10">
        <f t="shared" si="211"/>
        <v>3</v>
      </c>
      <c r="K776" s="1">
        <f t="shared" si="212"/>
        <v>3</v>
      </c>
      <c r="L776" s="10">
        <f t="shared" si="213"/>
        <v>3</v>
      </c>
      <c r="M776" s="1" t="str">
        <f t="shared" si="214"/>
        <v>-fla-</v>
      </c>
      <c r="N776" s="1" t="str">
        <f t="shared" si="215"/>
        <v>[flæ]</v>
      </c>
      <c r="O776" s="3" t="e" cm="1">
        <f t="array" ref="O776">SUM(_xlfn._xlws.FILTER($G$2:$G$2454,_xlfn.MAP($M$2:$M$2454,_xlfn.LAMBDA(_xlpm.x,_xlpm.x=$M776))))</f>
        <v>#NAME?</v>
      </c>
      <c r="P776" s="4" t="e">
        <f t="shared" si="216"/>
        <v>#NAME?</v>
      </c>
      <c r="Q776" s="6" t="e" cm="1">
        <f t="array" ref="Q776">SUM(_xlfn._xlws.FILTER($G$2:$G$2454,_xlfn.MAP($N$2:$N$2454,_xlfn.LAMBDA(_xlpm.x,_xlpm.x=$N776))))</f>
        <v>#NAME?</v>
      </c>
      <c r="R776" s="4" t="e">
        <f t="shared" si="217"/>
        <v>#NAME?</v>
      </c>
      <c r="S776" s="4" t="e">
        <f t="shared" si="218"/>
        <v>#NAME?</v>
      </c>
      <c r="T776" s="4" t="e">
        <f t="shared" si="219"/>
        <v>#NAME?</v>
      </c>
      <c r="U776" s="4" t="e">
        <f t="shared" si="220"/>
        <v>#NAME?</v>
      </c>
      <c r="V776" s="2"/>
      <c r="X776" s="2"/>
      <c r="AC776" s="2"/>
      <c r="AD776" s="2"/>
    </row>
    <row r="777" spans="1:30">
      <c r="A777" s="1" t="str">
        <f t="shared" si="207"/>
        <v>-sco- : [skʌ]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4</v>
      </c>
      <c r="F777" s="9" t="s">
        <v>892</v>
      </c>
      <c r="G777" s="3" t="e">
        <f t="shared" si="208"/>
        <v>#NAME?</v>
      </c>
      <c r="H777" s="4" t="str">
        <f t="shared" si="209"/>
        <v>skʌ</v>
      </c>
      <c r="I777" s="4" t="str">
        <f t="shared" si="210"/>
        <v>sco</v>
      </c>
      <c r="J777" s="10">
        <f t="shared" si="211"/>
        <v>3</v>
      </c>
      <c r="K777" s="1">
        <f t="shared" si="212"/>
        <v>3</v>
      </c>
      <c r="L777" s="10">
        <f t="shared" si="213"/>
        <v>3</v>
      </c>
      <c r="M777" s="1" t="str">
        <f t="shared" si="214"/>
        <v>-sco-</v>
      </c>
      <c r="N777" s="1" t="str">
        <f t="shared" si="215"/>
        <v>[skʌ]</v>
      </c>
      <c r="O777" s="3" t="e" cm="1">
        <f t="array" ref="O777">SUM(_xlfn._xlws.FILTER($G$2:$G$2454,_xlfn.MAP($M$2:$M$2454,_xlfn.LAMBDA(_xlpm.x,_xlpm.x=$M777))))</f>
        <v>#NAME?</v>
      </c>
      <c r="P777" s="4" t="e">
        <f t="shared" si="216"/>
        <v>#NAME?</v>
      </c>
      <c r="Q777" s="6" t="e" cm="1">
        <f t="array" ref="Q777">SUM(_xlfn._xlws.FILTER($G$2:$G$2454,_xlfn.MAP($N$2:$N$2454,_xlfn.LAMBDA(_xlpm.x,_xlpm.x=$N777))))</f>
        <v>#NAME?</v>
      </c>
      <c r="R777" s="4" t="e">
        <f t="shared" si="217"/>
        <v>#NAME?</v>
      </c>
      <c r="S777" s="4" t="e">
        <f t="shared" si="218"/>
        <v>#NAME?</v>
      </c>
      <c r="T777" s="4" t="e">
        <f t="shared" si="219"/>
        <v>#NAME?</v>
      </c>
      <c r="U777" s="4" t="e">
        <f t="shared" si="220"/>
        <v>#NAME?</v>
      </c>
      <c r="V777" s="2"/>
      <c r="X777" s="2"/>
      <c r="AC777" s="2"/>
      <c r="AD777" s="2"/>
    </row>
    <row r="778" spans="1:30">
      <c r="A778" s="1" t="str">
        <f t="shared" si="207"/>
        <v>-thi- : [θɪ]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14</v>
      </c>
      <c r="F778" s="9" t="s">
        <v>396</v>
      </c>
      <c r="G778" s="3" t="e">
        <f t="shared" si="208"/>
        <v>#NAME?</v>
      </c>
      <c r="H778" s="4" t="str">
        <f t="shared" si="209"/>
        <v>θɪ</v>
      </c>
      <c r="I778" s="4" t="str">
        <f t="shared" si="210"/>
        <v>thi</v>
      </c>
      <c r="J778" s="10">
        <f t="shared" si="211"/>
        <v>2</v>
      </c>
      <c r="K778" s="1">
        <f t="shared" si="212"/>
        <v>3</v>
      </c>
      <c r="L778" s="10">
        <f t="shared" si="213"/>
        <v>3</v>
      </c>
      <c r="M778" s="1" t="str">
        <f t="shared" si="214"/>
        <v>-thi-</v>
      </c>
      <c r="N778" s="1" t="str">
        <f t="shared" si="215"/>
        <v>[θɪ]</v>
      </c>
      <c r="O778" s="3" t="e" cm="1">
        <f t="array" ref="O778">SUM(_xlfn._xlws.FILTER($G$2:$G$2454,_xlfn.MAP($M$2:$M$2454,_xlfn.LAMBDA(_xlpm.x,_xlpm.x=$M778))))</f>
        <v>#NAME?</v>
      </c>
      <c r="P778" s="4" t="e">
        <f t="shared" si="216"/>
        <v>#NAME?</v>
      </c>
      <c r="Q778" s="6" t="e" cm="1">
        <f t="array" ref="Q778">SUM(_xlfn._xlws.FILTER($G$2:$G$2454,_xlfn.MAP($N$2:$N$2454,_xlfn.LAMBDA(_xlpm.x,_xlpm.x=$N778))))</f>
        <v>#NAME?</v>
      </c>
      <c r="R778" s="4" t="e">
        <f t="shared" si="217"/>
        <v>#NAME?</v>
      </c>
      <c r="S778" s="4" t="e">
        <f t="shared" si="218"/>
        <v>#NAME?</v>
      </c>
      <c r="T778" s="4" t="e">
        <f t="shared" si="219"/>
        <v>#NAME?</v>
      </c>
      <c r="U778" s="4" t="e">
        <f t="shared" si="220"/>
        <v>#NAME?</v>
      </c>
      <c r="V778" s="2"/>
      <c r="X778" s="2"/>
      <c r="AC778" s="2"/>
      <c r="AD778" s="2"/>
    </row>
    <row r="779" spans="1:30">
      <c r="A779" s="1" t="str">
        <f t="shared" si="207"/>
        <v>-ou- : [aʊ]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14</v>
      </c>
      <c r="F779" s="9" t="s">
        <v>400</v>
      </c>
      <c r="G779" s="3" t="e">
        <f t="shared" si="208"/>
        <v>#NAME?</v>
      </c>
      <c r="H779" s="4" t="str">
        <f t="shared" si="209"/>
        <v>aʊ</v>
      </c>
      <c r="I779" s="4" t="str">
        <f t="shared" si="210"/>
        <v>ou</v>
      </c>
      <c r="J779" s="10">
        <f t="shared" si="211"/>
        <v>2</v>
      </c>
      <c r="K779" s="1">
        <f t="shared" si="212"/>
        <v>2</v>
      </c>
      <c r="L779" s="10">
        <f t="shared" si="213"/>
        <v>2</v>
      </c>
      <c r="M779" s="1" t="str">
        <f t="shared" si="214"/>
        <v>-ou-</v>
      </c>
      <c r="N779" s="1" t="str">
        <f t="shared" si="215"/>
        <v>[aʊ]</v>
      </c>
      <c r="O779" s="3" t="e" cm="1">
        <f t="array" ref="O779">SUM(_xlfn._xlws.FILTER($G$2:$G$2454,_xlfn.MAP($M$2:$M$2454,_xlfn.LAMBDA(_xlpm.x,_xlpm.x=$M779))))</f>
        <v>#NAME?</v>
      </c>
      <c r="P779" s="4" t="e">
        <f t="shared" si="216"/>
        <v>#NAME?</v>
      </c>
      <c r="Q779" s="6" t="e" cm="1">
        <f t="array" ref="Q779">SUM(_xlfn._xlws.FILTER($G$2:$G$2454,_xlfn.MAP($N$2:$N$2454,_xlfn.LAMBDA(_xlpm.x,_xlpm.x=$N779))))</f>
        <v>#NAME?</v>
      </c>
      <c r="R779" s="4" t="e">
        <f t="shared" si="217"/>
        <v>#NAME?</v>
      </c>
      <c r="S779" s="4" t="e">
        <f t="shared" si="218"/>
        <v>#NAME?</v>
      </c>
      <c r="T779" s="4" t="e">
        <f t="shared" si="219"/>
        <v>#NAME?</v>
      </c>
      <c r="U779" s="4" t="e">
        <f t="shared" si="220"/>
        <v>#NAME?</v>
      </c>
      <c r="V779" s="2"/>
      <c r="X779" s="2"/>
      <c r="AC779" s="2"/>
      <c r="AD779" s="2"/>
    </row>
    <row r="780" spans="1:30">
      <c r="A780" s="1" t="str">
        <f t="shared" si="207"/>
        <v>-me- : [mə]</v>
      </c>
      <c r="B780" s="1">
        <f t="shared" si="206"/>
        <v>0</v>
      </c>
      <c r="C780" s="1">
        <f t="shared" si="206"/>
        <v>1</v>
      </c>
      <c r="D780" s="1">
        <f t="shared" si="206"/>
        <v>0</v>
      </c>
      <c r="E780" s="7">
        <v>27</v>
      </c>
      <c r="F780" s="9" t="s">
        <v>889</v>
      </c>
      <c r="G780" s="3" t="e">
        <f t="shared" si="208"/>
        <v>#NAME?</v>
      </c>
      <c r="H780" s="4" t="str">
        <f t="shared" si="209"/>
        <v>mə</v>
      </c>
      <c r="I780" s="4" t="str">
        <f t="shared" si="210"/>
        <v>me</v>
      </c>
      <c r="J780" s="10">
        <f t="shared" si="211"/>
        <v>2</v>
      </c>
      <c r="K780" s="1">
        <f t="shared" si="212"/>
        <v>2</v>
      </c>
      <c r="L780" s="10">
        <f t="shared" si="213"/>
        <v>2</v>
      </c>
      <c r="M780" s="1" t="str">
        <f t="shared" si="214"/>
        <v>-me-</v>
      </c>
      <c r="N780" s="1" t="str">
        <f t="shared" si="215"/>
        <v>[mə]</v>
      </c>
      <c r="O780" s="3" t="e" cm="1">
        <f t="array" ref="O780">SUM(_xlfn._xlws.FILTER($G$2:$G$2454,_xlfn.MAP($M$2:$M$2454,_xlfn.LAMBDA(_xlpm.x,_xlpm.x=$M780))))</f>
        <v>#NAME?</v>
      </c>
      <c r="P780" s="4" t="e">
        <f t="shared" si="216"/>
        <v>#NAME?</v>
      </c>
      <c r="Q780" s="6" t="e" cm="1">
        <f t="array" ref="Q780">SUM(_xlfn._xlws.FILTER($G$2:$G$2454,_xlfn.MAP($N$2:$N$2454,_xlfn.LAMBDA(_xlpm.x,_xlpm.x=$N780))))</f>
        <v>#NAME?</v>
      </c>
      <c r="R780" s="4" t="e">
        <f t="shared" si="217"/>
        <v>#NAME?</v>
      </c>
      <c r="S780" s="4" t="e">
        <f t="shared" si="218"/>
        <v>#NAME?</v>
      </c>
      <c r="T780" s="4" t="e">
        <f t="shared" si="219"/>
        <v>#NAME?</v>
      </c>
      <c r="U780" s="4" t="e">
        <f t="shared" si="220"/>
        <v>#NAME?</v>
      </c>
      <c r="V780" s="2"/>
      <c r="X780" s="2"/>
      <c r="AC780" s="2"/>
      <c r="AD780" s="2"/>
    </row>
    <row r="781" spans="1:30">
      <c r="A781" s="1" t="str">
        <f t="shared" si="207"/>
        <v>-bly- : [bli]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15</v>
      </c>
      <c r="G781" s="3" t="e">
        <f t="shared" si="208"/>
        <v>#NAME?</v>
      </c>
      <c r="H781" s="4" t="str">
        <f t="shared" si="209"/>
        <v>bli</v>
      </c>
      <c r="I781" s="4" t="str">
        <f t="shared" si="210"/>
        <v>bly</v>
      </c>
      <c r="J781" s="10">
        <f t="shared" si="211"/>
        <v>3</v>
      </c>
      <c r="K781" s="1">
        <f t="shared" si="212"/>
        <v>3</v>
      </c>
      <c r="L781" s="10">
        <f t="shared" si="213"/>
        <v>3</v>
      </c>
      <c r="M781" s="1" t="str">
        <f t="shared" si="214"/>
        <v>-bly-</v>
      </c>
      <c r="N781" s="1" t="str">
        <f t="shared" si="215"/>
        <v>[bli]</v>
      </c>
      <c r="O781" s="3" t="e" cm="1">
        <f t="array" ref="O781">SUM(_xlfn._xlws.FILTER($G$2:$G$2454,_xlfn.MAP($M$2:$M$2454,_xlfn.LAMBDA(_xlpm.x,_xlpm.x=$M781))))</f>
        <v>#NAME?</v>
      </c>
      <c r="P781" s="4" t="e">
        <f t="shared" si="216"/>
        <v>#NAME?</v>
      </c>
      <c r="Q781" s="6" t="e" cm="1">
        <f t="array" ref="Q781">SUM(_xlfn._xlws.FILTER($G$2:$G$2454,_xlfn.MAP($N$2:$N$2454,_xlfn.LAMBDA(_xlpm.x,_xlpm.x=$N781))))</f>
        <v>#NAME?</v>
      </c>
      <c r="R781" s="4" t="e">
        <f t="shared" si="217"/>
        <v>#NAME?</v>
      </c>
      <c r="S781" s="4" t="e">
        <f t="shared" si="218"/>
        <v>#NAME?</v>
      </c>
      <c r="T781" s="4" t="e">
        <f t="shared" si="219"/>
        <v>#NAME?</v>
      </c>
      <c r="U781" s="4" t="e">
        <f t="shared" si="220"/>
        <v>#NAME?</v>
      </c>
      <c r="V781" s="2"/>
      <c r="X781" s="2"/>
      <c r="AC781" s="2"/>
      <c r="AD781" s="2"/>
    </row>
    <row r="782" spans="1:30">
      <c r="A782" s="1" t="str">
        <f t="shared" si="207"/>
        <v>-brea- : [bɹeɪ]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2</v>
      </c>
      <c r="F782" s="9" t="s">
        <v>1494</v>
      </c>
      <c r="G782" s="3" t="e">
        <f t="shared" si="208"/>
        <v>#NAME?</v>
      </c>
      <c r="H782" s="4" t="str">
        <f t="shared" si="209"/>
        <v>bɹeɪ</v>
      </c>
      <c r="I782" s="4" t="str">
        <f t="shared" si="210"/>
        <v>brea</v>
      </c>
      <c r="J782" s="10">
        <f t="shared" si="211"/>
        <v>4</v>
      </c>
      <c r="K782" s="1">
        <f t="shared" si="212"/>
        <v>4</v>
      </c>
      <c r="L782" s="10">
        <f t="shared" si="213"/>
        <v>4</v>
      </c>
      <c r="M782" s="1" t="str">
        <f t="shared" si="214"/>
        <v>-brea-</v>
      </c>
      <c r="N782" s="1" t="str">
        <f t="shared" si="215"/>
        <v>[bɹeɪ]</v>
      </c>
      <c r="O782" s="3" t="e" cm="1">
        <f t="array" ref="O782">SUM(_xlfn._xlws.FILTER($G$2:$G$2454,_xlfn.MAP($M$2:$M$2454,_xlfn.LAMBDA(_xlpm.x,_xlpm.x=$M782))))</f>
        <v>#NAME?</v>
      </c>
      <c r="P782" s="4" t="e">
        <f t="shared" si="216"/>
        <v>#NAME?</v>
      </c>
      <c r="Q782" s="6" t="e" cm="1">
        <f t="array" ref="Q782">SUM(_xlfn._xlws.FILTER($G$2:$G$2454,_xlfn.MAP($N$2:$N$2454,_xlfn.LAMBDA(_xlpm.x,_xlpm.x=$N782))))</f>
        <v>#NAME?</v>
      </c>
      <c r="R782" s="4" t="e">
        <f t="shared" si="217"/>
        <v>#NAME?</v>
      </c>
      <c r="S782" s="4" t="e">
        <f t="shared" si="218"/>
        <v>#NAME?</v>
      </c>
      <c r="T782" s="4" t="e">
        <f t="shared" si="219"/>
        <v>#NAME?</v>
      </c>
      <c r="U782" s="4" t="e">
        <f t="shared" si="220"/>
        <v>#NAME?</v>
      </c>
      <c r="V782" s="2"/>
      <c r="X782" s="2"/>
      <c r="AC782" s="2"/>
      <c r="AD782" s="2"/>
    </row>
    <row r="783" spans="1:30">
      <c r="A783" s="1" t="str">
        <f t="shared" si="207"/>
        <v>-plea- : [plɛ]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2</v>
      </c>
      <c r="F783" s="9" t="s">
        <v>834</v>
      </c>
      <c r="G783" s="3" t="e">
        <f t="shared" si="208"/>
        <v>#NAME?</v>
      </c>
      <c r="H783" s="4" t="str">
        <f t="shared" si="209"/>
        <v>plɛ</v>
      </c>
      <c r="I783" s="4" t="str">
        <f t="shared" si="210"/>
        <v>plea</v>
      </c>
      <c r="J783" s="10">
        <f t="shared" si="211"/>
        <v>3</v>
      </c>
      <c r="K783" s="1">
        <f t="shared" si="212"/>
        <v>4</v>
      </c>
      <c r="L783" s="10">
        <f t="shared" si="213"/>
        <v>4</v>
      </c>
      <c r="M783" s="1" t="str">
        <f t="shared" si="214"/>
        <v>-plea-</v>
      </c>
      <c r="N783" s="1" t="str">
        <f t="shared" si="215"/>
        <v>[plɛ]</v>
      </c>
      <c r="O783" s="3" t="e" cm="1">
        <f t="array" ref="O783">SUM(_xlfn._xlws.FILTER($G$2:$G$2454,_xlfn.MAP($M$2:$M$2454,_xlfn.LAMBDA(_xlpm.x,_xlpm.x=$M783))))</f>
        <v>#NAME?</v>
      </c>
      <c r="P783" s="4" t="e">
        <f t="shared" si="216"/>
        <v>#NAME?</v>
      </c>
      <c r="Q783" s="6" t="e" cm="1">
        <f t="array" ref="Q783">SUM(_xlfn._xlws.FILTER($G$2:$G$2454,_xlfn.MAP($N$2:$N$2454,_xlfn.LAMBDA(_xlpm.x,_xlpm.x=$N783))))</f>
        <v>#NAME?</v>
      </c>
      <c r="R783" s="4" t="e">
        <f t="shared" si="217"/>
        <v>#NAME?</v>
      </c>
      <c r="S783" s="4" t="e">
        <f t="shared" si="218"/>
        <v>#NAME?</v>
      </c>
      <c r="T783" s="4" t="e">
        <f t="shared" si="219"/>
        <v>#NAME?</v>
      </c>
      <c r="U783" s="4" t="e">
        <f t="shared" si="220"/>
        <v>#NAME?</v>
      </c>
      <c r="V783" s="2"/>
      <c r="X783" s="2"/>
      <c r="AC783" s="2"/>
      <c r="AD783" s="2"/>
    </row>
    <row r="784" spans="1:30">
      <c r="A784" s="1" t="str">
        <f t="shared" si="207"/>
        <v>-pli- : [plɪ]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2</v>
      </c>
      <c r="F784" s="9" t="s">
        <v>2186</v>
      </c>
      <c r="G784" s="3" t="e">
        <f t="shared" si="208"/>
        <v>#NAME?</v>
      </c>
      <c r="H784" s="4" t="str">
        <f t="shared" si="209"/>
        <v>plɪ</v>
      </c>
      <c r="I784" s="4" t="str">
        <f t="shared" si="210"/>
        <v>pli</v>
      </c>
      <c r="J784" s="10">
        <f t="shared" si="211"/>
        <v>3</v>
      </c>
      <c r="K784" s="1">
        <f t="shared" si="212"/>
        <v>3</v>
      </c>
      <c r="L784" s="10">
        <f t="shared" si="213"/>
        <v>3</v>
      </c>
      <c r="M784" s="1" t="str">
        <f t="shared" si="214"/>
        <v>-pli-</v>
      </c>
      <c r="N784" s="1" t="str">
        <f t="shared" si="215"/>
        <v>[plɪ]</v>
      </c>
      <c r="O784" s="3" t="e" cm="1">
        <f t="array" ref="O784">SUM(_xlfn._xlws.FILTER($G$2:$G$2454,_xlfn.MAP($M$2:$M$2454,_xlfn.LAMBDA(_xlpm.x,_xlpm.x=$M784))))</f>
        <v>#NAME?</v>
      </c>
      <c r="P784" s="4" t="e">
        <f t="shared" si="216"/>
        <v>#NAME?</v>
      </c>
      <c r="Q784" s="6" t="e" cm="1">
        <f t="array" ref="Q784">SUM(_xlfn._xlws.FILTER($G$2:$G$2454,_xlfn.MAP($N$2:$N$2454,_xlfn.LAMBDA(_xlpm.x,_xlpm.x=$N784))))</f>
        <v>#NAME?</v>
      </c>
      <c r="R784" s="4" t="e">
        <f t="shared" si="217"/>
        <v>#NAME?</v>
      </c>
      <c r="S784" s="4" t="e">
        <f t="shared" si="218"/>
        <v>#NAME?</v>
      </c>
      <c r="T784" s="4" t="e">
        <f t="shared" si="219"/>
        <v>#NAME?</v>
      </c>
      <c r="U784" s="4" t="e">
        <f t="shared" si="220"/>
        <v>#NAME?</v>
      </c>
      <c r="V784" s="2"/>
      <c r="X784" s="2"/>
      <c r="AC784" s="2"/>
      <c r="AD784" s="2"/>
    </row>
    <row r="785" spans="1:30">
      <c r="A785" s="1" t="str">
        <f t="shared" si="207"/>
        <v>-pou- : [paʊ]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2</v>
      </c>
      <c r="F785" s="9" t="s">
        <v>1093</v>
      </c>
      <c r="G785" s="3" t="e">
        <f t="shared" si="208"/>
        <v>#NAME?</v>
      </c>
      <c r="H785" s="4" t="str">
        <f t="shared" si="209"/>
        <v>paʊ</v>
      </c>
      <c r="I785" s="4" t="str">
        <f t="shared" si="210"/>
        <v>pou</v>
      </c>
      <c r="J785" s="10">
        <f t="shared" si="211"/>
        <v>3</v>
      </c>
      <c r="K785" s="1">
        <f t="shared" si="212"/>
        <v>3</v>
      </c>
      <c r="L785" s="10">
        <f t="shared" si="213"/>
        <v>3</v>
      </c>
      <c r="M785" s="1" t="str">
        <f t="shared" si="214"/>
        <v>-pou-</v>
      </c>
      <c r="N785" s="1" t="str">
        <f t="shared" si="215"/>
        <v>[paʊ]</v>
      </c>
      <c r="O785" s="3" t="e" cm="1">
        <f t="array" ref="O785">SUM(_xlfn._xlws.FILTER($G$2:$G$2454,_xlfn.MAP($M$2:$M$2454,_xlfn.LAMBDA(_xlpm.x,_xlpm.x=$M785))))</f>
        <v>#NAME?</v>
      </c>
      <c r="P785" s="4" t="e">
        <f t="shared" si="216"/>
        <v>#NAME?</v>
      </c>
      <c r="Q785" s="6" t="e" cm="1">
        <f t="array" ref="Q785">SUM(_xlfn._xlws.FILTER($G$2:$G$2454,_xlfn.MAP($N$2:$N$2454,_xlfn.LAMBDA(_xlpm.x,_xlpm.x=$N785))))</f>
        <v>#NAME?</v>
      </c>
      <c r="R785" s="4" t="e">
        <f t="shared" si="217"/>
        <v>#NAME?</v>
      </c>
      <c r="S785" s="4" t="e">
        <f t="shared" si="218"/>
        <v>#NAME?</v>
      </c>
      <c r="T785" s="4" t="e">
        <f t="shared" si="219"/>
        <v>#NAME?</v>
      </c>
      <c r="U785" s="4" t="e">
        <f t="shared" si="220"/>
        <v>#NAME?</v>
      </c>
      <c r="V785" s="2"/>
      <c r="X785" s="2"/>
      <c r="AC785" s="2"/>
      <c r="AD785" s="2"/>
    </row>
    <row r="786" spans="1:30">
      <c r="A786" s="1" t="str">
        <f t="shared" si="207"/>
        <v>-rbo- : [ɹbə]</v>
      </c>
      <c r="B786" s="1">
        <f t="shared" si="221"/>
        <v>1</v>
      </c>
      <c r="C786" s="1">
        <f t="shared" si="221"/>
        <v>0</v>
      </c>
      <c r="D786" s="1">
        <f t="shared" si="221"/>
        <v>0</v>
      </c>
      <c r="E786" s="7">
        <v>2</v>
      </c>
      <c r="F786" s="9" t="s">
        <v>916</v>
      </c>
      <c r="G786" s="3" t="e">
        <f t="shared" si="208"/>
        <v>#NAME?</v>
      </c>
      <c r="H786" s="1" t="str">
        <f t="shared" si="209"/>
        <v>ɹbə</v>
      </c>
      <c r="I786" s="1" t="str">
        <f t="shared" si="210"/>
        <v>rbo</v>
      </c>
      <c r="J786" s="10">
        <f t="shared" si="211"/>
        <v>3</v>
      </c>
      <c r="K786" s="1">
        <f t="shared" si="212"/>
        <v>3</v>
      </c>
      <c r="L786" s="10">
        <f t="shared" si="213"/>
        <v>3</v>
      </c>
      <c r="M786" s="1" t="str">
        <f t="shared" si="214"/>
        <v>-rbo-</v>
      </c>
      <c r="N786" s="1" t="str">
        <f t="shared" si="215"/>
        <v>[ɹbə]</v>
      </c>
      <c r="O786" s="3" t="e" cm="1">
        <f t="array" ref="O786">SUM(_xlfn._xlws.FILTER($G$2:$G$2454,_xlfn.MAP($M$2:$M$2454,_xlfn.LAMBDA(_xlpm.x,_xlpm.x=$M786))))</f>
        <v>#NAME?</v>
      </c>
      <c r="P786" s="4" t="e">
        <f t="shared" si="216"/>
        <v>#NAME?</v>
      </c>
      <c r="Q786" s="6" t="e" cm="1">
        <f t="array" ref="Q786">SUM(_xlfn._xlws.FILTER($G$2:$G$2454,_xlfn.MAP($N$2:$N$2454,_xlfn.LAMBDA(_xlpm.x,_xlpm.x=$N786))))</f>
        <v>#NAME?</v>
      </c>
      <c r="R786" s="4" t="e">
        <f t="shared" si="217"/>
        <v>#NAME?</v>
      </c>
      <c r="S786" s="4" t="e">
        <f t="shared" si="218"/>
        <v>#NAME?</v>
      </c>
      <c r="T786" s="4" t="e">
        <f t="shared" si="219"/>
        <v>#NAME?</v>
      </c>
      <c r="U786" s="4" t="e">
        <f t="shared" si="220"/>
        <v>#NAME?</v>
      </c>
      <c r="V786" s="2"/>
      <c r="X786" s="2"/>
      <c r="AC786" s="2"/>
      <c r="AD786" s="2"/>
    </row>
    <row r="787" spans="1:30">
      <c r="A787" s="1" t="str">
        <f t="shared" si="207"/>
        <v>-sle- : [slə]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2</v>
      </c>
      <c r="F787" s="9" t="s">
        <v>2216</v>
      </c>
      <c r="G787" s="3" t="e">
        <f t="shared" si="208"/>
        <v>#NAME?</v>
      </c>
      <c r="H787" s="1" t="str">
        <f t="shared" si="209"/>
        <v>slə</v>
      </c>
      <c r="I787" s="1" t="str">
        <f t="shared" si="210"/>
        <v>sle</v>
      </c>
      <c r="J787" s="10">
        <f t="shared" si="211"/>
        <v>3</v>
      </c>
      <c r="K787" s="1">
        <f t="shared" si="212"/>
        <v>3</v>
      </c>
      <c r="L787" s="10">
        <f t="shared" si="213"/>
        <v>3</v>
      </c>
      <c r="M787" s="1" t="str">
        <f t="shared" si="214"/>
        <v>-sle-</v>
      </c>
      <c r="N787" s="1" t="str">
        <f t="shared" si="215"/>
        <v>[slə]</v>
      </c>
      <c r="O787" s="3" t="e" cm="1">
        <f t="array" ref="O787">SUM(_xlfn._xlws.FILTER($G$2:$G$2454,_xlfn.MAP($M$2:$M$2454,_xlfn.LAMBDA(_xlpm.x,_xlpm.x=$M787))))</f>
        <v>#NAME?</v>
      </c>
      <c r="P787" s="4" t="e">
        <f t="shared" si="216"/>
        <v>#NAME?</v>
      </c>
      <c r="Q787" s="6" t="e" cm="1">
        <f t="array" ref="Q787">SUM(_xlfn._xlws.FILTER($G$2:$G$2454,_xlfn.MAP($N$2:$N$2454,_xlfn.LAMBDA(_xlpm.x,_xlpm.x=$N787))))</f>
        <v>#NAME?</v>
      </c>
      <c r="R787" s="4" t="e">
        <f t="shared" si="217"/>
        <v>#NAME?</v>
      </c>
      <c r="S787" s="4" t="e">
        <f t="shared" si="218"/>
        <v>#NAME?</v>
      </c>
      <c r="T787" s="4" t="e">
        <f t="shared" si="219"/>
        <v>#NAME?</v>
      </c>
      <c r="U787" s="4" t="e">
        <f t="shared" si="220"/>
        <v>#NAME?</v>
      </c>
      <c r="V787" s="2"/>
      <c r="X787" s="2"/>
      <c r="AC787" s="2"/>
      <c r="AD787" s="2"/>
    </row>
    <row r="788" spans="1:30">
      <c r="A788" s="1" t="str">
        <f t="shared" si="207"/>
        <v>-sli- : [slɪ]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2</v>
      </c>
      <c r="F788" s="9" t="s">
        <v>818</v>
      </c>
      <c r="G788" s="3" t="e">
        <f t="shared" si="208"/>
        <v>#NAME?</v>
      </c>
      <c r="H788" s="4" t="str">
        <f t="shared" si="209"/>
        <v>slɪ</v>
      </c>
      <c r="I788" s="4" t="str">
        <f t="shared" si="210"/>
        <v>sli</v>
      </c>
      <c r="J788" s="10">
        <f t="shared" si="211"/>
        <v>3</v>
      </c>
      <c r="K788" s="1">
        <f t="shared" si="212"/>
        <v>3</v>
      </c>
      <c r="L788" s="10">
        <f t="shared" si="213"/>
        <v>3</v>
      </c>
      <c r="M788" s="1" t="str">
        <f t="shared" si="214"/>
        <v>-sli-</v>
      </c>
      <c r="N788" s="1" t="str">
        <f t="shared" si="215"/>
        <v>[slɪ]</v>
      </c>
      <c r="O788" s="3" t="e" cm="1">
        <f t="array" ref="O788">SUM(_xlfn._xlws.FILTER($G$2:$G$2454,_xlfn.MAP($M$2:$M$2454,_xlfn.LAMBDA(_xlpm.x,_xlpm.x=$M788))))</f>
        <v>#NAME?</v>
      </c>
      <c r="P788" s="4" t="e">
        <f t="shared" si="216"/>
        <v>#NAME?</v>
      </c>
      <c r="Q788" s="6" t="e" cm="1">
        <f t="array" ref="Q788">SUM(_xlfn._xlws.FILTER($G$2:$G$2454,_xlfn.MAP($N$2:$N$2454,_xlfn.LAMBDA(_xlpm.x,_xlpm.x=$N788))))</f>
        <v>#NAME?</v>
      </c>
      <c r="R788" s="4" t="e">
        <f t="shared" si="217"/>
        <v>#NAME?</v>
      </c>
      <c r="S788" s="4" t="e">
        <f t="shared" si="218"/>
        <v>#NAME?</v>
      </c>
      <c r="T788" s="4" t="e">
        <f t="shared" si="219"/>
        <v>#NAME?</v>
      </c>
      <c r="U788" s="4" t="e">
        <f t="shared" si="220"/>
        <v>#NAME?</v>
      </c>
      <c r="V788" s="2"/>
      <c r="X788" s="2"/>
      <c r="AC788" s="2"/>
      <c r="AD788" s="2"/>
    </row>
    <row r="789" spans="1:30">
      <c r="A789" s="1" t="str">
        <f t="shared" si="207"/>
        <v>-trea- : [tɹɛ]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2</v>
      </c>
      <c r="F789" s="9" t="s">
        <v>836</v>
      </c>
      <c r="G789" s="3" t="e">
        <f t="shared" si="208"/>
        <v>#NAME?</v>
      </c>
      <c r="H789" s="1" t="str">
        <f t="shared" si="209"/>
        <v>tɹɛ</v>
      </c>
      <c r="I789" s="1" t="str">
        <f t="shared" si="210"/>
        <v>trea</v>
      </c>
      <c r="J789" s="10">
        <f t="shared" si="211"/>
        <v>3</v>
      </c>
      <c r="K789" s="1">
        <f t="shared" si="212"/>
        <v>4</v>
      </c>
      <c r="L789" s="10">
        <f t="shared" si="213"/>
        <v>4</v>
      </c>
      <c r="M789" s="1" t="str">
        <f t="shared" si="214"/>
        <v>-trea-</v>
      </c>
      <c r="N789" s="1" t="str">
        <f t="shared" si="215"/>
        <v>[tɹɛ]</v>
      </c>
      <c r="O789" s="3" t="e" cm="1">
        <f t="array" ref="O789">SUM(_xlfn._xlws.FILTER($G$2:$G$2454,_xlfn.MAP($M$2:$M$2454,_xlfn.LAMBDA(_xlpm.x,_xlpm.x=$M789))))</f>
        <v>#NAME?</v>
      </c>
      <c r="P789" s="4" t="e">
        <f t="shared" si="216"/>
        <v>#NAME?</v>
      </c>
      <c r="Q789" s="6" t="e" cm="1">
        <f t="array" ref="Q789">SUM(_xlfn._xlws.FILTER($G$2:$G$2454,_xlfn.MAP($N$2:$N$2454,_xlfn.LAMBDA(_xlpm.x,_xlpm.x=$N789))))</f>
        <v>#NAME?</v>
      </c>
      <c r="R789" s="4" t="e">
        <f t="shared" si="217"/>
        <v>#NAME?</v>
      </c>
      <c r="S789" s="4" t="e">
        <f t="shared" si="218"/>
        <v>#NAME?</v>
      </c>
      <c r="T789" s="4" t="e">
        <f t="shared" si="219"/>
        <v>#NAME?</v>
      </c>
      <c r="U789" s="4" t="e">
        <f t="shared" si="220"/>
        <v>#NAME?</v>
      </c>
      <c r="V789" s="2"/>
      <c r="X789" s="2"/>
      <c r="AC789" s="2"/>
      <c r="AD789" s="2"/>
    </row>
    <row r="790" spans="1:30">
      <c r="A790" s="1" t="str">
        <f t="shared" si="207"/>
        <v>-cho- : [tʃɔ]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3</v>
      </c>
      <c r="F790" s="9" t="s">
        <v>552</v>
      </c>
      <c r="G790" s="3" t="e">
        <f t="shared" si="208"/>
        <v>#NAME?</v>
      </c>
      <c r="H790" s="4" t="str">
        <f t="shared" si="209"/>
        <v>tʃɔ</v>
      </c>
      <c r="I790" s="4" t="str">
        <f t="shared" si="210"/>
        <v>cho</v>
      </c>
      <c r="J790" s="10">
        <f t="shared" si="211"/>
        <v>3</v>
      </c>
      <c r="K790" s="1">
        <f t="shared" si="212"/>
        <v>3</v>
      </c>
      <c r="L790" s="10">
        <f t="shared" si="213"/>
        <v>3</v>
      </c>
      <c r="M790" s="1" t="str">
        <f t="shared" si="214"/>
        <v>-cho-</v>
      </c>
      <c r="N790" s="1" t="str">
        <f t="shared" si="215"/>
        <v>[tʃɔ]</v>
      </c>
      <c r="O790" s="3" t="e" cm="1">
        <f t="array" ref="O790">SUM(_xlfn._xlws.FILTER($G$2:$G$2454,_xlfn.MAP($M$2:$M$2454,_xlfn.LAMBDA(_xlpm.x,_xlpm.x=$M790))))</f>
        <v>#NAME?</v>
      </c>
      <c r="P790" s="4" t="e">
        <f t="shared" si="216"/>
        <v>#NAME?</v>
      </c>
      <c r="Q790" s="6" t="e" cm="1">
        <f t="array" ref="Q790">SUM(_xlfn._xlws.FILTER($G$2:$G$2454,_xlfn.MAP($N$2:$N$2454,_xlfn.LAMBDA(_xlpm.x,_xlpm.x=$N790))))</f>
        <v>#NAME?</v>
      </c>
      <c r="R790" s="4" t="e">
        <f t="shared" si="217"/>
        <v>#NAME?</v>
      </c>
      <c r="S790" s="4" t="e">
        <f t="shared" si="218"/>
        <v>#NAME?</v>
      </c>
      <c r="T790" s="4" t="e">
        <f t="shared" si="219"/>
        <v>#NAME?</v>
      </c>
      <c r="U790" s="4" t="e">
        <f t="shared" si="220"/>
        <v>#NAME?</v>
      </c>
      <c r="V790" s="2"/>
      <c r="X790" s="2"/>
      <c r="AC790" s="2"/>
      <c r="AD790" s="2"/>
    </row>
    <row r="791" spans="1:30">
      <c r="A791" s="1" t="str">
        <f t="shared" si="207"/>
        <v>-cri- : [kɹə]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1585</v>
      </c>
      <c r="G791" s="3" t="e">
        <f t="shared" si="208"/>
        <v>#NAME?</v>
      </c>
      <c r="H791" s="4" t="str">
        <f t="shared" si="209"/>
        <v>kɹə</v>
      </c>
      <c r="I791" s="4" t="str">
        <f t="shared" si="210"/>
        <v>cri</v>
      </c>
      <c r="J791" s="10">
        <f t="shared" si="211"/>
        <v>3</v>
      </c>
      <c r="K791" s="1">
        <f t="shared" si="212"/>
        <v>3</v>
      </c>
      <c r="L791" s="10">
        <f t="shared" si="213"/>
        <v>3</v>
      </c>
      <c r="M791" s="1" t="str">
        <f t="shared" si="214"/>
        <v>-cri-</v>
      </c>
      <c r="N791" s="1" t="str">
        <f t="shared" si="215"/>
        <v>[kɹə]</v>
      </c>
      <c r="O791" s="3" t="e" cm="1">
        <f t="array" ref="O791">SUM(_xlfn._xlws.FILTER($G$2:$G$2454,_xlfn.MAP($M$2:$M$2454,_xlfn.LAMBDA(_xlpm.x,_xlpm.x=$M791))))</f>
        <v>#NAME?</v>
      </c>
      <c r="P791" s="4" t="e">
        <f t="shared" si="216"/>
        <v>#NAME?</v>
      </c>
      <c r="Q791" s="6" t="e" cm="1">
        <f t="array" ref="Q791">SUM(_xlfn._xlws.FILTER($G$2:$G$2454,_xlfn.MAP($N$2:$N$2454,_xlfn.LAMBDA(_xlpm.x,_xlpm.x=$N791))))</f>
        <v>#NAME?</v>
      </c>
      <c r="R791" s="4" t="e">
        <f t="shared" si="217"/>
        <v>#NAME?</v>
      </c>
      <c r="S791" s="4" t="e">
        <f t="shared" si="218"/>
        <v>#NAME?</v>
      </c>
      <c r="T791" s="4" t="e">
        <f t="shared" si="219"/>
        <v>#NAME?</v>
      </c>
      <c r="U791" s="4" t="e">
        <f t="shared" si="220"/>
        <v>#NAME?</v>
      </c>
      <c r="V791" s="2"/>
      <c r="X791" s="2"/>
      <c r="AC791" s="2"/>
      <c r="AD791" s="2"/>
    </row>
    <row r="792" spans="1:30">
      <c r="A792" s="1" t="str">
        <f t="shared" si="207"/>
        <v>-cro- : [kɹə]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1595</v>
      </c>
      <c r="G792" s="3" t="e">
        <f t="shared" si="208"/>
        <v>#NAME?</v>
      </c>
      <c r="H792" s="4" t="str">
        <f t="shared" si="209"/>
        <v>kɹə</v>
      </c>
      <c r="I792" s="4" t="str">
        <f t="shared" si="210"/>
        <v>cro</v>
      </c>
      <c r="J792" s="10">
        <f t="shared" si="211"/>
        <v>3</v>
      </c>
      <c r="K792" s="1">
        <f t="shared" si="212"/>
        <v>3</v>
      </c>
      <c r="L792" s="10">
        <f t="shared" si="213"/>
        <v>3</v>
      </c>
      <c r="M792" s="1" t="str">
        <f t="shared" si="214"/>
        <v>-cro-</v>
      </c>
      <c r="N792" s="1" t="str">
        <f t="shared" si="215"/>
        <v>[kɹə]</v>
      </c>
      <c r="O792" s="3" t="e" cm="1">
        <f t="array" ref="O792">SUM(_xlfn._xlws.FILTER($G$2:$G$2454,_xlfn.MAP($M$2:$M$2454,_xlfn.LAMBDA(_xlpm.x,_xlpm.x=$M792))))</f>
        <v>#NAME?</v>
      </c>
      <c r="P792" s="4" t="e">
        <f t="shared" si="216"/>
        <v>#NAME?</v>
      </c>
      <c r="Q792" s="6" t="e" cm="1">
        <f t="array" ref="Q792">SUM(_xlfn._xlws.FILTER($G$2:$G$2454,_xlfn.MAP($N$2:$N$2454,_xlfn.LAMBDA(_xlpm.x,_xlpm.x=$N792))))</f>
        <v>#NAME?</v>
      </c>
      <c r="R792" s="4" t="e">
        <f t="shared" si="217"/>
        <v>#NAME?</v>
      </c>
      <c r="S792" s="4" t="e">
        <f t="shared" si="218"/>
        <v>#NAME?</v>
      </c>
      <c r="T792" s="4" t="e">
        <f t="shared" si="219"/>
        <v>#NAME?</v>
      </c>
      <c r="U792" s="4" t="e">
        <f t="shared" si="220"/>
        <v>#NAME?</v>
      </c>
      <c r="V792" s="2"/>
      <c r="X792" s="2"/>
      <c r="AC792" s="2"/>
      <c r="AD792" s="2"/>
    </row>
    <row r="793" spans="1:30">
      <c r="A793" s="1" t="str">
        <f t="shared" si="207"/>
        <v>-fle- : [flɛ]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3</v>
      </c>
      <c r="F793" s="9" t="s">
        <v>553</v>
      </c>
      <c r="G793" s="3" t="e">
        <f t="shared" si="208"/>
        <v>#NAME?</v>
      </c>
      <c r="H793" s="1" t="str">
        <f t="shared" si="209"/>
        <v>flɛ</v>
      </c>
      <c r="I793" s="1" t="str">
        <f t="shared" si="210"/>
        <v>fle</v>
      </c>
      <c r="J793" s="10">
        <f t="shared" si="211"/>
        <v>3</v>
      </c>
      <c r="K793" s="1">
        <f t="shared" si="212"/>
        <v>3</v>
      </c>
      <c r="L793" s="10">
        <f t="shared" si="213"/>
        <v>3</v>
      </c>
      <c r="M793" s="1" t="str">
        <f t="shared" si="214"/>
        <v>-fle-</v>
      </c>
      <c r="N793" s="1" t="str">
        <f t="shared" si="215"/>
        <v>[flɛ]</v>
      </c>
      <c r="O793" s="3" t="e" cm="1">
        <f t="array" ref="O793">SUM(_xlfn._xlws.FILTER($G$2:$G$2454,_xlfn.MAP($M$2:$M$2454,_xlfn.LAMBDA(_xlpm.x,_xlpm.x=$M793))))</f>
        <v>#NAME?</v>
      </c>
      <c r="P793" s="4" t="e">
        <f t="shared" si="216"/>
        <v>#NAME?</v>
      </c>
      <c r="Q793" s="6" t="e" cm="1">
        <f t="array" ref="Q793">SUM(_xlfn._xlws.FILTER($G$2:$G$2454,_xlfn.MAP($N$2:$N$2454,_xlfn.LAMBDA(_xlpm.x,_xlpm.x=$N793))))</f>
        <v>#NAME?</v>
      </c>
      <c r="R793" s="4" t="e">
        <f t="shared" si="217"/>
        <v>#NAME?</v>
      </c>
      <c r="S793" s="4" t="e">
        <f t="shared" si="218"/>
        <v>#NAME?</v>
      </c>
      <c r="T793" s="4" t="e">
        <f t="shared" si="219"/>
        <v>#NAME?</v>
      </c>
      <c r="U793" s="4" t="e">
        <f t="shared" si="220"/>
        <v>#NAME?</v>
      </c>
      <c r="V793" s="2"/>
      <c r="X793" s="2"/>
      <c r="AC793" s="2"/>
      <c r="AD793" s="2"/>
    </row>
    <row r="794" spans="1:30">
      <c r="A794" s="1" t="str">
        <f t="shared" si="207"/>
        <v>-gla- : [ɡlæ]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3</v>
      </c>
      <c r="F794" s="9" t="s">
        <v>554</v>
      </c>
      <c r="G794" s="3" t="e">
        <f t="shared" si="208"/>
        <v>#NAME?</v>
      </c>
      <c r="H794" s="4" t="str">
        <f t="shared" si="209"/>
        <v>ɡlæ</v>
      </c>
      <c r="I794" s="4" t="str">
        <f t="shared" si="210"/>
        <v>gla</v>
      </c>
      <c r="J794" s="10">
        <f t="shared" si="211"/>
        <v>3</v>
      </c>
      <c r="K794" s="1">
        <f t="shared" si="212"/>
        <v>3</v>
      </c>
      <c r="L794" s="10">
        <f t="shared" si="213"/>
        <v>3</v>
      </c>
      <c r="M794" s="1" t="str">
        <f t="shared" si="214"/>
        <v>-gla-</v>
      </c>
      <c r="N794" s="1" t="str">
        <f t="shared" si="215"/>
        <v>[ɡlæ]</v>
      </c>
      <c r="O794" s="3" t="e" cm="1">
        <f t="array" ref="O794">SUM(_xlfn._xlws.FILTER($G$2:$G$2454,_xlfn.MAP($M$2:$M$2454,_xlfn.LAMBDA(_xlpm.x,_xlpm.x=$M794))))</f>
        <v>#NAME?</v>
      </c>
      <c r="P794" s="4" t="e">
        <f t="shared" si="216"/>
        <v>#NAME?</v>
      </c>
      <c r="Q794" s="6" t="e" cm="1">
        <f t="array" ref="Q794">SUM(_xlfn._xlws.FILTER($G$2:$G$2454,_xlfn.MAP($N$2:$N$2454,_xlfn.LAMBDA(_xlpm.x,_xlpm.x=$N794))))</f>
        <v>#NAME?</v>
      </c>
      <c r="R794" s="4" t="e">
        <f t="shared" si="217"/>
        <v>#NAME?</v>
      </c>
      <c r="S794" s="4" t="e">
        <f t="shared" si="218"/>
        <v>#NAME?</v>
      </c>
      <c r="T794" s="4" t="e">
        <f t="shared" si="219"/>
        <v>#NAME?</v>
      </c>
      <c r="U794" s="4" t="e">
        <f t="shared" si="220"/>
        <v>#NAME?</v>
      </c>
      <c r="V794" s="2"/>
      <c r="X794" s="2"/>
      <c r="AC794" s="2"/>
      <c r="AD794" s="2"/>
    </row>
    <row r="795" spans="1:30">
      <c r="A795" s="1" t="str">
        <f t="shared" si="207"/>
        <v>-mpli- : [mplə]</v>
      </c>
      <c r="B795" s="1">
        <f t="shared" si="221"/>
        <v>0</v>
      </c>
      <c r="C795" s="1">
        <f t="shared" si="221"/>
        <v>1</v>
      </c>
      <c r="D795" s="1">
        <f t="shared" si="221"/>
        <v>0</v>
      </c>
      <c r="E795" s="7">
        <v>3</v>
      </c>
      <c r="F795" s="9" t="s">
        <v>569</v>
      </c>
      <c r="G795" s="3" t="e">
        <f t="shared" si="208"/>
        <v>#NAME?</v>
      </c>
      <c r="H795" s="4" t="str">
        <f t="shared" si="209"/>
        <v>mplə</v>
      </c>
      <c r="I795" s="4" t="str">
        <f t="shared" si="210"/>
        <v>mpli</v>
      </c>
      <c r="J795" s="10">
        <f t="shared" si="211"/>
        <v>4</v>
      </c>
      <c r="K795" s="1">
        <f t="shared" si="212"/>
        <v>4</v>
      </c>
      <c r="L795" s="10">
        <f t="shared" si="213"/>
        <v>4</v>
      </c>
      <c r="M795" s="1" t="str">
        <f t="shared" si="214"/>
        <v>-mpli-</v>
      </c>
      <c r="N795" s="1" t="str">
        <f t="shared" si="215"/>
        <v>[mplə]</v>
      </c>
      <c r="O795" s="3" t="e" cm="1">
        <f t="array" ref="O795">SUM(_xlfn._xlws.FILTER($G$2:$G$2454,_xlfn.MAP($M$2:$M$2454,_xlfn.LAMBDA(_xlpm.x,_xlpm.x=$M795))))</f>
        <v>#NAME?</v>
      </c>
      <c r="P795" s="4" t="e">
        <f t="shared" si="216"/>
        <v>#NAME?</v>
      </c>
      <c r="Q795" s="6" t="e" cm="1">
        <f t="array" ref="Q795">SUM(_xlfn._xlws.FILTER($G$2:$G$2454,_xlfn.MAP($N$2:$N$2454,_xlfn.LAMBDA(_xlpm.x,_xlpm.x=$N795))))</f>
        <v>#NAME?</v>
      </c>
      <c r="R795" s="4" t="e">
        <f t="shared" si="217"/>
        <v>#NAME?</v>
      </c>
      <c r="S795" s="4" t="e">
        <f t="shared" si="218"/>
        <v>#NAME?</v>
      </c>
      <c r="T795" s="4" t="e">
        <f t="shared" si="219"/>
        <v>#NAME?</v>
      </c>
      <c r="U795" s="4" t="e">
        <f t="shared" si="220"/>
        <v>#NAME?</v>
      </c>
      <c r="V795" s="2"/>
      <c r="X795" s="2"/>
      <c r="AC795" s="2"/>
      <c r="AD795" s="2"/>
    </row>
    <row r="796" spans="1:30">
      <c r="A796" s="1" t="str">
        <f t="shared" si="207"/>
        <v>-nfo- : [nfɔ]</v>
      </c>
      <c r="B796" s="1">
        <f t="shared" si="221"/>
        <v>0</v>
      </c>
      <c r="C796" s="1">
        <f t="shared" si="221"/>
        <v>0</v>
      </c>
      <c r="D796" s="1">
        <f t="shared" si="221"/>
        <v>1</v>
      </c>
      <c r="E796" s="7">
        <v>3</v>
      </c>
      <c r="F796" s="9" t="s">
        <v>556</v>
      </c>
      <c r="G796" s="3" t="e">
        <f t="shared" si="208"/>
        <v>#NAME?</v>
      </c>
      <c r="H796" s="4" t="str">
        <f t="shared" si="209"/>
        <v>nfɔ</v>
      </c>
      <c r="I796" s="4" t="str">
        <f t="shared" si="210"/>
        <v>nfo</v>
      </c>
      <c r="J796" s="10">
        <f t="shared" si="211"/>
        <v>3</v>
      </c>
      <c r="K796" s="1">
        <f t="shared" si="212"/>
        <v>3</v>
      </c>
      <c r="L796" s="10">
        <f t="shared" si="213"/>
        <v>3</v>
      </c>
      <c r="M796" s="1" t="str">
        <f t="shared" si="214"/>
        <v>-nfo-</v>
      </c>
      <c r="N796" s="1" t="str">
        <f t="shared" si="215"/>
        <v>[nfɔ]</v>
      </c>
      <c r="O796" s="3" t="e" cm="1">
        <f t="array" ref="O796">SUM(_xlfn._xlws.FILTER($G$2:$G$2454,_xlfn.MAP($M$2:$M$2454,_xlfn.LAMBDA(_xlpm.x,_xlpm.x=$M796))))</f>
        <v>#NAME?</v>
      </c>
      <c r="P796" s="4" t="e">
        <f t="shared" si="216"/>
        <v>#NAME?</v>
      </c>
      <c r="Q796" s="6" t="e" cm="1">
        <f t="array" ref="Q796">SUM(_xlfn._xlws.FILTER($G$2:$G$2454,_xlfn.MAP($N$2:$N$2454,_xlfn.LAMBDA(_xlpm.x,_xlpm.x=$N796))))</f>
        <v>#NAME?</v>
      </c>
      <c r="R796" s="4" t="e">
        <f t="shared" si="217"/>
        <v>#NAME?</v>
      </c>
      <c r="S796" s="4" t="e">
        <f t="shared" si="218"/>
        <v>#NAME?</v>
      </c>
      <c r="T796" s="4" t="e">
        <f t="shared" si="219"/>
        <v>#NAME?</v>
      </c>
      <c r="U796" s="4" t="e">
        <f t="shared" si="220"/>
        <v>#NAME?</v>
      </c>
      <c r="V796" s="2"/>
      <c r="X796" s="2"/>
      <c r="AC796" s="2"/>
      <c r="AD796" s="2"/>
    </row>
    <row r="797" spans="1:30">
      <c r="A797" s="1" t="str">
        <f t="shared" si="207"/>
        <v>-nstru- : [nstɹʌ]</v>
      </c>
      <c r="B797" s="1">
        <f t="shared" si="221"/>
        <v>0</v>
      </c>
      <c r="C797" s="1">
        <f t="shared" si="221"/>
        <v>0</v>
      </c>
      <c r="D797" s="1">
        <f t="shared" si="221"/>
        <v>1</v>
      </c>
      <c r="E797" s="7">
        <v>3</v>
      </c>
      <c r="F797" s="9" t="s">
        <v>458</v>
      </c>
      <c r="G797" s="3" t="e">
        <f t="shared" si="208"/>
        <v>#NAME?</v>
      </c>
      <c r="H797" s="1" t="str">
        <f t="shared" si="209"/>
        <v>nstɹʌ</v>
      </c>
      <c r="I797" s="1" t="str">
        <f t="shared" si="210"/>
        <v>nstru</v>
      </c>
      <c r="J797" s="10">
        <f t="shared" si="211"/>
        <v>5</v>
      </c>
      <c r="K797" s="1">
        <f t="shared" si="212"/>
        <v>5</v>
      </c>
      <c r="L797" s="10">
        <f t="shared" si="213"/>
        <v>5</v>
      </c>
      <c r="M797" s="1" t="str">
        <f t="shared" si="214"/>
        <v>-nstru-</v>
      </c>
      <c r="N797" s="1" t="str">
        <f t="shared" si="215"/>
        <v>[nstɹʌ]</v>
      </c>
      <c r="O797" s="3" t="e" cm="1">
        <f t="array" ref="O797">SUM(_xlfn._xlws.FILTER($G$2:$G$2454,_xlfn.MAP($M$2:$M$2454,_xlfn.LAMBDA(_xlpm.x,_xlpm.x=$M797))))</f>
        <v>#NAME?</v>
      </c>
      <c r="P797" s="4" t="e">
        <f t="shared" si="216"/>
        <v>#NAME?</v>
      </c>
      <c r="Q797" s="6" t="e" cm="1">
        <f t="array" ref="Q797">SUM(_xlfn._xlws.FILTER($G$2:$G$2454,_xlfn.MAP($N$2:$N$2454,_xlfn.LAMBDA(_xlpm.x,_xlpm.x=$N797))))</f>
        <v>#NAME?</v>
      </c>
      <c r="R797" s="4" t="e">
        <f t="shared" si="217"/>
        <v>#NAME?</v>
      </c>
      <c r="S797" s="4" t="e">
        <f t="shared" si="218"/>
        <v>#NAME?</v>
      </c>
      <c r="T797" s="4" t="e">
        <f t="shared" si="219"/>
        <v>#NAME?</v>
      </c>
      <c r="U797" s="4" t="e">
        <f t="shared" si="220"/>
        <v>#NAME?</v>
      </c>
      <c r="V797" s="2"/>
      <c r="X797" s="2"/>
      <c r="AC797" s="2"/>
      <c r="AD797" s="2"/>
    </row>
    <row r="798" spans="1:30">
      <c r="A798" s="1" t="str">
        <f t="shared" si="207"/>
        <v>-nsu- : [nʃʊ]</v>
      </c>
      <c r="B798" s="1">
        <f t="shared" si="221"/>
        <v>0</v>
      </c>
      <c r="C798" s="1">
        <f t="shared" si="221"/>
        <v>0</v>
      </c>
      <c r="D798" s="1">
        <f t="shared" si="221"/>
        <v>1</v>
      </c>
      <c r="E798" s="7">
        <v>6</v>
      </c>
      <c r="F798" s="9" t="s">
        <v>430</v>
      </c>
      <c r="G798" s="3" t="e">
        <f t="shared" si="208"/>
        <v>#NAME?</v>
      </c>
      <c r="H798" s="4" t="str">
        <f t="shared" si="209"/>
        <v>nʃʊ</v>
      </c>
      <c r="I798" s="4" t="str">
        <f t="shared" si="210"/>
        <v>nsu</v>
      </c>
      <c r="J798" s="10">
        <f t="shared" si="211"/>
        <v>3</v>
      </c>
      <c r="K798" s="1">
        <f t="shared" si="212"/>
        <v>3</v>
      </c>
      <c r="L798" s="10">
        <f t="shared" si="213"/>
        <v>3</v>
      </c>
      <c r="M798" s="1" t="str">
        <f t="shared" si="214"/>
        <v>-nsu-</v>
      </c>
      <c r="N798" s="1" t="str">
        <f t="shared" si="215"/>
        <v>[nʃʊ]</v>
      </c>
      <c r="O798" s="3" t="e" cm="1">
        <f t="array" ref="O798">SUM(_xlfn._xlws.FILTER($G$2:$G$2454,_xlfn.MAP($M$2:$M$2454,_xlfn.LAMBDA(_xlpm.x,_xlpm.x=$M798))))</f>
        <v>#NAME?</v>
      </c>
      <c r="P798" s="4" t="e">
        <f t="shared" si="216"/>
        <v>#NAME?</v>
      </c>
      <c r="Q798" s="6" t="e" cm="1">
        <f t="array" ref="Q798">SUM(_xlfn._xlws.FILTER($G$2:$G$2454,_xlfn.MAP($N$2:$N$2454,_xlfn.LAMBDA(_xlpm.x,_xlpm.x=$N798))))</f>
        <v>#NAME?</v>
      </c>
      <c r="R798" s="4" t="e">
        <f t="shared" si="217"/>
        <v>#NAME?</v>
      </c>
      <c r="S798" s="4" t="e">
        <f t="shared" si="218"/>
        <v>#NAME?</v>
      </c>
      <c r="T798" s="4" t="e">
        <f t="shared" si="219"/>
        <v>#NAME?</v>
      </c>
      <c r="U798" s="4" t="e">
        <f t="shared" si="220"/>
        <v>#NAME?</v>
      </c>
      <c r="V798" s="2"/>
      <c r="X798" s="2"/>
      <c r="AC798" s="2"/>
      <c r="AD798" s="2"/>
    </row>
    <row r="799" spans="1:30">
      <c r="A799" s="1" t="str">
        <f t="shared" si="207"/>
        <v>-nvi- : [nvaɪ]</v>
      </c>
      <c r="B799" s="1">
        <f t="shared" si="221"/>
        <v>0</v>
      </c>
      <c r="C799" s="1">
        <f t="shared" si="221"/>
        <v>0</v>
      </c>
      <c r="D799" s="1">
        <f t="shared" si="221"/>
        <v>1</v>
      </c>
      <c r="E799" s="7">
        <v>3</v>
      </c>
      <c r="F799" s="9" t="s">
        <v>557</v>
      </c>
      <c r="G799" s="3" t="e">
        <f t="shared" si="208"/>
        <v>#NAME?</v>
      </c>
      <c r="H799" s="4" t="str">
        <f t="shared" si="209"/>
        <v>nvaɪ</v>
      </c>
      <c r="I799" s="4" t="str">
        <f t="shared" si="210"/>
        <v>nvi</v>
      </c>
      <c r="J799" s="10">
        <f t="shared" si="211"/>
        <v>4</v>
      </c>
      <c r="K799" s="1">
        <f t="shared" si="212"/>
        <v>3</v>
      </c>
      <c r="L799" s="10">
        <f t="shared" si="213"/>
        <v>4</v>
      </c>
      <c r="M799" s="1" t="str">
        <f t="shared" si="214"/>
        <v>-nvi-</v>
      </c>
      <c r="N799" s="1" t="str">
        <f t="shared" si="215"/>
        <v>[nvaɪ]</v>
      </c>
      <c r="O799" s="3" t="e" cm="1">
        <f t="array" ref="O799">SUM(_xlfn._xlws.FILTER($G$2:$G$2454,_xlfn.MAP($M$2:$M$2454,_xlfn.LAMBDA(_xlpm.x,_xlpm.x=$M799))))</f>
        <v>#NAME?</v>
      </c>
      <c r="P799" s="4" t="e">
        <f t="shared" si="216"/>
        <v>#NAME?</v>
      </c>
      <c r="Q799" s="6" t="e" cm="1">
        <f t="array" ref="Q799">SUM(_xlfn._xlws.FILTER($G$2:$G$2454,_xlfn.MAP($N$2:$N$2454,_xlfn.LAMBDA(_xlpm.x,_xlpm.x=$N799))))</f>
        <v>#NAME?</v>
      </c>
      <c r="R799" s="4" t="e">
        <f t="shared" si="217"/>
        <v>#NAME?</v>
      </c>
      <c r="S799" s="4" t="e">
        <f t="shared" si="218"/>
        <v>#NAME?</v>
      </c>
      <c r="T799" s="4" t="e">
        <f t="shared" si="219"/>
        <v>#NAME?</v>
      </c>
      <c r="U799" s="4" t="e">
        <f t="shared" si="220"/>
        <v>#NAME?</v>
      </c>
      <c r="V799" s="2"/>
      <c r="X799" s="2"/>
      <c r="AC799" s="2"/>
      <c r="AD799" s="2"/>
    </row>
    <row r="800" spans="1:30">
      <c r="A800" s="1" t="str">
        <f t="shared" si="207"/>
        <v>-rou- : [ɹəʊ]</v>
      </c>
      <c r="B800" s="1">
        <f t="shared" si="221"/>
        <v>1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1905</v>
      </c>
      <c r="G800" s="3" t="e">
        <f t="shared" si="208"/>
        <v>#NAME?</v>
      </c>
      <c r="H800" s="1" t="str">
        <f t="shared" si="209"/>
        <v>ɹəʊ</v>
      </c>
      <c r="I800" s="1" t="str">
        <f t="shared" si="210"/>
        <v>rou</v>
      </c>
      <c r="J800" s="10">
        <f t="shared" si="211"/>
        <v>3</v>
      </c>
      <c r="K800" s="1">
        <f t="shared" si="212"/>
        <v>3</v>
      </c>
      <c r="L800" s="10">
        <f t="shared" si="213"/>
        <v>3</v>
      </c>
      <c r="M800" s="1" t="str">
        <f t="shared" si="214"/>
        <v>-rou-</v>
      </c>
      <c r="N800" s="1" t="str">
        <f t="shared" si="215"/>
        <v>[ɹəʊ]</v>
      </c>
      <c r="O800" s="3" t="e" cm="1">
        <f t="array" ref="O800">SUM(_xlfn._xlws.FILTER($G$2:$G$2454,_xlfn.MAP($M$2:$M$2454,_xlfn.LAMBDA(_xlpm.x,_xlpm.x=$M800))))</f>
        <v>#NAME?</v>
      </c>
      <c r="P800" s="4" t="e">
        <f t="shared" si="216"/>
        <v>#NAME?</v>
      </c>
      <c r="Q800" s="6" t="e" cm="1">
        <f t="array" ref="Q800">SUM(_xlfn._xlws.FILTER($G$2:$G$2454,_xlfn.MAP($N$2:$N$2454,_xlfn.LAMBDA(_xlpm.x,_xlpm.x=$N800))))</f>
        <v>#NAME?</v>
      </c>
      <c r="R800" s="4" t="e">
        <f t="shared" si="217"/>
        <v>#NAME?</v>
      </c>
      <c r="S800" s="4" t="e">
        <f t="shared" si="218"/>
        <v>#NAME?</v>
      </c>
      <c r="T800" s="4" t="e">
        <f t="shared" si="219"/>
        <v>#NAME?</v>
      </c>
      <c r="U800" s="4" t="e">
        <f t="shared" si="220"/>
        <v>#NAME?</v>
      </c>
      <c r="V800" s="2"/>
      <c r="X800" s="2"/>
      <c r="AC800" s="2"/>
      <c r="AD800" s="2"/>
    </row>
    <row r="801" spans="1:30">
      <c r="A801" s="1" t="str">
        <f t="shared" si="207"/>
        <v>-shu- : [ʃʌ]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3</v>
      </c>
      <c r="F801" s="9" t="s">
        <v>471</v>
      </c>
      <c r="G801" s="3" t="e">
        <f t="shared" si="208"/>
        <v>#NAME?</v>
      </c>
      <c r="H801" s="4" t="str">
        <f t="shared" si="209"/>
        <v>ʃʌ</v>
      </c>
      <c r="I801" s="4" t="str">
        <f t="shared" si="210"/>
        <v>shu</v>
      </c>
      <c r="J801" s="10">
        <f t="shared" si="211"/>
        <v>2</v>
      </c>
      <c r="K801" s="1">
        <f t="shared" si="212"/>
        <v>3</v>
      </c>
      <c r="L801" s="10">
        <f t="shared" si="213"/>
        <v>3</v>
      </c>
      <c r="M801" s="1" t="str">
        <f t="shared" si="214"/>
        <v>-shu-</v>
      </c>
      <c r="N801" s="1" t="str">
        <f t="shared" si="215"/>
        <v>[ʃʌ]</v>
      </c>
      <c r="O801" s="3" t="e" cm="1">
        <f t="array" ref="O801">SUM(_xlfn._xlws.FILTER($G$2:$G$2454,_xlfn.MAP($M$2:$M$2454,_xlfn.LAMBDA(_xlpm.x,_xlpm.x=$M801))))</f>
        <v>#NAME?</v>
      </c>
      <c r="P801" s="4" t="e">
        <f t="shared" si="216"/>
        <v>#NAME?</v>
      </c>
      <c r="Q801" s="6" t="e" cm="1">
        <f t="array" ref="Q801">SUM(_xlfn._xlws.FILTER($G$2:$G$2454,_xlfn.MAP($N$2:$N$2454,_xlfn.LAMBDA(_xlpm.x,_xlpm.x=$N801))))</f>
        <v>#NAME?</v>
      </c>
      <c r="R801" s="4" t="e">
        <f t="shared" si="217"/>
        <v>#NAME?</v>
      </c>
      <c r="S801" s="4" t="e">
        <f t="shared" si="218"/>
        <v>#NAME?</v>
      </c>
      <c r="T801" s="4" t="e">
        <f t="shared" si="219"/>
        <v>#NAME?</v>
      </c>
      <c r="U801" s="4" t="e">
        <f t="shared" si="220"/>
        <v>#NAME?</v>
      </c>
      <c r="V801" s="2"/>
      <c r="X801" s="2"/>
      <c r="AC801" s="2"/>
      <c r="AD801" s="2"/>
    </row>
    <row r="802" spans="1:30">
      <c r="A802" s="1" t="str">
        <f t="shared" si="207"/>
        <v>-twi- : [twaɪ]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3</v>
      </c>
      <c r="F802" s="9" t="s">
        <v>560</v>
      </c>
      <c r="G802" s="3" t="e">
        <f t="shared" si="208"/>
        <v>#NAME?</v>
      </c>
      <c r="H802" s="4" t="str">
        <f t="shared" si="209"/>
        <v>twaɪ</v>
      </c>
      <c r="I802" s="4" t="str">
        <f t="shared" si="210"/>
        <v>twi</v>
      </c>
      <c r="J802" s="10">
        <f t="shared" si="211"/>
        <v>4</v>
      </c>
      <c r="K802" s="1">
        <f t="shared" si="212"/>
        <v>3</v>
      </c>
      <c r="L802" s="10">
        <f t="shared" si="213"/>
        <v>4</v>
      </c>
      <c r="M802" s="1" t="str">
        <f t="shared" si="214"/>
        <v>-twi-</v>
      </c>
      <c r="N802" s="1" t="str">
        <f t="shared" si="215"/>
        <v>[twaɪ]</v>
      </c>
      <c r="O802" s="3" t="e" cm="1">
        <f t="array" ref="O802">SUM(_xlfn._xlws.FILTER($G$2:$G$2454,_xlfn.MAP($M$2:$M$2454,_xlfn.LAMBDA(_xlpm.x,_xlpm.x=$M802))))</f>
        <v>#NAME?</v>
      </c>
      <c r="P802" s="4" t="e">
        <f t="shared" si="216"/>
        <v>#NAME?</v>
      </c>
      <c r="Q802" s="6" t="e" cm="1">
        <f t="array" ref="Q802">SUM(_xlfn._xlws.FILTER($G$2:$G$2454,_xlfn.MAP($N$2:$N$2454,_xlfn.LAMBDA(_xlpm.x,_xlpm.x=$N802))))</f>
        <v>#NAME?</v>
      </c>
      <c r="R802" s="4" t="e">
        <f t="shared" si="217"/>
        <v>#NAME?</v>
      </c>
      <c r="S802" s="4" t="e">
        <f t="shared" si="218"/>
        <v>#NAME?</v>
      </c>
      <c r="T802" s="4" t="e">
        <f t="shared" si="219"/>
        <v>#NAME?</v>
      </c>
      <c r="U802" s="4" t="e">
        <f t="shared" si="220"/>
        <v>#NAME?</v>
      </c>
      <c r="V802" s="2"/>
      <c r="X802" s="2"/>
      <c r="AC802" s="2"/>
      <c r="AD802" s="2"/>
    </row>
    <row r="803" spans="1:30">
      <c r="A803" s="1" t="str">
        <f t="shared" si="207"/>
        <v>-ye- : [yə]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1628</v>
      </c>
      <c r="G803" s="3" t="e">
        <f t="shared" si="208"/>
        <v>#NAME?</v>
      </c>
      <c r="H803" s="4" t="str">
        <f t="shared" si="209"/>
        <v>yə</v>
      </c>
      <c r="I803" s="4" t="str">
        <f t="shared" si="210"/>
        <v>ye</v>
      </c>
      <c r="J803" s="10">
        <f t="shared" si="211"/>
        <v>2</v>
      </c>
      <c r="K803" s="1">
        <f t="shared" si="212"/>
        <v>2</v>
      </c>
      <c r="L803" s="10">
        <f t="shared" si="213"/>
        <v>2</v>
      </c>
      <c r="M803" s="1" t="str">
        <f t="shared" si="214"/>
        <v>-ye-</v>
      </c>
      <c r="N803" s="1" t="str">
        <f t="shared" si="215"/>
        <v>[yə]</v>
      </c>
      <c r="O803" s="3" t="e" cm="1">
        <f t="array" ref="O803">SUM(_xlfn._xlws.FILTER($G$2:$G$2454,_xlfn.MAP($M$2:$M$2454,_xlfn.LAMBDA(_xlpm.x,_xlpm.x=$M803))))</f>
        <v>#NAME?</v>
      </c>
      <c r="P803" s="4" t="e">
        <f t="shared" si="216"/>
        <v>#NAME?</v>
      </c>
      <c r="Q803" s="6" t="e" cm="1">
        <f t="array" ref="Q803">SUM(_xlfn._xlws.FILTER($G$2:$G$2454,_xlfn.MAP($N$2:$N$2454,_xlfn.LAMBDA(_xlpm.x,_xlpm.x=$N803))))</f>
        <v>#NAME?</v>
      </c>
      <c r="R803" s="4" t="e">
        <f t="shared" si="217"/>
        <v>#NAME?</v>
      </c>
      <c r="S803" s="4" t="e">
        <f t="shared" si="218"/>
        <v>#NAME?</v>
      </c>
      <c r="T803" s="4" t="e">
        <f t="shared" si="219"/>
        <v>#NAME?</v>
      </c>
      <c r="U803" s="4" t="e">
        <f t="shared" si="220"/>
        <v>#NAME?</v>
      </c>
      <c r="V803" s="2"/>
      <c r="X803" s="2"/>
      <c r="AC803" s="2"/>
      <c r="AD803" s="2"/>
    </row>
    <row r="804" spans="1:30">
      <c r="A804" s="1" t="str">
        <f t="shared" si="207"/>
        <v>-gu- : [ɡʌ]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2</v>
      </c>
      <c r="F804" s="9" t="s">
        <v>1258</v>
      </c>
      <c r="G804" s="3" t="e">
        <f t="shared" si="208"/>
        <v>#NAME?</v>
      </c>
      <c r="H804" s="4" t="str">
        <f t="shared" si="209"/>
        <v>ɡʌ</v>
      </c>
      <c r="I804" s="4" t="str">
        <f t="shared" si="210"/>
        <v>gu</v>
      </c>
      <c r="J804" s="10">
        <f t="shared" si="211"/>
        <v>2</v>
      </c>
      <c r="K804" s="1">
        <f t="shared" si="212"/>
        <v>2</v>
      </c>
      <c r="L804" s="10">
        <f t="shared" si="213"/>
        <v>2</v>
      </c>
      <c r="M804" s="1" t="str">
        <f t="shared" si="214"/>
        <v>-gu-</v>
      </c>
      <c r="N804" s="1" t="str">
        <f t="shared" si="215"/>
        <v>[ɡʌ]</v>
      </c>
      <c r="O804" s="3" t="e" cm="1">
        <f t="array" ref="O804">SUM(_xlfn._xlws.FILTER($G$2:$G$2454,_xlfn.MAP($M$2:$M$2454,_xlfn.LAMBDA(_xlpm.x,_xlpm.x=$M804))))</f>
        <v>#NAME?</v>
      </c>
      <c r="P804" s="4" t="e">
        <f t="shared" si="216"/>
        <v>#NAME?</v>
      </c>
      <c r="Q804" s="6" t="e" cm="1">
        <f t="array" ref="Q804">SUM(_xlfn._xlws.FILTER($G$2:$G$2454,_xlfn.MAP($N$2:$N$2454,_xlfn.LAMBDA(_xlpm.x,_xlpm.x=$N804))))</f>
        <v>#NAME?</v>
      </c>
      <c r="R804" s="4" t="e">
        <f t="shared" si="217"/>
        <v>#NAME?</v>
      </c>
      <c r="S804" s="4" t="e">
        <f t="shared" si="218"/>
        <v>#NAME?</v>
      </c>
      <c r="T804" s="4" t="e">
        <f t="shared" si="219"/>
        <v>#NAME?</v>
      </c>
      <c r="U804" s="4" t="e">
        <f t="shared" si="220"/>
        <v>#NAME?</v>
      </c>
      <c r="V804" s="2"/>
      <c r="X804" s="2"/>
      <c r="AC804" s="2"/>
      <c r="AD804" s="2"/>
    </row>
    <row r="805" spans="1:30">
      <c r="A805" s="1" t="str">
        <f t="shared" si="207"/>
        <v>-ste- : [stɪ]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3</v>
      </c>
      <c r="F805" s="9" t="s">
        <v>1492</v>
      </c>
      <c r="G805" s="3" t="e">
        <f t="shared" si="208"/>
        <v>#NAME?</v>
      </c>
      <c r="H805" s="1" t="str">
        <f t="shared" si="209"/>
        <v>stɪ</v>
      </c>
      <c r="I805" s="1" t="str">
        <f t="shared" si="210"/>
        <v>ste</v>
      </c>
      <c r="J805" s="10">
        <f t="shared" si="211"/>
        <v>3</v>
      </c>
      <c r="K805" s="1">
        <f t="shared" si="212"/>
        <v>3</v>
      </c>
      <c r="L805" s="10">
        <f t="shared" si="213"/>
        <v>3</v>
      </c>
      <c r="M805" s="1" t="str">
        <f t="shared" si="214"/>
        <v>-ste-</v>
      </c>
      <c r="N805" s="1" t="str">
        <f t="shared" si="215"/>
        <v>[stɪ]</v>
      </c>
      <c r="O805" s="3" t="e" cm="1">
        <f t="array" ref="O805">SUM(_xlfn._xlws.FILTER($G$2:$G$2454,_xlfn.MAP($M$2:$M$2454,_xlfn.LAMBDA(_xlpm.x,_xlpm.x=$M805))))</f>
        <v>#NAME?</v>
      </c>
      <c r="P805" s="4" t="e">
        <f t="shared" si="216"/>
        <v>#NAME?</v>
      </c>
      <c r="Q805" s="6" t="e" cm="1">
        <f t="array" ref="Q805">SUM(_xlfn._xlws.FILTER($G$2:$G$2454,_xlfn.MAP($N$2:$N$2454,_xlfn.LAMBDA(_xlpm.x,_xlpm.x=$N805))))</f>
        <v>#NAME?</v>
      </c>
      <c r="R805" s="4" t="e">
        <f t="shared" si="217"/>
        <v>#NAME?</v>
      </c>
      <c r="S805" s="4" t="e">
        <f t="shared" si="218"/>
        <v>#NAME?</v>
      </c>
      <c r="T805" s="4" t="e">
        <f t="shared" si="219"/>
        <v>#NAME?</v>
      </c>
      <c r="U805" s="4" t="e">
        <f t="shared" si="220"/>
        <v>#NAME?</v>
      </c>
      <c r="V805" s="2"/>
      <c r="X805" s="2"/>
      <c r="AC805" s="2"/>
      <c r="AD805" s="2"/>
    </row>
    <row r="806" spans="1:30">
      <c r="A806" s="1" t="str">
        <f t="shared" si="207"/>
        <v>-hi- : [haɪ]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9</v>
      </c>
      <c r="F806" s="9" t="s">
        <v>1043</v>
      </c>
      <c r="G806" s="3" t="e">
        <f t="shared" si="208"/>
        <v>#NAME?</v>
      </c>
      <c r="H806" s="4" t="str">
        <f t="shared" si="209"/>
        <v>haɪ</v>
      </c>
      <c r="I806" s="4" t="str">
        <f t="shared" si="210"/>
        <v>hi</v>
      </c>
      <c r="J806" s="10">
        <f t="shared" si="211"/>
        <v>3</v>
      </c>
      <c r="K806" s="1">
        <f t="shared" si="212"/>
        <v>2</v>
      </c>
      <c r="L806" s="10">
        <f t="shared" si="213"/>
        <v>3</v>
      </c>
      <c r="M806" s="1" t="str">
        <f t="shared" si="214"/>
        <v>-hi-</v>
      </c>
      <c r="N806" s="1" t="str">
        <f t="shared" si="215"/>
        <v>[haɪ]</v>
      </c>
      <c r="O806" s="3" t="e" cm="1">
        <f t="array" ref="O806">SUM(_xlfn._xlws.FILTER($G$2:$G$2454,_xlfn.MAP($M$2:$M$2454,_xlfn.LAMBDA(_xlpm.x,_xlpm.x=$M806))))</f>
        <v>#NAME?</v>
      </c>
      <c r="P806" s="4" t="e">
        <f t="shared" si="216"/>
        <v>#NAME?</v>
      </c>
      <c r="Q806" s="6" t="e" cm="1">
        <f t="array" ref="Q806">SUM(_xlfn._xlws.FILTER($G$2:$G$2454,_xlfn.MAP($N$2:$N$2454,_xlfn.LAMBDA(_xlpm.x,_xlpm.x=$N806))))</f>
        <v>#NAME?</v>
      </c>
      <c r="R806" s="4" t="e">
        <f t="shared" si="217"/>
        <v>#NAME?</v>
      </c>
      <c r="S806" s="4" t="e">
        <f t="shared" si="218"/>
        <v>#NAME?</v>
      </c>
      <c r="T806" s="4" t="e">
        <f t="shared" si="219"/>
        <v>#NAME?</v>
      </c>
      <c r="U806" s="4" t="e">
        <f t="shared" si="220"/>
        <v>#NAME?</v>
      </c>
      <c r="V806" s="2"/>
      <c r="X806" s="2"/>
      <c r="AC806" s="2"/>
      <c r="AD806" s="2"/>
    </row>
    <row r="807" spans="1:30">
      <c r="A807" s="1" t="str">
        <f t="shared" si="207"/>
        <v>-nfe- : [nfə]</v>
      </c>
      <c r="B807" s="1">
        <f t="shared" si="222"/>
        <v>0</v>
      </c>
      <c r="C807" s="1">
        <f t="shared" si="222"/>
        <v>0</v>
      </c>
      <c r="D807" s="1">
        <f t="shared" si="222"/>
        <v>1</v>
      </c>
      <c r="E807" s="7">
        <v>2</v>
      </c>
      <c r="F807" s="9" t="s">
        <v>1289</v>
      </c>
      <c r="G807" s="3" t="e">
        <f t="shared" si="208"/>
        <v>#NAME?</v>
      </c>
      <c r="H807" s="4" t="str">
        <f t="shared" si="209"/>
        <v>nfə</v>
      </c>
      <c r="I807" s="4" t="str">
        <f t="shared" si="210"/>
        <v>nfe</v>
      </c>
      <c r="J807" s="10">
        <f t="shared" si="211"/>
        <v>3</v>
      </c>
      <c r="K807" s="1">
        <f t="shared" si="212"/>
        <v>3</v>
      </c>
      <c r="L807" s="10">
        <f t="shared" si="213"/>
        <v>3</v>
      </c>
      <c r="M807" s="1" t="str">
        <f t="shared" si="214"/>
        <v>-nfe-</v>
      </c>
      <c r="N807" s="1" t="str">
        <f t="shared" si="215"/>
        <v>[nfə]</v>
      </c>
      <c r="O807" s="3" t="e" cm="1">
        <f t="array" ref="O807">SUM(_xlfn._xlws.FILTER($G$2:$G$2454,_xlfn.MAP($M$2:$M$2454,_xlfn.LAMBDA(_xlpm.x,_xlpm.x=$M807))))</f>
        <v>#NAME?</v>
      </c>
      <c r="P807" s="4" t="e">
        <f t="shared" si="216"/>
        <v>#NAME?</v>
      </c>
      <c r="Q807" s="6" t="e" cm="1">
        <f t="array" ref="Q807">SUM(_xlfn._xlws.FILTER($G$2:$G$2454,_xlfn.MAP($N$2:$N$2454,_xlfn.LAMBDA(_xlpm.x,_xlpm.x=$N807))))</f>
        <v>#NAME?</v>
      </c>
      <c r="R807" s="4" t="e">
        <f t="shared" si="217"/>
        <v>#NAME?</v>
      </c>
      <c r="S807" s="4" t="e">
        <f t="shared" si="218"/>
        <v>#NAME?</v>
      </c>
      <c r="T807" s="4" t="e">
        <f t="shared" si="219"/>
        <v>#NAME?</v>
      </c>
      <c r="U807" s="4" t="e">
        <f t="shared" si="220"/>
        <v>#NAME?</v>
      </c>
      <c r="V807" s="2"/>
      <c r="X807" s="2"/>
      <c r="AC807" s="2"/>
      <c r="AD807" s="2"/>
    </row>
    <row r="808" spans="1:30">
      <c r="A808" s="1" t="str">
        <f t="shared" si="207"/>
        <v>-rve- : [ɹv]</v>
      </c>
      <c r="B808" s="1">
        <f t="shared" si="222"/>
        <v>1</v>
      </c>
      <c r="C808" s="1">
        <f t="shared" si="222"/>
        <v>0</v>
      </c>
      <c r="D808" s="1">
        <f t="shared" si="222"/>
        <v>0</v>
      </c>
      <c r="E808" s="7">
        <v>7</v>
      </c>
      <c r="F808" s="9" t="s">
        <v>399</v>
      </c>
      <c r="G808" s="3" t="e">
        <f t="shared" si="208"/>
        <v>#NAME?</v>
      </c>
      <c r="H808" s="4" t="str">
        <f t="shared" si="209"/>
        <v>ɹv</v>
      </c>
      <c r="I808" s="4" t="str">
        <f t="shared" si="210"/>
        <v>rve</v>
      </c>
      <c r="J808" s="10">
        <f t="shared" si="211"/>
        <v>2</v>
      </c>
      <c r="K808" s="1">
        <f t="shared" si="212"/>
        <v>3</v>
      </c>
      <c r="L808" s="10">
        <f t="shared" si="213"/>
        <v>3</v>
      </c>
      <c r="M808" s="1" t="str">
        <f t="shared" si="214"/>
        <v>-rve-</v>
      </c>
      <c r="N808" s="1" t="str">
        <f t="shared" si="215"/>
        <v>[ɹv]</v>
      </c>
      <c r="O808" s="3" t="e" cm="1">
        <f t="array" ref="O808">SUM(_xlfn._xlws.FILTER($G$2:$G$2454,_xlfn.MAP($M$2:$M$2454,_xlfn.LAMBDA(_xlpm.x,_xlpm.x=$M808))))</f>
        <v>#NAME?</v>
      </c>
      <c r="P808" s="4" t="e">
        <f t="shared" si="216"/>
        <v>#NAME?</v>
      </c>
      <c r="Q808" s="6" t="e" cm="1">
        <f t="array" ref="Q808">SUM(_xlfn._xlws.FILTER($G$2:$G$2454,_xlfn.MAP($N$2:$N$2454,_xlfn.LAMBDA(_xlpm.x,_xlpm.x=$N808))))</f>
        <v>#NAME?</v>
      </c>
      <c r="R808" s="4" t="e">
        <f t="shared" si="217"/>
        <v>#NAME?</v>
      </c>
      <c r="S808" s="4" t="e">
        <f t="shared" si="218"/>
        <v>#NAME?</v>
      </c>
      <c r="T808" s="4" t="e">
        <f t="shared" si="219"/>
        <v>#NAME?</v>
      </c>
      <c r="U808" s="4" t="e">
        <f t="shared" si="220"/>
        <v>#NAME?</v>
      </c>
      <c r="V808" s="2"/>
      <c r="X808" s="2"/>
      <c r="AC808" s="2"/>
      <c r="AD808" s="2"/>
    </row>
    <row r="809" spans="1:30">
      <c r="A809" s="1" t="str">
        <f t="shared" si="207"/>
        <v>-she- : [ʃɛ]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6</v>
      </c>
      <c r="F809" s="9" t="s">
        <v>452</v>
      </c>
      <c r="G809" s="3" t="e">
        <f t="shared" si="208"/>
        <v>#NAME?</v>
      </c>
      <c r="H809" s="4" t="str">
        <f t="shared" si="209"/>
        <v>ʃɛ</v>
      </c>
      <c r="I809" s="4" t="str">
        <f t="shared" si="210"/>
        <v>she</v>
      </c>
      <c r="J809" s="10">
        <f t="shared" si="211"/>
        <v>2</v>
      </c>
      <c r="K809" s="1">
        <f t="shared" si="212"/>
        <v>3</v>
      </c>
      <c r="L809" s="10">
        <f t="shared" si="213"/>
        <v>3</v>
      </c>
      <c r="M809" s="1" t="str">
        <f t="shared" si="214"/>
        <v>-she-</v>
      </c>
      <c r="N809" s="1" t="str">
        <f t="shared" si="215"/>
        <v>[ʃɛ]</v>
      </c>
      <c r="O809" s="3" t="e" cm="1">
        <f t="array" ref="O809">SUM(_xlfn._xlws.FILTER($G$2:$G$2454,_xlfn.MAP($M$2:$M$2454,_xlfn.LAMBDA(_xlpm.x,_xlpm.x=$M809))))</f>
        <v>#NAME?</v>
      </c>
      <c r="P809" s="4" t="e">
        <f t="shared" si="216"/>
        <v>#NAME?</v>
      </c>
      <c r="Q809" s="6" t="e" cm="1">
        <f t="array" ref="Q809">SUM(_xlfn._xlws.FILTER($G$2:$G$2454,_xlfn.MAP($N$2:$N$2454,_xlfn.LAMBDA(_xlpm.x,_xlpm.x=$N809))))</f>
        <v>#NAME?</v>
      </c>
      <c r="R809" s="4" t="e">
        <f t="shared" si="217"/>
        <v>#NAME?</v>
      </c>
      <c r="S809" s="4" t="e">
        <f t="shared" si="218"/>
        <v>#NAME?</v>
      </c>
      <c r="T809" s="4" t="e">
        <f t="shared" si="219"/>
        <v>#NAME?</v>
      </c>
      <c r="U809" s="4" t="e">
        <f t="shared" si="220"/>
        <v>#NAME?</v>
      </c>
      <c r="V809" s="2"/>
      <c r="X809" s="2"/>
      <c r="AC809" s="2"/>
      <c r="AD809" s="2"/>
    </row>
    <row r="810" spans="1:30">
      <c r="A810" s="1" t="str">
        <f t="shared" si="207"/>
        <v>-ndi- : [ndɪ]</v>
      </c>
      <c r="B810" s="1">
        <f t="shared" si="222"/>
        <v>0</v>
      </c>
      <c r="C810" s="1">
        <f t="shared" si="222"/>
        <v>0</v>
      </c>
      <c r="D810" s="1">
        <f t="shared" si="222"/>
        <v>1</v>
      </c>
      <c r="E810" s="7">
        <v>11</v>
      </c>
      <c r="F810" s="9" t="s">
        <v>372</v>
      </c>
      <c r="G810" s="3" t="e">
        <f t="shared" si="208"/>
        <v>#NAME?</v>
      </c>
      <c r="H810" s="4" t="str">
        <f t="shared" si="209"/>
        <v>ndɪ</v>
      </c>
      <c r="I810" s="4" t="str">
        <f t="shared" si="210"/>
        <v>ndi</v>
      </c>
      <c r="J810" s="10">
        <f t="shared" si="211"/>
        <v>3</v>
      </c>
      <c r="K810" s="1">
        <f t="shared" si="212"/>
        <v>3</v>
      </c>
      <c r="L810" s="10">
        <f t="shared" si="213"/>
        <v>3</v>
      </c>
      <c r="M810" s="1" t="str">
        <f t="shared" si="214"/>
        <v>-ndi-</v>
      </c>
      <c r="N810" s="1" t="str">
        <f t="shared" si="215"/>
        <v>[ndɪ]</v>
      </c>
      <c r="O810" s="3" t="e" cm="1">
        <f t="array" ref="O810">SUM(_xlfn._xlws.FILTER($G$2:$G$2454,_xlfn.MAP($M$2:$M$2454,_xlfn.LAMBDA(_xlpm.x,_xlpm.x=$M810))))</f>
        <v>#NAME?</v>
      </c>
      <c r="P810" s="4" t="e">
        <f t="shared" si="216"/>
        <v>#NAME?</v>
      </c>
      <c r="Q810" s="6" t="e" cm="1">
        <f t="array" ref="Q810">SUM(_xlfn._xlws.FILTER($G$2:$G$2454,_xlfn.MAP($N$2:$N$2454,_xlfn.LAMBDA(_xlpm.x,_xlpm.x=$N810))))</f>
        <v>#NAME?</v>
      </c>
      <c r="R810" s="4" t="e">
        <f t="shared" si="217"/>
        <v>#NAME?</v>
      </c>
      <c r="S810" s="4" t="e">
        <f t="shared" si="218"/>
        <v>#NAME?</v>
      </c>
      <c r="T810" s="4" t="e">
        <f t="shared" si="219"/>
        <v>#NAME?</v>
      </c>
      <c r="U810" s="4" t="e">
        <f t="shared" si="220"/>
        <v>#NAME?</v>
      </c>
      <c r="V810" s="2"/>
      <c r="X810" s="2"/>
      <c r="AC810" s="2"/>
      <c r="AD810" s="2"/>
    </row>
    <row r="811" spans="1:30">
      <c r="A811" s="1" t="str">
        <f t="shared" si="207"/>
        <v>-ru- : [ɹʌ]</v>
      </c>
      <c r="B811" s="1">
        <f t="shared" si="222"/>
        <v>1</v>
      </c>
      <c r="C811" s="1">
        <f t="shared" si="222"/>
        <v>0</v>
      </c>
      <c r="D811" s="1">
        <f t="shared" si="222"/>
        <v>0</v>
      </c>
      <c r="E811" s="7">
        <v>11</v>
      </c>
      <c r="F811" s="9" t="s">
        <v>464</v>
      </c>
      <c r="G811" s="3" t="e">
        <f t="shared" si="208"/>
        <v>#NAME?</v>
      </c>
      <c r="H811" s="1" t="str">
        <f t="shared" si="209"/>
        <v>ɹʌ</v>
      </c>
      <c r="I811" s="1" t="str">
        <f t="shared" si="210"/>
        <v>ru</v>
      </c>
      <c r="J811" s="10">
        <f t="shared" si="211"/>
        <v>2</v>
      </c>
      <c r="K811" s="1">
        <f t="shared" si="212"/>
        <v>2</v>
      </c>
      <c r="L811" s="10">
        <f t="shared" si="213"/>
        <v>2</v>
      </c>
      <c r="M811" s="1" t="str">
        <f t="shared" si="214"/>
        <v>-ru-</v>
      </c>
      <c r="N811" s="1" t="str">
        <f t="shared" si="215"/>
        <v>[ɹʌ]</v>
      </c>
      <c r="O811" s="3" t="e" cm="1">
        <f t="array" ref="O811">SUM(_xlfn._xlws.FILTER($G$2:$G$2454,_xlfn.MAP($M$2:$M$2454,_xlfn.LAMBDA(_xlpm.x,_xlpm.x=$M811))))</f>
        <v>#NAME?</v>
      </c>
      <c r="P811" s="4" t="e">
        <f t="shared" si="216"/>
        <v>#NAME?</v>
      </c>
      <c r="Q811" s="6" t="e" cm="1">
        <f t="array" ref="Q811">SUM(_xlfn._xlws.FILTER($G$2:$G$2454,_xlfn.MAP($N$2:$N$2454,_xlfn.LAMBDA(_xlpm.x,_xlpm.x=$N811))))</f>
        <v>#NAME?</v>
      </c>
      <c r="R811" s="4" t="e">
        <f t="shared" si="217"/>
        <v>#NAME?</v>
      </c>
      <c r="S811" s="4" t="e">
        <f t="shared" si="218"/>
        <v>#NAME?</v>
      </c>
      <c r="T811" s="4" t="e">
        <f t="shared" si="219"/>
        <v>#NAME?</v>
      </c>
      <c r="U811" s="4" t="e">
        <f t="shared" si="220"/>
        <v>#NAME?</v>
      </c>
      <c r="V811" s="2"/>
      <c r="X811" s="2"/>
      <c r="AC811" s="2"/>
      <c r="AD811" s="2"/>
    </row>
    <row r="812" spans="1:30">
      <c r="A812" s="1" t="str">
        <f t="shared" si="207"/>
        <v>-nse- : [nsə]</v>
      </c>
      <c r="B812" s="1">
        <f t="shared" si="222"/>
        <v>0</v>
      </c>
      <c r="C812" s="1">
        <f t="shared" si="222"/>
        <v>0</v>
      </c>
      <c r="D812" s="1">
        <f t="shared" si="222"/>
        <v>1</v>
      </c>
      <c r="E812" s="7">
        <v>1</v>
      </c>
      <c r="F812" s="9" t="s">
        <v>2152</v>
      </c>
      <c r="G812" s="3" t="e">
        <f t="shared" si="208"/>
        <v>#NAME?</v>
      </c>
      <c r="H812" s="4" t="str">
        <f t="shared" si="209"/>
        <v>nsə</v>
      </c>
      <c r="I812" s="4" t="str">
        <f t="shared" si="210"/>
        <v>nse</v>
      </c>
      <c r="J812" s="10">
        <f t="shared" si="211"/>
        <v>3</v>
      </c>
      <c r="K812" s="1">
        <f t="shared" si="212"/>
        <v>3</v>
      </c>
      <c r="L812" s="10">
        <f t="shared" si="213"/>
        <v>3</v>
      </c>
      <c r="M812" s="1" t="str">
        <f t="shared" si="214"/>
        <v>-nse-</v>
      </c>
      <c r="N812" s="1" t="str">
        <f t="shared" si="215"/>
        <v>[nsə]</v>
      </c>
      <c r="O812" s="3" t="e" cm="1">
        <f t="array" ref="O812">SUM(_xlfn._xlws.FILTER($G$2:$G$2454,_xlfn.MAP($M$2:$M$2454,_xlfn.LAMBDA(_xlpm.x,_xlpm.x=$M812))))</f>
        <v>#NAME?</v>
      </c>
      <c r="P812" s="4" t="e">
        <f t="shared" si="216"/>
        <v>#NAME?</v>
      </c>
      <c r="Q812" s="6" t="e" cm="1">
        <f t="array" ref="Q812">SUM(_xlfn._xlws.FILTER($G$2:$G$2454,_xlfn.MAP($N$2:$N$2454,_xlfn.LAMBDA(_xlpm.x,_xlpm.x=$N812))))</f>
        <v>#NAME?</v>
      </c>
      <c r="R812" s="4" t="e">
        <f t="shared" si="217"/>
        <v>#NAME?</v>
      </c>
      <c r="S812" s="4" t="e">
        <f t="shared" si="218"/>
        <v>#NAME?</v>
      </c>
      <c r="T812" s="4" t="e">
        <f t="shared" si="219"/>
        <v>#NAME?</v>
      </c>
      <c r="U812" s="4" t="e">
        <f t="shared" si="220"/>
        <v>#NAME?</v>
      </c>
      <c r="V812" s="2"/>
      <c r="X812" s="2"/>
      <c r="AC812" s="2"/>
      <c r="AD812" s="2"/>
    </row>
    <row r="813" spans="1:30">
      <c r="A813" s="1" t="str">
        <f t="shared" si="207"/>
        <v>-bra- : [bɹɛ]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2</v>
      </c>
      <c r="F813" s="9" t="s">
        <v>1298</v>
      </c>
      <c r="G813" s="3" t="e">
        <f t="shared" si="208"/>
        <v>#NAME?</v>
      </c>
      <c r="H813" s="4" t="str">
        <f t="shared" si="209"/>
        <v>bɹɛ</v>
      </c>
      <c r="I813" s="4" t="str">
        <f t="shared" si="210"/>
        <v>bra</v>
      </c>
      <c r="J813" s="10">
        <f t="shared" si="211"/>
        <v>3</v>
      </c>
      <c r="K813" s="1">
        <f t="shared" si="212"/>
        <v>3</v>
      </c>
      <c r="L813" s="10">
        <f t="shared" si="213"/>
        <v>3</v>
      </c>
      <c r="M813" s="1" t="str">
        <f t="shared" si="214"/>
        <v>-bra-</v>
      </c>
      <c r="N813" s="1" t="str">
        <f t="shared" si="215"/>
        <v>[bɹɛ]</v>
      </c>
      <c r="O813" s="3" t="e" cm="1">
        <f t="array" ref="O813">SUM(_xlfn._xlws.FILTER($G$2:$G$2454,_xlfn.MAP($M$2:$M$2454,_xlfn.LAMBDA(_xlpm.x,_xlpm.x=$M813))))</f>
        <v>#NAME?</v>
      </c>
      <c r="P813" s="4" t="e">
        <f t="shared" si="216"/>
        <v>#NAME?</v>
      </c>
      <c r="Q813" s="6" t="e" cm="1">
        <f t="array" ref="Q813">SUM(_xlfn._xlws.FILTER($G$2:$G$2454,_xlfn.MAP($N$2:$N$2454,_xlfn.LAMBDA(_xlpm.x,_xlpm.x=$N813))))</f>
        <v>#NAME?</v>
      </c>
      <c r="R813" s="4" t="e">
        <f t="shared" si="217"/>
        <v>#NAME?</v>
      </c>
      <c r="S813" s="4" t="e">
        <f t="shared" si="218"/>
        <v>#NAME?</v>
      </c>
      <c r="T813" s="4" t="e">
        <f t="shared" si="219"/>
        <v>#NAME?</v>
      </c>
      <c r="U813" s="4" t="e">
        <f t="shared" si="220"/>
        <v>#NAME?</v>
      </c>
      <c r="V813" s="2"/>
      <c r="X813" s="2"/>
      <c r="AC813" s="2"/>
      <c r="AD813" s="2"/>
    </row>
    <row r="814" spans="1:30">
      <c r="A814" s="1" t="str">
        <f t="shared" si="207"/>
        <v>-ntro- : [ntɹə]</v>
      </c>
      <c r="B814" s="1">
        <f t="shared" si="222"/>
        <v>0</v>
      </c>
      <c r="C814" s="1">
        <f t="shared" si="222"/>
        <v>0</v>
      </c>
      <c r="D814" s="1">
        <f t="shared" si="222"/>
        <v>1</v>
      </c>
      <c r="E814" s="7">
        <v>2</v>
      </c>
      <c r="F814" s="9" t="s">
        <v>1030</v>
      </c>
      <c r="G814" s="3" t="e">
        <f t="shared" si="208"/>
        <v>#NAME?</v>
      </c>
      <c r="H814" s="4" t="str">
        <f t="shared" si="209"/>
        <v>ntɹə</v>
      </c>
      <c r="I814" s="4" t="str">
        <f t="shared" si="210"/>
        <v>ntro</v>
      </c>
      <c r="J814" s="10">
        <f t="shared" si="211"/>
        <v>4</v>
      </c>
      <c r="K814" s="1">
        <f t="shared" si="212"/>
        <v>4</v>
      </c>
      <c r="L814" s="10">
        <f t="shared" si="213"/>
        <v>4</v>
      </c>
      <c r="M814" s="1" t="str">
        <f t="shared" si="214"/>
        <v>-ntro-</v>
      </c>
      <c r="N814" s="1" t="str">
        <f t="shared" si="215"/>
        <v>[ntɹə]</v>
      </c>
      <c r="O814" s="3" t="e" cm="1">
        <f t="array" ref="O814">SUM(_xlfn._xlws.FILTER($G$2:$G$2454,_xlfn.MAP($M$2:$M$2454,_xlfn.LAMBDA(_xlpm.x,_xlpm.x=$M814))))</f>
        <v>#NAME?</v>
      </c>
      <c r="P814" s="4" t="e">
        <f t="shared" si="216"/>
        <v>#NAME?</v>
      </c>
      <c r="Q814" s="6" t="e" cm="1">
        <f t="array" ref="Q814">SUM(_xlfn._xlws.FILTER($G$2:$G$2454,_xlfn.MAP($N$2:$N$2454,_xlfn.LAMBDA(_xlpm.x,_xlpm.x=$N814))))</f>
        <v>#NAME?</v>
      </c>
      <c r="R814" s="4" t="e">
        <f t="shared" si="217"/>
        <v>#NAME?</v>
      </c>
      <c r="S814" s="4" t="e">
        <f t="shared" si="218"/>
        <v>#NAME?</v>
      </c>
      <c r="T814" s="4" t="e">
        <f t="shared" si="219"/>
        <v>#NAME?</v>
      </c>
      <c r="U814" s="4" t="e">
        <f t="shared" si="220"/>
        <v>#NAME?</v>
      </c>
      <c r="V814" s="2"/>
      <c r="X814" s="2"/>
      <c r="AC814" s="2"/>
      <c r="AD814" s="2"/>
    </row>
    <row r="815" spans="1:30">
      <c r="A815" s="1" t="str">
        <f t="shared" si="207"/>
        <v>-pra- : [pɹæ]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4</v>
      </c>
      <c r="F815" s="9" t="s">
        <v>558</v>
      </c>
      <c r="G815" s="3" t="e">
        <f t="shared" si="208"/>
        <v>#NAME?</v>
      </c>
      <c r="H815" s="1" t="str">
        <f t="shared" si="209"/>
        <v>pɹæ</v>
      </c>
      <c r="I815" s="1" t="str">
        <f t="shared" si="210"/>
        <v>pra</v>
      </c>
      <c r="J815" s="10">
        <f t="shared" si="211"/>
        <v>3</v>
      </c>
      <c r="K815" s="1">
        <f t="shared" si="212"/>
        <v>3</v>
      </c>
      <c r="L815" s="10">
        <f t="shared" si="213"/>
        <v>3</v>
      </c>
      <c r="M815" s="1" t="str">
        <f t="shared" si="214"/>
        <v>-pra-</v>
      </c>
      <c r="N815" s="1" t="str">
        <f t="shared" si="215"/>
        <v>[pɹæ]</v>
      </c>
      <c r="O815" s="3" t="e" cm="1">
        <f t="array" ref="O815">SUM(_xlfn._xlws.FILTER($G$2:$G$2454,_xlfn.MAP($M$2:$M$2454,_xlfn.LAMBDA(_xlpm.x,_xlpm.x=$M815))))</f>
        <v>#NAME?</v>
      </c>
      <c r="P815" s="4" t="e">
        <f t="shared" si="216"/>
        <v>#NAME?</v>
      </c>
      <c r="Q815" s="6" t="e" cm="1">
        <f t="array" ref="Q815">SUM(_xlfn._xlws.FILTER($G$2:$G$2454,_xlfn.MAP($N$2:$N$2454,_xlfn.LAMBDA(_xlpm.x,_xlpm.x=$N815))))</f>
        <v>#NAME?</v>
      </c>
      <c r="R815" s="4" t="e">
        <f t="shared" si="217"/>
        <v>#NAME?</v>
      </c>
      <c r="S815" s="4" t="e">
        <f t="shared" si="218"/>
        <v>#NAME?</v>
      </c>
      <c r="T815" s="4" t="e">
        <f t="shared" si="219"/>
        <v>#NAME?</v>
      </c>
      <c r="U815" s="4" t="e">
        <f t="shared" si="220"/>
        <v>#NAME?</v>
      </c>
      <c r="V815" s="2"/>
      <c r="X815" s="2"/>
      <c r="AC815" s="2"/>
      <c r="AD815" s="2"/>
    </row>
    <row r="816" spans="1:30">
      <c r="A816" s="1" t="str">
        <f t="shared" si="207"/>
        <v>-rga- : [ɹɡə]</v>
      </c>
      <c r="B816" s="1">
        <f t="shared" si="222"/>
        <v>1</v>
      </c>
      <c r="C816" s="1">
        <f t="shared" si="222"/>
        <v>0</v>
      </c>
      <c r="D816" s="1">
        <f t="shared" si="222"/>
        <v>0</v>
      </c>
      <c r="E816" s="7">
        <v>3</v>
      </c>
      <c r="F816" s="9" t="s">
        <v>646</v>
      </c>
      <c r="G816" s="3" t="e">
        <f t="shared" si="208"/>
        <v>#NAME?</v>
      </c>
      <c r="H816" s="4" t="str">
        <f t="shared" si="209"/>
        <v>ɹɡə</v>
      </c>
      <c r="I816" s="4" t="str">
        <f t="shared" si="210"/>
        <v>rga</v>
      </c>
      <c r="J816" s="10">
        <f t="shared" si="211"/>
        <v>3</v>
      </c>
      <c r="K816" s="1">
        <f t="shared" si="212"/>
        <v>3</v>
      </c>
      <c r="L816" s="10">
        <f t="shared" si="213"/>
        <v>3</v>
      </c>
      <c r="M816" s="1" t="str">
        <f t="shared" si="214"/>
        <v>-rga-</v>
      </c>
      <c r="N816" s="1" t="str">
        <f t="shared" si="215"/>
        <v>[ɹɡə]</v>
      </c>
      <c r="O816" s="3" t="e" cm="1">
        <f t="array" ref="O816">SUM(_xlfn._xlws.FILTER($G$2:$G$2454,_xlfn.MAP($M$2:$M$2454,_xlfn.LAMBDA(_xlpm.x,_xlpm.x=$M816))))</f>
        <v>#NAME?</v>
      </c>
      <c r="P816" s="4" t="e">
        <f t="shared" si="216"/>
        <v>#NAME?</v>
      </c>
      <c r="Q816" s="6" t="e" cm="1">
        <f t="array" ref="Q816">SUM(_xlfn._xlws.FILTER($G$2:$G$2454,_xlfn.MAP($N$2:$N$2454,_xlfn.LAMBDA(_xlpm.x,_xlpm.x=$N816))))</f>
        <v>#NAME?</v>
      </c>
      <c r="R816" s="4" t="e">
        <f t="shared" si="217"/>
        <v>#NAME?</v>
      </c>
      <c r="S816" s="4" t="e">
        <f t="shared" si="218"/>
        <v>#NAME?</v>
      </c>
      <c r="T816" s="4" t="e">
        <f t="shared" si="219"/>
        <v>#NAME?</v>
      </c>
      <c r="U816" s="4" t="e">
        <f t="shared" si="220"/>
        <v>#NAME?</v>
      </c>
      <c r="V816" s="2"/>
      <c r="X816" s="2"/>
      <c r="AC816" s="2"/>
      <c r="AD816" s="2"/>
    </row>
    <row r="817" spans="1:30">
      <c r="A817" s="1" t="str">
        <f t="shared" si="207"/>
        <v>-rke- : [ɹkə]</v>
      </c>
      <c r="B817" s="1">
        <f t="shared" si="222"/>
        <v>1</v>
      </c>
      <c r="C817" s="1">
        <f t="shared" si="222"/>
        <v>0</v>
      </c>
      <c r="D817" s="1">
        <f t="shared" si="222"/>
        <v>0</v>
      </c>
      <c r="E817" s="7">
        <v>3</v>
      </c>
      <c r="F817" s="9" t="s">
        <v>647</v>
      </c>
      <c r="G817" s="3" t="e">
        <f t="shared" si="208"/>
        <v>#NAME?</v>
      </c>
      <c r="H817" s="4" t="str">
        <f t="shared" si="209"/>
        <v>ɹkə</v>
      </c>
      <c r="I817" s="4" t="str">
        <f t="shared" si="210"/>
        <v>rke</v>
      </c>
      <c r="J817" s="10">
        <f t="shared" si="211"/>
        <v>3</v>
      </c>
      <c r="K817" s="1">
        <f t="shared" si="212"/>
        <v>3</v>
      </c>
      <c r="L817" s="10">
        <f t="shared" si="213"/>
        <v>3</v>
      </c>
      <c r="M817" s="1" t="str">
        <f t="shared" si="214"/>
        <v>-rke-</v>
      </c>
      <c r="N817" s="1" t="str">
        <f t="shared" si="215"/>
        <v>[ɹkə]</v>
      </c>
      <c r="O817" s="3" t="e" cm="1">
        <f t="array" ref="O817">SUM(_xlfn._xlws.FILTER($G$2:$G$2454,_xlfn.MAP($M$2:$M$2454,_xlfn.LAMBDA(_xlpm.x,_xlpm.x=$M817))))</f>
        <v>#NAME?</v>
      </c>
      <c r="P817" s="4" t="e">
        <f t="shared" si="216"/>
        <v>#NAME?</v>
      </c>
      <c r="Q817" s="6" t="e" cm="1">
        <f t="array" ref="Q817">SUM(_xlfn._xlws.FILTER($G$2:$G$2454,_xlfn.MAP($N$2:$N$2454,_xlfn.LAMBDA(_xlpm.x,_xlpm.x=$N817))))</f>
        <v>#NAME?</v>
      </c>
      <c r="R817" s="4" t="e">
        <f t="shared" si="217"/>
        <v>#NAME?</v>
      </c>
      <c r="S817" s="4" t="e">
        <f t="shared" si="218"/>
        <v>#NAME?</v>
      </c>
      <c r="T817" s="4" t="e">
        <f t="shared" si="219"/>
        <v>#NAME?</v>
      </c>
      <c r="U817" s="4" t="e">
        <f t="shared" si="220"/>
        <v>#NAME?</v>
      </c>
      <c r="V817" s="2"/>
      <c r="X817" s="2"/>
      <c r="AC817" s="2"/>
      <c r="AD817" s="2"/>
    </row>
    <row r="818" spans="1:30">
      <c r="A818" s="1" t="str">
        <f t="shared" si="207"/>
        <v>-rsa- : [ɹsɛ]</v>
      </c>
      <c r="B818" s="1">
        <f t="shared" si="222"/>
        <v>1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2376</v>
      </c>
      <c r="G818" s="3" t="e">
        <f t="shared" si="208"/>
        <v>#NAME?</v>
      </c>
      <c r="H818" s="4" t="str">
        <f t="shared" si="209"/>
        <v>ɹsɛ</v>
      </c>
      <c r="I818" s="4" t="str">
        <f t="shared" si="210"/>
        <v>rsa</v>
      </c>
      <c r="J818" s="10">
        <f t="shared" si="211"/>
        <v>3</v>
      </c>
      <c r="K818" s="1">
        <f t="shared" si="212"/>
        <v>3</v>
      </c>
      <c r="L818" s="10">
        <f t="shared" si="213"/>
        <v>3</v>
      </c>
      <c r="M818" s="1" t="str">
        <f t="shared" si="214"/>
        <v>-rsa-</v>
      </c>
      <c r="N818" s="1" t="str">
        <f t="shared" si="215"/>
        <v>[ɹsɛ]</v>
      </c>
      <c r="O818" s="3" t="e" cm="1">
        <f t="array" ref="O818">SUM(_xlfn._xlws.FILTER($G$2:$G$2454,_xlfn.MAP($M$2:$M$2454,_xlfn.LAMBDA(_xlpm.x,_xlpm.x=$M818))))</f>
        <v>#NAME?</v>
      </c>
      <c r="P818" s="4" t="e">
        <f t="shared" si="216"/>
        <v>#NAME?</v>
      </c>
      <c r="Q818" s="6" t="e" cm="1">
        <f t="array" ref="Q818">SUM(_xlfn._xlws.FILTER($G$2:$G$2454,_xlfn.MAP($N$2:$N$2454,_xlfn.LAMBDA(_xlpm.x,_xlpm.x=$N818))))</f>
        <v>#NAME?</v>
      </c>
      <c r="R818" s="4" t="e">
        <f t="shared" si="217"/>
        <v>#NAME?</v>
      </c>
      <c r="S818" s="4" t="e">
        <f t="shared" si="218"/>
        <v>#NAME?</v>
      </c>
      <c r="T818" s="4" t="e">
        <f t="shared" si="219"/>
        <v>#NAME?</v>
      </c>
      <c r="U818" s="4" t="e">
        <f t="shared" si="220"/>
        <v>#NAME?</v>
      </c>
      <c r="V818" s="2"/>
      <c r="X818" s="2"/>
      <c r="AC818" s="2"/>
      <c r="AD818" s="2"/>
    </row>
    <row r="819" spans="1:30">
      <c r="A819" s="1" t="str">
        <f t="shared" si="207"/>
        <v>-du- : [dʒə]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4</v>
      </c>
      <c r="F819" s="9" t="s">
        <v>1333</v>
      </c>
      <c r="G819" s="3" t="e">
        <f t="shared" si="208"/>
        <v>#NAME?</v>
      </c>
      <c r="H819" s="4" t="str">
        <f t="shared" si="209"/>
        <v>dʒə</v>
      </c>
      <c r="I819" s="4" t="str">
        <f t="shared" si="210"/>
        <v>du</v>
      </c>
      <c r="J819" s="10">
        <f t="shared" si="211"/>
        <v>3</v>
      </c>
      <c r="K819" s="1">
        <f t="shared" si="212"/>
        <v>2</v>
      </c>
      <c r="L819" s="10">
        <f t="shared" si="213"/>
        <v>3</v>
      </c>
      <c r="M819" s="1" t="str">
        <f t="shared" si="214"/>
        <v>-du-</v>
      </c>
      <c r="N819" s="1" t="str">
        <f t="shared" si="215"/>
        <v>[dʒə]</v>
      </c>
      <c r="O819" s="3" t="e" cm="1">
        <f t="array" ref="O819">SUM(_xlfn._xlws.FILTER($G$2:$G$2454,_xlfn.MAP($M$2:$M$2454,_xlfn.LAMBDA(_xlpm.x,_xlpm.x=$M819))))</f>
        <v>#NAME?</v>
      </c>
      <c r="P819" s="4" t="e">
        <f t="shared" si="216"/>
        <v>#NAME?</v>
      </c>
      <c r="Q819" s="6" t="e" cm="1">
        <f t="array" ref="Q819">SUM(_xlfn._xlws.FILTER($G$2:$G$2454,_xlfn.MAP($N$2:$N$2454,_xlfn.LAMBDA(_xlpm.x,_xlpm.x=$N819))))</f>
        <v>#NAME?</v>
      </c>
      <c r="R819" s="4" t="e">
        <f t="shared" si="217"/>
        <v>#NAME?</v>
      </c>
      <c r="S819" s="4" t="e">
        <f t="shared" si="218"/>
        <v>#NAME?</v>
      </c>
      <c r="T819" s="4" t="e">
        <f t="shared" si="219"/>
        <v>#NAME?</v>
      </c>
      <c r="U819" s="4" t="e">
        <f t="shared" si="220"/>
        <v>#NAME?</v>
      </c>
      <c r="V819" s="2"/>
      <c r="X819" s="2"/>
      <c r="AC819" s="2"/>
      <c r="AD819" s="2"/>
    </row>
    <row r="820" spans="1:30">
      <c r="A820" s="1" t="str">
        <f t="shared" si="207"/>
        <v>-cha- : [kɛ]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1766</v>
      </c>
      <c r="G820" s="3" t="e">
        <f t="shared" si="208"/>
        <v>#NAME?</v>
      </c>
      <c r="H820" s="4" t="str">
        <f t="shared" si="209"/>
        <v>kɛ</v>
      </c>
      <c r="I820" s="4" t="str">
        <f t="shared" si="210"/>
        <v>cha</v>
      </c>
      <c r="J820" s="10">
        <f t="shared" si="211"/>
        <v>2</v>
      </c>
      <c r="K820" s="1">
        <f t="shared" si="212"/>
        <v>3</v>
      </c>
      <c r="L820" s="10">
        <f t="shared" si="213"/>
        <v>3</v>
      </c>
      <c r="M820" s="1" t="str">
        <f t="shared" si="214"/>
        <v>-cha-</v>
      </c>
      <c r="N820" s="1" t="str">
        <f t="shared" si="215"/>
        <v>[kɛ]</v>
      </c>
      <c r="O820" s="3" t="e" cm="1">
        <f t="array" ref="O820">SUM(_xlfn._xlws.FILTER($G$2:$G$2454,_xlfn.MAP($M$2:$M$2454,_xlfn.LAMBDA(_xlpm.x,_xlpm.x=$M820))))</f>
        <v>#NAME?</v>
      </c>
      <c r="P820" s="4" t="e">
        <f t="shared" si="216"/>
        <v>#NAME?</v>
      </c>
      <c r="Q820" s="6" t="e" cm="1">
        <f t="array" ref="Q820">SUM(_xlfn._xlws.FILTER($G$2:$G$2454,_xlfn.MAP($N$2:$N$2454,_xlfn.LAMBDA(_xlpm.x,_xlpm.x=$N820))))</f>
        <v>#NAME?</v>
      </c>
      <c r="R820" s="4" t="e">
        <f t="shared" si="217"/>
        <v>#NAME?</v>
      </c>
      <c r="S820" s="4" t="e">
        <f t="shared" si="218"/>
        <v>#NAME?</v>
      </c>
      <c r="T820" s="4" t="e">
        <f t="shared" si="219"/>
        <v>#NAME?</v>
      </c>
      <c r="U820" s="4" t="e">
        <f t="shared" si="220"/>
        <v>#NAME?</v>
      </c>
      <c r="V820" s="2"/>
      <c r="X820" s="2"/>
      <c r="AC820" s="2"/>
      <c r="AD820" s="2"/>
    </row>
    <row r="821" spans="1:30">
      <c r="A821" s="1" t="str">
        <f t="shared" si="207"/>
        <v>-mpa- : [mpə]</v>
      </c>
      <c r="B821" s="1">
        <f t="shared" si="222"/>
        <v>0</v>
      </c>
      <c r="C821" s="1">
        <f t="shared" si="222"/>
        <v>1</v>
      </c>
      <c r="D821" s="1">
        <f t="shared" si="222"/>
        <v>0</v>
      </c>
      <c r="E821" s="7">
        <v>4</v>
      </c>
      <c r="F821" s="9" t="s">
        <v>893</v>
      </c>
      <c r="G821" s="3" t="e">
        <f t="shared" si="208"/>
        <v>#NAME?</v>
      </c>
      <c r="H821" s="4" t="str">
        <f t="shared" si="209"/>
        <v>mpə</v>
      </c>
      <c r="I821" s="4" t="str">
        <f t="shared" si="210"/>
        <v>mpa</v>
      </c>
      <c r="J821" s="10">
        <f t="shared" si="211"/>
        <v>3</v>
      </c>
      <c r="K821" s="1">
        <f t="shared" si="212"/>
        <v>3</v>
      </c>
      <c r="L821" s="10">
        <f t="shared" si="213"/>
        <v>3</v>
      </c>
      <c r="M821" s="1" t="str">
        <f t="shared" si="214"/>
        <v>-mpa-</v>
      </c>
      <c r="N821" s="1" t="str">
        <f t="shared" si="215"/>
        <v>[mpə]</v>
      </c>
      <c r="O821" s="3" t="e" cm="1">
        <f t="array" ref="O821">SUM(_xlfn._xlws.FILTER($G$2:$G$2454,_xlfn.MAP($M$2:$M$2454,_xlfn.LAMBDA(_xlpm.x,_xlpm.x=$M821))))</f>
        <v>#NAME?</v>
      </c>
      <c r="P821" s="4" t="e">
        <f t="shared" si="216"/>
        <v>#NAME?</v>
      </c>
      <c r="Q821" s="6" t="e" cm="1">
        <f t="array" ref="Q821">SUM(_xlfn._xlws.FILTER($G$2:$G$2454,_xlfn.MAP($N$2:$N$2454,_xlfn.LAMBDA(_xlpm.x,_xlpm.x=$N821))))</f>
        <v>#NAME?</v>
      </c>
      <c r="R821" s="4" t="e">
        <f t="shared" si="217"/>
        <v>#NAME?</v>
      </c>
      <c r="S821" s="4" t="e">
        <f t="shared" si="218"/>
        <v>#NAME?</v>
      </c>
      <c r="T821" s="4" t="e">
        <f t="shared" si="219"/>
        <v>#NAME?</v>
      </c>
      <c r="U821" s="4" t="e">
        <f t="shared" si="220"/>
        <v>#NAME?</v>
      </c>
      <c r="V821" s="2"/>
      <c r="X821" s="2"/>
      <c r="AC821" s="2"/>
      <c r="AD821" s="2"/>
    </row>
    <row r="822" spans="1:30">
      <c r="A822" s="1" t="str">
        <f t="shared" si="207"/>
        <v>-gh- : []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12</v>
      </c>
      <c r="F822" s="9" t="s">
        <v>1882</v>
      </c>
      <c r="G822" s="3" t="e">
        <f t="shared" si="208"/>
        <v>#NAME?</v>
      </c>
      <c r="H822" s="1" t="str">
        <f t="shared" si="209"/>
        <v/>
      </c>
      <c r="I822" s="1" t="str">
        <f t="shared" si="210"/>
        <v>gh</v>
      </c>
      <c r="J822" s="10">
        <f t="shared" si="211"/>
        <v>0</v>
      </c>
      <c r="K822" s="1">
        <f t="shared" si="212"/>
        <v>2</v>
      </c>
      <c r="L822" s="10">
        <f t="shared" si="213"/>
        <v>2</v>
      </c>
      <c r="M822" s="1" t="str">
        <f t="shared" si="214"/>
        <v>-gh-</v>
      </c>
      <c r="N822" s="1" t="str">
        <f t="shared" si="215"/>
        <v>[]</v>
      </c>
      <c r="O822" s="3" t="e" cm="1">
        <f t="array" ref="O822">SUM(_xlfn._xlws.FILTER($G$2:$G$2454,_xlfn.MAP($M$2:$M$2454,_xlfn.LAMBDA(_xlpm.x,_xlpm.x=$M822))))</f>
        <v>#NAME?</v>
      </c>
      <c r="P822" s="4" t="e">
        <f t="shared" si="216"/>
        <v>#NAME?</v>
      </c>
      <c r="Q822" s="6" t="e" cm="1">
        <f t="array" ref="Q822">SUM(_xlfn._xlws.FILTER($G$2:$G$2454,_xlfn.MAP($N$2:$N$2454,_xlfn.LAMBDA(_xlpm.x,_xlpm.x=$N822))))</f>
        <v>#NAME?</v>
      </c>
      <c r="R822" s="4" t="e">
        <f t="shared" si="217"/>
        <v>#NAME?</v>
      </c>
      <c r="S822" s="4" t="e">
        <f t="shared" si="218"/>
        <v>#NAME?</v>
      </c>
      <c r="T822" s="4" t="e">
        <f t="shared" si="219"/>
        <v>#NAME?</v>
      </c>
      <c r="U822" s="4" t="e">
        <f t="shared" si="220"/>
        <v>#NAME?</v>
      </c>
      <c r="V822" s="2"/>
      <c r="X822" s="2"/>
      <c r="AC822" s="2"/>
      <c r="AD822" s="2"/>
    </row>
    <row r="823" spans="1:30">
      <c r="A823" s="1" t="str">
        <f t="shared" si="207"/>
        <v>-bje- : [bdʒɛ]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5</v>
      </c>
      <c r="F823" s="9" t="s">
        <v>419</v>
      </c>
      <c r="G823" s="3" t="e">
        <f t="shared" si="208"/>
        <v>#NAME?</v>
      </c>
      <c r="H823" s="4" t="str">
        <f t="shared" si="209"/>
        <v>bdʒɛ</v>
      </c>
      <c r="I823" s="4" t="str">
        <f t="shared" si="210"/>
        <v>bje</v>
      </c>
      <c r="J823" s="10">
        <f t="shared" si="211"/>
        <v>4</v>
      </c>
      <c r="K823" s="1">
        <f t="shared" si="212"/>
        <v>3</v>
      </c>
      <c r="L823" s="10">
        <f t="shared" si="213"/>
        <v>4</v>
      </c>
      <c r="M823" s="1" t="str">
        <f t="shared" si="214"/>
        <v>-bje-</v>
      </c>
      <c r="N823" s="1" t="str">
        <f t="shared" si="215"/>
        <v>[bdʒɛ]</v>
      </c>
      <c r="O823" s="3" t="e" cm="1">
        <f t="array" ref="O823">SUM(_xlfn._xlws.FILTER($G$2:$G$2454,_xlfn.MAP($M$2:$M$2454,_xlfn.LAMBDA(_xlpm.x,_xlpm.x=$M823))))</f>
        <v>#NAME?</v>
      </c>
      <c r="P823" s="4" t="e">
        <f t="shared" si="216"/>
        <v>#NAME?</v>
      </c>
      <c r="Q823" s="6" t="e" cm="1">
        <f t="array" ref="Q823">SUM(_xlfn._xlws.FILTER($G$2:$G$2454,_xlfn.MAP($N$2:$N$2454,_xlfn.LAMBDA(_xlpm.x,_xlpm.x=$N823))))</f>
        <v>#NAME?</v>
      </c>
      <c r="R823" s="4" t="e">
        <f t="shared" si="217"/>
        <v>#NAME?</v>
      </c>
      <c r="S823" s="4" t="e">
        <f t="shared" si="218"/>
        <v>#NAME?</v>
      </c>
      <c r="T823" s="4" t="e">
        <f t="shared" si="219"/>
        <v>#NAME?</v>
      </c>
      <c r="U823" s="4" t="e">
        <f t="shared" si="220"/>
        <v>#NAME?</v>
      </c>
      <c r="V823" s="2"/>
      <c r="X823" s="2"/>
      <c r="AC823" s="2"/>
      <c r="AD823" s="2"/>
    </row>
    <row r="824" spans="1:30">
      <c r="A824" s="1" t="str">
        <f t="shared" si="207"/>
        <v>-ved- : [vd]</v>
      </c>
      <c r="B824" s="1">
        <f t="shared" si="223"/>
        <v>0</v>
      </c>
      <c r="C824" s="1">
        <f t="shared" si="223"/>
        <v>0</v>
      </c>
      <c r="D824" s="1">
        <f t="shared" si="223"/>
        <v>0</v>
      </c>
      <c r="E824" s="7">
        <v>5</v>
      </c>
      <c r="F824" s="9" t="s">
        <v>306</v>
      </c>
      <c r="G824" s="3" t="e">
        <f t="shared" si="208"/>
        <v>#NAME?</v>
      </c>
      <c r="H824" s="4" t="str">
        <f t="shared" si="209"/>
        <v>vd</v>
      </c>
      <c r="I824" s="4" t="str">
        <f t="shared" si="210"/>
        <v>ved</v>
      </c>
      <c r="J824" s="10">
        <f t="shared" si="211"/>
        <v>2</v>
      </c>
      <c r="K824" s="1">
        <f t="shared" si="212"/>
        <v>3</v>
      </c>
      <c r="L824" s="10">
        <f t="shared" si="213"/>
        <v>3</v>
      </c>
      <c r="M824" s="1" t="str">
        <f t="shared" si="214"/>
        <v>-ved-</v>
      </c>
      <c r="N824" s="1" t="str">
        <f t="shared" si="215"/>
        <v>[vd]</v>
      </c>
      <c r="O824" s="3" t="e" cm="1">
        <f t="array" ref="O824">SUM(_xlfn._xlws.FILTER($G$2:$G$2454,_xlfn.MAP($M$2:$M$2454,_xlfn.LAMBDA(_xlpm.x,_xlpm.x=$M824))))</f>
        <v>#NAME?</v>
      </c>
      <c r="P824" s="4" t="e">
        <f t="shared" si="216"/>
        <v>#NAME?</v>
      </c>
      <c r="Q824" s="6" t="e" cm="1">
        <f t="array" ref="Q824">SUM(_xlfn._xlws.FILTER($G$2:$G$2454,_xlfn.MAP($N$2:$N$2454,_xlfn.LAMBDA(_xlpm.x,_xlpm.x=$N824))))</f>
        <v>#NAME?</v>
      </c>
      <c r="R824" s="4" t="e">
        <f t="shared" si="217"/>
        <v>#NAME?</v>
      </c>
      <c r="S824" s="4" t="e">
        <f t="shared" si="218"/>
        <v>#NAME?</v>
      </c>
      <c r="T824" s="4" t="e">
        <f t="shared" si="219"/>
        <v>#NAME?</v>
      </c>
      <c r="U824" s="4" t="e">
        <f t="shared" si="220"/>
        <v>#NAME?</v>
      </c>
      <c r="V824" s="2"/>
      <c r="X824" s="2"/>
      <c r="AC824" s="2"/>
      <c r="AD824" s="2"/>
    </row>
    <row r="825" spans="1:30">
      <c r="A825" s="1" t="str">
        <f t="shared" si="207"/>
        <v>-grou- : [ɡɹu]</v>
      </c>
      <c r="B825" s="1">
        <f t="shared" si="223"/>
        <v>0</v>
      </c>
      <c r="C825" s="1">
        <f t="shared" si="223"/>
        <v>0</v>
      </c>
      <c r="D825" s="1">
        <f t="shared" si="223"/>
        <v>0</v>
      </c>
      <c r="E825" s="7">
        <v>3</v>
      </c>
      <c r="F825" s="9" t="s">
        <v>683</v>
      </c>
      <c r="G825" s="3" t="e">
        <f t="shared" si="208"/>
        <v>#NAME?</v>
      </c>
      <c r="H825" s="1" t="str">
        <f t="shared" si="209"/>
        <v>ɡɹu</v>
      </c>
      <c r="I825" s="1" t="str">
        <f t="shared" si="210"/>
        <v>grou</v>
      </c>
      <c r="J825" s="10">
        <f t="shared" si="211"/>
        <v>3</v>
      </c>
      <c r="K825" s="1">
        <f t="shared" si="212"/>
        <v>4</v>
      </c>
      <c r="L825" s="10">
        <f t="shared" si="213"/>
        <v>4</v>
      </c>
      <c r="M825" s="1" t="str">
        <f t="shared" si="214"/>
        <v>-grou-</v>
      </c>
      <c r="N825" s="1" t="str">
        <f t="shared" si="215"/>
        <v>[ɡɹu]</v>
      </c>
      <c r="O825" s="3" t="e" cm="1">
        <f t="array" ref="O825">SUM(_xlfn._xlws.FILTER($G$2:$G$2454,_xlfn.MAP($M$2:$M$2454,_xlfn.LAMBDA(_xlpm.x,_xlpm.x=$M825))))</f>
        <v>#NAME?</v>
      </c>
      <c r="P825" s="4" t="e">
        <f t="shared" si="216"/>
        <v>#NAME?</v>
      </c>
      <c r="Q825" s="6" t="e" cm="1">
        <f t="array" ref="Q825">SUM(_xlfn._xlws.FILTER($G$2:$G$2454,_xlfn.MAP($N$2:$N$2454,_xlfn.LAMBDA(_xlpm.x,_xlpm.x=$N825))))</f>
        <v>#NAME?</v>
      </c>
      <c r="R825" s="4" t="e">
        <f t="shared" si="217"/>
        <v>#NAME?</v>
      </c>
      <c r="S825" s="4" t="e">
        <f t="shared" si="218"/>
        <v>#NAME?</v>
      </c>
      <c r="T825" s="4" t="e">
        <f t="shared" si="219"/>
        <v>#NAME?</v>
      </c>
      <c r="U825" s="4" t="e">
        <f t="shared" si="220"/>
        <v>#NAME?</v>
      </c>
      <c r="V825" s="2"/>
      <c r="X825" s="2"/>
      <c r="AC825" s="2"/>
      <c r="AD825" s="2"/>
    </row>
    <row r="826" spans="1:30">
      <c r="A826" s="1" t="str">
        <f t="shared" si="207"/>
        <v>-pla- : [pleɪ]</v>
      </c>
      <c r="B826" s="1">
        <f t="shared" si="223"/>
        <v>0</v>
      </c>
      <c r="C826" s="1">
        <f t="shared" si="223"/>
        <v>0</v>
      </c>
      <c r="D826" s="1">
        <f t="shared" si="223"/>
        <v>0</v>
      </c>
      <c r="E826" s="7">
        <v>7</v>
      </c>
      <c r="F826" s="9" t="s">
        <v>714</v>
      </c>
      <c r="G826" s="3" t="e">
        <f t="shared" si="208"/>
        <v>#NAME?</v>
      </c>
      <c r="H826" s="4" t="str">
        <f t="shared" si="209"/>
        <v>pleɪ</v>
      </c>
      <c r="I826" s="4" t="str">
        <f t="shared" si="210"/>
        <v>pla</v>
      </c>
      <c r="J826" s="10">
        <f t="shared" si="211"/>
        <v>4</v>
      </c>
      <c r="K826" s="1">
        <f t="shared" si="212"/>
        <v>3</v>
      </c>
      <c r="L826" s="10">
        <f t="shared" si="213"/>
        <v>4</v>
      </c>
      <c r="M826" s="1" t="str">
        <f t="shared" si="214"/>
        <v>-pla-</v>
      </c>
      <c r="N826" s="1" t="str">
        <f t="shared" si="215"/>
        <v>[pleɪ]</v>
      </c>
      <c r="O826" s="3" t="e" cm="1">
        <f t="array" ref="O826">SUM(_xlfn._xlws.FILTER($G$2:$G$2454,_xlfn.MAP($M$2:$M$2454,_xlfn.LAMBDA(_xlpm.x,_xlpm.x=$M826))))</f>
        <v>#NAME?</v>
      </c>
      <c r="P826" s="4" t="e">
        <f t="shared" si="216"/>
        <v>#NAME?</v>
      </c>
      <c r="Q826" s="6" t="e" cm="1">
        <f t="array" ref="Q826">SUM(_xlfn._xlws.FILTER($G$2:$G$2454,_xlfn.MAP($N$2:$N$2454,_xlfn.LAMBDA(_xlpm.x,_xlpm.x=$N826))))</f>
        <v>#NAME?</v>
      </c>
      <c r="R826" s="4" t="e">
        <f t="shared" si="217"/>
        <v>#NAME?</v>
      </c>
      <c r="S826" s="4" t="e">
        <f t="shared" si="218"/>
        <v>#NAME?</v>
      </c>
      <c r="T826" s="4" t="e">
        <f t="shared" si="219"/>
        <v>#NAME?</v>
      </c>
      <c r="U826" s="4" t="e">
        <f t="shared" si="220"/>
        <v>#NAME?</v>
      </c>
      <c r="V826" s="2"/>
      <c r="X826" s="2"/>
      <c r="AC826" s="2"/>
      <c r="AD826" s="2"/>
    </row>
    <row r="827" spans="1:30">
      <c r="A827" s="1" t="str">
        <f t="shared" si="207"/>
        <v>-spa- : [spɑ]</v>
      </c>
      <c r="B827" s="1">
        <f t="shared" si="223"/>
        <v>0</v>
      </c>
      <c r="C827" s="1">
        <f t="shared" si="223"/>
        <v>0</v>
      </c>
      <c r="D827" s="1">
        <f t="shared" si="223"/>
        <v>0</v>
      </c>
      <c r="E827" s="7">
        <v>1</v>
      </c>
      <c r="F827" s="9" t="s">
        <v>2226</v>
      </c>
      <c r="G827" s="3" t="e">
        <f t="shared" si="208"/>
        <v>#NAME?</v>
      </c>
      <c r="H827" s="1" t="str">
        <f t="shared" si="209"/>
        <v>spɑ</v>
      </c>
      <c r="I827" s="1" t="str">
        <f t="shared" si="210"/>
        <v>spa</v>
      </c>
      <c r="J827" s="10">
        <f t="shared" si="211"/>
        <v>3</v>
      </c>
      <c r="K827" s="1">
        <f t="shared" si="212"/>
        <v>3</v>
      </c>
      <c r="L827" s="10">
        <f t="shared" si="213"/>
        <v>3</v>
      </c>
      <c r="M827" s="1" t="str">
        <f t="shared" si="214"/>
        <v>-spa-</v>
      </c>
      <c r="N827" s="1" t="str">
        <f t="shared" si="215"/>
        <v>[spɑ]</v>
      </c>
      <c r="O827" s="3" t="e" cm="1">
        <f t="array" ref="O827">SUM(_xlfn._xlws.FILTER($G$2:$G$2454,_xlfn.MAP($M$2:$M$2454,_xlfn.LAMBDA(_xlpm.x,_xlpm.x=$M827))))</f>
        <v>#NAME?</v>
      </c>
      <c r="P827" s="4" t="e">
        <f t="shared" si="216"/>
        <v>#NAME?</v>
      </c>
      <c r="Q827" s="6" t="e" cm="1">
        <f t="array" ref="Q827">SUM(_xlfn._xlws.FILTER($G$2:$G$2454,_xlfn.MAP($N$2:$N$2454,_xlfn.LAMBDA(_xlpm.x,_xlpm.x=$N827))))</f>
        <v>#NAME?</v>
      </c>
      <c r="R827" s="4" t="e">
        <f t="shared" si="217"/>
        <v>#NAME?</v>
      </c>
      <c r="S827" s="4" t="e">
        <f t="shared" si="218"/>
        <v>#NAME?</v>
      </c>
      <c r="T827" s="4" t="e">
        <f t="shared" si="219"/>
        <v>#NAME?</v>
      </c>
      <c r="U827" s="4" t="e">
        <f t="shared" si="220"/>
        <v>#NAME?</v>
      </c>
      <c r="V827" s="2"/>
      <c r="X827" s="2"/>
      <c r="AC827" s="2"/>
      <c r="AD827" s="2"/>
    </row>
    <row r="828" spans="1:30">
      <c r="A828" s="1" t="str">
        <f t="shared" si="207"/>
        <v>-tou- : [tʌ]</v>
      </c>
      <c r="B828" s="1">
        <f t="shared" si="223"/>
        <v>0</v>
      </c>
      <c r="C828" s="1">
        <f t="shared" si="223"/>
        <v>0</v>
      </c>
      <c r="D828" s="1">
        <f t="shared" si="223"/>
        <v>0</v>
      </c>
      <c r="E828" s="7">
        <v>3</v>
      </c>
      <c r="F828" s="9" t="s">
        <v>793</v>
      </c>
      <c r="G828" s="3" t="e">
        <f t="shared" si="208"/>
        <v>#NAME?</v>
      </c>
      <c r="H828" s="1" t="str">
        <f t="shared" si="209"/>
        <v>tʌ</v>
      </c>
      <c r="I828" s="1" t="str">
        <f t="shared" si="210"/>
        <v>tou</v>
      </c>
      <c r="J828" s="10">
        <f t="shared" si="211"/>
        <v>2</v>
      </c>
      <c r="K828" s="1">
        <f t="shared" si="212"/>
        <v>3</v>
      </c>
      <c r="L828" s="10">
        <f t="shared" si="213"/>
        <v>3</v>
      </c>
      <c r="M828" s="1" t="str">
        <f t="shared" si="214"/>
        <v>-tou-</v>
      </c>
      <c r="N828" s="1" t="str">
        <f t="shared" si="215"/>
        <v>[tʌ]</v>
      </c>
      <c r="O828" s="3" t="e" cm="1">
        <f t="array" ref="O828">SUM(_xlfn._xlws.FILTER($G$2:$G$2454,_xlfn.MAP($M$2:$M$2454,_xlfn.LAMBDA(_xlpm.x,_xlpm.x=$M828))))</f>
        <v>#NAME?</v>
      </c>
      <c r="P828" s="4" t="e">
        <f t="shared" si="216"/>
        <v>#NAME?</v>
      </c>
      <c r="Q828" s="6" t="e" cm="1">
        <f t="array" ref="Q828">SUM(_xlfn._xlws.FILTER($G$2:$G$2454,_xlfn.MAP($N$2:$N$2454,_xlfn.LAMBDA(_xlpm.x,_xlpm.x=$N828))))</f>
        <v>#NAME?</v>
      </c>
      <c r="R828" s="4" t="e">
        <f t="shared" si="217"/>
        <v>#NAME?</v>
      </c>
      <c r="S828" s="4" t="e">
        <f t="shared" si="218"/>
        <v>#NAME?</v>
      </c>
      <c r="T828" s="4" t="e">
        <f t="shared" si="219"/>
        <v>#NAME?</v>
      </c>
      <c r="U828" s="4" t="e">
        <f t="shared" si="220"/>
        <v>#NAME?</v>
      </c>
      <c r="V828" s="2"/>
      <c r="X828" s="2"/>
      <c r="AC828" s="2"/>
      <c r="AD828" s="2"/>
    </row>
    <row r="829" spans="1:30">
      <c r="A829" s="1" t="str">
        <f t="shared" si="207"/>
        <v>-fri- : [fɹaɪ]</v>
      </c>
      <c r="B829" s="1">
        <f t="shared" si="223"/>
        <v>0</v>
      </c>
      <c r="C829" s="1">
        <f t="shared" si="223"/>
        <v>0</v>
      </c>
      <c r="D829" s="1">
        <f t="shared" si="223"/>
        <v>0</v>
      </c>
      <c r="E829" s="7">
        <v>4</v>
      </c>
      <c r="F829" s="9" t="s">
        <v>1447</v>
      </c>
      <c r="G829" s="3" t="e">
        <f t="shared" si="208"/>
        <v>#NAME?</v>
      </c>
      <c r="H829" s="4" t="str">
        <f t="shared" si="209"/>
        <v>fɹaɪ</v>
      </c>
      <c r="I829" s="4" t="str">
        <f t="shared" si="210"/>
        <v>fri</v>
      </c>
      <c r="J829" s="10">
        <f t="shared" si="211"/>
        <v>4</v>
      </c>
      <c r="K829" s="1">
        <f t="shared" si="212"/>
        <v>3</v>
      </c>
      <c r="L829" s="10">
        <f t="shared" si="213"/>
        <v>4</v>
      </c>
      <c r="M829" s="1" t="str">
        <f t="shared" si="214"/>
        <v>-fri-</v>
      </c>
      <c r="N829" s="1" t="str">
        <f t="shared" si="215"/>
        <v>[fɹaɪ]</v>
      </c>
      <c r="O829" s="3" t="e" cm="1">
        <f t="array" ref="O829">SUM(_xlfn._xlws.FILTER($G$2:$G$2454,_xlfn.MAP($M$2:$M$2454,_xlfn.LAMBDA(_xlpm.x,_xlpm.x=$M829))))</f>
        <v>#NAME?</v>
      </c>
      <c r="P829" s="4" t="e">
        <f t="shared" si="216"/>
        <v>#NAME?</v>
      </c>
      <c r="Q829" s="6" t="e" cm="1">
        <f t="array" ref="Q829">SUM(_xlfn._xlws.FILTER($G$2:$G$2454,_xlfn.MAP($N$2:$N$2454,_xlfn.LAMBDA(_xlpm.x,_xlpm.x=$N829))))</f>
        <v>#NAME?</v>
      </c>
      <c r="R829" s="4" t="e">
        <f t="shared" si="217"/>
        <v>#NAME?</v>
      </c>
      <c r="S829" s="4" t="e">
        <f t="shared" si="218"/>
        <v>#NAME?</v>
      </c>
      <c r="T829" s="4" t="e">
        <f t="shared" si="219"/>
        <v>#NAME?</v>
      </c>
      <c r="U829" s="4" t="e">
        <f t="shared" si="220"/>
        <v>#NAME?</v>
      </c>
      <c r="V829" s="2"/>
      <c r="X829" s="2"/>
      <c r="AC829" s="2"/>
      <c r="AD829" s="2"/>
    </row>
    <row r="830" spans="1:30">
      <c r="A830" s="1" t="str">
        <f t="shared" si="207"/>
        <v>-nta- : [ntɛ]</v>
      </c>
      <c r="B830" s="1">
        <f t="shared" si="223"/>
        <v>0</v>
      </c>
      <c r="C830" s="1">
        <f t="shared" si="223"/>
        <v>0</v>
      </c>
      <c r="D830" s="1">
        <f t="shared" si="223"/>
        <v>1</v>
      </c>
      <c r="E830" s="7">
        <v>2</v>
      </c>
      <c r="F830" s="9" t="s">
        <v>1398</v>
      </c>
      <c r="G830" s="3" t="e">
        <f t="shared" si="208"/>
        <v>#NAME?</v>
      </c>
      <c r="H830" s="4" t="str">
        <f t="shared" si="209"/>
        <v>ntɛ</v>
      </c>
      <c r="I830" s="4" t="str">
        <f t="shared" si="210"/>
        <v>nta</v>
      </c>
      <c r="J830" s="10">
        <f t="shared" si="211"/>
        <v>3</v>
      </c>
      <c r="K830" s="1">
        <f t="shared" si="212"/>
        <v>3</v>
      </c>
      <c r="L830" s="10">
        <f t="shared" si="213"/>
        <v>3</v>
      </c>
      <c r="M830" s="1" t="str">
        <f t="shared" si="214"/>
        <v>-nta-</v>
      </c>
      <c r="N830" s="1" t="str">
        <f t="shared" si="215"/>
        <v>[ntɛ]</v>
      </c>
      <c r="O830" s="3" t="e" cm="1">
        <f t="array" ref="O830">SUM(_xlfn._xlws.FILTER($G$2:$G$2454,_xlfn.MAP($M$2:$M$2454,_xlfn.LAMBDA(_xlpm.x,_xlpm.x=$M830))))</f>
        <v>#NAME?</v>
      </c>
      <c r="P830" s="4" t="e">
        <f t="shared" si="216"/>
        <v>#NAME?</v>
      </c>
      <c r="Q830" s="6" t="e" cm="1">
        <f t="array" ref="Q830">SUM(_xlfn._xlws.FILTER($G$2:$G$2454,_xlfn.MAP($N$2:$N$2454,_xlfn.LAMBDA(_xlpm.x,_xlpm.x=$N830))))</f>
        <v>#NAME?</v>
      </c>
      <c r="R830" s="4" t="e">
        <f t="shared" si="217"/>
        <v>#NAME?</v>
      </c>
      <c r="S830" s="4" t="e">
        <f t="shared" si="218"/>
        <v>#NAME?</v>
      </c>
      <c r="T830" s="4" t="e">
        <f t="shared" si="219"/>
        <v>#NAME?</v>
      </c>
      <c r="U830" s="4" t="e">
        <f t="shared" si="220"/>
        <v>#NAME?</v>
      </c>
      <c r="V830" s="2"/>
      <c r="X830" s="2"/>
      <c r="AC830" s="2"/>
      <c r="AD830" s="2"/>
    </row>
    <row r="831" spans="1:30">
      <c r="A831" s="1" t="str">
        <f t="shared" si="207"/>
        <v>-who- : [hu]</v>
      </c>
      <c r="B831" s="1">
        <f t="shared" si="223"/>
        <v>0</v>
      </c>
      <c r="C831" s="1">
        <f t="shared" si="223"/>
        <v>0</v>
      </c>
      <c r="D831" s="1">
        <f t="shared" si="223"/>
        <v>0</v>
      </c>
      <c r="E831" s="7">
        <v>4</v>
      </c>
      <c r="F831" s="9" t="s">
        <v>68</v>
      </c>
      <c r="G831" s="3" t="e">
        <f t="shared" si="208"/>
        <v>#NAME?</v>
      </c>
      <c r="H831" s="1" t="str">
        <f t="shared" si="209"/>
        <v>hu</v>
      </c>
      <c r="I831" s="1" t="str">
        <f t="shared" si="210"/>
        <v>who</v>
      </c>
      <c r="J831" s="10">
        <f t="shared" si="211"/>
        <v>2</v>
      </c>
      <c r="K831" s="1">
        <f t="shared" si="212"/>
        <v>3</v>
      </c>
      <c r="L831" s="10">
        <f t="shared" si="213"/>
        <v>3</v>
      </c>
      <c r="M831" s="1" t="str">
        <f t="shared" si="214"/>
        <v>-who-</v>
      </c>
      <c r="N831" s="1" t="str">
        <f t="shared" si="215"/>
        <v>[hu]</v>
      </c>
      <c r="O831" s="3" t="e" cm="1">
        <f t="array" ref="O831">SUM(_xlfn._xlws.FILTER($G$2:$G$2454,_xlfn.MAP($M$2:$M$2454,_xlfn.LAMBDA(_xlpm.x,_xlpm.x=$M831))))</f>
        <v>#NAME?</v>
      </c>
      <c r="P831" s="4" t="e">
        <f t="shared" si="216"/>
        <v>#NAME?</v>
      </c>
      <c r="Q831" s="6" t="e" cm="1">
        <f t="array" ref="Q831">SUM(_xlfn._xlws.FILTER($G$2:$G$2454,_xlfn.MAP($N$2:$N$2454,_xlfn.LAMBDA(_xlpm.x,_xlpm.x=$N831))))</f>
        <v>#NAME?</v>
      </c>
      <c r="R831" s="4" t="e">
        <f t="shared" si="217"/>
        <v>#NAME?</v>
      </c>
      <c r="S831" s="4" t="e">
        <f t="shared" si="218"/>
        <v>#NAME?</v>
      </c>
      <c r="T831" s="4" t="e">
        <f t="shared" si="219"/>
        <v>#NAME?</v>
      </c>
      <c r="U831" s="4" t="e">
        <f t="shared" si="220"/>
        <v>#NAME?</v>
      </c>
      <c r="V831" s="2"/>
      <c r="X831" s="2"/>
      <c r="AC831" s="2"/>
      <c r="AD831" s="2"/>
    </row>
    <row r="832" spans="1:30">
      <c r="A832" s="1" t="str">
        <f t="shared" si="207"/>
        <v>-mi- : [mɪ]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41</v>
      </c>
      <c r="F832" s="9" t="s">
        <v>374</v>
      </c>
      <c r="G832" s="3" t="e">
        <f t="shared" si="208"/>
        <v>#NAME?</v>
      </c>
      <c r="H832" s="4" t="str">
        <f t="shared" si="209"/>
        <v>mɪ</v>
      </c>
      <c r="I832" s="4" t="str">
        <f t="shared" si="210"/>
        <v>mi</v>
      </c>
      <c r="J832" s="10">
        <f t="shared" si="211"/>
        <v>2</v>
      </c>
      <c r="K832" s="1">
        <f t="shared" si="212"/>
        <v>2</v>
      </c>
      <c r="L832" s="10">
        <f t="shared" si="213"/>
        <v>2</v>
      </c>
      <c r="M832" s="1" t="str">
        <f t="shared" si="214"/>
        <v>-mi-</v>
      </c>
      <c r="N832" s="1" t="str">
        <f t="shared" si="215"/>
        <v>[mɪ]</v>
      </c>
      <c r="O832" s="3" t="e" cm="1">
        <f t="array" ref="O832">SUM(_xlfn._xlws.FILTER($G$2:$G$2454,_xlfn.MAP($M$2:$M$2454,_xlfn.LAMBDA(_xlpm.x,_xlpm.x=$M832))))</f>
        <v>#NAME?</v>
      </c>
      <c r="P832" s="4" t="e">
        <f t="shared" si="216"/>
        <v>#NAME?</v>
      </c>
      <c r="Q832" s="6" t="e" cm="1">
        <f t="array" ref="Q832">SUM(_xlfn._xlws.FILTER($G$2:$G$2454,_xlfn.MAP($N$2:$N$2454,_xlfn.LAMBDA(_xlpm.x,_xlpm.x=$N832))))</f>
        <v>#NAME?</v>
      </c>
      <c r="R832" s="4" t="e">
        <f t="shared" si="217"/>
        <v>#NAME?</v>
      </c>
      <c r="S832" s="4" t="e">
        <f t="shared" si="218"/>
        <v>#NAME?</v>
      </c>
      <c r="T832" s="4" t="e">
        <f t="shared" si="219"/>
        <v>#NAME?</v>
      </c>
      <c r="U832" s="4" t="e">
        <f t="shared" si="220"/>
        <v>#NAME?</v>
      </c>
      <c r="V832" s="2"/>
      <c r="X832" s="2"/>
      <c r="AC832" s="2"/>
      <c r="AD832" s="2"/>
    </row>
    <row r="833" spans="1:30">
      <c r="A833" s="1" t="str">
        <f t="shared" si="207"/>
        <v>-si- : [sə]</v>
      </c>
      <c r="B833" s="1">
        <f t="shared" si="223"/>
        <v>0</v>
      </c>
      <c r="C833" s="1">
        <f t="shared" si="223"/>
        <v>0</v>
      </c>
      <c r="D833" s="1">
        <f t="shared" si="223"/>
        <v>0</v>
      </c>
      <c r="E833" s="7">
        <v>1</v>
      </c>
      <c r="F833" s="9" t="s">
        <v>1871</v>
      </c>
      <c r="G833" s="3" t="e">
        <f t="shared" si="208"/>
        <v>#NAME?</v>
      </c>
      <c r="H833" s="4" t="str">
        <f t="shared" si="209"/>
        <v>sə</v>
      </c>
      <c r="I833" s="4" t="str">
        <f t="shared" si="210"/>
        <v>si</v>
      </c>
      <c r="J833" s="10">
        <f t="shared" si="211"/>
        <v>2</v>
      </c>
      <c r="K833" s="1">
        <f t="shared" si="212"/>
        <v>2</v>
      </c>
      <c r="L833" s="10">
        <f t="shared" si="213"/>
        <v>2</v>
      </c>
      <c r="M833" s="1" t="str">
        <f t="shared" si="214"/>
        <v>-si-</v>
      </c>
      <c r="N833" s="1" t="str">
        <f t="shared" si="215"/>
        <v>[sə]</v>
      </c>
      <c r="O833" s="3" t="e" cm="1">
        <f t="array" ref="O833">SUM(_xlfn._xlws.FILTER($G$2:$G$2454,_xlfn.MAP($M$2:$M$2454,_xlfn.LAMBDA(_xlpm.x,_xlpm.x=$M833))))</f>
        <v>#NAME?</v>
      </c>
      <c r="P833" s="4" t="e">
        <f t="shared" si="216"/>
        <v>#NAME?</v>
      </c>
      <c r="Q833" s="6" t="e" cm="1">
        <f t="array" ref="Q833">SUM(_xlfn._xlws.FILTER($G$2:$G$2454,_xlfn.MAP($N$2:$N$2454,_xlfn.LAMBDA(_xlpm.x,_xlpm.x=$N833))))</f>
        <v>#NAME?</v>
      </c>
      <c r="R833" s="4" t="e">
        <f t="shared" si="217"/>
        <v>#NAME?</v>
      </c>
      <c r="S833" s="4" t="e">
        <f t="shared" si="218"/>
        <v>#NAME?</v>
      </c>
      <c r="T833" s="4" t="e">
        <f t="shared" si="219"/>
        <v>#NAME?</v>
      </c>
      <c r="U833" s="4" t="e">
        <f t="shared" si="220"/>
        <v>#NAME?</v>
      </c>
      <c r="V833" s="2"/>
      <c r="X833" s="2"/>
      <c r="AC833" s="2"/>
      <c r="AD833" s="2"/>
    </row>
    <row r="834" spans="1:30">
      <c r="A834" s="1" t="str">
        <f t="shared" ref="A834:A897" si="224">_xlfn.LET(_xlpm.sep," : ",CONCATENATE(M834,_xlpm.sep,N834))</f>
        <v>-ju- : [dʒu]</v>
      </c>
      <c r="B834" s="1">
        <f t="shared" si="223"/>
        <v>0</v>
      </c>
      <c r="C834" s="1">
        <f t="shared" si="223"/>
        <v>0</v>
      </c>
      <c r="D834" s="1">
        <f t="shared" si="223"/>
        <v>0</v>
      </c>
      <c r="E834" s="7">
        <v>4</v>
      </c>
      <c r="F834" s="9" t="s">
        <v>1218</v>
      </c>
      <c r="G834" s="3" t="e">
        <f t="shared" ref="G834:G897" si="225">E834/freq.sum.r6e</f>
        <v>#NAME?</v>
      </c>
      <c r="H834" s="4" t="str">
        <f t="shared" ref="H834:H897" si="226">_xlfn.LET(_xlpm.sep,":",_xlpm.w,$F834,LEFT(_xlpm.w,FIND(_xlpm.sep,_xlpm.w)-1))</f>
        <v>dʒu</v>
      </c>
      <c r="I834" s="4" t="str">
        <f t="shared" ref="I834:I897" si="227">_xlfn.LET(_xlpm.sep,":",_xlpm.w,$F834,RIGHT(_xlpm.w,LEN(_xlpm.w)-FIND(_xlpm.sep,_xlpm.w)))</f>
        <v>ju</v>
      </c>
      <c r="J834" s="10">
        <f t="shared" ref="J834:J897" si="228">_xlfn.LET(_xlpm.w,H834,LEN(_xlpm.w))</f>
        <v>3</v>
      </c>
      <c r="K834" s="1">
        <f t="shared" ref="K834:K897" si="229">_xlfn.LET(_xlpm.w,I834,LEN(_xlpm.w))</f>
        <v>2</v>
      </c>
      <c r="L834" s="10">
        <f t="shared" ref="L834:L897" si="230">_xlfn.LET(_xlpm.a,J834,_xlpm.b,K834,MAX(_xlpm.a,_xlpm.b))</f>
        <v>3</v>
      </c>
      <c r="M834" s="1" t="str">
        <f t="shared" ref="M834:M897" si="231">_xlfn.LET(_xlpm.sep,":",_xlpm.w,$F834,_xlfn.CONCAT("-",RIGHT(_xlpm.w,LEN(_xlpm.w)-FIND(_xlpm.sep,_xlpm.w)),"-"))</f>
        <v>-ju-</v>
      </c>
      <c r="N834" s="1" t="str">
        <f t="shared" ref="N834:N897" si="232">_xlfn.LET(_xlpm.sep,":",_xlpm.w,$F834,_xlfn.CONCAT("[",LEFT(_xlpm.w,FIND(_xlpm.sep,_xlpm.w)-1),"]"))</f>
        <v>[dʒu]</v>
      </c>
      <c r="O834" s="3" t="e" cm="1">
        <f t="array" ref="O834">SUM(_xlfn._xlws.FILTER($G$2:$G$2454,_xlfn.MAP($M$2:$M$2454,_xlfn.LAMBDA(_xlpm.x,_xlpm.x=$M834))))</f>
        <v>#NAME?</v>
      </c>
      <c r="P834" s="4" t="e">
        <f t="shared" ref="P834:P897" si="233">$G834/O834</f>
        <v>#NAME?</v>
      </c>
      <c r="Q834" s="6" t="e" cm="1">
        <f t="array" ref="Q834">SUM(_xlfn._xlws.FILTER($G$2:$G$2454,_xlfn.MAP($N$2:$N$2454,_xlfn.LAMBDA(_xlpm.x,_xlpm.x=$N834))))</f>
        <v>#NAME?</v>
      </c>
      <c r="R834" s="4" t="e">
        <f t="shared" ref="R834:R897" si="234">$G834/Q834</f>
        <v>#NAME?</v>
      </c>
      <c r="S834" s="4" t="e">
        <f t="shared" ref="S834:S897" si="235">_xlfn.LET(_xlpm.freq,E834,_xlpm.size,L834+1,_xlpm.F,T834,LOG(1+_xlpm.freq)*LOG(1+_xlpm.size)*_xlpm.F)</f>
        <v>#NAME?</v>
      </c>
      <c r="T834" s="4" t="e">
        <f t="shared" ref="T834:T897" si="236">_xlfn.LET(_xlpm.a,R834,_xlpm.b,P834,2*_xlpm.a*_xlpm.b/(_xlpm.a+_xlpm.b))</f>
        <v>#NAME?</v>
      </c>
      <c r="U834" s="4" t="e">
        <f t="shared" ref="U834:U897" si="237">_xlfn.LET(_xlpm.p,P834,_xlpm.q,R834,LOG(_xlpm.p/_xlpm.q))</f>
        <v>#NAME?</v>
      </c>
      <c r="V834" s="2"/>
      <c r="X834" s="2"/>
      <c r="AC834" s="2"/>
      <c r="AD834" s="2"/>
    </row>
    <row r="835" spans="1:30">
      <c r="A835" s="1" t="str">
        <f t="shared" si="224"/>
        <v>-fi- : [fɪ]</v>
      </c>
      <c r="B835" s="1">
        <f t="shared" si="223"/>
        <v>0</v>
      </c>
      <c r="C835" s="1">
        <f t="shared" si="223"/>
        <v>0</v>
      </c>
      <c r="D835" s="1">
        <f t="shared" si="223"/>
        <v>0</v>
      </c>
      <c r="E835" s="7">
        <v>20</v>
      </c>
      <c r="F835" s="9" t="s">
        <v>454</v>
      </c>
      <c r="G835" s="3" t="e">
        <f t="shared" si="225"/>
        <v>#NAME?</v>
      </c>
      <c r="H835" s="4" t="str">
        <f t="shared" si="226"/>
        <v>fɪ</v>
      </c>
      <c r="I835" s="4" t="str">
        <f t="shared" si="227"/>
        <v>fi</v>
      </c>
      <c r="J835" s="10">
        <f t="shared" si="228"/>
        <v>2</v>
      </c>
      <c r="K835" s="1">
        <f t="shared" si="229"/>
        <v>2</v>
      </c>
      <c r="L835" s="10">
        <f t="shared" si="230"/>
        <v>2</v>
      </c>
      <c r="M835" s="1" t="str">
        <f t="shared" si="231"/>
        <v>-fi-</v>
      </c>
      <c r="N835" s="1" t="str">
        <f t="shared" si="232"/>
        <v>[fɪ]</v>
      </c>
      <c r="O835" s="3" t="e" cm="1">
        <f t="array" ref="O835">SUM(_xlfn._xlws.FILTER($G$2:$G$2454,_xlfn.MAP($M$2:$M$2454,_xlfn.LAMBDA(_xlpm.x,_xlpm.x=$M835))))</f>
        <v>#NAME?</v>
      </c>
      <c r="P835" s="4" t="e">
        <f t="shared" si="233"/>
        <v>#NAME?</v>
      </c>
      <c r="Q835" s="6" t="e" cm="1">
        <f t="array" ref="Q835">SUM(_xlfn._xlws.FILTER($G$2:$G$2454,_xlfn.MAP($N$2:$N$2454,_xlfn.LAMBDA(_xlpm.x,_xlpm.x=$N835))))</f>
        <v>#NAME?</v>
      </c>
      <c r="R835" s="4" t="e">
        <f t="shared" si="234"/>
        <v>#NAME?</v>
      </c>
      <c r="S835" s="4" t="e">
        <f t="shared" si="235"/>
        <v>#NAME?</v>
      </c>
      <c r="T835" s="4" t="e">
        <f t="shared" si="236"/>
        <v>#NAME?</v>
      </c>
      <c r="U835" s="4" t="e">
        <f t="shared" si="237"/>
        <v>#NAME?</v>
      </c>
      <c r="V835" s="2"/>
      <c r="X835" s="2"/>
      <c r="AC835" s="2"/>
      <c r="AD835" s="2"/>
    </row>
    <row r="836" spans="1:30">
      <c r="A836" s="1" t="str">
        <f t="shared" si="224"/>
        <v>-rse- : [ɹsə]</v>
      </c>
      <c r="B836" s="1">
        <f t="shared" si="223"/>
        <v>1</v>
      </c>
      <c r="C836" s="1">
        <f t="shared" si="223"/>
        <v>0</v>
      </c>
      <c r="D836" s="1">
        <f t="shared" si="223"/>
        <v>0</v>
      </c>
      <c r="E836" s="7">
        <v>1</v>
      </c>
      <c r="F836" s="9" t="s">
        <v>1723</v>
      </c>
      <c r="G836" s="3" t="e">
        <f t="shared" si="225"/>
        <v>#NAME?</v>
      </c>
      <c r="H836" s="4" t="str">
        <f t="shared" si="226"/>
        <v>ɹsə</v>
      </c>
      <c r="I836" s="4" t="str">
        <f t="shared" si="227"/>
        <v>rse</v>
      </c>
      <c r="J836" s="10">
        <f t="shared" si="228"/>
        <v>3</v>
      </c>
      <c r="K836" s="1">
        <f t="shared" si="229"/>
        <v>3</v>
      </c>
      <c r="L836" s="10">
        <f t="shared" si="230"/>
        <v>3</v>
      </c>
      <c r="M836" s="1" t="str">
        <f t="shared" si="231"/>
        <v>-rse-</v>
      </c>
      <c r="N836" s="1" t="str">
        <f t="shared" si="232"/>
        <v>[ɹsə]</v>
      </c>
      <c r="O836" s="3" t="e" cm="1">
        <f t="array" ref="O836">SUM(_xlfn._xlws.FILTER($G$2:$G$2454,_xlfn.MAP($M$2:$M$2454,_xlfn.LAMBDA(_xlpm.x,_xlpm.x=$M836))))</f>
        <v>#NAME?</v>
      </c>
      <c r="P836" s="4" t="e">
        <f t="shared" si="233"/>
        <v>#NAME?</v>
      </c>
      <c r="Q836" s="6" t="e" cm="1">
        <f t="array" ref="Q836">SUM(_xlfn._xlws.FILTER($G$2:$G$2454,_xlfn.MAP($N$2:$N$2454,_xlfn.LAMBDA(_xlpm.x,_xlpm.x=$N836))))</f>
        <v>#NAME?</v>
      </c>
      <c r="R836" s="4" t="e">
        <f t="shared" si="234"/>
        <v>#NAME?</v>
      </c>
      <c r="S836" s="4" t="e">
        <f t="shared" si="235"/>
        <v>#NAME?</v>
      </c>
      <c r="T836" s="4" t="e">
        <f t="shared" si="236"/>
        <v>#NAME?</v>
      </c>
      <c r="U836" s="4" t="e">
        <f t="shared" si="237"/>
        <v>#NAME?</v>
      </c>
      <c r="V836" s="2"/>
      <c r="X836" s="2"/>
      <c r="AC836" s="2"/>
      <c r="AD836" s="2"/>
    </row>
    <row r="837" spans="1:30">
      <c r="A837" s="1" t="str">
        <f t="shared" si="224"/>
        <v>-ski- : [skɪ]</v>
      </c>
      <c r="B837" s="1">
        <f t="shared" si="223"/>
        <v>0</v>
      </c>
      <c r="C837" s="1">
        <f t="shared" si="223"/>
        <v>0</v>
      </c>
      <c r="D837" s="1">
        <f t="shared" si="223"/>
        <v>0</v>
      </c>
      <c r="E837" s="7">
        <v>6</v>
      </c>
      <c r="F837" s="9" t="s">
        <v>401</v>
      </c>
      <c r="G837" s="3" t="e">
        <f t="shared" si="225"/>
        <v>#NAME?</v>
      </c>
      <c r="H837" s="4" t="str">
        <f t="shared" si="226"/>
        <v>skɪ</v>
      </c>
      <c r="I837" s="4" t="str">
        <f t="shared" si="227"/>
        <v>ski</v>
      </c>
      <c r="J837" s="10">
        <f t="shared" si="228"/>
        <v>3</v>
      </c>
      <c r="K837" s="1">
        <f t="shared" si="229"/>
        <v>3</v>
      </c>
      <c r="L837" s="10">
        <f t="shared" si="230"/>
        <v>3</v>
      </c>
      <c r="M837" s="1" t="str">
        <f t="shared" si="231"/>
        <v>-ski-</v>
      </c>
      <c r="N837" s="1" t="str">
        <f t="shared" si="232"/>
        <v>[skɪ]</v>
      </c>
      <c r="O837" s="3" t="e" cm="1">
        <f t="array" ref="O837">SUM(_xlfn._xlws.FILTER($G$2:$G$2454,_xlfn.MAP($M$2:$M$2454,_xlfn.LAMBDA(_xlpm.x,_xlpm.x=$M837))))</f>
        <v>#NAME?</v>
      </c>
      <c r="P837" s="4" t="e">
        <f t="shared" si="233"/>
        <v>#NAME?</v>
      </c>
      <c r="Q837" s="6" t="e" cm="1">
        <f t="array" ref="Q837">SUM(_xlfn._xlws.FILTER($G$2:$G$2454,_xlfn.MAP($N$2:$N$2454,_xlfn.LAMBDA(_xlpm.x,_xlpm.x=$N837))))</f>
        <v>#NAME?</v>
      </c>
      <c r="R837" s="4" t="e">
        <f t="shared" si="234"/>
        <v>#NAME?</v>
      </c>
      <c r="S837" s="4" t="e">
        <f t="shared" si="235"/>
        <v>#NAME?</v>
      </c>
      <c r="T837" s="4" t="e">
        <f t="shared" si="236"/>
        <v>#NAME?</v>
      </c>
      <c r="U837" s="4" t="e">
        <f t="shared" si="237"/>
        <v>#NAME?</v>
      </c>
      <c r="V837" s="2"/>
      <c r="X837" s="2"/>
      <c r="AC837" s="2"/>
      <c r="AD837" s="2"/>
    </row>
    <row r="838" spans="1:30">
      <c r="A838" s="1" t="str">
        <f t="shared" si="224"/>
        <v>-xa- : [ɡzæ]</v>
      </c>
      <c r="B838" s="1">
        <f t="shared" si="223"/>
        <v>0</v>
      </c>
      <c r="C838" s="1">
        <f t="shared" si="223"/>
        <v>0</v>
      </c>
      <c r="D838" s="1">
        <f t="shared" si="223"/>
        <v>0</v>
      </c>
      <c r="E838" s="7">
        <v>6</v>
      </c>
      <c r="F838" s="9" t="s">
        <v>431</v>
      </c>
      <c r="G838" s="3" t="e">
        <f t="shared" si="225"/>
        <v>#NAME?</v>
      </c>
      <c r="H838" s="1" t="str">
        <f t="shared" si="226"/>
        <v>ɡzæ</v>
      </c>
      <c r="I838" s="1" t="str">
        <f t="shared" si="227"/>
        <v>xa</v>
      </c>
      <c r="J838" s="10">
        <f t="shared" si="228"/>
        <v>3</v>
      </c>
      <c r="K838" s="1">
        <f t="shared" si="229"/>
        <v>2</v>
      </c>
      <c r="L838" s="10">
        <f t="shared" si="230"/>
        <v>3</v>
      </c>
      <c r="M838" s="1" t="str">
        <f t="shared" si="231"/>
        <v>-xa-</v>
      </c>
      <c r="N838" s="1" t="str">
        <f t="shared" si="232"/>
        <v>[ɡzæ]</v>
      </c>
      <c r="O838" s="3" t="e" cm="1">
        <f t="array" ref="O838">SUM(_xlfn._xlws.FILTER($G$2:$G$2454,_xlfn.MAP($M$2:$M$2454,_xlfn.LAMBDA(_xlpm.x,_xlpm.x=$M838))))</f>
        <v>#NAME?</v>
      </c>
      <c r="P838" s="4" t="e">
        <f t="shared" si="233"/>
        <v>#NAME?</v>
      </c>
      <c r="Q838" s="6" t="e" cm="1">
        <f t="array" ref="Q838">SUM(_xlfn._xlws.FILTER($G$2:$G$2454,_xlfn.MAP($N$2:$N$2454,_xlfn.LAMBDA(_xlpm.x,_xlpm.x=$N838))))</f>
        <v>#NAME?</v>
      </c>
      <c r="R838" s="4" t="e">
        <f t="shared" si="234"/>
        <v>#NAME?</v>
      </c>
      <c r="S838" s="4" t="e">
        <f t="shared" si="235"/>
        <v>#NAME?</v>
      </c>
      <c r="T838" s="4" t="e">
        <f t="shared" si="236"/>
        <v>#NAME?</v>
      </c>
      <c r="U838" s="4" t="e">
        <f t="shared" si="237"/>
        <v>#NAME?</v>
      </c>
      <c r="V838" s="2"/>
      <c r="X838" s="2"/>
      <c r="AC838" s="2"/>
      <c r="AD838" s="2"/>
    </row>
    <row r="839" spans="1:30">
      <c r="A839" s="1" t="str">
        <f t="shared" si="224"/>
        <v>-rne- : [ɹnə]</v>
      </c>
      <c r="B839" s="1">
        <f t="shared" si="223"/>
        <v>1</v>
      </c>
      <c r="C839" s="1">
        <f t="shared" si="223"/>
        <v>0</v>
      </c>
      <c r="D839" s="1">
        <f t="shared" si="223"/>
        <v>0</v>
      </c>
      <c r="E839" s="7">
        <v>2</v>
      </c>
      <c r="F839" s="9" t="s">
        <v>1206</v>
      </c>
      <c r="G839" s="3" t="e">
        <f t="shared" si="225"/>
        <v>#NAME?</v>
      </c>
      <c r="H839" s="4" t="str">
        <f t="shared" si="226"/>
        <v>ɹnə</v>
      </c>
      <c r="I839" s="4" t="str">
        <f t="shared" si="227"/>
        <v>rne</v>
      </c>
      <c r="J839" s="10">
        <f t="shared" si="228"/>
        <v>3</v>
      </c>
      <c r="K839" s="1">
        <f t="shared" si="229"/>
        <v>3</v>
      </c>
      <c r="L839" s="10">
        <f t="shared" si="230"/>
        <v>3</v>
      </c>
      <c r="M839" s="1" t="str">
        <f t="shared" si="231"/>
        <v>-rne-</v>
      </c>
      <c r="N839" s="1" t="str">
        <f t="shared" si="232"/>
        <v>[ɹnə]</v>
      </c>
      <c r="O839" s="3" t="e" cm="1">
        <f t="array" ref="O839">SUM(_xlfn._xlws.FILTER($G$2:$G$2454,_xlfn.MAP($M$2:$M$2454,_xlfn.LAMBDA(_xlpm.x,_xlpm.x=$M839))))</f>
        <v>#NAME?</v>
      </c>
      <c r="P839" s="4" t="e">
        <f t="shared" si="233"/>
        <v>#NAME?</v>
      </c>
      <c r="Q839" s="6" t="e" cm="1">
        <f t="array" ref="Q839">SUM(_xlfn._xlws.FILTER($G$2:$G$2454,_xlfn.MAP($N$2:$N$2454,_xlfn.LAMBDA(_xlpm.x,_xlpm.x=$N839))))</f>
        <v>#NAME?</v>
      </c>
      <c r="R839" s="4" t="e">
        <f t="shared" si="234"/>
        <v>#NAME?</v>
      </c>
      <c r="S839" s="4" t="e">
        <f t="shared" si="235"/>
        <v>#NAME?</v>
      </c>
      <c r="T839" s="4" t="e">
        <f t="shared" si="236"/>
        <v>#NAME?</v>
      </c>
      <c r="U839" s="4" t="e">
        <f t="shared" si="237"/>
        <v>#NAME?</v>
      </c>
      <c r="V839" s="2"/>
      <c r="X839" s="2"/>
      <c r="AC839" s="2"/>
      <c r="AD839" s="2"/>
    </row>
    <row r="840" spans="1:30">
      <c r="A840" s="1" t="str">
        <f t="shared" si="224"/>
        <v>-bu- : [bə]</v>
      </c>
      <c r="B840" s="1">
        <f t="shared" si="223"/>
        <v>0</v>
      </c>
      <c r="C840" s="1">
        <f t="shared" si="223"/>
        <v>0</v>
      </c>
      <c r="D840" s="1">
        <f t="shared" si="223"/>
        <v>0</v>
      </c>
      <c r="E840" s="7">
        <v>2</v>
      </c>
      <c r="F840" s="9" t="s">
        <v>1935</v>
      </c>
      <c r="G840" s="3" t="e">
        <f t="shared" si="225"/>
        <v>#NAME?</v>
      </c>
      <c r="H840" s="4" t="str">
        <f t="shared" si="226"/>
        <v>bə</v>
      </c>
      <c r="I840" s="4" t="str">
        <f t="shared" si="227"/>
        <v>bu</v>
      </c>
      <c r="J840" s="10">
        <f t="shared" si="228"/>
        <v>2</v>
      </c>
      <c r="K840" s="1">
        <f t="shared" si="229"/>
        <v>2</v>
      </c>
      <c r="L840" s="10">
        <f t="shared" si="230"/>
        <v>2</v>
      </c>
      <c r="M840" s="1" t="str">
        <f t="shared" si="231"/>
        <v>-bu-</v>
      </c>
      <c r="N840" s="1" t="str">
        <f t="shared" si="232"/>
        <v>[bə]</v>
      </c>
      <c r="O840" s="3" t="e" cm="1">
        <f t="array" ref="O840">SUM(_xlfn._xlws.FILTER($G$2:$G$2454,_xlfn.MAP($M$2:$M$2454,_xlfn.LAMBDA(_xlpm.x,_xlpm.x=$M840))))</f>
        <v>#NAME?</v>
      </c>
      <c r="P840" s="4" t="e">
        <f t="shared" si="233"/>
        <v>#NAME?</v>
      </c>
      <c r="Q840" s="6" t="e" cm="1">
        <f t="array" ref="Q840">SUM(_xlfn._xlws.FILTER($G$2:$G$2454,_xlfn.MAP($N$2:$N$2454,_xlfn.LAMBDA(_xlpm.x,_xlpm.x=$N840))))</f>
        <v>#NAME?</v>
      </c>
      <c r="R840" s="4" t="e">
        <f t="shared" si="234"/>
        <v>#NAME?</v>
      </c>
      <c r="S840" s="4" t="e">
        <f t="shared" si="235"/>
        <v>#NAME?</v>
      </c>
      <c r="T840" s="4" t="e">
        <f t="shared" si="236"/>
        <v>#NAME?</v>
      </c>
      <c r="U840" s="4" t="e">
        <f t="shared" si="237"/>
        <v>#NAME?</v>
      </c>
      <c r="V840" s="2"/>
      <c r="X840" s="2"/>
      <c r="AC840" s="2"/>
      <c r="AD840" s="2"/>
    </row>
    <row r="841" spans="1:30">
      <c r="A841" s="1" t="str">
        <f t="shared" si="224"/>
        <v>-fra- : [fɹeɪ]</v>
      </c>
      <c r="B841" s="1">
        <f t="shared" si="223"/>
        <v>0</v>
      </c>
      <c r="C841" s="1">
        <f t="shared" si="223"/>
        <v>0</v>
      </c>
      <c r="D841" s="1">
        <f t="shared" si="223"/>
        <v>0</v>
      </c>
      <c r="E841" s="7">
        <v>4</v>
      </c>
      <c r="F841" s="9" t="s">
        <v>615</v>
      </c>
      <c r="G841" s="3" t="e">
        <f t="shared" si="225"/>
        <v>#NAME?</v>
      </c>
      <c r="H841" s="4" t="str">
        <f t="shared" si="226"/>
        <v>fɹeɪ</v>
      </c>
      <c r="I841" s="4" t="str">
        <f t="shared" si="227"/>
        <v>fra</v>
      </c>
      <c r="J841" s="10">
        <f t="shared" si="228"/>
        <v>4</v>
      </c>
      <c r="K841" s="1">
        <f t="shared" si="229"/>
        <v>3</v>
      </c>
      <c r="L841" s="10">
        <f t="shared" si="230"/>
        <v>4</v>
      </c>
      <c r="M841" s="1" t="str">
        <f t="shared" si="231"/>
        <v>-fra-</v>
      </c>
      <c r="N841" s="1" t="str">
        <f t="shared" si="232"/>
        <v>[fɹeɪ]</v>
      </c>
      <c r="O841" s="3" t="e" cm="1">
        <f t="array" ref="O841">SUM(_xlfn._xlws.FILTER($G$2:$G$2454,_xlfn.MAP($M$2:$M$2454,_xlfn.LAMBDA(_xlpm.x,_xlpm.x=$M841))))</f>
        <v>#NAME?</v>
      </c>
      <c r="P841" s="4" t="e">
        <f t="shared" si="233"/>
        <v>#NAME?</v>
      </c>
      <c r="Q841" s="6" t="e" cm="1">
        <f t="array" ref="Q841">SUM(_xlfn._xlws.FILTER($G$2:$G$2454,_xlfn.MAP($N$2:$N$2454,_xlfn.LAMBDA(_xlpm.x,_xlpm.x=$N841))))</f>
        <v>#NAME?</v>
      </c>
      <c r="R841" s="4" t="e">
        <f t="shared" si="234"/>
        <v>#NAME?</v>
      </c>
      <c r="S841" s="4" t="e">
        <f t="shared" si="235"/>
        <v>#NAME?</v>
      </c>
      <c r="T841" s="4" t="e">
        <f t="shared" si="236"/>
        <v>#NAME?</v>
      </c>
      <c r="U841" s="4" t="e">
        <f t="shared" si="237"/>
        <v>#NAME?</v>
      </c>
      <c r="V841" s="2"/>
      <c r="X841" s="2"/>
      <c r="AC841" s="2"/>
      <c r="AD841" s="2"/>
    </row>
    <row r="842" spans="1:30">
      <c r="A842" s="1" t="str">
        <f t="shared" si="224"/>
        <v>-ly- : [li]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2064</v>
      </c>
      <c r="G842" s="3" t="e">
        <f t="shared" si="225"/>
        <v>#NAME?</v>
      </c>
      <c r="H842" s="4" t="str">
        <f t="shared" si="226"/>
        <v>li</v>
      </c>
      <c r="I842" s="4" t="str">
        <f t="shared" si="227"/>
        <v>ly</v>
      </c>
      <c r="J842" s="10">
        <f t="shared" si="228"/>
        <v>2</v>
      </c>
      <c r="K842" s="1">
        <f t="shared" si="229"/>
        <v>2</v>
      </c>
      <c r="L842" s="10">
        <f t="shared" si="230"/>
        <v>2</v>
      </c>
      <c r="M842" s="1" t="str">
        <f t="shared" si="231"/>
        <v>-ly-</v>
      </c>
      <c r="N842" s="1" t="str">
        <f t="shared" si="232"/>
        <v>[li]</v>
      </c>
      <c r="O842" s="3" t="e" cm="1">
        <f t="array" ref="O842">SUM(_xlfn._xlws.FILTER($G$2:$G$2454,_xlfn.MAP($M$2:$M$2454,_xlfn.LAMBDA(_xlpm.x,_xlpm.x=$M842))))</f>
        <v>#NAME?</v>
      </c>
      <c r="P842" s="4" t="e">
        <f t="shared" si="233"/>
        <v>#NAME?</v>
      </c>
      <c r="Q842" s="6" t="e" cm="1">
        <f t="array" ref="Q842">SUM(_xlfn._xlws.FILTER($G$2:$G$2454,_xlfn.MAP($N$2:$N$2454,_xlfn.LAMBDA(_xlpm.x,_xlpm.x=$N842))))</f>
        <v>#NAME?</v>
      </c>
      <c r="R842" s="4" t="e">
        <f t="shared" si="234"/>
        <v>#NAME?</v>
      </c>
      <c r="S842" s="4" t="e">
        <f t="shared" si="235"/>
        <v>#NAME?</v>
      </c>
      <c r="T842" s="4" t="e">
        <f t="shared" si="236"/>
        <v>#NAME?</v>
      </c>
      <c r="U842" s="4" t="e">
        <f t="shared" si="237"/>
        <v>#NAME?</v>
      </c>
      <c r="V842" s="2"/>
      <c r="X842" s="2"/>
      <c r="AC842" s="2"/>
      <c r="AD842" s="2"/>
    </row>
    <row r="843" spans="1:30">
      <c r="A843" s="1" t="str">
        <f t="shared" si="224"/>
        <v>-x- : []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1917</v>
      </c>
      <c r="G843" s="3" t="e">
        <f t="shared" si="225"/>
        <v>#NAME?</v>
      </c>
      <c r="H843" s="1" t="str">
        <f t="shared" si="226"/>
        <v/>
      </c>
      <c r="I843" s="1" t="str">
        <f t="shared" si="227"/>
        <v>x</v>
      </c>
      <c r="J843" s="10">
        <f t="shared" si="228"/>
        <v>0</v>
      </c>
      <c r="K843" s="1">
        <f t="shared" si="229"/>
        <v>1</v>
      </c>
      <c r="L843" s="10">
        <f t="shared" si="230"/>
        <v>1</v>
      </c>
      <c r="M843" s="1" t="str">
        <f t="shared" si="231"/>
        <v>-x-</v>
      </c>
      <c r="N843" s="1" t="str">
        <f t="shared" si="232"/>
        <v>[]</v>
      </c>
      <c r="O843" s="3" t="e" cm="1">
        <f t="array" ref="O843">SUM(_xlfn._xlws.FILTER($G$2:$G$2454,_xlfn.MAP($M$2:$M$2454,_xlfn.LAMBDA(_xlpm.x,_xlpm.x=$M843))))</f>
        <v>#NAME?</v>
      </c>
      <c r="P843" s="4" t="e">
        <f t="shared" si="233"/>
        <v>#NAME?</v>
      </c>
      <c r="Q843" s="6" t="e" cm="1">
        <f t="array" ref="Q843">SUM(_xlfn._xlws.FILTER($G$2:$G$2454,_xlfn.MAP($N$2:$N$2454,_xlfn.LAMBDA(_xlpm.x,_xlpm.x=$N843))))</f>
        <v>#NAME?</v>
      </c>
      <c r="R843" s="4" t="e">
        <f t="shared" si="234"/>
        <v>#NAME?</v>
      </c>
      <c r="S843" s="4" t="e">
        <f t="shared" si="235"/>
        <v>#NAME?</v>
      </c>
      <c r="T843" s="4" t="e">
        <f t="shared" si="236"/>
        <v>#NAME?</v>
      </c>
      <c r="U843" s="4" t="e">
        <f t="shared" si="237"/>
        <v>#NAME?</v>
      </c>
      <c r="V843" s="2"/>
      <c r="X843" s="2"/>
      <c r="AC843" s="2"/>
      <c r="AD843" s="2"/>
    </row>
    <row r="844" spans="1:30">
      <c r="A844" s="1" t="str">
        <f t="shared" si="224"/>
        <v>-wi- : [wɪ]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17</v>
      </c>
      <c r="F844" s="9" t="s">
        <v>466</v>
      </c>
      <c r="G844" s="3" t="e">
        <f t="shared" si="225"/>
        <v>#NAME?</v>
      </c>
      <c r="H844" s="4" t="str">
        <f t="shared" si="226"/>
        <v>wɪ</v>
      </c>
      <c r="I844" s="4" t="str">
        <f t="shared" si="227"/>
        <v>wi</v>
      </c>
      <c r="J844" s="10">
        <f t="shared" si="228"/>
        <v>2</v>
      </c>
      <c r="K844" s="1">
        <f t="shared" si="229"/>
        <v>2</v>
      </c>
      <c r="L844" s="10">
        <f t="shared" si="230"/>
        <v>2</v>
      </c>
      <c r="M844" s="1" t="str">
        <f t="shared" si="231"/>
        <v>-wi-</v>
      </c>
      <c r="N844" s="1" t="str">
        <f t="shared" si="232"/>
        <v>[wɪ]</v>
      </c>
      <c r="O844" s="3" t="e" cm="1">
        <f t="array" ref="O844">SUM(_xlfn._xlws.FILTER($G$2:$G$2454,_xlfn.MAP($M$2:$M$2454,_xlfn.LAMBDA(_xlpm.x,_xlpm.x=$M844))))</f>
        <v>#NAME?</v>
      </c>
      <c r="P844" s="4" t="e">
        <f t="shared" si="233"/>
        <v>#NAME?</v>
      </c>
      <c r="Q844" s="6" t="e" cm="1">
        <f t="array" ref="Q844">SUM(_xlfn._xlws.FILTER($G$2:$G$2454,_xlfn.MAP($N$2:$N$2454,_xlfn.LAMBDA(_xlpm.x,_xlpm.x=$N844))))</f>
        <v>#NAME?</v>
      </c>
      <c r="R844" s="4" t="e">
        <f t="shared" si="234"/>
        <v>#NAME?</v>
      </c>
      <c r="S844" s="4" t="e">
        <f t="shared" si="235"/>
        <v>#NAME?</v>
      </c>
      <c r="T844" s="4" t="e">
        <f t="shared" si="236"/>
        <v>#NAME?</v>
      </c>
      <c r="U844" s="4" t="e">
        <f t="shared" si="237"/>
        <v>#NAME?</v>
      </c>
      <c r="V844" s="2"/>
      <c r="X844" s="2"/>
      <c r="AC844" s="2"/>
      <c r="AD844" s="2"/>
    </row>
    <row r="845" spans="1:30">
      <c r="A845" s="1" t="str">
        <f t="shared" si="224"/>
        <v>-gu- : [ɡɜ]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2402</v>
      </c>
      <c r="G845" s="3" t="e">
        <f t="shared" si="225"/>
        <v>#NAME?</v>
      </c>
      <c r="H845" s="4" t="str">
        <f t="shared" si="226"/>
        <v>ɡɜ</v>
      </c>
      <c r="I845" s="4" t="str">
        <f t="shared" si="227"/>
        <v>gu</v>
      </c>
      <c r="J845" s="10">
        <f t="shared" si="228"/>
        <v>2</v>
      </c>
      <c r="K845" s="1">
        <f t="shared" si="229"/>
        <v>2</v>
      </c>
      <c r="L845" s="10">
        <f t="shared" si="230"/>
        <v>2</v>
      </c>
      <c r="M845" s="1" t="str">
        <f t="shared" si="231"/>
        <v>-gu-</v>
      </c>
      <c r="N845" s="1" t="str">
        <f t="shared" si="232"/>
        <v>[ɡɜ]</v>
      </c>
      <c r="O845" s="3" t="e" cm="1">
        <f t="array" ref="O845">SUM(_xlfn._xlws.FILTER($G$2:$G$2454,_xlfn.MAP($M$2:$M$2454,_xlfn.LAMBDA(_xlpm.x,_xlpm.x=$M845))))</f>
        <v>#NAME?</v>
      </c>
      <c r="P845" s="4" t="e">
        <f t="shared" si="233"/>
        <v>#NAME?</v>
      </c>
      <c r="Q845" s="6" t="e" cm="1">
        <f t="array" ref="Q845">SUM(_xlfn._xlws.FILTER($G$2:$G$2454,_xlfn.MAP($N$2:$N$2454,_xlfn.LAMBDA(_xlpm.x,_xlpm.x=$N845))))</f>
        <v>#NAME?</v>
      </c>
      <c r="R845" s="4" t="e">
        <f t="shared" si="234"/>
        <v>#NAME?</v>
      </c>
      <c r="S845" s="4" t="e">
        <f t="shared" si="235"/>
        <v>#NAME?</v>
      </c>
      <c r="T845" s="4" t="e">
        <f t="shared" si="236"/>
        <v>#NAME?</v>
      </c>
      <c r="U845" s="4" t="e">
        <f t="shared" si="237"/>
        <v>#NAME?</v>
      </c>
      <c r="V845" s="2"/>
      <c r="X845" s="2"/>
      <c r="AC845" s="2"/>
      <c r="AD845" s="2"/>
    </row>
    <row r="846" spans="1:30">
      <c r="A846" s="1" t="str">
        <f t="shared" si="224"/>
        <v>-t- : [tə]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2262</v>
      </c>
      <c r="G846" s="3" t="e">
        <f t="shared" si="225"/>
        <v>#NAME?</v>
      </c>
      <c r="H846" s="4" t="str">
        <f t="shared" si="226"/>
        <v>tə</v>
      </c>
      <c r="I846" s="4" t="str">
        <f t="shared" si="227"/>
        <v>t</v>
      </c>
      <c r="J846" s="10">
        <f t="shared" si="228"/>
        <v>2</v>
      </c>
      <c r="K846" s="1">
        <f t="shared" si="229"/>
        <v>1</v>
      </c>
      <c r="L846" s="10">
        <f t="shared" si="230"/>
        <v>2</v>
      </c>
      <c r="M846" s="1" t="str">
        <f t="shared" si="231"/>
        <v>-t-</v>
      </c>
      <c r="N846" s="1" t="str">
        <f t="shared" si="232"/>
        <v>[tə]</v>
      </c>
      <c r="O846" s="3" t="e" cm="1">
        <f t="array" ref="O846">SUM(_xlfn._xlws.FILTER($G$2:$G$2454,_xlfn.MAP($M$2:$M$2454,_xlfn.LAMBDA(_xlpm.x,_xlpm.x=$M846))))</f>
        <v>#NAME?</v>
      </c>
      <c r="P846" s="4" t="e">
        <f t="shared" si="233"/>
        <v>#NAME?</v>
      </c>
      <c r="Q846" s="6" t="e" cm="1">
        <f t="array" ref="Q846">SUM(_xlfn._xlws.FILTER($G$2:$G$2454,_xlfn.MAP($N$2:$N$2454,_xlfn.LAMBDA(_xlpm.x,_xlpm.x=$N846))))</f>
        <v>#NAME?</v>
      </c>
      <c r="R846" s="4" t="e">
        <f t="shared" si="234"/>
        <v>#NAME?</v>
      </c>
      <c r="S846" s="4" t="e">
        <f t="shared" si="235"/>
        <v>#NAME?</v>
      </c>
      <c r="T846" s="4" t="e">
        <f t="shared" si="236"/>
        <v>#NAME?</v>
      </c>
      <c r="U846" s="4" t="e">
        <f t="shared" si="237"/>
        <v>#NAME?</v>
      </c>
      <c r="V846" s="2"/>
      <c r="X846" s="2"/>
      <c r="AC846" s="2"/>
      <c r="AD846" s="2"/>
    </row>
    <row r="847" spans="1:30">
      <c r="A847" s="1" t="str">
        <f t="shared" si="224"/>
        <v>-fa- : [fɔ]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2</v>
      </c>
      <c r="F847" s="9" t="s">
        <v>1622</v>
      </c>
      <c r="G847" s="3" t="e">
        <f t="shared" si="225"/>
        <v>#NAME?</v>
      </c>
      <c r="H847" s="4" t="str">
        <f t="shared" si="226"/>
        <v>fɔ</v>
      </c>
      <c r="I847" s="4" t="str">
        <f t="shared" si="227"/>
        <v>fa</v>
      </c>
      <c r="J847" s="10">
        <f t="shared" si="228"/>
        <v>2</v>
      </c>
      <c r="K847" s="1">
        <f t="shared" si="229"/>
        <v>2</v>
      </c>
      <c r="L847" s="10">
        <f t="shared" si="230"/>
        <v>2</v>
      </c>
      <c r="M847" s="1" t="str">
        <f t="shared" si="231"/>
        <v>-fa-</v>
      </c>
      <c r="N847" s="1" t="str">
        <f t="shared" si="232"/>
        <v>[fɔ]</v>
      </c>
      <c r="O847" s="3" t="e" cm="1">
        <f t="array" ref="O847">SUM(_xlfn._xlws.FILTER($G$2:$G$2454,_xlfn.MAP($M$2:$M$2454,_xlfn.LAMBDA(_xlpm.x,_xlpm.x=$M847))))</f>
        <v>#NAME?</v>
      </c>
      <c r="P847" s="4" t="e">
        <f t="shared" si="233"/>
        <v>#NAME?</v>
      </c>
      <c r="Q847" s="6" t="e" cm="1">
        <f t="array" ref="Q847">SUM(_xlfn._xlws.FILTER($G$2:$G$2454,_xlfn.MAP($N$2:$N$2454,_xlfn.LAMBDA(_xlpm.x,_xlpm.x=$N847))))</f>
        <v>#NAME?</v>
      </c>
      <c r="R847" s="4" t="e">
        <f t="shared" si="234"/>
        <v>#NAME?</v>
      </c>
      <c r="S847" s="4" t="e">
        <f t="shared" si="235"/>
        <v>#NAME?</v>
      </c>
      <c r="T847" s="4" t="e">
        <f t="shared" si="236"/>
        <v>#NAME?</v>
      </c>
      <c r="U847" s="4" t="e">
        <f t="shared" si="237"/>
        <v>#NAME?</v>
      </c>
      <c r="V847" s="2"/>
      <c r="X847" s="2"/>
      <c r="AC847" s="2"/>
      <c r="AD847" s="2"/>
    </row>
    <row r="848" spans="1:30">
      <c r="A848" s="1" t="str">
        <f t="shared" si="224"/>
        <v>-be- : [bɪ]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24</v>
      </c>
      <c r="F848" s="9" t="s">
        <v>595</v>
      </c>
      <c r="G848" s="3" t="e">
        <f t="shared" si="225"/>
        <v>#NAME?</v>
      </c>
      <c r="H848" s="4" t="str">
        <f t="shared" si="226"/>
        <v>bɪ</v>
      </c>
      <c r="I848" s="4" t="str">
        <f t="shared" si="227"/>
        <v>be</v>
      </c>
      <c r="J848" s="10">
        <f t="shared" si="228"/>
        <v>2</v>
      </c>
      <c r="K848" s="1">
        <f t="shared" si="229"/>
        <v>2</v>
      </c>
      <c r="L848" s="10">
        <f t="shared" si="230"/>
        <v>2</v>
      </c>
      <c r="M848" s="1" t="str">
        <f t="shared" si="231"/>
        <v>-be-</v>
      </c>
      <c r="N848" s="1" t="str">
        <f t="shared" si="232"/>
        <v>[bɪ]</v>
      </c>
      <c r="O848" s="3" t="e" cm="1">
        <f t="array" ref="O848">SUM(_xlfn._xlws.FILTER($G$2:$G$2454,_xlfn.MAP($M$2:$M$2454,_xlfn.LAMBDA(_xlpm.x,_xlpm.x=$M848))))</f>
        <v>#NAME?</v>
      </c>
      <c r="P848" s="4" t="e">
        <f t="shared" si="233"/>
        <v>#NAME?</v>
      </c>
      <c r="Q848" s="6" t="e" cm="1">
        <f t="array" ref="Q848">SUM(_xlfn._xlws.FILTER($G$2:$G$2454,_xlfn.MAP($N$2:$N$2454,_xlfn.LAMBDA(_xlpm.x,_xlpm.x=$N848))))</f>
        <v>#NAME?</v>
      </c>
      <c r="R848" s="4" t="e">
        <f t="shared" si="234"/>
        <v>#NAME?</v>
      </c>
      <c r="S848" s="4" t="e">
        <f t="shared" si="235"/>
        <v>#NAME?</v>
      </c>
      <c r="T848" s="4" t="e">
        <f t="shared" si="236"/>
        <v>#NAME?</v>
      </c>
      <c r="U848" s="4" t="e">
        <f t="shared" si="237"/>
        <v>#NAME?</v>
      </c>
      <c r="V848" s="2"/>
      <c r="X848" s="2"/>
      <c r="AC848" s="2"/>
      <c r="AD848" s="2"/>
    </row>
    <row r="849" spans="1:30">
      <c r="A849" s="1" t="str">
        <f t="shared" si="224"/>
        <v>-spi- : [spɪ]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7</v>
      </c>
      <c r="F849" s="9" t="s">
        <v>411</v>
      </c>
      <c r="G849" s="3" t="e">
        <f t="shared" si="225"/>
        <v>#NAME?</v>
      </c>
      <c r="H849" s="4" t="str">
        <f t="shared" si="226"/>
        <v>spɪ</v>
      </c>
      <c r="I849" s="4" t="str">
        <f t="shared" si="227"/>
        <v>spi</v>
      </c>
      <c r="J849" s="10">
        <f t="shared" si="228"/>
        <v>3</v>
      </c>
      <c r="K849" s="1">
        <f t="shared" si="229"/>
        <v>3</v>
      </c>
      <c r="L849" s="10">
        <f t="shared" si="230"/>
        <v>3</v>
      </c>
      <c r="M849" s="1" t="str">
        <f t="shared" si="231"/>
        <v>-spi-</v>
      </c>
      <c r="N849" s="1" t="str">
        <f t="shared" si="232"/>
        <v>[spɪ]</v>
      </c>
      <c r="O849" s="3" t="e" cm="1">
        <f t="array" ref="O849">SUM(_xlfn._xlws.FILTER($G$2:$G$2454,_xlfn.MAP($M$2:$M$2454,_xlfn.LAMBDA(_xlpm.x,_xlpm.x=$M849))))</f>
        <v>#NAME?</v>
      </c>
      <c r="P849" s="4" t="e">
        <f t="shared" si="233"/>
        <v>#NAME?</v>
      </c>
      <c r="Q849" s="6" t="e" cm="1">
        <f t="array" ref="Q849">SUM(_xlfn._xlws.FILTER($G$2:$G$2454,_xlfn.MAP($N$2:$N$2454,_xlfn.LAMBDA(_xlpm.x,_xlpm.x=$N849))))</f>
        <v>#NAME?</v>
      </c>
      <c r="R849" s="4" t="e">
        <f t="shared" si="234"/>
        <v>#NAME?</v>
      </c>
      <c r="S849" s="4" t="e">
        <f t="shared" si="235"/>
        <v>#NAME?</v>
      </c>
      <c r="T849" s="4" t="e">
        <f t="shared" si="236"/>
        <v>#NAME?</v>
      </c>
      <c r="U849" s="4" t="e">
        <f t="shared" si="237"/>
        <v>#NAME?</v>
      </c>
      <c r="V849" s="2"/>
      <c r="X849" s="2"/>
      <c r="AC849" s="2"/>
      <c r="AD849" s="2"/>
    </row>
    <row r="850" spans="1:30">
      <c r="A850" s="1" t="str">
        <f t="shared" si="224"/>
        <v>-cts- : [kts]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8</v>
      </c>
      <c r="F850" s="9" t="s">
        <v>103</v>
      </c>
      <c r="G850" s="3" t="e">
        <f t="shared" si="225"/>
        <v>#NAME?</v>
      </c>
      <c r="H850" s="4" t="str">
        <f t="shared" si="226"/>
        <v>kts</v>
      </c>
      <c r="I850" s="4" t="str">
        <f t="shared" si="227"/>
        <v>cts</v>
      </c>
      <c r="J850" s="10">
        <f t="shared" si="228"/>
        <v>3</v>
      </c>
      <c r="K850" s="1">
        <f t="shared" si="229"/>
        <v>3</v>
      </c>
      <c r="L850" s="10">
        <f t="shared" si="230"/>
        <v>3</v>
      </c>
      <c r="M850" s="1" t="str">
        <f t="shared" si="231"/>
        <v>-cts-</v>
      </c>
      <c r="N850" s="1" t="str">
        <f t="shared" si="232"/>
        <v>[kts]</v>
      </c>
      <c r="O850" s="3" t="e" cm="1">
        <f t="array" ref="O850">SUM(_xlfn._xlws.FILTER($G$2:$G$2454,_xlfn.MAP($M$2:$M$2454,_xlfn.LAMBDA(_xlpm.x,_xlpm.x=$M850))))</f>
        <v>#NAME?</v>
      </c>
      <c r="P850" s="4" t="e">
        <f t="shared" si="233"/>
        <v>#NAME?</v>
      </c>
      <c r="Q850" s="6" t="e" cm="1">
        <f t="array" ref="Q850">SUM(_xlfn._xlws.FILTER($G$2:$G$2454,_xlfn.MAP($N$2:$N$2454,_xlfn.LAMBDA(_xlpm.x,_xlpm.x=$N850))))</f>
        <v>#NAME?</v>
      </c>
      <c r="R850" s="4" t="e">
        <f t="shared" si="234"/>
        <v>#NAME?</v>
      </c>
      <c r="S850" s="4" t="e">
        <f t="shared" si="235"/>
        <v>#NAME?</v>
      </c>
      <c r="T850" s="4" t="e">
        <f t="shared" si="236"/>
        <v>#NAME?</v>
      </c>
      <c r="U850" s="4" t="e">
        <f t="shared" si="237"/>
        <v>#NAME?</v>
      </c>
      <c r="V850" s="2"/>
      <c r="X850" s="2"/>
      <c r="AC850" s="2"/>
      <c r="AD850" s="2"/>
    </row>
    <row r="851" spans="1:30">
      <c r="A851" s="1" t="str">
        <f t="shared" si="224"/>
        <v>-nds- : [ndz]</v>
      </c>
      <c r="B851" s="1">
        <f t="shared" si="238"/>
        <v>0</v>
      </c>
      <c r="C851" s="1">
        <f t="shared" si="238"/>
        <v>0</v>
      </c>
      <c r="D851" s="1">
        <f t="shared" si="238"/>
        <v>1</v>
      </c>
      <c r="E851" s="7">
        <v>8</v>
      </c>
      <c r="F851" s="9" t="s">
        <v>177</v>
      </c>
      <c r="G851" s="3" t="e">
        <f t="shared" si="225"/>
        <v>#NAME?</v>
      </c>
      <c r="H851" s="4" t="str">
        <f t="shared" si="226"/>
        <v>ndz</v>
      </c>
      <c r="I851" s="4" t="str">
        <f t="shared" si="227"/>
        <v>nds</v>
      </c>
      <c r="J851" s="10">
        <f t="shared" si="228"/>
        <v>3</v>
      </c>
      <c r="K851" s="1">
        <f t="shared" si="229"/>
        <v>3</v>
      </c>
      <c r="L851" s="10">
        <f t="shared" si="230"/>
        <v>3</v>
      </c>
      <c r="M851" s="1" t="str">
        <f t="shared" si="231"/>
        <v>-nds-</v>
      </c>
      <c r="N851" s="1" t="str">
        <f t="shared" si="232"/>
        <v>[ndz]</v>
      </c>
      <c r="O851" s="3" t="e" cm="1">
        <f t="array" ref="O851">SUM(_xlfn._xlws.FILTER($G$2:$G$2454,_xlfn.MAP($M$2:$M$2454,_xlfn.LAMBDA(_xlpm.x,_xlpm.x=$M851))))</f>
        <v>#NAME?</v>
      </c>
      <c r="P851" s="4" t="e">
        <f t="shared" si="233"/>
        <v>#NAME?</v>
      </c>
      <c r="Q851" s="6" t="e" cm="1">
        <f t="array" ref="Q851">SUM(_xlfn._xlws.FILTER($G$2:$G$2454,_xlfn.MAP($N$2:$N$2454,_xlfn.LAMBDA(_xlpm.x,_xlpm.x=$N851))))</f>
        <v>#NAME?</v>
      </c>
      <c r="R851" s="4" t="e">
        <f t="shared" si="234"/>
        <v>#NAME?</v>
      </c>
      <c r="S851" s="4" t="e">
        <f t="shared" si="235"/>
        <v>#NAME?</v>
      </c>
      <c r="T851" s="4" t="e">
        <f t="shared" si="236"/>
        <v>#NAME?</v>
      </c>
      <c r="U851" s="4" t="e">
        <f t="shared" si="237"/>
        <v>#NAME?</v>
      </c>
      <c r="V851" s="2"/>
      <c r="X851" s="2"/>
      <c r="AC851" s="2"/>
      <c r="AD851" s="2"/>
    </row>
    <row r="852" spans="1:30">
      <c r="A852" s="1" t="str">
        <f t="shared" si="224"/>
        <v>-ce- : [sɛ]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16</v>
      </c>
      <c r="F852" s="9" t="s">
        <v>905</v>
      </c>
      <c r="G852" s="3" t="e">
        <f t="shared" si="225"/>
        <v>#NAME?</v>
      </c>
      <c r="H852" s="4" t="str">
        <f t="shared" si="226"/>
        <v>sɛ</v>
      </c>
      <c r="I852" s="4" t="str">
        <f t="shared" si="227"/>
        <v>ce</v>
      </c>
      <c r="J852" s="10">
        <f t="shared" si="228"/>
        <v>2</v>
      </c>
      <c r="K852" s="1">
        <f t="shared" si="229"/>
        <v>2</v>
      </c>
      <c r="L852" s="10">
        <f t="shared" si="230"/>
        <v>2</v>
      </c>
      <c r="M852" s="1" t="str">
        <f t="shared" si="231"/>
        <v>-ce-</v>
      </c>
      <c r="N852" s="1" t="str">
        <f t="shared" si="232"/>
        <v>[sɛ]</v>
      </c>
      <c r="O852" s="3" t="e" cm="1">
        <f t="array" ref="O852">SUM(_xlfn._xlws.FILTER($G$2:$G$2454,_xlfn.MAP($M$2:$M$2454,_xlfn.LAMBDA(_xlpm.x,_xlpm.x=$M852))))</f>
        <v>#NAME?</v>
      </c>
      <c r="P852" s="4" t="e">
        <f t="shared" si="233"/>
        <v>#NAME?</v>
      </c>
      <c r="Q852" s="6" t="e" cm="1">
        <f t="array" ref="Q852">SUM(_xlfn._xlws.FILTER($G$2:$G$2454,_xlfn.MAP($N$2:$N$2454,_xlfn.LAMBDA(_xlpm.x,_xlpm.x=$N852))))</f>
        <v>#NAME?</v>
      </c>
      <c r="R852" s="4" t="e">
        <f t="shared" si="234"/>
        <v>#NAME?</v>
      </c>
      <c r="S852" s="4" t="e">
        <f t="shared" si="235"/>
        <v>#NAME?</v>
      </c>
      <c r="T852" s="4" t="e">
        <f t="shared" si="236"/>
        <v>#NAME?</v>
      </c>
      <c r="U852" s="4" t="e">
        <f t="shared" si="237"/>
        <v>#NAME?</v>
      </c>
      <c r="V852" s="2"/>
      <c r="X852" s="2"/>
      <c r="AC852" s="2"/>
      <c r="AD852" s="2"/>
    </row>
    <row r="853" spans="1:30">
      <c r="A853" s="1" t="str">
        <f t="shared" si="224"/>
        <v>-re- : [ɹɪ]</v>
      </c>
      <c r="B853" s="1">
        <f t="shared" si="238"/>
        <v>1</v>
      </c>
      <c r="C853" s="1">
        <f t="shared" si="238"/>
        <v>0</v>
      </c>
      <c r="D853" s="1">
        <f t="shared" si="238"/>
        <v>0</v>
      </c>
      <c r="E853" s="7">
        <v>85</v>
      </c>
      <c r="F853" s="9" t="s">
        <v>489</v>
      </c>
      <c r="G853" s="3" t="e">
        <f t="shared" si="225"/>
        <v>#NAME?</v>
      </c>
      <c r="H853" s="4" t="str">
        <f t="shared" si="226"/>
        <v>ɹɪ</v>
      </c>
      <c r="I853" s="4" t="str">
        <f t="shared" si="227"/>
        <v>re</v>
      </c>
      <c r="J853" s="10">
        <f t="shared" si="228"/>
        <v>2</v>
      </c>
      <c r="K853" s="1">
        <f t="shared" si="229"/>
        <v>2</v>
      </c>
      <c r="L853" s="10">
        <f t="shared" si="230"/>
        <v>2</v>
      </c>
      <c r="M853" s="1" t="str">
        <f t="shared" si="231"/>
        <v>-re-</v>
      </c>
      <c r="N853" s="1" t="str">
        <f t="shared" si="232"/>
        <v>[ɹɪ]</v>
      </c>
      <c r="O853" s="3" t="e" cm="1">
        <f t="array" ref="O853">SUM(_xlfn._xlws.FILTER($G$2:$G$2454,_xlfn.MAP($M$2:$M$2454,_xlfn.LAMBDA(_xlpm.x,_xlpm.x=$M853))))</f>
        <v>#NAME?</v>
      </c>
      <c r="P853" s="4" t="e">
        <f t="shared" si="233"/>
        <v>#NAME?</v>
      </c>
      <c r="Q853" s="6" t="e" cm="1">
        <f t="array" ref="Q853">SUM(_xlfn._xlws.FILTER($G$2:$G$2454,_xlfn.MAP($N$2:$N$2454,_xlfn.LAMBDA(_xlpm.x,_xlpm.x=$N853))))</f>
        <v>#NAME?</v>
      </c>
      <c r="R853" s="4" t="e">
        <f t="shared" si="234"/>
        <v>#NAME?</v>
      </c>
      <c r="S853" s="4" t="e">
        <f t="shared" si="235"/>
        <v>#NAME?</v>
      </c>
      <c r="T853" s="4" t="e">
        <f t="shared" si="236"/>
        <v>#NAME?</v>
      </c>
      <c r="U853" s="4" t="e">
        <f t="shared" si="237"/>
        <v>#NAME?</v>
      </c>
      <c r="V853" s="2"/>
      <c r="X853" s="2"/>
      <c r="AC853" s="2"/>
      <c r="AD853" s="2"/>
    </row>
    <row r="854" spans="1:30">
      <c r="A854" s="1" t="str">
        <f t="shared" si="224"/>
        <v>-li- : [lə]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19</v>
      </c>
      <c r="F854" s="9" t="s">
        <v>1042</v>
      </c>
      <c r="G854" s="3" t="e">
        <f t="shared" si="225"/>
        <v>#NAME?</v>
      </c>
      <c r="H854" s="4" t="str">
        <f t="shared" si="226"/>
        <v>lə</v>
      </c>
      <c r="I854" s="4" t="str">
        <f t="shared" si="227"/>
        <v>li</v>
      </c>
      <c r="J854" s="10">
        <f t="shared" si="228"/>
        <v>2</v>
      </c>
      <c r="K854" s="1">
        <f t="shared" si="229"/>
        <v>2</v>
      </c>
      <c r="L854" s="10">
        <f t="shared" si="230"/>
        <v>2</v>
      </c>
      <c r="M854" s="1" t="str">
        <f t="shared" si="231"/>
        <v>-li-</v>
      </c>
      <c r="N854" s="1" t="str">
        <f t="shared" si="232"/>
        <v>[lə]</v>
      </c>
      <c r="O854" s="3" t="e" cm="1">
        <f t="array" ref="O854">SUM(_xlfn._xlws.FILTER($G$2:$G$2454,_xlfn.MAP($M$2:$M$2454,_xlfn.LAMBDA(_xlpm.x,_xlpm.x=$M854))))</f>
        <v>#NAME?</v>
      </c>
      <c r="P854" s="4" t="e">
        <f t="shared" si="233"/>
        <v>#NAME?</v>
      </c>
      <c r="Q854" s="6" t="e" cm="1">
        <f t="array" ref="Q854">SUM(_xlfn._xlws.FILTER($G$2:$G$2454,_xlfn.MAP($N$2:$N$2454,_xlfn.LAMBDA(_xlpm.x,_xlpm.x=$N854))))</f>
        <v>#NAME?</v>
      </c>
      <c r="R854" s="4" t="e">
        <f t="shared" si="234"/>
        <v>#NAME?</v>
      </c>
      <c r="S854" s="4" t="e">
        <f t="shared" si="235"/>
        <v>#NAME?</v>
      </c>
      <c r="T854" s="4" t="e">
        <f t="shared" si="236"/>
        <v>#NAME?</v>
      </c>
      <c r="U854" s="4" t="e">
        <f t="shared" si="237"/>
        <v>#NAME?</v>
      </c>
      <c r="V854" s="2"/>
      <c r="X854" s="2"/>
      <c r="AC854" s="2"/>
      <c r="AD854" s="2"/>
    </row>
    <row r="855" spans="1:30">
      <c r="A855" s="1" t="str">
        <f t="shared" si="224"/>
        <v>-bu- : [bɛ]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2</v>
      </c>
      <c r="F855" s="9" t="s">
        <v>1677</v>
      </c>
      <c r="G855" s="3" t="e">
        <f t="shared" si="225"/>
        <v>#NAME?</v>
      </c>
      <c r="H855" s="1" t="str">
        <f t="shared" si="226"/>
        <v>bɛ</v>
      </c>
      <c r="I855" s="1" t="str">
        <f t="shared" si="227"/>
        <v>bu</v>
      </c>
      <c r="J855" s="10">
        <f t="shared" si="228"/>
        <v>2</v>
      </c>
      <c r="K855" s="1">
        <f t="shared" si="229"/>
        <v>2</v>
      </c>
      <c r="L855" s="10">
        <f t="shared" si="230"/>
        <v>2</v>
      </c>
      <c r="M855" s="1" t="str">
        <f t="shared" si="231"/>
        <v>-bu-</v>
      </c>
      <c r="N855" s="1" t="str">
        <f t="shared" si="232"/>
        <v>[bɛ]</v>
      </c>
      <c r="O855" s="3" t="e" cm="1">
        <f t="array" ref="O855">SUM(_xlfn._xlws.FILTER($G$2:$G$2454,_xlfn.MAP($M$2:$M$2454,_xlfn.LAMBDA(_xlpm.x,_xlpm.x=$M855))))</f>
        <v>#NAME?</v>
      </c>
      <c r="P855" s="4" t="e">
        <f t="shared" si="233"/>
        <v>#NAME?</v>
      </c>
      <c r="Q855" s="6" t="e" cm="1">
        <f t="array" ref="Q855">SUM(_xlfn._xlws.FILTER($G$2:$G$2454,_xlfn.MAP($N$2:$N$2454,_xlfn.LAMBDA(_xlpm.x,_xlpm.x=$N855))))</f>
        <v>#NAME?</v>
      </c>
      <c r="R855" s="4" t="e">
        <f t="shared" si="234"/>
        <v>#NAME?</v>
      </c>
      <c r="S855" s="4" t="e">
        <f t="shared" si="235"/>
        <v>#NAME?</v>
      </c>
      <c r="T855" s="4" t="e">
        <f t="shared" si="236"/>
        <v>#NAME?</v>
      </c>
      <c r="U855" s="4" t="e">
        <f t="shared" si="237"/>
        <v>#NAME?</v>
      </c>
      <c r="V855" s="2"/>
      <c r="X855" s="2"/>
      <c r="AC855" s="2"/>
      <c r="AD855" s="2"/>
    </row>
    <row r="856" spans="1:30">
      <c r="A856" s="1" t="str">
        <f t="shared" si="224"/>
        <v>-nte- : [ntə]</v>
      </c>
      <c r="B856" s="1">
        <f t="shared" si="238"/>
        <v>0</v>
      </c>
      <c r="C856" s="1">
        <f t="shared" si="238"/>
        <v>0</v>
      </c>
      <c r="D856" s="1">
        <f t="shared" si="238"/>
        <v>1</v>
      </c>
      <c r="E856" s="7">
        <v>23</v>
      </c>
      <c r="F856" s="9" t="s">
        <v>385</v>
      </c>
      <c r="G856" s="3" t="e">
        <f t="shared" si="225"/>
        <v>#NAME?</v>
      </c>
      <c r="H856" s="4" t="str">
        <f t="shared" si="226"/>
        <v>ntə</v>
      </c>
      <c r="I856" s="4" t="str">
        <f t="shared" si="227"/>
        <v>nte</v>
      </c>
      <c r="J856" s="10">
        <f t="shared" si="228"/>
        <v>3</v>
      </c>
      <c r="K856" s="1">
        <f t="shared" si="229"/>
        <v>3</v>
      </c>
      <c r="L856" s="10">
        <f t="shared" si="230"/>
        <v>3</v>
      </c>
      <c r="M856" s="1" t="str">
        <f t="shared" si="231"/>
        <v>-nte-</v>
      </c>
      <c r="N856" s="1" t="str">
        <f t="shared" si="232"/>
        <v>[ntə]</v>
      </c>
      <c r="O856" s="3" t="e" cm="1">
        <f t="array" ref="O856">SUM(_xlfn._xlws.FILTER($G$2:$G$2454,_xlfn.MAP($M$2:$M$2454,_xlfn.LAMBDA(_xlpm.x,_xlpm.x=$M856))))</f>
        <v>#NAME?</v>
      </c>
      <c r="P856" s="4" t="e">
        <f t="shared" si="233"/>
        <v>#NAME?</v>
      </c>
      <c r="Q856" s="6" t="e" cm="1">
        <f t="array" ref="Q856">SUM(_xlfn._xlws.FILTER($G$2:$G$2454,_xlfn.MAP($N$2:$N$2454,_xlfn.LAMBDA(_xlpm.x,_xlpm.x=$N856))))</f>
        <v>#NAME?</v>
      </c>
      <c r="R856" s="4" t="e">
        <f t="shared" si="234"/>
        <v>#NAME?</v>
      </c>
      <c r="S856" s="4" t="e">
        <f t="shared" si="235"/>
        <v>#NAME?</v>
      </c>
      <c r="T856" s="4" t="e">
        <f t="shared" si="236"/>
        <v>#NAME?</v>
      </c>
      <c r="U856" s="4" t="e">
        <f t="shared" si="237"/>
        <v>#NAME?</v>
      </c>
      <c r="V856" s="2"/>
      <c r="X856" s="2"/>
      <c r="AC856" s="2"/>
      <c r="AD856" s="2"/>
    </row>
    <row r="857" spans="1:30">
      <c r="A857" s="1" t="str">
        <f t="shared" si="224"/>
        <v>-ble- : [bl]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36</v>
      </c>
      <c r="F857" s="9" t="s">
        <v>13</v>
      </c>
      <c r="G857" s="3" t="e">
        <f t="shared" si="225"/>
        <v>#NAME?</v>
      </c>
      <c r="H857" s="4" t="str">
        <f t="shared" si="226"/>
        <v>bl</v>
      </c>
      <c r="I857" s="4" t="str">
        <f t="shared" si="227"/>
        <v>ble</v>
      </c>
      <c r="J857" s="10">
        <f t="shared" si="228"/>
        <v>2</v>
      </c>
      <c r="K857" s="1">
        <f t="shared" si="229"/>
        <v>3</v>
      </c>
      <c r="L857" s="10">
        <f t="shared" si="230"/>
        <v>3</v>
      </c>
      <c r="M857" s="1" t="str">
        <f t="shared" si="231"/>
        <v>-ble-</v>
      </c>
      <c r="N857" s="1" t="str">
        <f t="shared" si="232"/>
        <v>[bl]</v>
      </c>
      <c r="O857" s="3" t="e" cm="1">
        <f t="array" ref="O857">SUM(_xlfn._xlws.FILTER($G$2:$G$2454,_xlfn.MAP($M$2:$M$2454,_xlfn.LAMBDA(_xlpm.x,_xlpm.x=$M857))))</f>
        <v>#NAME?</v>
      </c>
      <c r="P857" s="4" t="e">
        <f t="shared" si="233"/>
        <v>#NAME?</v>
      </c>
      <c r="Q857" s="6" t="e" cm="1">
        <f t="array" ref="Q857">SUM(_xlfn._xlws.FILTER($G$2:$G$2454,_xlfn.MAP($N$2:$N$2454,_xlfn.LAMBDA(_xlpm.x,_xlpm.x=$N857))))</f>
        <v>#NAME?</v>
      </c>
      <c r="R857" s="4" t="e">
        <f t="shared" si="234"/>
        <v>#NAME?</v>
      </c>
      <c r="S857" s="4" t="e">
        <f t="shared" si="235"/>
        <v>#NAME?</v>
      </c>
      <c r="T857" s="4" t="e">
        <f t="shared" si="236"/>
        <v>#NAME?</v>
      </c>
      <c r="U857" s="4" t="e">
        <f t="shared" si="237"/>
        <v>#NAME?</v>
      </c>
      <c r="V857" s="2"/>
      <c r="X857" s="2"/>
      <c r="AC857" s="2"/>
      <c r="AD857" s="2"/>
    </row>
    <row r="858" spans="1:30">
      <c r="A858" s="1" t="str">
        <f t="shared" si="224"/>
        <v>-stri- : [stɹɪ]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6</v>
      </c>
      <c r="F858" s="9" t="s">
        <v>477</v>
      </c>
      <c r="G858" s="3" t="e">
        <f t="shared" si="225"/>
        <v>#NAME?</v>
      </c>
      <c r="H858" s="4" t="str">
        <f t="shared" si="226"/>
        <v>stɹɪ</v>
      </c>
      <c r="I858" s="4" t="str">
        <f t="shared" si="227"/>
        <v>stri</v>
      </c>
      <c r="J858" s="10">
        <f t="shared" si="228"/>
        <v>4</v>
      </c>
      <c r="K858" s="1">
        <f t="shared" si="229"/>
        <v>4</v>
      </c>
      <c r="L858" s="10">
        <f t="shared" si="230"/>
        <v>4</v>
      </c>
      <c r="M858" s="1" t="str">
        <f t="shared" si="231"/>
        <v>-stri-</v>
      </c>
      <c r="N858" s="1" t="str">
        <f t="shared" si="232"/>
        <v>[stɹɪ]</v>
      </c>
      <c r="O858" s="3" t="e" cm="1">
        <f t="array" ref="O858">SUM(_xlfn._xlws.FILTER($G$2:$G$2454,_xlfn.MAP($M$2:$M$2454,_xlfn.LAMBDA(_xlpm.x,_xlpm.x=$M858))))</f>
        <v>#NAME?</v>
      </c>
      <c r="P858" s="4" t="e">
        <f t="shared" si="233"/>
        <v>#NAME?</v>
      </c>
      <c r="Q858" s="6" t="e" cm="1">
        <f t="array" ref="Q858">SUM(_xlfn._xlws.FILTER($G$2:$G$2454,_xlfn.MAP($N$2:$N$2454,_xlfn.LAMBDA(_xlpm.x,_xlpm.x=$N858))))</f>
        <v>#NAME?</v>
      </c>
      <c r="R858" s="4" t="e">
        <f t="shared" si="234"/>
        <v>#NAME?</v>
      </c>
      <c r="S858" s="4" t="e">
        <f t="shared" si="235"/>
        <v>#NAME?</v>
      </c>
      <c r="T858" s="4" t="e">
        <f t="shared" si="236"/>
        <v>#NAME?</v>
      </c>
      <c r="U858" s="4" t="e">
        <f t="shared" si="237"/>
        <v>#NAME?</v>
      </c>
      <c r="V858" s="2"/>
      <c r="X858" s="2"/>
      <c r="AC858" s="2"/>
      <c r="AD858" s="2"/>
    </row>
    <row r="859" spans="1:30">
      <c r="A859" s="1" t="str">
        <f t="shared" si="224"/>
        <v>-wo- : [wɪ]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1829</v>
      </c>
      <c r="G859" s="3" t="e">
        <f t="shared" si="225"/>
        <v>#NAME?</v>
      </c>
      <c r="H859" s="1" t="str">
        <f t="shared" si="226"/>
        <v>wɪ</v>
      </c>
      <c r="I859" s="1" t="str">
        <f t="shared" si="227"/>
        <v>wo</v>
      </c>
      <c r="J859" s="10">
        <f t="shared" si="228"/>
        <v>2</v>
      </c>
      <c r="K859" s="1">
        <f t="shared" si="229"/>
        <v>2</v>
      </c>
      <c r="L859" s="10">
        <f t="shared" si="230"/>
        <v>2</v>
      </c>
      <c r="M859" s="1" t="str">
        <f t="shared" si="231"/>
        <v>-wo-</v>
      </c>
      <c r="N859" s="1" t="str">
        <f t="shared" si="232"/>
        <v>[wɪ]</v>
      </c>
      <c r="O859" s="3" t="e" cm="1">
        <f t="array" ref="O859">SUM(_xlfn._xlws.FILTER($G$2:$G$2454,_xlfn.MAP($M$2:$M$2454,_xlfn.LAMBDA(_xlpm.x,_xlpm.x=$M859))))</f>
        <v>#NAME?</v>
      </c>
      <c r="P859" s="4" t="e">
        <f t="shared" si="233"/>
        <v>#NAME?</v>
      </c>
      <c r="Q859" s="6" t="e" cm="1">
        <f t="array" ref="Q859">SUM(_xlfn._xlws.FILTER($G$2:$G$2454,_xlfn.MAP($N$2:$N$2454,_xlfn.LAMBDA(_xlpm.x,_xlpm.x=$N859))))</f>
        <v>#NAME?</v>
      </c>
      <c r="R859" s="4" t="e">
        <f t="shared" si="234"/>
        <v>#NAME?</v>
      </c>
      <c r="S859" s="4" t="e">
        <f t="shared" si="235"/>
        <v>#NAME?</v>
      </c>
      <c r="T859" s="4" t="e">
        <f t="shared" si="236"/>
        <v>#NAME?</v>
      </c>
      <c r="U859" s="4" t="e">
        <f t="shared" si="237"/>
        <v>#NAME?</v>
      </c>
      <c r="V859" s="2"/>
      <c r="X859" s="2"/>
      <c r="AC859" s="2"/>
      <c r="AD859" s="2"/>
    </row>
    <row r="860" spans="1:30">
      <c r="A860" s="1" t="str">
        <f t="shared" si="224"/>
        <v>-fa- : [fə]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2</v>
      </c>
      <c r="F860" s="9" t="s">
        <v>1739</v>
      </c>
      <c r="G860" s="3" t="e">
        <f t="shared" si="225"/>
        <v>#NAME?</v>
      </c>
      <c r="H860" s="4" t="str">
        <f t="shared" si="226"/>
        <v>fə</v>
      </c>
      <c r="I860" s="4" t="str">
        <f t="shared" si="227"/>
        <v>fa</v>
      </c>
      <c r="J860" s="10">
        <f t="shared" si="228"/>
        <v>2</v>
      </c>
      <c r="K860" s="1">
        <f t="shared" si="229"/>
        <v>2</v>
      </c>
      <c r="L860" s="10">
        <f t="shared" si="230"/>
        <v>2</v>
      </c>
      <c r="M860" s="1" t="str">
        <f t="shared" si="231"/>
        <v>-fa-</v>
      </c>
      <c r="N860" s="1" t="str">
        <f t="shared" si="232"/>
        <v>[fə]</v>
      </c>
      <c r="O860" s="3" t="e" cm="1">
        <f t="array" ref="O860">SUM(_xlfn._xlws.FILTER($G$2:$G$2454,_xlfn.MAP($M$2:$M$2454,_xlfn.LAMBDA(_xlpm.x,_xlpm.x=$M860))))</f>
        <v>#NAME?</v>
      </c>
      <c r="P860" s="4" t="e">
        <f t="shared" si="233"/>
        <v>#NAME?</v>
      </c>
      <c r="Q860" s="6" t="e" cm="1">
        <f t="array" ref="Q860">SUM(_xlfn._xlws.FILTER($G$2:$G$2454,_xlfn.MAP($N$2:$N$2454,_xlfn.LAMBDA(_xlpm.x,_xlpm.x=$N860))))</f>
        <v>#NAME?</v>
      </c>
      <c r="R860" s="4" t="e">
        <f t="shared" si="234"/>
        <v>#NAME?</v>
      </c>
      <c r="S860" s="4" t="e">
        <f t="shared" si="235"/>
        <v>#NAME?</v>
      </c>
      <c r="T860" s="4" t="e">
        <f t="shared" si="236"/>
        <v>#NAME?</v>
      </c>
      <c r="U860" s="4" t="e">
        <f t="shared" si="237"/>
        <v>#NAME?</v>
      </c>
      <c r="V860" s="2"/>
      <c r="X860" s="2"/>
      <c r="AC860" s="2"/>
      <c r="AD860" s="2"/>
    </row>
    <row r="861" spans="1:30">
      <c r="A861" s="1" t="str">
        <f t="shared" si="224"/>
        <v>-lf- : [lf]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10</v>
      </c>
      <c r="F861" s="9" t="s">
        <v>117</v>
      </c>
      <c r="G861" s="3" t="e">
        <f t="shared" si="225"/>
        <v>#NAME?</v>
      </c>
      <c r="H861" s="4" t="str">
        <f t="shared" si="226"/>
        <v>lf</v>
      </c>
      <c r="I861" s="4" t="str">
        <f t="shared" si="227"/>
        <v>lf</v>
      </c>
      <c r="J861" s="10">
        <f t="shared" si="228"/>
        <v>2</v>
      </c>
      <c r="K861" s="1">
        <f t="shared" si="229"/>
        <v>2</v>
      </c>
      <c r="L861" s="10">
        <f t="shared" si="230"/>
        <v>2</v>
      </c>
      <c r="M861" s="1" t="str">
        <f t="shared" si="231"/>
        <v>-lf-</v>
      </c>
      <c r="N861" s="1" t="str">
        <f t="shared" si="232"/>
        <v>[lf]</v>
      </c>
      <c r="O861" s="3" t="e" cm="1">
        <f t="array" ref="O861">SUM(_xlfn._xlws.FILTER($G$2:$G$2454,_xlfn.MAP($M$2:$M$2454,_xlfn.LAMBDA(_xlpm.x,_xlpm.x=$M861))))</f>
        <v>#NAME?</v>
      </c>
      <c r="P861" s="4" t="e">
        <f t="shared" si="233"/>
        <v>#NAME?</v>
      </c>
      <c r="Q861" s="6" t="e" cm="1">
        <f t="array" ref="Q861">SUM(_xlfn._xlws.FILTER($G$2:$G$2454,_xlfn.MAP($N$2:$N$2454,_xlfn.LAMBDA(_xlpm.x,_xlpm.x=$N861))))</f>
        <v>#NAME?</v>
      </c>
      <c r="R861" s="4" t="e">
        <f t="shared" si="234"/>
        <v>#NAME?</v>
      </c>
      <c r="S861" s="4" t="e">
        <f t="shared" si="235"/>
        <v>#NAME?</v>
      </c>
      <c r="T861" s="4" t="e">
        <f t="shared" si="236"/>
        <v>#NAME?</v>
      </c>
      <c r="U861" s="4" t="e">
        <f t="shared" si="237"/>
        <v>#NAME?</v>
      </c>
      <c r="V861" s="2"/>
      <c r="X861" s="2"/>
      <c r="AC861" s="2"/>
      <c r="AD861" s="2"/>
    </row>
    <row r="862" spans="1:30">
      <c r="A862" s="1" t="str">
        <f t="shared" si="224"/>
        <v>-fe- : [f]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4</v>
      </c>
      <c r="F862" s="9" t="s">
        <v>44</v>
      </c>
      <c r="G862" s="3" t="e">
        <f t="shared" si="225"/>
        <v>#NAME?</v>
      </c>
      <c r="H862" s="4" t="str">
        <f t="shared" si="226"/>
        <v>f</v>
      </c>
      <c r="I862" s="4" t="str">
        <f t="shared" si="227"/>
        <v>fe</v>
      </c>
      <c r="J862" s="10">
        <f t="shared" si="228"/>
        <v>1</v>
      </c>
      <c r="K862" s="1">
        <f t="shared" si="229"/>
        <v>2</v>
      </c>
      <c r="L862" s="10">
        <f t="shared" si="230"/>
        <v>2</v>
      </c>
      <c r="M862" s="1" t="str">
        <f t="shared" si="231"/>
        <v>-fe-</v>
      </c>
      <c r="N862" s="1" t="str">
        <f t="shared" si="232"/>
        <v>[f]</v>
      </c>
      <c r="O862" s="3" t="e" cm="1">
        <f t="array" ref="O862">SUM(_xlfn._xlws.FILTER($G$2:$G$2454,_xlfn.MAP($M$2:$M$2454,_xlfn.LAMBDA(_xlpm.x,_xlpm.x=$M862))))</f>
        <v>#NAME?</v>
      </c>
      <c r="P862" s="4" t="e">
        <f t="shared" si="233"/>
        <v>#NAME?</v>
      </c>
      <c r="Q862" s="6" t="e" cm="1">
        <f t="array" ref="Q862">SUM(_xlfn._xlws.FILTER($G$2:$G$2454,_xlfn.MAP($N$2:$N$2454,_xlfn.LAMBDA(_xlpm.x,_xlpm.x=$N862))))</f>
        <v>#NAME?</v>
      </c>
      <c r="R862" s="4" t="e">
        <f t="shared" si="234"/>
        <v>#NAME?</v>
      </c>
      <c r="S862" s="4" t="e">
        <f t="shared" si="235"/>
        <v>#NAME?</v>
      </c>
      <c r="T862" s="4" t="e">
        <f t="shared" si="236"/>
        <v>#NAME?</v>
      </c>
      <c r="U862" s="4" t="e">
        <f t="shared" si="237"/>
        <v>#NAME?</v>
      </c>
      <c r="V862" s="2"/>
      <c r="X862" s="2"/>
      <c r="AC862" s="2"/>
      <c r="AD862" s="2"/>
    </row>
    <row r="863" spans="1:30">
      <c r="A863" s="1" t="str">
        <f t="shared" si="224"/>
        <v>-rou- : [ɹu]</v>
      </c>
      <c r="B863" s="1">
        <f t="shared" si="239"/>
        <v>1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2381</v>
      </c>
      <c r="G863" s="3" t="e">
        <f t="shared" si="225"/>
        <v>#NAME?</v>
      </c>
      <c r="H863" s="4" t="str">
        <f t="shared" si="226"/>
        <v>ɹu</v>
      </c>
      <c r="I863" s="4" t="str">
        <f t="shared" si="227"/>
        <v>rou</v>
      </c>
      <c r="J863" s="10">
        <f t="shared" si="228"/>
        <v>2</v>
      </c>
      <c r="K863" s="1">
        <f t="shared" si="229"/>
        <v>3</v>
      </c>
      <c r="L863" s="10">
        <f t="shared" si="230"/>
        <v>3</v>
      </c>
      <c r="M863" s="1" t="str">
        <f t="shared" si="231"/>
        <v>-rou-</v>
      </c>
      <c r="N863" s="1" t="str">
        <f t="shared" si="232"/>
        <v>[ɹu]</v>
      </c>
      <c r="O863" s="3" t="e" cm="1">
        <f t="array" ref="O863">SUM(_xlfn._xlws.FILTER($G$2:$G$2454,_xlfn.MAP($M$2:$M$2454,_xlfn.LAMBDA(_xlpm.x,_xlpm.x=$M863))))</f>
        <v>#NAME?</v>
      </c>
      <c r="P863" s="4" t="e">
        <f t="shared" si="233"/>
        <v>#NAME?</v>
      </c>
      <c r="Q863" s="6" t="e" cm="1">
        <f t="array" ref="Q863">SUM(_xlfn._xlws.FILTER($G$2:$G$2454,_xlfn.MAP($N$2:$N$2454,_xlfn.LAMBDA(_xlpm.x,_xlpm.x=$N863))))</f>
        <v>#NAME?</v>
      </c>
      <c r="R863" s="4" t="e">
        <f t="shared" si="234"/>
        <v>#NAME?</v>
      </c>
      <c r="S863" s="4" t="e">
        <f t="shared" si="235"/>
        <v>#NAME?</v>
      </c>
      <c r="T863" s="4" t="e">
        <f t="shared" si="236"/>
        <v>#NAME?</v>
      </c>
      <c r="U863" s="4" t="e">
        <f t="shared" si="237"/>
        <v>#NAME?</v>
      </c>
      <c r="V863" s="2"/>
      <c r="X863" s="2"/>
      <c r="AC863" s="2"/>
      <c r="AD863" s="2"/>
    </row>
    <row r="864" spans="1:30">
      <c r="A864" s="1" t="str">
        <f t="shared" si="224"/>
        <v>-bli- : [blɪ]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8</v>
      </c>
      <c r="F864" s="9" t="s">
        <v>442</v>
      </c>
      <c r="G864" s="3" t="e">
        <f t="shared" si="225"/>
        <v>#NAME?</v>
      </c>
      <c r="H864" s="4" t="str">
        <f t="shared" si="226"/>
        <v>blɪ</v>
      </c>
      <c r="I864" s="4" t="str">
        <f t="shared" si="227"/>
        <v>bli</v>
      </c>
      <c r="J864" s="10">
        <f t="shared" si="228"/>
        <v>3</v>
      </c>
      <c r="K864" s="1">
        <f t="shared" si="229"/>
        <v>3</v>
      </c>
      <c r="L864" s="10">
        <f t="shared" si="230"/>
        <v>3</v>
      </c>
      <c r="M864" s="1" t="str">
        <f t="shared" si="231"/>
        <v>-bli-</v>
      </c>
      <c r="N864" s="1" t="str">
        <f t="shared" si="232"/>
        <v>[blɪ]</v>
      </c>
      <c r="O864" s="3" t="e" cm="1">
        <f t="array" ref="O864">SUM(_xlfn._xlws.FILTER($G$2:$G$2454,_xlfn.MAP($M$2:$M$2454,_xlfn.LAMBDA(_xlpm.x,_xlpm.x=$M864))))</f>
        <v>#NAME?</v>
      </c>
      <c r="P864" s="4" t="e">
        <f t="shared" si="233"/>
        <v>#NAME?</v>
      </c>
      <c r="Q864" s="6" t="e" cm="1">
        <f t="array" ref="Q864">SUM(_xlfn._xlws.FILTER($G$2:$G$2454,_xlfn.MAP($N$2:$N$2454,_xlfn.LAMBDA(_xlpm.x,_xlpm.x=$N864))))</f>
        <v>#NAME?</v>
      </c>
      <c r="R864" s="4" t="e">
        <f t="shared" si="234"/>
        <v>#NAME?</v>
      </c>
      <c r="S864" s="4" t="e">
        <f t="shared" si="235"/>
        <v>#NAME?</v>
      </c>
      <c r="T864" s="4" t="e">
        <f t="shared" si="236"/>
        <v>#NAME?</v>
      </c>
      <c r="U864" s="4" t="e">
        <f t="shared" si="237"/>
        <v>#NAME?</v>
      </c>
      <c r="V864" s="2"/>
      <c r="X864" s="2"/>
      <c r="AC864" s="2"/>
      <c r="AD864" s="2"/>
    </row>
    <row r="865" spans="1:30">
      <c r="A865" s="1" t="str">
        <f t="shared" si="224"/>
        <v>-so- : [zə]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9</v>
      </c>
      <c r="F865" s="9" t="s">
        <v>1150</v>
      </c>
      <c r="G865" s="3" t="e">
        <f t="shared" si="225"/>
        <v>#NAME?</v>
      </c>
      <c r="H865" s="4" t="str">
        <f t="shared" si="226"/>
        <v>zə</v>
      </c>
      <c r="I865" s="4" t="str">
        <f t="shared" si="227"/>
        <v>so</v>
      </c>
      <c r="J865" s="10">
        <f t="shared" si="228"/>
        <v>2</v>
      </c>
      <c r="K865" s="1">
        <f t="shared" si="229"/>
        <v>2</v>
      </c>
      <c r="L865" s="10">
        <f t="shared" si="230"/>
        <v>2</v>
      </c>
      <c r="M865" s="1" t="str">
        <f t="shared" si="231"/>
        <v>-so-</v>
      </c>
      <c r="N865" s="1" t="str">
        <f t="shared" si="232"/>
        <v>[zə]</v>
      </c>
      <c r="O865" s="3" t="e" cm="1">
        <f t="array" ref="O865">SUM(_xlfn._xlws.FILTER($G$2:$G$2454,_xlfn.MAP($M$2:$M$2454,_xlfn.LAMBDA(_xlpm.x,_xlpm.x=$M865))))</f>
        <v>#NAME?</v>
      </c>
      <c r="P865" s="4" t="e">
        <f t="shared" si="233"/>
        <v>#NAME?</v>
      </c>
      <c r="Q865" s="6" t="e" cm="1">
        <f t="array" ref="Q865">SUM(_xlfn._xlws.FILTER($G$2:$G$2454,_xlfn.MAP($N$2:$N$2454,_xlfn.LAMBDA(_xlpm.x,_xlpm.x=$N865))))</f>
        <v>#NAME?</v>
      </c>
      <c r="R865" s="4" t="e">
        <f t="shared" si="234"/>
        <v>#NAME?</v>
      </c>
      <c r="S865" s="4" t="e">
        <f t="shared" si="235"/>
        <v>#NAME?</v>
      </c>
      <c r="T865" s="4" t="e">
        <f t="shared" si="236"/>
        <v>#NAME?</v>
      </c>
      <c r="U865" s="4" t="e">
        <f t="shared" si="237"/>
        <v>#NAME?</v>
      </c>
      <c r="V865" s="2"/>
      <c r="X865" s="2"/>
      <c r="AC865" s="2"/>
      <c r="AD865" s="2"/>
    </row>
    <row r="866" spans="1:30">
      <c r="A866" s="1" t="str">
        <f t="shared" si="224"/>
        <v>-dy- : [di]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30</v>
      </c>
      <c r="G866" s="3" t="e">
        <f t="shared" si="225"/>
        <v>#NAME?</v>
      </c>
      <c r="H866" s="1" t="str">
        <f t="shared" si="226"/>
        <v>di</v>
      </c>
      <c r="I866" s="1" t="str">
        <f t="shared" si="227"/>
        <v>dy</v>
      </c>
      <c r="J866" s="10">
        <f t="shared" si="228"/>
        <v>2</v>
      </c>
      <c r="K866" s="1">
        <f t="shared" si="229"/>
        <v>2</v>
      </c>
      <c r="L866" s="10">
        <f t="shared" si="230"/>
        <v>2</v>
      </c>
      <c r="M866" s="1" t="str">
        <f t="shared" si="231"/>
        <v>-dy-</v>
      </c>
      <c r="N866" s="1" t="str">
        <f t="shared" si="232"/>
        <v>[di]</v>
      </c>
      <c r="O866" s="3" t="e" cm="1">
        <f t="array" ref="O866">SUM(_xlfn._xlws.FILTER($G$2:$G$2454,_xlfn.MAP($M$2:$M$2454,_xlfn.LAMBDA(_xlpm.x,_xlpm.x=$M866))))</f>
        <v>#NAME?</v>
      </c>
      <c r="P866" s="4" t="e">
        <f t="shared" si="233"/>
        <v>#NAME?</v>
      </c>
      <c r="Q866" s="6" t="e" cm="1">
        <f t="array" ref="Q866">SUM(_xlfn._xlws.FILTER($G$2:$G$2454,_xlfn.MAP($N$2:$N$2454,_xlfn.LAMBDA(_xlpm.x,_xlpm.x=$N866))))</f>
        <v>#NAME?</v>
      </c>
      <c r="R866" s="4" t="e">
        <f t="shared" si="234"/>
        <v>#NAME?</v>
      </c>
      <c r="S866" s="4" t="e">
        <f t="shared" si="235"/>
        <v>#NAME?</v>
      </c>
      <c r="T866" s="4" t="e">
        <f t="shared" si="236"/>
        <v>#NAME?</v>
      </c>
      <c r="U866" s="4" t="e">
        <f t="shared" si="237"/>
        <v>#NAME?</v>
      </c>
      <c r="V866" s="2"/>
      <c r="X866" s="2"/>
      <c r="AC866" s="2"/>
      <c r="AD866" s="2"/>
    </row>
    <row r="867" spans="1:30">
      <c r="A867" s="1" t="str">
        <f t="shared" si="224"/>
        <v>-llow- : [ləʊ]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9</v>
      </c>
      <c r="F867" s="9" t="s">
        <v>398</v>
      </c>
      <c r="G867" s="3" t="e">
        <f t="shared" si="225"/>
        <v>#NAME?</v>
      </c>
      <c r="H867" s="1" t="str">
        <f t="shared" si="226"/>
        <v>ləʊ</v>
      </c>
      <c r="I867" s="1" t="str">
        <f t="shared" si="227"/>
        <v>llow</v>
      </c>
      <c r="J867" s="10">
        <f t="shared" si="228"/>
        <v>3</v>
      </c>
      <c r="K867" s="1">
        <f t="shared" si="229"/>
        <v>4</v>
      </c>
      <c r="L867" s="10">
        <f t="shared" si="230"/>
        <v>4</v>
      </c>
      <c r="M867" s="1" t="str">
        <f t="shared" si="231"/>
        <v>-llow-</v>
      </c>
      <c r="N867" s="1" t="str">
        <f t="shared" si="232"/>
        <v>[ləʊ]</v>
      </c>
      <c r="O867" s="3" t="e" cm="1">
        <f t="array" ref="O867">SUM(_xlfn._xlws.FILTER($G$2:$G$2454,_xlfn.MAP($M$2:$M$2454,_xlfn.LAMBDA(_xlpm.x,_xlpm.x=$M867))))</f>
        <v>#NAME?</v>
      </c>
      <c r="P867" s="4" t="e">
        <f t="shared" si="233"/>
        <v>#NAME?</v>
      </c>
      <c r="Q867" s="6" t="e" cm="1">
        <f t="array" ref="Q867">SUM(_xlfn._xlws.FILTER($G$2:$G$2454,_xlfn.MAP($N$2:$N$2454,_xlfn.LAMBDA(_xlpm.x,_xlpm.x=$N867))))</f>
        <v>#NAME?</v>
      </c>
      <c r="R867" s="4" t="e">
        <f t="shared" si="234"/>
        <v>#NAME?</v>
      </c>
      <c r="S867" s="4" t="e">
        <f t="shared" si="235"/>
        <v>#NAME?</v>
      </c>
      <c r="T867" s="4" t="e">
        <f t="shared" si="236"/>
        <v>#NAME?</v>
      </c>
      <c r="U867" s="4" t="e">
        <f t="shared" si="237"/>
        <v>#NAME?</v>
      </c>
      <c r="V867" s="2"/>
      <c r="X867" s="2"/>
      <c r="AC867" s="2"/>
      <c r="AD867" s="2"/>
    </row>
    <row r="868" spans="1:30">
      <c r="A868" s="1" t="str">
        <f t="shared" si="224"/>
        <v>-bi- : [bə]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1817</v>
      </c>
      <c r="G868" s="3" t="e">
        <f t="shared" si="225"/>
        <v>#NAME?</v>
      </c>
      <c r="H868" s="4" t="str">
        <f t="shared" si="226"/>
        <v>bə</v>
      </c>
      <c r="I868" s="4" t="str">
        <f t="shared" si="227"/>
        <v>bi</v>
      </c>
      <c r="J868" s="10">
        <f t="shared" si="228"/>
        <v>2</v>
      </c>
      <c r="K868" s="1">
        <f t="shared" si="229"/>
        <v>2</v>
      </c>
      <c r="L868" s="10">
        <f t="shared" si="230"/>
        <v>2</v>
      </c>
      <c r="M868" s="1" t="str">
        <f t="shared" si="231"/>
        <v>-bi-</v>
      </c>
      <c r="N868" s="1" t="str">
        <f t="shared" si="232"/>
        <v>[bə]</v>
      </c>
      <c r="O868" s="3" t="e" cm="1">
        <f t="array" ref="O868">SUM(_xlfn._xlws.FILTER($G$2:$G$2454,_xlfn.MAP($M$2:$M$2454,_xlfn.LAMBDA(_xlpm.x,_xlpm.x=$M868))))</f>
        <v>#NAME?</v>
      </c>
      <c r="P868" s="4" t="e">
        <f t="shared" si="233"/>
        <v>#NAME?</v>
      </c>
      <c r="Q868" s="6" t="e" cm="1">
        <f t="array" ref="Q868">SUM(_xlfn._xlws.FILTER($G$2:$G$2454,_xlfn.MAP($N$2:$N$2454,_xlfn.LAMBDA(_xlpm.x,_xlpm.x=$N868))))</f>
        <v>#NAME?</v>
      </c>
      <c r="R868" s="4" t="e">
        <f t="shared" si="234"/>
        <v>#NAME?</v>
      </c>
      <c r="S868" s="4" t="e">
        <f t="shared" si="235"/>
        <v>#NAME?</v>
      </c>
      <c r="T868" s="4" t="e">
        <f t="shared" si="236"/>
        <v>#NAME?</v>
      </c>
      <c r="U868" s="4" t="e">
        <f t="shared" si="237"/>
        <v>#NAME?</v>
      </c>
      <c r="V868" s="2"/>
      <c r="X868" s="2"/>
      <c r="AC868" s="2"/>
      <c r="AD868" s="2"/>
    </row>
    <row r="869" spans="1:30">
      <c r="A869" s="1" t="str">
        <f t="shared" si="224"/>
        <v>-fo- : [fɔ]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31</v>
      </c>
      <c r="F869" s="9" t="s">
        <v>365</v>
      </c>
      <c r="G869" s="3" t="e">
        <f t="shared" si="225"/>
        <v>#NAME?</v>
      </c>
      <c r="H869" s="4" t="str">
        <f t="shared" si="226"/>
        <v>fɔ</v>
      </c>
      <c r="I869" s="4" t="str">
        <f t="shared" si="227"/>
        <v>fo</v>
      </c>
      <c r="J869" s="10">
        <f t="shared" si="228"/>
        <v>2</v>
      </c>
      <c r="K869" s="1">
        <f t="shared" si="229"/>
        <v>2</v>
      </c>
      <c r="L869" s="10">
        <f t="shared" si="230"/>
        <v>2</v>
      </c>
      <c r="M869" s="1" t="str">
        <f t="shared" si="231"/>
        <v>-fo-</v>
      </c>
      <c r="N869" s="1" t="str">
        <f t="shared" si="232"/>
        <v>[fɔ]</v>
      </c>
      <c r="O869" s="3" t="e" cm="1">
        <f t="array" ref="O869">SUM(_xlfn._xlws.FILTER($G$2:$G$2454,_xlfn.MAP($M$2:$M$2454,_xlfn.LAMBDA(_xlpm.x,_xlpm.x=$M869))))</f>
        <v>#NAME?</v>
      </c>
      <c r="P869" s="4" t="e">
        <f t="shared" si="233"/>
        <v>#NAME?</v>
      </c>
      <c r="Q869" s="6" t="e" cm="1">
        <f t="array" ref="Q869">SUM(_xlfn._xlws.FILTER($G$2:$G$2454,_xlfn.MAP($N$2:$N$2454,_xlfn.LAMBDA(_xlpm.x,_xlpm.x=$N869))))</f>
        <v>#NAME?</v>
      </c>
      <c r="R869" s="4" t="e">
        <f t="shared" si="234"/>
        <v>#NAME?</v>
      </c>
      <c r="S869" s="4" t="e">
        <f t="shared" si="235"/>
        <v>#NAME?</v>
      </c>
      <c r="T869" s="4" t="e">
        <f t="shared" si="236"/>
        <v>#NAME?</v>
      </c>
      <c r="U869" s="4" t="e">
        <f t="shared" si="237"/>
        <v>#NAME?</v>
      </c>
      <c r="V869" s="2"/>
      <c r="X869" s="2"/>
      <c r="AC869" s="2"/>
      <c r="AD869" s="2"/>
    </row>
    <row r="870" spans="1:30">
      <c r="A870" s="1" t="str">
        <f t="shared" si="224"/>
        <v>-ffe- : [fɜ]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1722</v>
      </c>
      <c r="G870" s="3" t="e">
        <f t="shared" si="225"/>
        <v>#NAME?</v>
      </c>
      <c r="H870" s="4" t="str">
        <f t="shared" si="226"/>
        <v>fɜ</v>
      </c>
      <c r="I870" s="4" t="str">
        <f t="shared" si="227"/>
        <v>ffe</v>
      </c>
      <c r="J870" s="10">
        <f t="shared" si="228"/>
        <v>2</v>
      </c>
      <c r="K870" s="1">
        <f t="shared" si="229"/>
        <v>3</v>
      </c>
      <c r="L870" s="10">
        <f t="shared" si="230"/>
        <v>3</v>
      </c>
      <c r="M870" s="1" t="str">
        <f t="shared" si="231"/>
        <v>-ffe-</v>
      </c>
      <c r="N870" s="1" t="str">
        <f t="shared" si="232"/>
        <v>[fɜ]</v>
      </c>
      <c r="O870" s="3" t="e" cm="1">
        <f t="array" ref="O870">SUM(_xlfn._xlws.FILTER($G$2:$G$2454,_xlfn.MAP($M$2:$M$2454,_xlfn.LAMBDA(_xlpm.x,_xlpm.x=$M870))))</f>
        <v>#NAME?</v>
      </c>
      <c r="P870" s="4" t="e">
        <f t="shared" si="233"/>
        <v>#NAME?</v>
      </c>
      <c r="Q870" s="6" t="e" cm="1">
        <f t="array" ref="Q870">SUM(_xlfn._xlws.FILTER($G$2:$G$2454,_xlfn.MAP($N$2:$N$2454,_xlfn.LAMBDA(_xlpm.x,_xlpm.x=$N870))))</f>
        <v>#NAME?</v>
      </c>
      <c r="R870" s="4" t="e">
        <f t="shared" si="234"/>
        <v>#NAME?</v>
      </c>
      <c r="S870" s="4" t="e">
        <f t="shared" si="235"/>
        <v>#NAME?</v>
      </c>
      <c r="T870" s="4" t="e">
        <f t="shared" si="236"/>
        <v>#NAME?</v>
      </c>
      <c r="U870" s="4" t="e">
        <f t="shared" si="237"/>
        <v>#NAME?</v>
      </c>
      <c r="V870" s="2"/>
      <c r="X870" s="2"/>
      <c r="AC870" s="2"/>
      <c r="AD870" s="2"/>
    </row>
    <row r="871" spans="1:30">
      <c r="A871" s="1" t="str">
        <f t="shared" si="224"/>
        <v>-sta- : [teɪ]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2457</v>
      </c>
      <c r="G871" s="3" t="e">
        <f t="shared" si="225"/>
        <v>#NAME?</v>
      </c>
      <c r="H871" s="4" t="str">
        <f t="shared" si="226"/>
        <v>teɪ</v>
      </c>
      <c r="I871" s="4" t="str">
        <f t="shared" si="227"/>
        <v>sta</v>
      </c>
      <c r="J871" s="10">
        <f t="shared" si="228"/>
        <v>3</v>
      </c>
      <c r="K871" s="1">
        <f t="shared" si="229"/>
        <v>3</v>
      </c>
      <c r="L871" s="10">
        <f t="shared" si="230"/>
        <v>3</v>
      </c>
      <c r="M871" s="1" t="str">
        <f t="shared" si="231"/>
        <v>-sta-</v>
      </c>
      <c r="N871" s="1" t="str">
        <f t="shared" si="232"/>
        <v>[teɪ]</v>
      </c>
      <c r="O871" s="3" t="e" cm="1">
        <f t="array" ref="O871">SUM(_xlfn._xlws.FILTER($G$2:$G$2454,_xlfn.MAP($M$2:$M$2454,_xlfn.LAMBDA(_xlpm.x,_xlpm.x=$M871))))</f>
        <v>#NAME?</v>
      </c>
      <c r="P871" s="4" t="e">
        <f t="shared" si="233"/>
        <v>#NAME?</v>
      </c>
      <c r="Q871" s="6" t="e" cm="1">
        <f t="array" ref="Q871">SUM(_xlfn._xlws.FILTER($G$2:$G$2454,_xlfn.MAP($N$2:$N$2454,_xlfn.LAMBDA(_xlpm.x,_xlpm.x=$N871))))</f>
        <v>#NAME?</v>
      </c>
      <c r="R871" s="4" t="e">
        <f t="shared" si="234"/>
        <v>#NAME?</v>
      </c>
      <c r="S871" s="4" t="e">
        <f t="shared" si="235"/>
        <v>#NAME?</v>
      </c>
      <c r="T871" s="4" t="e">
        <f t="shared" si="236"/>
        <v>#NAME?</v>
      </c>
      <c r="U871" s="4" t="e">
        <f t="shared" si="237"/>
        <v>#NAME?</v>
      </c>
      <c r="V871" s="2"/>
      <c r="X871" s="2"/>
      <c r="AC871" s="2"/>
      <c r="AD871" s="2"/>
    </row>
    <row r="872" spans="1:30">
      <c r="A872" s="1" t="str">
        <f t="shared" si="224"/>
        <v>-ne- : [nə]</v>
      </c>
      <c r="B872" s="1">
        <f t="shared" si="239"/>
        <v>0</v>
      </c>
      <c r="C872" s="1">
        <f t="shared" si="239"/>
        <v>0</v>
      </c>
      <c r="D872" s="1">
        <f t="shared" si="239"/>
        <v>1</v>
      </c>
      <c r="E872" s="7">
        <v>31</v>
      </c>
      <c r="F872" s="9" t="s">
        <v>705</v>
      </c>
      <c r="G872" s="3" t="e">
        <f t="shared" si="225"/>
        <v>#NAME?</v>
      </c>
      <c r="H872" s="1" t="str">
        <f t="shared" si="226"/>
        <v>nə</v>
      </c>
      <c r="I872" s="1" t="str">
        <f t="shared" si="227"/>
        <v>ne</v>
      </c>
      <c r="J872" s="10">
        <f t="shared" si="228"/>
        <v>2</v>
      </c>
      <c r="K872" s="1">
        <f t="shared" si="229"/>
        <v>2</v>
      </c>
      <c r="L872" s="10">
        <f t="shared" si="230"/>
        <v>2</v>
      </c>
      <c r="M872" s="1" t="str">
        <f t="shared" si="231"/>
        <v>-ne-</v>
      </c>
      <c r="N872" s="1" t="str">
        <f t="shared" si="232"/>
        <v>[nə]</v>
      </c>
      <c r="O872" s="3" t="e" cm="1">
        <f t="array" ref="O872">SUM(_xlfn._xlws.FILTER($G$2:$G$2454,_xlfn.MAP($M$2:$M$2454,_xlfn.LAMBDA(_xlpm.x,_xlpm.x=$M872))))</f>
        <v>#NAME?</v>
      </c>
      <c r="P872" s="4" t="e">
        <f t="shared" si="233"/>
        <v>#NAME?</v>
      </c>
      <c r="Q872" s="6" t="e" cm="1">
        <f t="array" ref="Q872">SUM(_xlfn._xlws.FILTER($G$2:$G$2454,_xlfn.MAP($N$2:$N$2454,_xlfn.LAMBDA(_xlpm.x,_xlpm.x=$N872))))</f>
        <v>#NAME?</v>
      </c>
      <c r="R872" s="4" t="e">
        <f t="shared" si="234"/>
        <v>#NAME?</v>
      </c>
      <c r="S872" s="4" t="e">
        <f t="shared" si="235"/>
        <v>#NAME?</v>
      </c>
      <c r="T872" s="4" t="e">
        <f t="shared" si="236"/>
        <v>#NAME?</v>
      </c>
      <c r="U872" s="4" t="e">
        <f t="shared" si="237"/>
        <v>#NAME?</v>
      </c>
      <c r="V872" s="2"/>
      <c r="X872" s="2"/>
      <c r="AC872" s="2"/>
      <c r="AD872" s="2"/>
    </row>
    <row r="873" spans="1:30">
      <c r="A873" s="1" t="str">
        <f t="shared" si="224"/>
        <v>-spe- : [spɛ]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13</v>
      </c>
      <c r="F873" s="9" t="s">
        <v>370</v>
      </c>
      <c r="G873" s="3" t="e">
        <f t="shared" si="225"/>
        <v>#NAME?</v>
      </c>
      <c r="H873" s="1" t="str">
        <f t="shared" si="226"/>
        <v>spɛ</v>
      </c>
      <c r="I873" s="1" t="str">
        <f t="shared" si="227"/>
        <v>spe</v>
      </c>
      <c r="J873" s="10">
        <f t="shared" si="228"/>
        <v>3</v>
      </c>
      <c r="K873" s="1">
        <f t="shared" si="229"/>
        <v>3</v>
      </c>
      <c r="L873" s="10">
        <f t="shared" si="230"/>
        <v>3</v>
      </c>
      <c r="M873" s="1" t="str">
        <f t="shared" si="231"/>
        <v>-spe-</v>
      </c>
      <c r="N873" s="1" t="str">
        <f t="shared" si="232"/>
        <v>[spɛ]</v>
      </c>
      <c r="O873" s="3" t="e" cm="1">
        <f t="array" ref="O873">SUM(_xlfn._xlws.FILTER($G$2:$G$2454,_xlfn.MAP($M$2:$M$2454,_xlfn.LAMBDA(_xlpm.x,_xlpm.x=$M873))))</f>
        <v>#NAME?</v>
      </c>
      <c r="P873" s="4" t="e">
        <f t="shared" si="233"/>
        <v>#NAME?</v>
      </c>
      <c r="Q873" s="6" t="e" cm="1">
        <f t="array" ref="Q873">SUM(_xlfn._xlws.FILTER($G$2:$G$2454,_xlfn.MAP($N$2:$N$2454,_xlfn.LAMBDA(_xlpm.x,_xlpm.x=$N873))))</f>
        <v>#NAME?</v>
      </c>
      <c r="R873" s="4" t="e">
        <f t="shared" si="234"/>
        <v>#NAME?</v>
      </c>
      <c r="S873" s="4" t="e">
        <f t="shared" si="235"/>
        <v>#NAME?</v>
      </c>
      <c r="T873" s="4" t="e">
        <f t="shared" si="236"/>
        <v>#NAME?</v>
      </c>
      <c r="U873" s="4" t="e">
        <f t="shared" si="237"/>
        <v>#NAME?</v>
      </c>
      <c r="V873" s="2"/>
      <c r="X873" s="2"/>
      <c r="AC873" s="2"/>
      <c r="AD873" s="2"/>
    </row>
    <row r="874" spans="1:30">
      <c r="A874" s="1" t="str">
        <f t="shared" si="224"/>
        <v>-th- : [θ]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31</v>
      </c>
      <c r="F874" s="9" t="s">
        <v>342</v>
      </c>
      <c r="G874" s="3" t="e">
        <f t="shared" si="225"/>
        <v>#NAME?</v>
      </c>
      <c r="H874" s="4" t="str">
        <f t="shared" si="226"/>
        <v>θ</v>
      </c>
      <c r="I874" s="4" t="str">
        <f t="shared" si="227"/>
        <v>th</v>
      </c>
      <c r="J874" s="10">
        <f t="shared" si="228"/>
        <v>1</v>
      </c>
      <c r="K874" s="1">
        <f t="shared" si="229"/>
        <v>2</v>
      </c>
      <c r="L874" s="10">
        <f t="shared" si="230"/>
        <v>2</v>
      </c>
      <c r="M874" s="1" t="str">
        <f t="shared" si="231"/>
        <v>-th-</v>
      </c>
      <c r="N874" s="1" t="str">
        <f t="shared" si="232"/>
        <v>[θ]</v>
      </c>
      <c r="O874" s="3" t="e" cm="1">
        <f t="array" ref="O874">SUM(_xlfn._xlws.FILTER($G$2:$G$2454,_xlfn.MAP($M$2:$M$2454,_xlfn.LAMBDA(_xlpm.x,_xlpm.x=$M874))))</f>
        <v>#NAME?</v>
      </c>
      <c r="P874" s="4" t="e">
        <f t="shared" si="233"/>
        <v>#NAME?</v>
      </c>
      <c r="Q874" s="6" t="e" cm="1">
        <f t="array" ref="Q874">SUM(_xlfn._xlws.FILTER($G$2:$G$2454,_xlfn.MAP($N$2:$N$2454,_xlfn.LAMBDA(_xlpm.x,_xlpm.x=$N874))))</f>
        <v>#NAME?</v>
      </c>
      <c r="R874" s="4" t="e">
        <f t="shared" si="234"/>
        <v>#NAME?</v>
      </c>
      <c r="S874" s="4" t="e">
        <f t="shared" si="235"/>
        <v>#NAME?</v>
      </c>
      <c r="T874" s="4" t="e">
        <f t="shared" si="236"/>
        <v>#NAME?</v>
      </c>
      <c r="U874" s="4" t="e">
        <f t="shared" si="237"/>
        <v>#NAME?</v>
      </c>
      <c r="V874" s="2"/>
      <c r="X874" s="2"/>
      <c r="AC874" s="2"/>
      <c r="AD874" s="2"/>
    </row>
    <row r="875" spans="1:30">
      <c r="A875" s="1" t="str">
        <f t="shared" si="224"/>
        <v>-me- : [m]</v>
      </c>
      <c r="B875" s="1">
        <f t="shared" si="239"/>
        <v>0</v>
      </c>
      <c r="C875" s="1">
        <f t="shared" si="239"/>
        <v>1</v>
      </c>
      <c r="D875" s="1">
        <f t="shared" si="239"/>
        <v>0</v>
      </c>
      <c r="E875" s="7">
        <v>36</v>
      </c>
      <c r="F875" s="9" t="s">
        <v>144</v>
      </c>
      <c r="G875" s="3" t="e">
        <f t="shared" si="225"/>
        <v>#NAME?</v>
      </c>
      <c r="H875" s="1" t="str">
        <f t="shared" si="226"/>
        <v>m</v>
      </c>
      <c r="I875" s="1" t="str">
        <f t="shared" si="227"/>
        <v>me</v>
      </c>
      <c r="J875" s="10">
        <f t="shared" si="228"/>
        <v>1</v>
      </c>
      <c r="K875" s="1">
        <f t="shared" si="229"/>
        <v>2</v>
      </c>
      <c r="L875" s="10">
        <f t="shared" si="230"/>
        <v>2</v>
      </c>
      <c r="M875" s="1" t="str">
        <f t="shared" si="231"/>
        <v>-me-</v>
      </c>
      <c r="N875" s="1" t="str">
        <f t="shared" si="232"/>
        <v>[m]</v>
      </c>
      <c r="O875" s="3" t="e" cm="1">
        <f t="array" ref="O875">SUM(_xlfn._xlws.FILTER($G$2:$G$2454,_xlfn.MAP($M$2:$M$2454,_xlfn.LAMBDA(_xlpm.x,_xlpm.x=$M875))))</f>
        <v>#NAME?</v>
      </c>
      <c r="P875" s="4" t="e">
        <f t="shared" si="233"/>
        <v>#NAME?</v>
      </c>
      <c r="Q875" s="6" t="e" cm="1">
        <f t="array" ref="Q875">SUM(_xlfn._xlws.FILTER($G$2:$G$2454,_xlfn.MAP($N$2:$N$2454,_xlfn.LAMBDA(_xlpm.x,_xlpm.x=$N875))))</f>
        <v>#NAME?</v>
      </c>
      <c r="R875" s="4" t="e">
        <f t="shared" si="234"/>
        <v>#NAME?</v>
      </c>
      <c r="S875" s="4" t="e">
        <f t="shared" si="235"/>
        <v>#NAME?</v>
      </c>
      <c r="T875" s="4" t="e">
        <f t="shared" si="236"/>
        <v>#NAME?</v>
      </c>
      <c r="U875" s="4" t="e">
        <f t="shared" si="237"/>
        <v>#NAME?</v>
      </c>
      <c r="V875" s="2"/>
      <c r="X875" s="2"/>
      <c r="AC875" s="2"/>
      <c r="AD875" s="2"/>
    </row>
    <row r="876" spans="1:30">
      <c r="A876" s="1" t="str">
        <f t="shared" si="224"/>
        <v>-fi- : [fə]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6</v>
      </c>
      <c r="F876" s="9" t="s">
        <v>1295</v>
      </c>
      <c r="G876" s="3" t="e">
        <f t="shared" si="225"/>
        <v>#NAME?</v>
      </c>
      <c r="H876" s="1" t="str">
        <f t="shared" si="226"/>
        <v>fə</v>
      </c>
      <c r="I876" s="1" t="str">
        <f t="shared" si="227"/>
        <v>fi</v>
      </c>
      <c r="J876" s="10">
        <f t="shared" si="228"/>
        <v>2</v>
      </c>
      <c r="K876" s="1">
        <f t="shared" si="229"/>
        <v>2</v>
      </c>
      <c r="L876" s="10">
        <f t="shared" si="230"/>
        <v>2</v>
      </c>
      <c r="M876" s="1" t="str">
        <f t="shared" si="231"/>
        <v>-fi-</v>
      </c>
      <c r="N876" s="1" t="str">
        <f t="shared" si="232"/>
        <v>[fə]</v>
      </c>
      <c r="O876" s="3" t="e" cm="1">
        <f t="array" ref="O876">SUM(_xlfn._xlws.FILTER($G$2:$G$2454,_xlfn.MAP($M$2:$M$2454,_xlfn.LAMBDA(_xlpm.x,_xlpm.x=$M876))))</f>
        <v>#NAME?</v>
      </c>
      <c r="P876" s="4" t="e">
        <f t="shared" si="233"/>
        <v>#NAME?</v>
      </c>
      <c r="Q876" s="6" t="e" cm="1">
        <f t="array" ref="Q876">SUM(_xlfn._xlws.FILTER($G$2:$G$2454,_xlfn.MAP($N$2:$N$2454,_xlfn.LAMBDA(_xlpm.x,_xlpm.x=$N876))))</f>
        <v>#NAME?</v>
      </c>
      <c r="R876" s="4" t="e">
        <f t="shared" si="234"/>
        <v>#NAME?</v>
      </c>
      <c r="S876" s="4" t="e">
        <f t="shared" si="235"/>
        <v>#NAME?</v>
      </c>
      <c r="T876" s="4" t="e">
        <f t="shared" si="236"/>
        <v>#NAME?</v>
      </c>
      <c r="U876" s="4" t="e">
        <f t="shared" si="237"/>
        <v>#NAME?</v>
      </c>
      <c r="V876" s="2"/>
      <c r="X876" s="2"/>
      <c r="AC876" s="2"/>
      <c r="AD876" s="2"/>
    </row>
    <row r="877" spans="1:30">
      <c r="A877" s="1" t="str">
        <f t="shared" si="224"/>
        <v>-fo- : [fə]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2</v>
      </c>
      <c r="F877" s="9" t="s">
        <v>1989</v>
      </c>
      <c r="G877" s="3" t="e">
        <f t="shared" si="225"/>
        <v>#NAME?</v>
      </c>
      <c r="H877" s="1" t="str">
        <f t="shared" si="226"/>
        <v>fə</v>
      </c>
      <c r="I877" s="1" t="str">
        <f t="shared" si="227"/>
        <v>fo</v>
      </c>
      <c r="J877" s="10">
        <f t="shared" si="228"/>
        <v>2</v>
      </c>
      <c r="K877" s="1">
        <f t="shared" si="229"/>
        <v>2</v>
      </c>
      <c r="L877" s="10">
        <f t="shared" si="230"/>
        <v>2</v>
      </c>
      <c r="M877" s="1" t="str">
        <f t="shared" si="231"/>
        <v>-fo-</v>
      </c>
      <c r="N877" s="1" t="str">
        <f t="shared" si="232"/>
        <v>[fə]</v>
      </c>
      <c r="O877" s="3" t="e" cm="1">
        <f t="array" ref="O877">SUM(_xlfn._xlws.FILTER($G$2:$G$2454,_xlfn.MAP($M$2:$M$2454,_xlfn.LAMBDA(_xlpm.x,_xlpm.x=$M877))))</f>
        <v>#NAME?</v>
      </c>
      <c r="P877" s="4" t="e">
        <f t="shared" si="233"/>
        <v>#NAME?</v>
      </c>
      <c r="Q877" s="6" t="e" cm="1">
        <f t="array" ref="Q877">SUM(_xlfn._xlws.FILTER($G$2:$G$2454,_xlfn.MAP($N$2:$N$2454,_xlfn.LAMBDA(_xlpm.x,_xlpm.x=$N877))))</f>
        <v>#NAME?</v>
      </c>
      <c r="R877" s="4" t="e">
        <f t="shared" si="234"/>
        <v>#NAME?</v>
      </c>
      <c r="S877" s="4" t="e">
        <f t="shared" si="235"/>
        <v>#NAME?</v>
      </c>
      <c r="T877" s="4" t="e">
        <f t="shared" si="236"/>
        <v>#NAME?</v>
      </c>
      <c r="U877" s="4" t="e">
        <f t="shared" si="237"/>
        <v>#NAME?</v>
      </c>
      <c r="V877" s="2"/>
      <c r="X877" s="2"/>
      <c r="AC877" s="2"/>
      <c r="AD877" s="2"/>
    </row>
    <row r="878" spans="1:30">
      <c r="A878" s="1" t="str">
        <f t="shared" si="224"/>
        <v>-bo- : [bə]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4</v>
      </c>
      <c r="F878" s="9" t="s">
        <v>1052</v>
      </c>
      <c r="G878" s="3" t="e">
        <f t="shared" si="225"/>
        <v>#NAME?</v>
      </c>
      <c r="H878" s="4" t="str">
        <f t="shared" si="226"/>
        <v>bə</v>
      </c>
      <c r="I878" s="4" t="str">
        <f t="shared" si="227"/>
        <v>bo</v>
      </c>
      <c r="J878" s="10">
        <f t="shared" si="228"/>
        <v>2</v>
      </c>
      <c r="K878" s="1">
        <f t="shared" si="229"/>
        <v>2</v>
      </c>
      <c r="L878" s="10">
        <f t="shared" si="230"/>
        <v>2</v>
      </c>
      <c r="M878" s="1" t="str">
        <f t="shared" si="231"/>
        <v>-bo-</v>
      </c>
      <c r="N878" s="1" t="str">
        <f t="shared" si="232"/>
        <v>[bə]</v>
      </c>
      <c r="O878" s="3" t="e" cm="1">
        <f t="array" ref="O878">SUM(_xlfn._xlws.FILTER($G$2:$G$2454,_xlfn.MAP($M$2:$M$2454,_xlfn.LAMBDA(_xlpm.x,_xlpm.x=$M878))))</f>
        <v>#NAME?</v>
      </c>
      <c r="P878" s="4" t="e">
        <f t="shared" si="233"/>
        <v>#NAME?</v>
      </c>
      <c r="Q878" s="6" t="e" cm="1">
        <f t="array" ref="Q878">SUM(_xlfn._xlws.FILTER($G$2:$G$2454,_xlfn.MAP($N$2:$N$2454,_xlfn.LAMBDA(_xlpm.x,_xlpm.x=$N878))))</f>
        <v>#NAME?</v>
      </c>
      <c r="R878" s="4" t="e">
        <f t="shared" si="234"/>
        <v>#NAME?</v>
      </c>
      <c r="S878" s="4" t="e">
        <f t="shared" si="235"/>
        <v>#NAME?</v>
      </c>
      <c r="T878" s="4" t="e">
        <f t="shared" si="236"/>
        <v>#NAME?</v>
      </c>
      <c r="U878" s="4" t="e">
        <f t="shared" si="237"/>
        <v>#NAME?</v>
      </c>
      <c r="V878" s="2"/>
      <c r="X878" s="2"/>
      <c r="AC878" s="2"/>
      <c r="AD878" s="2"/>
    </row>
    <row r="879" spans="1:30">
      <c r="A879" s="1" t="str">
        <f t="shared" si="224"/>
        <v>-va- : [vɛ]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3</v>
      </c>
      <c r="F879" s="9" t="s">
        <v>1491</v>
      </c>
      <c r="G879" s="3" t="e">
        <f t="shared" si="225"/>
        <v>#NAME?</v>
      </c>
      <c r="H879" s="4" t="str">
        <f t="shared" si="226"/>
        <v>vɛ</v>
      </c>
      <c r="I879" s="4" t="str">
        <f t="shared" si="227"/>
        <v>va</v>
      </c>
      <c r="J879" s="10">
        <f t="shared" si="228"/>
        <v>2</v>
      </c>
      <c r="K879" s="1">
        <f t="shared" si="229"/>
        <v>2</v>
      </c>
      <c r="L879" s="10">
        <f t="shared" si="230"/>
        <v>2</v>
      </c>
      <c r="M879" s="1" t="str">
        <f t="shared" si="231"/>
        <v>-va-</v>
      </c>
      <c r="N879" s="1" t="str">
        <f t="shared" si="232"/>
        <v>[vɛ]</v>
      </c>
      <c r="O879" s="3" t="e" cm="1">
        <f t="array" ref="O879">SUM(_xlfn._xlws.FILTER($G$2:$G$2454,_xlfn.MAP($M$2:$M$2454,_xlfn.LAMBDA(_xlpm.x,_xlpm.x=$M879))))</f>
        <v>#NAME?</v>
      </c>
      <c r="P879" s="4" t="e">
        <f t="shared" si="233"/>
        <v>#NAME?</v>
      </c>
      <c r="Q879" s="6" t="e" cm="1">
        <f t="array" ref="Q879">SUM(_xlfn._xlws.FILTER($G$2:$G$2454,_xlfn.MAP($N$2:$N$2454,_xlfn.LAMBDA(_xlpm.x,_xlpm.x=$N879))))</f>
        <v>#NAME?</v>
      </c>
      <c r="R879" s="4" t="e">
        <f t="shared" si="234"/>
        <v>#NAME?</v>
      </c>
      <c r="S879" s="4" t="e">
        <f t="shared" si="235"/>
        <v>#NAME?</v>
      </c>
      <c r="T879" s="4" t="e">
        <f t="shared" si="236"/>
        <v>#NAME?</v>
      </c>
      <c r="U879" s="4" t="e">
        <f t="shared" si="237"/>
        <v>#NAME?</v>
      </c>
      <c r="V879" s="2"/>
      <c r="X879" s="2"/>
      <c r="AC879" s="2"/>
      <c r="AD879" s="2"/>
    </row>
    <row r="880" spans="1:30">
      <c r="A880" s="1" t="str">
        <f t="shared" si="224"/>
        <v>-r- : [ə]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43</v>
      </c>
      <c r="F880" s="9" t="s">
        <v>1246</v>
      </c>
      <c r="G880" s="3" t="e">
        <f t="shared" si="225"/>
        <v>#NAME?</v>
      </c>
      <c r="H880" s="4" t="str">
        <f t="shared" si="226"/>
        <v>ə</v>
      </c>
      <c r="I880" s="4" t="str">
        <f t="shared" si="227"/>
        <v>r</v>
      </c>
      <c r="J880" s="10">
        <f t="shared" si="228"/>
        <v>1</v>
      </c>
      <c r="K880" s="1">
        <f t="shared" si="229"/>
        <v>1</v>
      </c>
      <c r="L880" s="10">
        <f t="shared" si="230"/>
        <v>1</v>
      </c>
      <c r="M880" s="1" t="str">
        <f t="shared" si="231"/>
        <v>-r-</v>
      </c>
      <c r="N880" s="1" t="str">
        <f t="shared" si="232"/>
        <v>[ə]</v>
      </c>
      <c r="O880" s="3" t="e" cm="1">
        <f t="array" ref="O880">SUM(_xlfn._xlws.FILTER($G$2:$G$2454,_xlfn.MAP($M$2:$M$2454,_xlfn.LAMBDA(_xlpm.x,_xlpm.x=$M880))))</f>
        <v>#NAME?</v>
      </c>
      <c r="P880" s="4" t="e">
        <f t="shared" si="233"/>
        <v>#NAME?</v>
      </c>
      <c r="Q880" s="6" t="e" cm="1">
        <f t="array" ref="Q880">SUM(_xlfn._xlws.FILTER($G$2:$G$2454,_xlfn.MAP($N$2:$N$2454,_xlfn.LAMBDA(_xlpm.x,_xlpm.x=$N880))))</f>
        <v>#NAME?</v>
      </c>
      <c r="R880" s="4" t="e">
        <f t="shared" si="234"/>
        <v>#NAME?</v>
      </c>
      <c r="S880" s="4" t="e">
        <f t="shared" si="235"/>
        <v>#NAME?</v>
      </c>
      <c r="T880" s="4" t="e">
        <f t="shared" si="236"/>
        <v>#NAME?</v>
      </c>
      <c r="U880" s="4" t="e">
        <f t="shared" si="237"/>
        <v>#NAME?</v>
      </c>
      <c r="V880" s="2"/>
      <c r="X880" s="2"/>
      <c r="AC880" s="2"/>
      <c r="AD880" s="2"/>
    </row>
    <row r="881" spans="1:30">
      <c r="A881" s="1" t="str">
        <f t="shared" si="224"/>
        <v>-fe- : [fɛ]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22</v>
      </c>
      <c r="F881" s="9" t="s">
        <v>415</v>
      </c>
      <c r="G881" s="3" t="e">
        <f t="shared" si="225"/>
        <v>#NAME?</v>
      </c>
      <c r="H881" s="4" t="str">
        <f t="shared" si="226"/>
        <v>fɛ</v>
      </c>
      <c r="I881" s="4" t="str">
        <f t="shared" si="227"/>
        <v>fe</v>
      </c>
      <c r="J881" s="10">
        <f t="shared" si="228"/>
        <v>2</v>
      </c>
      <c r="K881" s="1">
        <f t="shared" si="229"/>
        <v>2</v>
      </c>
      <c r="L881" s="10">
        <f t="shared" si="230"/>
        <v>2</v>
      </c>
      <c r="M881" s="1" t="str">
        <f t="shared" si="231"/>
        <v>-fe-</v>
      </c>
      <c r="N881" s="1" t="str">
        <f t="shared" si="232"/>
        <v>[fɛ]</v>
      </c>
      <c r="O881" s="3" t="e" cm="1">
        <f t="array" ref="O881">SUM(_xlfn._xlws.FILTER($G$2:$G$2454,_xlfn.MAP($M$2:$M$2454,_xlfn.LAMBDA(_xlpm.x,_xlpm.x=$M881))))</f>
        <v>#NAME?</v>
      </c>
      <c r="P881" s="4" t="e">
        <f t="shared" si="233"/>
        <v>#NAME?</v>
      </c>
      <c r="Q881" s="6" t="e" cm="1">
        <f t="array" ref="Q881">SUM(_xlfn._xlws.FILTER($G$2:$G$2454,_xlfn.MAP($N$2:$N$2454,_xlfn.LAMBDA(_xlpm.x,_xlpm.x=$N881))))</f>
        <v>#NAME?</v>
      </c>
      <c r="R881" s="4" t="e">
        <f t="shared" si="234"/>
        <v>#NAME?</v>
      </c>
      <c r="S881" s="4" t="e">
        <f t="shared" si="235"/>
        <v>#NAME?</v>
      </c>
      <c r="T881" s="4" t="e">
        <f t="shared" si="236"/>
        <v>#NAME?</v>
      </c>
      <c r="U881" s="4" t="e">
        <f t="shared" si="237"/>
        <v>#NAME?</v>
      </c>
      <c r="V881" s="2"/>
      <c r="X881" s="2"/>
      <c r="AC881" s="2"/>
      <c r="AD881" s="2"/>
    </row>
    <row r="882" spans="1:30">
      <c r="A882" s="1" t="str">
        <f t="shared" si="224"/>
        <v>-s- : [z]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83</v>
      </c>
      <c r="F882" s="9" t="s">
        <v>321</v>
      </c>
      <c r="G882" s="3" t="e">
        <f t="shared" si="225"/>
        <v>#NAME?</v>
      </c>
      <c r="H882" s="4" t="str">
        <f t="shared" si="226"/>
        <v>z</v>
      </c>
      <c r="I882" s="4" t="str">
        <f t="shared" si="227"/>
        <v>s</v>
      </c>
      <c r="J882" s="10">
        <f t="shared" si="228"/>
        <v>1</v>
      </c>
      <c r="K882" s="1">
        <f t="shared" si="229"/>
        <v>1</v>
      </c>
      <c r="L882" s="10">
        <f t="shared" si="230"/>
        <v>1</v>
      </c>
      <c r="M882" s="1" t="str">
        <f t="shared" si="231"/>
        <v>-s-</v>
      </c>
      <c r="N882" s="1" t="str">
        <f t="shared" si="232"/>
        <v>[z]</v>
      </c>
      <c r="O882" s="3" t="e" cm="1">
        <f t="array" ref="O882">SUM(_xlfn._xlws.FILTER($G$2:$G$2454,_xlfn.MAP($M$2:$M$2454,_xlfn.LAMBDA(_xlpm.x,_xlpm.x=$M882))))</f>
        <v>#NAME?</v>
      </c>
      <c r="P882" s="4" t="e">
        <f t="shared" si="233"/>
        <v>#NAME?</v>
      </c>
      <c r="Q882" s="6" t="e" cm="1">
        <f t="array" ref="Q882">SUM(_xlfn._xlws.FILTER($G$2:$G$2454,_xlfn.MAP($N$2:$N$2454,_xlfn.LAMBDA(_xlpm.x,_xlpm.x=$N882))))</f>
        <v>#NAME?</v>
      </c>
      <c r="R882" s="4" t="e">
        <f t="shared" si="234"/>
        <v>#NAME?</v>
      </c>
      <c r="S882" s="4" t="e">
        <f t="shared" si="235"/>
        <v>#NAME?</v>
      </c>
      <c r="T882" s="4" t="e">
        <f t="shared" si="236"/>
        <v>#NAME?</v>
      </c>
      <c r="U882" s="4" t="e">
        <f t="shared" si="237"/>
        <v>#NAME?</v>
      </c>
      <c r="V882" s="2"/>
      <c r="X882" s="2"/>
      <c r="AC882" s="2"/>
      <c r="AD882" s="2"/>
    </row>
    <row r="883" spans="1:30">
      <c r="A883" s="1" t="str">
        <f t="shared" si="224"/>
        <v>-si- : [sɪ]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40</v>
      </c>
      <c r="F883" s="9" t="s">
        <v>445</v>
      </c>
      <c r="G883" s="3" t="e">
        <f t="shared" si="225"/>
        <v>#NAME?</v>
      </c>
      <c r="H883" s="4" t="str">
        <f t="shared" si="226"/>
        <v>sɪ</v>
      </c>
      <c r="I883" s="4" t="str">
        <f t="shared" si="227"/>
        <v>si</v>
      </c>
      <c r="J883" s="10">
        <f t="shared" si="228"/>
        <v>2</v>
      </c>
      <c r="K883" s="1">
        <f t="shared" si="229"/>
        <v>2</v>
      </c>
      <c r="L883" s="10">
        <f t="shared" si="230"/>
        <v>2</v>
      </c>
      <c r="M883" s="1" t="str">
        <f t="shared" si="231"/>
        <v>-si-</v>
      </c>
      <c r="N883" s="1" t="str">
        <f t="shared" si="232"/>
        <v>[sɪ]</v>
      </c>
      <c r="O883" s="3" t="e" cm="1">
        <f t="array" ref="O883">SUM(_xlfn._xlws.FILTER($G$2:$G$2454,_xlfn.MAP($M$2:$M$2454,_xlfn.LAMBDA(_xlpm.x,_xlpm.x=$M883))))</f>
        <v>#NAME?</v>
      </c>
      <c r="P883" s="4" t="e">
        <f t="shared" si="233"/>
        <v>#NAME?</v>
      </c>
      <c r="Q883" s="6" t="e" cm="1">
        <f t="array" ref="Q883">SUM(_xlfn._xlws.FILTER($G$2:$G$2454,_xlfn.MAP($N$2:$N$2454,_xlfn.LAMBDA(_xlpm.x,_xlpm.x=$N883))))</f>
        <v>#NAME?</v>
      </c>
      <c r="R883" s="4" t="e">
        <f t="shared" si="234"/>
        <v>#NAME?</v>
      </c>
      <c r="S883" s="4" t="e">
        <f t="shared" si="235"/>
        <v>#NAME?</v>
      </c>
      <c r="T883" s="4" t="e">
        <f t="shared" si="236"/>
        <v>#NAME?</v>
      </c>
      <c r="U883" s="4" t="e">
        <f t="shared" si="237"/>
        <v>#NAME?</v>
      </c>
      <c r="V883" s="2"/>
      <c r="X883" s="2"/>
      <c r="AC883" s="2"/>
      <c r="AD883" s="2"/>
    </row>
    <row r="884" spans="1:30">
      <c r="A884" s="1" t="str">
        <f t="shared" si="224"/>
        <v>-nce- : [ns]</v>
      </c>
      <c r="B884" s="1">
        <f t="shared" si="240"/>
        <v>0</v>
      </c>
      <c r="C884" s="1">
        <f t="shared" si="240"/>
        <v>0</v>
      </c>
      <c r="D884" s="1">
        <f t="shared" si="240"/>
        <v>1</v>
      </c>
      <c r="E884" s="7">
        <v>58</v>
      </c>
      <c r="F884" s="9" t="s">
        <v>189</v>
      </c>
      <c r="G884" s="3" t="e">
        <f t="shared" si="225"/>
        <v>#NAME?</v>
      </c>
      <c r="H884" s="4" t="str">
        <f t="shared" si="226"/>
        <v>ns</v>
      </c>
      <c r="I884" s="4" t="str">
        <f t="shared" si="227"/>
        <v>nce</v>
      </c>
      <c r="J884" s="10">
        <f t="shared" si="228"/>
        <v>2</v>
      </c>
      <c r="K884" s="1">
        <f t="shared" si="229"/>
        <v>3</v>
      </c>
      <c r="L884" s="10">
        <f t="shared" si="230"/>
        <v>3</v>
      </c>
      <c r="M884" s="1" t="str">
        <f t="shared" si="231"/>
        <v>-nce-</v>
      </c>
      <c r="N884" s="1" t="str">
        <f t="shared" si="232"/>
        <v>[ns]</v>
      </c>
      <c r="O884" s="3" t="e" cm="1">
        <f t="array" ref="O884">SUM(_xlfn._xlws.FILTER($G$2:$G$2454,_xlfn.MAP($M$2:$M$2454,_xlfn.LAMBDA(_xlpm.x,_xlpm.x=$M884))))</f>
        <v>#NAME?</v>
      </c>
      <c r="P884" s="4" t="e">
        <f t="shared" si="233"/>
        <v>#NAME?</v>
      </c>
      <c r="Q884" s="6" t="e" cm="1">
        <f t="array" ref="Q884">SUM(_xlfn._xlws.FILTER($G$2:$G$2454,_xlfn.MAP($N$2:$N$2454,_xlfn.LAMBDA(_xlpm.x,_xlpm.x=$N884))))</f>
        <v>#NAME?</v>
      </c>
      <c r="R884" s="4" t="e">
        <f t="shared" si="234"/>
        <v>#NAME?</v>
      </c>
      <c r="S884" s="4" t="e">
        <f t="shared" si="235"/>
        <v>#NAME?</v>
      </c>
      <c r="T884" s="4" t="e">
        <f t="shared" si="236"/>
        <v>#NAME?</v>
      </c>
      <c r="U884" s="4" t="e">
        <f t="shared" si="237"/>
        <v>#NAME?</v>
      </c>
      <c r="V884" s="2"/>
      <c r="X884" s="2"/>
      <c r="AC884" s="2"/>
      <c r="AD884" s="2"/>
    </row>
    <row r="885" spans="1:30">
      <c r="A885" s="1" t="str">
        <f t="shared" si="224"/>
        <v>-ng- : [ŋ]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155</v>
      </c>
      <c r="F885" s="9" t="s">
        <v>350</v>
      </c>
      <c r="G885" s="3" t="e">
        <f t="shared" si="225"/>
        <v>#NAME?</v>
      </c>
      <c r="H885" s="4" t="str">
        <f t="shared" si="226"/>
        <v>ŋ</v>
      </c>
      <c r="I885" s="4" t="str">
        <f t="shared" si="227"/>
        <v>ng</v>
      </c>
      <c r="J885" s="10">
        <f t="shared" si="228"/>
        <v>1</v>
      </c>
      <c r="K885" s="1">
        <f t="shared" si="229"/>
        <v>2</v>
      </c>
      <c r="L885" s="10">
        <f t="shared" si="230"/>
        <v>2</v>
      </c>
      <c r="M885" s="1" t="str">
        <f t="shared" si="231"/>
        <v>-ng-</v>
      </c>
      <c r="N885" s="1" t="str">
        <f t="shared" si="232"/>
        <v>[ŋ]</v>
      </c>
      <c r="O885" s="3" t="e" cm="1">
        <f t="array" ref="O885">SUM(_xlfn._xlws.FILTER($G$2:$G$2454,_xlfn.MAP($M$2:$M$2454,_xlfn.LAMBDA(_xlpm.x,_xlpm.x=$M885))))</f>
        <v>#NAME?</v>
      </c>
      <c r="P885" s="4" t="e">
        <f t="shared" si="233"/>
        <v>#NAME?</v>
      </c>
      <c r="Q885" s="6" t="e" cm="1">
        <f t="array" ref="Q885">SUM(_xlfn._xlws.FILTER($G$2:$G$2454,_xlfn.MAP($N$2:$N$2454,_xlfn.LAMBDA(_xlpm.x,_xlpm.x=$N885))))</f>
        <v>#NAME?</v>
      </c>
      <c r="R885" s="4" t="e">
        <f t="shared" si="234"/>
        <v>#NAME?</v>
      </c>
      <c r="S885" s="4" t="e">
        <f t="shared" si="235"/>
        <v>#NAME?</v>
      </c>
      <c r="T885" s="4" t="e">
        <f t="shared" si="236"/>
        <v>#NAME?</v>
      </c>
      <c r="U885" s="4" t="e">
        <f t="shared" si="237"/>
        <v>#NAME?</v>
      </c>
      <c r="V885" s="2"/>
      <c r="X885" s="2"/>
      <c r="AC885" s="2"/>
      <c r="AD885" s="2"/>
    </row>
    <row r="886" spans="1:30">
      <c r="A886" s="1" t="str">
        <f t="shared" si="224"/>
        <v>-tri- : [tɹɪ]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8</v>
      </c>
      <c r="F886" s="9" t="s">
        <v>407</v>
      </c>
      <c r="G886" s="3" t="e">
        <f t="shared" si="225"/>
        <v>#NAME?</v>
      </c>
      <c r="H886" s="1" t="str">
        <f t="shared" si="226"/>
        <v>tɹɪ</v>
      </c>
      <c r="I886" s="1" t="str">
        <f t="shared" si="227"/>
        <v>tri</v>
      </c>
      <c r="J886" s="10">
        <f t="shared" si="228"/>
        <v>3</v>
      </c>
      <c r="K886" s="1">
        <f t="shared" si="229"/>
        <v>3</v>
      </c>
      <c r="L886" s="10">
        <f t="shared" si="230"/>
        <v>3</v>
      </c>
      <c r="M886" s="1" t="str">
        <f t="shared" si="231"/>
        <v>-tri-</v>
      </c>
      <c r="N886" s="1" t="str">
        <f t="shared" si="232"/>
        <v>[tɹɪ]</v>
      </c>
      <c r="O886" s="3" t="e" cm="1">
        <f t="array" ref="O886">SUM(_xlfn._xlws.FILTER($G$2:$G$2454,_xlfn.MAP($M$2:$M$2454,_xlfn.LAMBDA(_xlpm.x,_xlpm.x=$M886))))</f>
        <v>#NAME?</v>
      </c>
      <c r="P886" s="4" t="e">
        <f t="shared" si="233"/>
        <v>#NAME?</v>
      </c>
      <c r="Q886" s="6" t="e" cm="1">
        <f t="array" ref="Q886">SUM(_xlfn._xlws.FILTER($G$2:$G$2454,_xlfn.MAP($N$2:$N$2454,_xlfn.LAMBDA(_xlpm.x,_xlpm.x=$N886))))</f>
        <v>#NAME?</v>
      </c>
      <c r="R886" s="4" t="e">
        <f t="shared" si="234"/>
        <v>#NAME?</v>
      </c>
      <c r="S886" s="4" t="e">
        <f t="shared" si="235"/>
        <v>#NAME?</v>
      </c>
      <c r="T886" s="4" t="e">
        <f t="shared" si="236"/>
        <v>#NAME?</v>
      </c>
      <c r="U886" s="4" t="e">
        <f t="shared" si="237"/>
        <v>#NAME?</v>
      </c>
      <c r="V886" s="2"/>
      <c r="X886" s="2"/>
      <c r="AC886" s="2"/>
      <c r="AD886" s="2"/>
    </row>
    <row r="887" spans="1:30">
      <c r="A887" s="1" t="str">
        <f t="shared" si="224"/>
        <v>-bed- : [bd]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9</v>
      </c>
      <c r="G887" s="3" t="e">
        <f t="shared" si="225"/>
        <v>#NAME?</v>
      </c>
      <c r="H887" s="4" t="str">
        <f t="shared" si="226"/>
        <v>bd</v>
      </c>
      <c r="I887" s="4" t="str">
        <f t="shared" si="227"/>
        <v>bed</v>
      </c>
      <c r="J887" s="10">
        <f t="shared" si="228"/>
        <v>2</v>
      </c>
      <c r="K887" s="1">
        <f t="shared" si="229"/>
        <v>3</v>
      </c>
      <c r="L887" s="10">
        <f t="shared" si="230"/>
        <v>3</v>
      </c>
      <c r="M887" s="1" t="str">
        <f t="shared" si="231"/>
        <v>-bed-</v>
      </c>
      <c r="N887" s="1" t="str">
        <f t="shared" si="232"/>
        <v>[bd]</v>
      </c>
      <c r="O887" s="3" t="e" cm="1">
        <f t="array" ref="O887">SUM(_xlfn._xlws.FILTER($G$2:$G$2454,_xlfn.MAP($M$2:$M$2454,_xlfn.LAMBDA(_xlpm.x,_xlpm.x=$M887))))</f>
        <v>#NAME?</v>
      </c>
      <c r="P887" s="4" t="e">
        <f t="shared" si="233"/>
        <v>#NAME?</v>
      </c>
      <c r="Q887" s="6" t="e" cm="1">
        <f t="array" ref="Q887">SUM(_xlfn._xlws.FILTER($G$2:$G$2454,_xlfn.MAP($N$2:$N$2454,_xlfn.LAMBDA(_xlpm.x,_xlpm.x=$N887))))</f>
        <v>#NAME?</v>
      </c>
      <c r="R887" s="4" t="e">
        <f t="shared" si="234"/>
        <v>#NAME?</v>
      </c>
      <c r="S887" s="4" t="e">
        <f t="shared" si="235"/>
        <v>#NAME?</v>
      </c>
      <c r="T887" s="4" t="e">
        <f t="shared" si="236"/>
        <v>#NAME?</v>
      </c>
      <c r="U887" s="4" t="e">
        <f t="shared" si="237"/>
        <v>#NAME?</v>
      </c>
      <c r="V887" s="2"/>
      <c r="X887" s="2"/>
      <c r="AC887" s="2"/>
      <c r="AD887" s="2"/>
    </row>
    <row r="888" spans="1:30">
      <c r="A888" s="1" t="str">
        <f t="shared" si="224"/>
        <v>-blo- : [blɑ]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840</v>
      </c>
      <c r="G888" s="3" t="e">
        <f t="shared" si="225"/>
        <v>#NAME?</v>
      </c>
      <c r="H888" s="4" t="str">
        <f t="shared" si="226"/>
        <v>blɑ</v>
      </c>
      <c r="I888" s="4" t="str">
        <f t="shared" si="227"/>
        <v>blo</v>
      </c>
      <c r="J888" s="10">
        <f t="shared" si="228"/>
        <v>3</v>
      </c>
      <c r="K888" s="1">
        <f t="shared" si="229"/>
        <v>3</v>
      </c>
      <c r="L888" s="10">
        <f t="shared" si="230"/>
        <v>3</v>
      </c>
      <c r="M888" s="1" t="str">
        <f t="shared" si="231"/>
        <v>-blo-</v>
      </c>
      <c r="N888" s="1" t="str">
        <f t="shared" si="232"/>
        <v>[blɑ]</v>
      </c>
      <c r="O888" s="3" t="e" cm="1">
        <f t="array" ref="O888">SUM(_xlfn._xlws.FILTER($G$2:$G$2454,_xlfn.MAP($M$2:$M$2454,_xlfn.LAMBDA(_xlpm.x,_xlpm.x=$M888))))</f>
        <v>#NAME?</v>
      </c>
      <c r="P888" s="4" t="e">
        <f t="shared" si="233"/>
        <v>#NAME?</v>
      </c>
      <c r="Q888" s="6" t="e" cm="1">
        <f t="array" ref="Q888">SUM(_xlfn._xlws.FILTER($G$2:$G$2454,_xlfn.MAP($N$2:$N$2454,_xlfn.LAMBDA(_xlpm.x,_xlpm.x=$N888))))</f>
        <v>#NAME?</v>
      </c>
      <c r="R888" s="4" t="e">
        <f t="shared" si="234"/>
        <v>#NAME?</v>
      </c>
      <c r="S888" s="4" t="e">
        <f t="shared" si="235"/>
        <v>#NAME?</v>
      </c>
      <c r="T888" s="4" t="e">
        <f t="shared" si="236"/>
        <v>#NAME?</v>
      </c>
      <c r="U888" s="4" t="e">
        <f t="shared" si="237"/>
        <v>#NAME?</v>
      </c>
      <c r="V888" s="2"/>
      <c r="X888" s="2"/>
      <c r="AC888" s="2"/>
      <c r="AD888" s="2"/>
    </row>
    <row r="889" spans="1:30">
      <c r="A889" s="1" t="str">
        <f t="shared" si="224"/>
        <v>-bloo- : [blʌ]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724</v>
      </c>
      <c r="G889" s="3" t="e">
        <f t="shared" si="225"/>
        <v>#NAME?</v>
      </c>
      <c r="H889" s="1" t="str">
        <f t="shared" si="226"/>
        <v>blʌ</v>
      </c>
      <c r="I889" s="1" t="str">
        <f t="shared" si="227"/>
        <v>bloo</v>
      </c>
      <c r="J889" s="10">
        <f t="shared" si="228"/>
        <v>3</v>
      </c>
      <c r="K889" s="1">
        <f t="shared" si="229"/>
        <v>4</v>
      </c>
      <c r="L889" s="10">
        <f t="shared" si="230"/>
        <v>4</v>
      </c>
      <c r="M889" s="1" t="str">
        <f t="shared" si="231"/>
        <v>-bloo-</v>
      </c>
      <c r="N889" s="1" t="str">
        <f t="shared" si="232"/>
        <v>[blʌ]</v>
      </c>
      <c r="O889" s="3" t="e" cm="1">
        <f t="array" ref="O889">SUM(_xlfn._xlws.FILTER($G$2:$G$2454,_xlfn.MAP($M$2:$M$2454,_xlfn.LAMBDA(_xlpm.x,_xlpm.x=$M889))))</f>
        <v>#NAME?</v>
      </c>
      <c r="P889" s="4" t="e">
        <f t="shared" si="233"/>
        <v>#NAME?</v>
      </c>
      <c r="Q889" s="6" t="e" cm="1">
        <f t="array" ref="Q889">SUM(_xlfn._xlws.FILTER($G$2:$G$2454,_xlfn.MAP($N$2:$N$2454,_xlfn.LAMBDA(_xlpm.x,_xlpm.x=$N889))))</f>
        <v>#NAME?</v>
      </c>
      <c r="R889" s="4" t="e">
        <f t="shared" si="234"/>
        <v>#NAME?</v>
      </c>
      <c r="S889" s="4" t="e">
        <f t="shared" si="235"/>
        <v>#NAME?</v>
      </c>
      <c r="T889" s="4" t="e">
        <f t="shared" si="236"/>
        <v>#NAME?</v>
      </c>
      <c r="U889" s="4" t="e">
        <f t="shared" si="237"/>
        <v>#NAME?</v>
      </c>
      <c r="V889" s="2"/>
      <c r="X889" s="2"/>
      <c r="AC889" s="2"/>
      <c r="AD889" s="2"/>
    </row>
    <row r="890" spans="1:30">
      <c r="A890" s="1" t="str">
        <f t="shared" si="224"/>
        <v>-blow- : [bloʊ]</v>
      </c>
      <c r="B890" s="1">
        <f t="shared" si="240"/>
        <v>0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725</v>
      </c>
      <c r="G890" s="3" t="e">
        <f t="shared" si="225"/>
        <v>#NAME?</v>
      </c>
      <c r="H890" s="4" t="str">
        <f t="shared" si="226"/>
        <v>bloʊ</v>
      </c>
      <c r="I890" s="4" t="str">
        <f t="shared" si="227"/>
        <v>blow</v>
      </c>
      <c r="J890" s="10">
        <f t="shared" si="228"/>
        <v>4</v>
      </c>
      <c r="K890" s="1">
        <f t="shared" si="229"/>
        <v>4</v>
      </c>
      <c r="L890" s="10">
        <f t="shared" si="230"/>
        <v>4</v>
      </c>
      <c r="M890" s="1" t="str">
        <f t="shared" si="231"/>
        <v>-blow-</v>
      </c>
      <c r="N890" s="1" t="str">
        <f t="shared" si="232"/>
        <v>[bloʊ]</v>
      </c>
      <c r="O890" s="3" t="e" cm="1">
        <f t="array" ref="O890">SUM(_xlfn._xlws.FILTER($G$2:$G$2454,_xlfn.MAP($M$2:$M$2454,_xlfn.LAMBDA(_xlpm.x,_xlpm.x=$M890))))</f>
        <v>#NAME?</v>
      </c>
      <c r="P890" s="4" t="e">
        <f t="shared" si="233"/>
        <v>#NAME?</v>
      </c>
      <c r="Q890" s="6" t="e" cm="1">
        <f t="array" ref="Q890">SUM(_xlfn._xlws.FILTER($G$2:$G$2454,_xlfn.MAP($N$2:$N$2454,_xlfn.LAMBDA(_xlpm.x,_xlpm.x=$N890))))</f>
        <v>#NAME?</v>
      </c>
      <c r="R890" s="4" t="e">
        <f t="shared" si="234"/>
        <v>#NAME?</v>
      </c>
      <c r="S890" s="4" t="e">
        <f t="shared" si="235"/>
        <v>#NAME?</v>
      </c>
      <c r="T890" s="4" t="e">
        <f t="shared" si="236"/>
        <v>#NAME?</v>
      </c>
      <c r="U890" s="4" t="e">
        <f t="shared" si="237"/>
        <v>#NAME?</v>
      </c>
      <c r="V890" s="2"/>
      <c r="X890" s="2"/>
      <c r="AC890" s="2"/>
      <c r="AD890" s="2"/>
    </row>
    <row r="891" spans="1:30">
      <c r="A891" s="1" t="str">
        <f t="shared" si="224"/>
        <v>-bloy- : [blɔɪ]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1927</v>
      </c>
      <c r="G891" s="3" t="e">
        <f t="shared" si="225"/>
        <v>#NAME?</v>
      </c>
      <c r="H891" s="4" t="str">
        <f t="shared" si="226"/>
        <v>blɔɪ</v>
      </c>
      <c r="I891" s="4" t="str">
        <f t="shared" si="227"/>
        <v>bloy</v>
      </c>
      <c r="J891" s="10">
        <f t="shared" si="228"/>
        <v>4</v>
      </c>
      <c r="K891" s="1">
        <f t="shared" si="229"/>
        <v>4</v>
      </c>
      <c r="L891" s="10">
        <f t="shared" si="230"/>
        <v>4</v>
      </c>
      <c r="M891" s="1" t="str">
        <f t="shared" si="231"/>
        <v>-bloy-</v>
      </c>
      <c r="N891" s="1" t="str">
        <f t="shared" si="232"/>
        <v>[blɔɪ]</v>
      </c>
      <c r="O891" s="3" t="e" cm="1">
        <f t="array" ref="O891">SUM(_xlfn._xlws.FILTER($G$2:$G$2454,_xlfn.MAP($M$2:$M$2454,_xlfn.LAMBDA(_xlpm.x,_xlpm.x=$M891))))</f>
        <v>#NAME?</v>
      </c>
      <c r="P891" s="4" t="e">
        <f t="shared" si="233"/>
        <v>#NAME?</v>
      </c>
      <c r="Q891" s="6" t="e" cm="1">
        <f t="array" ref="Q891">SUM(_xlfn._xlws.FILTER($G$2:$G$2454,_xlfn.MAP($N$2:$N$2454,_xlfn.LAMBDA(_xlpm.x,_xlpm.x=$N891))))</f>
        <v>#NAME?</v>
      </c>
      <c r="R891" s="4" t="e">
        <f t="shared" si="234"/>
        <v>#NAME?</v>
      </c>
      <c r="S891" s="4" t="e">
        <f t="shared" si="235"/>
        <v>#NAME?</v>
      </c>
      <c r="T891" s="4" t="e">
        <f t="shared" si="236"/>
        <v>#NAME?</v>
      </c>
      <c r="U891" s="4" t="e">
        <f t="shared" si="237"/>
        <v>#NAME?</v>
      </c>
      <c r="V891" s="2"/>
      <c r="X891" s="2"/>
      <c r="AC891" s="2"/>
      <c r="AD891" s="2"/>
    </row>
    <row r="892" spans="1:30">
      <c r="A892" s="1" t="str">
        <f t="shared" si="224"/>
        <v>-bne- : [bnə]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1928</v>
      </c>
      <c r="G892" s="3" t="e">
        <f t="shared" si="225"/>
        <v>#NAME?</v>
      </c>
      <c r="H892" s="1" t="str">
        <f t="shared" si="226"/>
        <v>bnə</v>
      </c>
      <c r="I892" s="1" t="str">
        <f t="shared" si="227"/>
        <v>bne</v>
      </c>
      <c r="J892" s="10">
        <f t="shared" si="228"/>
        <v>3</v>
      </c>
      <c r="K892" s="1">
        <f t="shared" si="229"/>
        <v>3</v>
      </c>
      <c r="L892" s="10">
        <f t="shared" si="230"/>
        <v>3</v>
      </c>
      <c r="M892" s="1" t="str">
        <f t="shared" si="231"/>
        <v>-bne-</v>
      </c>
      <c r="N892" s="1" t="str">
        <f t="shared" si="232"/>
        <v>[bnə]</v>
      </c>
      <c r="O892" s="3" t="e" cm="1">
        <f t="array" ref="O892">SUM(_xlfn._xlws.FILTER($G$2:$G$2454,_xlfn.MAP($M$2:$M$2454,_xlfn.LAMBDA(_xlpm.x,_xlpm.x=$M892))))</f>
        <v>#NAME?</v>
      </c>
      <c r="P892" s="4" t="e">
        <f t="shared" si="233"/>
        <v>#NAME?</v>
      </c>
      <c r="Q892" s="6" t="e" cm="1">
        <f t="array" ref="Q892">SUM(_xlfn._xlws.FILTER($G$2:$G$2454,_xlfn.MAP($N$2:$N$2454,_xlfn.LAMBDA(_xlpm.x,_xlpm.x=$N892))))</f>
        <v>#NAME?</v>
      </c>
      <c r="R892" s="4" t="e">
        <f t="shared" si="234"/>
        <v>#NAME?</v>
      </c>
      <c r="S892" s="4" t="e">
        <f t="shared" si="235"/>
        <v>#NAME?</v>
      </c>
      <c r="T892" s="4" t="e">
        <f t="shared" si="236"/>
        <v>#NAME?</v>
      </c>
      <c r="U892" s="4" t="e">
        <f t="shared" si="237"/>
        <v>#NAME?</v>
      </c>
      <c r="V892" s="2"/>
      <c r="X892" s="2"/>
      <c r="AC892" s="2"/>
      <c r="AD892" s="2"/>
    </row>
    <row r="893" spans="1:30">
      <c r="A893" s="1" t="str">
        <f t="shared" si="224"/>
        <v>-brea- : [bɹɛ]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5</v>
      </c>
      <c r="F893" s="9" t="s">
        <v>482</v>
      </c>
      <c r="G893" s="3" t="e">
        <f t="shared" si="225"/>
        <v>#NAME?</v>
      </c>
      <c r="H893" s="1" t="str">
        <f t="shared" si="226"/>
        <v>bɹɛ</v>
      </c>
      <c r="I893" s="1" t="str">
        <f t="shared" si="227"/>
        <v>brea</v>
      </c>
      <c r="J893" s="10">
        <f t="shared" si="228"/>
        <v>3</v>
      </c>
      <c r="K893" s="1">
        <f t="shared" si="229"/>
        <v>4</v>
      </c>
      <c r="L893" s="10">
        <f t="shared" si="230"/>
        <v>4</v>
      </c>
      <c r="M893" s="1" t="str">
        <f t="shared" si="231"/>
        <v>-brea-</v>
      </c>
      <c r="N893" s="1" t="str">
        <f t="shared" si="232"/>
        <v>[bɹɛ]</v>
      </c>
      <c r="O893" s="3" t="e" cm="1">
        <f t="array" ref="O893">SUM(_xlfn._xlws.FILTER($G$2:$G$2454,_xlfn.MAP($M$2:$M$2454,_xlfn.LAMBDA(_xlpm.x,_xlpm.x=$M893))))</f>
        <v>#NAME?</v>
      </c>
      <c r="P893" s="4" t="e">
        <f t="shared" si="233"/>
        <v>#NAME?</v>
      </c>
      <c r="Q893" s="6" t="e" cm="1">
        <f t="array" ref="Q893">SUM(_xlfn._xlws.FILTER($G$2:$G$2454,_xlfn.MAP($N$2:$N$2454,_xlfn.LAMBDA(_xlpm.x,_xlpm.x=$N893))))</f>
        <v>#NAME?</v>
      </c>
      <c r="R893" s="4" t="e">
        <f t="shared" si="234"/>
        <v>#NAME?</v>
      </c>
      <c r="S893" s="4" t="e">
        <f t="shared" si="235"/>
        <v>#NAME?</v>
      </c>
      <c r="T893" s="4" t="e">
        <f t="shared" si="236"/>
        <v>#NAME?</v>
      </c>
      <c r="U893" s="4" t="e">
        <f t="shared" si="237"/>
        <v>#NAME?</v>
      </c>
      <c r="V893" s="2"/>
      <c r="X893" s="2"/>
      <c r="AC893" s="2"/>
      <c r="AD893" s="2"/>
    </row>
    <row r="894" spans="1:30">
      <c r="A894" s="1" t="str">
        <f t="shared" si="224"/>
        <v>-brow- : [bɹaʊ]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2</v>
      </c>
      <c r="F894" s="9" t="s">
        <v>514</v>
      </c>
      <c r="G894" s="3" t="e">
        <f t="shared" si="225"/>
        <v>#NAME?</v>
      </c>
      <c r="H894" s="1" t="str">
        <f t="shared" si="226"/>
        <v>bɹaʊ</v>
      </c>
      <c r="I894" s="1" t="str">
        <f t="shared" si="227"/>
        <v>brow</v>
      </c>
      <c r="J894" s="10">
        <f t="shared" si="228"/>
        <v>4</v>
      </c>
      <c r="K894" s="1">
        <f t="shared" si="229"/>
        <v>4</v>
      </c>
      <c r="L894" s="10">
        <f t="shared" si="230"/>
        <v>4</v>
      </c>
      <c r="M894" s="1" t="str">
        <f t="shared" si="231"/>
        <v>-brow-</v>
      </c>
      <c r="N894" s="1" t="str">
        <f t="shared" si="232"/>
        <v>[bɹaʊ]</v>
      </c>
      <c r="O894" s="3" t="e" cm="1">
        <f t="array" ref="O894">SUM(_xlfn._xlws.FILTER($G$2:$G$2454,_xlfn.MAP($M$2:$M$2454,_xlfn.LAMBDA(_xlpm.x,_xlpm.x=$M894))))</f>
        <v>#NAME?</v>
      </c>
      <c r="P894" s="4" t="e">
        <f t="shared" si="233"/>
        <v>#NAME?</v>
      </c>
      <c r="Q894" s="6" t="e" cm="1">
        <f t="array" ref="Q894">SUM(_xlfn._xlws.FILTER($G$2:$G$2454,_xlfn.MAP($N$2:$N$2454,_xlfn.LAMBDA(_xlpm.x,_xlpm.x=$N894))))</f>
        <v>#NAME?</v>
      </c>
      <c r="R894" s="4" t="e">
        <f t="shared" si="234"/>
        <v>#NAME?</v>
      </c>
      <c r="S894" s="4" t="e">
        <f t="shared" si="235"/>
        <v>#NAME?</v>
      </c>
      <c r="T894" s="4" t="e">
        <f t="shared" si="236"/>
        <v>#NAME?</v>
      </c>
      <c r="U894" s="4" t="e">
        <f t="shared" si="237"/>
        <v>#NAME?</v>
      </c>
      <c r="V894" s="2"/>
      <c r="X894" s="2"/>
      <c r="AC894" s="2"/>
      <c r="AD894" s="2"/>
    </row>
    <row r="895" spans="1:30">
      <c r="A895" s="1" t="str">
        <f t="shared" si="224"/>
        <v>-broy- : [bɹɔɪ]</v>
      </c>
      <c r="B895" s="1">
        <f t="shared" si="240"/>
        <v>0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1944</v>
      </c>
      <c r="G895" s="3" t="e">
        <f t="shared" si="225"/>
        <v>#NAME?</v>
      </c>
      <c r="H895" s="1" t="str">
        <f t="shared" si="226"/>
        <v>bɹɔɪ</v>
      </c>
      <c r="I895" s="1" t="str">
        <f t="shared" si="227"/>
        <v>broy</v>
      </c>
      <c r="J895" s="10">
        <f t="shared" si="228"/>
        <v>4</v>
      </c>
      <c r="K895" s="1">
        <f t="shared" si="229"/>
        <v>4</v>
      </c>
      <c r="L895" s="10">
        <f t="shared" si="230"/>
        <v>4</v>
      </c>
      <c r="M895" s="1" t="str">
        <f t="shared" si="231"/>
        <v>-broy-</v>
      </c>
      <c r="N895" s="1" t="str">
        <f t="shared" si="232"/>
        <v>[bɹɔɪ]</v>
      </c>
      <c r="O895" s="3" t="e" cm="1">
        <f t="array" ref="O895">SUM(_xlfn._xlws.FILTER($G$2:$G$2454,_xlfn.MAP($M$2:$M$2454,_xlfn.LAMBDA(_xlpm.x,_xlpm.x=$M895))))</f>
        <v>#NAME?</v>
      </c>
      <c r="P895" s="4" t="e">
        <f t="shared" si="233"/>
        <v>#NAME?</v>
      </c>
      <c r="Q895" s="6" t="e" cm="1">
        <f t="array" ref="Q895">SUM(_xlfn._xlws.FILTER($G$2:$G$2454,_xlfn.MAP($N$2:$N$2454,_xlfn.LAMBDA(_xlpm.x,_xlpm.x=$N895))))</f>
        <v>#NAME?</v>
      </c>
      <c r="R895" s="4" t="e">
        <f t="shared" si="234"/>
        <v>#NAME?</v>
      </c>
      <c r="S895" s="4" t="e">
        <f t="shared" si="235"/>
        <v>#NAME?</v>
      </c>
      <c r="T895" s="4" t="e">
        <f t="shared" si="236"/>
        <v>#NAME?</v>
      </c>
      <c r="U895" s="4" t="e">
        <f t="shared" si="237"/>
        <v>#NAME?</v>
      </c>
      <c r="V895" s="2"/>
      <c r="X895" s="2"/>
      <c r="AC895" s="2"/>
      <c r="AD895" s="2"/>
    </row>
    <row r="896" spans="1:30">
      <c r="A896" s="1" t="str">
        <f t="shared" si="224"/>
        <v>-bsi- : [bsaɪ]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841</v>
      </c>
      <c r="G896" s="3" t="e">
        <f t="shared" si="225"/>
        <v>#NAME?</v>
      </c>
      <c r="H896" s="1" t="str">
        <f t="shared" si="226"/>
        <v>bsaɪ</v>
      </c>
      <c r="I896" s="1" t="str">
        <f t="shared" si="227"/>
        <v>bsi</v>
      </c>
      <c r="J896" s="10">
        <f t="shared" si="228"/>
        <v>4</v>
      </c>
      <c r="K896" s="1">
        <f t="shared" si="229"/>
        <v>3</v>
      </c>
      <c r="L896" s="10">
        <f t="shared" si="230"/>
        <v>4</v>
      </c>
      <c r="M896" s="1" t="str">
        <f t="shared" si="231"/>
        <v>-bsi-</v>
      </c>
      <c r="N896" s="1" t="str">
        <f t="shared" si="232"/>
        <v>[bsaɪ]</v>
      </c>
      <c r="O896" s="3" t="e" cm="1">
        <f t="array" ref="O896">SUM(_xlfn._xlws.FILTER($G$2:$G$2454,_xlfn.MAP($M$2:$M$2454,_xlfn.LAMBDA(_xlpm.x,_xlpm.x=$M896))))</f>
        <v>#NAME?</v>
      </c>
      <c r="P896" s="4" t="e">
        <f t="shared" si="233"/>
        <v>#NAME?</v>
      </c>
      <c r="Q896" s="6" t="e" cm="1">
        <f t="array" ref="Q896">SUM(_xlfn._xlws.FILTER($G$2:$G$2454,_xlfn.MAP($N$2:$N$2454,_xlfn.LAMBDA(_xlpm.x,_xlpm.x=$N896))))</f>
        <v>#NAME?</v>
      </c>
      <c r="R896" s="4" t="e">
        <f t="shared" si="234"/>
        <v>#NAME?</v>
      </c>
      <c r="S896" s="4" t="e">
        <f t="shared" si="235"/>
        <v>#NAME?</v>
      </c>
      <c r="T896" s="4" t="e">
        <f t="shared" si="236"/>
        <v>#NAME?</v>
      </c>
      <c r="U896" s="4" t="e">
        <f t="shared" si="237"/>
        <v>#NAME?</v>
      </c>
      <c r="V896" s="2"/>
      <c r="X896" s="2"/>
      <c r="AC896" s="2"/>
      <c r="AD896" s="2"/>
    </row>
    <row r="897" spans="1:30">
      <c r="A897" s="1" t="str">
        <f t="shared" si="224"/>
        <v>-btai- : [bteɪ]</v>
      </c>
      <c r="B897" s="1">
        <f t="shared" si="240"/>
        <v>0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726</v>
      </c>
      <c r="G897" s="3" t="e">
        <f t="shared" si="225"/>
        <v>#NAME?</v>
      </c>
      <c r="H897" s="4" t="str">
        <f t="shared" si="226"/>
        <v>bteɪ</v>
      </c>
      <c r="I897" s="4" t="str">
        <f t="shared" si="227"/>
        <v>btai</v>
      </c>
      <c r="J897" s="10">
        <f t="shared" si="228"/>
        <v>4</v>
      </c>
      <c r="K897" s="1">
        <f t="shared" si="229"/>
        <v>4</v>
      </c>
      <c r="L897" s="10">
        <f t="shared" si="230"/>
        <v>4</v>
      </c>
      <c r="M897" s="1" t="str">
        <f t="shared" si="231"/>
        <v>-btai-</v>
      </c>
      <c r="N897" s="1" t="str">
        <f t="shared" si="232"/>
        <v>[bteɪ]</v>
      </c>
      <c r="O897" s="3" t="e" cm="1">
        <f t="array" ref="O897">SUM(_xlfn._xlws.FILTER($G$2:$G$2454,_xlfn.MAP($M$2:$M$2454,_xlfn.LAMBDA(_xlpm.x,_xlpm.x=$M897))))</f>
        <v>#NAME?</v>
      </c>
      <c r="P897" s="4" t="e">
        <f t="shared" si="233"/>
        <v>#NAME?</v>
      </c>
      <c r="Q897" s="6" t="e" cm="1">
        <f t="array" ref="Q897">SUM(_xlfn._xlws.FILTER($G$2:$G$2454,_xlfn.MAP($N$2:$N$2454,_xlfn.LAMBDA(_xlpm.x,_xlpm.x=$N897))))</f>
        <v>#NAME?</v>
      </c>
      <c r="R897" s="4" t="e">
        <f t="shared" si="234"/>
        <v>#NAME?</v>
      </c>
      <c r="S897" s="4" t="e">
        <f t="shared" si="235"/>
        <v>#NAME?</v>
      </c>
      <c r="T897" s="4" t="e">
        <f t="shared" si="236"/>
        <v>#NAME?</v>
      </c>
      <c r="U897" s="4" t="e">
        <f t="shared" si="237"/>
        <v>#NAME?</v>
      </c>
      <c r="V897" s="2"/>
      <c r="X897" s="2"/>
      <c r="AC897" s="2"/>
      <c r="AD897" s="2"/>
    </row>
    <row r="898" spans="1:30">
      <c r="A898" s="1" t="str">
        <f t="shared" ref="A898:A961" si="241">_xlfn.LET(_xlpm.sep," : ",CONCATENATE(M898,_xlpm.sep,N898))</f>
        <v>-bvi- : [bvɪ]</v>
      </c>
      <c r="B898" s="1">
        <f t="shared" si="240"/>
        <v>0</v>
      </c>
      <c r="C898" s="1">
        <f t="shared" si="240"/>
        <v>0</v>
      </c>
      <c r="D898" s="1">
        <f t="shared" si="240"/>
        <v>0</v>
      </c>
      <c r="E898" s="7">
        <v>2</v>
      </c>
      <c r="F898" s="9" t="s">
        <v>579</v>
      </c>
      <c r="G898" s="3" t="e">
        <f t="shared" ref="G898:G961" si="242">E898/freq.sum.r6e</f>
        <v>#NAME?</v>
      </c>
      <c r="H898" s="4" t="str">
        <f t="shared" ref="H898:H961" si="243">_xlfn.LET(_xlpm.sep,":",_xlpm.w,$F898,LEFT(_xlpm.w,FIND(_xlpm.sep,_xlpm.w)-1))</f>
        <v>bvɪ</v>
      </c>
      <c r="I898" s="4" t="str">
        <f t="shared" ref="I898:I961" si="244">_xlfn.LET(_xlpm.sep,":",_xlpm.w,$F898,RIGHT(_xlpm.w,LEN(_xlpm.w)-FIND(_xlpm.sep,_xlpm.w)))</f>
        <v>bvi</v>
      </c>
      <c r="J898" s="10">
        <f t="shared" ref="J898:J961" si="245">_xlfn.LET(_xlpm.w,H898,LEN(_xlpm.w))</f>
        <v>3</v>
      </c>
      <c r="K898" s="1">
        <f t="shared" ref="K898:K961" si="246">_xlfn.LET(_xlpm.w,I898,LEN(_xlpm.w))</f>
        <v>3</v>
      </c>
      <c r="L898" s="10">
        <f t="shared" ref="L898:L961" si="247">_xlfn.LET(_xlpm.a,J898,_xlpm.b,K898,MAX(_xlpm.a,_xlpm.b))</f>
        <v>3</v>
      </c>
      <c r="M898" s="1" t="str">
        <f t="shared" ref="M898:M961" si="248">_xlfn.LET(_xlpm.sep,":",_xlpm.w,$F898,_xlfn.CONCAT("-",RIGHT(_xlpm.w,LEN(_xlpm.w)-FIND(_xlpm.sep,_xlpm.w)),"-"))</f>
        <v>-bvi-</v>
      </c>
      <c r="N898" s="1" t="str">
        <f t="shared" ref="N898:N961" si="249">_xlfn.LET(_xlpm.sep,":",_xlpm.w,$F898,_xlfn.CONCAT("[",LEFT(_xlpm.w,FIND(_xlpm.sep,_xlpm.w)-1),"]"))</f>
        <v>[bvɪ]</v>
      </c>
      <c r="O898" s="3" t="e" cm="1">
        <f t="array" ref="O898">SUM(_xlfn._xlws.FILTER($G$2:$G$2454,_xlfn.MAP($M$2:$M$2454,_xlfn.LAMBDA(_xlpm.x,_xlpm.x=$M898))))</f>
        <v>#NAME?</v>
      </c>
      <c r="P898" s="4" t="e">
        <f t="shared" ref="P898:P961" si="250">$G898/O898</f>
        <v>#NAME?</v>
      </c>
      <c r="Q898" s="6" t="e" cm="1">
        <f t="array" ref="Q898">SUM(_xlfn._xlws.FILTER($G$2:$G$2454,_xlfn.MAP($N$2:$N$2454,_xlfn.LAMBDA(_xlpm.x,_xlpm.x=$N898))))</f>
        <v>#NAME?</v>
      </c>
      <c r="R898" s="4" t="e">
        <f t="shared" ref="R898:R961" si="251">$G898/Q898</f>
        <v>#NAME?</v>
      </c>
      <c r="S898" s="4" t="e">
        <f t="shared" ref="S898:S961" si="252">_xlfn.LET(_xlpm.freq,E898,_xlpm.size,L898+1,_xlpm.F,T898,LOG(1+_xlpm.freq)*LOG(1+_xlpm.size)*_xlpm.F)</f>
        <v>#NAME?</v>
      </c>
      <c r="T898" s="4" t="e">
        <f t="shared" ref="T898:T961" si="253">_xlfn.LET(_xlpm.a,R898,_xlpm.b,P898,2*_xlpm.a*_xlpm.b/(_xlpm.a+_xlpm.b))</f>
        <v>#NAME?</v>
      </c>
      <c r="U898" s="4" t="e">
        <f t="shared" ref="U898:U961" si="254">_xlfn.LET(_xlpm.p,P898,_xlpm.q,R898,LOG(_xlpm.p/_xlpm.q))</f>
        <v>#NAME?</v>
      </c>
      <c r="V898" s="2"/>
      <c r="X898" s="2"/>
      <c r="AC898" s="2"/>
      <c r="AD898" s="2"/>
    </row>
    <row r="899" spans="1:30">
      <c r="A899" s="1" t="str">
        <f t="shared" si="241"/>
        <v>-ccee- : [ksi]</v>
      </c>
      <c r="B899" s="1">
        <f t="shared" si="240"/>
        <v>0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95</v>
      </c>
      <c r="G899" s="3" t="e">
        <f t="shared" si="242"/>
        <v>#NAME?</v>
      </c>
      <c r="H899" s="4" t="str">
        <f t="shared" si="243"/>
        <v>ksi</v>
      </c>
      <c r="I899" s="4" t="str">
        <f t="shared" si="244"/>
        <v>ccee</v>
      </c>
      <c r="J899" s="10">
        <f t="shared" si="245"/>
        <v>3</v>
      </c>
      <c r="K899" s="1">
        <f t="shared" si="246"/>
        <v>4</v>
      </c>
      <c r="L899" s="10">
        <f t="shared" si="247"/>
        <v>4</v>
      </c>
      <c r="M899" s="1" t="str">
        <f t="shared" si="248"/>
        <v>-ccee-</v>
      </c>
      <c r="N899" s="1" t="str">
        <f t="shared" si="249"/>
        <v>[ksi]</v>
      </c>
      <c r="O899" s="3" t="e" cm="1">
        <f t="array" ref="O899">SUM(_xlfn._xlws.FILTER($G$2:$G$2454,_xlfn.MAP($M$2:$M$2454,_xlfn.LAMBDA(_xlpm.x,_xlpm.x=$M899))))</f>
        <v>#NAME?</v>
      </c>
      <c r="P899" s="4" t="e">
        <f t="shared" si="250"/>
        <v>#NAME?</v>
      </c>
      <c r="Q899" s="6" t="e" cm="1">
        <f t="array" ref="Q899">SUM(_xlfn._xlws.FILTER($G$2:$G$2454,_xlfn.MAP($N$2:$N$2454,_xlfn.LAMBDA(_xlpm.x,_xlpm.x=$N899))))</f>
        <v>#NAME?</v>
      </c>
      <c r="R899" s="4" t="e">
        <f t="shared" si="251"/>
        <v>#NAME?</v>
      </c>
      <c r="S899" s="4" t="e">
        <f t="shared" si="252"/>
        <v>#NAME?</v>
      </c>
      <c r="T899" s="4" t="e">
        <f t="shared" si="253"/>
        <v>#NAME?</v>
      </c>
      <c r="U899" s="4" t="e">
        <f t="shared" si="254"/>
        <v>#NAME?</v>
      </c>
      <c r="V899" s="2"/>
      <c r="X899" s="2"/>
      <c r="AC899" s="2"/>
      <c r="AD899" s="2"/>
    </row>
    <row r="900" spans="1:30">
      <c r="A900" s="1" t="str">
        <f t="shared" si="241"/>
        <v>-ccu- : [kyu]</v>
      </c>
      <c r="B900" s="1">
        <f t="shared" si="240"/>
        <v>0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107</v>
      </c>
      <c r="G900" s="3" t="e">
        <f t="shared" si="242"/>
        <v>#NAME?</v>
      </c>
      <c r="H900" s="4" t="str">
        <f t="shared" si="243"/>
        <v>kyu</v>
      </c>
      <c r="I900" s="4" t="str">
        <f t="shared" si="244"/>
        <v>ccu</v>
      </c>
      <c r="J900" s="10">
        <f t="shared" si="245"/>
        <v>3</v>
      </c>
      <c r="K900" s="1">
        <f t="shared" si="246"/>
        <v>3</v>
      </c>
      <c r="L900" s="10">
        <f t="shared" si="247"/>
        <v>3</v>
      </c>
      <c r="M900" s="1" t="str">
        <f t="shared" si="248"/>
        <v>-ccu-</v>
      </c>
      <c r="N900" s="1" t="str">
        <f t="shared" si="249"/>
        <v>[kyu]</v>
      </c>
      <c r="O900" s="3" t="e" cm="1">
        <f t="array" ref="O900">SUM(_xlfn._xlws.FILTER($G$2:$G$2454,_xlfn.MAP($M$2:$M$2454,_xlfn.LAMBDA(_xlpm.x,_xlpm.x=$M900))))</f>
        <v>#NAME?</v>
      </c>
      <c r="P900" s="4" t="e">
        <f t="shared" si="250"/>
        <v>#NAME?</v>
      </c>
      <c r="Q900" s="6" t="e" cm="1">
        <f t="array" ref="Q900">SUM(_xlfn._xlws.FILTER($G$2:$G$2454,_xlfn.MAP($N$2:$N$2454,_xlfn.LAMBDA(_xlpm.x,_xlpm.x=$N900))))</f>
        <v>#NAME?</v>
      </c>
      <c r="R900" s="4" t="e">
        <f t="shared" si="251"/>
        <v>#NAME?</v>
      </c>
      <c r="S900" s="4" t="e">
        <f t="shared" si="252"/>
        <v>#NAME?</v>
      </c>
      <c r="T900" s="4" t="e">
        <f t="shared" si="253"/>
        <v>#NAME?</v>
      </c>
      <c r="U900" s="4" t="e">
        <f t="shared" si="254"/>
        <v>#NAME?</v>
      </c>
      <c r="V900" s="2"/>
      <c r="X900" s="2"/>
      <c r="AC900" s="2"/>
      <c r="AD900" s="2"/>
    </row>
    <row r="901" spans="1:30">
      <c r="A901" s="1" t="str">
        <f t="shared" si="241"/>
        <v>-cfee- : [kfi]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2012</v>
      </c>
      <c r="G901" s="3" t="e">
        <f t="shared" si="242"/>
        <v>#NAME?</v>
      </c>
      <c r="H901" s="4" t="str">
        <f t="shared" si="243"/>
        <v>kfi</v>
      </c>
      <c r="I901" s="4" t="str">
        <f t="shared" si="244"/>
        <v>cfee</v>
      </c>
      <c r="J901" s="10">
        <f t="shared" si="245"/>
        <v>3</v>
      </c>
      <c r="K901" s="1">
        <f t="shared" si="246"/>
        <v>4</v>
      </c>
      <c r="L901" s="10">
        <f t="shared" si="247"/>
        <v>4</v>
      </c>
      <c r="M901" s="1" t="str">
        <f t="shared" si="248"/>
        <v>-cfee-</v>
      </c>
      <c r="N901" s="1" t="str">
        <f t="shared" si="249"/>
        <v>[kfi]</v>
      </c>
      <c r="O901" s="3" t="e" cm="1">
        <f t="array" ref="O901">SUM(_xlfn._xlws.FILTER($G$2:$G$2454,_xlfn.MAP($M$2:$M$2454,_xlfn.LAMBDA(_xlpm.x,_xlpm.x=$M901))))</f>
        <v>#NAME?</v>
      </c>
      <c r="P901" s="4" t="e">
        <f t="shared" si="250"/>
        <v>#NAME?</v>
      </c>
      <c r="Q901" s="6" t="e" cm="1">
        <f t="array" ref="Q901">SUM(_xlfn._xlws.FILTER($G$2:$G$2454,_xlfn.MAP($N$2:$N$2454,_xlfn.LAMBDA(_xlpm.x,_xlpm.x=$N901))))</f>
        <v>#NAME?</v>
      </c>
      <c r="R901" s="4" t="e">
        <f t="shared" si="251"/>
        <v>#NAME?</v>
      </c>
      <c r="S901" s="4" t="e">
        <f t="shared" si="252"/>
        <v>#NAME?</v>
      </c>
      <c r="T901" s="4" t="e">
        <f t="shared" si="253"/>
        <v>#NAME?</v>
      </c>
      <c r="U901" s="4" t="e">
        <f t="shared" si="254"/>
        <v>#NAME?</v>
      </c>
      <c r="V901" s="2"/>
      <c r="X901" s="2"/>
      <c r="AC901" s="2"/>
      <c r="AD901" s="2"/>
    </row>
    <row r="902" spans="1:30">
      <c r="A902" s="1" t="str">
        <f t="shared" si="241"/>
        <v>-ched- : [tʃt]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727</v>
      </c>
      <c r="G902" s="3" t="e">
        <f t="shared" si="242"/>
        <v>#NAME?</v>
      </c>
      <c r="H902" s="4" t="str">
        <f t="shared" si="243"/>
        <v>tʃt</v>
      </c>
      <c r="I902" s="4" t="str">
        <f t="shared" si="244"/>
        <v>ched</v>
      </c>
      <c r="J902" s="10">
        <f t="shared" si="245"/>
        <v>3</v>
      </c>
      <c r="K902" s="1">
        <f t="shared" si="246"/>
        <v>4</v>
      </c>
      <c r="L902" s="10">
        <f t="shared" si="247"/>
        <v>4</v>
      </c>
      <c r="M902" s="1" t="str">
        <f t="shared" si="248"/>
        <v>-ched-</v>
      </c>
      <c r="N902" s="1" t="str">
        <f t="shared" si="249"/>
        <v>[tʃt]</v>
      </c>
      <c r="O902" s="3" t="e" cm="1">
        <f t="array" ref="O902">SUM(_xlfn._xlws.FILTER($G$2:$G$2454,_xlfn.MAP($M$2:$M$2454,_xlfn.LAMBDA(_xlpm.x,_xlpm.x=$M902))))</f>
        <v>#NAME?</v>
      </c>
      <c r="P902" s="4" t="e">
        <f t="shared" si="250"/>
        <v>#NAME?</v>
      </c>
      <c r="Q902" s="6" t="e" cm="1">
        <f t="array" ref="Q902">SUM(_xlfn._xlws.FILTER($G$2:$G$2454,_xlfn.MAP($N$2:$N$2454,_xlfn.LAMBDA(_xlpm.x,_xlpm.x=$N902))))</f>
        <v>#NAME?</v>
      </c>
      <c r="R902" s="4" t="e">
        <f t="shared" si="251"/>
        <v>#NAME?</v>
      </c>
      <c r="S902" s="4" t="e">
        <f t="shared" si="252"/>
        <v>#NAME?</v>
      </c>
      <c r="T902" s="4" t="e">
        <f t="shared" si="253"/>
        <v>#NAME?</v>
      </c>
      <c r="U902" s="4" t="e">
        <f t="shared" si="254"/>
        <v>#NAME?</v>
      </c>
      <c r="V902" s="2"/>
      <c r="X902" s="2"/>
      <c r="AC902" s="2"/>
      <c r="AD902" s="2"/>
    </row>
    <row r="903" spans="1:30">
      <c r="A903" s="1" t="str">
        <f t="shared" si="241"/>
        <v>-chno- : [knɑ]</v>
      </c>
      <c r="B903" s="1">
        <f t="shared" si="255"/>
        <v>0</v>
      </c>
      <c r="C903" s="1">
        <f t="shared" si="255"/>
        <v>0</v>
      </c>
      <c r="D903" s="1">
        <f t="shared" si="255"/>
        <v>0</v>
      </c>
      <c r="E903" s="7">
        <v>2</v>
      </c>
      <c r="F903" s="9" t="s">
        <v>515</v>
      </c>
      <c r="G903" s="3" t="e">
        <f t="shared" si="242"/>
        <v>#NAME?</v>
      </c>
      <c r="H903" s="4" t="str">
        <f t="shared" si="243"/>
        <v>knɑ</v>
      </c>
      <c r="I903" s="4" t="str">
        <f t="shared" si="244"/>
        <v>chno</v>
      </c>
      <c r="J903" s="10">
        <f t="shared" si="245"/>
        <v>3</v>
      </c>
      <c r="K903" s="1">
        <f t="shared" si="246"/>
        <v>4</v>
      </c>
      <c r="L903" s="10">
        <f t="shared" si="247"/>
        <v>4</v>
      </c>
      <c r="M903" s="1" t="str">
        <f t="shared" si="248"/>
        <v>-chno-</v>
      </c>
      <c r="N903" s="1" t="str">
        <f t="shared" si="249"/>
        <v>[knɑ]</v>
      </c>
      <c r="O903" s="3" t="e" cm="1">
        <f t="array" ref="O903">SUM(_xlfn._xlws.FILTER($G$2:$G$2454,_xlfn.MAP($M$2:$M$2454,_xlfn.LAMBDA(_xlpm.x,_xlpm.x=$M903))))</f>
        <v>#NAME?</v>
      </c>
      <c r="P903" s="4" t="e">
        <f t="shared" si="250"/>
        <v>#NAME?</v>
      </c>
      <c r="Q903" s="6" t="e" cm="1">
        <f t="array" ref="Q903">SUM(_xlfn._xlws.FILTER($G$2:$G$2454,_xlfn.MAP($N$2:$N$2454,_xlfn.LAMBDA(_xlpm.x,_xlpm.x=$N903))))</f>
        <v>#NAME?</v>
      </c>
      <c r="R903" s="4" t="e">
        <f t="shared" si="251"/>
        <v>#NAME?</v>
      </c>
      <c r="S903" s="4" t="e">
        <f t="shared" si="252"/>
        <v>#NAME?</v>
      </c>
      <c r="T903" s="4" t="e">
        <f t="shared" si="253"/>
        <v>#NAME?</v>
      </c>
      <c r="U903" s="4" t="e">
        <f t="shared" si="254"/>
        <v>#NAME?</v>
      </c>
      <c r="V903" s="2"/>
      <c r="X903" s="2"/>
      <c r="AC903" s="2"/>
      <c r="AD903" s="2"/>
    </row>
    <row r="904" spans="1:30">
      <c r="A904" s="1" t="str">
        <f t="shared" si="241"/>
        <v>-choi- : [tʃɔɪ]</v>
      </c>
      <c r="B904" s="1">
        <f t="shared" si="255"/>
        <v>0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728</v>
      </c>
      <c r="G904" s="3" t="e">
        <f t="shared" si="242"/>
        <v>#NAME?</v>
      </c>
      <c r="H904" s="4" t="str">
        <f t="shared" si="243"/>
        <v>tʃɔɪ</v>
      </c>
      <c r="I904" s="4" t="str">
        <f t="shared" si="244"/>
        <v>choi</v>
      </c>
      <c r="J904" s="10">
        <f t="shared" si="245"/>
        <v>4</v>
      </c>
      <c r="K904" s="1">
        <f t="shared" si="246"/>
        <v>4</v>
      </c>
      <c r="L904" s="10">
        <f t="shared" si="247"/>
        <v>4</v>
      </c>
      <c r="M904" s="1" t="str">
        <f t="shared" si="248"/>
        <v>-choi-</v>
      </c>
      <c r="N904" s="1" t="str">
        <f t="shared" si="249"/>
        <v>[tʃɔɪ]</v>
      </c>
      <c r="O904" s="3" t="e" cm="1">
        <f t="array" ref="O904">SUM(_xlfn._xlws.FILTER($G$2:$G$2454,_xlfn.MAP($M$2:$M$2454,_xlfn.LAMBDA(_xlpm.x,_xlpm.x=$M904))))</f>
        <v>#NAME?</v>
      </c>
      <c r="P904" s="4" t="e">
        <f t="shared" si="250"/>
        <v>#NAME?</v>
      </c>
      <c r="Q904" s="6" t="e" cm="1">
        <f t="array" ref="Q904">SUM(_xlfn._xlws.FILTER($G$2:$G$2454,_xlfn.MAP($N$2:$N$2454,_xlfn.LAMBDA(_xlpm.x,_xlpm.x=$N904))))</f>
        <v>#NAME?</v>
      </c>
      <c r="R904" s="4" t="e">
        <f t="shared" si="251"/>
        <v>#NAME?</v>
      </c>
      <c r="S904" s="4" t="e">
        <f t="shared" si="252"/>
        <v>#NAME?</v>
      </c>
      <c r="T904" s="4" t="e">
        <f t="shared" si="253"/>
        <v>#NAME?</v>
      </c>
      <c r="U904" s="4" t="e">
        <f t="shared" si="254"/>
        <v>#NAME?</v>
      </c>
      <c r="V904" s="2"/>
      <c r="X904" s="2"/>
      <c r="AC904" s="2"/>
      <c r="AD904" s="2"/>
    </row>
    <row r="905" spans="1:30">
      <c r="A905" s="1" t="str">
        <f t="shared" si="241"/>
        <v>-chri- : [kɹaɪ]</v>
      </c>
      <c r="B905" s="1">
        <f t="shared" si="255"/>
        <v>0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1369</v>
      </c>
      <c r="G905" s="3" t="e">
        <f t="shared" si="242"/>
        <v>#NAME?</v>
      </c>
      <c r="H905" s="4" t="str">
        <f t="shared" si="243"/>
        <v>kɹaɪ</v>
      </c>
      <c r="I905" s="4" t="str">
        <f t="shared" si="244"/>
        <v>chri</v>
      </c>
      <c r="J905" s="10">
        <f t="shared" si="245"/>
        <v>4</v>
      </c>
      <c r="K905" s="1">
        <f t="shared" si="246"/>
        <v>4</v>
      </c>
      <c r="L905" s="10">
        <f t="shared" si="247"/>
        <v>4</v>
      </c>
      <c r="M905" s="1" t="str">
        <f t="shared" si="248"/>
        <v>-chri-</v>
      </c>
      <c r="N905" s="1" t="str">
        <f t="shared" si="249"/>
        <v>[kɹaɪ]</v>
      </c>
      <c r="O905" s="3" t="e" cm="1">
        <f t="array" ref="O905">SUM(_xlfn._xlws.FILTER($G$2:$G$2454,_xlfn.MAP($M$2:$M$2454,_xlfn.LAMBDA(_xlpm.x,_xlpm.x=$M905))))</f>
        <v>#NAME?</v>
      </c>
      <c r="P905" s="4" t="e">
        <f t="shared" si="250"/>
        <v>#NAME?</v>
      </c>
      <c r="Q905" s="6" t="e" cm="1">
        <f t="array" ref="Q905">SUM(_xlfn._xlws.FILTER($G$2:$G$2454,_xlfn.MAP($N$2:$N$2454,_xlfn.LAMBDA(_xlpm.x,_xlpm.x=$N905))))</f>
        <v>#NAME?</v>
      </c>
      <c r="R905" s="4" t="e">
        <f t="shared" si="251"/>
        <v>#NAME?</v>
      </c>
      <c r="S905" s="4" t="e">
        <f t="shared" si="252"/>
        <v>#NAME?</v>
      </c>
      <c r="T905" s="4" t="e">
        <f t="shared" si="253"/>
        <v>#NAME?</v>
      </c>
      <c r="U905" s="4" t="e">
        <f t="shared" si="254"/>
        <v>#NAME?</v>
      </c>
      <c r="V905" s="2"/>
      <c r="X905" s="2"/>
      <c r="AC905" s="2"/>
      <c r="AD905" s="2"/>
    </row>
    <row r="906" spans="1:30">
      <c r="A906" s="1" t="str">
        <f t="shared" si="241"/>
        <v>-ckha- : [khə]</v>
      </c>
      <c r="B906" s="1">
        <f t="shared" si="255"/>
        <v>0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2013</v>
      </c>
      <c r="G906" s="3" t="e">
        <f t="shared" si="242"/>
        <v>#NAME?</v>
      </c>
      <c r="H906" s="1" t="str">
        <f t="shared" si="243"/>
        <v>khə</v>
      </c>
      <c r="I906" s="1" t="str">
        <f t="shared" si="244"/>
        <v>ckha</v>
      </c>
      <c r="J906" s="10">
        <f t="shared" si="245"/>
        <v>3</v>
      </c>
      <c r="K906" s="1">
        <f t="shared" si="246"/>
        <v>4</v>
      </c>
      <c r="L906" s="10">
        <f t="shared" si="247"/>
        <v>4</v>
      </c>
      <c r="M906" s="1" t="str">
        <f t="shared" si="248"/>
        <v>-ckha-</v>
      </c>
      <c r="N906" s="1" t="str">
        <f t="shared" si="249"/>
        <v>[khə]</v>
      </c>
      <c r="O906" s="3" t="e" cm="1">
        <f t="array" ref="O906">SUM(_xlfn._xlws.FILTER($G$2:$G$2454,_xlfn.MAP($M$2:$M$2454,_xlfn.LAMBDA(_xlpm.x,_xlpm.x=$M906))))</f>
        <v>#NAME?</v>
      </c>
      <c r="P906" s="4" t="e">
        <f t="shared" si="250"/>
        <v>#NAME?</v>
      </c>
      <c r="Q906" s="6" t="e" cm="1">
        <f t="array" ref="Q906">SUM(_xlfn._xlws.FILTER($G$2:$G$2454,_xlfn.MAP($N$2:$N$2454,_xlfn.LAMBDA(_xlpm.x,_xlpm.x=$N906))))</f>
        <v>#NAME?</v>
      </c>
      <c r="R906" s="4" t="e">
        <f t="shared" si="251"/>
        <v>#NAME?</v>
      </c>
      <c r="S906" s="4" t="e">
        <f t="shared" si="252"/>
        <v>#NAME?</v>
      </c>
      <c r="T906" s="4" t="e">
        <f t="shared" si="253"/>
        <v>#NAME?</v>
      </c>
      <c r="U906" s="4" t="e">
        <f t="shared" si="254"/>
        <v>#NAME?</v>
      </c>
      <c r="V906" s="2"/>
      <c r="X906" s="2"/>
      <c r="AC906" s="2"/>
      <c r="AD906" s="2"/>
    </row>
    <row r="907" spans="1:30">
      <c r="A907" s="1" t="str">
        <f t="shared" si="241"/>
        <v>-cle- : [klɛ]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1443</v>
      </c>
      <c r="G907" s="3" t="e">
        <f t="shared" si="242"/>
        <v>#NAME?</v>
      </c>
      <c r="H907" s="4" t="str">
        <f t="shared" si="243"/>
        <v>klɛ</v>
      </c>
      <c r="I907" s="4" t="str">
        <f t="shared" si="244"/>
        <v>cle</v>
      </c>
      <c r="J907" s="10">
        <f t="shared" si="245"/>
        <v>3</v>
      </c>
      <c r="K907" s="1">
        <f t="shared" si="246"/>
        <v>3</v>
      </c>
      <c r="L907" s="10">
        <f t="shared" si="247"/>
        <v>3</v>
      </c>
      <c r="M907" s="1" t="str">
        <f t="shared" si="248"/>
        <v>-cle-</v>
      </c>
      <c r="N907" s="1" t="str">
        <f t="shared" si="249"/>
        <v>[klɛ]</v>
      </c>
      <c r="O907" s="3" t="e" cm="1">
        <f t="array" ref="O907">SUM(_xlfn._xlws.FILTER($G$2:$G$2454,_xlfn.MAP($M$2:$M$2454,_xlfn.LAMBDA(_xlpm.x,_xlpm.x=$M907))))</f>
        <v>#NAME?</v>
      </c>
      <c r="P907" s="4" t="e">
        <f t="shared" si="250"/>
        <v>#NAME?</v>
      </c>
      <c r="Q907" s="6" t="e" cm="1">
        <f t="array" ref="Q907">SUM(_xlfn._xlws.FILTER($G$2:$G$2454,_xlfn.MAP($N$2:$N$2454,_xlfn.LAMBDA(_xlpm.x,_xlpm.x=$N907))))</f>
        <v>#NAME?</v>
      </c>
      <c r="R907" s="4" t="e">
        <f t="shared" si="251"/>
        <v>#NAME?</v>
      </c>
      <c r="S907" s="4" t="e">
        <f t="shared" si="252"/>
        <v>#NAME?</v>
      </c>
      <c r="T907" s="4" t="e">
        <f t="shared" si="253"/>
        <v>#NAME?</v>
      </c>
      <c r="U907" s="4" t="e">
        <f t="shared" si="254"/>
        <v>#NAME?</v>
      </c>
      <c r="V907" s="2"/>
      <c r="X907" s="2"/>
      <c r="AC907" s="2"/>
      <c r="AD907" s="2"/>
    </row>
    <row r="908" spans="1:30">
      <c r="A908" s="1" t="str">
        <f t="shared" si="241"/>
        <v>-clea- : [kli]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86</v>
      </c>
      <c r="G908" s="3" t="e">
        <f t="shared" si="242"/>
        <v>#NAME?</v>
      </c>
      <c r="H908" s="1" t="str">
        <f t="shared" si="243"/>
        <v>kli</v>
      </c>
      <c r="I908" s="1" t="str">
        <f t="shared" si="244"/>
        <v>clea</v>
      </c>
      <c r="J908" s="10">
        <f t="shared" si="245"/>
        <v>3</v>
      </c>
      <c r="K908" s="1">
        <f t="shared" si="246"/>
        <v>4</v>
      </c>
      <c r="L908" s="10">
        <f t="shared" si="247"/>
        <v>4</v>
      </c>
      <c r="M908" s="1" t="str">
        <f t="shared" si="248"/>
        <v>-clea-</v>
      </c>
      <c r="N908" s="1" t="str">
        <f t="shared" si="249"/>
        <v>[kli]</v>
      </c>
      <c r="O908" s="3" t="e" cm="1">
        <f t="array" ref="O908">SUM(_xlfn._xlws.FILTER($G$2:$G$2454,_xlfn.MAP($M$2:$M$2454,_xlfn.LAMBDA(_xlpm.x,_xlpm.x=$M908))))</f>
        <v>#NAME?</v>
      </c>
      <c r="P908" s="4" t="e">
        <f t="shared" si="250"/>
        <v>#NAME?</v>
      </c>
      <c r="Q908" s="6" t="e" cm="1">
        <f t="array" ref="Q908">SUM(_xlfn._xlws.FILTER($G$2:$G$2454,_xlfn.MAP($N$2:$N$2454,_xlfn.LAMBDA(_xlpm.x,_xlpm.x=$N908))))</f>
        <v>#NAME?</v>
      </c>
      <c r="R908" s="4" t="e">
        <f t="shared" si="251"/>
        <v>#NAME?</v>
      </c>
      <c r="S908" s="4" t="e">
        <f t="shared" si="252"/>
        <v>#NAME?</v>
      </c>
      <c r="T908" s="4" t="e">
        <f t="shared" si="253"/>
        <v>#NAME?</v>
      </c>
      <c r="U908" s="4" t="e">
        <f t="shared" si="254"/>
        <v>#NAME?</v>
      </c>
      <c r="V908" s="2"/>
      <c r="X908" s="2"/>
      <c r="AC908" s="2"/>
      <c r="AD908" s="2"/>
    </row>
    <row r="909" spans="1:30">
      <c r="A909" s="1" t="str">
        <f t="shared" si="241"/>
        <v>-clou- : [klaʊ]</v>
      </c>
      <c r="B909" s="1">
        <f t="shared" si="255"/>
        <v>0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729</v>
      </c>
      <c r="G909" s="3" t="e">
        <f t="shared" si="242"/>
        <v>#NAME?</v>
      </c>
      <c r="H909" s="4" t="str">
        <f t="shared" si="243"/>
        <v>klaʊ</v>
      </c>
      <c r="I909" s="4" t="str">
        <f t="shared" si="244"/>
        <v>clou</v>
      </c>
      <c r="J909" s="10">
        <f t="shared" si="245"/>
        <v>4</v>
      </c>
      <c r="K909" s="1">
        <f t="shared" si="246"/>
        <v>4</v>
      </c>
      <c r="L909" s="10">
        <f t="shared" si="247"/>
        <v>4</v>
      </c>
      <c r="M909" s="1" t="str">
        <f t="shared" si="248"/>
        <v>-clou-</v>
      </c>
      <c r="N909" s="1" t="str">
        <f t="shared" si="249"/>
        <v>[klaʊ]</v>
      </c>
      <c r="O909" s="3" t="e" cm="1">
        <f t="array" ref="O909">SUM(_xlfn._xlws.FILTER($G$2:$G$2454,_xlfn.MAP($M$2:$M$2454,_xlfn.LAMBDA(_xlpm.x,_xlpm.x=$M909))))</f>
        <v>#NAME?</v>
      </c>
      <c r="P909" s="4" t="e">
        <f t="shared" si="250"/>
        <v>#NAME?</v>
      </c>
      <c r="Q909" s="6" t="e" cm="1">
        <f t="array" ref="Q909">SUM(_xlfn._xlws.FILTER($G$2:$G$2454,_xlfn.MAP($N$2:$N$2454,_xlfn.LAMBDA(_xlpm.x,_xlpm.x=$N909))))</f>
        <v>#NAME?</v>
      </c>
      <c r="R909" s="4" t="e">
        <f t="shared" si="251"/>
        <v>#NAME?</v>
      </c>
      <c r="S909" s="4" t="e">
        <f t="shared" si="252"/>
        <v>#NAME?</v>
      </c>
      <c r="T909" s="4" t="e">
        <f t="shared" si="253"/>
        <v>#NAME?</v>
      </c>
      <c r="U909" s="4" t="e">
        <f t="shared" si="254"/>
        <v>#NAME?</v>
      </c>
      <c r="V909" s="2"/>
      <c r="X909" s="2"/>
      <c r="AC909" s="2"/>
      <c r="AD909" s="2"/>
    </row>
    <row r="910" spans="1:30">
      <c r="A910" s="1" t="str">
        <f t="shared" si="241"/>
        <v>-clu- : [klʌ]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4</v>
      </c>
      <c r="F910" s="9" t="s">
        <v>421</v>
      </c>
      <c r="G910" s="3" t="e">
        <f t="shared" si="242"/>
        <v>#NAME?</v>
      </c>
      <c r="H910" s="4" t="str">
        <f t="shared" si="243"/>
        <v>klʌ</v>
      </c>
      <c r="I910" s="4" t="str">
        <f t="shared" si="244"/>
        <v>clu</v>
      </c>
      <c r="J910" s="10">
        <f t="shared" si="245"/>
        <v>3</v>
      </c>
      <c r="K910" s="1">
        <f t="shared" si="246"/>
        <v>3</v>
      </c>
      <c r="L910" s="10">
        <f t="shared" si="247"/>
        <v>3</v>
      </c>
      <c r="M910" s="1" t="str">
        <f t="shared" si="248"/>
        <v>-clu-</v>
      </c>
      <c r="N910" s="1" t="str">
        <f t="shared" si="249"/>
        <v>[klʌ]</v>
      </c>
      <c r="O910" s="3" t="e" cm="1">
        <f t="array" ref="O910">SUM(_xlfn._xlws.FILTER($G$2:$G$2454,_xlfn.MAP($M$2:$M$2454,_xlfn.LAMBDA(_xlpm.x,_xlpm.x=$M910))))</f>
        <v>#NAME?</v>
      </c>
      <c r="P910" s="4" t="e">
        <f t="shared" si="250"/>
        <v>#NAME?</v>
      </c>
      <c r="Q910" s="6" t="e" cm="1">
        <f t="array" ref="Q910">SUM(_xlfn._xlws.FILTER($G$2:$G$2454,_xlfn.MAP($N$2:$N$2454,_xlfn.LAMBDA(_xlpm.x,_xlpm.x=$N910))))</f>
        <v>#NAME?</v>
      </c>
      <c r="R910" s="4" t="e">
        <f t="shared" si="251"/>
        <v>#NAME?</v>
      </c>
      <c r="S910" s="4" t="e">
        <f t="shared" si="252"/>
        <v>#NAME?</v>
      </c>
      <c r="T910" s="4" t="e">
        <f t="shared" si="253"/>
        <v>#NAME?</v>
      </c>
      <c r="U910" s="4" t="e">
        <f t="shared" si="254"/>
        <v>#NAME?</v>
      </c>
      <c r="V910" s="2"/>
      <c r="X910" s="2"/>
      <c r="AC910" s="2"/>
      <c r="AD910" s="2"/>
    </row>
    <row r="911" spans="1:30">
      <c r="A911" s="1" t="str">
        <f t="shared" si="241"/>
        <v>-cnei- : [kni]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2019</v>
      </c>
      <c r="G911" s="3" t="e">
        <f t="shared" si="242"/>
        <v>#NAME?</v>
      </c>
      <c r="H911" s="1" t="str">
        <f t="shared" si="243"/>
        <v>kni</v>
      </c>
      <c r="I911" s="1" t="str">
        <f t="shared" si="244"/>
        <v>cnei</v>
      </c>
      <c r="J911" s="10">
        <f t="shared" si="245"/>
        <v>3</v>
      </c>
      <c r="K911" s="1">
        <f t="shared" si="246"/>
        <v>4</v>
      </c>
      <c r="L911" s="10">
        <f t="shared" si="247"/>
        <v>4</v>
      </c>
      <c r="M911" s="1" t="str">
        <f t="shared" si="248"/>
        <v>-cnei-</v>
      </c>
      <c r="N911" s="1" t="str">
        <f t="shared" si="249"/>
        <v>[kni]</v>
      </c>
      <c r="O911" s="3" t="e" cm="1">
        <f t="array" ref="O911">SUM(_xlfn._xlws.FILTER($G$2:$G$2454,_xlfn.MAP($M$2:$M$2454,_xlfn.LAMBDA(_xlpm.x,_xlpm.x=$M911))))</f>
        <v>#NAME?</v>
      </c>
      <c r="P911" s="4" t="e">
        <f t="shared" si="250"/>
        <v>#NAME?</v>
      </c>
      <c r="Q911" s="6" t="e" cm="1">
        <f t="array" ref="Q911">SUM(_xlfn._xlws.FILTER($G$2:$G$2454,_xlfn.MAP($N$2:$N$2454,_xlfn.LAMBDA(_xlpm.x,_xlpm.x=$N911))))</f>
        <v>#NAME?</v>
      </c>
      <c r="R911" s="4" t="e">
        <f t="shared" si="251"/>
        <v>#NAME?</v>
      </c>
      <c r="S911" s="4" t="e">
        <f t="shared" si="252"/>
        <v>#NAME?</v>
      </c>
      <c r="T911" s="4" t="e">
        <f t="shared" si="253"/>
        <v>#NAME?</v>
      </c>
      <c r="U911" s="4" t="e">
        <f t="shared" si="254"/>
        <v>#NAME?</v>
      </c>
      <c r="V911" s="2"/>
      <c r="X911" s="2"/>
      <c r="AC911" s="2"/>
      <c r="AD911" s="2"/>
    </row>
    <row r="912" spans="1:30">
      <c r="A912" s="1" t="str">
        <f t="shared" si="241"/>
        <v>-coi- : [kɔɪ]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842</v>
      </c>
      <c r="G912" s="3" t="e">
        <f t="shared" si="242"/>
        <v>#NAME?</v>
      </c>
      <c r="H912" s="4" t="str">
        <f t="shared" si="243"/>
        <v>kɔɪ</v>
      </c>
      <c r="I912" s="4" t="str">
        <f t="shared" si="244"/>
        <v>coi</v>
      </c>
      <c r="J912" s="10">
        <f t="shared" si="245"/>
        <v>3</v>
      </c>
      <c r="K912" s="1">
        <f t="shared" si="246"/>
        <v>3</v>
      </c>
      <c r="L912" s="10">
        <f t="shared" si="247"/>
        <v>3</v>
      </c>
      <c r="M912" s="1" t="str">
        <f t="shared" si="248"/>
        <v>-coi-</v>
      </c>
      <c r="N912" s="1" t="str">
        <f t="shared" si="249"/>
        <v>[kɔɪ]</v>
      </c>
      <c r="O912" s="3" t="e" cm="1">
        <f t="array" ref="O912">SUM(_xlfn._xlws.FILTER($G$2:$G$2454,_xlfn.MAP($M$2:$M$2454,_xlfn.LAMBDA(_xlpm.x,_xlpm.x=$M912))))</f>
        <v>#NAME?</v>
      </c>
      <c r="P912" s="4" t="e">
        <f t="shared" si="250"/>
        <v>#NAME?</v>
      </c>
      <c r="Q912" s="6" t="e" cm="1">
        <f t="array" ref="Q912">SUM(_xlfn._xlws.FILTER($G$2:$G$2454,_xlfn.MAP($N$2:$N$2454,_xlfn.LAMBDA(_xlpm.x,_xlpm.x=$N912))))</f>
        <v>#NAME?</v>
      </c>
      <c r="R912" s="4" t="e">
        <f t="shared" si="251"/>
        <v>#NAME?</v>
      </c>
      <c r="S912" s="4" t="e">
        <f t="shared" si="252"/>
        <v>#NAME?</v>
      </c>
      <c r="T912" s="4" t="e">
        <f t="shared" si="253"/>
        <v>#NAME?</v>
      </c>
      <c r="U912" s="4" t="e">
        <f t="shared" si="254"/>
        <v>#NAME?</v>
      </c>
      <c r="V912" s="2"/>
      <c r="X912" s="2"/>
      <c r="AC912" s="2"/>
      <c r="AD912" s="2"/>
    </row>
    <row r="913" spans="1:30">
      <c r="A913" s="1" t="str">
        <f t="shared" si="241"/>
        <v>-cola- : [klə]</v>
      </c>
      <c r="B913" s="1">
        <f t="shared" si="255"/>
        <v>0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2018</v>
      </c>
      <c r="G913" s="3" t="e">
        <f t="shared" si="242"/>
        <v>#NAME?</v>
      </c>
      <c r="H913" s="4" t="str">
        <f t="shared" si="243"/>
        <v>klə</v>
      </c>
      <c r="I913" s="4" t="str">
        <f t="shared" si="244"/>
        <v>cola</v>
      </c>
      <c r="J913" s="10">
        <f t="shared" si="245"/>
        <v>3</v>
      </c>
      <c r="K913" s="1">
        <f t="shared" si="246"/>
        <v>4</v>
      </c>
      <c r="L913" s="10">
        <f t="shared" si="247"/>
        <v>4</v>
      </c>
      <c r="M913" s="1" t="str">
        <f t="shared" si="248"/>
        <v>-cola-</v>
      </c>
      <c r="N913" s="1" t="str">
        <f t="shared" si="249"/>
        <v>[klə]</v>
      </c>
      <c r="O913" s="3" t="e" cm="1">
        <f t="array" ref="O913">SUM(_xlfn._xlws.FILTER($G$2:$G$2454,_xlfn.MAP($M$2:$M$2454,_xlfn.LAMBDA(_xlpm.x,_xlpm.x=$M913))))</f>
        <v>#NAME?</v>
      </c>
      <c r="P913" s="4" t="e">
        <f t="shared" si="250"/>
        <v>#NAME?</v>
      </c>
      <c r="Q913" s="6" t="e" cm="1">
        <f t="array" ref="Q913">SUM(_xlfn._xlws.FILTER($G$2:$G$2454,_xlfn.MAP($N$2:$N$2454,_xlfn.LAMBDA(_xlpm.x,_xlpm.x=$N913))))</f>
        <v>#NAME?</v>
      </c>
      <c r="R913" s="4" t="e">
        <f t="shared" si="251"/>
        <v>#NAME?</v>
      </c>
      <c r="S913" s="4" t="e">
        <f t="shared" si="252"/>
        <v>#NAME?</v>
      </c>
      <c r="T913" s="4" t="e">
        <f t="shared" si="253"/>
        <v>#NAME?</v>
      </c>
      <c r="U913" s="4" t="e">
        <f t="shared" si="254"/>
        <v>#NAME?</v>
      </c>
      <c r="V913" s="2"/>
      <c r="X913" s="2"/>
      <c r="AC913" s="2"/>
      <c r="AD913" s="2"/>
    </row>
    <row r="914" spans="1:30">
      <c r="A914" s="1" t="str">
        <f t="shared" si="241"/>
        <v>-coo- : [kʊ]</v>
      </c>
      <c r="B914" s="1">
        <f t="shared" si="255"/>
        <v>0</v>
      </c>
      <c r="C914" s="1">
        <f t="shared" si="255"/>
        <v>0</v>
      </c>
      <c r="D914" s="1">
        <f t="shared" si="255"/>
        <v>0</v>
      </c>
      <c r="E914" s="7">
        <v>2</v>
      </c>
      <c r="F914" s="9" t="s">
        <v>967</v>
      </c>
      <c r="G914" s="3" t="e">
        <f t="shared" si="242"/>
        <v>#NAME?</v>
      </c>
      <c r="H914" s="4" t="str">
        <f t="shared" si="243"/>
        <v>kʊ</v>
      </c>
      <c r="I914" s="4" t="str">
        <f t="shared" si="244"/>
        <v>coo</v>
      </c>
      <c r="J914" s="10">
        <f t="shared" si="245"/>
        <v>2</v>
      </c>
      <c r="K914" s="1">
        <f t="shared" si="246"/>
        <v>3</v>
      </c>
      <c r="L914" s="10">
        <f t="shared" si="247"/>
        <v>3</v>
      </c>
      <c r="M914" s="1" t="str">
        <f t="shared" si="248"/>
        <v>-coo-</v>
      </c>
      <c r="N914" s="1" t="str">
        <f t="shared" si="249"/>
        <v>[kʊ]</v>
      </c>
      <c r="O914" s="3" t="e" cm="1">
        <f t="array" ref="O914">SUM(_xlfn._xlws.FILTER($G$2:$G$2454,_xlfn.MAP($M$2:$M$2454,_xlfn.LAMBDA(_xlpm.x,_xlpm.x=$M914))))</f>
        <v>#NAME?</v>
      </c>
      <c r="P914" s="4" t="e">
        <f t="shared" si="250"/>
        <v>#NAME?</v>
      </c>
      <c r="Q914" s="6" t="e" cm="1">
        <f t="array" ref="Q914">SUM(_xlfn._xlws.FILTER($G$2:$G$2454,_xlfn.MAP($N$2:$N$2454,_xlfn.LAMBDA(_xlpm.x,_xlpm.x=$N914))))</f>
        <v>#NAME?</v>
      </c>
      <c r="R914" s="4" t="e">
        <f t="shared" si="251"/>
        <v>#NAME?</v>
      </c>
      <c r="S914" s="4" t="e">
        <f t="shared" si="252"/>
        <v>#NAME?</v>
      </c>
      <c r="T914" s="4" t="e">
        <f t="shared" si="253"/>
        <v>#NAME?</v>
      </c>
      <c r="U914" s="4" t="e">
        <f t="shared" si="254"/>
        <v>#NAME?</v>
      </c>
      <c r="V914" s="2"/>
      <c r="X914" s="2"/>
      <c r="AC914" s="2"/>
      <c r="AD914" s="2"/>
    </row>
    <row r="915" spans="1:30">
      <c r="A915" s="1" t="str">
        <f t="shared" si="241"/>
        <v>-ctly- : [ktlɪ]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2</v>
      </c>
      <c r="F915" s="9" t="s">
        <v>516</v>
      </c>
      <c r="G915" s="3" t="e">
        <f t="shared" si="242"/>
        <v>#NAME?</v>
      </c>
      <c r="H915" s="4" t="str">
        <f t="shared" si="243"/>
        <v>ktlɪ</v>
      </c>
      <c r="I915" s="4" t="str">
        <f t="shared" si="244"/>
        <v>ctly</v>
      </c>
      <c r="J915" s="10">
        <f t="shared" si="245"/>
        <v>4</v>
      </c>
      <c r="K915" s="1">
        <f t="shared" si="246"/>
        <v>4</v>
      </c>
      <c r="L915" s="10">
        <f t="shared" si="247"/>
        <v>4</v>
      </c>
      <c r="M915" s="1" t="str">
        <f t="shared" si="248"/>
        <v>-ctly-</v>
      </c>
      <c r="N915" s="1" t="str">
        <f t="shared" si="249"/>
        <v>[ktlɪ]</v>
      </c>
      <c r="O915" s="3" t="e" cm="1">
        <f t="array" ref="O915">SUM(_xlfn._xlws.FILTER($G$2:$G$2454,_xlfn.MAP($M$2:$M$2454,_xlfn.LAMBDA(_xlpm.x,_xlpm.x=$M915))))</f>
        <v>#NAME?</v>
      </c>
      <c r="P915" s="4" t="e">
        <f t="shared" si="250"/>
        <v>#NAME?</v>
      </c>
      <c r="Q915" s="6" t="e" cm="1">
        <f t="array" ref="Q915">SUM(_xlfn._xlws.FILTER($G$2:$G$2454,_xlfn.MAP($N$2:$N$2454,_xlfn.LAMBDA(_xlpm.x,_xlpm.x=$N915))))</f>
        <v>#NAME?</v>
      </c>
      <c r="R915" s="4" t="e">
        <f t="shared" si="251"/>
        <v>#NAME?</v>
      </c>
      <c r="S915" s="4" t="e">
        <f t="shared" si="252"/>
        <v>#NAME?</v>
      </c>
      <c r="T915" s="4" t="e">
        <f t="shared" si="253"/>
        <v>#NAME?</v>
      </c>
      <c r="U915" s="4" t="e">
        <f t="shared" si="254"/>
        <v>#NAME?</v>
      </c>
      <c r="V915" s="2"/>
      <c r="X915" s="2"/>
      <c r="AC915" s="2"/>
      <c r="AD915" s="2"/>
    </row>
    <row r="916" spans="1:30">
      <c r="A916" s="1" t="str">
        <f t="shared" si="241"/>
        <v>-czka- : [tʃkə]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2273</v>
      </c>
      <c r="G916" s="3" t="e">
        <f t="shared" si="242"/>
        <v>#NAME?</v>
      </c>
      <c r="H916" s="4" t="str">
        <f t="shared" si="243"/>
        <v>tʃkə</v>
      </c>
      <c r="I916" s="4" t="str">
        <f t="shared" si="244"/>
        <v>czka</v>
      </c>
      <c r="J916" s="10">
        <f t="shared" si="245"/>
        <v>4</v>
      </c>
      <c r="K916" s="1">
        <f t="shared" si="246"/>
        <v>4</v>
      </c>
      <c r="L916" s="10">
        <f t="shared" si="247"/>
        <v>4</v>
      </c>
      <c r="M916" s="1" t="str">
        <f t="shared" si="248"/>
        <v>-czka-</v>
      </c>
      <c r="N916" s="1" t="str">
        <f t="shared" si="249"/>
        <v>[tʃkə]</v>
      </c>
      <c r="O916" s="3" t="e" cm="1">
        <f t="array" ref="O916">SUM(_xlfn._xlws.FILTER($G$2:$G$2454,_xlfn.MAP($M$2:$M$2454,_xlfn.LAMBDA(_xlpm.x,_xlpm.x=$M916))))</f>
        <v>#NAME?</v>
      </c>
      <c r="P916" s="4" t="e">
        <f t="shared" si="250"/>
        <v>#NAME?</v>
      </c>
      <c r="Q916" s="6" t="e" cm="1">
        <f t="array" ref="Q916">SUM(_xlfn._xlws.FILTER($G$2:$G$2454,_xlfn.MAP($N$2:$N$2454,_xlfn.LAMBDA(_xlpm.x,_xlpm.x=$N916))))</f>
        <v>#NAME?</v>
      </c>
      <c r="R916" s="4" t="e">
        <f t="shared" si="251"/>
        <v>#NAME?</v>
      </c>
      <c r="S916" s="4" t="e">
        <f t="shared" si="252"/>
        <v>#NAME?</v>
      </c>
      <c r="T916" s="4" t="e">
        <f t="shared" si="253"/>
        <v>#NAME?</v>
      </c>
      <c r="U916" s="4" t="e">
        <f t="shared" si="254"/>
        <v>#NAME?</v>
      </c>
      <c r="V916" s="2"/>
      <c r="X916" s="2"/>
      <c r="AC916" s="2"/>
      <c r="AD916" s="2"/>
    </row>
    <row r="917" spans="1:30">
      <c r="A917" s="1" t="str">
        <f t="shared" si="241"/>
        <v>-dlo- : [dlɑ]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1948</v>
      </c>
      <c r="G917" s="3" t="e">
        <f t="shared" si="242"/>
        <v>#NAME?</v>
      </c>
      <c r="H917" s="4" t="str">
        <f t="shared" si="243"/>
        <v>dlɑ</v>
      </c>
      <c r="I917" s="4" t="str">
        <f t="shared" si="244"/>
        <v>dlo</v>
      </c>
      <c r="J917" s="10">
        <f t="shared" si="245"/>
        <v>3</v>
      </c>
      <c r="K917" s="1">
        <f t="shared" si="246"/>
        <v>3</v>
      </c>
      <c r="L917" s="10">
        <f t="shared" si="247"/>
        <v>3</v>
      </c>
      <c r="M917" s="1" t="str">
        <f t="shared" si="248"/>
        <v>-dlo-</v>
      </c>
      <c r="N917" s="1" t="str">
        <f t="shared" si="249"/>
        <v>[dlɑ]</v>
      </c>
      <c r="O917" s="3" t="e" cm="1">
        <f t="array" ref="O917">SUM(_xlfn._xlws.FILTER($G$2:$G$2454,_xlfn.MAP($M$2:$M$2454,_xlfn.LAMBDA(_xlpm.x,_xlpm.x=$M917))))</f>
        <v>#NAME?</v>
      </c>
      <c r="P917" s="4" t="e">
        <f t="shared" si="250"/>
        <v>#NAME?</v>
      </c>
      <c r="Q917" s="6" t="e" cm="1">
        <f t="array" ref="Q917">SUM(_xlfn._xlws.FILTER($G$2:$G$2454,_xlfn.MAP($N$2:$N$2454,_xlfn.LAMBDA(_xlpm.x,_xlpm.x=$N917))))</f>
        <v>#NAME?</v>
      </c>
      <c r="R917" s="4" t="e">
        <f t="shared" si="251"/>
        <v>#NAME?</v>
      </c>
      <c r="S917" s="4" t="e">
        <f t="shared" si="252"/>
        <v>#NAME?</v>
      </c>
      <c r="T917" s="4" t="e">
        <f t="shared" si="253"/>
        <v>#NAME?</v>
      </c>
      <c r="U917" s="4" t="e">
        <f t="shared" si="254"/>
        <v>#NAME?</v>
      </c>
      <c r="V917" s="2"/>
      <c r="X917" s="2"/>
      <c r="AC917" s="2"/>
      <c r="AD917" s="2"/>
    </row>
    <row r="918" spans="1:30">
      <c r="A918" s="1" t="str">
        <f t="shared" si="241"/>
        <v>-dlow- : [dloʊ]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1947</v>
      </c>
      <c r="G918" s="3" t="e">
        <f t="shared" si="242"/>
        <v>#NAME?</v>
      </c>
      <c r="H918" s="1" t="str">
        <f t="shared" si="243"/>
        <v>dloʊ</v>
      </c>
      <c r="I918" s="1" t="str">
        <f t="shared" si="244"/>
        <v>dlow</v>
      </c>
      <c r="J918" s="10">
        <f t="shared" si="245"/>
        <v>4</v>
      </c>
      <c r="K918" s="1">
        <f t="shared" si="246"/>
        <v>4</v>
      </c>
      <c r="L918" s="10">
        <f t="shared" si="247"/>
        <v>4</v>
      </c>
      <c r="M918" s="1" t="str">
        <f t="shared" si="248"/>
        <v>-dlow-</v>
      </c>
      <c r="N918" s="1" t="str">
        <f t="shared" si="249"/>
        <v>[dloʊ]</v>
      </c>
      <c r="O918" s="3" t="e" cm="1">
        <f t="array" ref="O918">SUM(_xlfn._xlws.FILTER($G$2:$G$2454,_xlfn.MAP($M$2:$M$2454,_xlfn.LAMBDA(_xlpm.x,_xlpm.x=$M918))))</f>
        <v>#NAME?</v>
      </c>
      <c r="P918" s="4" t="e">
        <f t="shared" si="250"/>
        <v>#NAME?</v>
      </c>
      <c r="Q918" s="6" t="e" cm="1">
        <f t="array" ref="Q918">SUM(_xlfn._xlws.FILTER($G$2:$G$2454,_xlfn.MAP($N$2:$N$2454,_xlfn.LAMBDA(_xlpm.x,_xlpm.x=$N918))))</f>
        <v>#NAME?</v>
      </c>
      <c r="R918" s="4" t="e">
        <f t="shared" si="251"/>
        <v>#NAME?</v>
      </c>
      <c r="S918" s="4" t="e">
        <f t="shared" si="252"/>
        <v>#NAME?</v>
      </c>
      <c r="T918" s="4" t="e">
        <f t="shared" si="253"/>
        <v>#NAME?</v>
      </c>
      <c r="U918" s="4" t="e">
        <f t="shared" si="254"/>
        <v>#NAME?</v>
      </c>
      <c r="V918" s="2"/>
      <c r="X918" s="2"/>
      <c r="AC918" s="2"/>
      <c r="AD918" s="2"/>
    </row>
    <row r="919" spans="1:30">
      <c r="A919" s="1" t="str">
        <f t="shared" si="241"/>
        <v>-dly- : [dlɪ]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2</v>
      </c>
      <c r="F919" s="9" t="s">
        <v>1949</v>
      </c>
      <c r="G919" s="3" t="e">
        <f t="shared" si="242"/>
        <v>#NAME?</v>
      </c>
      <c r="H919" s="4" t="str">
        <f t="shared" si="243"/>
        <v>dlɪ</v>
      </c>
      <c r="I919" s="4" t="str">
        <f t="shared" si="244"/>
        <v>dly</v>
      </c>
      <c r="J919" s="10">
        <f t="shared" si="245"/>
        <v>3</v>
      </c>
      <c r="K919" s="1">
        <f t="shared" si="246"/>
        <v>3</v>
      </c>
      <c r="L919" s="10">
        <f t="shared" si="247"/>
        <v>3</v>
      </c>
      <c r="M919" s="1" t="str">
        <f t="shared" si="248"/>
        <v>-dly-</v>
      </c>
      <c r="N919" s="1" t="str">
        <f t="shared" si="249"/>
        <v>[dlɪ]</v>
      </c>
      <c r="O919" s="3" t="e" cm="1">
        <f t="array" ref="O919">SUM(_xlfn._xlws.FILTER($G$2:$G$2454,_xlfn.MAP($M$2:$M$2454,_xlfn.LAMBDA(_xlpm.x,_xlpm.x=$M919))))</f>
        <v>#NAME?</v>
      </c>
      <c r="P919" s="4" t="e">
        <f t="shared" si="250"/>
        <v>#NAME?</v>
      </c>
      <c r="Q919" s="6" t="e" cm="1">
        <f t="array" ref="Q919">SUM(_xlfn._xlws.FILTER($G$2:$G$2454,_xlfn.MAP($N$2:$N$2454,_xlfn.LAMBDA(_xlpm.x,_xlpm.x=$N919))))</f>
        <v>#NAME?</v>
      </c>
      <c r="R919" s="4" t="e">
        <f t="shared" si="251"/>
        <v>#NAME?</v>
      </c>
      <c r="S919" s="4" t="e">
        <f t="shared" si="252"/>
        <v>#NAME?</v>
      </c>
      <c r="T919" s="4" t="e">
        <f t="shared" si="253"/>
        <v>#NAME?</v>
      </c>
      <c r="U919" s="4" t="e">
        <f t="shared" si="254"/>
        <v>#NAME?</v>
      </c>
      <c r="V919" s="2"/>
      <c r="X919" s="2"/>
      <c r="AC919" s="2"/>
      <c r="AD919" s="2"/>
    </row>
    <row r="920" spans="1:30">
      <c r="A920" s="1" t="str">
        <f t="shared" si="241"/>
        <v>-dn't- : [dnt]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1951</v>
      </c>
      <c r="G920" s="3" t="e">
        <f t="shared" si="242"/>
        <v>#NAME?</v>
      </c>
      <c r="H920" s="4" t="str">
        <f t="shared" si="243"/>
        <v>dnt</v>
      </c>
      <c r="I920" s="4" t="str">
        <f t="shared" si="244"/>
        <v>dn't</v>
      </c>
      <c r="J920" s="10">
        <f t="shared" si="245"/>
        <v>3</v>
      </c>
      <c r="K920" s="1">
        <f t="shared" si="246"/>
        <v>4</v>
      </c>
      <c r="L920" s="10">
        <f t="shared" si="247"/>
        <v>4</v>
      </c>
      <c r="M920" s="1" t="str">
        <f t="shared" si="248"/>
        <v>-dn't-</v>
      </c>
      <c r="N920" s="1" t="str">
        <f t="shared" si="249"/>
        <v>[dnt]</v>
      </c>
      <c r="O920" s="3" t="e" cm="1">
        <f t="array" ref="O920">SUM(_xlfn._xlws.FILTER($G$2:$G$2454,_xlfn.MAP($M$2:$M$2454,_xlfn.LAMBDA(_xlpm.x,_xlpm.x=$M920))))</f>
        <v>#NAME?</v>
      </c>
      <c r="P920" s="4" t="e">
        <f t="shared" si="250"/>
        <v>#NAME?</v>
      </c>
      <c r="Q920" s="6" t="e" cm="1">
        <f t="array" ref="Q920">SUM(_xlfn._xlws.FILTER($G$2:$G$2454,_xlfn.MAP($N$2:$N$2454,_xlfn.LAMBDA(_xlpm.x,_xlpm.x=$N920))))</f>
        <v>#NAME?</v>
      </c>
      <c r="R920" s="4" t="e">
        <f t="shared" si="251"/>
        <v>#NAME?</v>
      </c>
      <c r="S920" s="4" t="e">
        <f t="shared" si="252"/>
        <v>#NAME?</v>
      </c>
      <c r="T920" s="4" t="e">
        <f t="shared" si="253"/>
        <v>#NAME?</v>
      </c>
      <c r="U920" s="4" t="e">
        <f t="shared" si="254"/>
        <v>#NAME?</v>
      </c>
      <c r="V920" s="2"/>
      <c r="X920" s="2"/>
      <c r="AC920" s="2"/>
      <c r="AD920" s="2"/>
    </row>
    <row r="921" spans="1:30">
      <c r="A921" s="1" t="str">
        <f t="shared" si="241"/>
        <v>-dra- : [dɹə]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2</v>
      </c>
      <c r="F921" s="9" t="s">
        <v>1969</v>
      </c>
      <c r="G921" s="3" t="e">
        <f t="shared" si="242"/>
        <v>#NAME?</v>
      </c>
      <c r="H921" s="1" t="str">
        <f t="shared" si="243"/>
        <v>dɹə</v>
      </c>
      <c r="I921" s="1" t="str">
        <f t="shared" si="244"/>
        <v>dra</v>
      </c>
      <c r="J921" s="10">
        <f t="shared" si="245"/>
        <v>3</v>
      </c>
      <c r="K921" s="1">
        <f t="shared" si="246"/>
        <v>3</v>
      </c>
      <c r="L921" s="10">
        <f t="shared" si="247"/>
        <v>3</v>
      </c>
      <c r="M921" s="1" t="str">
        <f t="shared" si="248"/>
        <v>-dra-</v>
      </c>
      <c r="N921" s="1" t="str">
        <f t="shared" si="249"/>
        <v>[dɹə]</v>
      </c>
      <c r="O921" s="3" t="e" cm="1">
        <f t="array" ref="O921">SUM(_xlfn._xlws.FILTER($G$2:$G$2454,_xlfn.MAP($M$2:$M$2454,_xlfn.LAMBDA(_xlpm.x,_xlpm.x=$M921))))</f>
        <v>#NAME?</v>
      </c>
      <c r="P921" s="4" t="e">
        <f t="shared" si="250"/>
        <v>#NAME?</v>
      </c>
      <c r="Q921" s="6" t="e" cm="1">
        <f t="array" ref="Q921">SUM(_xlfn._xlws.FILTER($G$2:$G$2454,_xlfn.MAP($N$2:$N$2454,_xlfn.LAMBDA(_xlpm.x,_xlpm.x=$N921))))</f>
        <v>#NAME?</v>
      </c>
      <c r="R921" s="4" t="e">
        <f t="shared" si="251"/>
        <v>#NAME?</v>
      </c>
      <c r="S921" s="4" t="e">
        <f t="shared" si="252"/>
        <v>#NAME?</v>
      </c>
      <c r="T921" s="4" t="e">
        <f t="shared" si="253"/>
        <v>#NAME?</v>
      </c>
      <c r="U921" s="4" t="e">
        <f t="shared" si="254"/>
        <v>#NAME?</v>
      </c>
      <c r="V921" s="2"/>
      <c r="X921" s="2"/>
      <c r="AC921" s="2"/>
      <c r="AD921" s="2"/>
    </row>
    <row r="922" spans="1:30">
      <c r="A922" s="1" t="str">
        <f t="shared" si="241"/>
        <v>-draw- : [dɹɔ]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3</v>
      </c>
      <c r="F922" s="9" t="s">
        <v>432</v>
      </c>
      <c r="G922" s="3" t="e">
        <f t="shared" si="242"/>
        <v>#NAME?</v>
      </c>
      <c r="H922" s="4" t="str">
        <f t="shared" si="243"/>
        <v>dɹɔ</v>
      </c>
      <c r="I922" s="4" t="str">
        <f t="shared" si="244"/>
        <v>draw</v>
      </c>
      <c r="J922" s="10">
        <f t="shared" si="245"/>
        <v>3</v>
      </c>
      <c r="K922" s="1">
        <f t="shared" si="246"/>
        <v>4</v>
      </c>
      <c r="L922" s="10">
        <f t="shared" si="247"/>
        <v>4</v>
      </c>
      <c r="M922" s="1" t="str">
        <f t="shared" si="248"/>
        <v>-draw-</v>
      </c>
      <c r="N922" s="1" t="str">
        <f t="shared" si="249"/>
        <v>[dɹɔ]</v>
      </c>
      <c r="O922" s="3" t="e" cm="1">
        <f t="array" ref="O922">SUM(_xlfn._xlws.FILTER($G$2:$G$2454,_xlfn.MAP($M$2:$M$2454,_xlfn.LAMBDA(_xlpm.x,_xlpm.x=$M922))))</f>
        <v>#NAME?</v>
      </c>
      <c r="P922" s="4" t="e">
        <f t="shared" si="250"/>
        <v>#NAME?</v>
      </c>
      <c r="Q922" s="6" t="e" cm="1">
        <f t="array" ref="Q922">SUM(_xlfn._xlws.FILTER($G$2:$G$2454,_xlfn.MAP($N$2:$N$2454,_xlfn.LAMBDA(_xlpm.x,_xlpm.x=$N922))))</f>
        <v>#NAME?</v>
      </c>
      <c r="R922" s="4" t="e">
        <f t="shared" si="251"/>
        <v>#NAME?</v>
      </c>
      <c r="S922" s="4" t="e">
        <f t="shared" si="252"/>
        <v>#NAME?</v>
      </c>
      <c r="T922" s="4" t="e">
        <f t="shared" si="253"/>
        <v>#NAME?</v>
      </c>
      <c r="U922" s="4" t="e">
        <f t="shared" si="254"/>
        <v>#NAME?</v>
      </c>
      <c r="V922" s="2"/>
      <c r="X922" s="2"/>
      <c r="AC922" s="2"/>
      <c r="AD922" s="2"/>
    </row>
    <row r="923" spans="1:30">
      <c r="A923" s="1" t="str">
        <f t="shared" si="241"/>
        <v>-drea- : [dɹi]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730</v>
      </c>
      <c r="G923" s="3" t="e">
        <f t="shared" si="242"/>
        <v>#NAME?</v>
      </c>
      <c r="H923" s="4" t="str">
        <f t="shared" si="243"/>
        <v>dɹi</v>
      </c>
      <c r="I923" s="4" t="str">
        <f t="shared" si="244"/>
        <v>drea</v>
      </c>
      <c r="J923" s="10">
        <f t="shared" si="245"/>
        <v>3</v>
      </c>
      <c r="K923" s="1">
        <f t="shared" si="246"/>
        <v>4</v>
      </c>
      <c r="L923" s="10">
        <f t="shared" si="247"/>
        <v>4</v>
      </c>
      <c r="M923" s="1" t="str">
        <f t="shared" si="248"/>
        <v>-drea-</v>
      </c>
      <c r="N923" s="1" t="str">
        <f t="shared" si="249"/>
        <v>[dɹi]</v>
      </c>
      <c r="O923" s="3" t="e" cm="1">
        <f t="array" ref="O923">SUM(_xlfn._xlws.FILTER($G$2:$G$2454,_xlfn.MAP($M$2:$M$2454,_xlfn.LAMBDA(_xlpm.x,_xlpm.x=$M923))))</f>
        <v>#NAME?</v>
      </c>
      <c r="P923" s="4" t="e">
        <f t="shared" si="250"/>
        <v>#NAME?</v>
      </c>
      <c r="Q923" s="6" t="e" cm="1">
        <f t="array" ref="Q923">SUM(_xlfn._xlws.FILTER($G$2:$G$2454,_xlfn.MAP($N$2:$N$2454,_xlfn.LAMBDA(_xlpm.x,_xlpm.x=$N923))))</f>
        <v>#NAME?</v>
      </c>
      <c r="R923" s="4" t="e">
        <f t="shared" si="251"/>
        <v>#NAME?</v>
      </c>
      <c r="S923" s="4" t="e">
        <f t="shared" si="252"/>
        <v>#NAME?</v>
      </c>
      <c r="T923" s="4" t="e">
        <f t="shared" si="253"/>
        <v>#NAME?</v>
      </c>
      <c r="U923" s="4" t="e">
        <f t="shared" si="254"/>
        <v>#NAME?</v>
      </c>
      <c r="V923" s="2"/>
      <c r="X923" s="2"/>
      <c r="AC923" s="2"/>
      <c r="AD923" s="2"/>
    </row>
    <row r="924" spans="1:30">
      <c r="A924" s="1" t="str">
        <f t="shared" si="241"/>
        <v>-dri- : [dɹaɪ]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3</v>
      </c>
      <c r="F924" s="9" t="s">
        <v>645</v>
      </c>
      <c r="G924" s="3" t="e">
        <f t="shared" si="242"/>
        <v>#NAME?</v>
      </c>
      <c r="H924" s="4" t="str">
        <f t="shared" si="243"/>
        <v>dɹaɪ</v>
      </c>
      <c r="I924" s="4" t="str">
        <f t="shared" si="244"/>
        <v>dri</v>
      </c>
      <c r="J924" s="10">
        <f t="shared" si="245"/>
        <v>4</v>
      </c>
      <c r="K924" s="1">
        <f t="shared" si="246"/>
        <v>3</v>
      </c>
      <c r="L924" s="10">
        <f t="shared" si="247"/>
        <v>4</v>
      </c>
      <c r="M924" s="1" t="str">
        <f t="shared" si="248"/>
        <v>-dri-</v>
      </c>
      <c r="N924" s="1" t="str">
        <f t="shared" si="249"/>
        <v>[dɹaɪ]</v>
      </c>
      <c r="O924" s="3" t="e" cm="1">
        <f t="array" ref="O924">SUM(_xlfn._xlws.FILTER($G$2:$G$2454,_xlfn.MAP($M$2:$M$2454,_xlfn.LAMBDA(_xlpm.x,_xlpm.x=$M924))))</f>
        <v>#NAME?</v>
      </c>
      <c r="P924" s="4" t="e">
        <f t="shared" si="250"/>
        <v>#NAME?</v>
      </c>
      <c r="Q924" s="6" t="e" cm="1">
        <f t="array" ref="Q924">SUM(_xlfn._xlws.FILTER($G$2:$G$2454,_xlfn.MAP($N$2:$N$2454,_xlfn.LAMBDA(_xlpm.x,_xlpm.x=$N924))))</f>
        <v>#NAME?</v>
      </c>
      <c r="R924" s="4" t="e">
        <f t="shared" si="251"/>
        <v>#NAME?</v>
      </c>
      <c r="S924" s="4" t="e">
        <f t="shared" si="252"/>
        <v>#NAME?</v>
      </c>
      <c r="T924" s="4" t="e">
        <f t="shared" si="253"/>
        <v>#NAME?</v>
      </c>
      <c r="U924" s="4" t="e">
        <f t="shared" si="254"/>
        <v>#NAME?</v>
      </c>
      <c r="V924" s="2"/>
      <c r="X924" s="2"/>
      <c r="AC924" s="2"/>
      <c r="AD924" s="2"/>
    </row>
    <row r="925" spans="1:30">
      <c r="A925" s="1" t="str">
        <f t="shared" si="241"/>
        <v>-dro- : [dɹɑ]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845</v>
      </c>
      <c r="G925" s="3" t="e">
        <f t="shared" si="242"/>
        <v>#NAME?</v>
      </c>
      <c r="H925" s="1" t="str">
        <f t="shared" si="243"/>
        <v>dɹɑ</v>
      </c>
      <c r="I925" s="1" t="str">
        <f t="shared" si="244"/>
        <v>dro</v>
      </c>
      <c r="J925" s="10">
        <f t="shared" si="245"/>
        <v>3</v>
      </c>
      <c r="K925" s="1">
        <f t="shared" si="246"/>
        <v>3</v>
      </c>
      <c r="L925" s="10">
        <f t="shared" si="247"/>
        <v>3</v>
      </c>
      <c r="M925" s="1" t="str">
        <f t="shared" si="248"/>
        <v>-dro-</v>
      </c>
      <c r="N925" s="1" t="str">
        <f t="shared" si="249"/>
        <v>[dɹɑ]</v>
      </c>
      <c r="O925" s="3" t="e" cm="1">
        <f t="array" ref="O925">SUM(_xlfn._xlws.FILTER($G$2:$G$2454,_xlfn.MAP($M$2:$M$2454,_xlfn.LAMBDA(_xlpm.x,_xlpm.x=$M925))))</f>
        <v>#NAME?</v>
      </c>
      <c r="P925" s="4" t="e">
        <f t="shared" si="250"/>
        <v>#NAME?</v>
      </c>
      <c r="Q925" s="6" t="e" cm="1">
        <f t="array" ref="Q925">SUM(_xlfn._xlws.FILTER($G$2:$G$2454,_xlfn.MAP($N$2:$N$2454,_xlfn.LAMBDA(_xlpm.x,_xlpm.x=$N925))))</f>
        <v>#NAME?</v>
      </c>
      <c r="R925" s="4" t="e">
        <f t="shared" si="251"/>
        <v>#NAME?</v>
      </c>
      <c r="S925" s="4" t="e">
        <f t="shared" si="252"/>
        <v>#NAME?</v>
      </c>
      <c r="T925" s="4" t="e">
        <f t="shared" si="253"/>
        <v>#NAME?</v>
      </c>
      <c r="U925" s="4" t="e">
        <f t="shared" si="254"/>
        <v>#NAME?</v>
      </c>
      <c r="V925" s="2"/>
      <c r="X925" s="2"/>
      <c r="AC925" s="2"/>
      <c r="AD925" s="2"/>
    </row>
    <row r="926" spans="1:30">
      <c r="A926" s="1" t="str">
        <f t="shared" si="241"/>
        <v>-drow- : [dɹaʊ]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731</v>
      </c>
      <c r="G926" s="3" t="e">
        <f t="shared" si="242"/>
        <v>#NAME?</v>
      </c>
      <c r="H926" s="1" t="str">
        <f t="shared" si="243"/>
        <v>dɹaʊ</v>
      </c>
      <c r="I926" s="1" t="str">
        <f t="shared" si="244"/>
        <v>drow</v>
      </c>
      <c r="J926" s="10">
        <f t="shared" si="245"/>
        <v>4</v>
      </c>
      <c r="K926" s="1">
        <f t="shared" si="246"/>
        <v>4</v>
      </c>
      <c r="L926" s="10">
        <f t="shared" si="247"/>
        <v>4</v>
      </c>
      <c r="M926" s="1" t="str">
        <f t="shared" si="248"/>
        <v>-drow-</v>
      </c>
      <c r="N926" s="1" t="str">
        <f t="shared" si="249"/>
        <v>[dɹaʊ]</v>
      </c>
      <c r="O926" s="3" t="e" cm="1">
        <f t="array" ref="O926">SUM(_xlfn._xlws.FILTER($G$2:$G$2454,_xlfn.MAP($M$2:$M$2454,_xlfn.LAMBDA(_xlpm.x,_xlpm.x=$M926))))</f>
        <v>#NAME?</v>
      </c>
      <c r="P926" s="4" t="e">
        <f t="shared" si="250"/>
        <v>#NAME?</v>
      </c>
      <c r="Q926" s="6" t="e" cm="1">
        <f t="array" ref="Q926">SUM(_xlfn._xlws.FILTER($G$2:$G$2454,_xlfn.MAP($N$2:$N$2454,_xlfn.LAMBDA(_xlpm.x,_xlpm.x=$N926))))</f>
        <v>#NAME?</v>
      </c>
      <c r="R926" s="4" t="e">
        <f t="shared" si="251"/>
        <v>#NAME?</v>
      </c>
      <c r="S926" s="4" t="e">
        <f t="shared" si="252"/>
        <v>#NAME?</v>
      </c>
      <c r="T926" s="4" t="e">
        <f t="shared" si="253"/>
        <v>#NAME?</v>
      </c>
      <c r="U926" s="4" t="e">
        <f t="shared" si="254"/>
        <v>#NAME?</v>
      </c>
      <c r="V926" s="2"/>
      <c r="X926" s="2"/>
      <c r="AC926" s="2"/>
      <c r="AD926" s="2"/>
    </row>
    <row r="927" spans="1:30">
      <c r="A927" s="1" t="str">
        <f t="shared" si="241"/>
        <v>-dru- : [dɹʌ]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4</v>
      </c>
      <c r="F927" s="9" t="s">
        <v>422</v>
      </c>
      <c r="G927" s="3" t="e">
        <f t="shared" si="242"/>
        <v>#NAME?</v>
      </c>
      <c r="H927" s="4" t="str">
        <f t="shared" si="243"/>
        <v>dɹʌ</v>
      </c>
      <c r="I927" s="4" t="str">
        <f t="shared" si="244"/>
        <v>dru</v>
      </c>
      <c r="J927" s="10">
        <f t="shared" si="245"/>
        <v>3</v>
      </c>
      <c r="K927" s="1">
        <f t="shared" si="246"/>
        <v>3</v>
      </c>
      <c r="L927" s="10">
        <f t="shared" si="247"/>
        <v>3</v>
      </c>
      <c r="M927" s="1" t="str">
        <f t="shared" si="248"/>
        <v>-dru-</v>
      </c>
      <c r="N927" s="1" t="str">
        <f t="shared" si="249"/>
        <v>[dɹʌ]</v>
      </c>
      <c r="O927" s="3" t="e" cm="1">
        <f t="array" ref="O927">SUM(_xlfn._xlws.FILTER($G$2:$G$2454,_xlfn.MAP($M$2:$M$2454,_xlfn.LAMBDA(_xlpm.x,_xlpm.x=$M927))))</f>
        <v>#NAME?</v>
      </c>
      <c r="P927" s="4" t="e">
        <f t="shared" si="250"/>
        <v>#NAME?</v>
      </c>
      <c r="Q927" s="6" t="e" cm="1">
        <f t="array" ref="Q927">SUM(_xlfn._xlws.FILTER($G$2:$G$2454,_xlfn.MAP($N$2:$N$2454,_xlfn.LAMBDA(_xlpm.x,_xlpm.x=$N927))))</f>
        <v>#NAME?</v>
      </c>
      <c r="R927" s="4" t="e">
        <f t="shared" si="251"/>
        <v>#NAME?</v>
      </c>
      <c r="S927" s="4" t="e">
        <f t="shared" si="252"/>
        <v>#NAME?</v>
      </c>
      <c r="T927" s="4" t="e">
        <f t="shared" si="253"/>
        <v>#NAME?</v>
      </c>
      <c r="U927" s="4" t="e">
        <f t="shared" si="254"/>
        <v>#NAME?</v>
      </c>
      <c r="V927" s="2"/>
      <c r="X927" s="2"/>
      <c r="AC927" s="2"/>
      <c r="AD927" s="2"/>
    </row>
    <row r="928" spans="1:30">
      <c r="A928" s="1" t="str">
        <f t="shared" si="241"/>
        <v>-dth- : [dθ]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3</v>
      </c>
      <c r="F928" s="9" t="s">
        <v>42</v>
      </c>
      <c r="G928" s="3" t="e">
        <f t="shared" si="242"/>
        <v>#NAME?</v>
      </c>
      <c r="H928" s="4" t="str">
        <f t="shared" si="243"/>
        <v>dθ</v>
      </c>
      <c r="I928" s="4" t="str">
        <f t="shared" si="244"/>
        <v>dth</v>
      </c>
      <c r="J928" s="10">
        <f t="shared" si="245"/>
        <v>2</v>
      </c>
      <c r="K928" s="1">
        <f t="shared" si="246"/>
        <v>3</v>
      </c>
      <c r="L928" s="10">
        <f t="shared" si="247"/>
        <v>3</v>
      </c>
      <c r="M928" s="1" t="str">
        <f t="shared" si="248"/>
        <v>-dth-</v>
      </c>
      <c r="N928" s="1" t="str">
        <f t="shared" si="249"/>
        <v>[dθ]</v>
      </c>
      <c r="O928" s="3" t="e" cm="1">
        <f t="array" ref="O928">SUM(_xlfn._xlws.FILTER($G$2:$G$2454,_xlfn.MAP($M$2:$M$2454,_xlfn.LAMBDA(_xlpm.x,_xlpm.x=$M928))))</f>
        <v>#NAME?</v>
      </c>
      <c r="P928" s="4" t="e">
        <f t="shared" si="250"/>
        <v>#NAME?</v>
      </c>
      <c r="Q928" s="6" t="e" cm="1">
        <f t="array" ref="Q928">SUM(_xlfn._xlws.FILTER($G$2:$G$2454,_xlfn.MAP($N$2:$N$2454,_xlfn.LAMBDA(_xlpm.x,_xlpm.x=$N928))))</f>
        <v>#NAME?</v>
      </c>
      <c r="R928" s="4" t="e">
        <f t="shared" si="251"/>
        <v>#NAME?</v>
      </c>
      <c r="S928" s="4" t="e">
        <f t="shared" si="252"/>
        <v>#NAME?</v>
      </c>
      <c r="T928" s="4" t="e">
        <f t="shared" si="253"/>
        <v>#NAME?</v>
      </c>
      <c r="U928" s="4" t="e">
        <f t="shared" si="254"/>
        <v>#NAME?</v>
      </c>
      <c r="V928" s="2"/>
      <c r="X928" s="2"/>
      <c r="AC928" s="2"/>
      <c r="AD928" s="2"/>
    </row>
    <row r="929" spans="1:30">
      <c r="A929" s="1" t="str">
        <f t="shared" si="241"/>
        <v>-dva- : [dvæ]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3</v>
      </c>
      <c r="F929" s="9" t="s">
        <v>38</v>
      </c>
      <c r="G929" s="3" t="e">
        <f t="shared" si="242"/>
        <v>#NAME?</v>
      </c>
      <c r="H929" s="4" t="str">
        <f t="shared" si="243"/>
        <v>dvæ</v>
      </c>
      <c r="I929" s="4" t="str">
        <f t="shared" si="244"/>
        <v>dva</v>
      </c>
      <c r="J929" s="10">
        <f t="shared" si="245"/>
        <v>3</v>
      </c>
      <c r="K929" s="1">
        <f t="shared" si="246"/>
        <v>3</v>
      </c>
      <c r="L929" s="10">
        <f t="shared" si="247"/>
        <v>3</v>
      </c>
      <c r="M929" s="1" t="str">
        <f t="shared" si="248"/>
        <v>-dva-</v>
      </c>
      <c r="N929" s="1" t="str">
        <f t="shared" si="249"/>
        <v>[dvæ]</v>
      </c>
      <c r="O929" s="3" t="e" cm="1">
        <f t="array" ref="O929">SUM(_xlfn._xlws.FILTER($G$2:$G$2454,_xlfn.MAP($M$2:$M$2454,_xlfn.LAMBDA(_xlpm.x,_xlpm.x=$M929))))</f>
        <v>#NAME?</v>
      </c>
      <c r="P929" s="4" t="e">
        <f t="shared" si="250"/>
        <v>#NAME?</v>
      </c>
      <c r="Q929" s="6" t="e" cm="1">
        <f t="array" ref="Q929">SUM(_xlfn._xlws.FILTER($G$2:$G$2454,_xlfn.MAP($N$2:$N$2454,_xlfn.LAMBDA(_xlpm.x,_xlpm.x=$N929))))</f>
        <v>#NAME?</v>
      </c>
      <c r="R929" s="4" t="e">
        <f t="shared" si="251"/>
        <v>#NAME?</v>
      </c>
      <c r="S929" s="4" t="e">
        <f t="shared" si="252"/>
        <v>#NAME?</v>
      </c>
      <c r="T929" s="4" t="e">
        <f t="shared" si="253"/>
        <v>#NAME?</v>
      </c>
      <c r="U929" s="4" t="e">
        <f t="shared" si="254"/>
        <v>#NAME?</v>
      </c>
      <c r="V929" s="2"/>
      <c r="X929" s="2"/>
      <c r="AC929" s="2"/>
      <c r="AD929" s="2"/>
    </row>
    <row r="930" spans="1:30">
      <c r="A930" s="1" t="str">
        <f t="shared" si="241"/>
        <v>-dvi- : [dvaɪ]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2</v>
      </c>
      <c r="F930" s="9" t="s">
        <v>580</v>
      </c>
      <c r="G930" s="3" t="e">
        <f t="shared" si="242"/>
        <v>#NAME?</v>
      </c>
      <c r="H930" s="1" t="str">
        <f t="shared" si="243"/>
        <v>dvaɪ</v>
      </c>
      <c r="I930" s="1" t="str">
        <f t="shared" si="244"/>
        <v>dvi</v>
      </c>
      <c r="J930" s="10">
        <f t="shared" si="245"/>
        <v>4</v>
      </c>
      <c r="K930" s="1">
        <f t="shared" si="246"/>
        <v>3</v>
      </c>
      <c r="L930" s="10">
        <f t="shared" si="247"/>
        <v>4</v>
      </c>
      <c r="M930" s="1" t="str">
        <f t="shared" si="248"/>
        <v>-dvi-</v>
      </c>
      <c r="N930" s="1" t="str">
        <f t="shared" si="249"/>
        <v>[dvaɪ]</v>
      </c>
      <c r="O930" s="3" t="e" cm="1">
        <f t="array" ref="O930">SUM(_xlfn._xlws.FILTER($G$2:$G$2454,_xlfn.MAP($M$2:$M$2454,_xlfn.LAMBDA(_xlpm.x,_xlpm.x=$M930))))</f>
        <v>#NAME?</v>
      </c>
      <c r="P930" s="4" t="e">
        <f t="shared" si="250"/>
        <v>#NAME?</v>
      </c>
      <c r="Q930" s="6" t="e" cm="1">
        <f t="array" ref="Q930">SUM(_xlfn._xlws.FILTER($G$2:$G$2454,_xlfn.MAP($N$2:$N$2454,_xlfn.LAMBDA(_xlpm.x,_xlpm.x=$N930))))</f>
        <v>#NAME?</v>
      </c>
      <c r="R930" s="4" t="e">
        <f t="shared" si="251"/>
        <v>#NAME?</v>
      </c>
      <c r="S930" s="4" t="e">
        <f t="shared" si="252"/>
        <v>#NAME?</v>
      </c>
      <c r="T930" s="4" t="e">
        <f t="shared" si="253"/>
        <v>#NAME?</v>
      </c>
      <c r="U930" s="4" t="e">
        <f t="shared" si="254"/>
        <v>#NAME?</v>
      </c>
      <c r="V930" s="2"/>
      <c r="X930" s="2"/>
      <c r="AC930" s="2"/>
      <c r="AD930" s="2"/>
    </row>
    <row r="931" spans="1:30">
      <c r="A931" s="1" t="str">
        <f t="shared" si="241"/>
        <v>-dwe- : [dwɛ]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1955</v>
      </c>
      <c r="G931" s="3" t="e">
        <f t="shared" si="242"/>
        <v>#NAME?</v>
      </c>
      <c r="H931" s="1" t="str">
        <f t="shared" si="243"/>
        <v>dwɛ</v>
      </c>
      <c r="I931" s="1" t="str">
        <f t="shared" si="244"/>
        <v>dwe</v>
      </c>
      <c r="J931" s="10">
        <f t="shared" si="245"/>
        <v>3</v>
      </c>
      <c r="K931" s="1">
        <f t="shared" si="246"/>
        <v>3</v>
      </c>
      <c r="L931" s="10">
        <f t="shared" si="247"/>
        <v>3</v>
      </c>
      <c r="M931" s="1" t="str">
        <f t="shared" si="248"/>
        <v>-dwe-</v>
      </c>
      <c r="N931" s="1" t="str">
        <f t="shared" si="249"/>
        <v>[dwɛ]</v>
      </c>
      <c r="O931" s="3" t="e" cm="1">
        <f t="array" ref="O931">SUM(_xlfn._xlws.FILTER($G$2:$G$2454,_xlfn.MAP($M$2:$M$2454,_xlfn.LAMBDA(_xlpm.x,_xlpm.x=$M931))))</f>
        <v>#NAME?</v>
      </c>
      <c r="P931" s="4" t="e">
        <f t="shared" si="250"/>
        <v>#NAME?</v>
      </c>
      <c r="Q931" s="6" t="e" cm="1">
        <f t="array" ref="Q931">SUM(_xlfn._xlws.FILTER($G$2:$G$2454,_xlfn.MAP($N$2:$N$2454,_xlfn.LAMBDA(_xlpm.x,_xlpm.x=$N931))))</f>
        <v>#NAME?</v>
      </c>
      <c r="R931" s="4" t="e">
        <f t="shared" si="251"/>
        <v>#NAME?</v>
      </c>
      <c r="S931" s="4" t="e">
        <f t="shared" si="252"/>
        <v>#NAME?</v>
      </c>
      <c r="T931" s="4" t="e">
        <f t="shared" si="253"/>
        <v>#NAME?</v>
      </c>
      <c r="U931" s="4" t="e">
        <f t="shared" si="254"/>
        <v>#NAME?</v>
      </c>
      <c r="V931" s="2"/>
      <c r="X931" s="2"/>
      <c r="AC931" s="2"/>
      <c r="AD931" s="2"/>
    </row>
    <row r="932" spans="1:30">
      <c r="A932" s="1" t="str">
        <f t="shared" si="241"/>
        <v>-ff's- : [fs]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1983</v>
      </c>
      <c r="G932" s="3" t="e">
        <f t="shared" si="242"/>
        <v>#NAME?</v>
      </c>
      <c r="H932" s="4" t="str">
        <f t="shared" si="243"/>
        <v>fs</v>
      </c>
      <c r="I932" s="4" t="str">
        <f t="shared" si="244"/>
        <v>ff's</v>
      </c>
      <c r="J932" s="10">
        <f t="shared" si="245"/>
        <v>2</v>
      </c>
      <c r="K932" s="1">
        <f t="shared" si="246"/>
        <v>4</v>
      </c>
      <c r="L932" s="10">
        <f t="shared" si="247"/>
        <v>4</v>
      </c>
      <c r="M932" s="1" t="str">
        <f t="shared" si="248"/>
        <v>-ff's-</v>
      </c>
      <c r="N932" s="1" t="str">
        <f t="shared" si="249"/>
        <v>[fs]</v>
      </c>
      <c r="O932" s="3" t="e" cm="1">
        <f t="array" ref="O932">SUM(_xlfn._xlws.FILTER($G$2:$G$2454,_xlfn.MAP($M$2:$M$2454,_xlfn.LAMBDA(_xlpm.x,_xlpm.x=$M932))))</f>
        <v>#NAME?</v>
      </c>
      <c r="P932" s="4" t="e">
        <f t="shared" si="250"/>
        <v>#NAME?</v>
      </c>
      <c r="Q932" s="6" t="e" cm="1">
        <f t="array" ref="Q932">SUM(_xlfn._xlws.FILTER($G$2:$G$2454,_xlfn.MAP($N$2:$N$2454,_xlfn.LAMBDA(_xlpm.x,_xlpm.x=$N932))))</f>
        <v>#NAME?</v>
      </c>
      <c r="R932" s="4" t="e">
        <f t="shared" si="251"/>
        <v>#NAME?</v>
      </c>
      <c r="S932" s="4" t="e">
        <f t="shared" si="252"/>
        <v>#NAME?</v>
      </c>
      <c r="T932" s="4" t="e">
        <f t="shared" si="253"/>
        <v>#NAME?</v>
      </c>
      <c r="U932" s="4" t="e">
        <f t="shared" si="254"/>
        <v>#NAME?</v>
      </c>
      <c r="V932" s="2"/>
      <c r="X932" s="2"/>
      <c r="AC932" s="2"/>
      <c r="AD932" s="2"/>
    </row>
    <row r="933" spans="1:30">
      <c r="A933" s="1" t="str">
        <f t="shared" si="241"/>
        <v>-flo- : [fla]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2</v>
      </c>
      <c r="F933" s="9" t="s">
        <v>1977</v>
      </c>
      <c r="G933" s="3" t="e">
        <f t="shared" si="242"/>
        <v>#NAME?</v>
      </c>
      <c r="H933" s="4" t="str">
        <f t="shared" si="243"/>
        <v>fla</v>
      </c>
      <c r="I933" s="4" t="str">
        <f t="shared" si="244"/>
        <v>flo</v>
      </c>
      <c r="J933" s="10">
        <f t="shared" si="245"/>
        <v>3</v>
      </c>
      <c r="K933" s="1">
        <f t="shared" si="246"/>
        <v>3</v>
      </c>
      <c r="L933" s="10">
        <f t="shared" si="247"/>
        <v>3</v>
      </c>
      <c r="M933" s="1" t="str">
        <f t="shared" si="248"/>
        <v>-flo-</v>
      </c>
      <c r="N933" s="1" t="str">
        <f t="shared" si="249"/>
        <v>[fla]</v>
      </c>
      <c r="O933" s="3" t="e" cm="1">
        <f t="array" ref="O933">SUM(_xlfn._xlws.FILTER($G$2:$G$2454,_xlfn.MAP($M$2:$M$2454,_xlfn.LAMBDA(_xlpm.x,_xlpm.x=$M933))))</f>
        <v>#NAME?</v>
      </c>
      <c r="P933" s="4" t="e">
        <f t="shared" si="250"/>
        <v>#NAME?</v>
      </c>
      <c r="Q933" s="6" t="e" cm="1">
        <f t="array" ref="Q933">SUM(_xlfn._xlws.FILTER($G$2:$G$2454,_xlfn.MAP($N$2:$N$2454,_xlfn.LAMBDA(_xlpm.x,_xlpm.x=$N933))))</f>
        <v>#NAME?</v>
      </c>
      <c r="R933" s="4" t="e">
        <f t="shared" si="251"/>
        <v>#NAME?</v>
      </c>
      <c r="S933" s="4" t="e">
        <f t="shared" si="252"/>
        <v>#NAME?</v>
      </c>
      <c r="T933" s="4" t="e">
        <f t="shared" si="253"/>
        <v>#NAME?</v>
      </c>
      <c r="U933" s="4" t="e">
        <f t="shared" si="254"/>
        <v>#NAME?</v>
      </c>
      <c r="V933" s="2"/>
      <c r="X933" s="2"/>
      <c r="AC933" s="2"/>
      <c r="AD933" s="2"/>
    </row>
    <row r="934" spans="1:30">
      <c r="A934" s="1" t="str">
        <f t="shared" si="241"/>
        <v>-floo- : [flɔ]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1135</v>
      </c>
      <c r="G934" s="3" t="e">
        <f t="shared" si="242"/>
        <v>#NAME?</v>
      </c>
      <c r="H934" s="4" t="str">
        <f t="shared" si="243"/>
        <v>flɔ</v>
      </c>
      <c r="I934" s="4" t="str">
        <f t="shared" si="244"/>
        <v>floo</v>
      </c>
      <c r="J934" s="10">
        <f t="shared" si="245"/>
        <v>3</v>
      </c>
      <c r="K934" s="1">
        <f t="shared" si="246"/>
        <v>4</v>
      </c>
      <c r="L934" s="10">
        <f t="shared" si="247"/>
        <v>4</v>
      </c>
      <c r="M934" s="1" t="str">
        <f t="shared" si="248"/>
        <v>-floo-</v>
      </c>
      <c r="N934" s="1" t="str">
        <f t="shared" si="249"/>
        <v>[flɔ]</v>
      </c>
      <c r="O934" s="3" t="e" cm="1">
        <f t="array" ref="O934">SUM(_xlfn._xlws.FILTER($G$2:$G$2454,_xlfn.MAP($M$2:$M$2454,_xlfn.LAMBDA(_xlpm.x,_xlpm.x=$M934))))</f>
        <v>#NAME?</v>
      </c>
      <c r="P934" s="4" t="e">
        <f t="shared" si="250"/>
        <v>#NAME?</v>
      </c>
      <c r="Q934" s="6" t="e" cm="1">
        <f t="array" ref="Q934">SUM(_xlfn._xlws.FILTER($G$2:$G$2454,_xlfn.MAP($N$2:$N$2454,_xlfn.LAMBDA(_xlpm.x,_xlpm.x=$N934))))</f>
        <v>#NAME?</v>
      </c>
      <c r="R934" s="4" t="e">
        <f t="shared" si="251"/>
        <v>#NAME?</v>
      </c>
      <c r="S934" s="4" t="e">
        <f t="shared" si="252"/>
        <v>#NAME?</v>
      </c>
      <c r="T934" s="4" t="e">
        <f t="shared" si="253"/>
        <v>#NAME?</v>
      </c>
      <c r="U934" s="4" t="e">
        <f t="shared" si="254"/>
        <v>#NAME?</v>
      </c>
      <c r="V934" s="2"/>
      <c r="X934" s="2"/>
      <c r="AC934" s="2"/>
      <c r="AD934" s="2"/>
    </row>
    <row r="935" spans="1:30">
      <c r="A935" s="1" t="str">
        <f t="shared" si="241"/>
        <v>-floo- : [flʌ]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1316</v>
      </c>
      <c r="G935" s="3" t="e">
        <f t="shared" si="242"/>
        <v>#NAME?</v>
      </c>
      <c r="H935" s="4" t="str">
        <f t="shared" si="243"/>
        <v>flʌ</v>
      </c>
      <c r="I935" s="4" t="str">
        <f t="shared" si="244"/>
        <v>floo</v>
      </c>
      <c r="J935" s="10">
        <f t="shared" si="245"/>
        <v>3</v>
      </c>
      <c r="K935" s="1">
        <f t="shared" si="246"/>
        <v>4</v>
      </c>
      <c r="L935" s="10">
        <f t="shared" si="247"/>
        <v>4</v>
      </c>
      <c r="M935" s="1" t="str">
        <f t="shared" si="248"/>
        <v>-floo-</v>
      </c>
      <c r="N935" s="1" t="str">
        <f t="shared" si="249"/>
        <v>[flʌ]</v>
      </c>
      <c r="O935" s="3" t="e" cm="1">
        <f t="array" ref="O935">SUM(_xlfn._xlws.FILTER($G$2:$G$2454,_xlfn.MAP($M$2:$M$2454,_xlfn.LAMBDA(_xlpm.x,_xlpm.x=$M935))))</f>
        <v>#NAME?</v>
      </c>
      <c r="P935" s="4" t="e">
        <f t="shared" si="250"/>
        <v>#NAME?</v>
      </c>
      <c r="Q935" s="6" t="e" cm="1">
        <f t="array" ref="Q935">SUM(_xlfn._xlws.FILTER($G$2:$G$2454,_xlfn.MAP($N$2:$N$2454,_xlfn.LAMBDA(_xlpm.x,_xlpm.x=$N935))))</f>
        <v>#NAME?</v>
      </c>
      <c r="R935" s="4" t="e">
        <f t="shared" si="251"/>
        <v>#NAME?</v>
      </c>
      <c r="S935" s="4" t="e">
        <f t="shared" si="252"/>
        <v>#NAME?</v>
      </c>
      <c r="T935" s="4" t="e">
        <f t="shared" si="253"/>
        <v>#NAME?</v>
      </c>
      <c r="U935" s="4" t="e">
        <f t="shared" si="254"/>
        <v>#NAME?</v>
      </c>
      <c r="V935" s="2"/>
      <c r="X935" s="2"/>
      <c r="AC935" s="2"/>
      <c r="AD935" s="2"/>
    </row>
    <row r="936" spans="1:30">
      <c r="A936" s="1" t="str">
        <f t="shared" si="241"/>
        <v>-floy- : [flɔɪ]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1982</v>
      </c>
      <c r="G936" s="3" t="e">
        <f t="shared" si="242"/>
        <v>#NAME?</v>
      </c>
      <c r="H936" s="4" t="str">
        <f t="shared" si="243"/>
        <v>flɔɪ</v>
      </c>
      <c r="I936" s="4" t="str">
        <f t="shared" si="244"/>
        <v>floy</v>
      </c>
      <c r="J936" s="10">
        <f t="shared" si="245"/>
        <v>4</v>
      </c>
      <c r="K936" s="1">
        <f t="shared" si="246"/>
        <v>4</v>
      </c>
      <c r="L936" s="10">
        <f t="shared" si="247"/>
        <v>4</v>
      </c>
      <c r="M936" s="1" t="str">
        <f t="shared" si="248"/>
        <v>-floy-</v>
      </c>
      <c r="N936" s="1" t="str">
        <f t="shared" si="249"/>
        <v>[flɔɪ]</v>
      </c>
      <c r="O936" s="3" t="e" cm="1">
        <f t="array" ref="O936">SUM(_xlfn._xlws.FILTER($G$2:$G$2454,_xlfn.MAP($M$2:$M$2454,_xlfn.LAMBDA(_xlpm.x,_xlpm.x=$M936))))</f>
        <v>#NAME?</v>
      </c>
      <c r="P936" s="4" t="e">
        <f t="shared" si="250"/>
        <v>#NAME?</v>
      </c>
      <c r="Q936" s="6" t="e" cm="1">
        <f t="array" ref="Q936">SUM(_xlfn._xlws.FILTER($G$2:$G$2454,_xlfn.MAP($N$2:$N$2454,_xlfn.LAMBDA(_xlpm.x,_xlpm.x=$N936))))</f>
        <v>#NAME?</v>
      </c>
      <c r="R936" s="4" t="e">
        <f t="shared" si="251"/>
        <v>#NAME?</v>
      </c>
      <c r="S936" s="4" t="e">
        <f t="shared" si="252"/>
        <v>#NAME?</v>
      </c>
      <c r="T936" s="4" t="e">
        <f t="shared" si="253"/>
        <v>#NAME?</v>
      </c>
      <c r="U936" s="4" t="e">
        <f t="shared" si="254"/>
        <v>#NAME?</v>
      </c>
      <c r="V936" s="2"/>
      <c r="X936" s="2"/>
      <c r="AC936" s="2"/>
      <c r="AD936" s="2"/>
    </row>
    <row r="937" spans="1:30">
      <c r="A937" s="1" t="str">
        <f t="shared" si="241"/>
        <v>-foo- : [fʊ]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4</v>
      </c>
      <c r="F937" s="9" t="s">
        <v>652</v>
      </c>
      <c r="G937" s="3" t="e">
        <f t="shared" si="242"/>
        <v>#NAME?</v>
      </c>
      <c r="H937" s="4" t="str">
        <f t="shared" si="243"/>
        <v>fʊ</v>
      </c>
      <c r="I937" s="4" t="str">
        <f t="shared" si="244"/>
        <v>foo</v>
      </c>
      <c r="J937" s="10">
        <f t="shared" si="245"/>
        <v>2</v>
      </c>
      <c r="K937" s="1">
        <f t="shared" si="246"/>
        <v>3</v>
      </c>
      <c r="L937" s="10">
        <f t="shared" si="247"/>
        <v>3</v>
      </c>
      <c r="M937" s="1" t="str">
        <f t="shared" si="248"/>
        <v>-foo-</v>
      </c>
      <c r="N937" s="1" t="str">
        <f t="shared" si="249"/>
        <v>[fʊ]</v>
      </c>
      <c r="O937" s="3" t="e" cm="1">
        <f t="array" ref="O937">SUM(_xlfn._xlws.FILTER($G$2:$G$2454,_xlfn.MAP($M$2:$M$2454,_xlfn.LAMBDA(_xlpm.x,_xlpm.x=$M937))))</f>
        <v>#NAME?</v>
      </c>
      <c r="P937" s="4" t="e">
        <f t="shared" si="250"/>
        <v>#NAME?</v>
      </c>
      <c r="Q937" s="6" t="e" cm="1">
        <f t="array" ref="Q937">SUM(_xlfn._xlws.FILTER($G$2:$G$2454,_xlfn.MAP($N$2:$N$2454,_xlfn.LAMBDA(_xlpm.x,_xlpm.x=$N937))))</f>
        <v>#NAME?</v>
      </c>
      <c r="R937" s="4" t="e">
        <f t="shared" si="251"/>
        <v>#NAME?</v>
      </c>
      <c r="S937" s="4" t="e">
        <f t="shared" si="252"/>
        <v>#NAME?</v>
      </c>
      <c r="T937" s="4" t="e">
        <f t="shared" si="253"/>
        <v>#NAME?</v>
      </c>
      <c r="U937" s="4" t="e">
        <f t="shared" si="254"/>
        <v>#NAME?</v>
      </c>
      <c r="V937" s="2"/>
      <c r="X937" s="2"/>
      <c r="AC937" s="2"/>
      <c r="AD937" s="2"/>
    </row>
    <row r="938" spans="1:30">
      <c r="A938" s="1" t="str">
        <f t="shared" si="241"/>
        <v>-fro- : [fɹʌ]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2</v>
      </c>
      <c r="F938" s="9" t="s">
        <v>581</v>
      </c>
      <c r="G938" s="3" t="e">
        <f t="shared" si="242"/>
        <v>#NAME?</v>
      </c>
      <c r="H938" s="4" t="str">
        <f t="shared" si="243"/>
        <v>fɹʌ</v>
      </c>
      <c r="I938" s="4" t="str">
        <f t="shared" si="244"/>
        <v>fro</v>
      </c>
      <c r="J938" s="10">
        <f t="shared" si="245"/>
        <v>3</v>
      </c>
      <c r="K938" s="1">
        <f t="shared" si="246"/>
        <v>3</v>
      </c>
      <c r="L938" s="10">
        <f t="shared" si="247"/>
        <v>3</v>
      </c>
      <c r="M938" s="1" t="str">
        <f t="shared" si="248"/>
        <v>-fro-</v>
      </c>
      <c r="N938" s="1" t="str">
        <f t="shared" si="249"/>
        <v>[fɹʌ]</v>
      </c>
      <c r="O938" s="3" t="e" cm="1">
        <f t="array" ref="O938">SUM(_xlfn._xlws.FILTER($G$2:$G$2454,_xlfn.MAP($M$2:$M$2454,_xlfn.LAMBDA(_xlpm.x,_xlpm.x=$M938))))</f>
        <v>#NAME?</v>
      </c>
      <c r="P938" s="4" t="e">
        <f t="shared" si="250"/>
        <v>#NAME?</v>
      </c>
      <c r="Q938" s="6" t="e" cm="1">
        <f t="array" ref="Q938">SUM(_xlfn._xlws.FILTER($G$2:$G$2454,_xlfn.MAP($N$2:$N$2454,_xlfn.LAMBDA(_xlpm.x,_xlpm.x=$N938))))</f>
        <v>#NAME?</v>
      </c>
      <c r="R938" s="4" t="e">
        <f t="shared" si="251"/>
        <v>#NAME?</v>
      </c>
      <c r="S938" s="4" t="e">
        <f t="shared" si="252"/>
        <v>#NAME?</v>
      </c>
      <c r="T938" s="4" t="e">
        <f t="shared" si="253"/>
        <v>#NAME?</v>
      </c>
      <c r="U938" s="4" t="e">
        <f t="shared" si="254"/>
        <v>#NAME?</v>
      </c>
      <c r="V938" s="2"/>
      <c r="X938" s="2"/>
      <c r="AC938" s="2"/>
      <c r="AD938" s="2"/>
    </row>
    <row r="939" spans="1:30">
      <c r="A939" s="1" t="str">
        <f t="shared" si="241"/>
        <v>-frui- : [fɹu]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2</v>
      </c>
      <c r="F939" s="9" t="s">
        <v>517</v>
      </c>
      <c r="G939" s="3" t="e">
        <f t="shared" si="242"/>
        <v>#NAME?</v>
      </c>
      <c r="H939" s="4" t="str">
        <f t="shared" si="243"/>
        <v>fɹu</v>
      </c>
      <c r="I939" s="4" t="str">
        <f t="shared" si="244"/>
        <v>frui</v>
      </c>
      <c r="J939" s="10">
        <f t="shared" si="245"/>
        <v>3</v>
      </c>
      <c r="K939" s="1">
        <f t="shared" si="246"/>
        <v>4</v>
      </c>
      <c r="L939" s="10">
        <f t="shared" si="247"/>
        <v>4</v>
      </c>
      <c r="M939" s="1" t="str">
        <f t="shared" si="248"/>
        <v>-frui-</v>
      </c>
      <c r="N939" s="1" t="str">
        <f t="shared" si="249"/>
        <v>[fɹu]</v>
      </c>
      <c r="O939" s="3" t="e" cm="1">
        <f t="array" ref="O939">SUM(_xlfn._xlws.FILTER($G$2:$G$2454,_xlfn.MAP($M$2:$M$2454,_xlfn.LAMBDA(_xlpm.x,_xlpm.x=$M939))))</f>
        <v>#NAME?</v>
      </c>
      <c r="P939" s="4" t="e">
        <f t="shared" si="250"/>
        <v>#NAME?</v>
      </c>
      <c r="Q939" s="6" t="e" cm="1">
        <f t="array" ref="Q939">SUM(_xlfn._xlws.FILTER($G$2:$G$2454,_xlfn.MAP($N$2:$N$2454,_xlfn.LAMBDA(_xlpm.x,_xlpm.x=$N939))))</f>
        <v>#NAME?</v>
      </c>
      <c r="R939" s="4" t="e">
        <f t="shared" si="251"/>
        <v>#NAME?</v>
      </c>
      <c r="S939" s="4" t="e">
        <f t="shared" si="252"/>
        <v>#NAME?</v>
      </c>
      <c r="T939" s="4" t="e">
        <f t="shared" si="253"/>
        <v>#NAME?</v>
      </c>
      <c r="U939" s="4" t="e">
        <f t="shared" si="254"/>
        <v>#NAME?</v>
      </c>
      <c r="V939" s="2"/>
      <c r="X939" s="2"/>
      <c r="AC939" s="2"/>
      <c r="AD939" s="2"/>
    </row>
    <row r="940" spans="1:30">
      <c r="A940" s="1" t="str">
        <f t="shared" si="241"/>
        <v>-ftee- : [fti]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57</v>
      </c>
      <c r="G940" s="3" t="e">
        <f t="shared" si="242"/>
        <v>#NAME?</v>
      </c>
      <c r="H940" s="4" t="str">
        <f t="shared" si="243"/>
        <v>fti</v>
      </c>
      <c r="I940" s="4" t="str">
        <f t="shared" si="244"/>
        <v>ftee</v>
      </c>
      <c r="J940" s="10">
        <f t="shared" si="245"/>
        <v>3</v>
      </c>
      <c r="K940" s="1">
        <f t="shared" si="246"/>
        <v>4</v>
      </c>
      <c r="L940" s="10">
        <f t="shared" si="247"/>
        <v>4</v>
      </c>
      <c r="M940" s="1" t="str">
        <f t="shared" si="248"/>
        <v>-ftee-</v>
      </c>
      <c r="N940" s="1" t="str">
        <f t="shared" si="249"/>
        <v>[fti]</v>
      </c>
      <c r="O940" s="3" t="e" cm="1">
        <f t="array" ref="O940">SUM(_xlfn._xlws.FILTER($G$2:$G$2454,_xlfn.MAP($M$2:$M$2454,_xlfn.LAMBDA(_xlpm.x,_xlpm.x=$M940))))</f>
        <v>#NAME?</v>
      </c>
      <c r="P940" s="4" t="e">
        <f t="shared" si="250"/>
        <v>#NAME?</v>
      </c>
      <c r="Q940" s="6" t="e" cm="1">
        <f t="array" ref="Q940">SUM(_xlfn._xlws.FILTER($G$2:$G$2454,_xlfn.MAP($N$2:$N$2454,_xlfn.LAMBDA(_xlpm.x,_xlpm.x=$N940))))</f>
        <v>#NAME?</v>
      </c>
      <c r="R940" s="4" t="e">
        <f t="shared" si="251"/>
        <v>#NAME?</v>
      </c>
      <c r="S940" s="4" t="e">
        <f t="shared" si="252"/>
        <v>#NAME?</v>
      </c>
      <c r="T940" s="4" t="e">
        <f t="shared" si="253"/>
        <v>#NAME?</v>
      </c>
      <c r="U940" s="4" t="e">
        <f t="shared" si="254"/>
        <v>#NAME?</v>
      </c>
      <c r="V940" s="2"/>
      <c r="X940" s="2"/>
      <c r="AC940" s="2"/>
      <c r="AD940" s="2"/>
    </row>
    <row r="941" spans="1:30">
      <c r="A941" s="1" t="str">
        <f t="shared" si="241"/>
        <v>-fth- : [fθ]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63</v>
      </c>
      <c r="G941" s="3" t="e">
        <f t="shared" si="242"/>
        <v>#NAME?</v>
      </c>
      <c r="H941" s="1" t="str">
        <f t="shared" si="243"/>
        <v>fθ</v>
      </c>
      <c r="I941" s="1" t="str">
        <f t="shared" si="244"/>
        <v>fth</v>
      </c>
      <c r="J941" s="10">
        <f t="shared" si="245"/>
        <v>2</v>
      </c>
      <c r="K941" s="1">
        <f t="shared" si="246"/>
        <v>3</v>
      </c>
      <c r="L941" s="10">
        <f t="shared" si="247"/>
        <v>3</v>
      </c>
      <c r="M941" s="1" t="str">
        <f t="shared" si="248"/>
        <v>-fth-</v>
      </c>
      <c r="N941" s="1" t="str">
        <f t="shared" si="249"/>
        <v>[fθ]</v>
      </c>
      <c r="O941" s="3" t="e" cm="1">
        <f t="array" ref="O941">SUM(_xlfn._xlws.FILTER($G$2:$G$2454,_xlfn.MAP($M$2:$M$2454,_xlfn.LAMBDA(_xlpm.x,_xlpm.x=$M941))))</f>
        <v>#NAME?</v>
      </c>
      <c r="P941" s="4" t="e">
        <f t="shared" si="250"/>
        <v>#NAME?</v>
      </c>
      <c r="Q941" s="6" t="e" cm="1">
        <f t="array" ref="Q941">SUM(_xlfn._xlws.FILTER($G$2:$G$2454,_xlfn.MAP($N$2:$N$2454,_xlfn.LAMBDA(_xlpm.x,_xlpm.x=$N941))))</f>
        <v>#NAME?</v>
      </c>
      <c r="R941" s="4" t="e">
        <f t="shared" si="251"/>
        <v>#NAME?</v>
      </c>
      <c r="S941" s="4" t="e">
        <f t="shared" si="252"/>
        <v>#NAME?</v>
      </c>
      <c r="T941" s="4" t="e">
        <f t="shared" si="253"/>
        <v>#NAME?</v>
      </c>
      <c r="U941" s="4" t="e">
        <f t="shared" si="254"/>
        <v>#NAME?</v>
      </c>
      <c r="V941" s="2"/>
      <c r="X941" s="2"/>
      <c r="AC941" s="2"/>
      <c r="AD941" s="2"/>
    </row>
    <row r="942" spans="1:30">
      <c r="A942" s="1" t="str">
        <f t="shared" si="241"/>
        <v>-ged- : [dʒd]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1962</v>
      </c>
      <c r="G942" s="3" t="e">
        <f t="shared" si="242"/>
        <v>#NAME?</v>
      </c>
      <c r="H942" s="4" t="str">
        <f t="shared" si="243"/>
        <v>dʒd</v>
      </c>
      <c r="I942" s="4" t="str">
        <f t="shared" si="244"/>
        <v>ged</v>
      </c>
      <c r="J942" s="10">
        <f t="shared" si="245"/>
        <v>3</v>
      </c>
      <c r="K942" s="1">
        <f t="shared" si="246"/>
        <v>3</v>
      </c>
      <c r="L942" s="10">
        <f t="shared" si="247"/>
        <v>3</v>
      </c>
      <c r="M942" s="1" t="str">
        <f t="shared" si="248"/>
        <v>-ged-</v>
      </c>
      <c r="N942" s="1" t="str">
        <f t="shared" si="249"/>
        <v>[dʒd]</v>
      </c>
      <c r="O942" s="3" t="e" cm="1">
        <f t="array" ref="O942">SUM(_xlfn._xlws.FILTER($G$2:$G$2454,_xlfn.MAP($M$2:$M$2454,_xlfn.LAMBDA(_xlpm.x,_xlpm.x=$M942))))</f>
        <v>#NAME?</v>
      </c>
      <c r="P942" s="4" t="e">
        <f t="shared" si="250"/>
        <v>#NAME?</v>
      </c>
      <c r="Q942" s="6" t="e" cm="1">
        <f t="array" ref="Q942">SUM(_xlfn._xlws.FILTER($G$2:$G$2454,_xlfn.MAP($N$2:$N$2454,_xlfn.LAMBDA(_xlpm.x,_xlpm.x=$N942))))</f>
        <v>#NAME?</v>
      </c>
      <c r="R942" s="4" t="e">
        <f t="shared" si="251"/>
        <v>#NAME?</v>
      </c>
      <c r="S942" s="4" t="e">
        <f t="shared" si="252"/>
        <v>#NAME?</v>
      </c>
      <c r="T942" s="4" t="e">
        <f t="shared" si="253"/>
        <v>#NAME?</v>
      </c>
      <c r="U942" s="4" t="e">
        <f t="shared" si="254"/>
        <v>#NAME?</v>
      </c>
      <c r="V942" s="2"/>
      <c r="X942" s="2"/>
      <c r="AC942" s="2"/>
      <c r="AD942" s="2"/>
    </row>
    <row r="943" spans="1:30">
      <c r="A943" s="1" t="str">
        <f t="shared" si="241"/>
        <v>-geme- : [dʒmə]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3</v>
      </c>
      <c r="F943" s="9" t="s">
        <v>433</v>
      </c>
      <c r="G943" s="3" t="e">
        <f t="shared" si="242"/>
        <v>#NAME?</v>
      </c>
      <c r="H943" s="4" t="str">
        <f t="shared" si="243"/>
        <v>dʒmə</v>
      </c>
      <c r="I943" s="4" t="str">
        <f t="shared" si="244"/>
        <v>geme</v>
      </c>
      <c r="J943" s="10">
        <f t="shared" si="245"/>
        <v>4</v>
      </c>
      <c r="K943" s="1">
        <f t="shared" si="246"/>
        <v>4</v>
      </c>
      <c r="L943" s="10">
        <f t="shared" si="247"/>
        <v>4</v>
      </c>
      <c r="M943" s="1" t="str">
        <f t="shared" si="248"/>
        <v>-geme-</v>
      </c>
      <c r="N943" s="1" t="str">
        <f t="shared" si="249"/>
        <v>[dʒmə]</v>
      </c>
      <c r="O943" s="3" t="e" cm="1">
        <f t="array" ref="O943">SUM(_xlfn._xlws.FILTER($G$2:$G$2454,_xlfn.MAP($M$2:$M$2454,_xlfn.LAMBDA(_xlpm.x,_xlpm.x=$M943))))</f>
        <v>#NAME?</v>
      </c>
      <c r="P943" s="4" t="e">
        <f t="shared" si="250"/>
        <v>#NAME?</v>
      </c>
      <c r="Q943" s="6" t="e" cm="1">
        <f t="array" ref="Q943">SUM(_xlfn._xlws.FILTER($G$2:$G$2454,_xlfn.MAP($N$2:$N$2454,_xlfn.LAMBDA(_xlpm.x,_xlpm.x=$N943))))</f>
        <v>#NAME?</v>
      </c>
      <c r="R943" s="4" t="e">
        <f t="shared" si="251"/>
        <v>#NAME?</v>
      </c>
      <c r="S943" s="4" t="e">
        <f t="shared" si="252"/>
        <v>#NAME?</v>
      </c>
      <c r="T943" s="4" t="e">
        <f t="shared" si="253"/>
        <v>#NAME?</v>
      </c>
      <c r="U943" s="4" t="e">
        <f t="shared" si="254"/>
        <v>#NAME?</v>
      </c>
      <c r="V943" s="2"/>
      <c r="X943" s="2"/>
      <c r="AC943" s="2"/>
      <c r="AD943" s="2"/>
    </row>
    <row r="944" spans="1:30">
      <c r="A944" s="1" t="str">
        <f t="shared" si="241"/>
        <v>-geta- : [dʒtə]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732</v>
      </c>
      <c r="G944" s="3" t="e">
        <f t="shared" si="242"/>
        <v>#NAME?</v>
      </c>
      <c r="H944" s="4" t="str">
        <f t="shared" si="243"/>
        <v>dʒtə</v>
      </c>
      <c r="I944" s="4" t="str">
        <f t="shared" si="244"/>
        <v>geta</v>
      </c>
      <c r="J944" s="10">
        <f t="shared" si="245"/>
        <v>4</v>
      </c>
      <c r="K944" s="1">
        <f t="shared" si="246"/>
        <v>4</v>
      </c>
      <c r="L944" s="10">
        <f t="shared" si="247"/>
        <v>4</v>
      </c>
      <c r="M944" s="1" t="str">
        <f t="shared" si="248"/>
        <v>-geta-</v>
      </c>
      <c r="N944" s="1" t="str">
        <f t="shared" si="249"/>
        <v>[dʒtə]</v>
      </c>
      <c r="O944" s="3" t="e" cm="1">
        <f t="array" ref="O944">SUM(_xlfn._xlws.FILTER($G$2:$G$2454,_xlfn.MAP($M$2:$M$2454,_xlfn.LAMBDA(_xlpm.x,_xlpm.x=$M944))))</f>
        <v>#NAME?</v>
      </c>
      <c r="P944" s="4" t="e">
        <f t="shared" si="250"/>
        <v>#NAME?</v>
      </c>
      <c r="Q944" s="6" t="e" cm="1">
        <f t="array" ref="Q944">SUM(_xlfn._xlws.FILTER($G$2:$G$2454,_xlfn.MAP($N$2:$N$2454,_xlfn.LAMBDA(_xlpm.x,_xlpm.x=$N944))))</f>
        <v>#NAME?</v>
      </c>
      <c r="R944" s="4" t="e">
        <f t="shared" si="251"/>
        <v>#NAME?</v>
      </c>
      <c r="S944" s="4" t="e">
        <f t="shared" si="252"/>
        <v>#NAME?</v>
      </c>
      <c r="T944" s="4" t="e">
        <f t="shared" si="253"/>
        <v>#NAME?</v>
      </c>
      <c r="U944" s="4" t="e">
        <f t="shared" si="254"/>
        <v>#NAME?</v>
      </c>
      <c r="V944" s="2"/>
      <c r="X944" s="2"/>
      <c r="AC944" s="2"/>
      <c r="AD944" s="2"/>
    </row>
    <row r="945" spans="1:30">
      <c r="A945" s="1" t="str">
        <f t="shared" si="241"/>
        <v>-gged- : [ɡd]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2</v>
      </c>
      <c r="F945" s="9" t="s">
        <v>2328</v>
      </c>
      <c r="G945" s="3" t="e">
        <f t="shared" si="242"/>
        <v>#NAME?</v>
      </c>
      <c r="H945" s="1" t="str">
        <f t="shared" si="243"/>
        <v>ɡd</v>
      </c>
      <c r="I945" s="1" t="str">
        <f t="shared" si="244"/>
        <v>gged</v>
      </c>
      <c r="J945" s="10">
        <f t="shared" si="245"/>
        <v>2</v>
      </c>
      <c r="K945" s="1">
        <f t="shared" si="246"/>
        <v>4</v>
      </c>
      <c r="L945" s="10">
        <f t="shared" si="247"/>
        <v>4</v>
      </c>
      <c r="M945" s="1" t="str">
        <f t="shared" si="248"/>
        <v>-gged-</v>
      </c>
      <c r="N945" s="1" t="str">
        <f t="shared" si="249"/>
        <v>[ɡd]</v>
      </c>
      <c r="O945" s="3" t="e" cm="1">
        <f t="array" ref="O945">SUM(_xlfn._xlws.FILTER($G$2:$G$2454,_xlfn.MAP($M$2:$M$2454,_xlfn.LAMBDA(_xlpm.x,_xlpm.x=$M945))))</f>
        <v>#NAME?</v>
      </c>
      <c r="P945" s="4" t="e">
        <f t="shared" si="250"/>
        <v>#NAME?</v>
      </c>
      <c r="Q945" s="6" t="e" cm="1">
        <f t="array" ref="Q945">SUM(_xlfn._xlws.FILTER($G$2:$G$2454,_xlfn.MAP($N$2:$N$2454,_xlfn.LAMBDA(_xlpm.x,_xlpm.x=$N945))))</f>
        <v>#NAME?</v>
      </c>
      <c r="R945" s="4" t="e">
        <f t="shared" si="251"/>
        <v>#NAME?</v>
      </c>
      <c r="S945" s="4" t="e">
        <f t="shared" si="252"/>
        <v>#NAME?</v>
      </c>
      <c r="T945" s="4" t="e">
        <f t="shared" si="253"/>
        <v>#NAME?</v>
      </c>
      <c r="U945" s="4" t="e">
        <f t="shared" si="254"/>
        <v>#NAME?</v>
      </c>
      <c r="V945" s="2"/>
      <c r="X945" s="2"/>
      <c r="AC945" s="2"/>
      <c r="AD945" s="2"/>
    </row>
    <row r="946" spans="1:30">
      <c r="A946" s="1" t="str">
        <f t="shared" si="241"/>
        <v>-ghte- : [ftə]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1985</v>
      </c>
      <c r="G946" s="3" t="e">
        <f t="shared" si="242"/>
        <v>#NAME?</v>
      </c>
      <c r="H946" s="1" t="str">
        <f t="shared" si="243"/>
        <v>ftə</v>
      </c>
      <c r="I946" s="1" t="str">
        <f t="shared" si="244"/>
        <v>ghte</v>
      </c>
      <c r="J946" s="10">
        <f t="shared" si="245"/>
        <v>3</v>
      </c>
      <c r="K946" s="1">
        <f t="shared" si="246"/>
        <v>4</v>
      </c>
      <c r="L946" s="10">
        <f t="shared" si="247"/>
        <v>4</v>
      </c>
      <c r="M946" s="1" t="str">
        <f t="shared" si="248"/>
        <v>-ghte-</v>
      </c>
      <c r="N946" s="1" t="str">
        <f t="shared" si="249"/>
        <v>[ftə]</v>
      </c>
      <c r="O946" s="3" t="e" cm="1">
        <f t="array" ref="O946">SUM(_xlfn._xlws.FILTER($G$2:$G$2454,_xlfn.MAP($M$2:$M$2454,_xlfn.LAMBDA(_xlpm.x,_xlpm.x=$M946))))</f>
        <v>#NAME?</v>
      </c>
      <c r="P946" s="4" t="e">
        <f t="shared" si="250"/>
        <v>#NAME?</v>
      </c>
      <c r="Q946" s="6" t="e" cm="1">
        <f t="array" ref="Q946">SUM(_xlfn._xlws.FILTER($G$2:$G$2454,_xlfn.MAP($N$2:$N$2454,_xlfn.LAMBDA(_xlpm.x,_xlpm.x=$N946))))</f>
        <v>#NAME?</v>
      </c>
      <c r="R946" s="4" t="e">
        <f t="shared" si="251"/>
        <v>#NAME?</v>
      </c>
      <c r="S946" s="4" t="e">
        <f t="shared" si="252"/>
        <v>#NAME?</v>
      </c>
      <c r="T946" s="4" t="e">
        <f t="shared" si="253"/>
        <v>#NAME?</v>
      </c>
      <c r="U946" s="4" t="e">
        <f t="shared" si="254"/>
        <v>#NAME?</v>
      </c>
      <c r="V946" s="2"/>
      <c r="X946" s="2"/>
      <c r="AC946" s="2"/>
      <c r="AD946" s="2"/>
    </row>
    <row r="947" spans="1:30">
      <c r="A947" s="1" t="str">
        <f t="shared" si="241"/>
        <v>-ghth- : [tθ]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1897</v>
      </c>
      <c r="G947" s="3" t="e">
        <f t="shared" si="242"/>
        <v>#NAME?</v>
      </c>
      <c r="H947" s="4" t="str">
        <f t="shared" si="243"/>
        <v>tθ</v>
      </c>
      <c r="I947" s="4" t="str">
        <f t="shared" si="244"/>
        <v>ghth</v>
      </c>
      <c r="J947" s="10">
        <f t="shared" si="245"/>
        <v>2</v>
      </c>
      <c r="K947" s="1">
        <f t="shared" si="246"/>
        <v>4</v>
      </c>
      <c r="L947" s="10">
        <f t="shared" si="247"/>
        <v>4</v>
      </c>
      <c r="M947" s="1" t="str">
        <f t="shared" si="248"/>
        <v>-ghth-</v>
      </c>
      <c r="N947" s="1" t="str">
        <f t="shared" si="249"/>
        <v>[tθ]</v>
      </c>
      <c r="O947" s="3" t="e" cm="1">
        <f t="array" ref="O947">SUM(_xlfn._xlws.FILTER($G$2:$G$2454,_xlfn.MAP($M$2:$M$2454,_xlfn.LAMBDA(_xlpm.x,_xlpm.x=$M947))))</f>
        <v>#NAME?</v>
      </c>
      <c r="P947" s="4" t="e">
        <f t="shared" si="250"/>
        <v>#NAME?</v>
      </c>
      <c r="Q947" s="6" t="e" cm="1">
        <f t="array" ref="Q947">SUM(_xlfn._xlws.FILTER($G$2:$G$2454,_xlfn.MAP($N$2:$N$2454,_xlfn.LAMBDA(_xlpm.x,_xlpm.x=$N947))))</f>
        <v>#NAME?</v>
      </c>
      <c r="R947" s="4" t="e">
        <f t="shared" si="251"/>
        <v>#NAME?</v>
      </c>
      <c r="S947" s="4" t="e">
        <f t="shared" si="252"/>
        <v>#NAME?</v>
      </c>
      <c r="T947" s="4" t="e">
        <f t="shared" si="253"/>
        <v>#NAME?</v>
      </c>
      <c r="U947" s="4" t="e">
        <f t="shared" si="254"/>
        <v>#NAME?</v>
      </c>
      <c r="V947" s="2"/>
      <c r="X947" s="2"/>
      <c r="AC947" s="2"/>
      <c r="AD947" s="2"/>
    </row>
    <row r="948" spans="1:30">
      <c r="A948" s="1" t="str">
        <f t="shared" si="241"/>
        <v>-ghtni- : [tnɪ]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1894</v>
      </c>
      <c r="G948" s="3" t="e">
        <f t="shared" si="242"/>
        <v>#NAME?</v>
      </c>
      <c r="H948" s="1" t="str">
        <f t="shared" si="243"/>
        <v>tnɪ</v>
      </c>
      <c r="I948" s="1" t="str">
        <f t="shared" si="244"/>
        <v>ghtni</v>
      </c>
      <c r="J948" s="10">
        <f t="shared" si="245"/>
        <v>3</v>
      </c>
      <c r="K948" s="1">
        <f t="shared" si="246"/>
        <v>5</v>
      </c>
      <c r="L948" s="10">
        <f t="shared" si="247"/>
        <v>5</v>
      </c>
      <c r="M948" s="1" t="str">
        <f t="shared" si="248"/>
        <v>-ghtni-</v>
      </c>
      <c r="N948" s="1" t="str">
        <f t="shared" si="249"/>
        <v>[tnɪ]</v>
      </c>
      <c r="O948" s="3" t="e" cm="1">
        <f t="array" ref="O948">SUM(_xlfn._xlws.FILTER($G$2:$G$2454,_xlfn.MAP($M$2:$M$2454,_xlfn.LAMBDA(_xlpm.x,_xlpm.x=$M948))))</f>
        <v>#NAME?</v>
      </c>
      <c r="P948" s="4" t="e">
        <f t="shared" si="250"/>
        <v>#NAME?</v>
      </c>
      <c r="Q948" s="6" t="e" cm="1">
        <f t="array" ref="Q948">SUM(_xlfn._xlws.FILTER($G$2:$G$2454,_xlfn.MAP($N$2:$N$2454,_xlfn.LAMBDA(_xlpm.x,_xlpm.x=$N948))))</f>
        <v>#NAME?</v>
      </c>
      <c r="R948" s="4" t="e">
        <f t="shared" si="251"/>
        <v>#NAME?</v>
      </c>
      <c r="S948" s="4" t="e">
        <f t="shared" si="252"/>
        <v>#NAME?</v>
      </c>
      <c r="T948" s="4" t="e">
        <f t="shared" si="253"/>
        <v>#NAME?</v>
      </c>
      <c r="U948" s="4" t="e">
        <f t="shared" si="254"/>
        <v>#NAME?</v>
      </c>
      <c r="V948" s="2"/>
      <c r="X948" s="2"/>
      <c r="AC948" s="2"/>
      <c r="AD948" s="2"/>
    </row>
    <row r="949" spans="1:30">
      <c r="A949" s="1" t="str">
        <f t="shared" si="241"/>
        <v>-gly- : [ɡlɪ]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846</v>
      </c>
      <c r="G949" s="3" t="e">
        <f t="shared" si="242"/>
        <v>#NAME?</v>
      </c>
      <c r="H949" s="4" t="str">
        <f t="shared" si="243"/>
        <v>ɡlɪ</v>
      </c>
      <c r="I949" s="4" t="str">
        <f t="shared" si="244"/>
        <v>gly</v>
      </c>
      <c r="J949" s="10">
        <f t="shared" si="245"/>
        <v>3</v>
      </c>
      <c r="K949" s="1">
        <f t="shared" si="246"/>
        <v>3</v>
      </c>
      <c r="L949" s="10">
        <f t="shared" si="247"/>
        <v>3</v>
      </c>
      <c r="M949" s="1" t="str">
        <f t="shared" si="248"/>
        <v>-gly-</v>
      </c>
      <c r="N949" s="1" t="str">
        <f t="shared" si="249"/>
        <v>[ɡlɪ]</v>
      </c>
      <c r="O949" s="3" t="e" cm="1">
        <f t="array" ref="O949">SUM(_xlfn._xlws.FILTER($G$2:$G$2454,_xlfn.MAP($M$2:$M$2454,_xlfn.LAMBDA(_xlpm.x,_xlpm.x=$M949))))</f>
        <v>#NAME?</v>
      </c>
      <c r="P949" s="4" t="e">
        <f t="shared" si="250"/>
        <v>#NAME?</v>
      </c>
      <c r="Q949" s="6" t="e" cm="1">
        <f t="array" ref="Q949">SUM(_xlfn._xlws.FILTER($G$2:$G$2454,_xlfn.MAP($N$2:$N$2454,_xlfn.LAMBDA(_xlpm.x,_xlpm.x=$N949))))</f>
        <v>#NAME?</v>
      </c>
      <c r="R949" s="4" t="e">
        <f t="shared" si="251"/>
        <v>#NAME?</v>
      </c>
      <c r="S949" s="4" t="e">
        <f t="shared" si="252"/>
        <v>#NAME?</v>
      </c>
      <c r="T949" s="4" t="e">
        <f t="shared" si="253"/>
        <v>#NAME?</v>
      </c>
      <c r="U949" s="4" t="e">
        <f t="shared" si="254"/>
        <v>#NAME?</v>
      </c>
      <c r="V949" s="2"/>
      <c r="X949" s="2"/>
      <c r="AC949" s="2"/>
      <c r="AD949" s="2"/>
    </row>
    <row r="950" spans="1:30">
      <c r="A950" s="1" t="str">
        <f t="shared" si="241"/>
        <v>-gnee- : [ɡni]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2360</v>
      </c>
      <c r="G950" s="3" t="e">
        <f t="shared" si="242"/>
        <v>#NAME?</v>
      </c>
      <c r="H950" s="4" t="str">
        <f t="shared" si="243"/>
        <v>ɡni</v>
      </c>
      <c r="I950" s="4" t="str">
        <f t="shared" si="244"/>
        <v>gnee</v>
      </c>
      <c r="J950" s="10">
        <f t="shared" si="245"/>
        <v>3</v>
      </c>
      <c r="K950" s="1">
        <f t="shared" si="246"/>
        <v>4</v>
      </c>
      <c r="L950" s="10">
        <f t="shared" si="247"/>
        <v>4</v>
      </c>
      <c r="M950" s="1" t="str">
        <f t="shared" si="248"/>
        <v>-gnee-</v>
      </c>
      <c r="N950" s="1" t="str">
        <f t="shared" si="249"/>
        <v>[ɡni]</v>
      </c>
      <c r="O950" s="3" t="e" cm="1">
        <f t="array" ref="O950">SUM(_xlfn._xlws.FILTER($G$2:$G$2454,_xlfn.MAP($M$2:$M$2454,_xlfn.LAMBDA(_xlpm.x,_xlpm.x=$M950))))</f>
        <v>#NAME?</v>
      </c>
      <c r="P950" s="4" t="e">
        <f t="shared" si="250"/>
        <v>#NAME?</v>
      </c>
      <c r="Q950" s="6" t="e" cm="1">
        <f t="array" ref="Q950">SUM(_xlfn._xlws.FILTER($G$2:$G$2454,_xlfn.MAP($N$2:$N$2454,_xlfn.LAMBDA(_xlpm.x,_xlpm.x=$N950))))</f>
        <v>#NAME?</v>
      </c>
      <c r="R950" s="4" t="e">
        <f t="shared" si="251"/>
        <v>#NAME?</v>
      </c>
      <c r="S950" s="4" t="e">
        <f t="shared" si="252"/>
        <v>#NAME?</v>
      </c>
      <c r="T950" s="4" t="e">
        <f t="shared" si="253"/>
        <v>#NAME?</v>
      </c>
      <c r="U950" s="4" t="e">
        <f t="shared" si="254"/>
        <v>#NAME?</v>
      </c>
      <c r="V950" s="2"/>
      <c r="X950" s="2"/>
      <c r="AC950" s="2"/>
      <c r="AD950" s="2"/>
    </row>
    <row r="951" spans="1:30">
      <c r="A951" s="1" t="str">
        <f t="shared" si="241"/>
        <v>-gno- : [ɡnoʊ]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2</v>
      </c>
      <c r="F951" s="9" t="s">
        <v>2362</v>
      </c>
      <c r="G951" s="3" t="e">
        <f t="shared" si="242"/>
        <v>#NAME?</v>
      </c>
      <c r="H951" s="4" t="str">
        <f t="shared" si="243"/>
        <v>ɡnoʊ</v>
      </c>
      <c r="I951" s="4" t="str">
        <f t="shared" si="244"/>
        <v>gno</v>
      </c>
      <c r="J951" s="10">
        <f t="shared" si="245"/>
        <v>4</v>
      </c>
      <c r="K951" s="1">
        <f t="shared" si="246"/>
        <v>3</v>
      </c>
      <c r="L951" s="10">
        <f t="shared" si="247"/>
        <v>4</v>
      </c>
      <c r="M951" s="1" t="str">
        <f t="shared" si="248"/>
        <v>-gno-</v>
      </c>
      <c r="N951" s="1" t="str">
        <f t="shared" si="249"/>
        <v>[ɡnoʊ]</v>
      </c>
      <c r="O951" s="3" t="e" cm="1">
        <f t="array" ref="O951">SUM(_xlfn._xlws.FILTER($G$2:$G$2454,_xlfn.MAP($M$2:$M$2454,_xlfn.LAMBDA(_xlpm.x,_xlpm.x=$M951))))</f>
        <v>#NAME?</v>
      </c>
      <c r="P951" s="4" t="e">
        <f t="shared" si="250"/>
        <v>#NAME?</v>
      </c>
      <c r="Q951" s="6" t="e" cm="1">
        <f t="array" ref="Q951">SUM(_xlfn._xlws.FILTER($G$2:$G$2454,_xlfn.MAP($N$2:$N$2454,_xlfn.LAMBDA(_xlpm.x,_xlpm.x=$N951))))</f>
        <v>#NAME?</v>
      </c>
      <c r="R951" s="4" t="e">
        <f t="shared" si="251"/>
        <v>#NAME?</v>
      </c>
      <c r="S951" s="4" t="e">
        <f t="shared" si="252"/>
        <v>#NAME?</v>
      </c>
      <c r="T951" s="4" t="e">
        <f t="shared" si="253"/>
        <v>#NAME?</v>
      </c>
      <c r="U951" s="4" t="e">
        <f t="shared" si="254"/>
        <v>#NAME?</v>
      </c>
      <c r="V951" s="2"/>
      <c r="X951" s="2"/>
      <c r="AC951" s="2"/>
      <c r="AD951" s="2"/>
    </row>
    <row r="952" spans="1:30">
      <c r="A952" s="1" t="str">
        <f t="shared" si="241"/>
        <v>-gow- : [ɡaʊ]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2324</v>
      </c>
      <c r="G952" s="3" t="e">
        <f t="shared" si="242"/>
        <v>#NAME?</v>
      </c>
      <c r="H952" s="4" t="str">
        <f t="shared" si="243"/>
        <v>ɡaʊ</v>
      </c>
      <c r="I952" s="4" t="str">
        <f t="shared" si="244"/>
        <v>gow</v>
      </c>
      <c r="J952" s="10">
        <f t="shared" si="245"/>
        <v>3</v>
      </c>
      <c r="K952" s="1">
        <f t="shared" si="246"/>
        <v>3</v>
      </c>
      <c r="L952" s="10">
        <f t="shared" si="247"/>
        <v>3</v>
      </c>
      <c r="M952" s="1" t="str">
        <f t="shared" si="248"/>
        <v>-gow-</v>
      </c>
      <c r="N952" s="1" t="str">
        <f t="shared" si="249"/>
        <v>[ɡaʊ]</v>
      </c>
      <c r="O952" s="3" t="e" cm="1">
        <f t="array" ref="O952">SUM(_xlfn._xlws.FILTER($G$2:$G$2454,_xlfn.MAP($M$2:$M$2454,_xlfn.LAMBDA(_xlpm.x,_xlpm.x=$M952))))</f>
        <v>#NAME?</v>
      </c>
      <c r="P952" s="4" t="e">
        <f t="shared" si="250"/>
        <v>#NAME?</v>
      </c>
      <c r="Q952" s="6" t="e" cm="1">
        <f t="array" ref="Q952">SUM(_xlfn._xlws.FILTER($G$2:$G$2454,_xlfn.MAP($N$2:$N$2454,_xlfn.LAMBDA(_xlpm.x,_xlpm.x=$N952))))</f>
        <v>#NAME?</v>
      </c>
      <c r="R952" s="4" t="e">
        <f t="shared" si="251"/>
        <v>#NAME?</v>
      </c>
      <c r="S952" s="4" t="e">
        <f t="shared" si="252"/>
        <v>#NAME?</v>
      </c>
      <c r="T952" s="4" t="e">
        <f t="shared" si="253"/>
        <v>#NAME?</v>
      </c>
      <c r="U952" s="4" t="e">
        <f t="shared" si="254"/>
        <v>#NAME?</v>
      </c>
      <c r="V952" s="2"/>
      <c r="X952" s="2"/>
      <c r="AC952" s="2"/>
      <c r="AD952" s="2"/>
    </row>
    <row r="953" spans="1:30">
      <c r="A953" s="1" t="str">
        <f t="shared" si="241"/>
        <v>-gru- : [ɡɹʌ]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2429</v>
      </c>
      <c r="G953" s="3" t="e">
        <f t="shared" si="242"/>
        <v>#NAME?</v>
      </c>
      <c r="H953" s="4" t="str">
        <f t="shared" si="243"/>
        <v>ɡɹʌ</v>
      </c>
      <c r="I953" s="4" t="str">
        <f t="shared" si="244"/>
        <v>gru</v>
      </c>
      <c r="J953" s="10">
        <f t="shared" si="245"/>
        <v>3</v>
      </c>
      <c r="K953" s="1">
        <f t="shared" si="246"/>
        <v>3</v>
      </c>
      <c r="L953" s="10">
        <f t="shared" si="247"/>
        <v>3</v>
      </c>
      <c r="M953" s="1" t="str">
        <f t="shared" si="248"/>
        <v>-gru-</v>
      </c>
      <c r="N953" s="1" t="str">
        <f t="shared" si="249"/>
        <v>[ɡɹʌ]</v>
      </c>
      <c r="O953" s="3" t="e" cm="1">
        <f t="array" ref="O953">SUM(_xlfn._xlws.FILTER($G$2:$G$2454,_xlfn.MAP($M$2:$M$2454,_xlfn.LAMBDA(_xlpm.x,_xlpm.x=$M953))))</f>
        <v>#NAME?</v>
      </c>
      <c r="P953" s="4" t="e">
        <f t="shared" si="250"/>
        <v>#NAME?</v>
      </c>
      <c r="Q953" s="6" t="e" cm="1">
        <f t="array" ref="Q953">SUM(_xlfn._xlws.FILTER($G$2:$G$2454,_xlfn.MAP($N$2:$N$2454,_xlfn.LAMBDA(_xlpm.x,_xlpm.x=$N953))))</f>
        <v>#NAME?</v>
      </c>
      <c r="R953" s="4" t="e">
        <f t="shared" si="251"/>
        <v>#NAME?</v>
      </c>
      <c r="S953" s="4" t="e">
        <f t="shared" si="252"/>
        <v>#NAME?</v>
      </c>
      <c r="T953" s="4" t="e">
        <f t="shared" si="253"/>
        <v>#NAME?</v>
      </c>
      <c r="U953" s="4" t="e">
        <f t="shared" si="254"/>
        <v>#NAME?</v>
      </c>
      <c r="V953" s="2"/>
      <c r="X953" s="2"/>
      <c r="AC953" s="2"/>
      <c r="AD953" s="2"/>
    </row>
    <row r="954" spans="1:30">
      <c r="A954" s="1" t="str">
        <f t="shared" si="241"/>
        <v>-gs- : [ɡz]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941</v>
      </c>
      <c r="G954" s="3" t="e">
        <f t="shared" si="242"/>
        <v>#NAME?</v>
      </c>
      <c r="H954" s="1" t="str">
        <f t="shared" si="243"/>
        <v>ɡz</v>
      </c>
      <c r="I954" s="1" t="str">
        <f t="shared" si="244"/>
        <v>gs</v>
      </c>
      <c r="J954" s="10">
        <f t="shared" si="245"/>
        <v>2</v>
      </c>
      <c r="K954" s="1">
        <f t="shared" si="246"/>
        <v>2</v>
      </c>
      <c r="L954" s="10">
        <f t="shared" si="247"/>
        <v>2</v>
      </c>
      <c r="M954" s="1" t="str">
        <f t="shared" si="248"/>
        <v>-gs-</v>
      </c>
      <c r="N954" s="1" t="str">
        <f t="shared" si="249"/>
        <v>[ɡz]</v>
      </c>
      <c r="O954" s="3" t="e" cm="1">
        <f t="array" ref="O954">SUM(_xlfn._xlws.FILTER($G$2:$G$2454,_xlfn.MAP($M$2:$M$2454,_xlfn.LAMBDA(_xlpm.x,_xlpm.x=$M954))))</f>
        <v>#NAME?</v>
      </c>
      <c r="P954" s="4" t="e">
        <f t="shared" si="250"/>
        <v>#NAME?</v>
      </c>
      <c r="Q954" s="6" t="e" cm="1">
        <f t="array" ref="Q954">SUM(_xlfn._xlws.FILTER($G$2:$G$2454,_xlfn.MAP($N$2:$N$2454,_xlfn.LAMBDA(_xlpm.x,_xlpm.x=$N954))))</f>
        <v>#NAME?</v>
      </c>
      <c r="R954" s="4" t="e">
        <f t="shared" si="251"/>
        <v>#NAME?</v>
      </c>
      <c r="S954" s="4" t="e">
        <f t="shared" si="252"/>
        <v>#NAME?</v>
      </c>
      <c r="T954" s="4" t="e">
        <f t="shared" si="253"/>
        <v>#NAME?</v>
      </c>
      <c r="U954" s="4" t="e">
        <f t="shared" si="254"/>
        <v>#NAME?</v>
      </c>
      <c r="V954" s="2"/>
      <c r="X954" s="2"/>
      <c r="AC954" s="2"/>
      <c r="AD954" s="2"/>
    </row>
    <row r="955" spans="1:30">
      <c r="A955" s="1" t="str">
        <f t="shared" si="241"/>
        <v>-gski- : [ɡskɪ]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2371</v>
      </c>
      <c r="G955" s="3" t="e">
        <f t="shared" si="242"/>
        <v>#NAME?</v>
      </c>
      <c r="H955" s="4" t="str">
        <f t="shared" si="243"/>
        <v>ɡskɪ</v>
      </c>
      <c r="I955" s="4" t="str">
        <f t="shared" si="244"/>
        <v>gski</v>
      </c>
      <c r="J955" s="10">
        <f t="shared" si="245"/>
        <v>4</v>
      </c>
      <c r="K955" s="1">
        <f t="shared" si="246"/>
        <v>4</v>
      </c>
      <c r="L955" s="10">
        <f t="shared" si="247"/>
        <v>4</v>
      </c>
      <c r="M955" s="1" t="str">
        <f t="shared" si="248"/>
        <v>-gski-</v>
      </c>
      <c r="N955" s="1" t="str">
        <f t="shared" si="249"/>
        <v>[ɡskɪ]</v>
      </c>
      <c r="O955" s="3" t="e" cm="1">
        <f t="array" ref="O955">SUM(_xlfn._xlws.FILTER($G$2:$G$2454,_xlfn.MAP($M$2:$M$2454,_xlfn.LAMBDA(_xlpm.x,_xlpm.x=$M955))))</f>
        <v>#NAME?</v>
      </c>
      <c r="P955" s="4" t="e">
        <f t="shared" si="250"/>
        <v>#NAME?</v>
      </c>
      <c r="Q955" s="6" t="e" cm="1">
        <f t="array" ref="Q955">SUM(_xlfn._xlws.FILTER($G$2:$G$2454,_xlfn.MAP($N$2:$N$2454,_xlfn.LAMBDA(_xlpm.x,_xlpm.x=$N955))))</f>
        <v>#NAME?</v>
      </c>
      <c r="R955" s="4" t="e">
        <f t="shared" si="251"/>
        <v>#NAME?</v>
      </c>
      <c r="S955" s="4" t="e">
        <f t="shared" si="252"/>
        <v>#NAME?</v>
      </c>
      <c r="T955" s="4" t="e">
        <f t="shared" si="253"/>
        <v>#NAME?</v>
      </c>
      <c r="U955" s="4" t="e">
        <f t="shared" si="254"/>
        <v>#NAME?</v>
      </c>
      <c r="V955" s="2"/>
      <c r="X955" s="2"/>
      <c r="AC955" s="2"/>
      <c r="AD955" s="2"/>
    </row>
    <row r="956" spans="1:30">
      <c r="A956" s="1" t="str">
        <f t="shared" si="241"/>
        <v>-jou- : [dʒɜ]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2</v>
      </c>
      <c r="F956" s="9" t="s">
        <v>582</v>
      </c>
      <c r="G956" s="3" t="e">
        <f t="shared" si="242"/>
        <v>#NAME?</v>
      </c>
      <c r="H956" s="1" t="str">
        <f t="shared" si="243"/>
        <v>dʒɜ</v>
      </c>
      <c r="I956" s="1" t="str">
        <f t="shared" si="244"/>
        <v>jou</v>
      </c>
      <c r="J956" s="10">
        <f t="shared" si="245"/>
        <v>3</v>
      </c>
      <c r="K956" s="1">
        <f t="shared" si="246"/>
        <v>3</v>
      </c>
      <c r="L956" s="10">
        <f t="shared" si="247"/>
        <v>3</v>
      </c>
      <c r="M956" s="1" t="str">
        <f t="shared" si="248"/>
        <v>-jou-</v>
      </c>
      <c r="N956" s="1" t="str">
        <f t="shared" si="249"/>
        <v>[dʒɜ]</v>
      </c>
      <c r="O956" s="3" t="e" cm="1">
        <f t="array" ref="O956">SUM(_xlfn._xlws.FILTER($G$2:$G$2454,_xlfn.MAP($M$2:$M$2454,_xlfn.LAMBDA(_xlpm.x,_xlpm.x=$M956))))</f>
        <v>#NAME?</v>
      </c>
      <c r="P956" s="4" t="e">
        <f t="shared" si="250"/>
        <v>#NAME?</v>
      </c>
      <c r="Q956" s="6" t="e" cm="1">
        <f t="array" ref="Q956">SUM(_xlfn._xlws.FILTER($G$2:$G$2454,_xlfn.MAP($N$2:$N$2454,_xlfn.LAMBDA(_xlpm.x,_xlpm.x=$N956))))</f>
        <v>#NAME?</v>
      </c>
      <c r="R956" s="4" t="e">
        <f t="shared" si="251"/>
        <v>#NAME?</v>
      </c>
      <c r="S956" s="4" t="e">
        <f t="shared" si="252"/>
        <v>#NAME?</v>
      </c>
      <c r="T956" s="4" t="e">
        <f t="shared" si="253"/>
        <v>#NAME?</v>
      </c>
      <c r="U956" s="4" t="e">
        <f t="shared" si="254"/>
        <v>#NAME?</v>
      </c>
      <c r="V956" s="2"/>
      <c r="X956" s="2"/>
      <c r="AC956" s="2"/>
      <c r="AD956" s="2"/>
    </row>
    <row r="957" spans="1:30">
      <c r="A957" s="1" t="str">
        <f t="shared" si="241"/>
        <v>-kfa- : [kfə]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848</v>
      </c>
      <c r="G957" s="3" t="e">
        <f t="shared" si="242"/>
        <v>#NAME?</v>
      </c>
      <c r="H957" s="4" t="str">
        <f t="shared" si="243"/>
        <v>kfə</v>
      </c>
      <c r="I957" s="4" t="str">
        <f t="shared" si="244"/>
        <v>kfa</v>
      </c>
      <c r="J957" s="10">
        <f t="shared" si="245"/>
        <v>3</v>
      </c>
      <c r="K957" s="1">
        <f t="shared" si="246"/>
        <v>3</v>
      </c>
      <c r="L957" s="10">
        <f t="shared" si="247"/>
        <v>3</v>
      </c>
      <c r="M957" s="1" t="str">
        <f t="shared" si="248"/>
        <v>-kfa-</v>
      </c>
      <c r="N957" s="1" t="str">
        <f t="shared" si="249"/>
        <v>[kfə]</v>
      </c>
      <c r="O957" s="3" t="e" cm="1">
        <f t="array" ref="O957">SUM(_xlfn._xlws.FILTER($G$2:$G$2454,_xlfn.MAP($M$2:$M$2454,_xlfn.LAMBDA(_xlpm.x,_xlpm.x=$M957))))</f>
        <v>#NAME?</v>
      </c>
      <c r="P957" s="4" t="e">
        <f t="shared" si="250"/>
        <v>#NAME?</v>
      </c>
      <c r="Q957" s="6" t="e" cm="1">
        <f t="array" ref="Q957">SUM(_xlfn._xlws.FILTER($G$2:$G$2454,_xlfn.MAP($N$2:$N$2454,_xlfn.LAMBDA(_xlpm.x,_xlpm.x=$N957))))</f>
        <v>#NAME?</v>
      </c>
      <c r="R957" s="4" t="e">
        <f t="shared" si="251"/>
        <v>#NAME?</v>
      </c>
      <c r="S957" s="4" t="e">
        <f t="shared" si="252"/>
        <v>#NAME?</v>
      </c>
      <c r="T957" s="4" t="e">
        <f t="shared" si="253"/>
        <v>#NAME?</v>
      </c>
      <c r="U957" s="4" t="e">
        <f t="shared" si="254"/>
        <v>#NAME?</v>
      </c>
      <c r="V957" s="2"/>
      <c r="X957" s="2"/>
      <c r="AC957" s="2"/>
      <c r="AD957" s="2"/>
    </row>
    <row r="958" spans="1:30">
      <c r="A958" s="1" t="str">
        <f t="shared" si="241"/>
        <v>-lbow- : [lboʊ]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733</v>
      </c>
      <c r="G958" s="3" t="e">
        <f t="shared" si="242"/>
        <v>#NAME?</v>
      </c>
      <c r="H958" s="4" t="str">
        <f t="shared" si="243"/>
        <v>lboʊ</v>
      </c>
      <c r="I958" s="4" t="str">
        <f t="shared" si="244"/>
        <v>lbow</v>
      </c>
      <c r="J958" s="10">
        <f t="shared" si="245"/>
        <v>4</v>
      </c>
      <c r="K958" s="1">
        <f t="shared" si="246"/>
        <v>4</v>
      </c>
      <c r="L958" s="10">
        <f t="shared" si="247"/>
        <v>4</v>
      </c>
      <c r="M958" s="1" t="str">
        <f t="shared" si="248"/>
        <v>-lbow-</v>
      </c>
      <c r="N958" s="1" t="str">
        <f t="shared" si="249"/>
        <v>[lboʊ]</v>
      </c>
      <c r="O958" s="3" t="e" cm="1">
        <f t="array" ref="O958">SUM(_xlfn._xlws.FILTER($G$2:$G$2454,_xlfn.MAP($M$2:$M$2454,_xlfn.LAMBDA(_xlpm.x,_xlpm.x=$M958))))</f>
        <v>#NAME?</v>
      </c>
      <c r="P958" s="4" t="e">
        <f t="shared" si="250"/>
        <v>#NAME?</v>
      </c>
      <c r="Q958" s="6" t="e" cm="1">
        <f t="array" ref="Q958">SUM(_xlfn._xlws.FILTER($G$2:$G$2454,_xlfn.MAP($N$2:$N$2454,_xlfn.LAMBDA(_xlpm.x,_xlpm.x=$N958))))</f>
        <v>#NAME?</v>
      </c>
      <c r="R958" s="4" t="e">
        <f t="shared" si="251"/>
        <v>#NAME?</v>
      </c>
      <c r="S958" s="4" t="e">
        <f t="shared" si="252"/>
        <v>#NAME?</v>
      </c>
      <c r="T958" s="4" t="e">
        <f t="shared" si="253"/>
        <v>#NAME?</v>
      </c>
      <c r="U958" s="4" t="e">
        <f t="shared" si="254"/>
        <v>#NAME?</v>
      </c>
      <c r="V958" s="2"/>
      <c r="X958" s="2"/>
      <c r="AC958" s="2"/>
      <c r="AD958" s="2"/>
    </row>
    <row r="959" spans="1:30">
      <c r="A959" s="1" t="str">
        <f t="shared" si="241"/>
        <v>-lco- : [lkə]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2</v>
      </c>
      <c r="F959" s="9" t="s">
        <v>583</v>
      </c>
      <c r="G959" s="3" t="e">
        <f t="shared" si="242"/>
        <v>#NAME?</v>
      </c>
      <c r="H959" s="1" t="str">
        <f t="shared" si="243"/>
        <v>lkə</v>
      </c>
      <c r="I959" s="1" t="str">
        <f t="shared" si="244"/>
        <v>lco</v>
      </c>
      <c r="J959" s="10">
        <f t="shared" si="245"/>
        <v>3</v>
      </c>
      <c r="K959" s="1">
        <f t="shared" si="246"/>
        <v>3</v>
      </c>
      <c r="L959" s="10">
        <f t="shared" si="247"/>
        <v>3</v>
      </c>
      <c r="M959" s="1" t="str">
        <f t="shared" si="248"/>
        <v>-lco-</v>
      </c>
      <c r="N959" s="1" t="str">
        <f t="shared" si="249"/>
        <v>[lkə]</v>
      </c>
      <c r="O959" s="3" t="e" cm="1">
        <f t="array" ref="O959">SUM(_xlfn._xlws.FILTER($G$2:$G$2454,_xlfn.MAP($M$2:$M$2454,_xlfn.LAMBDA(_xlpm.x,_xlpm.x=$M959))))</f>
        <v>#NAME?</v>
      </c>
      <c r="P959" s="4" t="e">
        <f t="shared" si="250"/>
        <v>#NAME?</v>
      </c>
      <c r="Q959" s="6" t="e" cm="1">
        <f t="array" ref="Q959">SUM(_xlfn._xlws.FILTER($G$2:$G$2454,_xlfn.MAP($N$2:$N$2454,_xlfn.LAMBDA(_xlpm.x,_xlpm.x=$N959))))</f>
        <v>#NAME?</v>
      </c>
      <c r="R959" s="4" t="e">
        <f t="shared" si="251"/>
        <v>#NAME?</v>
      </c>
      <c r="S959" s="4" t="e">
        <f t="shared" si="252"/>
        <v>#NAME?</v>
      </c>
      <c r="T959" s="4" t="e">
        <f t="shared" si="253"/>
        <v>#NAME?</v>
      </c>
      <c r="U959" s="4" t="e">
        <f t="shared" si="254"/>
        <v>#NAME?</v>
      </c>
      <c r="V959" s="2"/>
      <c r="X959" s="2"/>
      <c r="AC959" s="2"/>
      <c r="AD959" s="2"/>
    </row>
    <row r="960" spans="1:30">
      <c r="A960" s="1" t="str">
        <f t="shared" si="241"/>
        <v>-ld- : [ld]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22</v>
      </c>
      <c r="F960" s="9" t="s">
        <v>114</v>
      </c>
      <c r="G960" s="3" t="e">
        <f t="shared" si="242"/>
        <v>#NAME?</v>
      </c>
      <c r="H960" s="4" t="str">
        <f t="shared" si="243"/>
        <v>ld</v>
      </c>
      <c r="I960" s="4" t="str">
        <f t="shared" si="244"/>
        <v>ld</v>
      </c>
      <c r="J960" s="10">
        <f t="shared" si="245"/>
        <v>2</v>
      </c>
      <c r="K960" s="1">
        <f t="shared" si="246"/>
        <v>2</v>
      </c>
      <c r="L960" s="10">
        <f t="shared" si="247"/>
        <v>2</v>
      </c>
      <c r="M960" s="1" t="str">
        <f t="shared" si="248"/>
        <v>-ld-</v>
      </c>
      <c r="N960" s="1" t="str">
        <f t="shared" si="249"/>
        <v>[ld]</v>
      </c>
      <c r="O960" s="3" t="e" cm="1">
        <f t="array" ref="O960">SUM(_xlfn._xlws.FILTER($G$2:$G$2454,_xlfn.MAP($M$2:$M$2454,_xlfn.LAMBDA(_xlpm.x,_xlpm.x=$M960))))</f>
        <v>#NAME?</v>
      </c>
      <c r="P960" s="4" t="e">
        <f t="shared" si="250"/>
        <v>#NAME?</v>
      </c>
      <c r="Q960" s="6" t="e" cm="1">
        <f t="array" ref="Q960">SUM(_xlfn._xlws.FILTER($G$2:$G$2454,_xlfn.MAP($N$2:$N$2454,_xlfn.LAMBDA(_xlpm.x,_xlpm.x=$N960))))</f>
        <v>#NAME?</v>
      </c>
      <c r="R960" s="4" t="e">
        <f t="shared" si="251"/>
        <v>#NAME?</v>
      </c>
      <c r="S960" s="4" t="e">
        <f t="shared" si="252"/>
        <v>#NAME?</v>
      </c>
      <c r="T960" s="4" t="e">
        <f t="shared" si="253"/>
        <v>#NAME?</v>
      </c>
      <c r="U960" s="4" t="e">
        <f t="shared" si="254"/>
        <v>#NAME?</v>
      </c>
      <c r="V960" s="2"/>
      <c r="X960" s="2"/>
      <c r="AC960" s="2"/>
      <c r="AD960" s="2"/>
    </row>
    <row r="961" spans="1:30">
      <c r="A961" s="1" t="str">
        <f t="shared" si="241"/>
        <v>-ld-fa- : [ldfæ]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116</v>
      </c>
      <c r="G961" s="3" t="e">
        <f t="shared" si="242"/>
        <v>#NAME?</v>
      </c>
      <c r="H961" s="4" t="str">
        <f t="shared" si="243"/>
        <v>ldfæ</v>
      </c>
      <c r="I961" s="4" t="str">
        <f t="shared" si="244"/>
        <v>ld-fa</v>
      </c>
      <c r="J961" s="10">
        <f t="shared" si="245"/>
        <v>4</v>
      </c>
      <c r="K961" s="1">
        <f t="shared" si="246"/>
        <v>5</v>
      </c>
      <c r="L961" s="10">
        <f t="shared" si="247"/>
        <v>5</v>
      </c>
      <c r="M961" s="1" t="str">
        <f t="shared" si="248"/>
        <v>-ld-fa-</v>
      </c>
      <c r="N961" s="1" t="str">
        <f t="shared" si="249"/>
        <v>[ldfæ]</v>
      </c>
      <c r="O961" s="3" t="e" cm="1">
        <f t="array" ref="O961">SUM(_xlfn._xlws.FILTER($G$2:$G$2454,_xlfn.MAP($M$2:$M$2454,_xlfn.LAMBDA(_xlpm.x,_xlpm.x=$M961))))</f>
        <v>#NAME?</v>
      </c>
      <c r="P961" s="4" t="e">
        <f t="shared" si="250"/>
        <v>#NAME?</v>
      </c>
      <c r="Q961" s="6" t="e" cm="1">
        <f t="array" ref="Q961">SUM(_xlfn._xlws.FILTER($G$2:$G$2454,_xlfn.MAP($N$2:$N$2454,_xlfn.LAMBDA(_xlpm.x,_xlpm.x=$N961))))</f>
        <v>#NAME?</v>
      </c>
      <c r="R961" s="4" t="e">
        <f t="shared" si="251"/>
        <v>#NAME?</v>
      </c>
      <c r="S961" s="4" t="e">
        <f t="shared" si="252"/>
        <v>#NAME?</v>
      </c>
      <c r="T961" s="4" t="e">
        <f t="shared" si="253"/>
        <v>#NAME?</v>
      </c>
      <c r="U961" s="4" t="e">
        <f t="shared" si="254"/>
        <v>#NAME?</v>
      </c>
      <c r="V961" s="2"/>
      <c r="X961" s="2"/>
      <c r="AC961" s="2"/>
      <c r="AD961" s="2"/>
    </row>
    <row r="962" spans="1:30">
      <c r="A962" s="1" t="str">
        <f t="shared" ref="A962:A1025" si="258">_xlfn.LET(_xlpm.sep," : ",CONCATENATE(M962,_xlpm.sep,N962))</f>
        <v>-ldfa- : [ldfɑ]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2058</v>
      </c>
      <c r="G962" s="3" t="e">
        <f t="shared" ref="G962:G1025" si="260">E962/freq.sum.r6e</f>
        <v>#NAME?</v>
      </c>
      <c r="H962" s="4" t="str">
        <f t="shared" ref="H962:H1025" si="261">_xlfn.LET(_xlpm.sep,":",_xlpm.w,$F962,LEFT(_xlpm.w,FIND(_xlpm.sep,_xlpm.w)-1))</f>
        <v>ldfɑ</v>
      </c>
      <c r="I962" s="4" t="str">
        <f t="shared" ref="I962:I1025" si="262">_xlfn.LET(_xlpm.sep,":",_xlpm.w,$F962,RIGHT(_xlpm.w,LEN(_xlpm.w)-FIND(_xlpm.sep,_xlpm.w)))</f>
        <v>ldfa</v>
      </c>
      <c r="J962" s="10">
        <f t="shared" ref="J962:J1025" si="263">_xlfn.LET(_xlpm.w,H962,LEN(_xlpm.w))</f>
        <v>4</v>
      </c>
      <c r="K962" s="1">
        <f t="shared" ref="K962:K1025" si="264">_xlfn.LET(_xlpm.w,I962,LEN(_xlpm.w))</f>
        <v>4</v>
      </c>
      <c r="L962" s="10">
        <f t="shared" ref="L962:L1025" si="265">_xlfn.LET(_xlpm.a,J962,_xlpm.b,K962,MAX(_xlpm.a,_xlpm.b))</f>
        <v>4</v>
      </c>
      <c r="M962" s="1" t="str">
        <f t="shared" ref="M962:M1025" si="266">_xlfn.LET(_xlpm.sep,":",_xlpm.w,$F962,_xlfn.CONCAT("-",RIGHT(_xlpm.w,LEN(_xlpm.w)-FIND(_xlpm.sep,_xlpm.w)),"-"))</f>
        <v>-ldfa-</v>
      </c>
      <c r="N962" s="1" t="str">
        <f t="shared" ref="N962:N1025" si="267">_xlfn.LET(_xlpm.sep,":",_xlpm.w,$F962,_xlfn.CONCAT("[",LEFT(_xlpm.w,FIND(_xlpm.sep,_xlpm.w)-1),"]"))</f>
        <v>[ldfɑ]</v>
      </c>
      <c r="O962" s="3" t="e" cm="1">
        <f t="array" ref="O962">SUM(_xlfn._xlws.FILTER($G$2:$G$2454,_xlfn.MAP($M$2:$M$2454,_xlfn.LAMBDA(_xlpm.x,_xlpm.x=$M962))))</f>
        <v>#NAME?</v>
      </c>
      <c r="P962" s="4" t="e">
        <f t="shared" ref="P962:P1025" si="268">$G962/O962</f>
        <v>#NAME?</v>
      </c>
      <c r="Q962" s="6" t="e" cm="1">
        <f t="array" ref="Q962">SUM(_xlfn._xlws.FILTER($G$2:$G$2454,_xlfn.MAP($N$2:$N$2454,_xlfn.LAMBDA(_xlpm.x,_xlpm.x=$N962))))</f>
        <v>#NAME?</v>
      </c>
      <c r="R962" s="4" t="e">
        <f t="shared" ref="R962:R1025" si="269">$G962/Q962</f>
        <v>#NAME?</v>
      </c>
      <c r="S962" s="4" t="e">
        <f t="shared" ref="S962:S1025" si="270">_xlfn.LET(_xlpm.freq,E962,_xlpm.size,L962+1,_xlpm.F,T962,LOG(1+_xlpm.freq)*LOG(1+_xlpm.size)*_xlpm.F)</f>
        <v>#NAME?</v>
      </c>
      <c r="T962" s="4" t="e">
        <f t="shared" ref="T962:T1025" si="271">_xlfn.LET(_xlpm.a,R962,_xlpm.b,P962,2*_xlpm.a*_xlpm.b/(_xlpm.a+_xlpm.b))</f>
        <v>#NAME?</v>
      </c>
      <c r="U962" s="4" t="e">
        <f t="shared" ref="U962:U1025" si="272">_xlfn.LET(_xlpm.p,P962,_xlpm.q,R962,LOG(_xlpm.p/_xlpm.q))</f>
        <v>#NAME?</v>
      </c>
      <c r="V962" s="2"/>
      <c r="X962" s="2"/>
      <c r="AC962" s="2"/>
      <c r="AD962" s="2"/>
    </row>
    <row r="963" spans="1:30">
      <c r="A963" s="1" t="str">
        <f t="shared" si="258"/>
        <v>-ldi- : [ldɪ]</v>
      </c>
      <c r="B963" s="1">
        <f t="shared" si="259"/>
        <v>0</v>
      </c>
      <c r="C963" s="1">
        <f t="shared" si="259"/>
        <v>0</v>
      </c>
      <c r="D963" s="1">
        <f t="shared" si="259"/>
        <v>0</v>
      </c>
      <c r="E963" s="7">
        <v>1</v>
      </c>
      <c r="F963" s="9" t="s">
        <v>849</v>
      </c>
      <c r="G963" s="3" t="e">
        <f t="shared" si="260"/>
        <v>#NAME?</v>
      </c>
      <c r="H963" s="1" t="str">
        <f t="shared" si="261"/>
        <v>ldɪ</v>
      </c>
      <c r="I963" s="1" t="str">
        <f t="shared" si="262"/>
        <v>ldi</v>
      </c>
      <c r="J963" s="10">
        <f t="shared" si="263"/>
        <v>3</v>
      </c>
      <c r="K963" s="1">
        <f t="shared" si="264"/>
        <v>3</v>
      </c>
      <c r="L963" s="10">
        <f t="shared" si="265"/>
        <v>3</v>
      </c>
      <c r="M963" s="1" t="str">
        <f t="shared" si="266"/>
        <v>-ldi-</v>
      </c>
      <c r="N963" s="1" t="str">
        <f t="shared" si="267"/>
        <v>[ldɪ]</v>
      </c>
      <c r="O963" s="3" t="e" cm="1">
        <f t="array" ref="O963">SUM(_xlfn._xlws.FILTER($G$2:$G$2454,_xlfn.MAP($M$2:$M$2454,_xlfn.LAMBDA(_xlpm.x,_xlpm.x=$M963))))</f>
        <v>#NAME?</v>
      </c>
      <c r="P963" s="4" t="e">
        <f t="shared" si="268"/>
        <v>#NAME?</v>
      </c>
      <c r="Q963" s="6" t="e" cm="1">
        <f t="array" ref="Q963">SUM(_xlfn._xlws.FILTER($G$2:$G$2454,_xlfn.MAP($N$2:$N$2454,_xlfn.LAMBDA(_xlpm.x,_xlpm.x=$N963))))</f>
        <v>#NAME?</v>
      </c>
      <c r="R963" s="4" t="e">
        <f t="shared" si="269"/>
        <v>#NAME?</v>
      </c>
      <c r="S963" s="4" t="e">
        <f t="shared" si="270"/>
        <v>#NAME?</v>
      </c>
      <c r="T963" s="4" t="e">
        <f t="shared" si="271"/>
        <v>#NAME?</v>
      </c>
      <c r="U963" s="4" t="e">
        <f t="shared" si="272"/>
        <v>#NAME?</v>
      </c>
      <c r="V963" s="2"/>
      <c r="X963" s="2"/>
      <c r="AC963" s="2"/>
      <c r="AD963" s="2"/>
    </row>
    <row r="964" spans="1:30">
      <c r="A964" s="1" t="str">
        <f t="shared" si="258"/>
        <v>-ldie- : [ldʒə]</v>
      </c>
      <c r="B964" s="1">
        <f t="shared" si="259"/>
        <v>0</v>
      </c>
      <c r="C964" s="1">
        <f t="shared" si="259"/>
        <v>0</v>
      </c>
      <c r="D964" s="1">
        <f t="shared" si="259"/>
        <v>0</v>
      </c>
      <c r="E964" s="7">
        <v>1</v>
      </c>
      <c r="F964" s="9" t="s">
        <v>734</v>
      </c>
      <c r="G964" s="3" t="e">
        <f t="shared" si="260"/>
        <v>#NAME?</v>
      </c>
      <c r="H964" s="4" t="str">
        <f t="shared" si="261"/>
        <v>ldʒə</v>
      </c>
      <c r="I964" s="4" t="str">
        <f t="shared" si="262"/>
        <v>ldie</v>
      </c>
      <c r="J964" s="10">
        <f t="shared" si="263"/>
        <v>4</v>
      </c>
      <c r="K964" s="1">
        <f t="shared" si="264"/>
        <v>4</v>
      </c>
      <c r="L964" s="10">
        <f t="shared" si="265"/>
        <v>4</v>
      </c>
      <c r="M964" s="1" t="str">
        <f t="shared" si="266"/>
        <v>-ldie-</v>
      </c>
      <c r="N964" s="1" t="str">
        <f t="shared" si="267"/>
        <v>[ldʒə]</v>
      </c>
      <c r="O964" s="3" t="e" cm="1">
        <f t="array" ref="O964">SUM(_xlfn._xlws.FILTER($G$2:$G$2454,_xlfn.MAP($M$2:$M$2454,_xlfn.LAMBDA(_xlpm.x,_xlpm.x=$M964))))</f>
        <v>#NAME?</v>
      </c>
      <c r="P964" s="4" t="e">
        <f t="shared" si="268"/>
        <v>#NAME?</v>
      </c>
      <c r="Q964" s="6" t="e" cm="1">
        <f t="array" ref="Q964">SUM(_xlfn._xlws.FILTER($G$2:$G$2454,_xlfn.MAP($N$2:$N$2454,_xlfn.LAMBDA(_xlpm.x,_xlpm.x=$N964))))</f>
        <v>#NAME?</v>
      </c>
      <c r="R964" s="4" t="e">
        <f t="shared" si="269"/>
        <v>#NAME?</v>
      </c>
      <c r="S964" s="4" t="e">
        <f t="shared" si="270"/>
        <v>#NAME?</v>
      </c>
      <c r="T964" s="4" t="e">
        <f t="shared" si="271"/>
        <v>#NAME?</v>
      </c>
      <c r="U964" s="4" t="e">
        <f t="shared" si="272"/>
        <v>#NAME?</v>
      </c>
      <c r="V964" s="2"/>
      <c r="X964" s="2"/>
      <c r="AC964" s="2"/>
      <c r="AD964" s="2"/>
    </row>
    <row r="965" spans="1:30">
      <c r="A965" s="1" t="str">
        <f t="shared" si="258"/>
        <v>-ldre- : [ldɹɛ]</v>
      </c>
      <c r="B965" s="1">
        <f t="shared" si="259"/>
        <v>0</v>
      </c>
      <c r="C965" s="1">
        <f t="shared" si="259"/>
        <v>0</v>
      </c>
      <c r="D965" s="1">
        <f t="shared" si="259"/>
        <v>0</v>
      </c>
      <c r="E965" s="7">
        <v>1</v>
      </c>
      <c r="F965" s="9" t="s">
        <v>735</v>
      </c>
      <c r="G965" s="3" t="e">
        <f t="shared" si="260"/>
        <v>#NAME?</v>
      </c>
      <c r="H965" s="4" t="str">
        <f t="shared" si="261"/>
        <v>ldɹɛ</v>
      </c>
      <c r="I965" s="4" t="str">
        <f t="shared" si="262"/>
        <v>ldre</v>
      </c>
      <c r="J965" s="10">
        <f t="shared" si="263"/>
        <v>4</v>
      </c>
      <c r="K965" s="1">
        <f t="shared" si="264"/>
        <v>4</v>
      </c>
      <c r="L965" s="10">
        <f t="shared" si="265"/>
        <v>4</v>
      </c>
      <c r="M965" s="1" t="str">
        <f t="shared" si="266"/>
        <v>-ldre-</v>
      </c>
      <c r="N965" s="1" t="str">
        <f t="shared" si="267"/>
        <v>[ldɹɛ]</v>
      </c>
      <c r="O965" s="3" t="e" cm="1">
        <f t="array" ref="O965">SUM(_xlfn._xlws.FILTER($G$2:$G$2454,_xlfn.MAP($M$2:$M$2454,_xlfn.LAMBDA(_xlpm.x,_xlpm.x=$M965))))</f>
        <v>#NAME?</v>
      </c>
      <c r="P965" s="4" t="e">
        <f t="shared" si="268"/>
        <v>#NAME?</v>
      </c>
      <c r="Q965" s="6" t="e" cm="1">
        <f t="array" ref="Q965">SUM(_xlfn._xlws.FILTER($G$2:$G$2454,_xlfn.MAP($N$2:$N$2454,_xlfn.LAMBDA(_xlpm.x,_xlpm.x=$N965))))</f>
        <v>#NAME?</v>
      </c>
      <c r="R965" s="4" t="e">
        <f t="shared" si="269"/>
        <v>#NAME?</v>
      </c>
      <c r="S965" s="4" t="e">
        <f t="shared" si="270"/>
        <v>#NAME?</v>
      </c>
      <c r="T965" s="4" t="e">
        <f t="shared" si="271"/>
        <v>#NAME?</v>
      </c>
      <c r="U965" s="4" t="e">
        <f t="shared" si="272"/>
        <v>#NAME?</v>
      </c>
      <c r="V965" s="2"/>
      <c r="X965" s="2"/>
      <c r="AC965" s="2"/>
      <c r="AD965" s="2"/>
    </row>
    <row r="966" spans="1:30">
      <c r="A966" s="1" t="str">
        <f t="shared" si="258"/>
        <v>-lds- : [ldz]</v>
      </c>
      <c r="B966" s="1">
        <f t="shared" si="259"/>
        <v>0</v>
      </c>
      <c r="C966" s="1">
        <f t="shared" si="259"/>
        <v>0</v>
      </c>
      <c r="D966" s="1">
        <f t="shared" si="259"/>
        <v>0</v>
      </c>
      <c r="E966" s="7">
        <v>1</v>
      </c>
      <c r="F966" s="9" t="s">
        <v>2060</v>
      </c>
      <c r="G966" s="3" t="e">
        <f t="shared" si="260"/>
        <v>#NAME?</v>
      </c>
      <c r="H966" s="4" t="str">
        <f t="shared" si="261"/>
        <v>ldz</v>
      </c>
      <c r="I966" s="4" t="str">
        <f t="shared" si="262"/>
        <v>lds</v>
      </c>
      <c r="J966" s="10">
        <f t="shared" si="263"/>
        <v>3</v>
      </c>
      <c r="K966" s="1">
        <f t="shared" si="264"/>
        <v>3</v>
      </c>
      <c r="L966" s="10">
        <f t="shared" si="265"/>
        <v>3</v>
      </c>
      <c r="M966" s="1" t="str">
        <f t="shared" si="266"/>
        <v>-lds-</v>
      </c>
      <c r="N966" s="1" t="str">
        <f t="shared" si="267"/>
        <v>[ldz]</v>
      </c>
      <c r="O966" s="3" t="e" cm="1">
        <f t="array" ref="O966">SUM(_xlfn._xlws.FILTER($G$2:$G$2454,_xlfn.MAP($M$2:$M$2454,_xlfn.LAMBDA(_xlpm.x,_xlpm.x=$M966))))</f>
        <v>#NAME?</v>
      </c>
      <c r="P966" s="4" t="e">
        <f t="shared" si="268"/>
        <v>#NAME?</v>
      </c>
      <c r="Q966" s="6" t="e" cm="1">
        <f t="array" ref="Q966">SUM(_xlfn._xlws.FILTER($G$2:$G$2454,_xlfn.MAP($N$2:$N$2454,_xlfn.LAMBDA(_xlpm.x,_xlpm.x=$N966))))</f>
        <v>#NAME?</v>
      </c>
      <c r="R966" s="4" t="e">
        <f t="shared" si="269"/>
        <v>#NAME?</v>
      </c>
      <c r="S966" s="4" t="e">
        <f t="shared" si="270"/>
        <v>#NAME?</v>
      </c>
      <c r="T966" s="4" t="e">
        <f t="shared" si="271"/>
        <v>#NAME?</v>
      </c>
      <c r="U966" s="4" t="e">
        <f t="shared" si="272"/>
        <v>#NAME?</v>
      </c>
      <c r="V966" s="2"/>
      <c r="X966" s="2"/>
      <c r="AC966" s="2"/>
      <c r="AD966" s="2"/>
    </row>
    <row r="967" spans="1:30">
      <c r="A967" s="1" t="str">
        <f t="shared" si="258"/>
        <v>-len- : [ln]</v>
      </c>
      <c r="B967" s="1">
        <f t="shared" si="259"/>
        <v>0</v>
      </c>
      <c r="C967" s="1">
        <f t="shared" si="259"/>
        <v>0</v>
      </c>
      <c r="D967" s="1">
        <f t="shared" si="259"/>
        <v>0</v>
      </c>
      <c r="E967" s="7">
        <v>1</v>
      </c>
      <c r="F967" s="9" t="s">
        <v>124</v>
      </c>
      <c r="G967" s="3" t="e">
        <f t="shared" si="260"/>
        <v>#NAME?</v>
      </c>
      <c r="H967" s="4" t="str">
        <f t="shared" si="261"/>
        <v>ln</v>
      </c>
      <c r="I967" s="4" t="str">
        <f t="shared" si="262"/>
        <v>len</v>
      </c>
      <c r="J967" s="10">
        <f t="shared" si="263"/>
        <v>2</v>
      </c>
      <c r="K967" s="1">
        <f t="shared" si="264"/>
        <v>3</v>
      </c>
      <c r="L967" s="10">
        <f t="shared" si="265"/>
        <v>3</v>
      </c>
      <c r="M967" s="1" t="str">
        <f t="shared" si="266"/>
        <v>-len-</v>
      </c>
      <c r="N967" s="1" t="str">
        <f t="shared" si="267"/>
        <v>[ln]</v>
      </c>
      <c r="O967" s="3" t="e" cm="1">
        <f t="array" ref="O967">SUM(_xlfn._xlws.FILTER($G$2:$G$2454,_xlfn.MAP($M$2:$M$2454,_xlfn.LAMBDA(_xlpm.x,_xlpm.x=$M967))))</f>
        <v>#NAME?</v>
      </c>
      <c r="P967" s="4" t="e">
        <f t="shared" si="268"/>
        <v>#NAME?</v>
      </c>
      <c r="Q967" s="6" t="e" cm="1">
        <f t="array" ref="Q967">SUM(_xlfn._xlws.FILTER($G$2:$G$2454,_xlfn.MAP($N$2:$N$2454,_xlfn.LAMBDA(_xlpm.x,_xlpm.x=$N967))))</f>
        <v>#NAME?</v>
      </c>
      <c r="R967" s="4" t="e">
        <f t="shared" si="269"/>
        <v>#NAME?</v>
      </c>
      <c r="S967" s="4" t="e">
        <f t="shared" si="270"/>
        <v>#NAME?</v>
      </c>
      <c r="T967" s="4" t="e">
        <f t="shared" si="271"/>
        <v>#NAME?</v>
      </c>
      <c r="U967" s="4" t="e">
        <f t="shared" si="272"/>
        <v>#NAME?</v>
      </c>
      <c r="V967" s="2"/>
      <c r="X967" s="2"/>
      <c r="AC967" s="2"/>
      <c r="AD967" s="2"/>
    </row>
    <row r="968" spans="1:30">
      <c r="A968" s="1" t="str">
        <f t="shared" si="258"/>
        <v>-lesma- : [lzmə]</v>
      </c>
      <c r="B968" s="1">
        <f t="shared" si="259"/>
        <v>0</v>
      </c>
      <c r="C968" s="1">
        <f t="shared" si="259"/>
        <v>0</v>
      </c>
      <c r="D968" s="1">
        <f t="shared" si="259"/>
        <v>0</v>
      </c>
      <c r="E968" s="7">
        <v>1</v>
      </c>
      <c r="F968" s="9" t="s">
        <v>686</v>
      </c>
      <c r="G968" s="3" t="e">
        <f t="shared" si="260"/>
        <v>#NAME?</v>
      </c>
      <c r="H968" s="1" t="str">
        <f t="shared" si="261"/>
        <v>lzmə</v>
      </c>
      <c r="I968" s="1" t="str">
        <f t="shared" si="262"/>
        <v>lesma</v>
      </c>
      <c r="J968" s="10">
        <f t="shared" si="263"/>
        <v>4</v>
      </c>
      <c r="K968" s="1">
        <f t="shared" si="264"/>
        <v>5</v>
      </c>
      <c r="L968" s="10">
        <f t="shared" si="265"/>
        <v>5</v>
      </c>
      <c r="M968" s="1" t="str">
        <f t="shared" si="266"/>
        <v>-lesma-</v>
      </c>
      <c r="N968" s="1" t="str">
        <f t="shared" si="267"/>
        <v>[lzmə]</v>
      </c>
      <c r="O968" s="3" t="e" cm="1">
        <f t="array" ref="O968">SUM(_xlfn._xlws.FILTER($G$2:$G$2454,_xlfn.MAP($M$2:$M$2454,_xlfn.LAMBDA(_xlpm.x,_xlpm.x=$M968))))</f>
        <v>#NAME?</v>
      </c>
      <c r="P968" s="4" t="e">
        <f t="shared" si="268"/>
        <v>#NAME?</v>
      </c>
      <c r="Q968" s="6" t="e" cm="1">
        <f t="array" ref="Q968">SUM(_xlfn._xlws.FILTER($G$2:$G$2454,_xlfn.MAP($N$2:$N$2454,_xlfn.LAMBDA(_xlpm.x,_xlpm.x=$N968))))</f>
        <v>#NAME?</v>
      </c>
      <c r="R968" s="4" t="e">
        <f t="shared" si="269"/>
        <v>#NAME?</v>
      </c>
      <c r="S968" s="4" t="e">
        <f t="shared" si="270"/>
        <v>#NAME?</v>
      </c>
      <c r="T968" s="4" t="e">
        <f t="shared" si="271"/>
        <v>#NAME?</v>
      </c>
      <c r="U968" s="4" t="e">
        <f t="shared" si="272"/>
        <v>#NAME?</v>
      </c>
      <c r="V968" s="2"/>
      <c r="X968" s="2"/>
      <c r="AC968" s="2"/>
      <c r="AD968" s="2"/>
    </row>
    <row r="969" spans="1:30">
      <c r="A969" s="1" t="str">
        <f t="shared" si="258"/>
        <v>-lfe's- : [lfs]</v>
      </c>
      <c r="B969" s="1">
        <f t="shared" si="259"/>
        <v>0</v>
      </c>
      <c r="C969" s="1">
        <f t="shared" si="259"/>
        <v>0</v>
      </c>
      <c r="D969" s="1">
        <f t="shared" si="259"/>
        <v>0</v>
      </c>
      <c r="E969" s="7">
        <v>1</v>
      </c>
      <c r="F969" s="9" t="s">
        <v>2062</v>
      </c>
      <c r="G969" s="3" t="e">
        <f t="shared" si="260"/>
        <v>#NAME?</v>
      </c>
      <c r="H969" s="4" t="str">
        <f t="shared" si="261"/>
        <v>lfs</v>
      </c>
      <c r="I969" s="4" t="str">
        <f t="shared" si="262"/>
        <v>lfe's</v>
      </c>
      <c r="J969" s="10">
        <f t="shared" si="263"/>
        <v>3</v>
      </c>
      <c r="K969" s="1">
        <f t="shared" si="264"/>
        <v>5</v>
      </c>
      <c r="L969" s="10">
        <f t="shared" si="265"/>
        <v>5</v>
      </c>
      <c r="M969" s="1" t="str">
        <f t="shared" si="266"/>
        <v>-lfe's-</v>
      </c>
      <c r="N969" s="1" t="str">
        <f t="shared" si="267"/>
        <v>[lfs]</v>
      </c>
      <c r="O969" s="3" t="e" cm="1">
        <f t="array" ref="O969">SUM(_xlfn._xlws.FILTER($G$2:$G$2454,_xlfn.MAP($M$2:$M$2454,_xlfn.LAMBDA(_xlpm.x,_xlpm.x=$M969))))</f>
        <v>#NAME?</v>
      </c>
      <c r="P969" s="4" t="e">
        <f t="shared" si="268"/>
        <v>#NAME?</v>
      </c>
      <c r="Q969" s="6" t="e" cm="1">
        <f t="array" ref="Q969">SUM(_xlfn._xlws.FILTER($G$2:$G$2454,_xlfn.MAP($N$2:$N$2454,_xlfn.LAMBDA(_xlpm.x,_xlpm.x=$N969))))</f>
        <v>#NAME?</v>
      </c>
      <c r="R969" s="4" t="e">
        <f t="shared" si="269"/>
        <v>#NAME?</v>
      </c>
      <c r="S969" s="4" t="e">
        <f t="shared" si="270"/>
        <v>#NAME?</v>
      </c>
      <c r="T969" s="4" t="e">
        <f t="shared" si="271"/>
        <v>#NAME?</v>
      </c>
      <c r="U969" s="4" t="e">
        <f t="shared" si="272"/>
        <v>#NAME?</v>
      </c>
      <c r="V969" s="2"/>
      <c r="X969" s="2"/>
      <c r="AC969" s="2"/>
      <c r="AD969" s="2"/>
    </row>
    <row r="970" spans="1:30">
      <c r="A970" s="1" t="str">
        <f t="shared" si="258"/>
        <v>-lfi- : [lfɪ]</v>
      </c>
      <c r="B970" s="1">
        <f t="shared" si="259"/>
        <v>0</v>
      </c>
      <c r="C970" s="1">
        <f t="shared" si="259"/>
        <v>0</v>
      </c>
      <c r="D970" s="1">
        <f t="shared" si="259"/>
        <v>0</v>
      </c>
      <c r="E970" s="7">
        <v>2</v>
      </c>
      <c r="F970" s="9" t="s">
        <v>584</v>
      </c>
      <c r="G970" s="3" t="e">
        <f t="shared" si="260"/>
        <v>#NAME?</v>
      </c>
      <c r="H970" s="4" t="str">
        <f t="shared" si="261"/>
        <v>lfɪ</v>
      </c>
      <c r="I970" s="4" t="str">
        <f t="shared" si="262"/>
        <v>lfi</v>
      </c>
      <c r="J970" s="10">
        <f t="shared" si="263"/>
        <v>3</v>
      </c>
      <c r="K970" s="1">
        <f t="shared" si="264"/>
        <v>3</v>
      </c>
      <c r="L970" s="10">
        <f t="shared" si="265"/>
        <v>3</v>
      </c>
      <c r="M970" s="1" t="str">
        <f t="shared" si="266"/>
        <v>-lfi-</v>
      </c>
      <c r="N970" s="1" t="str">
        <f t="shared" si="267"/>
        <v>[lfɪ]</v>
      </c>
      <c r="O970" s="3" t="e" cm="1">
        <f t="array" ref="O970">SUM(_xlfn._xlws.FILTER($G$2:$G$2454,_xlfn.MAP($M$2:$M$2454,_xlfn.LAMBDA(_xlpm.x,_xlpm.x=$M970))))</f>
        <v>#NAME?</v>
      </c>
      <c r="P970" s="4" t="e">
        <f t="shared" si="268"/>
        <v>#NAME?</v>
      </c>
      <c r="Q970" s="6" t="e" cm="1">
        <f t="array" ref="Q970">SUM(_xlfn._xlws.FILTER($G$2:$G$2454,_xlfn.MAP($N$2:$N$2454,_xlfn.LAMBDA(_xlpm.x,_xlpm.x=$N970))))</f>
        <v>#NAME?</v>
      </c>
      <c r="R970" s="4" t="e">
        <f t="shared" si="269"/>
        <v>#NAME?</v>
      </c>
      <c r="S970" s="4" t="e">
        <f t="shared" si="270"/>
        <v>#NAME?</v>
      </c>
      <c r="T970" s="4" t="e">
        <f t="shared" si="271"/>
        <v>#NAME?</v>
      </c>
      <c r="U970" s="4" t="e">
        <f t="shared" si="272"/>
        <v>#NAME?</v>
      </c>
      <c r="V970" s="2"/>
      <c r="X970" s="2"/>
      <c r="AC970" s="2"/>
      <c r="AD970" s="2"/>
    </row>
    <row r="971" spans="1:30">
      <c r="A971" s="1" t="str">
        <f t="shared" si="258"/>
        <v>-lg- : [lɡ]</v>
      </c>
      <c r="B971" s="1">
        <f t="shared" si="259"/>
        <v>0</v>
      </c>
      <c r="C971" s="1">
        <f t="shared" si="259"/>
        <v>0</v>
      </c>
      <c r="D971" s="1">
        <f t="shared" si="259"/>
        <v>0</v>
      </c>
      <c r="E971" s="7">
        <v>1</v>
      </c>
      <c r="F971" s="9" t="s">
        <v>2087</v>
      </c>
      <c r="G971" s="3" t="e">
        <f t="shared" si="260"/>
        <v>#NAME?</v>
      </c>
      <c r="H971" s="1" t="str">
        <f t="shared" si="261"/>
        <v>lɡ</v>
      </c>
      <c r="I971" s="1" t="str">
        <f t="shared" si="262"/>
        <v>lg</v>
      </c>
      <c r="J971" s="10">
        <f t="shared" si="263"/>
        <v>2</v>
      </c>
      <c r="K971" s="1">
        <f t="shared" si="264"/>
        <v>2</v>
      </c>
      <c r="L971" s="10">
        <f t="shared" si="265"/>
        <v>2</v>
      </c>
      <c r="M971" s="1" t="str">
        <f t="shared" si="266"/>
        <v>-lg-</v>
      </c>
      <c r="N971" s="1" t="str">
        <f t="shared" si="267"/>
        <v>[lɡ]</v>
      </c>
      <c r="O971" s="3" t="e" cm="1">
        <f t="array" ref="O971">SUM(_xlfn._xlws.FILTER($G$2:$G$2454,_xlfn.MAP($M$2:$M$2454,_xlfn.LAMBDA(_xlpm.x,_xlpm.x=$M971))))</f>
        <v>#NAME?</v>
      </c>
      <c r="P971" s="4" t="e">
        <f t="shared" si="268"/>
        <v>#NAME?</v>
      </c>
      <c r="Q971" s="6" t="e" cm="1">
        <f t="array" ref="Q971">SUM(_xlfn._xlws.FILTER($G$2:$G$2454,_xlfn.MAP($N$2:$N$2454,_xlfn.LAMBDA(_xlpm.x,_xlpm.x=$N971))))</f>
        <v>#NAME?</v>
      </c>
      <c r="R971" s="4" t="e">
        <f t="shared" si="269"/>
        <v>#NAME?</v>
      </c>
      <c r="S971" s="4" t="e">
        <f t="shared" si="270"/>
        <v>#NAME?</v>
      </c>
      <c r="T971" s="4" t="e">
        <f t="shared" si="271"/>
        <v>#NAME?</v>
      </c>
      <c r="U971" s="4" t="e">
        <f t="shared" si="272"/>
        <v>#NAME?</v>
      </c>
      <c r="V971" s="2"/>
      <c r="X971" s="2"/>
      <c r="AC971" s="2"/>
      <c r="AD971" s="2"/>
    </row>
    <row r="972" spans="1:30">
      <c r="A972" s="1" t="str">
        <f t="shared" si="258"/>
        <v>-lgo- : [lɡoʊ]</v>
      </c>
      <c r="B972" s="1">
        <f t="shared" si="259"/>
        <v>0</v>
      </c>
      <c r="C972" s="1">
        <f t="shared" si="259"/>
        <v>0</v>
      </c>
      <c r="D972" s="1">
        <f t="shared" si="259"/>
        <v>0</v>
      </c>
      <c r="E972" s="7">
        <v>1</v>
      </c>
      <c r="F972" s="9" t="s">
        <v>2094</v>
      </c>
      <c r="G972" s="3" t="e">
        <f t="shared" si="260"/>
        <v>#NAME?</v>
      </c>
      <c r="H972" s="4" t="str">
        <f t="shared" si="261"/>
        <v>lɡoʊ</v>
      </c>
      <c r="I972" s="4" t="str">
        <f t="shared" si="262"/>
        <v>lgo</v>
      </c>
      <c r="J972" s="10">
        <f t="shared" si="263"/>
        <v>4</v>
      </c>
      <c r="K972" s="1">
        <f t="shared" si="264"/>
        <v>3</v>
      </c>
      <c r="L972" s="10">
        <f t="shared" si="265"/>
        <v>4</v>
      </c>
      <c r="M972" s="1" t="str">
        <f t="shared" si="266"/>
        <v>-lgo-</v>
      </c>
      <c r="N972" s="1" t="str">
        <f t="shared" si="267"/>
        <v>[lɡoʊ]</v>
      </c>
      <c r="O972" s="3" t="e" cm="1">
        <f t="array" ref="O972">SUM(_xlfn._xlws.FILTER($G$2:$G$2454,_xlfn.MAP($M$2:$M$2454,_xlfn.LAMBDA(_xlpm.x,_xlpm.x=$M972))))</f>
        <v>#NAME?</v>
      </c>
      <c r="P972" s="4" t="e">
        <f t="shared" si="268"/>
        <v>#NAME?</v>
      </c>
      <c r="Q972" s="6" t="e" cm="1">
        <f t="array" ref="Q972">SUM(_xlfn._xlws.FILTER($G$2:$G$2454,_xlfn.MAP($N$2:$N$2454,_xlfn.LAMBDA(_xlpm.x,_xlpm.x=$N972))))</f>
        <v>#NAME?</v>
      </c>
      <c r="R972" s="4" t="e">
        <f t="shared" si="269"/>
        <v>#NAME?</v>
      </c>
      <c r="S972" s="4" t="e">
        <f t="shared" si="270"/>
        <v>#NAME?</v>
      </c>
      <c r="T972" s="4" t="e">
        <f t="shared" si="271"/>
        <v>#NAME?</v>
      </c>
      <c r="U972" s="4" t="e">
        <f t="shared" si="272"/>
        <v>#NAME?</v>
      </c>
      <c r="V972" s="2"/>
      <c r="X972" s="2"/>
      <c r="AC972" s="2"/>
      <c r="AD972" s="2"/>
    </row>
    <row r="973" spans="1:30">
      <c r="A973" s="1" t="str">
        <f t="shared" si="258"/>
        <v>-lksto- : [kstoʊ]</v>
      </c>
      <c r="B973" s="1">
        <f t="shared" si="259"/>
        <v>0</v>
      </c>
      <c r="C973" s="1">
        <f t="shared" si="259"/>
        <v>0</v>
      </c>
      <c r="D973" s="1">
        <f t="shared" si="259"/>
        <v>0</v>
      </c>
      <c r="E973" s="7">
        <v>1</v>
      </c>
      <c r="F973" s="9" t="s">
        <v>2025</v>
      </c>
      <c r="G973" s="3" t="e">
        <f t="shared" si="260"/>
        <v>#NAME?</v>
      </c>
      <c r="H973" s="4" t="str">
        <f t="shared" si="261"/>
        <v>kstoʊ</v>
      </c>
      <c r="I973" s="4" t="str">
        <f t="shared" si="262"/>
        <v>lksto</v>
      </c>
      <c r="J973" s="10">
        <f t="shared" si="263"/>
        <v>5</v>
      </c>
      <c r="K973" s="1">
        <f t="shared" si="264"/>
        <v>5</v>
      </c>
      <c r="L973" s="10">
        <f t="shared" si="265"/>
        <v>5</v>
      </c>
      <c r="M973" s="1" t="str">
        <f t="shared" si="266"/>
        <v>-lksto-</v>
      </c>
      <c r="N973" s="1" t="str">
        <f t="shared" si="267"/>
        <v>[kstoʊ]</v>
      </c>
      <c r="O973" s="3" t="e" cm="1">
        <f t="array" ref="O973">SUM(_xlfn._xlws.FILTER($G$2:$G$2454,_xlfn.MAP($M$2:$M$2454,_xlfn.LAMBDA(_xlpm.x,_xlpm.x=$M973))))</f>
        <v>#NAME?</v>
      </c>
      <c r="P973" s="4" t="e">
        <f t="shared" si="268"/>
        <v>#NAME?</v>
      </c>
      <c r="Q973" s="6" t="e" cm="1">
        <f t="array" ref="Q973">SUM(_xlfn._xlws.FILTER($G$2:$G$2454,_xlfn.MAP($N$2:$N$2454,_xlfn.LAMBDA(_xlpm.x,_xlpm.x=$N973))))</f>
        <v>#NAME?</v>
      </c>
      <c r="R973" s="4" t="e">
        <f t="shared" si="269"/>
        <v>#NAME?</v>
      </c>
      <c r="S973" s="4" t="e">
        <f t="shared" si="270"/>
        <v>#NAME?</v>
      </c>
      <c r="T973" s="4" t="e">
        <f t="shared" si="271"/>
        <v>#NAME?</v>
      </c>
      <c r="U973" s="4" t="e">
        <f t="shared" si="272"/>
        <v>#NAME?</v>
      </c>
      <c r="V973" s="2"/>
      <c r="X973" s="2"/>
      <c r="AC973" s="2"/>
      <c r="AD973" s="2"/>
    </row>
    <row r="974" spans="1:30">
      <c r="A974" s="1" t="str">
        <f t="shared" si="258"/>
        <v>-lldo- : [ldoʊ]</v>
      </c>
      <c r="B974" s="1">
        <f t="shared" si="259"/>
        <v>0</v>
      </c>
      <c r="C974" s="1">
        <f t="shared" si="259"/>
        <v>0</v>
      </c>
      <c r="D974" s="1">
        <f t="shared" si="259"/>
        <v>0</v>
      </c>
      <c r="E974" s="7">
        <v>1</v>
      </c>
      <c r="F974" s="9" t="s">
        <v>2059</v>
      </c>
      <c r="G974" s="3" t="e">
        <f t="shared" si="260"/>
        <v>#NAME?</v>
      </c>
      <c r="H974" s="4" t="str">
        <f t="shared" si="261"/>
        <v>ldoʊ</v>
      </c>
      <c r="I974" s="4" t="str">
        <f t="shared" si="262"/>
        <v>lldo</v>
      </c>
      <c r="J974" s="10">
        <f t="shared" si="263"/>
        <v>4</v>
      </c>
      <c r="K974" s="1">
        <f t="shared" si="264"/>
        <v>4</v>
      </c>
      <c r="L974" s="10">
        <f t="shared" si="265"/>
        <v>4</v>
      </c>
      <c r="M974" s="1" t="str">
        <f t="shared" si="266"/>
        <v>-lldo-</v>
      </c>
      <c r="N974" s="1" t="str">
        <f t="shared" si="267"/>
        <v>[ldoʊ]</v>
      </c>
      <c r="O974" s="3" t="e" cm="1">
        <f t="array" ref="O974">SUM(_xlfn._xlws.FILTER($G$2:$G$2454,_xlfn.MAP($M$2:$M$2454,_xlfn.LAMBDA(_xlpm.x,_xlpm.x=$M974))))</f>
        <v>#NAME?</v>
      </c>
      <c r="P974" s="4" t="e">
        <f t="shared" si="268"/>
        <v>#NAME?</v>
      </c>
      <c r="Q974" s="6" t="e" cm="1">
        <f t="array" ref="Q974">SUM(_xlfn._xlws.FILTER($G$2:$G$2454,_xlfn.MAP($N$2:$N$2454,_xlfn.LAMBDA(_xlpm.x,_xlpm.x=$N974))))</f>
        <v>#NAME?</v>
      </c>
      <c r="R974" s="4" t="e">
        <f t="shared" si="269"/>
        <v>#NAME?</v>
      </c>
      <c r="S974" s="4" t="e">
        <f t="shared" si="270"/>
        <v>#NAME?</v>
      </c>
      <c r="T974" s="4" t="e">
        <f t="shared" si="271"/>
        <v>#NAME?</v>
      </c>
      <c r="U974" s="4" t="e">
        <f t="shared" si="272"/>
        <v>#NAME?</v>
      </c>
      <c r="V974" s="2"/>
      <c r="X974" s="2"/>
      <c r="AC974" s="2"/>
      <c r="AD974" s="2"/>
    </row>
    <row r="975" spans="1:30">
      <c r="A975" s="1" t="str">
        <f t="shared" si="258"/>
        <v>-lmo- : [lmoʊ]</v>
      </c>
      <c r="B975" s="1">
        <f t="shared" si="259"/>
        <v>0</v>
      </c>
      <c r="C975" s="1">
        <f t="shared" si="259"/>
        <v>0</v>
      </c>
      <c r="D975" s="1">
        <f t="shared" si="259"/>
        <v>0</v>
      </c>
      <c r="E975" s="7">
        <v>1</v>
      </c>
      <c r="F975" s="9" t="s">
        <v>850</v>
      </c>
      <c r="G975" s="3" t="e">
        <f t="shared" si="260"/>
        <v>#NAME?</v>
      </c>
      <c r="H975" s="4" t="str">
        <f t="shared" si="261"/>
        <v>lmoʊ</v>
      </c>
      <c r="I975" s="4" t="str">
        <f t="shared" si="262"/>
        <v>lmo</v>
      </c>
      <c r="J975" s="10">
        <f t="shared" si="263"/>
        <v>4</v>
      </c>
      <c r="K975" s="1">
        <f t="shared" si="264"/>
        <v>3</v>
      </c>
      <c r="L975" s="10">
        <f t="shared" si="265"/>
        <v>4</v>
      </c>
      <c r="M975" s="1" t="str">
        <f t="shared" si="266"/>
        <v>-lmo-</v>
      </c>
      <c r="N975" s="1" t="str">
        <f t="shared" si="267"/>
        <v>[lmoʊ]</v>
      </c>
      <c r="O975" s="3" t="e" cm="1">
        <f t="array" ref="O975">SUM(_xlfn._xlws.FILTER($G$2:$G$2454,_xlfn.MAP($M$2:$M$2454,_xlfn.LAMBDA(_xlpm.x,_xlpm.x=$M975))))</f>
        <v>#NAME?</v>
      </c>
      <c r="P975" s="4" t="e">
        <f t="shared" si="268"/>
        <v>#NAME?</v>
      </c>
      <c r="Q975" s="6" t="e" cm="1">
        <f t="array" ref="Q975">SUM(_xlfn._xlws.FILTER($G$2:$G$2454,_xlfn.MAP($N$2:$N$2454,_xlfn.LAMBDA(_xlpm.x,_xlpm.x=$N975))))</f>
        <v>#NAME?</v>
      </c>
      <c r="R975" s="4" t="e">
        <f t="shared" si="269"/>
        <v>#NAME?</v>
      </c>
      <c r="S975" s="4" t="e">
        <f t="shared" si="270"/>
        <v>#NAME?</v>
      </c>
      <c r="T975" s="4" t="e">
        <f t="shared" si="271"/>
        <v>#NAME?</v>
      </c>
      <c r="U975" s="4" t="e">
        <f t="shared" si="272"/>
        <v>#NAME?</v>
      </c>
      <c r="V975" s="2"/>
      <c r="X975" s="2"/>
      <c r="AC975" s="2"/>
      <c r="AD975" s="2"/>
    </row>
    <row r="976" spans="1:30">
      <c r="A976" s="1" t="str">
        <f t="shared" si="258"/>
        <v>-loy- : [lɔɪ]</v>
      </c>
      <c r="B976" s="1">
        <f t="shared" si="259"/>
        <v>0</v>
      </c>
      <c r="C976" s="1">
        <f t="shared" si="259"/>
        <v>0</v>
      </c>
      <c r="D976" s="1">
        <f t="shared" si="259"/>
        <v>0</v>
      </c>
      <c r="E976" s="7">
        <v>2</v>
      </c>
      <c r="F976" s="9" t="s">
        <v>585</v>
      </c>
      <c r="G976" s="3" t="e">
        <f t="shared" si="260"/>
        <v>#NAME?</v>
      </c>
      <c r="H976" s="4" t="str">
        <f t="shared" si="261"/>
        <v>lɔɪ</v>
      </c>
      <c r="I976" s="4" t="str">
        <f t="shared" si="262"/>
        <v>loy</v>
      </c>
      <c r="J976" s="10">
        <f t="shared" si="263"/>
        <v>3</v>
      </c>
      <c r="K976" s="1">
        <f t="shared" si="264"/>
        <v>3</v>
      </c>
      <c r="L976" s="10">
        <f t="shared" si="265"/>
        <v>3</v>
      </c>
      <c r="M976" s="1" t="str">
        <f t="shared" si="266"/>
        <v>-loy-</v>
      </c>
      <c r="N976" s="1" t="str">
        <f t="shared" si="267"/>
        <v>[lɔɪ]</v>
      </c>
      <c r="O976" s="3" t="e" cm="1">
        <f t="array" ref="O976">SUM(_xlfn._xlws.FILTER($G$2:$G$2454,_xlfn.MAP($M$2:$M$2454,_xlfn.LAMBDA(_xlpm.x,_xlpm.x=$M976))))</f>
        <v>#NAME?</v>
      </c>
      <c r="P976" s="4" t="e">
        <f t="shared" si="268"/>
        <v>#NAME?</v>
      </c>
      <c r="Q976" s="6" t="e" cm="1">
        <f t="array" ref="Q976">SUM(_xlfn._xlws.FILTER($G$2:$G$2454,_xlfn.MAP($N$2:$N$2454,_xlfn.LAMBDA(_xlpm.x,_xlpm.x=$N976))))</f>
        <v>#NAME?</v>
      </c>
      <c r="R976" s="4" t="e">
        <f t="shared" si="269"/>
        <v>#NAME?</v>
      </c>
      <c r="S976" s="4" t="e">
        <f t="shared" si="270"/>
        <v>#NAME?</v>
      </c>
      <c r="T976" s="4" t="e">
        <f t="shared" si="271"/>
        <v>#NAME?</v>
      </c>
      <c r="U976" s="4" t="e">
        <f t="shared" si="272"/>
        <v>#NAME?</v>
      </c>
      <c r="V976" s="2"/>
      <c r="X976" s="2"/>
      <c r="AC976" s="2"/>
      <c r="AD976" s="2"/>
    </row>
    <row r="977" spans="1:30">
      <c r="A977" s="1" t="str">
        <f t="shared" si="258"/>
        <v>-lp- : [lp]</v>
      </c>
      <c r="B977" s="1">
        <f t="shared" si="259"/>
        <v>0</v>
      </c>
      <c r="C977" s="1">
        <f t="shared" si="259"/>
        <v>0</v>
      </c>
      <c r="D977" s="1">
        <f t="shared" si="259"/>
        <v>0</v>
      </c>
      <c r="E977" s="7">
        <v>1</v>
      </c>
      <c r="F977" s="9" t="s">
        <v>125</v>
      </c>
      <c r="G977" s="3" t="e">
        <f t="shared" si="260"/>
        <v>#NAME?</v>
      </c>
      <c r="H977" s="4" t="str">
        <f t="shared" si="261"/>
        <v>lp</v>
      </c>
      <c r="I977" s="4" t="str">
        <f t="shared" si="262"/>
        <v>lp</v>
      </c>
      <c r="J977" s="10">
        <f t="shared" si="263"/>
        <v>2</v>
      </c>
      <c r="K977" s="1">
        <f t="shared" si="264"/>
        <v>2</v>
      </c>
      <c r="L977" s="10">
        <f t="shared" si="265"/>
        <v>2</v>
      </c>
      <c r="M977" s="1" t="str">
        <f t="shared" si="266"/>
        <v>-lp-</v>
      </c>
      <c r="N977" s="1" t="str">
        <f t="shared" si="267"/>
        <v>[lp]</v>
      </c>
      <c r="O977" s="3" t="e" cm="1">
        <f t="array" ref="O977">SUM(_xlfn._xlws.FILTER($G$2:$G$2454,_xlfn.MAP($M$2:$M$2454,_xlfn.LAMBDA(_xlpm.x,_xlpm.x=$M977))))</f>
        <v>#NAME?</v>
      </c>
      <c r="P977" s="4" t="e">
        <f t="shared" si="268"/>
        <v>#NAME?</v>
      </c>
      <c r="Q977" s="6" t="e" cm="1">
        <f t="array" ref="Q977">SUM(_xlfn._xlws.FILTER($G$2:$G$2454,_xlfn.MAP($N$2:$N$2454,_xlfn.LAMBDA(_xlpm.x,_xlpm.x=$N977))))</f>
        <v>#NAME?</v>
      </c>
      <c r="R977" s="4" t="e">
        <f t="shared" si="269"/>
        <v>#NAME?</v>
      </c>
      <c r="S977" s="4" t="e">
        <f t="shared" si="270"/>
        <v>#NAME?</v>
      </c>
      <c r="T977" s="4" t="e">
        <f t="shared" si="271"/>
        <v>#NAME?</v>
      </c>
      <c r="U977" s="4" t="e">
        <f t="shared" si="272"/>
        <v>#NAME?</v>
      </c>
      <c r="V977" s="2"/>
      <c r="X977" s="2"/>
      <c r="AC977" s="2"/>
      <c r="AD977" s="2"/>
    </row>
    <row r="978" spans="1:30">
      <c r="A978" s="1" t="str">
        <f t="shared" si="258"/>
        <v>-lper- : [lpə]</v>
      </c>
      <c r="B978" s="1">
        <f t="shared" si="259"/>
        <v>0</v>
      </c>
      <c r="C978" s="1">
        <f t="shared" si="259"/>
        <v>0</v>
      </c>
      <c r="D978" s="1">
        <f t="shared" si="259"/>
        <v>0</v>
      </c>
      <c r="E978" s="7">
        <v>1</v>
      </c>
      <c r="F978" s="9" t="s">
        <v>2069</v>
      </c>
      <c r="G978" s="3" t="e">
        <f t="shared" si="260"/>
        <v>#NAME?</v>
      </c>
      <c r="H978" s="4" t="str">
        <f t="shared" si="261"/>
        <v>lpə</v>
      </c>
      <c r="I978" s="4" t="str">
        <f t="shared" si="262"/>
        <v>lper</v>
      </c>
      <c r="J978" s="10">
        <f t="shared" si="263"/>
        <v>3</v>
      </c>
      <c r="K978" s="1">
        <f t="shared" si="264"/>
        <v>4</v>
      </c>
      <c r="L978" s="10">
        <f t="shared" si="265"/>
        <v>4</v>
      </c>
      <c r="M978" s="1" t="str">
        <f t="shared" si="266"/>
        <v>-lper-</v>
      </c>
      <c r="N978" s="1" t="str">
        <f t="shared" si="267"/>
        <v>[lpə]</v>
      </c>
      <c r="O978" s="3" t="e" cm="1">
        <f t="array" ref="O978">SUM(_xlfn._xlws.FILTER($G$2:$G$2454,_xlfn.MAP($M$2:$M$2454,_xlfn.LAMBDA(_xlpm.x,_xlpm.x=$M978))))</f>
        <v>#NAME?</v>
      </c>
      <c r="P978" s="4" t="e">
        <f t="shared" si="268"/>
        <v>#NAME?</v>
      </c>
      <c r="Q978" s="6" t="e" cm="1">
        <f t="array" ref="Q978">SUM(_xlfn._xlws.FILTER($G$2:$G$2454,_xlfn.MAP($N$2:$N$2454,_xlfn.LAMBDA(_xlpm.x,_xlpm.x=$N978))))</f>
        <v>#NAME?</v>
      </c>
      <c r="R978" s="4" t="e">
        <f t="shared" si="269"/>
        <v>#NAME?</v>
      </c>
      <c r="S978" s="4" t="e">
        <f t="shared" si="270"/>
        <v>#NAME?</v>
      </c>
      <c r="T978" s="4" t="e">
        <f t="shared" si="271"/>
        <v>#NAME?</v>
      </c>
      <c r="U978" s="4" t="e">
        <f t="shared" si="272"/>
        <v>#NAME?</v>
      </c>
      <c r="V978" s="2"/>
      <c r="X978" s="2"/>
      <c r="AC978" s="2"/>
      <c r="AD978" s="2"/>
    </row>
    <row r="979" spans="1:30">
      <c r="A979" s="1" t="str">
        <f t="shared" si="258"/>
        <v>-lpfu- : [lpfə]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736</v>
      </c>
      <c r="G979" s="3" t="e">
        <f t="shared" si="260"/>
        <v>#NAME?</v>
      </c>
      <c r="H979" s="1" t="str">
        <f t="shared" si="261"/>
        <v>lpfə</v>
      </c>
      <c r="I979" s="1" t="str">
        <f t="shared" si="262"/>
        <v>lpfu</v>
      </c>
      <c r="J979" s="10">
        <f t="shared" si="263"/>
        <v>4</v>
      </c>
      <c r="K979" s="1">
        <f t="shared" si="264"/>
        <v>4</v>
      </c>
      <c r="L979" s="10">
        <f t="shared" si="265"/>
        <v>4</v>
      </c>
      <c r="M979" s="1" t="str">
        <f t="shared" si="266"/>
        <v>-lpfu-</v>
      </c>
      <c r="N979" s="1" t="str">
        <f t="shared" si="267"/>
        <v>[lpfə]</v>
      </c>
      <c r="O979" s="3" t="e" cm="1">
        <f t="array" ref="O979">SUM(_xlfn._xlws.FILTER($G$2:$G$2454,_xlfn.MAP($M$2:$M$2454,_xlfn.LAMBDA(_xlpm.x,_xlpm.x=$M979))))</f>
        <v>#NAME?</v>
      </c>
      <c r="P979" s="4" t="e">
        <f t="shared" si="268"/>
        <v>#NAME?</v>
      </c>
      <c r="Q979" s="6" t="e" cm="1">
        <f t="array" ref="Q979">SUM(_xlfn._xlws.FILTER($G$2:$G$2454,_xlfn.MAP($N$2:$N$2454,_xlfn.LAMBDA(_xlpm.x,_xlpm.x=$N979))))</f>
        <v>#NAME?</v>
      </c>
      <c r="R979" s="4" t="e">
        <f t="shared" si="269"/>
        <v>#NAME?</v>
      </c>
      <c r="S979" s="4" t="e">
        <f t="shared" si="270"/>
        <v>#NAME?</v>
      </c>
      <c r="T979" s="4" t="e">
        <f t="shared" si="271"/>
        <v>#NAME?</v>
      </c>
      <c r="U979" s="4" t="e">
        <f t="shared" si="272"/>
        <v>#NAME?</v>
      </c>
      <c r="V979" s="2"/>
      <c r="X979" s="2"/>
      <c r="AC979" s="2"/>
      <c r="AD979" s="2"/>
    </row>
    <row r="980" spans="1:30">
      <c r="A980" s="1" t="str">
        <f t="shared" si="258"/>
        <v>-lpha- : [lfə]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2</v>
      </c>
      <c r="F980" s="9" t="s">
        <v>518</v>
      </c>
      <c r="G980" s="3" t="e">
        <f t="shared" si="260"/>
        <v>#NAME?</v>
      </c>
      <c r="H980" s="4" t="str">
        <f t="shared" si="261"/>
        <v>lfə</v>
      </c>
      <c r="I980" s="4" t="str">
        <f t="shared" si="262"/>
        <v>lpha</v>
      </c>
      <c r="J980" s="10">
        <f t="shared" si="263"/>
        <v>3</v>
      </c>
      <c r="K980" s="1">
        <f t="shared" si="264"/>
        <v>4</v>
      </c>
      <c r="L980" s="10">
        <f t="shared" si="265"/>
        <v>4</v>
      </c>
      <c r="M980" s="1" t="str">
        <f t="shared" si="266"/>
        <v>-lpha-</v>
      </c>
      <c r="N980" s="1" t="str">
        <f t="shared" si="267"/>
        <v>[lfə]</v>
      </c>
      <c r="O980" s="3" t="e" cm="1">
        <f t="array" ref="O980">SUM(_xlfn._xlws.FILTER($G$2:$G$2454,_xlfn.MAP($M$2:$M$2454,_xlfn.LAMBDA(_xlpm.x,_xlpm.x=$M980))))</f>
        <v>#NAME?</v>
      </c>
      <c r="P980" s="4" t="e">
        <f t="shared" si="268"/>
        <v>#NAME?</v>
      </c>
      <c r="Q980" s="6" t="e" cm="1">
        <f t="array" ref="Q980">SUM(_xlfn._xlws.FILTER($G$2:$G$2454,_xlfn.MAP($N$2:$N$2454,_xlfn.LAMBDA(_xlpm.x,_xlpm.x=$N980))))</f>
        <v>#NAME?</v>
      </c>
      <c r="R980" s="4" t="e">
        <f t="shared" si="269"/>
        <v>#NAME?</v>
      </c>
      <c r="S980" s="4" t="e">
        <f t="shared" si="270"/>
        <v>#NAME?</v>
      </c>
      <c r="T980" s="4" t="e">
        <f t="shared" si="271"/>
        <v>#NAME?</v>
      </c>
      <c r="U980" s="4" t="e">
        <f t="shared" si="272"/>
        <v>#NAME?</v>
      </c>
      <c r="V980" s="2"/>
      <c r="X980" s="2"/>
      <c r="AC980" s="2"/>
      <c r="AD980" s="2"/>
    </row>
    <row r="981" spans="1:30">
      <c r="A981" s="1" t="str">
        <f t="shared" si="258"/>
        <v>-lptu- : [lptʃə]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2068</v>
      </c>
      <c r="G981" s="3" t="e">
        <f t="shared" si="260"/>
        <v>#NAME?</v>
      </c>
      <c r="H981" s="4" t="str">
        <f t="shared" si="261"/>
        <v>lptʃə</v>
      </c>
      <c r="I981" s="4" t="str">
        <f t="shared" si="262"/>
        <v>lptu</v>
      </c>
      <c r="J981" s="10">
        <f t="shared" si="263"/>
        <v>5</v>
      </c>
      <c r="K981" s="1">
        <f t="shared" si="264"/>
        <v>4</v>
      </c>
      <c r="L981" s="10">
        <f t="shared" si="265"/>
        <v>5</v>
      </c>
      <c r="M981" s="1" t="str">
        <f t="shared" si="266"/>
        <v>-lptu-</v>
      </c>
      <c r="N981" s="1" t="str">
        <f t="shared" si="267"/>
        <v>[lptʃə]</v>
      </c>
      <c r="O981" s="3" t="e" cm="1">
        <f t="array" ref="O981">SUM(_xlfn._xlws.FILTER($G$2:$G$2454,_xlfn.MAP($M$2:$M$2454,_xlfn.LAMBDA(_xlpm.x,_xlpm.x=$M981))))</f>
        <v>#NAME?</v>
      </c>
      <c r="P981" s="4" t="e">
        <f t="shared" si="268"/>
        <v>#NAME?</v>
      </c>
      <c r="Q981" s="6" t="e" cm="1">
        <f t="array" ref="Q981">SUM(_xlfn._xlws.FILTER($G$2:$G$2454,_xlfn.MAP($N$2:$N$2454,_xlfn.LAMBDA(_xlpm.x,_xlpm.x=$N981))))</f>
        <v>#NAME?</v>
      </c>
      <c r="R981" s="4" t="e">
        <f t="shared" si="269"/>
        <v>#NAME?</v>
      </c>
      <c r="S981" s="4" t="e">
        <f t="shared" si="270"/>
        <v>#NAME?</v>
      </c>
      <c r="T981" s="4" t="e">
        <f t="shared" si="271"/>
        <v>#NAME?</v>
      </c>
      <c r="U981" s="4" t="e">
        <f t="shared" si="272"/>
        <v>#NAME?</v>
      </c>
      <c r="V981" s="2"/>
      <c r="X981" s="2"/>
      <c r="AC981" s="2"/>
      <c r="AD981" s="2"/>
    </row>
    <row r="982" spans="1:30">
      <c r="A982" s="1" t="str">
        <f t="shared" si="258"/>
        <v>-lrea- : [lɹɛ]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737</v>
      </c>
      <c r="G982" s="3" t="e">
        <f t="shared" si="260"/>
        <v>#NAME?</v>
      </c>
      <c r="H982" s="4" t="str">
        <f t="shared" si="261"/>
        <v>lɹɛ</v>
      </c>
      <c r="I982" s="4" t="str">
        <f t="shared" si="262"/>
        <v>lrea</v>
      </c>
      <c r="J982" s="10">
        <f t="shared" si="263"/>
        <v>3</v>
      </c>
      <c r="K982" s="1">
        <f t="shared" si="264"/>
        <v>4</v>
      </c>
      <c r="L982" s="10">
        <f t="shared" si="265"/>
        <v>4</v>
      </c>
      <c r="M982" s="1" t="str">
        <f t="shared" si="266"/>
        <v>-lrea-</v>
      </c>
      <c r="N982" s="1" t="str">
        <f t="shared" si="267"/>
        <v>[lɹɛ]</v>
      </c>
      <c r="O982" s="3" t="e" cm="1">
        <f t="array" ref="O982">SUM(_xlfn._xlws.FILTER($G$2:$G$2454,_xlfn.MAP($M$2:$M$2454,_xlfn.LAMBDA(_xlpm.x,_xlpm.x=$M982))))</f>
        <v>#NAME?</v>
      </c>
      <c r="P982" s="4" t="e">
        <f t="shared" si="268"/>
        <v>#NAME?</v>
      </c>
      <c r="Q982" s="6" t="e" cm="1">
        <f t="array" ref="Q982">SUM(_xlfn._xlws.FILTER($G$2:$G$2454,_xlfn.MAP($N$2:$N$2454,_xlfn.LAMBDA(_xlpm.x,_xlpm.x=$N982))))</f>
        <v>#NAME?</v>
      </c>
      <c r="R982" s="4" t="e">
        <f t="shared" si="269"/>
        <v>#NAME?</v>
      </c>
      <c r="S982" s="4" t="e">
        <f t="shared" si="270"/>
        <v>#NAME?</v>
      </c>
      <c r="T982" s="4" t="e">
        <f t="shared" si="271"/>
        <v>#NAME?</v>
      </c>
      <c r="U982" s="4" t="e">
        <f t="shared" si="272"/>
        <v>#NAME?</v>
      </c>
      <c r="V982" s="2"/>
      <c r="X982" s="2"/>
      <c r="AC982" s="2"/>
      <c r="AD982" s="2"/>
    </row>
    <row r="983" spans="1:30">
      <c r="A983" s="1" t="str">
        <f t="shared" si="258"/>
        <v>-lroa- : [lɹoʊ]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738</v>
      </c>
      <c r="G983" s="3" t="e">
        <f t="shared" si="260"/>
        <v>#NAME?</v>
      </c>
      <c r="H983" s="4" t="str">
        <f t="shared" si="261"/>
        <v>lɹoʊ</v>
      </c>
      <c r="I983" s="4" t="str">
        <f t="shared" si="262"/>
        <v>lroa</v>
      </c>
      <c r="J983" s="10">
        <f t="shared" si="263"/>
        <v>4</v>
      </c>
      <c r="K983" s="1">
        <f t="shared" si="264"/>
        <v>4</v>
      </c>
      <c r="L983" s="10">
        <f t="shared" si="265"/>
        <v>4</v>
      </c>
      <c r="M983" s="1" t="str">
        <f t="shared" si="266"/>
        <v>-lroa-</v>
      </c>
      <c r="N983" s="1" t="str">
        <f t="shared" si="267"/>
        <v>[lɹoʊ]</v>
      </c>
      <c r="O983" s="3" t="e" cm="1">
        <f t="array" ref="O983">SUM(_xlfn._xlws.FILTER($G$2:$G$2454,_xlfn.MAP($M$2:$M$2454,_xlfn.LAMBDA(_xlpm.x,_xlpm.x=$M983))))</f>
        <v>#NAME?</v>
      </c>
      <c r="P983" s="4" t="e">
        <f t="shared" si="268"/>
        <v>#NAME?</v>
      </c>
      <c r="Q983" s="6" t="e" cm="1">
        <f t="array" ref="Q983">SUM(_xlfn._xlws.FILTER($G$2:$G$2454,_xlfn.MAP($N$2:$N$2454,_xlfn.LAMBDA(_xlpm.x,_xlpm.x=$N983))))</f>
        <v>#NAME?</v>
      </c>
      <c r="R983" s="4" t="e">
        <f t="shared" si="269"/>
        <v>#NAME?</v>
      </c>
      <c r="S983" s="4" t="e">
        <f t="shared" si="270"/>
        <v>#NAME?</v>
      </c>
      <c r="T983" s="4" t="e">
        <f t="shared" si="271"/>
        <v>#NAME?</v>
      </c>
      <c r="U983" s="4" t="e">
        <f t="shared" si="272"/>
        <v>#NAME?</v>
      </c>
      <c r="V983" s="2"/>
      <c r="X983" s="2"/>
      <c r="AC983" s="2"/>
      <c r="AD983" s="2"/>
    </row>
    <row r="984" spans="1:30">
      <c r="A984" s="1" t="str">
        <f t="shared" si="258"/>
        <v>-lry- : [lɹɪ]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851</v>
      </c>
      <c r="G984" s="3" t="e">
        <f t="shared" si="260"/>
        <v>#NAME?</v>
      </c>
      <c r="H984" s="4" t="str">
        <f t="shared" si="261"/>
        <v>lɹɪ</v>
      </c>
      <c r="I984" s="4" t="str">
        <f t="shared" si="262"/>
        <v>lry</v>
      </c>
      <c r="J984" s="10">
        <f t="shared" si="263"/>
        <v>3</v>
      </c>
      <c r="K984" s="1">
        <f t="shared" si="264"/>
        <v>3</v>
      </c>
      <c r="L984" s="10">
        <f t="shared" si="265"/>
        <v>3</v>
      </c>
      <c r="M984" s="1" t="str">
        <f t="shared" si="266"/>
        <v>-lry-</v>
      </c>
      <c r="N984" s="1" t="str">
        <f t="shared" si="267"/>
        <v>[lɹɪ]</v>
      </c>
      <c r="O984" s="3" t="e" cm="1">
        <f t="array" ref="O984">SUM(_xlfn._xlws.FILTER($G$2:$G$2454,_xlfn.MAP($M$2:$M$2454,_xlfn.LAMBDA(_xlpm.x,_xlpm.x=$M984))))</f>
        <v>#NAME?</v>
      </c>
      <c r="P984" s="4" t="e">
        <f t="shared" si="268"/>
        <v>#NAME?</v>
      </c>
      <c r="Q984" s="6" t="e" cm="1">
        <f t="array" ref="Q984">SUM(_xlfn._xlws.FILTER($G$2:$G$2454,_xlfn.MAP($N$2:$N$2454,_xlfn.LAMBDA(_xlpm.x,_xlpm.x=$N984))))</f>
        <v>#NAME?</v>
      </c>
      <c r="R984" s="4" t="e">
        <f t="shared" si="269"/>
        <v>#NAME?</v>
      </c>
      <c r="S984" s="4" t="e">
        <f t="shared" si="270"/>
        <v>#NAME?</v>
      </c>
      <c r="T984" s="4" t="e">
        <f t="shared" si="271"/>
        <v>#NAME?</v>
      </c>
      <c r="U984" s="4" t="e">
        <f t="shared" si="272"/>
        <v>#NAME?</v>
      </c>
      <c r="V984" s="2"/>
      <c r="X984" s="2"/>
      <c r="AC984" s="2"/>
      <c r="AD984" s="2"/>
    </row>
    <row r="985" spans="1:30">
      <c r="A985" s="1" t="str">
        <f t="shared" si="258"/>
        <v>-lse- : [ls]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3</v>
      </c>
      <c r="F985" s="9" t="s">
        <v>126</v>
      </c>
      <c r="G985" s="3" t="e">
        <f t="shared" si="260"/>
        <v>#NAME?</v>
      </c>
      <c r="H985" s="4" t="str">
        <f t="shared" si="261"/>
        <v>ls</v>
      </c>
      <c r="I985" s="4" t="str">
        <f t="shared" si="262"/>
        <v>lse</v>
      </c>
      <c r="J985" s="10">
        <f t="shared" si="263"/>
        <v>2</v>
      </c>
      <c r="K985" s="1">
        <f t="shared" si="264"/>
        <v>3</v>
      </c>
      <c r="L985" s="10">
        <f t="shared" si="265"/>
        <v>3</v>
      </c>
      <c r="M985" s="1" t="str">
        <f t="shared" si="266"/>
        <v>-lse-</v>
      </c>
      <c r="N985" s="1" t="str">
        <f t="shared" si="267"/>
        <v>[ls]</v>
      </c>
      <c r="O985" s="3" t="e" cm="1">
        <f t="array" ref="O985">SUM(_xlfn._xlws.FILTER($G$2:$G$2454,_xlfn.MAP($M$2:$M$2454,_xlfn.LAMBDA(_xlpm.x,_xlpm.x=$M985))))</f>
        <v>#NAME?</v>
      </c>
      <c r="P985" s="4" t="e">
        <f t="shared" si="268"/>
        <v>#NAME?</v>
      </c>
      <c r="Q985" s="6" t="e" cm="1">
        <f t="array" ref="Q985">SUM(_xlfn._xlws.FILTER($G$2:$G$2454,_xlfn.MAP($N$2:$N$2454,_xlfn.LAMBDA(_xlpm.x,_xlpm.x=$N985))))</f>
        <v>#NAME?</v>
      </c>
      <c r="R985" s="4" t="e">
        <f t="shared" si="269"/>
        <v>#NAME?</v>
      </c>
      <c r="S985" s="4" t="e">
        <f t="shared" si="270"/>
        <v>#NAME?</v>
      </c>
      <c r="T985" s="4" t="e">
        <f t="shared" si="271"/>
        <v>#NAME?</v>
      </c>
      <c r="U985" s="4" t="e">
        <f t="shared" si="272"/>
        <v>#NAME?</v>
      </c>
      <c r="V985" s="2"/>
      <c r="X985" s="2"/>
      <c r="AC985" s="2"/>
      <c r="AD985" s="2"/>
    </row>
    <row r="986" spans="1:30">
      <c r="A986" s="1" t="str">
        <f t="shared" si="258"/>
        <v>-lta- : [lteɪ]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2073</v>
      </c>
      <c r="G986" s="3" t="e">
        <f t="shared" si="260"/>
        <v>#NAME?</v>
      </c>
      <c r="H986" s="4" t="str">
        <f t="shared" si="261"/>
        <v>lteɪ</v>
      </c>
      <c r="I986" s="4" t="str">
        <f t="shared" si="262"/>
        <v>lta</v>
      </c>
      <c r="J986" s="10">
        <f t="shared" si="263"/>
        <v>4</v>
      </c>
      <c r="K986" s="1">
        <f t="shared" si="264"/>
        <v>3</v>
      </c>
      <c r="L986" s="10">
        <f t="shared" si="265"/>
        <v>4</v>
      </c>
      <c r="M986" s="1" t="str">
        <f t="shared" si="266"/>
        <v>-lta-</v>
      </c>
      <c r="N986" s="1" t="str">
        <f t="shared" si="267"/>
        <v>[lteɪ]</v>
      </c>
      <c r="O986" s="3" t="e" cm="1">
        <f t="array" ref="O986">SUM(_xlfn._xlws.FILTER($G$2:$G$2454,_xlfn.MAP($M$2:$M$2454,_xlfn.LAMBDA(_xlpm.x,_xlpm.x=$M986))))</f>
        <v>#NAME?</v>
      </c>
      <c r="P986" s="4" t="e">
        <f t="shared" si="268"/>
        <v>#NAME?</v>
      </c>
      <c r="Q986" s="6" t="e" cm="1">
        <f t="array" ref="Q986">SUM(_xlfn._xlws.FILTER($G$2:$G$2454,_xlfn.MAP($N$2:$N$2454,_xlfn.LAMBDA(_xlpm.x,_xlpm.x=$N986))))</f>
        <v>#NAME?</v>
      </c>
      <c r="R986" s="4" t="e">
        <f t="shared" si="269"/>
        <v>#NAME?</v>
      </c>
      <c r="S986" s="4" t="e">
        <f t="shared" si="270"/>
        <v>#NAME?</v>
      </c>
      <c r="T986" s="4" t="e">
        <f t="shared" si="271"/>
        <v>#NAME?</v>
      </c>
      <c r="U986" s="4" t="e">
        <f t="shared" si="272"/>
        <v>#NAME?</v>
      </c>
      <c r="V986" s="2"/>
      <c r="X986" s="2"/>
      <c r="AC986" s="2"/>
      <c r="AD986" s="2"/>
    </row>
    <row r="987" spans="1:30">
      <c r="A987" s="1" t="str">
        <f t="shared" si="258"/>
        <v>-lth- : [lθ]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2</v>
      </c>
      <c r="F987" s="9" t="s">
        <v>141</v>
      </c>
      <c r="G987" s="3" t="e">
        <f t="shared" si="260"/>
        <v>#NAME?</v>
      </c>
      <c r="H987" s="4" t="str">
        <f t="shared" si="261"/>
        <v>lθ</v>
      </c>
      <c r="I987" s="4" t="str">
        <f t="shared" si="262"/>
        <v>lth</v>
      </c>
      <c r="J987" s="10">
        <f t="shared" si="263"/>
        <v>2</v>
      </c>
      <c r="K987" s="1">
        <f t="shared" si="264"/>
        <v>3</v>
      </c>
      <c r="L987" s="10">
        <f t="shared" si="265"/>
        <v>3</v>
      </c>
      <c r="M987" s="1" t="str">
        <f t="shared" si="266"/>
        <v>-lth-</v>
      </c>
      <c r="N987" s="1" t="str">
        <f t="shared" si="267"/>
        <v>[lθ]</v>
      </c>
      <c r="O987" s="3" t="e" cm="1">
        <f t="array" ref="O987">SUM(_xlfn._xlws.FILTER($G$2:$G$2454,_xlfn.MAP($M$2:$M$2454,_xlfn.LAMBDA(_xlpm.x,_xlpm.x=$M987))))</f>
        <v>#NAME?</v>
      </c>
      <c r="P987" s="4" t="e">
        <f t="shared" si="268"/>
        <v>#NAME?</v>
      </c>
      <c r="Q987" s="6" t="e" cm="1">
        <f t="array" ref="Q987">SUM(_xlfn._xlws.FILTER($G$2:$G$2454,_xlfn.MAP($N$2:$N$2454,_xlfn.LAMBDA(_xlpm.x,_xlpm.x=$N987))))</f>
        <v>#NAME?</v>
      </c>
      <c r="R987" s="4" t="e">
        <f t="shared" si="269"/>
        <v>#NAME?</v>
      </c>
      <c r="S987" s="4" t="e">
        <f t="shared" si="270"/>
        <v>#NAME?</v>
      </c>
      <c r="T987" s="4" t="e">
        <f t="shared" si="271"/>
        <v>#NAME?</v>
      </c>
      <c r="U987" s="4" t="e">
        <f t="shared" si="272"/>
        <v>#NAME?</v>
      </c>
      <c r="V987" s="2"/>
      <c r="X987" s="2"/>
      <c r="AC987" s="2"/>
      <c r="AD987" s="2"/>
    </row>
    <row r="988" spans="1:30">
      <c r="A988" s="1" t="str">
        <f t="shared" si="258"/>
        <v>-lthy- : [lθɪ]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739</v>
      </c>
      <c r="G988" s="3" t="e">
        <f t="shared" si="260"/>
        <v>#NAME?</v>
      </c>
      <c r="H988" s="4" t="str">
        <f t="shared" si="261"/>
        <v>lθɪ</v>
      </c>
      <c r="I988" s="4" t="str">
        <f t="shared" si="262"/>
        <v>lthy</v>
      </c>
      <c r="J988" s="10">
        <f t="shared" si="263"/>
        <v>3</v>
      </c>
      <c r="K988" s="1">
        <f t="shared" si="264"/>
        <v>4</v>
      </c>
      <c r="L988" s="10">
        <f t="shared" si="265"/>
        <v>4</v>
      </c>
      <c r="M988" s="1" t="str">
        <f t="shared" si="266"/>
        <v>-lthy-</v>
      </c>
      <c r="N988" s="1" t="str">
        <f t="shared" si="267"/>
        <v>[lθɪ]</v>
      </c>
      <c r="O988" s="3" t="e" cm="1">
        <f t="array" ref="O988">SUM(_xlfn._xlws.FILTER($G$2:$G$2454,_xlfn.MAP($M$2:$M$2454,_xlfn.LAMBDA(_xlpm.x,_xlpm.x=$M988))))</f>
        <v>#NAME?</v>
      </c>
      <c r="P988" s="4" t="e">
        <f t="shared" si="268"/>
        <v>#NAME?</v>
      </c>
      <c r="Q988" s="6" t="e" cm="1">
        <f t="array" ref="Q988">SUM(_xlfn._xlws.FILTER($G$2:$G$2454,_xlfn.MAP($N$2:$N$2454,_xlfn.LAMBDA(_xlpm.x,_xlpm.x=$N988))))</f>
        <v>#NAME?</v>
      </c>
      <c r="R988" s="4" t="e">
        <f t="shared" si="269"/>
        <v>#NAME?</v>
      </c>
      <c r="S988" s="4" t="e">
        <f t="shared" si="270"/>
        <v>#NAME?</v>
      </c>
      <c r="T988" s="4" t="e">
        <f t="shared" si="271"/>
        <v>#NAME?</v>
      </c>
      <c r="U988" s="4" t="e">
        <f t="shared" si="272"/>
        <v>#NAME?</v>
      </c>
      <c r="V988" s="2"/>
      <c r="X988" s="2"/>
      <c r="AC988" s="2"/>
      <c r="AD988" s="2"/>
    </row>
    <row r="989" spans="1:30">
      <c r="A989" s="1" t="str">
        <f t="shared" si="258"/>
        <v>-lts- : [lts]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128</v>
      </c>
      <c r="G989" s="3" t="e">
        <f t="shared" si="260"/>
        <v>#NAME?</v>
      </c>
      <c r="H989" s="4" t="str">
        <f t="shared" si="261"/>
        <v>lts</v>
      </c>
      <c r="I989" s="4" t="str">
        <f t="shared" si="262"/>
        <v>lts</v>
      </c>
      <c r="J989" s="10">
        <f t="shared" si="263"/>
        <v>3</v>
      </c>
      <c r="K989" s="1">
        <f t="shared" si="264"/>
        <v>3</v>
      </c>
      <c r="L989" s="10">
        <f t="shared" si="265"/>
        <v>3</v>
      </c>
      <c r="M989" s="1" t="str">
        <f t="shared" si="266"/>
        <v>-lts-</v>
      </c>
      <c r="N989" s="1" t="str">
        <f t="shared" si="267"/>
        <v>[lts]</v>
      </c>
      <c r="O989" s="3" t="e" cm="1">
        <f t="array" ref="O989">SUM(_xlfn._xlws.FILTER($G$2:$G$2454,_xlfn.MAP($M$2:$M$2454,_xlfn.LAMBDA(_xlpm.x,_xlpm.x=$M989))))</f>
        <v>#NAME?</v>
      </c>
      <c r="P989" s="4" t="e">
        <f t="shared" si="268"/>
        <v>#NAME?</v>
      </c>
      <c r="Q989" s="6" t="e" cm="1">
        <f t="array" ref="Q989">SUM(_xlfn._xlws.FILTER($G$2:$G$2454,_xlfn.MAP($N$2:$N$2454,_xlfn.LAMBDA(_xlpm.x,_xlpm.x=$N989))))</f>
        <v>#NAME?</v>
      </c>
      <c r="R989" s="4" t="e">
        <f t="shared" si="269"/>
        <v>#NAME?</v>
      </c>
      <c r="S989" s="4" t="e">
        <f t="shared" si="270"/>
        <v>#NAME?</v>
      </c>
      <c r="T989" s="4" t="e">
        <f t="shared" si="271"/>
        <v>#NAME?</v>
      </c>
      <c r="U989" s="4" t="e">
        <f t="shared" si="272"/>
        <v>#NAME?</v>
      </c>
      <c r="V989" s="2"/>
      <c r="X989" s="2"/>
      <c r="AC989" s="2"/>
      <c r="AD989" s="2"/>
    </row>
    <row r="990" spans="1:30">
      <c r="A990" s="1" t="str">
        <f t="shared" si="258"/>
        <v>-ltu- : [ltʃə]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3</v>
      </c>
      <c r="F990" s="9" t="s">
        <v>467</v>
      </c>
      <c r="G990" s="3" t="e">
        <f t="shared" si="260"/>
        <v>#NAME?</v>
      </c>
      <c r="H990" s="4" t="str">
        <f t="shared" si="261"/>
        <v>ltʃə</v>
      </c>
      <c r="I990" s="4" t="str">
        <f t="shared" si="262"/>
        <v>ltu</v>
      </c>
      <c r="J990" s="10">
        <f t="shared" si="263"/>
        <v>4</v>
      </c>
      <c r="K990" s="1">
        <f t="shared" si="264"/>
        <v>3</v>
      </c>
      <c r="L990" s="10">
        <f t="shared" si="265"/>
        <v>4</v>
      </c>
      <c r="M990" s="1" t="str">
        <f t="shared" si="266"/>
        <v>-ltu-</v>
      </c>
      <c r="N990" s="1" t="str">
        <f t="shared" si="267"/>
        <v>[ltʃə]</v>
      </c>
      <c r="O990" s="3" t="e" cm="1">
        <f t="array" ref="O990">SUM(_xlfn._xlws.FILTER($G$2:$G$2454,_xlfn.MAP($M$2:$M$2454,_xlfn.LAMBDA(_xlpm.x,_xlpm.x=$M990))))</f>
        <v>#NAME?</v>
      </c>
      <c r="P990" s="4" t="e">
        <f t="shared" si="268"/>
        <v>#NAME?</v>
      </c>
      <c r="Q990" s="6" t="e" cm="1">
        <f t="array" ref="Q990">SUM(_xlfn._xlws.FILTER($G$2:$G$2454,_xlfn.MAP($N$2:$N$2454,_xlfn.LAMBDA(_xlpm.x,_xlpm.x=$N990))))</f>
        <v>#NAME?</v>
      </c>
      <c r="R990" s="4" t="e">
        <f t="shared" si="269"/>
        <v>#NAME?</v>
      </c>
      <c r="S990" s="4" t="e">
        <f t="shared" si="270"/>
        <v>#NAME?</v>
      </c>
      <c r="T990" s="4" t="e">
        <f t="shared" si="271"/>
        <v>#NAME?</v>
      </c>
      <c r="U990" s="4" t="e">
        <f t="shared" si="272"/>
        <v>#NAME?</v>
      </c>
      <c r="V990" s="2"/>
      <c r="X990" s="2"/>
      <c r="AC990" s="2"/>
      <c r="AD990" s="2"/>
    </row>
    <row r="991" spans="1:30">
      <c r="A991" s="1" t="str">
        <f t="shared" si="258"/>
        <v>-lved- : [lvd]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133</v>
      </c>
      <c r="G991" s="3" t="e">
        <f t="shared" si="260"/>
        <v>#NAME?</v>
      </c>
      <c r="H991" s="4" t="str">
        <f t="shared" si="261"/>
        <v>lvd</v>
      </c>
      <c r="I991" s="4" t="str">
        <f t="shared" si="262"/>
        <v>lved</v>
      </c>
      <c r="J991" s="10">
        <f t="shared" si="263"/>
        <v>3</v>
      </c>
      <c r="K991" s="1">
        <f t="shared" si="264"/>
        <v>4</v>
      </c>
      <c r="L991" s="10">
        <f t="shared" si="265"/>
        <v>4</v>
      </c>
      <c r="M991" s="1" t="str">
        <f t="shared" si="266"/>
        <v>-lved-</v>
      </c>
      <c r="N991" s="1" t="str">
        <f t="shared" si="267"/>
        <v>[lvd]</v>
      </c>
      <c r="O991" s="3" t="e" cm="1">
        <f t="array" ref="O991">SUM(_xlfn._xlws.FILTER($G$2:$G$2454,_xlfn.MAP($M$2:$M$2454,_xlfn.LAMBDA(_xlpm.x,_xlpm.x=$M991))))</f>
        <v>#NAME?</v>
      </c>
      <c r="P991" s="4" t="e">
        <f t="shared" si="268"/>
        <v>#NAME?</v>
      </c>
      <c r="Q991" s="6" t="e" cm="1">
        <f t="array" ref="Q991">SUM(_xlfn._xlws.FILTER($G$2:$G$2454,_xlfn.MAP($N$2:$N$2454,_xlfn.LAMBDA(_xlpm.x,_xlpm.x=$N991))))</f>
        <v>#NAME?</v>
      </c>
      <c r="R991" s="4" t="e">
        <f t="shared" si="269"/>
        <v>#NAME?</v>
      </c>
      <c r="S991" s="4" t="e">
        <f t="shared" si="270"/>
        <v>#NAME?</v>
      </c>
      <c r="T991" s="4" t="e">
        <f t="shared" si="271"/>
        <v>#NAME?</v>
      </c>
      <c r="U991" s="4" t="e">
        <f t="shared" si="272"/>
        <v>#NAME?</v>
      </c>
      <c r="V991" s="2"/>
      <c r="X991" s="2"/>
      <c r="AC991" s="2"/>
      <c r="AD991" s="2"/>
    </row>
    <row r="992" spans="1:30">
      <c r="A992" s="1" t="str">
        <f t="shared" si="258"/>
        <v>-lves- : [lvz]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3</v>
      </c>
      <c r="F992" s="9" t="s">
        <v>134</v>
      </c>
      <c r="G992" s="3" t="e">
        <f t="shared" si="260"/>
        <v>#NAME?</v>
      </c>
      <c r="H992" s="4" t="str">
        <f t="shared" si="261"/>
        <v>lvz</v>
      </c>
      <c r="I992" s="4" t="str">
        <f t="shared" si="262"/>
        <v>lves</v>
      </c>
      <c r="J992" s="10">
        <f t="shared" si="263"/>
        <v>3</v>
      </c>
      <c r="K992" s="1">
        <f t="shared" si="264"/>
        <v>4</v>
      </c>
      <c r="L992" s="10">
        <f t="shared" si="265"/>
        <v>4</v>
      </c>
      <c r="M992" s="1" t="str">
        <f t="shared" si="266"/>
        <v>-lves-</v>
      </c>
      <c r="N992" s="1" t="str">
        <f t="shared" si="267"/>
        <v>[lvz]</v>
      </c>
      <c r="O992" s="3" t="e" cm="1">
        <f t="array" ref="O992">SUM(_xlfn._xlws.FILTER($G$2:$G$2454,_xlfn.MAP($M$2:$M$2454,_xlfn.LAMBDA(_xlpm.x,_xlpm.x=$M992))))</f>
        <v>#NAME?</v>
      </c>
      <c r="P992" s="4" t="e">
        <f t="shared" si="268"/>
        <v>#NAME?</v>
      </c>
      <c r="Q992" s="6" t="e" cm="1">
        <f t="array" ref="Q992">SUM(_xlfn._xlws.FILTER($G$2:$G$2454,_xlfn.MAP($N$2:$N$2454,_xlfn.LAMBDA(_xlpm.x,_xlpm.x=$N992))))</f>
        <v>#NAME?</v>
      </c>
      <c r="R992" s="4" t="e">
        <f t="shared" si="269"/>
        <v>#NAME?</v>
      </c>
      <c r="S992" s="4" t="e">
        <f t="shared" si="270"/>
        <v>#NAME?</v>
      </c>
      <c r="T992" s="4" t="e">
        <f t="shared" si="271"/>
        <v>#NAME?</v>
      </c>
      <c r="U992" s="4" t="e">
        <f t="shared" si="272"/>
        <v>#NAME?</v>
      </c>
      <c r="V992" s="2"/>
      <c r="X992" s="2"/>
      <c r="AC992" s="2"/>
      <c r="AD992" s="2"/>
    </row>
    <row r="993" spans="1:30">
      <c r="A993" s="1" t="str">
        <f t="shared" si="258"/>
        <v>-lvth- : [lvθ]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2077</v>
      </c>
      <c r="G993" s="3" t="e">
        <f t="shared" si="260"/>
        <v>#NAME?</v>
      </c>
      <c r="H993" s="1" t="str">
        <f t="shared" si="261"/>
        <v>lvθ</v>
      </c>
      <c r="I993" s="1" t="str">
        <f t="shared" si="262"/>
        <v>lvth</v>
      </c>
      <c r="J993" s="10">
        <f t="shared" si="263"/>
        <v>3</v>
      </c>
      <c r="K993" s="1">
        <f t="shared" si="264"/>
        <v>4</v>
      </c>
      <c r="L993" s="10">
        <f t="shared" si="265"/>
        <v>4</v>
      </c>
      <c r="M993" s="1" t="str">
        <f t="shared" si="266"/>
        <v>-lvth-</v>
      </c>
      <c r="N993" s="1" t="str">
        <f t="shared" si="267"/>
        <v>[lvθ]</v>
      </c>
      <c r="O993" s="3" t="e" cm="1">
        <f t="array" ref="O993">SUM(_xlfn._xlws.FILTER($G$2:$G$2454,_xlfn.MAP($M$2:$M$2454,_xlfn.LAMBDA(_xlpm.x,_xlpm.x=$M993))))</f>
        <v>#NAME?</v>
      </c>
      <c r="P993" s="4" t="e">
        <f t="shared" si="268"/>
        <v>#NAME?</v>
      </c>
      <c r="Q993" s="6" t="e" cm="1">
        <f t="array" ref="Q993">SUM(_xlfn._xlws.FILTER($G$2:$G$2454,_xlfn.MAP($N$2:$N$2454,_xlfn.LAMBDA(_xlpm.x,_xlpm.x=$N993))))</f>
        <v>#NAME?</v>
      </c>
      <c r="R993" s="4" t="e">
        <f t="shared" si="269"/>
        <v>#NAME?</v>
      </c>
      <c r="S993" s="4" t="e">
        <f t="shared" si="270"/>
        <v>#NAME?</v>
      </c>
      <c r="T993" s="4" t="e">
        <f t="shared" si="271"/>
        <v>#NAME?</v>
      </c>
      <c r="U993" s="4" t="e">
        <f t="shared" si="272"/>
        <v>#NAME?</v>
      </c>
      <c r="V993" s="2"/>
      <c r="X993" s="2"/>
      <c r="AC993" s="2"/>
      <c r="AD993" s="2"/>
    </row>
    <row r="994" spans="1:30">
      <c r="A994" s="1" t="str">
        <f t="shared" si="258"/>
        <v>-lway- : [lweɪ]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740</v>
      </c>
      <c r="G994" s="3" t="e">
        <f t="shared" si="260"/>
        <v>#NAME?</v>
      </c>
      <c r="H994" s="4" t="str">
        <f t="shared" si="261"/>
        <v>lweɪ</v>
      </c>
      <c r="I994" s="4" t="str">
        <f t="shared" si="262"/>
        <v>lway</v>
      </c>
      <c r="J994" s="10">
        <f t="shared" si="263"/>
        <v>4</v>
      </c>
      <c r="K994" s="1">
        <f t="shared" si="264"/>
        <v>4</v>
      </c>
      <c r="L994" s="10">
        <f t="shared" si="265"/>
        <v>4</v>
      </c>
      <c r="M994" s="1" t="str">
        <f t="shared" si="266"/>
        <v>-lway-</v>
      </c>
      <c r="N994" s="1" t="str">
        <f t="shared" si="267"/>
        <v>[lweɪ]</v>
      </c>
      <c r="O994" s="3" t="e" cm="1">
        <f t="array" ref="O994">SUM(_xlfn._xlws.FILTER($G$2:$G$2454,_xlfn.MAP($M$2:$M$2454,_xlfn.LAMBDA(_xlpm.x,_xlpm.x=$M994))))</f>
        <v>#NAME?</v>
      </c>
      <c r="P994" s="4" t="e">
        <f t="shared" si="268"/>
        <v>#NAME?</v>
      </c>
      <c r="Q994" s="6" t="e" cm="1">
        <f t="array" ref="Q994">SUM(_xlfn._xlws.FILTER($G$2:$G$2454,_xlfn.MAP($N$2:$N$2454,_xlfn.LAMBDA(_xlpm.x,_xlpm.x=$N994))))</f>
        <v>#NAME?</v>
      </c>
      <c r="R994" s="4" t="e">
        <f t="shared" si="269"/>
        <v>#NAME?</v>
      </c>
      <c r="S994" s="4" t="e">
        <f t="shared" si="270"/>
        <v>#NAME?</v>
      </c>
      <c r="T994" s="4" t="e">
        <f t="shared" si="271"/>
        <v>#NAME?</v>
      </c>
      <c r="U994" s="4" t="e">
        <f t="shared" si="272"/>
        <v>#NAME?</v>
      </c>
      <c r="V994" s="2"/>
      <c r="X994" s="2"/>
      <c r="AC994" s="2"/>
      <c r="AD994" s="2"/>
    </row>
    <row r="995" spans="1:30">
      <c r="A995" s="1" t="str">
        <f t="shared" si="258"/>
        <v>-ma- : [mə]</v>
      </c>
      <c r="B995" s="1">
        <f t="shared" si="273"/>
        <v>0</v>
      </c>
      <c r="C995" s="1">
        <f t="shared" si="273"/>
        <v>1</v>
      </c>
      <c r="D995" s="1">
        <f t="shared" si="273"/>
        <v>0</v>
      </c>
      <c r="E995" s="7">
        <v>27</v>
      </c>
      <c r="F995" s="9" t="s">
        <v>635</v>
      </c>
      <c r="G995" s="3" t="e">
        <f t="shared" si="260"/>
        <v>#NAME?</v>
      </c>
      <c r="H995" s="4" t="str">
        <f t="shared" si="261"/>
        <v>mə</v>
      </c>
      <c r="I995" s="4" t="str">
        <f t="shared" si="262"/>
        <v>ma</v>
      </c>
      <c r="J995" s="10">
        <f t="shared" si="263"/>
        <v>2</v>
      </c>
      <c r="K995" s="1">
        <f t="shared" si="264"/>
        <v>2</v>
      </c>
      <c r="L995" s="10">
        <f t="shared" si="265"/>
        <v>2</v>
      </c>
      <c r="M995" s="1" t="str">
        <f t="shared" si="266"/>
        <v>-ma-</v>
      </c>
      <c r="N995" s="1" t="str">
        <f t="shared" si="267"/>
        <v>[mə]</v>
      </c>
      <c r="O995" s="3" t="e" cm="1">
        <f t="array" ref="O995">SUM(_xlfn._xlws.FILTER($G$2:$G$2454,_xlfn.MAP($M$2:$M$2454,_xlfn.LAMBDA(_xlpm.x,_xlpm.x=$M995))))</f>
        <v>#NAME?</v>
      </c>
      <c r="P995" s="4" t="e">
        <f t="shared" si="268"/>
        <v>#NAME?</v>
      </c>
      <c r="Q995" s="6" t="e" cm="1">
        <f t="array" ref="Q995">SUM(_xlfn._xlws.FILTER($G$2:$G$2454,_xlfn.MAP($N$2:$N$2454,_xlfn.LAMBDA(_xlpm.x,_xlpm.x=$N995))))</f>
        <v>#NAME?</v>
      </c>
      <c r="R995" s="4" t="e">
        <f t="shared" si="269"/>
        <v>#NAME?</v>
      </c>
      <c r="S995" s="4" t="e">
        <f t="shared" si="270"/>
        <v>#NAME?</v>
      </c>
      <c r="T995" s="4" t="e">
        <f t="shared" si="271"/>
        <v>#NAME?</v>
      </c>
      <c r="U995" s="4" t="e">
        <f t="shared" si="272"/>
        <v>#NAME?</v>
      </c>
      <c r="V995" s="2"/>
      <c r="X995" s="2"/>
      <c r="AC995" s="2"/>
      <c r="AD995" s="2"/>
    </row>
    <row r="996" spans="1:30">
      <c r="A996" s="1" t="str">
        <f t="shared" si="258"/>
        <v>-mba- : [mbæ]</v>
      </c>
      <c r="B996" s="1">
        <f t="shared" si="273"/>
        <v>0</v>
      </c>
      <c r="C996" s="1">
        <f t="shared" si="273"/>
        <v>1</v>
      </c>
      <c r="D996" s="1">
        <f t="shared" si="273"/>
        <v>0</v>
      </c>
      <c r="E996" s="7">
        <v>1</v>
      </c>
      <c r="F996" s="9" t="s">
        <v>2100</v>
      </c>
      <c r="G996" s="3" t="e">
        <f t="shared" si="260"/>
        <v>#NAME?</v>
      </c>
      <c r="H996" s="4" t="str">
        <f t="shared" si="261"/>
        <v>mbæ</v>
      </c>
      <c r="I996" s="4" t="str">
        <f t="shared" si="262"/>
        <v>mba</v>
      </c>
      <c r="J996" s="10">
        <f t="shared" si="263"/>
        <v>3</v>
      </c>
      <c r="K996" s="1">
        <f t="shared" si="264"/>
        <v>3</v>
      </c>
      <c r="L996" s="10">
        <f t="shared" si="265"/>
        <v>3</v>
      </c>
      <c r="M996" s="1" t="str">
        <f t="shared" si="266"/>
        <v>-mba-</v>
      </c>
      <c r="N996" s="1" t="str">
        <f t="shared" si="267"/>
        <v>[mbæ]</v>
      </c>
      <c r="O996" s="3" t="e" cm="1">
        <f t="array" ref="O996">SUM(_xlfn._xlws.FILTER($G$2:$G$2454,_xlfn.MAP($M$2:$M$2454,_xlfn.LAMBDA(_xlpm.x,_xlpm.x=$M996))))</f>
        <v>#NAME?</v>
      </c>
      <c r="P996" s="4" t="e">
        <f t="shared" si="268"/>
        <v>#NAME?</v>
      </c>
      <c r="Q996" s="6" t="e" cm="1">
        <f t="array" ref="Q996">SUM(_xlfn._xlws.FILTER($G$2:$G$2454,_xlfn.MAP($N$2:$N$2454,_xlfn.LAMBDA(_xlpm.x,_xlpm.x=$N996))))</f>
        <v>#NAME?</v>
      </c>
      <c r="R996" s="4" t="e">
        <f t="shared" si="269"/>
        <v>#NAME?</v>
      </c>
      <c r="S996" s="4" t="e">
        <f t="shared" si="270"/>
        <v>#NAME?</v>
      </c>
      <c r="T996" s="4" t="e">
        <f t="shared" si="271"/>
        <v>#NAME?</v>
      </c>
      <c r="U996" s="4" t="e">
        <f t="shared" si="272"/>
        <v>#NAME?</v>
      </c>
      <c r="V996" s="2"/>
      <c r="X996" s="2"/>
      <c r="AC996" s="2"/>
      <c r="AD996" s="2"/>
    </row>
    <row r="997" spans="1:30">
      <c r="A997" s="1" t="str">
        <f t="shared" si="258"/>
        <v>-mbau- : [mbɔ]</v>
      </c>
      <c r="B997" s="1">
        <f t="shared" si="273"/>
        <v>0</v>
      </c>
      <c r="C997" s="1">
        <f t="shared" si="273"/>
        <v>1</v>
      </c>
      <c r="D997" s="1">
        <f t="shared" si="273"/>
        <v>0</v>
      </c>
      <c r="E997" s="7">
        <v>1</v>
      </c>
      <c r="F997" s="9" t="s">
        <v>2105</v>
      </c>
      <c r="G997" s="3" t="e">
        <f t="shared" si="260"/>
        <v>#NAME?</v>
      </c>
      <c r="H997" s="4" t="str">
        <f t="shared" si="261"/>
        <v>mbɔ</v>
      </c>
      <c r="I997" s="4" t="str">
        <f t="shared" si="262"/>
        <v>mbau</v>
      </c>
      <c r="J997" s="10">
        <f t="shared" si="263"/>
        <v>3</v>
      </c>
      <c r="K997" s="1">
        <f t="shared" si="264"/>
        <v>4</v>
      </c>
      <c r="L997" s="10">
        <f t="shared" si="265"/>
        <v>4</v>
      </c>
      <c r="M997" s="1" t="str">
        <f t="shared" si="266"/>
        <v>-mbau-</v>
      </c>
      <c r="N997" s="1" t="str">
        <f t="shared" si="267"/>
        <v>[mbɔ]</v>
      </c>
      <c r="O997" s="3" t="e" cm="1">
        <f t="array" ref="O997">SUM(_xlfn._xlws.FILTER($G$2:$G$2454,_xlfn.MAP($M$2:$M$2454,_xlfn.LAMBDA(_xlpm.x,_xlpm.x=$M997))))</f>
        <v>#NAME?</v>
      </c>
      <c r="P997" s="4" t="e">
        <f t="shared" si="268"/>
        <v>#NAME?</v>
      </c>
      <c r="Q997" s="6" t="e" cm="1">
        <f t="array" ref="Q997">SUM(_xlfn._xlws.FILTER($G$2:$G$2454,_xlfn.MAP($N$2:$N$2454,_xlfn.LAMBDA(_xlpm.x,_xlpm.x=$N997))))</f>
        <v>#NAME?</v>
      </c>
      <c r="R997" s="4" t="e">
        <f t="shared" si="269"/>
        <v>#NAME?</v>
      </c>
      <c r="S997" s="4" t="e">
        <f t="shared" si="270"/>
        <v>#NAME?</v>
      </c>
      <c r="T997" s="4" t="e">
        <f t="shared" si="271"/>
        <v>#NAME?</v>
      </c>
      <c r="U997" s="4" t="e">
        <f t="shared" si="272"/>
        <v>#NAME?</v>
      </c>
      <c r="V997" s="2"/>
      <c r="X997" s="2"/>
      <c r="AC997" s="2"/>
      <c r="AD997" s="2"/>
    </row>
    <row r="998" spans="1:30">
      <c r="A998" s="1" t="str">
        <f t="shared" si="258"/>
        <v>-mble- : [mbl]</v>
      </c>
      <c r="B998" s="1">
        <f t="shared" si="273"/>
        <v>0</v>
      </c>
      <c r="C998" s="1">
        <f t="shared" si="273"/>
        <v>1</v>
      </c>
      <c r="D998" s="1">
        <f t="shared" si="273"/>
        <v>0</v>
      </c>
      <c r="E998" s="7">
        <v>3</v>
      </c>
      <c r="F998" s="9" t="s">
        <v>146</v>
      </c>
      <c r="G998" s="3" t="e">
        <f t="shared" si="260"/>
        <v>#NAME?</v>
      </c>
      <c r="H998" s="4" t="str">
        <f t="shared" si="261"/>
        <v>mbl</v>
      </c>
      <c r="I998" s="4" t="str">
        <f t="shared" si="262"/>
        <v>mble</v>
      </c>
      <c r="J998" s="10">
        <f t="shared" si="263"/>
        <v>3</v>
      </c>
      <c r="K998" s="1">
        <f t="shared" si="264"/>
        <v>4</v>
      </c>
      <c r="L998" s="10">
        <f t="shared" si="265"/>
        <v>4</v>
      </c>
      <c r="M998" s="1" t="str">
        <f t="shared" si="266"/>
        <v>-mble-</v>
      </c>
      <c r="N998" s="1" t="str">
        <f t="shared" si="267"/>
        <v>[mbl]</v>
      </c>
      <c r="O998" s="3" t="e" cm="1">
        <f t="array" ref="O998">SUM(_xlfn._xlws.FILTER($G$2:$G$2454,_xlfn.MAP($M$2:$M$2454,_xlfn.LAMBDA(_xlpm.x,_xlpm.x=$M998))))</f>
        <v>#NAME?</v>
      </c>
      <c r="P998" s="4" t="e">
        <f t="shared" si="268"/>
        <v>#NAME?</v>
      </c>
      <c r="Q998" s="6" t="e" cm="1">
        <f t="array" ref="Q998">SUM(_xlfn._xlws.FILTER($G$2:$G$2454,_xlfn.MAP($N$2:$N$2454,_xlfn.LAMBDA(_xlpm.x,_xlpm.x=$N998))))</f>
        <v>#NAME?</v>
      </c>
      <c r="R998" s="4" t="e">
        <f t="shared" si="269"/>
        <v>#NAME?</v>
      </c>
      <c r="S998" s="4" t="e">
        <f t="shared" si="270"/>
        <v>#NAME?</v>
      </c>
      <c r="T998" s="4" t="e">
        <f t="shared" si="271"/>
        <v>#NAME?</v>
      </c>
      <c r="U998" s="4" t="e">
        <f t="shared" si="272"/>
        <v>#NAME?</v>
      </c>
      <c r="V998" s="2"/>
      <c r="X998" s="2"/>
      <c r="AC998" s="2"/>
      <c r="AD998" s="2"/>
    </row>
    <row r="999" spans="1:30">
      <c r="A999" s="1" t="str">
        <f t="shared" si="258"/>
        <v>-mbles- : [mblz]</v>
      </c>
      <c r="B999" s="1">
        <f t="shared" si="273"/>
        <v>0</v>
      </c>
      <c r="C999" s="1">
        <f t="shared" si="273"/>
        <v>1</v>
      </c>
      <c r="D999" s="1">
        <f t="shared" si="273"/>
        <v>0</v>
      </c>
      <c r="E999" s="7">
        <v>1</v>
      </c>
      <c r="F999" s="9" t="s">
        <v>2101</v>
      </c>
      <c r="G999" s="3" t="e">
        <f t="shared" si="260"/>
        <v>#NAME?</v>
      </c>
      <c r="H999" s="4" t="str">
        <f t="shared" si="261"/>
        <v>mblz</v>
      </c>
      <c r="I999" s="4" t="str">
        <f t="shared" si="262"/>
        <v>mbles</v>
      </c>
      <c r="J999" s="10">
        <f t="shared" si="263"/>
        <v>4</v>
      </c>
      <c r="K999" s="1">
        <f t="shared" si="264"/>
        <v>5</v>
      </c>
      <c r="L999" s="10">
        <f t="shared" si="265"/>
        <v>5</v>
      </c>
      <c r="M999" s="1" t="str">
        <f t="shared" si="266"/>
        <v>-mbles-</v>
      </c>
      <c r="N999" s="1" t="str">
        <f t="shared" si="267"/>
        <v>[mblz]</v>
      </c>
      <c r="O999" s="3" t="e" cm="1">
        <f t="array" ref="O999">SUM(_xlfn._xlws.FILTER($G$2:$G$2454,_xlfn.MAP($M$2:$M$2454,_xlfn.LAMBDA(_xlpm.x,_xlpm.x=$M999))))</f>
        <v>#NAME?</v>
      </c>
      <c r="P999" s="4" t="e">
        <f t="shared" si="268"/>
        <v>#NAME?</v>
      </c>
      <c r="Q999" s="6" t="e" cm="1">
        <f t="array" ref="Q999">SUM(_xlfn._xlws.FILTER($G$2:$G$2454,_xlfn.MAP($N$2:$N$2454,_xlfn.LAMBDA(_xlpm.x,_xlpm.x=$N999))))</f>
        <v>#NAME?</v>
      </c>
      <c r="R999" s="4" t="e">
        <f t="shared" si="269"/>
        <v>#NAME?</v>
      </c>
      <c r="S999" s="4" t="e">
        <f t="shared" si="270"/>
        <v>#NAME?</v>
      </c>
      <c r="T999" s="4" t="e">
        <f t="shared" si="271"/>
        <v>#NAME?</v>
      </c>
      <c r="U999" s="4" t="e">
        <f t="shared" si="272"/>
        <v>#NAME?</v>
      </c>
      <c r="V999" s="2"/>
      <c r="X999" s="2"/>
      <c r="AC999" s="2"/>
      <c r="AD999" s="2"/>
    </row>
    <row r="1000" spans="1:30">
      <c r="A1000" s="1" t="str">
        <f t="shared" si="258"/>
        <v>-mboy- : [mbɔɪ]</v>
      </c>
      <c r="B1000" s="1">
        <f t="shared" si="273"/>
        <v>0</v>
      </c>
      <c r="C1000" s="1">
        <f t="shared" si="273"/>
        <v>1</v>
      </c>
      <c r="D1000" s="1">
        <f t="shared" si="273"/>
        <v>0</v>
      </c>
      <c r="E1000" s="7">
        <v>1</v>
      </c>
      <c r="F1000" s="9" t="s">
        <v>2109</v>
      </c>
      <c r="G1000" s="3" t="e">
        <f t="shared" si="260"/>
        <v>#NAME?</v>
      </c>
      <c r="H1000" s="4" t="str">
        <f t="shared" si="261"/>
        <v>mbɔɪ</v>
      </c>
      <c r="I1000" s="4" t="str">
        <f t="shared" si="262"/>
        <v>mboy</v>
      </c>
      <c r="J1000" s="10">
        <f t="shared" si="263"/>
        <v>4</v>
      </c>
      <c r="K1000" s="1">
        <f t="shared" si="264"/>
        <v>4</v>
      </c>
      <c r="L1000" s="10">
        <f t="shared" si="265"/>
        <v>4</v>
      </c>
      <c r="M1000" s="1" t="str">
        <f t="shared" si="266"/>
        <v>-mboy-</v>
      </c>
      <c r="N1000" s="1" t="str">
        <f t="shared" si="267"/>
        <v>[mbɔɪ]</v>
      </c>
      <c r="O1000" s="3" t="e" cm="1">
        <f t="array" ref="O1000">SUM(_xlfn._xlws.FILTER($G$2:$G$2454,_xlfn.MAP($M$2:$M$2454,_xlfn.LAMBDA(_xlpm.x,_xlpm.x=$M1000))))</f>
        <v>#NAME?</v>
      </c>
      <c r="P1000" s="4" t="e">
        <f t="shared" si="268"/>
        <v>#NAME?</v>
      </c>
      <c r="Q1000" s="6" t="e" cm="1">
        <f t="array" ref="Q1000">SUM(_xlfn._xlws.FILTER($G$2:$G$2454,_xlfn.MAP($N$2:$N$2454,_xlfn.LAMBDA(_xlpm.x,_xlpm.x=$N1000))))</f>
        <v>#NAME?</v>
      </c>
      <c r="R1000" s="4" t="e">
        <f t="shared" si="269"/>
        <v>#NAME?</v>
      </c>
      <c r="S1000" s="4" t="e">
        <f t="shared" si="270"/>
        <v>#NAME?</v>
      </c>
      <c r="T1000" s="4" t="e">
        <f t="shared" si="271"/>
        <v>#NAME?</v>
      </c>
      <c r="U1000" s="4" t="e">
        <f t="shared" si="272"/>
        <v>#NAME?</v>
      </c>
      <c r="V1000" s="2"/>
      <c r="X1000" s="2"/>
      <c r="AC1000" s="2"/>
      <c r="AD1000" s="2"/>
    </row>
    <row r="1001" spans="1:30">
      <c r="A1001" s="1" t="str">
        <f t="shared" si="258"/>
        <v>-mbra- : [mbɹeɪ]</v>
      </c>
      <c r="B1001" s="1">
        <f t="shared" si="273"/>
        <v>0</v>
      </c>
      <c r="C1001" s="1">
        <f t="shared" si="273"/>
        <v>1</v>
      </c>
      <c r="D1001" s="1">
        <f t="shared" si="273"/>
        <v>0</v>
      </c>
      <c r="E1001" s="7">
        <v>2</v>
      </c>
      <c r="F1001" s="9" t="s">
        <v>2108</v>
      </c>
      <c r="G1001" s="3" t="e">
        <f t="shared" si="260"/>
        <v>#NAME?</v>
      </c>
      <c r="H1001" s="4" t="str">
        <f t="shared" si="261"/>
        <v>mbɹeɪ</v>
      </c>
      <c r="I1001" s="4" t="str">
        <f t="shared" si="262"/>
        <v>mbra</v>
      </c>
      <c r="J1001" s="10">
        <f t="shared" si="263"/>
        <v>5</v>
      </c>
      <c r="K1001" s="1">
        <f t="shared" si="264"/>
        <v>4</v>
      </c>
      <c r="L1001" s="10">
        <f t="shared" si="265"/>
        <v>5</v>
      </c>
      <c r="M1001" s="1" t="str">
        <f t="shared" si="266"/>
        <v>-mbra-</v>
      </c>
      <c r="N1001" s="1" t="str">
        <f t="shared" si="267"/>
        <v>[mbɹeɪ]</v>
      </c>
      <c r="O1001" s="3" t="e" cm="1">
        <f t="array" ref="O1001">SUM(_xlfn._xlws.FILTER($G$2:$G$2454,_xlfn.MAP($M$2:$M$2454,_xlfn.LAMBDA(_xlpm.x,_xlpm.x=$M1001))))</f>
        <v>#NAME?</v>
      </c>
      <c r="P1001" s="4" t="e">
        <f t="shared" si="268"/>
        <v>#NAME?</v>
      </c>
      <c r="Q1001" s="6" t="e" cm="1">
        <f t="array" ref="Q1001">SUM(_xlfn._xlws.FILTER($G$2:$G$2454,_xlfn.MAP($N$2:$N$2454,_xlfn.LAMBDA(_xlpm.x,_xlpm.x=$N1001))))</f>
        <v>#NAME?</v>
      </c>
      <c r="R1001" s="4" t="e">
        <f t="shared" si="269"/>
        <v>#NAME?</v>
      </c>
      <c r="S1001" s="4" t="e">
        <f t="shared" si="270"/>
        <v>#NAME?</v>
      </c>
      <c r="T1001" s="4" t="e">
        <f t="shared" si="271"/>
        <v>#NAME?</v>
      </c>
      <c r="U1001" s="4" t="e">
        <f t="shared" si="272"/>
        <v>#NAME?</v>
      </c>
      <c r="V1001" s="2"/>
      <c r="X1001" s="2"/>
      <c r="AC1001" s="2"/>
      <c r="AD1001" s="2"/>
    </row>
    <row r="1002" spans="1:30">
      <c r="A1002" s="1" t="str">
        <f t="shared" si="258"/>
        <v>-mbre- : [mbɹɛ]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1</v>
      </c>
      <c r="D1002" s="1">
        <f t="shared" si="274"/>
        <v>0</v>
      </c>
      <c r="E1002" s="7">
        <v>1</v>
      </c>
      <c r="F1002" s="9" t="s">
        <v>2110</v>
      </c>
      <c r="G1002" s="3" t="e">
        <f t="shared" si="260"/>
        <v>#NAME?</v>
      </c>
      <c r="H1002" s="4" t="str">
        <f t="shared" si="261"/>
        <v>mbɹɛ</v>
      </c>
      <c r="I1002" s="4" t="str">
        <f t="shared" si="262"/>
        <v>mbre</v>
      </c>
      <c r="J1002" s="10">
        <f t="shared" si="263"/>
        <v>4</v>
      </c>
      <c r="K1002" s="1">
        <f t="shared" si="264"/>
        <v>4</v>
      </c>
      <c r="L1002" s="10">
        <f t="shared" si="265"/>
        <v>4</v>
      </c>
      <c r="M1002" s="1" t="str">
        <f t="shared" si="266"/>
        <v>-mbre-</v>
      </c>
      <c r="N1002" s="1" t="str">
        <f t="shared" si="267"/>
        <v>[mbɹɛ]</v>
      </c>
      <c r="O1002" s="3" t="e" cm="1">
        <f t="array" ref="O1002">SUM(_xlfn._xlws.FILTER($G$2:$G$2454,_xlfn.MAP($M$2:$M$2454,_xlfn.LAMBDA(_xlpm.x,_xlpm.x=$M1002))))</f>
        <v>#NAME?</v>
      </c>
      <c r="P1002" s="4" t="e">
        <f t="shared" si="268"/>
        <v>#NAME?</v>
      </c>
      <c r="Q1002" s="6" t="e" cm="1">
        <f t="array" ref="Q1002">SUM(_xlfn._xlws.FILTER($G$2:$G$2454,_xlfn.MAP($N$2:$N$2454,_xlfn.LAMBDA(_xlpm.x,_xlpm.x=$N1002))))</f>
        <v>#NAME?</v>
      </c>
      <c r="R1002" s="4" t="e">
        <f t="shared" si="269"/>
        <v>#NAME?</v>
      </c>
      <c r="S1002" s="4" t="e">
        <f t="shared" si="270"/>
        <v>#NAME?</v>
      </c>
      <c r="T1002" s="4" t="e">
        <f t="shared" si="271"/>
        <v>#NAME?</v>
      </c>
      <c r="U1002" s="4" t="e">
        <f t="shared" si="272"/>
        <v>#NAME?</v>
      </c>
      <c r="V1002" s="2"/>
      <c r="X1002" s="2"/>
      <c r="AC1002" s="2"/>
      <c r="AD1002" s="2"/>
    </row>
    <row r="1003" spans="1:30">
      <c r="A1003" s="1" t="str">
        <f t="shared" si="258"/>
        <v>-mbu- : [mbʌ]</v>
      </c>
      <c r="B1003" s="1">
        <f t="shared" si="274"/>
        <v>0</v>
      </c>
      <c r="C1003" s="1">
        <f t="shared" si="274"/>
        <v>1</v>
      </c>
      <c r="D1003" s="1">
        <f t="shared" si="274"/>
        <v>0</v>
      </c>
      <c r="E1003" s="7">
        <v>1</v>
      </c>
      <c r="F1003" s="9" t="s">
        <v>2106</v>
      </c>
      <c r="G1003" s="3" t="e">
        <f t="shared" si="260"/>
        <v>#NAME?</v>
      </c>
      <c r="H1003" s="4" t="str">
        <f t="shared" si="261"/>
        <v>mbʌ</v>
      </c>
      <c r="I1003" s="4" t="str">
        <f t="shared" si="262"/>
        <v>mbu</v>
      </c>
      <c r="J1003" s="10">
        <f t="shared" si="263"/>
        <v>3</v>
      </c>
      <c r="K1003" s="1">
        <f t="shared" si="264"/>
        <v>3</v>
      </c>
      <c r="L1003" s="10">
        <f t="shared" si="265"/>
        <v>3</v>
      </c>
      <c r="M1003" s="1" t="str">
        <f t="shared" si="266"/>
        <v>-mbu-</v>
      </c>
      <c r="N1003" s="1" t="str">
        <f t="shared" si="267"/>
        <v>[mbʌ]</v>
      </c>
      <c r="O1003" s="3" t="e" cm="1">
        <f t="array" ref="O1003">SUM(_xlfn._xlws.FILTER($G$2:$G$2454,_xlfn.MAP($M$2:$M$2454,_xlfn.LAMBDA(_xlpm.x,_xlpm.x=$M1003))))</f>
        <v>#NAME?</v>
      </c>
      <c r="P1003" s="4" t="e">
        <f t="shared" si="268"/>
        <v>#NAME?</v>
      </c>
      <c r="Q1003" s="6" t="e" cm="1">
        <f t="array" ref="Q1003">SUM(_xlfn._xlws.FILTER($G$2:$G$2454,_xlfn.MAP($N$2:$N$2454,_xlfn.LAMBDA(_xlpm.x,_xlpm.x=$N1003))))</f>
        <v>#NAME?</v>
      </c>
      <c r="R1003" s="4" t="e">
        <f t="shared" si="269"/>
        <v>#NAME?</v>
      </c>
      <c r="S1003" s="4" t="e">
        <f t="shared" si="270"/>
        <v>#NAME?</v>
      </c>
      <c r="T1003" s="4" t="e">
        <f t="shared" si="271"/>
        <v>#NAME?</v>
      </c>
      <c r="U1003" s="4" t="e">
        <f t="shared" si="272"/>
        <v>#NAME?</v>
      </c>
      <c r="V1003" s="2"/>
      <c r="X1003" s="2"/>
      <c r="AC1003" s="2"/>
      <c r="AD1003" s="2"/>
    </row>
    <row r="1004" spans="1:30">
      <c r="A1004" s="1" t="str">
        <f t="shared" si="258"/>
        <v>-med- : [md]</v>
      </c>
      <c r="B1004" s="1">
        <f t="shared" si="274"/>
        <v>0</v>
      </c>
      <c r="C1004" s="1">
        <f t="shared" si="274"/>
        <v>1</v>
      </c>
      <c r="D1004" s="1">
        <f t="shared" si="274"/>
        <v>0</v>
      </c>
      <c r="E1004" s="7">
        <v>3</v>
      </c>
      <c r="F1004" s="9" t="s">
        <v>147</v>
      </c>
      <c r="G1004" s="3" t="e">
        <f t="shared" si="260"/>
        <v>#NAME?</v>
      </c>
      <c r="H1004" s="4" t="str">
        <f t="shared" si="261"/>
        <v>md</v>
      </c>
      <c r="I1004" s="4" t="str">
        <f t="shared" si="262"/>
        <v>med</v>
      </c>
      <c r="J1004" s="10">
        <f t="shared" si="263"/>
        <v>2</v>
      </c>
      <c r="K1004" s="1">
        <f t="shared" si="264"/>
        <v>3</v>
      </c>
      <c r="L1004" s="10">
        <f t="shared" si="265"/>
        <v>3</v>
      </c>
      <c r="M1004" s="1" t="str">
        <f t="shared" si="266"/>
        <v>-med-</v>
      </c>
      <c r="N1004" s="1" t="str">
        <f t="shared" si="267"/>
        <v>[md]</v>
      </c>
      <c r="O1004" s="3" t="e" cm="1">
        <f t="array" ref="O1004">SUM(_xlfn._xlws.FILTER($G$2:$G$2454,_xlfn.MAP($M$2:$M$2454,_xlfn.LAMBDA(_xlpm.x,_xlpm.x=$M1004))))</f>
        <v>#NAME?</v>
      </c>
      <c r="P1004" s="4" t="e">
        <f t="shared" si="268"/>
        <v>#NAME?</v>
      </c>
      <c r="Q1004" s="6" t="e" cm="1">
        <f t="array" ref="Q1004">SUM(_xlfn._xlws.FILTER($G$2:$G$2454,_xlfn.MAP($N$2:$N$2454,_xlfn.LAMBDA(_xlpm.x,_xlpm.x=$N1004))))</f>
        <v>#NAME?</v>
      </c>
      <c r="R1004" s="4" t="e">
        <f t="shared" si="269"/>
        <v>#NAME?</v>
      </c>
      <c r="S1004" s="4" t="e">
        <f t="shared" si="270"/>
        <v>#NAME?</v>
      </c>
      <c r="T1004" s="4" t="e">
        <f t="shared" si="271"/>
        <v>#NAME?</v>
      </c>
      <c r="U1004" s="4" t="e">
        <f t="shared" si="272"/>
        <v>#NAME?</v>
      </c>
      <c r="V1004" s="2"/>
      <c r="X1004" s="2"/>
      <c r="AC1004" s="2"/>
      <c r="AD1004" s="2"/>
    </row>
    <row r="1005" spans="1:30">
      <c r="A1005" s="1" t="str">
        <f t="shared" si="258"/>
        <v>-mely- : [mlɪ]</v>
      </c>
      <c r="B1005" s="1">
        <f t="shared" si="274"/>
        <v>0</v>
      </c>
      <c r="C1005" s="1">
        <f t="shared" si="274"/>
        <v>1</v>
      </c>
      <c r="D1005" s="1">
        <f t="shared" si="274"/>
        <v>0</v>
      </c>
      <c r="E1005" s="7">
        <v>1</v>
      </c>
      <c r="F1005" s="9" t="s">
        <v>741</v>
      </c>
      <c r="G1005" s="3" t="e">
        <f t="shared" si="260"/>
        <v>#NAME?</v>
      </c>
      <c r="H1005" s="4" t="str">
        <f t="shared" si="261"/>
        <v>mlɪ</v>
      </c>
      <c r="I1005" s="4" t="str">
        <f t="shared" si="262"/>
        <v>mely</v>
      </c>
      <c r="J1005" s="10">
        <f t="shared" si="263"/>
        <v>3</v>
      </c>
      <c r="K1005" s="1">
        <f t="shared" si="264"/>
        <v>4</v>
      </c>
      <c r="L1005" s="10">
        <f t="shared" si="265"/>
        <v>4</v>
      </c>
      <c r="M1005" s="1" t="str">
        <f t="shared" si="266"/>
        <v>-mely-</v>
      </c>
      <c r="N1005" s="1" t="str">
        <f t="shared" si="267"/>
        <v>[mlɪ]</v>
      </c>
      <c r="O1005" s="3" t="e" cm="1">
        <f t="array" ref="O1005">SUM(_xlfn._xlws.FILTER($G$2:$G$2454,_xlfn.MAP($M$2:$M$2454,_xlfn.LAMBDA(_xlpm.x,_xlpm.x=$M1005))))</f>
        <v>#NAME?</v>
      </c>
      <c r="P1005" s="4" t="e">
        <f t="shared" si="268"/>
        <v>#NAME?</v>
      </c>
      <c r="Q1005" s="6" t="e" cm="1">
        <f t="array" ref="Q1005">SUM(_xlfn._xlws.FILTER($G$2:$G$2454,_xlfn.MAP($N$2:$N$2454,_xlfn.LAMBDA(_xlpm.x,_xlpm.x=$N1005))))</f>
        <v>#NAME?</v>
      </c>
      <c r="R1005" s="4" t="e">
        <f t="shared" si="269"/>
        <v>#NAME?</v>
      </c>
      <c r="S1005" s="4" t="e">
        <f t="shared" si="270"/>
        <v>#NAME?</v>
      </c>
      <c r="T1005" s="4" t="e">
        <f t="shared" si="271"/>
        <v>#NAME?</v>
      </c>
      <c r="U1005" s="4" t="e">
        <f t="shared" si="272"/>
        <v>#NAME?</v>
      </c>
      <c r="V1005" s="2"/>
      <c r="X1005" s="2"/>
      <c r="AC1005" s="2"/>
      <c r="AD1005" s="2"/>
    </row>
    <row r="1006" spans="1:30">
      <c r="A1006" s="1" t="str">
        <f t="shared" si="258"/>
        <v>-meti- : [mtaɪ]</v>
      </c>
      <c r="B1006" s="1">
        <f t="shared" si="274"/>
        <v>0</v>
      </c>
      <c r="C1006" s="1">
        <f t="shared" si="274"/>
        <v>1</v>
      </c>
      <c r="D1006" s="1">
        <f t="shared" si="274"/>
        <v>0</v>
      </c>
      <c r="E1006" s="7">
        <v>1</v>
      </c>
      <c r="F1006" s="9" t="s">
        <v>742</v>
      </c>
      <c r="G1006" s="3" t="e">
        <f t="shared" si="260"/>
        <v>#NAME?</v>
      </c>
      <c r="H1006" s="1" t="str">
        <f t="shared" si="261"/>
        <v>mtaɪ</v>
      </c>
      <c r="I1006" s="1" t="str">
        <f t="shared" si="262"/>
        <v>meti</v>
      </c>
      <c r="J1006" s="10">
        <f t="shared" si="263"/>
        <v>4</v>
      </c>
      <c r="K1006" s="1">
        <f t="shared" si="264"/>
        <v>4</v>
      </c>
      <c r="L1006" s="10">
        <f t="shared" si="265"/>
        <v>4</v>
      </c>
      <c r="M1006" s="1" t="str">
        <f t="shared" si="266"/>
        <v>-meti-</v>
      </c>
      <c r="N1006" s="1" t="str">
        <f t="shared" si="267"/>
        <v>[mtaɪ]</v>
      </c>
      <c r="O1006" s="3" t="e" cm="1">
        <f t="array" ref="O1006">SUM(_xlfn._xlws.FILTER($G$2:$G$2454,_xlfn.MAP($M$2:$M$2454,_xlfn.LAMBDA(_xlpm.x,_xlpm.x=$M1006))))</f>
        <v>#NAME?</v>
      </c>
      <c r="P1006" s="4" t="e">
        <f t="shared" si="268"/>
        <v>#NAME?</v>
      </c>
      <c r="Q1006" s="6" t="e" cm="1">
        <f t="array" ref="Q1006">SUM(_xlfn._xlws.FILTER($G$2:$G$2454,_xlfn.MAP($N$2:$N$2454,_xlfn.LAMBDA(_xlpm.x,_xlpm.x=$N1006))))</f>
        <v>#NAME?</v>
      </c>
      <c r="R1006" s="4" t="e">
        <f t="shared" si="269"/>
        <v>#NAME?</v>
      </c>
      <c r="S1006" s="4" t="e">
        <f t="shared" si="270"/>
        <v>#NAME?</v>
      </c>
      <c r="T1006" s="4" t="e">
        <f t="shared" si="271"/>
        <v>#NAME?</v>
      </c>
      <c r="U1006" s="4" t="e">
        <f t="shared" si="272"/>
        <v>#NAME?</v>
      </c>
      <c r="V1006" s="2"/>
      <c r="X1006" s="2"/>
      <c r="AC1006" s="2"/>
      <c r="AD1006" s="2"/>
    </row>
    <row r="1007" spans="1:30">
      <c r="A1007" s="1" t="str">
        <f t="shared" si="258"/>
        <v>-mfo- : [mfə]</v>
      </c>
      <c r="B1007" s="1">
        <f t="shared" si="274"/>
        <v>0</v>
      </c>
      <c r="C1007" s="1">
        <f t="shared" si="274"/>
        <v>1</v>
      </c>
      <c r="D1007" s="1">
        <f t="shared" si="274"/>
        <v>0</v>
      </c>
      <c r="E1007" s="7">
        <v>3</v>
      </c>
      <c r="F1007" s="9" t="s">
        <v>468</v>
      </c>
      <c r="G1007" s="3" t="e">
        <f t="shared" si="260"/>
        <v>#NAME?</v>
      </c>
      <c r="H1007" s="4" t="str">
        <f t="shared" si="261"/>
        <v>mfə</v>
      </c>
      <c r="I1007" s="4" t="str">
        <f t="shared" si="262"/>
        <v>mfo</v>
      </c>
      <c r="J1007" s="10">
        <f t="shared" si="263"/>
        <v>3</v>
      </c>
      <c r="K1007" s="1">
        <f t="shared" si="264"/>
        <v>3</v>
      </c>
      <c r="L1007" s="10">
        <f t="shared" si="265"/>
        <v>3</v>
      </c>
      <c r="M1007" s="1" t="str">
        <f t="shared" si="266"/>
        <v>-mfo-</v>
      </c>
      <c r="N1007" s="1" t="str">
        <f t="shared" si="267"/>
        <v>[mfə]</v>
      </c>
      <c r="O1007" s="3" t="e" cm="1">
        <f t="array" ref="O1007">SUM(_xlfn._xlws.FILTER($G$2:$G$2454,_xlfn.MAP($M$2:$M$2454,_xlfn.LAMBDA(_xlpm.x,_xlpm.x=$M1007))))</f>
        <v>#NAME?</v>
      </c>
      <c r="P1007" s="4" t="e">
        <f t="shared" si="268"/>
        <v>#NAME?</v>
      </c>
      <c r="Q1007" s="6" t="e" cm="1">
        <f t="array" ref="Q1007">SUM(_xlfn._xlws.FILTER($G$2:$G$2454,_xlfn.MAP($N$2:$N$2454,_xlfn.LAMBDA(_xlpm.x,_xlpm.x=$N1007))))</f>
        <v>#NAME?</v>
      </c>
      <c r="R1007" s="4" t="e">
        <f t="shared" si="269"/>
        <v>#NAME?</v>
      </c>
      <c r="S1007" s="4" t="e">
        <f t="shared" si="270"/>
        <v>#NAME?</v>
      </c>
      <c r="T1007" s="4" t="e">
        <f t="shared" si="271"/>
        <v>#NAME?</v>
      </c>
      <c r="U1007" s="4" t="e">
        <f t="shared" si="272"/>
        <v>#NAME?</v>
      </c>
      <c r="V1007" s="2"/>
      <c r="X1007" s="2"/>
      <c r="AC1007" s="2"/>
      <c r="AD1007" s="2"/>
    </row>
    <row r="1008" spans="1:30">
      <c r="A1008" s="1" t="str">
        <f t="shared" si="258"/>
        <v>-mfrey- : [mfɹɪ]</v>
      </c>
      <c r="B1008" s="1">
        <f t="shared" si="274"/>
        <v>0</v>
      </c>
      <c r="C1008" s="1">
        <f t="shared" si="274"/>
        <v>1</v>
      </c>
      <c r="D1008" s="1">
        <f t="shared" si="274"/>
        <v>0</v>
      </c>
      <c r="E1008" s="7">
        <v>1</v>
      </c>
      <c r="F1008" s="9" t="s">
        <v>2115</v>
      </c>
      <c r="G1008" s="3" t="e">
        <f t="shared" si="260"/>
        <v>#NAME?</v>
      </c>
      <c r="H1008" s="4" t="str">
        <f t="shared" si="261"/>
        <v>mfɹɪ</v>
      </c>
      <c r="I1008" s="4" t="str">
        <f t="shared" si="262"/>
        <v>mfrey</v>
      </c>
      <c r="J1008" s="10">
        <f t="shared" si="263"/>
        <v>4</v>
      </c>
      <c r="K1008" s="1">
        <f t="shared" si="264"/>
        <v>5</v>
      </c>
      <c r="L1008" s="10">
        <f t="shared" si="265"/>
        <v>5</v>
      </c>
      <c r="M1008" s="1" t="str">
        <f t="shared" si="266"/>
        <v>-mfrey-</v>
      </c>
      <c r="N1008" s="1" t="str">
        <f t="shared" si="267"/>
        <v>[mfɹɪ]</v>
      </c>
      <c r="O1008" s="3" t="e" cm="1">
        <f t="array" ref="O1008">SUM(_xlfn._xlws.FILTER($G$2:$G$2454,_xlfn.MAP($M$2:$M$2454,_xlfn.LAMBDA(_xlpm.x,_xlpm.x=$M1008))))</f>
        <v>#NAME?</v>
      </c>
      <c r="P1008" s="4" t="e">
        <f t="shared" si="268"/>
        <v>#NAME?</v>
      </c>
      <c r="Q1008" s="6" t="e" cm="1">
        <f t="array" ref="Q1008">SUM(_xlfn._xlws.FILTER($G$2:$G$2454,_xlfn.MAP($N$2:$N$2454,_xlfn.LAMBDA(_xlpm.x,_xlpm.x=$N1008))))</f>
        <v>#NAME?</v>
      </c>
      <c r="R1008" s="4" t="e">
        <f t="shared" si="269"/>
        <v>#NAME?</v>
      </c>
      <c r="S1008" s="4" t="e">
        <f t="shared" si="270"/>
        <v>#NAME?</v>
      </c>
      <c r="T1008" s="4" t="e">
        <f t="shared" si="271"/>
        <v>#NAME?</v>
      </c>
      <c r="U1008" s="4" t="e">
        <f t="shared" si="272"/>
        <v>#NAME?</v>
      </c>
      <c r="V1008" s="2"/>
      <c r="X1008" s="2"/>
      <c r="AC1008" s="2"/>
      <c r="AD1008" s="2"/>
    </row>
    <row r="1009" spans="1:30">
      <c r="A1009" s="1" t="str">
        <f t="shared" si="258"/>
        <v>-mfy- : [mfɪ]</v>
      </c>
      <c r="B1009" s="1">
        <f t="shared" si="274"/>
        <v>0</v>
      </c>
      <c r="C1009" s="1">
        <f t="shared" si="274"/>
        <v>1</v>
      </c>
      <c r="D1009" s="1">
        <f t="shared" si="274"/>
        <v>0</v>
      </c>
      <c r="E1009" s="7">
        <v>1</v>
      </c>
      <c r="F1009" s="9" t="s">
        <v>2114</v>
      </c>
      <c r="G1009" s="3" t="e">
        <f t="shared" si="260"/>
        <v>#NAME?</v>
      </c>
      <c r="H1009" s="4" t="str">
        <f t="shared" si="261"/>
        <v>mfɪ</v>
      </c>
      <c r="I1009" s="4" t="str">
        <f t="shared" si="262"/>
        <v>mfy</v>
      </c>
      <c r="J1009" s="10">
        <f t="shared" si="263"/>
        <v>3</v>
      </c>
      <c r="K1009" s="1">
        <f t="shared" si="264"/>
        <v>3</v>
      </c>
      <c r="L1009" s="10">
        <f t="shared" si="265"/>
        <v>3</v>
      </c>
      <c r="M1009" s="1" t="str">
        <f t="shared" si="266"/>
        <v>-mfy-</v>
      </c>
      <c r="N1009" s="1" t="str">
        <f t="shared" si="267"/>
        <v>[mfɪ]</v>
      </c>
      <c r="O1009" s="3" t="e" cm="1">
        <f t="array" ref="O1009">SUM(_xlfn._xlws.FILTER($G$2:$G$2454,_xlfn.MAP($M$2:$M$2454,_xlfn.LAMBDA(_xlpm.x,_xlpm.x=$M1009))))</f>
        <v>#NAME?</v>
      </c>
      <c r="P1009" s="4" t="e">
        <f t="shared" si="268"/>
        <v>#NAME?</v>
      </c>
      <c r="Q1009" s="6" t="e" cm="1">
        <f t="array" ref="Q1009">SUM(_xlfn._xlws.FILTER($G$2:$G$2454,_xlfn.MAP($N$2:$N$2454,_xlfn.LAMBDA(_xlpm.x,_xlpm.x=$N1009))))</f>
        <v>#NAME?</v>
      </c>
      <c r="R1009" s="4" t="e">
        <f t="shared" si="269"/>
        <v>#NAME?</v>
      </c>
      <c r="S1009" s="4" t="e">
        <f t="shared" si="270"/>
        <v>#NAME?</v>
      </c>
      <c r="T1009" s="4" t="e">
        <f t="shared" si="271"/>
        <v>#NAME?</v>
      </c>
      <c r="U1009" s="4" t="e">
        <f t="shared" si="272"/>
        <v>#NAME?</v>
      </c>
      <c r="V1009" s="2"/>
      <c r="X1009" s="2"/>
      <c r="AC1009" s="2"/>
      <c r="AD1009" s="2"/>
    </row>
    <row r="1010" spans="1:30">
      <c r="A1010" s="1" t="str">
        <f t="shared" si="258"/>
        <v>-mney- : [mnɪ]</v>
      </c>
      <c r="B1010" s="1">
        <f t="shared" si="274"/>
        <v>0</v>
      </c>
      <c r="C1010" s="1">
        <f t="shared" si="274"/>
        <v>1</v>
      </c>
      <c r="D1010" s="1">
        <f t="shared" si="274"/>
        <v>0</v>
      </c>
      <c r="E1010" s="7">
        <v>1</v>
      </c>
      <c r="F1010" s="9" t="s">
        <v>743</v>
      </c>
      <c r="G1010" s="3" t="e">
        <f t="shared" si="260"/>
        <v>#NAME?</v>
      </c>
      <c r="H1010" s="4" t="str">
        <f t="shared" si="261"/>
        <v>mnɪ</v>
      </c>
      <c r="I1010" s="4" t="str">
        <f t="shared" si="262"/>
        <v>mney</v>
      </c>
      <c r="J1010" s="10">
        <f t="shared" si="263"/>
        <v>3</v>
      </c>
      <c r="K1010" s="1">
        <f t="shared" si="264"/>
        <v>4</v>
      </c>
      <c r="L1010" s="10">
        <f t="shared" si="265"/>
        <v>4</v>
      </c>
      <c r="M1010" s="1" t="str">
        <f t="shared" si="266"/>
        <v>-mney-</v>
      </c>
      <c r="N1010" s="1" t="str">
        <f t="shared" si="267"/>
        <v>[mnɪ]</v>
      </c>
      <c r="O1010" s="3" t="e" cm="1">
        <f t="array" ref="O1010">SUM(_xlfn._xlws.FILTER($G$2:$G$2454,_xlfn.MAP($M$2:$M$2454,_xlfn.LAMBDA(_xlpm.x,_xlpm.x=$M1010))))</f>
        <v>#NAME?</v>
      </c>
      <c r="P1010" s="4" t="e">
        <f t="shared" si="268"/>
        <v>#NAME?</v>
      </c>
      <c r="Q1010" s="6" t="e" cm="1">
        <f t="array" ref="Q1010">SUM(_xlfn._xlws.FILTER($G$2:$G$2454,_xlfn.MAP($N$2:$N$2454,_xlfn.LAMBDA(_xlpm.x,_xlpm.x=$N1010))))</f>
        <v>#NAME?</v>
      </c>
      <c r="R1010" s="4" t="e">
        <f t="shared" si="269"/>
        <v>#NAME?</v>
      </c>
      <c r="S1010" s="4" t="e">
        <f t="shared" si="270"/>
        <v>#NAME?</v>
      </c>
      <c r="T1010" s="4" t="e">
        <f t="shared" si="271"/>
        <v>#NAME?</v>
      </c>
      <c r="U1010" s="4" t="e">
        <f t="shared" si="272"/>
        <v>#NAME?</v>
      </c>
      <c r="V1010" s="2"/>
      <c r="X1010" s="2"/>
      <c r="AC1010" s="2"/>
      <c r="AD1010" s="2"/>
    </row>
    <row r="1011" spans="1:30">
      <c r="A1011" s="1" t="str">
        <f t="shared" si="258"/>
        <v>-mpai- : [mpeɪ]</v>
      </c>
      <c r="B1011" s="1">
        <f t="shared" si="274"/>
        <v>0</v>
      </c>
      <c r="C1011" s="1">
        <f t="shared" si="274"/>
        <v>1</v>
      </c>
      <c r="D1011" s="1">
        <f t="shared" si="274"/>
        <v>0</v>
      </c>
      <c r="E1011" s="7">
        <v>1</v>
      </c>
      <c r="F1011" s="9" t="s">
        <v>1004</v>
      </c>
      <c r="G1011" s="3" t="e">
        <f t="shared" si="260"/>
        <v>#NAME?</v>
      </c>
      <c r="H1011" s="4" t="str">
        <f t="shared" si="261"/>
        <v>mpeɪ</v>
      </c>
      <c r="I1011" s="4" t="str">
        <f t="shared" si="262"/>
        <v>mpai</v>
      </c>
      <c r="J1011" s="10">
        <f t="shared" si="263"/>
        <v>4</v>
      </c>
      <c r="K1011" s="1">
        <f t="shared" si="264"/>
        <v>4</v>
      </c>
      <c r="L1011" s="10">
        <f t="shared" si="265"/>
        <v>4</v>
      </c>
      <c r="M1011" s="1" t="str">
        <f t="shared" si="266"/>
        <v>-mpai-</v>
      </c>
      <c r="N1011" s="1" t="str">
        <f t="shared" si="267"/>
        <v>[mpeɪ]</v>
      </c>
      <c r="O1011" s="3" t="e" cm="1">
        <f t="array" ref="O1011">SUM(_xlfn._xlws.FILTER($G$2:$G$2454,_xlfn.MAP($M$2:$M$2454,_xlfn.LAMBDA(_xlpm.x,_xlpm.x=$M1011))))</f>
        <v>#NAME?</v>
      </c>
      <c r="P1011" s="4" t="e">
        <f t="shared" si="268"/>
        <v>#NAME?</v>
      </c>
      <c r="Q1011" s="6" t="e" cm="1">
        <f t="array" ref="Q1011">SUM(_xlfn._xlws.FILTER($G$2:$G$2454,_xlfn.MAP($N$2:$N$2454,_xlfn.LAMBDA(_xlpm.x,_xlpm.x=$N1011))))</f>
        <v>#NAME?</v>
      </c>
      <c r="R1011" s="4" t="e">
        <f t="shared" si="269"/>
        <v>#NAME?</v>
      </c>
      <c r="S1011" s="4" t="e">
        <f t="shared" si="270"/>
        <v>#NAME?</v>
      </c>
      <c r="T1011" s="4" t="e">
        <f t="shared" si="271"/>
        <v>#NAME?</v>
      </c>
      <c r="U1011" s="4" t="e">
        <f t="shared" si="272"/>
        <v>#NAME?</v>
      </c>
      <c r="V1011" s="2"/>
      <c r="X1011" s="2"/>
      <c r="AC1011" s="2"/>
      <c r="AD1011" s="2"/>
    </row>
    <row r="1012" spans="1:30">
      <c r="A1012" s="1" t="str">
        <f t="shared" si="258"/>
        <v>-mpbe- : [mbɛ]</v>
      </c>
      <c r="B1012" s="1">
        <f t="shared" si="274"/>
        <v>0</v>
      </c>
      <c r="C1012" s="1">
        <f t="shared" si="274"/>
        <v>1</v>
      </c>
      <c r="D1012" s="1">
        <f t="shared" si="274"/>
        <v>0</v>
      </c>
      <c r="E1012" s="7">
        <v>1</v>
      </c>
      <c r="F1012" s="9" t="s">
        <v>2107</v>
      </c>
      <c r="G1012" s="3" t="e">
        <f t="shared" si="260"/>
        <v>#NAME?</v>
      </c>
      <c r="H1012" s="4" t="str">
        <f t="shared" si="261"/>
        <v>mbɛ</v>
      </c>
      <c r="I1012" s="4" t="str">
        <f t="shared" si="262"/>
        <v>mpbe</v>
      </c>
      <c r="J1012" s="10">
        <f t="shared" si="263"/>
        <v>3</v>
      </c>
      <c r="K1012" s="1">
        <f t="shared" si="264"/>
        <v>4</v>
      </c>
      <c r="L1012" s="10">
        <f t="shared" si="265"/>
        <v>4</v>
      </c>
      <c r="M1012" s="1" t="str">
        <f t="shared" si="266"/>
        <v>-mpbe-</v>
      </c>
      <c r="N1012" s="1" t="str">
        <f t="shared" si="267"/>
        <v>[mbɛ]</v>
      </c>
      <c r="O1012" s="3" t="e" cm="1">
        <f t="array" ref="O1012">SUM(_xlfn._xlws.FILTER($G$2:$G$2454,_xlfn.MAP($M$2:$M$2454,_xlfn.LAMBDA(_xlpm.x,_xlpm.x=$M1012))))</f>
        <v>#NAME?</v>
      </c>
      <c r="P1012" s="4" t="e">
        <f t="shared" si="268"/>
        <v>#NAME?</v>
      </c>
      <c r="Q1012" s="6" t="e" cm="1">
        <f t="array" ref="Q1012">SUM(_xlfn._xlws.FILTER($G$2:$G$2454,_xlfn.MAP($N$2:$N$2454,_xlfn.LAMBDA(_xlpm.x,_xlpm.x=$N1012))))</f>
        <v>#NAME?</v>
      </c>
      <c r="R1012" s="4" t="e">
        <f t="shared" si="269"/>
        <v>#NAME?</v>
      </c>
      <c r="S1012" s="4" t="e">
        <f t="shared" si="270"/>
        <v>#NAME?</v>
      </c>
      <c r="T1012" s="4" t="e">
        <f t="shared" si="271"/>
        <v>#NAME?</v>
      </c>
      <c r="U1012" s="4" t="e">
        <f t="shared" si="272"/>
        <v>#NAME?</v>
      </c>
      <c r="V1012" s="2"/>
      <c r="X1012" s="2"/>
      <c r="AC1012" s="2"/>
      <c r="AD1012" s="2"/>
    </row>
    <row r="1013" spans="1:30">
      <c r="A1013" s="1" t="str">
        <f t="shared" si="258"/>
        <v>-mpera- : [mpɹə]</v>
      </c>
      <c r="B1013" s="1">
        <f t="shared" si="274"/>
        <v>0</v>
      </c>
      <c r="C1013" s="1">
        <f t="shared" si="274"/>
        <v>1</v>
      </c>
      <c r="D1013" s="1">
        <f t="shared" si="274"/>
        <v>0</v>
      </c>
      <c r="E1013" s="7">
        <v>2</v>
      </c>
      <c r="F1013" s="9" t="s">
        <v>483</v>
      </c>
      <c r="G1013" s="3" t="e">
        <f t="shared" si="260"/>
        <v>#NAME?</v>
      </c>
      <c r="H1013" s="1" t="str">
        <f t="shared" si="261"/>
        <v>mpɹə</v>
      </c>
      <c r="I1013" s="1" t="str">
        <f t="shared" si="262"/>
        <v>mpera</v>
      </c>
      <c r="J1013" s="10">
        <f t="shared" si="263"/>
        <v>4</v>
      </c>
      <c r="K1013" s="1">
        <f t="shared" si="264"/>
        <v>5</v>
      </c>
      <c r="L1013" s="10">
        <f t="shared" si="265"/>
        <v>5</v>
      </c>
      <c r="M1013" s="1" t="str">
        <f t="shared" si="266"/>
        <v>-mpera-</v>
      </c>
      <c r="N1013" s="1" t="str">
        <f t="shared" si="267"/>
        <v>[mpɹə]</v>
      </c>
      <c r="O1013" s="3" t="e" cm="1">
        <f t="array" ref="O1013">SUM(_xlfn._xlws.FILTER($G$2:$G$2454,_xlfn.MAP($M$2:$M$2454,_xlfn.LAMBDA(_xlpm.x,_xlpm.x=$M1013))))</f>
        <v>#NAME?</v>
      </c>
      <c r="P1013" s="4" t="e">
        <f t="shared" si="268"/>
        <v>#NAME?</v>
      </c>
      <c r="Q1013" s="6" t="e" cm="1">
        <f t="array" ref="Q1013">SUM(_xlfn._xlws.FILTER($G$2:$G$2454,_xlfn.MAP($N$2:$N$2454,_xlfn.LAMBDA(_xlpm.x,_xlpm.x=$N1013))))</f>
        <v>#NAME?</v>
      </c>
      <c r="R1013" s="4" t="e">
        <f t="shared" si="269"/>
        <v>#NAME?</v>
      </c>
      <c r="S1013" s="4" t="e">
        <f t="shared" si="270"/>
        <v>#NAME?</v>
      </c>
      <c r="T1013" s="4" t="e">
        <f t="shared" si="271"/>
        <v>#NAME?</v>
      </c>
      <c r="U1013" s="4" t="e">
        <f t="shared" si="272"/>
        <v>#NAME?</v>
      </c>
      <c r="V1013" s="2"/>
      <c r="X1013" s="2"/>
      <c r="AC1013" s="2"/>
      <c r="AD1013" s="2"/>
    </row>
    <row r="1014" spans="1:30">
      <c r="A1014" s="1" t="str">
        <f t="shared" si="258"/>
        <v>-mpi- : [mpaɪ]</v>
      </c>
      <c r="B1014" s="1">
        <f t="shared" si="274"/>
        <v>0</v>
      </c>
      <c r="C1014" s="1">
        <f t="shared" si="274"/>
        <v>1</v>
      </c>
      <c r="D1014" s="1">
        <f t="shared" si="274"/>
        <v>0</v>
      </c>
      <c r="E1014" s="7">
        <v>1</v>
      </c>
      <c r="F1014" s="9" t="s">
        <v>852</v>
      </c>
      <c r="G1014" s="3" t="e">
        <f t="shared" si="260"/>
        <v>#NAME?</v>
      </c>
      <c r="H1014" s="1" t="str">
        <f t="shared" si="261"/>
        <v>mpaɪ</v>
      </c>
      <c r="I1014" s="1" t="str">
        <f t="shared" si="262"/>
        <v>mpi</v>
      </c>
      <c r="J1014" s="10">
        <f t="shared" si="263"/>
        <v>4</v>
      </c>
      <c r="K1014" s="1">
        <f t="shared" si="264"/>
        <v>3</v>
      </c>
      <c r="L1014" s="10">
        <f t="shared" si="265"/>
        <v>4</v>
      </c>
      <c r="M1014" s="1" t="str">
        <f t="shared" si="266"/>
        <v>-mpi-</v>
      </c>
      <c r="N1014" s="1" t="str">
        <f t="shared" si="267"/>
        <v>[mpaɪ]</v>
      </c>
      <c r="O1014" s="3" t="e" cm="1">
        <f t="array" ref="O1014">SUM(_xlfn._xlws.FILTER($G$2:$G$2454,_xlfn.MAP($M$2:$M$2454,_xlfn.LAMBDA(_xlpm.x,_xlpm.x=$M1014))))</f>
        <v>#NAME?</v>
      </c>
      <c r="P1014" s="4" t="e">
        <f t="shared" si="268"/>
        <v>#NAME?</v>
      </c>
      <c r="Q1014" s="6" t="e" cm="1">
        <f t="array" ref="Q1014">SUM(_xlfn._xlws.FILTER($G$2:$G$2454,_xlfn.MAP($N$2:$N$2454,_xlfn.LAMBDA(_xlpm.x,_xlpm.x=$N1014))))</f>
        <v>#NAME?</v>
      </c>
      <c r="R1014" s="4" t="e">
        <f t="shared" si="269"/>
        <v>#NAME?</v>
      </c>
      <c r="S1014" s="4" t="e">
        <f t="shared" si="270"/>
        <v>#NAME?</v>
      </c>
      <c r="T1014" s="4" t="e">
        <f t="shared" si="271"/>
        <v>#NAME?</v>
      </c>
      <c r="U1014" s="4" t="e">
        <f t="shared" si="272"/>
        <v>#NAME?</v>
      </c>
      <c r="V1014" s="2"/>
      <c r="X1014" s="2"/>
      <c r="AC1014" s="2"/>
      <c r="AD1014" s="2"/>
    </row>
    <row r="1015" spans="1:30">
      <c r="A1015" s="1" t="str">
        <f t="shared" si="258"/>
        <v>-mplai- : [mpleɪ]</v>
      </c>
      <c r="B1015" s="1">
        <f t="shared" si="274"/>
        <v>0</v>
      </c>
      <c r="C1015" s="1">
        <f t="shared" si="274"/>
        <v>1</v>
      </c>
      <c r="D1015" s="1">
        <f t="shared" si="274"/>
        <v>0</v>
      </c>
      <c r="E1015" s="7">
        <v>2</v>
      </c>
      <c r="F1015" s="9" t="s">
        <v>484</v>
      </c>
      <c r="G1015" s="3" t="e">
        <f t="shared" si="260"/>
        <v>#NAME?</v>
      </c>
      <c r="H1015" s="1" t="str">
        <f t="shared" si="261"/>
        <v>mpleɪ</v>
      </c>
      <c r="I1015" s="1" t="str">
        <f t="shared" si="262"/>
        <v>mplai</v>
      </c>
      <c r="J1015" s="10">
        <f t="shared" si="263"/>
        <v>5</v>
      </c>
      <c r="K1015" s="1">
        <f t="shared" si="264"/>
        <v>5</v>
      </c>
      <c r="L1015" s="10">
        <f t="shared" si="265"/>
        <v>5</v>
      </c>
      <c r="M1015" s="1" t="str">
        <f t="shared" si="266"/>
        <v>-mplai-</v>
      </c>
      <c r="N1015" s="1" t="str">
        <f t="shared" si="267"/>
        <v>[mpleɪ]</v>
      </c>
      <c r="O1015" s="3" t="e" cm="1">
        <f t="array" ref="O1015">SUM(_xlfn._xlws.FILTER($G$2:$G$2454,_xlfn.MAP($M$2:$M$2454,_xlfn.LAMBDA(_xlpm.x,_xlpm.x=$M1015))))</f>
        <v>#NAME?</v>
      </c>
      <c r="P1015" s="4" t="e">
        <f t="shared" si="268"/>
        <v>#NAME?</v>
      </c>
      <c r="Q1015" s="6" t="e" cm="1">
        <f t="array" ref="Q1015">SUM(_xlfn._xlws.FILTER($G$2:$G$2454,_xlfn.MAP($N$2:$N$2454,_xlfn.LAMBDA(_xlpm.x,_xlpm.x=$N1015))))</f>
        <v>#NAME?</v>
      </c>
      <c r="R1015" s="4" t="e">
        <f t="shared" si="269"/>
        <v>#NAME?</v>
      </c>
      <c r="S1015" s="4" t="e">
        <f t="shared" si="270"/>
        <v>#NAME?</v>
      </c>
      <c r="T1015" s="4" t="e">
        <f t="shared" si="271"/>
        <v>#NAME?</v>
      </c>
      <c r="U1015" s="4" t="e">
        <f t="shared" si="272"/>
        <v>#NAME?</v>
      </c>
      <c r="V1015" s="2"/>
      <c r="X1015" s="2"/>
      <c r="AC1015" s="2"/>
      <c r="AD1015" s="2"/>
    </row>
    <row r="1016" spans="1:30">
      <c r="A1016" s="1" t="str">
        <f t="shared" si="258"/>
        <v>-mples- : [mplz]</v>
      </c>
      <c r="B1016" s="1">
        <f t="shared" si="274"/>
        <v>0</v>
      </c>
      <c r="C1016" s="1">
        <f t="shared" si="274"/>
        <v>1</v>
      </c>
      <c r="D1016" s="1">
        <f t="shared" si="274"/>
        <v>0</v>
      </c>
      <c r="E1016" s="7">
        <v>1</v>
      </c>
      <c r="F1016" s="9" t="s">
        <v>156</v>
      </c>
      <c r="G1016" s="3" t="e">
        <f t="shared" si="260"/>
        <v>#NAME?</v>
      </c>
      <c r="H1016" s="4" t="str">
        <f t="shared" si="261"/>
        <v>mplz</v>
      </c>
      <c r="I1016" s="4" t="str">
        <f t="shared" si="262"/>
        <v>mples</v>
      </c>
      <c r="J1016" s="10">
        <f t="shared" si="263"/>
        <v>4</v>
      </c>
      <c r="K1016" s="1">
        <f t="shared" si="264"/>
        <v>5</v>
      </c>
      <c r="L1016" s="10">
        <f t="shared" si="265"/>
        <v>5</v>
      </c>
      <c r="M1016" s="1" t="str">
        <f t="shared" si="266"/>
        <v>-mples-</v>
      </c>
      <c r="N1016" s="1" t="str">
        <f t="shared" si="267"/>
        <v>[mplz]</v>
      </c>
      <c r="O1016" s="3" t="e" cm="1">
        <f t="array" ref="O1016">SUM(_xlfn._xlws.FILTER($G$2:$G$2454,_xlfn.MAP($M$2:$M$2454,_xlfn.LAMBDA(_xlpm.x,_xlpm.x=$M1016))))</f>
        <v>#NAME?</v>
      </c>
      <c r="P1016" s="4" t="e">
        <f t="shared" si="268"/>
        <v>#NAME?</v>
      </c>
      <c r="Q1016" s="6" t="e" cm="1">
        <f t="array" ref="Q1016">SUM(_xlfn._xlws.FILTER($G$2:$G$2454,_xlfn.MAP($N$2:$N$2454,_xlfn.LAMBDA(_xlpm.x,_xlpm.x=$N1016))))</f>
        <v>#NAME?</v>
      </c>
      <c r="R1016" s="4" t="e">
        <f t="shared" si="269"/>
        <v>#NAME?</v>
      </c>
      <c r="S1016" s="4" t="e">
        <f t="shared" si="270"/>
        <v>#NAME?</v>
      </c>
      <c r="T1016" s="4" t="e">
        <f t="shared" si="271"/>
        <v>#NAME?</v>
      </c>
      <c r="U1016" s="4" t="e">
        <f t="shared" si="272"/>
        <v>#NAME?</v>
      </c>
      <c r="V1016" s="2"/>
      <c r="X1016" s="2"/>
      <c r="AC1016" s="2"/>
      <c r="AD1016" s="2"/>
    </row>
    <row r="1017" spans="1:30">
      <c r="A1017" s="1" t="str">
        <f t="shared" si="258"/>
        <v>-mpou- : [mpaʊ]</v>
      </c>
      <c r="B1017" s="1">
        <f t="shared" si="274"/>
        <v>0</v>
      </c>
      <c r="C1017" s="1">
        <f t="shared" si="274"/>
        <v>1</v>
      </c>
      <c r="D1017" s="1">
        <f t="shared" si="274"/>
        <v>0</v>
      </c>
      <c r="E1017" s="7">
        <v>1</v>
      </c>
      <c r="F1017" s="9" t="s">
        <v>744</v>
      </c>
      <c r="G1017" s="3" t="e">
        <f t="shared" si="260"/>
        <v>#NAME?</v>
      </c>
      <c r="H1017" s="4" t="str">
        <f t="shared" si="261"/>
        <v>mpaʊ</v>
      </c>
      <c r="I1017" s="4" t="str">
        <f t="shared" si="262"/>
        <v>mpou</v>
      </c>
      <c r="J1017" s="10">
        <f t="shared" si="263"/>
        <v>4</v>
      </c>
      <c r="K1017" s="1">
        <f t="shared" si="264"/>
        <v>4</v>
      </c>
      <c r="L1017" s="10">
        <f t="shared" si="265"/>
        <v>4</v>
      </c>
      <c r="M1017" s="1" t="str">
        <f t="shared" si="266"/>
        <v>-mpou-</v>
      </c>
      <c r="N1017" s="1" t="str">
        <f t="shared" si="267"/>
        <v>[mpaʊ]</v>
      </c>
      <c r="O1017" s="3" t="e" cm="1">
        <f t="array" ref="O1017">SUM(_xlfn._xlws.FILTER($G$2:$G$2454,_xlfn.MAP($M$2:$M$2454,_xlfn.LAMBDA(_xlpm.x,_xlpm.x=$M1017))))</f>
        <v>#NAME?</v>
      </c>
      <c r="P1017" s="4" t="e">
        <f t="shared" si="268"/>
        <v>#NAME?</v>
      </c>
      <c r="Q1017" s="6" t="e" cm="1">
        <f t="array" ref="Q1017">SUM(_xlfn._xlws.FILTER($G$2:$G$2454,_xlfn.MAP($N$2:$N$2454,_xlfn.LAMBDA(_xlpm.x,_xlpm.x=$N1017))))</f>
        <v>#NAME?</v>
      </c>
      <c r="R1017" s="4" t="e">
        <f t="shared" si="269"/>
        <v>#NAME?</v>
      </c>
      <c r="S1017" s="4" t="e">
        <f t="shared" si="270"/>
        <v>#NAME?</v>
      </c>
      <c r="T1017" s="4" t="e">
        <f t="shared" si="271"/>
        <v>#NAME?</v>
      </c>
      <c r="U1017" s="4" t="e">
        <f t="shared" si="272"/>
        <v>#NAME?</v>
      </c>
      <c r="V1017" s="2"/>
      <c r="X1017" s="2"/>
      <c r="AC1017" s="2"/>
      <c r="AD1017" s="2"/>
    </row>
    <row r="1018" spans="1:30">
      <c r="A1018" s="1" t="str">
        <f t="shared" si="258"/>
        <v>-mpro- : [mpɹu]</v>
      </c>
      <c r="B1018" s="1">
        <f t="shared" si="274"/>
        <v>0</v>
      </c>
      <c r="C1018" s="1">
        <f t="shared" si="274"/>
        <v>1</v>
      </c>
      <c r="D1018" s="1">
        <f t="shared" si="274"/>
        <v>0</v>
      </c>
      <c r="E1018" s="7">
        <v>2</v>
      </c>
      <c r="F1018" s="9" t="s">
        <v>519</v>
      </c>
      <c r="G1018" s="3" t="e">
        <f t="shared" si="260"/>
        <v>#NAME?</v>
      </c>
      <c r="H1018" s="4" t="str">
        <f t="shared" si="261"/>
        <v>mpɹu</v>
      </c>
      <c r="I1018" s="4" t="str">
        <f t="shared" si="262"/>
        <v>mpro</v>
      </c>
      <c r="J1018" s="10">
        <f t="shared" si="263"/>
        <v>4</v>
      </c>
      <c r="K1018" s="1">
        <f t="shared" si="264"/>
        <v>4</v>
      </c>
      <c r="L1018" s="10">
        <f t="shared" si="265"/>
        <v>4</v>
      </c>
      <c r="M1018" s="1" t="str">
        <f t="shared" si="266"/>
        <v>-mpro-</v>
      </c>
      <c r="N1018" s="1" t="str">
        <f t="shared" si="267"/>
        <v>[mpɹu]</v>
      </c>
      <c r="O1018" s="3" t="e" cm="1">
        <f t="array" ref="O1018">SUM(_xlfn._xlws.FILTER($G$2:$G$2454,_xlfn.MAP($M$2:$M$2454,_xlfn.LAMBDA(_xlpm.x,_xlpm.x=$M1018))))</f>
        <v>#NAME?</v>
      </c>
      <c r="P1018" s="4" t="e">
        <f t="shared" si="268"/>
        <v>#NAME?</v>
      </c>
      <c r="Q1018" s="6" t="e" cm="1">
        <f t="array" ref="Q1018">SUM(_xlfn._xlws.FILTER($G$2:$G$2454,_xlfn.MAP($N$2:$N$2454,_xlfn.LAMBDA(_xlpm.x,_xlpm.x=$N1018))))</f>
        <v>#NAME?</v>
      </c>
      <c r="R1018" s="4" t="e">
        <f t="shared" si="269"/>
        <v>#NAME?</v>
      </c>
      <c r="S1018" s="4" t="e">
        <f t="shared" si="270"/>
        <v>#NAME?</v>
      </c>
      <c r="T1018" s="4" t="e">
        <f t="shared" si="271"/>
        <v>#NAME?</v>
      </c>
      <c r="U1018" s="4" t="e">
        <f t="shared" si="272"/>
        <v>#NAME?</v>
      </c>
      <c r="V1018" s="2"/>
      <c r="X1018" s="2"/>
      <c r="AC1018" s="2"/>
      <c r="AD1018" s="2"/>
    </row>
    <row r="1019" spans="1:30">
      <c r="A1019" s="1" t="str">
        <f t="shared" si="258"/>
        <v>-mpt- : [mpt]</v>
      </c>
      <c r="B1019" s="1">
        <f t="shared" si="274"/>
        <v>0</v>
      </c>
      <c r="C1019" s="1">
        <f t="shared" si="274"/>
        <v>1</v>
      </c>
      <c r="D1019" s="1">
        <f t="shared" si="274"/>
        <v>0</v>
      </c>
      <c r="E1019" s="7">
        <v>3</v>
      </c>
      <c r="F1019" s="9" t="s">
        <v>157</v>
      </c>
      <c r="G1019" s="3" t="e">
        <f t="shared" si="260"/>
        <v>#NAME?</v>
      </c>
      <c r="H1019" s="4" t="str">
        <f t="shared" si="261"/>
        <v>mpt</v>
      </c>
      <c r="I1019" s="4" t="str">
        <f t="shared" si="262"/>
        <v>mpt</v>
      </c>
      <c r="J1019" s="10">
        <f t="shared" si="263"/>
        <v>3</v>
      </c>
      <c r="K1019" s="1">
        <f t="shared" si="264"/>
        <v>3</v>
      </c>
      <c r="L1019" s="10">
        <f t="shared" si="265"/>
        <v>3</v>
      </c>
      <c r="M1019" s="1" t="str">
        <f t="shared" si="266"/>
        <v>-mpt-</v>
      </c>
      <c r="N1019" s="1" t="str">
        <f t="shared" si="267"/>
        <v>[mpt]</v>
      </c>
      <c r="O1019" s="3" t="e" cm="1">
        <f t="array" ref="O1019">SUM(_xlfn._xlws.FILTER($G$2:$G$2454,_xlfn.MAP($M$2:$M$2454,_xlfn.LAMBDA(_xlpm.x,_xlpm.x=$M1019))))</f>
        <v>#NAME?</v>
      </c>
      <c r="P1019" s="4" t="e">
        <f t="shared" si="268"/>
        <v>#NAME?</v>
      </c>
      <c r="Q1019" s="6" t="e" cm="1">
        <f t="array" ref="Q1019">SUM(_xlfn._xlws.FILTER($G$2:$G$2454,_xlfn.MAP($N$2:$N$2454,_xlfn.LAMBDA(_xlpm.x,_xlpm.x=$N1019))))</f>
        <v>#NAME?</v>
      </c>
      <c r="R1019" s="4" t="e">
        <f t="shared" si="269"/>
        <v>#NAME?</v>
      </c>
      <c r="S1019" s="4" t="e">
        <f t="shared" si="270"/>
        <v>#NAME?</v>
      </c>
      <c r="T1019" s="4" t="e">
        <f t="shared" si="271"/>
        <v>#NAME?</v>
      </c>
      <c r="U1019" s="4" t="e">
        <f t="shared" si="272"/>
        <v>#NAME?</v>
      </c>
      <c r="V1019" s="2"/>
      <c r="X1019" s="2"/>
      <c r="AC1019" s="2"/>
      <c r="AD1019" s="2"/>
    </row>
    <row r="1020" spans="1:30">
      <c r="A1020" s="1" t="str">
        <f t="shared" si="258"/>
        <v>-mpu- : [mpyu]</v>
      </c>
      <c r="B1020" s="1">
        <f t="shared" si="274"/>
        <v>0</v>
      </c>
      <c r="C1020" s="1">
        <f t="shared" si="274"/>
        <v>1</v>
      </c>
      <c r="D1020" s="1">
        <f t="shared" si="274"/>
        <v>0</v>
      </c>
      <c r="E1020" s="7">
        <v>3</v>
      </c>
      <c r="F1020" s="9" t="s">
        <v>158</v>
      </c>
      <c r="G1020" s="3" t="e">
        <f t="shared" si="260"/>
        <v>#NAME?</v>
      </c>
      <c r="H1020" s="1" t="str">
        <f t="shared" si="261"/>
        <v>mpyu</v>
      </c>
      <c r="I1020" s="1" t="str">
        <f t="shared" si="262"/>
        <v>mpu</v>
      </c>
      <c r="J1020" s="10">
        <f t="shared" si="263"/>
        <v>4</v>
      </c>
      <c r="K1020" s="1">
        <f t="shared" si="264"/>
        <v>3</v>
      </c>
      <c r="L1020" s="10">
        <f t="shared" si="265"/>
        <v>4</v>
      </c>
      <c r="M1020" s="1" t="str">
        <f t="shared" si="266"/>
        <v>-mpu-</v>
      </c>
      <c r="N1020" s="1" t="str">
        <f t="shared" si="267"/>
        <v>[mpyu]</v>
      </c>
      <c r="O1020" s="3" t="e" cm="1">
        <f t="array" ref="O1020">SUM(_xlfn._xlws.FILTER($G$2:$G$2454,_xlfn.MAP($M$2:$M$2454,_xlfn.LAMBDA(_xlpm.x,_xlpm.x=$M1020))))</f>
        <v>#NAME?</v>
      </c>
      <c r="P1020" s="4" t="e">
        <f t="shared" si="268"/>
        <v>#NAME?</v>
      </c>
      <c r="Q1020" s="6" t="e" cm="1">
        <f t="array" ref="Q1020">SUM(_xlfn._xlws.FILTER($G$2:$G$2454,_xlfn.MAP($N$2:$N$2454,_xlfn.LAMBDA(_xlpm.x,_xlpm.x=$N1020))))</f>
        <v>#NAME?</v>
      </c>
      <c r="R1020" s="4" t="e">
        <f t="shared" si="269"/>
        <v>#NAME?</v>
      </c>
      <c r="S1020" s="4" t="e">
        <f t="shared" si="270"/>
        <v>#NAME?</v>
      </c>
      <c r="T1020" s="4" t="e">
        <f t="shared" si="271"/>
        <v>#NAME?</v>
      </c>
      <c r="U1020" s="4" t="e">
        <f t="shared" si="272"/>
        <v>#NAME?</v>
      </c>
      <c r="V1020" s="2"/>
      <c r="X1020" s="2"/>
      <c r="AC1020" s="2"/>
      <c r="AD1020" s="2"/>
    </row>
    <row r="1021" spans="1:30">
      <c r="A1021" s="1" t="str">
        <f t="shared" si="258"/>
        <v>-mre- : [mɹə]</v>
      </c>
      <c r="B1021" s="1">
        <f t="shared" si="274"/>
        <v>0</v>
      </c>
      <c r="C1021" s="1">
        <f t="shared" si="274"/>
        <v>1</v>
      </c>
      <c r="D1021" s="1">
        <f t="shared" si="274"/>
        <v>0</v>
      </c>
      <c r="E1021" s="7">
        <v>1</v>
      </c>
      <c r="F1021" s="9" t="s">
        <v>2133</v>
      </c>
      <c r="G1021" s="3" t="e">
        <f t="shared" si="260"/>
        <v>#NAME?</v>
      </c>
      <c r="H1021" s="1" t="str">
        <f t="shared" si="261"/>
        <v>mɹə</v>
      </c>
      <c r="I1021" s="1" t="str">
        <f t="shared" si="262"/>
        <v>mre</v>
      </c>
      <c r="J1021" s="10">
        <f t="shared" si="263"/>
        <v>3</v>
      </c>
      <c r="K1021" s="1">
        <f t="shared" si="264"/>
        <v>3</v>
      </c>
      <c r="L1021" s="10">
        <f t="shared" si="265"/>
        <v>3</v>
      </c>
      <c r="M1021" s="1" t="str">
        <f t="shared" si="266"/>
        <v>-mre-</v>
      </c>
      <c r="N1021" s="1" t="str">
        <f t="shared" si="267"/>
        <v>[mɹə]</v>
      </c>
      <c r="O1021" s="3" t="e" cm="1">
        <f t="array" ref="O1021">SUM(_xlfn._xlws.FILTER($G$2:$G$2454,_xlfn.MAP($M$2:$M$2454,_xlfn.LAMBDA(_xlpm.x,_xlpm.x=$M1021))))</f>
        <v>#NAME?</v>
      </c>
      <c r="P1021" s="4" t="e">
        <f t="shared" si="268"/>
        <v>#NAME?</v>
      </c>
      <c r="Q1021" s="6" t="e" cm="1">
        <f t="array" ref="Q1021">SUM(_xlfn._xlws.FILTER($G$2:$G$2454,_xlfn.MAP($N$2:$N$2454,_xlfn.LAMBDA(_xlpm.x,_xlpm.x=$N1021))))</f>
        <v>#NAME?</v>
      </c>
      <c r="R1021" s="4" t="e">
        <f t="shared" si="269"/>
        <v>#NAME?</v>
      </c>
      <c r="S1021" s="4" t="e">
        <f t="shared" si="270"/>
        <v>#NAME?</v>
      </c>
      <c r="T1021" s="4" t="e">
        <f t="shared" si="271"/>
        <v>#NAME?</v>
      </c>
      <c r="U1021" s="4" t="e">
        <f t="shared" si="272"/>
        <v>#NAME?</v>
      </c>
      <c r="V1021" s="2"/>
      <c r="X1021" s="2"/>
      <c r="AC1021" s="2"/>
      <c r="AD1021" s="2"/>
    </row>
    <row r="1022" spans="1:30">
      <c r="A1022" s="1" t="str">
        <f t="shared" si="258"/>
        <v>-mro- : [mɹɑ]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1</v>
      </c>
      <c r="D1022" s="1">
        <f t="shared" si="275"/>
        <v>0</v>
      </c>
      <c r="E1022" s="7">
        <v>1</v>
      </c>
      <c r="F1022" s="9" t="s">
        <v>2134</v>
      </c>
      <c r="G1022" s="3" t="e">
        <f t="shared" si="260"/>
        <v>#NAME?</v>
      </c>
      <c r="H1022" s="4" t="str">
        <f t="shared" si="261"/>
        <v>mɹɑ</v>
      </c>
      <c r="I1022" s="4" t="str">
        <f t="shared" si="262"/>
        <v>mro</v>
      </c>
      <c r="J1022" s="10">
        <f t="shared" si="263"/>
        <v>3</v>
      </c>
      <c r="K1022" s="1">
        <f t="shared" si="264"/>
        <v>3</v>
      </c>
      <c r="L1022" s="10">
        <f t="shared" si="265"/>
        <v>3</v>
      </c>
      <c r="M1022" s="1" t="str">
        <f t="shared" si="266"/>
        <v>-mro-</v>
      </c>
      <c r="N1022" s="1" t="str">
        <f t="shared" si="267"/>
        <v>[mɹɑ]</v>
      </c>
      <c r="O1022" s="3" t="e" cm="1">
        <f t="array" ref="O1022">SUM(_xlfn._xlws.FILTER($G$2:$G$2454,_xlfn.MAP($M$2:$M$2454,_xlfn.LAMBDA(_xlpm.x,_xlpm.x=$M1022))))</f>
        <v>#NAME?</v>
      </c>
      <c r="P1022" s="4" t="e">
        <f t="shared" si="268"/>
        <v>#NAME?</v>
      </c>
      <c r="Q1022" s="6" t="e" cm="1">
        <f t="array" ref="Q1022">SUM(_xlfn._xlws.FILTER($G$2:$G$2454,_xlfn.MAP($N$2:$N$2454,_xlfn.LAMBDA(_xlpm.x,_xlpm.x=$N1022))))</f>
        <v>#NAME?</v>
      </c>
      <c r="R1022" s="4" t="e">
        <f t="shared" si="269"/>
        <v>#NAME?</v>
      </c>
      <c r="S1022" s="4" t="e">
        <f t="shared" si="270"/>
        <v>#NAME?</v>
      </c>
      <c r="T1022" s="4" t="e">
        <f t="shared" si="271"/>
        <v>#NAME?</v>
      </c>
      <c r="U1022" s="4" t="e">
        <f t="shared" si="272"/>
        <v>#NAME?</v>
      </c>
      <c r="V1022" s="2"/>
      <c r="X1022" s="2"/>
      <c r="AC1022" s="2"/>
      <c r="AD1022" s="2"/>
    </row>
    <row r="1023" spans="1:30">
      <c r="A1023" s="1" t="str">
        <f t="shared" si="258"/>
        <v>-mse- : [msɛ]</v>
      </c>
      <c r="B1023" s="1">
        <f t="shared" si="275"/>
        <v>0</v>
      </c>
      <c r="C1023" s="1">
        <f t="shared" si="275"/>
        <v>1</v>
      </c>
      <c r="D1023" s="1">
        <f t="shared" si="275"/>
        <v>0</v>
      </c>
      <c r="E1023" s="7">
        <v>2</v>
      </c>
      <c r="F1023" s="9" t="s">
        <v>586</v>
      </c>
      <c r="G1023" s="3" t="e">
        <f t="shared" si="260"/>
        <v>#NAME?</v>
      </c>
      <c r="H1023" s="1" t="str">
        <f t="shared" si="261"/>
        <v>msɛ</v>
      </c>
      <c r="I1023" s="1" t="str">
        <f t="shared" si="262"/>
        <v>mse</v>
      </c>
      <c r="J1023" s="10">
        <f t="shared" si="263"/>
        <v>3</v>
      </c>
      <c r="K1023" s="1">
        <f t="shared" si="264"/>
        <v>3</v>
      </c>
      <c r="L1023" s="10">
        <f t="shared" si="265"/>
        <v>3</v>
      </c>
      <c r="M1023" s="1" t="str">
        <f t="shared" si="266"/>
        <v>-mse-</v>
      </c>
      <c r="N1023" s="1" t="str">
        <f t="shared" si="267"/>
        <v>[msɛ]</v>
      </c>
      <c r="O1023" s="3" t="e" cm="1">
        <f t="array" ref="O1023">SUM(_xlfn._xlws.FILTER($G$2:$G$2454,_xlfn.MAP($M$2:$M$2454,_xlfn.LAMBDA(_xlpm.x,_xlpm.x=$M1023))))</f>
        <v>#NAME?</v>
      </c>
      <c r="P1023" s="4" t="e">
        <f t="shared" si="268"/>
        <v>#NAME?</v>
      </c>
      <c r="Q1023" s="6" t="e" cm="1">
        <f t="array" ref="Q1023">SUM(_xlfn._xlws.FILTER($G$2:$G$2454,_xlfn.MAP($N$2:$N$2454,_xlfn.LAMBDA(_xlpm.x,_xlpm.x=$N1023))))</f>
        <v>#NAME?</v>
      </c>
      <c r="R1023" s="4" t="e">
        <f t="shared" si="269"/>
        <v>#NAME?</v>
      </c>
      <c r="S1023" s="4" t="e">
        <f t="shared" si="270"/>
        <v>#NAME?</v>
      </c>
      <c r="T1023" s="4" t="e">
        <f t="shared" si="271"/>
        <v>#NAME?</v>
      </c>
      <c r="U1023" s="4" t="e">
        <f t="shared" si="272"/>
        <v>#NAME?</v>
      </c>
      <c r="V1023" s="2"/>
      <c r="X1023" s="2"/>
      <c r="AC1023" s="2"/>
      <c r="AD1023" s="2"/>
    </row>
    <row r="1024" spans="1:30">
      <c r="A1024" s="1" t="str">
        <f t="shared" si="258"/>
        <v>-mu- : [mʌ]</v>
      </c>
      <c r="B1024" s="1">
        <f t="shared" si="275"/>
        <v>0</v>
      </c>
      <c r="C1024" s="1">
        <f t="shared" si="275"/>
        <v>1</v>
      </c>
      <c r="D1024" s="1">
        <f t="shared" si="275"/>
        <v>0</v>
      </c>
      <c r="E1024" s="7">
        <v>14</v>
      </c>
      <c r="F1024" s="9" t="s">
        <v>494</v>
      </c>
      <c r="G1024" s="3" t="e">
        <f t="shared" si="260"/>
        <v>#NAME?</v>
      </c>
      <c r="H1024" s="4" t="str">
        <f t="shared" si="261"/>
        <v>mʌ</v>
      </c>
      <c r="I1024" s="4" t="str">
        <f t="shared" si="262"/>
        <v>mu</v>
      </c>
      <c r="J1024" s="10">
        <f t="shared" si="263"/>
        <v>2</v>
      </c>
      <c r="K1024" s="1">
        <f t="shared" si="264"/>
        <v>2</v>
      </c>
      <c r="L1024" s="10">
        <f t="shared" si="265"/>
        <v>2</v>
      </c>
      <c r="M1024" s="1" t="str">
        <f t="shared" si="266"/>
        <v>-mu-</v>
      </c>
      <c r="N1024" s="1" t="str">
        <f t="shared" si="267"/>
        <v>[mʌ]</v>
      </c>
      <c r="O1024" s="3" t="e" cm="1">
        <f t="array" ref="O1024">SUM(_xlfn._xlws.FILTER($G$2:$G$2454,_xlfn.MAP($M$2:$M$2454,_xlfn.LAMBDA(_xlpm.x,_xlpm.x=$M1024))))</f>
        <v>#NAME?</v>
      </c>
      <c r="P1024" s="4" t="e">
        <f t="shared" si="268"/>
        <v>#NAME?</v>
      </c>
      <c r="Q1024" s="6" t="e" cm="1">
        <f t="array" ref="Q1024">SUM(_xlfn._xlws.FILTER($G$2:$G$2454,_xlfn.MAP($N$2:$N$2454,_xlfn.LAMBDA(_xlpm.x,_xlpm.x=$N1024))))</f>
        <v>#NAME?</v>
      </c>
      <c r="R1024" s="4" t="e">
        <f t="shared" si="269"/>
        <v>#NAME?</v>
      </c>
      <c r="S1024" s="4" t="e">
        <f t="shared" si="270"/>
        <v>#NAME?</v>
      </c>
      <c r="T1024" s="4" t="e">
        <f t="shared" si="271"/>
        <v>#NAME?</v>
      </c>
      <c r="U1024" s="4" t="e">
        <f t="shared" si="272"/>
        <v>#NAME?</v>
      </c>
      <c r="V1024" s="2"/>
      <c r="X1024" s="2"/>
      <c r="AC1024" s="2"/>
      <c r="AD1024" s="2"/>
    </row>
    <row r="1025" spans="1:30">
      <c r="A1025" s="1" t="str">
        <f t="shared" si="258"/>
        <v>-nbe- : [nbə]</v>
      </c>
      <c r="B1025" s="1">
        <f t="shared" si="275"/>
        <v>0</v>
      </c>
      <c r="C1025" s="1">
        <f t="shared" si="275"/>
        <v>0</v>
      </c>
      <c r="D1025" s="1">
        <f t="shared" si="275"/>
        <v>1</v>
      </c>
      <c r="E1025" s="7">
        <v>1</v>
      </c>
      <c r="F1025" s="9" t="s">
        <v>2136</v>
      </c>
      <c r="G1025" s="3" t="e">
        <f t="shared" si="260"/>
        <v>#NAME?</v>
      </c>
      <c r="H1025" s="4" t="str">
        <f t="shared" si="261"/>
        <v>nbə</v>
      </c>
      <c r="I1025" s="4" t="str">
        <f t="shared" si="262"/>
        <v>nbe</v>
      </c>
      <c r="J1025" s="10">
        <f t="shared" si="263"/>
        <v>3</v>
      </c>
      <c r="K1025" s="1">
        <f t="shared" si="264"/>
        <v>3</v>
      </c>
      <c r="L1025" s="10">
        <f t="shared" si="265"/>
        <v>3</v>
      </c>
      <c r="M1025" s="1" t="str">
        <f t="shared" si="266"/>
        <v>-nbe-</v>
      </c>
      <c r="N1025" s="1" t="str">
        <f t="shared" si="267"/>
        <v>[nbə]</v>
      </c>
      <c r="O1025" s="3" t="e" cm="1">
        <f t="array" ref="O1025">SUM(_xlfn._xlws.FILTER($G$2:$G$2454,_xlfn.MAP($M$2:$M$2454,_xlfn.LAMBDA(_xlpm.x,_xlpm.x=$M1025))))</f>
        <v>#NAME?</v>
      </c>
      <c r="P1025" s="4" t="e">
        <f t="shared" si="268"/>
        <v>#NAME?</v>
      </c>
      <c r="Q1025" s="6" t="e" cm="1">
        <f t="array" ref="Q1025">SUM(_xlfn._xlws.FILTER($G$2:$G$2454,_xlfn.MAP($N$2:$N$2454,_xlfn.LAMBDA(_xlpm.x,_xlpm.x=$N1025))))</f>
        <v>#NAME?</v>
      </c>
      <c r="R1025" s="4" t="e">
        <f t="shared" si="269"/>
        <v>#NAME?</v>
      </c>
      <c r="S1025" s="4" t="e">
        <f t="shared" si="270"/>
        <v>#NAME?</v>
      </c>
      <c r="T1025" s="4" t="e">
        <f t="shared" si="271"/>
        <v>#NAME?</v>
      </c>
      <c r="U1025" s="4" t="e">
        <f t="shared" si="272"/>
        <v>#NAME?</v>
      </c>
      <c r="V1025" s="2"/>
      <c r="X1025" s="2"/>
      <c r="AC1025" s="2"/>
      <c r="AD1025" s="2"/>
    </row>
    <row r="1026" spans="1:30">
      <c r="A1026" s="1" t="str">
        <f t="shared" ref="A1026:A1089" si="276">_xlfn.LET(_xlpm.sep," : ",CONCATENATE(M1026,_xlpm.sep,N1026))</f>
        <v>-nch- : [ntʃ]</v>
      </c>
      <c r="B1026" s="1">
        <f t="shared" si="275"/>
        <v>0</v>
      </c>
      <c r="C1026" s="1">
        <f t="shared" si="275"/>
        <v>0</v>
      </c>
      <c r="D1026" s="1">
        <f t="shared" si="275"/>
        <v>1</v>
      </c>
      <c r="E1026" s="7">
        <v>8</v>
      </c>
      <c r="F1026" s="9" t="s">
        <v>371</v>
      </c>
      <c r="G1026" s="3" t="e">
        <f t="shared" ref="G1026:G1089" si="277">E1026/freq.sum.r6e</f>
        <v>#NAME?</v>
      </c>
      <c r="H1026" s="4" t="str">
        <f t="shared" ref="H1026:H1089" si="278">_xlfn.LET(_xlpm.sep,":",_xlpm.w,$F1026,LEFT(_xlpm.w,FIND(_xlpm.sep,_xlpm.w)-1))</f>
        <v>ntʃ</v>
      </c>
      <c r="I1026" s="4" t="str">
        <f t="shared" ref="I1026:I1089" si="279">_xlfn.LET(_xlpm.sep,":",_xlpm.w,$F1026,RIGHT(_xlpm.w,LEN(_xlpm.w)-FIND(_xlpm.sep,_xlpm.w)))</f>
        <v>nch</v>
      </c>
      <c r="J1026" s="10">
        <f t="shared" ref="J1026:J1089" si="280">_xlfn.LET(_xlpm.w,H1026,LEN(_xlpm.w))</f>
        <v>3</v>
      </c>
      <c r="K1026" s="1">
        <f t="shared" ref="K1026:K1089" si="281">_xlfn.LET(_xlpm.w,I1026,LEN(_xlpm.w))</f>
        <v>3</v>
      </c>
      <c r="L1026" s="10">
        <f t="shared" ref="L1026:L1089" si="282">_xlfn.LET(_xlpm.a,J1026,_xlpm.b,K1026,MAX(_xlpm.a,_xlpm.b))</f>
        <v>3</v>
      </c>
      <c r="M1026" s="1" t="str">
        <f t="shared" ref="M1026:M1089" si="283">_xlfn.LET(_xlpm.sep,":",_xlpm.w,$F1026,_xlfn.CONCAT("-",RIGHT(_xlpm.w,LEN(_xlpm.w)-FIND(_xlpm.sep,_xlpm.w)),"-"))</f>
        <v>-nch-</v>
      </c>
      <c r="N1026" s="1" t="str">
        <f t="shared" ref="N1026:N1089" si="284">_xlfn.LET(_xlpm.sep,":",_xlpm.w,$F1026,_xlfn.CONCAT("[",LEFT(_xlpm.w,FIND(_xlpm.sep,_xlpm.w)-1),"]"))</f>
        <v>[ntʃ]</v>
      </c>
      <c r="O1026" s="3" t="e" cm="1">
        <f t="array" ref="O1026">SUM(_xlfn._xlws.FILTER($G$2:$G$2454,_xlfn.MAP($M$2:$M$2454,_xlfn.LAMBDA(_xlpm.x,_xlpm.x=$M1026))))</f>
        <v>#NAME?</v>
      </c>
      <c r="P1026" s="4" t="e">
        <f t="shared" ref="P1026:P1089" si="285">$G1026/O1026</f>
        <v>#NAME?</v>
      </c>
      <c r="Q1026" s="6" t="e" cm="1">
        <f t="array" ref="Q1026">SUM(_xlfn._xlws.FILTER($G$2:$G$2454,_xlfn.MAP($N$2:$N$2454,_xlfn.LAMBDA(_xlpm.x,_xlpm.x=$N1026))))</f>
        <v>#NAME?</v>
      </c>
      <c r="R1026" s="4" t="e">
        <f t="shared" ref="R1026:R1089" si="286">$G1026/Q1026</f>
        <v>#NAME?</v>
      </c>
      <c r="S1026" s="4" t="e">
        <f t="shared" ref="S1026:S1089" si="287">_xlfn.LET(_xlpm.freq,E1026,_xlpm.size,L1026+1,_xlpm.F,T1026,LOG(1+_xlpm.freq)*LOG(1+_xlpm.size)*_xlpm.F)</f>
        <v>#NAME?</v>
      </c>
      <c r="T1026" s="4" t="e">
        <f t="shared" ref="T1026:T1089" si="288">_xlfn.LET(_xlpm.a,R1026,_xlpm.b,P1026,2*_xlpm.a*_xlpm.b/(_xlpm.a+_xlpm.b))</f>
        <v>#NAME?</v>
      </c>
      <c r="U1026" s="4" t="e">
        <f t="shared" ref="U1026:U1089" si="289">_xlfn.LET(_xlpm.p,P1026,_xlpm.q,R1026,LOG(_xlpm.p/_xlpm.q))</f>
        <v>#NAME?</v>
      </c>
      <c r="V1026" s="2"/>
      <c r="X1026" s="2"/>
      <c r="AC1026" s="2"/>
      <c r="AD1026" s="2"/>
    </row>
    <row r="1027" spans="1:30">
      <c r="A1027" s="1" t="str">
        <f t="shared" si="276"/>
        <v>-ncho- : [ntʃəʊ]</v>
      </c>
      <c r="B1027" s="1">
        <f t="shared" si="275"/>
        <v>0</v>
      </c>
      <c r="C1027" s="1">
        <f t="shared" si="275"/>
        <v>0</v>
      </c>
      <c r="D1027" s="1">
        <f t="shared" si="275"/>
        <v>1</v>
      </c>
      <c r="E1027" s="7">
        <v>1</v>
      </c>
      <c r="F1027" s="9" t="s">
        <v>2160</v>
      </c>
      <c r="G1027" s="3" t="e">
        <f t="shared" si="277"/>
        <v>#NAME?</v>
      </c>
      <c r="H1027" s="1" t="str">
        <f t="shared" si="278"/>
        <v>ntʃəʊ</v>
      </c>
      <c r="I1027" s="1" t="str">
        <f t="shared" si="279"/>
        <v>ncho</v>
      </c>
      <c r="J1027" s="10">
        <f t="shared" si="280"/>
        <v>5</v>
      </c>
      <c r="K1027" s="1">
        <f t="shared" si="281"/>
        <v>4</v>
      </c>
      <c r="L1027" s="10">
        <f t="shared" si="282"/>
        <v>5</v>
      </c>
      <c r="M1027" s="1" t="str">
        <f t="shared" si="283"/>
        <v>-ncho-</v>
      </c>
      <c r="N1027" s="1" t="str">
        <f t="shared" si="284"/>
        <v>[ntʃəʊ]</v>
      </c>
      <c r="O1027" s="3" t="e" cm="1">
        <f t="array" ref="O1027">SUM(_xlfn._xlws.FILTER($G$2:$G$2454,_xlfn.MAP($M$2:$M$2454,_xlfn.LAMBDA(_xlpm.x,_xlpm.x=$M1027))))</f>
        <v>#NAME?</v>
      </c>
      <c r="P1027" s="4" t="e">
        <f t="shared" si="285"/>
        <v>#NAME?</v>
      </c>
      <c r="Q1027" s="6" t="e" cm="1">
        <f t="array" ref="Q1027">SUM(_xlfn._xlws.FILTER($G$2:$G$2454,_xlfn.MAP($N$2:$N$2454,_xlfn.LAMBDA(_xlpm.x,_xlpm.x=$N1027))))</f>
        <v>#NAME?</v>
      </c>
      <c r="R1027" s="4" t="e">
        <f t="shared" si="286"/>
        <v>#NAME?</v>
      </c>
      <c r="S1027" s="4" t="e">
        <f t="shared" si="287"/>
        <v>#NAME?</v>
      </c>
      <c r="T1027" s="4" t="e">
        <f t="shared" si="288"/>
        <v>#NAME?</v>
      </c>
      <c r="U1027" s="4" t="e">
        <f t="shared" si="289"/>
        <v>#NAME?</v>
      </c>
      <c r="V1027" s="2"/>
      <c r="X1027" s="2"/>
      <c r="AC1027" s="2"/>
      <c r="AD1027" s="2"/>
    </row>
    <row r="1028" spans="1:30">
      <c r="A1028" s="1" t="str">
        <f t="shared" si="276"/>
        <v>-nckli- : [ŋklɪ]</v>
      </c>
      <c r="B1028" s="1">
        <f t="shared" si="275"/>
        <v>0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2345</v>
      </c>
      <c r="G1028" s="3" t="e">
        <f t="shared" si="277"/>
        <v>#NAME?</v>
      </c>
      <c r="H1028" s="4" t="str">
        <f t="shared" si="278"/>
        <v>ŋklɪ</v>
      </c>
      <c r="I1028" s="4" t="str">
        <f t="shared" si="279"/>
        <v>nckli</v>
      </c>
      <c r="J1028" s="10">
        <f t="shared" si="280"/>
        <v>4</v>
      </c>
      <c r="K1028" s="1">
        <f t="shared" si="281"/>
        <v>5</v>
      </c>
      <c r="L1028" s="10">
        <f t="shared" si="282"/>
        <v>5</v>
      </c>
      <c r="M1028" s="1" t="str">
        <f t="shared" si="283"/>
        <v>-nckli-</v>
      </c>
      <c r="N1028" s="1" t="str">
        <f t="shared" si="284"/>
        <v>[ŋklɪ]</v>
      </c>
      <c r="O1028" s="3" t="e" cm="1">
        <f t="array" ref="O1028">SUM(_xlfn._xlws.FILTER($G$2:$G$2454,_xlfn.MAP($M$2:$M$2454,_xlfn.LAMBDA(_xlpm.x,_xlpm.x=$M1028))))</f>
        <v>#NAME?</v>
      </c>
      <c r="P1028" s="4" t="e">
        <f t="shared" si="285"/>
        <v>#NAME?</v>
      </c>
      <c r="Q1028" s="6" t="e" cm="1">
        <f t="array" ref="Q1028">SUM(_xlfn._xlws.FILTER($G$2:$G$2454,_xlfn.MAP($N$2:$N$2454,_xlfn.LAMBDA(_xlpm.x,_xlpm.x=$N1028))))</f>
        <v>#NAME?</v>
      </c>
      <c r="R1028" s="4" t="e">
        <f t="shared" si="286"/>
        <v>#NAME?</v>
      </c>
      <c r="S1028" s="4" t="e">
        <f t="shared" si="287"/>
        <v>#NAME?</v>
      </c>
      <c r="T1028" s="4" t="e">
        <f t="shared" si="288"/>
        <v>#NAME?</v>
      </c>
      <c r="U1028" s="4" t="e">
        <f t="shared" si="289"/>
        <v>#NAME?</v>
      </c>
      <c r="V1028" s="2"/>
      <c r="X1028" s="2"/>
      <c r="AC1028" s="2"/>
      <c r="AD1028" s="2"/>
    </row>
    <row r="1029" spans="1:30">
      <c r="A1029" s="1" t="str">
        <f t="shared" si="276"/>
        <v>-nclai- : [nklɛ]</v>
      </c>
      <c r="B1029" s="1">
        <f t="shared" si="275"/>
        <v>0</v>
      </c>
      <c r="C1029" s="1">
        <f t="shared" si="275"/>
        <v>0</v>
      </c>
      <c r="D1029" s="1">
        <f t="shared" si="275"/>
        <v>1</v>
      </c>
      <c r="E1029" s="7">
        <v>1</v>
      </c>
      <c r="F1029" s="9" t="s">
        <v>2143</v>
      </c>
      <c r="G1029" s="3" t="e">
        <f t="shared" si="277"/>
        <v>#NAME?</v>
      </c>
      <c r="H1029" s="4" t="str">
        <f t="shared" si="278"/>
        <v>nklɛ</v>
      </c>
      <c r="I1029" s="4" t="str">
        <f t="shared" si="279"/>
        <v>nclai</v>
      </c>
      <c r="J1029" s="10">
        <f t="shared" si="280"/>
        <v>4</v>
      </c>
      <c r="K1029" s="1">
        <f t="shared" si="281"/>
        <v>5</v>
      </c>
      <c r="L1029" s="10">
        <f t="shared" si="282"/>
        <v>5</v>
      </c>
      <c r="M1029" s="1" t="str">
        <f t="shared" si="283"/>
        <v>-nclai-</v>
      </c>
      <c r="N1029" s="1" t="str">
        <f t="shared" si="284"/>
        <v>[nklɛ]</v>
      </c>
      <c r="O1029" s="3" t="e" cm="1">
        <f t="array" ref="O1029">SUM(_xlfn._xlws.FILTER($G$2:$G$2454,_xlfn.MAP($M$2:$M$2454,_xlfn.LAMBDA(_xlpm.x,_xlpm.x=$M1029))))</f>
        <v>#NAME?</v>
      </c>
      <c r="P1029" s="4" t="e">
        <f t="shared" si="285"/>
        <v>#NAME?</v>
      </c>
      <c r="Q1029" s="6" t="e" cm="1">
        <f t="array" ref="Q1029">SUM(_xlfn._xlws.FILTER($G$2:$G$2454,_xlfn.MAP($N$2:$N$2454,_xlfn.LAMBDA(_xlpm.x,_xlpm.x=$N1029))))</f>
        <v>#NAME?</v>
      </c>
      <c r="R1029" s="4" t="e">
        <f t="shared" si="286"/>
        <v>#NAME?</v>
      </c>
      <c r="S1029" s="4" t="e">
        <f t="shared" si="287"/>
        <v>#NAME?</v>
      </c>
      <c r="T1029" s="4" t="e">
        <f t="shared" si="288"/>
        <v>#NAME?</v>
      </c>
      <c r="U1029" s="4" t="e">
        <f t="shared" si="289"/>
        <v>#NAME?</v>
      </c>
      <c r="V1029" s="2"/>
      <c r="X1029" s="2"/>
      <c r="AC1029" s="2"/>
      <c r="AD1029" s="2"/>
    </row>
    <row r="1030" spans="1:30">
      <c r="A1030" s="1" t="str">
        <f t="shared" si="276"/>
        <v>-nclo- : [nkloʊ]</v>
      </c>
      <c r="B1030" s="1">
        <f t="shared" si="275"/>
        <v>0</v>
      </c>
      <c r="C1030" s="1">
        <f t="shared" si="275"/>
        <v>0</v>
      </c>
      <c r="D1030" s="1">
        <f t="shared" si="275"/>
        <v>1</v>
      </c>
      <c r="E1030" s="7">
        <v>2</v>
      </c>
      <c r="F1030" s="9" t="s">
        <v>520</v>
      </c>
      <c r="G1030" s="3" t="e">
        <f t="shared" si="277"/>
        <v>#NAME?</v>
      </c>
      <c r="H1030" s="1" t="str">
        <f t="shared" si="278"/>
        <v>nkloʊ</v>
      </c>
      <c r="I1030" s="1" t="str">
        <f t="shared" si="279"/>
        <v>nclo</v>
      </c>
      <c r="J1030" s="10">
        <f t="shared" si="280"/>
        <v>5</v>
      </c>
      <c r="K1030" s="1">
        <f t="shared" si="281"/>
        <v>4</v>
      </c>
      <c r="L1030" s="10">
        <f t="shared" si="282"/>
        <v>5</v>
      </c>
      <c r="M1030" s="1" t="str">
        <f t="shared" si="283"/>
        <v>-nclo-</v>
      </c>
      <c r="N1030" s="1" t="str">
        <f t="shared" si="284"/>
        <v>[nkloʊ]</v>
      </c>
      <c r="O1030" s="3" t="e" cm="1">
        <f t="array" ref="O1030">SUM(_xlfn._xlws.FILTER($G$2:$G$2454,_xlfn.MAP($M$2:$M$2454,_xlfn.LAMBDA(_xlpm.x,_xlpm.x=$M1030))))</f>
        <v>#NAME?</v>
      </c>
      <c r="P1030" s="4" t="e">
        <f t="shared" si="285"/>
        <v>#NAME?</v>
      </c>
      <c r="Q1030" s="6" t="e" cm="1">
        <f t="array" ref="Q1030">SUM(_xlfn._xlws.FILTER($G$2:$G$2454,_xlfn.MAP($N$2:$N$2454,_xlfn.LAMBDA(_xlpm.x,_xlpm.x=$N1030))))</f>
        <v>#NAME?</v>
      </c>
      <c r="R1030" s="4" t="e">
        <f t="shared" si="286"/>
        <v>#NAME?</v>
      </c>
      <c r="S1030" s="4" t="e">
        <f t="shared" si="287"/>
        <v>#NAME?</v>
      </c>
      <c r="T1030" s="4" t="e">
        <f t="shared" si="288"/>
        <v>#NAME?</v>
      </c>
      <c r="U1030" s="4" t="e">
        <f t="shared" si="289"/>
        <v>#NAME?</v>
      </c>
      <c r="V1030" s="2"/>
      <c r="X1030" s="2"/>
      <c r="AC1030" s="2"/>
      <c r="AD1030" s="2"/>
    </row>
    <row r="1031" spans="1:30">
      <c r="A1031" s="1" t="str">
        <f t="shared" si="276"/>
        <v>-nclu- : [nklu]</v>
      </c>
      <c r="B1031" s="1">
        <f t="shared" si="275"/>
        <v>0</v>
      </c>
      <c r="C1031" s="1">
        <f t="shared" si="275"/>
        <v>0</v>
      </c>
      <c r="D1031" s="1">
        <f t="shared" si="275"/>
        <v>1</v>
      </c>
      <c r="E1031" s="7">
        <v>5</v>
      </c>
      <c r="F1031" s="9" t="s">
        <v>188</v>
      </c>
      <c r="G1031" s="3" t="e">
        <f t="shared" si="277"/>
        <v>#NAME?</v>
      </c>
      <c r="H1031" s="1" t="str">
        <f t="shared" si="278"/>
        <v>nklu</v>
      </c>
      <c r="I1031" s="1" t="str">
        <f t="shared" si="279"/>
        <v>nclu</v>
      </c>
      <c r="J1031" s="10">
        <f t="shared" si="280"/>
        <v>4</v>
      </c>
      <c r="K1031" s="1">
        <f t="shared" si="281"/>
        <v>4</v>
      </c>
      <c r="L1031" s="10">
        <f t="shared" si="282"/>
        <v>4</v>
      </c>
      <c r="M1031" s="1" t="str">
        <f t="shared" si="283"/>
        <v>-nclu-</v>
      </c>
      <c r="N1031" s="1" t="str">
        <f t="shared" si="284"/>
        <v>[nklu]</v>
      </c>
      <c r="O1031" s="3" t="e" cm="1">
        <f t="array" ref="O1031">SUM(_xlfn._xlws.FILTER($G$2:$G$2454,_xlfn.MAP($M$2:$M$2454,_xlfn.LAMBDA(_xlpm.x,_xlpm.x=$M1031))))</f>
        <v>#NAME?</v>
      </c>
      <c r="P1031" s="4" t="e">
        <f t="shared" si="285"/>
        <v>#NAME?</v>
      </c>
      <c r="Q1031" s="6" t="e" cm="1">
        <f t="array" ref="Q1031">SUM(_xlfn._xlws.FILTER($G$2:$G$2454,_xlfn.MAP($N$2:$N$2454,_xlfn.LAMBDA(_xlpm.x,_xlpm.x=$N1031))))</f>
        <v>#NAME?</v>
      </c>
      <c r="R1031" s="4" t="e">
        <f t="shared" si="286"/>
        <v>#NAME?</v>
      </c>
      <c r="S1031" s="4" t="e">
        <f t="shared" si="287"/>
        <v>#NAME?</v>
      </c>
      <c r="T1031" s="4" t="e">
        <f t="shared" si="288"/>
        <v>#NAME?</v>
      </c>
      <c r="U1031" s="4" t="e">
        <f t="shared" si="289"/>
        <v>#NAME?</v>
      </c>
      <c r="V1031" s="2"/>
      <c r="X1031" s="2"/>
      <c r="AC1031" s="2"/>
      <c r="AD1031" s="2"/>
    </row>
    <row r="1032" spans="1:30">
      <c r="A1032" s="1" t="str">
        <f t="shared" si="276"/>
        <v>-ncou- : [nkɜ]</v>
      </c>
      <c r="B1032" s="1">
        <f t="shared" si="275"/>
        <v>0</v>
      </c>
      <c r="C1032" s="1">
        <f t="shared" si="275"/>
        <v>0</v>
      </c>
      <c r="D1032" s="1">
        <f t="shared" si="275"/>
        <v>1</v>
      </c>
      <c r="E1032" s="7">
        <v>2</v>
      </c>
      <c r="F1032" s="9" t="s">
        <v>521</v>
      </c>
      <c r="G1032" s="3" t="e">
        <f t="shared" si="277"/>
        <v>#NAME?</v>
      </c>
      <c r="H1032" s="4" t="str">
        <f t="shared" si="278"/>
        <v>nkɜ</v>
      </c>
      <c r="I1032" s="4" t="str">
        <f t="shared" si="279"/>
        <v>ncou</v>
      </c>
      <c r="J1032" s="10">
        <f t="shared" si="280"/>
        <v>3</v>
      </c>
      <c r="K1032" s="1">
        <f t="shared" si="281"/>
        <v>4</v>
      </c>
      <c r="L1032" s="10">
        <f t="shared" si="282"/>
        <v>4</v>
      </c>
      <c r="M1032" s="1" t="str">
        <f t="shared" si="283"/>
        <v>-ncou-</v>
      </c>
      <c r="N1032" s="1" t="str">
        <f t="shared" si="284"/>
        <v>[nkɜ]</v>
      </c>
      <c r="O1032" s="3" t="e" cm="1">
        <f t="array" ref="O1032">SUM(_xlfn._xlws.FILTER($G$2:$G$2454,_xlfn.MAP($M$2:$M$2454,_xlfn.LAMBDA(_xlpm.x,_xlpm.x=$M1032))))</f>
        <v>#NAME?</v>
      </c>
      <c r="P1032" s="4" t="e">
        <f t="shared" si="285"/>
        <v>#NAME?</v>
      </c>
      <c r="Q1032" s="6" t="e" cm="1">
        <f t="array" ref="Q1032">SUM(_xlfn._xlws.FILTER($G$2:$G$2454,_xlfn.MAP($N$2:$N$2454,_xlfn.LAMBDA(_xlpm.x,_xlpm.x=$N1032))))</f>
        <v>#NAME?</v>
      </c>
      <c r="R1032" s="4" t="e">
        <f t="shared" si="286"/>
        <v>#NAME?</v>
      </c>
      <c r="S1032" s="4" t="e">
        <f t="shared" si="287"/>
        <v>#NAME?</v>
      </c>
      <c r="T1032" s="4" t="e">
        <f t="shared" si="288"/>
        <v>#NAME?</v>
      </c>
      <c r="U1032" s="4" t="e">
        <f t="shared" si="289"/>
        <v>#NAME?</v>
      </c>
      <c r="V1032" s="2"/>
      <c r="X1032" s="2"/>
      <c r="AC1032" s="2"/>
      <c r="AD1032" s="2"/>
    </row>
    <row r="1033" spans="1:30">
      <c r="A1033" s="1" t="str">
        <f t="shared" si="276"/>
        <v>-ncre- : [nkɹɛ]</v>
      </c>
      <c r="B1033" s="1">
        <f t="shared" si="275"/>
        <v>0</v>
      </c>
      <c r="C1033" s="1">
        <f t="shared" si="275"/>
        <v>0</v>
      </c>
      <c r="D1033" s="1">
        <f t="shared" si="275"/>
        <v>1</v>
      </c>
      <c r="E1033" s="7">
        <v>3</v>
      </c>
      <c r="F1033" s="9" t="s">
        <v>620</v>
      </c>
      <c r="G1033" s="3" t="e">
        <f t="shared" si="277"/>
        <v>#NAME?</v>
      </c>
      <c r="H1033" s="4" t="str">
        <f t="shared" si="278"/>
        <v>nkɹɛ</v>
      </c>
      <c r="I1033" s="4" t="str">
        <f t="shared" si="279"/>
        <v>ncre</v>
      </c>
      <c r="J1033" s="10">
        <f t="shared" si="280"/>
        <v>4</v>
      </c>
      <c r="K1033" s="1">
        <f t="shared" si="281"/>
        <v>4</v>
      </c>
      <c r="L1033" s="10">
        <f t="shared" si="282"/>
        <v>4</v>
      </c>
      <c r="M1033" s="1" t="str">
        <f t="shared" si="283"/>
        <v>-ncre-</v>
      </c>
      <c r="N1033" s="1" t="str">
        <f t="shared" si="284"/>
        <v>[nkɹɛ]</v>
      </c>
      <c r="O1033" s="3" t="e" cm="1">
        <f t="array" ref="O1033">SUM(_xlfn._xlws.FILTER($G$2:$G$2454,_xlfn.MAP($M$2:$M$2454,_xlfn.LAMBDA(_xlpm.x,_xlpm.x=$M1033))))</f>
        <v>#NAME?</v>
      </c>
      <c r="P1033" s="4" t="e">
        <f t="shared" si="285"/>
        <v>#NAME?</v>
      </c>
      <c r="Q1033" s="6" t="e" cm="1">
        <f t="array" ref="Q1033">SUM(_xlfn._xlws.FILTER($G$2:$G$2454,_xlfn.MAP($N$2:$N$2454,_xlfn.LAMBDA(_xlpm.x,_xlpm.x=$N1033))))</f>
        <v>#NAME?</v>
      </c>
      <c r="R1033" s="4" t="e">
        <f t="shared" si="286"/>
        <v>#NAME?</v>
      </c>
      <c r="S1033" s="4" t="e">
        <f t="shared" si="287"/>
        <v>#NAME?</v>
      </c>
      <c r="T1033" s="4" t="e">
        <f t="shared" si="288"/>
        <v>#NAME?</v>
      </c>
      <c r="U1033" s="4" t="e">
        <f t="shared" si="289"/>
        <v>#NAME?</v>
      </c>
      <c r="V1033" s="2"/>
      <c r="X1033" s="2"/>
      <c r="AC1033" s="2"/>
      <c r="AD1033" s="2"/>
    </row>
    <row r="1034" spans="1:30">
      <c r="A1034" s="1" t="str">
        <f t="shared" si="276"/>
        <v>-ncrea- : [nkɹi]</v>
      </c>
      <c r="B1034" s="1">
        <f t="shared" si="275"/>
        <v>0</v>
      </c>
      <c r="C1034" s="1">
        <f t="shared" si="275"/>
        <v>0</v>
      </c>
      <c r="D1034" s="1">
        <f t="shared" si="275"/>
        <v>1</v>
      </c>
      <c r="E1034" s="7">
        <v>2</v>
      </c>
      <c r="F1034" s="9" t="s">
        <v>485</v>
      </c>
      <c r="G1034" s="3" t="e">
        <f t="shared" si="277"/>
        <v>#NAME?</v>
      </c>
      <c r="H1034" s="4" t="str">
        <f t="shared" si="278"/>
        <v>nkɹi</v>
      </c>
      <c r="I1034" s="4" t="str">
        <f t="shared" si="279"/>
        <v>ncrea</v>
      </c>
      <c r="J1034" s="10">
        <f t="shared" si="280"/>
        <v>4</v>
      </c>
      <c r="K1034" s="1">
        <f t="shared" si="281"/>
        <v>5</v>
      </c>
      <c r="L1034" s="10">
        <f t="shared" si="282"/>
        <v>5</v>
      </c>
      <c r="M1034" s="1" t="str">
        <f t="shared" si="283"/>
        <v>-ncrea-</v>
      </c>
      <c r="N1034" s="1" t="str">
        <f t="shared" si="284"/>
        <v>[nkɹi]</v>
      </c>
      <c r="O1034" s="3" t="e" cm="1">
        <f t="array" ref="O1034">SUM(_xlfn._xlws.FILTER($G$2:$G$2454,_xlfn.MAP($M$2:$M$2454,_xlfn.LAMBDA(_xlpm.x,_xlpm.x=$M1034))))</f>
        <v>#NAME?</v>
      </c>
      <c r="P1034" s="4" t="e">
        <f t="shared" si="285"/>
        <v>#NAME?</v>
      </c>
      <c r="Q1034" s="6" t="e" cm="1">
        <f t="array" ref="Q1034">SUM(_xlfn._xlws.FILTER($G$2:$G$2454,_xlfn.MAP($N$2:$N$2454,_xlfn.LAMBDA(_xlpm.x,_xlpm.x=$N1034))))</f>
        <v>#NAME?</v>
      </c>
      <c r="R1034" s="4" t="e">
        <f t="shared" si="286"/>
        <v>#NAME?</v>
      </c>
      <c r="S1034" s="4" t="e">
        <f t="shared" si="287"/>
        <v>#NAME?</v>
      </c>
      <c r="T1034" s="4" t="e">
        <f t="shared" si="288"/>
        <v>#NAME?</v>
      </c>
      <c r="U1034" s="4" t="e">
        <f t="shared" si="289"/>
        <v>#NAME?</v>
      </c>
      <c r="V1034" s="2"/>
      <c r="X1034" s="2"/>
      <c r="AC1034" s="2"/>
      <c r="AD1034" s="2"/>
    </row>
    <row r="1035" spans="1:30">
      <c r="A1035" s="1" t="str">
        <f t="shared" si="276"/>
        <v>-nctio- : [ŋkʃə]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2</v>
      </c>
      <c r="F1035" s="9" t="s">
        <v>663</v>
      </c>
      <c r="G1035" s="3" t="e">
        <f t="shared" si="277"/>
        <v>#NAME?</v>
      </c>
      <c r="H1035" s="4" t="str">
        <f t="shared" si="278"/>
        <v>ŋkʃə</v>
      </c>
      <c r="I1035" s="4" t="str">
        <f t="shared" si="279"/>
        <v>nctio</v>
      </c>
      <c r="J1035" s="10">
        <f t="shared" si="280"/>
        <v>4</v>
      </c>
      <c r="K1035" s="1">
        <f t="shared" si="281"/>
        <v>5</v>
      </c>
      <c r="L1035" s="10">
        <f t="shared" si="282"/>
        <v>5</v>
      </c>
      <c r="M1035" s="1" t="str">
        <f t="shared" si="283"/>
        <v>-nctio-</v>
      </c>
      <c r="N1035" s="1" t="str">
        <f t="shared" si="284"/>
        <v>[ŋkʃə]</v>
      </c>
      <c r="O1035" s="3" t="e" cm="1">
        <f t="array" ref="O1035">SUM(_xlfn._xlws.FILTER($G$2:$G$2454,_xlfn.MAP($M$2:$M$2454,_xlfn.LAMBDA(_xlpm.x,_xlpm.x=$M1035))))</f>
        <v>#NAME?</v>
      </c>
      <c r="P1035" s="4" t="e">
        <f t="shared" si="285"/>
        <v>#NAME?</v>
      </c>
      <c r="Q1035" s="6" t="e" cm="1">
        <f t="array" ref="Q1035">SUM(_xlfn._xlws.FILTER($G$2:$G$2454,_xlfn.MAP($N$2:$N$2454,_xlfn.LAMBDA(_xlpm.x,_xlpm.x=$N1035))))</f>
        <v>#NAME?</v>
      </c>
      <c r="R1035" s="4" t="e">
        <f t="shared" si="286"/>
        <v>#NAME?</v>
      </c>
      <c r="S1035" s="4" t="e">
        <f t="shared" si="287"/>
        <v>#NAME?</v>
      </c>
      <c r="T1035" s="4" t="e">
        <f t="shared" si="288"/>
        <v>#NAME?</v>
      </c>
      <c r="U1035" s="4" t="e">
        <f t="shared" si="289"/>
        <v>#NAME?</v>
      </c>
      <c r="V1035" s="2"/>
      <c r="X1035" s="2"/>
      <c r="AC1035" s="2"/>
      <c r="AD1035" s="2"/>
    </row>
    <row r="1036" spans="1:30">
      <c r="A1036" s="1" t="str">
        <f t="shared" si="276"/>
        <v>-nctu- : [ŋktʃu]</v>
      </c>
      <c r="B1036" s="1">
        <f t="shared" si="275"/>
        <v>0</v>
      </c>
      <c r="C1036" s="1">
        <f t="shared" si="275"/>
        <v>0</v>
      </c>
      <c r="D1036" s="1">
        <f t="shared" si="275"/>
        <v>0</v>
      </c>
      <c r="E1036" s="7">
        <v>1</v>
      </c>
      <c r="F1036" s="9" t="s">
        <v>745</v>
      </c>
      <c r="G1036" s="3" t="e">
        <f t="shared" si="277"/>
        <v>#NAME?</v>
      </c>
      <c r="H1036" s="1" t="str">
        <f t="shared" si="278"/>
        <v>ŋktʃu</v>
      </c>
      <c r="I1036" s="1" t="str">
        <f t="shared" si="279"/>
        <v>nctu</v>
      </c>
      <c r="J1036" s="10">
        <f t="shared" si="280"/>
        <v>5</v>
      </c>
      <c r="K1036" s="1">
        <f t="shared" si="281"/>
        <v>4</v>
      </c>
      <c r="L1036" s="10">
        <f t="shared" si="282"/>
        <v>5</v>
      </c>
      <c r="M1036" s="1" t="str">
        <f t="shared" si="283"/>
        <v>-nctu-</v>
      </c>
      <c r="N1036" s="1" t="str">
        <f t="shared" si="284"/>
        <v>[ŋktʃu]</v>
      </c>
      <c r="O1036" s="3" t="e" cm="1">
        <f t="array" ref="O1036">SUM(_xlfn._xlws.FILTER($G$2:$G$2454,_xlfn.MAP($M$2:$M$2454,_xlfn.LAMBDA(_xlpm.x,_xlpm.x=$M1036))))</f>
        <v>#NAME?</v>
      </c>
      <c r="P1036" s="4" t="e">
        <f t="shared" si="285"/>
        <v>#NAME?</v>
      </c>
      <c r="Q1036" s="6" t="e" cm="1">
        <f t="array" ref="Q1036">SUM(_xlfn._xlws.FILTER($G$2:$G$2454,_xlfn.MAP($N$2:$N$2454,_xlfn.LAMBDA(_xlpm.x,_xlpm.x=$N1036))))</f>
        <v>#NAME?</v>
      </c>
      <c r="R1036" s="4" t="e">
        <f t="shared" si="286"/>
        <v>#NAME?</v>
      </c>
      <c r="S1036" s="4" t="e">
        <f t="shared" si="287"/>
        <v>#NAME?</v>
      </c>
      <c r="T1036" s="4" t="e">
        <f t="shared" si="288"/>
        <v>#NAME?</v>
      </c>
      <c r="U1036" s="4" t="e">
        <f t="shared" si="289"/>
        <v>#NAME?</v>
      </c>
      <c r="V1036" s="2"/>
      <c r="X1036" s="2"/>
      <c r="AC1036" s="2"/>
      <c r="AD1036" s="2"/>
    </row>
    <row r="1037" spans="1:30">
      <c r="A1037" s="1" t="str">
        <f t="shared" si="276"/>
        <v>-ndai- : [ndɛ]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2138</v>
      </c>
      <c r="G1037" s="3" t="e">
        <f t="shared" si="277"/>
        <v>#NAME?</v>
      </c>
      <c r="H1037" s="4" t="str">
        <f t="shared" si="278"/>
        <v>ndɛ</v>
      </c>
      <c r="I1037" s="4" t="str">
        <f t="shared" si="279"/>
        <v>ndai</v>
      </c>
      <c r="J1037" s="10">
        <f t="shared" si="280"/>
        <v>3</v>
      </c>
      <c r="K1037" s="1">
        <f t="shared" si="281"/>
        <v>4</v>
      </c>
      <c r="L1037" s="10">
        <f t="shared" si="282"/>
        <v>4</v>
      </c>
      <c r="M1037" s="1" t="str">
        <f t="shared" si="283"/>
        <v>-ndai-</v>
      </c>
      <c r="N1037" s="1" t="str">
        <f t="shared" si="284"/>
        <v>[ndɛ]</v>
      </c>
      <c r="O1037" s="3" t="e" cm="1">
        <f t="array" ref="O1037">SUM(_xlfn._xlws.FILTER($G$2:$G$2454,_xlfn.MAP($M$2:$M$2454,_xlfn.LAMBDA(_xlpm.x,_xlpm.x=$M1037))))</f>
        <v>#NAME?</v>
      </c>
      <c r="P1037" s="4" t="e">
        <f t="shared" si="285"/>
        <v>#NAME?</v>
      </c>
      <c r="Q1037" s="6" t="e" cm="1">
        <f t="array" ref="Q1037">SUM(_xlfn._xlws.FILTER($G$2:$G$2454,_xlfn.MAP($N$2:$N$2454,_xlfn.LAMBDA(_xlpm.x,_xlpm.x=$N1037))))</f>
        <v>#NAME?</v>
      </c>
      <c r="R1037" s="4" t="e">
        <f t="shared" si="286"/>
        <v>#NAME?</v>
      </c>
      <c r="S1037" s="4" t="e">
        <f t="shared" si="287"/>
        <v>#NAME?</v>
      </c>
      <c r="T1037" s="4" t="e">
        <f t="shared" si="288"/>
        <v>#NAME?</v>
      </c>
      <c r="U1037" s="4" t="e">
        <f t="shared" si="289"/>
        <v>#NAME?</v>
      </c>
      <c r="V1037" s="2"/>
      <c r="X1037" s="2"/>
      <c r="AC1037" s="2"/>
      <c r="AD1037" s="2"/>
    </row>
    <row r="1038" spans="1:30">
      <c r="A1038" s="1" t="str">
        <f t="shared" si="276"/>
        <v>-ndee- : [ndi]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175</v>
      </c>
      <c r="G1038" s="3" t="e">
        <f t="shared" si="277"/>
        <v>#NAME?</v>
      </c>
      <c r="H1038" s="4" t="str">
        <f t="shared" si="278"/>
        <v>ndi</v>
      </c>
      <c r="I1038" s="4" t="str">
        <f t="shared" si="279"/>
        <v>ndee</v>
      </c>
      <c r="J1038" s="10">
        <f t="shared" si="280"/>
        <v>3</v>
      </c>
      <c r="K1038" s="1">
        <f t="shared" si="281"/>
        <v>4</v>
      </c>
      <c r="L1038" s="10">
        <f t="shared" si="282"/>
        <v>4</v>
      </c>
      <c r="M1038" s="1" t="str">
        <f t="shared" si="283"/>
        <v>-ndee-</v>
      </c>
      <c r="N1038" s="1" t="str">
        <f t="shared" si="284"/>
        <v>[ndi]</v>
      </c>
      <c r="O1038" s="3" t="e" cm="1">
        <f t="array" ref="O1038">SUM(_xlfn._xlws.FILTER($G$2:$G$2454,_xlfn.MAP($M$2:$M$2454,_xlfn.LAMBDA(_xlpm.x,_xlpm.x=$M1038))))</f>
        <v>#NAME?</v>
      </c>
      <c r="P1038" s="4" t="e">
        <f t="shared" si="285"/>
        <v>#NAME?</v>
      </c>
      <c r="Q1038" s="6" t="e" cm="1">
        <f t="array" ref="Q1038">SUM(_xlfn._xlws.FILTER($G$2:$G$2454,_xlfn.MAP($N$2:$N$2454,_xlfn.LAMBDA(_xlpm.x,_xlpm.x=$N1038))))</f>
        <v>#NAME?</v>
      </c>
      <c r="R1038" s="4" t="e">
        <f t="shared" si="286"/>
        <v>#NAME?</v>
      </c>
      <c r="S1038" s="4" t="e">
        <f t="shared" si="287"/>
        <v>#NAME?</v>
      </c>
      <c r="T1038" s="4" t="e">
        <f t="shared" si="288"/>
        <v>#NAME?</v>
      </c>
      <c r="U1038" s="4" t="e">
        <f t="shared" si="289"/>
        <v>#NAME?</v>
      </c>
      <c r="V1038" s="2"/>
      <c r="X1038" s="2"/>
      <c r="AC1038" s="2"/>
      <c r="AD1038" s="2"/>
    </row>
    <row r="1039" spans="1:30">
      <c r="A1039" s="1" t="str">
        <f t="shared" si="276"/>
        <v>-ndle- : [ndl]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3</v>
      </c>
      <c r="F1039" s="9" t="s">
        <v>176</v>
      </c>
      <c r="G1039" s="3" t="e">
        <f t="shared" si="277"/>
        <v>#NAME?</v>
      </c>
      <c r="H1039" s="4" t="str">
        <f t="shared" si="278"/>
        <v>ndl</v>
      </c>
      <c r="I1039" s="4" t="str">
        <f t="shared" si="279"/>
        <v>ndle</v>
      </c>
      <c r="J1039" s="10">
        <f t="shared" si="280"/>
        <v>3</v>
      </c>
      <c r="K1039" s="1">
        <f t="shared" si="281"/>
        <v>4</v>
      </c>
      <c r="L1039" s="10">
        <f t="shared" si="282"/>
        <v>4</v>
      </c>
      <c r="M1039" s="1" t="str">
        <f t="shared" si="283"/>
        <v>-ndle-</v>
      </c>
      <c r="N1039" s="1" t="str">
        <f t="shared" si="284"/>
        <v>[ndl]</v>
      </c>
      <c r="O1039" s="3" t="e" cm="1">
        <f t="array" ref="O1039">SUM(_xlfn._xlws.FILTER($G$2:$G$2454,_xlfn.MAP($M$2:$M$2454,_xlfn.LAMBDA(_xlpm.x,_xlpm.x=$M1039))))</f>
        <v>#NAME?</v>
      </c>
      <c r="P1039" s="4" t="e">
        <f t="shared" si="285"/>
        <v>#NAME?</v>
      </c>
      <c r="Q1039" s="6" t="e" cm="1">
        <f t="array" ref="Q1039">SUM(_xlfn._xlws.FILTER($G$2:$G$2454,_xlfn.MAP($N$2:$N$2454,_xlfn.LAMBDA(_xlpm.x,_xlpm.x=$N1039))))</f>
        <v>#NAME?</v>
      </c>
      <c r="R1039" s="4" t="e">
        <f t="shared" si="286"/>
        <v>#NAME?</v>
      </c>
      <c r="S1039" s="4" t="e">
        <f t="shared" si="287"/>
        <v>#NAME?</v>
      </c>
      <c r="T1039" s="4" t="e">
        <f t="shared" si="288"/>
        <v>#NAME?</v>
      </c>
      <c r="U1039" s="4" t="e">
        <f t="shared" si="289"/>
        <v>#NAME?</v>
      </c>
      <c r="V1039" s="2"/>
      <c r="X1039" s="2"/>
      <c r="AC1039" s="2"/>
      <c r="AD1039" s="2"/>
    </row>
    <row r="1040" spans="1:30">
      <c r="A1040" s="1" t="str">
        <f t="shared" si="276"/>
        <v>-ndly- : [ndlɪ]</v>
      </c>
      <c r="B1040" s="1">
        <f t="shared" si="275"/>
        <v>0</v>
      </c>
      <c r="C1040" s="1">
        <f t="shared" si="275"/>
        <v>0</v>
      </c>
      <c r="D1040" s="1">
        <f t="shared" si="275"/>
        <v>1</v>
      </c>
      <c r="E1040" s="7">
        <v>1</v>
      </c>
      <c r="F1040" s="9" t="s">
        <v>1007</v>
      </c>
      <c r="G1040" s="3" t="e">
        <f t="shared" si="277"/>
        <v>#NAME?</v>
      </c>
      <c r="H1040" s="4" t="str">
        <f t="shared" si="278"/>
        <v>ndlɪ</v>
      </c>
      <c r="I1040" s="4" t="str">
        <f t="shared" si="279"/>
        <v>ndly</v>
      </c>
      <c r="J1040" s="10">
        <f t="shared" si="280"/>
        <v>4</v>
      </c>
      <c r="K1040" s="1">
        <f t="shared" si="281"/>
        <v>4</v>
      </c>
      <c r="L1040" s="10">
        <f t="shared" si="282"/>
        <v>4</v>
      </c>
      <c r="M1040" s="1" t="str">
        <f t="shared" si="283"/>
        <v>-ndly-</v>
      </c>
      <c r="N1040" s="1" t="str">
        <f t="shared" si="284"/>
        <v>[ndlɪ]</v>
      </c>
      <c r="O1040" s="3" t="e" cm="1">
        <f t="array" ref="O1040">SUM(_xlfn._xlws.FILTER($G$2:$G$2454,_xlfn.MAP($M$2:$M$2454,_xlfn.LAMBDA(_xlpm.x,_xlpm.x=$M1040))))</f>
        <v>#NAME?</v>
      </c>
      <c r="P1040" s="4" t="e">
        <f t="shared" si="285"/>
        <v>#NAME?</v>
      </c>
      <c r="Q1040" s="6" t="e" cm="1">
        <f t="array" ref="Q1040">SUM(_xlfn._xlws.FILTER($G$2:$G$2454,_xlfn.MAP($N$2:$N$2454,_xlfn.LAMBDA(_xlpm.x,_xlpm.x=$N1040))))</f>
        <v>#NAME?</v>
      </c>
      <c r="R1040" s="4" t="e">
        <f t="shared" si="286"/>
        <v>#NAME?</v>
      </c>
      <c r="S1040" s="4" t="e">
        <f t="shared" si="287"/>
        <v>#NAME?</v>
      </c>
      <c r="T1040" s="4" t="e">
        <f t="shared" si="288"/>
        <v>#NAME?</v>
      </c>
      <c r="U1040" s="4" t="e">
        <f t="shared" si="289"/>
        <v>#NAME?</v>
      </c>
      <c r="V1040" s="2"/>
      <c r="X1040" s="2"/>
      <c r="AC1040" s="2"/>
      <c r="AD1040" s="2"/>
    </row>
    <row r="1041" spans="1:30">
      <c r="A1041" s="1" t="str">
        <f t="shared" si="276"/>
        <v>-ndow- : [ndəʊ]</v>
      </c>
      <c r="B1041" s="1">
        <f t="shared" si="275"/>
        <v>0</v>
      </c>
      <c r="C1041" s="1">
        <f t="shared" si="275"/>
        <v>0</v>
      </c>
      <c r="D1041" s="1">
        <f t="shared" si="275"/>
        <v>1</v>
      </c>
      <c r="E1041" s="7">
        <v>1</v>
      </c>
      <c r="F1041" s="9" t="s">
        <v>746</v>
      </c>
      <c r="G1041" s="3" t="e">
        <f t="shared" si="277"/>
        <v>#NAME?</v>
      </c>
      <c r="H1041" s="4" t="str">
        <f t="shared" si="278"/>
        <v>ndəʊ</v>
      </c>
      <c r="I1041" s="4" t="str">
        <f t="shared" si="279"/>
        <v>ndow</v>
      </c>
      <c r="J1041" s="10">
        <f t="shared" si="280"/>
        <v>4</v>
      </c>
      <c r="K1041" s="1">
        <f t="shared" si="281"/>
        <v>4</v>
      </c>
      <c r="L1041" s="10">
        <f t="shared" si="282"/>
        <v>4</v>
      </c>
      <c r="M1041" s="1" t="str">
        <f t="shared" si="283"/>
        <v>-ndow-</v>
      </c>
      <c r="N1041" s="1" t="str">
        <f t="shared" si="284"/>
        <v>[ndəʊ]</v>
      </c>
      <c r="O1041" s="3" t="e" cm="1">
        <f t="array" ref="O1041">SUM(_xlfn._xlws.FILTER($G$2:$G$2454,_xlfn.MAP($M$2:$M$2454,_xlfn.LAMBDA(_xlpm.x,_xlpm.x=$M1041))))</f>
        <v>#NAME?</v>
      </c>
      <c r="P1041" s="4" t="e">
        <f t="shared" si="285"/>
        <v>#NAME?</v>
      </c>
      <c r="Q1041" s="6" t="e" cm="1">
        <f t="array" ref="Q1041">SUM(_xlfn._xlws.FILTER($G$2:$G$2454,_xlfn.MAP($N$2:$N$2454,_xlfn.LAMBDA(_xlpm.x,_xlpm.x=$N1041))))</f>
        <v>#NAME?</v>
      </c>
      <c r="R1041" s="4" t="e">
        <f t="shared" si="286"/>
        <v>#NAME?</v>
      </c>
      <c r="S1041" s="4" t="e">
        <f t="shared" si="287"/>
        <v>#NAME?</v>
      </c>
      <c r="T1041" s="4" t="e">
        <f t="shared" si="288"/>
        <v>#NAME?</v>
      </c>
      <c r="U1041" s="4" t="e">
        <f t="shared" si="289"/>
        <v>#NAME?</v>
      </c>
      <c r="V1041" s="2"/>
      <c r="X1041" s="2"/>
      <c r="AC1041" s="2"/>
      <c r="AD1041" s="2"/>
    </row>
    <row r="1042" spans="1:30">
      <c r="A1042" s="1" t="str">
        <f t="shared" si="276"/>
        <v>-ndra- : [ndɹə]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1</v>
      </c>
      <c r="E1042" s="7">
        <v>1</v>
      </c>
      <c r="F1042" s="9" t="s">
        <v>747</v>
      </c>
      <c r="G1042" s="3" t="e">
        <f t="shared" si="277"/>
        <v>#NAME?</v>
      </c>
      <c r="H1042" s="4" t="str">
        <f t="shared" si="278"/>
        <v>ndɹə</v>
      </c>
      <c r="I1042" s="4" t="str">
        <f t="shared" si="279"/>
        <v>ndra</v>
      </c>
      <c r="J1042" s="10">
        <f t="shared" si="280"/>
        <v>4</v>
      </c>
      <c r="K1042" s="1">
        <f t="shared" si="281"/>
        <v>4</v>
      </c>
      <c r="L1042" s="10">
        <f t="shared" si="282"/>
        <v>4</v>
      </c>
      <c r="M1042" s="1" t="str">
        <f t="shared" si="283"/>
        <v>-ndra-</v>
      </c>
      <c r="N1042" s="1" t="str">
        <f t="shared" si="284"/>
        <v>[ndɹə]</v>
      </c>
      <c r="O1042" s="3" t="e" cm="1">
        <f t="array" ref="O1042">SUM(_xlfn._xlws.FILTER($G$2:$G$2454,_xlfn.MAP($M$2:$M$2454,_xlfn.LAMBDA(_xlpm.x,_xlpm.x=$M1042))))</f>
        <v>#NAME?</v>
      </c>
      <c r="P1042" s="4" t="e">
        <f t="shared" si="285"/>
        <v>#NAME?</v>
      </c>
      <c r="Q1042" s="6" t="e" cm="1">
        <f t="array" ref="Q1042">SUM(_xlfn._xlws.FILTER($G$2:$G$2454,_xlfn.MAP($N$2:$N$2454,_xlfn.LAMBDA(_xlpm.x,_xlpm.x=$N1042))))</f>
        <v>#NAME?</v>
      </c>
      <c r="R1042" s="4" t="e">
        <f t="shared" si="286"/>
        <v>#NAME?</v>
      </c>
      <c r="S1042" s="4" t="e">
        <f t="shared" si="287"/>
        <v>#NAME?</v>
      </c>
      <c r="T1042" s="4" t="e">
        <f t="shared" si="288"/>
        <v>#NAME?</v>
      </c>
      <c r="U1042" s="4" t="e">
        <f t="shared" si="289"/>
        <v>#NAME?</v>
      </c>
      <c r="V1042" s="2"/>
      <c r="X1042" s="2"/>
      <c r="AC1042" s="2"/>
      <c r="AD1042" s="2"/>
    </row>
    <row r="1043" spans="1:30">
      <c r="A1043" s="1" t="str">
        <f t="shared" si="276"/>
        <v>-ndre- : [ndɹɛ]</v>
      </c>
      <c r="B1043" s="1">
        <f t="shared" si="290"/>
        <v>0</v>
      </c>
      <c r="C1043" s="1">
        <f t="shared" si="290"/>
        <v>0</v>
      </c>
      <c r="D1043" s="1">
        <f t="shared" si="290"/>
        <v>1</v>
      </c>
      <c r="E1043" s="7">
        <v>3</v>
      </c>
      <c r="F1043" s="9" t="s">
        <v>434</v>
      </c>
      <c r="G1043" s="3" t="e">
        <f t="shared" si="277"/>
        <v>#NAME?</v>
      </c>
      <c r="H1043" s="4" t="str">
        <f t="shared" si="278"/>
        <v>ndɹɛ</v>
      </c>
      <c r="I1043" s="4" t="str">
        <f t="shared" si="279"/>
        <v>ndre</v>
      </c>
      <c r="J1043" s="10">
        <f t="shared" si="280"/>
        <v>4</v>
      </c>
      <c r="K1043" s="1">
        <f t="shared" si="281"/>
        <v>4</v>
      </c>
      <c r="L1043" s="10">
        <f t="shared" si="282"/>
        <v>4</v>
      </c>
      <c r="M1043" s="1" t="str">
        <f t="shared" si="283"/>
        <v>-ndre-</v>
      </c>
      <c r="N1043" s="1" t="str">
        <f t="shared" si="284"/>
        <v>[ndɹɛ]</v>
      </c>
      <c r="O1043" s="3" t="e" cm="1">
        <f t="array" ref="O1043">SUM(_xlfn._xlws.FILTER($G$2:$G$2454,_xlfn.MAP($M$2:$M$2454,_xlfn.LAMBDA(_xlpm.x,_xlpm.x=$M1043))))</f>
        <v>#NAME?</v>
      </c>
      <c r="P1043" s="4" t="e">
        <f t="shared" si="285"/>
        <v>#NAME?</v>
      </c>
      <c r="Q1043" s="6" t="e" cm="1">
        <f t="array" ref="Q1043">SUM(_xlfn._xlws.FILTER($G$2:$G$2454,_xlfn.MAP($N$2:$N$2454,_xlfn.LAMBDA(_xlpm.x,_xlpm.x=$N1043))))</f>
        <v>#NAME?</v>
      </c>
      <c r="R1043" s="4" t="e">
        <f t="shared" si="286"/>
        <v>#NAME?</v>
      </c>
      <c r="S1043" s="4" t="e">
        <f t="shared" si="287"/>
        <v>#NAME?</v>
      </c>
      <c r="T1043" s="4" t="e">
        <f t="shared" si="288"/>
        <v>#NAME?</v>
      </c>
      <c r="U1043" s="4" t="e">
        <f t="shared" si="289"/>
        <v>#NAME?</v>
      </c>
      <c r="V1043" s="2"/>
      <c r="X1043" s="2"/>
      <c r="AC1043" s="2"/>
      <c r="AD1043" s="2"/>
    </row>
    <row r="1044" spans="1:30">
      <c r="A1044" s="1" t="str">
        <f t="shared" si="276"/>
        <v>-ndshi- : [ndʃɪ]</v>
      </c>
      <c r="B1044" s="1">
        <f t="shared" si="290"/>
        <v>0</v>
      </c>
      <c r="C1044" s="1">
        <f t="shared" si="290"/>
        <v>0</v>
      </c>
      <c r="D1044" s="1">
        <f t="shared" si="290"/>
        <v>1</v>
      </c>
      <c r="E1044" s="7">
        <v>1</v>
      </c>
      <c r="F1044" s="9" t="s">
        <v>687</v>
      </c>
      <c r="G1044" s="3" t="e">
        <f t="shared" si="277"/>
        <v>#NAME?</v>
      </c>
      <c r="H1044" s="4" t="str">
        <f t="shared" si="278"/>
        <v>ndʃɪ</v>
      </c>
      <c r="I1044" s="4" t="str">
        <f t="shared" si="279"/>
        <v>ndshi</v>
      </c>
      <c r="J1044" s="10">
        <f t="shared" si="280"/>
        <v>4</v>
      </c>
      <c r="K1044" s="1">
        <f t="shared" si="281"/>
        <v>5</v>
      </c>
      <c r="L1044" s="10">
        <f t="shared" si="282"/>
        <v>5</v>
      </c>
      <c r="M1044" s="1" t="str">
        <f t="shared" si="283"/>
        <v>-ndshi-</v>
      </c>
      <c r="N1044" s="1" t="str">
        <f t="shared" si="284"/>
        <v>[ndʃɪ]</v>
      </c>
      <c r="O1044" s="3" t="e" cm="1">
        <f t="array" ref="O1044">SUM(_xlfn._xlws.FILTER($G$2:$G$2454,_xlfn.MAP($M$2:$M$2454,_xlfn.LAMBDA(_xlpm.x,_xlpm.x=$M1044))))</f>
        <v>#NAME?</v>
      </c>
      <c r="P1044" s="4" t="e">
        <f t="shared" si="285"/>
        <v>#NAME?</v>
      </c>
      <c r="Q1044" s="6" t="e" cm="1">
        <f t="array" ref="Q1044">SUM(_xlfn._xlws.FILTER($G$2:$G$2454,_xlfn.MAP($N$2:$N$2454,_xlfn.LAMBDA(_xlpm.x,_xlpm.x=$N1044))))</f>
        <v>#NAME?</v>
      </c>
      <c r="R1044" s="4" t="e">
        <f t="shared" si="286"/>
        <v>#NAME?</v>
      </c>
      <c r="S1044" s="4" t="e">
        <f t="shared" si="287"/>
        <v>#NAME?</v>
      </c>
      <c r="T1044" s="4" t="e">
        <f t="shared" si="288"/>
        <v>#NAME?</v>
      </c>
      <c r="U1044" s="4" t="e">
        <f t="shared" si="289"/>
        <v>#NAME?</v>
      </c>
      <c r="V1044" s="2"/>
      <c r="X1044" s="2"/>
      <c r="AC1044" s="2"/>
      <c r="AD1044" s="2"/>
    </row>
    <row r="1045" spans="1:30">
      <c r="A1045" s="1" t="str">
        <f t="shared" si="276"/>
        <v>-nfli- : [nflɪ]</v>
      </c>
      <c r="B1045" s="1">
        <f t="shared" si="290"/>
        <v>0</v>
      </c>
      <c r="C1045" s="1">
        <f t="shared" si="290"/>
        <v>0</v>
      </c>
      <c r="D1045" s="1">
        <f t="shared" si="290"/>
        <v>1</v>
      </c>
      <c r="E1045" s="7">
        <v>1</v>
      </c>
      <c r="F1045" s="9" t="s">
        <v>2140</v>
      </c>
      <c r="G1045" s="3" t="e">
        <f t="shared" si="277"/>
        <v>#NAME?</v>
      </c>
      <c r="H1045" s="4" t="str">
        <f t="shared" si="278"/>
        <v>nflɪ</v>
      </c>
      <c r="I1045" s="4" t="str">
        <f t="shared" si="279"/>
        <v>nfli</v>
      </c>
      <c r="J1045" s="10">
        <f t="shared" si="280"/>
        <v>4</v>
      </c>
      <c r="K1045" s="1">
        <f t="shared" si="281"/>
        <v>4</v>
      </c>
      <c r="L1045" s="10">
        <f t="shared" si="282"/>
        <v>4</v>
      </c>
      <c r="M1045" s="1" t="str">
        <f t="shared" si="283"/>
        <v>-nfli-</v>
      </c>
      <c r="N1045" s="1" t="str">
        <f t="shared" si="284"/>
        <v>[nflɪ]</v>
      </c>
      <c r="O1045" s="3" t="e" cm="1">
        <f t="array" ref="O1045">SUM(_xlfn._xlws.FILTER($G$2:$G$2454,_xlfn.MAP($M$2:$M$2454,_xlfn.LAMBDA(_xlpm.x,_xlpm.x=$M1045))))</f>
        <v>#NAME?</v>
      </c>
      <c r="P1045" s="4" t="e">
        <f t="shared" si="285"/>
        <v>#NAME?</v>
      </c>
      <c r="Q1045" s="6" t="e" cm="1">
        <f t="array" ref="Q1045">SUM(_xlfn._xlws.FILTER($G$2:$G$2454,_xlfn.MAP($N$2:$N$2454,_xlfn.LAMBDA(_xlpm.x,_xlpm.x=$N1045))))</f>
        <v>#NAME?</v>
      </c>
      <c r="R1045" s="4" t="e">
        <f t="shared" si="286"/>
        <v>#NAME?</v>
      </c>
      <c r="S1045" s="4" t="e">
        <f t="shared" si="287"/>
        <v>#NAME?</v>
      </c>
      <c r="T1045" s="4" t="e">
        <f t="shared" si="288"/>
        <v>#NAME?</v>
      </c>
      <c r="U1045" s="4" t="e">
        <f t="shared" si="289"/>
        <v>#NAME?</v>
      </c>
      <c r="V1045" s="2"/>
      <c r="X1045" s="2"/>
      <c r="AC1045" s="2"/>
      <c r="AD1045" s="2"/>
    </row>
    <row r="1046" spans="1:30">
      <c r="A1046" s="1" t="str">
        <f t="shared" si="276"/>
        <v>-nflu- : [nflu]</v>
      </c>
      <c r="B1046" s="1">
        <f t="shared" si="290"/>
        <v>0</v>
      </c>
      <c r="C1046" s="1">
        <f t="shared" si="290"/>
        <v>0</v>
      </c>
      <c r="D1046" s="1">
        <f t="shared" si="290"/>
        <v>1</v>
      </c>
      <c r="E1046" s="7">
        <v>2</v>
      </c>
      <c r="F1046" s="9" t="s">
        <v>178</v>
      </c>
      <c r="G1046" s="3" t="e">
        <f t="shared" si="277"/>
        <v>#NAME?</v>
      </c>
      <c r="H1046" s="4" t="str">
        <f t="shared" si="278"/>
        <v>nflu</v>
      </c>
      <c r="I1046" s="4" t="str">
        <f t="shared" si="279"/>
        <v>nflu</v>
      </c>
      <c r="J1046" s="10">
        <f t="shared" si="280"/>
        <v>4</v>
      </c>
      <c r="K1046" s="1">
        <f t="shared" si="281"/>
        <v>4</v>
      </c>
      <c r="L1046" s="10">
        <f t="shared" si="282"/>
        <v>4</v>
      </c>
      <c r="M1046" s="1" t="str">
        <f t="shared" si="283"/>
        <v>-nflu-</v>
      </c>
      <c r="N1046" s="1" t="str">
        <f t="shared" si="284"/>
        <v>[nflu]</v>
      </c>
      <c r="O1046" s="3" t="e" cm="1">
        <f t="array" ref="O1046">SUM(_xlfn._xlws.FILTER($G$2:$G$2454,_xlfn.MAP($M$2:$M$2454,_xlfn.LAMBDA(_xlpm.x,_xlpm.x=$M1046))))</f>
        <v>#NAME?</v>
      </c>
      <c r="P1046" s="4" t="e">
        <f t="shared" si="285"/>
        <v>#NAME?</v>
      </c>
      <c r="Q1046" s="6" t="e" cm="1">
        <f t="array" ref="Q1046">SUM(_xlfn._xlws.FILTER($G$2:$G$2454,_xlfn.MAP($N$2:$N$2454,_xlfn.LAMBDA(_xlpm.x,_xlpm.x=$N1046))))</f>
        <v>#NAME?</v>
      </c>
      <c r="R1046" s="4" t="e">
        <f t="shared" si="286"/>
        <v>#NAME?</v>
      </c>
      <c r="S1046" s="4" t="e">
        <f t="shared" si="287"/>
        <v>#NAME?</v>
      </c>
      <c r="T1046" s="4" t="e">
        <f t="shared" si="288"/>
        <v>#NAME?</v>
      </c>
      <c r="U1046" s="4" t="e">
        <f t="shared" si="289"/>
        <v>#NAME?</v>
      </c>
      <c r="V1046" s="2"/>
      <c r="X1046" s="2"/>
      <c r="AC1046" s="2"/>
      <c r="AD1046" s="2"/>
    </row>
    <row r="1047" spans="1:30">
      <c r="A1047" s="1" t="str">
        <f t="shared" si="276"/>
        <v>-nfu- : [nfyu]</v>
      </c>
      <c r="B1047" s="1">
        <f t="shared" si="290"/>
        <v>0</v>
      </c>
      <c r="C1047" s="1">
        <f t="shared" si="290"/>
        <v>0</v>
      </c>
      <c r="D1047" s="1">
        <f t="shared" si="290"/>
        <v>1</v>
      </c>
      <c r="E1047" s="7">
        <v>2</v>
      </c>
      <c r="F1047" s="9" t="s">
        <v>179</v>
      </c>
      <c r="G1047" s="3" t="e">
        <f t="shared" si="277"/>
        <v>#NAME?</v>
      </c>
      <c r="H1047" s="4" t="str">
        <f t="shared" si="278"/>
        <v>nfyu</v>
      </c>
      <c r="I1047" s="4" t="str">
        <f t="shared" si="279"/>
        <v>nfu</v>
      </c>
      <c r="J1047" s="10">
        <f t="shared" si="280"/>
        <v>4</v>
      </c>
      <c r="K1047" s="1">
        <f t="shared" si="281"/>
        <v>3</v>
      </c>
      <c r="L1047" s="10">
        <f t="shared" si="282"/>
        <v>4</v>
      </c>
      <c r="M1047" s="1" t="str">
        <f t="shared" si="283"/>
        <v>-nfu-</v>
      </c>
      <c r="N1047" s="1" t="str">
        <f t="shared" si="284"/>
        <v>[nfyu]</v>
      </c>
      <c r="O1047" s="3" t="e" cm="1">
        <f t="array" ref="O1047">SUM(_xlfn._xlws.FILTER($G$2:$G$2454,_xlfn.MAP($M$2:$M$2454,_xlfn.LAMBDA(_xlpm.x,_xlpm.x=$M1047))))</f>
        <v>#NAME?</v>
      </c>
      <c r="P1047" s="4" t="e">
        <f t="shared" si="285"/>
        <v>#NAME?</v>
      </c>
      <c r="Q1047" s="6" t="e" cm="1">
        <f t="array" ref="Q1047">SUM(_xlfn._xlws.FILTER($G$2:$G$2454,_xlfn.MAP($N$2:$N$2454,_xlfn.LAMBDA(_xlpm.x,_xlpm.x=$N1047))))</f>
        <v>#NAME?</v>
      </c>
      <c r="R1047" s="4" t="e">
        <f t="shared" si="286"/>
        <v>#NAME?</v>
      </c>
      <c r="S1047" s="4" t="e">
        <f t="shared" si="287"/>
        <v>#NAME?</v>
      </c>
      <c r="T1047" s="4" t="e">
        <f t="shared" si="288"/>
        <v>#NAME?</v>
      </c>
      <c r="U1047" s="4" t="e">
        <f t="shared" si="289"/>
        <v>#NAME?</v>
      </c>
      <c r="V1047" s="2"/>
      <c r="X1047" s="2"/>
      <c r="AC1047" s="2"/>
      <c r="AD1047" s="2"/>
    </row>
    <row r="1048" spans="1:30">
      <c r="A1048" s="1" t="str">
        <f t="shared" si="276"/>
        <v>-ngdo- : [ŋdə]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1</v>
      </c>
      <c r="F1048" s="9" t="s">
        <v>748</v>
      </c>
      <c r="G1048" s="3" t="e">
        <f t="shared" si="277"/>
        <v>#NAME?</v>
      </c>
      <c r="H1048" s="1" t="str">
        <f t="shared" si="278"/>
        <v>ŋdə</v>
      </c>
      <c r="I1048" s="1" t="str">
        <f t="shared" si="279"/>
        <v>ngdo</v>
      </c>
      <c r="J1048" s="10">
        <f t="shared" si="280"/>
        <v>3</v>
      </c>
      <c r="K1048" s="1">
        <f t="shared" si="281"/>
        <v>4</v>
      </c>
      <c r="L1048" s="10">
        <f t="shared" si="282"/>
        <v>4</v>
      </c>
      <c r="M1048" s="1" t="str">
        <f t="shared" si="283"/>
        <v>-ngdo-</v>
      </c>
      <c r="N1048" s="1" t="str">
        <f t="shared" si="284"/>
        <v>[ŋdə]</v>
      </c>
      <c r="O1048" s="3" t="e" cm="1">
        <f t="array" ref="O1048">SUM(_xlfn._xlws.FILTER($G$2:$G$2454,_xlfn.MAP($M$2:$M$2454,_xlfn.LAMBDA(_xlpm.x,_xlpm.x=$M1048))))</f>
        <v>#NAME?</v>
      </c>
      <c r="P1048" s="4" t="e">
        <f t="shared" si="285"/>
        <v>#NAME?</v>
      </c>
      <c r="Q1048" s="6" t="e" cm="1">
        <f t="array" ref="Q1048">SUM(_xlfn._xlws.FILTER($G$2:$G$2454,_xlfn.MAP($N$2:$N$2454,_xlfn.LAMBDA(_xlpm.x,_xlpm.x=$N1048))))</f>
        <v>#NAME?</v>
      </c>
      <c r="R1048" s="4" t="e">
        <f t="shared" si="286"/>
        <v>#NAME?</v>
      </c>
      <c r="S1048" s="4" t="e">
        <f t="shared" si="287"/>
        <v>#NAME?</v>
      </c>
      <c r="T1048" s="4" t="e">
        <f t="shared" si="288"/>
        <v>#NAME?</v>
      </c>
      <c r="U1048" s="4" t="e">
        <f t="shared" si="289"/>
        <v>#NAME?</v>
      </c>
      <c r="V1048" s="2"/>
      <c r="X1048" s="2"/>
      <c r="AC1048" s="2"/>
      <c r="AD1048" s="2"/>
    </row>
    <row r="1049" spans="1:30">
      <c r="A1049" s="1" t="str">
        <f t="shared" si="276"/>
        <v>-nged- : [ndʒd]</v>
      </c>
      <c r="B1049" s="1">
        <f t="shared" si="290"/>
        <v>0</v>
      </c>
      <c r="C1049" s="1">
        <f t="shared" si="290"/>
        <v>0</v>
      </c>
      <c r="D1049" s="1">
        <f t="shared" si="290"/>
        <v>1</v>
      </c>
      <c r="E1049" s="7">
        <v>1</v>
      </c>
      <c r="F1049" s="9" t="s">
        <v>749</v>
      </c>
      <c r="G1049" s="3" t="e">
        <f t="shared" si="277"/>
        <v>#NAME?</v>
      </c>
      <c r="H1049" s="4" t="str">
        <f t="shared" si="278"/>
        <v>ndʒd</v>
      </c>
      <c r="I1049" s="4" t="str">
        <f t="shared" si="279"/>
        <v>nged</v>
      </c>
      <c r="J1049" s="10">
        <f t="shared" si="280"/>
        <v>4</v>
      </c>
      <c r="K1049" s="1">
        <f t="shared" si="281"/>
        <v>4</v>
      </c>
      <c r="L1049" s="10">
        <f t="shared" si="282"/>
        <v>4</v>
      </c>
      <c r="M1049" s="1" t="str">
        <f t="shared" si="283"/>
        <v>-nged-</v>
      </c>
      <c r="N1049" s="1" t="str">
        <f t="shared" si="284"/>
        <v>[ndʒd]</v>
      </c>
      <c r="O1049" s="3" t="e" cm="1">
        <f t="array" ref="O1049">SUM(_xlfn._xlws.FILTER($G$2:$G$2454,_xlfn.MAP($M$2:$M$2454,_xlfn.LAMBDA(_xlpm.x,_xlpm.x=$M1049))))</f>
        <v>#NAME?</v>
      </c>
      <c r="P1049" s="4" t="e">
        <f t="shared" si="285"/>
        <v>#NAME?</v>
      </c>
      <c r="Q1049" s="6" t="e" cm="1">
        <f t="array" ref="Q1049">SUM(_xlfn._xlws.FILTER($G$2:$G$2454,_xlfn.MAP($N$2:$N$2454,_xlfn.LAMBDA(_xlpm.x,_xlpm.x=$N1049))))</f>
        <v>#NAME?</v>
      </c>
      <c r="R1049" s="4" t="e">
        <f t="shared" si="286"/>
        <v>#NAME?</v>
      </c>
      <c r="S1049" s="4" t="e">
        <f t="shared" si="287"/>
        <v>#NAME?</v>
      </c>
      <c r="T1049" s="4" t="e">
        <f t="shared" si="288"/>
        <v>#NAME?</v>
      </c>
      <c r="U1049" s="4" t="e">
        <f t="shared" si="289"/>
        <v>#NAME?</v>
      </c>
      <c r="V1049" s="2"/>
      <c r="X1049" s="2"/>
      <c r="AC1049" s="2"/>
      <c r="AD1049" s="2"/>
    </row>
    <row r="1050" spans="1:30">
      <c r="A1050" s="1" t="str">
        <f t="shared" si="276"/>
        <v>-ngko- : [ŋkoʊ]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2346</v>
      </c>
      <c r="G1050" s="3" t="e">
        <f t="shared" si="277"/>
        <v>#NAME?</v>
      </c>
      <c r="H1050" s="4" t="str">
        <f t="shared" si="278"/>
        <v>ŋkoʊ</v>
      </c>
      <c r="I1050" s="4" t="str">
        <f t="shared" si="279"/>
        <v>ngko</v>
      </c>
      <c r="J1050" s="10">
        <f t="shared" si="280"/>
        <v>4</v>
      </c>
      <c r="K1050" s="1">
        <f t="shared" si="281"/>
        <v>4</v>
      </c>
      <c r="L1050" s="10">
        <f t="shared" si="282"/>
        <v>4</v>
      </c>
      <c r="M1050" s="1" t="str">
        <f t="shared" si="283"/>
        <v>-ngko-</v>
      </c>
      <c r="N1050" s="1" t="str">
        <f t="shared" si="284"/>
        <v>[ŋkoʊ]</v>
      </c>
      <c r="O1050" s="3" t="e" cm="1">
        <f t="array" ref="O1050">SUM(_xlfn._xlws.FILTER($G$2:$G$2454,_xlfn.MAP($M$2:$M$2454,_xlfn.LAMBDA(_xlpm.x,_xlpm.x=$M1050))))</f>
        <v>#NAME?</v>
      </c>
      <c r="P1050" s="4" t="e">
        <f t="shared" si="285"/>
        <v>#NAME?</v>
      </c>
      <c r="Q1050" s="6" t="e" cm="1">
        <f t="array" ref="Q1050">SUM(_xlfn._xlws.FILTER($G$2:$G$2454,_xlfn.MAP($N$2:$N$2454,_xlfn.LAMBDA(_xlpm.x,_xlpm.x=$N1050))))</f>
        <v>#NAME?</v>
      </c>
      <c r="R1050" s="4" t="e">
        <f t="shared" si="286"/>
        <v>#NAME?</v>
      </c>
      <c r="S1050" s="4" t="e">
        <f t="shared" si="287"/>
        <v>#NAME?</v>
      </c>
      <c r="T1050" s="4" t="e">
        <f t="shared" si="288"/>
        <v>#NAME?</v>
      </c>
      <c r="U1050" s="4" t="e">
        <f t="shared" si="289"/>
        <v>#NAME?</v>
      </c>
      <c r="V1050" s="2"/>
      <c r="X1050" s="2"/>
      <c r="AC1050" s="2"/>
      <c r="AD1050" s="2"/>
    </row>
    <row r="1051" spans="1:30">
      <c r="A1051" s="1" t="str">
        <f t="shared" si="276"/>
        <v>-ngle- : [ŋɡl]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2</v>
      </c>
      <c r="F1051" s="9" t="s">
        <v>522</v>
      </c>
      <c r="G1051" s="3" t="e">
        <f t="shared" si="277"/>
        <v>#NAME?</v>
      </c>
      <c r="H1051" s="4" t="str">
        <f t="shared" si="278"/>
        <v>ŋɡl</v>
      </c>
      <c r="I1051" s="4" t="str">
        <f t="shared" si="279"/>
        <v>ngle</v>
      </c>
      <c r="J1051" s="10">
        <f t="shared" si="280"/>
        <v>3</v>
      </c>
      <c r="K1051" s="1">
        <f t="shared" si="281"/>
        <v>4</v>
      </c>
      <c r="L1051" s="10">
        <f t="shared" si="282"/>
        <v>4</v>
      </c>
      <c r="M1051" s="1" t="str">
        <f t="shared" si="283"/>
        <v>-ngle-</v>
      </c>
      <c r="N1051" s="1" t="str">
        <f t="shared" si="284"/>
        <v>[ŋɡl]</v>
      </c>
      <c r="O1051" s="3" t="e" cm="1">
        <f t="array" ref="O1051">SUM(_xlfn._xlws.FILTER($G$2:$G$2454,_xlfn.MAP($M$2:$M$2454,_xlfn.LAMBDA(_xlpm.x,_xlpm.x=$M1051))))</f>
        <v>#NAME?</v>
      </c>
      <c r="P1051" s="4" t="e">
        <f t="shared" si="285"/>
        <v>#NAME?</v>
      </c>
      <c r="Q1051" s="6" t="e" cm="1">
        <f t="array" ref="Q1051">SUM(_xlfn._xlws.FILTER($G$2:$G$2454,_xlfn.MAP($N$2:$N$2454,_xlfn.LAMBDA(_xlpm.x,_xlpm.x=$N1051))))</f>
        <v>#NAME?</v>
      </c>
      <c r="R1051" s="4" t="e">
        <f t="shared" si="286"/>
        <v>#NAME?</v>
      </c>
      <c r="S1051" s="4" t="e">
        <f t="shared" si="287"/>
        <v>#NAME?</v>
      </c>
      <c r="T1051" s="4" t="e">
        <f t="shared" si="288"/>
        <v>#NAME?</v>
      </c>
      <c r="U1051" s="4" t="e">
        <f t="shared" si="289"/>
        <v>#NAME?</v>
      </c>
      <c r="V1051" s="2"/>
      <c r="X1051" s="2"/>
      <c r="AC1051" s="2"/>
      <c r="AD1051" s="2"/>
    </row>
    <row r="1052" spans="1:30">
      <c r="A1052" s="1" t="str">
        <f t="shared" si="276"/>
        <v>-ngled- : [ŋɡld]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2422</v>
      </c>
      <c r="G1052" s="3" t="e">
        <f t="shared" si="277"/>
        <v>#NAME?</v>
      </c>
      <c r="H1052" s="4" t="str">
        <f t="shared" si="278"/>
        <v>ŋɡld</v>
      </c>
      <c r="I1052" s="4" t="str">
        <f t="shared" si="279"/>
        <v>ngled</v>
      </c>
      <c r="J1052" s="10">
        <f t="shared" si="280"/>
        <v>4</v>
      </c>
      <c r="K1052" s="1">
        <f t="shared" si="281"/>
        <v>5</v>
      </c>
      <c r="L1052" s="10">
        <f t="shared" si="282"/>
        <v>5</v>
      </c>
      <c r="M1052" s="1" t="str">
        <f t="shared" si="283"/>
        <v>-ngled-</v>
      </c>
      <c r="N1052" s="1" t="str">
        <f t="shared" si="284"/>
        <v>[ŋɡld]</v>
      </c>
      <c r="O1052" s="3" t="e" cm="1">
        <f t="array" ref="O1052">SUM(_xlfn._xlws.FILTER($G$2:$G$2454,_xlfn.MAP($M$2:$M$2454,_xlfn.LAMBDA(_xlpm.x,_xlpm.x=$M1052))))</f>
        <v>#NAME?</v>
      </c>
      <c r="P1052" s="4" t="e">
        <f t="shared" si="285"/>
        <v>#NAME?</v>
      </c>
      <c r="Q1052" s="6" t="e" cm="1">
        <f t="array" ref="Q1052">SUM(_xlfn._xlws.FILTER($G$2:$G$2454,_xlfn.MAP($N$2:$N$2454,_xlfn.LAMBDA(_xlpm.x,_xlpm.x=$N1052))))</f>
        <v>#NAME?</v>
      </c>
      <c r="R1052" s="4" t="e">
        <f t="shared" si="286"/>
        <v>#NAME?</v>
      </c>
      <c r="S1052" s="4" t="e">
        <f t="shared" si="287"/>
        <v>#NAME?</v>
      </c>
      <c r="T1052" s="4" t="e">
        <f t="shared" si="288"/>
        <v>#NAME?</v>
      </c>
      <c r="U1052" s="4" t="e">
        <f t="shared" si="289"/>
        <v>#NAME?</v>
      </c>
      <c r="V1052" s="2"/>
      <c r="X1052" s="2"/>
      <c r="AC1052" s="2"/>
      <c r="AD1052" s="2"/>
    </row>
    <row r="1053" spans="1:30">
      <c r="A1053" s="1" t="str">
        <f t="shared" si="276"/>
        <v>-ngo- : [ŋɡəʊ]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2436</v>
      </c>
      <c r="G1053" s="3" t="e">
        <f t="shared" si="277"/>
        <v>#NAME?</v>
      </c>
      <c r="H1053" s="4" t="str">
        <f t="shared" si="278"/>
        <v>ŋɡəʊ</v>
      </c>
      <c r="I1053" s="4" t="str">
        <f t="shared" si="279"/>
        <v>ngo</v>
      </c>
      <c r="J1053" s="10">
        <f t="shared" si="280"/>
        <v>4</v>
      </c>
      <c r="K1053" s="1">
        <f t="shared" si="281"/>
        <v>3</v>
      </c>
      <c r="L1053" s="10">
        <f t="shared" si="282"/>
        <v>4</v>
      </c>
      <c r="M1053" s="1" t="str">
        <f t="shared" si="283"/>
        <v>-ngo-</v>
      </c>
      <c r="N1053" s="1" t="str">
        <f t="shared" si="284"/>
        <v>[ŋɡəʊ]</v>
      </c>
      <c r="O1053" s="3" t="e" cm="1">
        <f t="array" ref="O1053">SUM(_xlfn._xlws.FILTER($G$2:$G$2454,_xlfn.MAP($M$2:$M$2454,_xlfn.LAMBDA(_xlpm.x,_xlpm.x=$M1053))))</f>
        <v>#NAME?</v>
      </c>
      <c r="P1053" s="4" t="e">
        <f t="shared" si="285"/>
        <v>#NAME?</v>
      </c>
      <c r="Q1053" s="6" t="e" cm="1">
        <f t="array" ref="Q1053">SUM(_xlfn._xlws.FILTER($G$2:$G$2454,_xlfn.MAP($N$2:$N$2454,_xlfn.LAMBDA(_xlpm.x,_xlpm.x=$N1053))))</f>
        <v>#NAME?</v>
      </c>
      <c r="R1053" s="4" t="e">
        <f t="shared" si="286"/>
        <v>#NAME?</v>
      </c>
      <c r="S1053" s="4" t="e">
        <f t="shared" si="287"/>
        <v>#NAME?</v>
      </c>
      <c r="T1053" s="4" t="e">
        <f t="shared" si="288"/>
        <v>#NAME?</v>
      </c>
      <c r="U1053" s="4" t="e">
        <f t="shared" si="289"/>
        <v>#NAME?</v>
      </c>
      <c r="V1053" s="2"/>
      <c r="X1053" s="2"/>
      <c r="AC1053" s="2"/>
      <c r="AD1053" s="2"/>
    </row>
    <row r="1054" spans="1:30">
      <c r="A1054" s="1" t="str">
        <f t="shared" si="276"/>
        <v>-ngra- : [nɡɹæ]</v>
      </c>
      <c r="B1054" s="1">
        <f t="shared" si="290"/>
        <v>0</v>
      </c>
      <c r="C1054" s="1">
        <f t="shared" si="290"/>
        <v>0</v>
      </c>
      <c r="D1054" s="1">
        <f t="shared" si="290"/>
        <v>1</v>
      </c>
      <c r="E1054" s="7">
        <v>2</v>
      </c>
      <c r="F1054" s="9" t="s">
        <v>523</v>
      </c>
      <c r="G1054" s="3" t="e">
        <f t="shared" si="277"/>
        <v>#NAME?</v>
      </c>
      <c r="H1054" s="4" t="str">
        <f t="shared" si="278"/>
        <v>nɡɹæ</v>
      </c>
      <c r="I1054" s="4" t="str">
        <f t="shared" si="279"/>
        <v>ngra</v>
      </c>
      <c r="J1054" s="10">
        <f t="shared" si="280"/>
        <v>4</v>
      </c>
      <c r="K1054" s="1">
        <f t="shared" si="281"/>
        <v>4</v>
      </c>
      <c r="L1054" s="10">
        <f t="shared" si="282"/>
        <v>4</v>
      </c>
      <c r="M1054" s="1" t="str">
        <f t="shared" si="283"/>
        <v>-ngra-</v>
      </c>
      <c r="N1054" s="1" t="str">
        <f t="shared" si="284"/>
        <v>[nɡɹæ]</v>
      </c>
      <c r="O1054" s="3" t="e" cm="1">
        <f t="array" ref="O1054">SUM(_xlfn._xlws.FILTER($G$2:$G$2454,_xlfn.MAP($M$2:$M$2454,_xlfn.LAMBDA(_xlpm.x,_xlpm.x=$M1054))))</f>
        <v>#NAME?</v>
      </c>
      <c r="P1054" s="4" t="e">
        <f t="shared" si="285"/>
        <v>#NAME?</v>
      </c>
      <c r="Q1054" s="6" t="e" cm="1">
        <f t="array" ref="Q1054">SUM(_xlfn._xlws.FILTER($G$2:$G$2454,_xlfn.MAP($N$2:$N$2454,_xlfn.LAMBDA(_xlpm.x,_xlpm.x=$N1054))))</f>
        <v>#NAME?</v>
      </c>
      <c r="R1054" s="4" t="e">
        <f t="shared" si="286"/>
        <v>#NAME?</v>
      </c>
      <c r="S1054" s="4" t="e">
        <f t="shared" si="287"/>
        <v>#NAME?</v>
      </c>
      <c r="T1054" s="4" t="e">
        <f t="shared" si="288"/>
        <v>#NAME?</v>
      </c>
      <c r="U1054" s="4" t="e">
        <f t="shared" si="289"/>
        <v>#NAME?</v>
      </c>
      <c r="V1054" s="2"/>
      <c r="X1054" s="2"/>
      <c r="AC1054" s="2"/>
      <c r="AD1054" s="2"/>
    </row>
    <row r="1055" spans="1:30">
      <c r="A1055" s="1" t="str">
        <f t="shared" si="276"/>
        <v>-ngry- : [ŋɡɹɪ]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2</v>
      </c>
      <c r="F1055" s="9" t="s">
        <v>524</v>
      </c>
      <c r="G1055" s="3" t="e">
        <f t="shared" si="277"/>
        <v>#NAME?</v>
      </c>
      <c r="H1055" s="4" t="str">
        <f t="shared" si="278"/>
        <v>ŋɡɹɪ</v>
      </c>
      <c r="I1055" s="4" t="str">
        <f t="shared" si="279"/>
        <v>ngry</v>
      </c>
      <c r="J1055" s="10">
        <f t="shared" si="280"/>
        <v>4</v>
      </c>
      <c r="K1055" s="1">
        <f t="shared" si="281"/>
        <v>4</v>
      </c>
      <c r="L1055" s="10">
        <f t="shared" si="282"/>
        <v>4</v>
      </c>
      <c r="M1055" s="1" t="str">
        <f t="shared" si="283"/>
        <v>-ngry-</v>
      </c>
      <c r="N1055" s="1" t="str">
        <f t="shared" si="284"/>
        <v>[ŋɡɹɪ]</v>
      </c>
      <c r="O1055" s="3" t="e" cm="1">
        <f t="array" ref="O1055">SUM(_xlfn._xlws.FILTER($G$2:$G$2454,_xlfn.MAP($M$2:$M$2454,_xlfn.LAMBDA(_xlpm.x,_xlpm.x=$M1055))))</f>
        <v>#NAME?</v>
      </c>
      <c r="P1055" s="4" t="e">
        <f t="shared" si="285"/>
        <v>#NAME?</v>
      </c>
      <c r="Q1055" s="6" t="e" cm="1">
        <f t="array" ref="Q1055">SUM(_xlfn._xlws.FILTER($G$2:$G$2454,_xlfn.MAP($N$2:$N$2454,_xlfn.LAMBDA(_xlpm.x,_xlpm.x=$N1055))))</f>
        <v>#NAME?</v>
      </c>
      <c r="R1055" s="4" t="e">
        <f t="shared" si="286"/>
        <v>#NAME?</v>
      </c>
      <c r="S1055" s="4" t="e">
        <f t="shared" si="287"/>
        <v>#NAME?</v>
      </c>
      <c r="T1055" s="4" t="e">
        <f t="shared" si="288"/>
        <v>#NAME?</v>
      </c>
      <c r="U1055" s="4" t="e">
        <f t="shared" si="289"/>
        <v>#NAME?</v>
      </c>
      <c r="V1055" s="2"/>
      <c r="X1055" s="2"/>
      <c r="AC1055" s="2"/>
      <c r="AD1055" s="2"/>
    </row>
    <row r="1056" spans="1:30">
      <c r="A1056" s="1" t="str">
        <f t="shared" si="276"/>
        <v>-ngst- : [ŋst]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750</v>
      </c>
      <c r="G1056" s="3" t="e">
        <f t="shared" si="277"/>
        <v>#NAME?</v>
      </c>
      <c r="H1056" s="1" t="str">
        <f t="shared" si="278"/>
        <v>ŋst</v>
      </c>
      <c r="I1056" s="1" t="str">
        <f t="shared" si="279"/>
        <v>ngst</v>
      </c>
      <c r="J1056" s="10">
        <f t="shared" si="280"/>
        <v>3</v>
      </c>
      <c r="K1056" s="1">
        <f t="shared" si="281"/>
        <v>4</v>
      </c>
      <c r="L1056" s="10">
        <f t="shared" si="282"/>
        <v>4</v>
      </c>
      <c r="M1056" s="1" t="str">
        <f t="shared" si="283"/>
        <v>-ngst-</v>
      </c>
      <c r="N1056" s="1" t="str">
        <f t="shared" si="284"/>
        <v>[ŋst]</v>
      </c>
      <c r="O1056" s="3" t="e" cm="1">
        <f t="array" ref="O1056">SUM(_xlfn._xlws.FILTER($G$2:$G$2454,_xlfn.MAP($M$2:$M$2454,_xlfn.LAMBDA(_xlpm.x,_xlpm.x=$M1056))))</f>
        <v>#NAME?</v>
      </c>
      <c r="P1056" s="4" t="e">
        <f t="shared" si="285"/>
        <v>#NAME?</v>
      </c>
      <c r="Q1056" s="6" t="e" cm="1">
        <f t="array" ref="Q1056">SUM(_xlfn._xlws.FILTER($G$2:$G$2454,_xlfn.MAP($N$2:$N$2454,_xlfn.LAMBDA(_xlpm.x,_xlpm.x=$N1056))))</f>
        <v>#NAME?</v>
      </c>
      <c r="R1056" s="4" t="e">
        <f t="shared" si="286"/>
        <v>#NAME?</v>
      </c>
      <c r="S1056" s="4" t="e">
        <f t="shared" si="287"/>
        <v>#NAME?</v>
      </c>
      <c r="T1056" s="4" t="e">
        <f t="shared" si="288"/>
        <v>#NAME?</v>
      </c>
      <c r="U1056" s="4" t="e">
        <f t="shared" si="289"/>
        <v>#NAME?</v>
      </c>
      <c r="V1056" s="2"/>
      <c r="X1056" s="2"/>
      <c r="AC1056" s="2"/>
      <c r="AD1056" s="2"/>
    </row>
    <row r="1057" spans="1:30">
      <c r="A1057" s="1" t="str">
        <f t="shared" si="276"/>
        <v>-ngthe- : [ŋθə]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2</v>
      </c>
      <c r="F1057" s="9" t="s">
        <v>486</v>
      </c>
      <c r="G1057" s="3" t="e">
        <f t="shared" si="277"/>
        <v>#NAME?</v>
      </c>
      <c r="H1057" s="4" t="str">
        <f t="shared" si="278"/>
        <v>ŋθə</v>
      </c>
      <c r="I1057" s="4" t="str">
        <f t="shared" si="279"/>
        <v>ngthe</v>
      </c>
      <c r="J1057" s="10">
        <f t="shared" si="280"/>
        <v>3</v>
      </c>
      <c r="K1057" s="1">
        <f t="shared" si="281"/>
        <v>5</v>
      </c>
      <c r="L1057" s="10">
        <f t="shared" si="282"/>
        <v>5</v>
      </c>
      <c r="M1057" s="1" t="str">
        <f t="shared" si="283"/>
        <v>-ngthe-</v>
      </c>
      <c r="N1057" s="1" t="str">
        <f t="shared" si="284"/>
        <v>[ŋθə]</v>
      </c>
      <c r="O1057" s="3" t="e" cm="1">
        <f t="array" ref="O1057">SUM(_xlfn._xlws.FILTER($G$2:$G$2454,_xlfn.MAP($M$2:$M$2454,_xlfn.LAMBDA(_xlpm.x,_xlpm.x=$M1057))))</f>
        <v>#NAME?</v>
      </c>
      <c r="P1057" s="4" t="e">
        <f t="shared" si="285"/>
        <v>#NAME?</v>
      </c>
      <c r="Q1057" s="6" t="e" cm="1">
        <f t="array" ref="Q1057">SUM(_xlfn._xlws.FILTER($G$2:$G$2454,_xlfn.MAP($N$2:$N$2454,_xlfn.LAMBDA(_xlpm.x,_xlpm.x=$N1057))))</f>
        <v>#NAME?</v>
      </c>
      <c r="R1057" s="4" t="e">
        <f t="shared" si="286"/>
        <v>#NAME?</v>
      </c>
      <c r="S1057" s="4" t="e">
        <f t="shared" si="287"/>
        <v>#NAME?</v>
      </c>
      <c r="T1057" s="4" t="e">
        <f t="shared" si="288"/>
        <v>#NAME?</v>
      </c>
      <c r="U1057" s="4" t="e">
        <f t="shared" si="289"/>
        <v>#NAME?</v>
      </c>
      <c r="V1057" s="2"/>
      <c r="X1057" s="2"/>
      <c r="AC1057" s="2"/>
      <c r="AD1057" s="2"/>
    </row>
    <row r="1058" spans="1:30">
      <c r="A1058" s="1" t="str">
        <f t="shared" si="276"/>
        <v>-ngthen- : [ŋθn]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660</v>
      </c>
      <c r="G1058" s="3" t="e">
        <f t="shared" si="277"/>
        <v>#NAME?</v>
      </c>
      <c r="H1058" s="4" t="str">
        <f t="shared" si="278"/>
        <v>ŋθn</v>
      </c>
      <c r="I1058" s="4" t="str">
        <f t="shared" si="279"/>
        <v>ngthen</v>
      </c>
      <c r="J1058" s="10">
        <f t="shared" si="280"/>
        <v>3</v>
      </c>
      <c r="K1058" s="1">
        <f t="shared" si="281"/>
        <v>6</v>
      </c>
      <c r="L1058" s="10">
        <f t="shared" si="282"/>
        <v>6</v>
      </c>
      <c r="M1058" s="1" t="str">
        <f t="shared" si="283"/>
        <v>-ngthen-</v>
      </c>
      <c r="N1058" s="1" t="str">
        <f t="shared" si="284"/>
        <v>[ŋθn]</v>
      </c>
      <c r="O1058" s="3" t="e" cm="1">
        <f t="array" ref="O1058">SUM(_xlfn._xlws.FILTER($G$2:$G$2454,_xlfn.MAP($M$2:$M$2454,_xlfn.LAMBDA(_xlpm.x,_xlpm.x=$M1058))))</f>
        <v>#NAME?</v>
      </c>
      <c r="P1058" s="4" t="e">
        <f t="shared" si="285"/>
        <v>#NAME?</v>
      </c>
      <c r="Q1058" s="6" t="e" cm="1">
        <f t="array" ref="Q1058">SUM(_xlfn._xlws.FILTER($G$2:$G$2454,_xlfn.MAP($N$2:$N$2454,_xlfn.LAMBDA(_xlpm.x,_xlpm.x=$N1058))))</f>
        <v>#NAME?</v>
      </c>
      <c r="R1058" s="4" t="e">
        <f t="shared" si="286"/>
        <v>#NAME?</v>
      </c>
      <c r="S1058" s="4" t="e">
        <f t="shared" si="287"/>
        <v>#NAME?</v>
      </c>
      <c r="T1058" s="4" t="e">
        <f t="shared" si="288"/>
        <v>#NAME?</v>
      </c>
      <c r="U1058" s="4" t="e">
        <f t="shared" si="289"/>
        <v>#NAME?</v>
      </c>
      <c r="V1058" s="2"/>
      <c r="X1058" s="2"/>
      <c r="AC1058" s="2"/>
      <c r="AD1058" s="2"/>
    </row>
    <row r="1059" spans="1:30">
      <c r="A1059" s="1" t="str">
        <f t="shared" si="276"/>
        <v>-ngto- : [ŋtə]</v>
      </c>
      <c r="B1059" s="1">
        <f t="shared" si="290"/>
        <v>0</v>
      </c>
      <c r="C1059" s="1">
        <f t="shared" si="290"/>
        <v>0</v>
      </c>
      <c r="D1059" s="1">
        <f t="shared" si="290"/>
        <v>0</v>
      </c>
      <c r="E1059" s="7">
        <v>2</v>
      </c>
      <c r="F1059" s="9" t="s">
        <v>525</v>
      </c>
      <c r="G1059" s="3" t="e">
        <f t="shared" si="277"/>
        <v>#NAME?</v>
      </c>
      <c r="H1059" s="4" t="str">
        <f t="shared" si="278"/>
        <v>ŋtə</v>
      </c>
      <c r="I1059" s="4" t="str">
        <f t="shared" si="279"/>
        <v>ngto</v>
      </c>
      <c r="J1059" s="10">
        <f t="shared" si="280"/>
        <v>3</v>
      </c>
      <c r="K1059" s="1">
        <f t="shared" si="281"/>
        <v>4</v>
      </c>
      <c r="L1059" s="10">
        <f t="shared" si="282"/>
        <v>4</v>
      </c>
      <c r="M1059" s="1" t="str">
        <f t="shared" si="283"/>
        <v>-ngto-</v>
      </c>
      <c r="N1059" s="1" t="str">
        <f t="shared" si="284"/>
        <v>[ŋtə]</v>
      </c>
      <c r="O1059" s="3" t="e" cm="1">
        <f t="array" ref="O1059">SUM(_xlfn._xlws.FILTER($G$2:$G$2454,_xlfn.MAP($M$2:$M$2454,_xlfn.LAMBDA(_xlpm.x,_xlpm.x=$M1059))))</f>
        <v>#NAME?</v>
      </c>
      <c r="P1059" s="4" t="e">
        <f t="shared" si="285"/>
        <v>#NAME?</v>
      </c>
      <c r="Q1059" s="6" t="e" cm="1">
        <f t="array" ref="Q1059">SUM(_xlfn._xlws.FILTER($G$2:$G$2454,_xlfn.MAP($N$2:$N$2454,_xlfn.LAMBDA(_xlpm.x,_xlpm.x=$N1059))))</f>
        <v>#NAME?</v>
      </c>
      <c r="R1059" s="4" t="e">
        <f t="shared" si="286"/>
        <v>#NAME?</v>
      </c>
      <c r="S1059" s="4" t="e">
        <f t="shared" si="287"/>
        <v>#NAME?</v>
      </c>
      <c r="T1059" s="4" t="e">
        <f t="shared" si="288"/>
        <v>#NAME?</v>
      </c>
      <c r="U1059" s="4" t="e">
        <f t="shared" si="289"/>
        <v>#NAME?</v>
      </c>
      <c r="V1059" s="2"/>
      <c r="X1059" s="2"/>
      <c r="AC1059" s="2"/>
      <c r="AD1059" s="2"/>
    </row>
    <row r="1060" spans="1:30">
      <c r="A1060" s="1" t="str">
        <f t="shared" si="276"/>
        <v>-ngu- : [ŋɡyu]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853</v>
      </c>
      <c r="G1060" s="3" t="e">
        <f t="shared" si="277"/>
        <v>#NAME?</v>
      </c>
      <c r="H1060" s="4" t="str">
        <f t="shared" si="278"/>
        <v>ŋɡyu</v>
      </c>
      <c r="I1060" s="4" t="str">
        <f t="shared" si="279"/>
        <v>ngu</v>
      </c>
      <c r="J1060" s="10">
        <f t="shared" si="280"/>
        <v>4</v>
      </c>
      <c r="K1060" s="1">
        <f t="shared" si="281"/>
        <v>3</v>
      </c>
      <c r="L1060" s="10">
        <f t="shared" si="282"/>
        <v>4</v>
      </c>
      <c r="M1060" s="1" t="str">
        <f t="shared" si="283"/>
        <v>-ngu-</v>
      </c>
      <c r="N1060" s="1" t="str">
        <f t="shared" si="284"/>
        <v>[ŋɡyu]</v>
      </c>
      <c r="O1060" s="3" t="e" cm="1">
        <f t="array" ref="O1060">SUM(_xlfn._xlws.FILTER($G$2:$G$2454,_xlfn.MAP($M$2:$M$2454,_xlfn.LAMBDA(_xlpm.x,_xlpm.x=$M1060))))</f>
        <v>#NAME?</v>
      </c>
      <c r="P1060" s="4" t="e">
        <f t="shared" si="285"/>
        <v>#NAME?</v>
      </c>
      <c r="Q1060" s="6" t="e" cm="1">
        <f t="array" ref="Q1060">SUM(_xlfn._xlws.FILTER($G$2:$G$2454,_xlfn.MAP($N$2:$N$2454,_xlfn.LAMBDA(_xlpm.x,_xlpm.x=$N1060))))</f>
        <v>#NAME?</v>
      </c>
      <c r="R1060" s="4" t="e">
        <f t="shared" si="286"/>
        <v>#NAME?</v>
      </c>
      <c r="S1060" s="4" t="e">
        <f t="shared" si="287"/>
        <v>#NAME?</v>
      </c>
      <c r="T1060" s="4" t="e">
        <f t="shared" si="288"/>
        <v>#NAME?</v>
      </c>
      <c r="U1060" s="4" t="e">
        <f t="shared" si="289"/>
        <v>#NAME?</v>
      </c>
      <c r="V1060" s="2"/>
      <c r="X1060" s="2"/>
      <c r="AC1060" s="2"/>
      <c r="AD1060" s="2"/>
    </row>
    <row r="1061" spans="1:30">
      <c r="A1061" s="1" t="str">
        <f t="shared" si="276"/>
        <v>-ngua- : [ŋɡwə]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751</v>
      </c>
      <c r="G1061" s="3" t="e">
        <f t="shared" si="277"/>
        <v>#NAME?</v>
      </c>
      <c r="H1061" s="4" t="str">
        <f t="shared" si="278"/>
        <v>ŋɡwə</v>
      </c>
      <c r="I1061" s="4" t="str">
        <f t="shared" si="279"/>
        <v>ngua</v>
      </c>
      <c r="J1061" s="10">
        <f t="shared" si="280"/>
        <v>4</v>
      </c>
      <c r="K1061" s="1">
        <f t="shared" si="281"/>
        <v>4</v>
      </c>
      <c r="L1061" s="10">
        <f t="shared" si="282"/>
        <v>4</v>
      </c>
      <c r="M1061" s="1" t="str">
        <f t="shared" si="283"/>
        <v>-ngua-</v>
      </c>
      <c r="N1061" s="1" t="str">
        <f t="shared" si="284"/>
        <v>[ŋɡwə]</v>
      </c>
      <c r="O1061" s="3" t="e" cm="1">
        <f t="array" ref="O1061">SUM(_xlfn._xlws.FILTER($G$2:$G$2454,_xlfn.MAP($M$2:$M$2454,_xlfn.LAMBDA(_xlpm.x,_xlpm.x=$M1061))))</f>
        <v>#NAME?</v>
      </c>
      <c r="P1061" s="4" t="e">
        <f t="shared" si="285"/>
        <v>#NAME?</v>
      </c>
      <c r="Q1061" s="6" t="e" cm="1">
        <f t="array" ref="Q1061">SUM(_xlfn._xlws.FILTER($G$2:$G$2454,_xlfn.MAP($N$2:$N$2454,_xlfn.LAMBDA(_xlpm.x,_xlpm.x=$N1061))))</f>
        <v>#NAME?</v>
      </c>
      <c r="R1061" s="4" t="e">
        <f t="shared" si="286"/>
        <v>#NAME?</v>
      </c>
      <c r="S1061" s="4" t="e">
        <f t="shared" si="287"/>
        <v>#NAME?</v>
      </c>
      <c r="T1061" s="4" t="e">
        <f t="shared" si="288"/>
        <v>#NAME?</v>
      </c>
      <c r="U1061" s="4" t="e">
        <f t="shared" si="289"/>
        <v>#NAME?</v>
      </c>
      <c r="V1061" s="2"/>
      <c r="X1061" s="2"/>
      <c r="AC1061" s="2"/>
      <c r="AD1061" s="2"/>
    </row>
    <row r="1062" spans="1:30">
      <c r="A1062" s="1" t="str">
        <f t="shared" si="276"/>
        <v>-ngui- : [ŋɡwɪ]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3</v>
      </c>
      <c r="F1062" s="9" t="s">
        <v>435</v>
      </c>
      <c r="G1062" s="3" t="e">
        <f t="shared" si="277"/>
        <v>#NAME?</v>
      </c>
      <c r="H1062" s="4" t="str">
        <f t="shared" si="278"/>
        <v>ŋɡwɪ</v>
      </c>
      <c r="I1062" s="4" t="str">
        <f t="shared" si="279"/>
        <v>ngui</v>
      </c>
      <c r="J1062" s="10">
        <f t="shared" si="280"/>
        <v>4</v>
      </c>
      <c r="K1062" s="1">
        <f t="shared" si="281"/>
        <v>4</v>
      </c>
      <c r="L1062" s="10">
        <f t="shared" si="282"/>
        <v>4</v>
      </c>
      <c r="M1062" s="1" t="str">
        <f t="shared" si="283"/>
        <v>-ngui-</v>
      </c>
      <c r="N1062" s="1" t="str">
        <f t="shared" si="284"/>
        <v>[ŋɡwɪ]</v>
      </c>
      <c r="O1062" s="3" t="e" cm="1">
        <f t="array" ref="O1062">SUM(_xlfn._xlws.FILTER($G$2:$G$2454,_xlfn.MAP($M$2:$M$2454,_xlfn.LAMBDA(_xlpm.x,_xlpm.x=$M1062))))</f>
        <v>#NAME?</v>
      </c>
      <c r="P1062" s="4" t="e">
        <f t="shared" si="285"/>
        <v>#NAME?</v>
      </c>
      <c r="Q1062" s="6" t="e" cm="1">
        <f t="array" ref="Q1062">SUM(_xlfn._xlws.FILTER($G$2:$G$2454,_xlfn.MAP($N$2:$N$2454,_xlfn.LAMBDA(_xlpm.x,_xlpm.x=$N1062))))</f>
        <v>#NAME?</v>
      </c>
      <c r="R1062" s="4" t="e">
        <f t="shared" si="286"/>
        <v>#NAME?</v>
      </c>
      <c r="S1062" s="4" t="e">
        <f t="shared" si="287"/>
        <v>#NAME?</v>
      </c>
      <c r="T1062" s="4" t="e">
        <f t="shared" si="288"/>
        <v>#NAME?</v>
      </c>
      <c r="U1062" s="4" t="e">
        <f t="shared" si="289"/>
        <v>#NAME?</v>
      </c>
      <c r="V1062" s="2"/>
      <c r="X1062" s="2"/>
      <c r="AC1062" s="2"/>
      <c r="AD1062" s="2"/>
    </row>
    <row r="1063" spans="1:30">
      <c r="A1063" s="1" t="str">
        <f t="shared" si="276"/>
        <v>-njoy- : [ndʒɔɪ]</v>
      </c>
      <c r="B1063" s="1">
        <f t="shared" si="291"/>
        <v>0</v>
      </c>
      <c r="C1063" s="1">
        <f t="shared" si="291"/>
        <v>0</v>
      </c>
      <c r="D1063" s="1">
        <f t="shared" si="291"/>
        <v>1</v>
      </c>
      <c r="E1063" s="7">
        <v>2</v>
      </c>
      <c r="F1063" s="9" t="s">
        <v>526</v>
      </c>
      <c r="G1063" s="3" t="e">
        <f t="shared" si="277"/>
        <v>#NAME?</v>
      </c>
      <c r="H1063" s="4" t="str">
        <f t="shared" si="278"/>
        <v>ndʒɔɪ</v>
      </c>
      <c r="I1063" s="4" t="str">
        <f t="shared" si="279"/>
        <v>njoy</v>
      </c>
      <c r="J1063" s="10">
        <f t="shared" si="280"/>
        <v>5</v>
      </c>
      <c r="K1063" s="1">
        <f t="shared" si="281"/>
        <v>4</v>
      </c>
      <c r="L1063" s="10">
        <f t="shared" si="282"/>
        <v>5</v>
      </c>
      <c r="M1063" s="1" t="str">
        <f t="shared" si="283"/>
        <v>-njoy-</v>
      </c>
      <c r="N1063" s="1" t="str">
        <f t="shared" si="284"/>
        <v>[ndʒɔɪ]</v>
      </c>
      <c r="O1063" s="3" t="e" cm="1">
        <f t="array" ref="O1063">SUM(_xlfn._xlws.FILTER($G$2:$G$2454,_xlfn.MAP($M$2:$M$2454,_xlfn.LAMBDA(_xlpm.x,_xlpm.x=$M1063))))</f>
        <v>#NAME?</v>
      </c>
      <c r="P1063" s="4" t="e">
        <f t="shared" si="285"/>
        <v>#NAME?</v>
      </c>
      <c r="Q1063" s="6" t="e" cm="1">
        <f t="array" ref="Q1063">SUM(_xlfn._xlws.FILTER($G$2:$G$2454,_xlfn.MAP($N$2:$N$2454,_xlfn.LAMBDA(_xlpm.x,_xlpm.x=$N1063))))</f>
        <v>#NAME?</v>
      </c>
      <c r="R1063" s="4" t="e">
        <f t="shared" si="286"/>
        <v>#NAME?</v>
      </c>
      <c r="S1063" s="4" t="e">
        <f t="shared" si="287"/>
        <v>#NAME?</v>
      </c>
      <c r="T1063" s="4" t="e">
        <f t="shared" si="288"/>
        <v>#NAME?</v>
      </c>
      <c r="U1063" s="4" t="e">
        <f t="shared" si="289"/>
        <v>#NAME?</v>
      </c>
      <c r="V1063" s="2"/>
      <c r="X1063" s="2"/>
      <c r="AC1063" s="2"/>
      <c r="AD1063" s="2"/>
    </row>
    <row r="1064" spans="1:30">
      <c r="A1064" s="1" t="str">
        <f t="shared" si="276"/>
        <v>-nkle- : [ŋkl]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752</v>
      </c>
      <c r="G1064" s="3" t="e">
        <f t="shared" si="277"/>
        <v>#NAME?</v>
      </c>
      <c r="H1064" s="4" t="str">
        <f t="shared" si="278"/>
        <v>ŋkl</v>
      </c>
      <c r="I1064" s="4" t="str">
        <f t="shared" si="279"/>
        <v>nkle</v>
      </c>
      <c r="J1064" s="10">
        <f t="shared" si="280"/>
        <v>3</v>
      </c>
      <c r="K1064" s="1">
        <f t="shared" si="281"/>
        <v>4</v>
      </c>
      <c r="L1064" s="10">
        <f t="shared" si="282"/>
        <v>4</v>
      </c>
      <c r="M1064" s="1" t="str">
        <f t="shared" si="283"/>
        <v>-nkle-</v>
      </c>
      <c r="N1064" s="1" t="str">
        <f t="shared" si="284"/>
        <v>[ŋkl]</v>
      </c>
      <c r="O1064" s="3" t="e" cm="1">
        <f t="array" ref="O1064">SUM(_xlfn._xlws.FILTER($G$2:$G$2454,_xlfn.MAP($M$2:$M$2454,_xlfn.LAMBDA(_xlpm.x,_xlpm.x=$M1064))))</f>
        <v>#NAME?</v>
      </c>
      <c r="P1064" s="4" t="e">
        <f t="shared" si="285"/>
        <v>#NAME?</v>
      </c>
      <c r="Q1064" s="6" t="e" cm="1">
        <f t="array" ref="Q1064">SUM(_xlfn._xlws.FILTER($G$2:$G$2454,_xlfn.MAP($N$2:$N$2454,_xlfn.LAMBDA(_xlpm.x,_xlpm.x=$N1064))))</f>
        <v>#NAME?</v>
      </c>
      <c r="R1064" s="4" t="e">
        <f t="shared" si="286"/>
        <v>#NAME?</v>
      </c>
      <c r="S1064" s="4" t="e">
        <f t="shared" si="287"/>
        <v>#NAME?</v>
      </c>
      <c r="T1064" s="4" t="e">
        <f t="shared" si="288"/>
        <v>#NAME?</v>
      </c>
      <c r="U1064" s="4" t="e">
        <f t="shared" si="289"/>
        <v>#NAME?</v>
      </c>
      <c r="V1064" s="2"/>
      <c r="X1064" s="2"/>
      <c r="AC1064" s="2"/>
      <c r="AD1064" s="2"/>
    </row>
    <row r="1065" spans="1:30">
      <c r="A1065" s="1" t="str">
        <f t="shared" si="276"/>
        <v>-nkles- : [ŋklz]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2344</v>
      </c>
      <c r="G1065" s="3" t="e">
        <f t="shared" si="277"/>
        <v>#NAME?</v>
      </c>
      <c r="H1065" s="4" t="str">
        <f t="shared" si="278"/>
        <v>ŋklz</v>
      </c>
      <c r="I1065" s="4" t="str">
        <f t="shared" si="279"/>
        <v>nkles</v>
      </c>
      <c r="J1065" s="10">
        <f t="shared" si="280"/>
        <v>4</v>
      </c>
      <c r="K1065" s="1">
        <f t="shared" si="281"/>
        <v>5</v>
      </c>
      <c r="L1065" s="10">
        <f t="shared" si="282"/>
        <v>5</v>
      </c>
      <c r="M1065" s="1" t="str">
        <f t="shared" si="283"/>
        <v>-nkles-</v>
      </c>
      <c r="N1065" s="1" t="str">
        <f t="shared" si="284"/>
        <v>[ŋklz]</v>
      </c>
      <c r="O1065" s="3" t="e" cm="1">
        <f t="array" ref="O1065">SUM(_xlfn._xlws.FILTER($G$2:$G$2454,_xlfn.MAP($M$2:$M$2454,_xlfn.LAMBDA(_xlpm.x,_xlpm.x=$M1065))))</f>
        <v>#NAME?</v>
      </c>
      <c r="P1065" s="4" t="e">
        <f t="shared" si="285"/>
        <v>#NAME?</v>
      </c>
      <c r="Q1065" s="6" t="e" cm="1">
        <f t="array" ref="Q1065">SUM(_xlfn._xlws.FILTER($G$2:$G$2454,_xlfn.MAP($N$2:$N$2454,_xlfn.LAMBDA(_xlpm.x,_xlpm.x=$N1065))))</f>
        <v>#NAME?</v>
      </c>
      <c r="R1065" s="4" t="e">
        <f t="shared" si="286"/>
        <v>#NAME?</v>
      </c>
      <c r="S1065" s="4" t="e">
        <f t="shared" si="287"/>
        <v>#NAME?</v>
      </c>
      <c r="T1065" s="4" t="e">
        <f t="shared" si="288"/>
        <v>#NAME?</v>
      </c>
      <c r="U1065" s="4" t="e">
        <f t="shared" si="289"/>
        <v>#NAME?</v>
      </c>
      <c r="V1065" s="2"/>
      <c r="X1065" s="2"/>
      <c r="AC1065" s="2"/>
      <c r="AD1065" s="2"/>
    </row>
    <row r="1066" spans="1:30">
      <c r="A1066" s="1" t="str">
        <f t="shared" si="276"/>
        <v>-nle- : [nlɛ]</v>
      </c>
      <c r="B1066" s="1">
        <f t="shared" si="291"/>
        <v>0</v>
      </c>
      <c r="C1066" s="1">
        <f t="shared" si="291"/>
        <v>0</v>
      </c>
      <c r="D1066" s="1">
        <f t="shared" si="291"/>
        <v>1</v>
      </c>
      <c r="E1066" s="7">
        <v>1</v>
      </c>
      <c r="F1066" s="9" t="s">
        <v>854</v>
      </c>
      <c r="G1066" s="3" t="e">
        <f t="shared" si="277"/>
        <v>#NAME?</v>
      </c>
      <c r="H1066" s="4" t="str">
        <f t="shared" si="278"/>
        <v>nlɛ</v>
      </c>
      <c r="I1066" s="4" t="str">
        <f t="shared" si="279"/>
        <v>nle</v>
      </c>
      <c r="J1066" s="10">
        <f t="shared" si="280"/>
        <v>3</v>
      </c>
      <c r="K1066" s="1">
        <f t="shared" si="281"/>
        <v>3</v>
      </c>
      <c r="L1066" s="10">
        <f t="shared" si="282"/>
        <v>3</v>
      </c>
      <c r="M1066" s="1" t="str">
        <f t="shared" si="283"/>
        <v>-nle-</v>
      </c>
      <c r="N1066" s="1" t="str">
        <f t="shared" si="284"/>
        <v>[nlɛ]</v>
      </c>
      <c r="O1066" s="3" t="e" cm="1">
        <f t="array" ref="O1066">SUM(_xlfn._xlws.FILTER($G$2:$G$2454,_xlfn.MAP($M$2:$M$2454,_xlfn.LAMBDA(_xlpm.x,_xlpm.x=$M1066))))</f>
        <v>#NAME?</v>
      </c>
      <c r="P1066" s="4" t="e">
        <f t="shared" si="285"/>
        <v>#NAME?</v>
      </c>
      <c r="Q1066" s="6" t="e" cm="1">
        <f t="array" ref="Q1066">SUM(_xlfn._xlws.FILTER($G$2:$G$2454,_xlfn.MAP($N$2:$N$2454,_xlfn.LAMBDA(_xlpm.x,_xlpm.x=$N1066))))</f>
        <v>#NAME?</v>
      </c>
      <c r="R1066" s="4" t="e">
        <f t="shared" si="286"/>
        <v>#NAME?</v>
      </c>
      <c r="S1066" s="4" t="e">
        <f t="shared" si="287"/>
        <v>#NAME?</v>
      </c>
      <c r="T1066" s="4" t="e">
        <f t="shared" si="288"/>
        <v>#NAME?</v>
      </c>
      <c r="U1066" s="4" t="e">
        <f t="shared" si="289"/>
        <v>#NAME?</v>
      </c>
      <c r="V1066" s="2"/>
      <c r="X1066" s="2"/>
      <c r="AC1066" s="2"/>
      <c r="AD1066" s="2"/>
    </row>
    <row r="1067" spans="1:30">
      <c r="A1067" s="1" t="str">
        <f t="shared" si="276"/>
        <v>-nli- : [nlaɪ]</v>
      </c>
      <c r="B1067" s="1">
        <f t="shared" si="291"/>
        <v>0</v>
      </c>
      <c r="C1067" s="1">
        <f t="shared" si="291"/>
        <v>0</v>
      </c>
      <c r="D1067" s="1">
        <f t="shared" si="291"/>
        <v>1</v>
      </c>
      <c r="E1067" s="7">
        <v>1</v>
      </c>
      <c r="F1067" s="9" t="s">
        <v>855</v>
      </c>
      <c r="G1067" s="3" t="e">
        <f t="shared" si="277"/>
        <v>#NAME?</v>
      </c>
      <c r="H1067" s="4" t="str">
        <f t="shared" si="278"/>
        <v>nlaɪ</v>
      </c>
      <c r="I1067" s="4" t="str">
        <f t="shared" si="279"/>
        <v>nli</v>
      </c>
      <c r="J1067" s="10">
        <f t="shared" si="280"/>
        <v>4</v>
      </c>
      <c r="K1067" s="1">
        <f t="shared" si="281"/>
        <v>3</v>
      </c>
      <c r="L1067" s="10">
        <f t="shared" si="282"/>
        <v>4</v>
      </c>
      <c r="M1067" s="1" t="str">
        <f t="shared" si="283"/>
        <v>-nli-</v>
      </c>
      <c r="N1067" s="1" t="str">
        <f t="shared" si="284"/>
        <v>[nlaɪ]</v>
      </c>
      <c r="O1067" s="3" t="e" cm="1">
        <f t="array" ref="O1067">SUM(_xlfn._xlws.FILTER($G$2:$G$2454,_xlfn.MAP($M$2:$M$2454,_xlfn.LAMBDA(_xlpm.x,_xlpm.x=$M1067))))</f>
        <v>#NAME?</v>
      </c>
      <c r="P1067" s="4" t="e">
        <f t="shared" si="285"/>
        <v>#NAME?</v>
      </c>
      <c r="Q1067" s="6" t="e" cm="1">
        <f t="array" ref="Q1067">SUM(_xlfn._xlws.FILTER($G$2:$G$2454,_xlfn.MAP($N$2:$N$2454,_xlfn.LAMBDA(_xlpm.x,_xlpm.x=$N1067))))</f>
        <v>#NAME?</v>
      </c>
      <c r="R1067" s="4" t="e">
        <f t="shared" si="286"/>
        <v>#NAME?</v>
      </c>
      <c r="S1067" s="4" t="e">
        <f t="shared" si="287"/>
        <v>#NAME?</v>
      </c>
      <c r="T1067" s="4" t="e">
        <f t="shared" si="288"/>
        <v>#NAME?</v>
      </c>
      <c r="U1067" s="4" t="e">
        <f t="shared" si="289"/>
        <v>#NAME?</v>
      </c>
      <c r="V1067" s="2"/>
      <c r="X1067" s="2"/>
      <c r="AC1067" s="2"/>
      <c r="AD1067" s="2"/>
    </row>
    <row r="1068" spans="1:30">
      <c r="A1068" s="1" t="str">
        <f t="shared" si="276"/>
        <v>-nly- : [nlɪ]</v>
      </c>
      <c r="B1068" s="1">
        <f t="shared" si="291"/>
        <v>0</v>
      </c>
      <c r="C1068" s="1">
        <f t="shared" si="291"/>
        <v>0</v>
      </c>
      <c r="D1068" s="1">
        <f t="shared" si="291"/>
        <v>1</v>
      </c>
      <c r="E1068" s="7">
        <v>4</v>
      </c>
      <c r="F1068" s="9" t="s">
        <v>423</v>
      </c>
      <c r="G1068" s="3" t="e">
        <f t="shared" si="277"/>
        <v>#NAME?</v>
      </c>
      <c r="H1068" s="4" t="str">
        <f t="shared" si="278"/>
        <v>nlɪ</v>
      </c>
      <c r="I1068" s="4" t="str">
        <f t="shared" si="279"/>
        <v>nly</v>
      </c>
      <c r="J1068" s="10">
        <f t="shared" si="280"/>
        <v>3</v>
      </c>
      <c r="K1068" s="1">
        <f t="shared" si="281"/>
        <v>3</v>
      </c>
      <c r="L1068" s="10">
        <f t="shared" si="282"/>
        <v>3</v>
      </c>
      <c r="M1068" s="1" t="str">
        <f t="shared" si="283"/>
        <v>-nly-</v>
      </c>
      <c r="N1068" s="1" t="str">
        <f t="shared" si="284"/>
        <v>[nlɪ]</v>
      </c>
      <c r="O1068" s="3" t="e" cm="1">
        <f t="array" ref="O1068">SUM(_xlfn._xlws.FILTER($G$2:$G$2454,_xlfn.MAP($M$2:$M$2454,_xlfn.LAMBDA(_xlpm.x,_xlpm.x=$M1068))))</f>
        <v>#NAME?</v>
      </c>
      <c r="P1068" s="4" t="e">
        <f t="shared" si="285"/>
        <v>#NAME?</v>
      </c>
      <c r="Q1068" s="6" t="e" cm="1">
        <f t="array" ref="Q1068">SUM(_xlfn._xlws.FILTER($G$2:$G$2454,_xlfn.MAP($N$2:$N$2454,_xlfn.LAMBDA(_xlpm.x,_xlpm.x=$N1068))))</f>
        <v>#NAME?</v>
      </c>
      <c r="R1068" s="4" t="e">
        <f t="shared" si="286"/>
        <v>#NAME?</v>
      </c>
      <c r="S1068" s="4" t="e">
        <f t="shared" si="287"/>
        <v>#NAME?</v>
      </c>
      <c r="T1068" s="4" t="e">
        <f t="shared" si="288"/>
        <v>#NAME?</v>
      </c>
      <c r="U1068" s="4" t="e">
        <f t="shared" si="289"/>
        <v>#NAME?</v>
      </c>
      <c r="V1068" s="2"/>
      <c r="X1068" s="2"/>
      <c r="AC1068" s="2"/>
      <c r="AD1068" s="2"/>
    </row>
    <row r="1069" spans="1:30">
      <c r="A1069" s="1" t="str">
        <f t="shared" si="276"/>
        <v>-nqui- : [nkwaɪ]</v>
      </c>
      <c r="B1069" s="1">
        <f t="shared" si="291"/>
        <v>0</v>
      </c>
      <c r="C1069" s="1">
        <f t="shared" si="291"/>
        <v>0</v>
      </c>
      <c r="D1069" s="1">
        <f t="shared" si="291"/>
        <v>1</v>
      </c>
      <c r="E1069" s="7">
        <v>2</v>
      </c>
      <c r="F1069" s="9" t="s">
        <v>527</v>
      </c>
      <c r="G1069" s="3" t="e">
        <f t="shared" si="277"/>
        <v>#NAME?</v>
      </c>
      <c r="H1069" s="4" t="str">
        <f t="shared" si="278"/>
        <v>nkwaɪ</v>
      </c>
      <c r="I1069" s="4" t="str">
        <f t="shared" si="279"/>
        <v>nqui</v>
      </c>
      <c r="J1069" s="10">
        <f t="shared" si="280"/>
        <v>5</v>
      </c>
      <c r="K1069" s="1">
        <f t="shared" si="281"/>
        <v>4</v>
      </c>
      <c r="L1069" s="10">
        <f t="shared" si="282"/>
        <v>5</v>
      </c>
      <c r="M1069" s="1" t="str">
        <f t="shared" si="283"/>
        <v>-nqui-</v>
      </c>
      <c r="N1069" s="1" t="str">
        <f t="shared" si="284"/>
        <v>[nkwaɪ]</v>
      </c>
      <c r="O1069" s="3" t="e" cm="1">
        <f t="array" ref="O1069">SUM(_xlfn._xlws.FILTER($G$2:$G$2454,_xlfn.MAP($M$2:$M$2454,_xlfn.LAMBDA(_xlpm.x,_xlpm.x=$M1069))))</f>
        <v>#NAME?</v>
      </c>
      <c r="P1069" s="4" t="e">
        <f t="shared" si="285"/>
        <v>#NAME?</v>
      </c>
      <c r="Q1069" s="6" t="e" cm="1">
        <f t="array" ref="Q1069">SUM(_xlfn._xlws.FILTER($G$2:$G$2454,_xlfn.MAP($N$2:$N$2454,_xlfn.LAMBDA(_xlpm.x,_xlpm.x=$N1069))))</f>
        <v>#NAME?</v>
      </c>
      <c r="R1069" s="4" t="e">
        <f t="shared" si="286"/>
        <v>#NAME?</v>
      </c>
      <c r="S1069" s="4" t="e">
        <f t="shared" si="287"/>
        <v>#NAME?</v>
      </c>
      <c r="T1069" s="4" t="e">
        <f t="shared" si="288"/>
        <v>#NAME?</v>
      </c>
      <c r="U1069" s="4" t="e">
        <f t="shared" si="289"/>
        <v>#NAME?</v>
      </c>
      <c r="V1069" s="2"/>
      <c r="X1069" s="2"/>
      <c r="AC1069" s="2"/>
      <c r="AD1069" s="2"/>
    </row>
    <row r="1070" spans="1:30">
      <c r="A1070" s="1" t="str">
        <f t="shared" si="276"/>
        <v>-nsa- : [nseɪ]</v>
      </c>
      <c r="B1070" s="1">
        <f t="shared" si="291"/>
        <v>0</v>
      </c>
      <c r="C1070" s="1">
        <f t="shared" si="291"/>
        <v>0</v>
      </c>
      <c r="D1070" s="1">
        <f t="shared" si="291"/>
        <v>1</v>
      </c>
      <c r="E1070" s="7">
        <v>1</v>
      </c>
      <c r="F1070" s="9" t="s">
        <v>856</v>
      </c>
      <c r="G1070" s="3" t="e">
        <f t="shared" si="277"/>
        <v>#NAME?</v>
      </c>
      <c r="H1070" s="4" t="str">
        <f t="shared" si="278"/>
        <v>nseɪ</v>
      </c>
      <c r="I1070" s="4" t="str">
        <f t="shared" si="279"/>
        <v>nsa</v>
      </c>
      <c r="J1070" s="10">
        <f t="shared" si="280"/>
        <v>4</v>
      </c>
      <c r="K1070" s="1">
        <f t="shared" si="281"/>
        <v>3</v>
      </c>
      <c r="L1070" s="10">
        <f t="shared" si="282"/>
        <v>4</v>
      </c>
      <c r="M1070" s="1" t="str">
        <f t="shared" si="283"/>
        <v>-nsa-</v>
      </c>
      <c r="N1070" s="1" t="str">
        <f t="shared" si="284"/>
        <v>[nseɪ]</v>
      </c>
      <c r="O1070" s="3" t="e" cm="1">
        <f t="array" ref="O1070">SUM(_xlfn._xlws.FILTER($G$2:$G$2454,_xlfn.MAP($M$2:$M$2454,_xlfn.LAMBDA(_xlpm.x,_xlpm.x=$M1070))))</f>
        <v>#NAME?</v>
      </c>
      <c r="P1070" s="4" t="e">
        <f t="shared" si="285"/>
        <v>#NAME?</v>
      </c>
      <c r="Q1070" s="6" t="e" cm="1">
        <f t="array" ref="Q1070">SUM(_xlfn._xlws.FILTER($G$2:$G$2454,_xlfn.MAP($N$2:$N$2454,_xlfn.LAMBDA(_xlpm.x,_xlpm.x=$N1070))))</f>
        <v>#NAME?</v>
      </c>
      <c r="R1070" s="4" t="e">
        <f t="shared" si="286"/>
        <v>#NAME?</v>
      </c>
      <c r="S1070" s="4" t="e">
        <f t="shared" si="287"/>
        <v>#NAME?</v>
      </c>
      <c r="T1070" s="4" t="e">
        <f t="shared" si="288"/>
        <v>#NAME?</v>
      </c>
      <c r="U1070" s="4" t="e">
        <f t="shared" si="289"/>
        <v>#NAME?</v>
      </c>
      <c r="V1070" s="2"/>
      <c r="X1070" s="2"/>
      <c r="AC1070" s="2"/>
      <c r="AD1070" s="2"/>
    </row>
    <row r="1071" spans="1:30">
      <c r="A1071" s="1" t="str">
        <f t="shared" si="276"/>
        <v>-nsfe- : [nsfɜ]</v>
      </c>
      <c r="B1071" s="1">
        <f t="shared" si="291"/>
        <v>0</v>
      </c>
      <c r="C1071" s="1">
        <f t="shared" si="291"/>
        <v>0</v>
      </c>
      <c r="D1071" s="1">
        <f t="shared" si="291"/>
        <v>1</v>
      </c>
      <c r="E1071" s="7">
        <v>1</v>
      </c>
      <c r="F1071" s="9" t="s">
        <v>753</v>
      </c>
      <c r="G1071" s="3" t="e">
        <f t="shared" si="277"/>
        <v>#NAME?</v>
      </c>
      <c r="H1071" s="1" t="str">
        <f t="shared" si="278"/>
        <v>nsfɜ</v>
      </c>
      <c r="I1071" s="1" t="str">
        <f t="shared" si="279"/>
        <v>nsfe</v>
      </c>
      <c r="J1071" s="10">
        <f t="shared" si="280"/>
        <v>4</v>
      </c>
      <c r="K1071" s="1">
        <f t="shared" si="281"/>
        <v>4</v>
      </c>
      <c r="L1071" s="10">
        <f t="shared" si="282"/>
        <v>4</v>
      </c>
      <c r="M1071" s="1" t="str">
        <f t="shared" si="283"/>
        <v>-nsfe-</v>
      </c>
      <c r="N1071" s="1" t="str">
        <f t="shared" si="284"/>
        <v>[nsfɜ]</v>
      </c>
      <c r="O1071" s="3" t="e" cm="1">
        <f t="array" ref="O1071">SUM(_xlfn._xlws.FILTER($G$2:$G$2454,_xlfn.MAP($M$2:$M$2454,_xlfn.LAMBDA(_xlpm.x,_xlpm.x=$M1071))))</f>
        <v>#NAME?</v>
      </c>
      <c r="P1071" s="4" t="e">
        <f t="shared" si="285"/>
        <v>#NAME?</v>
      </c>
      <c r="Q1071" s="6" t="e" cm="1">
        <f t="array" ref="Q1071">SUM(_xlfn._xlws.FILTER($G$2:$G$2454,_xlfn.MAP($N$2:$N$2454,_xlfn.LAMBDA(_xlpm.x,_xlpm.x=$N1071))))</f>
        <v>#NAME?</v>
      </c>
      <c r="R1071" s="4" t="e">
        <f t="shared" si="286"/>
        <v>#NAME?</v>
      </c>
      <c r="S1071" s="4" t="e">
        <f t="shared" si="287"/>
        <v>#NAME?</v>
      </c>
      <c r="T1071" s="4" t="e">
        <f t="shared" si="288"/>
        <v>#NAME?</v>
      </c>
      <c r="U1071" s="4" t="e">
        <f t="shared" si="289"/>
        <v>#NAME?</v>
      </c>
      <c r="V1071" s="2"/>
      <c r="X1071" s="2"/>
      <c r="AC1071" s="2"/>
      <c r="AD1071" s="2"/>
    </row>
    <row r="1072" spans="1:30">
      <c r="A1072" s="1" t="str">
        <f t="shared" si="276"/>
        <v>-nshi- : [nʃɪ]</v>
      </c>
      <c r="B1072" s="1">
        <f t="shared" si="291"/>
        <v>0</v>
      </c>
      <c r="C1072" s="1">
        <f t="shared" si="291"/>
        <v>0</v>
      </c>
      <c r="D1072" s="1">
        <f t="shared" si="291"/>
        <v>1</v>
      </c>
      <c r="E1072" s="7">
        <v>1</v>
      </c>
      <c r="F1072" s="9" t="s">
        <v>528</v>
      </c>
      <c r="G1072" s="3" t="e">
        <f t="shared" si="277"/>
        <v>#NAME?</v>
      </c>
      <c r="H1072" s="1" t="str">
        <f t="shared" si="278"/>
        <v>nʃɪ</v>
      </c>
      <c r="I1072" s="1" t="str">
        <f t="shared" si="279"/>
        <v>nshi</v>
      </c>
      <c r="J1072" s="10">
        <f t="shared" si="280"/>
        <v>3</v>
      </c>
      <c r="K1072" s="1">
        <f t="shared" si="281"/>
        <v>4</v>
      </c>
      <c r="L1072" s="10">
        <f t="shared" si="282"/>
        <v>4</v>
      </c>
      <c r="M1072" s="1" t="str">
        <f t="shared" si="283"/>
        <v>-nshi-</v>
      </c>
      <c r="N1072" s="1" t="str">
        <f t="shared" si="284"/>
        <v>[nʃɪ]</v>
      </c>
      <c r="O1072" s="3" t="e" cm="1">
        <f t="array" ref="O1072">SUM(_xlfn._xlws.FILTER($G$2:$G$2454,_xlfn.MAP($M$2:$M$2454,_xlfn.LAMBDA(_xlpm.x,_xlpm.x=$M1072))))</f>
        <v>#NAME?</v>
      </c>
      <c r="P1072" s="4" t="e">
        <f t="shared" si="285"/>
        <v>#NAME?</v>
      </c>
      <c r="Q1072" s="6" t="e" cm="1">
        <f t="array" ref="Q1072">SUM(_xlfn._xlws.FILTER($G$2:$G$2454,_xlfn.MAP($N$2:$N$2454,_xlfn.LAMBDA(_xlpm.x,_xlpm.x=$N1072))))</f>
        <v>#NAME?</v>
      </c>
      <c r="R1072" s="4" t="e">
        <f t="shared" si="286"/>
        <v>#NAME?</v>
      </c>
      <c r="S1072" s="4" t="e">
        <f t="shared" si="287"/>
        <v>#NAME?</v>
      </c>
      <c r="T1072" s="4" t="e">
        <f t="shared" si="288"/>
        <v>#NAME?</v>
      </c>
      <c r="U1072" s="4" t="e">
        <f t="shared" si="289"/>
        <v>#NAME?</v>
      </c>
      <c r="V1072" s="2"/>
      <c r="X1072" s="2"/>
      <c r="AC1072" s="2"/>
      <c r="AD1072" s="2"/>
    </row>
    <row r="1073" spans="1:30">
      <c r="A1073" s="1" t="str">
        <f t="shared" si="276"/>
        <v>-nspa- : [nspɛ]</v>
      </c>
      <c r="B1073" s="1">
        <f t="shared" si="291"/>
        <v>0</v>
      </c>
      <c r="C1073" s="1">
        <f t="shared" si="291"/>
        <v>0</v>
      </c>
      <c r="D1073" s="1">
        <f t="shared" si="291"/>
        <v>1</v>
      </c>
      <c r="E1073" s="7">
        <v>1</v>
      </c>
      <c r="F1073" s="9" t="s">
        <v>754</v>
      </c>
      <c r="G1073" s="3" t="e">
        <f t="shared" si="277"/>
        <v>#NAME?</v>
      </c>
      <c r="H1073" s="4" t="str">
        <f t="shared" si="278"/>
        <v>nspɛ</v>
      </c>
      <c r="I1073" s="4" t="str">
        <f t="shared" si="279"/>
        <v>nspa</v>
      </c>
      <c r="J1073" s="10">
        <f t="shared" si="280"/>
        <v>4</v>
      </c>
      <c r="K1073" s="1">
        <f t="shared" si="281"/>
        <v>4</v>
      </c>
      <c r="L1073" s="10">
        <f t="shared" si="282"/>
        <v>4</v>
      </c>
      <c r="M1073" s="1" t="str">
        <f t="shared" si="283"/>
        <v>-nspa-</v>
      </c>
      <c r="N1073" s="1" t="str">
        <f t="shared" si="284"/>
        <v>[nspɛ]</v>
      </c>
      <c r="O1073" s="3" t="e" cm="1">
        <f t="array" ref="O1073">SUM(_xlfn._xlws.FILTER($G$2:$G$2454,_xlfn.MAP($M$2:$M$2454,_xlfn.LAMBDA(_xlpm.x,_xlpm.x=$M1073))))</f>
        <v>#NAME?</v>
      </c>
      <c r="P1073" s="4" t="e">
        <f t="shared" si="285"/>
        <v>#NAME?</v>
      </c>
      <c r="Q1073" s="6" t="e" cm="1">
        <f t="array" ref="Q1073">SUM(_xlfn._xlws.FILTER($G$2:$G$2454,_xlfn.MAP($N$2:$N$2454,_xlfn.LAMBDA(_xlpm.x,_xlpm.x=$N1073))))</f>
        <v>#NAME?</v>
      </c>
      <c r="R1073" s="4" t="e">
        <f t="shared" si="286"/>
        <v>#NAME?</v>
      </c>
      <c r="S1073" s="4" t="e">
        <f t="shared" si="287"/>
        <v>#NAME?</v>
      </c>
      <c r="T1073" s="4" t="e">
        <f t="shared" si="288"/>
        <v>#NAME?</v>
      </c>
      <c r="U1073" s="4" t="e">
        <f t="shared" si="289"/>
        <v>#NAME?</v>
      </c>
      <c r="V1073" s="2"/>
      <c r="X1073" s="2"/>
      <c r="AC1073" s="2"/>
      <c r="AD1073" s="2"/>
    </row>
    <row r="1074" spans="1:30">
      <c r="A1074" s="1" t="str">
        <f t="shared" si="276"/>
        <v>-nst- : [nst]</v>
      </c>
      <c r="B1074" s="1">
        <f t="shared" si="291"/>
        <v>0</v>
      </c>
      <c r="C1074" s="1">
        <f t="shared" si="291"/>
        <v>0</v>
      </c>
      <c r="D1074" s="1">
        <f t="shared" si="291"/>
        <v>1</v>
      </c>
      <c r="E1074" s="7">
        <v>1</v>
      </c>
      <c r="F1074" s="9" t="s">
        <v>191</v>
      </c>
      <c r="G1074" s="3" t="e">
        <f t="shared" si="277"/>
        <v>#NAME?</v>
      </c>
      <c r="H1074" s="4" t="str">
        <f t="shared" si="278"/>
        <v>nst</v>
      </c>
      <c r="I1074" s="4" t="str">
        <f t="shared" si="279"/>
        <v>nst</v>
      </c>
      <c r="J1074" s="10">
        <f t="shared" si="280"/>
        <v>3</v>
      </c>
      <c r="K1074" s="1">
        <f t="shared" si="281"/>
        <v>3</v>
      </c>
      <c r="L1074" s="10">
        <f t="shared" si="282"/>
        <v>3</v>
      </c>
      <c r="M1074" s="1" t="str">
        <f t="shared" si="283"/>
        <v>-nst-</v>
      </c>
      <c r="N1074" s="1" t="str">
        <f t="shared" si="284"/>
        <v>[nst]</v>
      </c>
      <c r="O1074" s="3" t="e" cm="1">
        <f t="array" ref="O1074">SUM(_xlfn._xlws.FILTER($G$2:$G$2454,_xlfn.MAP($M$2:$M$2454,_xlfn.LAMBDA(_xlpm.x,_xlpm.x=$M1074))))</f>
        <v>#NAME?</v>
      </c>
      <c r="P1074" s="4" t="e">
        <f t="shared" si="285"/>
        <v>#NAME?</v>
      </c>
      <c r="Q1074" s="6" t="e" cm="1">
        <f t="array" ref="Q1074">SUM(_xlfn._xlws.FILTER($G$2:$G$2454,_xlfn.MAP($N$2:$N$2454,_xlfn.LAMBDA(_xlpm.x,_xlpm.x=$N1074))))</f>
        <v>#NAME?</v>
      </c>
      <c r="R1074" s="4" t="e">
        <f t="shared" si="286"/>
        <v>#NAME?</v>
      </c>
      <c r="S1074" s="4" t="e">
        <f t="shared" si="287"/>
        <v>#NAME?</v>
      </c>
      <c r="T1074" s="4" t="e">
        <f t="shared" si="288"/>
        <v>#NAME?</v>
      </c>
      <c r="U1074" s="4" t="e">
        <f t="shared" si="289"/>
        <v>#NAME?</v>
      </c>
      <c r="V1074" s="2"/>
      <c r="X1074" s="2"/>
      <c r="AC1074" s="2"/>
      <c r="AD1074" s="2"/>
    </row>
    <row r="1075" spans="1:30">
      <c r="A1075" s="1" t="str">
        <f t="shared" si="276"/>
        <v>-nstea- : [nstɛ]</v>
      </c>
      <c r="B1075" s="1">
        <f t="shared" si="291"/>
        <v>0</v>
      </c>
      <c r="C1075" s="1">
        <f t="shared" si="291"/>
        <v>0</v>
      </c>
      <c r="D1075" s="1">
        <f t="shared" si="291"/>
        <v>1</v>
      </c>
      <c r="E1075" s="7">
        <v>1</v>
      </c>
      <c r="F1075" s="9" t="s">
        <v>688</v>
      </c>
      <c r="G1075" s="3" t="e">
        <f t="shared" si="277"/>
        <v>#NAME?</v>
      </c>
      <c r="H1075" s="4" t="str">
        <f t="shared" si="278"/>
        <v>nstɛ</v>
      </c>
      <c r="I1075" s="4" t="str">
        <f t="shared" si="279"/>
        <v>nstea</v>
      </c>
      <c r="J1075" s="10">
        <f t="shared" si="280"/>
        <v>4</v>
      </c>
      <c r="K1075" s="1">
        <f t="shared" si="281"/>
        <v>5</v>
      </c>
      <c r="L1075" s="10">
        <f t="shared" si="282"/>
        <v>5</v>
      </c>
      <c r="M1075" s="1" t="str">
        <f t="shared" si="283"/>
        <v>-nstea-</v>
      </c>
      <c r="N1075" s="1" t="str">
        <f t="shared" si="284"/>
        <v>[nstɛ]</v>
      </c>
      <c r="O1075" s="3" t="e" cm="1">
        <f t="array" ref="O1075">SUM(_xlfn._xlws.FILTER($G$2:$G$2454,_xlfn.MAP($M$2:$M$2454,_xlfn.LAMBDA(_xlpm.x,_xlpm.x=$M1075))))</f>
        <v>#NAME?</v>
      </c>
      <c r="P1075" s="4" t="e">
        <f t="shared" si="285"/>
        <v>#NAME?</v>
      </c>
      <c r="Q1075" s="6" t="e" cm="1">
        <f t="array" ref="Q1075">SUM(_xlfn._xlws.FILTER($G$2:$G$2454,_xlfn.MAP($N$2:$N$2454,_xlfn.LAMBDA(_xlpm.x,_xlpm.x=$N1075))))</f>
        <v>#NAME?</v>
      </c>
      <c r="R1075" s="4" t="e">
        <f t="shared" si="286"/>
        <v>#NAME?</v>
      </c>
      <c r="S1075" s="4" t="e">
        <f t="shared" si="287"/>
        <v>#NAME?</v>
      </c>
      <c r="T1075" s="4" t="e">
        <f t="shared" si="288"/>
        <v>#NAME?</v>
      </c>
      <c r="U1075" s="4" t="e">
        <f t="shared" si="289"/>
        <v>#NAME?</v>
      </c>
      <c r="V1075" s="2"/>
      <c r="X1075" s="2"/>
      <c r="AC1075" s="2"/>
      <c r="AD1075" s="2"/>
    </row>
    <row r="1076" spans="1:30">
      <c r="A1076" s="1" t="str">
        <f t="shared" si="276"/>
        <v>-ntain- : [ntn]</v>
      </c>
      <c r="B1076" s="1">
        <f t="shared" si="291"/>
        <v>0</v>
      </c>
      <c r="C1076" s="1">
        <f t="shared" si="291"/>
        <v>0</v>
      </c>
      <c r="D1076" s="1">
        <f t="shared" si="291"/>
        <v>1</v>
      </c>
      <c r="E1076" s="7">
        <v>1</v>
      </c>
      <c r="F1076" s="9" t="s">
        <v>197</v>
      </c>
      <c r="G1076" s="3" t="e">
        <f t="shared" si="277"/>
        <v>#NAME?</v>
      </c>
      <c r="H1076" s="4" t="str">
        <f t="shared" si="278"/>
        <v>ntn</v>
      </c>
      <c r="I1076" s="4" t="str">
        <f t="shared" si="279"/>
        <v>ntain</v>
      </c>
      <c r="J1076" s="10">
        <f t="shared" si="280"/>
        <v>3</v>
      </c>
      <c r="K1076" s="1">
        <f t="shared" si="281"/>
        <v>5</v>
      </c>
      <c r="L1076" s="10">
        <f t="shared" si="282"/>
        <v>5</v>
      </c>
      <c r="M1076" s="1" t="str">
        <f t="shared" si="283"/>
        <v>-ntain-</v>
      </c>
      <c r="N1076" s="1" t="str">
        <f t="shared" si="284"/>
        <v>[ntn]</v>
      </c>
      <c r="O1076" s="3" t="e" cm="1">
        <f t="array" ref="O1076">SUM(_xlfn._xlws.FILTER($G$2:$G$2454,_xlfn.MAP($M$2:$M$2454,_xlfn.LAMBDA(_xlpm.x,_xlpm.x=$M1076))))</f>
        <v>#NAME?</v>
      </c>
      <c r="P1076" s="4" t="e">
        <f t="shared" si="285"/>
        <v>#NAME?</v>
      </c>
      <c r="Q1076" s="6" t="e" cm="1">
        <f t="array" ref="Q1076">SUM(_xlfn._xlws.FILTER($G$2:$G$2454,_xlfn.MAP($N$2:$N$2454,_xlfn.LAMBDA(_xlpm.x,_xlpm.x=$N1076))))</f>
        <v>#NAME?</v>
      </c>
      <c r="R1076" s="4" t="e">
        <f t="shared" si="286"/>
        <v>#NAME?</v>
      </c>
      <c r="S1076" s="4" t="e">
        <f t="shared" si="287"/>
        <v>#NAME?</v>
      </c>
      <c r="T1076" s="4" t="e">
        <f t="shared" si="288"/>
        <v>#NAME?</v>
      </c>
      <c r="U1076" s="4" t="e">
        <f t="shared" si="289"/>
        <v>#NAME?</v>
      </c>
      <c r="V1076" s="2"/>
      <c r="X1076" s="2"/>
      <c r="AC1076" s="2"/>
      <c r="AD1076" s="2"/>
    </row>
    <row r="1077" spans="1:30">
      <c r="A1077" s="1" t="str">
        <f t="shared" si="276"/>
        <v>-nth- : [nθ]</v>
      </c>
      <c r="B1077" s="1">
        <f t="shared" si="291"/>
        <v>0</v>
      </c>
      <c r="C1077" s="1">
        <f t="shared" si="291"/>
        <v>0</v>
      </c>
      <c r="D1077" s="1">
        <f t="shared" si="291"/>
        <v>1</v>
      </c>
      <c r="E1077" s="7">
        <v>3</v>
      </c>
      <c r="F1077" s="9" t="s">
        <v>216</v>
      </c>
      <c r="G1077" s="3" t="e">
        <f t="shared" si="277"/>
        <v>#NAME?</v>
      </c>
      <c r="H1077" s="4" t="str">
        <f t="shared" si="278"/>
        <v>nθ</v>
      </c>
      <c r="I1077" s="4" t="str">
        <f t="shared" si="279"/>
        <v>nth</v>
      </c>
      <c r="J1077" s="10">
        <f t="shared" si="280"/>
        <v>2</v>
      </c>
      <c r="K1077" s="1">
        <f t="shared" si="281"/>
        <v>3</v>
      </c>
      <c r="L1077" s="10">
        <f t="shared" si="282"/>
        <v>3</v>
      </c>
      <c r="M1077" s="1" t="str">
        <f t="shared" si="283"/>
        <v>-nth-</v>
      </c>
      <c r="N1077" s="1" t="str">
        <f t="shared" si="284"/>
        <v>[nθ]</v>
      </c>
      <c r="O1077" s="3" t="e" cm="1">
        <f t="array" ref="O1077">SUM(_xlfn._xlws.FILTER($G$2:$G$2454,_xlfn.MAP($M$2:$M$2454,_xlfn.LAMBDA(_xlpm.x,_xlpm.x=$M1077))))</f>
        <v>#NAME?</v>
      </c>
      <c r="P1077" s="4" t="e">
        <f t="shared" si="285"/>
        <v>#NAME?</v>
      </c>
      <c r="Q1077" s="6" t="e" cm="1">
        <f t="array" ref="Q1077">SUM(_xlfn._xlws.FILTER($G$2:$G$2454,_xlfn.MAP($N$2:$N$2454,_xlfn.LAMBDA(_xlpm.x,_xlpm.x=$N1077))))</f>
        <v>#NAME?</v>
      </c>
      <c r="R1077" s="4" t="e">
        <f t="shared" si="286"/>
        <v>#NAME?</v>
      </c>
      <c r="S1077" s="4" t="e">
        <f t="shared" si="287"/>
        <v>#NAME?</v>
      </c>
      <c r="T1077" s="4" t="e">
        <f t="shared" si="288"/>
        <v>#NAME?</v>
      </c>
      <c r="U1077" s="4" t="e">
        <f t="shared" si="289"/>
        <v>#NAME?</v>
      </c>
      <c r="V1077" s="2"/>
      <c r="X1077" s="2"/>
      <c r="AC1077" s="2"/>
      <c r="AD1077" s="2"/>
    </row>
    <row r="1078" spans="1:30">
      <c r="A1078" s="1" t="str">
        <f t="shared" si="276"/>
        <v>-nthe- : [nθə]</v>
      </c>
      <c r="B1078" s="1">
        <f t="shared" si="291"/>
        <v>0</v>
      </c>
      <c r="C1078" s="1">
        <f t="shared" si="291"/>
        <v>0</v>
      </c>
      <c r="D1078" s="1">
        <f t="shared" si="291"/>
        <v>1</v>
      </c>
      <c r="E1078" s="7">
        <v>1</v>
      </c>
      <c r="F1078" s="9" t="s">
        <v>2176</v>
      </c>
      <c r="G1078" s="3" t="e">
        <f t="shared" si="277"/>
        <v>#NAME?</v>
      </c>
      <c r="H1078" s="4" t="str">
        <f t="shared" si="278"/>
        <v>nθə</v>
      </c>
      <c r="I1078" s="4" t="str">
        <f t="shared" si="279"/>
        <v>nthe</v>
      </c>
      <c r="J1078" s="10">
        <f t="shared" si="280"/>
        <v>3</v>
      </c>
      <c r="K1078" s="1">
        <f t="shared" si="281"/>
        <v>4</v>
      </c>
      <c r="L1078" s="10">
        <f t="shared" si="282"/>
        <v>4</v>
      </c>
      <c r="M1078" s="1" t="str">
        <f t="shared" si="283"/>
        <v>-nthe-</v>
      </c>
      <c r="N1078" s="1" t="str">
        <f t="shared" si="284"/>
        <v>[nθə]</v>
      </c>
      <c r="O1078" s="3" t="e" cm="1">
        <f t="array" ref="O1078">SUM(_xlfn._xlws.FILTER($G$2:$G$2454,_xlfn.MAP($M$2:$M$2454,_xlfn.LAMBDA(_xlpm.x,_xlpm.x=$M1078))))</f>
        <v>#NAME?</v>
      </c>
      <c r="P1078" s="4" t="e">
        <f t="shared" si="285"/>
        <v>#NAME?</v>
      </c>
      <c r="Q1078" s="6" t="e" cm="1">
        <f t="array" ref="Q1078">SUM(_xlfn._xlws.FILTER($G$2:$G$2454,_xlfn.MAP($N$2:$N$2454,_xlfn.LAMBDA(_xlpm.x,_xlpm.x=$N1078))))</f>
        <v>#NAME?</v>
      </c>
      <c r="R1078" s="4" t="e">
        <f t="shared" si="286"/>
        <v>#NAME?</v>
      </c>
      <c r="S1078" s="4" t="e">
        <f t="shared" si="287"/>
        <v>#NAME?</v>
      </c>
      <c r="T1078" s="4" t="e">
        <f t="shared" si="288"/>
        <v>#NAME?</v>
      </c>
      <c r="U1078" s="4" t="e">
        <f t="shared" si="289"/>
        <v>#NAME?</v>
      </c>
      <c r="V1078" s="2"/>
      <c r="X1078" s="2"/>
      <c r="AC1078" s="2"/>
      <c r="AD1078" s="2"/>
    </row>
    <row r="1079" spans="1:30">
      <c r="A1079" s="1" t="str">
        <f t="shared" si="276"/>
        <v>-nths- : [nθs]</v>
      </c>
      <c r="B1079" s="1">
        <f t="shared" si="291"/>
        <v>0</v>
      </c>
      <c r="C1079" s="1">
        <f t="shared" si="291"/>
        <v>0</v>
      </c>
      <c r="D1079" s="1">
        <f t="shared" si="291"/>
        <v>1</v>
      </c>
      <c r="E1079" s="7">
        <v>1</v>
      </c>
      <c r="F1079" s="9" t="s">
        <v>217</v>
      </c>
      <c r="G1079" s="3" t="e">
        <f t="shared" si="277"/>
        <v>#NAME?</v>
      </c>
      <c r="H1079" s="4" t="str">
        <f t="shared" si="278"/>
        <v>nθs</v>
      </c>
      <c r="I1079" s="4" t="str">
        <f t="shared" si="279"/>
        <v>nths</v>
      </c>
      <c r="J1079" s="10">
        <f t="shared" si="280"/>
        <v>3</v>
      </c>
      <c r="K1079" s="1">
        <f t="shared" si="281"/>
        <v>4</v>
      </c>
      <c r="L1079" s="10">
        <f t="shared" si="282"/>
        <v>4</v>
      </c>
      <c r="M1079" s="1" t="str">
        <f t="shared" si="283"/>
        <v>-nths-</v>
      </c>
      <c r="N1079" s="1" t="str">
        <f t="shared" si="284"/>
        <v>[nθs]</v>
      </c>
      <c r="O1079" s="3" t="e" cm="1">
        <f t="array" ref="O1079">SUM(_xlfn._xlws.FILTER($G$2:$G$2454,_xlfn.MAP($M$2:$M$2454,_xlfn.LAMBDA(_xlpm.x,_xlpm.x=$M1079))))</f>
        <v>#NAME?</v>
      </c>
      <c r="P1079" s="4" t="e">
        <f t="shared" si="285"/>
        <v>#NAME?</v>
      </c>
      <c r="Q1079" s="6" t="e" cm="1">
        <f t="array" ref="Q1079">SUM(_xlfn._xlws.FILTER($G$2:$G$2454,_xlfn.MAP($N$2:$N$2454,_xlfn.LAMBDA(_xlpm.x,_xlpm.x=$N1079))))</f>
        <v>#NAME?</v>
      </c>
      <c r="R1079" s="4" t="e">
        <f t="shared" si="286"/>
        <v>#NAME?</v>
      </c>
      <c r="S1079" s="4" t="e">
        <f t="shared" si="287"/>
        <v>#NAME?</v>
      </c>
      <c r="T1079" s="4" t="e">
        <f t="shared" si="288"/>
        <v>#NAME?</v>
      </c>
      <c r="U1079" s="4" t="e">
        <f t="shared" si="289"/>
        <v>#NAME?</v>
      </c>
      <c r="V1079" s="2"/>
      <c r="X1079" s="2"/>
      <c r="AC1079" s="2"/>
      <c r="AD1079" s="2"/>
    </row>
    <row r="1080" spans="1:30">
      <c r="A1080" s="1" t="str">
        <f t="shared" si="276"/>
        <v>-ntio- : [ntʃə]</v>
      </c>
      <c r="B1080" s="1">
        <f t="shared" si="291"/>
        <v>0</v>
      </c>
      <c r="C1080" s="1">
        <f t="shared" si="291"/>
        <v>0</v>
      </c>
      <c r="D1080" s="1">
        <f t="shared" si="291"/>
        <v>1</v>
      </c>
      <c r="E1080" s="7">
        <v>1</v>
      </c>
      <c r="F1080" s="9" t="s">
        <v>1474</v>
      </c>
      <c r="G1080" s="3" t="e">
        <f t="shared" si="277"/>
        <v>#NAME?</v>
      </c>
      <c r="H1080" s="1" t="str">
        <f t="shared" si="278"/>
        <v>ntʃə</v>
      </c>
      <c r="I1080" s="1" t="str">
        <f t="shared" si="279"/>
        <v>ntio</v>
      </c>
      <c r="J1080" s="10">
        <f t="shared" si="280"/>
        <v>4</v>
      </c>
      <c r="K1080" s="1">
        <f t="shared" si="281"/>
        <v>4</v>
      </c>
      <c r="L1080" s="10">
        <f t="shared" si="282"/>
        <v>4</v>
      </c>
      <c r="M1080" s="1" t="str">
        <f t="shared" si="283"/>
        <v>-ntio-</v>
      </c>
      <c r="N1080" s="1" t="str">
        <f t="shared" si="284"/>
        <v>[ntʃə]</v>
      </c>
      <c r="O1080" s="3" t="e" cm="1">
        <f t="array" ref="O1080">SUM(_xlfn._xlws.FILTER($G$2:$G$2454,_xlfn.MAP($M$2:$M$2454,_xlfn.LAMBDA(_xlpm.x,_xlpm.x=$M1080))))</f>
        <v>#NAME?</v>
      </c>
      <c r="P1080" s="4" t="e">
        <f t="shared" si="285"/>
        <v>#NAME?</v>
      </c>
      <c r="Q1080" s="6" t="e" cm="1">
        <f t="array" ref="Q1080">SUM(_xlfn._xlws.FILTER($G$2:$G$2454,_xlfn.MAP($N$2:$N$2454,_xlfn.LAMBDA(_xlpm.x,_xlpm.x=$N1080))))</f>
        <v>#NAME?</v>
      </c>
      <c r="R1080" s="4" t="e">
        <f t="shared" si="286"/>
        <v>#NAME?</v>
      </c>
      <c r="S1080" s="4" t="e">
        <f t="shared" si="287"/>
        <v>#NAME?</v>
      </c>
      <c r="T1080" s="4" t="e">
        <f t="shared" si="288"/>
        <v>#NAME?</v>
      </c>
      <c r="U1080" s="4" t="e">
        <f t="shared" si="289"/>
        <v>#NAME?</v>
      </c>
      <c r="V1080" s="2"/>
      <c r="X1080" s="2"/>
      <c r="AC1080" s="2"/>
      <c r="AD1080" s="2"/>
    </row>
    <row r="1081" spans="1:30">
      <c r="A1081" s="1" t="str">
        <f t="shared" si="276"/>
        <v>-ntle- : [ntl]</v>
      </c>
      <c r="B1081" s="1">
        <f t="shared" si="291"/>
        <v>0</v>
      </c>
      <c r="C1081" s="1">
        <f t="shared" si="291"/>
        <v>0</v>
      </c>
      <c r="D1081" s="1">
        <f t="shared" si="291"/>
        <v>1</v>
      </c>
      <c r="E1081" s="7">
        <v>2</v>
      </c>
      <c r="F1081" s="9" t="s">
        <v>196</v>
      </c>
      <c r="G1081" s="3" t="e">
        <f t="shared" si="277"/>
        <v>#NAME?</v>
      </c>
      <c r="H1081" s="4" t="str">
        <f t="shared" si="278"/>
        <v>ntl</v>
      </c>
      <c r="I1081" s="4" t="str">
        <f t="shared" si="279"/>
        <v>ntle</v>
      </c>
      <c r="J1081" s="10">
        <f t="shared" si="280"/>
        <v>3</v>
      </c>
      <c r="K1081" s="1">
        <f t="shared" si="281"/>
        <v>4</v>
      </c>
      <c r="L1081" s="10">
        <f t="shared" si="282"/>
        <v>4</v>
      </c>
      <c r="M1081" s="1" t="str">
        <f t="shared" si="283"/>
        <v>-ntle-</v>
      </c>
      <c r="N1081" s="1" t="str">
        <f t="shared" si="284"/>
        <v>[ntl]</v>
      </c>
      <c r="O1081" s="3" t="e" cm="1">
        <f t="array" ref="O1081">SUM(_xlfn._xlws.FILTER($G$2:$G$2454,_xlfn.MAP($M$2:$M$2454,_xlfn.LAMBDA(_xlpm.x,_xlpm.x=$M1081))))</f>
        <v>#NAME?</v>
      </c>
      <c r="P1081" s="4" t="e">
        <f t="shared" si="285"/>
        <v>#NAME?</v>
      </c>
      <c r="Q1081" s="6" t="e" cm="1">
        <f t="array" ref="Q1081">SUM(_xlfn._xlws.FILTER($G$2:$G$2454,_xlfn.MAP($N$2:$N$2454,_xlfn.LAMBDA(_xlpm.x,_xlpm.x=$N1081))))</f>
        <v>#NAME?</v>
      </c>
      <c r="R1081" s="4" t="e">
        <f t="shared" si="286"/>
        <v>#NAME?</v>
      </c>
      <c r="S1081" s="4" t="e">
        <f t="shared" si="287"/>
        <v>#NAME?</v>
      </c>
      <c r="T1081" s="4" t="e">
        <f t="shared" si="288"/>
        <v>#NAME?</v>
      </c>
      <c r="U1081" s="4" t="e">
        <f t="shared" si="289"/>
        <v>#NAME?</v>
      </c>
      <c r="V1081" s="2"/>
      <c r="X1081" s="2"/>
      <c r="AC1081" s="2"/>
      <c r="AD1081" s="2"/>
    </row>
    <row r="1082" spans="1:30">
      <c r="A1082" s="1" t="str">
        <f t="shared" si="276"/>
        <v>-ntly- : [ntlɪ]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1</v>
      </c>
      <c r="E1082" s="7">
        <v>2</v>
      </c>
      <c r="F1082" s="9" t="s">
        <v>529</v>
      </c>
      <c r="G1082" s="3" t="e">
        <f t="shared" si="277"/>
        <v>#NAME?</v>
      </c>
      <c r="H1082" s="1" t="str">
        <f t="shared" si="278"/>
        <v>ntlɪ</v>
      </c>
      <c r="I1082" s="1" t="str">
        <f t="shared" si="279"/>
        <v>ntly</v>
      </c>
      <c r="J1082" s="10">
        <f t="shared" si="280"/>
        <v>4</v>
      </c>
      <c r="K1082" s="1">
        <f t="shared" si="281"/>
        <v>4</v>
      </c>
      <c r="L1082" s="10">
        <f t="shared" si="282"/>
        <v>4</v>
      </c>
      <c r="M1082" s="1" t="str">
        <f t="shared" si="283"/>
        <v>-ntly-</v>
      </c>
      <c r="N1082" s="1" t="str">
        <f t="shared" si="284"/>
        <v>[ntlɪ]</v>
      </c>
      <c r="O1082" s="3" t="e" cm="1">
        <f t="array" ref="O1082">SUM(_xlfn._xlws.FILTER($G$2:$G$2454,_xlfn.MAP($M$2:$M$2454,_xlfn.LAMBDA(_xlpm.x,_xlpm.x=$M1082))))</f>
        <v>#NAME?</v>
      </c>
      <c r="P1082" s="4" t="e">
        <f t="shared" si="285"/>
        <v>#NAME?</v>
      </c>
      <c r="Q1082" s="6" t="e" cm="1">
        <f t="array" ref="Q1082">SUM(_xlfn._xlws.FILTER($G$2:$G$2454,_xlfn.MAP($N$2:$N$2454,_xlfn.LAMBDA(_xlpm.x,_xlpm.x=$N1082))))</f>
        <v>#NAME?</v>
      </c>
      <c r="R1082" s="4" t="e">
        <f t="shared" si="286"/>
        <v>#NAME?</v>
      </c>
      <c r="S1082" s="4" t="e">
        <f t="shared" si="287"/>
        <v>#NAME?</v>
      </c>
      <c r="T1082" s="4" t="e">
        <f t="shared" si="288"/>
        <v>#NAME?</v>
      </c>
      <c r="U1082" s="4" t="e">
        <f t="shared" si="289"/>
        <v>#NAME?</v>
      </c>
      <c r="V1082" s="2"/>
      <c r="X1082" s="2"/>
      <c r="AC1082" s="2"/>
      <c r="AD1082" s="2"/>
    </row>
    <row r="1083" spans="1:30">
      <c r="A1083" s="1" t="str">
        <f t="shared" si="276"/>
        <v>-ntra- : [ntɹə]</v>
      </c>
      <c r="B1083" s="1">
        <f t="shared" si="292"/>
        <v>0</v>
      </c>
      <c r="C1083" s="1">
        <f t="shared" si="292"/>
        <v>0</v>
      </c>
      <c r="D1083" s="1">
        <f t="shared" si="292"/>
        <v>1</v>
      </c>
      <c r="E1083" s="7">
        <v>2</v>
      </c>
      <c r="F1083" s="9" t="s">
        <v>977</v>
      </c>
      <c r="G1083" s="3" t="e">
        <f t="shared" si="277"/>
        <v>#NAME?</v>
      </c>
      <c r="H1083" s="4" t="str">
        <f t="shared" si="278"/>
        <v>ntɹə</v>
      </c>
      <c r="I1083" s="4" t="str">
        <f t="shared" si="279"/>
        <v>ntra</v>
      </c>
      <c r="J1083" s="10">
        <f t="shared" si="280"/>
        <v>4</v>
      </c>
      <c r="K1083" s="1">
        <f t="shared" si="281"/>
        <v>4</v>
      </c>
      <c r="L1083" s="10">
        <f t="shared" si="282"/>
        <v>4</v>
      </c>
      <c r="M1083" s="1" t="str">
        <f t="shared" si="283"/>
        <v>-ntra-</v>
      </c>
      <c r="N1083" s="1" t="str">
        <f t="shared" si="284"/>
        <v>[ntɹə]</v>
      </c>
      <c r="O1083" s="3" t="e" cm="1">
        <f t="array" ref="O1083">SUM(_xlfn._xlws.FILTER($G$2:$G$2454,_xlfn.MAP($M$2:$M$2454,_xlfn.LAMBDA(_xlpm.x,_xlpm.x=$M1083))))</f>
        <v>#NAME?</v>
      </c>
      <c r="P1083" s="4" t="e">
        <f t="shared" si="285"/>
        <v>#NAME?</v>
      </c>
      <c r="Q1083" s="6" t="e" cm="1">
        <f t="array" ref="Q1083">SUM(_xlfn._xlws.FILTER($G$2:$G$2454,_xlfn.MAP($N$2:$N$2454,_xlfn.LAMBDA(_xlpm.x,_xlpm.x=$N1083))))</f>
        <v>#NAME?</v>
      </c>
      <c r="R1083" s="4" t="e">
        <f t="shared" si="286"/>
        <v>#NAME?</v>
      </c>
      <c r="S1083" s="4" t="e">
        <f t="shared" si="287"/>
        <v>#NAME?</v>
      </c>
      <c r="T1083" s="4" t="e">
        <f t="shared" si="288"/>
        <v>#NAME?</v>
      </c>
      <c r="U1083" s="4" t="e">
        <f t="shared" si="289"/>
        <v>#NAME?</v>
      </c>
      <c r="V1083" s="2"/>
      <c r="X1083" s="2"/>
      <c r="AC1083" s="2"/>
      <c r="AD1083" s="2"/>
    </row>
    <row r="1084" spans="1:30">
      <c r="A1084" s="1" t="str">
        <f t="shared" si="276"/>
        <v>-nvo- : [nvɑ]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2</v>
      </c>
      <c r="F1084" s="9" t="s">
        <v>587</v>
      </c>
      <c r="G1084" s="3" t="e">
        <f t="shared" si="277"/>
        <v>#NAME?</v>
      </c>
      <c r="H1084" s="4" t="str">
        <f t="shared" si="278"/>
        <v>nvɑ</v>
      </c>
      <c r="I1084" s="4" t="str">
        <f t="shared" si="279"/>
        <v>nvo</v>
      </c>
      <c r="J1084" s="10">
        <f t="shared" si="280"/>
        <v>3</v>
      </c>
      <c r="K1084" s="1">
        <f t="shared" si="281"/>
        <v>3</v>
      </c>
      <c r="L1084" s="10">
        <f t="shared" si="282"/>
        <v>3</v>
      </c>
      <c r="M1084" s="1" t="str">
        <f t="shared" si="283"/>
        <v>-nvo-</v>
      </c>
      <c r="N1084" s="1" t="str">
        <f t="shared" si="284"/>
        <v>[nvɑ]</v>
      </c>
      <c r="O1084" s="3" t="e" cm="1">
        <f t="array" ref="O1084">SUM(_xlfn._xlws.FILTER($G$2:$G$2454,_xlfn.MAP($M$2:$M$2454,_xlfn.LAMBDA(_xlpm.x,_xlpm.x=$M1084))))</f>
        <v>#NAME?</v>
      </c>
      <c r="P1084" s="4" t="e">
        <f t="shared" si="285"/>
        <v>#NAME?</v>
      </c>
      <c r="Q1084" s="6" t="e" cm="1">
        <f t="array" ref="Q1084">SUM(_xlfn._xlws.FILTER($G$2:$G$2454,_xlfn.MAP($N$2:$N$2454,_xlfn.LAMBDA(_xlpm.x,_xlpm.x=$N1084))))</f>
        <v>#NAME?</v>
      </c>
      <c r="R1084" s="4" t="e">
        <f t="shared" si="286"/>
        <v>#NAME?</v>
      </c>
      <c r="S1084" s="4" t="e">
        <f t="shared" si="287"/>
        <v>#NAME?</v>
      </c>
      <c r="T1084" s="4" t="e">
        <f t="shared" si="288"/>
        <v>#NAME?</v>
      </c>
      <c r="U1084" s="4" t="e">
        <f t="shared" si="289"/>
        <v>#NAME?</v>
      </c>
      <c r="V1084" s="2"/>
      <c r="X1084" s="2"/>
      <c r="AC1084" s="2"/>
      <c r="AD1084" s="2"/>
    </row>
    <row r="1085" spans="1:30">
      <c r="A1085" s="1" t="str">
        <f t="shared" si="276"/>
        <v>-nwa- : [nwə]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857</v>
      </c>
      <c r="G1085" s="3" t="e">
        <f t="shared" si="277"/>
        <v>#NAME?</v>
      </c>
      <c r="H1085" s="1" t="str">
        <f t="shared" si="278"/>
        <v>nwə</v>
      </c>
      <c r="I1085" s="1" t="str">
        <f t="shared" si="279"/>
        <v>nwa</v>
      </c>
      <c r="J1085" s="10">
        <f t="shared" si="280"/>
        <v>3</v>
      </c>
      <c r="K1085" s="1">
        <f t="shared" si="281"/>
        <v>3</v>
      </c>
      <c r="L1085" s="10">
        <f t="shared" si="282"/>
        <v>3</v>
      </c>
      <c r="M1085" s="1" t="str">
        <f t="shared" si="283"/>
        <v>-nwa-</v>
      </c>
      <c r="N1085" s="1" t="str">
        <f t="shared" si="284"/>
        <v>[nwə]</v>
      </c>
      <c r="O1085" s="3" t="e" cm="1">
        <f t="array" ref="O1085">SUM(_xlfn._xlws.FILTER($G$2:$G$2454,_xlfn.MAP($M$2:$M$2454,_xlfn.LAMBDA(_xlpm.x,_xlpm.x=$M1085))))</f>
        <v>#NAME?</v>
      </c>
      <c r="P1085" s="4" t="e">
        <f t="shared" si="285"/>
        <v>#NAME?</v>
      </c>
      <c r="Q1085" s="6" t="e" cm="1">
        <f t="array" ref="Q1085">SUM(_xlfn._xlws.FILTER($G$2:$G$2454,_xlfn.MAP($N$2:$N$2454,_xlfn.LAMBDA(_xlpm.x,_xlpm.x=$N1085))))</f>
        <v>#NAME?</v>
      </c>
      <c r="R1085" s="4" t="e">
        <f t="shared" si="286"/>
        <v>#NAME?</v>
      </c>
      <c r="S1085" s="4" t="e">
        <f t="shared" si="287"/>
        <v>#NAME?</v>
      </c>
      <c r="T1085" s="4" t="e">
        <f t="shared" si="288"/>
        <v>#NAME?</v>
      </c>
      <c r="U1085" s="4" t="e">
        <f t="shared" si="289"/>
        <v>#NAME?</v>
      </c>
      <c r="V1085" s="2"/>
      <c r="X1085" s="2"/>
      <c r="AC1085" s="2"/>
      <c r="AD1085" s="2"/>
    </row>
    <row r="1086" spans="1:30">
      <c r="A1086" s="1" t="str">
        <f t="shared" si="276"/>
        <v>-nxi- : [ŋzaɪ]</v>
      </c>
      <c r="B1086" s="1">
        <f t="shared" si="292"/>
        <v>0</v>
      </c>
      <c r="C1086" s="1">
        <f t="shared" si="292"/>
        <v>0</v>
      </c>
      <c r="D1086" s="1">
        <f t="shared" si="292"/>
        <v>0</v>
      </c>
      <c r="E1086" s="7">
        <v>1</v>
      </c>
      <c r="F1086" s="9" t="s">
        <v>858</v>
      </c>
      <c r="G1086" s="3" t="e">
        <f t="shared" si="277"/>
        <v>#NAME?</v>
      </c>
      <c r="H1086" s="4" t="str">
        <f t="shared" si="278"/>
        <v>ŋzaɪ</v>
      </c>
      <c r="I1086" s="4" t="str">
        <f t="shared" si="279"/>
        <v>nxi</v>
      </c>
      <c r="J1086" s="10">
        <f t="shared" si="280"/>
        <v>4</v>
      </c>
      <c r="K1086" s="1">
        <f t="shared" si="281"/>
        <v>3</v>
      </c>
      <c r="L1086" s="10">
        <f t="shared" si="282"/>
        <v>4</v>
      </c>
      <c r="M1086" s="1" t="str">
        <f t="shared" si="283"/>
        <v>-nxi-</v>
      </c>
      <c r="N1086" s="1" t="str">
        <f t="shared" si="284"/>
        <v>[ŋzaɪ]</v>
      </c>
      <c r="O1086" s="3" t="e" cm="1">
        <f t="array" ref="O1086">SUM(_xlfn._xlws.FILTER($G$2:$G$2454,_xlfn.MAP($M$2:$M$2454,_xlfn.LAMBDA(_xlpm.x,_xlpm.x=$M1086))))</f>
        <v>#NAME?</v>
      </c>
      <c r="P1086" s="4" t="e">
        <f t="shared" si="285"/>
        <v>#NAME?</v>
      </c>
      <c r="Q1086" s="6" t="e" cm="1">
        <f t="array" ref="Q1086">SUM(_xlfn._xlws.FILTER($G$2:$G$2454,_xlfn.MAP($N$2:$N$2454,_xlfn.LAMBDA(_xlpm.x,_xlpm.x=$N1086))))</f>
        <v>#NAME?</v>
      </c>
      <c r="R1086" s="4" t="e">
        <f t="shared" si="286"/>
        <v>#NAME?</v>
      </c>
      <c r="S1086" s="4" t="e">
        <f t="shared" si="287"/>
        <v>#NAME?</v>
      </c>
      <c r="T1086" s="4" t="e">
        <f t="shared" si="288"/>
        <v>#NAME?</v>
      </c>
      <c r="U1086" s="4" t="e">
        <f t="shared" si="289"/>
        <v>#NAME?</v>
      </c>
      <c r="V1086" s="2"/>
      <c r="X1086" s="2"/>
      <c r="AC1086" s="2"/>
      <c r="AD1086" s="2"/>
    </row>
    <row r="1087" spans="1:30">
      <c r="A1087" s="1" t="str">
        <f t="shared" si="276"/>
        <v>-nzo- : [nzəʊ]</v>
      </c>
      <c r="B1087" s="1">
        <f t="shared" si="292"/>
        <v>0</v>
      </c>
      <c r="C1087" s="1">
        <f t="shared" si="292"/>
        <v>0</v>
      </c>
      <c r="D1087" s="1">
        <f t="shared" si="292"/>
        <v>1</v>
      </c>
      <c r="E1087" s="7">
        <v>1</v>
      </c>
      <c r="F1087" s="9" t="s">
        <v>2167</v>
      </c>
      <c r="G1087" s="3" t="e">
        <f t="shared" si="277"/>
        <v>#NAME?</v>
      </c>
      <c r="H1087" s="4" t="str">
        <f t="shared" si="278"/>
        <v>nzəʊ</v>
      </c>
      <c r="I1087" s="4" t="str">
        <f t="shared" si="279"/>
        <v>nzo</v>
      </c>
      <c r="J1087" s="10">
        <f t="shared" si="280"/>
        <v>4</v>
      </c>
      <c r="K1087" s="1">
        <f t="shared" si="281"/>
        <v>3</v>
      </c>
      <c r="L1087" s="10">
        <f t="shared" si="282"/>
        <v>4</v>
      </c>
      <c r="M1087" s="1" t="str">
        <f t="shared" si="283"/>
        <v>-nzo-</v>
      </c>
      <c r="N1087" s="1" t="str">
        <f t="shared" si="284"/>
        <v>[nzəʊ]</v>
      </c>
      <c r="O1087" s="3" t="e" cm="1">
        <f t="array" ref="O1087">SUM(_xlfn._xlws.FILTER($G$2:$G$2454,_xlfn.MAP($M$2:$M$2454,_xlfn.LAMBDA(_xlpm.x,_xlpm.x=$M1087))))</f>
        <v>#NAME?</v>
      </c>
      <c r="P1087" s="4" t="e">
        <f t="shared" si="285"/>
        <v>#NAME?</v>
      </c>
      <c r="Q1087" s="6" t="e" cm="1">
        <f t="array" ref="Q1087">SUM(_xlfn._xlws.FILTER($G$2:$G$2454,_xlfn.MAP($N$2:$N$2454,_xlfn.LAMBDA(_xlpm.x,_xlpm.x=$N1087))))</f>
        <v>#NAME?</v>
      </c>
      <c r="R1087" s="4" t="e">
        <f t="shared" si="286"/>
        <v>#NAME?</v>
      </c>
      <c r="S1087" s="4" t="e">
        <f t="shared" si="287"/>
        <v>#NAME?</v>
      </c>
      <c r="T1087" s="4" t="e">
        <f t="shared" si="288"/>
        <v>#NAME?</v>
      </c>
      <c r="U1087" s="4" t="e">
        <f t="shared" si="289"/>
        <v>#NAME?</v>
      </c>
      <c r="V1087" s="2"/>
      <c r="X1087" s="2"/>
      <c r="AC1087" s="2"/>
      <c r="AD1087" s="2"/>
    </row>
    <row r="1088" spans="1:30">
      <c r="A1088" s="1" t="str">
        <f t="shared" si="276"/>
        <v>-oi- : [ɔɪ]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942</v>
      </c>
      <c r="G1088" s="3" t="e">
        <f t="shared" si="277"/>
        <v>#NAME?</v>
      </c>
      <c r="H1088" s="1" t="str">
        <f t="shared" si="278"/>
        <v>ɔɪ</v>
      </c>
      <c r="I1088" s="1" t="str">
        <f t="shared" si="279"/>
        <v>oi</v>
      </c>
      <c r="J1088" s="10">
        <f t="shared" si="280"/>
        <v>2</v>
      </c>
      <c r="K1088" s="1">
        <f t="shared" si="281"/>
        <v>2</v>
      </c>
      <c r="L1088" s="10">
        <f t="shared" si="282"/>
        <v>2</v>
      </c>
      <c r="M1088" s="1" t="str">
        <f t="shared" si="283"/>
        <v>-oi-</v>
      </c>
      <c r="N1088" s="1" t="str">
        <f t="shared" si="284"/>
        <v>[ɔɪ]</v>
      </c>
      <c r="O1088" s="3" t="e" cm="1">
        <f t="array" ref="O1088">SUM(_xlfn._xlws.FILTER($G$2:$G$2454,_xlfn.MAP($M$2:$M$2454,_xlfn.LAMBDA(_xlpm.x,_xlpm.x=$M1088))))</f>
        <v>#NAME?</v>
      </c>
      <c r="P1088" s="4" t="e">
        <f t="shared" si="285"/>
        <v>#NAME?</v>
      </c>
      <c r="Q1088" s="6" t="e" cm="1">
        <f t="array" ref="Q1088">SUM(_xlfn._xlws.FILTER($G$2:$G$2454,_xlfn.MAP($N$2:$N$2454,_xlfn.LAMBDA(_xlpm.x,_xlpm.x=$N1088))))</f>
        <v>#NAME?</v>
      </c>
      <c r="R1088" s="4" t="e">
        <f t="shared" si="286"/>
        <v>#NAME?</v>
      </c>
      <c r="S1088" s="4" t="e">
        <f t="shared" si="287"/>
        <v>#NAME?</v>
      </c>
      <c r="T1088" s="4" t="e">
        <f t="shared" si="288"/>
        <v>#NAME?</v>
      </c>
      <c r="U1088" s="4" t="e">
        <f t="shared" si="289"/>
        <v>#NAME?</v>
      </c>
      <c r="V1088" s="2"/>
      <c r="X1088" s="2"/>
      <c r="AC1088" s="2"/>
      <c r="AD1088" s="2"/>
    </row>
    <row r="1089" spans="1:30">
      <c r="A1089" s="1" t="str">
        <f t="shared" si="276"/>
        <v>-pci- : [psɪ]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2188</v>
      </c>
      <c r="G1089" s="3" t="e">
        <f t="shared" si="277"/>
        <v>#NAME?</v>
      </c>
      <c r="H1089" s="1" t="str">
        <f t="shared" si="278"/>
        <v>psɪ</v>
      </c>
      <c r="I1089" s="1" t="str">
        <f t="shared" si="279"/>
        <v>pci</v>
      </c>
      <c r="J1089" s="10">
        <f t="shared" si="280"/>
        <v>3</v>
      </c>
      <c r="K1089" s="1">
        <f t="shared" si="281"/>
        <v>3</v>
      </c>
      <c r="L1089" s="10">
        <f t="shared" si="282"/>
        <v>3</v>
      </c>
      <c r="M1089" s="1" t="str">
        <f t="shared" si="283"/>
        <v>-pci-</v>
      </c>
      <c r="N1089" s="1" t="str">
        <f t="shared" si="284"/>
        <v>[psɪ]</v>
      </c>
      <c r="O1089" s="3" t="e" cm="1">
        <f t="array" ref="O1089">SUM(_xlfn._xlws.FILTER($G$2:$G$2454,_xlfn.MAP($M$2:$M$2454,_xlfn.LAMBDA(_xlpm.x,_xlpm.x=$M1089))))</f>
        <v>#NAME?</v>
      </c>
      <c r="P1089" s="4" t="e">
        <f t="shared" si="285"/>
        <v>#NAME?</v>
      </c>
      <c r="Q1089" s="6" t="e" cm="1">
        <f t="array" ref="Q1089">SUM(_xlfn._xlws.FILTER($G$2:$G$2454,_xlfn.MAP($N$2:$N$2454,_xlfn.LAMBDA(_xlpm.x,_xlpm.x=$N1089))))</f>
        <v>#NAME?</v>
      </c>
      <c r="R1089" s="4" t="e">
        <f t="shared" si="286"/>
        <v>#NAME?</v>
      </c>
      <c r="S1089" s="4" t="e">
        <f t="shared" si="287"/>
        <v>#NAME?</v>
      </c>
      <c r="T1089" s="4" t="e">
        <f t="shared" si="288"/>
        <v>#NAME?</v>
      </c>
      <c r="U1089" s="4" t="e">
        <f t="shared" si="289"/>
        <v>#NAME?</v>
      </c>
      <c r="V1089" s="2"/>
      <c r="X1089" s="2"/>
      <c r="AC1089" s="2"/>
      <c r="AD1089" s="2"/>
    </row>
    <row r="1090" spans="1:30">
      <c r="A1090" s="1" t="str">
        <f t="shared" ref="A1090:A1153" si="293">_xlfn.LET(_xlpm.sep," : ",CONCATENATE(M1090,_xlpm.sep,N1090))</f>
        <v>-pda- : [pdeɪ]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859</v>
      </c>
      <c r="G1090" s="3" t="e">
        <f t="shared" ref="G1090:G1153" si="294">E1090/freq.sum.r6e</f>
        <v>#NAME?</v>
      </c>
      <c r="H1090" s="1" t="str">
        <f t="shared" ref="H1090:H1153" si="295">_xlfn.LET(_xlpm.sep,":",_xlpm.w,$F1090,LEFT(_xlpm.w,FIND(_xlpm.sep,_xlpm.w)-1))</f>
        <v>pdeɪ</v>
      </c>
      <c r="I1090" s="1" t="str">
        <f t="shared" ref="I1090:I1153" si="296">_xlfn.LET(_xlpm.sep,":",_xlpm.w,$F1090,RIGHT(_xlpm.w,LEN(_xlpm.w)-FIND(_xlpm.sep,_xlpm.w)))</f>
        <v>pda</v>
      </c>
      <c r="J1090" s="10">
        <f t="shared" ref="J1090:J1153" si="297">_xlfn.LET(_xlpm.w,H1090,LEN(_xlpm.w))</f>
        <v>4</v>
      </c>
      <c r="K1090" s="1">
        <f t="shared" ref="K1090:K1153" si="298">_xlfn.LET(_xlpm.w,I1090,LEN(_xlpm.w))</f>
        <v>3</v>
      </c>
      <c r="L1090" s="10">
        <f t="shared" ref="L1090:L1153" si="299">_xlfn.LET(_xlpm.a,J1090,_xlpm.b,K1090,MAX(_xlpm.a,_xlpm.b))</f>
        <v>4</v>
      </c>
      <c r="M1090" s="1" t="str">
        <f t="shared" ref="M1090:M1153" si="300">_xlfn.LET(_xlpm.sep,":",_xlpm.w,$F1090,_xlfn.CONCAT("-",RIGHT(_xlpm.w,LEN(_xlpm.w)-FIND(_xlpm.sep,_xlpm.w)),"-"))</f>
        <v>-pda-</v>
      </c>
      <c r="N1090" s="1" t="str">
        <f t="shared" ref="N1090:N1153" si="301">_xlfn.LET(_xlpm.sep,":",_xlpm.w,$F1090,_xlfn.CONCAT("[",LEFT(_xlpm.w,FIND(_xlpm.sep,_xlpm.w)-1),"]"))</f>
        <v>[pdeɪ]</v>
      </c>
      <c r="O1090" s="3" t="e" cm="1">
        <f t="array" ref="O1090">SUM(_xlfn._xlws.FILTER($G$2:$G$2454,_xlfn.MAP($M$2:$M$2454,_xlfn.LAMBDA(_xlpm.x,_xlpm.x=$M1090))))</f>
        <v>#NAME?</v>
      </c>
      <c r="P1090" s="4" t="e">
        <f t="shared" ref="P1090:P1153" si="302">$G1090/O1090</f>
        <v>#NAME?</v>
      </c>
      <c r="Q1090" s="6" t="e" cm="1">
        <f t="array" ref="Q1090">SUM(_xlfn._xlws.FILTER($G$2:$G$2454,_xlfn.MAP($N$2:$N$2454,_xlfn.LAMBDA(_xlpm.x,_xlpm.x=$N1090))))</f>
        <v>#NAME?</v>
      </c>
      <c r="R1090" s="4" t="e">
        <f t="shared" ref="R1090:R1153" si="303">$G1090/Q1090</f>
        <v>#NAME?</v>
      </c>
      <c r="S1090" s="4" t="e">
        <f t="shared" ref="S1090:S1153" si="304">_xlfn.LET(_xlpm.freq,E1090,_xlpm.size,L1090+1,_xlpm.F,T1090,LOG(1+_xlpm.freq)*LOG(1+_xlpm.size)*_xlpm.F)</f>
        <v>#NAME?</v>
      </c>
      <c r="T1090" s="4" t="e">
        <f t="shared" ref="T1090:T1153" si="305">_xlfn.LET(_xlpm.a,R1090,_xlpm.b,P1090,2*_xlpm.a*_xlpm.b/(_xlpm.a+_xlpm.b))</f>
        <v>#NAME?</v>
      </c>
      <c r="U1090" s="4" t="e">
        <f t="shared" ref="U1090:U1153" si="306">_xlfn.LET(_xlpm.p,P1090,_xlpm.q,R1090,LOG(_xlpm.p/_xlpm.q))</f>
        <v>#NAME?</v>
      </c>
      <c r="V1090" s="2"/>
      <c r="X1090" s="2"/>
      <c r="AC1090" s="2"/>
      <c r="AD1090" s="2"/>
    </row>
    <row r="1091" spans="1:30">
      <c r="A1091" s="1" t="str">
        <f t="shared" si="293"/>
        <v>-pefu- : [pfə]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755</v>
      </c>
      <c r="G1091" s="3" t="e">
        <f t="shared" si="294"/>
        <v>#NAME?</v>
      </c>
      <c r="H1091" s="4" t="str">
        <f t="shared" si="295"/>
        <v>pfə</v>
      </c>
      <c r="I1091" s="4" t="str">
        <f t="shared" si="296"/>
        <v>pefu</v>
      </c>
      <c r="J1091" s="10">
        <f t="shared" si="297"/>
        <v>3</v>
      </c>
      <c r="K1091" s="1">
        <f t="shared" si="298"/>
        <v>4</v>
      </c>
      <c r="L1091" s="10">
        <f t="shared" si="299"/>
        <v>4</v>
      </c>
      <c r="M1091" s="1" t="str">
        <f t="shared" si="300"/>
        <v>-pefu-</v>
      </c>
      <c r="N1091" s="1" t="str">
        <f t="shared" si="301"/>
        <v>[pfə]</v>
      </c>
      <c r="O1091" s="3" t="e" cm="1">
        <f t="array" ref="O1091">SUM(_xlfn._xlws.FILTER($G$2:$G$2454,_xlfn.MAP($M$2:$M$2454,_xlfn.LAMBDA(_xlpm.x,_xlpm.x=$M1091))))</f>
        <v>#NAME?</v>
      </c>
      <c r="P1091" s="4" t="e">
        <f t="shared" si="302"/>
        <v>#NAME?</v>
      </c>
      <c r="Q1091" s="6" t="e" cm="1">
        <f t="array" ref="Q1091">SUM(_xlfn._xlws.FILTER($G$2:$G$2454,_xlfn.MAP($N$2:$N$2454,_xlfn.LAMBDA(_xlpm.x,_xlpm.x=$N1091))))</f>
        <v>#NAME?</v>
      </c>
      <c r="R1091" s="4" t="e">
        <f t="shared" si="303"/>
        <v>#NAME?</v>
      </c>
      <c r="S1091" s="4" t="e">
        <f t="shared" si="304"/>
        <v>#NAME?</v>
      </c>
      <c r="T1091" s="4" t="e">
        <f t="shared" si="305"/>
        <v>#NAME?</v>
      </c>
      <c r="U1091" s="4" t="e">
        <f t="shared" si="306"/>
        <v>#NAME?</v>
      </c>
      <c r="V1091" s="2"/>
      <c r="X1091" s="2"/>
      <c r="AC1091" s="2"/>
      <c r="AD1091" s="2"/>
    </row>
    <row r="1092" spans="1:30">
      <c r="A1092" s="1" t="str">
        <f t="shared" si="293"/>
        <v>-ple- : [pl]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7</v>
      </c>
      <c r="F1092" s="9" t="s">
        <v>224</v>
      </c>
      <c r="G1092" s="3" t="e">
        <f t="shared" si="294"/>
        <v>#NAME?</v>
      </c>
      <c r="H1092" s="4" t="str">
        <f t="shared" si="295"/>
        <v>pl</v>
      </c>
      <c r="I1092" s="4" t="str">
        <f t="shared" si="296"/>
        <v>ple</v>
      </c>
      <c r="J1092" s="10">
        <f t="shared" si="297"/>
        <v>2</v>
      </c>
      <c r="K1092" s="1">
        <f t="shared" si="298"/>
        <v>3</v>
      </c>
      <c r="L1092" s="10">
        <f t="shared" si="299"/>
        <v>3</v>
      </c>
      <c r="M1092" s="1" t="str">
        <f t="shared" si="300"/>
        <v>-ple-</v>
      </c>
      <c r="N1092" s="1" t="str">
        <f t="shared" si="301"/>
        <v>[pl]</v>
      </c>
      <c r="O1092" s="3" t="e" cm="1">
        <f t="array" ref="O1092">SUM(_xlfn._xlws.FILTER($G$2:$G$2454,_xlfn.MAP($M$2:$M$2454,_xlfn.LAMBDA(_xlpm.x,_xlpm.x=$M1092))))</f>
        <v>#NAME?</v>
      </c>
      <c r="P1092" s="4" t="e">
        <f t="shared" si="302"/>
        <v>#NAME?</v>
      </c>
      <c r="Q1092" s="6" t="e" cm="1">
        <f t="array" ref="Q1092">SUM(_xlfn._xlws.FILTER($G$2:$G$2454,_xlfn.MAP($N$2:$N$2454,_xlfn.LAMBDA(_xlpm.x,_xlpm.x=$N1092))))</f>
        <v>#NAME?</v>
      </c>
      <c r="R1092" s="4" t="e">
        <f t="shared" si="303"/>
        <v>#NAME?</v>
      </c>
      <c r="S1092" s="4" t="e">
        <f t="shared" si="304"/>
        <v>#NAME?</v>
      </c>
      <c r="T1092" s="4" t="e">
        <f t="shared" si="305"/>
        <v>#NAME?</v>
      </c>
      <c r="U1092" s="4" t="e">
        <f t="shared" si="306"/>
        <v>#NAME?</v>
      </c>
      <c r="V1092" s="2"/>
      <c r="X1092" s="2"/>
      <c r="AC1092" s="2"/>
      <c r="AD1092" s="2"/>
    </row>
    <row r="1093" spans="1:30">
      <c r="A1093" s="1" t="str">
        <f t="shared" si="293"/>
        <v>-pled- : [pld]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2183</v>
      </c>
      <c r="G1093" s="3" t="e">
        <f t="shared" si="294"/>
        <v>#NAME?</v>
      </c>
      <c r="H1093" s="1" t="str">
        <f t="shared" si="295"/>
        <v>pld</v>
      </c>
      <c r="I1093" s="1" t="str">
        <f t="shared" si="296"/>
        <v>pled</v>
      </c>
      <c r="J1093" s="10">
        <f t="shared" si="297"/>
        <v>3</v>
      </c>
      <c r="K1093" s="1">
        <f t="shared" si="298"/>
        <v>4</v>
      </c>
      <c r="L1093" s="10">
        <f t="shared" si="299"/>
        <v>4</v>
      </c>
      <c r="M1093" s="1" t="str">
        <f t="shared" si="300"/>
        <v>-pled-</v>
      </c>
      <c r="N1093" s="1" t="str">
        <f t="shared" si="301"/>
        <v>[pld]</v>
      </c>
      <c r="O1093" s="3" t="e" cm="1">
        <f t="array" ref="O1093">SUM(_xlfn._xlws.FILTER($G$2:$G$2454,_xlfn.MAP($M$2:$M$2454,_xlfn.LAMBDA(_xlpm.x,_xlpm.x=$M1093))))</f>
        <v>#NAME?</v>
      </c>
      <c r="P1093" s="4" t="e">
        <f t="shared" si="302"/>
        <v>#NAME?</v>
      </c>
      <c r="Q1093" s="6" t="e" cm="1">
        <f t="array" ref="Q1093">SUM(_xlfn._xlws.FILTER($G$2:$G$2454,_xlfn.MAP($N$2:$N$2454,_xlfn.LAMBDA(_xlpm.x,_xlpm.x=$N1093))))</f>
        <v>#NAME?</v>
      </c>
      <c r="R1093" s="4" t="e">
        <f t="shared" si="303"/>
        <v>#NAME?</v>
      </c>
      <c r="S1093" s="4" t="e">
        <f t="shared" si="304"/>
        <v>#NAME?</v>
      </c>
      <c r="T1093" s="4" t="e">
        <f t="shared" si="305"/>
        <v>#NAME?</v>
      </c>
      <c r="U1093" s="4" t="e">
        <f t="shared" si="306"/>
        <v>#NAME?</v>
      </c>
      <c r="V1093" s="2"/>
      <c r="X1093" s="2"/>
      <c r="AC1093" s="2"/>
      <c r="AD1093" s="2"/>
    </row>
    <row r="1094" spans="1:30">
      <c r="A1094" s="1" t="str">
        <f t="shared" si="293"/>
        <v>-plo- : [ploʊ]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3</v>
      </c>
      <c r="F1094" s="9" t="s">
        <v>469</v>
      </c>
      <c r="G1094" s="3" t="e">
        <f t="shared" si="294"/>
        <v>#NAME?</v>
      </c>
      <c r="H1094" s="4" t="str">
        <f t="shared" si="295"/>
        <v>ploʊ</v>
      </c>
      <c r="I1094" s="4" t="str">
        <f t="shared" si="296"/>
        <v>plo</v>
      </c>
      <c r="J1094" s="10">
        <f t="shared" si="297"/>
        <v>4</v>
      </c>
      <c r="K1094" s="1">
        <f t="shared" si="298"/>
        <v>3</v>
      </c>
      <c r="L1094" s="10">
        <f t="shared" si="299"/>
        <v>4</v>
      </c>
      <c r="M1094" s="1" t="str">
        <f t="shared" si="300"/>
        <v>-plo-</v>
      </c>
      <c r="N1094" s="1" t="str">
        <f t="shared" si="301"/>
        <v>[ploʊ]</v>
      </c>
      <c r="O1094" s="3" t="e" cm="1">
        <f t="array" ref="O1094">SUM(_xlfn._xlws.FILTER($G$2:$G$2454,_xlfn.MAP($M$2:$M$2454,_xlfn.LAMBDA(_xlpm.x,_xlpm.x=$M1094))))</f>
        <v>#NAME?</v>
      </c>
      <c r="P1094" s="4" t="e">
        <f t="shared" si="302"/>
        <v>#NAME?</v>
      </c>
      <c r="Q1094" s="6" t="e" cm="1">
        <f t="array" ref="Q1094">SUM(_xlfn._xlws.FILTER($G$2:$G$2454,_xlfn.MAP($N$2:$N$2454,_xlfn.LAMBDA(_xlpm.x,_xlpm.x=$N1094))))</f>
        <v>#NAME?</v>
      </c>
      <c r="R1094" s="4" t="e">
        <f t="shared" si="303"/>
        <v>#NAME?</v>
      </c>
      <c r="S1094" s="4" t="e">
        <f t="shared" si="304"/>
        <v>#NAME?</v>
      </c>
      <c r="T1094" s="4" t="e">
        <f t="shared" si="305"/>
        <v>#NAME?</v>
      </c>
      <c r="U1094" s="4" t="e">
        <f t="shared" si="306"/>
        <v>#NAME?</v>
      </c>
      <c r="V1094" s="2"/>
      <c r="X1094" s="2"/>
      <c r="AC1094" s="2"/>
      <c r="AD1094" s="2"/>
    </row>
    <row r="1095" spans="1:30">
      <c r="A1095" s="1" t="str">
        <f t="shared" si="293"/>
        <v>-plu- : [plʊ]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860</v>
      </c>
      <c r="G1095" s="3" t="e">
        <f t="shared" si="294"/>
        <v>#NAME?</v>
      </c>
      <c r="H1095" s="4" t="str">
        <f t="shared" si="295"/>
        <v>plʊ</v>
      </c>
      <c r="I1095" s="4" t="str">
        <f t="shared" si="296"/>
        <v>plu</v>
      </c>
      <c r="J1095" s="10">
        <f t="shared" si="297"/>
        <v>3</v>
      </c>
      <c r="K1095" s="1">
        <f t="shared" si="298"/>
        <v>3</v>
      </c>
      <c r="L1095" s="10">
        <f t="shared" si="299"/>
        <v>3</v>
      </c>
      <c r="M1095" s="1" t="str">
        <f t="shared" si="300"/>
        <v>-plu-</v>
      </c>
      <c r="N1095" s="1" t="str">
        <f t="shared" si="301"/>
        <v>[plʊ]</v>
      </c>
      <c r="O1095" s="3" t="e" cm="1">
        <f t="array" ref="O1095">SUM(_xlfn._xlws.FILTER($G$2:$G$2454,_xlfn.MAP($M$2:$M$2454,_xlfn.LAMBDA(_xlpm.x,_xlpm.x=$M1095))))</f>
        <v>#NAME?</v>
      </c>
      <c r="P1095" s="4" t="e">
        <f t="shared" si="302"/>
        <v>#NAME?</v>
      </c>
      <c r="Q1095" s="6" t="e" cm="1">
        <f t="array" ref="Q1095">SUM(_xlfn._xlws.FILTER($G$2:$G$2454,_xlfn.MAP($N$2:$N$2454,_xlfn.LAMBDA(_xlpm.x,_xlpm.x=$N1095))))</f>
        <v>#NAME?</v>
      </c>
      <c r="R1095" s="4" t="e">
        <f t="shared" si="303"/>
        <v>#NAME?</v>
      </c>
      <c r="S1095" s="4" t="e">
        <f t="shared" si="304"/>
        <v>#NAME?</v>
      </c>
      <c r="T1095" s="4" t="e">
        <f t="shared" si="305"/>
        <v>#NAME?</v>
      </c>
      <c r="U1095" s="4" t="e">
        <f t="shared" si="306"/>
        <v>#NAME?</v>
      </c>
      <c r="V1095" s="2"/>
      <c r="X1095" s="2"/>
      <c r="AC1095" s="2"/>
      <c r="AD1095" s="2"/>
    </row>
    <row r="1096" spans="1:30">
      <c r="A1096" s="1" t="str">
        <f t="shared" si="293"/>
        <v>-pme- : [pmə]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2</v>
      </c>
      <c r="F1096" s="9" t="s">
        <v>588</v>
      </c>
      <c r="G1096" s="3" t="e">
        <f t="shared" si="294"/>
        <v>#NAME?</v>
      </c>
      <c r="H1096" s="1" t="str">
        <f t="shared" si="295"/>
        <v>pmə</v>
      </c>
      <c r="I1096" s="1" t="str">
        <f t="shared" si="296"/>
        <v>pme</v>
      </c>
      <c r="J1096" s="10">
        <f t="shared" si="297"/>
        <v>3</v>
      </c>
      <c r="K1096" s="1">
        <f t="shared" si="298"/>
        <v>3</v>
      </c>
      <c r="L1096" s="10">
        <f t="shared" si="299"/>
        <v>3</v>
      </c>
      <c r="M1096" s="1" t="str">
        <f t="shared" si="300"/>
        <v>-pme-</v>
      </c>
      <c r="N1096" s="1" t="str">
        <f t="shared" si="301"/>
        <v>[pmə]</v>
      </c>
      <c r="O1096" s="3" t="e" cm="1">
        <f t="array" ref="O1096">SUM(_xlfn._xlws.FILTER($G$2:$G$2454,_xlfn.MAP($M$2:$M$2454,_xlfn.LAMBDA(_xlpm.x,_xlpm.x=$M1096))))</f>
        <v>#NAME?</v>
      </c>
      <c r="P1096" s="4" t="e">
        <f t="shared" si="302"/>
        <v>#NAME?</v>
      </c>
      <c r="Q1096" s="6" t="e" cm="1">
        <f t="array" ref="Q1096">SUM(_xlfn._xlws.FILTER($G$2:$G$2454,_xlfn.MAP($N$2:$N$2454,_xlfn.LAMBDA(_xlpm.x,_xlpm.x=$N1096))))</f>
        <v>#NAME?</v>
      </c>
      <c r="R1096" s="4" t="e">
        <f t="shared" si="303"/>
        <v>#NAME?</v>
      </c>
      <c r="S1096" s="4" t="e">
        <f t="shared" si="304"/>
        <v>#NAME?</v>
      </c>
      <c r="T1096" s="4" t="e">
        <f t="shared" si="305"/>
        <v>#NAME?</v>
      </c>
      <c r="U1096" s="4" t="e">
        <f t="shared" si="306"/>
        <v>#NAME?</v>
      </c>
      <c r="V1096" s="2"/>
      <c r="X1096" s="2"/>
      <c r="AC1096" s="2"/>
      <c r="AD1096" s="2"/>
    </row>
    <row r="1097" spans="1:30">
      <c r="A1097" s="1" t="str">
        <f t="shared" si="293"/>
        <v>-pou- : [pu]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2192</v>
      </c>
      <c r="G1097" s="3" t="e">
        <f t="shared" si="294"/>
        <v>#NAME?</v>
      </c>
      <c r="H1097" s="4" t="str">
        <f t="shared" si="295"/>
        <v>pu</v>
      </c>
      <c r="I1097" s="4" t="str">
        <f t="shared" si="296"/>
        <v>pou</v>
      </c>
      <c r="J1097" s="10">
        <f t="shared" si="297"/>
        <v>2</v>
      </c>
      <c r="K1097" s="1">
        <f t="shared" si="298"/>
        <v>3</v>
      </c>
      <c r="L1097" s="10">
        <f t="shared" si="299"/>
        <v>3</v>
      </c>
      <c r="M1097" s="1" t="str">
        <f t="shared" si="300"/>
        <v>-pou-</v>
      </c>
      <c r="N1097" s="1" t="str">
        <f t="shared" si="301"/>
        <v>[pu]</v>
      </c>
      <c r="O1097" s="3" t="e" cm="1">
        <f t="array" ref="O1097">SUM(_xlfn._xlws.FILTER($G$2:$G$2454,_xlfn.MAP($M$2:$M$2454,_xlfn.LAMBDA(_xlpm.x,_xlpm.x=$M1097))))</f>
        <v>#NAME?</v>
      </c>
      <c r="P1097" s="4" t="e">
        <f t="shared" si="302"/>
        <v>#NAME?</v>
      </c>
      <c r="Q1097" s="6" t="e" cm="1">
        <f t="array" ref="Q1097">SUM(_xlfn._xlws.FILTER($G$2:$G$2454,_xlfn.MAP($N$2:$N$2454,_xlfn.LAMBDA(_xlpm.x,_xlpm.x=$N1097))))</f>
        <v>#NAME?</v>
      </c>
      <c r="R1097" s="4" t="e">
        <f t="shared" si="303"/>
        <v>#NAME?</v>
      </c>
      <c r="S1097" s="4" t="e">
        <f t="shared" si="304"/>
        <v>#NAME?</v>
      </c>
      <c r="T1097" s="4" t="e">
        <f t="shared" si="305"/>
        <v>#NAME?</v>
      </c>
      <c r="U1097" s="4" t="e">
        <f t="shared" si="306"/>
        <v>#NAME?</v>
      </c>
      <c r="V1097" s="2"/>
      <c r="X1097" s="2"/>
      <c r="AC1097" s="2"/>
      <c r="AD1097" s="2"/>
    </row>
    <row r="1098" spans="1:30">
      <c r="A1098" s="1" t="str">
        <f t="shared" si="293"/>
        <v>-pplau- : [plɔ]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2</v>
      </c>
      <c r="F1098" s="9" t="s">
        <v>487</v>
      </c>
      <c r="G1098" s="3" t="e">
        <f t="shared" si="294"/>
        <v>#NAME?</v>
      </c>
      <c r="H1098" s="4" t="str">
        <f t="shared" si="295"/>
        <v>plɔ</v>
      </c>
      <c r="I1098" s="4" t="str">
        <f t="shared" si="296"/>
        <v>pplau</v>
      </c>
      <c r="J1098" s="10">
        <f t="shared" si="297"/>
        <v>3</v>
      </c>
      <c r="K1098" s="1">
        <f t="shared" si="298"/>
        <v>5</v>
      </c>
      <c r="L1098" s="10">
        <f t="shared" si="299"/>
        <v>5</v>
      </c>
      <c r="M1098" s="1" t="str">
        <f t="shared" si="300"/>
        <v>-pplau-</v>
      </c>
      <c r="N1098" s="1" t="str">
        <f t="shared" si="301"/>
        <v>[plɔ]</v>
      </c>
      <c r="O1098" s="3" t="e" cm="1">
        <f t="array" ref="O1098">SUM(_xlfn._xlws.FILTER($G$2:$G$2454,_xlfn.MAP($M$2:$M$2454,_xlfn.LAMBDA(_xlpm.x,_xlpm.x=$M1098))))</f>
        <v>#NAME?</v>
      </c>
      <c r="P1098" s="4" t="e">
        <f t="shared" si="302"/>
        <v>#NAME?</v>
      </c>
      <c r="Q1098" s="6" t="e" cm="1">
        <f t="array" ref="Q1098">SUM(_xlfn._xlws.FILTER($G$2:$G$2454,_xlfn.MAP($N$2:$N$2454,_xlfn.LAMBDA(_xlpm.x,_xlpm.x=$N1098))))</f>
        <v>#NAME?</v>
      </c>
      <c r="R1098" s="4" t="e">
        <f t="shared" si="303"/>
        <v>#NAME?</v>
      </c>
      <c r="S1098" s="4" t="e">
        <f t="shared" si="304"/>
        <v>#NAME?</v>
      </c>
      <c r="T1098" s="4" t="e">
        <f t="shared" si="305"/>
        <v>#NAME?</v>
      </c>
      <c r="U1098" s="4" t="e">
        <f t="shared" si="306"/>
        <v>#NAME?</v>
      </c>
      <c r="V1098" s="2"/>
      <c r="X1098" s="2"/>
      <c r="AC1098" s="2"/>
      <c r="AD1098" s="2"/>
    </row>
    <row r="1099" spans="1:30">
      <c r="A1099" s="1" t="str">
        <f t="shared" si="293"/>
        <v>-ppli- : [plɪ]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2187</v>
      </c>
      <c r="G1099" s="3" t="e">
        <f t="shared" si="294"/>
        <v>#NAME?</v>
      </c>
      <c r="H1099" s="1" t="str">
        <f t="shared" si="295"/>
        <v>plɪ</v>
      </c>
      <c r="I1099" s="1" t="str">
        <f t="shared" si="296"/>
        <v>ppli</v>
      </c>
      <c r="J1099" s="10">
        <f t="shared" si="297"/>
        <v>3</v>
      </c>
      <c r="K1099" s="1">
        <f t="shared" si="298"/>
        <v>4</v>
      </c>
      <c r="L1099" s="10">
        <f t="shared" si="299"/>
        <v>4</v>
      </c>
      <c r="M1099" s="1" t="str">
        <f t="shared" si="300"/>
        <v>-ppli-</v>
      </c>
      <c r="N1099" s="1" t="str">
        <f t="shared" si="301"/>
        <v>[plɪ]</v>
      </c>
      <c r="O1099" s="3" t="e" cm="1">
        <f t="array" ref="O1099">SUM(_xlfn._xlws.FILTER($G$2:$G$2454,_xlfn.MAP($M$2:$M$2454,_xlfn.LAMBDA(_xlpm.x,_xlpm.x=$M1099))))</f>
        <v>#NAME?</v>
      </c>
      <c r="P1099" s="4" t="e">
        <f t="shared" si="302"/>
        <v>#NAME?</v>
      </c>
      <c r="Q1099" s="6" t="e" cm="1">
        <f t="array" ref="Q1099">SUM(_xlfn._xlws.FILTER($G$2:$G$2454,_xlfn.MAP($N$2:$N$2454,_xlfn.LAMBDA(_xlpm.x,_xlpm.x=$N1099))))</f>
        <v>#NAME?</v>
      </c>
      <c r="R1099" s="4" t="e">
        <f t="shared" si="303"/>
        <v>#NAME?</v>
      </c>
      <c r="S1099" s="4" t="e">
        <f t="shared" si="304"/>
        <v>#NAME?</v>
      </c>
      <c r="T1099" s="4" t="e">
        <f t="shared" si="305"/>
        <v>#NAME?</v>
      </c>
      <c r="U1099" s="4" t="e">
        <f t="shared" si="306"/>
        <v>#NAME?</v>
      </c>
      <c r="V1099" s="2"/>
      <c r="X1099" s="2"/>
      <c r="AC1099" s="2"/>
      <c r="AD1099" s="2"/>
    </row>
    <row r="1100" spans="1:30">
      <c r="A1100" s="1" t="str">
        <f t="shared" si="293"/>
        <v>-prau- : [pɹɔ]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2197</v>
      </c>
      <c r="G1100" s="3" t="e">
        <f t="shared" si="294"/>
        <v>#NAME?</v>
      </c>
      <c r="H1100" s="4" t="str">
        <f t="shared" si="295"/>
        <v>pɹɔ</v>
      </c>
      <c r="I1100" s="4" t="str">
        <f t="shared" si="296"/>
        <v>prau</v>
      </c>
      <c r="J1100" s="10">
        <f t="shared" si="297"/>
        <v>3</v>
      </c>
      <c r="K1100" s="1">
        <f t="shared" si="298"/>
        <v>4</v>
      </c>
      <c r="L1100" s="10">
        <f t="shared" si="299"/>
        <v>4</v>
      </c>
      <c r="M1100" s="1" t="str">
        <f t="shared" si="300"/>
        <v>-prau-</v>
      </c>
      <c r="N1100" s="1" t="str">
        <f t="shared" si="301"/>
        <v>[pɹɔ]</v>
      </c>
      <c r="O1100" s="3" t="e" cm="1">
        <f t="array" ref="O1100">SUM(_xlfn._xlws.FILTER($G$2:$G$2454,_xlfn.MAP($M$2:$M$2454,_xlfn.LAMBDA(_xlpm.x,_xlpm.x=$M1100))))</f>
        <v>#NAME?</v>
      </c>
      <c r="P1100" s="4" t="e">
        <f t="shared" si="302"/>
        <v>#NAME?</v>
      </c>
      <c r="Q1100" s="6" t="e" cm="1">
        <f t="array" ref="Q1100">SUM(_xlfn._xlws.FILTER($G$2:$G$2454,_xlfn.MAP($N$2:$N$2454,_xlfn.LAMBDA(_xlpm.x,_xlpm.x=$N1100))))</f>
        <v>#NAME?</v>
      </c>
      <c r="R1100" s="4" t="e">
        <f t="shared" si="303"/>
        <v>#NAME?</v>
      </c>
      <c r="S1100" s="4" t="e">
        <f t="shared" si="304"/>
        <v>#NAME?</v>
      </c>
      <c r="T1100" s="4" t="e">
        <f t="shared" si="305"/>
        <v>#NAME?</v>
      </c>
      <c r="U1100" s="4" t="e">
        <f t="shared" si="306"/>
        <v>#NAME?</v>
      </c>
      <c r="V1100" s="2"/>
      <c r="X1100" s="2"/>
      <c r="AC1100" s="2"/>
      <c r="AD1100" s="2"/>
    </row>
    <row r="1101" spans="1:30">
      <c r="A1101" s="1" t="str">
        <f t="shared" si="293"/>
        <v>-pray- : [pɹeɪ]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1138</v>
      </c>
      <c r="G1101" s="3" t="e">
        <f t="shared" si="294"/>
        <v>#NAME?</v>
      </c>
      <c r="H1101" s="4" t="str">
        <f t="shared" si="295"/>
        <v>pɹeɪ</v>
      </c>
      <c r="I1101" s="4" t="str">
        <f t="shared" si="296"/>
        <v>pray</v>
      </c>
      <c r="J1101" s="10">
        <f t="shared" si="297"/>
        <v>4</v>
      </c>
      <c r="K1101" s="1">
        <f t="shared" si="298"/>
        <v>4</v>
      </c>
      <c r="L1101" s="10">
        <f t="shared" si="299"/>
        <v>4</v>
      </c>
      <c r="M1101" s="1" t="str">
        <f t="shared" si="300"/>
        <v>-pray-</v>
      </c>
      <c r="N1101" s="1" t="str">
        <f t="shared" si="301"/>
        <v>[pɹeɪ]</v>
      </c>
      <c r="O1101" s="3" t="e" cm="1">
        <f t="array" ref="O1101">SUM(_xlfn._xlws.FILTER($G$2:$G$2454,_xlfn.MAP($M$2:$M$2454,_xlfn.LAMBDA(_xlpm.x,_xlpm.x=$M1101))))</f>
        <v>#NAME?</v>
      </c>
      <c r="P1101" s="4" t="e">
        <f t="shared" si="302"/>
        <v>#NAME?</v>
      </c>
      <c r="Q1101" s="6" t="e" cm="1">
        <f t="array" ref="Q1101">SUM(_xlfn._xlws.FILTER($G$2:$G$2454,_xlfn.MAP($N$2:$N$2454,_xlfn.LAMBDA(_xlpm.x,_xlpm.x=$N1101))))</f>
        <v>#NAME?</v>
      </c>
      <c r="R1101" s="4" t="e">
        <f t="shared" si="303"/>
        <v>#NAME?</v>
      </c>
      <c r="S1101" s="4" t="e">
        <f t="shared" si="304"/>
        <v>#NAME?</v>
      </c>
      <c r="T1101" s="4" t="e">
        <f t="shared" si="305"/>
        <v>#NAME?</v>
      </c>
      <c r="U1101" s="4" t="e">
        <f t="shared" si="306"/>
        <v>#NAME?</v>
      </c>
      <c r="V1101" s="2"/>
      <c r="X1101" s="2"/>
      <c r="AC1101" s="2"/>
      <c r="AD1101" s="2"/>
    </row>
    <row r="1102" spans="1:30">
      <c r="A1102" s="1" t="str">
        <f t="shared" si="293"/>
        <v>-prou- : [pɹaʊ]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756</v>
      </c>
      <c r="G1102" s="3" t="e">
        <f t="shared" si="294"/>
        <v>#NAME?</v>
      </c>
      <c r="H1102" s="4" t="str">
        <f t="shared" si="295"/>
        <v>pɹaʊ</v>
      </c>
      <c r="I1102" s="4" t="str">
        <f t="shared" si="296"/>
        <v>prou</v>
      </c>
      <c r="J1102" s="10">
        <f t="shared" si="297"/>
        <v>4</v>
      </c>
      <c r="K1102" s="1">
        <f t="shared" si="298"/>
        <v>4</v>
      </c>
      <c r="L1102" s="10">
        <f t="shared" si="299"/>
        <v>4</v>
      </c>
      <c r="M1102" s="1" t="str">
        <f t="shared" si="300"/>
        <v>-prou-</v>
      </c>
      <c r="N1102" s="1" t="str">
        <f t="shared" si="301"/>
        <v>[pɹaʊ]</v>
      </c>
      <c r="O1102" s="3" t="e" cm="1">
        <f t="array" ref="O1102">SUM(_xlfn._xlws.FILTER($G$2:$G$2454,_xlfn.MAP($M$2:$M$2454,_xlfn.LAMBDA(_xlpm.x,_xlpm.x=$M1102))))</f>
        <v>#NAME?</v>
      </c>
      <c r="P1102" s="4" t="e">
        <f t="shared" si="302"/>
        <v>#NAME?</v>
      </c>
      <c r="Q1102" s="6" t="e" cm="1">
        <f t="array" ref="Q1102">SUM(_xlfn._xlws.FILTER($G$2:$G$2454,_xlfn.MAP($N$2:$N$2454,_xlfn.LAMBDA(_xlpm.x,_xlpm.x=$N1102))))</f>
        <v>#NAME?</v>
      </c>
      <c r="R1102" s="4" t="e">
        <f t="shared" si="303"/>
        <v>#NAME?</v>
      </c>
      <c r="S1102" s="4" t="e">
        <f t="shared" si="304"/>
        <v>#NAME?</v>
      </c>
      <c r="T1102" s="4" t="e">
        <f t="shared" si="305"/>
        <v>#NAME?</v>
      </c>
      <c r="U1102" s="4" t="e">
        <f t="shared" si="306"/>
        <v>#NAME?</v>
      </c>
      <c r="V1102" s="2"/>
      <c r="X1102" s="2"/>
      <c r="AC1102" s="2"/>
      <c r="AD1102" s="2"/>
    </row>
    <row r="1103" spans="1:30">
      <c r="A1103" s="1" t="str">
        <f t="shared" si="293"/>
        <v>-psu- : [psə]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2189</v>
      </c>
      <c r="G1103" s="3" t="e">
        <f t="shared" si="294"/>
        <v>#NAME?</v>
      </c>
      <c r="H1103" s="4" t="str">
        <f t="shared" si="295"/>
        <v>psə</v>
      </c>
      <c r="I1103" s="4" t="str">
        <f t="shared" si="296"/>
        <v>psu</v>
      </c>
      <c r="J1103" s="10">
        <f t="shared" si="297"/>
        <v>3</v>
      </c>
      <c r="K1103" s="1">
        <f t="shared" si="298"/>
        <v>3</v>
      </c>
      <c r="L1103" s="10">
        <f t="shared" si="299"/>
        <v>3</v>
      </c>
      <c r="M1103" s="1" t="str">
        <f t="shared" si="300"/>
        <v>-psu-</v>
      </c>
      <c r="N1103" s="1" t="str">
        <f t="shared" si="301"/>
        <v>[psə]</v>
      </c>
      <c r="O1103" s="3" t="e" cm="1">
        <f t="array" ref="O1103">SUM(_xlfn._xlws.FILTER($G$2:$G$2454,_xlfn.MAP($M$2:$M$2454,_xlfn.LAMBDA(_xlpm.x,_xlpm.x=$M1103))))</f>
        <v>#NAME?</v>
      </c>
      <c r="P1103" s="4" t="e">
        <f t="shared" si="302"/>
        <v>#NAME?</v>
      </c>
      <c r="Q1103" s="6" t="e" cm="1">
        <f t="array" ref="Q1103">SUM(_xlfn._xlws.FILTER($G$2:$G$2454,_xlfn.MAP($N$2:$N$2454,_xlfn.LAMBDA(_xlpm.x,_xlpm.x=$N1103))))</f>
        <v>#NAME?</v>
      </c>
      <c r="R1103" s="4" t="e">
        <f t="shared" si="303"/>
        <v>#NAME?</v>
      </c>
      <c r="S1103" s="4" t="e">
        <f t="shared" si="304"/>
        <v>#NAME?</v>
      </c>
      <c r="T1103" s="4" t="e">
        <f t="shared" si="305"/>
        <v>#NAME?</v>
      </c>
      <c r="U1103" s="4" t="e">
        <f t="shared" si="306"/>
        <v>#NAME?</v>
      </c>
      <c r="V1103" s="2"/>
      <c r="X1103" s="2"/>
      <c r="AC1103" s="2"/>
      <c r="AD1103" s="2"/>
    </row>
    <row r="1104" spans="1:30">
      <c r="A1104" s="1" t="str">
        <f t="shared" si="293"/>
        <v>-pt- : [pt]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5</v>
      </c>
      <c r="F1104" s="9" t="s">
        <v>233</v>
      </c>
      <c r="G1104" s="3" t="e">
        <f t="shared" si="294"/>
        <v>#NAME?</v>
      </c>
      <c r="H1104" s="4" t="str">
        <f t="shared" si="295"/>
        <v>pt</v>
      </c>
      <c r="I1104" s="4" t="str">
        <f t="shared" si="296"/>
        <v>pt</v>
      </c>
      <c r="J1104" s="10">
        <f t="shared" si="297"/>
        <v>2</v>
      </c>
      <c r="K1104" s="1">
        <f t="shared" si="298"/>
        <v>2</v>
      </c>
      <c r="L1104" s="10">
        <f t="shared" si="299"/>
        <v>2</v>
      </c>
      <c r="M1104" s="1" t="str">
        <f t="shared" si="300"/>
        <v>-pt-</v>
      </c>
      <c r="N1104" s="1" t="str">
        <f t="shared" si="301"/>
        <v>[pt]</v>
      </c>
      <c r="O1104" s="3" t="e" cm="1">
        <f t="array" ref="O1104">SUM(_xlfn._xlws.FILTER($G$2:$G$2454,_xlfn.MAP($M$2:$M$2454,_xlfn.LAMBDA(_xlpm.x,_xlpm.x=$M1104))))</f>
        <v>#NAME?</v>
      </c>
      <c r="P1104" s="4" t="e">
        <f t="shared" si="302"/>
        <v>#NAME?</v>
      </c>
      <c r="Q1104" s="6" t="e" cm="1">
        <f t="array" ref="Q1104">SUM(_xlfn._xlws.FILTER($G$2:$G$2454,_xlfn.MAP($N$2:$N$2454,_xlfn.LAMBDA(_xlpm.x,_xlpm.x=$N1104))))</f>
        <v>#NAME?</v>
      </c>
      <c r="R1104" s="4" t="e">
        <f t="shared" si="303"/>
        <v>#NAME?</v>
      </c>
      <c r="S1104" s="4" t="e">
        <f t="shared" si="304"/>
        <v>#NAME?</v>
      </c>
      <c r="T1104" s="4" t="e">
        <f t="shared" si="305"/>
        <v>#NAME?</v>
      </c>
      <c r="U1104" s="4" t="e">
        <f t="shared" si="306"/>
        <v>#NAME?</v>
      </c>
      <c r="V1104" s="2"/>
      <c r="X1104" s="2"/>
      <c r="AC1104" s="2"/>
      <c r="AD1104" s="2"/>
    </row>
    <row r="1105" spans="1:30">
      <c r="A1105" s="1" t="str">
        <f t="shared" si="293"/>
        <v>-pta- : [ptə]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861</v>
      </c>
      <c r="G1105" s="3" t="e">
        <f t="shared" si="294"/>
        <v>#NAME?</v>
      </c>
      <c r="H1105" s="1" t="str">
        <f t="shared" si="295"/>
        <v>ptə</v>
      </c>
      <c r="I1105" s="1" t="str">
        <f t="shared" si="296"/>
        <v>pta</v>
      </c>
      <c r="J1105" s="10">
        <f t="shared" si="297"/>
        <v>3</v>
      </c>
      <c r="K1105" s="1">
        <f t="shared" si="298"/>
        <v>3</v>
      </c>
      <c r="L1105" s="10">
        <f t="shared" si="299"/>
        <v>3</v>
      </c>
      <c r="M1105" s="1" t="str">
        <f t="shared" si="300"/>
        <v>-pta-</v>
      </c>
      <c r="N1105" s="1" t="str">
        <f t="shared" si="301"/>
        <v>[ptə]</v>
      </c>
      <c r="O1105" s="3" t="e" cm="1">
        <f t="array" ref="O1105">SUM(_xlfn._xlws.FILTER($G$2:$G$2454,_xlfn.MAP($M$2:$M$2454,_xlfn.LAMBDA(_xlpm.x,_xlpm.x=$M1105))))</f>
        <v>#NAME?</v>
      </c>
      <c r="P1105" s="4" t="e">
        <f t="shared" si="302"/>
        <v>#NAME?</v>
      </c>
      <c r="Q1105" s="6" t="e" cm="1">
        <f t="array" ref="Q1105">SUM(_xlfn._xlws.FILTER($G$2:$G$2454,_xlfn.MAP($N$2:$N$2454,_xlfn.LAMBDA(_xlpm.x,_xlpm.x=$N1105))))</f>
        <v>#NAME?</v>
      </c>
      <c r="R1105" s="4" t="e">
        <f t="shared" si="303"/>
        <v>#NAME?</v>
      </c>
      <c r="S1105" s="4" t="e">
        <f t="shared" si="304"/>
        <v>#NAME?</v>
      </c>
      <c r="T1105" s="4" t="e">
        <f t="shared" si="305"/>
        <v>#NAME?</v>
      </c>
      <c r="U1105" s="4" t="e">
        <f t="shared" si="306"/>
        <v>#NAME?</v>
      </c>
      <c r="V1105" s="2"/>
      <c r="X1105" s="2"/>
      <c r="AC1105" s="2"/>
      <c r="AD1105" s="2"/>
    </row>
    <row r="1106" spans="1:30">
      <c r="A1106" s="1" t="str">
        <f t="shared" si="293"/>
        <v>-pth- : [pθ]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238</v>
      </c>
      <c r="G1106" s="3" t="e">
        <f t="shared" si="294"/>
        <v>#NAME?</v>
      </c>
      <c r="H1106" s="1" t="str">
        <f t="shared" si="295"/>
        <v>pθ</v>
      </c>
      <c r="I1106" s="1" t="str">
        <f t="shared" si="296"/>
        <v>pth</v>
      </c>
      <c r="J1106" s="10">
        <f t="shared" si="297"/>
        <v>2</v>
      </c>
      <c r="K1106" s="1">
        <f t="shared" si="298"/>
        <v>3</v>
      </c>
      <c r="L1106" s="10">
        <f t="shared" si="299"/>
        <v>3</v>
      </c>
      <c r="M1106" s="1" t="str">
        <f t="shared" si="300"/>
        <v>-pth-</v>
      </c>
      <c r="N1106" s="1" t="str">
        <f t="shared" si="301"/>
        <v>[pθ]</v>
      </c>
      <c r="O1106" s="3" t="e" cm="1">
        <f t="array" ref="O1106">SUM(_xlfn._xlws.FILTER($G$2:$G$2454,_xlfn.MAP($M$2:$M$2454,_xlfn.LAMBDA(_xlpm.x,_xlpm.x=$M1106))))</f>
        <v>#NAME?</v>
      </c>
      <c r="P1106" s="4" t="e">
        <f t="shared" si="302"/>
        <v>#NAME?</v>
      </c>
      <c r="Q1106" s="6" t="e" cm="1">
        <f t="array" ref="Q1106">SUM(_xlfn._xlws.FILTER($G$2:$G$2454,_xlfn.MAP($N$2:$N$2454,_xlfn.LAMBDA(_xlpm.x,_xlpm.x=$N1106))))</f>
        <v>#NAME?</v>
      </c>
      <c r="R1106" s="4" t="e">
        <f t="shared" si="303"/>
        <v>#NAME?</v>
      </c>
      <c r="S1106" s="4" t="e">
        <f t="shared" si="304"/>
        <v>#NAME?</v>
      </c>
      <c r="T1106" s="4" t="e">
        <f t="shared" si="305"/>
        <v>#NAME?</v>
      </c>
      <c r="U1106" s="4" t="e">
        <f t="shared" si="306"/>
        <v>#NAME?</v>
      </c>
      <c r="V1106" s="2"/>
      <c r="X1106" s="2"/>
      <c r="AC1106" s="2"/>
      <c r="AD1106" s="2"/>
    </row>
    <row r="1107" spans="1:30">
      <c r="A1107" s="1" t="str">
        <f t="shared" si="293"/>
        <v>-pti- : [ptɪ]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862</v>
      </c>
      <c r="G1107" s="3" t="e">
        <f t="shared" si="294"/>
        <v>#NAME?</v>
      </c>
      <c r="H1107" s="4" t="str">
        <f t="shared" si="295"/>
        <v>ptɪ</v>
      </c>
      <c r="I1107" s="4" t="str">
        <f t="shared" si="296"/>
        <v>pti</v>
      </c>
      <c r="J1107" s="10">
        <f t="shared" si="297"/>
        <v>3</v>
      </c>
      <c r="K1107" s="1">
        <f t="shared" si="298"/>
        <v>3</v>
      </c>
      <c r="L1107" s="10">
        <f t="shared" si="299"/>
        <v>3</v>
      </c>
      <c r="M1107" s="1" t="str">
        <f t="shared" si="300"/>
        <v>-pti-</v>
      </c>
      <c r="N1107" s="1" t="str">
        <f t="shared" si="301"/>
        <v>[ptɪ]</v>
      </c>
      <c r="O1107" s="3" t="e" cm="1">
        <f t="array" ref="O1107">SUM(_xlfn._xlws.FILTER($G$2:$G$2454,_xlfn.MAP($M$2:$M$2454,_xlfn.LAMBDA(_xlpm.x,_xlpm.x=$M1107))))</f>
        <v>#NAME?</v>
      </c>
      <c r="P1107" s="4" t="e">
        <f t="shared" si="302"/>
        <v>#NAME?</v>
      </c>
      <c r="Q1107" s="6" t="e" cm="1">
        <f t="array" ref="Q1107">SUM(_xlfn._xlws.FILTER($G$2:$G$2454,_xlfn.MAP($N$2:$N$2454,_xlfn.LAMBDA(_xlpm.x,_xlpm.x=$N1107))))</f>
        <v>#NAME?</v>
      </c>
      <c r="R1107" s="4" t="e">
        <f t="shared" si="303"/>
        <v>#NAME?</v>
      </c>
      <c r="S1107" s="4" t="e">
        <f t="shared" si="304"/>
        <v>#NAME?</v>
      </c>
      <c r="T1107" s="4" t="e">
        <f t="shared" si="305"/>
        <v>#NAME?</v>
      </c>
      <c r="U1107" s="4" t="e">
        <f t="shared" si="306"/>
        <v>#NAME?</v>
      </c>
      <c r="V1107" s="2"/>
      <c r="X1107" s="2"/>
      <c r="AC1107" s="2"/>
      <c r="AD1107" s="2"/>
    </row>
    <row r="1108" spans="1:30">
      <c r="A1108" s="1" t="str">
        <f t="shared" si="293"/>
        <v>-ptio- : [pʃə]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8</v>
      </c>
      <c r="F1108" s="9" t="s">
        <v>362</v>
      </c>
      <c r="G1108" s="3" t="e">
        <f t="shared" si="294"/>
        <v>#NAME?</v>
      </c>
      <c r="H1108" s="1" t="str">
        <f t="shared" si="295"/>
        <v>pʃə</v>
      </c>
      <c r="I1108" s="1" t="str">
        <f t="shared" si="296"/>
        <v>ptio</v>
      </c>
      <c r="J1108" s="10">
        <f t="shared" si="297"/>
        <v>3</v>
      </c>
      <c r="K1108" s="1">
        <f t="shared" si="298"/>
        <v>4</v>
      </c>
      <c r="L1108" s="10">
        <f t="shared" si="299"/>
        <v>4</v>
      </c>
      <c r="M1108" s="1" t="str">
        <f t="shared" si="300"/>
        <v>-ptio-</v>
      </c>
      <c r="N1108" s="1" t="str">
        <f t="shared" si="301"/>
        <v>[pʃə]</v>
      </c>
      <c r="O1108" s="3" t="e" cm="1">
        <f t="array" ref="O1108">SUM(_xlfn._xlws.FILTER($G$2:$G$2454,_xlfn.MAP($M$2:$M$2454,_xlfn.LAMBDA(_xlpm.x,_xlpm.x=$M1108))))</f>
        <v>#NAME?</v>
      </c>
      <c r="P1108" s="4" t="e">
        <f t="shared" si="302"/>
        <v>#NAME?</v>
      </c>
      <c r="Q1108" s="6" t="e" cm="1">
        <f t="array" ref="Q1108">SUM(_xlfn._xlws.FILTER($G$2:$G$2454,_xlfn.MAP($N$2:$N$2454,_xlfn.LAMBDA(_xlpm.x,_xlpm.x=$N1108))))</f>
        <v>#NAME?</v>
      </c>
      <c r="R1108" s="4" t="e">
        <f t="shared" si="303"/>
        <v>#NAME?</v>
      </c>
      <c r="S1108" s="4" t="e">
        <f t="shared" si="304"/>
        <v>#NAME?</v>
      </c>
      <c r="T1108" s="4" t="e">
        <f t="shared" si="305"/>
        <v>#NAME?</v>
      </c>
      <c r="U1108" s="4" t="e">
        <f t="shared" si="306"/>
        <v>#NAME?</v>
      </c>
      <c r="V1108" s="2"/>
      <c r="X1108" s="2"/>
      <c r="AC1108" s="2"/>
      <c r="AD1108" s="2"/>
    </row>
    <row r="1109" spans="1:30">
      <c r="A1109" s="1" t="str">
        <f t="shared" si="293"/>
        <v>-pts- : [pts]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2190</v>
      </c>
      <c r="G1109" s="3" t="e">
        <f t="shared" si="294"/>
        <v>#NAME?</v>
      </c>
      <c r="H1109" s="1" t="str">
        <f t="shared" si="295"/>
        <v>pts</v>
      </c>
      <c r="I1109" s="1" t="str">
        <f t="shared" si="296"/>
        <v>pts</v>
      </c>
      <c r="J1109" s="10">
        <f t="shared" si="297"/>
        <v>3</v>
      </c>
      <c r="K1109" s="1">
        <f t="shared" si="298"/>
        <v>3</v>
      </c>
      <c r="L1109" s="10">
        <f t="shared" si="299"/>
        <v>3</v>
      </c>
      <c r="M1109" s="1" t="str">
        <f t="shared" si="300"/>
        <v>-pts-</v>
      </c>
      <c r="N1109" s="1" t="str">
        <f t="shared" si="301"/>
        <v>[pts]</v>
      </c>
      <c r="O1109" s="3" t="e" cm="1">
        <f t="array" ref="O1109">SUM(_xlfn._xlws.FILTER($G$2:$G$2454,_xlfn.MAP($M$2:$M$2454,_xlfn.LAMBDA(_xlpm.x,_xlpm.x=$M1109))))</f>
        <v>#NAME?</v>
      </c>
      <c r="P1109" s="4" t="e">
        <f t="shared" si="302"/>
        <v>#NAME?</v>
      </c>
      <c r="Q1109" s="6" t="e" cm="1">
        <f t="array" ref="Q1109">SUM(_xlfn._xlws.FILTER($G$2:$G$2454,_xlfn.MAP($N$2:$N$2454,_xlfn.LAMBDA(_xlpm.x,_xlpm.x=$N1109))))</f>
        <v>#NAME?</v>
      </c>
      <c r="R1109" s="4" t="e">
        <f t="shared" si="303"/>
        <v>#NAME?</v>
      </c>
      <c r="S1109" s="4" t="e">
        <f t="shared" si="304"/>
        <v>#NAME?</v>
      </c>
      <c r="T1109" s="4" t="e">
        <f t="shared" si="305"/>
        <v>#NAME?</v>
      </c>
      <c r="U1109" s="4" t="e">
        <f t="shared" si="306"/>
        <v>#NAME?</v>
      </c>
      <c r="V1109" s="2"/>
      <c r="X1109" s="2"/>
      <c r="AC1109" s="2"/>
      <c r="AD1109" s="2"/>
    </row>
    <row r="1110" spans="1:30">
      <c r="A1110" s="1" t="str">
        <f t="shared" si="293"/>
        <v>-ptu- : [ptʃə]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2191</v>
      </c>
      <c r="G1110" s="3" t="e">
        <f t="shared" si="294"/>
        <v>#NAME?</v>
      </c>
      <c r="H1110" s="4" t="str">
        <f t="shared" si="295"/>
        <v>ptʃə</v>
      </c>
      <c r="I1110" s="4" t="str">
        <f t="shared" si="296"/>
        <v>ptu</v>
      </c>
      <c r="J1110" s="10">
        <f t="shared" si="297"/>
        <v>4</v>
      </c>
      <c r="K1110" s="1">
        <f t="shared" si="298"/>
        <v>3</v>
      </c>
      <c r="L1110" s="10">
        <f t="shared" si="299"/>
        <v>4</v>
      </c>
      <c r="M1110" s="1" t="str">
        <f t="shared" si="300"/>
        <v>-ptu-</v>
      </c>
      <c r="N1110" s="1" t="str">
        <f t="shared" si="301"/>
        <v>[ptʃə]</v>
      </c>
      <c r="O1110" s="3" t="e" cm="1">
        <f t="array" ref="O1110">SUM(_xlfn._xlws.FILTER($G$2:$G$2454,_xlfn.MAP($M$2:$M$2454,_xlfn.LAMBDA(_xlpm.x,_xlpm.x=$M1110))))</f>
        <v>#NAME?</v>
      </c>
      <c r="P1110" s="4" t="e">
        <f t="shared" si="302"/>
        <v>#NAME?</v>
      </c>
      <c r="Q1110" s="6" t="e" cm="1">
        <f t="array" ref="Q1110">SUM(_xlfn._xlws.FILTER($G$2:$G$2454,_xlfn.MAP($N$2:$N$2454,_xlfn.LAMBDA(_xlpm.x,_xlpm.x=$N1110))))</f>
        <v>#NAME?</v>
      </c>
      <c r="R1110" s="4" t="e">
        <f t="shared" si="303"/>
        <v>#NAME?</v>
      </c>
      <c r="S1110" s="4" t="e">
        <f t="shared" si="304"/>
        <v>#NAME?</v>
      </c>
      <c r="T1110" s="4" t="e">
        <f t="shared" si="305"/>
        <v>#NAME?</v>
      </c>
      <c r="U1110" s="4" t="e">
        <f t="shared" si="306"/>
        <v>#NAME?</v>
      </c>
      <c r="V1110" s="2"/>
      <c r="X1110" s="2"/>
      <c r="AC1110" s="2"/>
      <c r="AD1110" s="2"/>
    </row>
    <row r="1111" spans="1:30">
      <c r="A1111" s="1" t="str">
        <f t="shared" si="293"/>
        <v>-quee- : [kwi]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</v>
      </c>
      <c r="G1111" s="3" t="e">
        <f t="shared" si="294"/>
        <v>#NAME?</v>
      </c>
      <c r="H1111" s="4" t="str">
        <f t="shared" si="295"/>
        <v>kwi</v>
      </c>
      <c r="I1111" s="4" t="str">
        <f t="shared" si="296"/>
        <v>quee</v>
      </c>
      <c r="J1111" s="10">
        <f t="shared" si="297"/>
        <v>3</v>
      </c>
      <c r="K1111" s="1">
        <f t="shared" si="298"/>
        <v>4</v>
      </c>
      <c r="L1111" s="10">
        <f t="shared" si="299"/>
        <v>4</v>
      </c>
      <c r="M1111" s="1" t="str">
        <f t="shared" si="300"/>
        <v>-quee-</v>
      </c>
      <c r="N1111" s="1" t="str">
        <f t="shared" si="301"/>
        <v>[kwi]</v>
      </c>
      <c r="O1111" s="3" t="e" cm="1">
        <f t="array" ref="O1111">SUM(_xlfn._xlws.FILTER($G$2:$G$2454,_xlfn.MAP($M$2:$M$2454,_xlfn.LAMBDA(_xlpm.x,_xlpm.x=$M1111))))</f>
        <v>#NAME?</v>
      </c>
      <c r="P1111" s="4" t="e">
        <f t="shared" si="302"/>
        <v>#NAME?</v>
      </c>
      <c r="Q1111" s="6" t="e" cm="1">
        <f t="array" ref="Q1111">SUM(_xlfn._xlws.FILTER($G$2:$G$2454,_xlfn.MAP($N$2:$N$2454,_xlfn.LAMBDA(_xlpm.x,_xlpm.x=$N1111))))</f>
        <v>#NAME?</v>
      </c>
      <c r="R1111" s="4" t="e">
        <f t="shared" si="303"/>
        <v>#NAME?</v>
      </c>
      <c r="S1111" s="4" t="e">
        <f t="shared" si="304"/>
        <v>#NAME?</v>
      </c>
      <c r="T1111" s="4" t="e">
        <f t="shared" si="305"/>
        <v>#NAME?</v>
      </c>
      <c r="U1111" s="4" t="e">
        <f t="shared" si="306"/>
        <v>#NAME?</v>
      </c>
      <c r="V1111" s="2"/>
      <c r="X1111" s="2"/>
      <c r="AC1111" s="2"/>
      <c r="AD1111" s="2"/>
    </row>
    <row r="1112" spans="1:30">
      <c r="A1112" s="1" t="str">
        <f t="shared" si="293"/>
        <v>-rb- : [ɹb]</v>
      </c>
      <c r="B1112" s="1">
        <f t="shared" si="307"/>
        <v>1</v>
      </c>
      <c r="C1112" s="1">
        <f t="shared" si="307"/>
        <v>0</v>
      </c>
      <c r="D1112" s="1">
        <f t="shared" si="307"/>
        <v>0</v>
      </c>
      <c r="E1112" s="7">
        <v>3</v>
      </c>
      <c r="F1112" s="9" t="s">
        <v>550</v>
      </c>
      <c r="G1112" s="3" t="e">
        <f t="shared" si="294"/>
        <v>#NAME?</v>
      </c>
      <c r="H1112" s="1" t="str">
        <f t="shared" si="295"/>
        <v>ɹb</v>
      </c>
      <c r="I1112" s="1" t="str">
        <f t="shared" si="296"/>
        <v>rb</v>
      </c>
      <c r="J1112" s="10">
        <f t="shared" si="297"/>
        <v>2</v>
      </c>
      <c r="K1112" s="1">
        <f t="shared" si="298"/>
        <v>2</v>
      </c>
      <c r="L1112" s="10">
        <f t="shared" si="299"/>
        <v>2</v>
      </c>
      <c r="M1112" s="1" t="str">
        <f t="shared" si="300"/>
        <v>-rb-</v>
      </c>
      <c r="N1112" s="1" t="str">
        <f t="shared" si="301"/>
        <v>[ɹb]</v>
      </c>
      <c r="O1112" s="3" t="e" cm="1">
        <f t="array" ref="O1112">SUM(_xlfn._xlws.FILTER($G$2:$G$2454,_xlfn.MAP($M$2:$M$2454,_xlfn.LAMBDA(_xlpm.x,_xlpm.x=$M1112))))</f>
        <v>#NAME?</v>
      </c>
      <c r="P1112" s="4" t="e">
        <f t="shared" si="302"/>
        <v>#NAME?</v>
      </c>
      <c r="Q1112" s="6" t="e" cm="1">
        <f t="array" ref="Q1112">SUM(_xlfn._xlws.FILTER($G$2:$G$2454,_xlfn.MAP($N$2:$N$2454,_xlfn.LAMBDA(_xlpm.x,_xlpm.x=$N1112))))</f>
        <v>#NAME?</v>
      </c>
      <c r="R1112" s="4" t="e">
        <f t="shared" si="303"/>
        <v>#NAME?</v>
      </c>
      <c r="S1112" s="4" t="e">
        <f t="shared" si="304"/>
        <v>#NAME?</v>
      </c>
      <c r="T1112" s="4" t="e">
        <f t="shared" si="305"/>
        <v>#NAME?</v>
      </c>
      <c r="U1112" s="4" t="e">
        <f t="shared" si="306"/>
        <v>#NAME?</v>
      </c>
      <c r="V1112" s="2"/>
      <c r="X1112" s="2"/>
      <c r="AC1112" s="2"/>
      <c r="AD1112" s="2"/>
    </row>
    <row r="1113" spans="1:30">
      <c r="A1113" s="1" t="str">
        <f t="shared" si="293"/>
        <v>-rbi- : [ɹbɪ]</v>
      </c>
      <c r="B1113" s="1">
        <f t="shared" si="307"/>
        <v>1</v>
      </c>
      <c r="C1113" s="1">
        <f t="shared" si="307"/>
        <v>0</v>
      </c>
      <c r="D1113" s="1">
        <f t="shared" si="307"/>
        <v>0</v>
      </c>
      <c r="E1113" s="7">
        <v>2</v>
      </c>
      <c r="F1113" s="9" t="s">
        <v>672</v>
      </c>
      <c r="G1113" s="3" t="e">
        <f t="shared" si="294"/>
        <v>#NAME?</v>
      </c>
      <c r="H1113" s="4" t="str">
        <f t="shared" si="295"/>
        <v>ɹbɪ</v>
      </c>
      <c r="I1113" s="4" t="str">
        <f t="shared" si="296"/>
        <v>rbi</v>
      </c>
      <c r="J1113" s="10">
        <f t="shared" si="297"/>
        <v>3</v>
      </c>
      <c r="K1113" s="1">
        <f t="shared" si="298"/>
        <v>3</v>
      </c>
      <c r="L1113" s="10">
        <f t="shared" si="299"/>
        <v>3</v>
      </c>
      <c r="M1113" s="1" t="str">
        <f t="shared" si="300"/>
        <v>-rbi-</v>
      </c>
      <c r="N1113" s="1" t="str">
        <f t="shared" si="301"/>
        <v>[ɹbɪ]</v>
      </c>
      <c r="O1113" s="3" t="e" cm="1">
        <f t="array" ref="O1113">SUM(_xlfn._xlws.FILTER($G$2:$G$2454,_xlfn.MAP($M$2:$M$2454,_xlfn.LAMBDA(_xlpm.x,_xlpm.x=$M1113))))</f>
        <v>#NAME?</v>
      </c>
      <c r="P1113" s="4" t="e">
        <f t="shared" si="302"/>
        <v>#NAME?</v>
      </c>
      <c r="Q1113" s="6" t="e" cm="1">
        <f t="array" ref="Q1113">SUM(_xlfn._xlws.FILTER($G$2:$G$2454,_xlfn.MAP($N$2:$N$2454,_xlfn.LAMBDA(_xlpm.x,_xlpm.x=$N1113))))</f>
        <v>#NAME?</v>
      </c>
      <c r="R1113" s="4" t="e">
        <f t="shared" si="303"/>
        <v>#NAME?</v>
      </c>
      <c r="S1113" s="4" t="e">
        <f t="shared" si="304"/>
        <v>#NAME?</v>
      </c>
      <c r="T1113" s="4" t="e">
        <f t="shared" si="305"/>
        <v>#NAME?</v>
      </c>
      <c r="U1113" s="4" t="e">
        <f t="shared" si="306"/>
        <v>#NAME?</v>
      </c>
      <c r="V1113" s="2"/>
      <c r="X1113" s="2"/>
      <c r="AC1113" s="2"/>
      <c r="AD1113" s="2"/>
    </row>
    <row r="1114" spans="1:30">
      <c r="A1114" s="1" t="str">
        <f t="shared" si="293"/>
        <v>-rcel- : [ɹsl]</v>
      </c>
      <c r="B1114" s="1">
        <f t="shared" si="307"/>
        <v>1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757</v>
      </c>
      <c r="G1114" s="3" t="e">
        <f t="shared" si="294"/>
        <v>#NAME?</v>
      </c>
      <c r="H1114" s="1" t="str">
        <f t="shared" si="295"/>
        <v>ɹsl</v>
      </c>
      <c r="I1114" s="1" t="str">
        <f t="shared" si="296"/>
        <v>rcel</v>
      </c>
      <c r="J1114" s="10">
        <f t="shared" si="297"/>
        <v>3</v>
      </c>
      <c r="K1114" s="1">
        <f t="shared" si="298"/>
        <v>4</v>
      </c>
      <c r="L1114" s="10">
        <f t="shared" si="299"/>
        <v>4</v>
      </c>
      <c r="M1114" s="1" t="str">
        <f t="shared" si="300"/>
        <v>-rcel-</v>
      </c>
      <c r="N1114" s="1" t="str">
        <f t="shared" si="301"/>
        <v>[ɹsl]</v>
      </c>
      <c r="O1114" s="3" t="e" cm="1">
        <f t="array" ref="O1114">SUM(_xlfn._xlws.FILTER($G$2:$G$2454,_xlfn.MAP($M$2:$M$2454,_xlfn.LAMBDA(_xlpm.x,_xlpm.x=$M1114))))</f>
        <v>#NAME?</v>
      </c>
      <c r="P1114" s="4" t="e">
        <f t="shared" si="302"/>
        <v>#NAME?</v>
      </c>
      <c r="Q1114" s="6" t="e" cm="1">
        <f t="array" ref="Q1114">SUM(_xlfn._xlws.FILTER($G$2:$G$2454,_xlfn.MAP($N$2:$N$2454,_xlfn.LAMBDA(_xlpm.x,_xlpm.x=$N1114))))</f>
        <v>#NAME?</v>
      </c>
      <c r="R1114" s="4" t="e">
        <f t="shared" si="303"/>
        <v>#NAME?</v>
      </c>
      <c r="S1114" s="4" t="e">
        <f t="shared" si="304"/>
        <v>#NAME?</v>
      </c>
      <c r="T1114" s="4" t="e">
        <f t="shared" si="305"/>
        <v>#NAME?</v>
      </c>
      <c r="U1114" s="4" t="e">
        <f t="shared" si="306"/>
        <v>#NAME?</v>
      </c>
      <c r="V1114" s="2"/>
      <c r="X1114" s="2"/>
      <c r="AC1114" s="2"/>
      <c r="AD1114" s="2"/>
    </row>
    <row r="1115" spans="1:30">
      <c r="A1115" s="1" t="str">
        <f t="shared" si="293"/>
        <v>-rch- : [ɹtʃ]</v>
      </c>
      <c r="B1115" s="1">
        <f t="shared" si="307"/>
        <v>1</v>
      </c>
      <c r="C1115" s="1">
        <f t="shared" si="307"/>
        <v>0</v>
      </c>
      <c r="D1115" s="1">
        <f t="shared" si="307"/>
        <v>0</v>
      </c>
      <c r="E1115" s="7">
        <v>5</v>
      </c>
      <c r="F1115" s="9" t="s">
        <v>403</v>
      </c>
      <c r="G1115" s="3" t="e">
        <f t="shared" si="294"/>
        <v>#NAME?</v>
      </c>
      <c r="H1115" s="4" t="str">
        <f t="shared" si="295"/>
        <v>ɹtʃ</v>
      </c>
      <c r="I1115" s="4" t="str">
        <f t="shared" si="296"/>
        <v>rch</v>
      </c>
      <c r="J1115" s="10">
        <f t="shared" si="297"/>
        <v>3</v>
      </c>
      <c r="K1115" s="1">
        <f t="shared" si="298"/>
        <v>3</v>
      </c>
      <c r="L1115" s="10">
        <f t="shared" si="299"/>
        <v>3</v>
      </c>
      <c r="M1115" s="1" t="str">
        <f t="shared" si="300"/>
        <v>-rch-</v>
      </c>
      <c r="N1115" s="1" t="str">
        <f t="shared" si="301"/>
        <v>[ɹtʃ]</v>
      </c>
      <c r="O1115" s="3" t="e" cm="1">
        <f t="array" ref="O1115">SUM(_xlfn._xlws.FILTER($G$2:$G$2454,_xlfn.MAP($M$2:$M$2454,_xlfn.LAMBDA(_xlpm.x,_xlpm.x=$M1115))))</f>
        <v>#NAME?</v>
      </c>
      <c r="P1115" s="4" t="e">
        <f t="shared" si="302"/>
        <v>#NAME?</v>
      </c>
      <c r="Q1115" s="6" t="e" cm="1">
        <f t="array" ref="Q1115">SUM(_xlfn._xlws.FILTER($G$2:$G$2454,_xlfn.MAP($N$2:$N$2454,_xlfn.LAMBDA(_xlpm.x,_xlpm.x=$N1115))))</f>
        <v>#NAME?</v>
      </c>
      <c r="R1115" s="4" t="e">
        <f t="shared" si="303"/>
        <v>#NAME?</v>
      </c>
      <c r="S1115" s="4" t="e">
        <f t="shared" si="304"/>
        <v>#NAME?</v>
      </c>
      <c r="T1115" s="4" t="e">
        <f t="shared" si="305"/>
        <v>#NAME?</v>
      </c>
      <c r="U1115" s="4" t="e">
        <f t="shared" si="306"/>
        <v>#NAME?</v>
      </c>
      <c r="V1115" s="2"/>
      <c r="X1115" s="2"/>
      <c r="AC1115" s="2"/>
      <c r="AD1115" s="2"/>
    </row>
    <row r="1116" spans="1:30">
      <c r="A1116" s="1" t="str">
        <f t="shared" si="293"/>
        <v>-rchie- : [ɹtʃɪ]</v>
      </c>
      <c r="B1116" s="1">
        <f t="shared" si="307"/>
        <v>1</v>
      </c>
      <c r="C1116" s="1">
        <f t="shared" si="307"/>
        <v>0</v>
      </c>
      <c r="D1116" s="1">
        <f t="shared" si="307"/>
        <v>0</v>
      </c>
      <c r="E1116" s="7">
        <v>1</v>
      </c>
      <c r="F1116" s="9" t="s">
        <v>689</v>
      </c>
      <c r="G1116" s="3" t="e">
        <f t="shared" si="294"/>
        <v>#NAME?</v>
      </c>
      <c r="H1116" s="4" t="str">
        <f t="shared" si="295"/>
        <v>ɹtʃɪ</v>
      </c>
      <c r="I1116" s="4" t="str">
        <f t="shared" si="296"/>
        <v>rchie</v>
      </c>
      <c r="J1116" s="10">
        <f t="shared" si="297"/>
        <v>4</v>
      </c>
      <c r="K1116" s="1">
        <f t="shared" si="298"/>
        <v>5</v>
      </c>
      <c r="L1116" s="10">
        <f t="shared" si="299"/>
        <v>5</v>
      </c>
      <c r="M1116" s="1" t="str">
        <f t="shared" si="300"/>
        <v>-rchie-</v>
      </c>
      <c r="N1116" s="1" t="str">
        <f t="shared" si="301"/>
        <v>[ɹtʃɪ]</v>
      </c>
      <c r="O1116" s="3" t="e" cm="1">
        <f t="array" ref="O1116">SUM(_xlfn._xlws.FILTER($G$2:$G$2454,_xlfn.MAP($M$2:$M$2454,_xlfn.LAMBDA(_xlpm.x,_xlpm.x=$M1116))))</f>
        <v>#NAME?</v>
      </c>
      <c r="P1116" s="4" t="e">
        <f t="shared" si="302"/>
        <v>#NAME?</v>
      </c>
      <c r="Q1116" s="6" t="e" cm="1">
        <f t="array" ref="Q1116">SUM(_xlfn._xlws.FILTER($G$2:$G$2454,_xlfn.MAP($N$2:$N$2454,_xlfn.LAMBDA(_xlpm.x,_xlpm.x=$N1116))))</f>
        <v>#NAME?</v>
      </c>
      <c r="R1116" s="4" t="e">
        <f t="shared" si="303"/>
        <v>#NAME?</v>
      </c>
      <c r="S1116" s="4" t="e">
        <f t="shared" si="304"/>
        <v>#NAME?</v>
      </c>
      <c r="T1116" s="4" t="e">
        <f t="shared" si="305"/>
        <v>#NAME?</v>
      </c>
      <c r="U1116" s="4" t="e">
        <f t="shared" si="306"/>
        <v>#NAME?</v>
      </c>
      <c r="V1116" s="2"/>
      <c r="X1116" s="2"/>
      <c r="AC1116" s="2"/>
      <c r="AD1116" s="2"/>
    </row>
    <row r="1117" spans="1:30">
      <c r="A1117" s="1" t="str">
        <f t="shared" si="293"/>
        <v>-rco- : [ɹkəʊ]</v>
      </c>
      <c r="B1117" s="1">
        <f t="shared" si="307"/>
        <v>1</v>
      </c>
      <c r="C1117" s="1">
        <f t="shared" si="307"/>
        <v>0</v>
      </c>
      <c r="D1117" s="1">
        <f t="shared" si="307"/>
        <v>0</v>
      </c>
      <c r="E1117" s="7">
        <v>2</v>
      </c>
      <c r="F1117" s="9" t="s">
        <v>2352</v>
      </c>
      <c r="G1117" s="3" t="e">
        <f t="shared" si="294"/>
        <v>#NAME?</v>
      </c>
      <c r="H1117" s="4" t="str">
        <f t="shared" si="295"/>
        <v>ɹkəʊ</v>
      </c>
      <c r="I1117" s="4" t="str">
        <f t="shared" si="296"/>
        <v>rco</v>
      </c>
      <c r="J1117" s="10">
        <f t="shared" si="297"/>
        <v>4</v>
      </c>
      <c r="K1117" s="1">
        <f t="shared" si="298"/>
        <v>3</v>
      </c>
      <c r="L1117" s="10">
        <f t="shared" si="299"/>
        <v>4</v>
      </c>
      <c r="M1117" s="1" t="str">
        <f t="shared" si="300"/>
        <v>-rco-</v>
      </c>
      <c r="N1117" s="1" t="str">
        <f t="shared" si="301"/>
        <v>[ɹkəʊ]</v>
      </c>
      <c r="O1117" s="3" t="e" cm="1">
        <f t="array" ref="O1117">SUM(_xlfn._xlws.FILTER($G$2:$G$2454,_xlfn.MAP($M$2:$M$2454,_xlfn.LAMBDA(_xlpm.x,_xlpm.x=$M1117))))</f>
        <v>#NAME?</v>
      </c>
      <c r="P1117" s="4" t="e">
        <f t="shared" si="302"/>
        <v>#NAME?</v>
      </c>
      <c r="Q1117" s="6" t="e" cm="1">
        <f t="array" ref="Q1117">SUM(_xlfn._xlws.FILTER($G$2:$G$2454,_xlfn.MAP($N$2:$N$2454,_xlfn.LAMBDA(_xlpm.x,_xlpm.x=$N1117))))</f>
        <v>#NAME?</v>
      </c>
      <c r="R1117" s="4" t="e">
        <f t="shared" si="303"/>
        <v>#NAME?</v>
      </c>
      <c r="S1117" s="4" t="e">
        <f t="shared" si="304"/>
        <v>#NAME?</v>
      </c>
      <c r="T1117" s="4" t="e">
        <f t="shared" si="305"/>
        <v>#NAME?</v>
      </c>
      <c r="U1117" s="4" t="e">
        <f t="shared" si="306"/>
        <v>#NAME?</v>
      </c>
      <c r="V1117" s="2"/>
      <c r="X1117" s="2"/>
      <c r="AC1117" s="2"/>
      <c r="AD1117" s="2"/>
    </row>
    <row r="1118" spans="1:30">
      <c r="A1118" s="1" t="str">
        <f t="shared" si="293"/>
        <v>-rcu- : [ɹkyʊ]</v>
      </c>
      <c r="B1118" s="1">
        <f t="shared" si="307"/>
        <v>1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863</v>
      </c>
      <c r="G1118" s="3" t="e">
        <f t="shared" si="294"/>
        <v>#NAME?</v>
      </c>
      <c r="H1118" s="4" t="str">
        <f t="shared" si="295"/>
        <v>ɹkyʊ</v>
      </c>
      <c r="I1118" s="4" t="str">
        <f t="shared" si="296"/>
        <v>rcu</v>
      </c>
      <c r="J1118" s="10">
        <f t="shared" si="297"/>
        <v>4</v>
      </c>
      <c r="K1118" s="1">
        <f t="shared" si="298"/>
        <v>3</v>
      </c>
      <c r="L1118" s="10">
        <f t="shared" si="299"/>
        <v>4</v>
      </c>
      <c r="M1118" s="1" t="str">
        <f t="shared" si="300"/>
        <v>-rcu-</v>
      </c>
      <c r="N1118" s="1" t="str">
        <f t="shared" si="301"/>
        <v>[ɹkyʊ]</v>
      </c>
      <c r="O1118" s="3" t="e" cm="1">
        <f t="array" ref="O1118">SUM(_xlfn._xlws.FILTER($G$2:$G$2454,_xlfn.MAP($M$2:$M$2454,_xlfn.LAMBDA(_xlpm.x,_xlpm.x=$M1118))))</f>
        <v>#NAME?</v>
      </c>
      <c r="P1118" s="4" t="e">
        <f t="shared" si="302"/>
        <v>#NAME?</v>
      </c>
      <c r="Q1118" s="6" t="e" cm="1">
        <f t="array" ref="Q1118">SUM(_xlfn._xlws.FILTER($G$2:$G$2454,_xlfn.MAP($N$2:$N$2454,_xlfn.LAMBDA(_xlpm.x,_xlpm.x=$N1118))))</f>
        <v>#NAME?</v>
      </c>
      <c r="R1118" s="4" t="e">
        <f t="shared" si="303"/>
        <v>#NAME?</v>
      </c>
      <c r="S1118" s="4" t="e">
        <f t="shared" si="304"/>
        <v>#NAME?</v>
      </c>
      <c r="T1118" s="4" t="e">
        <f t="shared" si="305"/>
        <v>#NAME?</v>
      </c>
      <c r="U1118" s="4" t="e">
        <f t="shared" si="306"/>
        <v>#NAME?</v>
      </c>
      <c r="V1118" s="2"/>
      <c r="X1118" s="2"/>
      <c r="AC1118" s="2"/>
      <c r="AD1118" s="2"/>
    </row>
    <row r="1119" spans="1:30">
      <c r="A1119" s="1" t="str">
        <f t="shared" si="293"/>
        <v>-rdboa- : [ɹdbɔ]</v>
      </c>
      <c r="B1119" s="1">
        <f t="shared" si="307"/>
        <v>1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690</v>
      </c>
      <c r="G1119" s="3" t="e">
        <f t="shared" si="294"/>
        <v>#NAME?</v>
      </c>
      <c r="H1119" s="4" t="str">
        <f t="shared" si="295"/>
        <v>ɹdbɔ</v>
      </c>
      <c r="I1119" s="4" t="str">
        <f t="shared" si="296"/>
        <v>rdboa</v>
      </c>
      <c r="J1119" s="10">
        <f t="shared" si="297"/>
        <v>4</v>
      </c>
      <c r="K1119" s="1">
        <f t="shared" si="298"/>
        <v>5</v>
      </c>
      <c r="L1119" s="10">
        <f t="shared" si="299"/>
        <v>5</v>
      </c>
      <c r="M1119" s="1" t="str">
        <f t="shared" si="300"/>
        <v>-rdboa-</v>
      </c>
      <c r="N1119" s="1" t="str">
        <f t="shared" si="301"/>
        <v>[ɹdbɔ]</v>
      </c>
      <c r="O1119" s="3" t="e" cm="1">
        <f t="array" ref="O1119">SUM(_xlfn._xlws.FILTER($G$2:$G$2454,_xlfn.MAP($M$2:$M$2454,_xlfn.LAMBDA(_xlpm.x,_xlpm.x=$M1119))))</f>
        <v>#NAME?</v>
      </c>
      <c r="P1119" s="4" t="e">
        <f t="shared" si="302"/>
        <v>#NAME?</v>
      </c>
      <c r="Q1119" s="6" t="e" cm="1">
        <f t="array" ref="Q1119">SUM(_xlfn._xlws.FILTER($G$2:$G$2454,_xlfn.MAP($N$2:$N$2454,_xlfn.LAMBDA(_xlpm.x,_xlpm.x=$N1119))))</f>
        <v>#NAME?</v>
      </c>
      <c r="R1119" s="4" t="e">
        <f t="shared" si="303"/>
        <v>#NAME?</v>
      </c>
      <c r="S1119" s="4" t="e">
        <f t="shared" si="304"/>
        <v>#NAME?</v>
      </c>
      <c r="T1119" s="4" t="e">
        <f t="shared" si="305"/>
        <v>#NAME?</v>
      </c>
      <c r="U1119" s="4" t="e">
        <f t="shared" si="306"/>
        <v>#NAME?</v>
      </c>
      <c r="V1119" s="2"/>
      <c r="X1119" s="2"/>
      <c r="AC1119" s="2"/>
      <c r="AD1119" s="2"/>
    </row>
    <row r="1120" spans="1:30">
      <c r="A1120" s="1" t="str">
        <f t="shared" si="293"/>
        <v>-rden- : [ɹdn]</v>
      </c>
      <c r="B1120" s="1">
        <f t="shared" si="307"/>
        <v>1</v>
      </c>
      <c r="C1120" s="1">
        <f t="shared" si="307"/>
        <v>0</v>
      </c>
      <c r="D1120" s="1">
        <f t="shared" si="307"/>
        <v>0</v>
      </c>
      <c r="E1120" s="7">
        <v>2</v>
      </c>
      <c r="F1120" s="9" t="s">
        <v>530</v>
      </c>
      <c r="G1120" s="3" t="e">
        <f t="shared" si="294"/>
        <v>#NAME?</v>
      </c>
      <c r="H1120" s="4" t="str">
        <f t="shared" si="295"/>
        <v>ɹdn</v>
      </c>
      <c r="I1120" s="4" t="str">
        <f t="shared" si="296"/>
        <v>rden</v>
      </c>
      <c r="J1120" s="10">
        <f t="shared" si="297"/>
        <v>3</v>
      </c>
      <c r="K1120" s="1">
        <f t="shared" si="298"/>
        <v>4</v>
      </c>
      <c r="L1120" s="10">
        <f t="shared" si="299"/>
        <v>4</v>
      </c>
      <c r="M1120" s="1" t="str">
        <f t="shared" si="300"/>
        <v>-rden-</v>
      </c>
      <c r="N1120" s="1" t="str">
        <f t="shared" si="301"/>
        <v>[ɹdn]</v>
      </c>
      <c r="O1120" s="3" t="e" cm="1">
        <f t="array" ref="O1120">SUM(_xlfn._xlws.FILTER($G$2:$G$2454,_xlfn.MAP($M$2:$M$2454,_xlfn.LAMBDA(_xlpm.x,_xlpm.x=$M1120))))</f>
        <v>#NAME?</v>
      </c>
      <c r="P1120" s="4" t="e">
        <f t="shared" si="302"/>
        <v>#NAME?</v>
      </c>
      <c r="Q1120" s="6" t="e" cm="1">
        <f t="array" ref="Q1120">SUM(_xlfn._xlws.FILTER($G$2:$G$2454,_xlfn.MAP($N$2:$N$2454,_xlfn.LAMBDA(_xlpm.x,_xlpm.x=$N1120))))</f>
        <v>#NAME?</v>
      </c>
      <c r="R1120" s="4" t="e">
        <f t="shared" si="303"/>
        <v>#NAME?</v>
      </c>
      <c r="S1120" s="4" t="e">
        <f t="shared" si="304"/>
        <v>#NAME?</v>
      </c>
      <c r="T1120" s="4" t="e">
        <f t="shared" si="305"/>
        <v>#NAME?</v>
      </c>
      <c r="U1120" s="4" t="e">
        <f t="shared" si="306"/>
        <v>#NAME?</v>
      </c>
      <c r="V1120" s="2"/>
      <c r="X1120" s="2"/>
      <c r="AC1120" s="2"/>
      <c r="AD1120" s="2"/>
    </row>
    <row r="1121" spans="1:30">
      <c r="A1121" s="1" t="str">
        <f t="shared" si="293"/>
        <v>-rdle- : [ɹdlə]</v>
      </c>
      <c r="B1121" s="1">
        <f t="shared" si="307"/>
        <v>1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2331</v>
      </c>
      <c r="G1121" s="3" t="e">
        <f t="shared" si="294"/>
        <v>#NAME?</v>
      </c>
      <c r="H1121" s="4" t="str">
        <f t="shared" si="295"/>
        <v>ɹdlə</v>
      </c>
      <c r="I1121" s="4" t="str">
        <f t="shared" si="296"/>
        <v>rdle</v>
      </c>
      <c r="J1121" s="10">
        <f t="shared" si="297"/>
        <v>4</v>
      </c>
      <c r="K1121" s="1">
        <f t="shared" si="298"/>
        <v>4</v>
      </c>
      <c r="L1121" s="10">
        <f t="shared" si="299"/>
        <v>4</v>
      </c>
      <c r="M1121" s="1" t="str">
        <f t="shared" si="300"/>
        <v>-rdle-</v>
      </c>
      <c r="N1121" s="1" t="str">
        <f t="shared" si="301"/>
        <v>[ɹdlə]</v>
      </c>
      <c r="O1121" s="3" t="e" cm="1">
        <f t="array" ref="O1121">SUM(_xlfn._xlws.FILTER($G$2:$G$2454,_xlfn.MAP($M$2:$M$2454,_xlfn.LAMBDA(_xlpm.x,_xlpm.x=$M1121))))</f>
        <v>#NAME?</v>
      </c>
      <c r="P1121" s="4" t="e">
        <f t="shared" si="302"/>
        <v>#NAME?</v>
      </c>
      <c r="Q1121" s="6" t="e" cm="1">
        <f t="array" ref="Q1121">SUM(_xlfn._xlws.FILTER($G$2:$G$2454,_xlfn.MAP($N$2:$N$2454,_xlfn.LAMBDA(_xlpm.x,_xlpm.x=$N1121))))</f>
        <v>#NAME?</v>
      </c>
      <c r="R1121" s="4" t="e">
        <f t="shared" si="303"/>
        <v>#NAME?</v>
      </c>
      <c r="S1121" s="4" t="e">
        <f t="shared" si="304"/>
        <v>#NAME?</v>
      </c>
      <c r="T1121" s="4" t="e">
        <f t="shared" si="305"/>
        <v>#NAME?</v>
      </c>
      <c r="U1121" s="4" t="e">
        <f t="shared" si="306"/>
        <v>#NAME?</v>
      </c>
      <c r="V1121" s="2"/>
      <c r="X1121" s="2"/>
      <c r="AC1121" s="2"/>
      <c r="AD1121" s="2"/>
    </row>
    <row r="1122" spans="1:30">
      <c r="A1122" s="1" t="str">
        <f t="shared" si="293"/>
        <v>-rdly- : [ɹdlɪ]</v>
      </c>
      <c r="B1122" s="1">
        <f t="shared" ref="B1122:D1141" si="308">_xlfn.LET(_xlpm.d,$F1122,_xlpm.k,_xlfn.CONCAT(LEFT(TRIM(B$1),1),"*"),COUNTIF(_xlpm.d,_xlpm.k))</f>
        <v>1</v>
      </c>
      <c r="C1122" s="1">
        <f t="shared" si="308"/>
        <v>0</v>
      </c>
      <c r="D1122" s="1">
        <f t="shared" si="308"/>
        <v>0</v>
      </c>
      <c r="E1122" s="7">
        <v>2</v>
      </c>
      <c r="F1122" s="9" t="s">
        <v>531</v>
      </c>
      <c r="G1122" s="3" t="e">
        <f t="shared" si="294"/>
        <v>#NAME?</v>
      </c>
      <c r="H1122" s="4" t="str">
        <f t="shared" si="295"/>
        <v>ɹdlɪ</v>
      </c>
      <c r="I1122" s="4" t="str">
        <f t="shared" si="296"/>
        <v>rdly</v>
      </c>
      <c r="J1122" s="10">
        <f t="shared" si="297"/>
        <v>4</v>
      </c>
      <c r="K1122" s="1">
        <f t="shared" si="298"/>
        <v>4</v>
      </c>
      <c r="L1122" s="10">
        <f t="shared" si="299"/>
        <v>4</v>
      </c>
      <c r="M1122" s="1" t="str">
        <f t="shared" si="300"/>
        <v>-rdly-</v>
      </c>
      <c r="N1122" s="1" t="str">
        <f t="shared" si="301"/>
        <v>[ɹdlɪ]</v>
      </c>
      <c r="O1122" s="3" t="e" cm="1">
        <f t="array" ref="O1122">SUM(_xlfn._xlws.FILTER($G$2:$G$2454,_xlfn.MAP($M$2:$M$2454,_xlfn.LAMBDA(_xlpm.x,_xlpm.x=$M1122))))</f>
        <v>#NAME?</v>
      </c>
      <c r="P1122" s="4" t="e">
        <f t="shared" si="302"/>
        <v>#NAME?</v>
      </c>
      <c r="Q1122" s="6" t="e" cm="1">
        <f t="array" ref="Q1122">SUM(_xlfn._xlws.FILTER($G$2:$G$2454,_xlfn.MAP($N$2:$N$2454,_xlfn.LAMBDA(_xlpm.x,_xlpm.x=$N1122))))</f>
        <v>#NAME?</v>
      </c>
      <c r="R1122" s="4" t="e">
        <f t="shared" si="303"/>
        <v>#NAME?</v>
      </c>
      <c r="S1122" s="4" t="e">
        <f t="shared" si="304"/>
        <v>#NAME?</v>
      </c>
      <c r="T1122" s="4" t="e">
        <f t="shared" si="305"/>
        <v>#NAME?</v>
      </c>
      <c r="U1122" s="4" t="e">
        <f t="shared" si="306"/>
        <v>#NAME?</v>
      </c>
      <c r="V1122" s="2"/>
      <c r="X1122" s="2"/>
      <c r="AC1122" s="2"/>
      <c r="AD1122" s="2"/>
    </row>
    <row r="1123" spans="1:30">
      <c r="A1123" s="1" t="str">
        <f t="shared" si="293"/>
        <v>-rdne- : [ɹdnə]</v>
      </c>
      <c r="B1123" s="1">
        <f t="shared" si="308"/>
        <v>1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758</v>
      </c>
      <c r="G1123" s="3" t="e">
        <f t="shared" si="294"/>
        <v>#NAME?</v>
      </c>
      <c r="H1123" s="4" t="str">
        <f t="shared" si="295"/>
        <v>ɹdnə</v>
      </c>
      <c r="I1123" s="4" t="str">
        <f t="shared" si="296"/>
        <v>rdne</v>
      </c>
      <c r="J1123" s="10">
        <f t="shared" si="297"/>
        <v>4</v>
      </c>
      <c r="K1123" s="1">
        <f t="shared" si="298"/>
        <v>4</v>
      </c>
      <c r="L1123" s="10">
        <f t="shared" si="299"/>
        <v>4</v>
      </c>
      <c r="M1123" s="1" t="str">
        <f t="shared" si="300"/>
        <v>-rdne-</v>
      </c>
      <c r="N1123" s="1" t="str">
        <f t="shared" si="301"/>
        <v>[ɹdnə]</v>
      </c>
      <c r="O1123" s="3" t="e" cm="1">
        <f t="array" ref="O1123">SUM(_xlfn._xlws.FILTER($G$2:$G$2454,_xlfn.MAP($M$2:$M$2454,_xlfn.LAMBDA(_xlpm.x,_xlpm.x=$M1123))))</f>
        <v>#NAME?</v>
      </c>
      <c r="P1123" s="4" t="e">
        <f t="shared" si="302"/>
        <v>#NAME?</v>
      </c>
      <c r="Q1123" s="6" t="e" cm="1">
        <f t="array" ref="Q1123">SUM(_xlfn._xlws.FILTER($G$2:$G$2454,_xlfn.MAP($N$2:$N$2454,_xlfn.LAMBDA(_xlpm.x,_xlpm.x=$N1123))))</f>
        <v>#NAME?</v>
      </c>
      <c r="R1123" s="4" t="e">
        <f t="shared" si="303"/>
        <v>#NAME?</v>
      </c>
      <c r="S1123" s="4" t="e">
        <f t="shared" si="304"/>
        <v>#NAME?</v>
      </c>
      <c r="T1123" s="4" t="e">
        <f t="shared" si="305"/>
        <v>#NAME?</v>
      </c>
      <c r="U1123" s="4" t="e">
        <f t="shared" si="306"/>
        <v>#NAME?</v>
      </c>
      <c r="V1123" s="2"/>
      <c r="X1123" s="2"/>
      <c r="AC1123" s="2"/>
      <c r="AD1123" s="2"/>
    </row>
    <row r="1124" spans="1:30">
      <c r="A1124" s="1" t="str">
        <f t="shared" si="293"/>
        <v>-rds- : [ɹdz]</v>
      </c>
      <c r="B1124" s="1">
        <f t="shared" si="308"/>
        <v>1</v>
      </c>
      <c r="C1124" s="1">
        <f t="shared" si="308"/>
        <v>0</v>
      </c>
      <c r="D1124" s="1">
        <f t="shared" si="308"/>
        <v>0</v>
      </c>
      <c r="E1124" s="7">
        <v>8</v>
      </c>
      <c r="F1124" s="9" t="s">
        <v>394</v>
      </c>
      <c r="G1124" s="3" t="e">
        <f t="shared" si="294"/>
        <v>#NAME?</v>
      </c>
      <c r="H1124" s="1" t="str">
        <f t="shared" si="295"/>
        <v>ɹdz</v>
      </c>
      <c r="I1124" s="1" t="str">
        <f t="shared" si="296"/>
        <v>rds</v>
      </c>
      <c r="J1124" s="10">
        <f t="shared" si="297"/>
        <v>3</v>
      </c>
      <c r="K1124" s="1">
        <f t="shared" si="298"/>
        <v>3</v>
      </c>
      <c r="L1124" s="10">
        <f t="shared" si="299"/>
        <v>3</v>
      </c>
      <c r="M1124" s="1" t="str">
        <f t="shared" si="300"/>
        <v>-rds-</v>
      </c>
      <c r="N1124" s="1" t="str">
        <f t="shared" si="301"/>
        <v>[ɹdz]</v>
      </c>
      <c r="O1124" s="3" t="e" cm="1">
        <f t="array" ref="O1124">SUM(_xlfn._xlws.FILTER($G$2:$G$2454,_xlfn.MAP($M$2:$M$2454,_xlfn.LAMBDA(_xlpm.x,_xlpm.x=$M1124))))</f>
        <v>#NAME?</v>
      </c>
      <c r="P1124" s="4" t="e">
        <f t="shared" si="302"/>
        <v>#NAME?</v>
      </c>
      <c r="Q1124" s="6" t="e" cm="1">
        <f t="array" ref="Q1124">SUM(_xlfn._xlws.FILTER($G$2:$G$2454,_xlfn.MAP($N$2:$N$2454,_xlfn.LAMBDA(_xlpm.x,_xlpm.x=$N1124))))</f>
        <v>#NAME?</v>
      </c>
      <c r="R1124" s="4" t="e">
        <f t="shared" si="303"/>
        <v>#NAME?</v>
      </c>
      <c r="S1124" s="4" t="e">
        <f t="shared" si="304"/>
        <v>#NAME?</v>
      </c>
      <c r="T1124" s="4" t="e">
        <f t="shared" si="305"/>
        <v>#NAME?</v>
      </c>
      <c r="U1124" s="4" t="e">
        <f t="shared" si="306"/>
        <v>#NAME?</v>
      </c>
      <c r="V1124" s="2"/>
      <c r="X1124" s="2"/>
      <c r="AC1124" s="2"/>
      <c r="AD1124" s="2"/>
    </row>
    <row r="1125" spans="1:30">
      <c r="A1125" s="1" t="str">
        <f t="shared" si="293"/>
        <v>-rg- : [ɹɡ]</v>
      </c>
      <c r="B1125" s="1">
        <f t="shared" si="308"/>
        <v>1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2405</v>
      </c>
      <c r="G1125" s="3" t="e">
        <f t="shared" si="294"/>
        <v>#NAME?</v>
      </c>
      <c r="H1125" s="4" t="str">
        <f t="shared" si="295"/>
        <v>ɹɡ</v>
      </c>
      <c r="I1125" s="4" t="str">
        <f t="shared" si="296"/>
        <v>rg</v>
      </c>
      <c r="J1125" s="10">
        <f t="shared" si="297"/>
        <v>2</v>
      </c>
      <c r="K1125" s="1">
        <f t="shared" si="298"/>
        <v>2</v>
      </c>
      <c r="L1125" s="10">
        <f t="shared" si="299"/>
        <v>2</v>
      </c>
      <c r="M1125" s="1" t="str">
        <f t="shared" si="300"/>
        <v>-rg-</v>
      </c>
      <c r="N1125" s="1" t="str">
        <f t="shared" si="301"/>
        <v>[ɹɡ]</v>
      </c>
      <c r="O1125" s="3" t="e" cm="1">
        <f t="array" ref="O1125">SUM(_xlfn._xlws.FILTER($G$2:$G$2454,_xlfn.MAP($M$2:$M$2454,_xlfn.LAMBDA(_xlpm.x,_xlpm.x=$M1125))))</f>
        <v>#NAME?</v>
      </c>
      <c r="P1125" s="4" t="e">
        <f t="shared" si="302"/>
        <v>#NAME?</v>
      </c>
      <c r="Q1125" s="6" t="e" cm="1">
        <f t="array" ref="Q1125">SUM(_xlfn._xlws.FILTER($G$2:$G$2454,_xlfn.MAP($N$2:$N$2454,_xlfn.LAMBDA(_xlpm.x,_xlpm.x=$N1125))))</f>
        <v>#NAME?</v>
      </c>
      <c r="R1125" s="4" t="e">
        <f t="shared" si="303"/>
        <v>#NAME?</v>
      </c>
      <c r="S1125" s="4" t="e">
        <f t="shared" si="304"/>
        <v>#NAME?</v>
      </c>
      <c r="T1125" s="4" t="e">
        <f t="shared" si="305"/>
        <v>#NAME?</v>
      </c>
      <c r="U1125" s="4" t="e">
        <f t="shared" si="306"/>
        <v>#NAME?</v>
      </c>
      <c r="V1125" s="2"/>
      <c r="X1125" s="2"/>
      <c r="AC1125" s="2"/>
      <c r="AD1125" s="2"/>
    </row>
    <row r="1126" spans="1:30">
      <c r="A1126" s="1" t="str">
        <f t="shared" si="293"/>
        <v>-rged- : [ɹdʒd]</v>
      </c>
      <c r="B1126" s="1">
        <f t="shared" si="308"/>
        <v>1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2335</v>
      </c>
      <c r="G1126" s="3" t="e">
        <f t="shared" si="294"/>
        <v>#NAME?</v>
      </c>
      <c r="H1126" s="4" t="str">
        <f t="shared" si="295"/>
        <v>ɹdʒd</v>
      </c>
      <c r="I1126" s="4" t="str">
        <f t="shared" si="296"/>
        <v>rged</v>
      </c>
      <c r="J1126" s="10">
        <f t="shared" si="297"/>
        <v>4</v>
      </c>
      <c r="K1126" s="1">
        <f t="shared" si="298"/>
        <v>4</v>
      </c>
      <c r="L1126" s="10">
        <f t="shared" si="299"/>
        <v>4</v>
      </c>
      <c r="M1126" s="1" t="str">
        <f t="shared" si="300"/>
        <v>-rged-</v>
      </c>
      <c r="N1126" s="1" t="str">
        <f t="shared" si="301"/>
        <v>[ɹdʒd]</v>
      </c>
      <c r="O1126" s="3" t="e" cm="1">
        <f t="array" ref="O1126">SUM(_xlfn._xlws.FILTER($G$2:$G$2454,_xlfn.MAP($M$2:$M$2454,_xlfn.LAMBDA(_xlpm.x,_xlpm.x=$M1126))))</f>
        <v>#NAME?</v>
      </c>
      <c r="P1126" s="4" t="e">
        <f t="shared" si="302"/>
        <v>#NAME?</v>
      </c>
      <c r="Q1126" s="6" t="e" cm="1">
        <f t="array" ref="Q1126">SUM(_xlfn._xlws.FILTER($G$2:$G$2454,_xlfn.MAP($N$2:$N$2454,_xlfn.LAMBDA(_xlpm.x,_xlpm.x=$N1126))))</f>
        <v>#NAME?</v>
      </c>
      <c r="R1126" s="4" t="e">
        <f t="shared" si="303"/>
        <v>#NAME?</v>
      </c>
      <c r="S1126" s="4" t="e">
        <f t="shared" si="304"/>
        <v>#NAME?</v>
      </c>
      <c r="T1126" s="4" t="e">
        <f t="shared" si="305"/>
        <v>#NAME?</v>
      </c>
      <c r="U1126" s="4" t="e">
        <f t="shared" si="306"/>
        <v>#NAME?</v>
      </c>
      <c r="V1126" s="2"/>
      <c r="X1126" s="2"/>
      <c r="AC1126" s="2"/>
      <c r="AD1126" s="2"/>
    </row>
    <row r="1127" spans="1:30">
      <c r="A1127" s="1" t="str">
        <f t="shared" si="293"/>
        <v>-rgi- : [ɹdʒə]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2337</v>
      </c>
      <c r="G1127" s="3" t="e">
        <f t="shared" si="294"/>
        <v>#NAME?</v>
      </c>
      <c r="H1127" s="1" t="str">
        <f t="shared" si="295"/>
        <v>ɹdʒə</v>
      </c>
      <c r="I1127" s="1" t="str">
        <f t="shared" si="296"/>
        <v>rgi</v>
      </c>
      <c r="J1127" s="10">
        <f t="shared" si="297"/>
        <v>4</v>
      </c>
      <c r="K1127" s="1">
        <f t="shared" si="298"/>
        <v>3</v>
      </c>
      <c r="L1127" s="10">
        <f t="shared" si="299"/>
        <v>4</v>
      </c>
      <c r="M1127" s="1" t="str">
        <f t="shared" si="300"/>
        <v>-rgi-</v>
      </c>
      <c r="N1127" s="1" t="str">
        <f t="shared" si="301"/>
        <v>[ɹdʒə]</v>
      </c>
      <c r="O1127" s="3" t="e" cm="1">
        <f t="array" ref="O1127">SUM(_xlfn._xlws.FILTER($G$2:$G$2454,_xlfn.MAP($M$2:$M$2454,_xlfn.LAMBDA(_xlpm.x,_xlpm.x=$M1127))))</f>
        <v>#NAME?</v>
      </c>
      <c r="P1127" s="4" t="e">
        <f t="shared" si="302"/>
        <v>#NAME?</v>
      </c>
      <c r="Q1127" s="6" t="e" cm="1">
        <f t="array" ref="Q1127">SUM(_xlfn._xlws.FILTER($G$2:$G$2454,_xlfn.MAP($N$2:$N$2454,_xlfn.LAMBDA(_xlpm.x,_xlpm.x=$N1127))))</f>
        <v>#NAME?</v>
      </c>
      <c r="R1127" s="4" t="e">
        <f t="shared" si="303"/>
        <v>#NAME?</v>
      </c>
      <c r="S1127" s="4" t="e">
        <f t="shared" si="304"/>
        <v>#NAME?</v>
      </c>
      <c r="T1127" s="4" t="e">
        <f t="shared" si="305"/>
        <v>#NAME?</v>
      </c>
      <c r="U1127" s="4" t="e">
        <f t="shared" si="306"/>
        <v>#NAME?</v>
      </c>
      <c r="V1127" s="2"/>
      <c r="X1127" s="2"/>
      <c r="AC1127" s="2"/>
      <c r="AD1127" s="2"/>
    </row>
    <row r="1128" spans="1:30">
      <c r="A1128" s="1" t="str">
        <f t="shared" si="293"/>
        <v>-rgla- : [ɹɡlə]</v>
      </c>
      <c r="B1128" s="1">
        <f t="shared" si="308"/>
        <v>1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2424</v>
      </c>
      <c r="G1128" s="3" t="e">
        <f t="shared" si="294"/>
        <v>#NAME?</v>
      </c>
      <c r="H1128" s="1" t="str">
        <f t="shared" si="295"/>
        <v>ɹɡlə</v>
      </c>
      <c r="I1128" s="1" t="str">
        <f t="shared" si="296"/>
        <v>rgla</v>
      </c>
      <c r="J1128" s="10">
        <f t="shared" si="297"/>
        <v>4</v>
      </c>
      <c r="K1128" s="1">
        <f t="shared" si="298"/>
        <v>4</v>
      </c>
      <c r="L1128" s="10">
        <f t="shared" si="299"/>
        <v>4</v>
      </c>
      <c r="M1128" s="1" t="str">
        <f t="shared" si="300"/>
        <v>-rgla-</v>
      </c>
      <c r="N1128" s="1" t="str">
        <f t="shared" si="301"/>
        <v>[ɹɡlə]</v>
      </c>
      <c r="O1128" s="3" t="e" cm="1">
        <f t="array" ref="O1128">SUM(_xlfn._xlws.FILTER($G$2:$G$2454,_xlfn.MAP($M$2:$M$2454,_xlfn.LAMBDA(_xlpm.x,_xlpm.x=$M1128))))</f>
        <v>#NAME?</v>
      </c>
      <c r="P1128" s="4" t="e">
        <f t="shared" si="302"/>
        <v>#NAME?</v>
      </c>
      <c r="Q1128" s="6" t="e" cm="1">
        <f t="array" ref="Q1128">SUM(_xlfn._xlws.FILTER($G$2:$G$2454,_xlfn.MAP($N$2:$N$2454,_xlfn.LAMBDA(_xlpm.x,_xlpm.x=$N1128))))</f>
        <v>#NAME?</v>
      </c>
      <c r="R1128" s="4" t="e">
        <f t="shared" si="303"/>
        <v>#NAME?</v>
      </c>
      <c r="S1128" s="4" t="e">
        <f t="shared" si="304"/>
        <v>#NAME?</v>
      </c>
      <c r="T1128" s="4" t="e">
        <f t="shared" si="305"/>
        <v>#NAME?</v>
      </c>
      <c r="U1128" s="4" t="e">
        <f t="shared" si="306"/>
        <v>#NAME?</v>
      </c>
      <c r="V1128" s="2"/>
      <c r="X1128" s="2"/>
      <c r="AC1128" s="2"/>
      <c r="AD1128" s="2"/>
    </row>
    <row r="1129" spans="1:30">
      <c r="A1129" s="1" t="str">
        <f t="shared" si="293"/>
        <v>-rgu- : [ɹɡyə]</v>
      </c>
      <c r="B1129" s="1">
        <f t="shared" si="308"/>
        <v>1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864</v>
      </c>
      <c r="G1129" s="3" t="e">
        <f t="shared" si="294"/>
        <v>#NAME?</v>
      </c>
      <c r="H1129" s="1" t="str">
        <f t="shared" si="295"/>
        <v>ɹɡyə</v>
      </c>
      <c r="I1129" s="1" t="str">
        <f t="shared" si="296"/>
        <v>rgu</v>
      </c>
      <c r="J1129" s="10">
        <f t="shared" si="297"/>
        <v>4</v>
      </c>
      <c r="K1129" s="1">
        <f t="shared" si="298"/>
        <v>3</v>
      </c>
      <c r="L1129" s="10">
        <f t="shared" si="299"/>
        <v>4</v>
      </c>
      <c r="M1129" s="1" t="str">
        <f t="shared" si="300"/>
        <v>-rgu-</v>
      </c>
      <c r="N1129" s="1" t="str">
        <f t="shared" si="301"/>
        <v>[ɹɡyə]</v>
      </c>
      <c r="O1129" s="3" t="e" cm="1">
        <f t="array" ref="O1129">SUM(_xlfn._xlws.FILTER($G$2:$G$2454,_xlfn.MAP($M$2:$M$2454,_xlfn.LAMBDA(_xlpm.x,_xlpm.x=$M1129))))</f>
        <v>#NAME?</v>
      </c>
      <c r="P1129" s="4" t="e">
        <f t="shared" si="302"/>
        <v>#NAME?</v>
      </c>
      <c r="Q1129" s="6" t="e" cm="1">
        <f t="array" ref="Q1129">SUM(_xlfn._xlws.FILTER($G$2:$G$2454,_xlfn.MAP($N$2:$N$2454,_xlfn.LAMBDA(_xlpm.x,_xlpm.x=$N1129))))</f>
        <v>#NAME?</v>
      </c>
      <c r="R1129" s="4" t="e">
        <f t="shared" si="303"/>
        <v>#NAME?</v>
      </c>
      <c r="S1129" s="4" t="e">
        <f t="shared" si="304"/>
        <v>#NAME?</v>
      </c>
      <c r="T1129" s="4" t="e">
        <f t="shared" si="305"/>
        <v>#NAME?</v>
      </c>
      <c r="U1129" s="4" t="e">
        <f t="shared" si="306"/>
        <v>#NAME?</v>
      </c>
      <c r="V1129" s="2"/>
      <c r="X1129" s="2"/>
      <c r="AC1129" s="2"/>
      <c r="AD1129" s="2"/>
    </row>
    <row r="1130" spans="1:30">
      <c r="A1130" s="1" t="str">
        <f t="shared" si="293"/>
        <v>-rgue- : [ɹɡyu]</v>
      </c>
      <c r="B1130" s="1">
        <f t="shared" si="308"/>
        <v>1</v>
      </c>
      <c r="C1130" s="1">
        <f t="shared" si="308"/>
        <v>0</v>
      </c>
      <c r="D1130" s="1">
        <f t="shared" si="308"/>
        <v>0</v>
      </c>
      <c r="E1130" s="7">
        <v>2</v>
      </c>
      <c r="F1130" s="9" t="s">
        <v>532</v>
      </c>
      <c r="G1130" s="3" t="e">
        <f t="shared" si="294"/>
        <v>#NAME?</v>
      </c>
      <c r="H1130" s="1" t="str">
        <f t="shared" si="295"/>
        <v>ɹɡyu</v>
      </c>
      <c r="I1130" s="1" t="str">
        <f t="shared" si="296"/>
        <v>rgue</v>
      </c>
      <c r="J1130" s="10">
        <f t="shared" si="297"/>
        <v>4</v>
      </c>
      <c r="K1130" s="1">
        <f t="shared" si="298"/>
        <v>4</v>
      </c>
      <c r="L1130" s="10">
        <f t="shared" si="299"/>
        <v>4</v>
      </c>
      <c r="M1130" s="1" t="str">
        <f t="shared" si="300"/>
        <v>-rgue-</v>
      </c>
      <c r="N1130" s="1" t="str">
        <f t="shared" si="301"/>
        <v>[ɹɡyu]</v>
      </c>
      <c r="O1130" s="3" t="e" cm="1">
        <f t="array" ref="O1130">SUM(_xlfn._xlws.FILTER($G$2:$G$2454,_xlfn.MAP($M$2:$M$2454,_xlfn.LAMBDA(_xlpm.x,_xlpm.x=$M1130))))</f>
        <v>#NAME?</v>
      </c>
      <c r="P1130" s="4" t="e">
        <f t="shared" si="302"/>
        <v>#NAME?</v>
      </c>
      <c r="Q1130" s="6" t="e" cm="1">
        <f t="array" ref="Q1130">SUM(_xlfn._xlws.FILTER($G$2:$G$2454,_xlfn.MAP($N$2:$N$2454,_xlfn.LAMBDA(_xlpm.x,_xlpm.x=$N1130))))</f>
        <v>#NAME?</v>
      </c>
      <c r="R1130" s="4" t="e">
        <f t="shared" si="303"/>
        <v>#NAME?</v>
      </c>
      <c r="S1130" s="4" t="e">
        <f t="shared" si="304"/>
        <v>#NAME?</v>
      </c>
      <c r="T1130" s="4" t="e">
        <f t="shared" si="305"/>
        <v>#NAME?</v>
      </c>
      <c r="U1130" s="4" t="e">
        <f t="shared" si="306"/>
        <v>#NAME?</v>
      </c>
      <c r="V1130" s="2"/>
      <c r="X1130" s="2"/>
      <c r="AC1130" s="2"/>
      <c r="AD1130" s="2"/>
    </row>
    <row r="1131" spans="1:30">
      <c r="A1131" s="1" t="str">
        <f t="shared" si="293"/>
        <v>-rha- : [ɹhæ]</v>
      </c>
      <c r="B1131" s="1">
        <f t="shared" si="308"/>
        <v>1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865</v>
      </c>
      <c r="G1131" s="3" t="e">
        <f t="shared" si="294"/>
        <v>#NAME?</v>
      </c>
      <c r="H1131" s="4" t="str">
        <f t="shared" si="295"/>
        <v>ɹhæ</v>
      </c>
      <c r="I1131" s="4" t="str">
        <f t="shared" si="296"/>
        <v>rha</v>
      </c>
      <c r="J1131" s="10">
        <f t="shared" si="297"/>
        <v>3</v>
      </c>
      <c r="K1131" s="1">
        <f t="shared" si="298"/>
        <v>3</v>
      </c>
      <c r="L1131" s="10">
        <f t="shared" si="299"/>
        <v>3</v>
      </c>
      <c r="M1131" s="1" t="str">
        <f t="shared" si="300"/>
        <v>-rha-</v>
      </c>
      <c r="N1131" s="1" t="str">
        <f t="shared" si="301"/>
        <v>[ɹhæ]</v>
      </c>
      <c r="O1131" s="3" t="e" cm="1">
        <f t="array" ref="O1131">SUM(_xlfn._xlws.FILTER($G$2:$G$2454,_xlfn.MAP($M$2:$M$2454,_xlfn.LAMBDA(_xlpm.x,_xlpm.x=$M1131))))</f>
        <v>#NAME?</v>
      </c>
      <c r="P1131" s="4" t="e">
        <f t="shared" si="302"/>
        <v>#NAME?</v>
      </c>
      <c r="Q1131" s="6" t="e" cm="1">
        <f t="array" ref="Q1131">SUM(_xlfn._xlws.FILTER($G$2:$G$2454,_xlfn.MAP($N$2:$N$2454,_xlfn.LAMBDA(_xlpm.x,_xlpm.x=$N1131))))</f>
        <v>#NAME?</v>
      </c>
      <c r="R1131" s="4" t="e">
        <f t="shared" si="303"/>
        <v>#NAME?</v>
      </c>
      <c r="S1131" s="4" t="e">
        <f t="shared" si="304"/>
        <v>#NAME?</v>
      </c>
      <c r="T1131" s="4" t="e">
        <f t="shared" si="305"/>
        <v>#NAME?</v>
      </c>
      <c r="U1131" s="4" t="e">
        <f t="shared" si="306"/>
        <v>#NAME?</v>
      </c>
      <c r="V1131" s="2"/>
      <c r="X1131" s="2"/>
      <c r="AC1131" s="2"/>
      <c r="AD1131" s="2"/>
    </row>
    <row r="1132" spans="1:30">
      <c r="A1132" s="1" t="str">
        <f t="shared" si="293"/>
        <v>-rhoo- : [ɹhʊ]</v>
      </c>
      <c r="B1132" s="1">
        <f t="shared" si="308"/>
        <v>1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759</v>
      </c>
      <c r="G1132" s="3" t="e">
        <f t="shared" si="294"/>
        <v>#NAME?</v>
      </c>
      <c r="H1132" s="4" t="str">
        <f t="shared" si="295"/>
        <v>ɹhʊ</v>
      </c>
      <c r="I1132" s="4" t="str">
        <f t="shared" si="296"/>
        <v>rhoo</v>
      </c>
      <c r="J1132" s="10">
        <f t="shared" si="297"/>
        <v>3</v>
      </c>
      <c r="K1132" s="1">
        <f t="shared" si="298"/>
        <v>4</v>
      </c>
      <c r="L1132" s="10">
        <f t="shared" si="299"/>
        <v>4</v>
      </c>
      <c r="M1132" s="1" t="str">
        <f t="shared" si="300"/>
        <v>-rhoo-</v>
      </c>
      <c r="N1132" s="1" t="str">
        <f t="shared" si="301"/>
        <v>[ɹhʊ]</v>
      </c>
      <c r="O1132" s="3" t="e" cm="1">
        <f t="array" ref="O1132">SUM(_xlfn._xlws.FILTER($G$2:$G$2454,_xlfn.MAP($M$2:$M$2454,_xlfn.LAMBDA(_xlpm.x,_xlpm.x=$M1132))))</f>
        <v>#NAME?</v>
      </c>
      <c r="P1132" s="4" t="e">
        <f t="shared" si="302"/>
        <v>#NAME?</v>
      </c>
      <c r="Q1132" s="6" t="e" cm="1">
        <f t="array" ref="Q1132">SUM(_xlfn._xlws.FILTER($G$2:$G$2454,_xlfn.MAP($N$2:$N$2454,_xlfn.LAMBDA(_xlpm.x,_xlpm.x=$N1132))))</f>
        <v>#NAME?</v>
      </c>
      <c r="R1132" s="4" t="e">
        <f t="shared" si="303"/>
        <v>#NAME?</v>
      </c>
      <c r="S1132" s="4" t="e">
        <f t="shared" si="304"/>
        <v>#NAME?</v>
      </c>
      <c r="T1132" s="4" t="e">
        <f t="shared" si="305"/>
        <v>#NAME?</v>
      </c>
      <c r="U1132" s="4" t="e">
        <f t="shared" si="306"/>
        <v>#NAME?</v>
      </c>
      <c r="V1132" s="2"/>
      <c r="X1132" s="2"/>
      <c r="AC1132" s="2"/>
      <c r="AD1132" s="2"/>
    </row>
    <row r="1133" spans="1:30">
      <c r="A1133" s="1" t="str">
        <f t="shared" si="293"/>
        <v>-rked- : [ɹkt]</v>
      </c>
      <c r="B1133" s="1">
        <f t="shared" si="308"/>
        <v>1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760</v>
      </c>
      <c r="G1133" s="3" t="e">
        <f t="shared" si="294"/>
        <v>#NAME?</v>
      </c>
      <c r="H1133" s="4" t="str">
        <f t="shared" si="295"/>
        <v>ɹkt</v>
      </c>
      <c r="I1133" s="4" t="str">
        <f t="shared" si="296"/>
        <v>rked</v>
      </c>
      <c r="J1133" s="10">
        <f t="shared" si="297"/>
        <v>3</v>
      </c>
      <c r="K1133" s="1">
        <f t="shared" si="298"/>
        <v>4</v>
      </c>
      <c r="L1133" s="10">
        <f t="shared" si="299"/>
        <v>4</v>
      </c>
      <c r="M1133" s="1" t="str">
        <f t="shared" si="300"/>
        <v>-rked-</v>
      </c>
      <c r="N1133" s="1" t="str">
        <f t="shared" si="301"/>
        <v>[ɹkt]</v>
      </c>
      <c r="O1133" s="3" t="e" cm="1">
        <f t="array" ref="O1133">SUM(_xlfn._xlws.FILTER($G$2:$G$2454,_xlfn.MAP($M$2:$M$2454,_xlfn.LAMBDA(_xlpm.x,_xlpm.x=$M1133))))</f>
        <v>#NAME?</v>
      </c>
      <c r="P1133" s="4" t="e">
        <f t="shared" si="302"/>
        <v>#NAME?</v>
      </c>
      <c r="Q1133" s="6" t="e" cm="1">
        <f t="array" ref="Q1133">SUM(_xlfn._xlws.FILTER($G$2:$G$2454,_xlfn.MAP($N$2:$N$2454,_xlfn.LAMBDA(_xlpm.x,_xlpm.x=$N1133))))</f>
        <v>#NAME?</v>
      </c>
      <c r="R1133" s="4" t="e">
        <f t="shared" si="303"/>
        <v>#NAME?</v>
      </c>
      <c r="S1133" s="4" t="e">
        <f t="shared" si="304"/>
        <v>#NAME?</v>
      </c>
      <c r="T1133" s="4" t="e">
        <f t="shared" si="305"/>
        <v>#NAME?</v>
      </c>
      <c r="U1133" s="4" t="e">
        <f t="shared" si="306"/>
        <v>#NAME?</v>
      </c>
      <c r="V1133" s="2"/>
      <c r="X1133" s="2"/>
      <c r="AC1133" s="2"/>
      <c r="AD1133" s="2"/>
    </row>
    <row r="1134" spans="1:30">
      <c r="A1134" s="1" t="str">
        <f t="shared" si="293"/>
        <v>-rken- : [ɹkn]</v>
      </c>
      <c r="B1134" s="1">
        <f t="shared" si="308"/>
        <v>1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761</v>
      </c>
      <c r="G1134" s="3" t="e">
        <f t="shared" si="294"/>
        <v>#NAME?</v>
      </c>
      <c r="H1134" s="4" t="str">
        <f t="shared" si="295"/>
        <v>ɹkn</v>
      </c>
      <c r="I1134" s="4" t="str">
        <f t="shared" si="296"/>
        <v>rken</v>
      </c>
      <c r="J1134" s="10">
        <f t="shared" si="297"/>
        <v>3</v>
      </c>
      <c r="K1134" s="1">
        <f t="shared" si="298"/>
        <v>4</v>
      </c>
      <c r="L1134" s="10">
        <f t="shared" si="299"/>
        <v>4</v>
      </c>
      <c r="M1134" s="1" t="str">
        <f t="shared" si="300"/>
        <v>-rken-</v>
      </c>
      <c r="N1134" s="1" t="str">
        <f t="shared" si="301"/>
        <v>[ɹkn]</v>
      </c>
      <c r="O1134" s="3" t="e" cm="1">
        <f t="array" ref="O1134">SUM(_xlfn._xlws.FILTER($G$2:$G$2454,_xlfn.MAP($M$2:$M$2454,_xlfn.LAMBDA(_xlpm.x,_xlpm.x=$M1134))))</f>
        <v>#NAME?</v>
      </c>
      <c r="P1134" s="4" t="e">
        <f t="shared" si="302"/>
        <v>#NAME?</v>
      </c>
      <c r="Q1134" s="6" t="e" cm="1">
        <f t="array" ref="Q1134">SUM(_xlfn._xlws.FILTER($G$2:$G$2454,_xlfn.MAP($N$2:$N$2454,_xlfn.LAMBDA(_xlpm.x,_xlpm.x=$N1134))))</f>
        <v>#NAME?</v>
      </c>
      <c r="R1134" s="4" t="e">
        <f t="shared" si="303"/>
        <v>#NAME?</v>
      </c>
      <c r="S1134" s="4" t="e">
        <f t="shared" si="304"/>
        <v>#NAME?</v>
      </c>
      <c r="T1134" s="4" t="e">
        <f t="shared" si="305"/>
        <v>#NAME?</v>
      </c>
      <c r="U1134" s="4" t="e">
        <f t="shared" si="306"/>
        <v>#NAME?</v>
      </c>
      <c r="V1134" s="2"/>
      <c r="X1134" s="2"/>
      <c r="AC1134" s="2"/>
      <c r="AD1134" s="2"/>
    </row>
    <row r="1135" spans="1:30">
      <c r="A1135" s="1" t="str">
        <f t="shared" si="293"/>
        <v>-rki- : [ɹkɪ]</v>
      </c>
      <c r="B1135" s="1">
        <f t="shared" si="308"/>
        <v>1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866</v>
      </c>
      <c r="G1135" s="3" t="e">
        <f t="shared" si="294"/>
        <v>#NAME?</v>
      </c>
      <c r="H1135" s="4" t="str">
        <f t="shared" si="295"/>
        <v>ɹkɪ</v>
      </c>
      <c r="I1135" s="4" t="str">
        <f t="shared" si="296"/>
        <v>rki</v>
      </c>
      <c r="J1135" s="10">
        <f t="shared" si="297"/>
        <v>3</v>
      </c>
      <c r="K1135" s="1">
        <f t="shared" si="298"/>
        <v>3</v>
      </c>
      <c r="L1135" s="10">
        <f t="shared" si="299"/>
        <v>3</v>
      </c>
      <c r="M1135" s="1" t="str">
        <f t="shared" si="300"/>
        <v>-rki-</v>
      </c>
      <c r="N1135" s="1" t="str">
        <f t="shared" si="301"/>
        <v>[ɹkɪ]</v>
      </c>
      <c r="O1135" s="3" t="e" cm="1">
        <f t="array" ref="O1135">SUM(_xlfn._xlws.FILTER($G$2:$G$2454,_xlfn.MAP($M$2:$M$2454,_xlfn.LAMBDA(_xlpm.x,_xlpm.x=$M1135))))</f>
        <v>#NAME?</v>
      </c>
      <c r="P1135" s="4" t="e">
        <f t="shared" si="302"/>
        <v>#NAME?</v>
      </c>
      <c r="Q1135" s="6" t="e" cm="1">
        <f t="array" ref="Q1135">SUM(_xlfn._xlws.FILTER($G$2:$G$2454,_xlfn.MAP($N$2:$N$2454,_xlfn.LAMBDA(_xlpm.x,_xlpm.x=$N1135))))</f>
        <v>#NAME?</v>
      </c>
      <c r="R1135" s="4" t="e">
        <f t="shared" si="303"/>
        <v>#NAME?</v>
      </c>
      <c r="S1135" s="4" t="e">
        <f t="shared" si="304"/>
        <v>#NAME?</v>
      </c>
      <c r="T1135" s="4" t="e">
        <f t="shared" si="305"/>
        <v>#NAME?</v>
      </c>
      <c r="U1135" s="4" t="e">
        <f t="shared" si="306"/>
        <v>#NAME?</v>
      </c>
      <c r="V1135" s="2"/>
      <c r="X1135" s="2"/>
      <c r="AC1135" s="2"/>
      <c r="AD1135" s="2"/>
    </row>
    <row r="1136" spans="1:30">
      <c r="A1136" s="1" t="str">
        <f t="shared" si="293"/>
        <v>-rks- : [ɹks]</v>
      </c>
      <c r="B1136" s="1">
        <f t="shared" si="308"/>
        <v>1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867</v>
      </c>
      <c r="G1136" s="3" t="e">
        <f t="shared" si="294"/>
        <v>#NAME?</v>
      </c>
      <c r="H1136" s="4" t="str">
        <f t="shared" si="295"/>
        <v>ɹks</v>
      </c>
      <c r="I1136" s="4" t="str">
        <f t="shared" si="296"/>
        <v>rks</v>
      </c>
      <c r="J1136" s="10">
        <f t="shared" si="297"/>
        <v>3</v>
      </c>
      <c r="K1136" s="1">
        <f t="shared" si="298"/>
        <v>3</v>
      </c>
      <c r="L1136" s="10">
        <f t="shared" si="299"/>
        <v>3</v>
      </c>
      <c r="M1136" s="1" t="str">
        <f t="shared" si="300"/>
        <v>-rks-</v>
      </c>
      <c r="N1136" s="1" t="str">
        <f t="shared" si="301"/>
        <v>[ɹks]</v>
      </c>
      <c r="O1136" s="3" t="e" cm="1">
        <f t="array" ref="O1136">SUM(_xlfn._xlws.FILTER($G$2:$G$2454,_xlfn.MAP($M$2:$M$2454,_xlfn.LAMBDA(_xlpm.x,_xlpm.x=$M1136))))</f>
        <v>#NAME?</v>
      </c>
      <c r="P1136" s="4" t="e">
        <f t="shared" si="302"/>
        <v>#NAME?</v>
      </c>
      <c r="Q1136" s="6" t="e" cm="1">
        <f t="array" ref="Q1136">SUM(_xlfn._xlws.FILTER($G$2:$G$2454,_xlfn.MAP($N$2:$N$2454,_xlfn.LAMBDA(_xlpm.x,_xlpm.x=$N1136))))</f>
        <v>#NAME?</v>
      </c>
      <c r="R1136" s="4" t="e">
        <f t="shared" si="303"/>
        <v>#NAME?</v>
      </c>
      <c r="S1136" s="4" t="e">
        <f t="shared" si="304"/>
        <v>#NAME?</v>
      </c>
      <c r="T1136" s="4" t="e">
        <f t="shared" si="305"/>
        <v>#NAME?</v>
      </c>
      <c r="U1136" s="4" t="e">
        <f t="shared" si="306"/>
        <v>#NAME?</v>
      </c>
      <c r="V1136" s="2"/>
      <c r="X1136" s="2"/>
      <c r="AC1136" s="2"/>
      <c r="AD1136" s="2"/>
    </row>
    <row r="1137" spans="1:30">
      <c r="A1137" s="1" t="str">
        <f t="shared" si="293"/>
        <v>-rl- : [ɹl]</v>
      </c>
      <c r="B1137" s="1">
        <f t="shared" si="308"/>
        <v>1</v>
      </c>
      <c r="C1137" s="1">
        <f t="shared" si="308"/>
        <v>0</v>
      </c>
      <c r="D1137" s="1">
        <f t="shared" si="308"/>
        <v>0</v>
      </c>
      <c r="E1137" s="7">
        <v>4</v>
      </c>
      <c r="F1137" s="9" t="s">
        <v>551</v>
      </c>
      <c r="G1137" s="3" t="e">
        <f t="shared" si="294"/>
        <v>#NAME?</v>
      </c>
      <c r="H1137" s="4" t="str">
        <f t="shared" si="295"/>
        <v>ɹl</v>
      </c>
      <c r="I1137" s="4" t="str">
        <f t="shared" si="296"/>
        <v>rl</v>
      </c>
      <c r="J1137" s="10">
        <f t="shared" si="297"/>
        <v>2</v>
      </c>
      <c r="K1137" s="1">
        <f t="shared" si="298"/>
        <v>2</v>
      </c>
      <c r="L1137" s="10">
        <f t="shared" si="299"/>
        <v>2</v>
      </c>
      <c r="M1137" s="1" t="str">
        <f t="shared" si="300"/>
        <v>-rl-</v>
      </c>
      <c r="N1137" s="1" t="str">
        <f t="shared" si="301"/>
        <v>[ɹl]</v>
      </c>
      <c r="O1137" s="3" t="e" cm="1">
        <f t="array" ref="O1137">SUM(_xlfn._xlws.FILTER($G$2:$G$2454,_xlfn.MAP($M$2:$M$2454,_xlfn.LAMBDA(_xlpm.x,_xlpm.x=$M1137))))</f>
        <v>#NAME?</v>
      </c>
      <c r="P1137" s="4" t="e">
        <f t="shared" si="302"/>
        <v>#NAME?</v>
      </c>
      <c r="Q1137" s="6" t="e" cm="1">
        <f t="array" ref="Q1137">SUM(_xlfn._xlws.FILTER($G$2:$G$2454,_xlfn.MAP($N$2:$N$2454,_xlfn.LAMBDA(_xlpm.x,_xlpm.x=$N1137))))</f>
        <v>#NAME?</v>
      </c>
      <c r="R1137" s="4" t="e">
        <f t="shared" si="303"/>
        <v>#NAME?</v>
      </c>
      <c r="S1137" s="4" t="e">
        <f t="shared" si="304"/>
        <v>#NAME?</v>
      </c>
      <c r="T1137" s="4" t="e">
        <f t="shared" si="305"/>
        <v>#NAME?</v>
      </c>
      <c r="U1137" s="4" t="e">
        <f t="shared" si="306"/>
        <v>#NAME?</v>
      </c>
      <c r="V1137" s="2"/>
      <c r="X1137" s="2"/>
      <c r="AC1137" s="2"/>
      <c r="AD1137" s="2"/>
    </row>
    <row r="1138" spans="1:30">
      <c r="A1138" s="1" t="str">
        <f t="shared" si="293"/>
        <v>-rla- : [ɹlæ]</v>
      </c>
      <c r="B1138" s="1">
        <f t="shared" si="308"/>
        <v>1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1907</v>
      </c>
      <c r="G1138" s="3" t="e">
        <f t="shared" si="294"/>
        <v>#NAME?</v>
      </c>
      <c r="H1138" s="4" t="str">
        <f t="shared" si="295"/>
        <v>ɹlæ</v>
      </c>
      <c r="I1138" s="4" t="str">
        <f t="shared" si="296"/>
        <v>rla</v>
      </c>
      <c r="J1138" s="10">
        <f t="shared" si="297"/>
        <v>3</v>
      </c>
      <c r="K1138" s="1">
        <f t="shared" si="298"/>
        <v>3</v>
      </c>
      <c r="L1138" s="10">
        <f t="shared" si="299"/>
        <v>3</v>
      </c>
      <c r="M1138" s="1" t="str">
        <f t="shared" si="300"/>
        <v>-rla-</v>
      </c>
      <c r="N1138" s="1" t="str">
        <f t="shared" si="301"/>
        <v>[ɹlæ]</v>
      </c>
      <c r="O1138" s="3" t="e" cm="1">
        <f t="array" ref="O1138">SUM(_xlfn._xlws.FILTER($G$2:$G$2454,_xlfn.MAP($M$2:$M$2454,_xlfn.LAMBDA(_xlpm.x,_xlpm.x=$M1138))))</f>
        <v>#NAME?</v>
      </c>
      <c r="P1138" s="4" t="e">
        <f t="shared" si="302"/>
        <v>#NAME?</v>
      </c>
      <c r="Q1138" s="6" t="e" cm="1">
        <f t="array" ref="Q1138">SUM(_xlfn._xlws.FILTER($G$2:$G$2454,_xlfn.MAP($N$2:$N$2454,_xlfn.LAMBDA(_xlpm.x,_xlpm.x=$N1138))))</f>
        <v>#NAME?</v>
      </c>
      <c r="R1138" s="4" t="e">
        <f t="shared" si="303"/>
        <v>#NAME?</v>
      </c>
      <c r="S1138" s="4" t="e">
        <f t="shared" si="304"/>
        <v>#NAME?</v>
      </c>
      <c r="T1138" s="4" t="e">
        <f t="shared" si="305"/>
        <v>#NAME?</v>
      </c>
      <c r="U1138" s="4" t="e">
        <f t="shared" si="306"/>
        <v>#NAME?</v>
      </c>
      <c r="V1138" s="2"/>
      <c r="X1138" s="2"/>
      <c r="AC1138" s="2"/>
      <c r="AD1138" s="2"/>
    </row>
    <row r="1139" spans="1:30">
      <c r="A1139" s="1" t="str">
        <f t="shared" si="293"/>
        <v>-rld- : [ɹld]</v>
      </c>
      <c r="B1139" s="1">
        <f t="shared" si="308"/>
        <v>1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868</v>
      </c>
      <c r="G1139" s="3" t="e">
        <f t="shared" si="294"/>
        <v>#NAME?</v>
      </c>
      <c r="H1139" s="1" t="str">
        <f t="shared" si="295"/>
        <v>ɹld</v>
      </c>
      <c r="I1139" s="1" t="str">
        <f t="shared" si="296"/>
        <v>rld</v>
      </c>
      <c r="J1139" s="10">
        <f t="shared" si="297"/>
        <v>3</v>
      </c>
      <c r="K1139" s="1">
        <f t="shared" si="298"/>
        <v>3</v>
      </c>
      <c r="L1139" s="10">
        <f t="shared" si="299"/>
        <v>3</v>
      </c>
      <c r="M1139" s="1" t="str">
        <f t="shared" si="300"/>
        <v>-rld-</v>
      </c>
      <c r="N1139" s="1" t="str">
        <f t="shared" si="301"/>
        <v>[ɹld]</v>
      </c>
      <c r="O1139" s="3" t="e" cm="1">
        <f t="array" ref="O1139">SUM(_xlfn._xlws.FILTER($G$2:$G$2454,_xlfn.MAP($M$2:$M$2454,_xlfn.LAMBDA(_xlpm.x,_xlpm.x=$M1139))))</f>
        <v>#NAME?</v>
      </c>
      <c r="P1139" s="4" t="e">
        <f t="shared" si="302"/>
        <v>#NAME?</v>
      </c>
      <c r="Q1139" s="6" t="e" cm="1">
        <f t="array" ref="Q1139">SUM(_xlfn._xlws.FILTER($G$2:$G$2454,_xlfn.MAP($N$2:$N$2454,_xlfn.LAMBDA(_xlpm.x,_xlpm.x=$N1139))))</f>
        <v>#NAME?</v>
      </c>
      <c r="R1139" s="4" t="e">
        <f t="shared" si="303"/>
        <v>#NAME?</v>
      </c>
      <c r="S1139" s="4" t="e">
        <f t="shared" si="304"/>
        <v>#NAME?</v>
      </c>
      <c r="T1139" s="4" t="e">
        <f t="shared" si="305"/>
        <v>#NAME?</v>
      </c>
      <c r="U1139" s="4" t="e">
        <f t="shared" si="306"/>
        <v>#NAME?</v>
      </c>
      <c r="V1139" s="2"/>
      <c r="X1139" s="2"/>
      <c r="AC1139" s="2"/>
      <c r="AD1139" s="2"/>
    </row>
    <row r="1140" spans="1:30">
      <c r="A1140" s="1" t="str">
        <f t="shared" si="293"/>
        <v>-rls- : [ɹlz]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869</v>
      </c>
      <c r="G1140" s="3" t="e">
        <f t="shared" si="294"/>
        <v>#NAME?</v>
      </c>
      <c r="H1140" s="4" t="str">
        <f t="shared" si="295"/>
        <v>ɹlz</v>
      </c>
      <c r="I1140" s="4" t="str">
        <f t="shared" si="296"/>
        <v>rls</v>
      </c>
      <c r="J1140" s="10">
        <f t="shared" si="297"/>
        <v>3</v>
      </c>
      <c r="K1140" s="1">
        <f t="shared" si="298"/>
        <v>3</v>
      </c>
      <c r="L1140" s="10">
        <f t="shared" si="299"/>
        <v>3</v>
      </c>
      <c r="M1140" s="1" t="str">
        <f t="shared" si="300"/>
        <v>-rls-</v>
      </c>
      <c r="N1140" s="1" t="str">
        <f t="shared" si="301"/>
        <v>[ɹlz]</v>
      </c>
      <c r="O1140" s="3" t="e" cm="1">
        <f t="array" ref="O1140">SUM(_xlfn._xlws.FILTER($G$2:$G$2454,_xlfn.MAP($M$2:$M$2454,_xlfn.LAMBDA(_xlpm.x,_xlpm.x=$M1140))))</f>
        <v>#NAME?</v>
      </c>
      <c r="P1140" s="4" t="e">
        <f t="shared" si="302"/>
        <v>#NAME?</v>
      </c>
      <c r="Q1140" s="6" t="e" cm="1">
        <f t="array" ref="Q1140">SUM(_xlfn._xlws.FILTER($G$2:$G$2454,_xlfn.MAP($N$2:$N$2454,_xlfn.LAMBDA(_xlpm.x,_xlpm.x=$N1140))))</f>
        <v>#NAME?</v>
      </c>
      <c r="R1140" s="4" t="e">
        <f t="shared" si="303"/>
        <v>#NAME?</v>
      </c>
      <c r="S1140" s="4" t="e">
        <f t="shared" si="304"/>
        <v>#NAME?</v>
      </c>
      <c r="T1140" s="4" t="e">
        <f t="shared" si="305"/>
        <v>#NAME?</v>
      </c>
      <c r="U1140" s="4" t="e">
        <f t="shared" si="306"/>
        <v>#NAME?</v>
      </c>
      <c r="V1140" s="2"/>
      <c r="X1140" s="2"/>
      <c r="AC1140" s="2"/>
      <c r="AD1140" s="2"/>
    </row>
    <row r="1141" spans="1:30">
      <c r="A1141" s="1" t="str">
        <f t="shared" si="293"/>
        <v>-rm- : [ɹm]</v>
      </c>
      <c r="B1141" s="1">
        <f t="shared" si="308"/>
        <v>1</v>
      </c>
      <c r="C1141" s="1">
        <f t="shared" si="308"/>
        <v>0</v>
      </c>
      <c r="D1141" s="1">
        <f t="shared" si="308"/>
        <v>0</v>
      </c>
      <c r="E1141" s="7">
        <v>16</v>
      </c>
      <c r="F1141" s="9" t="s">
        <v>363</v>
      </c>
      <c r="G1141" s="3" t="e">
        <f t="shared" si="294"/>
        <v>#NAME?</v>
      </c>
      <c r="H1141" s="1" t="str">
        <f t="shared" si="295"/>
        <v>ɹm</v>
      </c>
      <c r="I1141" s="1" t="str">
        <f t="shared" si="296"/>
        <v>rm</v>
      </c>
      <c r="J1141" s="10">
        <f t="shared" si="297"/>
        <v>2</v>
      </c>
      <c r="K1141" s="1">
        <f t="shared" si="298"/>
        <v>2</v>
      </c>
      <c r="L1141" s="10">
        <f t="shared" si="299"/>
        <v>2</v>
      </c>
      <c r="M1141" s="1" t="str">
        <f t="shared" si="300"/>
        <v>-rm-</v>
      </c>
      <c r="N1141" s="1" t="str">
        <f t="shared" si="301"/>
        <v>[ɹm]</v>
      </c>
      <c r="O1141" s="3" t="e" cm="1">
        <f t="array" ref="O1141">SUM(_xlfn._xlws.FILTER($G$2:$G$2454,_xlfn.MAP($M$2:$M$2454,_xlfn.LAMBDA(_xlpm.x,_xlpm.x=$M1141))))</f>
        <v>#NAME?</v>
      </c>
      <c r="P1141" s="4" t="e">
        <f t="shared" si="302"/>
        <v>#NAME?</v>
      </c>
      <c r="Q1141" s="6" t="e" cm="1">
        <f t="array" ref="Q1141">SUM(_xlfn._xlws.FILTER($G$2:$G$2454,_xlfn.MAP($N$2:$N$2454,_xlfn.LAMBDA(_xlpm.x,_xlpm.x=$N1141))))</f>
        <v>#NAME?</v>
      </c>
      <c r="R1141" s="4" t="e">
        <f t="shared" si="303"/>
        <v>#NAME?</v>
      </c>
      <c r="S1141" s="4" t="e">
        <f t="shared" si="304"/>
        <v>#NAME?</v>
      </c>
      <c r="T1141" s="4" t="e">
        <f t="shared" si="305"/>
        <v>#NAME?</v>
      </c>
      <c r="U1141" s="4" t="e">
        <f t="shared" si="306"/>
        <v>#NAME?</v>
      </c>
      <c r="V1141" s="2"/>
      <c r="X1141" s="2"/>
      <c r="AC1141" s="2"/>
      <c r="AD1141" s="2"/>
    </row>
    <row r="1142" spans="1:30">
      <c r="A1142" s="1" t="str">
        <f t="shared" si="293"/>
        <v>-rmfu- : [ɹmfə]</v>
      </c>
      <c r="B1142" s="1">
        <f t="shared" ref="B1142:D1161" si="309">_xlfn.LET(_xlpm.d,$F1142,_xlpm.k,_xlfn.CONCAT(LEFT(TRIM(B$1),1),"*"),COUNTIF(_xlpm.d,_xlpm.k))</f>
        <v>1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762</v>
      </c>
      <c r="G1142" s="3" t="e">
        <f t="shared" si="294"/>
        <v>#NAME?</v>
      </c>
      <c r="H1142" s="4" t="str">
        <f t="shared" si="295"/>
        <v>ɹmfə</v>
      </c>
      <c r="I1142" s="4" t="str">
        <f t="shared" si="296"/>
        <v>rmfu</v>
      </c>
      <c r="J1142" s="10">
        <f t="shared" si="297"/>
        <v>4</v>
      </c>
      <c r="K1142" s="1">
        <f t="shared" si="298"/>
        <v>4</v>
      </c>
      <c r="L1142" s="10">
        <f t="shared" si="299"/>
        <v>4</v>
      </c>
      <c r="M1142" s="1" t="str">
        <f t="shared" si="300"/>
        <v>-rmfu-</v>
      </c>
      <c r="N1142" s="1" t="str">
        <f t="shared" si="301"/>
        <v>[ɹmfə]</v>
      </c>
      <c r="O1142" s="3" t="e" cm="1">
        <f t="array" ref="O1142">SUM(_xlfn._xlws.FILTER($G$2:$G$2454,_xlfn.MAP($M$2:$M$2454,_xlfn.LAMBDA(_xlpm.x,_xlpm.x=$M1142))))</f>
        <v>#NAME?</v>
      </c>
      <c r="P1142" s="4" t="e">
        <f t="shared" si="302"/>
        <v>#NAME?</v>
      </c>
      <c r="Q1142" s="6" t="e" cm="1">
        <f t="array" ref="Q1142">SUM(_xlfn._xlws.FILTER($G$2:$G$2454,_xlfn.MAP($N$2:$N$2454,_xlfn.LAMBDA(_xlpm.x,_xlpm.x=$N1142))))</f>
        <v>#NAME?</v>
      </c>
      <c r="R1142" s="4" t="e">
        <f t="shared" si="303"/>
        <v>#NAME?</v>
      </c>
      <c r="S1142" s="4" t="e">
        <f t="shared" si="304"/>
        <v>#NAME?</v>
      </c>
      <c r="T1142" s="4" t="e">
        <f t="shared" si="305"/>
        <v>#NAME?</v>
      </c>
      <c r="U1142" s="4" t="e">
        <f t="shared" si="306"/>
        <v>#NAME?</v>
      </c>
      <c r="V1142" s="2"/>
      <c r="X1142" s="2"/>
      <c r="AC1142" s="2"/>
      <c r="AD1142" s="2"/>
    </row>
    <row r="1143" spans="1:30">
      <c r="A1143" s="1" t="str">
        <f t="shared" si="293"/>
        <v>-rmle- : [ɹmlə]</v>
      </c>
      <c r="B1143" s="1">
        <f t="shared" si="309"/>
        <v>1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763</v>
      </c>
      <c r="G1143" s="3" t="e">
        <f t="shared" si="294"/>
        <v>#NAME?</v>
      </c>
      <c r="H1143" s="4" t="str">
        <f t="shared" si="295"/>
        <v>ɹmlə</v>
      </c>
      <c r="I1143" s="4" t="str">
        <f t="shared" si="296"/>
        <v>rmle</v>
      </c>
      <c r="J1143" s="10">
        <f t="shared" si="297"/>
        <v>4</v>
      </c>
      <c r="K1143" s="1">
        <f t="shared" si="298"/>
        <v>4</v>
      </c>
      <c r="L1143" s="10">
        <f t="shared" si="299"/>
        <v>4</v>
      </c>
      <c r="M1143" s="1" t="str">
        <f t="shared" si="300"/>
        <v>-rmle-</v>
      </c>
      <c r="N1143" s="1" t="str">
        <f t="shared" si="301"/>
        <v>[ɹmlə]</v>
      </c>
      <c r="O1143" s="3" t="e" cm="1">
        <f t="array" ref="O1143">SUM(_xlfn._xlws.FILTER($G$2:$G$2454,_xlfn.MAP($M$2:$M$2454,_xlfn.LAMBDA(_xlpm.x,_xlpm.x=$M1143))))</f>
        <v>#NAME?</v>
      </c>
      <c r="P1143" s="4" t="e">
        <f t="shared" si="302"/>
        <v>#NAME?</v>
      </c>
      <c r="Q1143" s="6" t="e" cm="1">
        <f t="array" ref="Q1143">SUM(_xlfn._xlws.FILTER($G$2:$G$2454,_xlfn.MAP($N$2:$N$2454,_xlfn.LAMBDA(_xlpm.x,_xlpm.x=$N1143))))</f>
        <v>#NAME?</v>
      </c>
      <c r="R1143" s="4" t="e">
        <f t="shared" si="303"/>
        <v>#NAME?</v>
      </c>
      <c r="S1143" s="4" t="e">
        <f t="shared" si="304"/>
        <v>#NAME?</v>
      </c>
      <c r="T1143" s="4" t="e">
        <f t="shared" si="305"/>
        <v>#NAME?</v>
      </c>
      <c r="U1143" s="4" t="e">
        <f t="shared" si="306"/>
        <v>#NAME?</v>
      </c>
      <c r="V1143" s="2"/>
      <c r="X1143" s="2"/>
      <c r="AC1143" s="2"/>
      <c r="AD1143" s="2"/>
    </row>
    <row r="1144" spans="1:30">
      <c r="A1144" s="1" t="str">
        <f t="shared" si="293"/>
        <v>-rms- : [ɹmz]</v>
      </c>
      <c r="B1144" s="1">
        <f t="shared" si="309"/>
        <v>1</v>
      </c>
      <c r="C1144" s="1">
        <f t="shared" si="309"/>
        <v>0</v>
      </c>
      <c r="D1144" s="1">
        <f t="shared" si="309"/>
        <v>0</v>
      </c>
      <c r="E1144" s="7">
        <v>2</v>
      </c>
      <c r="F1144" s="9" t="s">
        <v>590</v>
      </c>
      <c r="G1144" s="3" t="e">
        <f t="shared" si="294"/>
        <v>#NAME?</v>
      </c>
      <c r="H1144" s="4" t="str">
        <f t="shared" si="295"/>
        <v>ɹmz</v>
      </c>
      <c r="I1144" s="4" t="str">
        <f t="shared" si="296"/>
        <v>rms</v>
      </c>
      <c r="J1144" s="10">
        <f t="shared" si="297"/>
        <v>3</v>
      </c>
      <c r="K1144" s="1">
        <f t="shared" si="298"/>
        <v>3</v>
      </c>
      <c r="L1144" s="10">
        <f t="shared" si="299"/>
        <v>3</v>
      </c>
      <c r="M1144" s="1" t="str">
        <f t="shared" si="300"/>
        <v>-rms-</v>
      </c>
      <c r="N1144" s="1" t="str">
        <f t="shared" si="301"/>
        <v>[ɹmz]</v>
      </c>
      <c r="O1144" s="3" t="e" cm="1">
        <f t="array" ref="O1144">SUM(_xlfn._xlws.FILTER($G$2:$G$2454,_xlfn.MAP($M$2:$M$2454,_xlfn.LAMBDA(_xlpm.x,_xlpm.x=$M1144))))</f>
        <v>#NAME?</v>
      </c>
      <c r="P1144" s="4" t="e">
        <f t="shared" si="302"/>
        <v>#NAME?</v>
      </c>
      <c r="Q1144" s="6" t="e" cm="1">
        <f t="array" ref="Q1144">SUM(_xlfn._xlws.FILTER($G$2:$G$2454,_xlfn.MAP($N$2:$N$2454,_xlfn.LAMBDA(_xlpm.x,_xlpm.x=$N1144))))</f>
        <v>#NAME?</v>
      </c>
      <c r="R1144" s="4" t="e">
        <f t="shared" si="303"/>
        <v>#NAME?</v>
      </c>
      <c r="S1144" s="4" t="e">
        <f t="shared" si="304"/>
        <v>#NAME?</v>
      </c>
      <c r="T1144" s="4" t="e">
        <f t="shared" si="305"/>
        <v>#NAME?</v>
      </c>
      <c r="U1144" s="4" t="e">
        <f t="shared" si="306"/>
        <v>#NAME?</v>
      </c>
      <c r="V1144" s="2"/>
      <c r="X1144" s="2"/>
      <c r="AC1144" s="2"/>
      <c r="AD1144" s="2"/>
    </row>
    <row r="1145" spans="1:30">
      <c r="A1145" s="1" t="str">
        <f t="shared" si="293"/>
        <v>-rn- : [ɹn]</v>
      </c>
      <c r="B1145" s="1">
        <f t="shared" si="309"/>
        <v>1</v>
      </c>
      <c r="C1145" s="1">
        <f t="shared" si="309"/>
        <v>0</v>
      </c>
      <c r="D1145" s="1">
        <f t="shared" si="309"/>
        <v>0</v>
      </c>
      <c r="E1145" s="7">
        <v>24</v>
      </c>
      <c r="F1145" s="9" t="s">
        <v>357</v>
      </c>
      <c r="G1145" s="3" t="e">
        <f t="shared" si="294"/>
        <v>#NAME?</v>
      </c>
      <c r="H1145" s="4" t="str">
        <f t="shared" si="295"/>
        <v>ɹn</v>
      </c>
      <c r="I1145" s="4" t="str">
        <f t="shared" si="296"/>
        <v>rn</v>
      </c>
      <c r="J1145" s="10">
        <f t="shared" si="297"/>
        <v>2</v>
      </c>
      <c r="K1145" s="1">
        <f t="shared" si="298"/>
        <v>2</v>
      </c>
      <c r="L1145" s="10">
        <f t="shared" si="299"/>
        <v>2</v>
      </c>
      <c r="M1145" s="1" t="str">
        <f t="shared" si="300"/>
        <v>-rn-</v>
      </c>
      <c r="N1145" s="1" t="str">
        <f t="shared" si="301"/>
        <v>[ɹn]</v>
      </c>
      <c r="O1145" s="3" t="e" cm="1">
        <f t="array" ref="O1145">SUM(_xlfn._xlws.FILTER($G$2:$G$2454,_xlfn.MAP($M$2:$M$2454,_xlfn.LAMBDA(_xlpm.x,_xlpm.x=$M1145))))</f>
        <v>#NAME?</v>
      </c>
      <c r="P1145" s="4" t="e">
        <f t="shared" si="302"/>
        <v>#NAME?</v>
      </c>
      <c r="Q1145" s="6" t="e" cm="1">
        <f t="array" ref="Q1145">SUM(_xlfn._xlws.FILTER($G$2:$G$2454,_xlfn.MAP($N$2:$N$2454,_xlfn.LAMBDA(_xlpm.x,_xlpm.x=$N1145))))</f>
        <v>#NAME?</v>
      </c>
      <c r="R1145" s="4" t="e">
        <f t="shared" si="303"/>
        <v>#NAME?</v>
      </c>
      <c r="S1145" s="4" t="e">
        <f t="shared" si="304"/>
        <v>#NAME?</v>
      </c>
      <c r="T1145" s="4" t="e">
        <f t="shared" si="305"/>
        <v>#NAME?</v>
      </c>
      <c r="U1145" s="4" t="e">
        <f t="shared" si="306"/>
        <v>#NAME?</v>
      </c>
      <c r="V1145" s="2"/>
      <c r="X1145" s="2"/>
      <c r="AC1145" s="2"/>
      <c r="AD1145" s="2"/>
    </row>
    <row r="1146" spans="1:30">
      <c r="A1146" s="1" t="str">
        <f t="shared" si="293"/>
        <v>-rned- : [ɹnd]</v>
      </c>
      <c r="B1146" s="1">
        <f t="shared" si="309"/>
        <v>1</v>
      </c>
      <c r="C1146" s="1">
        <f t="shared" si="309"/>
        <v>0</v>
      </c>
      <c r="D1146" s="1">
        <f t="shared" si="309"/>
        <v>0</v>
      </c>
      <c r="E1146" s="7">
        <v>2</v>
      </c>
      <c r="F1146" s="9" t="s">
        <v>533</v>
      </c>
      <c r="G1146" s="3" t="e">
        <f t="shared" si="294"/>
        <v>#NAME?</v>
      </c>
      <c r="H1146" s="4" t="str">
        <f t="shared" si="295"/>
        <v>ɹnd</v>
      </c>
      <c r="I1146" s="4" t="str">
        <f t="shared" si="296"/>
        <v>rned</v>
      </c>
      <c r="J1146" s="10">
        <f t="shared" si="297"/>
        <v>3</v>
      </c>
      <c r="K1146" s="1">
        <f t="shared" si="298"/>
        <v>4</v>
      </c>
      <c r="L1146" s="10">
        <f t="shared" si="299"/>
        <v>4</v>
      </c>
      <c r="M1146" s="1" t="str">
        <f t="shared" si="300"/>
        <v>-rned-</v>
      </c>
      <c r="N1146" s="1" t="str">
        <f t="shared" si="301"/>
        <v>[ɹnd]</v>
      </c>
      <c r="O1146" s="3" t="e" cm="1">
        <f t="array" ref="O1146">SUM(_xlfn._xlws.FILTER($G$2:$G$2454,_xlfn.MAP($M$2:$M$2454,_xlfn.LAMBDA(_xlpm.x,_xlpm.x=$M1146))))</f>
        <v>#NAME?</v>
      </c>
      <c r="P1146" s="4" t="e">
        <f t="shared" si="302"/>
        <v>#NAME?</v>
      </c>
      <c r="Q1146" s="6" t="e" cm="1">
        <f t="array" ref="Q1146">SUM(_xlfn._xlws.FILTER($G$2:$G$2454,_xlfn.MAP($N$2:$N$2454,_xlfn.LAMBDA(_xlpm.x,_xlpm.x=$N1146))))</f>
        <v>#NAME?</v>
      </c>
      <c r="R1146" s="4" t="e">
        <f t="shared" si="303"/>
        <v>#NAME?</v>
      </c>
      <c r="S1146" s="4" t="e">
        <f t="shared" si="304"/>
        <v>#NAME?</v>
      </c>
      <c r="T1146" s="4" t="e">
        <f t="shared" si="305"/>
        <v>#NAME?</v>
      </c>
      <c r="U1146" s="4" t="e">
        <f t="shared" si="306"/>
        <v>#NAME?</v>
      </c>
      <c r="V1146" s="2"/>
      <c r="X1146" s="2"/>
      <c r="AC1146" s="2"/>
      <c r="AD1146" s="2"/>
    </row>
    <row r="1147" spans="1:30">
      <c r="A1147" s="1" t="str">
        <f t="shared" si="293"/>
        <v>-rnt- : [ɹnt]</v>
      </c>
      <c r="B1147" s="1">
        <f t="shared" si="309"/>
        <v>1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2439</v>
      </c>
      <c r="G1147" s="3" t="e">
        <f t="shared" si="294"/>
        <v>#NAME?</v>
      </c>
      <c r="H1147" s="4" t="str">
        <f t="shared" si="295"/>
        <v>ɹnt</v>
      </c>
      <c r="I1147" s="4" t="str">
        <f t="shared" si="296"/>
        <v>rnt</v>
      </c>
      <c r="J1147" s="10">
        <f t="shared" si="297"/>
        <v>3</v>
      </c>
      <c r="K1147" s="1">
        <f t="shared" si="298"/>
        <v>3</v>
      </c>
      <c r="L1147" s="10">
        <f t="shared" si="299"/>
        <v>3</v>
      </c>
      <c r="M1147" s="1" t="str">
        <f t="shared" si="300"/>
        <v>-rnt-</v>
      </c>
      <c r="N1147" s="1" t="str">
        <f t="shared" si="301"/>
        <v>[ɹnt]</v>
      </c>
      <c r="O1147" s="3" t="e" cm="1">
        <f t="array" ref="O1147">SUM(_xlfn._xlws.FILTER($G$2:$G$2454,_xlfn.MAP($M$2:$M$2454,_xlfn.LAMBDA(_xlpm.x,_xlpm.x=$M1147))))</f>
        <v>#NAME?</v>
      </c>
      <c r="P1147" s="4" t="e">
        <f t="shared" si="302"/>
        <v>#NAME?</v>
      </c>
      <c r="Q1147" s="6" t="e" cm="1">
        <f t="array" ref="Q1147">SUM(_xlfn._xlws.FILTER($G$2:$G$2454,_xlfn.MAP($N$2:$N$2454,_xlfn.LAMBDA(_xlpm.x,_xlpm.x=$N1147))))</f>
        <v>#NAME?</v>
      </c>
      <c r="R1147" s="4" t="e">
        <f t="shared" si="303"/>
        <v>#NAME?</v>
      </c>
      <c r="S1147" s="4" t="e">
        <f t="shared" si="304"/>
        <v>#NAME?</v>
      </c>
      <c r="T1147" s="4" t="e">
        <f t="shared" si="305"/>
        <v>#NAME?</v>
      </c>
      <c r="U1147" s="4" t="e">
        <f t="shared" si="306"/>
        <v>#NAME?</v>
      </c>
      <c r="V1147" s="2"/>
      <c r="X1147" s="2"/>
      <c r="AC1147" s="2"/>
      <c r="AD1147" s="2"/>
    </row>
    <row r="1148" spans="1:30">
      <c r="A1148" s="1" t="str">
        <f t="shared" si="293"/>
        <v>-rp- : [ɹp]</v>
      </c>
      <c r="B1148" s="1">
        <f t="shared" si="309"/>
        <v>1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943</v>
      </c>
      <c r="G1148" s="3" t="e">
        <f t="shared" si="294"/>
        <v>#NAME?</v>
      </c>
      <c r="H1148" s="4" t="str">
        <f t="shared" si="295"/>
        <v>ɹp</v>
      </c>
      <c r="I1148" s="4" t="str">
        <f t="shared" si="296"/>
        <v>rp</v>
      </c>
      <c r="J1148" s="10">
        <f t="shared" si="297"/>
        <v>2</v>
      </c>
      <c r="K1148" s="1">
        <f t="shared" si="298"/>
        <v>2</v>
      </c>
      <c r="L1148" s="10">
        <f t="shared" si="299"/>
        <v>2</v>
      </c>
      <c r="M1148" s="1" t="str">
        <f t="shared" si="300"/>
        <v>-rp-</v>
      </c>
      <c r="N1148" s="1" t="str">
        <f t="shared" si="301"/>
        <v>[ɹp]</v>
      </c>
      <c r="O1148" s="3" t="e" cm="1">
        <f t="array" ref="O1148">SUM(_xlfn._xlws.FILTER($G$2:$G$2454,_xlfn.MAP($M$2:$M$2454,_xlfn.LAMBDA(_xlpm.x,_xlpm.x=$M1148))))</f>
        <v>#NAME?</v>
      </c>
      <c r="P1148" s="4" t="e">
        <f t="shared" si="302"/>
        <v>#NAME?</v>
      </c>
      <c r="Q1148" s="6" t="e" cm="1">
        <f t="array" ref="Q1148">SUM(_xlfn._xlws.FILTER($G$2:$G$2454,_xlfn.MAP($N$2:$N$2454,_xlfn.LAMBDA(_xlpm.x,_xlpm.x=$N1148))))</f>
        <v>#NAME?</v>
      </c>
      <c r="R1148" s="4" t="e">
        <f t="shared" si="303"/>
        <v>#NAME?</v>
      </c>
      <c r="S1148" s="4" t="e">
        <f t="shared" si="304"/>
        <v>#NAME?</v>
      </c>
      <c r="T1148" s="4" t="e">
        <f t="shared" si="305"/>
        <v>#NAME?</v>
      </c>
      <c r="U1148" s="4" t="e">
        <f t="shared" si="306"/>
        <v>#NAME?</v>
      </c>
      <c r="V1148" s="2"/>
      <c r="X1148" s="2"/>
      <c r="AC1148" s="2"/>
      <c r="AD1148" s="2"/>
    </row>
    <row r="1149" spans="1:30">
      <c r="A1149" s="1" t="str">
        <f t="shared" si="293"/>
        <v>-rpen- : [ɹpn]</v>
      </c>
      <c r="B1149" s="1">
        <f t="shared" si="309"/>
        <v>1</v>
      </c>
      <c r="C1149" s="1">
        <f t="shared" si="309"/>
        <v>0</v>
      </c>
      <c r="D1149" s="1">
        <f t="shared" si="309"/>
        <v>0</v>
      </c>
      <c r="E1149" s="7">
        <v>1</v>
      </c>
      <c r="F1149" s="9" t="s">
        <v>765</v>
      </c>
      <c r="G1149" s="3" t="e">
        <f t="shared" si="294"/>
        <v>#NAME?</v>
      </c>
      <c r="H1149" s="4" t="str">
        <f t="shared" si="295"/>
        <v>ɹpn</v>
      </c>
      <c r="I1149" s="4" t="str">
        <f t="shared" si="296"/>
        <v>rpen</v>
      </c>
      <c r="J1149" s="10">
        <f t="shared" si="297"/>
        <v>3</v>
      </c>
      <c r="K1149" s="1">
        <f t="shared" si="298"/>
        <v>4</v>
      </c>
      <c r="L1149" s="10">
        <f t="shared" si="299"/>
        <v>4</v>
      </c>
      <c r="M1149" s="1" t="str">
        <f t="shared" si="300"/>
        <v>-rpen-</v>
      </c>
      <c r="N1149" s="1" t="str">
        <f t="shared" si="301"/>
        <v>[ɹpn]</v>
      </c>
      <c r="O1149" s="3" t="e" cm="1">
        <f t="array" ref="O1149">SUM(_xlfn._xlws.FILTER($G$2:$G$2454,_xlfn.MAP($M$2:$M$2454,_xlfn.LAMBDA(_xlpm.x,_xlpm.x=$M1149))))</f>
        <v>#NAME?</v>
      </c>
      <c r="P1149" s="4" t="e">
        <f t="shared" si="302"/>
        <v>#NAME?</v>
      </c>
      <c r="Q1149" s="6" t="e" cm="1">
        <f t="array" ref="Q1149">SUM(_xlfn._xlws.FILTER($G$2:$G$2454,_xlfn.MAP($N$2:$N$2454,_xlfn.LAMBDA(_xlpm.x,_xlpm.x=$N1149))))</f>
        <v>#NAME?</v>
      </c>
      <c r="R1149" s="4" t="e">
        <f t="shared" si="303"/>
        <v>#NAME?</v>
      </c>
      <c r="S1149" s="4" t="e">
        <f t="shared" si="304"/>
        <v>#NAME?</v>
      </c>
      <c r="T1149" s="4" t="e">
        <f t="shared" si="305"/>
        <v>#NAME?</v>
      </c>
      <c r="U1149" s="4" t="e">
        <f t="shared" si="306"/>
        <v>#NAME?</v>
      </c>
      <c r="V1149" s="2"/>
      <c r="X1149" s="2"/>
      <c r="AC1149" s="2"/>
      <c r="AD1149" s="2"/>
    </row>
    <row r="1150" spans="1:30">
      <c r="A1150" s="1" t="str">
        <f t="shared" si="293"/>
        <v>-rple- : [ɹpl]</v>
      </c>
      <c r="B1150" s="1">
        <f t="shared" si="309"/>
        <v>1</v>
      </c>
      <c r="C1150" s="1">
        <f t="shared" si="309"/>
        <v>0</v>
      </c>
      <c r="D1150" s="1">
        <f t="shared" si="309"/>
        <v>0</v>
      </c>
      <c r="E1150" s="7">
        <v>1</v>
      </c>
      <c r="F1150" s="9" t="s">
        <v>766</v>
      </c>
      <c r="G1150" s="3" t="e">
        <f t="shared" si="294"/>
        <v>#NAME?</v>
      </c>
      <c r="H1150" s="4" t="str">
        <f t="shared" si="295"/>
        <v>ɹpl</v>
      </c>
      <c r="I1150" s="4" t="str">
        <f t="shared" si="296"/>
        <v>rple</v>
      </c>
      <c r="J1150" s="10">
        <f t="shared" si="297"/>
        <v>3</v>
      </c>
      <c r="K1150" s="1">
        <f t="shared" si="298"/>
        <v>4</v>
      </c>
      <c r="L1150" s="10">
        <f t="shared" si="299"/>
        <v>4</v>
      </c>
      <c r="M1150" s="1" t="str">
        <f t="shared" si="300"/>
        <v>-rple-</v>
      </c>
      <c r="N1150" s="1" t="str">
        <f t="shared" si="301"/>
        <v>[ɹpl]</v>
      </c>
      <c r="O1150" s="3" t="e" cm="1">
        <f t="array" ref="O1150">SUM(_xlfn._xlws.FILTER($G$2:$G$2454,_xlfn.MAP($M$2:$M$2454,_xlfn.LAMBDA(_xlpm.x,_xlpm.x=$M1150))))</f>
        <v>#NAME?</v>
      </c>
      <c r="P1150" s="4" t="e">
        <f t="shared" si="302"/>
        <v>#NAME?</v>
      </c>
      <c r="Q1150" s="6" t="e" cm="1">
        <f t="array" ref="Q1150">SUM(_xlfn._xlws.FILTER($G$2:$G$2454,_xlfn.MAP($N$2:$N$2454,_xlfn.LAMBDA(_xlpm.x,_xlpm.x=$N1150))))</f>
        <v>#NAME?</v>
      </c>
      <c r="R1150" s="4" t="e">
        <f t="shared" si="303"/>
        <v>#NAME?</v>
      </c>
      <c r="S1150" s="4" t="e">
        <f t="shared" si="304"/>
        <v>#NAME?</v>
      </c>
      <c r="T1150" s="4" t="e">
        <f t="shared" si="305"/>
        <v>#NAME?</v>
      </c>
      <c r="U1150" s="4" t="e">
        <f t="shared" si="306"/>
        <v>#NAME?</v>
      </c>
      <c r="V1150" s="2"/>
      <c r="X1150" s="2"/>
      <c r="AC1150" s="2"/>
      <c r="AD1150" s="2"/>
    </row>
    <row r="1151" spans="1:30">
      <c r="A1151" s="1" t="str">
        <f t="shared" si="293"/>
        <v>-rpri- : [ɹpɹaɪ]</v>
      </c>
      <c r="B1151" s="1">
        <f t="shared" si="309"/>
        <v>1</v>
      </c>
      <c r="C1151" s="1">
        <f t="shared" si="309"/>
        <v>0</v>
      </c>
      <c r="D1151" s="1">
        <f t="shared" si="309"/>
        <v>0</v>
      </c>
      <c r="E1151" s="7">
        <v>1</v>
      </c>
      <c r="F1151" s="9" t="s">
        <v>767</v>
      </c>
      <c r="G1151" s="3" t="e">
        <f t="shared" si="294"/>
        <v>#NAME?</v>
      </c>
      <c r="H1151" s="4" t="str">
        <f t="shared" si="295"/>
        <v>ɹpɹaɪ</v>
      </c>
      <c r="I1151" s="4" t="str">
        <f t="shared" si="296"/>
        <v>rpri</v>
      </c>
      <c r="J1151" s="10">
        <f t="shared" si="297"/>
        <v>5</v>
      </c>
      <c r="K1151" s="1">
        <f t="shared" si="298"/>
        <v>4</v>
      </c>
      <c r="L1151" s="10">
        <f t="shared" si="299"/>
        <v>5</v>
      </c>
      <c r="M1151" s="1" t="str">
        <f t="shared" si="300"/>
        <v>-rpri-</v>
      </c>
      <c r="N1151" s="1" t="str">
        <f t="shared" si="301"/>
        <v>[ɹpɹaɪ]</v>
      </c>
      <c r="O1151" s="3" t="e" cm="1">
        <f t="array" ref="O1151">SUM(_xlfn._xlws.FILTER($G$2:$G$2454,_xlfn.MAP($M$2:$M$2454,_xlfn.LAMBDA(_xlpm.x,_xlpm.x=$M1151))))</f>
        <v>#NAME?</v>
      </c>
      <c r="P1151" s="4" t="e">
        <f t="shared" si="302"/>
        <v>#NAME?</v>
      </c>
      <c r="Q1151" s="6" t="e" cm="1">
        <f t="array" ref="Q1151">SUM(_xlfn._xlws.FILTER($G$2:$G$2454,_xlfn.MAP($N$2:$N$2454,_xlfn.LAMBDA(_xlpm.x,_xlpm.x=$N1151))))</f>
        <v>#NAME?</v>
      </c>
      <c r="R1151" s="4" t="e">
        <f t="shared" si="303"/>
        <v>#NAME?</v>
      </c>
      <c r="S1151" s="4" t="e">
        <f t="shared" si="304"/>
        <v>#NAME?</v>
      </c>
      <c r="T1151" s="4" t="e">
        <f t="shared" si="305"/>
        <v>#NAME?</v>
      </c>
      <c r="U1151" s="4" t="e">
        <f t="shared" si="306"/>
        <v>#NAME?</v>
      </c>
      <c r="V1151" s="2"/>
      <c r="X1151" s="2"/>
      <c r="AC1151" s="2"/>
      <c r="AD1151" s="2"/>
    </row>
    <row r="1152" spans="1:30">
      <c r="A1152" s="1" t="str">
        <f t="shared" si="293"/>
        <v>-rpse- : [ɹpsə]</v>
      </c>
      <c r="B1152" s="1">
        <f t="shared" si="309"/>
        <v>1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2368</v>
      </c>
      <c r="G1152" s="3" t="e">
        <f t="shared" si="294"/>
        <v>#NAME?</v>
      </c>
      <c r="H1152" s="4" t="str">
        <f t="shared" si="295"/>
        <v>ɹpsə</v>
      </c>
      <c r="I1152" s="4" t="str">
        <f t="shared" si="296"/>
        <v>rpse</v>
      </c>
      <c r="J1152" s="10">
        <f t="shared" si="297"/>
        <v>4</v>
      </c>
      <c r="K1152" s="1">
        <f t="shared" si="298"/>
        <v>4</v>
      </c>
      <c r="L1152" s="10">
        <f t="shared" si="299"/>
        <v>4</v>
      </c>
      <c r="M1152" s="1" t="str">
        <f t="shared" si="300"/>
        <v>-rpse-</v>
      </c>
      <c r="N1152" s="1" t="str">
        <f t="shared" si="301"/>
        <v>[ɹpsə]</v>
      </c>
      <c r="O1152" s="3" t="e" cm="1">
        <f t="array" ref="O1152">SUM(_xlfn._xlws.FILTER($G$2:$G$2454,_xlfn.MAP($M$2:$M$2454,_xlfn.LAMBDA(_xlpm.x,_xlpm.x=$M1152))))</f>
        <v>#NAME?</v>
      </c>
      <c r="P1152" s="4" t="e">
        <f t="shared" si="302"/>
        <v>#NAME?</v>
      </c>
      <c r="Q1152" s="6" t="e" cm="1">
        <f t="array" ref="Q1152">SUM(_xlfn._xlws.FILTER($G$2:$G$2454,_xlfn.MAP($N$2:$N$2454,_xlfn.LAMBDA(_xlpm.x,_xlpm.x=$N1152))))</f>
        <v>#NAME?</v>
      </c>
      <c r="R1152" s="4" t="e">
        <f t="shared" si="303"/>
        <v>#NAME?</v>
      </c>
      <c r="S1152" s="4" t="e">
        <f t="shared" si="304"/>
        <v>#NAME?</v>
      </c>
      <c r="T1152" s="4" t="e">
        <f t="shared" si="305"/>
        <v>#NAME?</v>
      </c>
      <c r="U1152" s="4" t="e">
        <f t="shared" si="306"/>
        <v>#NAME?</v>
      </c>
      <c r="V1152" s="2"/>
      <c r="X1152" s="2"/>
      <c r="AC1152" s="2"/>
      <c r="AD1152" s="2"/>
    </row>
    <row r="1153" spans="1:30">
      <c r="A1153" s="1" t="str">
        <f t="shared" si="293"/>
        <v>-rshi- : [ɹʃə]</v>
      </c>
      <c r="B1153" s="1">
        <f t="shared" si="309"/>
        <v>1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1143</v>
      </c>
      <c r="G1153" s="3" t="e">
        <f t="shared" si="294"/>
        <v>#NAME?</v>
      </c>
      <c r="H1153" s="4" t="str">
        <f t="shared" si="295"/>
        <v>ɹʃə</v>
      </c>
      <c r="I1153" s="4" t="str">
        <f t="shared" si="296"/>
        <v>rshi</v>
      </c>
      <c r="J1153" s="10">
        <f t="shared" si="297"/>
        <v>3</v>
      </c>
      <c r="K1153" s="1">
        <f t="shared" si="298"/>
        <v>4</v>
      </c>
      <c r="L1153" s="10">
        <f t="shared" si="299"/>
        <v>4</v>
      </c>
      <c r="M1153" s="1" t="str">
        <f t="shared" si="300"/>
        <v>-rshi-</v>
      </c>
      <c r="N1153" s="1" t="str">
        <f t="shared" si="301"/>
        <v>[ɹʃə]</v>
      </c>
      <c r="O1153" s="3" t="e" cm="1">
        <f t="array" ref="O1153">SUM(_xlfn._xlws.FILTER($G$2:$G$2454,_xlfn.MAP($M$2:$M$2454,_xlfn.LAMBDA(_xlpm.x,_xlpm.x=$M1153))))</f>
        <v>#NAME?</v>
      </c>
      <c r="P1153" s="4" t="e">
        <f t="shared" si="302"/>
        <v>#NAME?</v>
      </c>
      <c r="Q1153" s="6" t="e" cm="1">
        <f t="array" ref="Q1153">SUM(_xlfn._xlws.FILTER($G$2:$G$2454,_xlfn.MAP($N$2:$N$2454,_xlfn.LAMBDA(_xlpm.x,_xlpm.x=$N1153))))</f>
        <v>#NAME?</v>
      </c>
      <c r="R1153" s="4" t="e">
        <f t="shared" si="303"/>
        <v>#NAME?</v>
      </c>
      <c r="S1153" s="4" t="e">
        <f t="shared" si="304"/>
        <v>#NAME?</v>
      </c>
      <c r="T1153" s="4" t="e">
        <f t="shared" si="305"/>
        <v>#NAME?</v>
      </c>
      <c r="U1153" s="4" t="e">
        <f t="shared" si="306"/>
        <v>#NAME?</v>
      </c>
      <c r="V1153" s="2"/>
      <c r="X1153" s="2"/>
      <c r="AC1153" s="2"/>
      <c r="AD1153" s="2"/>
    </row>
    <row r="1154" spans="1:30">
      <c r="A1154" s="1" t="str">
        <f t="shared" ref="A1154:A1217" si="310">_xlfn.LET(_xlpm.sep," : ",CONCATENATE(M1154,_xlpm.sep,N1154))</f>
        <v>-rsio- : [ɹʒə]</v>
      </c>
      <c r="B1154" s="1">
        <f t="shared" si="309"/>
        <v>1</v>
      </c>
      <c r="C1154" s="1">
        <f t="shared" si="309"/>
        <v>0</v>
      </c>
      <c r="D1154" s="1">
        <f t="shared" si="309"/>
        <v>0</v>
      </c>
      <c r="E1154" s="7">
        <v>1</v>
      </c>
      <c r="F1154" s="9" t="s">
        <v>768</v>
      </c>
      <c r="G1154" s="3" t="e">
        <f t="shared" ref="G1154:G1217" si="311">E1154/freq.sum.r6e</f>
        <v>#NAME?</v>
      </c>
      <c r="H1154" s="4" t="str">
        <f t="shared" ref="H1154:H1217" si="312">_xlfn.LET(_xlpm.sep,":",_xlpm.w,$F1154,LEFT(_xlpm.w,FIND(_xlpm.sep,_xlpm.w)-1))</f>
        <v>ɹʒə</v>
      </c>
      <c r="I1154" s="4" t="str">
        <f t="shared" ref="I1154:I1217" si="313">_xlfn.LET(_xlpm.sep,":",_xlpm.w,$F1154,RIGHT(_xlpm.w,LEN(_xlpm.w)-FIND(_xlpm.sep,_xlpm.w)))</f>
        <v>rsio</v>
      </c>
      <c r="J1154" s="10">
        <f t="shared" ref="J1154:J1217" si="314">_xlfn.LET(_xlpm.w,H1154,LEN(_xlpm.w))</f>
        <v>3</v>
      </c>
      <c r="K1154" s="1">
        <f t="shared" ref="K1154:K1217" si="315">_xlfn.LET(_xlpm.w,I1154,LEN(_xlpm.w))</f>
        <v>4</v>
      </c>
      <c r="L1154" s="10">
        <f t="shared" ref="L1154:L1217" si="316">_xlfn.LET(_xlpm.a,J1154,_xlpm.b,K1154,MAX(_xlpm.a,_xlpm.b))</f>
        <v>4</v>
      </c>
      <c r="M1154" s="1" t="str">
        <f t="shared" ref="M1154:M1217" si="317">_xlfn.LET(_xlpm.sep,":",_xlpm.w,$F1154,_xlfn.CONCAT("-",RIGHT(_xlpm.w,LEN(_xlpm.w)-FIND(_xlpm.sep,_xlpm.w)),"-"))</f>
        <v>-rsio-</v>
      </c>
      <c r="N1154" s="1" t="str">
        <f t="shared" ref="N1154:N1217" si="318">_xlfn.LET(_xlpm.sep,":",_xlpm.w,$F1154,_xlfn.CONCAT("[",LEFT(_xlpm.w,FIND(_xlpm.sep,_xlpm.w)-1),"]"))</f>
        <v>[ɹʒə]</v>
      </c>
      <c r="O1154" s="3" t="e" cm="1">
        <f t="array" ref="O1154">SUM(_xlfn._xlws.FILTER($G$2:$G$2454,_xlfn.MAP($M$2:$M$2454,_xlfn.LAMBDA(_xlpm.x,_xlpm.x=$M1154))))</f>
        <v>#NAME?</v>
      </c>
      <c r="P1154" s="4" t="e">
        <f t="shared" ref="P1154:P1217" si="319">$G1154/O1154</f>
        <v>#NAME?</v>
      </c>
      <c r="Q1154" s="6" t="e" cm="1">
        <f t="array" ref="Q1154">SUM(_xlfn._xlws.FILTER($G$2:$G$2454,_xlfn.MAP($N$2:$N$2454,_xlfn.LAMBDA(_xlpm.x,_xlpm.x=$N1154))))</f>
        <v>#NAME?</v>
      </c>
      <c r="R1154" s="4" t="e">
        <f t="shared" ref="R1154:R1217" si="320">$G1154/Q1154</f>
        <v>#NAME?</v>
      </c>
      <c r="S1154" s="4" t="e">
        <f t="shared" ref="S1154:S1217" si="321">_xlfn.LET(_xlpm.freq,E1154,_xlpm.size,L1154+1,_xlpm.F,T1154,LOG(1+_xlpm.freq)*LOG(1+_xlpm.size)*_xlpm.F)</f>
        <v>#NAME?</v>
      </c>
      <c r="T1154" s="4" t="e">
        <f t="shared" ref="T1154:T1217" si="322">_xlfn.LET(_xlpm.a,R1154,_xlpm.b,P1154,2*_xlpm.a*_xlpm.b/(_xlpm.a+_xlpm.b))</f>
        <v>#NAME?</v>
      </c>
      <c r="U1154" s="4" t="e">
        <f t="shared" ref="U1154:U1217" si="323">_xlfn.LET(_xlpm.p,P1154,_xlpm.q,R1154,LOG(_xlpm.p/_xlpm.q))</f>
        <v>#NAME?</v>
      </c>
      <c r="V1154" s="2"/>
      <c r="X1154" s="2"/>
      <c r="AC1154" s="2"/>
      <c r="AD1154" s="2"/>
    </row>
    <row r="1155" spans="1:30">
      <c r="A1155" s="1" t="str">
        <f t="shared" si="310"/>
        <v>-rski- : [ɹskɪ]</v>
      </c>
      <c r="B1155" s="1">
        <f t="shared" si="309"/>
        <v>1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2372</v>
      </c>
      <c r="G1155" s="3" t="e">
        <f t="shared" si="311"/>
        <v>#NAME?</v>
      </c>
      <c r="H1155" s="1" t="str">
        <f t="shared" si="312"/>
        <v>ɹskɪ</v>
      </c>
      <c r="I1155" s="1" t="str">
        <f t="shared" si="313"/>
        <v>rski</v>
      </c>
      <c r="J1155" s="10">
        <f t="shared" si="314"/>
        <v>4</v>
      </c>
      <c r="K1155" s="1">
        <f t="shared" si="315"/>
        <v>4</v>
      </c>
      <c r="L1155" s="10">
        <f t="shared" si="316"/>
        <v>4</v>
      </c>
      <c r="M1155" s="1" t="str">
        <f t="shared" si="317"/>
        <v>-rski-</v>
      </c>
      <c r="N1155" s="1" t="str">
        <f t="shared" si="318"/>
        <v>[ɹskɪ]</v>
      </c>
      <c r="O1155" s="3" t="e" cm="1">
        <f t="array" ref="O1155">SUM(_xlfn._xlws.FILTER($G$2:$G$2454,_xlfn.MAP($M$2:$M$2454,_xlfn.LAMBDA(_xlpm.x,_xlpm.x=$M1155))))</f>
        <v>#NAME?</v>
      </c>
      <c r="P1155" s="4" t="e">
        <f t="shared" si="319"/>
        <v>#NAME?</v>
      </c>
      <c r="Q1155" s="6" t="e" cm="1">
        <f t="array" ref="Q1155">SUM(_xlfn._xlws.FILTER($G$2:$G$2454,_xlfn.MAP($N$2:$N$2454,_xlfn.LAMBDA(_xlpm.x,_xlpm.x=$N1155))))</f>
        <v>#NAME?</v>
      </c>
      <c r="R1155" s="4" t="e">
        <f t="shared" si="320"/>
        <v>#NAME?</v>
      </c>
      <c r="S1155" s="4" t="e">
        <f t="shared" si="321"/>
        <v>#NAME?</v>
      </c>
      <c r="T1155" s="4" t="e">
        <f t="shared" si="322"/>
        <v>#NAME?</v>
      </c>
      <c r="U1155" s="4" t="e">
        <f t="shared" si="323"/>
        <v>#NAME?</v>
      </c>
      <c r="V1155" s="2"/>
      <c r="X1155" s="2"/>
      <c r="AC1155" s="2"/>
      <c r="AD1155" s="2"/>
    </row>
    <row r="1156" spans="1:30">
      <c r="A1156" s="1" t="str">
        <f t="shared" si="310"/>
        <v>-rso- : [ɹsɪ]</v>
      </c>
      <c r="B1156" s="1">
        <f t="shared" si="309"/>
        <v>1</v>
      </c>
      <c r="C1156" s="1">
        <f t="shared" si="309"/>
        <v>0</v>
      </c>
      <c r="D1156" s="1">
        <f t="shared" si="309"/>
        <v>0</v>
      </c>
      <c r="E1156" s="7">
        <v>1</v>
      </c>
      <c r="F1156" s="9" t="s">
        <v>1558</v>
      </c>
      <c r="G1156" s="3" t="e">
        <f t="shared" si="311"/>
        <v>#NAME?</v>
      </c>
      <c r="H1156" s="4" t="str">
        <f t="shared" si="312"/>
        <v>ɹsɪ</v>
      </c>
      <c r="I1156" s="4" t="str">
        <f t="shared" si="313"/>
        <v>rso</v>
      </c>
      <c r="J1156" s="10">
        <f t="shared" si="314"/>
        <v>3</v>
      </c>
      <c r="K1156" s="1">
        <f t="shared" si="315"/>
        <v>3</v>
      </c>
      <c r="L1156" s="10">
        <f t="shared" si="316"/>
        <v>3</v>
      </c>
      <c r="M1156" s="1" t="str">
        <f t="shared" si="317"/>
        <v>-rso-</v>
      </c>
      <c r="N1156" s="1" t="str">
        <f t="shared" si="318"/>
        <v>[ɹsɪ]</v>
      </c>
      <c r="O1156" s="3" t="e" cm="1">
        <f t="array" ref="O1156">SUM(_xlfn._xlws.FILTER($G$2:$G$2454,_xlfn.MAP($M$2:$M$2454,_xlfn.LAMBDA(_xlpm.x,_xlpm.x=$M1156))))</f>
        <v>#NAME?</v>
      </c>
      <c r="P1156" s="4" t="e">
        <f t="shared" si="319"/>
        <v>#NAME?</v>
      </c>
      <c r="Q1156" s="6" t="e" cm="1">
        <f t="array" ref="Q1156">SUM(_xlfn._xlws.FILTER($G$2:$G$2454,_xlfn.MAP($N$2:$N$2454,_xlfn.LAMBDA(_xlpm.x,_xlpm.x=$N1156))))</f>
        <v>#NAME?</v>
      </c>
      <c r="R1156" s="4" t="e">
        <f t="shared" si="320"/>
        <v>#NAME?</v>
      </c>
      <c r="S1156" s="4" t="e">
        <f t="shared" si="321"/>
        <v>#NAME?</v>
      </c>
      <c r="T1156" s="4" t="e">
        <f t="shared" si="322"/>
        <v>#NAME?</v>
      </c>
      <c r="U1156" s="4" t="e">
        <f t="shared" si="323"/>
        <v>#NAME?</v>
      </c>
      <c r="V1156" s="2"/>
      <c r="X1156" s="2"/>
      <c r="AC1156" s="2"/>
      <c r="AD1156" s="2"/>
    </row>
    <row r="1157" spans="1:30">
      <c r="A1157" s="1" t="str">
        <f t="shared" si="310"/>
        <v>-rst- : [ɹst]</v>
      </c>
      <c r="B1157" s="1">
        <f t="shared" si="309"/>
        <v>1</v>
      </c>
      <c r="C1157" s="1">
        <f t="shared" si="309"/>
        <v>0</v>
      </c>
      <c r="D1157" s="1">
        <f t="shared" si="309"/>
        <v>0</v>
      </c>
      <c r="E1157" s="7">
        <v>4</v>
      </c>
      <c r="F1157" s="9" t="s">
        <v>424</v>
      </c>
      <c r="G1157" s="3" t="e">
        <f t="shared" si="311"/>
        <v>#NAME?</v>
      </c>
      <c r="H1157" s="4" t="str">
        <f t="shared" si="312"/>
        <v>ɹst</v>
      </c>
      <c r="I1157" s="4" t="str">
        <f t="shared" si="313"/>
        <v>rst</v>
      </c>
      <c r="J1157" s="10">
        <f t="shared" si="314"/>
        <v>3</v>
      </c>
      <c r="K1157" s="1">
        <f t="shared" si="315"/>
        <v>3</v>
      </c>
      <c r="L1157" s="10">
        <f t="shared" si="316"/>
        <v>3</v>
      </c>
      <c r="M1157" s="1" t="str">
        <f t="shared" si="317"/>
        <v>-rst-</v>
      </c>
      <c r="N1157" s="1" t="str">
        <f t="shared" si="318"/>
        <v>[ɹst]</v>
      </c>
      <c r="O1157" s="3" t="e" cm="1">
        <f t="array" ref="O1157">SUM(_xlfn._xlws.FILTER($G$2:$G$2454,_xlfn.MAP($M$2:$M$2454,_xlfn.LAMBDA(_xlpm.x,_xlpm.x=$M1157))))</f>
        <v>#NAME?</v>
      </c>
      <c r="P1157" s="4" t="e">
        <f t="shared" si="319"/>
        <v>#NAME?</v>
      </c>
      <c r="Q1157" s="6" t="e" cm="1">
        <f t="array" ref="Q1157">SUM(_xlfn._xlws.FILTER($G$2:$G$2454,_xlfn.MAP($N$2:$N$2454,_xlfn.LAMBDA(_xlpm.x,_xlpm.x=$N1157))))</f>
        <v>#NAME?</v>
      </c>
      <c r="R1157" s="4" t="e">
        <f t="shared" si="320"/>
        <v>#NAME?</v>
      </c>
      <c r="S1157" s="4" t="e">
        <f t="shared" si="321"/>
        <v>#NAME?</v>
      </c>
      <c r="T1157" s="4" t="e">
        <f t="shared" si="322"/>
        <v>#NAME?</v>
      </c>
      <c r="U1157" s="4" t="e">
        <f t="shared" si="323"/>
        <v>#NAME?</v>
      </c>
      <c r="V1157" s="2"/>
      <c r="X1157" s="2"/>
      <c r="AC1157" s="2"/>
      <c r="AD1157" s="2"/>
    </row>
    <row r="1158" spans="1:30">
      <c r="A1158" s="1" t="str">
        <f t="shared" si="310"/>
        <v>-rsta- : [ɹstæ]</v>
      </c>
      <c r="B1158" s="1">
        <f t="shared" si="309"/>
        <v>1</v>
      </c>
      <c r="C1158" s="1">
        <f t="shared" si="309"/>
        <v>0</v>
      </c>
      <c r="D1158" s="1">
        <f t="shared" si="309"/>
        <v>0</v>
      </c>
      <c r="E1158" s="7">
        <v>2</v>
      </c>
      <c r="F1158" s="9" t="s">
        <v>534</v>
      </c>
      <c r="G1158" s="3" t="e">
        <f t="shared" si="311"/>
        <v>#NAME?</v>
      </c>
      <c r="H1158" s="1" t="str">
        <f t="shared" si="312"/>
        <v>ɹstæ</v>
      </c>
      <c r="I1158" s="1" t="str">
        <f t="shared" si="313"/>
        <v>rsta</v>
      </c>
      <c r="J1158" s="10">
        <f t="shared" si="314"/>
        <v>4</v>
      </c>
      <c r="K1158" s="1">
        <f t="shared" si="315"/>
        <v>4</v>
      </c>
      <c r="L1158" s="10">
        <f t="shared" si="316"/>
        <v>4</v>
      </c>
      <c r="M1158" s="1" t="str">
        <f t="shared" si="317"/>
        <v>-rsta-</v>
      </c>
      <c r="N1158" s="1" t="str">
        <f t="shared" si="318"/>
        <v>[ɹstæ]</v>
      </c>
      <c r="O1158" s="3" t="e" cm="1">
        <f t="array" ref="O1158">SUM(_xlfn._xlws.FILTER($G$2:$G$2454,_xlfn.MAP($M$2:$M$2454,_xlfn.LAMBDA(_xlpm.x,_xlpm.x=$M1158))))</f>
        <v>#NAME?</v>
      </c>
      <c r="P1158" s="4" t="e">
        <f t="shared" si="319"/>
        <v>#NAME?</v>
      </c>
      <c r="Q1158" s="6" t="e" cm="1">
        <f t="array" ref="Q1158">SUM(_xlfn._xlws.FILTER($G$2:$G$2454,_xlfn.MAP($N$2:$N$2454,_xlfn.LAMBDA(_xlpm.x,_xlpm.x=$N1158))))</f>
        <v>#NAME?</v>
      </c>
      <c r="R1158" s="4" t="e">
        <f t="shared" si="320"/>
        <v>#NAME?</v>
      </c>
      <c r="S1158" s="4" t="e">
        <f t="shared" si="321"/>
        <v>#NAME?</v>
      </c>
      <c r="T1158" s="4" t="e">
        <f t="shared" si="322"/>
        <v>#NAME?</v>
      </c>
      <c r="U1158" s="4" t="e">
        <f t="shared" si="323"/>
        <v>#NAME?</v>
      </c>
      <c r="V1158" s="2"/>
      <c r="X1158" s="2"/>
      <c r="AC1158" s="2"/>
      <c r="AD1158" s="2"/>
    </row>
    <row r="1159" spans="1:30">
      <c r="A1159" s="1" t="str">
        <f t="shared" si="310"/>
        <v>-rstro- : [ɹstɹɑ]</v>
      </c>
      <c r="B1159" s="1">
        <f t="shared" si="309"/>
        <v>1</v>
      </c>
      <c r="C1159" s="1">
        <f t="shared" si="309"/>
        <v>0</v>
      </c>
      <c r="D1159" s="1">
        <f t="shared" si="309"/>
        <v>0</v>
      </c>
      <c r="E1159" s="7">
        <v>1</v>
      </c>
      <c r="F1159" s="9" t="s">
        <v>2373</v>
      </c>
      <c r="G1159" s="3" t="e">
        <f t="shared" si="311"/>
        <v>#NAME?</v>
      </c>
      <c r="H1159" s="4" t="str">
        <f t="shared" si="312"/>
        <v>ɹstɹɑ</v>
      </c>
      <c r="I1159" s="4" t="str">
        <f t="shared" si="313"/>
        <v>rstro</v>
      </c>
      <c r="J1159" s="10">
        <f t="shared" si="314"/>
        <v>5</v>
      </c>
      <c r="K1159" s="1">
        <f t="shared" si="315"/>
        <v>5</v>
      </c>
      <c r="L1159" s="10">
        <f t="shared" si="316"/>
        <v>5</v>
      </c>
      <c r="M1159" s="1" t="str">
        <f t="shared" si="317"/>
        <v>-rstro-</v>
      </c>
      <c r="N1159" s="1" t="str">
        <f t="shared" si="318"/>
        <v>[ɹstɹɑ]</v>
      </c>
      <c r="O1159" s="3" t="e" cm="1">
        <f t="array" ref="O1159">SUM(_xlfn._xlws.FILTER($G$2:$G$2454,_xlfn.MAP($M$2:$M$2454,_xlfn.LAMBDA(_xlpm.x,_xlpm.x=$M1159))))</f>
        <v>#NAME?</v>
      </c>
      <c r="P1159" s="4" t="e">
        <f t="shared" si="319"/>
        <v>#NAME?</v>
      </c>
      <c r="Q1159" s="6" t="e" cm="1">
        <f t="array" ref="Q1159">SUM(_xlfn._xlws.FILTER($G$2:$G$2454,_xlfn.MAP($N$2:$N$2454,_xlfn.LAMBDA(_xlpm.x,_xlpm.x=$N1159))))</f>
        <v>#NAME?</v>
      </c>
      <c r="R1159" s="4" t="e">
        <f t="shared" si="320"/>
        <v>#NAME?</v>
      </c>
      <c r="S1159" s="4" t="e">
        <f t="shared" si="321"/>
        <v>#NAME?</v>
      </c>
      <c r="T1159" s="4" t="e">
        <f t="shared" si="322"/>
        <v>#NAME?</v>
      </c>
      <c r="U1159" s="4" t="e">
        <f t="shared" si="323"/>
        <v>#NAME?</v>
      </c>
      <c r="V1159" s="2"/>
      <c r="X1159" s="2"/>
      <c r="AC1159" s="2"/>
      <c r="AD1159" s="2"/>
    </row>
    <row r="1160" spans="1:30">
      <c r="A1160" s="1" t="str">
        <f t="shared" si="310"/>
        <v>-rsty- : [ɹstɪ]</v>
      </c>
      <c r="B1160" s="1">
        <f t="shared" si="309"/>
        <v>1</v>
      </c>
      <c r="C1160" s="1">
        <f t="shared" si="309"/>
        <v>0</v>
      </c>
      <c r="D1160" s="1">
        <f t="shared" si="309"/>
        <v>0</v>
      </c>
      <c r="E1160" s="7">
        <v>1</v>
      </c>
      <c r="F1160" s="9" t="s">
        <v>1013</v>
      </c>
      <c r="G1160" s="3" t="e">
        <f t="shared" si="311"/>
        <v>#NAME?</v>
      </c>
      <c r="H1160" s="4" t="str">
        <f t="shared" si="312"/>
        <v>ɹstɪ</v>
      </c>
      <c r="I1160" s="4" t="str">
        <f t="shared" si="313"/>
        <v>rsty</v>
      </c>
      <c r="J1160" s="10">
        <f t="shared" si="314"/>
        <v>4</v>
      </c>
      <c r="K1160" s="1">
        <f t="shared" si="315"/>
        <v>4</v>
      </c>
      <c r="L1160" s="10">
        <f t="shared" si="316"/>
        <v>4</v>
      </c>
      <c r="M1160" s="1" t="str">
        <f t="shared" si="317"/>
        <v>-rsty-</v>
      </c>
      <c r="N1160" s="1" t="str">
        <f t="shared" si="318"/>
        <v>[ɹstɪ]</v>
      </c>
      <c r="O1160" s="3" t="e" cm="1">
        <f t="array" ref="O1160">SUM(_xlfn._xlws.FILTER($G$2:$G$2454,_xlfn.MAP($M$2:$M$2454,_xlfn.LAMBDA(_xlpm.x,_xlpm.x=$M1160))))</f>
        <v>#NAME?</v>
      </c>
      <c r="P1160" s="4" t="e">
        <f t="shared" si="319"/>
        <v>#NAME?</v>
      </c>
      <c r="Q1160" s="6" t="e" cm="1">
        <f t="array" ref="Q1160">SUM(_xlfn._xlws.FILTER($G$2:$G$2454,_xlfn.MAP($N$2:$N$2454,_xlfn.LAMBDA(_xlpm.x,_xlpm.x=$N1160))))</f>
        <v>#NAME?</v>
      </c>
      <c r="R1160" s="4" t="e">
        <f t="shared" si="320"/>
        <v>#NAME?</v>
      </c>
      <c r="S1160" s="4" t="e">
        <f t="shared" si="321"/>
        <v>#NAME?</v>
      </c>
      <c r="T1160" s="4" t="e">
        <f t="shared" si="322"/>
        <v>#NAME?</v>
      </c>
      <c r="U1160" s="4" t="e">
        <f t="shared" si="323"/>
        <v>#NAME?</v>
      </c>
      <c r="V1160" s="2"/>
      <c r="X1160" s="2"/>
      <c r="AC1160" s="2"/>
      <c r="AD1160" s="2"/>
    </row>
    <row r="1161" spans="1:30">
      <c r="A1161" s="1" t="str">
        <f t="shared" si="310"/>
        <v>-rsua- : [ɹsweɪ]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535</v>
      </c>
      <c r="G1161" s="3" t="e">
        <f t="shared" si="311"/>
        <v>#NAME?</v>
      </c>
      <c r="H1161" s="4" t="str">
        <f t="shared" si="312"/>
        <v>ɹsweɪ</v>
      </c>
      <c r="I1161" s="4" t="str">
        <f t="shared" si="313"/>
        <v>rsua</v>
      </c>
      <c r="J1161" s="10">
        <f t="shared" si="314"/>
        <v>5</v>
      </c>
      <c r="K1161" s="1">
        <f t="shared" si="315"/>
        <v>4</v>
      </c>
      <c r="L1161" s="10">
        <f t="shared" si="316"/>
        <v>5</v>
      </c>
      <c r="M1161" s="1" t="str">
        <f t="shared" si="317"/>
        <v>-rsua-</v>
      </c>
      <c r="N1161" s="1" t="str">
        <f t="shared" si="318"/>
        <v>[ɹsweɪ]</v>
      </c>
      <c r="O1161" s="3" t="e" cm="1">
        <f t="array" ref="O1161">SUM(_xlfn._xlws.FILTER($G$2:$G$2454,_xlfn.MAP($M$2:$M$2454,_xlfn.LAMBDA(_xlpm.x,_xlpm.x=$M1161))))</f>
        <v>#NAME?</v>
      </c>
      <c r="P1161" s="4" t="e">
        <f t="shared" si="319"/>
        <v>#NAME?</v>
      </c>
      <c r="Q1161" s="6" t="e" cm="1">
        <f t="array" ref="Q1161">SUM(_xlfn._xlws.FILTER($G$2:$G$2454,_xlfn.MAP($N$2:$N$2454,_xlfn.LAMBDA(_xlpm.x,_xlpm.x=$N1161))))</f>
        <v>#NAME?</v>
      </c>
      <c r="R1161" s="4" t="e">
        <f t="shared" si="320"/>
        <v>#NAME?</v>
      </c>
      <c r="S1161" s="4" t="e">
        <f t="shared" si="321"/>
        <v>#NAME?</v>
      </c>
      <c r="T1161" s="4" t="e">
        <f t="shared" si="322"/>
        <v>#NAME?</v>
      </c>
      <c r="U1161" s="4" t="e">
        <f t="shared" si="323"/>
        <v>#NAME?</v>
      </c>
      <c r="V1161" s="2"/>
      <c r="X1161" s="2"/>
      <c r="AC1161" s="2"/>
      <c r="AD1161" s="2"/>
    </row>
    <row r="1162" spans="1:30">
      <c r="A1162" s="1" t="str">
        <f t="shared" si="310"/>
        <v>-rt- : [ɹt]</v>
      </c>
      <c r="B1162" s="1">
        <f t="shared" ref="B1162:D1181" si="324">_xlfn.LET(_xlpm.d,$F1162,_xlpm.k,_xlfn.CONCAT(LEFT(TRIM(B$1),1),"*"),COUNTIF(_xlpm.d,_xlpm.k))</f>
        <v>1</v>
      </c>
      <c r="C1162" s="1">
        <f t="shared" si="324"/>
        <v>0</v>
      </c>
      <c r="D1162" s="1">
        <f t="shared" si="324"/>
        <v>0</v>
      </c>
      <c r="E1162" s="7">
        <v>29</v>
      </c>
      <c r="F1162" s="9" t="s">
        <v>355</v>
      </c>
      <c r="G1162" s="3" t="e">
        <f t="shared" si="311"/>
        <v>#NAME?</v>
      </c>
      <c r="H1162" s="4" t="str">
        <f t="shared" si="312"/>
        <v>ɹt</v>
      </c>
      <c r="I1162" s="4" t="str">
        <f t="shared" si="313"/>
        <v>rt</v>
      </c>
      <c r="J1162" s="10">
        <f t="shared" si="314"/>
        <v>2</v>
      </c>
      <c r="K1162" s="1">
        <f t="shared" si="315"/>
        <v>2</v>
      </c>
      <c r="L1162" s="10">
        <f t="shared" si="316"/>
        <v>2</v>
      </c>
      <c r="M1162" s="1" t="str">
        <f t="shared" si="317"/>
        <v>-rt-</v>
      </c>
      <c r="N1162" s="1" t="str">
        <f t="shared" si="318"/>
        <v>[ɹt]</v>
      </c>
      <c r="O1162" s="3" t="e" cm="1">
        <f t="array" ref="O1162">SUM(_xlfn._xlws.FILTER($G$2:$G$2454,_xlfn.MAP($M$2:$M$2454,_xlfn.LAMBDA(_xlpm.x,_xlpm.x=$M1162))))</f>
        <v>#NAME?</v>
      </c>
      <c r="P1162" s="4" t="e">
        <f t="shared" si="319"/>
        <v>#NAME?</v>
      </c>
      <c r="Q1162" s="6" t="e" cm="1">
        <f t="array" ref="Q1162">SUM(_xlfn._xlws.FILTER($G$2:$G$2454,_xlfn.MAP($N$2:$N$2454,_xlfn.LAMBDA(_xlpm.x,_xlpm.x=$N1162))))</f>
        <v>#NAME?</v>
      </c>
      <c r="R1162" s="4" t="e">
        <f t="shared" si="320"/>
        <v>#NAME?</v>
      </c>
      <c r="S1162" s="4" t="e">
        <f t="shared" si="321"/>
        <v>#NAME?</v>
      </c>
      <c r="T1162" s="4" t="e">
        <f t="shared" si="322"/>
        <v>#NAME?</v>
      </c>
      <c r="U1162" s="4" t="e">
        <f t="shared" si="323"/>
        <v>#NAME?</v>
      </c>
      <c r="V1162" s="2"/>
      <c r="X1162" s="2"/>
      <c r="AC1162" s="2"/>
      <c r="AD1162" s="2"/>
    </row>
    <row r="1163" spans="1:30">
      <c r="A1163" s="1" t="str">
        <f t="shared" si="310"/>
        <v>-rten- : [ɹtn]</v>
      </c>
      <c r="B1163" s="1">
        <f t="shared" si="324"/>
        <v>1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769</v>
      </c>
      <c r="G1163" s="3" t="e">
        <f t="shared" si="311"/>
        <v>#NAME?</v>
      </c>
      <c r="H1163" s="4" t="str">
        <f t="shared" si="312"/>
        <v>ɹtn</v>
      </c>
      <c r="I1163" s="4" t="str">
        <f t="shared" si="313"/>
        <v>rten</v>
      </c>
      <c r="J1163" s="10">
        <f t="shared" si="314"/>
        <v>3</v>
      </c>
      <c r="K1163" s="1">
        <f t="shared" si="315"/>
        <v>4</v>
      </c>
      <c r="L1163" s="10">
        <f t="shared" si="316"/>
        <v>4</v>
      </c>
      <c r="M1163" s="1" t="str">
        <f t="shared" si="317"/>
        <v>-rten-</v>
      </c>
      <c r="N1163" s="1" t="str">
        <f t="shared" si="318"/>
        <v>[ɹtn]</v>
      </c>
      <c r="O1163" s="3" t="e" cm="1">
        <f t="array" ref="O1163">SUM(_xlfn._xlws.FILTER($G$2:$G$2454,_xlfn.MAP($M$2:$M$2454,_xlfn.LAMBDA(_xlpm.x,_xlpm.x=$M1163))))</f>
        <v>#NAME?</v>
      </c>
      <c r="P1163" s="4" t="e">
        <f t="shared" si="319"/>
        <v>#NAME?</v>
      </c>
      <c r="Q1163" s="6" t="e" cm="1">
        <f t="array" ref="Q1163">SUM(_xlfn._xlws.FILTER($G$2:$G$2454,_xlfn.MAP($N$2:$N$2454,_xlfn.LAMBDA(_xlpm.x,_xlpm.x=$N1163))))</f>
        <v>#NAME?</v>
      </c>
      <c r="R1163" s="4" t="e">
        <f t="shared" si="320"/>
        <v>#NAME?</v>
      </c>
      <c r="S1163" s="4" t="e">
        <f t="shared" si="321"/>
        <v>#NAME?</v>
      </c>
      <c r="T1163" s="4" t="e">
        <f t="shared" si="322"/>
        <v>#NAME?</v>
      </c>
      <c r="U1163" s="4" t="e">
        <f t="shared" si="323"/>
        <v>#NAME?</v>
      </c>
      <c r="V1163" s="2"/>
      <c r="X1163" s="2"/>
      <c r="AC1163" s="2"/>
      <c r="AD1163" s="2"/>
    </row>
    <row r="1164" spans="1:30">
      <c r="A1164" s="1" t="str">
        <f t="shared" si="310"/>
        <v>-rth- : [ɹθ]</v>
      </c>
      <c r="B1164" s="1">
        <f t="shared" si="324"/>
        <v>1</v>
      </c>
      <c r="C1164" s="1">
        <f t="shared" si="324"/>
        <v>0</v>
      </c>
      <c r="D1164" s="1">
        <f t="shared" si="324"/>
        <v>0</v>
      </c>
      <c r="E1164" s="7">
        <v>8</v>
      </c>
      <c r="F1164" s="9" t="s">
        <v>380</v>
      </c>
      <c r="G1164" s="3" t="e">
        <f t="shared" si="311"/>
        <v>#NAME?</v>
      </c>
      <c r="H1164" s="1" t="str">
        <f t="shared" si="312"/>
        <v>ɹθ</v>
      </c>
      <c r="I1164" s="1" t="str">
        <f t="shared" si="313"/>
        <v>rth</v>
      </c>
      <c r="J1164" s="10">
        <f t="shared" si="314"/>
        <v>2</v>
      </c>
      <c r="K1164" s="1">
        <f t="shared" si="315"/>
        <v>3</v>
      </c>
      <c r="L1164" s="10">
        <f t="shared" si="316"/>
        <v>3</v>
      </c>
      <c r="M1164" s="1" t="str">
        <f t="shared" si="317"/>
        <v>-rth-</v>
      </c>
      <c r="N1164" s="1" t="str">
        <f t="shared" si="318"/>
        <v>[ɹθ]</v>
      </c>
      <c r="O1164" s="3" t="e" cm="1">
        <f t="array" ref="O1164">SUM(_xlfn._xlws.FILTER($G$2:$G$2454,_xlfn.MAP($M$2:$M$2454,_xlfn.LAMBDA(_xlpm.x,_xlpm.x=$M1164))))</f>
        <v>#NAME?</v>
      </c>
      <c r="P1164" s="4" t="e">
        <f t="shared" si="319"/>
        <v>#NAME?</v>
      </c>
      <c r="Q1164" s="6" t="e" cm="1">
        <f t="array" ref="Q1164">SUM(_xlfn._xlws.FILTER($G$2:$G$2454,_xlfn.MAP($N$2:$N$2454,_xlfn.LAMBDA(_xlpm.x,_xlpm.x=$N1164))))</f>
        <v>#NAME?</v>
      </c>
      <c r="R1164" s="4" t="e">
        <f t="shared" si="320"/>
        <v>#NAME?</v>
      </c>
      <c r="S1164" s="4" t="e">
        <f t="shared" si="321"/>
        <v>#NAME?</v>
      </c>
      <c r="T1164" s="4" t="e">
        <f t="shared" si="322"/>
        <v>#NAME?</v>
      </c>
      <c r="U1164" s="4" t="e">
        <f t="shared" si="323"/>
        <v>#NAME?</v>
      </c>
      <c r="V1164" s="2"/>
      <c r="X1164" s="2"/>
      <c r="AC1164" s="2"/>
      <c r="AD1164" s="2"/>
    </row>
    <row r="1165" spans="1:30">
      <c r="A1165" s="1" t="str">
        <f t="shared" si="310"/>
        <v>-rtho- : [ɹθɑ]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1</v>
      </c>
      <c r="F1165" s="9" t="s">
        <v>2434</v>
      </c>
      <c r="G1165" s="3" t="e">
        <f t="shared" si="311"/>
        <v>#NAME?</v>
      </c>
      <c r="H1165" s="4" t="str">
        <f t="shared" si="312"/>
        <v>ɹθɑ</v>
      </c>
      <c r="I1165" s="4" t="str">
        <f t="shared" si="313"/>
        <v>rtho</v>
      </c>
      <c r="J1165" s="10">
        <f t="shared" si="314"/>
        <v>3</v>
      </c>
      <c r="K1165" s="1">
        <f t="shared" si="315"/>
        <v>4</v>
      </c>
      <c r="L1165" s="10">
        <f t="shared" si="316"/>
        <v>4</v>
      </c>
      <c r="M1165" s="1" t="str">
        <f t="shared" si="317"/>
        <v>-rtho-</v>
      </c>
      <c r="N1165" s="1" t="str">
        <f t="shared" si="318"/>
        <v>[ɹθɑ]</v>
      </c>
      <c r="O1165" s="3" t="e" cm="1">
        <f t="array" ref="O1165">SUM(_xlfn._xlws.FILTER($G$2:$G$2454,_xlfn.MAP($M$2:$M$2454,_xlfn.LAMBDA(_xlpm.x,_xlpm.x=$M1165))))</f>
        <v>#NAME?</v>
      </c>
      <c r="P1165" s="4" t="e">
        <f t="shared" si="319"/>
        <v>#NAME?</v>
      </c>
      <c r="Q1165" s="6" t="e" cm="1">
        <f t="array" ref="Q1165">SUM(_xlfn._xlws.FILTER($G$2:$G$2454,_xlfn.MAP($N$2:$N$2454,_xlfn.LAMBDA(_xlpm.x,_xlpm.x=$N1165))))</f>
        <v>#NAME?</v>
      </c>
      <c r="R1165" s="4" t="e">
        <f t="shared" si="320"/>
        <v>#NAME?</v>
      </c>
      <c r="S1165" s="4" t="e">
        <f t="shared" si="321"/>
        <v>#NAME?</v>
      </c>
      <c r="T1165" s="4" t="e">
        <f t="shared" si="322"/>
        <v>#NAME?</v>
      </c>
      <c r="U1165" s="4" t="e">
        <f t="shared" si="323"/>
        <v>#NAME?</v>
      </c>
      <c r="V1165" s="2"/>
      <c r="X1165" s="2"/>
      <c r="AC1165" s="2"/>
      <c r="AD1165" s="2"/>
    </row>
    <row r="1166" spans="1:30">
      <c r="A1166" s="1" t="str">
        <f t="shared" si="310"/>
        <v>-rthou- : [ɹθaʊ]</v>
      </c>
      <c r="B1166" s="1">
        <f t="shared" si="324"/>
        <v>1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2420</v>
      </c>
      <c r="G1166" s="3" t="e">
        <f t="shared" si="311"/>
        <v>#NAME?</v>
      </c>
      <c r="H1166" s="4" t="str">
        <f t="shared" si="312"/>
        <v>ɹθaʊ</v>
      </c>
      <c r="I1166" s="4" t="str">
        <f t="shared" si="313"/>
        <v>rthou</v>
      </c>
      <c r="J1166" s="10">
        <f t="shared" si="314"/>
        <v>4</v>
      </c>
      <c r="K1166" s="1">
        <f t="shared" si="315"/>
        <v>5</v>
      </c>
      <c r="L1166" s="10">
        <f t="shared" si="316"/>
        <v>5</v>
      </c>
      <c r="M1166" s="1" t="str">
        <f t="shared" si="317"/>
        <v>-rthou-</v>
      </c>
      <c r="N1166" s="1" t="str">
        <f t="shared" si="318"/>
        <v>[ɹθaʊ]</v>
      </c>
      <c r="O1166" s="3" t="e" cm="1">
        <f t="array" ref="O1166">SUM(_xlfn._xlws.FILTER($G$2:$G$2454,_xlfn.MAP($M$2:$M$2454,_xlfn.LAMBDA(_xlpm.x,_xlpm.x=$M1166))))</f>
        <v>#NAME?</v>
      </c>
      <c r="P1166" s="4" t="e">
        <f t="shared" si="319"/>
        <v>#NAME?</v>
      </c>
      <c r="Q1166" s="6" t="e" cm="1">
        <f t="array" ref="Q1166">SUM(_xlfn._xlws.FILTER($G$2:$G$2454,_xlfn.MAP($N$2:$N$2454,_xlfn.LAMBDA(_xlpm.x,_xlpm.x=$N1166))))</f>
        <v>#NAME?</v>
      </c>
      <c r="R1166" s="4" t="e">
        <f t="shared" si="320"/>
        <v>#NAME?</v>
      </c>
      <c r="S1166" s="4" t="e">
        <f t="shared" si="321"/>
        <v>#NAME?</v>
      </c>
      <c r="T1166" s="4" t="e">
        <f t="shared" si="322"/>
        <v>#NAME?</v>
      </c>
      <c r="U1166" s="4" t="e">
        <f t="shared" si="323"/>
        <v>#NAME?</v>
      </c>
      <c r="V1166" s="2"/>
      <c r="X1166" s="2"/>
      <c r="AC1166" s="2"/>
      <c r="AD1166" s="2"/>
    </row>
    <row r="1167" spans="1:30">
      <c r="A1167" s="1" t="str">
        <f t="shared" si="310"/>
        <v>-rthrow- : [ɹθɹoʊ]</v>
      </c>
      <c r="B1167" s="1">
        <f t="shared" si="324"/>
        <v>1</v>
      </c>
      <c r="C1167" s="1">
        <f t="shared" si="324"/>
        <v>0</v>
      </c>
      <c r="D1167" s="1">
        <f t="shared" si="324"/>
        <v>0</v>
      </c>
      <c r="E1167" s="7">
        <v>1</v>
      </c>
      <c r="F1167" s="9" t="s">
        <v>2435</v>
      </c>
      <c r="G1167" s="3" t="e">
        <f t="shared" si="311"/>
        <v>#NAME?</v>
      </c>
      <c r="H1167" s="4" t="str">
        <f t="shared" si="312"/>
        <v>ɹθɹoʊ</v>
      </c>
      <c r="I1167" s="4" t="str">
        <f t="shared" si="313"/>
        <v>rthrow</v>
      </c>
      <c r="J1167" s="10">
        <f t="shared" si="314"/>
        <v>5</v>
      </c>
      <c r="K1167" s="1">
        <f t="shared" si="315"/>
        <v>6</v>
      </c>
      <c r="L1167" s="10">
        <f t="shared" si="316"/>
        <v>6</v>
      </c>
      <c r="M1167" s="1" t="str">
        <f t="shared" si="317"/>
        <v>-rthrow-</v>
      </c>
      <c r="N1167" s="1" t="str">
        <f t="shared" si="318"/>
        <v>[ɹθɹoʊ]</v>
      </c>
      <c r="O1167" s="3" t="e" cm="1">
        <f t="array" ref="O1167">SUM(_xlfn._xlws.FILTER($G$2:$G$2454,_xlfn.MAP($M$2:$M$2454,_xlfn.LAMBDA(_xlpm.x,_xlpm.x=$M1167))))</f>
        <v>#NAME?</v>
      </c>
      <c r="P1167" s="4" t="e">
        <f t="shared" si="319"/>
        <v>#NAME?</v>
      </c>
      <c r="Q1167" s="6" t="e" cm="1">
        <f t="array" ref="Q1167">SUM(_xlfn._xlws.FILTER($G$2:$G$2454,_xlfn.MAP($N$2:$N$2454,_xlfn.LAMBDA(_xlpm.x,_xlpm.x=$N1167))))</f>
        <v>#NAME?</v>
      </c>
      <c r="R1167" s="4" t="e">
        <f t="shared" si="320"/>
        <v>#NAME?</v>
      </c>
      <c r="S1167" s="4" t="e">
        <f t="shared" si="321"/>
        <v>#NAME?</v>
      </c>
      <c r="T1167" s="4" t="e">
        <f t="shared" si="322"/>
        <v>#NAME?</v>
      </c>
      <c r="U1167" s="4" t="e">
        <f t="shared" si="323"/>
        <v>#NAME?</v>
      </c>
      <c r="V1167" s="2"/>
      <c r="X1167" s="2"/>
      <c r="AC1167" s="2"/>
      <c r="AD1167" s="2"/>
    </row>
    <row r="1168" spans="1:30">
      <c r="A1168" s="1" t="str">
        <f t="shared" si="310"/>
        <v>-rthy- : [ɹðɪ]</v>
      </c>
      <c r="B1168" s="1">
        <f t="shared" si="324"/>
        <v>1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770</v>
      </c>
      <c r="G1168" s="3" t="e">
        <f t="shared" si="311"/>
        <v>#NAME?</v>
      </c>
      <c r="H1168" s="4" t="str">
        <f t="shared" si="312"/>
        <v>ɹðɪ</v>
      </c>
      <c r="I1168" s="4" t="str">
        <f t="shared" si="313"/>
        <v>rthy</v>
      </c>
      <c r="J1168" s="10">
        <f t="shared" si="314"/>
        <v>3</v>
      </c>
      <c r="K1168" s="1">
        <f t="shared" si="315"/>
        <v>4</v>
      </c>
      <c r="L1168" s="10">
        <f t="shared" si="316"/>
        <v>4</v>
      </c>
      <c r="M1168" s="1" t="str">
        <f t="shared" si="317"/>
        <v>-rthy-</v>
      </c>
      <c r="N1168" s="1" t="str">
        <f t="shared" si="318"/>
        <v>[ɹðɪ]</v>
      </c>
      <c r="O1168" s="3" t="e" cm="1">
        <f t="array" ref="O1168">SUM(_xlfn._xlws.FILTER($G$2:$G$2454,_xlfn.MAP($M$2:$M$2454,_xlfn.LAMBDA(_xlpm.x,_xlpm.x=$M1168))))</f>
        <v>#NAME?</v>
      </c>
      <c r="P1168" s="4" t="e">
        <f t="shared" si="319"/>
        <v>#NAME?</v>
      </c>
      <c r="Q1168" s="6" t="e" cm="1">
        <f t="array" ref="Q1168">SUM(_xlfn._xlws.FILTER($G$2:$G$2454,_xlfn.MAP($N$2:$N$2454,_xlfn.LAMBDA(_xlpm.x,_xlpm.x=$N1168))))</f>
        <v>#NAME?</v>
      </c>
      <c r="R1168" s="4" t="e">
        <f t="shared" si="320"/>
        <v>#NAME?</v>
      </c>
      <c r="S1168" s="4" t="e">
        <f t="shared" si="321"/>
        <v>#NAME?</v>
      </c>
      <c r="T1168" s="4" t="e">
        <f t="shared" si="322"/>
        <v>#NAME?</v>
      </c>
      <c r="U1168" s="4" t="e">
        <f t="shared" si="323"/>
        <v>#NAME?</v>
      </c>
      <c r="V1168" s="2"/>
      <c r="X1168" s="2"/>
      <c r="AC1168" s="2"/>
      <c r="AD1168" s="2"/>
    </row>
    <row r="1169" spans="1:30">
      <c r="A1169" s="1" t="str">
        <f t="shared" si="310"/>
        <v>-rtme- : [ɹtmə]</v>
      </c>
      <c r="B1169" s="1">
        <f t="shared" si="324"/>
        <v>1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771</v>
      </c>
      <c r="G1169" s="3" t="e">
        <f t="shared" si="311"/>
        <v>#NAME?</v>
      </c>
      <c r="H1169" s="1" t="str">
        <f t="shared" si="312"/>
        <v>ɹtmə</v>
      </c>
      <c r="I1169" s="1" t="str">
        <f t="shared" si="313"/>
        <v>rtme</v>
      </c>
      <c r="J1169" s="10">
        <f t="shared" si="314"/>
        <v>4</v>
      </c>
      <c r="K1169" s="1">
        <f t="shared" si="315"/>
        <v>4</v>
      </c>
      <c r="L1169" s="10">
        <f t="shared" si="316"/>
        <v>4</v>
      </c>
      <c r="M1169" s="1" t="str">
        <f t="shared" si="317"/>
        <v>-rtme-</v>
      </c>
      <c r="N1169" s="1" t="str">
        <f t="shared" si="318"/>
        <v>[ɹtmə]</v>
      </c>
      <c r="O1169" s="3" t="e" cm="1">
        <f t="array" ref="O1169">SUM(_xlfn._xlws.FILTER($G$2:$G$2454,_xlfn.MAP($M$2:$M$2454,_xlfn.LAMBDA(_xlpm.x,_xlpm.x=$M1169))))</f>
        <v>#NAME?</v>
      </c>
      <c r="P1169" s="4" t="e">
        <f t="shared" si="319"/>
        <v>#NAME?</v>
      </c>
      <c r="Q1169" s="6" t="e" cm="1">
        <f t="array" ref="Q1169">SUM(_xlfn._xlws.FILTER($G$2:$G$2454,_xlfn.MAP($N$2:$N$2454,_xlfn.LAMBDA(_xlpm.x,_xlpm.x=$N1169))))</f>
        <v>#NAME?</v>
      </c>
      <c r="R1169" s="4" t="e">
        <f t="shared" si="320"/>
        <v>#NAME?</v>
      </c>
      <c r="S1169" s="4" t="e">
        <f t="shared" si="321"/>
        <v>#NAME?</v>
      </c>
      <c r="T1169" s="4" t="e">
        <f t="shared" si="322"/>
        <v>#NAME?</v>
      </c>
      <c r="U1169" s="4" t="e">
        <f t="shared" si="323"/>
        <v>#NAME?</v>
      </c>
      <c r="V1169" s="2"/>
      <c r="X1169" s="2"/>
      <c r="AC1169" s="2"/>
      <c r="AD1169" s="2"/>
    </row>
    <row r="1170" spans="1:30">
      <c r="A1170" s="1" t="str">
        <f t="shared" si="310"/>
        <v>-rtne- : [ɹtnə]</v>
      </c>
      <c r="B1170" s="1">
        <f t="shared" si="324"/>
        <v>1</v>
      </c>
      <c r="C1170" s="1">
        <f t="shared" si="324"/>
        <v>0</v>
      </c>
      <c r="D1170" s="1">
        <f t="shared" si="324"/>
        <v>0</v>
      </c>
      <c r="E1170" s="7">
        <v>2</v>
      </c>
      <c r="F1170" s="9" t="s">
        <v>536</v>
      </c>
      <c r="G1170" s="3" t="e">
        <f t="shared" si="311"/>
        <v>#NAME?</v>
      </c>
      <c r="H1170" s="4" t="str">
        <f t="shared" si="312"/>
        <v>ɹtnə</v>
      </c>
      <c r="I1170" s="4" t="str">
        <f t="shared" si="313"/>
        <v>rtne</v>
      </c>
      <c r="J1170" s="10">
        <f t="shared" si="314"/>
        <v>4</v>
      </c>
      <c r="K1170" s="1">
        <f t="shared" si="315"/>
        <v>4</v>
      </c>
      <c r="L1170" s="10">
        <f t="shared" si="316"/>
        <v>4</v>
      </c>
      <c r="M1170" s="1" t="str">
        <f t="shared" si="317"/>
        <v>-rtne-</v>
      </c>
      <c r="N1170" s="1" t="str">
        <f t="shared" si="318"/>
        <v>[ɹtnə]</v>
      </c>
      <c r="O1170" s="3" t="e" cm="1">
        <f t="array" ref="O1170">SUM(_xlfn._xlws.FILTER($G$2:$G$2454,_xlfn.MAP($M$2:$M$2454,_xlfn.LAMBDA(_xlpm.x,_xlpm.x=$M1170))))</f>
        <v>#NAME?</v>
      </c>
      <c r="P1170" s="4" t="e">
        <f t="shared" si="319"/>
        <v>#NAME?</v>
      </c>
      <c r="Q1170" s="6" t="e" cm="1">
        <f t="array" ref="Q1170">SUM(_xlfn._xlws.FILTER($G$2:$G$2454,_xlfn.MAP($N$2:$N$2454,_xlfn.LAMBDA(_xlpm.x,_xlpm.x=$N1170))))</f>
        <v>#NAME?</v>
      </c>
      <c r="R1170" s="4" t="e">
        <f t="shared" si="320"/>
        <v>#NAME?</v>
      </c>
      <c r="S1170" s="4" t="e">
        <f t="shared" si="321"/>
        <v>#NAME?</v>
      </c>
      <c r="T1170" s="4" t="e">
        <f t="shared" si="322"/>
        <v>#NAME?</v>
      </c>
      <c r="U1170" s="4" t="e">
        <f t="shared" si="323"/>
        <v>#NAME?</v>
      </c>
      <c r="V1170" s="2"/>
      <c r="X1170" s="2"/>
      <c r="AC1170" s="2"/>
      <c r="AD1170" s="2"/>
    </row>
    <row r="1171" spans="1:30">
      <c r="A1171" s="1" t="str">
        <f t="shared" si="310"/>
        <v>-rto- : [ɹtɔ]</v>
      </c>
      <c r="B1171" s="1">
        <f t="shared" si="324"/>
        <v>1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2378</v>
      </c>
      <c r="G1171" s="3" t="e">
        <f t="shared" si="311"/>
        <v>#NAME?</v>
      </c>
      <c r="H1171" s="4" t="str">
        <f t="shared" si="312"/>
        <v>ɹtɔ</v>
      </c>
      <c r="I1171" s="4" t="str">
        <f t="shared" si="313"/>
        <v>rto</v>
      </c>
      <c r="J1171" s="10">
        <f t="shared" si="314"/>
        <v>3</v>
      </c>
      <c r="K1171" s="1">
        <f t="shared" si="315"/>
        <v>3</v>
      </c>
      <c r="L1171" s="10">
        <f t="shared" si="316"/>
        <v>3</v>
      </c>
      <c r="M1171" s="1" t="str">
        <f t="shared" si="317"/>
        <v>-rto-</v>
      </c>
      <c r="N1171" s="1" t="str">
        <f t="shared" si="318"/>
        <v>[ɹtɔ]</v>
      </c>
      <c r="O1171" s="3" t="e" cm="1">
        <f t="array" ref="O1171">SUM(_xlfn._xlws.FILTER($G$2:$G$2454,_xlfn.MAP($M$2:$M$2454,_xlfn.LAMBDA(_xlpm.x,_xlpm.x=$M1171))))</f>
        <v>#NAME?</v>
      </c>
      <c r="P1171" s="4" t="e">
        <f t="shared" si="319"/>
        <v>#NAME?</v>
      </c>
      <c r="Q1171" s="6" t="e" cm="1">
        <f t="array" ref="Q1171">SUM(_xlfn._xlws.FILTER($G$2:$G$2454,_xlfn.MAP($N$2:$N$2454,_xlfn.LAMBDA(_xlpm.x,_xlpm.x=$N1171))))</f>
        <v>#NAME?</v>
      </c>
      <c r="R1171" s="4" t="e">
        <f t="shared" si="320"/>
        <v>#NAME?</v>
      </c>
      <c r="S1171" s="4" t="e">
        <f t="shared" si="321"/>
        <v>#NAME?</v>
      </c>
      <c r="T1171" s="4" t="e">
        <f t="shared" si="322"/>
        <v>#NAME?</v>
      </c>
      <c r="U1171" s="4" t="e">
        <f t="shared" si="323"/>
        <v>#NAME?</v>
      </c>
      <c r="V1171" s="2"/>
      <c r="X1171" s="2"/>
      <c r="AC1171" s="2"/>
      <c r="AD1171" s="2"/>
    </row>
    <row r="1172" spans="1:30">
      <c r="A1172" s="1" t="str">
        <f t="shared" si="310"/>
        <v>-rtra- : [ɹtɹə]</v>
      </c>
      <c r="B1172" s="1">
        <f t="shared" si="324"/>
        <v>1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2379</v>
      </c>
      <c r="G1172" s="3" t="e">
        <f t="shared" si="311"/>
        <v>#NAME?</v>
      </c>
      <c r="H1172" s="4" t="str">
        <f t="shared" si="312"/>
        <v>ɹtɹə</v>
      </c>
      <c r="I1172" s="4" t="str">
        <f t="shared" si="313"/>
        <v>rtra</v>
      </c>
      <c r="J1172" s="10">
        <f t="shared" si="314"/>
        <v>4</v>
      </c>
      <c r="K1172" s="1">
        <f t="shared" si="315"/>
        <v>4</v>
      </c>
      <c r="L1172" s="10">
        <f t="shared" si="316"/>
        <v>4</v>
      </c>
      <c r="M1172" s="1" t="str">
        <f t="shared" si="317"/>
        <v>-rtra-</v>
      </c>
      <c r="N1172" s="1" t="str">
        <f t="shared" si="318"/>
        <v>[ɹtɹə]</v>
      </c>
      <c r="O1172" s="3" t="e" cm="1">
        <f t="array" ref="O1172">SUM(_xlfn._xlws.FILTER($G$2:$G$2454,_xlfn.MAP($M$2:$M$2454,_xlfn.LAMBDA(_xlpm.x,_xlpm.x=$M1172))))</f>
        <v>#NAME?</v>
      </c>
      <c r="P1172" s="4" t="e">
        <f t="shared" si="319"/>
        <v>#NAME?</v>
      </c>
      <c r="Q1172" s="6" t="e" cm="1">
        <f t="array" ref="Q1172">SUM(_xlfn._xlws.FILTER($G$2:$G$2454,_xlfn.MAP($N$2:$N$2454,_xlfn.LAMBDA(_xlpm.x,_xlpm.x=$N1172))))</f>
        <v>#NAME?</v>
      </c>
      <c r="R1172" s="4" t="e">
        <f t="shared" si="320"/>
        <v>#NAME?</v>
      </c>
      <c r="S1172" s="4" t="e">
        <f t="shared" si="321"/>
        <v>#NAME?</v>
      </c>
      <c r="T1172" s="4" t="e">
        <f t="shared" si="322"/>
        <v>#NAME?</v>
      </c>
      <c r="U1172" s="4" t="e">
        <f t="shared" si="323"/>
        <v>#NAME?</v>
      </c>
      <c r="V1172" s="2"/>
      <c r="X1172" s="2"/>
      <c r="AC1172" s="2"/>
      <c r="AD1172" s="2"/>
    </row>
    <row r="1173" spans="1:30">
      <c r="A1173" s="1" t="str">
        <f t="shared" si="310"/>
        <v>-rts- : [ɹts]</v>
      </c>
      <c r="B1173" s="1">
        <f t="shared" si="324"/>
        <v>1</v>
      </c>
      <c r="C1173" s="1">
        <f t="shared" si="324"/>
        <v>0</v>
      </c>
      <c r="D1173" s="1">
        <f t="shared" si="324"/>
        <v>0</v>
      </c>
      <c r="E1173" s="7">
        <v>6</v>
      </c>
      <c r="F1173" s="9" t="s">
        <v>392</v>
      </c>
      <c r="G1173" s="3" t="e">
        <f t="shared" si="311"/>
        <v>#NAME?</v>
      </c>
      <c r="H1173" s="1" t="str">
        <f t="shared" si="312"/>
        <v>ɹts</v>
      </c>
      <c r="I1173" s="1" t="str">
        <f t="shared" si="313"/>
        <v>rts</v>
      </c>
      <c r="J1173" s="10">
        <f t="shared" si="314"/>
        <v>3</v>
      </c>
      <c r="K1173" s="1">
        <f t="shared" si="315"/>
        <v>3</v>
      </c>
      <c r="L1173" s="10">
        <f t="shared" si="316"/>
        <v>3</v>
      </c>
      <c r="M1173" s="1" t="str">
        <f t="shared" si="317"/>
        <v>-rts-</v>
      </c>
      <c r="N1173" s="1" t="str">
        <f t="shared" si="318"/>
        <v>[ɹts]</v>
      </c>
      <c r="O1173" s="3" t="e" cm="1">
        <f t="array" ref="O1173">SUM(_xlfn._xlws.FILTER($G$2:$G$2454,_xlfn.MAP($M$2:$M$2454,_xlfn.LAMBDA(_xlpm.x,_xlpm.x=$M1173))))</f>
        <v>#NAME?</v>
      </c>
      <c r="P1173" s="4" t="e">
        <f t="shared" si="319"/>
        <v>#NAME?</v>
      </c>
      <c r="Q1173" s="6" t="e" cm="1">
        <f t="array" ref="Q1173">SUM(_xlfn._xlws.FILTER($G$2:$G$2454,_xlfn.MAP($N$2:$N$2454,_xlfn.LAMBDA(_xlpm.x,_xlpm.x=$N1173))))</f>
        <v>#NAME?</v>
      </c>
      <c r="R1173" s="4" t="e">
        <f t="shared" si="320"/>
        <v>#NAME?</v>
      </c>
      <c r="S1173" s="4" t="e">
        <f t="shared" si="321"/>
        <v>#NAME?</v>
      </c>
      <c r="T1173" s="4" t="e">
        <f t="shared" si="322"/>
        <v>#NAME?</v>
      </c>
      <c r="U1173" s="4" t="e">
        <f t="shared" si="323"/>
        <v>#NAME?</v>
      </c>
      <c r="V1173" s="2"/>
      <c r="X1173" s="2"/>
      <c r="AC1173" s="2"/>
      <c r="AD1173" s="2"/>
    </row>
    <row r="1174" spans="1:30">
      <c r="A1174" s="1" t="str">
        <f t="shared" si="310"/>
        <v>-rview- : [ɹvyu]</v>
      </c>
      <c r="B1174" s="1">
        <f t="shared" si="324"/>
        <v>1</v>
      </c>
      <c r="C1174" s="1">
        <f t="shared" si="324"/>
        <v>0</v>
      </c>
      <c r="D1174" s="1">
        <f t="shared" si="324"/>
        <v>0</v>
      </c>
      <c r="E1174" s="7">
        <v>1</v>
      </c>
      <c r="F1174" s="9" t="s">
        <v>691</v>
      </c>
      <c r="G1174" s="3" t="e">
        <f t="shared" si="311"/>
        <v>#NAME?</v>
      </c>
      <c r="H1174" s="4" t="str">
        <f t="shared" si="312"/>
        <v>ɹvyu</v>
      </c>
      <c r="I1174" s="4" t="str">
        <f t="shared" si="313"/>
        <v>rview</v>
      </c>
      <c r="J1174" s="10">
        <f t="shared" si="314"/>
        <v>4</v>
      </c>
      <c r="K1174" s="1">
        <f t="shared" si="315"/>
        <v>5</v>
      </c>
      <c r="L1174" s="10">
        <f t="shared" si="316"/>
        <v>5</v>
      </c>
      <c r="M1174" s="1" t="str">
        <f t="shared" si="317"/>
        <v>-rview-</v>
      </c>
      <c r="N1174" s="1" t="str">
        <f t="shared" si="318"/>
        <v>[ɹvyu]</v>
      </c>
      <c r="O1174" s="3" t="e" cm="1">
        <f t="array" ref="O1174">SUM(_xlfn._xlws.FILTER($G$2:$G$2454,_xlfn.MAP($M$2:$M$2454,_xlfn.LAMBDA(_xlpm.x,_xlpm.x=$M1174))))</f>
        <v>#NAME?</v>
      </c>
      <c r="P1174" s="4" t="e">
        <f t="shared" si="319"/>
        <v>#NAME?</v>
      </c>
      <c r="Q1174" s="6" t="e" cm="1">
        <f t="array" ref="Q1174">SUM(_xlfn._xlws.FILTER($G$2:$G$2454,_xlfn.MAP($N$2:$N$2454,_xlfn.LAMBDA(_xlpm.x,_xlpm.x=$N1174))))</f>
        <v>#NAME?</v>
      </c>
      <c r="R1174" s="4" t="e">
        <f t="shared" si="320"/>
        <v>#NAME?</v>
      </c>
      <c r="S1174" s="4" t="e">
        <f t="shared" si="321"/>
        <v>#NAME?</v>
      </c>
      <c r="T1174" s="4" t="e">
        <f t="shared" si="322"/>
        <v>#NAME?</v>
      </c>
      <c r="U1174" s="4" t="e">
        <f t="shared" si="323"/>
        <v>#NAME?</v>
      </c>
      <c r="V1174" s="2"/>
      <c r="X1174" s="2"/>
      <c r="AC1174" s="2"/>
      <c r="AD1174" s="2"/>
    </row>
    <row r="1175" spans="1:30">
      <c r="A1175" s="1" t="str">
        <f t="shared" si="310"/>
        <v>-rwa- : [ɹwə]</v>
      </c>
      <c r="B1175" s="1">
        <f t="shared" si="324"/>
        <v>1</v>
      </c>
      <c r="C1175" s="1">
        <f t="shared" si="324"/>
        <v>0</v>
      </c>
      <c r="D1175" s="1">
        <f t="shared" si="324"/>
        <v>0</v>
      </c>
      <c r="E1175" s="7">
        <v>3</v>
      </c>
      <c r="F1175" s="9" t="s">
        <v>470</v>
      </c>
      <c r="G1175" s="3" t="e">
        <f t="shared" si="311"/>
        <v>#NAME?</v>
      </c>
      <c r="H1175" s="4" t="str">
        <f t="shared" si="312"/>
        <v>ɹwə</v>
      </c>
      <c r="I1175" s="4" t="str">
        <f t="shared" si="313"/>
        <v>rwa</v>
      </c>
      <c r="J1175" s="10">
        <f t="shared" si="314"/>
        <v>3</v>
      </c>
      <c r="K1175" s="1">
        <f t="shared" si="315"/>
        <v>3</v>
      </c>
      <c r="L1175" s="10">
        <f t="shared" si="316"/>
        <v>3</v>
      </c>
      <c r="M1175" s="1" t="str">
        <f t="shared" si="317"/>
        <v>-rwa-</v>
      </c>
      <c r="N1175" s="1" t="str">
        <f t="shared" si="318"/>
        <v>[ɹwə]</v>
      </c>
      <c r="O1175" s="3" t="e" cm="1">
        <f t="array" ref="O1175">SUM(_xlfn._xlws.FILTER($G$2:$G$2454,_xlfn.MAP($M$2:$M$2454,_xlfn.LAMBDA(_xlpm.x,_xlpm.x=$M1175))))</f>
        <v>#NAME?</v>
      </c>
      <c r="P1175" s="4" t="e">
        <f t="shared" si="319"/>
        <v>#NAME?</v>
      </c>
      <c r="Q1175" s="6" t="e" cm="1">
        <f t="array" ref="Q1175">SUM(_xlfn._xlws.FILTER($G$2:$G$2454,_xlfn.MAP($N$2:$N$2454,_xlfn.LAMBDA(_xlpm.x,_xlpm.x=$N1175))))</f>
        <v>#NAME?</v>
      </c>
      <c r="R1175" s="4" t="e">
        <f t="shared" si="320"/>
        <v>#NAME?</v>
      </c>
      <c r="S1175" s="4" t="e">
        <f t="shared" si="321"/>
        <v>#NAME?</v>
      </c>
      <c r="T1175" s="4" t="e">
        <f t="shared" si="322"/>
        <v>#NAME?</v>
      </c>
      <c r="U1175" s="4" t="e">
        <f t="shared" si="323"/>
        <v>#NAME?</v>
      </c>
      <c r="V1175" s="2"/>
      <c r="X1175" s="2"/>
      <c r="AC1175" s="2"/>
      <c r="AD1175" s="2"/>
    </row>
    <row r="1176" spans="1:30">
      <c r="A1176" s="1" t="str">
        <f t="shared" si="310"/>
        <v>-sba- : [zbə]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870</v>
      </c>
      <c r="G1176" s="3" t="e">
        <f t="shared" si="311"/>
        <v>#NAME?</v>
      </c>
      <c r="H1176" s="1" t="str">
        <f t="shared" si="312"/>
        <v>zbə</v>
      </c>
      <c r="I1176" s="1" t="str">
        <f t="shared" si="313"/>
        <v>sba</v>
      </c>
      <c r="J1176" s="10">
        <f t="shared" si="314"/>
        <v>3</v>
      </c>
      <c r="K1176" s="1">
        <f t="shared" si="315"/>
        <v>3</v>
      </c>
      <c r="L1176" s="10">
        <f t="shared" si="316"/>
        <v>3</v>
      </c>
      <c r="M1176" s="1" t="str">
        <f t="shared" si="317"/>
        <v>-sba-</v>
      </c>
      <c r="N1176" s="1" t="str">
        <f t="shared" si="318"/>
        <v>[zbə]</v>
      </c>
      <c r="O1176" s="3" t="e" cm="1">
        <f t="array" ref="O1176">SUM(_xlfn._xlws.FILTER($G$2:$G$2454,_xlfn.MAP($M$2:$M$2454,_xlfn.LAMBDA(_xlpm.x,_xlpm.x=$M1176))))</f>
        <v>#NAME?</v>
      </c>
      <c r="P1176" s="4" t="e">
        <f t="shared" si="319"/>
        <v>#NAME?</v>
      </c>
      <c r="Q1176" s="6" t="e" cm="1">
        <f t="array" ref="Q1176">SUM(_xlfn._xlws.FILTER($G$2:$G$2454,_xlfn.MAP($N$2:$N$2454,_xlfn.LAMBDA(_xlpm.x,_xlpm.x=$N1176))))</f>
        <v>#NAME?</v>
      </c>
      <c r="R1176" s="4" t="e">
        <f t="shared" si="320"/>
        <v>#NAME?</v>
      </c>
      <c r="S1176" s="4" t="e">
        <f t="shared" si="321"/>
        <v>#NAME?</v>
      </c>
      <c r="T1176" s="4" t="e">
        <f t="shared" si="322"/>
        <v>#NAME?</v>
      </c>
      <c r="U1176" s="4" t="e">
        <f t="shared" si="323"/>
        <v>#NAME?</v>
      </c>
      <c r="V1176" s="2"/>
      <c r="X1176" s="2"/>
      <c r="AC1176" s="2"/>
      <c r="AD1176" s="2"/>
    </row>
    <row r="1177" spans="1:30">
      <c r="A1177" s="1" t="str">
        <f t="shared" si="310"/>
        <v>-schoo- : [sku]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2</v>
      </c>
      <c r="F1177" s="9" t="s">
        <v>252</v>
      </c>
      <c r="G1177" s="3" t="e">
        <f t="shared" si="311"/>
        <v>#NAME?</v>
      </c>
      <c r="H1177" s="1" t="str">
        <f t="shared" si="312"/>
        <v>sku</v>
      </c>
      <c r="I1177" s="1" t="str">
        <f t="shared" si="313"/>
        <v>schoo</v>
      </c>
      <c r="J1177" s="10">
        <f t="shared" si="314"/>
        <v>3</v>
      </c>
      <c r="K1177" s="1">
        <f t="shared" si="315"/>
        <v>5</v>
      </c>
      <c r="L1177" s="10">
        <f t="shared" si="316"/>
        <v>5</v>
      </c>
      <c r="M1177" s="1" t="str">
        <f t="shared" si="317"/>
        <v>-schoo-</v>
      </c>
      <c r="N1177" s="1" t="str">
        <f t="shared" si="318"/>
        <v>[sku]</v>
      </c>
      <c r="O1177" s="3" t="e" cm="1">
        <f t="array" ref="O1177">SUM(_xlfn._xlws.FILTER($G$2:$G$2454,_xlfn.MAP($M$2:$M$2454,_xlfn.LAMBDA(_xlpm.x,_xlpm.x=$M1177))))</f>
        <v>#NAME?</v>
      </c>
      <c r="P1177" s="4" t="e">
        <f t="shared" si="319"/>
        <v>#NAME?</v>
      </c>
      <c r="Q1177" s="6" t="e" cm="1">
        <f t="array" ref="Q1177">SUM(_xlfn._xlws.FILTER($G$2:$G$2454,_xlfn.MAP($N$2:$N$2454,_xlfn.LAMBDA(_xlpm.x,_xlpm.x=$N1177))))</f>
        <v>#NAME?</v>
      </c>
      <c r="R1177" s="4" t="e">
        <f t="shared" si="320"/>
        <v>#NAME?</v>
      </c>
      <c r="S1177" s="4" t="e">
        <f t="shared" si="321"/>
        <v>#NAME?</v>
      </c>
      <c r="T1177" s="4" t="e">
        <f t="shared" si="322"/>
        <v>#NAME?</v>
      </c>
      <c r="U1177" s="4" t="e">
        <f t="shared" si="323"/>
        <v>#NAME?</v>
      </c>
      <c r="V1177" s="2"/>
      <c r="X1177" s="2"/>
      <c r="AC1177" s="2"/>
      <c r="AD1177" s="2"/>
    </row>
    <row r="1178" spans="1:30">
      <c r="A1178" s="1" t="str">
        <f t="shared" si="310"/>
        <v>-scree- : [skɹi]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692</v>
      </c>
      <c r="G1178" s="3" t="e">
        <f t="shared" si="311"/>
        <v>#NAME?</v>
      </c>
      <c r="H1178" s="4" t="str">
        <f t="shared" si="312"/>
        <v>skɹi</v>
      </c>
      <c r="I1178" s="4" t="str">
        <f t="shared" si="313"/>
        <v>scree</v>
      </c>
      <c r="J1178" s="10">
        <f t="shared" si="314"/>
        <v>4</v>
      </c>
      <c r="K1178" s="1">
        <f t="shared" si="315"/>
        <v>5</v>
      </c>
      <c r="L1178" s="10">
        <f t="shared" si="316"/>
        <v>5</v>
      </c>
      <c r="M1178" s="1" t="str">
        <f t="shared" si="317"/>
        <v>-scree-</v>
      </c>
      <c r="N1178" s="1" t="str">
        <f t="shared" si="318"/>
        <v>[skɹi]</v>
      </c>
      <c r="O1178" s="3" t="e" cm="1">
        <f t="array" ref="O1178">SUM(_xlfn._xlws.FILTER($G$2:$G$2454,_xlfn.MAP($M$2:$M$2454,_xlfn.LAMBDA(_xlpm.x,_xlpm.x=$M1178))))</f>
        <v>#NAME?</v>
      </c>
      <c r="P1178" s="4" t="e">
        <f t="shared" si="319"/>
        <v>#NAME?</v>
      </c>
      <c r="Q1178" s="6" t="e" cm="1">
        <f t="array" ref="Q1178">SUM(_xlfn._xlws.FILTER($G$2:$G$2454,_xlfn.MAP($N$2:$N$2454,_xlfn.LAMBDA(_xlpm.x,_xlpm.x=$N1178))))</f>
        <v>#NAME?</v>
      </c>
      <c r="R1178" s="4" t="e">
        <f t="shared" si="320"/>
        <v>#NAME?</v>
      </c>
      <c r="S1178" s="4" t="e">
        <f t="shared" si="321"/>
        <v>#NAME?</v>
      </c>
      <c r="T1178" s="4" t="e">
        <f t="shared" si="322"/>
        <v>#NAME?</v>
      </c>
      <c r="U1178" s="4" t="e">
        <f t="shared" si="323"/>
        <v>#NAME?</v>
      </c>
      <c r="V1178" s="2"/>
      <c r="X1178" s="2"/>
      <c r="AC1178" s="2"/>
      <c r="AD1178" s="2"/>
    </row>
    <row r="1179" spans="1:30">
      <c r="A1179" s="1" t="str">
        <f t="shared" si="310"/>
        <v>-screw- : [skɹu]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693</v>
      </c>
      <c r="G1179" s="3" t="e">
        <f t="shared" si="311"/>
        <v>#NAME?</v>
      </c>
      <c r="H1179" s="1" t="str">
        <f t="shared" si="312"/>
        <v>skɹu</v>
      </c>
      <c r="I1179" s="1" t="str">
        <f t="shared" si="313"/>
        <v>screw</v>
      </c>
      <c r="J1179" s="10">
        <f t="shared" si="314"/>
        <v>4</v>
      </c>
      <c r="K1179" s="1">
        <f t="shared" si="315"/>
        <v>5</v>
      </c>
      <c r="L1179" s="10">
        <f t="shared" si="316"/>
        <v>5</v>
      </c>
      <c r="M1179" s="1" t="str">
        <f t="shared" si="317"/>
        <v>-screw-</v>
      </c>
      <c r="N1179" s="1" t="str">
        <f t="shared" si="318"/>
        <v>[skɹu]</v>
      </c>
      <c r="O1179" s="3" t="e" cm="1">
        <f t="array" ref="O1179">SUM(_xlfn._xlws.FILTER($G$2:$G$2454,_xlfn.MAP($M$2:$M$2454,_xlfn.LAMBDA(_xlpm.x,_xlpm.x=$M1179))))</f>
        <v>#NAME?</v>
      </c>
      <c r="P1179" s="4" t="e">
        <f t="shared" si="319"/>
        <v>#NAME?</v>
      </c>
      <c r="Q1179" s="6" t="e" cm="1">
        <f t="array" ref="Q1179">SUM(_xlfn._xlws.FILTER($G$2:$G$2454,_xlfn.MAP($N$2:$N$2454,_xlfn.LAMBDA(_xlpm.x,_xlpm.x=$N1179))))</f>
        <v>#NAME?</v>
      </c>
      <c r="R1179" s="4" t="e">
        <f t="shared" si="320"/>
        <v>#NAME?</v>
      </c>
      <c r="S1179" s="4" t="e">
        <f t="shared" si="321"/>
        <v>#NAME?</v>
      </c>
      <c r="T1179" s="4" t="e">
        <f t="shared" si="322"/>
        <v>#NAME?</v>
      </c>
      <c r="U1179" s="4" t="e">
        <f t="shared" si="323"/>
        <v>#NAME?</v>
      </c>
      <c r="V1179" s="2"/>
      <c r="X1179" s="2"/>
      <c r="AC1179" s="2"/>
      <c r="AD1179" s="2"/>
    </row>
    <row r="1180" spans="1:30">
      <c r="A1180" s="1" t="str">
        <f t="shared" si="310"/>
        <v>-scue- : [skyu]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253</v>
      </c>
      <c r="G1180" s="3" t="e">
        <f t="shared" si="311"/>
        <v>#NAME?</v>
      </c>
      <c r="H1180" s="4" t="str">
        <f t="shared" si="312"/>
        <v>skyu</v>
      </c>
      <c r="I1180" s="4" t="str">
        <f t="shared" si="313"/>
        <v>scue</v>
      </c>
      <c r="J1180" s="10">
        <f t="shared" si="314"/>
        <v>4</v>
      </c>
      <c r="K1180" s="1">
        <f t="shared" si="315"/>
        <v>4</v>
      </c>
      <c r="L1180" s="10">
        <f t="shared" si="316"/>
        <v>4</v>
      </c>
      <c r="M1180" s="1" t="str">
        <f t="shared" si="317"/>
        <v>-scue-</v>
      </c>
      <c r="N1180" s="1" t="str">
        <f t="shared" si="318"/>
        <v>[skyu]</v>
      </c>
      <c r="O1180" s="3" t="e" cm="1">
        <f t="array" ref="O1180">SUM(_xlfn._xlws.FILTER($G$2:$G$2454,_xlfn.MAP($M$2:$M$2454,_xlfn.LAMBDA(_xlpm.x,_xlpm.x=$M1180))))</f>
        <v>#NAME?</v>
      </c>
      <c r="P1180" s="4" t="e">
        <f t="shared" si="319"/>
        <v>#NAME?</v>
      </c>
      <c r="Q1180" s="6" t="e" cm="1">
        <f t="array" ref="Q1180">SUM(_xlfn._xlws.FILTER($G$2:$G$2454,_xlfn.MAP($N$2:$N$2454,_xlfn.LAMBDA(_xlpm.x,_xlpm.x=$N1180))))</f>
        <v>#NAME?</v>
      </c>
      <c r="R1180" s="4" t="e">
        <f t="shared" si="320"/>
        <v>#NAME?</v>
      </c>
      <c r="S1180" s="4" t="e">
        <f t="shared" si="321"/>
        <v>#NAME?</v>
      </c>
      <c r="T1180" s="4" t="e">
        <f t="shared" si="322"/>
        <v>#NAME?</v>
      </c>
      <c r="U1180" s="4" t="e">
        <f t="shared" si="323"/>
        <v>#NAME?</v>
      </c>
      <c r="V1180" s="2"/>
      <c r="X1180" s="2"/>
      <c r="AC1180" s="2"/>
      <c r="AD1180" s="2"/>
    </row>
    <row r="1181" spans="1:30">
      <c r="A1181" s="1" t="str">
        <f t="shared" si="310"/>
        <v>-sdo- : [zdə]</v>
      </c>
      <c r="B1181" s="1">
        <f t="shared" si="324"/>
        <v>0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871</v>
      </c>
      <c r="G1181" s="3" t="e">
        <f t="shared" si="311"/>
        <v>#NAME?</v>
      </c>
      <c r="H1181" s="1" t="str">
        <f t="shared" si="312"/>
        <v>zdə</v>
      </c>
      <c r="I1181" s="1" t="str">
        <f t="shared" si="313"/>
        <v>sdo</v>
      </c>
      <c r="J1181" s="10">
        <f t="shared" si="314"/>
        <v>3</v>
      </c>
      <c r="K1181" s="1">
        <f t="shared" si="315"/>
        <v>3</v>
      </c>
      <c r="L1181" s="10">
        <f t="shared" si="316"/>
        <v>3</v>
      </c>
      <c r="M1181" s="1" t="str">
        <f t="shared" si="317"/>
        <v>-sdo-</v>
      </c>
      <c r="N1181" s="1" t="str">
        <f t="shared" si="318"/>
        <v>[zdə]</v>
      </c>
      <c r="O1181" s="3" t="e" cm="1">
        <f t="array" ref="O1181">SUM(_xlfn._xlws.FILTER($G$2:$G$2454,_xlfn.MAP($M$2:$M$2454,_xlfn.LAMBDA(_xlpm.x,_xlpm.x=$M1181))))</f>
        <v>#NAME?</v>
      </c>
      <c r="P1181" s="4" t="e">
        <f t="shared" si="319"/>
        <v>#NAME?</v>
      </c>
      <c r="Q1181" s="6" t="e" cm="1">
        <f t="array" ref="Q1181">SUM(_xlfn._xlws.FILTER($G$2:$G$2454,_xlfn.MAP($N$2:$N$2454,_xlfn.LAMBDA(_xlpm.x,_xlpm.x=$N1181))))</f>
        <v>#NAME?</v>
      </c>
      <c r="R1181" s="4" t="e">
        <f t="shared" si="320"/>
        <v>#NAME?</v>
      </c>
      <c r="S1181" s="4" t="e">
        <f t="shared" si="321"/>
        <v>#NAME?</v>
      </c>
      <c r="T1181" s="4" t="e">
        <f t="shared" si="322"/>
        <v>#NAME?</v>
      </c>
      <c r="U1181" s="4" t="e">
        <f t="shared" si="323"/>
        <v>#NAME?</v>
      </c>
      <c r="V1181" s="2"/>
      <c r="X1181" s="2"/>
      <c r="AC1181" s="2"/>
      <c r="AD1181" s="2"/>
    </row>
    <row r="1182" spans="1:30">
      <c r="A1182" s="1" t="str">
        <f t="shared" si="310"/>
        <v>-sed- : [zd]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5</v>
      </c>
      <c r="F1182" s="9" t="s">
        <v>324</v>
      </c>
      <c r="G1182" s="3" t="e">
        <f t="shared" si="311"/>
        <v>#NAME?</v>
      </c>
      <c r="H1182" s="4" t="str">
        <f t="shared" si="312"/>
        <v>zd</v>
      </c>
      <c r="I1182" s="4" t="str">
        <f t="shared" si="313"/>
        <v>sed</v>
      </c>
      <c r="J1182" s="10">
        <f t="shared" si="314"/>
        <v>2</v>
      </c>
      <c r="K1182" s="1">
        <f t="shared" si="315"/>
        <v>3</v>
      </c>
      <c r="L1182" s="10">
        <f t="shared" si="316"/>
        <v>3</v>
      </c>
      <c r="M1182" s="1" t="str">
        <f t="shared" si="317"/>
        <v>-sed-</v>
      </c>
      <c r="N1182" s="1" t="str">
        <f t="shared" si="318"/>
        <v>[zd]</v>
      </c>
      <c r="O1182" s="3" t="e" cm="1">
        <f t="array" ref="O1182">SUM(_xlfn._xlws.FILTER($G$2:$G$2454,_xlfn.MAP($M$2:$M$2454,_xlfn.LAMBDA(_xlpm.x,_xlpm.x=$M1182))))</f>
        <v>#NAME?</v>
      </c>
      <c r="P1182" s="4" t="e">
        <f t="shared" si="319"/>
        <v>#NAME?</v>
      </c>
      <c r="Q1182" s="6" t="e" cm="1">
        <f t="array" ref="Q1182">SUM(_xlfn._xlws.FILTER($G$2:$G$2454,_xlfn.MAP($N$2:$N$2454,_xlfn.LAMBDA(_xlpm.x,_xlpm.x=$N1182))))</f>
        <v>#NAME?</v>
      </c>
      <c r="R1182" s="4" t="e">
        <f t="shared" si="320"/>
        <v>#NAME?</v>
      </c>
      <c r="S1182" s="4" t="e">
        <f t="shared" si="321"/>
        <v>#NAME?</v>
      </c>
      <c r="T1182" s="4" t="e">
        <f t="shared" si="322"/>
        <v>#NAME?</v>
      </c>
      <c r="U1182" s="4" t="e">
        <f t="shared" si="323"/>
        <v>#NAME?</v>
      </c>
      <c r="V1182" s="2"/>
      <c r="X1182" s="2"/>
      <c r="AC1182" s="2"/>
      <c r="AD1182" s="2"/>
    </row>
    <row r="1183" spans="1:30">
      <c r="A1183" s="1" t="str">
        <f t="shared" si="310"/>
        <v>-seme- : [zmə]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772</v>
      </c>
      <c r="G1183" s="3" t="e">
        <f t="shared" si="311"/>
        <v>#NAME?</v>
      </c>
      <c r="H1183" s="4" t="str">
        <f t="shared" si="312"/>
        <v>zmə</v>
      </c>
      <c r="I1183" s="4" t="str">
        <f t="shared" si="313"/>
        <v>seme</v>
      </c>
      <c r="J1183" s="10">
        <f t="shared" si="314"/>
        <v>3</v>
      </c>
      <c r="K1183" s="1">
        <f t="shared" si="315"/>
        <v>4</v>
      </c>
      <c r="L1183" s="10">
        <f t="shared" si="316"/>
        <v>4</v>
      </c>
      <c r="M1183" s="1" t="str">
        <f t="shared" si="317"/>
        <v>-seme-</v>
      </c>
      <c r="N1183" s="1" t="str">
        <f t="shared" si="318"/>
        <v>[zmə]</v>
      </c>
      <c r="O1183" s="3" t="e" cm="1">
        <f t="array" ref="O1183">SUM(_xlfn._xlws.FILTER($G$2:$G$2454,_xlfn.MAP($M$2:$M$2454,_xlfn.LAMBDA(_xlpm.x,_xlpm.x=$M1183))))</f>
        <v>#NAME?</v>
      </c>
      <c r="P1183" s="4" t="e">
        <f t="shared" si="319"/>
        <v>#NAME?</v>
      </c>
      <c r="Q1183" s="6" t="e" cm="1">
        <f t="array" ref="Q1183">SUM(_xlfn._xlws.FILTER($G$2:$G$2454,_xlfn.MAP($N$2:$N$2454,_xlfn.LAMBDA(_xlpm.x,_xlpm.x=$N1183))))</f>
        <v>#NAME?</v>
      </c>
      <c r="R1183" s="4" t="e">
        <f t="shared" si="320"/>
        <v>#NAME?</v>
      </c>
      <c r="S1183" s="4" t="e">
        <f t="shared" si="321"/>
        <v>#NAME?</v>
      </c>
      <c r="T1183" s="4" t="e">
        <f t="shared" si="322"/>
        <v>#NAME?</v>
      </c>
      <c r="U1183" s="4" t="e">
        <f t="shared" si="323"/>
        <v>#NAME?</v>
      </c>
      <c r="V1183" s="2"/>
      <c r="X1183" s="2"/>
      <c r="AC1183" s="2"/>
      <c r="AD1183" s="2"/>
    </row>
    <row r="1184" spans="1:30">
      <c r="A1184" s="1" t="str">
        <f t="shared" si="310"/>
        <v>-sfa- : [sfæ]</v>
      </c>
      <c r="B1184" s="1">
        <f t="shared" si="325"/>
        <v>0</v>
      </c>
      <c r="C1184" s="1">
        <f t="shared" si="325"/>
        <v>0</v>
      </c>
      <c r="D1184" s="1">
        <f t="shared" si="325"/>
        <v>0</v>
      </c>
      <c r="E1184" s="7">
        <v>3</v>
      </c>
      <c r="F1184" s="9" t="s">
        <v>243</v>
      </c>
      <c r="G1184" s="3" t="e">
        <f t="shared" si="311"/>
        <v>#NAME?</v>
      </c>
      <c r="H1184" s="4" t="str">
        <f t="shared" si="312"/>
        <v>sfæ</v>
      </c>
      <c r="I1184" s="4" t="str">
        <f t="shared" si="313"/>
        <v>sfa</v>
      </c>
      <c r="J1184" s="10">
        <f t="shared" si="314"/>
        <v>3</v>
      </c>
      <c r="K1184" s="1">
        <f t="shared" si="315"/>
        <v>3</v>
      </c>
      <c r="L1184" s="10">
        <f t="shared" si="316"/>
        <v>3</v>
      </c>
      <c r="M1184" s="1" t="str">
        <f t="shared" si="317"/>
        <v>-sfa-</v>
      </c>
      <c r="N1184" s="1" t="str">
        <f t="shared" si="318"/>
        <v>[sfæ]</v>
      </c>
      <c r="O1184" s="3" t="e" cm="1">
        <f t="array" ref="O1184">SUM(_xlfn._xlws.FILTER($G$2:$G$2454,_xlfn.MAP($M$2:$M$2454,_xlfn.LAMBDA(_xlpm.x,_xlpm.x=$M1184))))</f>
        <v>#NAME?</v>
      </c>
      <c r="P1184" s="4" t="e">
        <f t="shared" si="319"/>
        <v>#NAME?</v>
      </c>
      <c r="Q1184" s="6" t="e" cm="1">
        <f t="array" ref="Q1184">SUM(_xlfn._xlws.FILTER($G$2:$G$2454,_xlfn.MAP($N$2:$N$2454,_xlfn.LAMBDA(_xlpm.x,_xlpm.x=$N1184))))</f>
        <v>#NAME?</v>
      </c>
      <c r="R1184" s="4" t="e">
        <f t="shared" si="320"/>
        <v>#NAME?</v>
      </c>
      <c r="S1184" s="4" t="e">
        <f t="shared" si="321"/>
        <v>#NAME?</v>
      </c>
      <c r="T1184" s="4" t="e">
        <f t="shared" si="322"/>
        <v>#NAME?</v>
      </c>
      <c r="U1184" s="4" t="e">
        <f t="shared" si="323"/>
        <v>#NAME?</v>
      </c>
      <c r="V1184" s="2"/>
      <c r="X1184" s="2"/>
      <c r="AC1184" s="2"/>
      <c r="AD1184" s="2"/>
    </row>
    <row r="1185" spans="1:30">
      <c r="A1185" s="1" t="str">
        <f t="shared" si="310"/>
        <v>-sfy- : [sfaɪ]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2</v>
      </c>
      <c r="F1185" s="9" t="s">
        <v>591</v>
      </c>
      <c r="G1185" s="3" t="e">
        <f t="shared" si="311"/>
        <v>#NAME?</v>
      </c>
      <c r="H1185" s="4" t="str">
        <f t="shared" si="312"/>
        <v>sfaɪ</v>
      </c>
      <c r="I1185" s="4" t="str">
        <f t="shared" si="313"/>
        <v>sfy</v>
      </c>
      <c r="J1185" s="10">
        <f t="shared" si="314"/>
        <v>4</v>
      </c>
      <c r="K1185" s="1">
        <f t="shared" si="315"/>
        <v>3</v>
      </c>
      <c r="L1185" s="10">
        <f t="shared" si="316"/>
        <v>4</v>
      </c>
      <c r="M1185" s="1" t="str">
        <f t="shared" si="317"/>
        <v>-sfy-</v>
      </c>
      <c r="N1185" s="1" t="str">
        <f t="shared" si="318"/>
        <v>[sfaɪ]</v>
      </c>
      <c r="O1185" s="3" t="e" cm="1">
        <f t="array" ref="O1185">SUM(_xlfn._xlws.FILTER($G$2:$G$2454,_xlfn.MAP($M$2:$M$2454,_xlfn.LAMBDA(_xlpm.x,_xlpm.x=$M1185))))</f>
        <v>#NAME?</v>
      </c>
      <c r="P1185" s="4" t="e">
        <f t="shared" si="319"/>
        <v>#NAME?</v>
      </c>
      <c r="Q1185" s="6" t="e" cm="1">
        <f t="array" ref="Q1185">SUM(_xlfn._xlws.FILTER($G$2:$G$2454,_xlfn.MAP($N$2:$N$2454,_xlfn.LAMBDA(_xlpm.x,_xlpm.x=$N1185))))</f>
        <v>#NAME?</v>
      </c>
      <c r="R1185" s="4" t="e">
        <f t="shared" si="320"/>
        <v>#NAME?</v>
      </c>
      <c r="S1185" s="4" t="e">
        <f t="shared" si="321"/>
        <v>#NAME?</v>
      </c>
      <c r="T1185" s="4" t="e">
        <f t="shared" si="322"/>
        <v>#NAME?</v>
      </c>
      <c r="U1185" s="4" t="e">
        <f t="shared" si="323"/>
        <v>#NAME?</v>
      </c>
      <c r="V1185" s="2"/>
      <c r="X1185" s="2"/>
      <c r="AC1185" s="2"/>
      <c r="AD1185" s="2"/>
    </row>
    <row r="1186" spans="1:30">
      <c r="A1186" s="1" t="str">
        <f t="shared" si="310"/>
        <v>-sgu- : [sɡʌ]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872</v>
      </c>
      <c r="G1186" s="3" t="e">
        <f t="shared" si="311"/>
        <v>#NAME?</v>
      </c>
      <c r="H1186" s="4" t="str">
        <f t="shared" si="312"/>
        <v>sɡʌ</v>
      </c>
      <c r="I1186" s="4" t="str">
        <f t="shared" si="313"/>
        <v>sgu</v>
      </c>
      <c r="J1186" s="10">
        <f t="shared" si="314"/>
        <v>3</v>
      </c>
      <c r="K1186" s="1">
        <f t="shared" si="315"/>
        <v>3</v>
      </c>
      <c r="L1186" s="10">
        <f t="shared" si="316"/>
        <v>3</v>
      </c>
      <c r="M1186" s="1" t="str">
        <f t="shared" si="317"/>
        <v>-sgu-</v>
      </c>
      <c r="N1186" s="1" t="str">
        <f t="shared" si="318"/>
        <v>[sɡʌ]</v>
      </c>
      <c r="O1186" s="3" t="e" cm="1">
        <f t="array" ref="O1186">SUM(_xlfn._xlws.FILTER($G$2:$G$2454,_xlfn.MAP($M$2:$M$2454,_xlfn.LAMBDA(_xlpm.x,_xlpm.x=$M1186))))</f>
        <v>#NAME?</v>
      </c>
      <c r="P1186" s="4" t="e">
        <f t="shared" si="319"/>
        <v>#NAME?</v>
      </c>
      <c r="Q1186" s="6" t="e" cm="1">
        <f t="array" ref="Q1186">SUM(_xlfn._xlws.FILTER($G$2:$G$2454,_xlfn.MAP($N$2:$N$2454,_xlfn.LAMBDA(_xlpm.x,_xlpm.x=$N1186))))</f>
        <v>#NAME?</v>
      </c>
      <c r="R1186" s="4" t="e">
        <f t="shared" si="320"/>
        <v>#NAME?</v>
      </c>
      <c r="S1186" s="4" t="e">
        <f t="shared" si="321"/>
        <v>#NAME?</v>
      </c>
      <c r="T1186" s="4" t="e">
        <f t="shared" si="322"/>
        <v>#NAME?</v>
      </c>
      <c r="U1186" s="4" t="e">
        <f t="shared" si="323"/>
        <v>#NAME?</v>
      </c>
      <c r="V1186" s="2"/>
      <c r="X1186" s="2"/>
      <c r="AC1186" s="2"/>
      <c r="AD1186" s="2"/>
    </row>
    <row r="1187" spans="1:30">
      <c r="A1187" s="1" t="str">
        <f t="shared" si="310"/>
        <v>-sh- : [ʃ]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35</v>
      </c>
      <c r="F1187" s="9" t="s">
        <v>354</v>
      </c>
      <c r="G1187" s="3" t="e">
        <f t="shared" si="311"/>
        <v>#NAME?</v>
      </c>
      <c r="H1187" s="1" t="str">
        <f t="shared" si="312"/>
        <v>ʃ</v>
      </c>
      <c r="I1187" s="1" t="str">
        <f t="shared" si="313"/>
        <v>sh</v>
      </c>
      <c r="J1187" s="10">
        <f t="shared" si="314"/>
        <v>1</v>
      </c>
      <c r="K1187" s="1">
        <f t="shared" si="315"/>
        <v>2</v>
      </c>
      <c r="L1187" s="10">
        <f t="shared" si="316"/>
        <v>2</v>
      </c>
      <c r="M1187" s="1" t="str">
        <f t="shared" si="317"/>
        <v>-sh-</v>
      </c>
      <c r="N1187" s="1" t="str">
        <f t="shared" si="318"/>
        <v>[ʃ]</v>
      </c>
      <c r="O1187" s="3" t="e" cm="1">
        <f t="array" ref="O1187">SUM(_xlfn._xlws.FILTER($G$2:$G$2454,_xlfn.MAP($M$2:$M$2454,_xlfn.LAMBDA(_xlpm.x,_xlpm.x=$M1187))))</f>
        <v>#NAME?</v>
      </c>
      <c r="P1187" s="4" t="e">
        <f t="shared" si="319"/>
        <v>#NAME?</v>
      </c>
      <c r="Q1187" s="6" t="e" cm="1">
        <f t="array" ref="Q1187">SUM(_xlfn._xlws.FILTER($G$2:$G$2454,_xlfn.MAP($N$2:$N$2454,_xlfn.LAMBDA(_xlpm.x,_xlpm.x=$N1187))))</f>
        <v>#NAME?</v>
      </c>
      <c r="R1187" s="4" t="e">
        <f t="shared" si="320"/>
        <v>#NAME?</v>
      </c>
      <c r="S1187" s="4" t="e">
        <f t="shared" si="321"/>
        <v>#NAME?</v>
      </c>
      <c r="T1187" s="4" t="e">
        <f t="shared" si="322"/>
        <v>#NAME?</v>
      </c>
      <c r="U1187" s="4" t="e">
        <f t="shared" si="323"/>
        <v>#NAME?</v>
      </c>
      <c r="V1187" s="2"/>
      <c r="X1187" s="2"/>
      <c r="AC1187" s="2"/>
      <c r="AD1187" s="2"/>
    </row>
    <row r="1188" spans="1:30">
      <c r="A1188" s="1" t="str">
        <f t="shared" si="310"/>
        <v>-shed- : [ʃt]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6</v>
      </c>
      <c r="F1188" s="9" t="s">
        <v>386</v>
      </c>
      <c r="G1188" s="3" t="e">
        <f t="shared" si="311"/>
        <v>#NAME?</v>
      </c>
      <c r="H1188" s="4" t="str">
        <f t="shared" si="312"/>
        <v>ʃt</v>
      </c>
      <c r="I1188" s="4" t="str">
        <f t="shared" si="313"/>
        <v>shed</v>
      </c>
      <c r="J1188" s="10">
        <f t="shared" si="314"/>
        <v>2</v>
      </c>
      <c r="K1188" s="1">
        <f t="shared" si="315"/>
        <v>4</v>
      </c>
      <c r="L1188" s="10">
        <f t="shared" si="316"/>
        <v>4</v>
      </c>
      <c r="M1188" s="1" t="str">
        <f t="shared" si="317"/>
        <v>-shed-</v>
      </c>
      <c r="N1188" s="1" t="str">
        <f t="shared" si="318"/>
        <v>[ʃt]</v>
      </c>
      <c r="O1188" s="3" t="e" cm="1">
        <f t="array" ref="O1188">SUM(_xlfn._xlws.FILTER($G$2:$G$2454,_xlfn.MAP($M$2:$M$2454,_xlfn.LAMBDA(_xlpm.x,_xlpm.x=$M1188))))</f>
        <v>#NAME?</v>
      </c>
      <c r="P1188" s="4" t="e">
        <f t="shared" si="319"/>
        <v>#NAME?</v>
      </c>
      <c r="Q1188" s="6" t="e" cm="1">
        <f t="array" ref="Q1188">SUM(_xlfn._xlws.FILTER($G$2:$G$2454,_xlfn.MAP($N$2:$N$2454,_xlfn.LAMBDA(_xlpm.x,_xlpm.x=$N1188))))</f>
        <v>#NAME?</v>
      </c>
      <c r="R1188" s="4" t="e">
        <f t="shared" si="320"/>
        <v>#NAME?</v>
      </c>
      <c r="S1188" s="4" t="e">
        <f t="shared" si="321"/>
        <v>#NAME?</v>
      </c>
      <c r="T1188" s="4" t="e">
        <f t="shared" si="322"/>
        <v>#NAME?</v>
      </c>
      <c r="U1188" s="4" t="e">
        <f t="shared" si="323"/>
        <v>#NAME?</v>
      </c>
      <c r="V1188" s="2"/>
      <c r="X1188" s="2"/>
      <c r="AC1188" s="2"/>
      <c r="AD1188" s="2"/>
    </row>
    <row r="1189" spans="1:30">
      <c r="A1189" s="1" t="str">
        <f t="shared" si="310"/>
        <v>-shme- : [ʃmə]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537</v>
      </c>
      <c r="G1189" s="3" t="e">
        <f t="shared" si="311"/>
        <v>#NAME?</v>
      </c>
      <c r="H1189" s="1" t="str">
        <f t="shared" si="312"/>
        <v>ʃmə</v>
      </c>
      <c r="I1189" s="1" t="str">
        <f t="shared" si="313"/>
        <v>shme</v>
      </c>
      <c r="J1189" s="10">
        <f t="shared" si="314"/>
        <v>3</v>
      </c>
      <c r="K1189" s="1">
        <f t="shared" si="315"/>
        <v>4</v>
      </c>
      <c r="L1189" s="10">
        <f t="shared" si="316"/>
        <v>4</v>
      </c>
      <c r="M1189" s="1" t="str">
        <f t="shared" si="317"/>
        <v>-shme-</v>
      </c>
      <c r="N1189" s="1" t="str">
        <f t="shared" si="318"/>
        <v>[ʃmə]</v>
      </c>
      <c r="O1189" s="3" t="e" cm="1">
        <f t="array" ref="O1189">SUM(_xlfn._xlws.FILTER($G$2:$G$2454,_xlfn.MAP($M$2:$M$2454,_xlfn.LAMBDA(_xlpm.x,_xlpm.x=$M1189))))</f>
        <v>#NAME?</v>
      </c>
      <c r="P1189" s="4" t="e">
        <f t="shared" si="319"/>
        <v>#NAME?</v>
      </c>
      <c r="Q1189" s="6" t="e" cm="1">
        <f t="array" ref="Q1189">SUM(_xlfn._xlws.FILTER($G$2:$G$2454,_xlfn.MAP($N$2:$N$2454,_xlfn.LAMBDA(_xlpm.x,_xlpm.x=$N1189))))</f>
        <v>#NAME?</v>
      </c>
      <c r="R1189" s="4" t="e">
        <f t="shared" si="320"/>
        <v>#NAME?</v>
      </c>
      <c r="S1189" s="4" t="e">
        <f t="shared" si="321"/>
        <v>#NAME?</v>
      </c>
      <c r="T1189" s="4" t="e">
        <f t="shared" si="322"/>
        <v>#NAME?</v>
      </c>
      <c r="U1189" s="4" t="e">
        <f t="shared" si="323"/>
        <v>#NAME?</v>
      </c>
      <c r="V1189" s="2"/>
      <c r="X1189" s="2"/>
      <c r="AC1189" s="2"/>
      <c r="AD1189" s="2"/>
    </row>
    <row r="1190" spans="1:30">
      <c r="A1190" s="1" t="str">
        <f t="shared" si="310"/>
        <v>-sho- : [ʃɑ]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6</v>
      </c>
      <c r="F1190" s="9" t="s">
        <v>659</v>
      </c>
      <c r="G1190" s="3" t="e">
        <f t="shared" si="311"/>
        <v>#NAME?</v>
      </c>
      <c r="H1190" s="4" t="str">
        <f t="shared" si="312"/>
        <v>ʃɑ</v>
      </c>
      <c r="I1190" s="4" t="str">
        <f t="shared" si="313"/>
        <v>sho</v>
      </c>
      <c r="J1190" s="10">
        <f t="shared" si="314"/>
        <v>2</v>
      </c>
      <c r="K1190" s="1">
        <f t="shared" si="315"/>
        <v>3</v>
      </c>
      <c r="L1190" s="10">
        <f t="shared" si="316"/>
        <v>3</v>
      </c>
      <c r="M1190" s="1" t="str">
        <f t="shared" si="317"/>
        <v>-sho-</v>
      </c>
      <c r="N1190" s="1" t="str">
        <f t="shared" si="318"/>
        <v>[ʃɑ]</v>
      </c>
      <c r="O1190" s="3" t="e" cm="1">
        <f t="array" ref="O1190">SUM(_xlfn._xlws.FILTER($G$2:$G$2454,_xlfn.MAP($M$2:$M$2454,_xlfn.LAMBDA(_xlpm.x,_xlpm.x=$M1190))))</f>
        <v>#NAME?</v>
      </c>
      <c r="P1190" s="4" t="e">
        <f t="shared" si="319"/>
        <v>#NAME?</v>
      </c>
      <c r="Q1190" s="6" t="e" cm="1">
        <f t="array" ref="Q1190">SUM(_xlfn._xlws.FILTER($G$2:$G$2454,_xlfn.MAP($N$2:$N$2454,_xlfn.LAMBDA(_xlpm.x,_xlpm.x=$N1190))))</f>
        <v>#NAME?</v>
      </c>
      <c r="R1190" s="4" t="e">
        <f t="shared" si="320"/>
        <v>#NAME?</v>
      </c>
      <c r="S1190" s="4" t="e">
        <f t="shared" si="321"/>
        <v>#NAME?</v>
      </c>
      <c r="T1190" s="4" t="e">
        <f t="shared" si="322"/>
        <v>#NAME?</v>
      </c>
      <c r="U1190" s="4" t="e">
        <f t="shared" si="323"/>
        <v>#NAME?</v>
      </c>
      <c r="V1190" s="2"/>
      <c r="X1190" s="2"/>
      <c r="AC1190" s="2"/>
      <c r="AD1190" s="2"/>
    </row>
    <row r="1191" spans="1:30">
      <c r="A1191" s="1" t="str">
        <f t="shared" si="310"/>
        <v>-show- : [ʃoʊ]</v>
      </c>
      <c r="B1191" s="1">
        <f t="shared" si="325"/>
        <v>0</v>
      </c>
      <c r="C1191" s="1">
        <f t="shared" si="325"/>
        <v>0</v>
      </c>
      <c r="D1191" s="1">
        <f t="shared" si="325"/>
        <v>0</v>
      </c>
      <c r="E1191" s="7">
        <v>5</v>
      </c>
      <c r="F1191" s="9" t="s">
        <v>417</v>
      </c>
      <c r="G1191" s="3" t="e">
        <f t="shared" si="311"/>
        <v>#NAME?</v>
      </c>
      <c r="H1191" s="4" t="str">
        <f t="shared" si="312"/>
        <v>ʃoʊ</v>
      </c>
      <c r="I1191" s="4" t="str">
        <f t="shared" si="313"/>
        <v>show</v>
      </c>
      <c r="J1191" s="10">
        <f t="shared" si="314"/>
        <v>3</v>
      </c>
      <c r="K1191" s="1">
        <f t="shared" si="315"/>
        <v>4</v>
      </c>
      <c r="L1191" s="10">
        <f t="shared" si="316"/>
        <v>4</v>
      </c>
      <c r="M1191" s="1" t="str">
        <f t="shared" si="317"/>
        <v>-show-</v>
      </c>
      <c r="N1191" s="1" t="str">
        <f t="shared" si="318"/>
        <v>[ʃoʊ]</v>
      </c>
      <c r="O1191" s="3" t="e" cm="1">
        <f t="array" ref="O1191">SUM(_xlfn._xlws.FILTER($G$2:$G$2454,_xlfn.MAP($M$2:$M$2454,_xlfn.LAMBDA(_xlpm.x,_xlpm.x=$M1191))))</f>
        <v>#NAME?</v>
      </c>
      <c r="P1191" s="4" t="e">
        <f t="shared" si="319"/>
        <v>#NAME?</v>
      </c>
      <c r="Q1191" s="6" t="e" cm="1">
        <f t="array" ref="Q1191">SUM(_xlfn._xlws.FILTER($G$2:$G$2454,_xlfn.MAP($N$2:$N$2454,_xlfn.LAMBDA(_xlpm.x,_xlpm.x=$N1191))))</f>
        <v>#NAME?</v>
      </c>
      <c r="R1191" s="4" t="e">
        <f t="shared" si="320"/>
        <v>#NAME?</v>
      </c>
      <c r="S1191" s="4" t="e">
        <f t="shared" si="321"/>
        <v>#NAME?</v>
      </c>
      <c r="T1191" s="4" t="e">
        <f t="shared" si="322"/>
        <v>#NAME?</v>
      </c>
      <c r="U1191" s="4" t="e">
        <f t="shared" si="323"/>
        <v>#NAME?</v>
      </c>
      <c r="V1191" s="2"/>
      <c r="X1191" s="2"/>
      <c r="AC1191" s="2"/>
      <c r="AD1191" s="2"/>
    </row>
    <row r="1192" spans="1:30">
      <c r="A1192" s="1" t="str">
        <f t="shared" si="310"/>
        <v>-shu- : [ʃʊ]</v>
      </c>
      <c r="B1192" s="1">
        <f t="shared" si="325"/>
        <v>0</v>
      </c>
      <c r="C1192" s="1">
        <f t="shared" si="325"/>
        <v>0</v>
      </c>
      <c r="D1192" s="1">
        <f t="shared" si="325"/>
        <v>0</v>
      </c>
      <c r="E1192" s="7">
        <v>1</v>
      </c>
      <c r="F1192" s="9" t="s">
        <v>2416</v>
      </c>
      <c r="G1192" s="3" t="e">
        <f t="shared" si="311"/>
        <v>#NAME?</v>
      </c>
      <c r="H1192" s="1" t="str">
        <f t="shared" si="312"/>
        <v>ʃʊ</v>
      </c>
      <c r="I1192" s="1" t="str">
        <f t="shared" si="313"/>
        <v>shu</v>
      </c>
      <c r="J1192" s="10">
        <f t="shared" si="314"/>
        <v>2</v>
      </c>
      <c r="K1192" s="1">
        <f t="shared" si="315"/>
        <v>3</v>
      </c>
      <c r="L1192" s="10">
        <f t="shared" si="316"/>
        <v>3</v>
      </c>
      <c r="M1192" s="1" t="str">
        <f t="shared" si="317"/>
        <v>-shu-</v>
      </c>
      <c r="N1192" s="1" t="str">
        <f t="shared" si="318"/>
        <v>[ʃʊ]</v>
      </c>
      <c r="O1192" s="3" t="e" cm="1">
        <f t="array" ref="O1192">SUM(_xlfn._xlws.FILTER($G$2:$G$2454,_xlfn.MAP($M$2:$M$2454,_xlfn.LAMBDA(_xlpm.x,_xlpm.x=$M1192))))</f>
        <v>#NAME?</v>
      </c>
      <c r="P1192" s="4" t="e">
        <f t="shared" si="319"/>
        <v>#NAME?</v>
      </c>
      <c r="Q1192" s="6" t="e" cm="1">
        <f t="array" ref="Q1192">SUM(_xlfn._xlws.FILTER($G$2:$G$2454,_xlfn.MAP($N$2:$N$2454,_xlfn.LAMBDA(_xlpm.x,_xlpm.x=$N1192))))</f>
        <v>#NAME?</v>
      </c>
      <c r="R1192" s="4" t="e">
        <f t="shared" si="320"/>
        <v>#NAME?</v>
      </c>
      <c r="S1192" s="4" t="e">
        <f t="shared" si="321"/>
        <v>#NAME?</v>
      </c>
      <c r="T1192" s="4" t="e">
        <f t="shared" si="322"/>
        <v>#NAME?</v>
      </c>
      <c r="U1192" s="4" t="e">
        <f t="shared" si="323"/>
        <v>#NAME?</v>
      </c>
      <c r="V1192" s="2"/>
      <c r="X1192" s="2"/>
      <c r="AC1192" s="2"/>
      <c r="AD1192" s="2"/>
    </row>
    <row r="1193" spans="1:30">
      <c r="A1193" s="1" t="str">
        <f t="shared" si="310"/>
        <v>-sk- : [sk]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4</v>
      </c>
      <c r="F1193" s="9" t="s">
        <v>250</v>
      </c>
      <c r="G1193" s="3" t="e">
        <f t="shared" si="311"/>
        <v>#NAME?</v>
      </c>
      <c r="H1193" s="1" t="str">
        <f t="shared" si="312"/>
        <v>sk</v>
      </c>
      <c r="I1193" s="1" t="str">
        <f t="shared" si="313"/>
        <v>sk</v>
      </c>
      <c r="J1193" s="10">
        <f t="shared" si="314"/>
        <v>2</v>
      </c>
      <c r="K1193" s="1">
        <f t="shared" si="315"/>
        <v>2</v>
      </c>
      <c r="L1193" s="10">
        <f t="shared" si="316"/>
        <v>2</v>
      </c>
      <c r="M1193" s="1" t="str">
        <f t="shared" si="317"/>
        <v>-sk-</v>
      </c>
      <c r="N1193" s="1" t="str">
        <f t="shared" si="318"/>
        <v>[sk]</v>
      </c>
      <c r="O1193" s="3" t="e" cm="1">
        <f t="array" ref="O1193">SUM(_xlfn._xlws.FILTER($G$2:$G$2454,_xlfn.MAP($M$2:$M$2454,_xlfn.LAMBDA(_xlpm.x,_xlpm.x=$M1193))))</f>
        <v>#NAME?</v>
      </c>
      <c r="P1193" s="4" t="e">
        <f t="shared" si="319"/>
        <v>#NAME?</v>
      </c>
      <c r="Q1193" s="6" t="e" cm="1">
        <f t="array" ref="Q1193">SUM(_xlfn._xlws.FILTER($G$2:$G$2454,_xlfn.MAP($N$2:$N$2454,_xlfn.LAMBDA(_xlpm.x,_xlpm.x=$N1193))))</f>
        <v>#NAME?</v>
      </c>
      <c r="R1193" s="4" t="e">
        <f t="shared" si="320"/>
        <v>#NAME?</v>
      </c>
      <c r="S1193" s="4" t="e">
        <f t="shared" si="321"/>
        <v>#NAME?</v>
      </c>
      <c r="T1193" s="4" t="e">
        <f t="shared" si="322"/>
        <v>#NAME?</v>
      </c>
      <c r="U1193" s="4" t="e">
        <f t="shared" si="323"/>
        <v>#NAME?</v>
      </c>
      <c r="V1193" s="2"/>
      <c r="X1193" s="2"/>
      <c r="AC1193" s="2"/>
      <c r="AD1193" s="2"/>
    </row>
    <row r="1194" spans="1:30">
      <c r="A1194" s="1" t="str">
        <f t="shared" si="310"/>
        <v>-sked- : [skt]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2</v>
      </c>
      <c r="F1194" s="9" t="s">
        <v>251</v>
      </c>
      <c r="G1194" s="3" t="e">
        <f t="shared" si="311"/>
        <v>#NAME?</v>
      </c>
      <c r="H1194" s="4" t="str">
        <f t="shared" si="312"/>
        <v>skt</v>
      </c>
      <c r="I1194" s="4" t="str">
        <f t="shared" si="313"/>
        <v>sked</v>
      </c>
      <c r="J1194" s="10">
        <f t="shared" si="314"/>
        <v>3</v>
      </c>
      <c r="K1194" s="1">
        <f t="shared" si="315"/>
        <v>4</v>
      </c>
      <c r="L1194" s="10">
        <f t="shared" si="316"/>
        <v>4</v>
      </c>
      <c r="M1194" s="1" t="str">
        <f t="shared" si="317"/>
        <v>-sked-</v>
      </c>
      <c r="N1194" s="1" t="str">
        <f t="shared" si="318"/>
        <v>[skt]</v>
      </c>
      <c r="O1194" s="3" t="e" cm="1">
        <f t="array" ref="O1194">SUM(_xlfn._xlws.FILTER($G$2:$G$2454,_xlfn.MAP($M$2:$M$2454,_xlfn.LAMBDA(_xlpm.x,_xlpm.x=$M1194))))</f>
        <v>#NAME?</v>
      </c>
      <c r="P1194" s="4" t="e">
        <f t="shared" si="319"/>
        <v>#NAME?</v>
      </c>
      <c r="Q1194" s="6" t="e" cm="1">
        <f t="array" ref="Q1194">SUM(_xlfn._xlws.FILTER($G$2:$G$2454,_xlfn.MAP($N$2:$N$2454,_xlfn.LAMBDA(_xlpm.x,_xlpm.x=$N1194))))</f>
        <v>#NAME?</v>
      </c>
      <c r="R1194" s="4" t="e">
        <f t="shared" si="320"/>
        <v>#NAME?</v>
      </c>
      <c r="S1194" s="4" t="e">
        <f t="shared" si="321"/>
        <v>#NAME?</v>
      </c>
      <c r="T1194" s="4" t="e">
        <f t="shared" si="322"/>
        <v>#NAME?</v>
      </c>
      <c r="U1194" s="4" t="e">
        <f t="shared" si="323"/>
        <v>#NAME?</v>
      </c>
      <c r="V1194" s="2"/>
      <c r="X1194" s="2"/>
      <c r="AC1194" s="2"/>
      <c r="AD1194" s="2"/>
    </row>
    <row r="1195" spans="1:30">
      <c r="A1195" s="1" t="str">
        <f t="shared" si="310"/>
        <v>-sky- : [skaɪ]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873</v>
      </c>
      <c r="G1195" s="3" t="e">
        <f t="shared" si="311"/>
        <v>#NAME?</v>
      </c>
      <c r="H1195" s="4" t="str">
        <f t="shared" si="312"/>
        <v>skaɪ</v>
      </c>
      <c r="I1195" s="4" t="str">
        <f t="shared" si="313"/>
        <v>sky</v>
      </c>
      <c r="J1195" s="10">
        <f t="shared" si="314"/>
        <v>4</v>
      </c>
      <c r="K1195" s="1">
        <f t="shared" si="315"/>
        <v>3</v>
      </c>
      <c r="L1195" s="10">
        <f t="shared" si="316"/>
        <v>4</v>
      </c>
      <c r="M1195" s="1" t="str">
        <f t="shared" si="317"/>
        <v>-sky-</v>
      </c>
      <c r="N1195" s="1" t="str">
        <f t="shared" si="318"/>
        <v>[skaɪ]</v>
      </c>
      <c r="O1195" s="3" t="e" cm="1">
        <f t="array" ref="O1195">SUM(_xlfn._xlws.FILTER($G$2:$G$2454,_xlfn.MAP($M$2:$M$2454,_xlfn.LAMBDA(_xlpm.x,_xlpm.x=$M1195))))</f>
        <v>#NAME?</v>
      </c>
      <c r="P1195" s="4" t="e">
        <f t="shared" si="319"/>
        <v>#NAME?</v>
      </c>
      <c r="Q1195" s="6" t="e" cm="1">
        <f t="array" ref="Q1195">SUM(_xlfn._xlws.FILTER($G$2:$G$2454,_xlfn.MAP($N$2:$N$2454,_xlfn.LAMBDA(_xlpm.x,_xlpm.x=$N1195))))</f>
        <v>#NAME?</v>
      </c>
      <c r="R1195" s="4" t="e">
        <f t="shared" si="320"/>
        <v>#NAME?</v>
      </c>
      <c r="S1195" s="4" t="e">
        <f t="shared" si="321"/>
        <v>#NAME?</v>
      </c>
      <c r="T1195" s="4" t="e">
        <f t="shared" si="322"/>
        <v>#NAME?</v>
      </c>
      <c r="U1195" s="4" t="e">
        <f t="shared" si="323"/>
        <v>#NAME?</v>
      </c>
      <c r="V1195" s="2"/>
      <c r="X1195" s="2"/>
      <c r="AC1195" s="2"/>
      <c r="AD1195" s="2"/>
    </row>
    <row r="1196" spans="1:30">
      <c r="A1196" s="1" t="str">
        <f t="shared" si="310"/>
        <v>-slee- : [sli]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3</v>
      </c>
      <c r="F1196" s="9" t="s">
        <v>258</v>
      </c>
      <c r="G1196" s="3" t="e">
        <f t="shared" si="311"/>
        <v>#NAME?</v>
      </c>
      <c r="H1196" s="4" t="str">
        <f t="shared" si="312"/>
        <v>sli</v>
      </c>
      <c r="I1196" s="4" t="str">
        <f t="shared" si="313"/>
        <v>slee</v>
      </c>
      <c r="J1196" s="10">
        <f t="shared" si="314"/>
        <v>3</v>
      </c>
      <c r="K1196" s="1">
        <f t="shared" si="315"/>
        <v>4</v>
      </c>
      <c r="L1196" s="10">
        <f t="shared" si="316"/>
        <v>4</v>
      </c>
      <c r="M1196" s="1" t="str">
        <f t="shared" si="317"/>
        <v>-slee-</v>
      </c>
      <c r="N1196" s="1" t="str">
        <f t="shared" si="318"/>
        <v>[sli]</v>
      </c>
      <c r="O1196" s="3" t="e" cm="1">
        <f t="array" ref="O1196">SUM(_xlfn._xlws.FILTER($G$2:$G$2454,_xlfn.MAP($M$2:$M$2454,_xlfn.LAMBDA(_xlpm.x,_xlpm.x=$M1196))))</f>
        <v>#NAME?</v>
      </c>
      <c r="P1196" s="4" t="e">
        <f t="shared" si="319"/>
        <v>#NAME?</v>
      </c>
      <c r="Q1196" s="6" t="e" cm="1">
        <f t="array" ref="Q1196">SUM(_xlfn._xlws.FILTER($G$2:$G$2454,_xlfn.MAP($N$2:$N$2454,_xlfn.LAMBDA(_xlpm.x,_xlpm.x=$N1196))))</f>
        <v>#NAME?</v>
      </c>
      <c r="R1196" s="4" t="e">
        <f t="shared" si="320"/>
        <v>#NAME?</v>
      </c>
      <c r="S1196" s="4" t="e">
        <f t="shared" si="321"/>
        <v>#NAME?</v>
      </c>
      <c r="T1196" s="4" t="e">
        <f t="shared" si="322"/>
        <v>#NAME?</v>
      </c>
      <c r="U1196" s="4" t="e">
        <f t="shared" si="323"/>
        <v>#NAME?</v>
      </c>
      <c r="V1196" s="2"/>
      <c r="X1196" s="2"/>
      <c r="AC1196" s="2"/>
      <c r="AD1196" s="2"/>
    </row>
    <row r="1197" spans="1:30">
      <c r="A1197" s="1" t="str">
        <f t="shared" si="310"/>
        <v>-sleu- : [slu]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2213</v>
      </c>
      <c r="G1197" s="3" t="e">
        <f t="shared" si="311"/>
        <v>#NAME?</v>
      </c>
      <c r="H1197" s="4" t="str">
        <f t="shared" si="312"/>
        <v>slu</v>
      </c>
      <c r="I1197" s="4" t="str">
        <f t="shared" si="313"/>
        <v>sleu</v>
      </c>
      <c r="J1197" s="10">
        <f t="shared" si="314"/>
        <v>3</v>
      </c>
      <c r="K1197" s="1">
        <f t="shared" si="315"/>
        <v>4</v>
      </c>
      <c r="L1197" s="10">
        <f t="shared" si="316"/>
        <v>4</v>
      </c>
      <c r="M1197" s="1" t="str">
        <f t="shared" si="317"/>
        <v>-sleu-</v>
      </c>
      <c r="N1197" s="1" t="str">
        <f t="shared" si="318"/>
        <v>[slu]</v>
      </c>
      <c r="O1197" s="3" t="e" cm="1">
        <f t="array" ref="O1197">SUM(_xlfn._xlws.FILTER($G$2:$G$2454,_xlfn.MAP($M$2:$M$2454,_xlfn.LAMBDA(_xlpm.x,_xlpm.x=$M1197))))</f>
        <v>#NAME?</v>
      </c>
      <c r="P1197" s="4" t="e">
        <f t="shared" si="319"/>
        <v>#NAME?</v>
      </c>
      <c r="Q1197" s="6" t="e" cm="1">
        <f t="array" ref="Q1197">SUM(_xlfn._xlws.FILTER($G$2:$G$2454,_xlfn.MAP($N$2:$N$2454,_xlfn.LAMBDA(_xlpm.x,_xlpm.x=$N1197))))</f>
        <v>#NAME?</v>
      </c>
      <c r="R1197" s="4" t="e">
        <f t="shared" si="320"/>
        <v>#NAME?</v>
      </c>
      <c r="S1197" s="4" t="e">
        <f t="shared" si="321"/>
        <v>#NAME?</v>
      </c>
      <c r="T1197" s="4" t="e">
        <f t="shared" si="322"/>
        <v>#NAME?</v>
      </c>
      <c r="U1197" s="4" t="e">
        <f t="shared" si="323"/>
        <v>#NAME?</v>
      </c>
      <c r="V1197" s="2"/>
      <c r="X1197" s="2"/>
      <c r="AC1197" s="2"/>
      <c r="AD1197" s="2"/>
    </row>
    <row r="1198" spans="1:30">
      <c r="A1198" s="1" t="str">
        <f t="shared" si="310"/>
        <v>-sley- : [zlɪ]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2303</v>
      </c>
      <c r="G1198" s="3" t="e">
        <f t="shared" si="311"/>
        <v>#NAME?</v>
      </c>
      <c r="H1198" s="4" t="str">
        <f t="shared" si="312"/>
        <v>zlɪ</v>
      </c>
      <c r="I1198" s="4" t="str">
        <f t="shared" si="313"/>
        <v>sley</v>
      </c>
      <c r="J1198" s="10">
        <f t="shared" si="314"/>
        <v>3</v>
      </c>
      <c r="K1198" s="1">
        <f t="shared" si="315"/>
        <v>4</v>
      </c>
      <c r="L1198" s="10">
        <f t="shared" si="316"/>
        <v>4</v>
      </c>
      <c r="M1198" s="1" t="str">
        <f t="shared" si="317"/>
        <v>-sley-</v>
      </c>
      <c r="N1198" s="1" t="str">
        <f t="shared" si="318"/>
        <v>[zlɪ]</v>
      </c>
      <c r="O1198" s="3" t="e" cm="1">
        <f t="array" ref="O1198">SUM(_xlfn._xlws.FILTER($G$2:$G$2454,_xlfn.MAP($M$2:$M$2454,_xlfn.LAMBDA(_xlpm.x,_xlpm.x=$M1198))))</f>
        <v>#NAME?</v>
      </c>
      <c r="P1198" s="4" t="e">
        <f t="shared" si="319"/>
        <v>#NAME?</v>
      </c>
      <c r="Q1198" s="6" t="e" cm="1">
        <f t="array" ref="Q1198">SUM(_xlfn._xlws.FILTER($G$2:$G$2454,_xlfn.MAP($N$2:$N$2454,_xlfn.LAMBDA(_xlpm.x,_xlpm.x=$N1198))))</f>
        <v>#NAME?</v>
      </c>
      <c r="R1198" s="4" t="e">
        <f t="shared" si="320"/>
        <v>#NAME?</v>
      </c>
      <c r="S1198" s="4" t="e">
        <f t="shared" si="321"/>
        <v>#NAME?</v>
      </c>
      <c r="T1198" s="4" t="e">
        <f t="shared" si="322"/>
        <v>#NAME?</v>
      </c>
      <c r="U1198" s="4" t="e">
        <f t="shared" si="323"/>
        <v>#NAME?</v>
      </c>
      <c r="V1198" s="2"/>
      <c r="X1198" s="2"/>
      <c r="AC1198" s="2"/>
      <c r="AD1198" s="2"/>
    </row>
    <row r="1199" spans="1:30">
      <c r="A1199" s="1" t="str">
        <f t="shared" si="310"/>
        <v>-slo- : [slɑ]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2217</v>
      </c>
      <c r="G1199" s="3" t="e">
        <f t="shared" si="311"/>
        <v>#NAME?</v>
      </c>
      <c r="H1199" s="1" t="str">
        <f t="shared" si="312"/>
        <v>slɑ</v>
      </c>
      <c r="I1199" s="1" t="str">
        <f t="shared" si="313"/>
        <v>slo</v>
      </c>
      <c r="J1199" s="10">
        <f t="shared" si="314"/>
        <v>3</v>
      </c>
      <c r="K1199" s="1">
        <f t="shared" si="315"/>
        <v>3</v>
      </c>
      <c r="L1199" s="10">
        <f t="shared" si="316"/>
        <v>3</v>
      </c>
      <c r="M1199" s="1" t="str">
        <f t="shared" si="317"/>
        <v>-slo-</v>
      </c>
      <c r="N1199" s="1" t="str">
        <f t="shared" si="318"/>
        <v>[slɑ]</v>
      </c>
      <c r="O1199" s="3" t="e" cm="1">
        <f t="array" ref="O1199">SUM(_xlfn._xlws.FILTER($G$2:$G$2454,_xlfn.MAP($M$2:$M$2454,_xlfn.LAMBDA(_xlpm.x,_xlpm.x=$M1199))))</f>
        <v>#NAME?</v>
      </c>
      <c r="P1199" s="4" t="e">
        <f t="shared" si="319"/>
        <v>#NAME?</v>
      </c>
      <c r="Q1199" s="6" t="e" cm="1">
        <f t="array" ref="Q1199">SUM(_xlfn._xlws.FILTER($G$2:$G$2454,_xlfn.MAP($N$2:$N$2454,_xlfn.LAMBDA(_xlpm.x,_xlpm.x=$N1199))))</f>
        <v>#NAME?</v>
      </c>
      <c r="R1199" s="4" t="e">
        <f t="shared" si="320"/>
        <v>#NAME?</v>
      </c>
      <c r="S1199" s="4" t="e">
        <f t="shared" si="321"/>
        <v>#NAME?</v>
      </c>
      <c r="T1199" s="4" t="e">
        <f t="shared" si="322"/>
        <v>#NAME?</v>
      </c>
      <c r="U1199" s="4" t="e">
        <f t="shared" si="323"/>
        <v>#NAME?</v>
      </c>
      <c r="V1199" s="2"/>
      <c r="X1199" s="2"/>
      <c r="AC1199" s="2"/>
      <c r="AD1199" s="2"/>
    </row>
    <row r="1200" spans="1:30">
      <c r="A1200" s="1" t="str">
        <f t="shared" si="310"/>
        <v>-slo- : [sloʊ]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1189</v>
      </c>
      <c r="G1200" s="3" t="e">
        <f t="shared" si="311"/>
        <v>#NAME?</v>
      </c>
      <c r="H1200" s="4" t="str">
        <f t="shared" si="312"/>
        <v>sloʊ</v>
      </c>
      <c r="I1200" s="4" t="str">
        <f t="shared" si="313"/>
        <v>slo</v>
      </c>
      <c r="J1200" s="10">
        <f t="shared" si="314"/>
        <v>4</v>
      </c>
      <c r="K1200" s="1">
        <f t="shared" si="315"/>
        <v>3</v>
      </c>
      <c r="L1200" s="10">
        <f t="shared" si="316"/>
        <v>4</v>
      </c>
      <c r="M1200" s="1" t="str">
        <f t="shared" si="317"/>
        <v>-slo-</v>
      </c>
      <c r="N1200" s="1" t="str">
        <f t="shared" si="318"/>
        <v>[sloʊ]</v>
      </c>
      <c r="O1200" s="3" t="e" cm="1">
        <f t="array" ref="O1200">SUM(_xlfn._xlws.FILTER($G$2:$G$2454,_xlfn.MAP($M$2:$M$2454,_xlfn.LAMBDA(_xlpm.x,_xlpm.x=$M1200))))</f>
        <v>#NAME?</v>
      </c>
      <c r="P1200" s="4" t="e">
        <f t="shared" si="319"/>
        <v>#NAME?</v>
      </c>
      <c r="Q1200" s="6" t="e" cm="1">
        <f t="array" ref="Q1200">SUM(_xlfn._xlws.FILTER($G$2:$G$2454,_xlfn.MAP($N$2:$N$2454,_xlfn.LAMBDA(_xlpm.x,_xlpm.x=$N1200))))</f>
        <v>#NAME?</v>
      </c>
      <c r="R1200" s="4" t="e">
        <f t="shared" si="320"/>
        <v>#NAME?</v>
      </c>
      <c r="S1200" s="4" t="e">
        <f t="shared" si="321"/>
        <v>#NAME?</v>
      </c>
      <c r="T1200" s="4" t="e">
        <f t="shared" si="322"/>
        <v>#NAME?</v>
      </c>
      <c r="U1200" s="4" t="e">
        <f t="shared" si="323"/>
        <v>#NAME?</v>
      </c>
      <c r="V1200" s="2"/>
      <c r="X1200" s="2"/>
      <c r="AC1200" s="2"/>
      <c r="AD1200" s="2"/>
    </row>
    <row r="1201" spans="1:30">
      <c r="A1201" s="1" t="str">
        <f t="shared" si="310"/>
        <v>-slow- : [sloʊ]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1144</v>
      </c>
      <c r="G1201" s="3" t="e">
        <f t="shared" si="311"/>
        <v>#NAME?</v>
      </c>
      <c r="H1201" s="4" t="str">
        <f t="shared" si="312"/>
        <v>sloʊ</v>
      </c>
      <c r="I1201" s="4" t="str">
        <f t="shared" si="313"/>
        <v>slow</v>
      </c>
      <c r="J1201" s="10">
        <f t="shared" si="314"/>
        <v>4</v>
      </c>
      <c r="K1201" s="1">
        <f t="shared" si="315"/>
        <v>4</v>
      </c>
      <c r="L1201" s="10">
        <f t="shared" si="316"/>
        <v>4</v>
      </c>
      <c r="M1201" s="1" t="str">
        <f t="shared" si="317"/>
        <v>-slow-</v>
      </c>
      <c r="N1201" s="1" t="str">
        <f t="shared" si="318"/>
        <v>[sloʊ]</v>
      </c>
      <c r="O1201" s="3" t="e" cm="1">
        <f t="array" ref="O1201">SUM(_xlfn._xlws.FILTER($G$2:$G$2454,_xlfn.MAP($M$2:$M$2454,_xlfn.LAMBDA(_xlpm.x,_xlpm.x=$M1201))))</f>
        <v>#NAME?</v>
      </c>
      <c r="P1201" s="4" t="e">
        <f t="shared" si="319"/>
        <v>#NAME?</v>
      </c>
      <c r="Q1201" s="6" t="e" cm="1">
        <f t="array" ref="Q1201">SUM(_xlfn._xlws.FILTER($G$2:$G$2454,_xlfn.MAP($N$2:$N$2454,_xlfn.LAMBDA(_xlpm.x,_xlpm.x=$N1201))))</f>
        <v>#NAME?</v>
      </c>
      <c r="R1201" s="4" t="e">
        <f t="shared" si="320"/>
        <v>#NAME?</v>
      </c>
      <c r="S1201" s="4" t="e">
        <f t="shared" si="321"/>
        <v>#NAME?</v>
      </c>
      <c r="T1201" s="4" t="e">
        <f t="shared" si="322"/>
        <v>#NAME?</v>
      </c>
      <c r="U1201" s="4" t="e">
        <f t="shared" si="323"/>
        <v>#NAME?</v>
      </c>
      <c r="V1201" s="2"/>
      <c r="X1201" s="2"/>
      <c r="AC1201" s="2"/>
      <c r="AD1201" s="2"/>
    </row>
    <row r="1202" spans="1:30">
      <c r="A1202" s="1" t="str">
        <f t="shared" si="310"/>
        <v>-sm- : [zm]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3</v>
      </c>
      <c r="F1202" s="9" t="s">
        <v>330</v>
      </c>
      <c r="G1202" s="3" t="e">
        <f t="shared" si="311"/>
        <v>#NAME?</v>
      </c>
      <c r="H1202" s="4" t="str">
        <f t="shared" si="312"/>
        <v>zm</v>
      </c>
      <c r="I1202" s="4" t="str">
        <f t="shared" si="313"/>
        <v>sm</v>
      </c>
      <c r="J1202" s="10">
        <f t="shared" si="314"/>
        <v>2</v>
      </c>
      <c r="K1202" s="1">
        <f t="shared" si="315"/>
        <v>2</v>
      </c>
      <c r="L1202" s="10">
        <f t="shared" si="316"/>
        <v>2</v>
      </c>
      <c r="M1202" s="1" t="str">
        <f t="shared" si="317"/>
        <v>-sm-</v>
      </c>
      <c r="N1202" s="1" t="str">
        <f t="shared" si="318"/>
        <v>[zm]</v>
      </c>
      <c r="O1202" s="3" t="e" cm="1">
        <f t="array" ref="O1202">SUM(_xlfn._xlws.FILTER($G$2:$G$2454,_xlfn.MAP($M$2:$M$2454,_xlfn.LAMBDA(_xlpm.x,_xlpm.x=$M1202))))</f>
        <v>#NAME?</v>
      </c>
      <c r="P1202" s="4" t="e">
        <f t="shared" si="319"/>
        <v>#NAME?</v>
      </c>
      <c r="Q1202" s="6" t="e" cm="1">
        <f t="array" ref="Q1202">SUM(_xlfn._xlws.FILTER($G$2:$G$2454,_xlfn.MAP($N$2:$N$2454,_xlfn.LAMBDA(_xlpm.x,_xlpm.x=$N1202))))</f>
        <v>#NAME?</v>
      </c>
      <c r="R1202" s="4" t="e">
        <f t="shared" si="320"/>
        <v>#NAME?</v>
      </c>
      <c r="S1202" s="4" t="e">
        <f t="shared" si="321"/>
        <v>#NAME?</v>
      </c>
      <c r="T1202" s="4" t="e">
        <f t="shared" si="322"/>
        <v>#NAME?</v>
      </c>
      <c r="U1202" s="4" t="e">
        <f t="shared" si="323"/>
        <v>#NAME?</v>
      </c>
      <c r="V1202" s="2"/>
      <c r="X1202" s="2"/>
      <c r="AC1202" s="2"/>
      <c r="AD1202" s="2"/>
    </row>
    <row r="1203" spans="1:30">
      <c r="A1203" s="1" t="str">
        <f t="shared" si="310"/>
        <v>-sme- : [smɛ]</v>
      </c>
      <c r="B1203" s="1">
        <f t="shared" si="326"/>
        <v>0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874</v>
      </c>
      <c r="G1203" s="3" t="e">
        <f t="shared" si="311"/>
        <v>#NAME?</v>
      </c>
      <c r="H1203" s="4" t="str">
        <f t="shared" si="312"/>
        <v>smɛ</v>
      </c>
      <c r="I1203" s="4" t="str">
        <f t="shared" si="313"/>
        <v>sme</v>
      </c>
      <c r="J1203" s="10">
        <f t="shared" si="314"/>
        <v>3</v>
      </c>
      <c r="K1203" s="1">
        <f t="shared" si="315"/>
        <v>3</v>
      </c>
      <c r="L1203" s="10">
        <f t="shared" si="316"/>
        <v>3</v>
      </c>
      <c r="M1203" s="1" t="str">
        <f t="shared" si="317"/>
        <v>-sme-</v>
      </c>
      <c r="N1203" s="1" t="str">
        <f t="shared" si="318"/>
        <v>[smɛ]</v>
      </c>
      <c r="O1203" s="3" t="e" cm="1">
        <f t="array" ref="O1203">SUM(_xlfn._xlws.FILTER($G$2:$G$2454,_xlfn.MAP($M$2:$M$2454,_xlfn.LAMBDA(_xlpm.x,_xlpm.x=$M1203))))</f>
        <v>#NAME?</v>
      </c>
      <c r="P1203" s="4" t="e">
        <f t="shared" si="319"/>
        <v>#NAME?</v>
      </c>
      <c r="Q1203" s="6" t="e" cm="1">
        <f t="array" ref="Q1203">SUM(_xlfn._xlws.FILTER($G$2:$G$2454,_xlfn.MAP($N$2:$N$2454,_xlfn.LAMBDA(_xlpm.x,_xlpm.x=$N1203))))</f>
        <v>#NAME?</v>
      </c>
      <c r="R1203" s="4" t="e">
        <f t="shared" si="320"/>
        <v>#NAME?</v>
      </c>
      <c r="S1203" s="4" t="e">
        <f t="shared" si="321"/>
        <v>#NAME?</v>
      </c>
      <c r="T1203" s="4" t="e">
        <f t="shared" si="322"/>
        <v>#NAME?</v>
      </c>
      <c r="U1203" s="4" t="e">
        <f t="shared" si="323"/>
        <v>#NAME?</v>
      </c>
      <c r="V1203" s="2"/>
      <c r="X1203" s="2"/>
      <c r="AC1203" s="2"/>
      <c r="AD1203" s="2"/>
    </row>
    <row r="1204" spans="1:30">
      <c r="A1204" s="1" t="str">
        <f t="shared" si="310"/>
        <v>-smi- : [smɪ]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1191</v>
      </c>
      <c r="G1204" s="3" t="e">
        <f t="shared" si="311"/>
        <v>#NAME?</v>
      </c>
      <c r="H1204" s="4" t="str">
        <f t="shared" si="312"/>
        <v>smɪ</v>
      </c>
      <c r="I1204" s="4" t="str">
        <f t="shared" si="313"/>
        <v>smi</v>
      </c>
      <c r="J1204" s="10">
        <f t="shared" si="314"/>
        <v>3</v>
      </c>
      <c r="K1204" s="1">
        <f t="shared" si="315"/>
        <v>3</v>
      </c>
      <c r="L1204" s="10">
        <f t="shared" si="316"/>
        <v>3</v>
      </c>
      <c r="M1204" s="1" t="str">
        <f t="shared" si="317"/>
        <v>-smi-</v>
      </c>
      <c r="N1204" s="1" t="str">
        <f t="shared" si="318"/>
        <v>[smɪ]</v>
      </c>
      <c r="O1204" s="3" t="e" cm="1">
        <f t="array" ref="O1204">SUM(_xlfn._xlws.FILTER($G$2:$G$2454,_xlfn.MAP($M$2:$M$2454,_xlfn.LAMBDA(_xlpm.x,_xlpm.x=$M1204))))</f>
        <v>#NAME?</v>
      </c>
      <c r="P1204" s="4" t="e">
        <f t="shared" si="319"/>
        <v>#NAME?</v>
      </c>
      <c r="Q1204" s="6" t="e" cm="1">
        <f t="array" ref="Q1204">SUM(_xlfn._xlws.FILTER($G$2:$G$2454,_xlfn.MAP($N$2:$N$2454,_xlfn.LAMBDA(_xlpm.x,_xlpm.x=$N1204))))</f>
        <v>#NAME?</v>
      </c>
      <c r="R1204" s="4" t="e">
        <f t="shared" si="320"/>
        <v>#NAME?</v>
      </c>
      <c r="S1204" s="4" t="e">
        <f t="shared" si="321"/>
        <v>#NAME?</v>
      </c>
      <c r="T1204" s="4" t="e">
        <f t="shared" si="322"/>
        <v>#NAME?</v>
      </c>
      <c r="U1204" s="4" t="e">
        <f t="shared" si="323"/>
        <v>#NAME?</v>
      </c>
      <c r="V1204" s="2"/>
      <c r="X1204" s="2"/>
      <c r="AC1204" s="2"/>
      <c r="AD1204" s="2"/>
    </row>
    <row r="1205" spans="1:30">
      <c r="A1205" s="1" t="str">
        <f t="shared" si="310"/>
        <v>-smo- : [smoʊ]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875</v>
      </c>
      <c r="G1205" s="3" t="e">
        <f t="shared" si="311"/>
        <v>#NAME?</v>
      </c>
      <c r="H1205" s="4" t="str">
        <f t="shared" si="312"/>
        <v>smoʊ</v>
      </c>
      <c r="I1205" s="4" t="str">
        <f t="shared" si="313"/>
        <v>smo</v>
      </c>
      <c r="J1205" s="10">
        <f t="shared" si="314"/>
        <v>4</v>
      </c>
      <c r="K1205" s="1">
        <f t="shared" si="315"/>
        <v>3</v>
      </c>
      <c r="L1205" s="10">
        <f t="shared" si="316"/>
        <v>4</v>
      </c>
      <c r="M1205" s="1" t="str">
        <f t="shared" si="317"/>
        <v>-smo-</v>
      </c>
      <c r="N1205" s="1" t="str">
        <f t="shared" si="318"/>
        <v>[smoʊ]</v>
      </c>
      <c r="O1205" s="3" t="e" cm="1">
        <f t="array" ref="O1205">SUM(_xlfn._xlws.FILTER($G$2:$G$2454,_xlfn.MAP($M$2:$M$2454,_xlfn.LAMBDA(_xlpm.x,_xlpm.x=$M1205))))</f>
        <v>#NAME?</v>
      </c>
      <c r="P1205" s="4" t="e">
        <f t="shared" si="319"/>
        <v>#NAME?</v>
      </c>
      <c r="Q1205" s="6" t="e" cm="1">
        <f t="array" ref="Q1205">SUM(_xlfn._xlws.FILTER($G$2:$G$2454,_xlfn.MAP($N$2:$N$2454,_xlfn.LAMBDA(_xlpm.x,_xlpm.x=$N1205))))</f>
        <v>#NAME?</v>
      </c>
      <c r="R1205" s="4" t="e">
        <f t="shared" si="320"/>
        <v>#NAME?</v>
      </c>
      <c r="S1205" s="4" t="e">
        <f t="shared" si="321"/>
        <v>#NAME?</v>
      </c>
      <c r="T1205" s="4" t="e">
        <f t="shared" si="322"/>
        <v>#NAME?</v>
      </c>
      <c r="U1205" s="4" t="e">
        <f t="shared" si="323"/>
        <v>#NAME?</v>
      </c>
      <c r="V1205" s="2"/>
      <c r="X1205" s="2"/>
      <c r="AC1205" s="2"/>
      <c r="AD1205" s="2"/>
    </row>
    <row r="1206" spans="1:30">
      <c r="A1206" s="1" t="str">
        <f t="shared" si="310"/>
        <v>-smoo- : [smu]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259</v>
      </c>
      <c r="G1206" s="3" t="e">
        <f t="shared" si="311"/>
        <v>#NAME?</v>
      </c>
      <c r="H1206" s="4" t="str">
        <f t="shared" si="312"/>
        <v>smu</v>
      </c>
      <c r="I1206" s="4" t="str">
        <f t="shared" si="313"/>
        <v>smoo</v>
      </c>
      <c r="J1206" s="10">
        <f t="shared" si="314"/>
        <v>3</v>
      </c>
      <c r="K1206" s="1">
        <f t="shared" si="315"/>
        <v>4</v>
      </c>
      <c r="L1206" s="10">
        <f t="shared" si="316"/>
        <v>4</v>
      </c>
      <c r="M1206" s="1" t="str">
        <f t="shared" si="317"/>
        <v>-smoo-</v>
      </c>
      <c r="N1206" s="1" t="str">
        <f t="shared" si="318"/>
        <v>[smu]</v>
      </c>
      <c r="O1206" s="3" t="e" cm="1">
        <f t="array" ref="O1206">SUM(_xlfn._xlws.FILTER($G$2:$G$2454,_xlfn.MAP($M$2:$M$2454,_xlfn.LAMBDA(_xlpm.x,_xlpm.x=$M1206))))</f>
        <v>#NAME?</v>
      </c>
      <c r="P1206" s="4" t="e">
        <f t="shared" si="319"/>
        <v>#NAME?</v>
      </c>
      <c r="Q1206" s="6" t="e" cm="1">
        <f t="array" ref="Q1206">SUM(_xlfn._xlws.FILTER($G$2:$G$2454,_xlfn.MAP($N$2:$N$2454,_xlfn.LAMBDA(_xlpm.x,_xlpm.x=$N1206))))</f>
        <v>#NAME?</v>
      </c>
      <c r="R1206" s="4" t="e">
        <f t="shared" si="320"/>
        <v>#NAME?</v>
      </c>
      <c r="S1206" s="4" t="e">
        <f t="shared" si="321"/>
        <v>#NAME?</v>
      </c>
      <c r="T1206" s="4" t="e">
        <f t="shared" si="322"/>
        <v>#NAME?</v>
      </c>
      <c r="U1206" s="4" t="e">
        <f t="shared" si="323"/>
        <v>#NAME?</v>
      </c>
      <c r="V1206" s="2"/>
      <c r="X1206" s="2"/>
      <c r="AC1206" s="2"/>
      <c r="AD1206" s="2"/>
    </row>
    <row r="1207" spans="1:30">
      <c r="A1207" s="1" t="str">
        <f t="shared" si="310"/>
        <v>-sn't- : [znt]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2</v>
      </c>
      <c r="F1207" s="9" t="s">
        <v>334</v>
      </c>
      <c r="G1207" s="3" t="e">
        <f t="shared" si="311"/>
        <v>#NAME?</v>
      </c>
      <c r="H1207" s="4" t="str">
        <f t="shared" si="312"/>
        <v>znt</v>
      </c>
      <c r="I1207" s="4" t="str">
        <f t="shared" si="313"/>
        <v>sn't</v>
      </c>
      <c r="J1207" s="10">
        <f t="shared" si="314"/>
        <v>3</v>
      </c>
      <c r="K1207" s="1">
        <f t="shared" si="315"/>
        <v>4</v>
      </c>
      <c r="L1207" s="10">
        <f t="shared" si="316"/>
        <v>4</v>
      </c>
      <c r="M1207" s="1" t="str">
        <f t="shared" si="317"/>
        <v>-sn't-</v>
      </c>
      <c r="N1207" s="1" t="str">
        <f t="shared" si="318"/>
        <v>[znt]</v>
      </c>
      <c r="O1207" s="3" t="e" cm="1">
        <f t="array" ref="O1207">SUM(_xlfn._xlws.FILTER($G$2:$G$2454,_xlfn.MAP($M$2:$M$2454,_xlfn.LAMBDA(_xlpm.x,_xlpm.x=$M1207))))</f>
        <v>#NAME?</v>
      </c>
      <c r="P1207" s="4" t="e">
        <f t="shared" si="319"/>
        <v>#NAME?</v>
      </c>
      <c r="Q1207" s="6" t="e" cm="1">
        <f t="array" ref="Q1207">SUM(_xlfn._xlws.FILTER($G$2:$G$2454,_xlfn.MAP($N$2:$N$2454,_xlfn.LAMBDA(_xlpm.x,_xlpm.x=$N1207))))</f>
        <v>#NAME?</v>
      </c>
      <c r="R1207" s="4" t="e">
        <f t="shared" si="320"/>
        <v>#NAME?</v>
      </c>
      <c r="S1207" s="4" t="e">
        <f t="shared" si="321"/>
        <v>#NAME?</v>
      </c>
      <c r="T1207" s="4" t="e">
        <f t="shared" si="322"/>
        <v>#NAME?</v>
      </c>
      <c r="U1207" s="4" t="e">
        <f t="shared" si="323"/>
        <v>#NAME?</v>
      </c>
      <c r="V1207" s="2"/>
      <c r="X1207" s="2"/>
      <c r="AC1207" s="2"/>
      <c r="AD1207" s="2"/>
    </row>
    <row r="1208" spans="1:30">
      <c r="A1208" s="1" t="str">
        <f t="shared" si="310"/>
        <v>-snow- : [snoʊ]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2</v>
      </c>
      <c r="F1208" s="9" t="s">
        <v>538</v>
      </c>
      <c r="G1208" s="3" t="e">
        <f t="shared" si="311"/>
        <v>#NAME?</v>
      </c>
      <c r="H1208" s="4" t="str">
        <f t="shared" si="312"/>
        <v>snoʊ</v>
      </c>
      <c r="I1208" s="4" t="str">
        <f t="shared" si="313"/>
        <v>snow</v>
      </c>
      <c r="J1208" s="10">
        <f t="shared" si="314"/>
        <v>4</v>
      </c>
      <c r="K1208" s="1">
        <f t="shared" si="315"/>
        <v>4</v>
      </c>
      <c r="L1208" s="10">
        <f t="shared" si="316"/>
        <v>4</v>
      </c>
      <c r="M1208" s="1" t="str">
        <f t="shared" si="317"/>
        <v>-snow-</v>
      </c>
      <c r="N1208" s="1" t="str">
        <f t="shared" si="318"/>
        <v>[snoʊ]</v>
      </c>
      <c r="O1208" s="3" t="e" cm="1">
        <f t="array" ref="O1208">SUM(_xlfn._xlws.FILTER($G$2:$G$2454,_xlfn.MAP($M$2:$M$2454,_xlfn.LAMBDA(_xlpm.x,_xlpm.x=$M1208))))</f>
        <v>#NAME?</v>
      </c>
      <c r="P1208" s="4" t="e">
        <f t="shared" si="319"/>
        <v>#NAME?</v>
      </c>
      <c r="Q1208" s="6" t="e" cm="1">
        <f t="array" ref="Q1208">SUM(_xlfn._xlws.FILTER($G$2:$G$2454,_xlfn.MAP($N$2:$N$2454,_xlfn.LAMBDA(_xlpm.x,_xlpm.x=$N1208))))</f>
        <v>#NAME?</v>
      </c>
      <c r="R1208" s="4" t="e">
        <f t="shared" si="320"/>
        <v>#NAME?</v>
      </c>
      <c r="S1208" s="4" t="e">
        <f t="shared" si="321"/>
        <v>#NAME?</v>
      </c>
      <c r="T1208" s="4" t="e">
        <f t="shared" si="322"/>
        <v>#NAME?</v>
      </c>
      <c r="U1208" s="4" t="e">
        <f t="shared" si="323"/>
        <v>#NAME?</v>
      </c>
      <c r="V1208" s="2"/>
      <c r="X1208" s="2"/>
      <c r="AC1208" s="2"/>
      <c r="AD1208" s="2"/>
    </row>
    <row r="1209" spans="1:30">
      <c r="A1209" s="1" t="str">
        <f t="shared" si="310"/>
        <v>-soi- : [sɔɪ]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876</v>
      </c>
      <c r="G1209" s="3" t="e">
        <f t="shared" si="311"/>
        <v>#NAME?</v>
      </c>
      <c r="H1209" s="1" t="str">
        <f t="shared" si="312"/>
        <v>sɔɪ</v>
      </c>
      <c r="I1209" s="1" t="str">
        <f t="shared" si="313"/>
        <v>soi</v>
      </c>
      <c r="J1209" s="10">
        <f t="shared" si="314"/>
        <v>3</v>
      </c>
      <c r="K1209" s="1">
        <f t="shared" si="315"/>
        <v>3</v>
      </c>
      <c r="L1209" s="10">
        <f t="shared" si="316"/>
        <v>3</v>
      </c>
      <c r="M1209" s="1" t="str">
        <f t="shared" si="317"/>
        <v>-soi-</v>
      </c>
      <c r="N1209" s="1" t="str">
        <f t="shared" si="318"/>
        <v>[sɔɪ]</v>
      </c>
      <c r="O1209" s="3" t="e" cm="1">
        <f t="array" ref="O1209">SUM(_xlfn._xlws.FILTER($G$2:$G$2454,_xlfn.MAP($M$2:$M$2454,_xlfn.LAMBDA(_xlpm.x,_xlpm.x=$M1209))))</f>
        <v>#NAME?</v>
      </c>
      <c r="P1209" s="4" t="e">
        <f t="shared" si="319"/>
        <v>#NAME?</v>
      </c>
      <c r="Q1209" s="6" t="e" cm="1">
        <f t="array" ref="Q1209">SUM(_xlfn._xlws.FILTER($G$2:$G$2454,_xlfn.MAP($N$2:$N$2454,_xlfn.LAMBDA(_xlpm.x,_xlpm.x=$N1209))))</f>
        <v>#NAME?</v>
      </c>
      <c r="R1209" s="4" t="e">
        <f t="shared" si="320"/>
        <v>#NAME?</v>
      </c>
      <c r="S1209" s="4" t="e">
        <f t="shared" si="321"/>
        <v>#NAME?</v>
      </c>
      <c r="T1209" s="4" t="e">
        <f t="shared" si="322"/>
        <v>#NAME?</v>
      </c>
      <c r="U1209" s="4" t="e">
        <f t="shared" si="323"/>
        <v>#NAME?</v>
      </c>
      <c r="V1209" s="2"/>
      <c r="X1209" s="2"/>
      <c r="AC1209" s="2"/>
      <c r="AD1209" s="2"/>
    </row>
    <row r="1210" spans="1:30">
      <c r="A1210" s="1" t="str">
        <f t="shared" si="310"/>
        <v>-sphe- : [sfɪ]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2201</v>
      </c>
      <c r="G1210" s="3" t="e">
        <f t="shared" si="311"/>
        <v>#NAME?</v>
      </c>
      <c r="H1210" s="4" t="str">
        <f t="shared" si="312"/>
        <v>sfɪ</v>
      </c>
      <c r="I1210" s="4" t="str">
        <f t="shared" si="313"/>
        <v>sphe</v>
      </c>
      <c r="J1210" s="10">
        <f t="shared" si="314"/>
        <v>3</v>
      </c>
      <c r="K1210" s="1">
        <f t="shared" si="315"/>
        <v>4</v>
      </c>
      <c r="L1210" s="10">
        <f t="shared" si="316"/>
        <v>4</v>
      </c>
      <c r="M1210" s="1" t="str">
        <f t="shared" si="317"/>
        <v>-sphe-</v>
      </c>
      <c r="N1210" s="1" t="str">
        <f t="shared" si="318"/>
        <v>[sfɪ]</v>
      </c>
      <c r="O1210" s="3" t="e" cm="1">
        <f t="array" ref="O1210">SUM(_xlfn._xlws.FILTER($G$2:$G$2454,_xlfn.MAP($M$2:$M$2454,_xlfn.LAMBDA(_xlpm.x,_xlpm.x=$M1210))))</f>
        <v>#NAME?</v>
      </c>
      <c r="P1210" s="4" t="e">
        <f t="shared" si="319"/>
        <v>#NAME?</v>
      </c>
      <c r="Q1210" s="6" t="e" cm="1">
        <f t="array" ref="Q1210">SUM(_xlfn._xlws.FILTER($G$2:$G$2454,_xlfn.MAP($N$2:$N$2454,_xlfn.LAMBDA(_xlpm.x,_xlpm.x=$N1210))))</f>
        <v>#NAME?</v>
      </c>
      <c r="R1210" s="4" t="e">
        <f t="shared" si="320"/>
        <v>#NAME?</v>
      </c>
      <c r="S1210" s="4" t="e">
        <f t="shared" si="321"/>
        <v>#NAME?</v>
      </c>
      <c r="T1210" s="4" t="e">
        <f t="shared" si="322"/>
        <v>#NAME?</v>
      </c>
      <c r="U1210" s="4" t="e">
        <f t="shared" si="323"/>
        <v>#NAME?</v>
      </c>
      <c r="V1210" s="2"/>
      <c r="X1210" s="2"/>
      <c r="AC1210" s="2"/>
      <c r="AD1210" s="2"/>
    </row>
    <row r="1211" spans="1:30">
      <c r="A1211" s="1" t="str">
        <f t="shared" si="310"/>
        <v>-splay- : [spleɪ]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694</v>
      </c>
      <c r="G1211" s="3" t="e">
        <f t="shared" si="311"/>
        <v>#NAME?</v>
      </c>
      <c r="H1211" s="1" t="str">
        <f t="shared" si="312"/>
        <v>spleɪ</v>
      </c>
      <c r="I1211" s="1" t="str">
        <f t="shared" si="313"/>
        <v>splay</v>
      </c>
      <c r="J1211" s="10">
        <f t="shared" si="314"/>
        <v>5</v>
      </c>
      <c r="K1211" s="1">
        <f t="shared" si="315"/>
        <v>5</v>
      </c>
      <c r="L1211" s="10">
        <f t="shared" si="316"/>
        <v>5</v>
      </c>
      <c r="M1211" s="1" t="str">
        <f t="shared" si="317"/>
        <v>-splay-</v>
      </c>
      <c r="N1211" s="1" t="str">
        <f t="shared" si="318"/>
        <v>[spleɪ]</v>
      </c>
      <c r="O1211" s="3" t="e" cm="1">
        <f t="array" ref="O1211">SUM(_xlfn._xlws.FILTER($G$2:$G$2454,_xlfn.MAP($M$2:$M$2454,_xlfn.LAMBDA(_xlpm.x,_xlpm.x=$M1211))))</f>
        <v>#NAME?</v>
      </c>
      <c r="P1211" s="4" t="e">
        <f t="shared" si="319"/>
        <v>#NAME?</v>
      </c>
      <c r="Q1211" s="6" t="e" cm="1">
        <f t="array" ref="Q1211">SUM(_xlfn._xlws.FILTER($G$2:$G$2454,_xlfn.MAP($N$2:$N$2454,_xlfn.LAMBDA(_xlpm.x,_xlpm.x=$N1211))))</f>
        <v>#NAME?</v>
      </c>
      <c r="R1211" s="4" t="e">
        <f t="shared" si="320"/>
        <v>#NAME?</v>
      </c>
      <c r="S1211" s="4" t="e">
        <f t="shared" si="321"/>
        <v>#NAME?</v>
      </c>
      <c r="T1211" s="4" t="e">
        <f t="shared" si="322"/>
        <v>#NAME?</v>
      </c>
      <c r="U1211" s="4" t="e">
        <f t="shared" si="323"/>
        <v>#NAME?</v>
      </c>
      <c r="V1211" s="2"/>
      <c r="X1211" s="2"/>
      <c r="AC1211" s="2"/>
      <c r="AD1211" s="2"/>
    </row>
    <row r="1212" spans="1:30">
      <c r="A1212" s="1" t="str">
        <f t="shared" si="310"/>
        <v>-sple- : [splɛ]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773</v>
      </c>
      <c r="G1212" s="3" t="e">
        <f t="shared" si="311"/>
        <v>#NAME?</v>
      </c>
      <c r="H1212" s="4" t="str">
        <f t="shared" si="312"/>
        <v>splɛ</v>
      </c>
      <c r="I1212" s="4" t="str">
        <f t="shared" si="313"/>
        <v>sple</v>
      </c>
      <c r="J1212" s="10">
        <f t="shared" si="314"/>
        <v>4</v>
      </c>
      <c r="K1212" s="1">
        <f t="shared" si="315"/>
        <v>4</v>
      </c>
      <c r="L1212" s="10">
        <f t="shared" si="316"/>
        <v>4</v>
      </c>
      <c r="M1212" s="1" t="str">
        <f t="shared" si="317"/>
        <v>-sple-</v>
      </c>
      <c r="N1212" s="1" t="str">
        <f t="shared" si="318"/>
        <v>[splɛ]</v>
      </c>
      <c r="O1212" s="3" t="e" cm="1">
        <f t="array" ref="O1212">SUM(_xlfn._xlws.FILTER($G$2:$G$2454,_xlfn.MAP($M$2:$M$2454,_xlfn.LAMBDA(_xlpm.x,_xlpm.x=$M1212))))</f>
        <v>#NAME?</v>
      </c>
      <c r="P1212" s="4" t="e">
        <f t="shared" si="319"/>
        <v>#NAME?</v>
      </c>
      <c r="Q1212" s="6" t="e" cm="1">
        <f t="array" ref="Q1212">SUM(_xlfn._xlws.FILTER($G$2:$G$2454,_xlfn.MAP($N$2:$N$2454,_xlfn.LAMBDA(_xlpm.x,_xlpm.x=$N1212))))</f>
        <v>#NAME?</v>
      </c>
      <c r="R1212" s="4" t="e">
        <f t="shared" si="320"/>
        <v>#NAME?</v>
      </c>
      <c r="S1212" s="4" t="e">
        <f t="shared" si="321"/>
        <v>#NAME?</v>
      </c>
      <c r="T1212" s="4" t="e">
        <f t="shared" si="322"/>
        <v>#NAME?</v>
      </c>
      <c r="U1212" s="4" t="e">
        <f t="shared" si="323"/>
        <v>#NAME?</v>
      </c>
      <c r="V1212" s="2"/>
      <c r="X1212" s="2"/>
      <c r="AC1212" s="2"/>
      <c r="AD1212" s="2"/>
    </row>
    <row r="1213" spans="1:30">
      <c r="A1213" s="1" t="str">
        <f t="shared" si="310"/>
        <v>-spli- : [splɪ]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774</v>
      </c>
      <c r="G1213" s="3" t="e">
        <f t="shared" si="311"/>
        <v>#NAME?</v>
      </c>
      <c r="H1213" s="4" t="str">
        <f t="shared" si="312"/>
        <v>splɪ</v>
      </c>
      <c r="I1213" s="4" t="str">
        <f t="shared" si="313"/>
        <v>spli</v>
      </c>
      <c r="J1213" s="10">
        <f t="shared" si="314"/>
        <v>4</v>
      </c>
      <c r="K1213" s="1">
        <f t="shared" si="315"/>
        <v>4</v>
      </c>
      <c r="L1213" s="10">
        <f t="shared" si="316"/>
        <v>4</v>
      </c>
      <c r="M1213" s="1" t="str">
        <f t="shared" si="317"/>
        <v>-spli-</v>
      </c>
      <c r="N1213" s="1" t="str">
        <f t="shared" si="318"/>
        <v>[splɪ]</v>
      </c>
      <c r="O1213" s="3" t="e" cm="1">
        <f t="array" ref="O1213">SUM(_xlfn._xlws.FILTER($G$2:$G$2454,_xlfn.MAP($M$2:$M$2454,_xlfn.LAMBDA(_xlpm.x,_xlpm.x=$M1213))))</f>
        <v>#NAME?</v>
      </c>
      <c r="P1213" s="4" t="e">
        <f t="shared" si="319"/>
        <v>#NAME?</v>
      </c>
      <c r="Q1213" s="6" t="e" cm="1">
        <f t="array" ref="Q1213">SUM(_xlfn._xlws.FILTER($G$2:$G$2454,_xlfn.MAP($N$2:$N$2454,_xlfn.LAMBDA(_xlpm.x,_xlpm.x=$N1213))))</f>
        <v>#NAME?</v>
      </c>
      <c r="R1213" s="4" t="e">
        <f t="shared" si="320"/>
        <v>#NAME?</v>
      </c>
      <c r="S1213" s="4" t="e">
        <f t="shared" si="321"/>
        <v>#NAME?</v>
      </c>
      <c r="T1213" s="4" t="e">
        <f t="shared" si="322"/>
        <v>#NAME?</v>
      </c>
      <c r="U1213" s="4" t="e">
        <f t="shared" si="323"/>
        <v>#NAME?</v>
      </c>
      <c r="V1213" s="2"/>
      <c r="X1213" s="2"/>
      <c r="AC1213" s="2"/>
      <c r="AD1213" s="2"/>
    </row>
    <row r="1214" spans="1:30">
      <c r="A1214" s="1" t="str">
        <f t="shared" si="310"/>
        <v>-spoi- : [spɔɪ]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775</v>
      </c>
      <c r="G1214" s="3" t="e">
        <f t="shared" si="311"/>
        <v>#NAME?</v>
      </c>
      <c r="H1214" s="4" t="str">
        <f t="shared" si="312"/>
        <v>spɔɪ</v>
      </c>
      <c r="I1214" s="4" t="str">
        <f t="shared" si="313"/>
        <v>spoi</v>
      </c>
      <c r="J1214" s="10">
        <f t="shared" si="314"/>
        <v>4</v>
      </c>
      <c r="K1214" s="1">
        <f t="shared" si="315"/>
        <v>4</v>
      </c>
      <c r="L1214" s="10">
        <f t="shared" si="316"/>
        <v>4</v>
      </c>
      <c r="M1214" s="1" t="str">
        <f t="shared" si="317"/>
        <v>-spoi-</v>
      </c>
      <c r="N1214" s="1" t="str">
        <f t="shared" si="318"/>
        <v>[spɔɪ]</v>
      </c>
      <c r="O1214" s="3" t="e" cm="1">
        <f t="array" ref="O1214">SUM(_xlfn._xlws.FILTER($G$2:$G$2454,_xlfn.MAP($M$2:$M$2454,_xlfn.LAMBDA(_xlpm.x,_xlpm.x=$M1214))))</f>
        <v>#NAME?</v>
      </c>
      <c r="P1214" s="4" t="e">
        <f t="shared" si="319"/>
        <v>#NAME?</v>
      </c>
      <c r="Q1214" s="6" t="e" cm="1">
        <f t="array" ref="Q1214">SUM(_xlfn._xlws.FILTER($G$2:$G$2454,_xlfn.MAP($N$2:$N$2454,_xlfn.LAMBDA(_xlpm.x,_xlpm.x=$N1214))))</f>
        <v>#NAME?</v>
      </c>
      <c r="R1214" s="4" t="e">
        <f t="shared" si="320"/>
        <v>#NAME?</v>
      </c>
      <c r="S1214" s="4" t="e">
        <f t="shared" si="321"/>
        <v>#NAME?</v>
      </c>
      <c r="T1214" s="4" t="e">
        <f t="shared" si="322"/>
        <v>#NAME?</v>
      </c>
      <c r="U1214" s="4" t="e">
        <f t="shared" si="323"/>
        <v>#NAME?</v>
      </c>
      <c r="V1214" s="2"/>
      <c r="X1214" s="2"/>
      <c r="AC1214" s="2"/>
      <c r="AD1214" s="2"/>
    </row>
    <row r="1215" spans="1:30">
      <c r="A1215" s="1" t="str">
        <f t="shared" si="310"/>
        <v>-spoo- : [spu]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267</v>
      </c>
      <c r="G1215" s="3" t="e">
        <f t="shared" si="311"/>
        <v>#NAME?</v>
      </c>
      <c r="H1215" s="4" t="str">
        <f t="shared" si="312"/>
        <v>spu</v>
      </c>
      <c r="I1215" s="4" t="str">
        <f t="shared" si="313"/>
        <v>spoo</v>
      </c>
      <c r="J1215" s="10">
        <f t="shared" si="314"/>
        <v>3</v>
      </c>
      <c r="K1215" s="1">
        <f t="shared" si="315"/>
        <v>4</v>
      </c>
      <c r="L1215" s="10">
        <f t="shared" si="316"/>
        <v>4</v>
      </c>
      <c r="M1215" s="1" t="str">
        <f t="shared" si="317"/>
        <v>-spoo-</v>
      </c>
      <c r="N1215" s="1" t="str">
        <f t="shared" si="318"/>
        <v>[spu]</v>
      </c>
      <c r="O1215" s="3" t="e" cm="1">
        <f t="array" ref="O1215">SUM(_xlfn._xlws.FILTER($G$2:$G$2454,_xlfn.MAP($M$2:$M$2454,_xlfn.LAMBDA(_xlpm.x,_xlpm.x=$M1215))))</f>
        <v>#NAME?</v>
      </c>
      <c r="P1215" s="4" t="e">
        <f t="shared" si="319"/>
        <v>#NAME?</v>
      </c>
      <c r="Q1215" s="6" t="e" cm="1">
        <f t="array" ref="Q1215">SUM(_xlfn._xlws.FILTER($G$2:$G$2454,_xlfn.MAP($N$2:$N$2454,_xlfn.LAMBDA(_xlpm.x,_xlpm.x=$N1215))))</f>
        <v>#NAME?</v>
      </c>
      <c r="R1215" s="4" t="e">
        <f t="shared" si="320"/>
        <v>#NAME?</v>
      </c>
      <c r="S1215" s="4" t="e">
        <f t="shared" si="321"/>
        <v>#NAME?</v>
      </c>
      <c r="T1215" s="4" t="e">
        <f t="shared" si="322"/>
        <v>#NAME?</v>
      </c>
      <c r="U1215" s="4" t="e">
        <f t="shared" si="323"/>
        <v>#NAME?</v>
      </c>
      <c r="V1215" s="2"/>
      <c r="X1215" s="2"/>
      <c r="AC1215" s="2"/>
      <c r="AD1215" s="2"/>
    </row>
    <row r="1216" spans="1:30">
      <c r="A1216" s="1" t="str">
        <f t="shared" si="310"/>
        <v>-sprea- : [spɹɛ]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2</v>
      </c>
      <c r="F1216" s="9" t="s">
        <v>488</v>
      </c>
      <c r="G1216" s="3" t="e">
        <f t="shared" si="311"/>
        <v>#NAME?</v>
      </c>
      <c r="H1216" s="4" t="str">
        <f t="shared" si="312"/>
        <v>spɹɛ</v>
      </c>
      <c r="I1216" s="4" t="str">
        <f t="shared" si="313"/>
        <v>sprea</v>
      </c>
      <c r="J1216" s="10">
        <f t="shared" si="314"/>
        <v>4</v>
      </c>
      <c r="K1216" s="1">
        <f t="shared" si="315"/>
        <v>5</v>
      </c>
      <c r="L1216" s="10">
        <f t="shared" si="316"/>
        <v>5</v>
      </c>
      <c r="M1216" s="1" t="str">
        <f t="shared" si="317"/>
        <v>-sprea-</v>
      </c>
      <c r="N1216" s="1" t="str">
        <f t="shared" si="318"/>
        <v>[spɹɛ]</v>
      </c>
      <c r="O1216" s="3" t="e" cm="1">
        <f t="array" ref="O1216">SUM(_xlfn._xlws.FILTER($G$2:$G$2454,_xlfn.MAP($M$2:$M$2454,_xlfn.LAMBDA(_xlpm.x,_xlpm.x=$M1216))))</f>
        <v>#NAME?</v>
      </c>
      <c r="P1216" s="4" t="e">
        <f t="shared" si="319"/>
        <v>#NAME?</v>
      </c>
      <c r="Q1216" s="6" t="e" cm="1">
        <f t="array" ref="Q1216">SUM(_xlfn._xlws.FILTER($G$2:$G$2454,_xlfn.MAP($N$2:$N$2454,_xlfn.LAMBDA(_xlpm.x,_xlpm.x=$N1216))))</f>
        <v>#NAME?</v>
      </c>
      <c r="R1216" s="4" t="e">
        <f t="shared" si="320"/>
        <v>#NAME?</v>
      </c>
      <c r="S1216" s="4" t="e">
        <f t="shared" si="321"/>
        <v>#NAME?</v>
      </c>
      <c r="T1216" s="4" t="e">
        <f t="shared" si="322"/>
        <v>#NAME?</v>
      </c>
      <c r="U1216" s="4" t="e">
        <f t="shared" si="323"/>
        <v>#NAME?</v>
      </c>
      <c r="V1216" s="2"/>
      <c r="X1216" s="2"/>
      <c r="AC1216" s="2"/>
      <c r="AD1216" s="2"/>
    </row>
    <row r="1217" spans="1:30">
      <c r="A1217" s="1" t="str">
        <f t="shared" si="310"/>
        <v>-spu- : [spyu]</v>
      </c>
      <c r="B1217" s="1">
        <f t="shared" si="326"/>
        <v>0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2225</v>
      </c>
      <c r="G1217" s="3" t="e">
        <f t="shared" si="311"/>
        <v>#NAME?</v>
      </c>
      <c r="H1217" s="4" t="str">
        <f t="shared" si="312"/>
        <v>spyu</v>
      </c>
      <c r="I1217" s="4" t="str">
        <f t="shared" si="313"/>
        <v>spu</v>
      </c>
      <c r="J1217" s="10">
        <f t="shared" si="314"/>
        <v>4</v>
      </c>
      <c r="K1217" s="1">
        <f t="shared" si="315"/>
        <v>3</v>
      </c>
      <c r="L1217" s="10">
        <f t="shared" si="316"/>
        <v>4</v>
      </c>
      <c r="M1217" s="1" t="str">
        <f t="shared" si="317"/>
        <v>-spu-</v>
      </c>
      <c r="N1217" s="1" t="str">
        <f t="shared" si="318"/>
        <v>[spyu]</v>
      </c>
      <c r="O1217" s="3" t="e" cm="1">
        <f t="array" ref="O1217">SUM(_xlfn._xlws.FILTER($G$2:$G$2454,_xlfn.MAP($M$2:$M$2454,_xlfn.LAMBDA(_xlpm.x,_xlpm.x=$M1217))))</f>
        <v>#NAME?</v>
      </c>
      <c r="P1217" s="4" t="e">
        <f t="shared" si="319"/>
        <v>#NAME?</v>
      </c>
      <c r="Q1217" s="6" t="e" cm="1">
        <f t="array" ref="Q1217">SUM(_xlfn._xlws.FILTER($G$2:$G$2454,_xlfn.MAP($N$2:$N$2454,_xlfn.LAMBDA(_xlpm.x,_xlpm.x=$N1217))))</f>
        <v>#NAME?</v>
      </c>
      <c r="R1217" s="4" t="e">
        <f t="shared" si="320"/>
        <v>#NAME?</v>
      </c>
      <c r="S1217" s="4" t="e">
        <f t="shared" si="321"/>
        <v>#NAME?</v>
      </c>
      <c r="T1217" s="4" t="e">
        <f t="shared" si="322"/>
        <v>#NAME?</v>
      </c>
      <c r="U1217" s="4" t="e">
        <f t="shared" si="323"/>
        <v>#NAME?</v>
      </c>
      <c r="V1217" s="2"/>
      <c r="X1217" s="2"/>
      <c r="AC1217" s="2"/>
      <c r="AD1217" s="2"/>
    </row>
    <row r="1218" spans="1:30">
      <c r="A1218" s="1" t="str">
        <f t="shared" ref="A1218:A1281" si="327">_xlfn.LET(_xlpm.sep," : ",CONCATENATE(M1218,_xlpm.sep,N1218))</f>
        <v>-stma- : [smə]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776</v>
      </c>
      <c r="G1218" s="3" t="e">
        <f t="shared" ref="G1218:G1281" si="328">E1218/freq.sum.r6e</f>
        <v>#NAME?</v>
      </c>
      <c r="H1218" s="4" t="str">
        <f t="shared" ref="H1218:H1281" si="329">_xlfn.LET(_xlpm.sep,":",_xlpm.w,$F1218,LEFT(_xlpm.w,FIND(_xlpm.sep,_xlpm.w)-1))</f>
        <v>smə</v>
      </c>
      <c r="I1218" s="4" t="str">
        <f t="shared" ref="I1218:I1281" si="330">_xlfn.LET(_xlpm.sep,":",_xlpm.w,$F1218,RIGHT(_xlpm.w,LEN(_xlpm.w)-FIND(_xlpm.sep,_xlpm.w)))</f>
        <v>stma</v>
      </c>
      <c r="J1218" s="10">
        <f t="shared" ref="J1218:J1281" si="331">_xlfn.LET(_xlpm.w,H1218,LEN(_xlpm.w))</f>
        <v>3</v>
      </c>
      <c r="K1218" s="1">
        <f t="shared" ref="K1218:K1281" si="332">_xlfn.LET(_xlpm.w,I1218,LEN(_xlpm.w))</f>
        <v>4</v>
      </c>
      <c r="L1218" s="10">
        <f t="shared" ref="L1218:L1281" si="333">_xlfn.LET(_xlpm.a,J1218,_xlpm.b,K1218,MAX(_xlpm.a,_xlpm.b))</f>
        <v>4</v>
      </c>
      <c r="M1218" s="1" t="str">
        <f t="shared" ref="M1218:M1281" si="334">_xlfn.LET(_xlpm.sep,":",_xlpm.w,$F1218,_xlfn.CONCAT("-",RIGHT(_xlpm.w,LEN(_xlpm.w)-FIND(_xlpm.sep,_xlpm.w)),"-"))</f>
        <v>-stma-</v>
      </c>
      <c r="N1218" s="1" t="str">
        <f t="shared" ref="N1218:N1281" si="335">_xlfn.LET(_xlpm.sep,":",_xlpm.w,$F1218,_xlfn.CONCAT("[",LEFT(_xlpm.w,FIND(_xlpm.sep,_xlpm.w)-1),"]"))</f>
        <v>[smə]</v>
      </c>
      <c r="O1218" s="3" t="e" cm="1">
        <f t="array" ref="O1218">SUM(_xlfn._xlws.FILTER($G$2:$G$2454,_xlfn.MAP($M$2:$M$2454,_xlfn.LAMBDA(_xlpm.x,_xlpm.x=$M1218))))</f>
        <v>#NAME?</v>
      </c>
      <c r="P1218" s="4" t="e">
        <f t="shared" ref="P1218:P1281" si="336">$G1218/O1218</f>
        <v>#NAME?</v>
      </c>
      <c r="Q1218" s="6" t="e" cm="1">
        <f t="array" ref="Q1218">SUM(_xlfn._xlws.FILTER($G$2:$G$2454,_xlfn.MAP($N$2:$N$2454,_xlfn.LAMBDA(_xlpm.x,_xlpm.x=$N1218))))</f>
        <v>#NAME?</v>
      </c>
      <c r="R1218" s="4" t="e">
        <f t="shared" ref="R1218:R1281" si="337">$G1218/Q1218</f>
        <v>#NAME?</v>
      </c>
      <c r="S1218" s="4" t="e">
        <f t="shared" ref="S1218:S1281" si="338">_xlfn.LET(_xlpm.freq,E1218,_xlpm.size,L1218+1,_xlpm.F,T1218,LOG(1+_xlpm.freq)*LOG(1+_xlpm.size)*_xlpm.F)</f>
        <v>#NAME?</v>
      </c>
      <c r="T1218" s="4" t="e">
        <f t="shared" ref="T1218:T1281" si="339">_xlfn.LET(_xlpm.a,R1218,_xlpm.b,P1218,2*_xlpm.a*_xlpm.b/(_xlpm.a+_xlpm.b))</f>
        <v>#NAME?</v>
      </c>
      <c r="U1218" s="4" t="e">
        <f t="shared" ref="U1218:U1281" si="340">_xlfn.LET(_xlpm.p,P1218,_xlpm.q,R1218,LOG(_xlpm.p/_xlpm.q))</f>
        <v>#NAME?</v>
      </c>
      <c r="V1218" s="2"/>
      <c r="X1218" s="2"/>
      <c r="AC1218" s="2"/>
      <c r="AD1218" s="2"/>
    </row>
    <row r="1219" spans="1:30">
      <c r="A1219" s="1" t="str">
        <f t="shared" si="327"/>
        <v>-stme- : [stmə]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777</v>
      </c>
      <c r="G1219" s="3" t="e">
        <f t="shared" si="328"/>
        <v>#NAME?</v>
      </c>
      <c r="H1219" s="4" t="str">
        <f t="shared" si="329"/>
        <v>stmə</v>
      </c>
      <c r="I1219" s="4" t="str">
        <f t="shared" si="330"/>
        <v>stme</v>
      </c>
      <c r="J1219" s="10">
        <f t="shared" si="331"/>
        <v>4</v>
      </c>
      <c r="K1219" s="1">
        <f t="shared" si="332"/>
        <v>4</v>
      </c>
      <c r="L1219" s="10">
        <f t="shared" si="333"/>
        <v>4</v>
      </c>
      <c r="M1219" s="1" t="str">
        <f t="shared" si="334"/>
        <v>-stme-</v>
      </c>
      <c r="N1219" s="1" t="str">
        <f t="shared" si="335"/>
        <v>[stmə]</v>
      </c>
      <c r="O1219" s="3" t="e" cm="1">
        <f t="array" ref="O1219">SUM(_xlfn._xlws.FILTER($G$2:$G$2454,_xlfn.MAP($M$2:$M$2454,_xlfn.LAMBDA(_xlpm.x,_xlpm.x=$M1219))))</f>
        <v>#NAME?</v>
      </c>
      <c r="P1219" s="4" t="e">
        <f t="shared" si="336"/>
        <v>#NAME?</v>
      </c>
      <c r="Q1219" s="6" t="e" cm="1">
        <f t="array" ref="Q1219">SUM(_xlfn._xlws.FILTER($G$2:$G$2454,_xlfn.MAP($N$2:$N$2454,_xlfn.LAMBDA(_xlpm.x,_xlpm.x=$N1219))))</f>
        <v>#NAME?</v>
      </c>
      <c r="R1219" s="4" t="e">
        <f t="shared" si="337"/>
        <v>#NAME?</v>
      </c>
      <c r="S1219" s="4" t="e">
        <f t="shared" si="338"/>
        <v>#NAME?</v>
      </c>
      <c r="T1219" s="4" t="e">
        <f t="shared" si="339"/>
        <v>#NAME?</v>
      </c>
      <c r="U1219" s="4" t="e">
        <f t="shared" si="340"/>
        <v>#NAME?</v>
      </c>
      <c r="V1219" s="2"/>
      <c r="X1219" s="2"/>
      <c r="AC1219" s="2"/>
      <c r="AD1219" s="2"/>
    </row>
    <row r="1220" spans="1:30">
      <c r="A1220" s="1" t="str">
        <f t="shared" si="327"/>
        <v>-stra- : [stɹeɪ]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3</v>
      </c>
      <c r="F1220" s="9" t="s">
        <v>778</v>
      </c>
      <c r="G1220" s="3" t="e">
        <f t="shared" si="328"/>
        <v>#NAME?</v>
      </c>
      <c r="H1220" s="4" t="str">
        <f t="shared" si="329"/>
        <v>stɹeɪ</v>
      </c>
      <c r="I1220" s="4" t="str">
        <f t="shared" si="330"/>
        <v>stra</v>
      </c>
      <c r="J1220" s="10">
        <f t="shared" si="331"/>
        <v>5</v>
      </c>
      <c r="K1220" s="1">
        <f t="shared" si="332"/>
        <v>4</v>
      </c>
      <c r="L1220" s="10">
        <f t="shared" si="333"/>
        <v>5</v>
      </c>
      <c r="M1220" s="1" t="str">
        <f t="shared" si="334"/>
        <v>-stra-</v>
      </c>
      <c r="N1220" s="1" t="str">
        <f t="shared" si="335"/>
        <v>[stɹeɪ]</v>
      </c>
      <c r="O1220" s="3" t="e" cm="1">
        <f t="array" ref="O1220">SUM(_xlfn._xlws.FILTER($G$2:$G$2454,_xlfn.MAP($M$2:$M$2454,_xlfn.LAMBDA(_xlpm.x,_xlpm.x=$M1220))))</f>
        <v>#NAME?</v>
      </c>
      <c r="P1220" s="4" t="e">
        <f t="shared" si="336"/>
        <v>#NAME?</v>
      </c>
      <c r="Q1220" s="6" t="e" cm="1">
        <f t="array" ref="Q1220">SUM(_xlfn._xlws.FILTER($G$2:$G$2454,_xlfn.MAP($N$2:$N$2454,_xlfn.LAMBDA(_xlpm.x,_xlpm.x=$N1220))))</f>
        <v>#NAME?</v>
      </c>
      <c r="R1220" s="4" t="e">
        <f t="shared" si="337"/>
        <v>#NAME?</v>
      </c>
      <c r="S1220" s="4" t="e">
        <f t="shared" si="338"/>
        <v>#NAME?</v>
      </c>
      <c r="T1220" s="4" t="e">
        <f t="shared" si="339"/>
        <v>#NAME?</v>
      </c>
      <c r="U1220" s="4" t="e">
        <f t="shared" si="340"/>
        <v>#NAME?</v>
      </c>
      <c r="V1220" s="2"/>
      <c r="X1220" s="2"/>
      <c r="AC1220" s="2"/>
      <c r="AD1220" s="2"/>
    </row>
    <row r="1221" spans="1:30">
      <c r="A1221" s="1" t="str">
        <f t="shared" si="327"/>
        <v>-stre- : [stɹɛ]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3</v>
      </c>
      <c r="F1221" s="9" t="s">
        <v>436</v>
      </c>
      <c r="G1221" s="3" t="e">
        <f t="shared" si="328"/>
        <v>#NAME?</v>
      </c>
      <c r="H1221" s="4" t="str">
        <f t="shared" si="329"/>
        <v>stɹɛ</v>
      </c>
      <c r="I1221" s="4" t="str">
        <f t="shared" si="330"/>
        <v>stre</v>
      </c>
      <c r="J1221" s="10">
        <f t="shared" si="331"/>
        <v>4</v>
      </c>
      <c r="K1221" s="1">
        <f t="shared" si="332"/>
        <v>4</v>
      </c>
      <c r="L1221" s="10">
        <f t="shared" si="333"/>
        <v>4</v>
      </c>
      <c r="M1221" s="1" t="str">
        <f t="shared" si="334"/>
        <v>-stre-</v>
      </c>
      <c r="N1221" s="1" t="str">
        <f t="shared" si="335"/>
        <v>[stɹɛ]</v>
      </c>
      <c r="O1221" s="3" t="e" cm="1">
        <f t="array" ref="O1221">SUM(_xlfn._xlws.FILTER($G$2:$G$2454,_xlfn.MAP($M$2:$M$2454,_xlfn.LAMBDA(_xlpm.x,_xlpm.x=$M1221))))</f>
        <v>#NAME?</v>
      </c>
      <c r="P1221" s="4" t="e">
        <f t="shared" si="336"/>
        <v>#NAME?</v>
      </c>
      <c r="Q1221" s="6" t="e" cm="1">
        <f t="array" ref="Q1221">SUM(_xlfn._xlws.FILTER($G$2:$G$2454,_xlfn.MAP($N$2:$N$2454,_xlfn.LAMBDA(_xlpm.x,_xlpm.x=$N1221))))</f>
        <v>#NAME?</v>
      </c>
      <c r="R1221" s="4" t="e">
        <f t="shared" si="337"/>
        <v>#NAME?</v>
      </c>
      <c r="S1221" s="4" t="e">
        <f t="shared" si="338"/>
        <v>#NAME?</v>
      </c>
      <c r="T1221" s="4" t="e">
        <f t="shared" si="339"/>
        <v>#NAME?</v>
      </c>
      <c r="U1221" s="4" t="e">
        <f t="shared" si="340"/>
        <v>#NAME?</v>
      </c>
      <c r="V1221" s="2"/>
      <c r="X1221" s="2"/>
      <c r="AC1221" s="2"/>
      <c r="AD1221" s="2"/>
    </row>
    <row r="1222" spans="1:30">
      <c r="A1222" s="1" t="str">
        <f t="shared" si="327"/>
        <v>-stro- : [stɹɔ]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1146</v>
      </c>
      <c r="G1222" s="3" t="e">
        <f t="shared" si="328"/>
        <v>#NAME?</v>
      </c>
      <c r="H1222" s="4" t="str">
        <f t="shared" si="329"/>
        <v>stɹɔ</v>
      </c>
      <c r="I1222" s="4" t="str">
        <f t="shared" si="330"/>
        <v>stro</v>
      </c>
      <c r="J1222" s="10">
        <f t="shared" si="331"/>
        <v>4</v>
      </c>
      <c r="K1222" s="1">
        <f t="shared" si="332"/>
        <v>4</v>
      </c>
      <c r="L1222" s="10">
        <f t="shared" si="333"/>
        <v>4</v>
      </c>
      <c r="M1222" s="1" t="str">
        <f t="shared" si="334"/>
        <v>-stro-</v>
      </c>
      <c r="N1222" s="1" t="str">
        <f t="shared" si="335"/>
        <v>[stɹɔ]</v>
      </c>
      <c r="O1222" s="3" t="e" cm="1">
        <f t="array" ref="O1222">SUM(_xlfn._xlws.FILTER($G$2:$G$2454,_xlfn.MAP($M$2:$M$2454,_xlfn.LAMBDA(_xlpm.x,_xlpm.x=$M1222))))</f>
        <v>#NAME?</v>
      </c>
      <c r="P1222" s="4" t="e">
        <f t="shared" si="336"/>
        <v>#NAME?</v>
      </c>
      <c r="Q1222" s="6" t="e" cm="1">
        <f t="array" ref="Q1222">SUM(_xlfn._xlws.FILTER($G$2:$G$2454,_xlfn.MAP($N$2:$N$2454,_xlfn.LAMBDA(_xlpm.x,_xlpm.x=$N1222))))</f>
        <v>#NAME?</v>
      </c>
      <c r="R1222" s="4" t="e">
        <f t="shared" si="337"/>
        <v>#NAME?</v>
      </c>
      <c r="S1222" s="4" t="e">
        <f t="shared" si="338"/>
        <v>#NAME?</v>
      </c>
      <c r="T1222" s="4" t="e">
        <f t="shared" si="339"/>
        <v>#NAME?</v>
      </c>
      <c r="U1222" s="4" t="e">
        <f t="shared" si="340"/>
        <v>#NAME?</v>
      </c>
      <c r="V1222" s="2"/>
      <c r="X1222" s="2"/>
      <c r="AC1222" s="2"/>
      <c r="AD1222" s="2"/>
    </row>
    <row r="1223" spans="1:30">
      <c r="A1223" s="1" t="str">
        <f t="shared" si="327"/>
        <v>-stroy- : [stɹɔɪ]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695</v>
      </c>
      <c r="G1223" s="3" t="e">
        <f t="shared" si="328"/>
        <v>#NAME?</v>
      </c>
      <c r="H1223" s="4" t="str">
        <f t="shared" si="329"/>
        <v>stɹɔɪ</v>
      </c>
      <c r="I1223" s="4" t="str">
        <f t="shared" si="330"/>
        <v>stroy</v>
      </c>
      <c r="J1223" s="10">
        <f t="shared" si="331"/>
        <v>5</v>
      </c>
      <c r="K1223" s="1">
        <f t="shared" si="332"/>
        <v>5</v>
      </c>
      <c r="L1223" s="10">
        <f t="shared" si="333"/>
        <v>5</v>
      </c>
      <c r="M1223" s="1" t="str">
        <f t="shared" si="334"/>
        <v>-stroy-</v>
      </c>
      <c r="N1223" s="1" t="str">
        <f t="shared" si="335"/>
        <v>[stɹɔɪ]</v>
      </c>
      <c r="O1223" s="3" t="e" cm="1">
        <f t="array" ref="O1223">SUM(_xlfn._xlws.FILTER($G$2:$G$2454,_xlfn.MAP($M$2:$M$2454,_xlfn.LAMBDA(_xlpm.x,_xlpm.x=$M1223))))</f>
        <v>#NAME?</v>
      </c>
      <c r="P1223" s="4" t="e">
        <f t="shared" si="336"/>
        <v>#NAME?</v>
      </c>
      <c r="Q1223" s="6" t="e" cm="1">
        <f t="array" ref="Q1223">SUM(_xlfn._xlws.FILTER($G$2:$G$2454,_xlfn.MAP($N$2:$N$2454,_xlfn.LAMBDA(_xlpm.x,_xlpm.x=$N1223))))</f>
        <v>#NAME?</v>
      </c>
      <c r="R1223" s="4" t="e">
        <f t="shared" si="337"/>
        <v>#NAME?</v>
      </c>
      <c r="S1223" s="4" t="e">
        <f t="shared" si="338"/>
        <v>#NAME?</v>
      </c>
      <c r="T1223" s="4" t="e">
        <f t="shared" si="339"/>
        <v>#NAME?</v>
      </c>
      <c r="U1223" s="4" t="e">
        <f t="shared" si="340"/>
        <v>#NAME?</v>
      </c>
      <c r="V1223" s="2"/>
      <c r="X1223" s="2"/>
      <c r="AC1223" s="2"/>
      <c r="AD1223" s="2"/>
    </row>
    <row r="1224" spans="1:30">
      <c r="A1224" s="1" t="str">
        <f t="shared" si="327"/>
        <v>-stru- : [stɹʌ]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4</v>
      </c>
      <c r="F1224" s="9" t="s">
        <v>402</v>
      </c>
      <c r="G1224" s="3" t="e">
        <f t="shared" si="328"/>
        <v>#NAME?</v>
      </c>
      <c r="H1224" s="4" t="str">
        <f t="shared" si="329"/>
        <v>stɹʌ</v>
      </c>
      <c r="I1224" s="4" t="str">
        <f t="shared" si="330"/>
        <v>stru</v>
      </c>
      <c r="J1224" s="10">
        <f t="shared" si="331"/>
        <v>4</v>
      </c>
      <c r="K1224" s="1">
        <f t="shared" si="332"/>
        <v>4</v>
      </c>
      <c r="L1224" s="10">
        <f t="shared" si="333"/>
        <v>4</v>
      </c>
      <c r="M1224" s="1" t="str">
        <f t="shared" si="334"/>
        <v>-stru-</v>
      </c>
      <c r="N1224" s="1" t="str">
        <f t="shared" si="335"/>
        <v>[stɹʌ]</v>
      </c>
      <c r="O1224" s="3" t="e" cm="1">
        <f t="array" ref="O1224">SUM(_xlfn._xlws.FILTER($G$2:$G$2454,_xlfn.MAP($M$2:$M$2454,_xlfn.LAMBDA(_xlpm.x,_xlpm.x=$M1224))))</f>
        <v>#NAME?</v>
      </c>
      <c r="P1224" s="4" t="e">
        <f t="shared" si="336"/>
        <v>#NAME?</v>
      </c>
      <c r="Q1224" s="6" t="e" cm="1">
        <f t="array" ref="Q1224">SUM(_xlfn._xlws.FILTER($G$2:$G$2454,_xlfn.MAP($N$2:$N$2454,_xlfn.LAMBDA(_xlpm.x,_xlpm.x=$N1224))))</f>
        <v>#NAME?</v>
      </c>
      <c r="R1224" s="4" t="e">
        <f t="shared" si="337"/>
        <v>#NAME?</v>
      </c>
      <c r="S1224" s="4" t="e">
        <f t="shared" si="338"/>
        <v>#NAME?</v>
      </c>
      <c r="T1224" s="4" t="e">
        <f t="shared" si="339"/>
        <v>#NAME?</v>
      </c>
      <c r="U1224" s="4" t="e">
        <f t="shared" si="340"/>
        <v>#NAME?</v>
      </c>
      <c r="V1224" s="2"/>
      <c r="X1224" s="2"/>
      <c r="AC1224" s="2"/>
      <c r="AD1224" s="2"/>
    </row>
    <row r="1225" spans="1:30">
      <c r="A1225" s="1" t="str">
        <f t="shared" si="327"/>
        <v>-swee- : [swi]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3</v>
      </c>
      <c r="F1225" s="9" t="s">
        <v>281</v>
      </c>
      <c r="G1225" s="3" t="e">
        <f t="shared" si="328"/>
        <v>#NAME?</v>
      </c>
      <c r="H1225" s="4" t="str">
        <f t="shared" si="329"/>
        <v>swi</v>
      </c>
      <c r="I1225" s="4" t="str">
        <f t="shared" si="330"/>
        <v>swee</v>
      </c>
      <c r="J1225" s="10">
        <f t="shared" si="331"/>
        <v>3</v>
      </c>
      <c r="K1225" s="1">
        <f t="shared" si="332"/>
        <v>4</v>
      </c>
      <c r="L1225" s="10">
        <f t="shared" si="333"/>
        <v>4</v>
      </c>
      <c r="M1225" s="1" t="str">
        <f t="shared" si="334"/>
        <v>-swee-</v>
      </c>
      <c r="N1225" s="1" t="str">
        <f t="shared" si="335"/>
        <v>[swi]</v>
      </c>
      <c r="O1225" s="3" t="e" cm="1">
        <f t="array" ref="O1225">SUM(_xlfn._xlws.FILTER($G$2:$G$2454,_xlfn.MAP($M$2:$M$2454,_xlfn.LAMBDA(_xlpm.x,_xlpm.x=$M1225))))</f>
        <v>#NAME?</v>
      </c>
      <c r="P1225" s="4" t="e">
        <f t="shared" si="336"/>
        <v>#NAME?</v>
      </c>
      <c r="Q1225" s="6" t="e" cm="1">
        <f t="array" ref="Q1225">SUM(_xlfn._xlws.FILTER($G$2:$G$2454,_xlfn.MAP($N$2:$N$2454,_xlfn.LAMBDA(_xlpm.x,_xlpm.x=$N1225))))</f>
        <v>#NAME?</v>
      </c>
      <c r="R1225" s="4" t="e">
        <f t="shared" si="337"/>
        <v>#NAME?</v>
      </c>
      <c r="S1225" s="4" t="e">
        <f t="shared" si="338"/>
        <v>#NAME?</v>
      </c>
      <c r="T1225" s="4" t="e">
        <f t="shared" si="339"/>
        <v>#NAME?</v>
      </c>
      <c r="U1225" s="4" t="e">
        <f t="shared" si="340"/>
        <v>#NAME?</v>
      </c>
      <c r="V1225" s="2"/>
      <c r="X1225" s="2"/>
      <c r="AC1225" s="2"/>
      <c r="AD1225" s="2"/>
    </row>
    <row r="1226" spans="1:30">
      <c r="A1226" s="1" t="str">
        <f t="shared" si="327"/>
        <v>-swi- : [swɪ]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2</v>
      </c>
      <c r="F1226" s="9" t="s">
        <v>592</v>
      </c>
      <c r="G1226" s="3" t="e">
        <f t="shared" si="328"/>
        <v>#NAME?</v>
      </c>
      <c r="H1226" s="4" t="str">
        <f t="shared" si="329"/>
        <v>swɪ</v>
      </c>
      <c r="I1226" s="4" t="str">
        <f t="shared" si="330"/>
        <v>swi</v>
      </c>
      <c r="J1226" s="10">
        <f t="shared" si="331"/>
        <v>3</v>
      </c>
      <c r="K1226" s="1">
        <f t="shared" si="332"/>
        <v>3</v>
      </c>
      <c r="L1226" s="10">
        <f t="shared" si="333"/>
        <v>3</v>
      </c>
      <c r="M1226" s="1" t="str">
        <f t="shared" si="334"/>
        <v>-swi-</v>
      </c>
      <c r="N1226" s="1" t="str">
        <f t="shared" si="335"/>
        <v>[swɪ]</v>
      </c>
      <c r="O1226" s="3" t="e" cm="1">
        <f t="array" ref="O1226">SUM(_xlfn._xlws.FILTER($G$2:$G$2454,_xlfn.MAP($M$2:$M$2454,_xlfn.LAMBDA(_xlpm.x,_xlpm.x=$M1226))))</f>
        <v>#NAME?</v>
      </c>
      <c r="P1226" s="4" t="e">
        <f t="shared" si="336"/>
        <v>#NAME?</v>
      </c>
      <c r="Q1226" s="6" t="e" cm="1">
        <f t="array" ref="Q1226">SUM(_xlfn._xlws.FILTER($G$2:$G$2454,_xlfn.MAP($N$2:$N$2454,_xlfn.LAMBDA(_xlpm.x,_xlpm.x=$N1226))))</f>
        <v>#NAME?</v>
      </c>
      <c r="R1226" s="4" t="e">
        <f t="shared" si="337"/>
        <v>#NAME?</v>
      </c>
      <c r="S1226" s="4" t="e">
        <f t="shared" si="338"/>
        <v>#NAME?</v>
      </c>
      <c r="T1226" s="4" t="e">
        <f t="shared" si="339"/>
        <v>#NAME?</v>
      </c>
      <c r="U1226" s="4" t="e">
        <f t="shared" si="340"/>
        <v>#NAME?</v>
      </c>
      <c r="V1226" s="2"/>
      <c r="X1226" s="2"/>
      <c r="AC1226" s="2"/>
      <c r="AD1226" s="2"/>
    </row>
    <row r="1227" spans="1:30">
      <c r="A1227" s="1" t="str">
        <f t="shared" si="327"/>
        <v>-szwe- : [ʃvɛ]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2385</v>
      </c>
      <c r="G1227" s="3" t="e">
        <f t="shared" si="328"/>
        <v>#NAME?</v>
      </c>
      <c r="H1227" s="4" t="str">
        <f t="shared" si="329"/>
        <v>ʃvɛ</v>
      </c>
      <c r="I1227" s="4" t="str">
        <f t="shared" si="330"/>
        <v>szwe</v>
      </c>
      <c r="J1227" s="10">
        <f t="shared" si="331"/>
        <v>3</v>
      </c>
      <c r="K1227" s="1">
        <f t="shared" si="332"/>
        <v>4</v>
      </c>
      <c r="L1227" s="10">
        <f t="shared" si="333"/>
        <v>4</v>
      </c>
      <c r="M1227" s="1" t="str">
        <f t="shared" si="334"/>
        <v>-szwe-</v>
      </c>
      <c r="N1227" s="1" t="str">
        <f t="shared" si="335"/>
        <v>[ʃvɛ]</v>
      </c>
      <c r="O1227" s="3" t="e" cm="1">
        <f t="array" ref="O1227">SUM(_xlfn._xlws.FILTER($G$2:$G$2454,_xlfn.MAP($M$2:$M$2454,_xlfn.LAMBDA(_xlpm.x,_xlpm.x=$M1227))))</f>
        <v>#NAME?</v>
      </c>
      <c r="P1227" s="4" t="e">
        <f t="shared" si="336"/>
        <v>#NAME?</v>
      </c>
      <c r="Q1227" s="6" t="e" cm="1">
        <f t="array" ref="Q1227">SUM(_xlfn._xlws.FILTER($G$2:$G$2454,_xlfn.MAP($N$2:$N$2454,_xlfn.LAMBDA(_xlpm.x,_xlpm.x=$N1227))))</f>
        <v>#NAME?</v>
      </c>
      <c r="R1227" s="4" t="e">
        <f t="shared" si="337"/>
        <v>#NAME?</v>
      </c>
      <c r="S1227" s="4" t="e">
        <f t="shared" si="338"/>
        <v>#NAME?</v>
      </c>
      <c r="T1227" s="4" t="e">
        <f t="shared" si="339"/>
        <v>#NAME?</v>
      </c>
      <c r="U1227" s="4" t="e">
        <f t="shared" si="340"/>
        <v>#NAME?</v>
      </c>
      <c r="V1227" s="2"/>
      <c r="X1227" s="2"/>
      <c r="AC1227" s="2"/>
      <c r="AD1227" s="2"/>
    </row>
    <row r="1228" spans="1:30">
      <c r="A1228" s="1" t="str">
        <f t="shared" si="327"/>
        <v>-tcza- : [ttʃæ]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2258</v>
      </c>
      <c r="G1228" s="3" t="e">
        <f t="shared" si="328"/>
        <v>#NAME?</v>
      </c>
      <c r="H1228" s="4" t="str">
        <f t="shared" si="329"/>
        <v>ttʃæ</v>
      </c>
      <c r="I1228" s="4" t="str">
        <f t="shared" si="330"/>
        <v>tcza</v>
      </c>
      <c r="J1228" s="10">
        <f t="shared" si="331"/>
        <v>4</v>
      </c>
      <c r="K1228" s="1">
        <f t="shared" si="332"/>
        <v>4</v>
      </c>
      <c r="L1228" s="10">
        <f t="shared" si="333"/>
        <v>4</v>
      </c>
      <c r="M1228" s="1" t="str">
        <f t="shared" si="334"/>
        <v>-tcza-</v>
      </c>
      <c r="N1228" s="1" t="str">
        <f t="shared" si="335"/>
        <v>[ttʃæ]</v>
      </c>
      <c r="O1228" s="3" t="e" cm="1">
        <f t="array" ref="O1228">SUM(_xlfn._xlws.FILTER($G$2:$G$2454,_xlfn.MAP($M$2:$M$2454,_xlfn.LAMBDA(_xlpm.x,_xlpm.x=$M1228))))</f>
        <v>#NAME?</v>
      </c>
      <c r="P1228" s="4" t="e">
        <f t="shared" si="336"/>
        <v>#NAME?</v>
      </c>
      <c r="Q1228" s="6" t="e" cm="1">
        <f t="array" ref="Q1228">SUM(_xlfn._xlws.FILTER($G$2:$G$2454,_xlfn.MAP($N$2:$N$2454,_xlfn.LAMBDA(_xlpm.x,_xlpm.x=$N1228))))</f>
        <v>#NAME?</v>
      </c>
      <c r="R1228" s="4" t="e">
        <f t="shared" si="337"/>
        <v>#NAME?</v>
      </c>
      <c r="S1228" s="4" t="e">
        <f t="shared" si="338"/>
        <v>#NAME?</v>
      </c>
      <c r="T1228" s="4" t="e">
        <f t="shared" si="339"/>
        <v>#NAME?</v>
      </c>
      <c r="U1228" s="4" t="e">
        <f t="shared" si="340"/>
        <v>#NAME?</v>
      </c>
      <c r="V1228" s="2"/>
      <c r="X1228" s="2"/>
      <c r="AC1228" s="2"/>
      <c r="AD1228" s="2"/>
    </row>
    <row r="1229" spans="1:30">
      <c r="A1229" s="1" t="str">
        <f t="shared" si="327"/>
        <v>-thes- : [ðz]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340</v>
      </c>
      <c r="G1229" s="3" t="e">
        <f t="shared" si="328"/>
        <v>#NAME?</v>
      </c>
      <c r="H1229" s="4" t="str">
        <f t="shared" si="329"/>
        <v>ðz</v>
      </c>
      <c r="I1229" s="4" t="str">
        <f t="shared" si="330"/>
        <v>thes</v>
      </c>
      <c r="J1229" s="10">
        <f t="shared" si="331"/>
        <v>2</v>
      </c>
      <c r="K1229" s="1">
        <f t="shared" si="332"/>
        <v>4</v>
      </c>
      <c r="L1229" s="10">
        <f t="shared" si="333"/>
        <v>4</v>
      </c>
      <c r="M1229" s="1" t="str">
        <f t="shared" si="334"/>
        <v>-thes-</v>
      </c>
      <c r="N1229" s="1" t="str">
        <f t="shared" si="335"/>
        <v>[ðz]</v>
      </c>
      <c r="O1229" s="3" t="e" cm="1">
        <f t="array" ref="O1229">SUM(_xlfn._xlws.FILTER($G$2:$G$2454,_xlfn.MAP($M$2:$M$2454,_xlfn.LAMBDA(_xlpm.x,_xlpm.x=$M1229))))</f>
        <v>#NAME?</v>
      </c>
      <c r="P1229" s="4" t="e">
        <f t="shared" si="336"/>
        <v>#NAME?</v>
      </c>
      <c r="Q1229" s="6" t="e" cm="1">
        <f t="array" ref="Q1229">SUM(_xlfn._xlws.FILTER($G$2:$G$2454,_xlfn.MAP($N$2:$N$2454,_xlfn.LAMBDA(_xlpm.x,_xlpm.x=$N1229))))</f>
        <v>#NAME?</v>
      </c>
      <c r="R1229" s="4" t="e">
        <f t="shared" si="337"/>
        <v>#NAME?</v>
      </c>
      <c r="S1229" s="4" t="e">
        <f t="shared" si="338"/>
        <v>#NAME?</v>
      </c>
      <c r="T1229" s="4" t="e">
        <f t="shared" si="339"/>
        <v>#NAME?</v>
      </c>
      <c r="U1229" s="4" t="e">
        <f t="shared" si="340"/>
        <v>#NAME?</v>
      </c>
      <c r="V1229" s="2"/>
      <c r="X1229" s="2"/>
      <c r="AC1229" s="2"/>
      <c r="AD1229" s="2"/>
    </row>
    <row r="1230" spans="1:30">
      <c r="A1230" s="1" t="str">
        <f t="shared" si="327"/>
        <v>-they- : [ðeɪ]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3</v>
      </c>
      <c r="F1230" s="9" t="s">
        <v>780</v>
      </c>
      <c r="G1230" s="3" t="e">
        <f t="shared" si="328"/>
        <v>#NAME?</v>
      </c>
      <c r="H1230" s="4" t="str">
        <f t="shared" si="329"/>
        <v>ðeɪ</v>
      </c>
      <c r="I1230" s="4" t="str">
        <f t="shared" si="330"/>
        <v>they</v>
      </c>
      <c r="J1230" s="10">
        <f t="shared" si="331"/>
        <v>3</v>
      </c>
      <c r="K1230" s="1">
        <f t="shared" si="332"/>
        <v>4</v>
      </c>
      <c r="L1230" s="10">
        <f t="shared" si="333"/>
        <v>4</v>
      </c>
      <c r="M1230" s="1" t="str">
        <f t="shared" si="334"/>
        <v>-they-</v>
      </c>
      <c r="N1230" s="1" t="str">
        <f t="shared" si="335"/>
        <v>[ðeɪ]</v>
      </c>
      <c r="O1230" s="3" t="e" cm="1">
        <f t="array" ref="O1230">SUM(_xlfn._xlws.FILTER($G$2:$G$2454,_xlfn.MAP($M$2:$M$2454,_xlfn.LAMBDA(_xlpm.x,_xlpm.x=$M1230))))</f>
        <v>#NAME?</v>
      </c>
      <c r="P1230" s="4" t="e">
        <f t="shared" si="336"/>
        <v>#NAME?</v>
      </c>
      <c r="Q1230" s="6" t="e" cm="1">
        <f t="array" ref="Q1230">SUM(_xlfn._xlws.FILTER($G$2:$G$2454,_xlfn.MAP($N$2:$N$2454,_xlfn.LAMBDA(_xlpm.x,_xlpm.x=$N1230))))</f>
        <v>#NAME?</v>
      </c>
      <c r="R1230" s="4" t="e">
        <f t="shared" si="337"/>
        <v>#NAME?</v>
      </c>
      <c r="S1230" s="4" t="e">
        <f t="shared" si="338"/>
        <v>#NAME?</v>
      </c>
      <c r="T1230" s="4" t="e">
        <f t="shared" si="339"/>
        <v>#NAME?</v>
      </c>
      <c r="U1230" s="4" t="e">
        <f t="shared" si="340"/>
        <v>#NAME?</v>
      </c>
      <c r="V1230" s="2"/>
      <c r="X1230" s="2"/>
      <c r="AC1230" s="2"/>
      <c r="AD1230" s="2"/>
    </row>
    <row r="1231" spans="1:30">
      <c r="A1231" s="1" t="str">
        <f t="shared" si="327"/>
        <v>-threa- : [θɹɛ]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4</v>
      </c>
      <c r="F1231" s="9" t="s">
        <v>391</v>
      </c>
      <c r="G1231" s="3" t="e">
        <f t="shared" si="328"/>
        <v>#NAME?</v>
      </c>
      <c r="H1231" s="4" t="str">
        <f t="shared" si="329"/>
        <v>θɹɛ</v>
      </c>
      <c r="I1231" s="4" t="str">
        <f t="shared" si="330"/>
        <v>threa</v>
      </c>
      <c r="J1231" s="10">
        <f t="shared" si="331"/>
        <v>3</v>
      </c>
      <c r="K1231" s="1">
        <f t="shared" si="332"/>
        <v>5</v>
      </c>
      <c r="L1231" s="10">
        <f t="shared" si="333"/>
        <v>5</v>
      </c>
      <c r="M1231" s="1" t="str">
        <f t="shared" si="334"/>
        <v>-threa-</v>
      </c>
      <c r="N1231" s="1" t="str">
        <f t="shared" si="335"/>
        <v>[θɹɛ]</v>
      </c>
      <c r="O1231" s="3" t="e" cm="1">
        <f t="array" ref="O1231">SUM(_xlfn._xlws.FILTER($G$2:$G$2454,_xlfn.MAP($M$2:$M$2454,_xlfn.LAMBDA(_xlpm.x,_xlpm.x=$M1231))))</f>
        <v>#NAME?</v>
      </c>
      <c r="P1231" s="4" t="e">
        <f t="shared" si="336"/>
        <v>#NAME?</v>
      </c>
      <c r="Q1231" s="6" t="e" cm="1">
        <f t="array" ref="Q1231">SUM(_xlfn._xlws.FILTER($G$2:$G$2454,_xlfn.MAP($N$2:$N$2454,_xlfn.LAMBDA(_xlpm.x,_xlpm.x=$N1231))))</f>
        <v>#NAME?</v>
      </c>
      <c r="R1231" s="4" t="e">
        <f t="shared" si="337"/>
        <v>#NAME?</v>
      </c>
      <c r="S1231" s="4" t="e">
        <f t="shared" si="338"/>
        <v>#NAME?</v>
      </c>
      <c r="T1231" s="4" t="e">
        <f t="shared" si="339"/>
        <v>#NAME?</v>
      </c>
      <c r="U1231" s="4" t="e">
        <f t="shared" si="340"/>
        <v>#NAME?</v>
      </c>
      <c r="V1231" s="2"/>
      <c r="X1231" s="2"/>
      <c r="AC1231" s="2"/>
      <c r="AD1231" s="2"/>
    </row>
    <row r="1232" spans="1:30">
      <c r="A1232" s="1" t="str">
        <f t="shared" si="327"/>
        <v>-three- : [θɹi]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696</v>
      </c>
      <c r="G1232" s="3" t="e">
        <f t="shared" si="328"/>
        <v>#NAME?</v>
      </c>
      <c r="H1232" s="4" t="str">
        <f t="shared" si="329"/>
        <v>θɹi</v>
      </c>
      <c r="I1232" s="4" t="str">
        <f t="shared" si="330"/>
        <v>three</v>
      </c>
      <c r="J1232" s="10">
        <f t="shared" si="331"/>
        <v>3</v>
      </c>
      <c r="K1232" s="1">
        <f t="shared" si="332"/>
        <v>5</v>
      </c>
      <c r="L1232" s="10">
        <f t="shared" si="333"/>
        <v>5</v>
      </c>
      <c r="M1232" s="1" t="str">
        <f t="shared" si="334"/>
        <v>-three-</v>
      </c>
      <c r="N1232" s="1" t="str">
        <f t="shared" si="335"/>
        <v>[θɹi]</v>
      </c>
      <c r="O1232" s="3" t="e" cm="1">
        <f t="array" ref="O1232">SUM(_xlfn._xlws.FILTER($G$2:$G$2454,_xlfn.MAP($M$2:$M$2454,_xlfn.LAMBDA(_xlpm.x,_xlpm.x=$M1232))))</f>
        <v>#NAME?</v>
      </c>
      <c r="P1232" s="4" t="e">
        <f t="shared" si="336"/>
        <v>#NAME?</v>
      </c>
      <c r="Q1232" s="6" t="e" cm="1">
        <f t="array" ref="Q1232">SUM(_xlfn._xlws.FILTER($G$2:$G$2454,_xlfn.MAP($N$2:$N$2454,_xlfn.LAMBDA(_xlpm.x,_xlpm.x=$N1232))))</f>
        <v>#NAME?</v>
      </c>
      <c r="R1232" s="4" t="e">
        <f t="shared" si="337"/>
        <v>#NAME?</v>
      </c>
      <c r="S1232" s="4" t="e">
        <f t="shared" si="338"/>
        <v>#NAME?</v>
      </c>
      <c r="T1232" s="4" t="e">
        <f t="shared" si="339"/>
        <v>#NAME?</v>
      </c>
      <c r="U1232" s="4" t="e">
        <f t="shared" si="340"/>
        <v>#NAME?</v>
      </c>
      <c r="V1232" s="2"/>
      <c r="X1232" s="2"/>
      <c r="AC1232" s="2"/>
      <c r="AD1232" s="2"/>
    </row>
    <row r="1233" spans="1:30">
      <c r="A1233" s="1" t="str">
        <f t="shared" si="327"/>
        <v>-ths- : [θs]</v>
      </c>
      <c r="B1233" s="1">
        <f t="shared" si="341"/>
        <v>0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2369</v>
      </c>
      <c r="G1233" s="3" t="e">
        <f t="shared" si="328"/>
        <v>#NAME?</v>
      </c>
      <c r="H1233" s="1" t="str">
        <f t="shared" si="329"/>
        <v>θs</v>
      </c>
      <c r="I1233" s="1" t="str">
        <f t="shared" si="330"/>
        <v>ths</v>
      </c>
      <c r="J1233" s="10">
        <f t="shared" si="331"/>
        <v>2</v>
      </c>
      <c r="K1233" s="1">
        <f t="shared" si="332"/>
        <v>3</v>
      </c>
      <c r="L1233" s="10">
        <f t="shared" si="333"/>
        <v>3</v>
      </c>
      <c r="M1233" s="1" t="str">
        <f t="shared" si="334"/>
        <v>-ths-</v>
      </c>
      <c r="N1233" s="1" t="str">
        <f t="shared" si="335"/>
        <v>[θs]</v>
      </c>
      <c r="O1233" s="3" t="e" cm="1">
        <f t="array" ref="O1233">SUM(_xlfn._xlws.FILTER($G$2:$G$2454,_xlfn.MAP($M$2:$M$2454,_xlfn.LAMBDA(_xlpm.x,_xlpm.x=$M1233))))</f>
        <v>#NAME?</v>
      </c>
      <c r="P1233" s="4" t="e">
        <f t="shared" si="336"/>
        <v>#NAME?</v>
      </c>
      <c r="Q1233" s="6" t="e" cm="1">
        <f t="array" ref="Q1233">SUM(_xlfn._xlws.FILTER($G$2:$G$2454,_xlfn.MAP($N$2:$N$2454,_xlfn.LAMBDA(_xlpm.x,_xlpm.x=$N1233))))</f>
        <v>#NAME?</v>
      </c>
      <c r="R1233" s="4" t="e">
        <f t="shared" si="337"/>
        <v>#NAME?</v>
      </c>
      <c r="S1233" s="4" t="e">
        <f t="shared" si="338"/>
        <v>#NAME?</v>
      </c>
      <c r="T1233" s="4" t="e">
        <f t="shared" si="339"/>
        <v>#NAME?</v>
      </c>
      <c r="U1233" s="4" t="e">
        <f t="shared" si="340"/>
        <v>#NAME?</v>
      </c>
      <c r="V1233" s="2"/>
      <c r="X1233" s="2"/>
      <c r="AC1233" s="2"/>
      <c r="AD1233" s="2"/>
    </row>
    <row r="1234" spans="1:30">
      <c r="A1234" s="1" t="str">
        <f t="shared" si="327"/>
        <v>-thu- : [θʌ]</v>
      </c>
      <c r="B1234" s="1">
        <f t="shared" si="341"/>
        <v>0</v>
      </c>
      <c r="C1234" s="1">
        <f t="shared" si="341"/>
        <v>0</v>
      </c>
      <c r="D1234" s="1">
        <f t="shared" si="341"/>
        <v>0</v>
      </c>
      <c r="E1234" s="7">
        <v>2</v>
      </c>
      <c r="F1234" s="9" t="s">
        <v>819</v>
      </c>
      <c r="G1234" s="3" t="e">
        <f t="shared" si="328"/>
        <v>#NAME?</v>
      </c>
      <c r="H1234" s="4" t="str">
        <f t="shared" si="329"/>
        <v>θʌ</v>
      </c>
      <c r="I1234" s="4" t="str">
        <f t="shared" si="330"/>
        <v>thu</v>
      </c>
      <c r="J1234" s="10">
        <f t="shared" si="331"/>
        <v>2</v>
      </c>
      <c r="K1234" s="1">
        <f t="shared" si="332"/>
        <v>3</v>
      </c>
      <c r="L1234" s="10">
        <f t="shared" si="333"/>
        <v>3</v>
      </c>
      <c r="M1234" s="1" t="str">
        <f t="shared" si="334"/>
        <v>-thu-</v>
      </c>
      <c r="N1234" s="1" t="str">
        <f t="shared" si="335"/>
        <v>[θʌ]</v>
      </c>
      <c r="O1234" s="3" t="e" cm="1">
        <f t="array" ref="O1234">SUM(_xlfn._xlws.FILTER($G$2:$G$2454,_xlfn.MAP($M$2:$M$2454,_xlfn.LAMBDA(_xlpm.x,_xlpm.x=$M1234))))</f>
        <v>#NAME?</v>
      </c>
      <c r="P1234" s="4" t="e">
        <f t="shared" si="336"/>
        <v>#NAME?</v>
      </c>
      <c r="Q1234" s="6" t="e" cm="1">
        <f t="array" ref="Q1234">SUM(_xlfn._xlws.FILTER($G$2:$G$2454,_xlfn.MAP($N$2:$N$2454,_xlfn.LAMBDA(_xlpm.x,_xlpm.x=$N1234))))</f>
        <v>#NAME?</v>
      </c>
      <c r="R1234" s="4" t="e">
        <f t="shared" si="337"/>
        <v>#NAME?</v>
      </c>
      <c r="S1234" s="4" t="e">
        <f t="shared" si="338"/>
        <v>#NAME?</v>
      </c>
      <c r="T1234" s="4" t="e">
        <f t="shared" si="339"/>
        <v>#NAME?</v>
      </c>
      <c r="U1234" s="4" t="e">
        <f t="shared" si="340"/>
        <v>#NAME?</v>
      </c>
      <c r="V1234" s="2"/>
      <c r="X1234" s="2"/>
      <c r="AC1234" s="2"/>
      <c r="AD1234" s="2"/>
    </row>
    <row r="1235" spans="1:30">
      <c r="A1235" s="1" t="str">
        <f t="shared" si="327"/>
        <v>-tne- : [tnə]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878</v>
      </c>
      <c r="G1235" s="3" t="e">
        <f t="shared" si="328"/>
        <v>#NAME?</v>
      </c>
      <c r="H1235" s="4" t="str">
        <f t="shared" si="329"/>
        <v>tnə</v>
      </c>
      <c r="I1235" s="4" t="str">
        <f t="shared" si="330"/>
        <v>tne</v>
      </c>
      <c r="J1235" s="10">
        <f t="shared" si="331"/>
        <v>3</v>
      </c>
      <c r="K1235" s="1">
        <f t="shared" si="332"/>
        <v>3</v>
      </c>
      <c r="L1235" s="10">
        <f t="shared" si="333"/>
        <v>3</v>
      </c>
      <c r="M1235" s="1" t="str">
        <f t="shared" si="334"/>
        <v>-tne-</v>
      </c>
      <c r="N1235" s="1" t="str">
        <f t="shared" si="335"/>
        <v>[tnə]</v>
      </c>
      <c r="O1235" s="3" t="e" cm="1">
        <f t="array" ref="O1235">SUM(_xlfn._xlws.FILTER($G$2:$G$2454,_xlfn.MAP($M$2:$M$2454,_xlfn.LAMBDA(_xlpm.x,_xlpm.x=$M1235))))</f>
        <v>#NAME?</v>
      </c>
      <c r="P1235" s="4" t="e">
        <f t="shared" si="336"/>
        <v>#NAME?</v>
      </c>
      <c r="Q1235" s="6" t="e" cm="1">
        <f t="array" ref="Q1235">SUM(_xlfn._xlws.FILTER($G$2:$G$2454,_xlfn.MAP($N$2:$N$2454,_xlfn.LAMBDA(_xlpm.x,_xlpm.x=$N1235))))</f>
        <v>#NAME?</v>
      </c>
      <c r="R1235" s="4" t="e">
        <f t="shared" si="337"/>
        <v>#NAME?</v>
      </c>
      <c r="S1235" s="4" t="e">
        <f t="shared" si="338"/>
        <v>#NAME?</v>
      </c>
      <c r="T1235" s="4" t="e">
        <f t="shared" si="339"/>
        <v>#NAME?</v>
      </c>
      <c r="U1235" s="4" t="e">
        <f t="shared" si="340"/>
        <v>#NAME?</v>
      </c>
      <c r="V1235" s="2"/>
      <c r="X1235" s="2"/>
      <c r="AC1235" s="2"/>
      <c r="AD1235" s="2"/>
    </row>
    <row r="1236" spans="1:30">
      <c r="A1236" s="1" t="str">
        <f t="shared" si="327"/>
        <v>-tow- : [taʊ]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4</v>
      </c>
      <c r="F1236" s="9" t="s">
        <v>462</v>
      </c>
      <c r="G1236" s="3" t="e">
        <f t="shared" si="328"/>
        <v>#NAME?</v>
      </c>
      <c r="H1236" s="1" t="str">
        <f t="shared" si="329"/>
        <v>taʊ</v>
      </c>
      <c r="I1236" s="1" t="str">
        <f t="shared" si="330"/>
        <v>tow</v>
      </c>
      <c r="J1236" s="10">
        <f t="shared" si="331"/>
        <v>3</v>
      </c>
      <c r="K1236" s="1">
        <f t="shared" si="332"/>
        <v>3</v>
      </c>
      <c r="L1236" s="10">
        <f t="shared" si="333"/>
        <v>3</v>
      </c>
      <c r="M1236" s="1" t="str">
        <f t="shared" si="334"/>
        <v>-tow-</v>
      </c>
      <c r="N1236" s="1" t="str">
        <f t="shared" si="335"/>
        <v>[taʊ]</v>
      </c>
      <c r="O1236" s="3" t="e" cm="1">
        <f t="array" ref="O1236">SUM(_xlfn._xlws.FILTER($G$2:$G$2454,_xlfn.MAP($M$2:$M$2454,_xlfn.LAMBDA(_xlpm.x,_xlpm.x=$M1236))))</f>
        <v>#NAME?</v>
      </c>
      <c r="P1236" s="4" t="e">
        <f t="shared" si="336"/>
        <v>#NAME?</v>
      </c>
      <c r="Q1236" s="6" t="e" cm="1">
        <f t="array" ref="Q1236">SUM(_xlfn._xlws.FILTER($G$2:$G$2454,_xlfn.MAP($N$2:$N$2454,_xlfn.LAMBDA(_xlpm.x,_xlpm.x=$N1236))))</f>
        <v>#NAME?</v>
      </c>
      <c r="R1236" s="4" t="e">
        <f t="shared" si="337"/>
        <v>#NAME?</v>
      </c>
      <c r="S1236" s="4" t="e">
        <f t="shared" si="338"/>
        <v>#NAME?</v>
      </c>
      <c r="T1236" s="4" t="e">
        <f t="shared" si="339"/>
        <v>#NAME?</v>
      </c>
      <c r="U1236" s="4" t="e">
        <f t="shared" si="340"/>
        <v>#NAME?</v>
      </c>
      <c r="V1236" s="2"/>
      <c r="X1236" s="2"/>
      <c r="AC1236" s="2"/>
      <c r="AD1236" s="2"/>
    </row>
    <row r="1237" spans="1:30">
      <c r="A1237" s="1" t="str">
        <f t="shared" si="327"/>
        <v>-toy- : [tɔɪ]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879</v>
      </c>
      <c r="G1237" s="3" t="e">
        <f t="shared" si="328"/>
        <v>#NAME?</v>
      </c>
      <c r="H1237" s="1" t="str">
        <f t="shared" si="329"/>
        <v>tɔɪ</v>
      </c>
      <c r="I1237" s="1" t="str">
        <f t="shared" si="330"/>
        <v>toy</v>
      </c>
      <c r="J1237" s="10">
        <f t="shared" si="331"/>
        <v>3</v>
      </c>
      <c r="K1237" s="1">
        <f t="shared" si="332"/>
        <v>3</v>
      </c>
      <c r="L1237" s="10">
        <f t="shared" si="333"/>
        <v>3</v>
      </c>
      <c r="M1237" s="1" t="str">
        <f t="shared" si="334"/>
        <v>-toy-</v>
      </c>
      <c r="N1237" s="1" t="str">
        <f t="shared" si="335"/>
        <v>[tɔɪ]</v>
      </c>
      <c r="O1237" s="3" t="e" cm="1">
        <f t="array" ref="O1237">SUM(_xlfn._xlws.FILTER($G$2:$G$2454,_xlfn.MAP($M$2:$M$2454,_xlfn.LAMBDA(_xlpm.x,_xlpm.x=$M1237))))</f>
        <v>#NAME?</v>
      </c>
      <c r="P1237" s="4" t="e">
        <f t="shared" si="336"/>
        <v>#NAME?</v>
      </c>
      <c r="Q1237" s="6" t="e" cm="1">
        <f t="array" ref="Q1237">SUM(_xlfn._xlws.FILTER($G$2:$G$2454,_xlfn.MAP($N$2:$N$2454,_xlfn.LAMBDA(_xlpm.x,_xlpm.x=$N1237))))</f>
        <v>#NAME?</v>
      </c>
      <c r="R1237" s="4" t="e">
        <f t="shared" si="337"/>
        <v>#NAME?</v>
      </c>
      <c r="S1237" s="4" t="e">
        <f t="shared" si="338"/>
        <v>#NAME?</v>
      </c>
      <c r="T1237" s="4" t="e">
        <f t="shared" si="339"/>
        <v>#NAME?</v>
      </c>
      <c r="U1237" s="4" t="e">
        <f t="shared" si="340"/>
        <v>#NAME?</v>
      </c>
      <c r="V1237" s="2"/>
      <c r="X1237" s="2"/>
      <c r="AC1237" s="2"/>
      <c r="AD1237" s="2"/>
    </row>
    <row r="1238" spans="1:30">
      <c r="A1238" s="1" t="str">
        <f t="shared" si="327"/>
        <v>-tra- : [tɹæ]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17</v>
      </c>
      <c r="F1238" s="9" t="s">
        <v>367</v>
      </c>
      <c r="G1238" s="3" t="e">
        <f t="shared" si="328"/>
        <v>#NAME?</v>
      </c>
      <c r="H1238" s="4" t="str">
        <f t="shared" si="329"/>
        <v>tɹæ</v>
      </c>
      <c r="I1238" s="4" t="str">
        <f t="shared" si="330"/>
        <v>tra</v>
      </c>
      <c r="J1238" s="10">
        <f t="shared" si="331"/>
        <v>3</v>
      </c>
      <c r="K1238" s="1">
        <f t="shared" si="332"/>
        <v>3</v>
      </c>
      <c r="L1238" s="10">
        <f t="shared" si="333"/>
        <v>3</v>
      </c>
      <c r="M1238" s="1" t="str">
        <f t="shared" si="334"/>
        <v>-tra-</v>
      </c>
      <c r="N1238" s="1" t="str">
        <f t="shared" si="335"/>
        <v>[tɹæ]</v>
      </c>
      <c r="O1238" s="3" t="e" cm="1">
        <f t="array" ref="O1238">SUM(_xlfn._xlws.FILTER($G$2:$G$2454,_xlfn.MAP($M$2:$M$2454,_xlfn.LAMBDA(_xlpm.x,_xlpm.x=$M1238))))</f>
        <v>#NAME?</v>
      </c>
      <c r="P1238" s="4" t="e">
        <f t="shared" si="336"/>
        <v>#NAME?</v>
      </c>
      <c r="Q1238" s="6" t="e" cm="1">
        <f t="array" ref="Q1238">SUM(_xlfn._xlws.FILTER($G$2:$G$2454,_xlfn.MAP($N$2:$N$2454,_xlfn.LAMBDA(_xlpm.x,_xlpm.x=$N1238))))</f>
        <v>#NAME?</v>
      </c>
      <c r="R1238" s="4" t="e">
        <f t="shared" si="337"/>
        <v>#NAME?</v>
      </c>
      <c r="S1238" s="4" t="e">
        <f t="shared" si="338"/>
        <v>#NAME?</v>
      </c>
      <c r="T1238" s="4" t="e">
        <f t="shared" si="339"/>
        <v>#NAME?</v>
      </c>
      <c r="U1238" s="4" t="e">
        <f t="shared" si="340"/>
        <v>#NAME?</v>
      </c>
      <c r="V1238" s="2"/>
      <c r="X1238" s="2"/>
      <c r="AC1238" s="2"/>
      <c r="AD1238" s="2"/>
    </row>
    <row r="1239" spans="1:30">
      <c r="A1239" s="1" t="str">
        <f t="shared" si="327"/>
        <v>-twe- : [twɛ]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2</v>
      </c>
      <c r="F1239" s="9" t="s">
        <v>593</v>
      </c>
      <c r="G1239" s="3" t="e">
        <f t="shared" si="328"/>
        <v>#NAME?</v>
      </c>
      <c r="H1239" s="4" t="str">
        <f t="shared" si="329"/>
        <v>twɛ</v>
      </c>
      <c r="I1239" s="4" t="str">
        <f t="shared" si="330"/>
        <v>twe</v>
      </c>
      <c r="J1239" s="10">
        <f t="shared" si="331"/>
        <v>3</v>
      </c>
      <c r="K1239" s="1">
        <f t="shared" si="332"/>
        <v>3</v>
      </c>
      <c r="L1239" s="10">
        <f t="shared" si="333"/>
        <v>3</v>
      </c>
      <c r="M1239" s="1" t="str">
        <f t="shared" si="334"/>
        <v>-twe-</v>
      </c>
      <c r="N1239" s="1" t="str">
        <f t="shared" si="335"/>
        <v>[twɛ]</v>
      </c>
      <c r="O1239" s="3" t="e" cm="1">
        <f t="array" ref="O1239">SUM(_xlfn._xlws.FILTER($G$2:$G$2454,_xlfn.MAP($M$2:$M$2454,_xlfn.LAMBDA(_xlpm.x,_xlpm.x=$M1239))))</f>
        <v>#NAME?</v>
      </c>
      <c r="P1239" s="4" t="e">
        <f t="shared" si="336"/>
        <v>#NAME?</v>
      </c>
      <c r="Q1239" s="6" t="e" cm="1">
        <f t="array" ref="Q1239">SUM(_xlfn._xlws.FILTER($G$2:$G$2454,_xlfn.MAP($N$2:$N$2454,_xlfn.LAMBDA(_xlpm.x,_xlpm.x=$N1239))))</f>
        <v>#NAME?</v>
      </c>
      <c r="R1239" s="4" t="e">
        <f t="shared" si="337"/>
        <v>#NAME?</v>
      </c>
      <c r="S1239" s="4" t="e">
        <f t="shared" si="338"/>
        <v>#NAME?</v>
      </c>
      <c r="T1239" s="4" t="e">
        <f t="shared" si="339"/>
        <v>#NAME?</v>
      </c>
      <c r="U1239" s="4" t="e">
        <f t="shared" si="340"/>
        <v>#NAME?</v>
      </c>
      <c r="V1239" s="2"/>
      <c r="X1239" s="2"/>
      <c r="AC1239" s="2"/>
      <c r="AD1239" s="2"/>
    </row>
    <row r="1240" spans="1:30">
      <c r="A1240" s="1" t="str">
        <f t="shared" si="327"/>
        <v>-vely- : [vlɪ]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1906</v>
      </c>
      <c r="G1240" s="3" t="e">
        <f t="shared" si="328"/>
        <v>#NAME?</v>
      </c>
      <c r="H1240" s="4" t="str">
        <f t="shared" si="329"/>
        <v>vlɪ</v>
      </c>
      <c r="I1240" s="4" t="str">
        <f t="shared" si="330"/>
        <v>vely</v>
      </c>
      <c r="J1240" s="10">
        <f t="shared" si="331"/>
        <v>3</v>
      </c>
      <c r="K1240" s="1">
        <f t="shared" si="332"/>
        <v>4</v>
      </c>
      <c r="L1240" s="10">
        <f t="shared" si="333"/>
        <v>4</v>
      </c>
      <c r="M1240" s="1" t="str">
        <f t="shared" si="334"/>
        <v>-vely-</v>
      </c>
      <c r="N1240" s="1" t="str">
        <f t="shared" si="335"/>
        <v>[vlɪ]</v>
      </c>
      <c r="O1240" s="3" t="e" cm="1">
        <f t="array" ref="O1240">SUM(_xlfn._xlws.FILTER($G$2:$G$2454,_xlfn.MAP($M$2:$M$2454,_xlfn.LAMBDA(_xlpm.x,_xlpm.x=$M1240))))</f>
        <v>#NAME?</v>
      </c>
      <c r="P1240" s="4" t="e">
        <f t="shared" si="336"/>
        <v>#NAME?</v>
      </c>
      <c r="Q1240" s="6" t="e" cm="1">
        <f t="array" ref="Q1240">SUM(_xlfn._xlws.FILTER($G$2:$G$2454,_xlfn.MAP($N$2:$N$2454,_xlfn.LAMBDA(_xlpm.x,_xlpm.x=$N1240))))</f>
        <v>#NAME?</v>
      </c>
      <c r="R1240" s="4" t="e">
        <f t="shared" si="337"/>
        <v>#NAME?</v>
      </c>
      <c r="S1240" s="4" t="e">
        <f t="shared" si="338"/>
        <v>#NAME?</v>
      </c>
      <c r="T1240" s="4" t="e">
        <f t="shared" si="339"/>
        <v>#NAME?</v>
      </c>
      <c r="U1240" s="4" t="e">
        <f t="shared" si="340"/>
        <v>#NAME?</v>
      </c>
      <c r="V1240" s="2"/>
      <c r="X1240" s="2"/>
      <c r="AC1240" s="2"/>
      <c r="AD1240" s="2"/>
    </row>
    <row r="1241" spans="1:30">
      <c r="A1241" s="1" t="str">
        <f t="shared" si="327"/>
        <v>-veme- : [vmə]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2</v>
      </c>
      <c r="F1241" s="9" t="s">
        <v>539</v>
      </c>
      <c r="G1241" s="3" t="e">
        <f t="shared" si="328"/>
        <v>#NAME?</v>
      </c>
      <c r="H1241" s="4" t="str">
        <f t="shared" si="329"/>
        <v>vmə</v>
      </c>
      <c r="I1241" s="4" t="str">
        <f t="shared" si="330"/>
        <v>veme</v>
      </c>
      <c r="J1241" s="10">
        <f t="shared" si="331"/>
        <v>3</v>
      </c>
      <c r="K1241" s="1">
        <f t="shared" si="332"/>
        <v>4</v>
      </c>
      <c r="L1241" s="10">
        <f t="shared" si="333"/>
        <v>4</v>
      </c>
      <c r="M1241" s="1" t="str">
        <f t="shared" si="334"/>
        <v>-veme-</v>
      </c>
      <c r="N1241" s="1" t="str">
        <f t="shared" si="335"/>
        <v>[vmə]</v>
      </c>
      <c r="O1241" s="3" t="e" cm="1">
        <f t="array" ref="O1241">SUM(_xlfn._xlws.FILTER($G$2:$G$2454,_xlfn.MAP($M$2:$M$2454,_xlfn.LAMBDA(_xlpm.x,_xlpm.x=$M1241))))</f>
        <v>#NAME?</v>
      </c>
      <c r="P1241" s="4" t="e">
        <f t="shared" si="336"/>
        <v>#NAME?</v>
      </c>
      <c r="Q1241" s="6" t="e" cm="1">
        <f t="array" ref="Q1241">SUM(_xlfn._xlws.FILTER($G$2:$G$2454,_xlfn.MAP($N$2:$N$2454,_xlfn.LAMBDA(_xlpm.x,_xlpm.x=$N1241))))</f>
        <v>#NAME?</v>
      </c>
      <c r="R1241" s="4" t="e">
        <f t="shared" si="337"/>
        <v>#NAME?</v>
      </c>
      <c r="S1241" s="4" t="e">
        <f t="shared" si="338"/>
        <v>#NAME?</v>
      </c>
      <c r="T1241" s="4" t="e">
        <f t="shared" si="339"/>
        <v>#NAME?</v>
      </c>
      <c r="U1241" s="4" t="e">
        <f t="shared" si="340"/>
        <v>#NAME?</v>
      </c>
      <c r="V1241" s="2"/>
      <c r="X1241" s="2"/>
      <c r="AC1241" s="2"/>
      <c r="AD1241" s="2"/>
    </row>
    <row r="1242" spans="1:30">
      <c r="A1242" s="1" t="str">
        <f t="shared" si="327"/>
        <v>-ven- : [vn]</v>
      </c>
      <c r="B1242" s="1">
        <f t="shared" ref="B1242:D1261" si="342">_xlfn.LET(_xlpm.d,$F1242,_xlpm.k,_xlfn.CONCAT(LEFT(TRIM(B$1),1),"*"),COUNTIF(_xlpm.d,_xlpm.k))</f>
        <v>0</v>
      </c>
      <c r="C1242" s="1">
        <f t="shared" si="342"/>
        <v>0</v>
      </c>
      <c r="D1242" s="1">
        <f t="shared" si="342"/>
        <v>0</v>
      </c>
      <c r="E1242" s="7">
        <v>7</v>
      </c>
      <c r="F1242" s="9" t="s">
        <v>308</v>
      </c>
      <c r="G1242" s="3" t="e">
        <f t="shared" si="328"/>
        <v>#NAME?</v>
      </c>
      <c r="H1242" s="1" t="str">
        <f t="shared" si="329"/>
        <v>vn</v>
      </c>
      <c r="I1242" s="1" t="str">
        <f t="shared" si="330"/>
        <v>ven</v>
      </c>
      <c r="J1242" s="10">
        <f t="shared" si="331"/>
        <v>2</v>
      </c>
      <c r="K1242" s="1">
        <f t="shared" si="332"/>
        <v>3</v>
      </c>
      <c r="L1242" s="10">
        <f t="shared" si="333"/>
        <v>3</v>
      </c>
      <c r="M1242" s="1" t="str">
        <f t="shared" si="334"/>
        <v>-ven-</v>
      </c>
      <c r="N1242" s="1" t="str">
        <f t="shared" si="335"/>
        <v>[vn]</v>
      </c>
      <c r="O1242" s="3" t="e" cm="1">
        <f t="array" ref="O1242">SUM(_xlfn._xlws.FILTER($G$2:$G$2454,_xlfn.MAP($M$2:$M$2454,_xlfn.LAMBDA(_xlpm.x,_xlpm.x=$M1242))))</f>
        <v>#NAME?</v>
      </c>
      <c r="P1242" s="4" t="e">
        <f t="shared" si="336"/>
        <v>#NAME?</v>
      </c>
      <c r="Q1242" s="6" t="e" cm="1">
        <f t="array" ref="Q1242">SUM(_xlfn._xlws.FILTER($G$2:$G$2454,_xlfn.MAP($N$2:$N$2454,_xlfn.LAMBDA(_xlpm.x,_xlpm.x=$N1242))))</f>
        <v>#NAME?</v>
      </c>
      <c r="R1242" s="4" t="e">
        <f t="shared" si="337"/>
        <v>#NAME?</v>
      </c>
      <c r="S1242" s="4" t="e">
        <f t="shared" si="338"/>
        <v>#NAME?</v>
      </c>
      <c r="T1242" s="4" t="e">
        <f t="shared" si="339"/>
        <v>#NAME?</v>
      </c>
      <c r="U1242" s="4" t="e">
        <f t="shared" si="340"/>
        <v>#NAME?</v>
      </c>
      <c r="V1242" s="2"/>
      <c r="X1242" s="2"/>
      <c r="AC1242" s="2"/>
      <c r="AD1242" s="2"/>
    </row>
    <row r="1243" spans="1:30">
      <c r="A1243" s="1" t="str">
        <f t="shared" si="327"/>
        <v>-veni- : [vnɪ]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781</v>
      </c>
      <c r="G1243" s="3" t="e">
        <f t="shared" si="328"/>
        <v>#NAME?</v>
      </c>
      <c r="H1243" s="4" t="str">
        <f t="shared" si="329"/>
        <v>vnɪ</v>
      </c>
      <c r="I1243" s="4" t="str">
        <f t="shared" si="330"/>
        <v>veni</v>
      </c>
      <c r="J1243" s="10">
        <f t="shared" si="331"/>
        <v>3</v>
      </c>
      <c r="K1243" s="1">
        <f t="shared" si="332"/>
        <v>4</v>
      </c>
      <c r="L1243" s="10">
        <f t="shared" si="333"/>
        <v>4</v>
      </c>
      <c r="M1243" s="1" t="str">
        <f t="shared" si="334"/>
        <v>-veni-</v>
      </c>
      <c r="N1243" s="1" t="str">
        <f t="shared" si="335"/>
        <v>[vnɪ]</v>
      </c>
      <c r="O1243" s="3" t="e" cm="1">
        <f t="array" ref="O1243">SUM(_xlfn._xlws.FILTER($G$2:$G$2454,_xlfn.MAP($M$2:$M$2454,_xlfn.LAMBDA(_xlpm.x,_xlpm.x=$M1243))))</f>
        <v>#NAME?</v>
      </c>
      <c r="P1243" s="4" t="e">
        <f t="shared" si="336"/>
        <v>#NAME?</v>
      </c>
      <c r="Q1243" s="6" t="e" cm="1">
        <f t="array" ref="Q1243">SUM(_xlfn._xlws.FILTER($G$2:$G$2454,_xlfn.MAP($N$2:$N$2454,_xlfn.LAMBDA(_xlpm.x,_xlpm.x=$N1243))))</f>
        <v>#NAME?</v>
      </c>
      <c r="R1243" s="4" t="e">
        <f t="shared" si="337"/>
        <v>#NAME?</v>
      </c>
      <c r="S1243" s="4" t="e">
        <f t="shared" si="338"/>
        <v>#NAME?</v>
      </c>
      <c r="T1243" s="4" t="e">
        <f t="shared" si="339"/>
        <v>#NAME?</v>
      </c>
      <c r="U1243" s="4" t="e">
        <f t="shared" si="340"/>
        <v>#NAME?</v>
      </c>
      <c r="V1243" s="2"/>
      <c r="X1243" s="2"/>
      <c r="AC1243" s="2"/>
      <c r="AD1243" s="2"/>
    </row>
    <row r="1244" spans="1:30">
      <c r="A1244" s="1" t="str">
        <f t="shared" si="327"/>
        <v>-vera- : [vɹə]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782</v>
      </c>
      <c r="G1244" s="3" t="e">
        <f t="shared" si="328"/>
        <v>#NAME?</v>
      </c>
      <c r="H1244" s="1" t="str">
        <f t="shared" si="329"/>
        <v>vɹə</v>
      </c>
      <c r="I1244" s="1" t="str">
        <f t="shared" si="330"/>
        <v>vera</v>
      </c>
      <c r="J1244" s="10">
        <f t="shared" si="331"/>
        <v>3</v>
      </c>
      <c r="K1244" s="1">
        <f t="shared" si="332"/>
        <v>4</v>
      </c>
      <c r="L1244" s="10">
        <f t="shared" si="333"/>
        <v>4</v>
      </c>
      <c r="M1244" s="1" t="str">
        <f t="shared" si="334"/>
        <v>-vera-</v>
      </c>
      <c r="N1244" s="1" t="str">
        <f t="shared" si="335"/>
        <v>[vɹə]</v>
      </c>
      <c r="O1244" s="3" t="e" cm="1">
        <f t="array" ref="O1244">SUM(_xlfn._xlws.FILTER($G$2:$G$2454,_xlfn.MAP($M$2:$M$2454,_xlfn.LAMBDA(_xlpm.x,_xlpm.x=$M1244))))</f>
        <v>#NAME?</v>
      </c>
      <c r="P1244" s="4" t="e">
        <f t="shared" si="336"/>
        <v>#NAME?</v>
      </c>
      <c r="Q1244" s="6" t="e" cm="1">
        <f t="array" ref="Q1244">SUM(_xlfn._xlws.FILTER($G$2:$G$2454,_xlfn.MAP($N$2:$N$2454,_xlfn.LAMBDA(_xlpm.x,_xlpm.x=$N1244))))</f>
        <v>#NAME?</v>
      </c>
      <c r="R1244" s="4" t="e">
        <f t="shared" si="337"/>
        <v>#NAME?</v>
      </c>
      <c r="S1244" s="4" t="e">
        <f t="shared" si="338"/>
        <v>#NAME?</v>
      </c>
      <c r="T1244" s="4" t="e">
        <f t="shared" si="339"/>
        <v>#NAME?</v>
      </c>
      <c r="U1244" s="4" t="e">
        <f t="shared" si="340"/>
        <v>#NAME?</v>
      </c>
      <c r="V1244" s="2"/>
      <c r="X1244" s="2"/>
      <c r="AC1244" s="2"/>
      <c r="AD1244" s="2"/>
    </row>
    <row r="1245" spans="1:30">
      <c r="A1245" s="1" t="str">
        <f t="shared" si="327"/>
        <v>-very- : [vɹɪ]</v>
      </c>
      <c r="B1245" s="1">
        <f t="shared" si="342"/>
        <v>0</v>
      </c>
      <c r="C1245" s="1">
        <f t="shared" si="342"/>
        <v>0</v>
      </c>
      <c r="D1245" s="1">
        <f t="shared" si="342"/>
        <v>0</v>
      </c>
      <c r="E1245" s="7">
        <v>7</v>
      </c>
      <c r="F1245" s="9" t="s">
        <v>373</v>
      </c>
      <c r="G1245" s="3" t="e">
        <f t="shared" si="328"/>
        <v>#NAME?</v>
      </c>
      <c r="H1245" s="4" t="str">
        <f t="shared" si="329"/>
        <v>vɹɪ</v>
      </c>
      <c r="I1245" s="4" t="str">
        <f t="shared" si="330"/>
        <v>very</v>
      </c>
      <c r="J1245" s="10">
        <f t="shared" si="331"/>
        <v>3</v>
      </c>
      <c r="K1245" s="1">
        <f t="shared" si="332"/>
        <v>4</v>
      </c>
      <c r="L1245" s="10">
        <f t="shared" si="333"/>
        <v>4</v>
      </c>
      <c r="M1245" s="1" t="str">
        <f t="shared" si="334"/>
        <v>-very-</v>
      </c>
      <c r="N1245" s="1" t="str">
        <f t="shared" si="335"/>
        <v>[vɹɪ]</v>
      </c>
      <c r="O1245" s="3" t="e" cm="1">
        <f t="array" ref="O1245">SUM(_xlfn._xlws.FILTER($G$2:$G$2454,_xlfn.MAP($M$2:$M$2454,_xlfn.LAMBDA(_xlpm.x,_xlpm.x=$M1245))))</f>
        <v>#NAME?</v>
      </c>
      <c r="P1245" s="4" t="e">
        <f t="shared" si="336"/>
        <v>#NAME?</v>
      </c>
      <c r="Q1245" s="6" t="e" cm="1">
        <f t="array" ref="Q1245">SUM(_xlfn._xlws.FILTER($G$2:$G$2454,_xlfn.MAP($N$2:$N$2454,_xlfn.LAMBDA(_xlpm.x,_xlpm.x=$N1245))))</f>
        <v>#NAME?</v>
      </c>
      <c r="R1245" s="4" t="e">
        <f t="shared" si="337"/>
        <v>#NAME?</v>
      </c>
      <c r="S1245" s="4" t="e">
        <f t="shared" si="338"/>
        <v>#NAME?</v>
      </c>
      <c r="T1245" s="4" t="e">
        <f t="shared" si="339"/>
        <v>#NAME?</v>
      </c>
      <c r="U1245" s="4" t="e">
        <f t="shared" si="340"/>
        <v>#NAME?</v>
      </c>
      <c r="V1245" s="2"/>
      <c r="X1245" s="2"/>
      <c r="AC1245" s="2"/>
      <c r="AD1245" s="2"/>
    </row>
    <row r="1246" spans="1:30">
      <c r="A1246" s="1" t="str">
        <f t="shared" si="327"/>
        <v>-view- : [vyu]</v>
      </c>
      <c r="B1246" s="1">
        <f t="shared" si="342"/>
        <v>0</v>
      </c>
      <c r="C1246" s="1">
        <f t="shared" si="342"/>
        <v>0</v>
      </c>
      <c r="D1246" s="1">
        <f t="shared" si="342"/>
        <v>0</v>
      </c>
      <c r="E1246" s="7">
        <v>3</v>
      </c>
      <c r="F1246" s="9" t="s">
        <v>309</v>
      </c>
      <c r="G1246" s="3" t="e">
        <f t="shared" si="328"/>
        <v>#NAME?</v>
      </c>
      <c r="H1246" s="4" t="str">
        <f t="shared" si="329"/>
        <v>vyu</v>
      </c>
      <c r="I1246" s="4" t="str">
        <f t="shared" si="330"/>
        <v>view</v>
      </c>
      <c r="J1246" s="10">
        <f t="shared" si="331"/>
        <v>3</v>
      </c>
      <c r="K1246" s="1">
        <f t="shared" si="332"/>
        <v>4</v>
      </c>
      <c r="L1246" s="10">
        <f t="shared" si="333"/>
        <v>4</v>
      </c>
      <c r="M1246" s="1" t="str">
        <f t="shared" si="334"/>
        <v>-view-</v>
      </c>
      <c r="N1246" s="1" t="str">
        <f t="shared" si="335"/>
        <v>[vyu]</v>
      </c>
      <c r="O1246" s="3" t="e" cm="1">
        <f t="array" ref="O1246">SUM(_xlfn._xlws.FILTER($G$2:$G$2454,_xlfn.MAP($M$2:$M$2454,_xlfn.LAMBDA(_xlpm.x,_xlpm.x=$M1246))))</f>
        <v>#NAME?</v>
      </c>
      <c r="P1246" s="4" t="e">
        <f t="shared" si="336"/>
        <v>#NAME?</v>
      </c>
      <c r="Q1246" s="6" t="e" cm="1">
        <f t="array" ref="Q1246">SUM(_xlfn._xlws.FILTER($G$2:$G$2454,_xlfn.MAP($N$2:$N$2454,_xlfn.LAMBDA(_xlpm.x,_xlpm.x=$N1246))))</f>
        <v>#NAME?</v>
      </c>
      <c r="R1246" s="4" t="e">
        <f t="shared" si="337"/>
        <v>#NAME?</v>
      </c>
      <c r="S1246" s="4" t="e">
        <f t="shared" si="338"/>
        <v>#NAME?</v>
      </c>
      <c r="T1246" s="4" t="e">
        <f t="shared" si="339"/>
        <v>#NAME?</v>
      </c>
      <c r="U1246" s="4" t="e">
        <f t="shared" si="340"/>
        <v>#NAME?</v>
      </c>
      <c r="V1246" s="2"/>
      <c r="X1246" s="2"/>
      <c r="AC1246" s="2"/>
      <c r="AD1246" s="2"/>
    </row>
    <row r="1247" spans="1:30">
      <c r="A1247" s="1" t="str">
        <f t="shared" si="327"/>
        <v>-voi- : [vɔɪ]</v>
      </c>
      <c r="B1247" s="1">
        <f t="shared" si="342"/>
        <v>0</v>
      </c>
      <c r="C1247" s="1">
        <f t="shared" si="342"/>
        <v>0</v>
      </c>
      <c r="D1247" s="1">
        <f t="shared" si="342"/>
        <v>0</v>
      </c>
      <c r="E1247" s="7">
        <v>3</v>
      </c>
      <c r="F1247" s="9" t="s">
        <v>598</v>
      </c>
      <c r="G1247" s="3" t="e">
        <f t="shared" si="328"/>
        <v>#NAME?</v>
      </c>
      <c r="H1247" s="1" t="str">
        <f t="shared" si="329"/>
        <v>vɔɪ</v>
      </c>
      <c r="I1247" s="1" t="str">
        <f t="shared" si="330"/>
        <v>voi</v>
      </c>
      <c r="J1247" s="10">
        <f t="shared" si="331"/>
        <v>3</v>
      </c>
      <c r="K1247" s="1">
        <f t="shared" si="332"/>
        <v>3</v>
      </c>
      <c r="L1247" s="10">
        <f t="shared" si="333"/>
        <v>3</v>
      </c>
      <c r="M1247" s="1" t="str">
        <f t="shared" si="334"/>
        <v>-voi-</v>
      </c>
      <c r="N1247" s="1" t="str">
        <f t="shared" si="335"/>
        <v>[vɔɪ]</v>
      </c>
      <c r="O1247" s="3" t="e" cm="1">
        <f t="array" ref="O1247">SUM(_xlfn._xlws.FILTER($G$2:$G$2454,_xlfn.MAP($M$2:$M$2454,_xlfn.LAMBDA(_xlpm.x,_xlpm.x=$M1247))))</f>
        <v>#NAME?</v>
      </c>
      <c r="P1247" s="4" t="e">
        <f t="shared" si="336"/>
        <v>#NAME?</v>
      </c>
      <c r="Q1247" s="6" t="e" cm="1">
        <f t="array" ref="Q1247">SUM(_xlfn._xlws.FILTER($G$2:$G$2454,_xlfn.MAP($N$2:$N$2454,_xlfn.LAMBDA(_xlpm.x,_xlpm.x=$N1247))))</f>
        <v>#NAME?</v>
      </c>
      <c r="R1247" s="4" t="e">
        <f t="shared" si="337"/>
        <v>#NAME?</v>
      </c>
      <c r="S1247" s="4" t="e">
        <f t="shared" si="338"/>
        <v>#NAME?</v>
      </c>
      <c r="T1247" s="4" t="e">
        <f t="shared" si="339"/>
        <v>#NAME?</v>
      </c>
      <c r="U1247" s="4" t="e">
        <f t="shared" si="340"/>
        <v>#NAME?</v>
      </c>
      <c r="V1247" s="2"/>
      <c r="X1247" s="2"/>
      <c r="AC1247" s="2"/>
      <c r="AD1247" s="2"/>
    </row>
    <row r="1248" spans="1:30">
      <c r="A1248" s="1" t="str">
        <f t="shared" si="327"/>
        <v>-vow- : [vaʊ]</v>
      </c>
      <c r="B1248" s="1">
        <f t="shared" si="342"/>
        <v>0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880</v>
      </c>
      <c r="G1248" s="3" t="e">
        <f t="shared" si="328"/>
        <v>#NAME?</v>
      </c>
      <c r="H1248" s="4" t="str">
        <f t="shared" si="329"/>
        <v>vaʊ</v>
      </c>
      <c r="I1248" s="4" t="str">
        <f t="shared" si="330"/>
        <v>vow</v>
      </c>
      <c r="J1248" s="10">
        <f t="shared" si="331"/>
        <v>3</v>
      </c>
      <c r="K1248" s="1">
        <f t="shared" si="332"/>
        <v>3</v>
      </c>
      <c r="L1248" s="10">
        <f t="shared" si="333"/>
        <v>3</v>
      </c>
      <c r="M1248" s="1" t="str">
        <f t="shared" si="334"/>
        <v>-vow-</v>
      </c>
      <c r="N1248" s="1" t="str">
        <f t="shared" si="335"/>
        <v>[vaʊ]</v>
      </c>
      <c r="O1248" s="3" t="e" cm="1">
        <f t="array" ref="O1248">SUM(_xlfn._xlws.FILTER($G$2:$G$2454,_xlfn.MAP($M$2:$M$2454,_xlfn.LAMBDA(_xlpm.x,_xlpm.x=$M1248))))</f>
        <v>#NAME?</v>
      </c>
      <c r="P1248" s="4" t="e">
        <f t="shared" si="336"/>
        <v>#NAME?</v>
      </c>
      <c r="Q1248" s="6" t="e" cm="1">
        <f t="array" ref="Q1248">SUM(_xlfn._xlws.FILTER($G$2:$G$2454,_xlfn.MAP($N$2:$N$2454,_xlfn.LAMBDA(_xlpm.x,_xlpm.x=$N1248))))</f>
        <v>#NAME?</v>
      </c>
      <c r="R1248" s="4" t="e">
        <f t="shared" si="337"/>
        <v>#NAME?</v>
      </c>
      <c r="S1248" s="4" t="e">
        <f t="shared" si="338"/>
        <v>#NAME?</v>
      </c>
      <c r="T1248" s="4" t="e">
        <f t="shared" si="339"/>
        <v>#NAME?</v>
      </c>
      <c r="U1248" s="4" t="e">
        <f t="shared" si="340"/>
        <v>#NAME?</v>
      </c>
      <c r="V1248" s="2"/>
      <c r="X1248" s="2"/>
      <c r="AC1248" s="2"/>
      <c r="AD1248" s="2"/>
    </row>
    <row r="1249" spans="1:30">
      <c r="A1249" s="1" t="str">
        <f t="shared" si="327"/>
        <v>-vu- : [vyə]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2284</v>
      </c>
      <c r="G1249" s="3" t="e">
        <f t="shared" si="328"/>
        <v>#NAME?</v>
      </c>
      <c r="H1249" s="4" t="str">
        <f t="shared" si="329"/>
        <v>vyə</v>
      </c>
      <c r="I1249" s="4" t="str">
        <f t="shared" si="330"/>
        <v>vu</v>
      </c>
      <c r="J1249" s="10">
        <f t="shared" si="331"/>
        <v>3</v>
      </c>
      <c r="K1249" s="1">
        <f t="shared" si="332"/>
        <v>2</v>
      </c>
      <c r="L1249" s="10">
        <f t="shared" si="333"/>
        <v>3</v>
      </c>
      <c r="M1249" s="1" t="str">
        <f t="shared" si="334"/>
        <v>-vu-</v>
      </c>
      <c r="N1249" s="1" t="str">
        <f t="shared" si="335"/>
        <v>[vyə]</v>
      </c>
      <c r="O1249" s="3" t="e" cm="1">
        <f t="array" ref="O1249">SUM(_xlfn._xlws.FILTER($G$2:$G$2454,_xlfn.MAP($M$2:$M$2454,_xlfn.LAMBDA(_xlpm.x,_xlpm.x=$M1249))))</f>
        <v>#NAME?</v>
      </c>
      <c r="P1249" s="4" t="e">
        <f t="shared" si="336"/>
        <v>#NAME?</v>
      </c>
      <c r="Q1249" s="6" t="e" cm="1">
        <f t="array" ref="Q1249">SUM(_xlfn._xlws.FILTER($G$2:$G$2454,_xlfn.MAP($N$2:$N$2454,_xlfn.LAMBDA(_xlpm.x,_xlpm.x=$N1249))))</f>
        <v>#NAME?</v>
      </c>
      <c r="R1249" s="4" t="e">
        <f t="shared" si="337"/>
        <v>#NAME?</v>
      </c>
      <c r="S1249" s="4" t="e">
        <f t="shared" si="338"/>
        <v>#NAME?</v>
      </c>
      <c r="T1249" s="4" t="e">
        <f t="shared" si="339"/>
        <v>#NAME?</v>
      </c>
      <c r="U1249" s="4" t="e">
        <f t="shared" si="340"/>
        <v>#NAME?</v>
      </c>
      <c r="V1249" s="2"/>
      <c r="X1249" s="2"/>
      <c r="AC1249" s="2"/>
      <c r="AD1249" s="2"/>
    </row>
    <row r="1250" spans="1:30">
      <c r="A1250" s="1" t="str">
        <f t="shared" si="327"/>
        <v>-woeh- : [woʊ]</v>
      </c>
      <c r="B1250" s="1">
        <f t="shared" si="342"/>
        <v>0</v>
      </c>
      <c r="C1250" s="1">
        <f t="shared" si="342"/>
        <v>0</v>
      </c>
      <c r="D1250" s="1">
        <f t="shared" si="342"/>
        <v>0</v>
      </c>
      <c r="E1250" s="7">
        <v>1</v>
      </c>
      <c r="F1250" s="9" t="s">
        <v>2460</v>
      </c>
      <c r="G1250" s="3" t="e">
        <f t="shared" si="328"/>
        <v>#NAME?</v>
      </c>
      <c r="H1250" s="4" t="str">
        <f t="shared" si="329"/>
        <v>woʊ</v>
      </c>
      <c r="I1250" s="4" t="str">
        <f t="shared" si="330"/>
        <v>woeh</v>
      </c>
      <c r="J1250" s="10">
        <f t="shared" si="331"/>
        <v>3</v>
      </c>
      <c r="K1250" s="1">
        <f t="shared" si="332"/>
        <v>4</v>
      </c>
      <c r="L1250" s="10">
        <f t="shared" si="333"/>
        <v>4</v>
      </c>
      <c r="M1250" s="1" t="str">
        <f t="shared" si="334"/>
        <v>-woeh-</v>
      </c>
      <c r="N1250" s="1" t="str">
        <f t="shared" si="335"/>
        <v>[woʊ]</v>
      </c>
      <c r="O1250" s="3" t="e" cm="1">
        <f t="array" ref="O1250">SUM(_xlfn._xlws.FILTER($G$2:$G$2454,_xlfn.MAP($M$2:$M$2454,_xlfn.LAMBDA(_xlpm.x,_xlpm.x=$M1250))))</f>
        <v>#NAME?</v>
      </c>
      <c r="P1250" s="4" t="e">
        <f t="shared" si="336"/>
        <v>#NAME?</v>
      </c>
      <c r="Q1250" s="6" t="e" cm="1">
        <f t="array" ref="Q1250">SUM(_xlfn._xlws.FILTER($G$2:$G$2454,_xlfn.MAP($N$2:$N$2454,_xlfn.LAMBDA(_xlpm.x,_xlpm.x=$N1250))))</f>
        <v>#NAME?</v>
      </c>
      <c r="R1250" s="4" t="e">
        <f t="shared" si="337"/>
        <v>#NAME?</v>
      </c>
      <c r="S1250" s="4" t="e">
        <f t="shared" si="338"/>
        <v>#NAME?</v>
      </c>
      <c r="T1250" s="4" t="e">
        <f t="shared" si="339"/>
        <v>#NAME?</v>
      </c>
      <c r="U1250" s="4" t="e">
        <f t="shared" si="340"/>
        <v>#NAME?</v>
      </c>
      <c r="V1250" s="2"/>
      <c r="X1250" s="2"/>
      <c r="AC1250" s="2"/>
      <c r="AD1250" s="2"/>
    </row>
    <row r="1251" spans="1:30">
      <c r="A1251" s="1" t="str">
        <f t="shared" si="327"/>
        <v>-xcha- : [kstʃeɪ]</v>
      </c>
      <c r="B1251" s="1">
        <f t="shared" si="342"/>
        <v>0</v>
      </c>
      <c r="C1251" s="1">
        <f t="shared" si="342"/>
        <v>0</v>
      </c>
      <c r="D1251" s="1">
        <f t="shared" si="342"/>
        <v>0</v>
      </c>
      <c r="E1251" s="7">
        <v>1</v>
      </c>
      <c r="F1251" s="9" t="s">
        <v>783</v>
      </c>
      <c r="G1251" s="3" t="e">
        <f t="shared" si="328"/>
        <v>#NAME?</v>
      </c>
      <c r="H1251" s="4" t="str">
        <f t="shared" si="329"/>
        <v>kstʃeɪ</v>
      </c>
      <c r="I1251" s="4" t="str">
        <f t="shared" si="330"/>
        <v>xcha</v>
      </c>
      <c r="J1251" s="10">
        <f t="shared" si="331"/>
        <v>6</v>
      </c>
      <c r="K1251" s="1">
        <f t="shared" si="332"/>
        <v>4</v>
      </c>
      <c r="L1251" s="10">
        <f t="shared" si="333"/>
        <v>6</v>
      </c>
      <c r="M1251" s="1" t="str">
        <f t="shared" si="334"/>
        <v>-xcha-</v>
      </c>
      <c r="N1251" s="1" t="str">
        <f t="shared" si="335"/>
        <v>[kstʃeɪ]</v>
      </c>
      <c r="O1251" s="3" t="e" cm="1">
        <f t="array" ref="O1251">SUM(_xlfn._xlws.FILTER($G$2:$G$2454,_xlfn.MAP($M$2:$M$2454,_xlfn.LAMBDA(_xlpm.x,_xlpm.x=$M1251))))</f>
        <v>#NAME?</v>
      </c>
      <c r="P1251" s="4" t="e">
        <f t="shared" si="336"/>
        <v>#NAME?</v>
      </c>
      <c r="Q1251" s="6" t="e" cm="1">
        <f t="array" ref="Q1251">SUM(_xlfn._xlws.FILTER($G$2:$G$2454,_xlfn.MAP($N$2:$N$2454,_xlfn.LAMBDA(_xlpm.x,_xlpm.x=$N1251))))</f>
        <v>#NAME?</v>
      </c>
      <c r="R1251" s="4" t="e">
        <f t="shared" si="337"/>
        <v>#NAME?</v>
      </c>
      <c r="S1251" s="4" t="e">
        <f t="shared" si="338"/>
        <v>#NAME?</v>
      </c>
      <c r="T1251" s="4" t="e">
        <f t="shared" si="339"/>
        <v>#NAME?</v>
      </c>
      <c r="U1251" s="4" t="e">
        <f t="shared" si="340"/>
        <v>#NAME?</v>
      </c>
      <c r="V1251" s="2"/>
      <c r="X1251" s="2"/>
      <c r="AC1251" s="2"/>
      <c r="AD1251" s="2"/>
    </row>
    <row r="1252" spans="1:30">
      <c r="A1252" s="1" t="str">
        <f t="shared" si="327"/>
        <v>-xci- : [ksaɪ]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3</v>
      </c>
      <c r="F1252" s="9" t="s">
        <v>472</v>
      </c>
      <c r="G1252" s="3" t="e">
        <f t="shared" si="328"/>
        <v>#NAME?</v>
      </c>
      <c r="H1252" s="1" t="str">
        <f t="shared" si="329"/>
        <v>ksaɪ</v>
      </c>
      <c r="I1252" s="1" t="str">
        <f t="shared" si="330"/>
        <v>xci</v>
      </c>
      <c r="J1252" s="10">
        <f t="shared" si="331"/>
        <v>4</v>
      </c>
      <c r="K1252" s="1">
        <f t="shared" si="332"/>
        <v>3</v>
      </c>
      <c r="L1252" s="10">
        <f t="shared" si="333"/>
        <v>4</v>
      </c>
      <c r="M1252" s="1" t="str">
        <f t="shared" si="334"/>
        <v>-xci-</v>
      </c>
      <c r="N1252" s="1" t="str">
        <f t="shared" si="335"/>
        <v>[ksaɪ]</v>
      </c>
      <c r="O1252" s="3" t="e" cm="1">
        <f t="array" ref="O1252">SUM(_xlfn._xlws.FILTER($G$2:$G$2454,_xlfn.MAP($M$2:$M$2454,_xlfn.LAMBDA(_xlpm.x,_xlpm.x=$M1252))))</f>
        <v>#NAME?</v>
      </c>
      <c r="P1252" s="4" t="e">
        <f t="shared" si="336"/>
        <v>#NAME?</v>
      </c>
      <c r="Q1252" s="6" t="e" cm="1">
        <f t="array" ref="Q1252">SUM(_xlfn._xlws.FILTER($G$2:$G$2454,_xlfn.MAP($N$2:$N$2454,_xlfn.LAMBDA(_xlpm.x,_xlpm.x=$N1252))))</f>
        <v>#NAME?</v>
      </c>
      <c r="R1252" s="4" t="e">
        <f t="shared" si="337"/>
        <v>#NAME?</v>
      </c>
      <c r="S1252" s="4" t="e">
        <f t="shared" si="338"/>
        <v>#NAME?</v>
      </c>
      <c r="T1252" s="4" t="e">
        <f t="shared" si="339"/>
        <v>#NAME?</v>
      </c>
      <c r="U1252" s="4" t="e">
        <f t="shared" si="340"/>
        <v>#NAME?</v>
      </c>
      <c r="V1252" s="2"/>
      <c r="X1252" s="2"/>
      <c r="AC1252" s="2"/>
      <c r="AD1252" s="2"/>
    </row>
    <row r="1253" spans="1:30">
      <c r="A1253" s="1" t="str">
        <f t="shared" si="327"/>
        <v>-xclu- : [ksklu]</v>
      </c>
      <c r="B1253" s="1">
        <f t="shared" si="342"/>
        <v>0</v>
      </c>
      <c r="C1253" s="1">
        <f t="shared" si="342"/>
        <v>0</v>
      </c>
      <c r="D1253" s="1">
        <f t="shared" si="342"/>
        <v>0</v>
      </c>
      <c r="E1253" s="7">
        <v>1</v>
      </c>
      <c r="F1253" s="9" t="s">
        <v>2023</v>
      </c>
      <c r="G1253" s="3" t="e">
        <f t="shared" si="328"/>
        <v>#NAME?</v>
      </c>
      <c r="H1253" s="4" t="str">
        <f t="shared" si="329"/>
        <v>ksklu</v>
      </c>
      <c r="I1253" s="4" t="str">
        <f t="shared" si="330"/>
        <v>xclu</v>
      </c>
      <c r="J1253" s="10">
        <f t="shared" si="331"/>
        <v>5</v>
      </c>
      <c r="K1253" s="1">
        <f t="shared" si="332"/>
        <v>4</v>
      </c>
      <c r="L1253" s="10">
        <f t="shared" si="333"/>
        <v>5</v>
      </c>
      <c r="M1253" s="1" t="str">
        <f t="shared" si="334"/>
        <v>-xclu-</v>
      </c>
      <c r="N1253" s="1" t="str">
        <f t="shared" si="335"/>
        <v>[ksklu]</v>
      </c>
      <c r="O1253" s="3" t="e" cm="1">
        <f t="array" ref="O1253">SUM(_xlfn._xlws.FILTER($G$2:$G$2454,_xlfn.MAP($M$2:$M$2454,_xlfn.LAMBDA(_xlpm.x,_xlpm.x=$M1253))))</f>
        <v>#NAME?</v>
      </c>
      <c r="P1253" s="4" t="e">
        <f t="shared" si="336"/>
        <v>#NAME?</v>
      </c>
      <c r="Q1253" s="6" t="e" cm="1">
        <f t="array" ref="Q1253">SUM(_xlfn._xlws.FILTER($G$2:$G$2454,_xlfn.MAP($N$2:$N$2454,_xlfn.LAMBDA(_xlpm.x,_xlpm.x=$N1253))))</f>
        <v>#NAME?</v>
      </c>
      <c r="R1253" s="4" t="e">
        <f t="shared" si="337"/>
        <v>#NAME?</v>
      </c>
      <c r="S1253" s="4" t="e">
        <f t="shared" si="338"/>
        <v>#NAME?</v>
      </c>
      <c r="T1253" s="4" t="e">
        <f t="shared" si="339"/>
        <v>#NAME?</v>
      </c>
      <c r="U1253" s="4" t="e">
        <f t="shared" si="340"/>
        <v>#NAME?</v>
      </c>
      <c r="V1253" s="2"/>
      <c r="X1253" s="2"/>
      <c r="AC1253" s="2"/>
      <c r="AD1253" s="2"/>
    </row>
    <row r="1254" spans="1:30">
      <c r="A1254" s="1" t="str">
        <f t="shared" si="327"/>
        <v>-xcu- : [kskyu]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96</v>
      </c>
      <c r="G1254" s="3" t="e">
        <f t="shared" si="328"/>
        <v>#NAME?</v>
      </c>
      <c r="H1254" s="4" t="str">
        <f t="shared" si="329"/>
        <v>kskyu</v>
      </c>
      <c r="I1254" s="4" t="str">
        <f t="shared" si="330"/>
        <v>xcu</v>
      </c>
      <c r="J1254" s="10">
        <f t="shared" si="331"/>
        <v>5</v>
      </c>
      <c r="K1254" s="1">
        <f t="shared" si="332"/>
        <v>3</v>
      </c>
      <c r="L1254" s="10">
        <f t="shared" si="333"/>
        <v>5</v>
      </c>
      <c r="M1254" s="1" t="str">
        <f t="shared" si="334"/>
        <v>-xcu-</v>
      </c>
      <c r="N1254" s="1" t="str">
        <f t="shared" si="335"/>
        <v>[kskyu]</v>
      </c>
      <c r="O1254" s="3" t="e" cm="1">
        <f t="array" ref="O1254">SUM(_xlfn._xlws.FILTER($G$2:$G$2454,_xlfn.MAP($M$2:$M$2454,_xlfn.LAMBDA(_xlpm.x,_xlpm.x=$M1254))))</f>
        <v>#NAME?</v>
      </c>
      <c r="P1254" s="4" t="e">
        <f t="shared" si="336"/>
        <v>#NAME?</v>
      </c>
      <c r="Q1254" s="6" t="e" cm="1">
        <f t="array" ref="Q1254">SUM(_xlfn._xlws.FILTER($G$2:$G$2454,_xlfn.MAP($N$2:$N$2454,_xlfn.LAMBDA(_xlpm.x,_xlpm.x=$N1254))))</f>
        <v>#NAME?</v>
      </c>
      <c r="R1254" s="4" t="e">
        <f t="shared" si="337"/>
        <v>#NAME?</v>
      </c>
      <c r="S1254" s="4" t="e">
        <f t="shared" si="338"/>
        <v>#NAME?</v>
      </c>
      <c r="T1254" s="4" t="e">
        <f t="shared" si="339"/>
        <v>#NAME?</v>
      </c>
      <c r="U1254" s="4" t="e">
        <f t="shared" si="340"/>
        <v>#NAME?</v>
      </c>
      <c r="V1254" s="2"/>
      <c r="X1254" s="2"/>
      <c r="AC1254" s="2"/>
      <c r="AD1254" s="2"/>
    </row>
    <row r="1255" spans="1:30">
      <c r="A1255" s="1" t="str">
        <f t="shared" si="327"/>
        <v>-xpla- : [ksplə]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2024</v>
      </c>
      <c r="G1255" s="3" t="e">
        <f t="shared" si="328"/>
        <v>#NAME?</v>
      </c>
      <c r="H1255" s="1" t="str">
        <f t="shared" si="329"/>
        <v>ksplə</v>
      </c>
      <c r="I1255" s="1" t="str">
        <f t="shared" si="330"/>
        <v>xpla</v>
      </c>
      <c r="J1255" s="10">
        <f t="shared" si="331"/>
        <v>5</v>
      </c>
      <c r="K1255" s="1">
        <f t="shared" si="332"/>
        <v>4</v>
      </c>
      <c r="L1255" s="10">
        <f t="shared" si="333"/>
        <v>5</v>
      </c>
      <c r="M1255" s="1" t="str">
        <f t="shared" si="334"/>
        <v>-xpla-</v>
      </c>
      <c r="N1255" s="1" t="str">
        <f t="shared" si="335"/>
        <v>[ksplə]</v>
      </c>
      <c r="O1255" s="3" t="e" cm="1">
        <f t="array" ref="O1255">SUM(_xlfn._xlws.FILTER($G$2:$G$2454,_xlfn.MAP($M$2:$M$2454,_xlfn.LAMBDA(_xlpm.x,_xlpm.x=$M1255))))</f>
        <v>#NAME?</v>
      </c>
      <c r="P1255" s="4" t="e">
        <f t="shared" si="336"/>
        <v>#NAME?</v>
      </c>
      <c r="Q1255" s="6" t="e" cm="1">
        <f t="array" ref="Q1255">SUM(_xlfn._xlws.FILTER($G$2:$G$2454,_xlfn.MAP($N$2:$N$2454,_xlfn.LAMBDA(_xlpm.x,_xlpm.x=$N1255))))</f>
        <v>#NAME?</v>
      </c>
      <c r="R1255" s="4" t="e">
        <f t="shared" si="337"/>
        <v>#NAME?</v>
      </c>
      <c r="S1255" s="4" t="e">
        <f t="shared" si="338"/>
        <v>#NAME?</v>
      </c>
      <c r="T1255" s="4" t="e">
        <f t="shared" si="339"/>
        <v>#NAME?</v>
      </c>
      <c r="U1255" s="4" t="e">
        <f t="shared" si="340"/>
        <v>#NAME?</v>
      </c>
      <c r="V1255" s="2"/>
      <c r="X1255" s="2"/>
      <c r="AC1255" s="2"/>
      <c r="AD1255" s="2"/>
    </row>
    <row r="1256" spans="1:30">
      <c r="A1256" s="1" t="str">
        <f t="shared" si="327"/>
        <v>-xplai- : [kspleɪ]</v>
      </c>
      <c r="B1256" s="1">
        <f t="shared" si="342"/>
        <v>0</v>
      </c>
      <c r="C1256" s="1">
        <f t="shared" si="342"/>
        <v>0</v>
      </c>
      <c r="D1256" s="1">
        <f t="shared" si="342"/>
        <v>0</v>
      </c>
      <c r="E1256" s="7">
        <v>2</v>
      </c>
      <c r="F1256" s="9" t="s">
        <v>697</v>
      </c>
      <c r="G1256" s="3" t="e">
        <f t="shared" si="328"/>
        <v>#NAME?</v>
      </c>
      <c r="H1256" s="1" t="str">
        <f t="shared" si="329"/>
        <v>kspleɪ</v>
      </c>
      <c r="I1256" s="1" t="str">
        <f t="shared" si="330"/>
        <v>xplai</v>
      </c>
      <c r="J1256" s="10">
        <f t="shared" si="331"/>
        <v>6</v>
      </c>
      <c r="K1256" s="1">
        <f t="shared" si="332"/>
        <v>5</v>
      </c>
      <c r="L1256" s="10">
        <f t="shared" si="333"/>
        <v>6</v>
      </c>
      <c r="M1256" s="1" t="str">
        <f t="shared" si="334"/>
        <v>-xplai-</v>
      </c>
      <c r="N1256" s="1" t="str">
        <f t="shared" si="335"/>
        <v>[kspleɪ]</v>
      </c>
      <c r="O1256" s="3" t="e" cm="1">
        <f t="array" ref="O1256">SUM(_xlfn._xlws.FILTER($G$2:$G$2454,_xlfn.MAP($M$2:$M$2454,_xlfn.LAMBDA(_xlpm.x,_xlpm.x=$M1256))))</f>
        <v>#NAME?</v>
      </c>
      <c r="P1256" s="4" t="e">
        <f t="shared" si="336"/>
        <v>#NAME?</v>
      </c>
      <c r="Q1256" s="6" t="e" cm="1">
        <f t="array" ref="Q1256">SUM(_xlfn._xlws.FILTER($G$2:$G$2454,_xlfn.MAP($N$2:$N$2454,_xlfn.LAMBDA(_xlpm.x,_xlpm.x=$N1256))))</f>
        <v>#NAME?</v>
      </c>
      <c r="R1256" s="4" t="e">
        <f t="shared" si="337"/>
        <v>#NAME?</v>
      </c>
      <c r="S1256" s="4" t="e">
        <f t="shared" si="338"/>
        <v>#NAME?</v>
      </c>
      <c r="T1256" s="4" t="e">
        <f t="shared" si="339"/>
        <v>#NAME?</v>
      </c>
      <c r="U1256" s="4" t="e">
        <f t="shared" si="340"/>
        <v>#NAME?</v>
      </c>
      <c r="V1256" s="2"/>
      <c r="X1256" s="2"/>
      <c r="AC1256" s="2"/>
      <c r="AD1256" s="2"/>
    </row>
    <row r="1257" spans="1:30">
      <c r="A1257" s="1" t="str">
        <f t="shared" si="327"/>
        <v>-xplo- : [ksplɔ]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784</v>
      </c>
      <c r="G1257" s="3" t="e">
        <f t="shared" si="328"/>
        <v>#NAME?</v>
      </c>
      <c r="H1257" s="4" t="str">
        <f t="shared" si="329"/>
        <v>ksplɔ</v>
      </c>
      <c r="I1257" s="4" t="str">
        <f t="shared" si="330"/>
        <v>xplo</v>
      </c>
      <c r="J1257" s="10">
        <f t="shared" si="331"/>
        <v>5</v>
      </c>
      <c r="K1257" s="1">
        <f t="shared" si="332"/>
        <v>4</v>
      </c>
      <c r="L1257" s="10">
        <f t="shared" si="333"/>
        <v>5</v>
      </c>
      <c r="M1257" s="1" t="str">
        <f t="shared" si="334"/>
        <v>-xplo-</v>
      </c>
      <c r="N1257" s="1" t="str">
        <f t="shared" si="335"/>
        <v>[ksplɔ]</v>
      </c>
      <c r="O1257" s="3" t="e" cm="1">
        <f t="array" ref="O1257">SUM(_xlfn._xlws.FILTER($G$2:$G$2454,_xlfn.MAP($M$2:$M$2454,_xlfn.LAMBDA(_xlpm.x,_xlpm.x=$M1257))))</f>
        <v>#NAME?</v>
      </c>
      <c r="P1257" s="4" t="e">
        <f t="shared" si="336"/>
        <v>#NAME?</v>
      </c>
      <c r="Q1257" s="6" t="e" cm="1">
        <f t="array" ref="Q1257">SUM(_xlfn._xlws.FILTER($G$2:$G$2454,_xlfn.MAP($N$2:$N$2454,_xlfn.LAMBDA(_xlpm.x,_xlpm.x=$N1257))))</f>
        <v>#NAME?</v>
      </c>
      <c r="R1257" s="4" t="e">
        <f t="shared" si="337"/>
        <v>#NAME?</v>
      </c>
      <c r="S1257" s="4" t="e">
        <f t="shared" si="338"/>
        <v>#NAME?</v>
      </c>
      <c r="T1257" s="4" t="e">
        <f t="shared" si="339"/>
        <v>#NAME?</v>
      </c>
      <c r="U1257" s="4" t="e">
        <f t="shared" si="340"/>
        <v>#NAME?</v>
      </c>
      <c r="V1257" s="2"/>
      <c r="X1257" s="2"/>
      <c r="AC1257" s="2"/>
      <c r="AD1257" s="2"/>
    </row>
    <row r="1258" spans="1:30">
      <c r="A1258" s="1" t="str">
        <f t="shared" si="327"/>
        <v>-xpre- : [kspɹɛ]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2</v>
      </c>
      <c r="F1258" s="9" t="s">
        <v>540</v>
      </c>
      <c r="G1258" s="3" t="e">
        <f t="shared" si="328"/>
        <v>#NAME?</v>
      </c>
      <c r="H1258" s="4" t="str">
        <f t="shared" si="329"/>
        <v>kspɹɛ</v>
      </c>
      <c r="I1258" s="4" t="str">
        <f t="shared" si="330"/>
        <v>xpre</v>
      </c>
      <c r="J1258" s="10">
        <f t="shared" si="331"/>
        <v>5</v>
      </c>
      <c r="K1258" s="1">
        <f t="shared" si="332"/>
        <v>4</v>
      </c>
      <c r="L1258" s="10">
        <f t="shared" si="333"/>
        <v>5</v>
      </c>
      <c r="M1258" s="1" t="str">
        <f t="shared" si="334"/>
        <v>-xpre-</v>
      </c>
      <c r="N1258" s="1" t="str">
        <f t="shared" si="335"/>
        <v>[kspɹɛ]</v>
      </c>
      <c r="O1258" s="3" t="e" cm="1">
        <f t="array" ref="O1258">SUM(_xlfn._xlws.FILTER($G$2:$G$2454,_xlfn.MAP($M$2:$M$2454,_xlfn.LAMBDA(_xlpm.x,_xlpm.x=$M1258))))</f>
        <v>#NAME?</v>
      </c>
      <c r="P1258" s="4" t="e">
        <f t="shared" si="336"/>
        <v>#NAME?</v>
      </c>
      <c r="Q1258" s="6" t="e" cm="1">
        <f t="array" ref="Q1258">SUM(_xlfn._xlws.FILTER($G$2:$G$2454,_xlfn.MAP($N$2:$N$2454,_xlfn.LAMBDA(_xlpm.x,_xlpm.x=$N1258))))</f>
        <v>#NAME?</v>
      </c>
      <c r="R1258" s="4" t="e">
        <f t="shared" si="337"/>
        <v>#NAME?</v>
      </c>
      <c r="S1258" s="4" t="e">
        <f t="shared" si="338"/>
        <v>#NAME?</v>
      </c>
      <c r="T1258" s="4" t="e">
        <f t="shared" si="339"/>
        <v>#NAME?</v>
      </c>
      <c r="U1258" s="4" t="e">
        <f t="shared" si="340"/>
        <v>#NAME?</v>
      </c>
      <c r="V1258" s="2"/>
      <c r="X1258" s="2"/>
      <c r="AC1258" s="2"/>
      <c r="AD1258" s="2"/>
    </row>
    <row r="1259" spans="1:30">
      <c r="A1259" s="1" t="str">
        <f t="shared" si="327"/>
        <v>-xt- : [kst]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2</v>
      </c>
      <c r="F1259" s="9" t="s">
        <v>97</v>
      </c>
      <c r="G1259" s="3" t="e">
        <f t="shared" si="328"/>
        <v>#NAME?</v>
      </c>
      <c r="H1259" s="4" t="str">
        <f t="shared" si="329"/>
        <v>kst</v>
      </c>
      <c r="I1259" s="4" t="str">
        <f t="shared" si="330"/>
        <v>xt</v>
      </c>
      <c r="J1259" s="10">
        <f t="shared" si="331"/>
        <v>3</v>
      </c>
      <c r="K1259" s="1">
        <f t="shared" si="332"/>
        <v>2</v>
      </c>
      <c r="L1259" s="10">
        <f t="shared" si="333"/>
        <v>3</v>
      </c>
      <c r="M1259" s="1" t="str">
        <f t="shared" si="334"/>
        <v>-xt-</v>
      </c>
      <c r="N1259" s="1" t="str">
        <f t="shared" si="335"/>
        <v>[kst]</v>
      </c>
      <c r="O1259" s="3" t="e" cm="1">
        <f t="array" ref="O1259">SUM(_xlfn._xlws.FILTER($G$2:$G$2454,_xlfn.MAP($M$2:$M$2454,_xlfn.LAMBDA(_xlpm.x,_xlpm.x=$M1259))))</f>
        <v>#NAME?</v>
      </c>
      <c r="P1259" s="4" t="e">
        <f t="shared" si="336"/>
        <v>#NAME?</v>
      </c>
      <c r="Q1259" s="6" t="e" cm="1">
        <f t="array" ref="Q1259">SUM(_xlfn._xlws.FILTER($G$2:$G$2454,_xlfn.MAP($N$2:$N$2454,_xlfn.LAMBDA(_xlpm.x,_xlpm.x=$N1259))))</f>
        <v>#NAME?</v>
      </c>
      <c r="R1259" s="4" t="e">
        <f t="shared" si="337"/>
        <v>#NAME?</v>
      </c>
      <c r="S1259" s="4" t="e">
        <f t="shared" si="338"/>
        <v>#NAME?</v>
      </c>
      <c r="T1259" s="4" t="e">
        <f t="shared" si="339"/>
        <v>#NAME?</v>
      </c>
      <c r="U1259" s="4" t="e">
        <f t="shared" si="340"/>
        <v>#NAME?</v>
      </c>
      <c r="V1259" s="2"/>
      <c r="X1259" s="2"/>
      <c r="AC1259" s="2"/>
      <c r="AD1259" s="2"/>
    </row>
    <row r="1260" spans="1:30">
      <c r="A1260" s="1" t="str">
        <f t="shared" si="327"/>
        <v>-xte- : [kstɛ]</v>
      </c>
      <c r="B1260" s="1">
        <f t="shared" si="342"/>
        <v>0</v>
      </c>
      <c r="C1260" s="1">
        <f t="shared" si="342"/>
        <v>0</v>
      </c>
      <c r="D1260" s="1">
        <f t="shared" si="342"/>
        <v>0</v>
      </c>
      <c r="E1260" s="7">
        <v>4</v>
      </c>
      <c r="F1260" s="9" t="s">
        <v>425</v>
      </c>
      <c r="G1260" s="3" t="e">
        <f t="shared" si="328"/>
        <v>#NAME?</v>
      </c>
      <c r="H1260" s="1" t="str">
        <f t="shared" si="329"/>
        <v>kstɛ</v>
      </c>
      <c r="I1260" s="1" t="str">
        <f t="shared" si="330"/>
        <v>xte</v>
      </c>
      <c r="J1260" s="10">
        <f t="shared" si="331"/>
        <v>4</v>
      </c>
      <c r="K1260" s="1">
        <f t="shared" si="332"/>
        <v>3</v>
      </c>
      <c r="L1260" s="10">
        <f t="shared" si="333"/>
        <v>4</v>
      </c>
      <c r="M1260" s="1" t="str">
        <f t="shared" si="334"/>
        <v>-xte-</v>
      </c>
      <c r="N1260" s="1" t="str">
        <f t="shared" si="335"/>
        <v>[kstɛ]</v>
      </c>
      <c r="O1260" s="3" t="e" cm="1">
        <f t="array" ref="O1260">SUM(_xlfn._xlws.FILTER($G$2:$G$2454,_xlfn.MAP($M$2:$M$2454,_xlfn.LAMBDA(_xlpm.x,_xlpm.x=$M1260))))</f>
        <v>#NAME?</v>
      </c>
      <c r="P1260" s="4" t="e">
        <f t="shared" si="336"/>
        <v>#NAME?</v>
      </c>
      <c r="Q1260" s="6" t="e" cm="1">
        <f t="array" ref="Q1260">SUM(_xlfn._xlws.FILTER($G$2:$G$2454,_xlfn.MAP($N$2:$N$2454,_xlfn.LAMBDA(_xlpm.x,_xlpm.x=$N1260))))</f>
        <v>#NAME?</v>
      </c>
      <c r="R1260" s="4" t="e">
        <f t="shared" si="337"/>
        <v>#NAME?</v>
      </c>
      <c r="S1260" s="4" t="e">
        <f t="shared" si="338"/>
        <v>#NAME?</v>
      </c>
      <c r="T1260" s="4" t="e">
        <f t="shared" si="339"/>
        <v>#NAME?</v>
      </c>
      <c r="U1260" s="4" t="e">
        <f t="shared" si="340"/>
        <v>#NAME?</v>
      </c>
      <c r="V1260" s="2"/>
      <c r="X1260" s="2"/>
      <c r="AC1260" s="2"/>
      <c r="AD1260" s="2"/>
    </row>
    <row r="1261" spans="1:30">
      <c r="A1261" s="1" t="str">
        <f t="shared" si="327"/>
        <v>-xtee- : [ksti]</v>
      </c>
      <c r="B1261" s="1">
        <f t="shared" si="342"/>
        <v>0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98</v>
      </c>
      <c r="G1261" s="3" t="e">
        <f t="shared" si="328"/>
        <v>#NAME?</v>
      </c>
      <c r="H1261" s="4" t="str">
        <f t="shared" si="329"/>
        <v>ksti</v>
      </c>
      <c r="I1261" s="4" t="str">
        <f t="shared" si="330"/>
        <v>xtee</v>
      </c>
      <c r="J1261" s="10">
        <f t="shared" si="331"/>
        <v>4</v>
      </c>
      <c r="K1261" s="1">
        <f t="shared" si="332"/>
        <v>4</v>
      </c>
      <c r="L1261" s="10">
        <f t="shared" si="333"/>
        <v>4</v>
      </c>
      <c r="M1261" s="1" t="str">
        <f t="shared" si="334"/>
        <v>-xtee-</v>
      </c>
      <c r="N1261" s="1" t="str">
        <f t="shared" si="335"/>
        <v>[ksti]</v>
      </c>
      <c r="O1261" s="3" t="e" cm="1">
        <f t="array" ref="O1261">SUM(_xlfn._xlws.FILTER($G$2:$G$2454,_xlfn.MAP($M$2:$M$2454,_xlfn.LAMBDA(_xlpm.x,_xlpm.x=$M1261))))</f>
        <v>#NAME?</v>
      </c>
      <c r="P1261" s="4" t="e">
        <f t="shared" si="336"/>
        <v>#NAME?</v>
      </c>
      <c r="Q1261" s="6" t="e" cm="1">
        <f t="array" ref="Q1261">SUM(_xlfn._xlws.FILTER($G$2:$G$2454,_xlfn.MAP($N$2:$N$2454,_xlfn.LAMBDA(_xlpm.x,_xlpm.x=$N1261))))</f>
        <v>#NAME?</v>
      </c>
      <c r="R1261" s="4" t="e">
        <f t="shared" si="337"/>
        <v>#NAME?</v>
      </c>
      <c r="S1261" s="4" t="e">
        <f t="shared" si="338"/>
        <v>#NAME?</v>
      </c>
      <c r="T1261" s="4" t="e">
        <f t="shared" si="339"/>
        <v>#NAME?</v>
      </c>
      <c r="U1261" s="4" t="e">
        <f t="shared" si="340"/>
        <v>#NAME?</v>
      </c>
      <c r="V1261" s="2"/>
      <c r="X1261" s="2"/>
      <c r="AC1261" s="2"/>
      <c r="AD1261" s="2"/>
    </row>
    <row r="1262" spans="1:30">
      <c r="A1262" s="1" t="str">
        <f t="shared" si="327"/>
        <v>-xtra- : [kstɹə]</v>
      </c>
      <c r="B1262" s="1">
        <f t="shared" ref="B1262:D1281" si="343">_xlfn.LET(_xlpm.d,$F1262,_xlpm.k,_xlfn.CONCAT(LEFT(TRIM(B$1),1),"*"),COUNTIF(_xlpm.d,_xlpm.k))</f>
        <v>0</v>
      </c>
      <c r="C1262" s="1">
        <f t="shared" si="343"/>
        <v>0</v>
      </c>
      <c r="D1262" s="1">
        <f t="shared" si="343"/>
        <v>0</v>
      </c>
      <c r="E1262" s="7">
        <v>2</v>
      </c>
      <c r="F1262" s="9" t="s">
        <v>541</v>
      </c>
      <c r="G1262" s="3" t="e">
        <f t="shared" si="328"/>
        <v>#NAME?</v>
      </c>
      <c r="H1262" s="4" t="str">
        <f t="shared" si="329"/>
        <v>kstɹə</v>
      </c>
      <c r="I1262" s="4" t="str">
        <f t="shared" si="330"/>
        <v>xtra</v>
      </c>
      <c r="J1262" s="10">
        <f t="shared" si="331"/>
        <v>5</v>
      </c>
      <c r="K1262" s="1">
        <f t="shared" si="332"/>
        <v>4</v>
      </c>
      <c r="L1262" s="10">
        <f t="shared" si="333"/>
        <v>5</v>
      </c>
      <c r="M1262" s="1" t="str">
        <f t="shared" si="334"/>
        <v>-xtra-</v>
      </c>
      <c r="N1262" s="1" t="str">
        <f t="shared" si="335"/>
        <v>[kstɹə]</v>
      </c>
      <c r="O1262" s="3" t="e" cm="1">
        <f t="array" ref="O1262">SUM(_xlfn._xlws.FILTER($G$2:$G$2454,_xlfn.MAP($M$2:$M$2454,_xlfn.LAMBDA(_xlpm.x,_xlpm.x=$M1262))))</f>
        <v>#NAME?</v>
      </c>
      <c r="P1262" s="4" t="e">
        <f t="shared" si="336"/>
        <v>#NAME?</v>
      </c>
      <c r="Q1262" s="6" t="e" cm="1">
        <f t="array" ref="Q1262">SUM(_xlfn._xlws.FILTER($G$2:$G$2454,_xlfn.MAP($N$2:$N$2454,_xlfn.LAMBDA(_xlpm.x,_xlpm.x=$N1262))))</f>
        <v>#NAME?</v>
      </c>
      <c r="R1262" s="4" t="e">
        <f t="shared" si="337"/>
        <v>#NAME?</v>
      </c>
      <c r="S1262" s="4" t="e">
        <f t="shared" si="338"/>
        <v>#NAME?</v>
      </c>
      <c r="T1262" s="4" t="e">
        <f t="shared" si="339"/>
        <v>#NAME?</v>
      </c>
      <c r="U1262" s="4" t="e">
        <f t="shared" si="340"/>
        <v>#NAME?</v>
      </c>
      <c r="V1262" s="2"/>
      <c r="X1262" s="2"/>
      <c r="AC1262" s="2"/>
      <c r="AD1262" s="2"/>
    </row>
    <row r="1263" spans="1:30">
      <c r="A1263" s="1" t="str">
        <f t="shared" si="327"/>
        <v>-xtre- : [kstɹi]</v>
      </c>
      <c r="B1263" s="1">
        <f t="shared" si="343"/>
        <v>0</v>
      </c>
      <c r="C1263" s="1">
        <f t="shared" si="343"/>
        <v>0</v>
      </c>
      <c r="D1263" s="1">
        <f t="shared" si="343"/>
        <v>0</v>
      </c>
      <c r="E1263" s="7">
        <v>2</v>
      </c>
      <c r="F1263" s="9" t="s">
        <v>542</v>
      </c>
      <c r="G1263" s="3" t="e">
        <f t="shared" si="328"/>
        <v>#NAME?</v>
      </c>
      <c r="H1263" s="4" t="str">
        <f t="shared" si="329"/>
        <v>kstɹi</v>
      </c>
      <c r="I1263" s="4" t="str">
        <f t="shared" si="330"/>
        <v>xtre</v>
      </c>
      <c r="J1263" s="10">
        <f t="shared" si="331"/>
        <v>5</v>
      </c>
      <c r="K1263" s="1">
        <f t="shared" si="332"/>
        <v>4</v>
      </c>
      <c r="L1263" s="10">
        <f t="shared" si="333"/>
        <v>5</v>
      </c>
      <c r="M1263" s="1" t="str">
        <f t="shared" si="334"/>
        <v>-xtre-</v>
      </c>
      <c r="N1263" s="1" t="str">
        <f t="shared" si="335"/>
        <v>[kstɹi]</v>
      </c>
      <c r="O1263" s="3" t="e" cm="1">
        <f t="array" ref="O1263">SUM(_xlfn._xlws.FILTER($G$2:$G$2454,_xlfn.MAP($M$2:$M$2454,_xlfn.LAMBDA(_xlpm.x,_xlpm.x=$M1263))))</f>
        <v>#NAME?</v>
      </c>
      <c r="P1263" s="4" t="e">
        <f t="shared" si="336"/>
        <v>#NAME?</v>
      </c>
      <c r="Q1263" s="6" t="e" cm="1">
        <f t="array" ref="Q1263">SUM(_xlfn._xlws.FILTER($G$2:$G$2454,_xlfn.MAP($N$2:$N$2454,_xlfn.LAMBDA(_xlpm.x,_xlpm.x=$N1263))))</f>
        <v>#NAME?</v>
      </c>
      <c r="R1263" s="4" t="e">
        <f t="shared" si="337"/>
        <v>#NAME?</v>
      </c>
      <c r="S1263" s="4" t="e">
        <f t="shared" si="338"/>
        <v>#NAME?</v>
      </c>
      <c r="T1263" s="4" t="e">
        <f t="shared" si="339"/>
        <v>#NAME?</v>
      </c>
      <c r="U1263" s="4" t="e">
        <f t="shared" si="340"/>
        <v>#NAME?</v>
      </c>
      <c r="V1263" s="2"/>
      <c r="X1263" s="2"/>
      <c r="AC1263" s="2"/>
      <c r="AD1263" s="2"/>
    </row>
    <row r="1264" spans="1:30">
      <c r="A1264" s="1" t="str">
        <f t="shared" si="327"/>
        <v>-xtu- : [kstʃə]</v>
      </c>
      <c r="B1264" s="1">
        <f t="shared" si="343"/>
        <v>0</v>
      </c>
      <c r="C1264" s="1">
        <f t="shared" si="343"/>
        <v>0</v>
      </c>
      <c r="D1264" s="1">
        <f t="shared" si="343"/>
        <v>0</v>
      </c>
      <c r="E1264" s="7">
        <v>1</v>
      </c>
      <c r="F1264" s="9" t="s">
        <v>881</v>
      </c>
      <c r="G1264" s="3" t="e">
        <f t="shared" si="328"/>
        <v>#NAME?</v>
      </c>
      <c r="H1264" s="4" t="str">
        <f t="shared" si="329"/>
        <v>kstʃə</v>
      </c>
      <c r="I1264" s="4" t="str">
        <f t="shared" si="330"/>
        <v>xtu</v>
      </c>
      <c r="J1264" s="10">
        <f t="shared" si="331"/>
        <v>5</v>
      </c>
      <c r="K1264" s="1">
        <f t="shared" si="332"/>
        <v>3</v>
      </c>
      <c r="L1264" s="10">
        <f t="shared" si="333"/>
        <v>5</v>
      </c>
      <c r="M1264" s="1" t="str">
        <f t="shared" si="334"/>
        <v>-xtu-</v>
      </c>
      <c r="N1264" s="1" t="str">
        <f t="shared" si="335"/>
        <v>[kstʃə]</v>
      </c>
      <c r="O1264" s="3" t="e" cm="1">
        <f t="array" ref="O1264">SUM(_xlfn._xlws.FILTER($G$2:$G$2454,_xlfn.MAP($M$2:$M$2454,_xlfn.LAMBDA(_xlpm.x,_xlpm.x=$M1264))))</f>
        <v>#NAME?</v>
      </c>
      <c r="P1264" s="4" t="e">
        <f t="shared" si="336"/>
        <v>#NAME?</v>
      </c>
      <c r="Q1264" s="6" t="e" cm="1">
        <f t="array" ref="Q1264">SUM(_xlfn._xlws.FILTER($G$2:$G$2454,_xlfn.MAP($N$2:$N$2454,_xlfn.LAMBDA(_xlpm.x,_xlpm.x=$N1264))))</f>
        <v>#NAME?</v>
      </c>
      <c r="R1264" s="4" t="e">
        <f t="shared" si="337"/>
        <v>#NAME?</v>
      </c>
      <c r="S1264" s="4" t="e">
        <f t="shared" si="338"/>
        <v>#NAME?</v>
      </c>
      <c r="T1264" s="4" t="e">
        <f t="shared" si="339"/>
        <v>#NAME?</v>
      </c>
      <c r="U1264" s="4" t="e">
        <f t="shared" si="340"/>
        <v>#NAME?</v>
      </c>
      <c r="V1264" s="2"/>
      <c r="X1264" s="2"/>
      <c r="AC1264" s="2"/>
      <c r="AD1264" s="2"/>
    </row>
    <row r="1265" spans="1:30">
      <c r="A1265" s="1" t="str">
        <f t="shared" si="327"/>
        <v>-y'- : [jʊ]</v>
      </c>
      <c r="B1265" s="1">
        <f t="shared" si="343"/>
        <v>0</v>
      </c>
      <c r="C1265" s="1">
        <f t="shared" si="343"/>
        <v>0</v>
      </c>
      <c r="D1265" s="1">
        <f t="shared" si="343"/>
        <v>0</v>
      </c>
      <c r="E1265" s="7">
        <v>1</v>
      </c>
      <c r="F1265" s="9" t="s">
        <v>2006</v>
      </c>
      <c r="G1265" s="3" t="e">
        <f t="shared" si="328"/>
        <v>#NAME?</v>
      </c>
      <c r="H1265" s="4" t="str">
        <f t="shared" si="329"/>
        <v>jʊ</v>
      </c>
      <c r="I1265" s="4" t="str">
        <f t="shared" si="330"/>
        <v>y'</v>
      </c>
      <c r="J1265" s="10">
        <f t="shared" si="331"/>
        <v>2</v>
      </c>
      <c r="K1265" s="1">
        <f t="shared" si="332"/>
        <v>2</v>
      </c>
      <c r="L1265" s="10">
        <f t="shared" si="333"/>
        <v>2</v>
      </c>
      <c r="M1265" s="1" t="str">
        <f t="shared" si="334"/>
        <v>-y'-</v>
      </c>
      <c r="N1265" s="1" t="str">
        <f t="shared" si="335"/>
        <v>[jʊ]</v>
      </c>
      <c r="O1265" s="3" t="e" cm="1">
        <f t="array" ref="O1265">SUM(_xlfn._xlws.FILTER($G$2:$G$2454,_xlfn.MAP($M$2:$M$2454,_xlfn.LAMBDA(_xlpm.x,_xlpm.x=$M1265))))</f>
        <v>#NAME?</v>
      </c>
      <c r="P1265" s="4" t="e">
        <f t="shared" si="336"/>
        <v>#NAME?</v>
      </c>
      <c r="Q1265" s="6" t="e" cm="1">
        <f t="array" ref="Q1265">SUM(_xlfn._xlws.FILTER($G$2:$G$2454,_xlfn.MAP($N$2:$N$2454,_xlfn.LAMBDA(_xlpm.x,_xlpm.x=$N1265))))</f>
        <v>#NAME?</v>
      </c>
      <c r="R1265" s="4" t="e">
        <f t="shared" si="337"/>
        <v>#NAME?</v>
      </c>
      <c r="S1265" s="4" t="e">
        <f t="shared" si="338"/>
        <v>#NAME?</v>
      </c>
      <c r="T1265" s="4" t="e">
        <f t="shared" si="339"/>
        <v>#NAME?</v>
      </c>
      <c r="U1265" s="4" t="e">
        <f t="shared" si="340"/>
        <v>#NAME?</v>
      </c>
      <c r="V1265" s="2"/>
      <c r="X1265" s="2"/>
      <c r="AC1265" s="2"/>
      <c r="AD1265" s="2"/>
    </row>
    <row r="1266" spans="1:30">
      <c r="A1266" s="1" t="str">
        <f t="shared" si="327"/>
        <v>-yeah- : [yæ]</v>
      </c>
      <c r="B1266" s="1">
        <f t="shared" si="343"/>
        <v>0</v>
      </c>
      <c r="C1266" s="1">
        <f t="shared" si="343"/>
        <v>0</v>
      </c>
      <c r="D1266" s="1">
        <f t="shared" si="343"/>
        <v>0</v>
      </c>
      <c r="E1266" s="7">
        <v>1</v>
      </c>
      <c r="F1266" s="9" t="s">
        <v>1912</v>
      </c>
      <c r="G1266" s="3" t="e">
        <f t="shared" si="328"/>
        <v>#NAME?</v>
      </c>
      <c r="H1266" s="4" t="str">
        <f t="shared" si="329"/>
        <v>yæ</v>
      </c>
      <c r="I1266" s="4" t="str">
        <f t="shared" si="330"/>
        <v>yeah</v>
      </c>
      <c r="J1266" s="10">
        <f t="shared" si="331"/>
        <v>2</v>
      </c>
      <c r="K1266" s="1">
        <f t="shared" si="332"/>
        <v>4</v>
      </c>
      <c r="L1266" s="10">
        <f t="shared" si="333"/>
        <v>4</v>
      </c>
      <c r="M1266" s="1" t="str">
        <f t="shared" si="334"/>
        <v>-yeah-</v>
      </c>
      <c r="N1266" s="1" t="str">
        <f t="shared" si="335"/>
        <v>[yæ]</v>
      </c>
      <c r="O1266" s="3" t="e" cm="1">
        <f t="array" ref="O1266">SUM(_xlfn._xlws.FILTER($G$2:$G$2454,_xlfn.MAP($M$2:$M$2454,_xlfn.LAMBDA(_xlpm.x,_xlpm.x=$M1266))))</f>
        <v>#NAME?</v>
      </c>
      <c r="P1266" s="4" t="e">
        <f t="shared" si="336"/>
        <v>#NAME?</v>
      </c>
      <c r="Q1266" s="6" t="e" cm="1">
        <f t="array" ref="Q1266">SUM(_xlfn._xlws.FILTER($G$2:$G$2454,_xlfn.MAP($N$2:$N$2454,_xlfn.LAMBDA(_xlpm.x,_xlpm.x=$N1266))))</f>
        <v>#NAME?</v>
      </c>
      <c r="R1266" s="4" t="e">
        <f t="shared" si="337"/>
        <v>#NAME?</v>
      </c>
      <c r="S1266" s="4" t="e">
        <f t="shared" si="338"/>
        <v>#NAME?</v>
      </c>
      <c r="T1266" s="4" t="e">
        <f t="shared" si="339"/>
        <v>#NAME?</v>
      </c>
      <c r="U1266" s="4" t="e">
        <f t="shared" si="340"/>
        <v>#NAME?</v>
      </c>
      <c r="V1266" s="2"/>
      <c r="X1266" s="2"/>
      <c r="AC1266" s="2"/>
      <c r="AD1266" s="2"/>
    </row>
    <row r="1267" spans="1:30">
      <c r="A1267" s="1" t="str">
        <f t="shared" si="327"/>
        <v>-yie- : [yi]</v>
      </c>
      <c r="B1267" s="1">
        <f t="shared" si="343"/>
        <v>0</v>
      </c>
      <c r="C1267" s="1">
        <f t="shared" si="343"/>
        <v>0</v>
      </c>
      <c r="D1267" s="1">
        <f t="shared" si="343"/>
        <v>0</v>
      </c>
      <c r="E1267" s="7">
        <v>1</v>
      </c>
      <c r="F1267" s="9" t="s">
        <v>318</v>
      </c>
      <c r="G1267" s="3" t="e">
        <f t="shared" si="328"/>
        <v>#NAME?</v>
      </c>
      <c r="H1267" s="4" t="str">
        <f t="shared" si="329"/>
        <v>yi</v>
      </c>
      <c r="I1267" s="4" t="str">
        <f t="shared" si="330"/>
        <v>yie</v>
      </c>
      <c r="J1267" s="10">
        <f t="shared" si="331"/>
        <v>2</v>
      </c>
      <c r="K1267" s="1">
        <f t="shared" si="332"/>
        <v>3</v>
      </c>
      <c r="L1267" s="10">
        <f t="shared" si="333"/>
        <v>3</v>
      </c>
      <c r="M1267" s="1" t="str">
        <f t="shared" si="334"/>
        <v>-yie-</v>
      </c>
      <c r="N1267" s="1" t="str">
        <f t="shared" si="335"/>
        <v>[yi]</v>
      </c>
      <c r="O1267" s="3" t="e" cm="1">
        <f t="array" ref="O1267">SUM(_xlfn._xlws.FILTER($G$2:$G$2454,_xlfn.MAP($M$2:$M$2454,_xlfn.LAMBDA(_xlpm.x,_xlpm.x=$M1267))))</f>
        <v>#NAME?</v>
      </c>
      <c r="P1267" s="4" t="e">
        <f t="shared" si="336"/>
        <v>#NAME?</v>
      </c>
      <c r="Q1267" s="6" t="e" cm="1">
        <f t="array" ref="Q1267">SUM(_xlfn._xlws.FILTER($G$2:$G$2454,_xlfn.MAP($N$2:$N$2454,_xlfn.LAMBDA(_xlpm.x,_xlpm.x=$N1267))))</f>
        <v>#NAME?</v>
      </c>
      <c r="R1267" s="4" t="e">
        <f t="shared" si="337"/>
        <v>#NAME?</v>
      </c>
      <c r="S1267" s="4" t="e">
        <f t="shared" si="338"/>
        <v>#NAME?</v>
      </c>
      <c r="T1267" s="4" t="e">
        <f t="shared" si="339"/>
        <v>#NAME?</v>
      </c>
      <c r="U1267" s="4" t="e">
        <f t="shared" si="340"/>
        <v>#NAME?</v>
      </c>
      <c r="V1267" s="2"/>
      <c r="X1267" s="2"/>
      <c r="AC1267" s="2"/>
      <c r="AD1267" s="2"/>
    </row>
    <row r="1268" spans="1:30">
      <c r="A1268" s="1" t="str">
        <f t="shared" si="327"/>
        <v>-zzle- : [zl]</v>
      </c>
      <c r="B1268" s="1">
        <f t="shared" si="343"/>
        <v>0</v>
      </c>
      <c r="C1268" s="1">
        <f t="shared" si="343"/>
        <v>0</v>
      </c>
      <c r="D1268" s="1">
        <f t="shared" si="343"/>
        <v>0</v>
      </c>
      <c r="E1268" s="7">
        <v>1</v>
      </c>
      <c r="F1268" s="9" t="s">
        <v>329</v>
      </c>
      <c r="G1268" s="3" t="e">
        <f t="shared" si="328"/>
        <v>#NAME?</v>
      </c>
      <c r="H1268" s="1" t="str">
        <f t="shared" si="329"/>
        <v>zl</v>
      </c>
      <c r="I1268" s="1" t="str">
        <f t="shared" si="330"/>
        <v>zzle</v>
      </c>
      <c r="J1268" s="10">
        <f t="shared" si="331"/>
        <v>2</v>
      </c>
      <c r="K1268" s="1">
        <f t="shared" si="332"/>
        <v>4</v>
      </c>
      <c r="L1268" s="10">
        <f t="shared" si="333"/>
        <v>4</v>
      </c>
      <c r="M1268" s="1" t="str">
        <f t="shared" si="334"/>
        <v>-zzle-</v>
      </c>
      <c r="N1268" s="1" t="str">
        <f t="shared" si="335"/>
        <v>[zl]</v>
      </c>
      <c r="O1268" s="3" t="e" cm="1">
        <f t="array" ref="O1268">SUM(_xlfn._xlws.FILTER($G$2:$G$2454,_xlfn.MAP($M$2:$M$2454,_xlfn.LAMBDA(_xlpm.x,_xlpm.x=$M1268))))</f>
        <v>#NAME?</v>
      </c>
      <c r="P1268" s="4" t="e">
        <f t="shared" si="336"/>
        <v>#NAME?</v>
      </c>
      <c r="Q1268" s="6" t="e" cm="1">
        <f t="array" ref="Q1268">SUM(_xlfn._xlws.FILTER($G$2:$G$2454,_xlfn.MAP($N$2:$N$2454,_xlfn.LAMBDA(_xlpm.x,_xlpm.x=$N1268))))</f>
        <v>#NAME?</v>
      </c>
      <c r="R1268" s="4" t="e">
        <f t="shared" si="337"/>
        <v>#NAME?</v>
      </c>
      <c r="S1268" s="4" t="e">
        <f t="shared" si="338"/>
        <v>#NAME?</v>
      </c>
      <c r="T1268" s="4" t="e">
        <f t="shared" si="339"/>
        <v>#NAME?</v>
      </c>
      <c r="U1268" s="4" t="e">
        <f t="shared" si="340"/>
        <v>#NAME?</v>
      </c>
      <c r="V1268" s="2"/>
      <c r="X1268" s="2"/>
      <c r="AC1268" s="2"/>
      <c r="AD1268" s="2"/>
    </row>
    <row r="1269" spans="1:30">
      <c r="A1269" s="1" t="str">
        <f t="shared" si="327"/>
        <v>-cu- : [kʌ]</v>
      </c>
      <c r="B1269" s="1">
        <f t="shared" si="343"/>
        <v>0</v>
      </c>
      <c r="C1269" s="1">
        <f t="shared" si="343"/>
        <v>0</v>
      </c>
      <c r="D1269" s="1">
        <f t="shared" si="343"/>
        <v>0</v>
      </c>
      <c r="E1269" s="7">
        <v>16</v>
      </c>
      <c r="F1269" s="9" t="s">
        <v>638</v>
      </c>
      <c r="G1269" s="3" t="e">
        <f t="shared" si="328"/>
        <v>#NAME?</v>
      </c>
      <c r="H1269" s="4" t="str">
        <f t="shared" si="329"/>
        <v>kʌ</v>
      </c>
      <c r="I1269" s="4" t="str">
        <f t="shared" si="330"/>
        <v>cu</v>
      </c>
      <c r="J1269" s="10">
        <f t="shared" si="331"/>
        <v>2</v>
      </c>
      <c r="K1269" s="1">
        <f t="shared" si="332"/>
        <v>2</v>
      </c>
      <c r="L1269" s="10">
        <f t="shared" si="333"/>
        <v>2</v>
      </c>
      <c r="M1269" s="1" t="str">
        <f t="shared" si="334"/>
        <v>-cu-</v>
      </c>
      <c r="N1269" s="1" t="str">
        <f t="shared" si="335"/>
        <v>[kʌ]</v>
      </c>
      <c r="O1269" s="3" t="e" cm="1">
        <f t="array" ref="O1269">SUM(_xlfn._xlws.FILTER($G$2:$G$2454,_xlfn.MAP($M$2:$M$2454,_xlfn.LAMBDA(_xlpm.x,_xlpm.x=$M1269))))</f>
        <v>#NAME?</v>
      </c>
      <c r="P1269" s="4" t="e">
        <f t="shared" si="336"/>
        <v>#NAME?</v>
      </c>
      <c r="Q1269" s="6" t="e" cm="1">
        <f t="array" ref="Q1269">SUM(_xlfn._xlws.FILTER($G$2:$G$2454,_xlfn.MAP($N$2:$N$2454,_xlfn.LAMBDA(_xlpm.x,_xlpm.x=$N1269))))</f>
        <v>#NAME?</v>
      </c>
      <c r="R1269" s="4" t="e">
        <f t="shared" si="337"/>
        <v>#NAME?</v>
      </c>
      <c r="S1269" s="4" t="e">
        <f t="shared" si="338"/>
        <v>#NAME?</v>
      </c>
      <c r="T1269" s="4" t="e">
        <f t="shared" si="339"/>
        <v>#NAME?</v>
      </c>
      <c r="U1269" s="4" t="e">
        <f t="shared" si="340"/>
        <v>#NAME?</v>
      </c>
      <c r="V1269" s="2"/>
      <c r="X1269" s="2"/>
      <c r="AC1269" s="2"/>
      <c r="AD1269" s="2"/>
    </row>
    <row r="1270" spans="1:30">
      <c r="A1270" s="1" t="str">
        <f t="shared" si="327"/>
        <v>-dou- : [daʊ]</v>
      </c>
      <c r="B1270" s="1">
        <f t="shared" si="343"/>
        <v>0</v>
      </c>
      <c r="C1270" s="1">
        <f t="shared" si="343"/>
        <v>0</v>
      </c>
      <c r="D1270" s="1">
        <f t="shared" si="343"/>
        <v>0</v>
      </c>
      <c r="E1270" s="7">
        <v>3</v>
      </c>
      <c r="F1270" s="9" t="s">
        <v>843</v>
      </c>
      <c r="G1270" s="3" t="e">
        <f t="shared" si="328"/>
        <v>#NAME?</v>
      </c>
      <c r="H1270" s="4" t="str">
        <f t="shared" si="329"/>
        <v>daʊ</v>
      </c>
      <c r="I1270" s="4" t="str">
        <f t="shared" si="330"/>
        <v>dou</v>
      </c>
      <c r="J1270" s="10">
        <f t="shared" si="331"/>
        <v>3</v>
      </c>
      <c r="K1270" s="1">
        <f t="shared" si="332"/>
        <v>3</v>
      </c>
      <c r="L1270" s="10">
        <f t="shared" si="333"/>
        <v>3</v>
      </c>
      <c r="M1270" s="1" t="str">
        <f t="shared" si="334"/>
        <v>-dou-</v>
      </c>
      <c r="N1270" s="1" t="str">
        <f t="shared" si="335"/>
        <v>[daʊ]</v>
      </c>
      <c r="O1270" s="3" t="e" cm="1">
        <f t="array" ref="O1270">SUM(_xlfn._xlws.FILTER($G$2:$G$2454,_xlfn.MAP($M$2:$M$2454,_xlfn.LAMBDA(_xlpm.x,_xlpm.x=$M1270))))</f>
        <v>#NAME?</v>
      </c>
      <c r="P1270" s="4" t="e">
        <f t="shared" si="336"/>
        <v>#NAME?</v>
      </c>
      <c r="Q1270" s="6" t="e" cm="1">
        <f t="array" ref="Q1270">SUM(_xlfn._xlws.FILTER($G$2:$G$2454,_xlfn.MAP($N$2:$N$2454,_xlfn.LAMBDA(_xlpm.x,_xlpm.x=$N1270))))</f>
        <v>#NAME?</v>
      </c>
      <c r="R1270" s="4" t="e">
        <f t="shared" si="337"/>
        <v>#NAME?</v>
      </c>
      <c r="S1270" s="4" t="e">
        <f t="shared" si="338"/>
        <v>#NAME?</v>
      </c>
      <c r="T1270" s="4" t="e">
        <f t="shared" si="339"/>
        <v>#NAME?</v>
      </c>
      <c r="U1270" s="4" t="e">
        <f t="shared" si="340"/>
        <v>#NAME?</v>
      </c>
      <c r="V1270" s="2"/>
      <c r="X1270" s="2"/>
      <c r="AC1270" s="2"/>
      <c r="AD1270" s="2"/>
    </row>
    <row r="1271" spans="1:30">
      <c r="A1271" s="1" t="str">
        <f t="shared" si="327"/>
        <v>-dow- : [daʊ]</v>
      </c>
      <c r="B1271" s="1">
        <f t="shared" si="343"/>
        <v>0</v>
      </c>
      <c r="C1271" s="1">
        <f t="shared" si="343"/>
        <v>0</v>
      </c>
      <c r="D1271" s="1">
        <f t="shared" si="343"/>
        <v>0</v>
      </c>
      <c r="E1271" s="7">
        <v>3</v>
      </c>
      <c r="F1271" s="9" t="s">
        <v>844</v>
      </c>
      <c r="G1271" s="3" t="e">
        <f t="shared" si="328"/>
        <v>#NAME?</v>
      </c>
      <c r="H1271" s="4" t="str">
        <f t="shared" si="329"/>
        <v>daʊ</v>
      </c>
      <c r="I1271" s="4" t="str">
        <f t="shared" si="330"/>
        <v>dow</v>
      </c>
      <c r="J1271" s="10">
        <f t="shared" si="331"/>
        <v>3</v>
      </c>
      <c r="K1271" s="1">
        <f t="shared" si="332"/>
        <v>3</v>
      </c>
      <c r="L1271" s="10">
        <f t="shared" si="333"/>
        <v>3</v>
      </c>
      <c r="M1271" s="1" t="str">
        <f t="shared" si="334"/>
        <v>-dow-</v>
      </c>
      <c r="N1271" s="1" t="str">
        <f t="shared" si="335"/>
        <v>[daʊ]</v>
      </c>
      <c r="O1271" s="3" t="e" cm="1">
        <f t="array" ref="O1271">SUM(_xlfn._xlws.FILTER($G$2:$G$2454,_xlfn.MAP($M$2:$M$2454,_xlfn.LAMBDA(_xlpm.x,_xlpm.x=$M1271))))</f>
        <v>#NAME?</v>
      </c>
      <c r="P1271" s="4" t="e">
        <f t="shared" si="336"/>
        <v>#NAME?</v>
      </c>
      <c r="Q1271" s="6" t="e" cm="1">
        <f t="array" ref="Q1271">SUM(_xlfn._xlws.FILTER($G$2:$G$2454,_xlfn.MAP($N$2:$N$2454,_xlfn.LAMBDA(_xlpm.x,_xlpm.x=$N1271))))</f>
        <v>#NAME?</v>
      </c>
      <c r="R1271" s="4" t="e">
        <f t="shared" si="337"/>
        <v>#NAME?</v>
      </c>
      <c r="S1271" s="4" t="e">
        <f t="shared" si="338"/>
        <v>#NAME?</v>
      </c>
      <c r="T1271" s="4" t="e">
        <f t="shared" si="339"/>
        <v>#NAME?</v>
      </c>
      <c r="U1271" s="4" t="e">
        <f t="shared" si="340"/>
        <v>#NAME?</v>
      </c>
      <c r="V1271" s="2"/>
      <c r="X1271" s="2"/>
      <c r="AC1271" s="2"/>
      <c r="AD1271" s="2"/>
    </row>
    <row r="1272" spans="1:30">
      <c r="A1272" s="1" t="str">
        <f t="shared" si="327"/>
        <v>-hea- : [hɑ]</v>
      </c>
      <c r="B1272" s="1">
        <f t="shared" si="343"/>
        <v>0</v>
      </c>
      <c r="C1272" s="1">
        <f t="shared" si="343"/>
        <v>0</v>
      </c>
      <c r="D1272" s="1">
        <f t="shared" si="343"/>
        <v>0</v>
      </c>
      <c r="E1272" s="7">
        <v>1</v>
      </c>
      <c r="F1272" s="9" t="s">
        <v>1787</v>
      </c>
      <c r="G1272" s="3" t="e">
        <f t="shared" si="328"/>
        <v>#NAME?</v>
      </c>
      <c r="H1272" s="4" t="str">
        <f t="shared" si="329"/>
        <v>hɑ</v>
      </c>
      <c r="I1272" s="4" t="str">
        <f t="shared" si="330"/>
        <v>hea</v>
      </c>
      <c r="J1272" s="10">
        <f t="shared" si="331"/>
        <v>2</v>
      </c>
      <c r="K1272" s="1">
        <f t="shared" si="332"/>
        <v>3</v>
      </c>
      <c r="L1272" s="10">
        <f t="shared" si="333"/>
        <v>3</v>
      </c>
      <c r="M1272" s="1" t="str">
        <f t="shared" si="334"/>
        <v>-hea-</v>
      </c>
      <c r="N1272" s="1" t="str">
        <f t="shared" si="335"/>
        <v>[hɑ]</v>
      </c>
      <c r="O1272" s="3" t="e" cm="1">
        <f t="array" ref="O1272">SUM(_xlfn._xlws.FILTER($G$2:$G$2454,_xlfn.MAP($M$2:$M$2454,_xlfn.LAMBDA(_xlpm.x,_xlpm.x=$M1272))))</f>
        <v>#NAME?</v>
      </c>
      <c r="P1272" s="4" t="e">
        <f t="shared" si="336"/>
        <v>#NAME?</v>
      </c>
      <c r="Q1272" s="6" t="e" cm="1">
        <f t="array" ref="Q1272">SUM(_xlfn._xlws.FILTER($G$2:$G$2454,_xlfn.MAP($N$2:$N$2454,_xlfn.LAMBDA(_xlpm.x,_xlpm.x=$N1272))))</f>
        <v>#NAME?</v>
      </c>
      <c r="R1272" s="4" t="e">
        <f t="shared" si="337"/>
        <v>#NAME?</v>
      </c>
      <c r="S1272" s="4" t="e">
        <f t="shared" si="338"/>
        <v>#NAME?</v>
      </c>
      <c r="T1272" s="4" t="e">
        <f t="shared" si="339"/>
        <v>#NAME?</v>
      </c>
      <c r="U1272" s="4" t="e">
        <f t="shared" si="340"/>
        <v>#NAME?</v>
      </c>
      <c r="V1272" s="2"/>
      <c r="X1272" s="2"/>
      <c r="AC1272" s="2"/>
      <c r="AD1272" s="2"/>
    </row>
    <row r="1273" spans="1:30">
      <c r="A1273" s="1" t="str">
        <f t="shared" si="327"/>
        <v>-tho- : [tɔ]</v>
      </c>
      <c r="B1273" s="1">
        <f t="shared" si="343"/>
        <v>0</v>
      </c>
      <c r="C1273" s="1">
        <f t="shared" si="343"/>
        <v>0</v>
      </c>
      <c r="D1273" s="1">
        <f t="shared" si="343"/>
        <v>0</v>
      </c>
      <c r="E1273" s="7">
        <v>1</v>
      </c>
      <c r="F1273" s="9" t="s">
        <v>2268</v>
      </c>
      <c r="G1273" s="3" t="e">
        <f t="shared" si="328"/>
        <v>#NAME?</v>
      </c>
      <c r="H1273" s="4" t="str">
        <f t="shared" si="329"/>
        <v>tɔ</v>
      </c>
      <c r="I1273" s="4" t="str">
        <f t="shared" si="330"/>
        <v>tho</v>
      </c>
      <c r="J1273" s="10">
        <f t="shared" si="331"/>
        <v>2</v>
      </c>
      <c r="K1273" s="1">
        <f t="shared" si="332"/>
        <v>3</v>
      </c>
      <c r="L1273" s="10">
        <f t="shared" si="333"/>
        <v>3</v>
      </c>
      <c r="M1273" s="1" t="str">
        <f t="shared" si="334"/>
        <v>-tho-</v>
      </c>
      <c r="N1273" s="1" t="str">
        <f t="shared" si="335"/>
        <v>[tɔ]</v>
      </c>
      <c r="O1273" s="3" t="e" cm="1">
        <f t="array" ref="O1273">SUM(_xlfn._xlws.FILTER($G$2:$G$2454,_xlfn.MAP($M$2:$M$2454,_xlfn.LAMBDA(_xlpm.x,_xlpm.x=$M1273))))</f>
        <v>#NAME?</v>
      </c>
      <c r="P1273" s="4" t="e">
        <f t="shared" si="336"/>
        <v>#NAME?</v>
      </c>
      <c r="Q1273" s="6" t="e" cm="1">
        <f t="array" ref="Q1273">SUM(_xlfn._xlws.FILTER($G$2:$G$2454,_xlfn.MAP($N$2:$N$2454,_xlfn.LAMBDA(_xlpm.x,_xlpm.x=$N1273))))</f>
        <v>#NAME?</v>
      </c>
      <c r="R1273" s="4" t="e">
        <f t="shared" si="337"/>
        <v>#NAME?</v>
      </c>
      <c r="S1273" s="4" t="e">
        <f t="shared" si="338"/>
        <v>#NAME?</v>
      </c>
      <c r="T1273" s="4" t="e">
        <f t="shared" si="339"/>
        <v>#NAME?</v>
      </c>
      <c r="U1273" s="4" t="e">
        <f t="shared" si="340"/>
        <v>#NAME?</v>
      </c>
      <c r="V1273" s="2"/>
      <c r="X1273" s="2"/>
      <c r="AC1273" s="2"/>
      <c r="AD1273" s="2"/>
    </row>
    <row r="1274" spans="1:30">
      <c r="A1274" s="1" t="str">
        <f t="shared" si="327"/>
        <v>-e- : [ɪ]</v>
      </c>
      <c r="B1274" s="1">
        <f t="shared" si="343"/>
        <v>0</v>
      </c>
      <c r="C1274" s="1">
        <f t="shared" si="343"/>
        <v>0</v>
      </c>
      <c r="D1274" s="1">
        <f t="shared" si="343"/>
        <v>0</v>
      </c>
      <c r="E1274" s="7">
        <v>74</v>
      </c>
      <c r="F1274" s="9" t="s">
        <v>617</v>
      </c>
      <c r="G1274" s="3" t="e">
        <f t="shared" si="328"/>
        <v>#NAME?</v>
      </c>
      <c r="H1274" s="1" t="str">
        <f t="shared" si="329"/>
        <v>ɪ</v>
      </c>
      <c r="I1274" s="1" t="str">
        <f t="shared" si="330"/>
        <v>e</v>
      </c>
      <c r="J1274" s="10">
        <f t="shared" si="331"/>
        <v>1</v>
      </c>
      <c r="K1274" s="1">
        <f t="shared" si="332"/>
        <v>1</v>
      </c>
      <c r="L1274" s="10">
        <f t="shared" si="333"/>
        <v>1</v>
      </c>
      <c r="M1274" s="1" t="str">
        <f t="shared" si="334"/>
        <v>-e-</v>
      </c>
      <c r="N1274" s="1" t="str">
        <f t="shared" si="335"/>
        <v>[ɪ]</v>
      </c>
      <c r="O1274" s="3" t="e" cm="1">
        <f t="array" ref="O1274">SUM(_xlfn._xlws.FILTER($G$2:$G$2454,_xlfn.MAP($M$2:$M$2454,_xlfn.LAMBDA(_xlpm.x,_xlpm.x=$M1274))))</f>
        <v>#NAME?</v>
      </c>
      <c r="P1274" s="4" t="e">
        <f t="shared" si="336"/>
        <v>#NAME?</v>
      </c>
      <c r="Q1274" s="6" t="e" cm="1">
        <f t="array" ref="Q1274">SUM(_xlfn._xlws.FILTER($G$2:$G$2454,_xlfn.MAP($N$2:$N$2454,_xlfn.LAMBDA(_xlpm.x,_xlpm.x=$N1274))))</f>
        <v>#NAME?</v>
      </c>
      <c r="R1274" s="4" t="e">
        <f t="shared" si="337"/>
        <v>#NAME?</v>
      </c>
      <c r="S1274" s="4" t="e">
        <f t="shared" si="338"/>
        <v>#NAME?</v>
      </c>
      <c r="T1274" s="4" t="e">
        <f t="shared" si="339"/>
        <v>#NAME?</v>
      </c>
      <c r="U1274" s="4" t="e">
        <f t="shared" si="340"/>
        <v>#NAME?</v>
      </c>
      <c r="V1274" s="2"/>
      <c r="X1274" s="2"/>
      <c r="AC1274" s="2"/>
      <c r="AD1274" s="2"/>
    </row>
    <row r="1275" spans="1:30">
      <c r="A1275" s="1" t="str">
        <f t="shared" si="327"/>
        <v>-r- : [ɹ]</v>
      </c>
      <c r="B1275" s="1">
        <f t="shared" si="343"/>
        <v>1</v>
      </c>
      <c r="C1275" s="1">
        <f t="shared" si="343"/>
        <v>0</v>
      </c>
      <c r="D1275" s="1">
        <f t="shared" si="343"/>
        <v>0</v>
      </c>
      <c r="E1275" s="7">
        <v>348</v>
      </c>
      <c r="F1275" s="9" t="s">
        <v>353</v>
      </c>
      <c r="G1275" s="3" t="e">
        <f t="shared" si="328"/>
        <v>#NAME?</v>
      </c>
      <c r="H1275" s="1" t="str">
        <f t="shared" si="329"/>
        <v>ɹ</v>
      </c>
      <c r="I1275" s="1" t="str">
        <f t="shared" si="330"/>
        <v>r</v>
      </c>
      <c r="J1275" s="10">
        <f t="shared" si="331"/>
        <v>1</v>
      </c>
      <c r="K1275" s="1">
        <f t="shared" si="332"/>
        <v>1</v>
      </c>
      <c r="L1275" s="10">
        <f t="shared" si="333"/>
        <v>1</v>
      </c>
      <c r="M1275" s="1" t="str">
        <f t="shared" si="334"/>
        <v>-r-</v>
      </c>
      <c r="N1275" s="1" t="str">
        <f t="shared" si="335"/>
        <v>[ɹ]</v>
      </c>
      <c r="O1275" s="3" t="e" cm="1">
        <f t="array" ref="O1275">SUM(_xlfn._xlws.FILTER($G$2:$G$2454,_xlfn.MAP($M$2:$M$2454,_xlfn.LAMBDA(_xlpm.x,_xlpm.x=$M1275))))</f>
        <v>#NAME?</v>
      </c>
      <c r="P1275" s="4" t="e">
        <f t="shared" si="336"/>
        <v>#NAME?</v>
      </c>
      <c r="Q1275" s="6" t="e" cm="1">
        <f t="array" ref="Q1275">SUM(_xlfn._xlws.FILTER($G$2:$G$2454,_xlfn.MAP($N$2:$N$2454,_xlfn.LAMBDA(_xlpm.x,_xlpm.x=$N1275))))</f>
        <v>#NAME?</v>
      </c>
      <c r="R1275" s="4" t="e">
        <f t="shared" si="337"/>
        <v>#NAME?</v>
      </c>
      <c r="S1275" s="4" t="e">
        <f t="shared" si="338"/>
        <v>#NAME?</v>
      </c>
      <c r="T1275" s="4" t="e">
        <f t="shared" si="339"/>
        <v>#NAME?</v>
      </c>
      <c r="U1275" s="4" t="e">
        <f t="shared" si="340"/>
        <v>#NAME?</v>
      </c>
      <c r="V1275" s="2"/>
      <c r="X1275" s="2"/>
      <c r="AC1275" s="2"/>
      <c r="AD1275" s="2"/>
    </row>
    <row r="1276" spans="1:30">
      <c r="A1276" s="1" t="str">
        <f t="shared" si="327"/>
        <v>-nt- : [nt]</v>
      </c>
      <c r="B1276" s="1">
        <f t="shared" si="343"/>
        <v>0</v>
      </c>
      <c r="C1276" s="1">
        <f t="shared" si="343"/>
        <v>0</v>
      </c>
      <c r="D1276" s="1">
        <f t="shared" si="343"/>
        <v>1</v>
      </c>
      <c r="E1276" s="7">
        <v>122</v>
      </c>
      <c r="F1276" s="9" t="s">
        <v>193</v>
      </c>
      <c r="G1276" s="3" t="e">
        <f t="shared" si="328"/>
        <v>#NAME?</v>
      </c>
      <c r="H1276" s="4" t="str">
        <f t="shared" si="329"/>
        <v>nt</v>
      </c>
      <c r="I1276" s="4" t="str">
        <f t="shared" si="330"/>
        <v>nt</v>
      </c>
      <c r="J1276" s="10">
        <f t="shared" si="331"/>
        <v>2</v>
      </c>
      <c r="K1276" s="1">
        <f t="shared" si="332"/>
        <v>2</v>
      </c>
      <c r="L1276" s="10">
        <f t="shared" si="333"/>
        <v>2</v>
      </c>
      <c r="M1276" s="1" t="str">
        <f t="shared" si="334"/>
        <v>-nt-</v>
      </c>
      <c r="N1276" s="1" t="str">
        <f t="shared" si="335"/>
        <v>[nt]</v>
      </c>
      <c r="O1276" s="3" t="e" cm="1">
        <f t="array" ref="O1276">SUM(_xlfn._xlws.FILTER($G$2:$G$2454,_xlfn.MAP($M$2:$M$2454,_xlfn.LAMBDA(_xlpm.x,_xlpm.x=$M1276))))</f>
        <v>#NAME?</v>
      </c>
      <c r="P1276" s="4" t="e">
        <f t="shared" si="336"/>
        <v>#NAME?</v>
      </c>
      <c r="Q1276" s="6" t="e" cm="1">
        <f t="array" ref="Q1276">SUM(_xlfn._xlws.FILTER($G$2:$G$2454,_xlfn.MAP($N$2:$N$2454,_xlfn.LAMBDA(_xlpm.x,_xlpm.x=$N1276))))</f>
        <v>#NAME?</v>
      </c>
      <c r="R1276" s="4" t="e">
        <f t="shared" si="337"/>
        <v>#NAME?</v>
      </c>
      <c r="S1276" s="4" t="e">
        <f t="shared" si="338"/>
        <v>#NAME?</v>
      </c>
      <c r="T1276" s="4" t="e">
        <f t="shared" si="339"/>
        <v>#NAME?</v>
      </c>
      <c r="U1276" s="4" t="e">
        <f t="shared" si="340"/>
        <v>#NAME?</v>
      </c>
      <c r="V1276" s="2"/>
      <c r="X1276" s="2"/>
      <c r="AC1276" s="2"/>
      <c r="AD1276" s="2"/>
    </row>
    <row r="1277" spans="1:30">
      <c r="A1277" s="1" t="str">
        <f t="shared" si="327"/>
        <v>-sa- : [zə]</v>
      </c>
      <c r="B1277" s="1">
        <f t="shared" si="343"/>
        <v>0</v>
      </c>
      <c r="C1277" s="1">
        <f t="shared" si="343"/>
        <v>0</v>
      </c>
      <c r="D1277" s="1">
        <f t="shared" si="343"/>
        <v>0</v>
      </c>
      <c r="E1277" s="7">
        <v>8</v>
      </c>
      <c r="F1277" s="9" t="s">
        <v>1210</v>
      </c>
      <c r="G1277" s="3" t="e">
        <f t="shared" si="328"/>
        <v>#NAME?</v>
      </c>
      <c r="H1277" s="4" t="str">
        <f t="shared" si="329"/>
        <v>zə</v>
      </c>
      <c r="I1277" s="4" t="str">
        <f t="shared" si="330"/>
        <v>sa</v>
      </c>
      <c r="J1277" s="10">
        <f t="shared" si="331"/>
        <v>2</v>
      </c>
      <c r="K1277" s="1">
        <f t="shared" si="332"/>
        <v>2</v>
      </c>
      <c r="L1277" s="10">
        <f t="shared" si="333"/>
        <v>2</v>
      </c>
      <c r="M1277" s="1" t="str">
        <f t="shared" si="334"/>
        <v>-sa-</v>
      </c>
      <c r="N1277" s="1" t="str">
        <f t="shared" si="335"/>
        <v>[zə]</v>
      </c>
      <c r="O1277" s="3" t="e" cm="1">
        <f t="array" ref="O1277">SUM(_xlfn._xlws.FILTER($G$2:$G$2454,_xlfn.MAP($M$2:$M$2454,_xlfn.LAMBDA(_xlpm.x,_xlpm.x=$M1277))))</f>
        <v>#NAME?</v>
      </c>
      <c r="P1277" s="4" t="e">
        <f t="shared" si="336"/>
        <v>#NAME?</v>
      </c>
      <c r="Q1277" s="6" t="e" cm="1">
        <f t="array" ref="Q1277">SUM(_xlfn._xlws.FILTER($G$2:$G$2454,_xlfn.MAP($N$2:$N$2454,_xlfn.LAMBDA(_xlpm.x,_xlpm.x=$N1277))))</f>
        <v>#NAME?</v>
      </c>
      <c r="R1277" s="4" t="e">
        <f t="shared" si="337"/>
        <v>#NAME?</v>
      </c>
      <c r="S1277" s="4" t="e">
        <f t="shared" si="338"/>
        <v>#NAME?</v>
      </c>
      <c r="T1277" s="4" t="e">
        <f t="shared" si="339"/>
        <v>#NAME?</v>
      </c>
      <c r="U1277" s="4" t="e">
        <f t="shared" si="340"/>
        <v>#NAME?</v>
      </c>
      <c r="V1277" s="2"/>
      <c r="X1277" s="2"/>
      <c r="AC1277" s="2"/>
      <c r="AD1277" s="2"/>
    </row>
    <row r="1278" spans="1:30">
      <c r="A1278" s="1" t="str">
        <f t="shared" si="327"/>
        <v>-ci- : [saɪ]</v>
      </c>
      <c r="B1278" s="1">
        <f t="shared" si="343"/>
        <v>0</v>
      </c>
      <c r="C1278" s="1">
        <f t="shared" si="343"/>
        <v>0</v>
      </c>
      <c r="D1278" s="1">
        <f t="shared" si="343"/>
        <v>0</v>
      </c>
      <c r="E1278" s="7">
        <v>7</v>
      </c>
      <c r="F1278" s="9" t="s">
        <v>1148</v>
      </c>
      <c r="G1278" s="3" t="e">
        <f t="shared" si="328"/>
        <v>#NAME?</v>
      </c>
      <c r="H1278" s="4" t="str">
        <f t="shared" si="329"/>
        <v>saɪ</v>
      </c>
      <c r="I1278" s="4" t="str">
        <f t="shared" si="330"/>
        <v>ci</v>
      </c>
      <c r="J1278" s="10">
        <f t="shared" si="331"/>
        <v>3</v>
      </c>
      <c r="K1278" s="1">
        <f t="shared" si="332"/>
        <v>2</v>
      </c>
      <c r="L1278" s="10">
        <f t="shared" si="333"/>
        <v>3</v>
      </c>
      <c r="M1278" s="1" t="str">
        <f t="shared" si="334"/>
        <v>-ci-</v>
      </c>
      <c r="N1278" s="1" t="str">
        <f t="shared" si="335"/>
        <v>[saɪ]</v>
      </c>
      <c r="O1278" s="3" t="e" cm="1">
        <f t="array" ref="O1278">SUM(_xlfn._xlws.FILTER($G$2:$G$2454,_xlfn.MAP($M$2:$M$2454,_xlfn.LAMBDA(_xlpm.x,_xlpm.x=$M1278))))</f>
        <v>#NAME?</v>
      </c>
      <c r="P1278" s="4" t="e">
        <f t="shared" si="336"/>
        <v>#NAME?</v>
      </c>
      <c r="Q1278" s="6" t="e" cm="1">
        <f t="array" ref="Q1278">SUM(_xlfn._xlws.FILTER($G$2:$G$2454,_xlfn.MAP($N$2:$N$2454,_xlfn.LAMBDA(_xlpm.x,_xlpm.x=$N1278))))</f>
        <v>#NAME?</v>
      </c>
      <c r="R1278" s="4" t="e">
        <f t="shared" si="337"/>
        <v>#NAME?</v>
      </c>
      <c r="S1278" s="4" t="e">
        <f t="shared" si="338"/>
        <v>#NAME?</v>
      </c>
      <c r="T1278" s="4" t="e">
        <f t="shared" si="339"/>
        <v>#NAME?</v>
      </c>
      <c r="U1278" s="4" t="e">
        <f t="shared" si="340"/>
        <v>#NAME?</v>
      </c>
      <c r="V1278" s="2"/>
      <c r="X1278" s="2"/>
      <c r="AC1278" s="2"/>
      <c r="AD1278" s="2"/>
    </row>
    <row r="1279" spans="1:30">
      <c r="A1279" s="1" t="str">
        <f t="shared" si="327"/>
        <v>-wi- : [vɪ]</v>
      </c>
      <c r="B1279" s="1">
        <f t="shared" si="343"/>
        <v>0</v>
      </c>
      <c r="C1279" s="1">
        <f t="shared" si="343"/>
        <v>0</v>
      </c>
      <c r="D1279" s="1">
        <f t="shared" si="343"/>
        <v>0</v>
      </c>
      <c r="E1279" s="7">
        <v>1</v>
      </c>
      <c r="F1279" s="9" t="s">
        <v>2289</v>
      </c>
      <c r="G1279" s="3" t="e">
        <f t="shared" si="328"/>
        <v>#NAME?</v>
      </c>
      <c r="H1279" s="4" t="str">
        <f t="shared" si="329"/>
        <v>vɪ</v>
      </c>
      <c r="I1279" s="4" t="str">
        <f t="shared" si="330"/>
        <v>wi</v>
      </c>
      <c r="J1279" s="10">
        <f t="shared" si="331"/>
        <v>2</v>
      </c>
      <c r="K1279" s="1">
        <f t="shared" si="332"/>
        <v>2</v>
      </c>
      <c r="L1279" s="10">
        <f t="shared" si="333"/>
        <v>2</v>
      </c>
      <c r="M1279" s="1" t="str">
        <f t="shared" si="334"/>
        <v>-wi-</v>
      </c>
      <c r="N1279" s="1" t="str">
        <f t="shared" si="335"/>
        <v>[vɪ]</v>
      </c>
      <c r="O1279" s="3" t="e" cm="1">
        <f t="array" ref="O1279">SUM(_xlfn._xlws.FILTER($G$2:$G$2454,_xlfn.MAP($M$2:$M$2454,_xlfn.LAMBDA(_xlpm.x,_xlpm.x=$M1279))))</f>
        <v>#NAME?</v>
      </c>
      <c r="P1279" s="4" t="e">
        <f t="shared" si="336"/>
        <v>#NAME?</v>
      </c>
      <c r="Q1279" s="6" t="e" cm="1">
        <f t="array" ref="Q1279">SUM(_xlfn._xlws.FILTER($G$2:$G$2454,_xlfn.MAP($N$2:$N$2454,_xlfn.LAMBDA(_xlpm.x,_xlpm.x=$N1279))))</f>
        <v>#NAME?</v>
      </c>
      <c r="R1279" s="4" t="e">
        <f t="shared" si="337"/>
        <v>#NAME?</v>
      </c>
      <c r="S1279" s="4" t="e">
        <f t="shared" si="338"/>
        <v>#NAME?</v>
      </c>
      <c r="T1279" s="4" t="e">
        <f t="shared" si="339"/>
        <v>#NAME?</v>
      </c>
      <c r="U1279" s="4" t="e">
        <f t="shared" si="340"/>
        <v>#NAME?</v>
      </c>
      <c r="V1279" s="2"/>
      <c r="X1279" s="2"/>
      <c r="AC1279" s="2"/>
      <c r="AD1279" s="2"/>
    </row>
    <row r="1280" spans="1:30">
      <c r="A1280" s="1" t="str">
        <f t="shared" si="327"/>
        <v>-li- : [lɪ]</v>
      </c>
      <c r="B1280" s="1">
        <f t="shared" si="343"/>
        <v>0</v>
      </c>
      <c r="C1280" s="1">
        <f t="shared" si="343"/>
        <v>0</v>
      </c>
      <c r="D1280" s="1">
        <f t="shared" si="343"/>
        <v>0</v>
      </c>
      <c r="E1280" s="7">
        <v>58</v>
      </c>
      <c r="F1280" s="9" t="s">
        <v>397</v>
      </c>
      <c r="G1280" s="3" t="e">
        <f t="shared" si="328"/>
        <v>#NAME?</v>
      </c>
      <c r="H1280" s="4" t="str">
        <f t="shared" si="329"/>
        <v>lɪ</v>
      </c>
      <c r="I1280" s="4" t="str">
        <f t="shared" si="330"/>
        <v>li</v>
      </c>
      <c r="J1280" s="10">
        <f t="shared" si="331"/>
        <v>2</v>
      </c>
      <c r="K1280" s="1">
        <f t="shared" si="332"/>
        <v>2</v>
      </c>
      <c r="L1280" s="10">
        <f t="shared" si="333"/>
        <v>2</v>
      </c>
      <c r="M1280" s="1" t="str">
        <f t="shared" si="334"/>
        <v>-li-</v>
      </c>
      <c r="N1280" s="1" t="str">
        <f t="shared" si="335"/>
        <v>[lɪ]</v>
      </c>
      <c r="O1280" s="3" t="e" cm="1">
        <f t="array" ref="O1280">SUM(_xlfn._xlws.FILTER($G$2:$G$2454,_xlfn.MAP($M$2:$M$2454,_xlfn.LAMBDA(_xlpm.x,_xlpm.x=$M1280))))</f>
        <v>#NAME?</v>
      </c>
      <c r="P1280" s="4" t="e">
        <f t="shared" si="336"/>
        <v>#NAME?</v>
      </c>
      <c r="Q1280" s="6" t="e" cm="1">
        <f t="array" ref="Q1280">SUM(_xlfn._xlws.FILTER($G$2:$G$2454,_xlfn.MAP($N$2:$N$2454,_xlfn.LAMBDA(_xlpm.x,_xlpm.x=$N1280))))</f>
        <v>#NAME?</v>
      </c>
      <c r="R1280" s="4" t="e">
        <f t="shared" si="337"/>
        <v>#NAME?</v>
      </c>
      <c r="S1280" s="4" t="e">
        <f t="shared" si="338"/>
        <v>#NAME?</v>
      </c>
      <c r="T1280" s="4" t="e">
        <f t="shared" si="339"/>
        <v>#NAME?</v>
      </c>
      <c r="U1280" s="4" t="e">
        <f t="shared" si="340"/>
        <v>#NAME?</v>
      </c>
      <c r="V1280" s="2"/>
      <c r="X1280" s="2"/>
      <c r="AC1280" s="2"/>
      <c r="AD1280" s="2"/>
    </row>
    <row r="1281" spans="1:30">
      <c r="A1281" s="1" t="str">
        <f t="shared" si="327"/>
        <v>-ctio- : [kʃə]</v>
      </c>
      <c r="B1281" s="1">
        <f t="shared" si="343"/>
        <v>0</v>
      </c>
      <c r="C1281" s="1">
        <f t="shared" si="343"/>
        <v>0</v>
      </c>
      <c r="D1281" s="1">
        <f t="shared" si="343"/>
        <v>0</v>
      </c>
      <c r="E1281" s="7">
        <v>27</v>
      </c>
      <c r="F1281" s="9" t="s">
        <v>351</v>
      </c>
      <c r="G1281" s="3" t="e">
        <f t="shared" si="328"/>
        <v>#NAME?</v>
      </c>
      <c r="H1281" s="1" t="str">
        <f t="shared" si="329"/>
        <v>kʃə</v>
      </c>
      <c r="I1281" s="1" t="str">
        <f t="shared" si="330"/>
        <v>ctio</v>
      </c>
      <c r="J1281" s="10">
        <f t="shared" si="331"/>
        <v>3</v>
      </c>
      <c r="K1281" s="1">
        <f t="shared" si="332"/>
        <v>4</v>
      </c>
      <c r="L1281" s="10">
        <f t="shared" si="333"/>
        <v>4</v>
      </c>
      <c r="M1281" s="1" t="str">
        <f t="shared" si="334"/>
        <v>-ctio-</v>
      </c>
      <c r="N1281" s="1" t="str">
        <f t="shared" si="335"/>
        <v>[kʃə]</v>
      </c>
      <c r="O1281" s="3" t="e" cm="1">
        <f t="array" ref="O1281">SUM(_xlfn._xlws.FILTER($G$2:$G$2454,_xlfn.MAP($M$2:$M$2454,_xlfn.LAMBDA(_xlpm.x,_xlpm.x=$M1281))))</f>
        <v>#NAME?</v>
      </c>
      <c r="P1281" s="4" t="e">
        <f t="shared" si="336"/>
        <v>#NAME?</v>
      </c>
      <c r="Q1281" s="6" t="e" cm="1">
        <f t="array" ref="Q1281">SUM(_xlfn._xlws.FILTER($G$2:$G$2454,_xlfn.MAP($N$2:$N$2454,_xlfn.LAMBDA(_xlpm.x,_xlpm.x=$N1281))))</f>
        <v>#NAME?</v>
      </c>
      <c r="R1281" s="4" t="e">
        <f t="shared" si="337"/>
        <v>#NAME?</v>
      </c>
      <c r="S1281" s="4" t="e">
        <f t="shared" si="338"/>
        <v>#NAME?</v>
      </c>
      <c r="T1281" s="4" t="e">
        <f t="shared" si="339"/>
        <v>#NAME?</v>
      </c>
      <c r="U1281" s="4" t="e">
        <f t="shared" si="340"/>
        <v>#NAME?</v>
      </c>
      <c r="V1281" s="2"/>
      <c r="X1281" s="2"/>
      <c r="AC1281" s="2"/>
      <c r="AD1281" s="2"/>
    </row>
    <row r="1282" spans="1:30">
      <c r="A1282" s="1" t="str">
        <f t="shared" ref="A1282:A1345" si="344">_xlfn.LET(_xlpm.sep," : ",CONCATENATE(M1282,_xlpm.sep,N1282))</f>
        <v>-ta- : [tɛ]</v>
      </c>
      <c r="B1282" s="1">
        <f t="shared" ref="B1282:D1301" si="345">_xlfn.LET(_xlpm.d,$F1282,_xlpm.k,_xlfn.CONCAT(LEFT(TRIM(B$1),1),"*"),COUNTIF(_xlpm.d,_xlpm.k))</f>
        <v>0</v>
      </c>
      <c r="C1282" s="1">
        <f t="shared" si="345"/>
        <v>0</v>
      </c>
      <c r="D1282" s="1">
        <f t="shared" si="345"/>
        <v>0</v>
      </c>
      <c r="E1282" s="7">
        <v>2</v>
      </c>
      <c r="F1282" s="9" t="s">
        <v>1761</v>
      </c>
      <c r="G1282" s="3" t="e">
        <f t="shared" ref="G1282:G1345" si="346">E1282/freq.sum.r6e</f>
        <v>#NAME?</v>
      </c>
      <c r="H1282" s="4" t="str">
        <f t="shared" ref="H1282:H1345" si="347">_xlfn.LET(_xlpm.sep,":",_xlpm.w,$F1282,LEFT(_xlpm.w,FIND(_xlpm.sep,_xlpm.w)-1))</f>
        <v>tɛ</v>
      </c>
      <c r="I1282" s="4" t="str">
        <f t="shared" ref="I1282:I1345" si="348">_xlfn.LET(_xlpm.sep,":",_xlpm.w,$F1282,RIGHT(_xlpm.w,LEN(_xlpm.w)-FIND(_xlpm.sep,_xlpm.w)))</f>
        <v>ta</v>
      </c>
      <c r="J1282" s="10">
        <f t="shared" ref="J1282:J1345" si="349">_xlfn.LET(_xlpm.w,H1282,LEN(_xlpm.w))</f>
        <v>2</v>
      </c>
      <c r="K1282" s="1">
        <f t="shared" ref="K1282:K1345" si="350">_xlfn.LET(_xlpm.w,I1282,LEN(_xlpm.w))</f>
        <v>2</v>
      </c>
      <c r="L1282" s="10">
        <f t="shared" ref="L1282:L1345" si="351">_xlfn.LET(_xlpm.a,J1282,_xlpm.b,K1282,MAX(_xlpm.a,_xlpm.b))</f>
        <v>2</v>
      </c>
      <c r="M1282" s="1" t="str">
        <f t="shared" ref="M1282:M1345" si="352">_xlfn.LET(_xlpm.sep,":",_xlpm.w,$F1282,_xlfn.CONCAT("-",RIGHT(_xlpm.w,LEN(_xlpm.w)-FIND(_xlpm.sep,_xlpm.w)),"-"))</f>
        <v>-ta-</v>
      </c>
      <c r="N1282" s="1" t="str">
        <f t="shared" ref="N1282:N1345" si="353">_xlfn.LET(_xlpm.sep,":",_xlpm.w,$F1282,_xlfn.CONCAT("[",LEFT(_xlpm.w,FIND(_xlpm.sep,_xlpm.w)-1),"]"))</f>
        <v>[tɛ]</v>
      </c>
      <c r="O1282" s="3" t="e" cm="1">
        <f t="array" ref="O1282">SUM(_xlfn._xlws.FILTER($G$2:$G$2454,_xlfn.MAP($M$2:$M$2454,_xlfn.LAMBDA(_xlpm.x,_xlpm.x=$M1282))))</f>
        <v>#NAME?</v>
      </c>
      <c r="P1282" s="4" t="e">
        <f t="shared" ref="P1282:P1345" si="354">$G1282/O1282</f>
        <v>#NAME?</v>
      </c>
      <c r="Q1282" s="6" t="e" cm="1">
        <f t="array" ref="Q1282">SUM(_xlfn._xlws.FILTER($G$2:$G$2454,_xlfn.MAP($N$2:$N$2454,_xlfn.LAMBDA(_xlpm.x,_xlpm.x=$N1282))))</f>
        <v>#NAME?</v>
      </c>
      <c r="R1282" s="4" t="e">
        <f t="shared" ref="R1282:R1345" si="355">$G1282/Q1282</f>
        <v>#NAME?</v>
      </c>
      <c r="S1282" s="4" t="e">
        <f t="shared" ref="S1282:S1345" si="356">_xlfn.LET(_xlpm.freq,E1282,_xlpm.size,L1282+1,_xlpm.F,T1282,LOG(1+_xlpm.freq)*LOG(1+_xlpm.size)*_xlpm.F)</f>
        <v>#NAME?</v>
      </c>
      <c r="T1282" s="4" t="e">
        <f t="shared" ref="T1282:T1345" si="357">_xlfn.LET(_xlpm.a,R1282,_xlpm.b,P1282,2*_xlpm.a*_xlpm.b/(_xlpm.a+_xlpm.b))</f>
        <v>#NAME?</v>
      </c>
      <c r="U1282" s="4" t="e">
        <f t="shared" ref="U1282:U1345" si="358">_xlfn.LET(_xlpm.p,P1282,_xlpm.q,R1282,LOG(_xlpm.p/_xlpm.q))</f>
        <v>#NAME?</v>
      </c>
      <c r="V1282" s="2"/>
      <c r="X1282" s="2"/>
      <c r="AC1282" s="2"/>
      <c r="AD1282" s="2"/>
    </row>
    <row r="1283" spans="1:30">
      <c r="A1283" s="1" t="str">
        <f t="shared" si="344"/>
        <v>-ni- : [nɪ]</v>
      </c>
      <c r="B1283" s="1">
        <f t="shared" si="345"/>
        <v>0</v>
      </c>
      <c r="C1283" s="1">
        <f t="shared" si="345"/>
        <v>0</v>
      </c>
      <c r="D1283" s="1">
        <f t="shared" si="345"/>
        <v>1</v>
      </c>
      <c r="E1283" s="7">
        <v>38</v>
      </c>
      <c r="F1283" s="9" t="s">
        <v>413</v>
      </c>
      <c r="G1283" s="3" t="e">
        <f t="shared" si="346"/>
        <v>#NAME?</v>
      </c>
      <c r="H1283" s="4" t="str">
        <f t="shared" si="347"/>
        <v>nɪ</v>
      </c>
      <c r="I1283" s="4" t="str">
        <f t="shared" si="348"/>
        <v>ni</v>
      </c>
      <c r="J1283" s="10">
        <f t="shared" si="349"/>
        <v>2</v>
      </c>
      <c r="K1283" s="1">
        <f t="shared" si="350"/>
        <v>2</v>
      </c>
      <c r="L1283" s="10">
        <f t="shared" si="351"/>
        <v>2</v>
      </c>
      <c r="M1283" s="1" t="str">
        <f t="shared" si="352"/>
        <v>-ni-</v>
      </c>
      <c r="N1283" s="1" t="str">
        <f t="shared" si="353"/>
        <v>[nɪ]</v>
      </c>
      <c r="O1283" s="3" t="e" cm="1">
        <f t="array" ref="O1283">SUM(_xlfn._xlws.FILTER($G$2:$G$2454,_xlfn.MAP($M$2:$M$2454,_xlfn.LAMBDA(_xlpm.x,_xlpm.x=$M1283))))</f>
        <v>#NAME?</v>
      </c>
      <c r="P1283" s="4" t="e">
        <f t="shared" si="354"/>
        <v>#NAME?</v>
      </c>
      <c r="Q1283" s="6" t="e" cm="1">
        <f t="array" ref="Q1283">SUM(_xlfn._xlws.FILTER($G$2:$G$2454,_xlfn.MAP($N$2:$N$2454,_xlfn.LAMBDA(_xlpm.x,_xlpm.x=$N1283))))</f>
        <v>#NAME?</v>
      </c>
      <c r="R1283" s="4" t="e">
        <f t="shared" si="355"/>
        <v>#NAME?</v>
      </c>
      <c r="S1283" s="4" t="e">
        <f t="shared" si="356"/>
        <v>#NAME?</v>
      </c>
      <c r="T1283" s="4" t="e">
        <f t="shared" si="357"/>
        <v>#NAME?</v>
      </c>
      <c r="U1283" s="4" t="e">
        <f t="shared" si="358"/>
        <v>#NAME?</v>
      </c>
      <c r="V1283" s="2"/>
      <c r="X1283" s="2"/>
      <c r="AC1283" s="2"/>
      <c r="AD1283" s="2"/>
    </row>
    <row r="1284" spans="1:30">
      <c r="A1284" s="1" t="str">
        <f t="shared" si="344"/>
        <v>-ce- : [sə]</v>
      </c>
      <c r="B1284" s="1">
        <f t="shared" si="345"/>
        <v>0</v>
      </c>
      <c r="C1284" s="1">
        <f t="shared" si="345"/>
        <v>0</v>
      </c>
      <c r="D1284" s="1">
        <f t="shared" si="345"/>
        <v>0</v>
      </c>
      <c r="E1284" s="7">
        <v>8</v>
      </c>
      <c r="F1284" s="9" t="s">
        <v>1394</v>
      </c>
      <c r="G1284" s="3" t="e">
        <f t="shared" si="346"/>
        <v>#NAME?</v>
      </c>
      <c r="H1284" s="4" t="str">
        <f t="shared" si="347"/>
        <v>sə</v>
      </c>
      <c r="I1284" s="4" t="str">
        <f t="shared" si="348"/>
        <v>ce</v>
      </c>
      <c r="J1284" s="10">
        <f t="shared" si="349"/>
        <v>2</v>
      </c>
      <c r="K1284" s="1">
        <f t="shared" si="350"/>
        <v>2</v>
      </c>
      <c r="L1284" s="10">
        <f t="shared" si="351"/>
        <v>2</v>
      </c>
      <c r="M1284" s="1" t="str">
        <f t="shared" si="352"/>
        <v>-ce-</v>
      </c>
      <c r="N1284" s="1" t="str">
        <f t="shared" si="353"/>
        <v>[sə]</v>
      </c>
      <c r="O1284" s="3" t="e" cm="1">
        <f t="array" ref="O1284">SUM(_xlfn._xlws.FILTER($G$2:$G$2454,_xlfn.MAP($M$2:$M$2454,_xlfn.LAMBDA(_xlpm.x,_xlpm.x=$M1284))))</f>
        <v>#NAME?</v>
      </c>
      <c r="P1284" s="4" t="e">
        <f t="shared" si="354"/>
        <v>#NAME?</v>
      </c>
      <c r="Q1284" s="6" t="e" cm="1">
        <f t="array" ref="Q1284">SUM(_xlfn._xlws.FILTER($G$2:$G$2454,_xlfn.MAP($N$2:$N$2454,_xlfn.LAMBDA(_xlpm.x,_xlpm.x=$N1284))))</f>
        <v>#NAME?</v>
      </c>
      <c r="R1284" s="4" t="e">
        <f t="shared" si="355"/>
        <v>#NAME?</v>
      </c>
      <c r="S1284" s="4" t="e">
        <f t="shared" si="356"/>
        <v>#NAME?</v>
      </c>
      <c r="T1284" s="4" t="e">
        <f t="shared" si="357"/>
        <v>#NAME?</v>
      </c>
      <c r="U1284" s="4" t="e">
        <f t="shared" si="358"/>
        <v>#NAME?</v>
      </c>
      <c r="V1284" s="2"/>
      <c r="X1284" s="2"/>
      <c r="AC1284" s="2"/>
      <c r="AD1284" s="2"/>
    </row>
    <row r="1285" spans="1:30">
      <c r="A1285" s="1" t="str">
        <f t="shared" si="344"/>
        <v>-de- : [dɪ]</v>
      </c>
      <c r="B1285" s="1">
        <f t="shared" si="345"/>
        <v>0</v>
      </c>
      <c r="C1285" s="1">
        <f t="shared" si="345"/>
        <v>0</v>
      </c>
      <c r="D1285" s="1">
        <f t="shared" si="345"/>
        <v>0</v>
      </c>
      <c r="E1285" s="7">
        <v>67</v>
      </c>
      <c r="F1285" s="9" t="s">
        <v>455</v>
      </c>
      <c r="G1285" s="3" t="e">
        <f t="shared" si="346"/>
        <v>#NAME?</v>
      </c>
      <c r="H1285" s="1" t="str">
        <f t="shared" si="347"/>
        <v>dɪ</v>
      </c>
      <c r="I1285" s="1" t="str">
        <f t="shared" si="348"/>
        <v>de</v>
      </c>
      <c r="J1285" s="10">
        <f t="shared" si="349"/>
        <v>2</v>
      </c>
      <c r="K1285" s="1">
        <f t="shared" si="350"/>
        <v>2</v>
      </c>
      <c r="L1285" s="10">
        <f t="shared" si="351"/>
        <v>2</v>
      </c>
      <c r="M1285" s="1" t="str">
        <f t="shared" si="352"/>
        <v>-de-</v>
      </c>
      <c r="N1285" s="1" t="str">
        <f t="shared" si="353"/>
        <v>[dɪ]</v>
      </c>
      <c r="O1285" s="3" t="e" cm="1">
        <f t="array" ref="O1285">SUM(_xlfn._xlws.FILTER($G$2:$G$2454,_xlfn.MAP($M$2:$M$2454,_xlfn.LAMBDA(_xlpm.x,_xlpm.x=$M1285))))</f>
        <v>#NAME?</v>
      </c>
      <c r="P1285" s="4" t="e">
        <f t="shared" si="354"/>
        <v>#NAME?</v>
      </c>
      <c r="Q1285" s="6" t="e" cm="1">
        <f t="array" ref="Q1285">SUM(_xlfn._xlws.FILTER($G$2:$G$2454,_xlfn.MAP($N$2:$N$2454,_xlfn.LAMBDA(_xlpm.x,_xlpm.x=$N1285))))</f>
        <v>#NAME?</v>
      </c>
      <c r="R1285" s="4" t="e">
        <f t="shared" si="355"/>
        <v>#NAME?</v>
      </c>
      <c r="S1285" s="4" t="e">
        <f t="shared" si="356"/>
        <v>#NAME?</v>
      </c>
      <c r="T1285" s="4" t="e">
        <f t="shared" si="357"/>
        <v>#NAME?</v>
      </c>
      <c r="U1285" s="4" t="e">
        <f t="shared" si="358"/>
        <v>#NAME?</v>
      </c>
      <c r="V1285" s="2"/>
      <c r="X1285" s="2"/>
      <c r="AC1285" s="2"/>
      <c r="AD1285" s="2"/>
    </row>
    <row r="1286" spans="1:30">
      <c r="A1286" s="1" t="str">
        <f t="shared" si="344"/>
        <v>-ste- : [stə]</v>
      </c>
      <c r="B1286" s="1">
        <f t="shared" si="345"/>
        <v>0</v>
      </c>
      <c r="C1286" s="1">
        <f t="shared" si="345"/>
        <v>0</v>
      </c>
      <c r="D1286" s="1">
        <f t="shared" si="345"/>
        <v>0</v>
      </c>
      <c r="E1286" s="7">
        <v>20</v>
      </c>
      <c r="F1286" s="9" t="s">
        <v>406</v>
      </c>
      <c r="G1286" s="3" t="e">
        <f t="shared" si="346"/>
        <v>#NAME?</v>
      </c>
      <c r="H1286" s="4" t="str">
        <f t="shared" si="347"/>
        <v>stə</v>
      </c>
      <c r="I1286" s="4" t="str">
        <f t="shared" si="348"/>
        <v>ste</v>
      </c>
      <c r="J1286" s="10">
        <f t="shared" si="349"/>
        <v>3</v>
      </c>
      <c r="K1286" s="1">
        <f t="shared" si="350"/>
        <v>3</v>
      </c>
      <c r="L1286" s="10">
        <f t="shared" si="351"/>
        <v>3</v>
      </c>
      <c r="M1286" s="1" t="str">
        <f t="shared" si="352"/>
        <v>-ste-</v>
      </c>
      <c r="N1286" s="1" t="str">
        <f t="shared" si="353"/>
        <v>[stə]</v>
      </c>
      <c r="O1286" s="3" t="e" cm="1">
        <f t="array" ref="O1286">SUM(_xlfn._xlws.FILTER($G$2:$G$2454,_xlfn.MAP($M$2:$M$2454,_xlfn.LAMBDA(_xlpm.x,_xlpm.x=$M1286))))</f>
        <v>#NAME?</v>
      </c>
      <c r="P1286" s="4" t="e">
        <f t="shared" si="354"/>
        <v>#NAME?</v>
      </c>
      <c r="Q1286" s="6" t="e" cm="1">
        <f t="array" ref="Q1286">SUM(_xlfn._xlws.FILTER($G$2:$G$2454,_xlfn.MAP($N$2:$N$2454,_xlfn.LAMBDA(_xlpm.x,_xlpm.x=$N1286))))</f>
        <v>#NAME?</v>
      </c>
      <c r="R1286" s="4" t="e">
        <f t="shared" si="355"/>
        <v>#NAME?</v>
      </c>
      <c r="S1286" s="4" t="e">
        <f t="shared" si="356"/>
        <v>#NAME?</v>
      </c>
      <c r="T1286" s="4" t="e">
        <f t="shared" si="357"/>
        <v>#NAME?</v>
      </c>
      <c r="U1286" s="4" t="e">
        <f t="shared" si="358"/>
        <v>#NAME?</v>
      </c>
      <c r="V1286" s="2"/>
      <c r="X1286" s="2"/>
      <c r="AC1286" s="2"/>
      <c r="AD1286" s="2"/>
    </row>
    <row r="1287" spans="1:30">
      <c r="A1287" s="1" t="str">
        <f t="shared" si="344"/>
        <v>-a- : [ə]</v>
      </c>
      <c r="B1287" s="1">
        <f t="shared" si="345"/>
        <v>0</v>
      </c>
      <c r="C1287" s="1">
        <f t="shared" si="345"/>
        <v>0</v>
      </c>
      <c r="D1287" s="1">
        <f t="shared" si="345"/>
        <v>0</v>
      </c>
      <c r="E1287" s="7">
        <v>182</v>
      </c>
      <c r="F1287" s="9" t="s">
        <v>410</v>
      </c>
      <c r="G1287" s="3" t="e">
        <f t="shared" si="346"/>
        <v>#NAME?</v>
      </c>
      <c r="H1287" s="4" t="str">
        <f t="shared" si="347"/>
        <v>ə</v>
      </c>
      <c r="I1287" s="4" t="str">
        <f t="shared" si="348"/>
        <v>a</v>
      </c>
      <c r="J1287" s="10">
        <f t="shared" si="349"/>
        <v>1</v>
      </c>
      <c r="K1287" s="1">
        <f t="shared" si="350"/>
        <v>1</v>
      </c>
      <c r="L1287" s="10">
        <f t="shared" si="351"/>
        <v>1</v>
      </c>
      <c r="M1287" s="1" t="str">
        <f t="shared" si="352"/>
        <v>-a-</v>
      </c>
      <c r="N1287" s="1" t="str">
        <f t="shared" si="353"/>
        <v>[ə]</v>
      </c>
      <c r="O1287" s="3" t="e" cm="1">
        <f t="array" ref="O1287">SUM(_xlfn._xlws.FILTER($G$2:$G$2454,_xlfn.MAP($M$2:$M$2454,_xlfn.LAMBDA(_xlpm.x,_xlpm.x=$M1287))))</f>
        <v>#NAME?</v>
      </c>
      <c r="P1287" s="4" t="e">
        <f t="shared" si="354"/>
        <v>#NAME?</v>
      </c>
      <c r="Q1287" s="6" t="e" cm="1">
        <f t="array" ref="Q1287">SUM(_xlfn._xlws.FILTER($G$2:$G$2454,_xlfn.MAP($N$2:$N$2454,_xlfn.LAMBDA(_xlpm.x,_xlpm.x=$N1287))))</f>
        <v>#NAME?</v>
      </c>
      <c r="R1287" s="4" t="e">
        <f t="shared" si="355"/>
        <v>#NAME?</v>
      </c>
      <c r="S1287" s="4" t="e">
        <f t="shared" si="356"/>
        <v>#NAME?</v>
      </c>
      <c r="T1287" s="4" t="e">
        <f t="shared" si="357"/>
        <v>#NAME?</v>
      </c>
      <c r="U1287" s="4" t="e">
        <f t="shared" si="358"/>
        <v>#NAME?</v>
      </c>
      <c r="V1287" s="2"/>
      <c r="X1287" s="2"/>
      <c r="AC1287" s="2"/>
      <c r="AD1287" s="2"/>
    </row>
    <row r="1288" spans="1:30">
      <c r="A1288" s="1" t="str">
        <f t="shared" si="344"/>
        <v>-ny- : [naɪ]</v>
      </c>
      <c r="B1288" s="1">
        <f t="shared" si="345"/>
        <v>0</v>
      </c>
      <c r="C1288" s="1">
        <f t="shared" si="345"/>
        <v>0</v>
      </c>
      <c r="D1288" s="1">
        <f t="shared" si="345"/>
        <v>1</v>
      </c>
      <c r="E1288" s="7">
        <v>2</v>
      </c>
      <c r="F1288" s="9" t="s">
        <v>1762</v>
      </c>
      <c r="G1288" s="3" t="e">
        <f t="shared" si="346"/>
        <v>#NAME?</v>
      </c>
      <c r="H1288" s="1" t="str">
        <f t="shared" si="347"/>
        <v>naɪ</v>
      </c>
      <c r="I1288" s="1" t="str">
        <f t="shared" si="348"/>
        <v>ny</v>
      </c>
      <c r="J1288" s="10">
        <f t="shared" si="349"/>
        <v>3</v>
      </c>
      <c r="K1288" s="1">
        <f t="shared" si="350"/>
        <v>2</v>
      </c>
      <c r="L1288" s="10">
        <f t="shared" si="351"/>
        <v>3</v>
      </c>
      <c r="M1288" s="1" t="str">
        <f t="shared" si="352"/>
        <v>-ny-</v>
      </c>
      <c r="N1288" s="1" t="str">
        <f t="shared" si="353"/>
        <v>[naɪ]</v>
      </c>
      <c r="O1288" s="3" t="e" cm="1">
        <f t="array" ref="O1288">SUM(_xlfn._xlws.FILTER($G$2:$G$2454,_xlfn.MAP($M$2:$M$2454,_xlfn.LAMBDA(_xlpm.x,_xlpm.x=$M1288))))</f>
        <v>#NAME?</v>
      </c>
      <c r="P1288" s="4" t="e">
        <f t="shared" si="354"/>
        <v>#NAME?</v>
      </c>
      <c r="Q1288" s="6" t="e" cm="1">
        <f t="array" ref="Q1288">SUM(_xlfn._xlws.FILTER($G$2:$G$2454,_xlfn.MAP($N$2:$N$2454,_xlfn.LAMBDA(_xlpm.x,_xlpm.x=$N1288))))</f>
        <v>#NAME?</v>
      </c>
      <c r="R1288" s="4" t="e">
        <f t="shared" si="355"/>
        <v>#NAME?</v>
      </c>
      <c r="S1288" s="4" t="e">
        <f t="shared" si="356"/>
        <v>#NAME?</v>
      </c>
      <c r="T1288" s="4" t="e">
        <f t="shared" si="357"/>
        <v>#NAME?</v>
      </c>
      <c r="U1288" s="4" t="e">
        <f t="shared" si="358"/>
        <v>#NAME?</v>
      </c>
      <c r="V1288" s="2"/>
      <c r="X1288" s="2"/>
      <c r="AC1288" s="2"/>
      <c r="AD1288" s="2"/>
    </row>
    <row r="1289" spans="1:30">
      <c r="A1289" s="1" t="str">
        <f t="shared" si="344"/>
        <v>-ea- : [i]</v>
      </c>
      <c r="B1289" s="1">
        <f t="shared" si="345"/>
        <v>0</v>
      </c>
      <c r="C1289" s="1">
        <f t="shared" si="345"/>
        <v>0</v>
      </c>
      <c r="D1289" s="1">
        <f t="shared" si="345"/>
        <v>0</v>
      </c>
      <c r="E1289" s="7">
        <v>10</v>
      </c>
      <c r="F1289" s="9" t="s">
        <v>72</v>
      </c>
      <c r="G1289" s="3" t="e">
        <f t="shared" si="346"/>
        <v>#NAME?</v>
      </c>
      <c r="H1289" s="4" t="str">
        <f t="shared" si="347"/>
        <v>i</v>
      </c>
      <c r="I1289" s="4" t="str">
        <f t="shared" si="348"/>
        <v>ea</v>
      </c>
      <c r="J1289" s="10">
        <f t="shared" si="349"/>
        <v>1</v>
      </c>
      <c r="K1289" s="1">
        <f t="shared" si="350"/>
        <v>2</v>
      </c>
      <c r="L1289" s="10">
        <f t="shared" si="351"/>
        <v>2</v>
      </c>
      <c r="M1289" s="1" t="str">
        <f t="shared" si="352"/>
        <v>-ea-</v>
      </c>
      <c r="N1289" s="1" t="str">
        <f t="shared" si="353"/>
        <v>[i]</v>
      </c>
      <c r="O1289" s="3" t="e" cm="1">
        <f t="array" ref="O1289">SUM(_xlfn._xlws.FILTER($G$2:$G$2454,_xlfn.MAP($M$2:$M$2454,_xlfn.LAMBDA(_xlpm.x,_xlpm.x=$M1289))))</f>
        <v>#NAME?</v>
      </c>
      <c r="P1289" s="4" t="e">
        <f t="shared" si="354"/>
        <v>#NAME?</v>
      </c>
      <c r="Q1289" s="6" t="e" cm="1">
        <f t="array" ref="Q1289">SUM(_xlfn._xlws.FILTER($G$2:$G$2454,_xlfn.MAP($N$2:$N$2454,_xlfn.LAMBDA(_xlpm.x,_xlpm.x=$N1289))))</f>
        <v>#NAME?</v>
      </c>
      <c r="R1289" s="4" t="e">
        <f t="shared" si="355"/>
        <v>#NAME?</v>
      </c>
      <c r="S1289" s="4" t="e">
        <f t="shared" si="356"/>
        <v>#NAME?</v>
      </c>
      <c r="T1289" s="4" t="e">
        <f t="shared" si="357"/>
        <v>#NAME?</v>
      </c>
      <c r="U1289" s="4" t="e">
        <f t="shared" si="358"/>
        <v>#NAME?</v>
      </c>
      <c r="V1289" s="2"/>
      <c r="X1289" s="2"/>
      <c r="AC1289" s="2"/>
      <c r="AD1289" s="2"/>
    </row>
    <row r="1290" spans="1:30">
      <c r="A1290" s="1" t="str">
        <f t="shared" si="344"/>
        <v>-lu- : [lɑ]</v>
      </c>
      <c r="B1290" s="1">
        <f t="shared" si="345"/>
        <v>0</v>
      </c>
      <c r="C1290" s="1">
        <f t="shared" si="345"/>
        <v>0</v>
      </c>
      <c r="D1290" s="1">
        <f t="shared" si="345"/>
        <v>0</v>
      </c>
      <c r="E1290" s="7">
        <v>1</v>
      </c>
      <c r="F1290" s="9" t="s">
        <v>2091</v>
      </c>
      <c r="G1290" s="3" t="e">
        <f t="shared" si="346"/>
        <v>#NAME?</v>
      </c>
      <c r="H1290" s="4" t="str">
        <f t="shared" si="347"/>
        <v>lɑ</v>
      </c>
      <c r="I1290" s="4" t="str">
        <f t="shared" si="348"/>
        <v>lu</v>
      </c>
      <c r="J1290" s="10">
        <f t="shared" si="349"/>
        <v>2</v>
      </c>
      <c r="K1290" s="1">
        <f t="shared" si="350"/>
        <v>2</v>
      </c>
      <c r="L1290" s="10">
        <f t="shared" si="351"/>
        <v>2</v>
      </c>
      <c r="M1290" s="1" t="str">
        <f t="shared" si="352"/>
        <v>-lu-</v>
      </c>
      <c r="N1290" s="1" t="str">
        <f t="shared" si="353"/>
        <v>[lɑ]</v>
      </c>
      <c r="O1290" s="3" t="e" cm="1">
        <f t="array" ref="O1290">SUM(_xlfn._xlws.FILTER($G$2:$G$2454,_xlfn.MAP($M$2:$M$2454,_xlfn.LAMBDA(_xlpm.x,_xlpm.x=$M1290))))</f>
        <v>#NAME?</v>
      </c>
      <c r="P1290" s="4" t="e">
        <f t="shared" si="354"/>
        <v>#NAME?</v>
      </c>
      <c r="Q1290" s="6" t="e" cm="1">
        <f t="array" ref="Q1290">SUM(_xlfn._xlws.FILTER($G$2:$G$2454,_xlfn.MAP($N$2:$N$2454,_xlfn.LAMBDA(_xlpm.x,_xlpm.x=$N1290))))</f>
        <v>#NAME?</v>
      </c>
      <c r="R1290" s="4" t="e">
        <f t="shared" si="355"/>
        <v>#NAME?</v>
      </c>
      <c r="S1290" s="4" t="e">
        <f t="shared" si="356"/>
        <v>#NAME?</v>
      </c>
      <c r="T1290" s="4" t="e">
        <f t="shared" si="357"/>
        <v>#NAME?</v>
      </c>
      <c r="U1290" s="4" t="e">
        <f t="shared" si="358"/>
        <v>#NAME?</v>
      </c>
      <c r="V1290" s="2"/>
      <c r="X1290" s="2"/>
      <c r="AC1290" s="2"/>
      <c r="AD1290" s="2"/>
    </row>
    <row r="1291" spans="1:30">
      <c r="A1291" s="1" t="str">
        <f t="shared" si="344"/>
        <v>-rk- : [ɹk]</v>
      </c>
      <c r="B1291" s="1">
        <f t="shared" si="345"/>
        <v>1</v>
      </c>
      <c r="C1291" s="1">
        <f t="shared" si="345"/>
        <v>0</v>
      </c>
      <c r="D1291" s="1">
        <f t="shared" si="345"/>
        <v>0</v>
      </c>
      <c r="E1291" s="7">
        <v>15</v>
      </c>
      <c r="F1291" s="9" t="s">
        <v>366</v>
      </c>
      <c r="G1291" s="3" t="e">
        <f t="shared" si="346"/>
        <v>#NAME?</v>
      </c>
      <c r="H1291" s="4" t="str">
        <f t="shared" si="347"/>
        <v>ɹk</v>
      </c>
      <c r="I1291" s="4" t="str">
        <f t="shared" si="348"/>
        <v>rk</v>
      </c>
      <c r="J1291" s="10">
        <f t="shared" si="349"/>
        <v>2</v>
      </c>
      <c r="K1291" s="1">
        <f t="shared" si="350"/>
        <v>2</v>
      </c>
      <c r="L1291" s="10">
        <f t="shared" si="351"/>
        <v>2</v>
      </c>
      <c r="M1291" s="1" t="str">
        <f t="shared" si="352"/>
        <v>-rk-</v>
      </c>
      <c r="N1291" s="1" t="str">
        <f t="shared" si="353"/>
        <v>[ɹk]</v>
      </c>
      <c r="O1291" s="3" t="e" cm="1">
        <f t="array" ref="O1291">SUM(_xlfn._xlws.FILTER($G$2:$G$2454,_xlfn.MAP($M$2:$M$2454,_xlfn.LAMBDA(_xlpm.x,_xlpm.x=$M1291))))</f>
        <v>#NAME?</v>
      </c>
      <c r="P1291" s="4" t="e">
        <f t="shared" si="354"/>
        <v>#NAME?</v>
      </c>
      <c r="Q1291" s="6" t="e" cm="1">
        <f t="array" ref="Q1291">SUM(_xlfn._xlws.FILTER($G$2:$G$2454,_xlfn.MAP($N$2:$N$2454,_xlfn.LAMBDA(_xlpm.x,_xlpm.x=$N1291))))</f>
        <v>#NAME?</v>
      </c>
      <c r="R1291" s="4" t="e">
        <f t="shared" si="355"/>
        <v>#NAME?</v>
      </c>
      <c r="S1291" s="4" t="e">
        <f t="shared" si="356"/>
        <v>#NAME?</v>
      </c>
      <c r="T1291" s="4" t="e">
        <f t="shared" si="357"/>
        <v>#NAME?</v>
      </c>
      <c r="U1291" s="4" t="e">
        <f t="shared" si="358"/>
        <v>#NAME?</v>
      </c>
      <c r="V1291" s="2"/>
      <c r="X1291" s="2"/>
      <c r="AC1291" s="2"/>
      <c r="AD1291" s="2"/>
    </row>
    <row r="1292" spans="1:30">
      <c r="A1292" s="1" t="str">
        <f t="shared" si="344"/>
        <v>-pre- : [pɹə]</v>
      </c>
      <c r="B1292" s="1">
        <f t="shared" si="345"/>
        <v>0</v>
      </c>
      <c r="C1292" s="1">
        <f t="shared" si="345"/>
        <v>0</v>
      </c>
      <c r="D1292" s="1">
        <f t="shared" si="345"/>
        <v>0</v>
      </c>
      <c r="E1292" s="7">
        <v>4</v>
      </c>
      <c r="F1292" s="9" t="s">
        <v>1366</v>
      </c>
      <c r="G1292" s="3" t="e">
        <f t="shared" si="346"/>
        <v>#NAME?</v>
      </c>
      <c r="H1292" s="4" t="str">
        <f t="shared" si="347"/>
        <v>pɹə</v>
      </c>
      <c r="I1292" s="4" t="str">
        <f t="shared" si="348"/>
        <v>pre</v>
      </c>
      <c r="J1292" s="10">
        <f t="shared" si="349"/>
        <v>3</v>
      </c>
      <c r="K1292" s="1">
        <f t="shared" si="350"/>
        <v>3</v>
      </c>
      <c r="L1292" s="10">
        <f t="shared" si="351"/>
        <v>3</v>
      </c>
      <c r="M1292" s="1" t="str">
        <f t="shared" si="352"/>
        <v>-pre-</v>
      </c>
      <c r="N1292" s="1" t="str">
        <f t="shared" si="353"/>
        <v>[pɹə]</v>
      </c>
      <c r="O1292" s="3" t="e" cm="1">
        <f t="array" ref="O1292">SUM(_xlfn._xlws.FILTER($G$2:$G$2454,_xlfn.MAP($M$2:$M$2454,_xlfn.LAMBDA(_xlpm.x,_xlpm.x=$M1292))))</f>
        <v>#NAME?</v>
      </c>
      <c r="P1292" s="4" t="e">
        <f t="shared" si="354"/>
        <v>#NAME?</v>
      </c>
      <c r="Q1292" s="6" t="e" cm="1">
        <f t="array" ref="Q1292">SUM(_xlfn._xlws.FILTER($G$2:$G$2454,_xlfn.MAP($N$2:$N$2454,_xlfn.LAMBDA(_xlpm.x,_xlpm.x=$N1292))))</f>
        <v>#NAME?</v>
      </c>
      <c r="R1292" s="4" t="e">
        <f t="shared" si="355"/>
        <v>#NAME?</v>
      </c>
      <c r="S1292" s="4" t="e">
        <f t="shared" si="356"/>
        <v>#NAME?</v>
      </c>
      <c r="T1292" s="4" t="e">
        <f t="shared" si="357"/>
        <v>#NAME?</v>
      </c>
      <c r="U1292" s="4" t="e">
        <f t="shared" si="358"/>
        <v>#NAME?</v>
      </c>
      <c r="V1292" s="2"/>
      <c r="X1292" s="2"/>
      <c r="AC1292" s="2"/>
      <c r="AD1292" s="2"/>
    </row>
    <row r="1293" spans="1:30">
      <c r="A1293" s="1" t="str">
        <f t="shared" si="344"/>
        <v>-nk- : [ŋk]</v>
      </c>
      <c r="B1293" s="1">
        <f t="shared" si="345"/>
        <v>0</v>
      </c>
      <c r="C1293" s="1">
        <f t="shared" si="345"/>
        <v>0</v>
      </c>
      <c r="D1293" s="1">
        <f t="shared" si="345"/>
        <v>0</v>
      </c>
      <c r="E1293" s="7">
        <v>13</v>
      </c>
      <c r="F1293" s="9" t="s">
        <v>377</v>
      </c>
      <c r="G1293" s="3" t="e">
        <f t="shared" si="346"/>
        <v>#NAME?</v>
      </c>
      <c r="H1293" s="4" t="str">
        <f t="shared" si="347"/>
        <v>ŋk</v>
      </c>
      <c r="I1293" s="4" t="str">
        <f t="shared" si="348"/>
        <v>nk</v>
      </c>
      <c r="J1293" s="10">
        <f t="shared" si="349"/>
        <v>2</v>
      </c>
      <c r="K1293" s="1">
        <f t="shared" si="350"/>
        <v>2</v>
      </c>
      <c r="L1293" s="10">
        <f t="shared" si="351"/>
        <v>2</v>
      </c>
      <c r="M1293" s="1" t="str">
        <f t="shared" si="352"/>
        <v>-nk-</v>
      </c>
      <c r="N1293" s="1" t="str">
        <f t="shared" si="353"/>
        <v>[ŋk]</v>
      </c>
      <c r="O1293" s="3" t="e" cm="1">
        <f t="array" ref="O1293">SUM(_xlfn._xlws.FILTER($G$2:$G$2454,_xlfn.MAP($M$2:$M$2454,_xlfn.LAMBDA(_xlpm.x,_xlpm.x=$M1293))))</f>
        <v>#NAME?</v>
      </c>
      <c r="P1293" s="4" t="e">
        <f t="shared" si="354"/>
        <v>#NAME?</v>
      </c>
      <c r="Q1293" s="6" t="e" cm="1">
        <f t="array" ref="Q1293">SUM(_xlfn._xlws.FILTER($G$2:$G$2454,_xlfn.MAP($N$2:$N$2454,_xlfn.LAMBDA(_xlpm.x,_xlpm.x=$N1293))))</f>
        <v>#NAME?</v>
      </c>
      <c r="R1293" s="4" t="e">
        <f t="shared" si="355"/>
        <v>#NAME?</v>
      </c>
      <c r="S1293" s="4" t="e">
        <f t="shared" si="356"/>
        <v>#NAME?</v>
      </c>
      <c r="T1293" s="4" t="e">
        <f t="shared" si="357"/>
        <v>#NAME?</v>
      </c>
      <c r="U1293" s="4" t="e">
        <f t="shared" si="358"/>
        <v>#NAME?</v>
      </c>
      <c r="V1293" s="2"/>
      <c r="X1293" s="2"/>
      <c r="AC1293" s="2"/>
      <c r="AD1293" s="2"/>
    </row>
    <row r="1294" spans="1:30">
      <c r="A1294" s="1" t="str">
        <f t="shared" si="344"/>
        <v>-nts- : [nts]</v>
      </c>
      <c r="B1294" s="1">
        <f t="shared" si="345"/>
        <v>0</v>
      </c>
      <c r="C1294" s="1">
        <f t="shared" si="345"/>
        <v>0</v>
      </c>
      <c r="D1294" s="1">
        <f t="shared" si="345"/>
        <v>1</v>
      </c>
      <c r="E1294" s="7">
        <v>13</v>
      </c>
      <c r="F1294" s="9" t="s">
        <v>198</v>
      </c>
      <c r="G1294" s="3" t="e">
        <f t="shared" si="346"/>
        <v>#NAME?</v>
      </c>
      <c r="H1294" s="4" t="str">
        <f t="shared" si="347"/>
        <v>nts</v>
      </c>
      <c r="I1294" s="4" t="str">
        <f t="shared" si="348"/>
        <v>nts</v>
      </c>
      <c r="J1294" s="10">
        <f t="shared" si="349"/>
        <v>3</v>
      </c>
      <c r="K1294" s="1">
        <f t="shared" si="350"/>
        <v>3</v>
      </c>
      <c r="L1294" s="10">
        <f t="shared" si="351"/>
        <v>3</v>
      </c>
      <c r="M1294" s="1" t="str">
        <f t="shared" si="352"/>
        <v>-nts-</v>
      </c>
      <c r="N1294" s="1" t="str">
        <f t="shared" si="353"/>
        <v>[nts]</v>
      </c>
      <c r="O1294" s="3" t="e" cm="1">
        <f t="array" ref="O1294">SUM(_xlfn._xlws.FILTER($G$2:$G$2454,_xlfn.MAP($M$2:$M$2454,_xlfn.LAMBDA(_xlpm.x,_xlpm.x=$M1294))))</f>
        <v>#NAME?</v>
      </c>
      <c r="P1294" s="4" t="e">
        <f t="shared" si="354"/>
        <v>#NAME?</v>
      </c>
      <c r="Q1294" s="6" t="e" cm="1">
        <f t="array" ref="Q1294">SUM(_xlfn._xlws.FILTER($G$2:$G$2454,_xlfn.MAP($N$2:$N$2454,_xlfn.LAMBDA(_xlpm.x,_xlpm.x=$N1294))))</f>
        <v>#NAME?</v>
      </c>
      <c r="R1294" s="4" t="e">
        <f t="shared" si="355"/>
        <v>#NAME?</v>
      </c>
      <c r="S1294" s="4" t="e">
        <f t="shared" si="356"/>
        <v>#NAME?</v>
      </c>
      <c r="T1294" s="4" t="e">
        <f t="shared" si="357"/>
        <v>#NAME?</v>
      </c>
      <c r="U1294" s="4" t="e">
        <f t="shared" si="358"/>
        <v>#NAME?</v>
      </c>
      <c r="V1294" s="2"/>
      <c r="X1294" s="2"/>
      <c r="AC1294" s="2"/>
      <c r="AD1294" s="2"/>
    </row>
    <row r="1295" spans="1:30">
      <c r="A1295" s="1" t="str">
        <f t="shared" si="344"/>
        <v>-pe- : [pə]</v>
      </c>
      <c r="B1295" s="1">
        <f t="shared" si="345"/>
        <v>0</v>
      </c>
      <c r="C1295" s="1">
        <f t="shared" si="345"/>
        <v>0</v>
      </c>
      <c r="D1295" s="1">
        <f t="shared" si="345"/>
        <v>0</v>
      </c>
      <c r="E1295" s="7">
        <v>29</v>
      </c>
      <c r="F1295" s="9" t="s">
        <v>501</v>
      </c>
      <c r="G1295" s="3" t="e">
        <f t="shared" si="346"/>
        <v>#NAME?</v>
      </c>
      <c r="H1295" s="4" t="str">
        <f t="shared" si="347"/>
        <v>pə</v>
      </c>
      <c r="I1295" s="4" t="str">
        <f t="shared" si="348"/>
        <v>pe</v>
      </c>
      <c r="J1295" s="10">
        <f t="shared" si="349"/>
        <v>2</v>
      </c>
      <c r="K1295" s="1">
        <f t="shared" si="350"/>
        <v>2</v>
      </c>
      <c r="L1295" s="10">
        <f t="shared" si="351"/>
        <v>2</v>
      </c>
      <c r="M1295" s="1" t="str">
        <f t="shared" si="352"/>
        <v>-pe-</v>
      </c>
      <c r="N1295" s="1" t="str">
        <f t="shared" si="353"/>
        <v>[pə]</v>
      </c>
      <c r="O1295" s="3" t="e" cm="1">
        <f t="array" ref="O1295">SUM(_xlfn._xlws.FILTER($G$2:$G$2454,_xlfn.MAP($M$2:$M$2454,_xlfn.LAMBDA(_xlpm.x,_xlpm.x=$M1295))))</f>
        <v>#NAME?</v>
      </c>
      <c r="P1295" s="4" t="e">
        <f t="shared" si="354"/>
        <v>#NAME?</v>
      </c>
      <c r="Q1295" s="6" t="e" cm="1">
        <f t="array" ref="Q1295">SUM(_xlfn._xlws.FILTER($G$2:$G$2454,_xlfn.MAP($N$2:$N$2454,_xlfn.LAMBDA(_xlpm.x,_xlpm.x=$N1295))))</f>
        <v>#NAME?</v>
      </c>
      <c r="R1295" s="4" t="e">
        <f t="shared" si="355"/>
        <v>#NAME?</v>
      </c>
      <c r="S1295" s="4" t="e">
        <f t="shared" si="356"/>
        <v>#NAME?</v>
      </c>
      <c r="T1295" s="4" t="e">
        <f t="shared" si="357"/>
        <v>#NAME?</v>
      </c>
      <c r="U1295" s="4" t="e">
        <f t="shared" si="358"/>
        <v>#NAME?</v>
      </c>
      <c r="V1295" s="2"/>
      <c r="X1295" s="2"/>
      <c r="AC1295" s="2"/>
      <c r="AD1295" s="2"/>
    </row>
    <row r="1296" spans="1:30">
      <c r="A1296" s="1" t="str">
        <f t="shared" si="344"/>
        <v>-pi- : [pɪ]</v>
      </c>
      <c r="B1296" s="1">
        <f t="shared" si="345"/>
        <v>0</v>
      </c>
      <c r="C1296" s="1">
        <f t="shared" si="345"/>
        <v>0</v>
      </c>
      <c r="D1296" s="1">
        <f t="shared" si="345"/>
        <v>0</v>
      </c>
      <c r="E1296" s="7">
        <v>26</v>
      </c>
      <c r="F1296" s="9" t="s">
        <v>395</v>
      </c>
      <c r="G1296" s="3" t="e">
        <f t="shared" si="346"/>
        <v>#NAME?</v>
      </c>
      <c r="H1296" s="4" t="str">
        <f t="shared" si="347"/>
        <v>pɪ</v>
      </c>
      <c r="I1296" s="4" t="str">
        <f t="shared" si="348"/>
        <v>pi</v>
      </c>
      <c r="J1296" s="10">
        <f t="shared" si="349"/>
        <v>2</v>
      </c>
      <c r="K1296" s="1">
        <f t="shared" si="350"/>
        <v>2</v>
      </c>
      <c r="L1296" s="10">
        <f t="shared" si="351"/>
        <v>2</v>
      </c>
      <c r="M1296" s="1" t="str">
        <f t="shared" si="352"/>
        <v>-pi-</v>
      </c>
      <c r="N1296" s="1" t="str">
        <f t="shared" si="353"/>
        <v>[pɪ]</v>
      </c>
      <c r="O1296" s="3" t="e" cm="1">
        <f t="array" ref="O1296">SUM(_xlfn._xlws.FILTER($G$2:$G$2454,_xlfn.MAP($M$2:$M$2454,_xlfn.LAMBDA(_xlpm.x,_xlpm.x=$M1296))))</f>
        <v>#NAME?</v>
      </c>
      <c r="P1296" s="4" t="e">
        <f t="shared" si="354"/>
        <v>#NAME?</v>
      </c>
      <c r="Q1296" s="6" t="e" cm="1">
        <f t="array" ref="Q1296">SUM(_xlfn._xlws.FILTER($G$2:$G$2454,_xlfn.MAP($N$2:$N$2454,_xlfn.LAMBDA(_xlpm.x,_xlpm.x=$N1296))))</f>
        <v>#NAME?</v>
      </c>
      <c r="R1296" s="4" t="e">
        <f t="shared" si="355"/>
        <v>#NAME?</v>
      </c>
      <c r="S1296" s="4" t="e">
        <f t="shared" si="356"/>
        <v>#NAME?</v>
      </c>
      <c r="T1296" s="4" t="e">
        <f t="shared" si="357"/>
        <v>#NAME?</v>
      </c>
      <c r="U1296" s="4" t="e">
        <f t="shared" si="358"/>
        <v>#NAME?</v>
      </c>
      <c r="V1296" s="2"/>
      <c r="X1296" s="2"/>
      <c r="AC1296" s="2"/>
      <c r="AD1296" s="2"/>
    </row>
    <row r="1297" spans="1:30">
      <c r="A1297" s="1" t="str">
        <f t="shared" si="344"/>
        <v>-nsi- : [nsə]</v>
      </c>
      <c r="B1297" s="1">
        <f t="shared" si="345"/>
        <v>0</v>
      </c>
      <c r="C1297" s="1">
        <f t="shared" si="345"/>
        <v>0</v>
      </c>
      <c r="D1297" s="1">
        <f t="shared" si="345"/>
        <v>1</v>
      </c>
      <c r="E1297" s="7">
        <v>1</v>
      </c>
      <c r="F1297" s="9" t="s">
        <v>1718</v>
      </c>
      <c r="G1297" s="3" t="e">
        <f t="shared" si="346"/>
        <v>#NAME?</v>
      </c>
      <c r="H1297" s="1" t="str">
        <f t="shared" si="347"/>
        <v>nsə</v>
      </c>
      <c r="I1297" s="1" t="str">
        <f t="shared" si="348"/>
        <v>nsi</v>
      </c>
      <c r="J1297" s="10">
        <f t="shared" si="349"/>
        <v>3</v>
      </c>
      <c r="K1297" s="1">
        <f t="shared" si="350"/>
        <v>3</v>
      </c>
      <c r="L1297" s="10">
        <f t="shared" si="351"/>
        <v>3</v>
      </c>
      <c r="M1297" s="1" t="str">
        <f t="shared" si="352"/>
        <v>-nsi-</v>
      </c>
      <c r="N1297" s="1" t="str">
        <f t="shared" si="353"/>
        <v>[nsə]</v>
      </c>
      <c r="O1297" s="3" t="e" cm="1">
        <f t="array" ref="O1297">SUM(_xlfn._xlws.FILTER($G$2:$G$2454,_xlfn.MAP($M$2:$M$2454,_xlfn.LAMBDA(_xlpm.x,_xlpm.x=$M1297))))</f>
        <v>#NAME?</v>
      </c>
      <c r="P1297" s="4" t="e">
        <f t="shared" si="354"/>
        <v>#NAME?</v>
      </c>
      <c r="Q1297" s="6" t="e" cm="1">
        <f t="array" ref="Q1297">SUM(_xlfn._xlws.FILTER($G$2:$G$2454,_xlfn.MAP($N$2:$N$2454,_xlfn.LAMBDA(_xlpm.x,_xlpm.x=$N1297))))</f>
        <v>#NAME?</v>
      </c>
      <c r="R1297" s="4" t="e">
        <f t="shared" si="355"/>
        <v>#NAME?</v>
      </c>
      <c r="S1297" s="4" t="e">
        <f t="shared" si="356"/>
        <v>#NAME?</v>
      </c>
      <c r="T1297" s="4" t="e">
        <f t="shared" si="357"/>
        <v>#NAME?</v>
      </c>
      <c r="U1297" s="4" t="e">
        <f t="shared" si="358"/>
        <v>#NAME?</v>
      </c>
      <c r="V1297" s="2"/>
      <c r="X1297" s="2"/>
      <c r="AC1297" s="2"/>
      <c r="AD1297" s="2"/>
    </row>
    <row r="1298" spans="1:30">
      <c r="A1298" s="1" t="str">
        <f t="shared" si="344"/>
        <v>-se- : [z]</v>
      </c>
      <c r="B1298" s="1">
        <f t="shared" si="345"/>
        <v>0</v>
      </c>
      <c r="C1298" s="1">
        <f t="shared" si="345"/>
        <v>0</v>
      </c>
      <c r="D1298" s="1">
        <f t="shared" si="345"/>
        <v>0</v>
      </c>
      <c r="E1298" s="7">
        <v>42</v>
      </c>
      <c r="F1298" s="9" t="s">
        <v>322</v>
      </c>
      <c r="G1298" s="3" t="e">
        <f t="shared" si="346"/>
        <v>#NAME?</v>
      </c>
      <c r="H1298" s="4" t="str">
        <f t="shared" si="347"/>
        <v>z</v>
      </c>
      <c r="I1298" s="4" t="str">
        <f t="shared" si="348"/>
        <v>se</v>
      </c>
      <c r="J1298" s="10">
        <f t="shared" si="349"/>
        <v>1</v>
      </c>
      <c r="K1298" s="1">
        <f t="shared" si="350"/>
        <v>2</v>
      </c>
      <c r="L1298" s="10">
        <f t="shared" si="351"/>
        <v>2</v>
      </c>
      <c r="M1298" s="1" t="str">
        <f t="shared" si="352"/>
        <v>-se-</v>
      </c>
      <c r="N1298" s="1" t="str">
        <f t="shared" si="353"/>
        <v>[z]</v>
      </c>
      <c r="O1298" s="3" t="e" cm="1">
        <f t="array" ref="O1298">SUM(_xlfn._xlws.FILTER($G$2:$G$2454,_xlfn.MAP($M$2:$M$2454,_xlfn.LAMBDA(_xlpm.x,_xlpm.x=$M1298))))</f>
        <v>#NAME?</v>
      </c>
      <c r="P1298" s="4" t="e">
        <f t="shared" si="354"/>
        <v>#NAME?</v>
      </c>
      <c r="Q1298" s="6" t="e" cm="1">
        <f t="array" ref="Q1298">SUM(_xlfn._xlws.FILTER($G$2:$G$2454,_xlfn.MAP($N$2:$N$2454,_xlfn.LAMBDA(_xlpm.x,_xlpm.x=$N1298))))</f>
        <v>#NAME?</v>
      </c>
      <c r="R1298" s="4" t="e">
        <f t="shared" si="355"/>
        <v>#NAME?</v>
      </c>
      <c r="S1298" s="4" t="e">
        <f t="shared" si="356"/>
        <v>#NAME?</v>
      </c>
      <c r="T1298" s="4" t="e">
        <f t="shared" si="357"/>
        <v>#NAME?</v>
      </c>
      <c r="U1298" s="4" t="e">
        <f t="shared" si="358"/>
        <v>#NAME?</v>
      </c>
      <c r="V1298" s="2"/>
      <c r="X1298" s="2"/>
      <c r="AC1298" s="2"/>
      <c r="AD1298" s="2"/>
    </row>
    <row r="1299" spans="1:30">
      <c r="A1299" s="1" t="str">
        <f t="shared" si="344"/>
        <v>-ri- : [ɹə]</v>
      </c>
      <c r="B1299" s="1">
        <f t="shared" si="345"/>
        <v>1</v>
      </c>
      <c r="C1299" s="1">
        <f t="shared" si="345"/>
        <v>0</v>
      </c>
      <c r="D1299" s="1">
        <f t="shared" si="345"/>
        <v>0</v>
      </c>
      <c r="E1299" s="7">
        <v>9</v>
      </c>
      <c r="F1299" s="9" t="s">
        <v>1347</v>
      </c>
      <c r="G1299" s="3" t="e">
        <f t="shared" si="346"/>
        <v>#NAME?</v>
      </c>
      <c r="H1299" s="4" t="str">
        <f t="shared" si="347"/>
        <v>ɹə</v>
      </c>
      <c r="I1299" s="4" t="str">
        <f t="shared" si="348"/>
        <v>ri</v>
      </c>
      <c r="J1299" s="10">
        <f t="shared" si="349"/>
        <v>2</v>
      </c>
      <c r="K1299" s="1">
        <f t="shared" si="350"/>
        <v>2</v>
      </c>
      <c r="L1299" s="10">
        <f t="shared" si="351"/>
        <v>2</v>
      </c>
      <c r="M1299" s="1" t="str">
        <f t="shared" si="352"/>
        <v>-ri-</v>
      </c>
      <c r="N1299" s="1" t="str">
        <f t="shared" si="353"/>
        <v>[ɹə]</v>
      </c>
      <c r="O1299" s="3" t="e" cm="1">
        <f t="array" ref="O1299">SUM(_xlfn._xlws.FILTER($G$2:$G$2454,_xlfn.MAP($M$2:$M$2454,_xlfn.LAMBDA(_xlpm.x,_xlpm.x=$M1299))))</f>
        <v>#NAME?</v>
      </c>
      <c r="P1299" s="4" t="e">
        <f t="shared" si="354"/>
        <v>#NAME?</v>
      </c>
      <c r="Q1299" s="6" t="e" cm="1">
        <f t="array" ref="Q1299">SUM(_xlfn._xlws.FILTER($G$2:$G$2454,_xlfn.MAP($N$2:$N$2454,_xlfn.LAMBDA(_xlpm.x,_xlpm.x=$N1299))))</f>
        <v>#NAME?</v>
      </c>
      <c r="R1299" s="4" t="e">
        <f t="shared" si="355"/>
        <v>#NAME?</v>
      </c>
      <c r="S1299" s="4" t="e">
        <f t="shared" si="356"/>
        <v>#NAME?</v>
      </c>
      <c r="T1299" s="4" t="e">
        <f t="shared" si="357"/>
        <v>#NAME?</v>
      </c>
      <c r="U1299" s="4" t="e">
        <f t="shared" si="358"/>
        <v>#NAME?</v>
      </c>
      <c r="V1299" s="2"/>
      <c r="X1299" s="2"/>
      <c r="AC1299" s="2"/>
      <c r="AD1299" s="2"/>
    </row>
    <row r="1300" spans="1:30">
      <c r="A1300" s="1" t="str">
        <f t="shared" si="344"/>
        <v>-da- : [dɛ]</v>
      </c>
      <c r="B1300" s="1">
        <f t="shared" si="345"/>
        <v>0</v>
      </c>
      <c r="C1300" s="1">
        <f t="shared" si="345"/>
        <v>0</v>
      </c>
      <c r="D1300" s="1">
        <f t="shared" si="345"/>
        <v>0</v>
      </c>
      <c r="E1300" s="7">
        <v>2</v>
      </c>
      <c r="F1300" s="9" t="s">
        <v>1691</v>
      </c>
      <c r="G1300" s="3" t="e">
        <f t="shared" si="346"/>
        <v>#NAME?</v>
      </c>
      <c r="H1300" s="4" t="str">
        <f t="shared" si="347"/>
        <v>dɛ</v>
      </c>
      <c r="I1300" s="4" t="str">
        <f t="shared" si="348"/>
        <v>da</v>
      </c>
      <c r="J1300" s="10">
        <f t="shared" si="349"/>
        <v>2</v>
      </c>
      <c r="K1300" s="1">
        <f t="shared" si="350"/>
        <v>2</v>
      </c>
      <c r="L1300" s="10">
        <f t="shared" si="351"/>
        <v>2</v>
      </c>
      <c r="M1300" s="1" t="str">
        <f t="shared" si="352"/>
        <v>-da-</v>
      </c>
      <c r="N1300" s="1" t="str">
        <f t="shared" si="353"/>
        <v>[dɛ]</v>
      </c>
      <c r="O1300" s="3" t="e" cm="1">
        <f t="array" ref="O1300">SUM(_xlfn._xlws.FILTER($G$2:$G$2454,_xlfn.MAP($M$2:$M$2454,_xlfn.LAMBDA(_xlpm.x,_xlpm.x=$M1300))))</f>
        <v>#NAME?</v>
      </c>
      <c r="P1300" s="4" t="e">
        <f t="shared" si="354"/>
        <v>#NAME?</v>
      </c>
      <c r="Q1300" s="6" t="e" cm="1">
        <f t="array" ref="Q1300">SUM(_xlfn._xlws.FILTER($G$2:$G$2454,_xlfn.MAP($N$2:$N$2454,_xlfn.LAMBDA(_xlpm.x,_xlpm.x=$N1300))))</f>
        <v>#NAME?</v>
      </c>
      <c r="R1300" s="4" t="e">
        <f t="shared" si="355"/>
        <v>#NAME?</v>
      </c>
      <c r="S1300" s="4" t="e">
        <f t="shared" si="356"/>
        <v>#NAME?</v>
      </c>
      <c r="T1300" s="4" t="e">
        <f t="shared" si="357"/>
        <v>#NAME?</v>
      </c>
      <c r="U1300" s="4" t="e">
        <f t="shared" si="358"/>
        <v>#NAME?</v>
      </c>
      <c r="V1300" s="2"/>
      <c r="X1300" s="2"/>
      <c r="AC1300" s="2"/>
      <c r="AD1300" s="2"/>
    </row>
    <row r="1301" spans="1:30">
      <c r="A1301" s="1" t="str">
        <f t="shared" si="344"/>
        <v>-whi- : [waɪ]</v>
      </c>
      <c r="B1301" s="1">
        <f t="shared" si="345"/>
        <v>0</v>
      </c>
      <c r="C1301" s="1">
        <f t="shared" si="345"/>
        <v>0</v>
      </c>
      <c r="D1301" s="1">
        <f t="shared" si="345"/>
        <v>0</v>
      </c>
      <c r="E1301" s="7">
        <v>5</v>
      </c>
      <c r="F1301" s="9" t="s">
        <v>1050</v>
      </c>
      <c r="G1301" s="3" t="e">
        <f t="shared" si="346"/>
        <v>#NAME?</v>
      </c>
      <c r="H1301" s="4" t="str">
        <f t="shared" si="347"/>
        <v>waɪ</v>
      </c>
      <c r="I1301" s="4" t="str">
        <f t="shared" si="348"/>
        <v>whi</v>
      </c>
      <c r="J1301" s="10">
        <f t="shared" si="349"/>
        <v>3</v>
      </c>
      <c r="K1301" s="1">
        <f t="shared" si="350"/>
        <v>3</v>
      </c>
      <c r="L1301" s="10">
        <f t="shared" si="351"/>
        <v>3</v>
      </c>
      <c r="M1301" s="1" t="str">
        <f t="shared" si="352"/>
        <v>-whi-</v>
      </c>
      <c r="N1301" s="1" t="str">
        <f t="shared" si="353"/>
        <v>[waɪ]</v>
      </c>
      <c r="O1301" s="3" t="e" cm="1">
        <f t="array" ref="O1301">SUM(_xlfn._xlws.FILTER($G$2:$G$2454,_xlfn.MAP($M$2:$M$2454,_xlfn.LAMBDA(_xlpm.x,_xlpm.x=$M1301))))</f>
        <v>#NAME?</v>
      </c>
      <c r="P1301" s="4" t="e">
        <f t="shared" si="354"/>
        <v>#NAME?</v>
      </c>
      <c r="Q1301" s="6" t="e" cm="1">
        <f t="array" ref="Q1301">SUM(_xlfn._xlws.FILTER($G$2:$G$2454,_xlfn.MAP($N$2:$N$2454,_xlfn.LAMBDA(_xlpm.x,_xlpm.x=$N1301))))</f>
        <v>#NAME?</v>
      </c>
      <c r="R1301" s="4" t="e">
        <f t="shared" si="355"/>
        <v>#NAME?</v>
      </c>
      <c r="S1301" s="4" t="e">
        <f t="shared" si="356"/>
        <v>#NAME?</v>
      </c>
      <c r="T1301" s="4" t="e">
        <f t="shared" si="357"/>
        <v>#NAME?</v>
      </c>
      <c r="U1301" s="4" t="e">
        <f t="shared" si="358"/>
        <v>#NAME?</v>
      </c>
      <c r="V1301" s="2"/>
      <c r="X1301" s="2"/>
      <c r="AC1301" s="2"/>
      <c r="AD1301" s="2"/>
    </row>
    <row r="1302" spans="1:30">
      <c r="A1302" s="1" t="str">
        <f t="shared" si="344"/>
        <v>-lti- : [ltɪ]</v>
      </c>
      <c r="B1302" s="1">
        <f t="shared" ref="B1302:D1321" si="359">_xlfn.LET(_xlpm.d,$F1302,_xlpm.k,_xlfn.CONCAT(LEFT(TRIM(B$1),1),"*"),COUNTIF(_xlpm.d,_xlpm.k))</f>
        <v>0</v>
      </c>
      <c r="C1302" s="1">
        <f t="shared" si="359"/>
        <v>0</v>
      </c>
      <c r="D1302" s="1">
        <f t="shared" si="359"/>
        <v>0</v>
      </c>
      <c r="E1302" s="7">
        <v>4</v>
      </c>
      <c r="F1302" s="9" t="s">
        <v>885</v>
      </c>
      <c r="G1302" s="3" t="e">
        <f t="shared" si="346"/>
        <v>#NAME?</v>
      </c>
      <c r="H1302" s="4" t="str">
        <f t="shared" si="347"/>
        <v>ltɪ</v>
      </c>
      <c r="I1302" s="4" t="str">
        <f t="shared" si="348"/>
        <v>lti</v>
      </c>
      <c r="J1302" s="10">
        <f t="shared" si="349"/>
        <v>3</v>
      </c>
      <c r="K1302" s="1">
        <f t="shared" si="350"/>
        <v>3</v>
      </c>
      <c r="L1302" s="10">
        <f t="shared" si="351"/>
        <v>3</v>
      </c>
      <c r="M1302" s="1" t="str">
        <f t="shared" si="352"/>
        <v>-lti-</v>
      </c>
      <c r="N1302" s="1" t="str">
        <f t="shared" si="353"/>
        <v>[ltɪ]</v>
      </c>
      <c r="O1302" s="3" t="e" cm="1">
        <f t="array" ref="O1302">SUM(_xlfn._xlws.FILTER($G$2:$G$2454,_xlfn.MAP($M$2:$M$2454,_xlfn.LAMBDA(_xlpm.x,_xlpm.x=$M1302))))</f>
        <v>#NAME?</v>
      </c>
      <c r="P1302" s="4" t="e">
        <f t="shared" si="354"/>
        <v>#NAME?</v>
      </c>
      <c r="Q1302" s="6" t="e" cm="1">
        <f t="array" ref="Q1302">SUM(_xlfn._xlws.FILTER($G$2:$G$2454,_xlfn.MAP($N$2:$N$2454,_xlfn.LAMBDA(_xlpm.x,_xlpm.x=$N1302))))</f>
        <v>#NAME?</v>
      </c>
      <c r="R1302" s="4" t="e">
        <f t="shared" si="355"/>
        <v>#NAME?</v>
      </c>
      <c r="S1302" s="4" t="e">
        <f t="shared" si="356"/>
        <v>#NAME?</v>
      </c>
      <c r="T1302" s="4" t="e">
        <f t="shared" si="357"/>
        <v>#NAME?</v>
      </c>
      <c r="U1302" s="4" t="e">
        <f t="shared" si="358"/>
        <v>#NAME?</v>
      </c>
      <c r="V1302" s="2"/>
      <c r="X1302" s="2"/>
      <c r="AC1302" s="2"/>
      <c r="AD1302" s="2"/>
    </row>
    <row r="1303" spans="1:30">
      <c r="A1303" s="1" t="str">
        <f t="shared" si="344"/>
        <v>-fe- : [fə]</v>
      </c>
      <c r="B1303" s="1">
        <f t="shared" si="359"/>
        <v>0</v>
      </c>
      <c r="C1303" s="1">
        <f t="shared" si="359"/>
        <v>0</v>
      </c>
      <c r="D1303" s="1">
        <f t="shared" si="359"/>
        <v>0</v>
      </c>
      <c r="E1303" s="7">
        <v>3</v>
      </c>
      <c r="F1303" s="9" t="s">
        <v>1594</v>
      </c>
      <c r="G1303" s="3" t="e">
        <f t="shared" si="346"/>
        <v>#NAME?</v>
      </c>
      <c r="H1303" s="1" t="str">
        <f t="shared" si="347"/>
        <v>fə</v>
      </c>
      <c r="I1303" s="1" t="str">
        <f t="shared" si="348"/>
        <v>fe</v>
      </c>
      <c r="J1303" s="10">
        <f t="shared" si="349"/>
        <v>2</v>
      </c>
      <c r="K1303" s="1">
        <f t="shared" si="350"/>
        <v>2</v>
      </c>
      <c r="L1303" s="10">
        <f t="shared" si="351"/>
        <v>2</v>
      </c>
      <c r="M1303" s="1" t="str">
        <f t="shared" si="352"/>
        <v>-fe-</v>
      </c>
      <c r="N1303" s="1" t="str">
        <f t="shared" si="353"/>
        <v>[fə]</v>
      </c>
      <c r="O1303" s="3" t="e" cm="1">
        <f t="array" ref="O1303">SUM(_xlfn._xlws.FILTER($G$2:$G$2454,_xlfn.MAP($M$2:$M$2454,_xlfn.LAMBDA(_xlpm.x,_xlpm.x=$M1303))))</f>
        <v>#NAME?</v>
      </c>
      <c r="P1303" s="4" t="e">
        <f t="shared" si="354"/>
        <v>#NAME?</v>
      </c>
      <c r="Q1303" s="6" t="e" cm="1">
        <f t="array" ref="Q1303">SUM(_xlfn._xlws.FILTER($G$2:$G$2454,_xlfn.MAP($N$2:$N$2454,_xlfn.LAMBDA(_xlpm.x,_xlpm.x=$N1303))))</f>
        <v>#NAME?</v>
      </c>
      <c r="R1303" s="4" t="e">
        <f t="shared" si="355"/>
        <v>#NAME?</v>
      </c>
      <c r="S1303" s="4" t="e">
        <f t="shared" si="356"/>
        <v>#NAME?</v>
      </c>
      <c r="T1303" s="4" t="e">
        <f t="shared" si="357"/>
        <v>#NAME?</v>
      </c>
      <c r="U1303" s="4" t="e">
        <f t="shared" si="358"/>
        <v>#NAME?</v>
      </c>
      <c r="V1303" s="2"/>
      <c r="X1303" s="2"/>
      <c r="AC1303" s="2"/>
      <c r="AD1303" s="2"/>
    </row>
    <row r="1304" spans="1:30">
      <c r="A1304" s="1" t="str">
        <f t="shared" si="344"/>
        <v>-ra- : [ɹə]</v>
      </c>
      <c r="B1304" s="1">
        <f t="shared" si="359"/>
        <v>1</v>
      </c>
      <c r="C1304" s="1">
        <f t="shared" si="359"/>
        <v>0</v>
      </c>
      <c r="D1304" s="1">
        <f t="shared" si="359"/>
        <v>0</v>
      </c>
      <c r="E1304" s="7">
        <v>35</v>
      </c>
      <c r="F1304" s="9" t="s">
        <v>547</v>
      </c>
      <c r="G1304" s="3" t="e">
        <f t="shared" si="346"/>
        <v>#NAME?</v>
      </c>
      <c r="H1304" s="4" t="str">
        <f t="shared" si="347"/>
        <v>ɹə</v>
      </c>
      <c r="I1304" s="4" t="str">
        <f t="shared" si="348"/>
        <v>ra</v>
      </c>
      <c r="J1304" s="10">
        <f t="shared" si="349"/>
        <v>2</v>
      </c>
      <c r="K1304" s="1">
        <f t="shared" si="350"/>
        <v>2</v>
      </c>
      <c r="L1304" s="10">
        <f t="shared" si="351"/>
        <v>2</v>
      </c>
      <c r="M1304" s="1" t="str">
        <f t="shared" si="352"/>
        <v>-ra-</v>
      </c>
      <c r="N1304" s="1" t="str">
        <f t="shared" si="353"/>
        <v>[ɹə]</v>
      </c>
      <c r="O1304" s="3" t="e" cm="1">
        <f t="array" ref="O1304">SUM(_xlfn._xlws.FILTER($G$2:$G$2454,_xlfn.MAP($M$2:$M$2454,_xlfn.LAMBDA(_xlpm.x,_xlpm.x=$M1304))))</f>
        <v>#NAME?</v>
      </c>
      <c r="P1304" s="4" t="e">
        <f t="shared" si="354"/>
        <v>#NAME?</v>
      </c>
      <c r="Q1304" s="6" t="e" cm="1">
        <f t="array" ref="Q1304">SUM(_xlfn._xlws.FILTER($G$2:$G$2454,_xlfn.MAP($N$2:$N$2454,_xlfn.LAMBDA(_xlpm.x,_xlpm.x=$N1304))))</f>
        <v>#NAME?</v>
      </c>
      <c r="R1304" s="4" t="e">
        <f t="shared" si="355"/>
        <v>#NAME?</v>
      </c>
      <c r="S1304" s="4" t="e">
        <f t="shared" si="356"/>
        <v>#NAME?</v>
      </c>
      <c r="T1304" s="4" t="e">
        <f t="shared" si="357"/>
        <v>#NAME?</v>
      </c>
      <c r="U1304" s="4" t="e">
        <f t="shared" si="358"/>
        <v>#NAME?</v>
      </c>
      <c r="V1304" s="2"/>
      <c r="X1304" s="2"/>
      <c r="AC1304" s="2"/>
      <c r="AD1304" s="2"/>
    </row>
    <row r="1305" spans="1:30">
      <c r="A1305" s="1" t="str">
        <f t="shared" si="344"/>
        <v>-ny- : [ni]</v>
      </c>
      <c r="B1305" s="1">
        <f t="shared" si="359"/>
        <v>0</v>
      </c>
      <c r="C1305" s="1">
        <f t="shared" si="359"/>
        <v>0</v>
      </c>
      <c r="D1305" s="1">
        <f t="shared" si="359"/>
        <v>1</v>
      </c>
      <c r="E1305" s="7">
        <v>1</v>
      </c>
      <c r="F1305" s="9" t="s">
        <v>187</v>
      </c>
      <c r="G1305" s="3" t="e">
        <f t="shared" si="346"/>
        <v>#NAME?</v>
      </c>
      <c r="H1305" s="4" t="str">
        <f t="shared" si="347"/>
        <v>ni</v>
      </c>
      <c r="I1305" s="4" t="str">
        <f t="shared" si="348"/>
        <v>ny</v>
      </c>
      <c r="J1305" s="10">
        <f t="shared" si="349"/>
        <v>2</v>
      </c>
      <c r="K1305" s="1">
        <f t="shared" si="350"/>
        <v>2</v>
      </c>
      <c r="L1305" s="10">
        <f t="shared" si="351"/>
        <v>2</v>
      </c>
      <c r="M1305" s="1" t="str">
        <f t="shared" si="352"/>
        <v>-ny-</v>
      </c>
      <c r="N1305" s="1" t="str">
        <f t="shared" si="353"/>
        <v>[ni]</v>
      </c>
      <c r="O1305" s="3" t="e" cm="1">
        <f t="array" ref="O1305">SUM(_xlfn._xlws.FILTER($G$2:$G$2454,_xlfn.MAP($M$2:$M$2454,_xlfn.LAMBDA(_xlpm.x,_xlpm.x=$M1305))))</f>
        <v>#NAME?</v>
      </c>
      <c r="P1305" s="4" t="e">
        <f t="shared" si="354"/>
        <v>#NAME?</v>
      </c>
      <c r="Q1305" s="6" t="e" cm="1">
        <f t="array" ref="Q1305">SUM(_xlfn._xlws.FILTER($G$2:$G$2454,_xlfn.MAP($N$2:$N$2454,_xlfn.LAMBDA(_xlpm.x,_xlpm.x=$N1305))))</f>
        <v>#NAME?</v>
      </c>
      <c r="R1305" s="4" t="e">
        <f t="shared" si="355"/>
        <v>#NAME?</v>
      </c>
      <c r="S1305" s="4" t="e">
        <f t="shared" si="356"/>
        <v>#NAME?</v>
      </c>
      <c r="T1305" s="4" t="e">
        <f t="shared" si="357"/>
        <v>#NAME?</v>
      </c>
      <c r="U1305" s="4" t="e">
        <f t="shared" si="358"/>
        <v>#NAME?</v>
      </c>
      <c r="V1305" s="2"/>
      <c r="X1305" s="2"/>
      <c r="AC1305" s="2"/>
      <c r="AD1305" s="2"/>
    </row>
    <row r="1306" spans="1:30">
      <c r="A1306" s="1" t="str">
        <f t="shared" si="344"/>
        <v>-ct- : [kt]</v>
      </c>
      <c r="B1306" s="1">
        <f t="shared" si="359"/>
        <v>0</v>
      </c>
      <c r="C1306" s="1">
        <f t="shared" si="359"/>
        <v>0</v>
      </c>
      <c r="D1306" s="1">
        <f t="shared" si="359"/>
        <v>0</v>
      </c>
      <c r="E1306" s="7">
        <v>39</v>
      </c>
      <c r="F1306" s="9" t="s">
        <v>99</v>
      </c>
      <c r="G1306" s="3" t="e">
        <f t="shared" si="346"/>
        <v>#NAME?</v>
      </c>
      <c r="H1306" s="4" t="str">
        <f t="shared" si="347"/>
        <v>kt</v>
      </c>
      <c r="I1306" s="4" t="str">
        <f t="shared" si="348"/>
        <v>ct</v>
      </c>
      <c r="J1306" s="10">
        <f t="shared" si="349"/>
        <v>2</v>
      </c>
      <c r="K1306" s="1">
        <f t="shared" si="350"/>
        <v>2</v>
      </c>
      <c r="L1306" s="10">
        <f t="shared" si="351"/>
        <v>2</v>
      </c>
      <c r="M1306" s="1" t="str">
        <f t="shared" si="352"/>
        <v>-ct-</v>
      </c>
      <c r="N1306" s="1" t="str">
        <f t="shared" si="353"/>
        <v>[kt]</v>
      </c>
      <c r="O1306" s="3" t="e" cm="1">
        <f t="array" ref="O1306">SUM(_xlfn._xlws.FILTER($G$2:$G$2454,_xlfn.MAP($M$2:$M$2454,_xlfn.LAMBDA(_xlpm.x,_xlpm.x=$M1306))))</f>
        <v>#NAME?</v>
      </c>
      <c r="P1306" s="4" t="e">
        <f t="shared" si="354"/>
        <v>#NAME?</v>
      </c>
      <c r="Q1306" s="6" t="e" cm="1">
        <f t="array" ref="Q1306">SUM(_xlfn._xlws.FILTER($G$2:$G$2454,_xlfn.MAP($N$2:$N$2454,_xlfn.LAMBDA(_xlpm.x,_xlpm.x=$N1306))))</f>
        <v>#NAME?</v>
      </c>
      <c r="R1306" s="4" t="e">
        <f t="shared" si="355"/>
        <v>#NAME?</v>
      </c>
      <c r="S1306" s="4" t="e">
        <f t="shared" si="356"/>
        <v>#NAME?</v>
      </c>
      <c r="T1306" s="4" t="e">
        <f t="shared" si="357"/>
        <v>#NAME?</v>
      </c>
      <c r="U1306" s="4" t="e">
        <f t="shared" si="358"/>
        <v>#NAME?</v>
      </c>
      <c r="V1306" s="2"/>
      <c r="X1306" s="2"/>
      <c r="AC1306" s="2"/>
      <c r="AD1306" s="2"/>
    </row>
    <row r="1307" spans="1:30">
      <c r="A1307" s="1" t="str">
        <f t="shared" si="344"/>
        <v>-mp- : [mp]</v>
      </c>
      <c r="B1307" s="1">
        <f t="shared" si="359"/>
        <v>0</v>
      </c>
      <c r="C1307" s="1">
        <f t="shared" si="359"/>
        <v>1</v>
      </c>
      <c r="D1307" s="1">
        <f t="shared" si="359"/>
        <v>0</v>
      </c>
      <c r="E1307" s="7">
        <v>8</v>
      </c>
      <c r="F1307" s="9" t="s">
        <v>152</v>
      </c>
      <c r="G1307" s="3" t="e">
        <f t="shared" si="346"/>
        <v>#NAME?</v>
      </c>
      <c r="H1307" s="1" t="str">
        <f t="shared" si="347"/>
        <v>mp</v>
      </c>
      <c r="I1307" s="1" t="str">
        <f t="shared" si="348"/>
        <v>mp</v>
      </c>
      <c r="J1307" s="10">
        <f t="shared" si="349"/>
        <v>2</v>
      </c>
      <c r="K1307" s="1">
        <f t="shared" si="350"/>
        <v>2</v>
      </c>
      <c r="L1307" s="10">
        <f t="shared" si="351"/>
        <v>2</v>
      </c>
      <c r="M1307" s="1" t="str">
        <f t="shared" si="352"/>
        <v>-mp-</v>
      </c>
      <c r="N1307" s="1" t="str">
        <f t="shared" si="353"/>
        <v>[mp]</v>
      </c>
      <c r="O1307" s="3" t="e" cm="1">
        <f t="array" ref="O1307">SUM(_xlfn._xlws.FILTER($G$2:$G$2454,_xlfn.MAP($M$2:$M$2454,_xlfn.LAMBDA(_xlpm.x,_xlpm.x=$M1307))))</f>
        <v>#NAME?</v>
      </c>
      <c r="P1307" s="4" t="e">
        <f t="shared" si="354"/>
        <v>#NAME?</v>
      </c>
      <c r="Q1307" s="6" t="e" cm="1">
        <f t="array" ref="Q1307">SUM(_xlfn._xlws.FILTER($G$2:$G$2454,_xlfn.MAP($N$2:$N$2454,_xlfn.LAMBDA(_xlpm.x,_xlpm.x=$N1307))))</f>
        <v>#NAME?</v>
      </c>
      <c r="R1307" s="4" t="e">
        <f t="shared" si="355"/>
        <v>#NAME?</v>
      </c>
      <c r="S1307" s="4" t="e">
        <f t="shared" si="356"/>
        <v>#NAME?</v>
      </c>
      <c r="T1307" s="4" t="e">
        <f t="shared" si="357"/>
        <v>#NAME?</v>
      </c>
      <c r="U1307" s="4" t="e">
        <f t="shared" si="358"/>
        <v>#NAME?</v>
      </c>
      <c r="V1307" s="2"/>
      <c r="X1307" s="2"/>
      <c r="AC1307" s="2"/>
      <c r="AD1307" s="2"/>
    </row>
    <row r="1308" spans="1:30">
      <c r="A1308" s="1" t="str">
        <f t="shared" si="344"/>
        <v>-ppo- : [pɔ]</v>
      </c>
      <c r="B1308" s="1">
        <f t="shared" si="359"/>
        <v>0</v>
      </c>
      <c r="C1308" s="1">
        <f t="shared" si="359"/>
        <v>0</v>
      </c>
      <c r="D1308" s="1">
        <f t="shared" si="359"/>
        <v>0</v>
      </c>
      <c r="E1308" s="7">
        <v>1</v>
      </c>
      <c r="F1308" s="9" t="s">
        <v>1639</v>
      </c>
      <c r="G1308" s="3" t="e">
        <f t="shared" si="346"/>
        <v>#NAME?</v>
      </c>
      <c r="H1308" s="4" t="str">
        <f t="shared" si="347"/>
        <v>pɔ</v>
      </c>
      <c r="I1308" s="4" t="str">
        <f t="shared" si="348"/>
        <v>ppo</v>
      </c>
      <c r="J1308" s="10">
        <f t="shared" si="349"/>
        <v>2</v>
      </c>
      <c r="K1308" s="1">
        <f t="shared" si="350"/>
        <v>3</v>
      </c>
      <c r="L1308" s="10">
        <f t="shared" si="351"/>
        <v>3</v>
      </c>
      <c r="M1308" s="1" t="str">
        <f t="shared" si="352"/>
        <v>-ppo-</v>
      </c>
      <c r="N1308" s="1" t="str">
        <f t="shared" si="353"/>
        <v>[pɔ]</v>
      </c>
      <c r="O1308" s="3" t="e" cm="1">
        <f t="array" ref="O1308">SUM(_xlfn._xlws.FILTER($G$2:$G$2454,_xlfn.MAP($M$2:$M$2454,_xlfn.LAMBDA(_xlpm.x,_xlpm.x=$M1308))))</f>
        <v>#NAME?</v>
      </c>
      <c r="P1308" s="4" t="e">
        <f t="shared" si="354"/>
        <v>#NAME?</v>
      </c>
      <c r="Q1308" s="6" t="e" cm="1">
        <f t="array" ref="Q1308">SUM(_xlfn._xlws.FILTER($G$2:$G$2454,_xlfn.MAP($N$2:$N$2454,_xlfn.LAMBDA(_xlpm.x,_xlpm.x=$N1308))))</f>
        <v>#NAME?</v>
      </c>
      <c r="R1308" s="4" t="e">
        <f t="shared" si="355"/>
        <v>#NAME?</v>
      </c>
      <c r="S1308" s="4" t="e">
        <f t="shared" si="356"/>
        <v>#NAME?</v>
      </c>
      <c r="T1308" s="4" t="e">
        <f t="shared" si="357"/>
        <v>#NAME?</v>
      </c>
      <c r="U1308" s="4" t="e">
        <f t="shared" si="358"/>
        <v>#NAME?</v>
      </c>
      <c r="V1308" s="2"/>
      <c r="X1308" s="2"/>
      <c r="AC1308" s="2"/>
      <c r="AD1308" s="2"/>
    </row>
    <row r="1309" spans="1:30">
      <c r="A1309" s="1" t="str">
        <f t="shared" si="344"/>
        <v>-lt- : [lt]</v>
      </c>
      <c r="B1309" s="1">
        <f t="shared" si="359"/>
        <v>0</v>
      </c>
      <c r="C1309" s="1">
        <f t="shared" si="359"/>
        <v>0</v>
      </c>
      <c r="D1309" s="1">
        <f t="shared" si="359"/>
        <v>0</v>
      </c>
      <c r="E1309" s="7">
        <v>15</v>
      </c>
      <c r="F1309" s="9" t="s">
        <v>127</v>
      </c>
      <c r="G1309" s="3" t="e">
        <f t="shared" si="346"/>
        <v>#NAME?</v>
      </c>
      <c r="H1309" s="4" t="str">
        <f t="shared" si="347"/>
        <v>lt</v>
      </c>
      <c r="I1309" s="4" t="str">
        <f t="shared" si="348"/>
        <v>lt</v>
      </c>
      <c r="J1309" s="10">
        <f t="shared" si="349"/>
        <v>2</v>
      </c>
      <c r="K1309" s="1">
        <f t="shared" si="350"/>
        <v>2</v>
      </c>
      <c r="L1309" s="10">
        <f t="shared" si="351"/>
        <v>2</v>
      </c>
      <c r="M1309" s="1" t="str">
        <f t="shared" si="352"/>
        <v>-lt-</v>
      </c>
      <c r="N1309" s="1" t="str">
        <f t="shared" si="353"/>
        <v>[lt]</v>
      </c>
      <c r="O1309" s="3" t="e" cm="1">
        <f t="array" ref="O1309">SUM(_xlfn._xlws.FILTER($G$2:$G$2454,_xlfn.MAP($M$2:$M$2454,_xlfn.LAMBDA(_xlpm.x,_xlpm.x=$M1309))))</f>
        <v>#NAME?</v>
      </c>
      <c r="P1309" s="4" t="e">
        <f t="shared" si="354"/>
        <v>#NAME?</v>
      </c>
      <c r="Q1309" s="6" t="e" cm="1">
        <f t="array" ref="Q1309">SUM(_xlfn._xlws.FILTER($G$2:$G$2454,_xlfn.MAP($N$2:$N$2454,_xlfn.LAMBDA(_xlpm.x,_xlpm.x=$N1309))))</f>
        <v>#NAME?</v>
      </c>
      <c r="R1309" s="4" t="e">
        <f t="shared" si="355"/>
        <v>#NAME?</v>
      </c>
      <c r="S1309" s="4" t="e">
        <f t="shared" si="356"/>
        <v>#NAME?</v>
      </c>
      <c r="T1309" s="4" t="e">
        <f t="shared" si="357"/>
        <v>#NAME?</v>
      </c>
      <c r="U1309" s="4" t="e">
        <f t="shared" si="358"/>
        <v>#NAME?</v>
      </c>
      <c r="V1309" s="2"/>
      <c r="X1309" s="2"/>
      <c r="AC1309" s="2"/>
      <c r="AD1309" s="2"/>
    </row>
    <row r="1310" spans="1:30">
      <c r="A1310" s="1" t="str">
        <f t="shared" si="344"/>
        <v>-shi- : [ʃɪ]</v>
      </c>
      <c r="B1310" s="1">
        <f t="shared" si="359"/>
        <v>0</v>
      </c>
      <c r="C1310" s="1">
        <f t="shared" si="359"/>
        <v>0</v>
      </c>
      <c r="D1310" s="1">
        <f t="shared" si="359"/>
        <v>0</v>
      </c>
      <c r="E1310" s="7">
        <v>13</v>
      </c>
      <c r="F1310" s="9" t="s">
        <v>383</v>
      </c>
      <c r="G1310" s="3" t="e">
        <f t="shared" si="346"/>
        <v>#NAME?</v>
      </c>
      <c r="H1310" s="4" t="str">
        <f t="shared" si="347"/>
        <v>ʃɪ</v>
      </c>
      <c r="I1310" s="4" t="str">
        <f t="shared" si="348"/>
        <v>shi</v>
      </c>
      <c r="J1310" s="10">
        <f t="shared" si="349"/>
        <v>2</v>
      </c>
      <c r="K1310" s="1">
        <f t="shared" si="350"/>
        <v>3</v>
      </c>
      <c r="L1310" s="10">
        <f t="shared" si="351"/>
        <v>3</v>
      </c>
      <c r="M1310" s="1" t="str">
        <f t="shared" si="352"/>
        <v>-shi-</v>
      </c>
      <c r="N1310" s="1" t="str">
        <f t="shared" si="353"/>
        <v>[ʃɪ]</v>
      </c>
      <c r="O1310" s="3" t="e" cm="1">
        <f t="array" ref="O1310">SUM(_xlfn._xlws.FILTER($G$2:$G$2454,_xlfn.MAP($M$2:$M$2454,_xlfn.LAMBDA(_xlpm.x,_xlpm.x=$M1310))))</f>
        <v>#NAME?</v>
      </c>
      <c r="P1310" s="4" t="e">
        <f t="shared" si="354"/>
        <v>#NAME?</v>
      </c>
      <c r="Q1310" s="6" t="e" cm="1">
        <f t="array" ref="Q1310">SUM(_xlfn._xlws.FILTER($G$2:$G$2454,_xlfn.MAP($N$2:$N$2454,_xlfn.LAMBDA(_xlpm.x,_xlpm.x=$N1310))))</f>
        <v>#NAME?</v>
      </c>
      <c r="R1310" s="4" t="e">
        <f t="shared" si="355"/>
        <v>#NAME?</v>
      </c>
      <c r="S1310" s="4" t="e">
        <f t="shared" si="356"/>
        <v>#NAME?</v>
      </c>
      <c r="T1310" s="4" t="e">
        <f t="shared" si="357"/>
        <v>#NAME?</v>
      </c>
      <c r="U1310" s="4" t="e">
        <f t="shared" si="358"/>
        <v>#NAME?</v>
      </c>
      <c r="V1310" s="2"/>
      <c r="X1310" s="2"/>
      <c r="AC1310" s="2"/>
      <c r="AD1310" s="2"/>
    </row>
    <row r="1311" spans="1:30">
      <c r="A1311" s="1" t="str">
        <f t="shared" si="344"/>
        <v>-n- : [n]</v>
      </c>
      <c r="B1311" s="1">
        <f t="shared" si="359"/>
        <v>0</v>
      </c>
      <c r="C1311" s="1">
        <f t="shared" si="359"/>
        <v>0</v>
      </c>
      <c r="D1311" s="1">
        <f t="shared" si="359"/>
        <v>1</v>
      </c>
      <c r="E1311" s="7">
        <v>394</v>
      </c>
      <c r="F1311" s="9" t="s">
        <v>169</v>
      </c>
      <c r="G1311" s="3" t="e">
        <f t="shared" si="346"/>
        <v>#NAME?</v>
      </c>
      <c r="H1311" s="4" t="str">
        <f t="shared" si="347"/>
        <v>n</v>
      </c>
      <c r="I1311" s="4" t="str">
        <f t="shared" si="348"/>
        <v>n</v>
      </c>
      <c r="J1311" s="10">
        <f t="shared" si="349"/>
        <v>1</v>
      </c>
      <c r="K1311" s="1">
        <f t="shared" si="350"/>
        <v>1</v>
      </c>
      <c r="L1311" s="10">
        <f t="shared" si="351"/>
        <v>1</v>
      </c>
      <c r="M1311" s="1" t="str">
        <f t="shared" si="352"/>
        <v>-n-</v>
      </c>
      <c r="N1311" s="1" t="str">
        <f t="shared" si="353"/>
        <v>[n]</v>
      </c>
      <c r="O1311" s="3" t="e" cm="1">
        <f t="array" ref="O1311">SUM(_xlfn._xlws.FILTER($G$2:$G$2454,_xlfn.MAP($M$2:$M$2454,_xlfn.LAMBDA(_xlpm.x,_xlpm.x=$M1311))))</f>
        <v>#NAME?</v>
      </c>
      <c r="P1311" s="4" t="e">
        <f t="shared" si="354"/>
        <v>#NAME?</v>
      </c>
      <c r="Q1311" s="6" t="e" cm="1">
        <f t="array" ref="Q1311">SUM(_xlfn._xlws.FILTER($G$2:$G$2454,_xlfn.MAP($N$2:$N$2454,_xlfn.LAMBDA(_xlpm.x,_xlpm.x=$N1311))))</f>
        <v>#NAME?</v>
      </c>
      <c r="R1311" s="4" t="e">
        <f t="shared" si="355"/>
        <v>#NAME?</v>
      </c>
      <c r="S1311" s="4" t="e">
        <f t="shared" si="356"/>
        <v>#NAME?</v>
      </c>
      <c r="T1311" s="4" t="e">
        <f t="shared" si="357"/>
        <v>#NAME?</v>
      </c>
      <c r="U1311" s="4" t="e">
        <f t="shared" si="358"/>
        <v>#NAME?</v>
      </c>
      <c r="V1311" s="2"/>
      <c r="X1311" s="2"/>
      <c r="AC1311" s="2"/>
      <c r="AD1311" s="2"/>
    </row>
    <row r="1312" spans="1:30">
      <c r="A1312" s="1" t="str">
        <f t="shared" si="344"/>
        <v>-xa- : [ksə]</v>
      </c>
      <c r="B1312" s="1">
        <f t="shared" si="359"/>
        <v>0</v>
      </c>
      <c r="C1312" s="1">
        <f t="shared" si="359"/>
        <v>0</v>
      </c>
      <c r="D1312" s="1">
        <f t="shared" si="359"/>
        <v>0</v>
      </c>
      <c r="E1312" s="7">
        <v>1</v>
      </c>
      <c r="F1312" s="9" t="s">
        <v>1649</v>
      </c>
      <c r="G1312" s="3" t="e">
        <f t="shared" si="346"/>
        <v>#NAME?</v>
      </c>
      <c r="H1312" s="4" t="str">
        <f t="shared" si="347"/>
        <v>ksə</v>
      </c>
      <c r="I1312" s="4" t="str">
        <f t="shared" si="348"/>
        <v>xa</v>
      </c>
      <c r="J1312" s="10">
        <f t="shared" si="349"/>
        <v>3</v>
      </c>
      <c r="K1312" s="1">
        <f t="shared" si="350"/>
        <v>2</v>
      </c>
      <c r="L1312" s="10">
        <f t="shared" si="351"/>
        <v>3</v>
      </c>
      <c r="M1312" s="1" t="str">
        <f t="shared" si="352"/>
        <v>-xa-</v>
      </c>
      <c r="N1312" s="1" t="str">
        <f t="shared" si="353"/>
        <v>[ksə]</v>
      </c>
      <c r="O1312" s="3" t="e" cm="1">
        <f t="array" ref="O1312">SUM(_xlfn._xlws.FILTER($G$2:$G$2454,_xlfn.MAP($M$2:$M$2454,_xlfn.LAMBDA(_xlpm.x,_xlpm.x=$M1312))))</f>
        <v>#NAME?</v>
      </c>
      <c r="P1312" s="4" t="e">
        <f t="shared" si="354"/>
        <v>#NAME?</v>
      </c>
      <c r="Q1312" s="6" t="e" cm="1">
        <f t="array" ref="Q1312">SUM(_xlfn._xlws.FILTER($G$2:$G$2454,_xlfn.MAP($N$2:$N$2454,_xlfn.LAMBDA(_xlpm.x,_xlpm.x=$N1312))))</f>
        <v>#NAME?</v>
      </c>
      <c r="R1312" s="4" t="e">
        <f t="shared" si="355"/>
        <v>#NAME?</v>
      </c>
      <c r="S1312" s="4" t="e">
        <f t="shared" si="356"/>
        <v>#NAME?</v>
      </c>
      <c r="T1312" s="4" t="e">
        <f t="shared" si="357"/>
        <v>#NAME?</v>
      </c>
      <c r="U1312" s="4" t="e">
        <f t="shared" si="358"/>
        <v>#NAME?</v>
      </c>
      <c r="V1312" s="2"/>
      <c r="X1312" s="2"/>
      <c r="AC1312" s="2"/>
      <c r="AD1312" s="2"/>
    </row>
    <row r="1313" spans="1:30">
      <c r="A1313" s="1" t="str">
        <f t="shared" si="344"/>
        <v>-cti- : [ktɪ]</v>
      </c>
      <c r="B1313" s="1">
        <f t="shared" si="359"/>
        <v>0</v>
      </c>
      <c r="C1313" s="1">
        <f t="shared" si="359"/>
        <v>0</v>
      </c>
      <c r="D1313" s="1">
        <f t="shared" si="359"/>
        <v>0</v>
      </c>
      <c r="E1313" s="7">
        <v>14</v>
      </c>
      <c r="F1313" s="9" t="s">
        <v>361</v>
      </c>
      <c r="G1313" s="3" t="e">
        <f t="shared" si="346"/>
        <v>#NAME?</v>
      </c>
      <c r="H1313" s="4" t="str">
        <f t="shared" si="347"/>
        <v>ktɪ</v>
      </c>
      <c r="I1313" s="4" t="str">
        <f t="shared" si="348"/>
        <v>cti</v>
      </c>
      <c r="J1313" s="10">
        <f t="shared" si="349"/>
        <v>3</v>
      </c>
      <c r="K1313" s="1">
        <f t="shared" si="350"/>
        <v>3</v>
      </c>
      <c r="L1313" s="10">
        <f t="shared" si="351"/>
        <v>3</v>
      </c>
      <c r="M1313" s="1" t="str">
        <f t="shared" si="352"/>
        <v>-cti-</v>
      </c>
      <c r="N1313" s="1" t="str">
        <f t="shared" si="353"/>
        <v>[ktɪ]</v>
      </c>
      <c r="O1313" s="3" t="e" cm="1">
        <f t="array" ref="O1313">SUM(_xlfn._xlws.FILTER($G$2:$G$2454,_xlfn.MAP($M$2:$M$2454,_xlfn.LAMBDA(_xlpm.x,_xlpm.x=$M1313))))</f>
        <v>#NAME?</v>
      </c>
      <c r="P1313" s="4" t="e">
        <f t="shared" si="354"/>
        <v>#NAME?</v>
      </c>
      <c r="Q1313" s="6" t="e" cm="1">
        <f t="array" ref="Q1313">SUM(_xlfn._xlws.FILTER($G$2:$G$2454,_xlfn.MAP($N$2:$N$2454,_xlfn.LAMBDA(_xlpm.x,_xlpm.x=$N1313))))</f>
        <v>#NAME?</v>
      </c>
      <c r="R1313" s="4" t="e">
        <f t="shared" si="355"/>
        <v>#NAME?</v>
      </c>
      <c r="S1313" s="4" t="e">
        <f t="shared" si="356"/>
        <v>#NAME?</v>
      </c>
      <c r="T1313" s="4" t="e">
        <f t="shared" si="357"/>
        <v>#NAME?</v>
      </c>
      <c r="U1313" s="4" t="e">
        <f t="shared" si="358"/>
        <v>#NAME?</v>
      </c>
      <c r="V1313" s="2"/>
      <c r="X1313" s="2"/>
      <c r="AC1313" s="2"/>
      <c r="AD1313" s="2"/>
    </row>
    <row r="1314" spans="1:30">
      <c r="A1314" s="1" t="str">
        <f t="shared" si="344"/>
        <v>-ft- : [ft]</v>
      </c>
      <c r="B1314" s="1">
        <f t="shared" si="359"/>
        <v>0</v>
      </c>
      <c r="C1314" s="1">
        <f t="shared" si="359"/>
        <v>0</v>
      </c>
      <c r="D1314" s="1">
        <f t="shared" si="359"/>
        <v>0</v>
      </c>
      <c r="E1314" s="7">
        <v>7</v>
      </c>
      <c r="F1314" s="9" t="s">
        <v>56</v>
      </c>
      <c r="G1314" s="3" t="e">
        <f t="shared" si="346"/>
        <v>#NAME?</v>
      </c>
      <c r="H1314" s="4" t="str">
        <f t="shared" si="347"/>
        <v>ft</v>
      </c>
      <c r="I1314" s="4" t="str">
        <f t="shared" si="348"/>
        <v>ft</v>
      </c>
      <c r="J1314" s="10">
        <f t="shared" si="349"/>
        <v>2</v>
      </c>
      <c r="K1314" s="1">
        <f t="shared" si="350"/>
        <v>2</v>
      </c>
      <c r="L1314" s="10">
        <f t="shared" si="351"/>
        <v>2</v>
      </c>
      <c r="M1314" s="1" t="str">
        <f t="shared" si="352"/>
        <v>-ft-</v>
      </c>
      <c r="N1314" s="1" t="str">
        <f t="shared" si="353"/>
        <v>[ft]</v>
      </c>
      <c r="O1314" s="3" t="e" cm="1">
        <f t="array" ref="O1314">SUM(_xlfn._xlws.FILTER($G$2:$G$2454,_xlfn.MAP($M$2:$M$2454,_xlfn.LAMBDA(_xlpm.x,_xlpm.x=$M1314))))</f>
        <v>#NAME?</v>
      </c>
      <c r="P1314" s="4" t="e">
        <f t="shared" si="354"/>
        <v>#NAME?</v>
      </c>
      <c r="Q1314" s="6" t="e" cm="1">
        <f t="array" ref="Q1314">SUM(_xlfn._xlws.FILTER($G$2:$G$2454,_xlfn.MAP($N$2:$N$2454,_xlfn.LAMBDA(_xlpm.x,_xlpm.x=$N1314))))</f>
        <v>#NAME?</v>
      </c>
      <c r="R1314" s="4" t="e">
        <f t="shared" si="355"/>
        <v>#NAME?</v>
      </c>
      <c r="S1314" s="4" t="e">
        <f t="shared" si="356"/>
        <v>#NAME?</v>
      </c>
      <c r="T1314" s="4" t="e">
        <f t="shared" si="357"/>
        <v>#NAME?</v>
      </c>
      <c r="U1314" s="4" t="e">
        <f t="shared" si="358"/>
        <v>#NAME?</v>
      </c>
      <c r="V1314" s="2"/>
      <c r="X1314" s="2"/>
      <c r="AC1314" s="2"/>
      <c r="AD1314" s="2"/>
    </row>
    <row r="1315" spans="1:30">
      <c r="A1315" s="1" t="str">
        <f t="shared" si="344"/>
        <v>-ngs- : [ŋz]</v>
      </c>
      <c r="B1315" s="1">
        <f t="shared" si="359"/>
        <v>0</v>
      </c>
      <c r="C1315" s="1">
        <f t="shared" si="359"/>
        <v>0</v>
      </c>
      <c r="D1315" s="1">
        <f t="shared" si="359"/>
        <v>0</v>
      </c>
      <c r="E1315" s="7">
        <v>7</v>
      </c>
      <c r="F1315" s="9" t="s">
        <v>393</v>
      </c>
      <c r="G1315" s="3" t="e">
        <f t="shared" si="346"/>
        <v>#NAME?</v>
      </c>
      <c r="H1315" s="1" t="str">
        <f t="shared" si="347"/>
        <v>ŋz</v>
      </c>
      <c r="I1315" s="1" t="str">
        <f t="shared" si="348"/>
        <v>ngs</v>
      </c>
      <c r="J1315" s="10">
        <f t="shared" si="349"/>
        <v>2</v>
      </c>
      <c r="K1315" s="1">
        <f t="shared" si="350"/>
        <v>3</v>
      </c>
      <c r="L1315" s="10">
        <f t="shared" si="351"/>
        <v>3</v>
      </c>
      <c r="M1315" s="1" t="str">
        <f t="shared" si="352"/>
        <v>-ngs-</v>
      </c>
      <c r="N1315" s="1" t="str">
        <f t="shared" si="353"/>
        <v>[ŋz]</v>
      </c>
      <c r="O1315" s="3" t="e" cm="1">
        <f t="array" ref="O1315">SUM(_xlfn._xlws.FILTER($G$2:$G$2454,_xlfn.MAP($M$2:$M$2454,_xlfn.LAMBDA(_xlpm.x,_xlpm.x=$M1315))))</f>
        <v>#NAME?</v>
      </c>
      <c r="P1315" s="4" t="e">
        <f t="shared" si="354"/>
        <v>#NAME?</v>
      </c>
      <c r="Q1315" s="6" t="e" cm="1">
        <f t="array" ref="Q1315">SUM(_xlfn._xlws.FILTER($G$2:$G$2454,_xlfn.MAP($N$2:$N$2454,_xlfn.LAMBDA(_xlpm.x,_xlpm.x=$N1315))))</f>
        <v>#NAME?</v>
      </c>
      <c r="R1315" s="4" t="e">
        <f t="shared" si="355"/>
        <v>#NAME?</v>
      </c>
      <c r="S1315" s="4" t="e">
        <f t="shared" si="356"/>
        <v>#NAME?</v>
      </c>
      <c r="T1315" s="4" t="e">
        <f t="shared" si="357"/>
        <v>#NAME?</v>
      </c>
      <c r="U1315" s="4" t="e">
        <f t="shared" si="358"/>
        <v>#NAME?</v>
      </c>
      <c r="V1315" s="2"/>
      <c r="X1315" s="2"/>
      <c r="AC1315" s="2"/>
      <c r="AD1315" s="2"/>
    </row>
    <row r="1316" spans="1:30">
      <c r="A1316" s="1" t="str">
        <f t="shared" si="344"/>
        <v>-de- : [d]</v>
      </c>
      <c r="B1316" s="1">
        <f t="shared" si="359"/>
        <v>0</v>
      </c>
      <c r="C1316" s="1">
        <f t="shared" si="359"/>
        <v>0</v>
      </c>
      <c r="D1316" s="1">
        <f t="shared" si="359"/>
        <v>0</v>
      </c>
      <c r="E1316" s="7">
        <v>36</v>
      </c>
      <c r="F1316" s="9" t="s">
        <v>23</v>
      </c>
      <c r="G1316" s="3" t="e">
        <f t="shared" si="346"/>
        <v>#NAME?</v>
      </c>
      <c r="H1316" s="4" t="str">
        <f t="shared" si="347"/>
        <v>d</v>
      </c>
      <c r="I1316" s="4" t="str">
        <f t="shared" si="348"/>
        <v>de</v>
      </c>
      <c r="J1316" s="10">
        <f t="shared" si="349"/>
        <v>1</v>
      </c>
      <c r="K1316" s="1">
        <f t="shared" si="350"/>
        <v>2</v>
      </c>
      <c r="L1316" s="10">
        <f t="shared" si="351"/>
        <v>2</v>
      </c>
      <c r="M1316" s="1" t="str">
        <f t="shared" si="352"/>
        <v>-de-</v>
      </c>
      <c r="N1316" s="1" t="str">
        <f t="shared" si="353"/>
        <v>[d]</v>
      </c>
      <c r="O1316" s="3" t="e" cm="1">
        <f t="array" ref="O1316">SUM(_xlfn._xlws.FILTER($G$2:$G$2454,_xlfn.MAP($M$2:$M$2454,_xlfn.LAMBDA(_xlpm.x,_xlpm.x=$M1316))))</f>
        <v>#NAME?</v>
      </c>
      <c r="P1316" s="4" t="e">
        <f t="shared" si="354"/>
        <v>#NAME?</v>
      </c>
      <c r="Q1316" s="6" t="e" cm="1">
        <f t="array" ref="Q1316">SUM(_xlfn._xlws.FILTER($G$2:$G$2454,_xlfn.MAP($N$2:$N$2454,_xlfn.LAMBDA(_xlpm.x,_xlpm.x=$N1316))))</f>
        <v>#NAME?</v>
      </c>
      <c r="R1316" s="4" t="e">
        <f t="shared" si="355"/>
        <v>#NAME?</v>
      </c>
      <c r="S1316" s="4" t="e">
        <f t="shared" si="356"/>
        <v>#NAME?</v>
      </c>
      <c r="T1316" s="4" t="e">
        <f t="shared" si="357"/>
        <v>#NAME?</v>
      </c>
      <c r="U1316" s="4" t="e">
        <f t="shared" si="358"/>
        <v>#NAME?</v>
      </c>
      <c r="V1316" s="2"/>
      <c r="X1316" s="2"/>
      <c r="AC1316" s="2"/>
      <c r="AD1316" s="2"/>
    </row>
    <row r="1317" spans="1:30">
      <c r="A1317" s="1" t="str">
        <f t="shared" si="344"/>
        <v>-nd- : [nd]</v>
      </c>
      <c r="B1317" s="1">
        <f t="shared" si="359"/>
        <v>0</v>
      </c>
      <c r="C1317" s="1">
        <f t="shared" si="359"/>
        <v>0</v>
      </c>
      <c r="D1317" s="1">
        <f t="shared" si="359"/>
        <v>1</v>
      </c>
      <c r="E1317" s="7">
        <v>74</v>
      </c>
      <c r="F1317" s="9" t="s">
        <v>173</v>
      </c>
      <c r="G1317" s="3" t="e">
        <f t="shared" si="346"/>
        <v>#NAME?</v>
      </c>
      <c r="H1317" s="1" t="str">
        <f t="shared" si="347"/>
        <v>nd</v>
      </c>
      <c r="I1317" s="1" t="str">
        <f t="shared" si="348"/>
        <v>nd</v>
      </c>
      <c r="J1317" s="10">
        <f t="shared" si="349"/>
        <v>2</v>
      </c>
      <c r="K1317" s="1">
        <f t="shared" si="350"/>
        <v>2</v>
      </c>
      <c r="L1317" s="10">
        <f t="shared" si="351"/>
        <v>2</v>
      </c>
      <c r="M1317" s="1" t="str">
        <f t="shared" si="352"/>
        <v>-nd-</v>
      </c>
      <c r="N1317" s="1" t="str">
        <f t="shared" si="353"/>
        <v>[nd]</v>
      </c>
      <c r="O1317" s="3" t="e" cm="1">
        <f t="array" ref="O1317">SUM(_xlfn._xlws.FILTER($G$2:$G$2454,_xlfn.MAP($M$2:$M$2454,_xlfn.LAMBDA(_xlpm.x,_xlpm.x=$M1317))))</f>
        <v>#NAME?</v>
      </c>
      <c r="P1317" s="4" t="e">
        <f t="shared" si="354"/>
        <v>#NAME?</v>
      </c>
      <c r="Q1317" s="6" t="e" cm="1">
        <f t="array" ref="Q1317">SUM(_xlfn._xlws.FILTER($G$2:$G$2454,_xlfn.MAP($N$2:$N$2454,_xlfn.LAMBDA(_xlpm.x,_xlpm.x=$N1317))))</f>
        <v>#NAME?</v>
      </c>
      <c r="R1317" s="4" t="e">
        <f t="shared" si="355"/>
        <v>#NAME?</v>
      </c>
      <c r="S1317" s="4" t="e">
        <f t="shared" si="356"/>
        <v>#NAME?</v>
      </c>
      <c r="T1317" s="4" t="e">
        <f t="shared" si="357"/>
        <v>#NAME?</v>
      </c>
      <c r="U1317" s="4" t="e">
        <f t="shared" si="358"/>
        <v>#NAME?</v>
      </c>
      <c r="V1317" s="2"/>
      <c r="X1317" s="2"/>
      <c r="AC1317" s="2"/>
      <c r="AD1317" s="2"/>
    </row>
    <row r="1318" spans="1:30">
      <c r="A1318" s="1" t="str">
        <f t="shared" si="344"/>
        <v>-le- : [lə]</v>
      </c>
      <c r="B1318" s="1">
        <f t="shared" si="359"/>
        <v>0</v>
      </c>
      <c r="C1318" s="1">
        <f t="shared" si="359"/>
        <v>0</v>
      </c>
      <c r="D1318" s="1">
        <f t="shared" si="359"/>
        <v>0</v>
      </c>
      <c r="E1318" s="7">
        <v>14</v>
      </c>
      <c r="F1318" s="9" t="s">
        <v>1173</v>
      </c>
      <c r="G1318" s="3" t="e">
        <f t="shared" si="346"/>
        <v>#NAME?</v>
      </c>
      <c r="H1318" s="4" t="str">
        <f t="shared" si="347"/>
        <v>lə</v>
      </c>
      <c r="I1318" s="4" t="str">
        <f t="shared" si="348"/>
        <v>le</v>
      </c>
      <c r="J1318" s="10">
        <f t="shared" si="349"/>
        <v>2</v>
      </c>
      <c r="K1318" s="1">
        <f t="shared" si="350"/>
        <v>2</v>
      </c>
      <c r="L1318" s="10">
        <f t="shared" si="351"/>
        <v>2</v>
      </c>
      <c r="M1318" s="1" t="str">
        <f t="shared" si="352"/>
        <v>-le-</v>
      </c>
      <c r="N1318" s="1" t="str">
        <f t="shared" si="353"/>
        <v>[lə]</v>
      </c>
      <c r="O1318" s="3" t="e" cm="1">
        <f t="array" ref="O1318">SUM(_xlfn._xlws.FILTER($G$2:$G$2454,_xlfn.MAP($M$2:$M$2454,_xlfn.LAMBDA(_xlpm.x,_xlpm.x=$M1318))))</f>
        <v>#NAME?</v>
      </c>
      <c r="P1318" s="4" t="e">
        <f t="shared" si="354"/>
        <v>#NAME?</v>
      </c>
      <c r="Q1318" s="6" t="e" cm="1">
        <f t="array" ref="Q1318">SUM(_xlfn._xlws.FILTER($G$2:$G$2454,_xlfn.MAP($N$2:$N$2454,_xlfn.LAMBDA(_xlpm.x,_xlpm.x=$N1318))))</f>
        <v>#NAME?</v>
      </c>
      <c r="R1318" s="4" t="e">
        <f t="shared" si="355"/>
        <v>#NAME?</v>
      </c>
      <c r="S1318" s="4" t="e">
        <f t="shared" si="356"/>
        <v>#NAME?</v>
      </c>
      <c r="T1318" s="4" t="e">
        <f t="shared" si="357"/>
        <v>#NAME?</v>
      </c>
      <c r="U1318" s="4" t="e">
        <f t="shared" si="358"/>
        <v>#NAME?</v>
      </c>
      <c r="V1318" s="2"/>
      <c r="X1318" s="2"/>
      <c r="AC1318" s="2"/>
      <c r="AD1318" s="2"/>
    </row>
    <row r="1319" spans="1:30">
      <c r="A1319" s="1" t="str">
        <f t="shared" si="344"/>
        <v>-cto- : [ktə]</v>
      </c>
      <c r="B1319" s="1">
        <f t="shared" si="359"/>
        <v>0</v>
      </c>
      <c r="C1319" s="1">
        <f t="shared" si="359"/>
        <v>0</v>
      </c>
      <c r="D1319" s="1">
        <f t="shared" si="359"/>
        <v>0</v>
      </c>
      <c r="E1319" s="7">
        <v>11</v>
      </c>
      <c r="F1319" s="9" t="s">
        <v>378</v>
      </c>
      <c r="G1319" s="3" t="e">
        <f t="shared" si="346"/>
        <v>#NAME?</v>
      </c>
      <c r="H1319" s="4" t="str">
        <f t="shared" si="347"/>
        <v>ktə</v>
      </c>
      <c r="I1319" s="4" t="str">
        <f t="shared" si="348"/>
        <v>cto</v>
      </c>
      <c r="J1319" s="10">
        <f t="shared" si="349"/>
        <v>3</v>
      </c>
      <c r="K1319" s="1">
        <f t="shared" si="350"/>
        <v>3</v>
      </c>
      <c r="L1319" s="10">
        <f t="shared" si="351"/>
        <v>3</v>
      </c>
      <c r="M1319" s="1" t="str">
        <f t="shared" si="352"/>
        <v>-cto-</v>
      </c>
      <c r="N1319" s="1" t="str">
        <f t="shared" si="353"/>
        <v>[ktə]</v>
      </c>
      <c r="O1319" s="3" t="e" cm="1">
        <f t="array" ref="O1319">SUM(_xlfn._xlws.FILTER($G$2:$G$2454,_xlfn.MAP($M$2:$M$2454,_xlfn.LAMBDA(_xlpm.x,_xlpm.x=$M1319))))</f>
        <v>#NAME?</v>
      </c>
      <c r="P1319" s="4" t="e">
        <f t="shared" si="354"/>
        <v>#NAME?</v>
      </c>
      <c r="Q1319" s="6" t="e" cm="1">
        <f t="array" ref="Q1319">SUM(_xlfn._xlws.FILTER($G$2:$G$2454,_xlfn.MAP($N$2:$N$2454,_xlfn.LAMBDA(_xlpm.x,_xlpm.x=$N1319))))</f>
        <v>#NAME?</v>
      </c>
      <c r="R1319" s="4" t="e">
        <f t="shared" si="355"/>
        <v>#NAME?</v>
      </c>
      <c r="S1319" s="4" t="e">
        <f t="shared" si="356"/>
        <v>#NAME?</v>
      </c>
      <c r="T1319" s="4" t="e">
        <f t="shared" si="357"/>
        <v>#NAME?</v>
      </c>
      <c r="U1319" s="4" t="e">
        <f t="shared" si="358"/>
        <v>#NAME?</v>
      </c>
      <c r="V1319" s="2"/>
      <c r="X1319" s="2"/>
      <c r="AC1319" s="2"/>
      <c r="AD1319" s="2"/>
    </row>
    <row r="1320" spans="1:30">
      <c r="A1320" s="1" t="str">
        <f t="shared" si="344"/>
        <v>-hou- : [haʊ]</v>
      </c>
      <c r="B1320" s="1">
        <f t="shared" si="359"/>
        <v>0</v>
      </c>
      <c r="C1320" s="1">
        <f t="shared" si="359"/>
        <v>0</v>
      </c>
      <c r="D1320" s="1">
        <f t="shared" si="359"/>
        <v>0</v>
      </c>
      <c r="E1320" s="7">
        <v>2</v>
      </c>
      <c r="F1320" s="9" t="s">
        <v>1536</v>
      </c>
      <c r="G1320" s="3" t="e">
        <f t="shared" si="346"/>
        <v>#NAME?</v>
      </c>
      <c r="H1320" s="4" t="str">
        <f t="shared" si="347"/>
        <v>haʊ</v>
      </c>
      <c r="I1320" s="4" t="str">
        <f t="shared" si="348"/>
        <v>hou</v>
      </c>
      <c r="J1320" s="10">
        <f t="shared" si="349"/>
        <v>3</v>
      </c>
      <c r="K1320" s="1">
        <f t="shared" si="350"/>
        <v>3</v>
      </c>
      <c r="L1320" s="10">
        <f t="shared" si="351"/>
        <v>3</v>
      </c>
      <c r="M1320" s="1" t="str">
        <f t="shared" si="352"/>
        <v>-hou-</v>
      </c>
      <c r="N1320" s="1" t="str">
        <f t="shared" si="353"/>
        <v>[haʊ]</v>
      </c>
      <c r="O1320" s="3" t="e" cm="1">
        <f t="array" ref="O1320">SUM(_xlfn._xlws.FILTER($G$2:$G$2454,_xlfn.MAP($M$2:$M$2454,_xlfn.LAMBDA(_xlpm.x,_xlpm.x=$M1320))))</f>
        <v>#NAME?</v>
      </c>
      <c r="P1320" s="4" t="e">
        <f t="shared" si="354"/>
        <v>#NAME?</v>
      </c>
      <c r="Q1320" s="6" t="e" cm="1">
        <f t="array" ref="Q1320">SUM(_xlfn._xlws.FILTER($G$2:$G$2454,_xlfn.MAP($N$2:$N$2454,_xlfn.LAMBDA(_xlpm.x,_xlpm.x=$N1320))))</f>
        <v>#NAME?</v>
      </c>
      <c r="R1320" s="4" t="e">
        <f t="shared" si="355"/>
        <v>#NAME?</v>
      </c>
      <c r="S1320" s="4" t="e">
        <f t="shared" si="356"/>
        <v>#NAME?</v>
      </c>
      <c r="T1320" s="4" t="e">
        <f t="shared" si="357"/>
        <v>#NAME?</v>
      </c>
      <c r="U1320" s="4" t="e">
        <f t="shared" si="358"/>
        <v>#NAME?</v>
      </c>
      <c r="V1320" s="2"/>
      <c r="X1320" s="2"/>
      <c r="AC1320" s="2"/>
      <c r="AD1320" s="2"/>
    </row>
    <row r="1321" spans="1:30">
      <c r="A1321" s="1" t="str">
        <f t="shared" si="344"/>
        <v>-tta- : [tæ]</v>
      </c>
      <c r="B1321" s="1">
        <f t="shared" si="359"/>
        <v>0</v>
      </c>
      <c r="C1321" s="1">
        <f t="shared" si="359"/>
        <v>0</v>
      </c>
      <c r="D1321" s="1">
        <f t="shared" si="359"/>
        <v>0</v>
      </c>
      <c r="E1321" s="7">
        <v>1</v>
      </c>
      <c r="F1321" s="9" t="s">
        <v>303</v>
      </c>
      <c r="G1321" s="3" t="e">
        <f t="shared" si="346"/>
        <v>#NAME?</v>
      </c>
      <c r="H1321" s="1" t="str">
        <f t="shared" si="347"/>
        <v>tæ</v>
      </c>
      <c r="I1321" s="1" t="str">
        <f t="shared" si="348"/>
        <v>tta</v>
      </c>
      <c r="J1321" s="10">
        <f t="shared" si="349"/>
        <v>2</v>
      </c>
      <c r="K1321" s="1">
        <f t="shared" si="350"/>
        <v>3</v>
      </c>
      <c r="L1321" s="10">
        <f t="shared" si="351"/>
        <v>3</v>
      </c>
      <c r="M1321" s="1" t="str">
        <f t="shared" si="352"/>
        <v>-tta-</v>
      </c>
      <c r="N1321" s="1" t="str">
        <f t="shared" si="353"/>
        <v>[tæ]</v>
      </c>
      <c r="O1321" s="3" t="e" cm="1">
        <f t="array" ref="O1321">SUM(_xlfn._xlws.FILTER($G$2:$G$2454,_xlfn.MAP($M$2:$M$2454,_xlfn.LAMBDA(_xlpm.x,_xlpm.x=$M1321))))</f>
        <v>#NAME?</v>
      </c>
      <c r="P1321" s="4" t="e">
        <f t="shared" si="354"/>
        <v>#NAME?</v>
      </c>
      <c r="Q1321" s="6" t="e" cm="1">
        <f t="array" ref="Q1321">SUM(_xlfn._xlws.FILTER($G$2:$G$2454,_xlfn.MAP($N$2:$N$2454,_xlfn.LAMBDA(_xlpm.x,_xlpm.x=$N1321))))</f>
        <v>#NAME?</v>
      </c>
      <c r="R1321" s="4" t="e">
        <f t="shared" si="355"/>
        <v>#NAME?</v>
      </c>
      <c r="S1321" s="4" t="e">
        <f t="shared" si="356"/>
        <v>#NAME?</v>
      </c>
      <c r="T1321" s="4" t="e">
        <f t="shared" si="357"/>
        <v>#NAME?</v>
      </c>
      <c r="U1321" s="4" t="e">
        <f t="shared" si="358"/>
        <v>#NAME?</v>
      </c>
      <c r="V1321" s="2"/>
      <c r="X1321" s="2"/>
      <c r="AC1321" s="2"/>
      <c r="AD1321" s="2"/>
    </row>
    <row r="1322" spans="1:30">
      <c r="A1322" s="1" t="str">
        <f t="shared" si="344"/>
        <v>-pe- : [p]</v>
      </c>
      <c r="B1322" s="1">
        <f t="shared" ref="B1322:D1341" si="360">_xlfn.LET(_xlpm.d,$F1322,_xlpm.k,_xlfn.CONCAT(LEFT(TRIM(B$1),1),"*"),COUNTIF(_xlpm.d,_xlpm.k))</f>
        <v>0</v>
      </c>
      <c r="C1322" s="1">
        <f t="shared" si="360"/>
        <v>0</v>
      </c>
      <c r="D1322" s="1">
        <f t="shared" si="360"/>
        <v>0</v>
      </c>
      <c r="E1322" s="7">
        <v>15</v>
      </c>
      <c r="F1322" s="9" t="s">
        <v>219</v>
      </c>
      <c r="G1322" s="3" t="e">
        <f t="shared" si="346"/>
        <v>#NAME?</v>
      </c>
      <c r="H1322" s="4" t="str">
        <f t="shared" si="347"/>
        <v>p</v>
      </c>
      <c r="I1322" s="4" t="str">
        <f t="shared" si="348"/>
        <v>pe</v>
      </c>
      <c r="J1322" s="10">
        <f t="shared" si="349"/>
        <v>1</v>
      </c>
      <c r="K1322" s="1">
        <f t="shared" si="350"/>
        <v>2</v>
      </c>
      <c r="L1322" s="10">
        <f t="shared" si="351"/>
        <v>2</v>
      </c>
      <c r="M1322" s="1" t="str">
        <f t="shared" si="352"/>
        <v>-pe-</v>
      </c>
      <c r="N1322" s="1" t="str">
        <f t="shared" si="353"/>
        <v>[p]</v>
      </c>
      <c r="O1322" s="3" t="e" cm="1">
        <f t="array" ref="O1322">SUM(_xlfn._xlws.FILTER($G$2:$G$2454,_xlfn.MAP($M$2:$M$2454,_xlfn.LAMBDA(_xlpm.x,_xlpm.x=$M1322))))</f>
        <v>#NAME?</v>
      </c>
      <c r="P1322" s="4" t="e">
        <f t="shared" si="354"/>
        <v>#NAME?</v>
      </c>
      <c r="Q1322" s="6" t="e" cm="1">
        <f t="array" ref="Q1322">SUM(_xlfn._xlws.FILTER($G$2:$G$2454,_xlfn.MAP($N$2:$N$2454,_xlfn.LAMBDA(_xlpm.x,_xlpm.x=$N1322))))</f>
        <v>#NAME?</v>
      </c>
      <c r="R1322" s="4" t="e">
        <f t="shared" si="355"/>
        <v>#NAME?</v>
      </c>
      <c r="S1322" s="4" t="e">
        <f t="shared" si="356"/>
        <v>#NAME?</v>
      </c>
      <c r="T1322" s="4" t="e">
        <f t="shared" si="357"/>
        <v>#NAME?</v>
      </c>
      <c r="U1322" s="4" t="e">
        <f t="shared" si="358"/>
        <v>#NAME?</v>
      </c>
      <c r="V1322" s="2"/>
      <c r="X1322" s="2"/>
      <c r="AC1322" s="2"/>
      <c r="AD1322" s="2"/>
    </row>
    <row r="1323" spans="1:30">
      <c r="A1323" s="1" t="str">
        <f t="shared" si="344"/>
        <v>-s- : [s]</v>
      </c>
      <c r="B1323" s="1">
        <f t="shared" si="360"/>
        <v>0</v>
      </c>
      <c r="C1323" s="1">
        <f t="shared" si="360"/>
        <v>0</v>
      </c>
      <c r="D1323" s="1">
        <f t="shared" si="360"/>
        <v>0</v>
      </c>
      <c r="E1323" s="7">
        <v>58</v>
      </c>
      <c r="F1323" s="9" t="s">
        <v>240</v>
      </c>
      <c r="G1323" s="3" t="e">
        <f t="shared" si="346"/>
        <v>#NAME?</v>
      </c>
      <c r="H1323" s="4" t="str">
        <f t="shared" si="347"/>
        <v>s</v>
      </c>
      <c r="I1323" s="4" t="str">
        <f t="shared" si="348"/>
        <v>s</v>
      </c>
      <c r="J1323" s="10">
        <f t="shared" si="349"/>
        <v>1</v>
      </c>
      <c r="K1323" s="1">
        <f t="shared" si="350"/>
        <v>1</v>
      </c>
      <c r="L1323" s="10">
        <f t="shared" si="351"/>
        <v>1</v>
      </c>
      <c r="M1323" s="1" t="str">
        <f t="shared" si="352"/>
        <v>-s-</v>
      </c>
      <c r="N1323" s="1" t="str">
        <f t="shared" si="353"/>
        <v>[s]</v>
      </c>
      <c r="O1323" s="3" t="e" cm="1">
        <f t="array" ref="O1323">SUM(_xlfn._xlws.FILTER($G$2:$G$2454,_xlfn.MAP($M$2:$M$2454,_xlfn.LAMBDA(_xlpm.x,_xlpm.x=$M1323))))</f>
        <v>#NAME?</v>
      </c>
      <c r="P1323" s="4" t="e">
        <f t="shared" si="354"/>
        <v>#NAME?</v>
      </c>
      <c r="Q1323" s="6" t="e" cm="1">
        <f t="array" ref="Q1323">SUM(_xlfn._xlws.FILTER($G$2:$G$2454,_xlfn.MAP($N$2:$N$2454,_xlfn.LAMBDA(_xlpm.x,_xlpm.x=$N1323))))</f>
        <v>#NAME?</v>
      </c>
      <c r="R1323" s="4" t="e">
        <f t="shared" si="355"/>
        <v>#NAME?</v>
      </c>
      <c r="S1323" s="4" t="e">
        <f t="shared" si="356"/>
        <v>#NAME?</v>
      </c>
      <c r="T1323" s="4" t="e">
        <f t="shared" si="357"/>
        <v>#NAME?</v>
      </c>
      <c r="U1323" s="4" t="e">
        <f t="shared" si="358"/>
        <v>#NAME?</v>
      </c>
      <c r="V1323" s="2"/>
      <c r="X1323" s="2"/>
      <c r="AC1323" s="2"/>
      <c r="AD1323" s="2"/>
    </row>
    <row r="1324" spans="1:30">
      <c r="A1324" s="1" t="str">
        <f t="shared" si="344"/>
        <v>-gree- : [ɡɹi]</v>
      </c>
      <c r="B1324" s="1">
        <f t="shared" si="360"/>
        <v>0</v>
      </c>
      <c r="C1324" s="1">
        <f t="shared" si="360"/>
        <v>0</v>
      </c>
      <c r="D1324" s="1">
        <f t="shared" si="360"/>
        <v>0</v>
      </c>
      <c r="E1324" s="7">
        <v>10</v>
      </c>
      <c r="F1324" s="9" t="s">
        <v>369</v>
      </c>
      <c r="G1324" s="3" t="e">
        <f t="shared" si="346"/>
        <v>#NAME?</v>
      </c>
      <c r="H1324" s="4" t="str">
        <f t="shared" si="347"/>
        <v>ɡɹi</v>
      </c>
      <c r="I1324" s="4" t="str">
        <f t="shared" si="348"/>
        <v>gree</v>
      </c>
      <c r="J1324" s="10">
        <f t="shared" si="349"/>
        <v>3</v>
      </c>
      <c r="K1324" s="1">
        <f t="shared" si="350"/>
        <v>4</v>
      </c>
      <c r="L1324" s="10">
        <f t="shared" si="351"/>
        <v>4</v>
      </c>
      <c r="M1324" s="1" t="str">
        <f t="shared" si="352"/>
        <v>-gree-</v>
      </c>
      <c r="N1324" s="1" t="str">
        <f t="shared" si="353"/>
        <v>[ɡɹi]</v>
      </c>
      <c r="O1324" s="3" t="e" cm="1">
        <f t="array" ref="O1324">SUM(_xlfn._xlws.FILTER($G$2:$G$2454,_xlfn.MAP($M$2:$M$2454,_xlfn.LAMBDA(_xlpm.x,_xlpm.x=$M1324))))</f>
        <v>#NAME?</v>
      </c>
      <c r="P1324" s="4" t="e">
        <f t="shared" si="354"/>
        <v>#NAME?</v>
      </c>
      <c r="Q1324" s="6" t="e" cm="1">
        <f t="array" ref="Q1324">SUM(_xlfn._xlws.FILTER($G$2:$G$2454,_xlfn.MAP($N$2:$N$2454,_xlfn.LAMBDA(_xlpm.x,_xlpm.x=$N1324))))</f>
        <v>#NAME?</v>
      </c>
      <c r="R1324" s="4" t="e">
        <f t="shared" si="355"/>
        <v>#NAME?</v>
      </c>
      <c r="S1324" s="4" t="e">
        <f t="shared" si="356"/>
        <v>#NAME?</v>
      </c>
      <c r="T1324" s="4" t="e">
        <f t="shared" si="357"/>
        <v>#NAME?</v>
      </c>
      <c r="U1324" s="4" t="e">
        <f t="shared" si="358"/>
        <v>#NAME?</v>
      </c>
      <c r="V1324" s="2"/>
      <c r="X1324" s="2"/>
      <c r="AC1324" s="2"/>
      <c r="AD1324" s="2"/>
    </row>
    <row r="1325" spans="1:30">
      <c r="A1325" s="1" t="str">
        <f t="shared" si="344"/>
        <v>-sti- : [stɪ]</v>
      </c>
      <c r="B1325" s="1">
        <f t="shared" si="360"/>
        <v>0</v>
      </c>
      <c r="C1325" s="1">
        <f t="shared" si="360"/>
        <v>0</v>
      </c>
      <c r="D1325" s="1">
        <f t="shared" si="360"/>
        <v>0</v>
      </c>
      <c r="E1325" s="7">
        <v>18</v>
      </c>
      <c r="F1325" s="9" t="s">
        <v>376</v>
      </c>
      <c r="G1325" s="3" t="e">
        <f t="shared" si="346"/>
        <v>#NAME?</v>
      </c>
      <c r="H1325" s="4" t="str">
        <f t="shared" si="347"/>
        <v>stɪ</v>
      </c>
      <c r="I1325" s="4" t="str">
        <f t="shared" si="348"/>
        <v>sti</v>
      </c>
      <c r="J1325" s="10">
        <f t="shared" si="349"/>
        <v>3</v>
      </c>
      <c r="K1325" s="1">
        <f t="shared" si="350"/>
        <v>3</v>
      </c>
      <c r="L1325" s="10">
        <f t="shared" si="351"/>
        <v>3</v>
      </c>
      <c r="M1325" s="1" t="str">
        <f t="shared" si="352"/>
        <v>-sti-</v>
      </c>
      <c r="N1325" s="1" t="str">
        <f t="shared" si="353"/>
        <v>[stɪ]</v>
      </c>
      <c r="O1325" s="3" t="e" cm="1">
        <f t="array" ref="O1325">SUM(_xlfn._xlws.FILTER($G$2:$G$2454,_xlfn.MAP($M$2:$M$2454,_xlfn.LAMBDA(_xlpm.x,_xlpm.x=$M1325))))</f>
        <v>#NAME?</v>
      </c>
      <c r="P1325" s="4" t="e">
        <f t="shared" si="354"/>
        <v>#NAME?</v>
      </c>
      <c r="Q1325" s="6" t="e" cm="1">
        <f t="array" ref="Q1325">SUM(_xlfn._xlws.FILTER($G$2:$G$2454,_xlfn.MAP($N$2:$N$2454,_xlfn.LAMBDA(_xlpm.x,_xlpm.x=$N1325))))</f>
        <v>#NAME?</v>
      </c>
      <c r="R1325" s="4" t="e">
        <f t="shared" si="355"/>
        <v>#NAME?</v>
      </c>
      <c r="S1325" s="4" t="e">
        <f t="shared" si="356"/>
        <v>#NAME?</v>
      </c>
      <c r="T1325" s="4" t="e">
        <f t="shared" si="357"/>
        <v>#NAME?</v>
      </c>
      <c r="U1325" s="4" t="e">
        <f t="shared" si="358"/>
        <v>#NAME?</v>
      </c>
      <c r="V1325" s="2"/>
      <c r="X1325" s="2"/>
      <c r="AC1325" s="2"/>
      <c r="AD1325" s="2"/>
    </row>
    <row r="1326" spans="1:30">
      <c r="A1326" s="1" t="str">
        <f t="shared" si="344"/>
        <v>-ca- : [kə]</v>
      </c>
      <c r="B1326" s="1">
        <f t="shared" si="360"/>
        <v>0</v>
      </c>
      <c r="C1326" s="1">
        <f t="shared" si="360"/>
        <v>0</v>
      </c>
      <c r="D1326" s="1">
        <f t="shared" si="360"/>
        <v>0</v>
      </c>
      <c r="E1326" s="7">
        <v>27</v>
      </c>
      <c r="F1326" s="9" t="s">
        <v>827</v>
      </c>
      <c r="G1326" s="3" t="e">
        <f t="shared" si="346"/>
        <v>#NAME?</v>
      </c>
      <c r="H1326" s="4" t="str">
        <f t="shared" si="347"/>
        <v>kə</v>
      </c>
      <c r="I1326" s="4" t="str">
        <f t="shared" si="348"/>
        <v>ca</v>
      </c>
      <c r="J1326" s="10">
        <f t="shared" si="349"/>
        <v>2</v>
      </c>
      <c r="K1326" s="1">
        <f t="shared" si="350"/>
        <v>2</v>
      </c>
      <c r="L1326" s="10">
        <f t="shared" si="351"/>
        <v>2</v>
      </c>
      <c r="M1326" s="1" t="str">
        <f t="shared" si="352"/>
        <v>-ca-</v>
      </c>
      <c r="N1326" s="1" t="str">
        <f t="shared" si="353"/>
        <v>[kə]</v>
      </c>
      <c r="O1326" s="3" t="e" cm="1">
        <f t="array" ref="O1326">SUM(_xlfn._xlws.FILTER($G$2:$G$2454,_xlfn.MAP($M$2:$M$2454,_xlfn.LAMBDA(_xlpm.x,_xlpm.x=$M1326))))</f>
        <v>#NAME?</v>
      </c>
      <c r="P1326" s="4" t="e">
        <f t="shared" si="354"/>
        <v>#NAME?</v>
      </c>
      <c r="Q1326" s="6" t="e" cm="1">
        <f t="array" ref="Q1326">SUM(_xlfn._xlws.FILTER($G$2:$G$2454,_xlfn.MAP($N$2:$N$2454,_xlfn.LAMBDA(_xlpm.x,_xlpm.x=$N1326))))</f>
        <v>#NAME?</v>
      </c>
      <c r="R1326" s="4" t="e">
        <f t="shared" si="355"/>
        <v>#NAME?</v>
      </c>
      <c r="S1326" s="4" t="e">
        <f t="shared" si="356"/>
        <v>#NAME?</v>
      </c>
      <c r="T1326" s="4" t="e">
        <f t="shared" si="357"/>
        <v>#NAME?</v>
      </c>
      <c r="U1326" s="4" t="e">
        <f t="shared" si="358"/>
        <v>#NAME?</v>
      </c>
      <c r="V1326" s="2"/>
      <c r="X1326" s="2"/>
      <c r="AC1326" s="2"/>
      <c r="AD1326" s="2"/>
    </row>
    <row r="1327" spans="1:30">
      <c r="A1327" s="1" t="str">
        <f t="shared" si="344"/>
        <v>-st- : [st]</v>
      </c>
      <c r="B1327" s="1">
        <f t="shared" si="360"/>
        <v>0</v>
      </c>
      <c r="C1327" s="1">
        <f t="shared" si="360"/>
        <v>0</v>
      </c>
      <c r="D1327" s="1">
        <f t="shared" si="360"/>
        <v>0</v>
      </c>
      <c r="E1327" s="7">
        <v>76</v>
      </c>
      <c r="F1327" s="9" t="s">
        <v>269</v>
      </c>
      <c r="G1327" s="3" t="e">
        <f t="shared" si="346"/>
        <v>#NAME?</v>
      </c>
      <c r="H1327" s="1" t="str">
        <f t="shared" si="347"/>
        <v>st</v>
      </c>
      <c r="I1327" s="1" t="str">
        <f t="shared" si="348"/>
        <v>st</v>
      </c>
      <c r="J1327" s="10">
        <f t="shared" si="349"/>
        <v>2</v>
      </c>
      <c r="K1327" s="1">
        <f t="shared" si="350"/>
        <v>2</v>
      </c>
      <c r="L1327" s="10">
        <f t="shared" si="351"/>
        <v>2</v>
      </c>
      <c r="M1327" s="1" t="str">
        <f t="shared" si="352"/>
        <v>-st-</v>
      </c>
      <c r="N1327" s="1" t="str">
        <f t="shared" si="353"/>
        <v>[st]</v>
      </c>
      <c r="O1327" s="3" t="e" cm="1">
        <f t="array" ref="O1327">SUM(_xlfn._xlws.FILTER($G$2:$G$2454,_xlfn.MAP($M$2:$M$2454,_xlfn.LAMBDA(_xlpm.x,_xlpm.x=$M1327))))</f>
        <v>#NAME?</v>
      </c>
      <c r="P1327" s="4" t="e">
        <f t="shared" si="354"/>
        <v>#NAME?</v>
      </c>
      <c r="Q1327" s="6" t="e" cm="1">
        <f t="array" ref="Q1327">SUM(_xlfn._xlws.FILTER($G$2:$G$2454,_xlfn.MAP($N$2:$N$2454,_xlfn.LAMBDA(_xlpm.x,_xlpm.x=$N1327))))</f>
        <v>#NAME?</v>
      </c>
      <c r="R1327" s="4" t="e">
        <f t="shared" si="355"/>
        <v>#NAME?</v>
      </c>
      <c r="S1327" s="4" t="e">
        <f t="shared" si="356"/>
        <v>#NAME?</v>
      </c>
      <c r="T1327" s="4" t="e">
        <f t="shared" si="357"/>
        <v>#NAME?</v>
      </c>
      <c r="U1327" s="4" t="e">
        <f t="shared" si="358"/>
        <v>#NAME?</v>
      </c>
      <c r="V1327" s="2"/>
      <c r="X1327" s="2"/>
      <c r="AC1327" s="2"/>
      <c r="AD1327" s="2"/>
    </row>
    <row r="1328" spans="1:30">
      <c r="A1328" s="1" t="str">
        <f t="shared" si="344"/>
        <v>-pa- : [pə]</v>
      </c>
      <c r="B1328" s="1">
        <f t="shared" si="360"/>
        <v>0</v>
      </c>
      <c r="C1328" s="1">
        <f t="shared" si="360"/>
        <v>0</v>
      </c>
      <c r="D1328" s="1">
        <f t="shared" si="360"/>
        <v>0</v>
      </c>
      <c r="E1328" s="7">
        <v>6</v>
      </c>
      <c r="F1328" s="9" t="s">
        <v>1471</v>
      </c>
      <c r="G1328" s="3" t="e">
        <f t="shared" si="346"/>
        <v>#NAME?</v>
      </c>
      <c r="H1328" s="1" t="str">
        <f t="shared" si="347"/>
        <v>pə</v>
      </c>
      <c r="I1328" s="1" t="str">
        <f t="shared" si="348"/>
        <v>pa</v>
      </c>
      <c r="J1328" s="10">
        <f t="shared" si="349"/>
        <v>2</v>
      </c>
      <c r="K1328" s="1">
        <f t="shared" si="350"/>
        <v>2</v>
      </c>
      <c r="L1328" s="10">
        <f t="shared" si="351"/>
        <v>2</v>
      </c>
      <c r="M1328" s="1" t="str">
        <f t="shared" si="352"/>
        <v>-pa-</v>
      </c>
      <c r="N1328" s="1" t="str">
        <f t="shared" si="353"/>
        <v>[pə]</v>
      </c>
      <c r="O1328" s="3" t="e" cm="1">
        <f t="array" ref="O1328">SUM(_xlfn._xlws.FILTER($G$2:$G$2454,_xlfn.MAP($M$2:$M$2454,_xlfn.LAMBDA(_xlpm.x,_xlpm.x=$M1328))))</f>
        <v>#NAME?</v>
      </c>
      <c r="P1328" s="4" t="e">
        <f t="shared" si="354"/>
        <v>#NAME?</v>
      </c>
      <c r="Q1328" s="6" t="e" cm="1">
        <f t="array" ref="Q1328">SUM(_xlfn._xlws.FILTER($G$2:$G$2454,_xlfn.MAP($N$2:$N$2454,_xlfn.LAMBDA(_xlpm.x,_xlpm.x=$N1328))))</f>
        <v>#NAME?</v>
      </c>
      <c r="R1328" s="4" t="e">
        <f t="shared" si="355"/>
        <v>#NAME?</v>
      </c>
      <c r="S1328" s="4" t="e">
        <f t="shared" si="356"/>
        <v>#NAME?</v>
      </c>
      <c r="T1328" s="4" t="e">
        <f t="shared" si="357"/>
        <v>#NAME?</v>
      </c>
      <c r="U1328" s="4" t="e">
        <f t="shared" si="358"/>
        <v>#NAME?</v>
      </c>
      <c r="V1328" s="2"/>
      <c r="X1328" s="2"/>
      <c r="AC1328" s="2"/>
      <c r="AD1328" s="2"/>
    </row>
    <row r="1329" spans="1:30">
      <c r="A1329" s="1" t="str">
        <f t="shared" si="344"/>
        <v>-ccu- : [kyə]</v>
      </c>
      <c r="B1329" s="1">
        <f t="shared" si="360"/>
        <v>0</v>
      </c>
      <c r="C1329" s="1">
        <f t="shared" si="360"/>
        <v>0</v>
      </c>
      <c r="D1329" s="1">
        <f t="shared" si="360"/>
        <v>0</v>
      </c>
      <c r="E1329" s="7">
        <v>1</v>
      </c>
      <c r="F1329" s="9" t="s">
        <v>2033</v>
      </c>
      <c r="G1329" s="3" t="e">
        <f t="shared" si="346"/>
        <v>#NAME?</v>
      </c>
      <c r="H1329" s="1" t="str">
        <f t="shared" si="347"/>
        <v>kyə</v>
      </c>
      <c r="I1329" s="1" t="str">
        <f t="shared" si="348"/>
        <v>ccu</v>
      </c>
      <c r="J1329" s="10">
        <f t="shared" si="349"/>
        <v>3</v>
      </c>
      <c r="K1329" s="1">
        <f t="shared" si="350"/>
        <v>3</v>
      </c>
      <c r="L1329" s="10">
        <f t="shared" si="351"/>
        <v>3</v>
      </c>
      <c r="M1329" s="1" t="str">
        <f t="shared" si="352"/>
        <v>-ccu-</v>
      </c>
      <c r="N1329" s="1" t="str">
        <f t="shared" si="353"/>
        <v>[kyə]</v>
      </c>
      <c r="O1329" s="3" t="e" cm="1">
        <f t="array" ref="O1329">SUM(_xlfn._xlws.FILTER($G$2:$G$2454,_xlfn.MAP($M$2:$M$2454,_xlfn.LAMBDA(_xlpm.x,_xlpm.x=$M1329))))</f>
        <v>#NAME?</v>
      </c>
      <c r="P1329" s="4" t="e">
        <f t="shared" si="354"/>
        <v>#NAME?</v>
      </c>
      <c r="Q1329" s="6" t="e" cm="1">
        <f t="array" ref="Q1329">SUM(_xlfn._xlws.FILTER($G$2:$G$2454,_xlfn.MAP($N$2:$N$2454,_xlfn.LAMBDA(_xlpm.x,_xlpm.x=$N1329))))</f>
        <v>#NAME?</v>
      </c>
      <c r="R1329" s="4" t="e">
        <f t="shared" si="355"/>
        <v>#NAME?</v>
      </c>
      <c r="S1329" s="4" t="e">
        <f t="shared" si="356"/>
        <v>#NAME?</v>
      </c>
      <c r="T1329" s="4" t="e">
        <f t="shared" si="357"/>
        <v>#NAME?</v>
      </c>
      <c r="U1329" s="4" t="e">
        <f t="shared" si="358"/>
        <v>#NAME?</v>
      </c>
      <c r="V1329" s="2"/>
      <c r="X1329" s="2"/>
      <c r="AC1329" s="2"/>
      <c r="AD1329" s="2"/>
    </row>
    <row r="1330" spans="1:30">
      <c r="A1330" s="1" t="str">
        <f t="shared" si="344"/>
        <v>-che- : [kɛ]</v>
      </c>
      <c r="B1330" s="1">
        <f t="shared" si="360"/>
        <v>0</v>
      </c>
      <c r="C1330" s="1">
        <f t="shared" si="360"/>
        <v>0</v>
      </c>
      <c r="D1330" s="1">
        <f t="shared" si="360"/>
        <v>0</v>
      </c>
      <c r="E1330" s="7">
        <v>2</v>
      </c>
      <c r="F1330" s="9" t="s">
        <v>1484</v>
      </c>
      <c r="G1330" s="3" t="e">
        <f t="shared" si="346"/>
        <v>#NAME?</v>
      </c>
      <c r="H1330" s="1" t="str">
        <f t="shared" si="347"/>
        <v>kɛ</v>
      </c>
      <c r="I1330" s="1" t="str">
        <f t="shared" si="348"/>
        <v>che</v>
      </c>
      <c r="J1330" s="10">
        <f t="shared" si="349"/>
        <v>2</v>
      </c>
      <c r="K1330" s="1">
        <f t="shared" si="350"/>
        <v>3</v>
      </c>
      <c r="L1330" s="10">
        <f t="shared" si="351"/>
        <v>3</v>
      </c>
      <c r="M1330" s="1" t="str">
        <f t="shared" si="352"/>
        <v>-che-</v>
      </c>
      <c r="N1330" s="1" t="str">
        <f t="shared" si="353"/>
        <v>[kɛ]</v>
      </c>
      <c r="O1330" s="3" t="e" cm="1">
        <f t="array" ref="O1330">SUM(_xlfn._xlws.FILTER($G$2:$G$2454,_xlfn.MAP($M$2:$M$2454,_xlfn.LAMBDA(_xlpm.x,_xlpm.x=$M1330))))</f>
        <v>#NAME?</v>
      </c>
      <c r="P1330" s="4" t="e">
        <f t="shared" si="354"/>
        <v>#NAME?</v>
      </c>
      <c r="Q1330" s="6" t="e" cm="1">
        <f t="array" ref="Q1330">SUM(_xlfn._xlws.FILTER($G$2:$G$2454,_xlfn.MAP($N$2:$N$2454,_xlfn.LAMBDA(_xlpm.x,_xlpm.x=$N1330))))</f>
        <v>#NAME?</v>
      </c>
      <c r="R1330" s="4" t="e">
        <f t="shared" si="355"/>
        <v>#NAME?</v>
      </c>
      <c r="S1330" s="4" t="e">
        <f t="shared" si="356"/>
        <v>#NAME?</v>
      </c>
      <c r="T1330" s="4" t="e">
        <f t="shared" si="357"/>
        <v>#NAME?</v>
      </c>
      <c r="U1330" s="4" t="e">
        <f t="shared" si="358"/>
        <v>#NAME?</v>
      </c>
      <c r="V1330" s="2"/>
      <c r="X1330" s="2"/>
      <c r="AC1330" s="2"/>
      <c r="AD1330" s="2"/>
    </row>
    <row r="1331" spans="1:30">
      <c r="A1331" s="1" t="str">
        <f t="shared" si="344"/>
        <v>-mbe- : [mbə]</v>
      </c>
      <c r="B1331" s="1">
        <f t="shared" si="360"/>
        <v>0</v>
      </c>
      <c r="C1331" s="1">
        <f t="shared" si="360"/>
        <v>1</v>
      </c>
      <c r="D1331" s="1">
        <f t="shared" si="360"/>
        <v>0</v>
      </c>
      <c r="E1331" s="7">
        <v>10</v>
      </c>
      <c r="F1331" s="9" t="s">
        <v>364</v>
      </c>
      <c r="G1331" s="3" t="e">
        <f t="shared" si="346"/>
        <v>#NAME?</v>
      </c>
      <c r="H1331" s="4" t="str">
        <f t="shared" si="347"/>
        <v>mbə</v>
      </c>
      <c r="I1331" s="4" t="str">
        <f t="shared" si="348"/>
        <v>mbe</v>
      </c>
      <c r="J1331" s="10">
        <f t="shared" si="349"/>
        <v>3</v>
      </c>
      <c r="K1331" s="1">
        <f t="shared" si="350"/>
        <v>3</v>
      </c>
      <c r="L1331" s="10">
        <f t="shared" si="351"/>
        <v>3</v>
      </c>
      <c r="M1331" s="1" t="str">
        <f t="shared" si="352"/>
        <v>-mbe-</v>
      </c>
      <c r="N1331" s="1" t="str">
        <f t="shared" si="353"/>
        <v>[mbə]</v>
      </c>
      <c r="O1331" s="3" t="e" cm="1">
        <f t="array" ref="O1331">SUM(_xlfn._xlws.FILTER($G$2:$G$2454,_xlfn.MAP($M$2:$M$2454,_xlfn.LAMBDA(_xlpm.x,_xlpm.x=$M1331))))</f>
        <v>#NAME?</v>
      </c>
      <c r="P1331" s="4" t="e">
        <f t="shared" si="354"/>
        <v>#NAME?</v>
      </c>
      <c r="Q1331" s="6" t="e" cm="1">
        <f t="array" ref="Q1331">SUM(_xlfn._xlws.FILTER($G$2:$G$2454,_xlfn.MAP($N$2:$N$2454,_xlfn.LAMBDA(_xlpm.x,_xlpm.x=$N1331))))</f>
        <v>#NAME?</v>
      </c>
      <c r="R1331" s="4" t="e">
        <f t="shared" si="355"/>
        <v>#NAME?</v>
      </c>
      <c r="S1331" s="4" t="e">
        <f t="shared" si="356"/>
        <v>#NAME?</v>
      </c>
      <c r="T1331" s="4" t="e">
        <f t="shared" si="357"/>
        <v>#NAME?</v>
      </c>
      <c r="U1331" s="4" t="e">
        <f t="shared" si="358"/>
        <v>#NAME?</v>
      </c>
      <c r="V1331" s="2"/>
      <c r="X1331" s="2"/>
      <c r="AC1331" s="2"/>
      <c r="AD1331" s="2"/>
    </row>
    <row r="1332" spans="1:30">
      <c r="A1332" s="1" t="str">
        <f t="shared" si="344"/>
        <v>-rce- : [ɹsə]</v>
      </c>
      <c r="B1332" s="1">
        <f t="shared" si="360"/>
        <v>1</v>
      </c>
      <c r="C1332" s="1">
        <f t="shared" si="360"/>
        <v>0</v>
      </c>
      <c r="D1332" s="1">
        <f t="shared" si="360"/>
        <v>0</v>
      </c>
      <c r="E1332" s="7">
        <v>1</v>
      </c>
      <c r="F1332" s="9" t="s">
        <v>1697</v>
      </c>
      <c r="G1332" s="3" t="e">
        <f t="shared" si="346"/>
        <v>#NAME?</v>
      </c>
      <c r="H1332" s="4" t="str">
        <f t="shared" si="347"/>
        <v>ɹsə</v>
      </c>
      <c r="I1332" s="4" t="str">
        <f t="shared" si="348"/>
        <v>rce</v>
      </c>
      <c r="J1332" s="10">
        <f t="shared" si="349"/>
        <v>3</v>
      </c>
      <c r="K1332" s="1">
        <f t="shared" si="350"/>
        <v>3</v>
      </c>
      <c r="L1332" s="10">
        <f t="shared" si="351"/>
        <v>3</v>
      </c>
      <c r="M1332" s="1" t="str">
        <f t="shared" si="352"/>
        <v>-rce-</v>
      </c>
      <c r="N1332" s="1" t="str">
        <f t="shared" si="353"/>
        <v>[ɹsə]</v>
      </c>
      <c r="O1332" s="3" t="e" cm="1">
        <f t="array" ref="O1332">SUM(_xlfn._xlws.FILTER($G$2:$G$2454,_xlfn.MAP($M$2:$M$2454,_xlfn.LAMBDA(_xlpm.x,_xlpm.x=$M1332))))</f>
        <v>#NAME?</v>
      </c>
      <c r="P1332" s="4" t="e">
        <f t="shared" si="354"/>
        <v>#NAME?</v>
      </c>
      <c r="Q1332" s="6" t="e" cm="1">
        <f t="array" ref="Q1332">SUM(_xlfn._xlws.FILTER($G$2:$G$2454,_xlfn.MAP($N$2:$N$2454,_xlfn.LAMBDA(_xlpm.x,_xlpm.x=$N1332))))</f>
        <v>#NAME?</v>
      </c>
      <c r="R1332" s="4" t="e">
        <f t="shared" si="355"/>
        <v>#NAME?</v>
      </c>
      <c r="S1332" s="4" t="e">
        <f t="shared" si="356"/>
        <v>#NAME?</v>
      </c>
      <c r="T1332" s="4" t="e">
        <f t="shared" si="357"/>
        <v>#NAME?</v>
      </c>
      <c r="U1332" s="4" t="e">
        <f t="shared" si="358"/>
        <v>#NAME?</v>
      </c>
      <c r="V1332" s="2"/>
      <c r="X1332" s="2"/>
      <c r="AC1332" s="2"/>
      <c r="AD1332" s="2"/>
    </row>
    <row r="1333" spans="1:30">
      <c r="A1333" s="1" t="str">
        <f t="shared" si="344"/>
        <v>-rna- : [ɹnə]</v>
      </c>
      <c r="B1333" s="1">
        <f t="shared" si="360"/>
        <v>1</v>
      </c>
      <c r="C1333" s="1">
        <f t="shared" si="360"/>
        <v>0</v>
      </c>
      <c r="D1333" s="1">
        <f t="shared" si="360"/>
        <v>0</v>
      </c>
      <c r="E1333" s="7">
        <v>3</v>
      </c>
      <c r="F1333" s="9" t="s">
        <v>790</v>
      </c>
      <c r="G1333" s="3" t="e">
        <f t="shared" si="346"/>
        <v>#NAME?</v>
      </c>
      <c r="H1333" s="4" t="str">
        <f t="shared" si="347"/>
        <v>ɹnə</v>
      </c>
      <c r="I1333" s="4" t="str">
        <f t="shared" si="348"/>
        <v>rna</v>
      </c>
      <c r="J1333" s="10">
        <f t="shared" si="349"/>
        <v>3</v>
      </c>
      <c r="K1333" s="1">
        <f t="shared" si="350"/>
        <v>3</v>
      </c>
      <c r="L1333" s="10">
        <f t="shared" si="351"/>
        <v>3</v>
      </c>
      <c r="M1333" s="1" t="str">
        <f t="shared" si="352"/>
        <v>-rna-</v>
      </c>
      <c r="N1333" s="1" t="str">
        <f t="shared" si="353"/>
        <v>[ɹnə]</v>
      </c>
      <c r="O1333" s="3" t="e" cm="1">
        <f t="array" ref="O1333">SUM(_xlfn._xlws.FILTER($G$2:$G$2454,_xlfn.MAP($M$2:$M$2454,_xlfn.LAMBDA(_xlpm.x,_xlpm.x=$M1333))))</f>
        <v>#NAME?</v>
      </c>
      <c r="P1333" s="4" t="e">
        <f t="shared" si="354"/>
        <v>#NAME?</v>
      </c>
      <c r="Q1333" s="6" t="e" cm="1">
        <f t="array" ref="Q1333">SUM(_xlfn._xlws.FILTER($G$2:$G$2454,_xlfn.MAP($N$2:$N$2454,_xlfn.LAMBDA(_xlpm.x,_xlpm.x=$N1333))))</f>
        <v>#NAME?</v>
      </c>
      <c r="R1333" s="4" t="e">
        <f t="shared" si="355"/>
        <v>#NAME?</v>
      </c>
      <c r="S1333" s="4" t="e">
        <f t="shared" si="356"/>
        <v>#NAME?</v>
      </c>
      <c r="T1333" s="4" t="e">
        <f t="shared" si="357"/>
        <v>#NAME?</v>
      </c>
      <c r="U1333" s="4" t="e">
        <f t="shared" si="358"/>
        <v>#NAME?</v>
      </c>
      <c r="V1333" s="2"/>
      <c r="X1333" s="2"/>
      <c r="AC1333" s="2"/>
      <c r="AD1333" s="2"/>
    </row>
    <row r="1334" spans="1:30">
      <c r="A1334" s="1" t="str">
        <f t="shared" si="344"/>
        <v>-che- : [tʃə]</v>
      </c>
      <c r="B1334" s="1">
        <f t="shared" si="360"/>
        <v>0</v>
      </c>
      <c r="C1334" s="1">
        <f t="shared" si="360"/>
        <v>0</v>
      </c>
      <c r="D1334" s="1">
        <f t="shared" si="360"/>
        <v>0</v>
      </c>
      <c r="E1334" s="7">
        <v>3</v>
      </c>
      <c r="F1334" s="9" t="s">
        <v>1320</v>
      </c>
      <c r="G1334" s="3" t="e">
        <f t="shared" si="346"/>
        <v>#NAME?</v>
      </c>
      <c r="H1334" s="4" t="str">
        <f t="shared" si="347"/>
        <v>tʃə</v>
      </c>
      <c r="I1334" s="4" t="str">
        <f t="shared" si="348"/>
        <v>che</v>
      </c>
      <c r="J1334" s="10">
        <f t="shared" si="349"/>
        <v>3</v>
      </c>
      <c r="K1334" s="1">
        <f t="shared" si="350"/>
        <v>3</v>
      </c>
      <c r="L1334" s="10">
        <f t="shared" si="351"/>
        <v>3</v>
      </c>
      <c r="M1334" s="1" t="str">
        <f t="shared" si="352"/>
        <v>-che-</v>
      </c>
      <c r="N1334" s="1" t="str">
        <f t="shared" si="353"/>
        <v>[tʃə]</v>
      </c>
      <c r="O1334" s="3" t="e" cm="1">
        <f t="array" ref="O1334">SUM(_xlfn._xlws.FILTER($G$2:$G$2454,_xlfn.MAP($M$2:$M$2454,_xlfn.LAMBDA(_xlpm.x,_xlpm.x=$M1334))))</f>
        <v>#NAME?</v>
      </c>
      <c r="P1334" s="4" t="e">
        <f t="shared" si="354"/>
        <v>#NAME?</v>
      </c>
      <c r="Q1334" s="6" t="e" cm="1">
        <f t="array" ref="Q1334">SUM(_xlfn._xlws.FILTER($G$2:$G$2454,_xlfn.MAP($N$2:$N$2454,_xlfn.LAMBDA(_xlpm.x,_xlpm.x=$N1334))))</f>
        <v>#NAME?</v>
      </c>
      <c r="R1334" s="4" t="e">
        <f t="shared" si="355"/>
        <v>#NAME?</v>
      </c>
      <c r="S1334" s="4" t="e">
        <f t="shared" si="356"/>
        <v>#NAME?</v>
      </c>
      <c r="T1334" s="4" t="e">
        <f t="shared" si="357"/>
        <v>#NAME?</v>
      </c>
      <c r="U1334" s="4" t="e">
        <f t="shared" si="358"/>
        <v>#NAME?</v>
      </c>
      <c r="V1334" s="2"/>
      <c r="X1334" s="2"/>
      <c r="AC1334" s="2"/>
      <c r="AD1334" s="2"/>
    </row>
    <row r="1335" spans="1:30">
      <c r="A1335" s="1" t="str">
        <f t="shared" si="344"/>
        <v>-hoo- : [hʊ]</v>
      </c>
      <c r="B1335" s="1">
        <f t="shared" si="360"/>
        <v>0</v>
      </c>
      <c r="C1335" s="1">
        <f t="shared" si="360"/>
        <v>0</v>
      </c>
      <c r="D1335" s="1">
        <f t="shared" si="360"/>
        <v>0</v>
      </c>
      <c r="E1335" s="7">
        <v>5</v>
      </c>
      <c r="F1335" s="9" t="s">
        <v>460</v>
      </c>
      <c r="G1335" s="3" t="e">
        <f t="shared" si="346"/>
        <v>#NAME?</v>
      </c>
      <c r="H1335" s="4" t="str">
        <f t="shared" si="347"/>
        <v>hʊ</v>
      </c>
      <c r="I1335" s="4" t="str">
        <f t="shared" si="348"/>
        <v>hoo</v>
      </c>
      <c r="J1335" s="10">
        <f t="shared" si="349"/>
        <v>2</v>
      </c>
      <c r="K1335" s="1">
        <f t="shared" si="350"/>
        <v>3</v>
      </c>
      <c r="L1335" s="10">
        <f t="shared" si="351"/>
        <v>3</v>
      </c>
      <c r="M1335" s="1" t="str">
        <f t="shared" si="352"/>
        <v>-hoo-</v>
      </c>
      <c r="N1335" s="1" t="str">
        <f t="shared" si="353"/>
        <v>[hʊ]</v>
      </c>
      <c r="O1335" s="3" t="e" cm="1">
        <f t="array" ref="O1335">SUM(_xlfn._xlws.FILTER($G$2:$G$2454,_xlfn.MAP($M$2:$M$2454,_xlfn.LAMBDA(_xlpm.x,_xlpm.x=$M1335))))</f>
        <v>#NAME?</v>
      </c>
      <c r="P1335" s="4" t="e">
        <f t="shared" si="354"/>
        <v>#NAME?</v>
      </c>
      <c r="Q1335" s="6" t="e" cm="1">
        <f t="array" ref="Q1335">SUM(_xlfn._xlws.FILTER($G$2:$G$2454,_xlfn.MAP($N$2:$N$2454,_xlfn.LAMBDA(_xlpm.x,_xlpm.x=$N1335))))</f>
        <v>#NAME?</v>
      </c>
      <c r="R1335" s="4" t="e">
        <f t="shared" si="355"/>
        <v>#NAME?</v>
      </c>
      <c r="S1335" s="4" t="e">
        <f t="shared" si="356"/>
        <v>#NAME?</v>
      </c>
      <c r="T1335" s="4" t="e">
        <f t="shared" si="357"/>
        <v>#NAME?</v>
      </c>
      <c r="U1335" s="4" t="e">
        <f t="shared" si="358"/>
        <v>#NAME?</v>
      </c>
      <c r="V1335" s="2"/>
      <c r="X1335" s="2"/>
      <c r="AC1335" s="2"/>
      <c r="AD1335" s="2"/>
    </row>
    <row r="1336" spans="1:30">
      <c r="A1336" s="1" t="str">
        <f t="shared" si="344"/>
        <v>-sts- : [sts]</v>
      </c>
      <c r="B1336" s="1">
        <f t="shared" si="360"/>
        <v>0</v>
      </c>
      <c r="C1336" s="1">
        <f t="shared" si="360"/>
        <v>0</v>
      </c>
      <c r="D1336" s="1">
        <f t="shared" si="360"/>
        <v>0</v>
      </c>
      <c r="E1336" s="7">
        <v>5</v>
      </c>
      <c r="F1336" s="9" t="s">
        <v>274</v>
      </c>
      <c r="G1336" s="3" t="e">
        <f t="shared" si="346"/>
        <v>#NAME?</v>
      </c>
      <c r="H1336" s="4" t="str">
        <f t="shared" si="347"/>
        <v>sts</v>
      </c>
      <c r="I1336" s="4" t="str">
        <f t="shared" si="348"/>
        <v>sts</v>
      </c>
      <c r="J1336" s="10">
        <f t="shared" si="349"/>
        <v>3</v>
      </c>
      <c r="K1336" s="1">
        <f t="shared" si="350"/>
        <v>3</v>
      </c>
      <c r="L1336" s="10">
        <f t="shared" si="351"/>
        <v>3</v>
      </c>
      <c r="M1336" s="1" t="str">
        <f t="shared" si="352"/>
        <v>-sts-</v>
      </c>
      <c r="N1336" s="1" t="str">
        <f t="shared" si="353"/>
        <v>[sts]</v>
      </c>
      <c r="O1336" s="3" t="e" cm="1">
        <f t="array" ref="O1336">SUM(_xlfn._xlws.FILTER($G$2:$G$2454,_xlfn.MAP($M$2:$M$2454,_xlfn.LAMBDA(_xlpm.x,_xlpm.x=$M1336))))</f>
        <v>#NAME?</v>
      </c>
      <c r="P1336" s="4" t="e">
        <f t="shared" si="354"/>
        <v>#NAME?</v>
      </c>
      <c r="Q1336" s="6" t="e" cm="1">
        <f t="array" ref="Q1336">SUM(_xlfn._xlws.FILTER($G$2:$G$2454,_xlfn.MAP($N$2:$N$2454,_xlfn.LAMBDA(_xlpm.x,_xlpm.x=$N1336))))</f>
        <v>#NAME?</v>
      </c>
      <c r="R1336" s="4" t="e">
        <f t="shared" si="355"/>
        <v>#NAME?</v>
      </c>
      <c r="S1336" s="4" t="e">
        <f t="shared" si="356"/>
        <v>#NAME?</v>
      </c>
      <c r="T1336" s="4" t="e">
        <f t="shared" si="357"/>
        <v>#NAME?</v>
      </c>
      <c r="U1336" s="4" t="e">
        <f t="shared" si="358"/>
        <v>#NAME?</v>
      </c>
      <c r="V1336" s="2"/>
      <c r="X1336" s="2"/>
      <c r="AC1336" s="2"/>
      <c r="AD1336" s="2"/>
    </row>
    <row r="1337" spans="1:30">
      <c r="A1337" s="1" t="str">
        <f t="shared" si="344"/>
        <v>-ves- : [vz]</v>
      </c>
      <c r="B1337" s="1">
        <f t="shared" si="360"/>
        <v>0</v>
      </c>
      <c r="C1337" s="1">
        <f t="shared" si="360"/>
        <v>0</v>
      </c>
      <c r="D1337" s="1">
        <f t="shared" si="360"/>
        <v>0</v>
      </c>
      <c r="E1337" s="7">
        <v>5</v>
      </c>
      <c r="F1337" s="9" t="s">
        <v>310</v>
      </c>
      <c r="G1337" s="3" t="e">
        <f t="shared" si="346"/>
        <v>#NAME?</v>
      </c>
      <c r="H1337" s="4" t="str">
        <f t="shared" si="347"/>
        <v>vz</v>
      </c>
      <c r="I1337" s="4" t="str">
        <f t="shared" si="348"/>
        <v>ves</v>
      </c>
      <c r="J1337" s="10">
        <f t="shared" si="349"/>
        <v>2</v>
      </c>
      <c r="K1337" s="1">
        <f t="shared" si="350"/>
        <v>3</v>
      </c>
      <c r="L1337" s="10">
        <f t="shared" si="351"/>
        <v>3</v>
      </c>
      <c r="M1337" s="1" t="str">
        <f t="shared" si="352"/>
        <v>-ves-</v>
      </c>
      <c r="N1337" s="1" t="str">
        <f t="shared" si="353"/>
        <v>[vz]</v>
      </c>
      <c r="O1337" s="3" t="e" cm="1">
        <f t="array" ref="O1337">SUM(_xlfn._xlws.FILTER($G$2:$G$2454,_xlfn.MAP($M$2:$M$2454,_xlfn.LAMBDA(_xlpm.x,_xlpm.x=$M1337))))</f>
        <v>#NAME?</v>
      </c>
      <c r="P1337" s="4" t="e">
        <f t="shared" si="354"/>
        <v>#NAME?</v>
      </c>
      <c r="Q1337" s="6" t="e" cm="1">
        <f t="array" ref="Q1337">SUM(_xlfn._xlws.FILTER($G$2:$G$2454,_xlfn.MAP($N$2:$N$2454,_xlfn.LAMBDA(_xlpm.x,_xlpm.x=$N1337))))</f>
        <v>#NAME?</v>
      </c>
      <c r="R1337" s="4" t="e">
        <f t="shared" si="355"/>
        <v>#NAME?</v>
      </c>
      <c r="S1337" s="4" t="e">
        <f t="shared" si="356"/>
        <v>#NAME?</v>
      </c>
      <c r="T1337" s="4" t="e">
        <f t="shared" si="357"/>
        <v>#NAME?</v>
      </c>
      <c r="U1337" s="4" t="e">
        <f t="shared" si="358"/>
        <v>#NAME?</v>
      </c>
      <c r="V1337" s="2"/>
      <c r="X1337" s="2"/>
      <c r="AC1337" s="2"/>
      <c r="AD1337" s="2"/>
    </row>
    <row r="1338" spans="1:30">
      <c r="A1338" s="1" t="str">
        <f t="shared" si="344"/>
        <v>-ce- : [sɪ]</v>
      </c>
      <c r="B1338" s="1">
        <f t="shared" si="360"/>
        <v>0</v>
      </c>
      <c r="C1338" s="1">
        <f t="shared" si="360"/>
        <v>0</v>
      </c>
      <c r="D1338" s="1">
        <f t="shared" si="360"/>
        <v>0</v>
      </c>
      <c r="E1338" s="7">
        <v>2</v>
      </c>
      <c r="F1338" s="9" t="s">
        <v>1816</v>
      </c>
      <c r="G1338" s="3" t="e">
        <f t="shared" si="346"/>
        <v>#NAME?</v>
      </c>
      <c r="H1338" s="4" t="str">
        <f t="shared" si="347"/>
        <v>sɪ</v>
      </c>
      <c r="I1338" s="4" t="str">
        <f t="shared" si="348"/>
        <v>ce</v>
      </c>
      <c r="J1338" s="10">
        <f t="shared" si="349"/>
        <v>2</v>
      </c>
      <c r="K1338" s="1">
        <f t="shared" si="350"/>
        <v>2</v>
      </c>
      <c r="L1338" s="10">
        <f t="shared" si="351"/>
        <v>2</v>
      </c>
      <c r="M1338" s="1" t="str">
        <f t="shared" si="352"/>
        <v>-ce-</v>
      </c>
      <c r="N1338" s="1" t="str">
        <f t="shared" si="353"/>
        <v>[sɪ]</v>
      </c>
      <c r="O1338" s="3" t="e" cm="1">
        <f t="array" ref="O1338">SUM(_xlfn._xlws.FILTER($G$2:$G$2454,_xlfn.MAP($M$2:$M$2454,_xlfn.LAMBDA(_xlpm.x,_xlpm.x=$M1338))))</f>
        <v>#NAME?</v>
      </c>
      <c r="P1338" s="4" t="e">
        <f t="shared" si="354"/>
        <v>#NAME?</v>
      </c>
      <c r="Q1338" s="6" t="e" cm="1">
        <f t="array" ref="Q1338">SUM(_xlfn._xlws.FILTER($G$2:$G$2454,_xlfn.MAP($N$2:$N$2454,_xlfn.LAMBDA(_xlpm.x,_xlpm.x=$N1338))))</f>
        <v>#NAME?</v>
      </c>
      <c r="R1338" s="4" t="e">
        <f t="shared" si="355"/>
        <v>#NAME?</v>
      </c>
      <c r="S1338" s="4" t="e">
        <f t="shared" si="356"/>
        <v>#NAME?</v>
      </c>
      <c r="T1338" s="4" t="e">
        <f t="shared" si="357"/>
        <v>#NAME?</v>
      </c>
      <c r="U1338" s="4" t="e">
        <f t="shared" si="358"/>
        <v>#NAME?</v>
      </c>
      <c r="V1338" s="2"/>
      <c r="X1338" s="2"/>
      <c r="AC1338" s="2"/>
      <c r="AD1338" s="2"/>
    </row>
    <row r="1339" spans="1:30">
      <c r="A1339" s="1" t="str">
        <f t="shared" si="344"/>
        <v>-we- : [wɜ]</v>
      </c>
      <c r="B1339" s="1">
        <f t="shared" si="360"/>
        <v>0</v>
      </c>
      <c r="C1339" s="1">
        <f t="shared" si="360"/>
        <v>0</v>
      </c>
      <c r="D1339" s="1">
        <f t="shared" si="360"/>
        <v>0</v>
      </c>
      <c r="E1339" s="7">
        <v>1</v>
      </c>
      <c r="F1339" s="9" t="s">
        <v>1793</v>
      </c>
      <c r="G1339" s="3" t="e">
        <f t="shared" si="346"/>
        <v>#NAME?</v>
      </c>
      <c r="H1339" s="4" t="str">
        <f t="shared" si="347"/>
        <v>wɜ</v>
      </c>
      <c r="I1339" s="4" t="str">
        <f t="shared" si="348"/>
        <v>we</v>
      </c>
      <c r="J1339" s="10">
        <f t="shared" si="349"/>
        <v>2</v>
      </c>
      <c r="K1339" s="1">
        <f t="shared" si="350"/>
        <v>2</v>
      </c>
      <c r="L1339" s="10">
        <f t="shared" si="351"/>
        <v>2</v>
      </c>
      <c r="M1339" s="1" t="str">
        <f t="shared" si="352"/>
        <v>-we-</v>
      </c>
      <c r="N1339" s="1" t="str">
        <f t="shared" si="353"/>
        <v>[wɜ]</v>
      </c>
      <c r="O1339" s="3" t="e" cm="1">
        <f t="array" ref="O1339">SUM(_xlfn._xlws.FILTER($G$2:$G$2454,_xlfn.MAP($M$2:$M$2454,_xlfn.LAMBDA(_xlpm.x,_xlpm.x=$M1339))))</f>
        <v>#NAME?</v>
      </c>
      <c r="P1339" s="4" t="e">
        <f t="shared" si="354"/>
        <v>#NAME?</v>
      </c>
      <c r="Q1339" s="6" t="e" cm="1">
        <f t="array" ref="Q1339">SUM(_xlfn._xlws.FILTER($G$2:$G$2454,_xlfn.MAP($N$2:$N$2454,_xlfn.LAMBDA(_xlpm.x,_xlpm.x=$N1339))))</f>
        <v>#NAME?</v>
      </c>
      <c r="R1339" s="4" t="e">
        <f t="shared" si="355"/>
        <v>#NAME?</v>
      </c>
      <c r="S1339" s="4" t="e">
        <f t="shared" si="356"/>
        <v>#NAME?</v>
      </c>
      <c r="T1339" s="4" t="e">
        <f t="shared" si="357"/>
        <v>#NAME?</v>
      </c>
      <c r="U1339" s="4" t="e">
        <f t="shared" si="358"/>
        <v>#NAME?</v>
      </c>
      <c r="V1339" s="2"/>
      <c r="X1339" s="2"/>
      <c r="AC1339" s="2"/>
      <c r="AD1339" s="2"/>
    </row>
    <row r="1340" spans="1:30">
      <c r="A1340" s="1" t="str">
        <f t="shared" si="344"/>
        <v>-nti- : [ntɪ]</v>
      </c>
      <c r="B1340" s="1">
        <f t="shared" si="360"/>
        <v>0</v>
      </c>
      <c r="C1340" s="1">
        <f t="shared" si="360"/>
        <v>0</v>
      </c>
      <c r="D1340" s="1">
        <f t="shared" si="360"/>
        <v>1</v>
      </c>
      <c r="E1340" s="7">
        <v>10</v>
      </c>
      <c r="F1340" s="9" t="s">
        <v>506</v>
      </c>
      <c r="G1340" s="3" t="e">
        <f t="shared" si="346"/>
        <v>#NAME?</v>
      </c>
      <c r="H1340" s="4" t="str">
        <f t="shared" si="347"/>
        <v>ntɪ</v>
      </c>
      <c r="I1340" s="4" t="str">
        <f t="shared" si="348"/>
        <v>nti</v>
      </c>
      <c r="J1340" s="10">
        <f t="shared" si="349"/>
        <v>3</v>
      </c>
      <c r="K1340" s="1">
        <f t="shared" si="350"/>
        <v>3</v>
      </c>
      <c r="L1340" s="10">
        <f t="shared" si="351"/>
        <v>3</v>
      </c>
      <c r="M1340" s="1" t="str">
        <f t="shared" si="352"/>
        <v>-nti-</v>
      </c>
      <c r="N1340" s="1" t="str">
        <f t="shared" si="353"/>
        <v>[ntɪ]</v>
      </c>
      <c r="O1340" s="3" t="e" cm="1">
        <f t="array" ref="O1340">SUM(_xlfn._xlws.FILTER($G$2:$G$2454,_xlfn.MAP($M$2:$M$2454,_xlfn.LAMBDA(_xlpm.x,_xlpm.x=$M1340))))</f>
        <v>#NAME?</v>
      </c>
      <c r="P1340" s="4" t="e">
        <f t="shared" si="354"/>
        <v>#NAME?</v>
      </c>
      <c r="Q1340" s="6" t="e" cm="1">
        <f t="array" ref="Q1340">SUM(_xlfn._xlws.FILTER($G$2:$G$2454,_xlfn.MAP($N$2:$N$2454,_xlfn.LAMBDA(_xlpm.x,_xlpm.x=$N1340))))</f>
        <v>#NAME?</v>
      </c>
      <c r="R1340" s="4" t="e">
        <f t="shared" si="355"/>
        <v>#NAME?</v>
      </c>
      <c r="S1340" s="4" t="e">
        <f t="shared" si="356"/>
        <v>#NAME?</v>
      </c>
      <c r="T1340" s="4" t="e">
        <f t="shared" si="357"/>
        <v>#NAME?</v>
      </c>
      <c r="U1340" s="4" t="e">
        <f t="shared" si="358"/>
        <v>#NAME?</v>
      </c>
      <c r="V1340" s="2"/>
      <c r="X1340" s="2"/>
      <c r="AC1340" s="2"/>
      <c r="AD1340" s="2"/>
    </row>
    <row r="1341" spans="1:30">
      <c r="A1341" s="1" t="str">
        <f t="shared" si="344"/>
        <v>-ch- : [tʃ]</v>
      </c>
      <c r="B1341" s="1">
        <f t="shared" si="360"/>
        <v>0</v>
      </c>
      <c r="C1341" s="1">
        <f t="shared" si="360"/>
        <v>0</v>
      </c>
      <c r="D1341" s="1">
        <f t="shared" si="360"/>
        <v>0</v>
      </c>
      <c r="E1341" s="7">
        <v>19</v>
      </c>
      <c r="F1341" s="9" t="s">
        <v>384</v>
      </c>
      <c r="G1341" s="3" t="e">
        <f t="shared" si="346"/>
        <v>#NAME?</v>
      </c>
      <c r="H1341" s="1" t="str">
        <f t="shared" si="347"/>
        <v>tʃ</v>
      </c>
      <c r="I1341" s="1" t="str">
        <f t="shared" si="348"/>
        <v>ch</v>
      </c>
      <c r="J1341" s="10">
        <f t="shared" si="349"/>
        <v>2</v>
      </c>
      <c r="K1341" s="1">
        <f t="shared" si="350"/>
        <v>2</v>
      </c>
      <c r="L1341" s="10">
        <f t="shared" si="351"/>
        <v>2</v>
      </c>
      <c r="M1341" s="1" t="str">
        <f t="shared" si="352"/>
        <v>-ch-</v>
      </c>
      <c r="N1341" s="1" t="str">
        <f t="shared" si="353"/>
        <v>[tʃ]</v>
      </c>
      <c r="O1341" s="3" t="e" cm="1">
        <f t="array" ref="O1341">SUM(_xlfn._xlws.FILTER($G$2:$G$2454,_xlfn.MAP($M$2:$M$2454,_xlfn.LAMBDA(_xlpm.x,_xlpm.x=$M1341))))</f>
        <v>#NAME?</v>
      </c>
      <c r="P1341" s="4" t="e">
        <f t="shared" si="354"/>
        <v>#NAME?</v>
      </c>
      <c r="Q1341" s="6" t="e" cm="1">
        <f t="array" ref="Q1341">SUM(_xlfn._xlws.FILTER($G$2:$G$2454,_xlfn.MAP($N$2:$N$2454,_xlfn.LAMBDA(_xlpm.x,_xlpm.x=$N1341))))</f>
        <v>#NAME?</v>
      </c>
      <c r="R1341" s="4" t="e">
        <f t="shared" si="355"/>
        <v>#NAME?</v>
      </c>
      <c r="S1341" s="4" t="e">
        <f t="shared" si="356"/>
        <v>#NAME?</v>
      </c>
      <c r="T1341" s="4" t="e">
        <f t="shared" si="357"/>
        <v>#NAME?</v>
      </c>
      <c r="U1341" s="4" t="e">
        <f t="shared" si="358"/>
        <v>#NAME?</v>
      </c>
      <c r="V1341" s="2"/>
      <c r="X1341" s="2"/>
      <c r="AC1341" s="2"/>
      <c r="AD1341" s="2"/>
    </row>
    <row r="1342" spans="1:30">
      <c r="A1342" s="1" t="str">
        <f t="shared" si="344"/>
        <v>-sta- : [stə]</v>
      </c>
      <c r="B1342" s="1">
        <f t="shared" ref="B1342:D1361" si="361">_xlfn.LET(_xlpm.d,$F1342,_xlpm.k,_xlfn.CONCAT(LEFT(TRIM(B$1),1),"*"),COUNTIF(_xlpm.d,_xlpm.k))</f>
        <v>0</v>
      </c>
      <c r="C1342" s="1">
        <f t="shared" si="361"/>
        <v>0</v>
      </c>
      <c r="D1342" s="1">
        <f t="shared" si="361"/>
        <v>0</v>
      </c>
      <c r="E1342" s="7">
        <v>5</v>
      </c>
      <c r="F1342" s="9" t="s">
        <v>1260</v>
      </c>
      <c r="G1342" s="3" t="e">
        <f t="shared" si="346"/>
        <v>#NAME?</v>
      </c>
      <c r="H1342" s="4" t="str">
        <f t="shared" si="347"/>
        <v>stə</v>
      </c>
      <c r="I1342" s="4" t="str">
        <f t="shared" si="348"/>
        <v>sta</v>
      </c>
      <c r="J1342" s="10">
        <f t="shared" si="349"/>
        <v>3</v>
      </c>
      <c r="K1342" s="1">
        <f t="shared" si="350"/>
        <v>3</v>
      </c>
      <c r="L1342" s="10">
        <f t="shared" si="351"/>
        <v>3</v>
      </c>
      <c r="M1342" s="1" t="str">
        <f t="shared" si="352"/>
        <v>-sta-</v>
      </c>
      <c r="N1342" s="1" t="str">
        <f t="shared" si="353"/>
        <v>[stə]</v>
      </c>
      <c r="O1342" s="3" t="e" cm="1">
        <f t="array" ref="O1342">SUM(_xlfn._xlws.FILTER($G$2:$G$2454,_xlfn.MAP($M$2:$M$2454,_xlfn.LAMBDA(_xlpm.x,_xlpm.x=$M1342))))</f>
        <v>#NAME?</v>
      </c>
      <c r="P1342" s="4" t="e">
        <f t="shared" si="354"/>
        <v>#NAME?</v>
      </c>
      <c r="Q1342" s="6" t="e" cm="1">
        <f t="array" ref="Q1342">SUM(_xlfn._xlws.FILTER($G$2:$G$2454,_xlfn.MAP($N$2:$N$2454,_xlfn.LAMBDA(_xlpm.x,_xlpm.x=$N1342))))</f>
        <v>#NAME?</v>
      </c>
      <c r="R1342" s="4" t="e">
        <f t="shared" si="355"/>
        <v>#NAME?</v>
      </c>
      <c r="S1342" s="4" t="e">
        <f t="shared" si="356"/>
        <v>#NAME?</v>
      </c>
      <c r="T1342" s="4" t="e">
        <f t="shared" si="357"/>
        <v>#NAME?</v>
      </c>
      <c r="U1342" s="4" t="e">
        <f t="shared" si="358"/>
        <v>#NAME?</v>
      </c>
      <c r="V1342" s="2"/>
      <c r="X1342" s="2"/>
      <c r="AC1342" s="2"/>
      <c r="AD1342" s="2"/>
    </row>
    <row r="1343" spans="1:30">
      <c r="A1343" s="1" t="str">
        <f t="shared" si="344"/>
        <v>-boo- : [bʊ]</v>
      </c>
      <c r="B1343" s="1">
        <f t="shared" si="361"/>
        <v>0</v>
      </c>
      <c r="C1343" s="1">
        <f t="shared" si="361"/>
        <v>0</v>
      </c>
      <c r="D1343" s="1">
        <f t="shared" si="361"/>
        <v>0</v>
      </c>
      <c r="E1343" s="7">
        <v>6</v>
      </c>
      <c r="F1343" s="9" t="s">
        <v>650</v>
      </c>
      <c r="G1343" s="3" t="e">
        <f t="shared" si="346"/>
        <v>#NAME?</v>
      </c>
      <c r="H1343" s="4" t="str">
        <f t="shared" si="347"/>
        <v>bʊ</v>
      </c>
      <c r="I1343" s="4" t="str">
        <f t="shared" si="348"/>
        <v>boo</v>
      </c>
      <c r="J1343" s="10">
        <f t="shared" si="349"/>
        <v>2</v>
      </c>
      <c r="K1343" s="1">
        <f t="shared" si="350"/>
        <v>3</v>
      </c>
      <c r="L1343" s="10">
        <f t="shared" si="351"/>
        <v>3</v>
      </c>
      <c r="M1343" s="1" t="str">
        <f t="shared" si="352"/>
        <v>-boo-</v>
      </c>
      <c r="N1343" s="1" t="str">
        <f t="shared" si="353"/>
        <v>[bʊ]</v>
      </c>
      <c r="O1343" s="3" t="e" cm="1">
        <f t="array" ref="O1343">SUM(_xlfn._xlws.FILTER($G$2:$G$2454,_xlfn.MAP($M$2:$M$2454,_xlfn.LAMBDA(_xlpm.x,_xlpm.x=$M1343))))</f>
        <v>#NAME?</v>
      </c>
      <c r="P1343" s="4" t="e">
        <f t="shared" si="354"/>
        <v>#NAME?</v>
      </c>
      <c r="Q1343" s="6" t="e" cm="1">
        <f t="array" ref="Q1343">SUM(_xlfn._xlws.FILTER($G$2:$G$2454,_xlfn.MAP($N$2:$N$2454,_xlfn.LAMBDA(_xlpm.x,_xlpm.x=$N1343))))</f>
        <v>#NAME?</v>
      </c>
      <c r="R1343" s="4" t="e">
        <f t="shared" si="355"/>
        <v>#NAME?</v>
      </c>
      <c r="S1343" s="4" t="e">
        <f t="shared" si="356"/>
        <v>#NAME?</v>
      </c>
      <c r="T1343" s="4" t="e">
        <f t="shared" si="357"/>
        <v>#NAME?</v>
      </c>
      <c r="U1343" s="4" t="e">
        <f t="shared" si="358"/>
        <v>#NAME?</v>
      </c>
      <c r="V1343" s="2"/>
      <c r="X1343" s="2"/>
      <c r="AC1343" s="2"/>
      <c r="AD1343" s="2"/>
    </row>
    <row r="1344" spans="1:30">
      <c r="A1344" s="1" t="str">
        <f t="shared" si="344"/>
        <v>-fte- : [ftə]</v>
      </c>
      <c r="B1344" s="1">
        <f t="shared" si="361"/>
        <v>0</v>
      </c>
      <c r="C1344" s="1">
        <f t="shared" si="361"/>
        <v>0</v>
      </c>
      <c r="D1344" s="1">
        <f t="shared" si="361"/>
        <v>0</v>
      </c>
      <c r="E1344" s="7">
        <v>4</v>
      </c>
      <c r="F1344" s="9" t="s">
        <v>459</v>
      </c>
      <c r="G1344" s="3" t="e">
        <f t="shared" si="346"/>
        <v>#NAME?</v>
      </c>
      <c r="H1344" s="1" t="str">
        <f t="shared" si="347"/>
        <v>ftə</v>
      </c>
      <c r="I1344" s="1" t="str">
        <f t="shared" si="348"/>
        <v>fte</v>
      </c>
      <c r="J1344" s="10">
        <f t="shared" si="349"/>
        <v>3</v>
      </c>
      <c r="K1344" s="1">
        <f t="shared" si="350"/>
        <v>3</v>
      </c>
      <c r="L1344" s="10">
        <f t="shared" si="351"/>
        <v>3</v>
      </c>
      <c r="M1344" s="1" t="str">
        <f t="shared" si="352"/>
        <v>-fte-</v>
      </c>
      <c r="N1344" s="1" t="str">
        <f t="shared" si="353"/>
        <v>[ftə]</v>
      </c>
      <c r="O1344" s="3" t="e" cm="1">
        <f t="array" ref="O1344">SUM(_xlfn._xlws.FILTER($G$2:$G$2454,_xlfn.MAP($M$2:$M$2454,_xlfn.LAMBDA(_xlpm.x,_xlpm.x=$M1344))))</f>
        <v>#NAME?</v>
      </c>
      <c r="P1344" s="4" t="e">
        <f t="shared" si="354"/>
        <v>#NAME?</v>
      </c>
      <c r="Q1344" s="6" t="e" cm="1">
        <f t="array" ref="Q1344">SUM(_xlfn._xlws.FILTER($G$2:$G$2454,_xlfn.MAP($N$2:$N$2454,_xlfn.LAMBDA(_xlpm.x,_xlpm.x=$N1344))))</f>
        <v>#NAME?</v>
      </c>
      <c r="R1344" s="4" t="e">
        <f t="shared" si="355"/>
        <v>#NAME?</v>
      </c>
      <c r="S1344" s="4" t="e">
        <f t="shared" si="356"/>
        <v>#NAME?</v>
      </c>
      <c r="T1344" s="4" t="e">
        <f t="shared" si="357"/>
        <v>#NAME?</v>
      </c>
      <c r="U1344" s="4" t="e">
        <f t="shared" si="358"/>
        <v>#NAME?</v>
      </c>
      <c r="V1344" s="2"/>
      <c r="X1344" s="2"/>
      <c r="AC1344" s="2"/>
      <c r="AD1344" s="2"/>
    </row>
    <row r="1345" spans="1:30">
      <c r="A1345" s="1" t="str">
        <f t="shared" si="344"/>
        <v>-nou- : [naʊ]</v>
      </c>
      <c r="B1345" s="1">
        <f t="shared" si="361"/>
        <v>0</v>
      </c>
      <c r="C1345" s="1">
        <f t="shared" si="361"/>
        <v>0</v>
      </c>
      <c r="D1345" s="1">
        <f t="shared" si="361"/>
        <v>1</v>
      </c>
      <c r="E1345" s="7">
        <v>2</v>
      </c>
      <c r="F1345" s="9" t="s">
        <v>1037</v>
      </c>
      <c r="G1345" s="3" t="e">
        <f t="shared" si="346"/>
        <v>#NAME?</v>
      </c>
      <c r="H1345" s="4" t="str">
        <f t="shared" si="347"/>
        <v>naʊ</v>
      </c>
      <c r="I1345" s="4" t="str">
        <f t="shared" si="348"/>
        <v>nou</v>
      </c>
      <c r="J1345" s="10">
        <f t="shared" si="349"/>
        <v>3</v>
      </c>
      <c r="K1345" s="1">
        <f t="shared" si="350"/>
        <v>3</v>
      </c>
      <c r="L1345" s="10">
        <f t="shared" si="351"/>
        <v>3</v>
      </c>
      <c r="M1345" s="1" t="str">
        <f t="shared" si="352"/>
        <v>-nou-</v>
      </c>
      <c r="N1345" s="1" t="str">
        <f t="shared" si="353"/>
        <v>[naʊ]</v>
      </c>
      <c r="O1345" s="3" t="e" cm="1">
        <f t="array" ref="O1345">SUM(_xlfn._xlws.FILTER($G$2:$G$2454,_xlfn.MAP($M$2:$M$2454,_xlfn.LAMBDA(_xlpm.x,_xlpm.x=$M1345))))</f>
        <v>#NAME?</v>
      </c>
      <c r="P1345" s="4" t="e">
        <f t="shared" si="354"/>
        <v>#NAME?</v>
      </c>
      <c r="Q1345" s="6" t="e" cm="1">
        <f t="array" ref="Q1345">SUM(_xlfn._xlws.FILTER($G$2:$G$2454,_xlfn.MAP($N$2:$N$2454,_xlfn.LAMBDA(_xlpm.x,_xlpm.x=$N1345))))</f>
        <v>#NAME?</v>
      </c>
      <c r="R1345" s="4" t="e">
        <f t="shared" si="355"/>
        <v>#NAME?</v>
      </c>
      <c r="S1345" s="4" t="e">
        <f t="shared" si="356"/>
        <v>#NAME?</v>
      </c>
      <c r="T1345" s="4" t="e">
        <f t="shared" si="357"/>
        <v>#NAME?</v>
      </c>
      <c r="U1345" s="4" t="e">
        <f t="shared" si="358"/>
        <v>#NAME?</v>
      </c>
      <c r="V1345" s="2"/>
      <c r="X1345" s="2"/>
      <c r="AC1345" s="2"/>
      <c r="AD1345" s="2"/>
    </row>
    <row r="1346" spans="1:30">
      <c r="A1346" s="1" t="str">
        <f t="shared" ref="A1346:A1409" si="362">_xlfn.LET(_xlpm.sep," : ",CONCATENATE(M1346,_xlpm.sep,N1346))</f>
        <v>-pli- : [plə]</v>
      </c>
      <c r="B1346" s="1">
        <f t="shared" si="361"/>
        <v>0</v>
      </c>
      <c r="C1346" s="1">
        <f t="shared" si="361"/>
        <v>0</v>
      </c>
      <c r="D1346" s="1">
        <f t="shared" si="361"/>
        <v>0</v>
      </c>
      <c r="E1346" s="7">
        <v>2</v>
      </c>
      <c r="F1346" s="9" t="s">
        <v>970</v>
      </c>
      <c r="G1346" s="3" t="e">
        <f t="shared" ref="G1346:G1409" si="363">E1346/freq.sum.r6e</f>
        <v>#NAME?</v>
      </c>
      <c r="H1346" s="4" t="str">
        <f t="shared" ref="H1346:H1409" si="364">_xlfn.LET(_xlpm.sep,":",_xlpm.w,$F1346,LEFT(_xlpm.w,FIND(_xlpm.sep,_xlpm.w)-1))</f>
        <v>plə</v>
      </c>
      <c r="I1346" s="4" t="str">
        <f t="shared" ref="I1346:I1409" si="365">_xlfn.LET(_xlpm.sep,":",_xlpm.w,$F1346,RIGHT(_xlpm.w,LEN(_xlpm.w)-FIND(_xlpm.sep,_xlpm.w)))</f>
        <v>pli</v>
      </c>
      <c r="J1346" s="10">
        <f t="shared" ref="J1346:J1409" si="366">_xlfn.LET(_xlpm.w,H1346,LEN(_xlpm.w))</f>
        <v>3</v>
      </c>
      <c r="K1346" s="1">
        <f t="shared" ref="K1346:K1409" si="367">_xlfn.LET(_xlpm.w,I1346,LEN(_xlpm.w))</f>
        <v>3</v>
      </c>
      <c r="L1346" s="10">
        <f t="shared" ref="L1346:L1409" si="368">_xlfn.LET(_xlpm.a,J1346,_xlpm.b,K1346,MAX(_xlpm.a,_xlpm.b))</f>
        <v>3</v>
      </c>
      <c r="M1346" s="1" t="str">
        <f t="shared" ref="M1346:M1409" si="369">_xlfn.LET(_xlpm.sep,":",_xlpm.w,$F1346,_xlfn.CONCAT("-",RIGHT(_xlpm.w,LEN(_xlpm.w)-FIND(_xlpm.sep,_xlpm.w)),"-"))</f>
        <v>-pli-</v>
      </c>
      <c r="N1346" s="1" t="str">
        <f t="shared" ref="N1346:N1409" si="370">_xlfn.LET(_xlpm.sep,":",_xlpm.w,$F1346,_xlfn.CONCAT("[",LEFT(_xlpm.w,FIND(_xlpm.sep,_xlpm.w)-1),"]"))</f>
        <v>[plə]</v>
      </c>
      <c r="O1346" s="3" t="e" cm="1">
        <f t="array" ref="O1346">SUM(_xlfn._xlws.FILTER($G$2:$G$2454,_xlfn.MAP($M$2:$M$2454,_xlfn.LAMBDA(_xlpm.x,_xlpm.x=$M1346))))</f>
        <v>#NAME?</v>
      </c>
      <c r="P1346" s="4" t="e">
        <f t="shared" ref="P1346:P1409" si="371">$G1346/O1346</f>
        <v>#NAME?</v>
      </c>
      <c r="Q1346" s="6" t="e" cm="1">
        <f t="array" ref="Q1346">SUM(_xlfn._xlws.FILTER($G$2:$G$2454,_xlfn.MAP($N$2:$N$2454,_xlfn.LAMBDA(_xlpm.x,_xlpm.x=$N1346))))</f>
        <v>#NAME?</v>
      </c>
      <c r="R1346" s="4" t="e">
        <f t="shared" ref="R1346:R1409" si="372">$G1346/Q1346</f>
        <v>#NAME?</v>
      </c>
      <c r="S1346" s="4" t="e">
        <f t="shared" ref="S1346:S1409" si="373">_xlfn.LET(_xlpm.freq,E1346,_xlpm.size,L1346+1,_xlpm.F,T1346,LOG(1+_xlpm.freq)*LOG(1+_xlpm.size)*_xlpm.F)</f>
        <v>#NAME?</v>
      </c>
      <c r="T1346" s="4" t="e">
        <f t="shared" ref="T1346:T1409" si="374">_xlfn.LET(_xlpm.a,R1346,_xlpm.b,P1346,2*_xlpm.a*_xlpm.b/(_xlpm.a+_xlpm.b))</f>
        <v>#NAME?</v>
      </c>
      <c r="U1346" s="4" t="e">
        <f t="shared" ref="U1346:U1409" si="375">_xlfn.LET(_xlpm.p,P1346,_xlpm.q,R1346,LOG(_xlpm.p/_xlpm.q))</f>
        <v>#NAME?</v>
      </c>
      <c r="V1346" s="2"/>
      <c r="X1346" s="2"/>
      <c r="AC1346" s="2"/>
      <c r="AD1346" s="2"/>
    </row>
    <row r="1347" spans="1:30">
      <c r="A1347" s="1" t="str">
        <f t="shared" si="362"/>
        <v>-ps- : [ps]</v>
      </c>
      <c r="B1347" s="1">
        <f t="shared" si="361"/>
        <v>0</v>
      </c>
      <c r="C1347" s="1">
        <f t="shared" si="361"/>
        <v>0</v>
      </c>
      <c r="D1347" s="1">
        <f t="shared" si="361"/>
        <v>0</v>
      </c>
      <c r="E1347" s="7">
        <v>4</v>
      </c>
      <c r="F1347" s="9" t="s">
        <v>231</v>
      </c>
      <c r="G1347" s="3" t="e">
        <f t="shared" si="363"/>
        <v>#NAME?</v>
      </c>
      <c r="H1347" s="4" t="str">
        <f t="shared" si="364"/>
        <v>ps</v>
      </c>
      <c r="I1347" s="4" t="str">
        <f t="shared" si="365"/>
        <v>ps</v>
      </c>
      <c r="J1347" s="10">
        <f t="shared" si="366"/>
        <v>2</v>
      </c>
      <c r="K1347" s="1">
        <f t="shared" si="367"/>
        <v>2</v>
      </c>
      <c r="L1347" s="10">
        <f t="shared" si="368"/>
        <v>2</v>
      </c>
      <c r="M1347" s="1" t="str">
        <f t="shared" si="369"/>
        <v>-ps-</v>
      </c>
      <c r="N1347" s="1" t="str">
        <f t="shared" si="370"/>
        <v>[ps]</v>
      </c>
      <c r="O1347" s="3" t="e" cm="1">
        <f t="array" ref="O1347">SUM(_xlfn._xlws.FILTER($G$2:$G$2454,_xlfn.MAP($M$2:$M$2454,_xlfn.LAMBDA(_xlpm.x,_xlpm.x=$M1347))))</f>
        <v>#NAME?</v>
      </c>
      <c r="P1347" s="4" t="e">
        <f t="shared" si="371"/>
        <v>#NAME?</v>
      </c>
      <c r="Q1347" s="6" t="e" cm="1">
        <f t="array" ref="Q1347">SUM(_xlfn._xlws.FILTER($G$2:$G$2454,_xlfn.MAP($N$2:$N$2454,_xlfn.LAMBDA(_xlpm.x,_xlpm.x=$N1347))))</f>
        <v>#NAME?</v>
      </c>
      <c r="R1347" s="4" t="e">
        <f t="shared" si="372"/>
        <v>#NAME?</v>
      </c>
      <c r="S1347" s="4" t="e">
        <f t="shared" si="373"/>
        <v>#NAME?</v>
      </c>
      <c r="T1347" s="4" t="e">
        <f t="shared" si="374"/>
        <v>#NAME?</v>
      </c>
      <c r="U1347" s="4" t="e">
        <f t="shared" si="375"/>
        <v>#NAME?</v>
      </c>
      <c r="V1347" s="2"/>
      <c r="X1347" s="2"/>
      <c r="AC1347" s="2"/>
      <c r="AD1347" s="2"/>
    </row>
    <row r="1348" spans="1:30">
      <c r="A1348" s="1" t="str">
        <f t="shared" si="362"/>
        <v>-rfo- : [ɹfɔ]</v>
      </c>
      <c r="B1348" s="1">
        <f t="shared" si="361"/>
        <v>1</v>
      </c>
      <c r="C1348" s="1">
        <f t="shared" si="361"/>
        <v>0</v>
      </c>
      <c r="D1348" s="1">
        <f t="shared" si="361"/>
        <v>0</v>
      </c>
      <c r="E1348" s="7">
        <v>4</v>
      </c>
      <c r="F1348" s="9" t="s">
        <v>461</v>
      </c>
      <c r="G1348" s="3" t="e">
        <f t="shared" si="363"/>
        <v>#NAME?</v>
      </c>
      <c r="H1348" s="4" t="str">
        <f t="shared" si="364"/>
        <v>ɹfɔ</v>
      </c>
      <c r="I1348" s="4" t="str">
        <f t="shared" si="365"/>
        <v>rfo</v>
      </c>
      <c r="J1348" s="10">
        <f t="shared" si="366"/>
        <v>3</v>
      </c>
      <c r="K1348" s="1">
        <f t="shared" si="367"/>
        <v>3</v>
      </c>
      <c r="L1348" s="10">
        <f t="shared" si="368"/>
        <v>3</v>
      </c>
      <c r="M1348" s="1" t="str">
        <f t="shared" si="369"/>
        <v>-rfo-</v>
      </c>
      <c r="N1348" s="1" t="str">
        <f t="shared" si="370"/>
        <v>[ɹfɔ]</v>
      </c>
      <c r="O1348" s="3" t="e" cm="1">
        <f t="array" ref="O1348">SUM(_xlfn._xlws.FILTER($G$2:$G$2454,_xlfn.MAP($M$2:$M$2454,_xlfn.LAMBDA(_xlpm.x,_xlpm.x=$M1348))))</f>
        <v>#NAME?</v>
      </c>
      <c r="P1348" s="4" t="e">
        <f t="shared" si="371"/>
        <v>#NAME?</v>
      </c>
      <c r="Q1348" s="6" t="e" cm="1">
        <f t="array" ref="Q1348">SUM(_xlfn._xlws.FILTER($G$2:$G$2454,_xlfn.MAP($N$2:$N$2454,_xlfn.LAMBDA(_xlpm.x,_xlpm.x=$N1348))))</f>
        <v>#NAME?</v>
      </c>
      <c r="R1348" s="4" t="e">
        <f t="shared" si="372"/>
        <v>#NAME?</v>
      </c>
      <c r="S1348" s="4" t="e">
        <f t="shared" si="373"/>
        <v>#NAME?</v>
      </c>
      <c r="T1348" s="4" t="e">
        <f t="shared" si="374"/>
        <v>#NAME?</v>
      </c>
      <c r="U1348" s="4" t="e">
        <f t="shared" si="375"/>
        <v>#NAME?</v>
      </c>
      <c r="V1348" s="2"/>
      <c r="X1348" s="2"/>
      <c r="AC1348" s="2"/>
      <c r="AD1348" s="2"/>
    </row>
    <row r="1349" spans="1:30">
      <c r="A1349" s="1" t="str">
        <f t="shared" si="362"/>
        <v>-roa- : [ɹɔ]</v>
      </c>
      <c r="B1349" s="1">
        <f t="shared" si="361"/>
        <v>1</v>
      </c>
      <c r="C1349" s="1">
        <f t="shared" si="361"/>
        <v>0</v>
      </c>
      <c r="D1349" s="1">
        <f t="shared" si="361"/>
        <v>0</v>
      </c>
      <c r="E1349" s="7">
        <v>1</v>
      </c>
      <c r="F1349" s="9" t="s">
        <v>1505</v>
      </c>
      <c r="G1349" s="3" t="e">
        <f t="shared" si="363"/>
        <v>#NAME?</v>
      </c>
      <c r="H1349" s="4" t="str">
        <f t="shared" si="364"/>
        <v>ɹɔ</v>
      </c>
      <c r="I1349" s="4" t="str">
        <f t="shared" si="365"/>
        <v>roa</v>
      </c>
      <c r="J1349" s="10">
        <f t="shared" si="366"/>
        <v>2</v>
      </c>
      <c r="K1349" s="1">
        <f t="shared" si="367"/>
        <v>3</v>
      </c>
      <c r="L1349" s="10">
        <f t="shared" si="368"/>
        <v>3</v>
      </c>
      <c r="M1349" s="1" t="str">
        <f t="shared" si="369"/>
        <v>-roa-</v>
      </c>
      <c r="N1349" s="1" t="str">
        <f t="shared" si="370"/>
        <v>[ɹɔ]</v>
      </c>
      <c r="O1349" s="3" t="e" cm="1">
        <f t="array" ref="O1349">SUM(_xlfn._xlws.FILTER($G$2:$G$2454,_xlfn.MAP($M$2:$M$2454,_xlfn.LAMBDA(_xlpm.x,_xlpm.x=$M1349))))</f>
        <v>#NAME?</v>
      </c>
      <c r="P1349" s="4" t="e">
        <f t="shared" si="371"/>
        <v>#NAME?</v>
      </c>
      <c r="Q1349" s="6" t="e" cm="1">
        <f t="array" ref="Q1349">SUM(_xlfn._xlws.FILTER($G$2:$G$2454,_xlfn.MAP($N$2:$N$2454,_xlfn.LAMBDA(_xlpm.x,_xlpm.x=$N1349))))</f>
        <v>#NAME?</v>
      </c>
      <c r="R1349" s="4" t="e">
        <f t="shared" si="372"/>
        <v>#NAME?</v>
      </c>
      <c r="S1349" s="4" t="e">
        <f t="shared" si="373"/>
        <v>#NAME?</v>
      </c>
      <c r="T1349" s="4" t="e">
        <f t="shared" si="374"/>
        <v>#NAME?</v>
      </c>
      <c r="U1349" s="4" t="e">
        <f t="shared" si="375"/>
        <v>#NAME?</v>
      </c>
      <c r="V1349" s="2"/>
      <c r="X1349" s="2"/>
      <c r="AC1349" s="2"/>
      <c r="AD1349" s="2"/>
    </row>
    <row r="1350" spans="1:30">
      <c r="A1350" s="1" t="str">
        <f t="shared" si="362"/>
        <v>-rou- : [ɹʌ]</v>
      </c>
      <c r="B1350" s="1">
        <f t="shared" si="361"/>
        <v>1</v>
      </c>
      <c r="C1350" s="1">
        <f t="shared" si="361"/>
        <v>0</v>
      </c>
      <c r="D1350" s="1">
        <f t="shared" si="361"/>
        <v>0</v>
      </c>
      <c r="E1350" s="7">
        <v>1</v>
      </c>
      <c r="F1350" s="9" t="s">
        <v>1712</v>
      </c>
      <c r="G1350" s="3" t="e">
        <f t="shared" si="363"/>
        <v>#NAME?</v>
      </c>
      <c r="H1350" s="4" t="str">
        <f t="shared" si="364"/>
        <v>ɹʌ</v>
      </c>
      <c r="I1350" s="4" t="str">
        <f t="shared" si="365"/>
        <v>rou</v>
      </c>
      <c r="J1350" s="10">
        <f t="shared" si="366"/>
        <v>2</v>
      </c>
      <c r="K1350" s="1">
        <f t="shared" si="367"/>
        <v>3</v>
      </c>
      <c r="L1350" s="10">
        <f t="shared" si="368"/>
        <v>3</v>
      </c>
      <c r="M1350" s="1" t="str">
        <f t="shared" si="369"/>
        <v>-rou-</v>
      </c>
      <c r="N1350" s="1" t="str">
        <f t="shared" si="370"/>
        <v>[ɹʌ]</v>
      </c>
      <c r="O1350" s="3" t="e" cm="1">
        <f t="array" ref="O1350">SUM(_xlfn._xlws.FILTER($G$2:$G$2454,_xlfn.MAP($M$2:$M$2454,_xlfn.LAMBDA(_xlpm.x,_xlpm.x=$M1350))))</f>
        <v>#NAME?</v>
      </c>
      <c r="P1350" s="4" t="e">
        <f t="shared" si="371"/>
        <v>#NAME?</v>
      </c>
      <c r="Q1350" s="6" t="e" cm="1">
        <f t="array" ref="Q1350">SUM(_xlfn._xlws.FILTER($G$2:$G$2454,_xlfn.MAP($N$2:$N$2454,_xlfn.LAMBDA(_xlpm.x,_xlpm.x=$N1350))))</f>
        <v>#NAME?</v>
      </c>
      <c r="R1350" s="4" t="e">
        <f t="shared" si="372"/>
        <v>#NAME?</v>
      </c>
      <c r="S1350" s="4" t="e">
        <f t="shared" si="373"/>
        <v>#NAME?</v>
      </c>
      <c r="T1350" s="4" t="e">
        <f t="shared" si="374"/>
        <v>#NAME?</v>
      </c>
      <c r="U1350" s="4" t="e">
        <f t="shared" si="375"/>
        <v>#NAME?</v>
      </c>
      <c r="V1350" s="2"/>
      <c r="X1350" s="2"/>
      <c r="AC1350" s="2"/>
      <c r="AD1350" s="2"/>
    </row>
    <row r="1351" spans="1:30">
      <c r="A1351" s="1" t="str">
        <f t="shared" si="362"/>
        <v>-spo- : [spɑ]</v>
      </c>
      <c r="B1351" s="1">
        <f t="shared" si="361"/>
        <v>0</v>
      </c>
      <c r="C1351" s="1">
        <f t="shared" si="361"/>
        <v>0</v>
      </c>
      <c r="D1351" s="1">
        <f t="shared" si="361"/>
        <v>0</v>
      </c>
      <c r="E1351" s="7">
        <v>3</v>
      </c>
      <c r="F1351" s="9" t="s">
        <v>648</v>
      </c>
      <c r="G1351" s="3" t="e">
        <f t="shared" si="363"/>
        <v>#NAME?</v>
      </c>
      <c r="H1351" s="4" t="str">
        <f t="shared" si="364"/>
        <v>spɑ</v>
      </c>
      <c r="I1351" s="4" t="str">
        <f t="shared" si="365"/>
        <v>spo</v>
      </c>
      <c r="J1351" s="10">
        <f t="shared" si="366"/>
        <v>3</v>
      </c>
      <c r="K1351" s="1">
        <f t="shared" si="367"/>
        <v>3</v>
      </c>
      <c r="L1351" s="10">
        <f t="shared" si="368"/>
        <v>3</v>
      </c>
      <c r="M1351" s="1" t="str">
        <f t="shared" si="369"/>
        <v>-spo-</v>
      </c>
      <c r="N1351" s="1" t="str">
        <f t="shared" si="370"/>
        <v>[spɑ]</v>
      </c>
      <c r="O1351" s="3" t="e" cm="1">
        <f t="array" ref="O1351">SUM(_xlfn._xlws.FILTER($G$2:$G$2454,_xlfn.MAP($M$2:$M$2454,_xlfn.LAMBDA(_xlpm.x,_xlpm.x=$M1351))))</f>
        <v>#NAME?</v>
      </c>
      <c r="P1351" s="4" t="e">
        <f t="shared" si="371"/>
        <v>#NAME?</v>
      </c>
      <c r="Q1351" s="6" t="e" cm="1">
        <f t="array" ref="Q1351">SUM(_xlfn._xlws.FILTER($G$2:$G$2454,_xlfn.MAP($N$2:$N$2454,_xlfn.LAMBDA(_xlpm.x,_xlpm.x=$N1351))))</f>
        <v>#NAME?</v>
      </c>
      <c r="R1351" s="4" t="e">
        <f t="shared" si="372"/>
        <v>#NAME?</v>
      </c>
      <c r="S1351" s="4" t="e">
        <f t="shared" si="373"/>
        <v>#NAME?</v>
      </c>
      <c r="T1351" s="4" t="e">
        <f t="shared" si="374"/>
        <v>#NAME?</v>
      </c>
      <c r="U1351" s="4" t="e">
        <f t="shared" si="375"/>
        <v>#NAME?</v>
      </c>
      <c r="V1351" s="2"/>
      <c r="X1351" s="2"/>
      <c r="AC1351" s="2"/>
      <c r="AD1351" s="2"/>
    </row>
    <row r="1352" spans="1:30">
      <c r="A1352" s="1" t="str">
        <f t="shared" si="362"/>
        <v>-tru- : [tɹʌ]</v>
      </c>
      <c r="B1352" s="1">
        <f t="shared" si="361"/>
        <v>0</v>
      </c>
      <c r="C1352" s="1">
        <f t="shared" si="361"/>
        <v>0</v>
      </c>
      <c r="D1352" s="1">
        <f t="shared" si="361"/>
        <v>0</v>
      </c>
      <c r="E1352" s="7">
        <v>3</v>
      </c>
      <c r="F1352" s="9" t="s">
        <v>649</v>
      </c>
      <c r="G1352" s="3" t="e">
        <f t="shared" si="363"/>
        <v>#NAME?</v>
      </c>
      <c r="H1352" s="4" t="str">
        <f t="shared" si="364"/>
        <v>tɹʌ</v>
      </c>
      <c r="I1352" s="4" t="str">
        <f t="shared" si="365"/>
        <v>tru</v>
      </c>
      <c r="J1352" s="10">
        <f t="shared" si="366"/>
        <v>3</v>
      </c>
      <c r="K1352" s="1">
        <f t="shared" si="367"/>
        <v>3</v>
      </c>
      <c r="L1352" s="10">
        <f t="shared" si="368"/>
        <v>3</v>
      </c>
      <c r="M1352" s="1" t="str">
        <f t="shared" si="369"/>
        <v>-tru-</v>
      </c>
      <c r="N1352" s="1" t="str">
        <f t="shared" si="370"/>
        <v>[tɹʌ]</v>
      </c>
      <c r="O1352" s="3" t="e" cm="1">
        <f t="array" ref="O1352">SUM(_xlfn._xlws.FILTER($G$2:$G$2454,_xlfn.MAP($M$2:$M$2454,_xlfn.LAMBDA(_xlpm.x,_xlpm.x=$M1352))))</f>
        <v>#NAME?</v>
      </c>
      <c r="P1352" s="4" t="e">
        <f t="shared" si="371"/>
        <v>#NAME?</v>
      </c>
      <c r="Q1352" s="6" t="e" cm="1">
        <f t="array" ref="Q1352">SUM(_xlfn._xlws.FILTER($G$2:$G$2454,_xlfn.MAP($N$2:$N$2454,_xlfn.LAMBDA(_xlpm.x,_xlpm.x=$N1352))))</f>
        <v>#NAME?</v>
      </c>
      <c r="R1352" s="4" t="e">
        <f t="shared" si="372"/>
        <v>#NAME?</v>
      </c>
      <c r="S1352" s="4" t="e">
        <f t="shared" si="373"/>
        <v>#NAME?</v>
      </c>
      <c r="T1352" s="4" t="e">
        <f t="shared" si="374"/>
        <v>#NAME?</v>
      </c>
      <c r="U1352" s="4" t="e">
        <f t="shared" si="375"/>
        <v>#NAME?</v>
      </c>
      <c r="V1352" s="2"/>
      <c r="X1352" s="2"/>
      <c r="AC1352" s="2"/>
      <c r="AD1352" s="2"/>
    </row>
    <row r="1353" spans="1:30">
      <c r="A1353" s="1" t="str">
        <f t="shared" si="362"/>
        <v>-ya- : [yɑ]</v>
      </c>
      <c r="B1353" s="1">
        <f t="shared" si="361"/>
        <v>0</v>
      </c>
      <c r="C1353" s="1">
        <f t="shared" si="361"/>
        <v>0</v>
      </c>
      <c r="D1353" s="1">
        <f t="shared" si="361"/>
        <v>0</v>
      </c>
      <c r="E1353" s="7">
        <v>4</v>
      </c>
      <c r="F1353" s="9" t="s">
        <v>661</v>
      </c>
      <c r="G1353" s="3" t="e">
        <f t="shared" si="363"/>
        <v>#NAME?</v>
      </c>
      <c r="H1353" s="4" t="str">
        <f t="shared" si="364"/>
        <v>yɑ</v>
      </c>
      <c r="I1353" s="4" t="str">
        <f t="shared" si="365"/>
        <v>ya</v>
      </c>
      <c r="J1353" s="10">
        <f t="shared" si="366"/>
        <v>2</v>
      </c>
      <c r="K1353" s="1">
        <f t="shared" si="367"/>
        <v>2</v>
      </c>
      <c r="L1353" s="10">
        <f t="shared" si="368"/>
        <v>2</v>
      </c>
      <c r="M1353" s="1" t="str">
        <f t="shared" si="369"/>
        <v>-ya-</v>
      </c>
      <c r="N1353" s="1" t="str">
        <f t="shared" si="370"/>
        <v>[yɑ]</v>
      </c>
      <c r="O1353" s="3" t="e" cm="1">
        <f t="array" ref="O1353">SUM(_xlfn._xlws.FILTER($G$2:$G$2454,_xlfn.MAP($M$2:$M$2454,_xlfn.LAMBDA(_xlpm.x,_xlpm.x=$M1353))))</f>
        <v>#NAME?</v>
      </c>
      <c r="P1353" s="4" t="e">
        <f t="shared" si="371"/>
        <v>#NAME?</v>
      </c>
      <c r="Q1353" s="6" t="e" cm="1">
        <f t="array" ref="Q1353">SUM(_xlfn._xlws.FILTER($G$2:$G$2454,_xlfn.MAP($N$2:$N$2454,_xlfn.LAMBDA(_xlpm.x,_xlpm.x=$N1353))))</f>
        <v>#NAME?</v>
      </c>
      <c r="R1353" s="4" t="e">
        <f t="shared" si="372"/>
        <v>#NAME?</v>
      </c>
      <c r="S1353" s="4" t="e">
        <f t="shared" si="373"/>
        <v>#NAME?</v>
      </c>
      <c r="T1353" s="4" t="e">
        <f t="shared" si="374"/>
        <v>#NAME?</v>
      </c>
      <c r="U1353" s="4" t="e">
        <f t="shared" si="375"/>
        <v>#NAME?</v>
      </c>
      <c r="V1353" s="2"/>
      <c r="X1353" s="2"/>
      <c r="AC1353" s="2"/>
      <c r="AD1353" s="2"/>
    </row>
    <row r="1354" spans="1:30">
      <c r="A1354" s="1" t="str">
        <f t="shared" si="362"/>
        <v>-yo- : [yɑ]</v>
      </c>
      <c r="B1354" s="1">
        <f t="shared" si="361"/>
        <v>0</v>
      </c>
      <c r="C1354" s="1">
        <f t="shared" si="361"/>
        <v>0</v>
      </c>
      <c r="D1354" s="1">
        <f t="shared" si="361"/>
        <v>0</v>
      </c>
      <c r="E1354" s="7">
        <v>1</v>
      </c>
      <c r="F1354" s="9" t="s">
        <v>1513</v>
      </c>
      <c r="G1354" s="3" t="e">
        <f t="shared" si="363"/>
        <v>#NAME?</v>
      </c>
      <c r="H1354" s="1" t="str">
        <f t="shared" si="364"/>
        <v>yɑ</v>
      </c>
      <c r="I1354" s="1" t="str">
        <f t="shared" si="365"/>
        <v>yo</v>
      </c>
      <c r="J1354" s="10">
        <f t="shared" si="366"/>
        <v>2</v>
      </c>
      <c r="K1354" s="1">
        <f t="shared" si="367"/>
        <v>2</v>
      </c>
      <c r="L1354" s="10">
        <f t="shared" si="368"/>
        <v>2</v>
      </c>
      <c r="M1354" s="1" t="str">
        <f t="shared" si="369"/>
        <v>-yo-</v>
      </c>
      <c r="N1354" s="1" t="str">
        <f t="shared" si="370"/>
        <v>[yɑ]</v>
      </c>
      <c r="O1354" s="3" t="e" cm="1">
        <f t="array" ref="O1354">SUM(_xlfn._xlws.FILTER($G$2:$G$2454,_xlfn.MAP($M$2:$M$2454,_xlfn.LAMBDA(_xlpm.x,_xlpm.x=$M1354))))</f>
        <v>#NAME?</v>
      </c>
      <c r="P1354" s="4" t="e">
        <f t="shared" si="371"/>
        <v>#NAME?</v>
      </c>
      <c r="Q1354" s="6" t="e" cm="1">
        <f t="array" ref="Q1354">SUM(_xlfn._xlws.FILTER($G$2:$G$2454,_xlfn.MAP($N$2:$N$2454,_xlfn.LAMBDA(_xlpm.x,_xlpm.x=$N1354))))</f>
        <v>#NAME?</v>
      </c>
      <c r="R1354" s="4" t="e">
        <f t="shared" si="372"/>
        <v>#NAME?</v>
      </c>
      <c r="S1354" s="4" t="e">
        <f t="shared" si="373"/>
        <v>#NAME?</v>
      </c>
      <c r="T1354" s="4" t="e">
        <f t="shared" si="374"/>
        <v>#NAME?</v>
      </c>
      <c r="U1354" s="4" t="e">
        <f t="shared" si="375"/>
        <v>#NAME?</v>
      </c>
      <c r="V1354" s="2"/>
      <c r="X1354" s="2"/>
      <c r="AC1354" s="2"/>
      <c r="AD1354" s="2"/>
    </row>
    <row r="1355" spans="1:30">
      <c r="A1355" s="1" t="str">
        <f t="shared" si="362"/>
        <v>-po- : [pə]</v>
      </c>
      <c r="B1355" s="1">
        <f t="shared" si="361"/>
        <v>0</v>
      </c>
      <c r="C1355" s="1">
        <f t="shared" si="361"/>
        <v>0</v>
      </c>
      <c r="D1355" s="1">
        <f t="shared" si="361"/>
        <v>0</v>
      </c>
      <c r="E1355" s="7">
        <v>16</v>
      </c>
      <c r="F1355" s="9" t="s">
        <v>974</v>
      </c>
      <c r="G1355" s="3" t="e">
        <f t="shared" si="363"/>
        <v>#NAME?</v>
      </c>
      <c r="H1355" s="4" t="str">
        <f t="shared" si="364"/>
        <v>pə</v>
      </c>
      <c r="I1355" s="4" t="str">
        <f t="shared" si="365"/>
        <v>po</v>
      </c>
      <c r="J1355" s="10">
        <f t="shared" si="366"/>
        <v>2</v>
      </c>
      <c r="K1355" s="1">
        <f t="shared" si="367"/>
        <v>2</v>
      </c>
      <c r="L1355" s="10">
        <f t="shared" si="368"/>
        <v>2</v>
      </c>
      <c r="M1355" s="1" t="str">
        <f t="shared" si="369"/>
        <v>-po-</v>
      </c>
      <c r="N1355" s="1" t="str">
        <f t="shared" si="370"/>
        <v>[pə]</v>
      </c>
      <c r="O1355" s="3" t="e" cm="1">
        <f t="array" ref="O1355">SUM(_xlfn._xlws.FILTER($G$2:$G$2454,_xlfn.MAP($M$2:$M$2454,_xlfn.LAMBDA(_xlpm.x,_xlpm.x=$M1355))))</f>
        <v>#NAME?</v>
      </c>
      <c r="P1355" s="4" t="e">
        <f t="shared" si="371"/>
        <v>#NAME?</v>
      </c>
      <c r="Q1355" s="6" t="e" cm="1">
        <f t="array" ref="Q1355">SUM(_xlfn._xlws.FILTER($G$2:$G$2454,_xlfn.MAP($N$2:$N$2454,_xlfn.LAMBDA(_xlpm.x,_xlpm.x=$N1355))))</f>
        <v>#NAME?</v>
      </c>
      <c r="R1355" s="4" t="e">
        <f t="shared" si="372"/>
        <v>#NAME?</v>
      </c>
      <c r="S1355" s="4" t="e">
        <f t="shared" si="373"/>
        <v>#NAME?</v>
      </c>
      <c r="T1355" s="4" t="e">
        <f t="shared" si="374"/>
        <v>#NAME?</v>
      </c>
      <c r="U1355" s="4" t="e">
        <f t="shared" si="375"/>
        <v>#NAME?</v>
      </c>
      <c r="V1355" s="2"/>
      <c r="X1355" s="2"/>
      <c r="AC1355" s="2"/>
      <c r="AD1355" s="2"/>
    </row>
    <row r="1356" spans="1:30">
      <c r="A1356" s="1" t="str">
        <f t="shared" si="362"/>
        <v>-p- : [p]</v>
      </c>
      <c r="B1356" s="1">
        <f t="shared" si="361"/>
        <v>0</v>
      </c>
      <c r="C1356" s="1">
        <f t="shared" si="361"/>
        <v>0</v>
      </c>
      <c r="D1356" s="1">
        <f t="shared" si="361"/>
        <v>0</v>
      </c>
      <c r="E1356" s="7">
        <v>60</v>
      </c>
      <c r="F1356" s="9" t="s">
        <v>218</v>
      </c>
      <c r="G1356" s="3" t="e">
        <f t="shared" si="363"/>
        <v>#NAME?</v>
      </c>
      <c r="H1356" s="1" t="str">
        <f t="shared" si="364"/>
        <v>p</v>
      </c>
      <c r="I1356" s="1" t="str">
        <f t="shared" si="365"/>
        <v>p</v>
      </c>
      <c r="J1356" s="10">
        <f t="shared" si="366"/>
        <v>1</v>
      </c>
      <c r="K1356" s="1">
        <f t="shared" si="367"/>
        <v>1</v>
      </c>
      <c r="L1356" s="10">
        <f t="shared" si="368"/>
        <v>1</v>
      </c>
      <c r="M1356" s="1" t="str">
        <f t="shared" si="369"/>
        <v>-p-</v>
      </c>
      <c r="N1356" s="1" t="str">
        <f t="shared" si="370"/>
        <v>[p]</v>
      </c>
      <c r="O1356" s="3" t="e" cm="1">
        <f t="array" ref="O1356">SUM(_xlfn._xlws.FILTER($G$2:$G$2454,_xlfn.MAP($M$2:$M$2454,_xlfn.LAMBDA(_xlpm.x,_xlpm.x=$M1356))))</f>
        <v>#NAME?</v>
      </c>
      <c r="P1356" s="4" t="e">
        <f t="shared" si="371"/>
        <v>#NAME?</v>
      </c>
      <c r="Q1356" s="6" t="e" cm="1">
        <f t="array" ref="Q1356">SUM(_xlfn._xlws.FILTER($G$2:$G$2454,_xlfn.MAP($N$2:$N$2454,_xlfn.LAMBDA(_xlpm.x,_xlpm.x=$N1356))))</f>
        <v>#NAME?</v>
      </c>
      <c r="R1356" s="4" t="e">
        <f t="shared" si="372"/>
        <v>#NAME?</v>
      </c>
      <c r="S1356" s="4" t="e">
        <f t="shared" si="373"/>
        <v>#NAME?</v>
      </c>
      <c r="T1356" s="4" t="e">
        <f t="shared" si="374"/>
        <v>#NAME?</v>
      </c>
      <c r="U1356" s="4" t="e">
        <f t="shared" si="375"/>
        <v>#NAME?</v>
      </c>
      <c r="V1356" s="2"/>
      <c r="X1356" s="2"/>
      <c r="AC1356" s="2"/>
      <c r="AD1356" s="2"/>
    </row>
    <row r="1357" spans="1:30">
      <c r="A1357" s="1" t="str">
        <f t="shared" si="362"/>
        <v>-m- : [mə]</v>
      </c>
      <c r="B1357" s="1">
        <f t="shared" si="361"/>
        <v>0</v>
      </c>
      <c r="C1357" s="1">
        <f t="shared" si="361"/>
        <v>1</v>
      </c>
      <c r="D1357" s="1">
        <f t="shared" si="361"/>
        <v>0</v>
      </c>
      <c r="E1357" s="7">
        <v>5</v>
      </c>
      <c r="F1357" s="9" t="s">
        <v>2124</v>
      </c>
      <c r="G1357" s="3" t="e">
        <f t="shared" si="363"/>
        <v>#NAME?</v>
      </c>
      <c r="H1357" s="4" t="str">
        <f t="shared" si="364"/>
        <v>mə</v>
      </c>
      <c r="I1357" s="4" t="str">
        <f t="shared" si="365"/>
        <v>m</v>
      </c>
      <c r="J1357" s="10">
        <f t="shared" si="366"/>
        <v>2</v>
      </c>
      <c r="K1357" s="1">
        <f t="shared" si="367"/>
        <v>1</v>
      </c>
      <c r="L1357" s="10">
        <f t="shared" si="368"/>
        <v>2</v>
      </c>
      <c r="M1357" s="1" t="str">
        <f t="shared" si="369"/>
        <v>-m-</v>
      </c>
      <c r="N1357" s="1" t="str">
        <f t="shared" si="370"/>
        <v>[mə]</v>
      </c>
      <c r="O1357" s="3" t="e" cm="1">
        <f t="array" ref="O1357">SUM(_xlfn._xlws.FILTER($G$2:$G$2454,_xlfn.MAP($M$2:$M$2454,_xlfn.LAMBDA(_xlpm.x,_xlpm.x=$M1357))))</f>
        <v>#NAME?</v>
      </c>
      <c r="P1357" s="4" t="e">
        <f t="shared" si="371"/>
        <v>#NAME?</v>
      </c>
      <c r="Q1357" s="6" t="e" cm="1">
        <f t="array" ref="Q1357">SUM(_xlfn._xlws.FILTER($G$2:$G$2454,_xlfn.MAP($N$2:$N$2454,_xlfn.LAMBDA(_xlpm.x,_xlpm.x=$N1357))))</f>
        <v>#NAME?</v>
      </c>
      <c r="R1357" s="4" t="e">
        <f t="shared" si="372"/>
        <v>#NAME?</v>
      </c>
      <c r="S1357" s="4" t="e">
        <f t="shared" si="373"/>
        <v>#NAME?</v>
      </c>
      <c r="T1357" s="4" t="e">
        <f t="shared" si="374"/>
        <v>#NAME?</v>
      </c>
      <c r="U1357" s="4" t="e">
        <f t="shared" si="375"/>
        <v>#NAME?</v>
      </c>
      <c r="V1357" s="2"/>
      <c r="X1357" s="2"/>
      <c r="AC1357" s="2"/>
      <c r="AD1357" s="2"/>
    </row>
    <row r="1358" spans="1:30">
      <c r="A1358" s="1" t="str">
        <f t="shared" si="362"/>
        <v>-mi- : [mə]</v>
      </c>
      <c r="B1358" s="1">
        <f t="shared" si="361"/>
        <v>0</v>
      </c>
      <c r="C1358" s="1">
        <f t="shared" si="361"/>
        <v>1</v>
      </c>
      <c r="D1358" s="1">
        <f t="shared" si="361"/>
        <v>0</v>
      </c>
      <c r="E1358" s="7">
        <v>14</v>
      </c>
      <c r="F1358" s="9" t="s">
        <v>1114</v>
      </c>
      <c r="G1358" s="3" t="e">
        <f t="shared" si="363"/>
        <v>#NAME?</v>
      </c>
      <c r="H1358" s="4" t="str">
        <f t="shared" si="364"/>
        <v>mə</v>
      </c>
      <c r="I1358" s="4" t="str">
        <f t="shared" si="365"/>
        <v>mi</v>
      </c>
      <c r="J1358" s="10">
        <f t="shared" si="366"/>
        <v>2</v>
      </c>
      <c r="K1358" s="1">
        <f t="shared" si="367"/>
        <v>2</v>
      </c>
      <c r="L1358" s="10">
        <f t="shared" si="368"/>
        <v>2</v>
      </c>
      <c r="M1358" s="1" t="str">
        <f t="shared" si="369"/>
        <v>-mi-</v>
      </c>
      <c r="N1358" s="1" t="str">
        <f t="shared" si="370"/>
        <v>[mə]</v>
      </c>
      <c r="O1358" s="3" t="e" cm="1">
        <f t="array" ref="O1358">SUM(_xlfn._xlws.FILTER($G$2:$G$2454,_xlfn.MAP($M$2:$M$2454,_xlfn.LAMBDA(_xlpm.x,_xlpm.x=$M1358))))</f>
        <v>#NAME?</v>
      </c>
      <c r="P1358" s="4" t="e">
        <f t="shared" si="371"/>
        <v>#NAME?</v>
      </c>
      <c r="Q1358" s="6" t="e" cm="1">
        <f t="array" ref="Q1358">SUM(_xlfn._xlws.FILTER($G$2:$G$2454,_xlfn.MAP($N$2:$N$2454,_xlfn.LAMBDA(_xlpm.x,_xlpm.x=$N1358))))</f>
        <v>#NAME?</v>
      </c>
      <c r="R1358" s="4" t="e">
        <f t="shared" si="372"/>
        <v>#NAME?</v>
      </c>
      <c r="S1358" s="4" t="e">
        <f t="shared" si="373"/>
        <v>#NAME?</v>
      </c>
      <c r="T1358" s="4" t="e">
        <f t="shared" si="374"/>
        <v>#NAME?</v>
      </c>
      <c r="U1358" s="4" t="e">
        <f t="shared" si="375"/>
        <v>#NAME?</v>
      </c>
      <c r="V1358" s="2"/>
      <c r="X1358" s="2"/>
      <c r="AC1358" s="2"/>
      <c r="AD1358" s="2"/>
    </row>
    <row r="1359" spans="1:30">
      <c r="A1359" s="1" t="str">
        <f t="shared" si="362"/>
        <v>-mpe- : [mp]</v>
      </c>
      <c r="B1359" s="1">
        <f t="shared" si="361"/>
        <v>0</v>
      </c>
      <c r="C1359" s="1">
        <f t="shared" si="361"/>
        <v>1</v>
      </c>
      <c r="D1359" s="1">
        <f t="shared" si="361"/>
        <v>0</v>
      </c>
      <c r="E1359" s="7">
        <v>1</v>
      </c>
      <c r="F1359" s="9" t="s">
        <v>2119</v>
      </c>
      <c r="G1359" s="3" t="e">
        <f t="shared" si="363"/>
        <v>#NAME?</v>
      </c>
      <c r="H1359" s="4" t="str">
        <f t="shared" si="364"/>
        <v>mp</v>
      </c>
      <c r="I1359" s="4" t="str">
        <f t="shared" si="365"/>
        <v>mpe</v>
      </c>
      <c r="J1359" s="10">
        <f t="shared" si="366"/>
        <v>2</v>
      </c>
      <c r="K1359" s="1">
        <f t="shared" si="367"/>
        <v>3</v>
      </c>
      <c r="L1359" s="10">
        <f t="shared" si="368"/>
        <v>3</v>
      </c>
      <c r="M1359" s="1" t="str">
        <f t="shared" si="369"/>
        <v>-mpe-</v>
      </c>
      <c r="N1359" s="1" t="str">
        <f t="shared" si="370"/>
        <v>[mp]</v>
      </c>
      <c r="O1359" s="3" t="e" cm="1">
        <f t="array" ref="O1359">SUM(_xlfn._xlws.FILTER($G$2:$G$2454,_xlfn.MAP($M$2:$M$2454,_xlfn.LAMBDA(_xlpm.x,_xlpm.x=$M1359))))</f>
        <v>#NAME?</v>
      </c>
      <c r="P1359" s="4" t="e">
        <f t="shared" si="371"/>
        <v>#NAME?</v>
      </c>
      <c r="Q1359" s="6" t="e" cm="1">
        <f t="array" ref="Q1359">SUM(_xlfn._xlws.FILTER($G$2:$G$2454,_xlfn.MAP($N$2:$N$2454,_xlfn.LAMBDA(_xlpm.x,_xlpm.x=$N1359))))</f>
        <v>#NAME?</v>
      </c>
      <c r="R1359" s="4" t="e">
        <f t="shared" si="372"/>
        <v>#NAME?</v>
      </c>
      <c r="S1359" s="4" t="e">
        <f t="shared" si="373"/>
        <v>#NAME?</v>
      </c>
      <c r="T1359" s="4" t="e">
        <f t="shared" si="374"/>
        <v>#NAME?</v>
      </c>
      <c r="U1359" s="4" t="e">
        <f t="shared" si="375"/>
        <v>#NAME?</v>
      </c>
      <c r="V1359" s="2"/>
      <c r="X1359" s="2"/>
      <c r="AC1359" s="2"/>
      <c r="AD1359" s="2"/>
    </row>
    <row r="1360" spans="1:30">
      <c r="A1360" s="1" t="str">
        <f t="shared" si="362"/>
        <v>-mpe- : [mpə]</v>
      </c>
      <c r="B1360" s="1">
        <f t="shared" si="361"/>
        <v>0</v>
      </c>
      <c r="C1360" s="1">
        <f t="shared" si="361"/>
        <v>1</v>
      </c>
      <c r="D1360" s="1">
        <f t="shared" si="361"/>
        <v>0</v>
      </c>
      <c r="E1360" s="7">
        <v>3</v>
      </c>
      <c r="F1360" s="9" t="s">
        <v>985</v>
      </c>
      <c r="G1360" s="3" t="e">
        <f t="shared" si="363"/>
        <v>#NAME?</v>
      </c>
      <c r="H1360" s="4" t="str">
        <f t="shared" si="364"/>
        <v>mpə</v>
      </c>
      <c r="I1360" s="4" t="str">
        <f t="shared" si="365"/>
        <v>mpe</v>
      </c>
      <c r="J1360" s="10">
        <f t="shared" si="366"/>
        <v>3</v>
      </c>
      <c r="K1360" s="1">
        <f t="shared" si="367"/>
        <v>3</v>
      </c>
      <c r="L1360" s="10">
        <f t="shared" si="368"/>
        <v>3</v>
      </c>
      <c r="M1360" s="1" t="str">
        <f t="shared" si="369"/>
        <v>-mpe-</v>
      </c>
      <c r="N1360" s="1" t="str">
        <f t="shared" si="370"/>
        <v>[mpə]</v>
      </c>
      <c r="O1360" s="3" t="e" cm="1">
        <f t="array" ref="O1360">SUM(_xlfn._xlws.FILTER($G$2:$G$2454,_xlfn.MAP($M$2:$M$2454,_xlfn.LAMBDA(_xlpm.x,_xlpm.x=$M1360))))</f>
        <v>#NAME?</v>
      </c>
      <c r="P1360" s="4" t="e">
        <f t="shared" si="371"/>
        <v>#NAME?</v>
      </c>
      <c r="Q1360" s="6" t="e" cm="1">
        <f t="array" ref="Q1360">SUM(_xlfn._xlws.FILTER($G$2:$G$2454,_xlfn.MAP($N$2:$N$2454,_xlfn.LAMBDA(_xlpm.x,_xlpm.x=$N1360))))</f>
        <v>#NAME?</v>
      </c>
      <c r="R1360" s="4" t="e">
        <f t="shared" si="372"/>
        <v>#NAME?</v>
      </c>
      <c r="S1360" s="4" t="e">
        <f t="shared" si="373"/>
        <v>#NAME?</v>
      </c>
      <c r="T1360" s="4" t="e">
        <f t="shared" si="374"/>
        <v>#NAME?</v>
      </c>
      <c r="U1360" s="4" t="e">
        <f t="shared" si="375"/>
        <v>#NAME?</v>
      </c>
      <c r="V1360" s="2"/>
      <c r="X1360" s="2"/>
      <c r="AC1360" s="2"/>
      <c r="AD1360" s="2"/>
    </row>
    <row r="1361" spans="1:30">
      <c r="A1361" s="1" t="str">
        <f t="shared" si="362"/>
        <v>-rse- : [ɹs]</v>
      </c>
      <c r="B1361" s="1">
        <f t="shared" si="361"/>
        <v>1</v>
      </c>
      <c r="C1361" s="1">
        <f t="shared" si="361"/>
        <v>0</v>
      </c>
      <c r="D1361" s="1">
        <f t="shared" si="361"/>
        <v>0</v>
      </c>
      <c r="E1361" s="7">
        <v>10</v>
      </c>
      <c r="F1361" s="9" t="s">
        <v>446</v>
      </c>
      <c r="G1361" s="3" t="e">
        <f t="shared" si="363"/>
        <v>#NAME?</v>
      </c>
      <c r="H1361" s="4" t="str">
        <f t="shared" si="364"/>
        <v>ɹs</v>
      </c>
      <c r="I1361" s="4" t="str">
        <f t="shared" si="365"/>
        <v>rse</v>
      </c>
      <c r="J1361" s="10">
        <f t="shared" si="366"/>
        <v>2</v>
      </c>
      <c r="K1361" s="1">
        <f t="shared" si="367"/>
        <v>3</v>
      </c>
      <c r="L1361" s="10">
        <f t="shared" si="368"/>
        <v>3</v>
      </c>
      <c r="M1361" s="1" t="str">
        <f t="shared" si="369"/>
        <v>-rse-</v>
      </c>
      <c r="N1361" s="1" t="str">
        <f t="shared" si="370"/>
        <v>[ɹs]</v>
      </c>
      <c r="O1361" s="3" t="e" cm="1">
        <f t="array" ref="O1361">SUM(_xlfn._xlws.FILTER($G$2:$G$2454,_xlfn.MAP($M$2:$M$2454,_xlfn.LAMBDA(_xlpm.x,_xlpm.x=$M1361))))</f>
        <v>#NAME?</v>
      </c>
      <c r="P1361" s="4" t="e">
        <f t="shared" si="371"/>
        <v>#NAME?</v>
      </c>
      <c r="Q1361" s="6" t="e" cm="1">
        <f t="array" ref="Q1361">SUM(_xlfn._xlws.FILTER($G$2:$G$2454,_xlfn.MAP($N$2:$N$2454,_xlfn.LAMBDA(_xlpm.x,_xlpm.x=$N1361))))</f>
        <v>#NAME?</v>
      </c>
      <c r="R1361" s="4" t="e">
        <f t="shared" si="372"/>
        <v>#NAME?</v>
      </c>
      <c r="S1361" s="4" t="e">
        <f t="shared" si="373"/>
        <v>#NAME?</v>
      </c>
      <c r="T1361" s="4" t="e">
        <f t="shared" si="374"/>
        <v>#NAME?</v>
      </c>
      <c r="U1361" s="4" t="e">
        <f t="shared" si="375"/>
        <v>#NAME?</v>
      </c>
      <c r="V1361" s="2"/>
      <c r="X1361" s="2"/>
      <c r="AC1361" s="2"/>
      <c r="AD1361" s="2"/>
    </row>
    <row r="1362" spans="1:30">
      <c r="A1362" s="1" t="str">
        <f t="shared" si="362"/>
        <v>-i- : [ɪ]</v>
      </c>
      <c r="B1362" s="1">
        <f t="shared" ref="B1362:D1381" si="376">_xlfn.LET(_xlpm.d,$F1362,_xlpm.k,_xlfn.CONCAT(LEFT(TRIM(B$1),1),"*"),COUNTIF(_xlpm.d,_xlpm.k))</f>
        <v>0</v>
      </c>
      <c r="C1362" s="1">
        <f t="shared" si="376"/>
        <v>0</v>
      </c>
      <c r="D1362" s="1">
        <f t="shared" si="376"/>
        <v>0</v>
      </c>
      <c r="E1362" s="7">
        <v>148</v>
      </c>
      <c r="F1362" s="9" t="s">
        <v>360</v>
      </c>
      <c r="G1362" s="3" t="e">
        <f t="shared" si="363"/>
        <v>#NAME?</v>
      </c>
      <c r="H1362" s="4" t="str">
        <f t="shared" si="364"/>
        <v>ɪ</v>
      </c>
      <c r="I1362" s="4" t="str">
        <f t="shared" si="365"/>
        <v>i</v>
      </c>
      <c r="J1362" s="10">
        <f t="shared" si="366"/>
        <v>1</v>
      </c>
      <c r="K1362" s="1">
        <f t="shared" si="367"/>
        <v>1</v>
      </c>
      <c r="L1362" s="10">
        <f t="shared" si="368"/>
        <v>1</v>
      </c>
      <c r="M1362" s="1" t="str">
        <f t="shared" si="369"/>
        <v>-i-</v>
      </c>
      <c r="N1362" s="1" t="str">
        <f t="shared" si="370"/>
        <v>[ɪ]</v>
      </c>
      <c r="O1362" s="3" t="e" cm="1">
        <f t="array" ref="O1362">SUM(_xlfn._xlws.FILTER($G$2:$G$2454,_xlfn.MAP($M$2:$M$2454,_xlfn.LAMBDA(_xlpm.x,_xlpm.x=$M1362))))</f>
        <v>#NAME?</v>
      </c>
      <c r="P1362" s="4" t="e">
        <f t="shared" si="371"/>
        <v>#NAME?</v>
      </c>
      <c r="Q1362" s="6" t="e" cm="1">
        <f t="array" ref="Q1362">SUM(_xlfn._xlws.FILTER($G$2:$G$2454,_xlfn.MAP($N$2:$N$2454,_xlfn.LAMBDA(_xlpm.x,_xlpm.x=$N1362))))</f>
        <v>#NAME?</v>
      </c>
      <c r="R1362" s="4" t="e">
        <f t="shared" si="372"/>
        <v>#NAME?</v>
      </c>
      <c r="S1362" s="4" t="e">
        <f t="shared" si="373"/>
        <v>#NAME?</v>
      </c>
      <c r="T1362" s="4" t="e">
        <f t="shared" si="374"/>
        <v>#NAME?</v>
      </c>
      <c r="U1362" s="4" t="e">
        <f t="shared" si="375"/>
        <v>#NAME?</v>
      </c>
      <c r="V1362" s="2"/>
      <c r="X1362" s="2"/>
      <c r="AC1362" s="2"/>
      <c r="AD1362" s="2"/>
    </row>
    <row r="1363" spans="1:30">
      <c r="A1363" s="1" t="str">
        <f t="shared" si="362"/>
        <v>-sou- : [soʊ]</v>
      </c>
      <c r="B1363" s="1">
        <f t="shared" si="376"/>
        <v>0</v>
      </c>
      <c r="C1363" s="1">
        <f t="shared" si="376"/>
        <v>0</v>
      </c>
      <c r="D1363" s="1">
        <f t="shared" si="376"/>
        <v>0</v>
      </c>
      <c r="E1363" s="7">
        <v>1</v>
      </c>
      <c r="F1363" s="9" t="s">
        <v>1701</v>
      </c>
      <c r="G1363" s="3" t="e">
        <f t="shared" si="363"/>
        <v>#NAME?</v>
      </c>
      <c r="H1363" s="4" t="str">
        <f t="shared" si="364"/>
        <v>soʊ</v>
      </c>
      <c r="I1363" s="4" t="str">
        <f t="shared" si="365"/>
        <v>sou</v>
      </c>
      <c r="J1363" s="10">
        <f t="shared" si="366"/>
        <v>3</v>
      </c>
      <c r="K1363" s="1">
        <f t="shared" si="367"/>
        <v>3</v>
      </c>
      <c r="L1363" s="10">
        <f t="shared" si="368"/>
        <v>3</v>
      </c>
      <c r="M1363" s="1" t="str">
        <f t="shared" si="369"/>
        <v>-sou-</v>
      </c>
      <c r="N1363" s="1" t="str">
        <f t="shared" si="370"/>
        <v>[soʊ]</v>
      </c>
      <c r="O1363" s="3" t="e" cm="1">
        <f t="array" ref="O1363">SUM(_xlfn._xlws.FILTER($G$2:$G$2454,_xlfn.MAP($M$2:$M$2454,_xlfn.LAMBDA(_xlpm.x,_xlpm.x=$M1363))))</f>
        <v>#NAME?</v>
      </c>
      <c r="P1363" s="4" t="e">
        <f t="shared" si="371"/>
        <v>#NAME?</v>
      </c>
      <c r="Q1363" s="6" t="e" cm="1">
        <f t="array" ref="Q1363">SUM(_xlfn._xlws.FILTER($G$2:$G$2454,_xlfn.MAP($N$2:$N$2454,_xlfn.LAMBDA(_xlpm.x,_xlpm.x=$N1363))))</f>
        <v>#NAME?</v>
      </c>
      <c r="R1363" s="4" t="e">
        <f t="shared" si="372"/>
        <v>#NAME?</v>
      </c>
      <c r="S1363" s="4" t="e">
        <f t="shared" si="373"/>
        <v>#NAME?</v>
      </c>
      <c r="T1363" s="4" t="e">
        <f t="shared" si="374"/>
        <v>#NAME?</v>
      </c>
      <c r="U1363" s="4" t="e">
        <f t="shared" si="375"/>
        <v>#NAME?</v>
      </c>
      <c r="V1363" s="2"/>
      <c r="X1363" s="2"/>
      <c r="AC1363" s="2"/>
      <c r="AD1363" s="2"/>
    </row>
    <row r="1364" spans="1:30">
      <c r="A1364" s="1" t="str">
        <f t="shared" si="362"/>
        <v>-sso- : [soʊ]</v>
      </c>
      <c r="B1364" s="1">
        <f t="shared" si="376"/>
        <v>0</v>
      </c>
      <c r="C1364" s="1">
        <f t="shared" si="376"/>
        <v>0</v>
      </c>
      <c r="D1364" s="1">
        <f t="shared" si="376"/>
        <v>0</v>
      </c>
      <c r="E1364" s="7">
        <v>4</v>
      </c>
      <c r="F1364" s="9" t="s">
        <v>955</v>
      </c>
      <c r="G1364" s="3" t="e">
        <f t="shared" si="363"/>
        <v>#NAME?</v>
      </c>
      <c r="H1364" s="4" t="str">
        <f t="shared" si="364"/>
        <v>soʊ</v>
      </c>
      <c r="I1364" s="4" t="str">
        <f t="shared" si="365"/>
        <v>sso</v>
      </c>
      <c r="J1364" s="10">
        <f t="shared" si="366"/>
        <v>3</v>
      </c>
      <c r="K1364" s="1">
        <f t="shared" si="367"/>
        <v>3</v>
      </c>
      <c r="L1364" s="10">
        <f t="shared" si="368"/>
        <v>3</v>
      </c>
      <c r="M1364" s="1" t="str">
        <f t="shared" si="369"/>
        <v>-sso-</v>
      </c>
      <c r="N1364" s="1" t="str">
        <f t="shared" si="370"/>
        <v>[soʊ]</v>
      </c>
      <c r="O1364" s="3" t="e" cm="1">
        <f t="array" ref="O1364">SUM(_xlfn._xlws.FILTER($G$2:$G$2454,_xlfn.MAP($M$2:$M$2454,_xlfn.LAMBDA(_xlpm.x,_xlpm.x=$M1364))))</f>
        <v>#NAME?</v>
      </c>
      <c r="P1364" s="4" t="e">
        <f t="shared" si="371"/>
        <v>#NAME?</v>
      </c>
      <c r="Q1364" s="6" t="e" cm="1">
        <f t="array" ref="Q1364">SUM(_xlfn._xlws.FILTER($G$2:$G$2454,_xlfn.MAP($N$2:$N$2454,_xlfn.LAMBDA(_xlpm.x,_xlpm.x=$N1364))))</f>
        <v>#NAME?</v>
      </c>
      <c r="R1364" s="4" t="e">
        <f t="shared" si="372"/>
        <v>#NAME?</v>
      </c>
      <c r="S1364" s="4" t="e">
        <f t="shared" si="373"/>
        <v>#NAME?</v>
      </c>
      <c r="T1364" s="4" t="e">
        <f t="shared" si="374"/>
        <v>#NAME?</v>
      </c>
      <c r="U1364" s="4" t="e">
        <f t="shared" si="375"/>
        <v>#NAME?</v>
      </c>
      <c r="V1364" s="2"/>
      <c r="X1364" s="2"/>
      <c r="AC1364" s="2"/>
      <c r="AD1364" s="2"/>
    </row>
    <row r="1365" spans="1:30">
      <c r="A1365" s="1" t="str">
        <f t="shared" si="362"/>
        <v>-fu- : [fə]</v>
      </c>
      <c r="B1365" s="1">
        <f t="shared" si="376"/>
        <v>0</v>
      </c>
      <c r="C1365" s="1">
        <f t="shared" si="376"/>
        <v>0</v>
      </c>
      <c r="D1365" s="1">
        <f t="shared" si="376"/>
        <v>0</v>
      </c>
      <c r="E1365" s="7">
        <v>9</v>
      </c>
      <c r="F1365" s="9" t="s">
        <v>1085</v>
      </c>
      <c r="G1365" s="3" t="e">
        <f t="shared" si="363"/>
        <v>#NAME?</v>
      </c>
      <c r="H1365" s="4" t="str">
        <f t="shared" si="364"/>
        <v>fə</v>
      </c>
      <c r="I1365" s="4" t="str">
        <f t="shared" si="365"/>
        <v>fu</v>
      </c>
      <c r="J1365" s="10">
        <f t="shared" si="366"/>
        <v>2</v>
      </c>
      <c r="K1365" s="1">
        <f t="shared" si="367"/>
        <v>2</v>
      </c>
      <c r="L1365" s="10">
        <f t="shared" si="368"/>
        <v>2</v>
      </c>
      <c r="M1365" s="1" t="str">
        <f t="shared" si="369"/>
        <v>-fu-</v>
      </c>
      <c r="N1365" s="1" t="str">
        <f t="shared" si="370"/>
        <v>[fə]</v>
      </c>
      <c r="O1365" s="3" t="e" cm="1">
        <f t="array" ref="O1365">SUM(_xlfn._xlws.FILTER($G$2:$G$2454,_xlfn.MAP($M$2:$M$2454,_xlfn.LAMBDA(_xlpm.x,_xlpm.x=$M1365))))</f>
        <v>#NAME?</v>
      </c>
      <c r="P1365" s="4" t="e">
        <f t="shared" si="371"/>
        <v>#NAME?</v>
      </c>
      <c r="Q1365" s="6" t="e" cm="1">
        <f t="array" ref="Q1365">SUM(_xlfn._xlws.FILTER($G$2:$G$2454,_xlfn.MAP($N$2:$N$2454,_xlfn.LAMBDA(_xlpm.x,_xlpm.x=$N1365))))</f>
        <v>#NAME?</v>
      </c>
      <c r="R1365" s="4" t="e">
        <f t="shared" si="372"/>
        <v>#NAME?</v>
      </c>
      <c r="S1365" s="4" t="e">
        <f t="shared" si="373"/>
        <v>#NAME?</v>
      </c>
      <c r="T1365" s="4" t="e">
        <f t="shared" si="374"/>
        <v>#NAME?</v>
      </c>
      <c r="U1365" s="4" t="e">
        <f t="shared" si="375"/>
        <v>#NAME?</v>
      </c>
      <c r="V1365" s="2"/>
      <c r="X1365" s="2"/>
      <c r="AC1365" s="2"/>
      <c r="AD1365" s="2"/>
    </row>
    <row r="1366" spans="1:30">
      <c r="A1366" s="1" t="str">
        <f t="shared" si="362"/>
        <v>-dy- : [daɪ]</v>
      </c>
      <c r="B1366" s="1">
        <f t="shared" si="376"/>
        <v>0</v>
      </c>
      <c r="C1366" s="1">
        <f t="shared" si="376"/>
        <v>0</v>
      </c>
      <c r="D1366" s="1">
        <f t="shared" si="376"/>
        <v>0</v>
      </c>
      <c r="E1366" s="7">
        <v>1</v>
      </c>
      <c r="F1366" s="9" t="s">
        <v>1945</v>
      </c>
      <c r="G1366" s="3" t="e">
        <f t="shared" si="363"/>
        <v>#NAME?</v>
      </c>
      <c r="H1366" s="4" t="str">
        <f t="shared" si="364"/>
        <v>daɪ</v>
      </c>
      <c r="I1366" s="4" t="str">
        <f t="shared" si="365"/>
        <v>dy</v>
      </c>
      <c r="J1366" s="10">
        <f t="shared" si="366"/>
        <v>3</v>
      </c>
      <c r="K1366" s="1">
        <f t="shared" si="367"/>
        <v>2</v>
      </c>
      <c r="L1366" s="10">
        <f t="shared" si="368"/>
        <v>3</v>
      </c>
      <c r="M1366" s="1" t="str">
        <f t="shared" si="369"/>
        <v>-dy-</v>
      </c>
      <c r="N1366" s="1" t="str">
        <f t="shared" si="370"/>
        <v>[daɪ]</v>
      </c>
      <c r="O1366" s="3" t="e" cm="1">
        <f t="array" ref="O1366">SUM(_xlfn._xlws.FILTER($G$2:$G$2454,_xlfn.MAP($M$2:$M$2454,_xlfn.LAMBDA(_xlpm.x,_xlpm.x=$M1366))))</f>
        <v>#NAME?</v>
      </c>
      <c r="P1366" s="4" t="e">
        <f t="shared" si="371"/>
        <v>#NAME?</v>
      </c>
      <c r="Q1366" s="6" t="e" cm="1">
        <f t="array" ref="Q1366">SUM(_xlfn._xlws.FILTER($G$2:$G$2454,_xlfn.MAP($N$2:$N$2454,_xlfn.LAMBDA(_xlpm.x,_xlpm.x=$N1366))))</f>
        <v>#NAME?</v>
      </c>
      <c r="R1366" s="4" t="e">
        <f t="shared" si="372"/>
        <v>#NAME?</v>
      </c>
      <c r="S1366" s="4" t="e">
        <f t="shared" si="373"/>
        <v>#NAME?</v>
      </c>
      <c r="T1366" s="4" t="e">
        <f t="shared" si="374"/>
        <v>#NAME?</v>
      </c>
      <c r="U1366" s="4" t="e">
        <f t="shared" si="375"/>
        <v>#NAME?</v>
      </c>
      <c r="V1366" s="2"/>
      <c r="X1366" s="2"/>
      <c r="AC1366" s="2"/>
      <c r="AD1366" s="2"/>
    </row>
    <row r="1367" spans="1:30">
      <c r="A1367" s="1" t="str">
        <f t="shared" si="362"/>
        <v>-rd- : [ɹd]</v>
      </c>
      <c r="B1367" s="1">
        <f t="shared" si="376"/>
        <v>1</v>
      </c>
      <c r="C1367" s="1">
        <f t="shared" si="376"/>
        <v>0</v>
      </c>
      <c r="D1367" s="1">
        <f t="shared" si="376"/>
        <v>0</v>
      </c>
      <c r="E1367" s="7">
        <v>39</v>
      </c>
      <c r="F1367" s="9" t="s">
        <v>358</v>
      </c>
      <c r="G1367" s="3" t="e">
        <f t="shared" si="363"/>
        <v>#NAME?</v>
      </c>
      <c r="H1367" s="4" t="str">
        <f t="shared" si="364"/>
        <v>ɹd</v>
      </c>
      <c r="I1367" s="4" t="str">
        <f t="shared" si="365"/>
        <v>rd</v>
      </c>
      <c r="J1367" s="10">
        <f t="shared" si="366"/>
        <v>2</v>
      </c>
      <c r="K1367" s="1">
        <f t="shared" si="367"/>
        <v>2</v>
      </c>
      <c r="L1367" s="10">
        <f t="shared" si="368"/>
        <v>2</v>
      </c>
      <c r="M1367" s="1" t="str">
        <f t="shared" si="369"/>
        <v>-rd-</v>
      </c>
      <c r="N1367" s="1" t="str">
        <f t="shared" si="370"/>
        <v>[ɹd]</v>
      </c>
      <c r="O1367" s="3" t="e" cm="1">
        <f t="array" ref="O1367">SUM(_xlfn._xlws.FILTER($G$2:$G$2454,_xlfn.MAP($M$2:$M$2454,_xlfn.LAMBDA(_xlpm.x,_xlpm.x=$M1367))))</f>
        <v>#NAME?</v>
      </c>
      <c r="P1367" s="4" t="e">
        <f t="shared" si="371"/>
        <v>#NAME?</v>
      </c>
      <c r="Q1367" s="6" t="e" cm="1">
        <f t="array" ref="Q1367">SUM(_xlfn._xlws.FILTER($G$2:$G$2454,_xlfn.MAP($N$2:$N$2454,_xlfn.LAMBDA(_xlpm.x,_xlpm.x=$N1367))))</f>
        <v>#NAME?</v>
      </c>
      <c r="R1367" s="4" t="e">
        <f t="shared" si="372"/>
        <v>#NAME?</v>
      </c>
      <c r="S1367" s="4" t="e">
        <f t="shared" si="373"/>
        <v>#NAME?</v>
      </c>
      <c r="T1367" s="4" t="e">
        <f t="shared" si="374"/>
        <v>#NAME?</v>
      </c>
      <c r="U1367" s="4" t="e">
        <f t="shared" si="375"/>
        <v>#NAME?</v>
      </c>
      <c r="V1367" s="2"/>
      <c r="X1367" s="2"/>
      <c r="AC1367" s="2"/>
      <c r="AD1367" s="2"/>
    </row>
    <row r="1368" spans="1:30">
      <c r="A1368" s="1" t="str">
        <f t="shared" si="362"/>
        <v>-g- : [ɡ]</v>
      </c>
      <c r="B1368" s="1">
        <f t="shared" si="376"/>
        <v>0</v>
      </c>
      <c r="C1368" s="1">
        <f t="shared" si="376"/>
        <v>0</v>
      </c>
      <c r="D1368" s="1">
        <f t="shared" si="376"/>
        <v>0</v>
      </c>
      <c r="E1368" s="7">
        <v>16</v>
      </c>
      <c r="F1368" s="9" t="s">
        <v>414</v>
      </c>
      <c r="G1368" s="3" t="e">
        <f t="shared" si="363"/>
        <v>#NAME?</v>
      </c>
      <c r="H1368" s="4" t="str">
        <f t="shared" si="364"/>
        <v>ɡ</v>
      </c>
      <c r="I1368" s="4" t="str">
        <f t="shared" si="365"/>
        <v>g</v>
      </c>
      <c r="J1368" s="10">
        <f t="shared" si="366"/>
        <v>1</v>
      </c>
      <c r="K1368" s="1">
        <f t="shared" si="367"/>
        <v>1</v>
      </c>
      <c r="L1368" s="10">
        <f t="shared" si="368"/>
        <v>1</v>
      </c>
      <c r="M1368" s="1" t="str">
        <f t="shared" si="369"/>
        <v>-g-</v>
      </c>
      <c r="N1368" s="1" t="str">
        <f t="shared" si="370"/>
        <v>[ɡ]</v>
      </c>
      <c r="O1368" s="3" t="e" cm="1">
        <f t="array" ref="O1368">SUM(_xlfn._xlws.FILTER($G$2:$G$2454,_xlfn.MAP($M$2:$M$2454,_xlfn.LAMBDA(_xlpm.x,_xlpm.x=$M1368))))</f>
        <v>#NAME?</v>
      </c>
      <c r="P1368" s="4" t="e">
        <f t="shared" si="371"/>
        <v>#NAME?</v>
      </c>
      <c r="Q1368" s="6" t="e" cm="1">
        <f t="array" ref="Q1368">SUM(_xlfn._xlws.FILTER($G$2:$G$2454,_xlfn.MAP($N$2:$N$2454,_xlfn.LAMBDA(_xlpm.x,_xlpm.x=$N1368))))</f>
        <v>#NAME?</v>
      </c>
      <c r="R1368" s="4" t="e">
        <f t="shared" si="372"/>
        <v>#NAME?</v>
      </c>
      <c r="S1368" s="4" t="e">
        <f t="shared" si="373"/>
        <v>#NAME?</v>
      </c>
      <c r="T1368" s="4" t="e">
        <f t="shared" si="374"/>
        <v>#NAME?</v>
      </c>
      <c r="U1368" s="4" t="e">
        <f t="shared" si="375"/>
        <v>#NAME?</v>
      </c>
      <c r="V1368" s="2"/>
      <c r="X1368" s="2"/>
      <c r="AC1368" s="2"/>
      <c r="AD1368" s="2"/>
    </row>
    <row r="1369" spans="1:30">
      <c r="A1369" s="1" t="str">
        <f t="shared" si="362"/>
        <v>-lea- : [li]</v>
      </c>
      <c r="B1369" s="1">
        <f t="shared" si="376"/>
        <v>0</v>
      </c>
      <c r="C1369" s="1">
        <f t="shared" si="376"/>
        <v>0</v>
      </c>
      <c r="D1369" s="1">
        <f t="shared" si="376"/>
        <v>0</v>
      </c>
      <c r="E1369" s="7">
        <v>9</v>
      </c>
      <c r="F1369" s="9" t="s">
        <v>119</v>
      </c>
      <c r="G1369" s="3" t="e">
        <f t="shared" si="363"/>
        <v>#NAME?</v>
      </c>
      <c r="H1369" s="4" t="str">
        <f t="shared" si="364"/>
        <v>li</v>
      </c>
      <c r="I1369" s="4" t="str">
        <f t="shared" si="365"/>
        <v>lea</v>
      </c>
      <c r="J1369" s="10">
        <f t="shared" si="366"/>
        <v>2</v>
      </c>
      <c r="K1369" s="1">
        <f t="shared" si="367"/>
        <v>3</v>
      </c>
      <c r="L1369" s="10">
        <f t="shared" si="368"/>
        <v>3</v>
      </c>
      <c r="M1369" s="1" t="str">
        <f t="shared" si="369"/>
        <v>-lea-</v>
      </c>
      <c r="N1369" s="1" t="str">
        <f t="shared" si="370"/>
        <v>[li]</v>
      </c>
      <c r="O1369" s="3" t="e" cm="1">
        <f t="array" ref="O1369">SUM(_xlfn._xlws.FILTER($G$2:$G$2454,_xlfn.MAP($M$2:$M$2454,_xlfn.LAMBDA(_xlpm.x,_xlpm.x=$M1369))))</f>
        <v>#NAME?</v>
      </c>
      <c r="P1369" s="4" t="e">
        <f t="shared" si="371"/>
        <v>#NAME?</v>
      </c>
      <c r="Q1369" s="6" t="e" cm="1">
        <f t="array" ref="Q1369">SUM(_xlfn._xlws.FILTER($G$2:$G$2454,_xlfn.MAP($N$2:$N$2454,_xlfn.LAMBDA(_xlpm.x,_xlpm.x=$N1369))))</f>
        <v>#NAME?</v>
      </c>
      <c r="R1369" s="4" t="e">
        <f t="shared" si="372"/>
        <v>#NAME?</v>
      </c>
      <c r="S1369" s="4" t="e">
        <f t="shared" si="373"/>
        <v>#NAME?</v>
      </c>
      <c r="T1369" s="4" t="e">
        <f t="shared" si="374"/>
        <v>#NAME?</v>
      </c>
      <c r="U1369" s="4" t="e">
        <f t="shared" si="375"/>
        <v>#NAME?</v>
      </c>
      <c r="V1369" s="2"/>
      <c r="X1369" s="2"/>
      <c r="AC1369" s="2"/>
      <c r="AD1369" s="2"/>
    </row>
    <row r="1370" spans="1:30">
      <c r="A1370" s="1" t="str">
        <f t="shared" si="362"/>
        <v>-se- : [s]</v>
      </c>
      <c r="B1370" s="1">
        <f t="shared" si="376"/>
        <v>0</v>
      </c>
      <c r="C1370" s="1">
        <f t="shared" si="376"/>
        <v>0</v>
      </c>
      <c r="D1370" s="1">
        <f t="shared" si="376"/>
        <v>0</v>
      </c>
      <c r="E1370" s="7">
        <v>21</v>
      </c>
      <c r="F1370" s="9" t="s">
        <v>241</v>
      </c>
      <c r="G1370" s="3" t="e">
        <f t="shared" si="363"/>
        <v>#NAME?</v>
      </c>
      <c r="H1370" s="4" t="str">
        <f t="shared" si="364"/>
        <v>s</v>
      </c>
      <c r="I1370" s="4" t="str">
        <f t="shared" si="365"/>
        <v>se</v>
      </c>
      <c r="J1370" s="10">
        <f t="shared" si="366"/>
        <v>1</v>
      </c>
      <c r="K1370" s="1">
        <f t="shared" si="367"/>
        <v>2</v>
      </c>
      <c r="L1370" s="10">
        <f t="shared" si="368"/>
        <v>2</v>
      </c>
      <c r="M1370" s="1" t="str">
        <f t="shared" si="369"/>
        <v>-se-</v>
      </c>
      <c r="N1370" s="1" t="str">
        <f t="shared" si="370"/>
        <v>[s]</v>
      </c>
      <c r="O1370" s="3" t="e" cm="1">
        <f t="array" ref="O1370">SUM(_xlfn._xlws.FILTER($G$2:$G$2454,_xlfn.MAP($M$2:$M$2454,_xlfn.LAMBDA(_xlpm.x,_xlpm.x=$M1370))))</f>
        <v>#NAME?</v>
      </c>
      <c r="P1370" s="4" t="e">
        <f t="shared" si="371"/>
        <v>#NAME?</v>
      </c>
      <c r="Q1370" s="6" t="e" cm="1">
        <f t="array" ref="Q1370">SUM(_xlfn._xlws.FILTER($G$2:$G$2454,_xlfn.MAP($N$2:$N$2454,_xlfn.LAMBDA(_xlpm.x,_xlpm.x=$N1370))))</f>
        <v>#NAME?</v>
      </c>
      <c r="R1370" s="4" t="e">
        <f t="shared" si="372"/>
        <v>#NAME?</v>
      </c>
      <c r="S1370" s="4" t="e">
        <f t="shared" si="373"/>
        <v>#NAME?</v>
      </c>
      <c r="T1370" s="4" t="e">
        <f t="shared" si="374"/>
        <v>#NAME?</v>
      </c>
      <c r="U1370" s="4" t="e">
        <f t="shared" si="375"/>
        <v>#NAME?</v>
      </c>
      <c r="V1370" s="2"/>
      <c r="X1370" s="2"/>
      <c r="AC1370" s="2"/>
      <c r="AD1370" s="2"/>
    </row>
    <row r="1371" spans="1:30">
      <c r="A1371" s="1" t="str">
        <f t="shared" si="362"/>
        <v>-d- : [d]</v>
      </c>
      <c r="B1371" s="1">
        <f t="shared" si="376"/>
        <v>0</v>
      </c>
      <c r="C1371" s="1">
        <f t="shared" si="376"/>
        <v>0</v>
      </c>
      <c r="D1371" s="1">
        <f t="shared" si="376"/>
        <v>0</v>
      </c>
      <c r="E1371" s="7">
        <v>136</v>
      </c>
      <c r="F1371" s="9" t="s">
        <v>21</v>
      </c>
      <c r="G1371" s="3" t="e">
        <f t="shared" si="363"/>
        <v>#NAME?</v>
      </c>
      <c r="H1371" s="4" t="str">
        <f t="shared" si="364"/>
        <v>d</v>
      </c>
      <c r="I1371" s="4" t="str">
        <f t="shared" si="365"/>
        <v>d</v>
      </c>
      <c r="J1371" s="10">
        <f t="shared" si="366"/>
        <v>1</v>
      </c>
      <c r="K1371" s="1">
        <f t="shared" si="367"/>
        <v>1</v>
      </c>
      <c r="L1371" s="10">
        <f t="shared" si="368"/>
        <v>1</v>
      </c>
      <c r="M1371" s="1" t="str">
        <f t="shared" si="369"/>
        <v>-d-</v>
      </c>
      <c r="N1371" s="1" t="str">
        <f t="shared" si="370"/>
        <v>[d]</v>
      </c>
      <c r="O1371" s="3" t="e" cm="1">
        <f t="array" ref="O1371">SUM(_xlfn._xlws.FILTER($G$2:$G$2454,_xlfn.MAP($M$2:$M$2454,_xlfn.LAMBDA(_xlpm.x,_xlpm.x=$M1371))))</f>
        <v>#NAME?</v>
      </c>
      <c r="P1371" s="4" t="e">
        <f t="shared" si="371"/>
        <v>#NAME?</v>
      </c>
      <c r="Q1371" s="6" t="e" cm="1">
        <f t="array" ref="Q1371">SUM(_xlfn._xlws.FILTER($G$2:$G$2454,_xlfn.MAP($N$2:$N$2454,_xlfn.LAMBDA(_xlpm.x,_xlpm.x=$N1371))))</f>
        <v>#NAME?</v>
      </c>
      <c r="R1371" s="4" t="e">
        <f t="shared" si="372"/>
        <v>#NAME?</v>
      </c>
      <c r="S1371" s="4" t="e">
        <f t="shared" si="373"/>
        <v>#NAME?</v>
      </c>
      <c r="T1371" s="4" t="e">
        <f t="shared" si="374"/>
        <v>#NAME?</v>
      </c>
      <c r="U1371" s="4" t="e">
        <f t="shared" si="375"/>
        <v>#NAME?</v>
      </c>
      <c r="V1371" s="2"/>
      <c r="X1371" s="2"/>
      <c r="AC1371" s="2"/>
      <c r="AD1371" s="2"/>
    </row>
    <row r="1372" spans="1:30">
      <c r="A1372" s="1" t="str">
        <f t="shared" si="362"/>
        <v>-xi- : [ksə]</v>
      </c>
      <c r="B1372" s="1">
        <f t="shared" si="376"/>
        <v>0</v>
      </c>
      <c r="C1372" s="1">
        <f t="shared" si="376"/>
        <v>0</v>
      </c>
      <c r="D1372" s="1">
        <f t="shared" si="376"/>
        <v>0</v>
      </c>
      <c r="E1372" s="7">
        <v>1</v>
      </c>
      <c r="F1372" s="9" t="s">
        <v>2028</v>
      </c>
      <c r="G1372" s="3" t="e">
        <f t="shared" si="363"/>
        <v>#NAME?</v>
      </c>
      <c r="H1372" s="4" t="str">
        <f t="shared" si="364"/>
        <v>ksə</v>
      </c>
      <c r="I1372" s="4" t="str">
        <f t="shared" si="365"/>
        <v>xi</v>
      </c>
      <c r="J1372" s="10">
        <f t="shared" si="366"/>
        <v>3</v>
      </c>
      <c r="K1372" s="1">
        <f t="shared" si="367"/>
        <v>2</v>
      </c>
      <c r="L1372" s="10">
        <f t="shared" si="368"/>
        <v>3</v>
      </c>
      <c r="M1372" s="1" t="str">
        <f t="shared" si="369"/>
        <v>-xi-</v>
      </c>
      <c r="N1372" s="1" t="str">
        <f t="shared" si="370"/>
        <v>[ksə]</v>
      </c>
      <c r="O1372" s="3" t="e" cm="1">
        <f t="array" ref="O1372">SUM(_xlfn._xlws.FILTER($G$2:$G$2454,_xlfn.MAP($M$2:$M$2454,_xlfn.LAMBDA(_xlpm.x,_xlpm.x=$M1372))))</f>
        <v>#NAME?</v>
      </c>
      <c r="P1372" s="4" t="e">
        <f t="shared" si="371"/>
        <v>#NAME?</v>
      </c>
      <c r="Q1372" s="6" t="e" cm="1">
        <f t="array" ref="Q1372">SUM(_xlfn._xlws.FILTER($G$2:$G$2454,_xlfn.MAP($N$2:$N$2454,_xlfn.LAMBDA(_xlpm.x,_xlpm.x=$N1372))))</f>
        <v>#NAME?</v>
      </c>
      <c r="R1372" s="4" t="e">
        <f t="shared" si="372"/>
        <v>#NAME?</v>
      </c>
      <c r="S1372" s="4" t="e">
        <f t="shared" si="373"/>
        <v>#NAME?</v>
      </c>
      <c r="T1372" s="4" t="e">
        <f t="shared" si="374"/>
        <v>#NAME?</v>
      </c>
      <c r="U1372" s="4" t="e">
        <f t="shared" si="375"/>
        <v>#NAME?</v>
      </c>
      <c r="V1372" s="2"/>
      <c r="X1372" s="2"/>
      <c r="AC1372" s="2"/>
      <c r="AD1372" s="2"/>
    </row>
    <row r="1373" spans="1:30">
      <c r="A1373" s="1" t="str">
        <f t="shared" si="362"/>
        <v>-ctri- : [ktɹɪ]</v>
      </c>
      <c r="B1373" s="1">
        <f t="shared" si="376"/>
        <v>0</v>
      </c>
      <c r="C1373" s="1">
        <f t="shared" si="376"/>
        <v>0</v>
      </c>
      <c r="D1373" s="1">
        <f t="shared" si="376"/>
        <v>0</v>
      </c>
      <c r="E1373" s="7">
        <v>3</v>
      </c>
      <c r="F1373" s="9" t="s">
        <v>490</v>
      </c>
      <c r="G1373" s="3" t="e">
        <f t="shared" si="363"/>
        <v>#NAME?</v>
      </c>
      <c r="H1373" s="4" t="str">
        <f t="shared" si="364"/>
        <v>ktɹɪ</v>
      </c>
      <c r="I1373" s="4" t="str">
        <f t="shared" si="365"/>
        <v>ctri</v>
      </c>
      <c r="J1373" s="10">
        <f t="shared" si="366"/>
        <v>4</v>
      </c>
      <c r="K1373" s="1">
        <f t="shared" si="367"/>
        <v>4</v>
      </c>
      <c r="L1373" s="10">
        <f t="shared" si="368"/>
        <v>4</v>
      </c>
      <c r="M1373" s="1" t="str">
        <f t="shared" si="369"/>
        <v>-ctri-</v>
      </c>
      <c r="N1373" s="1" t="str">
        <f t="shared" si="370"/>
        <v>[ktɹɪ]</v>
      </c>
      <c r="O1373" s="3" t="e" cm="1">
        <f t="array" ref="O1373">SUM(_xlfn._xlws.FILTER($G$2:$G$2454,_xlfn.MAP($M$2:$M$2454,_xlfn.LAMBDA(_xlpm.x,_xlpm.x=$M1373))))</f>
        <v>#NAME?</v>
      </c>
      <c r="P1373" s="4" t="e">
        <f t="shared" si="371"/>
        <v>#NAME?</v>
      </c>
      <c r="Q1373" s="6" t="e" cm="1">
        <f t="array" ref="Q1373">SUM(_xlfn._xlws.FILTER($G$2:$G$2454,_xlfn.MAP($N$2:$N$2454,_xlfn.LAMBDA(_xlpm.x,_xlpm.x=$N1373))))</f>
        <v>#NAME?</v>
      </c>
      <c r="R1373" s="4" t="e">
        <f t="shared" si="372"/>
        <v>#NAME?</v>
      </c>
      <c r="S1373" s="4" t="e">
        <f t="shared" si="373"/>
        <v>#NAME?</v>
      </c>
      <c r="T1373" s="4" t="e">
        <f t="shared" si="374"/>
        <v>#NAME?</v>
      </c>
      <c r="U1373" s="4" t="e">
        <f t="shared" si="375"/>
        <v>#NAME?</v>
      </c>
      <c r="V1373" s="2"/>
      <c r="X1373" s="2"/>
      <c r="AC1373" s="2"/>
      <c r="AD1373" s="2"/>
    </row>
    <row r="1374" spans="1:30">
      <c r="A1374" s="1" t="str">
        <f t="shared" si="362"/>
        <v>-gre- : [ɡɹɛ]</v>
      </c>
      <c r="B1374" s="1">
        <f t="shared" si="376"/>
        <v>0</v>
      </c>
      <c r="C1374" s="1">
        <f t="shared" si="376"/>
        <v>0</v>
      </c>
      <c r="D1374" s="1">
        <f t="shared" si="376"/>
        <v>0</v>
      </c>
      <c r="E1374" s="7">
        <v>3</v>
      </c>
      <c r="F1374" s="9" t="s">
        <v>668</v>
      </c>
      <c r="G1374" s="3" t="e">
        <f t="shared" si="363"/>
        <v>#NAME?</v>
      </c>
      <c r="H1374" s="1" t="str">
        <f t="shared" si="364"/>
        <v>ɡɹɛ</v>
      </c>
      <c r="I1374" s="1" t="str">
        <f t="shared" si="365"/>
        <v>gre</v>
      </c>
      <c r="J1374" s="10">
        <f t="shared" si="366"/>
        <v>3</v>
      </c>
      <c r="K1374" s="1">
        <f t="shared" si="367"/>
        <v>3</v>
      </c>
      <c r="L1374" s="10">
        <f t="shared" si="368"/>
        <v>3</v>
      </c>
      <c r="M1374" s="1" t="str">
        <f t="shared" si="369"/>
        <v>-gre-</v>
      </c>
      <c r="N1374" s="1" t="str">
        <f t="shared" si="370"/>
        <v>[ɡɹɛ]</v>
      </c>
      <c r="O1374" s="3" t="e" cm="1">
        <f t="array" ref="O1374">SUM(_xlfn._xlws.FILTER($G$2:$G$2454,_xlfn.MAP($M$2:$M$2454,_xlfn.LAMBDA(_xlpm.x,_xlpm.x=$M1374))))</f>
        <v>#NAME?</v>
      </c>
      <c r="P1374" s="4" t="e">
        <f t="shared" si="371"/>
        <v>#NAME?</v>
      </c>
      <c r="Q1374" s="6" t="e" cm="1">
        <f t="array" ref="Q1374">SUM(_xlfn._xlws.FILTER($G$2:$G$2454,_xlfn.MAP($N$2:$N$2454,_xlfn.LAMBDA(_xlpm.x,_xlpm.x=$N1374))))</f>
        <v>#NAME?</v>
      </c>
      <c r="R1374" s="4" t="e">
        <f t="shared" si="372"/>
        <v>#NAME?</v>
      </c>
      <c r="S1374" s="4" t="e">
        <f t="shared" si="373"/>
        <v>#NAME?</v>
      </c>
      <c r="T1374" s="4" t="e">
        <f t="shared" si="374"/>
        <v>#NAME?</v>
      </c>
      <c r="U1374" s="4" t="e">
        <f t="shared" si="375"/>
        <v>#NAME?</v>
      </c>
      <c r="V1374" s="2"/>
      <c r="X1374" s="2"/>
      <c r="AC1374" s="2"/>
      <c r="AD1374" s="2"/>
    </row>
    <row r="1375" spans="1:30">
      <c r="A1375" s="1" t="str">
        <f t="shared" si="362"/>
        <v>-grow- : [ɡɹoʊ]</v>
      </c>
      <c r="B1375" s="1">
        <f t="shared" si="376"/>
        <v>0</v>
      </c>
      <c r="C1375" s="1">
        <f t="shared" si="376"/>
        <v>0</v>
      </c>
      <c r="D1375" s="1">
        <f t="shared" si="376"/>
        <v>0</v>
      </c>
      <c r="E1375" s="7">
        <v>3</v>
      </c>
      <c r="F1375" s="9" t="s">
        <v>491</v>
      </c>
      <c r="G1375" s="3" t="e">
        <f t="shared" si="363"/>
        <v>#NAME?</v>
      </c>
      <c r="H1375" s="4" t="str">
        <f t="shared" si="364"/>
        <v>ɡɹoʊ</v>
      </c>
      <c r="I1375" s="4" t="str">
        <f t="shared" si="365"/>
        <v>grow</v>
      </c>
      <c r="J1375" s="10">
        <f t="shared" si="366"/>
        <v>4</v>
      </c>
      <c r="K1375" s="1">
        <f t="shared" si="367"/>
        <v>4</v>
      </c>
      <c r="L1375" s="10">
        <f t="shared" si="368"/>
        <v>4</v>
      </c>
      <c r="M1375" s="1" t="str">
        <f t="shared" si="369"/>
        <v>-grow-</v>
      </c>
      <c r="N1375" s="1" t="str">
        <f t="shared" si="370"/>
        <v>[ɡɹoʊ]</v>
      </c>
      <c r="O1375" s="3" t="e" cm="1">
        <f t="array" ref="O1375">SUM(_xlfn._xlws.FILTER($G$2:$G$2454,_xlfn.MAP($M$2:$M$2454,_xlfn.LAMBDA(_xlpm.x,_xlpm.x=$M1375))))</f>
        <v>#NAME?</v>
      </c>
      <c r="P1375" s="4" t="e">
        <f t="shared" si="371"/>
        <v>#NAME?</v>
      </c>
      <c r="Q1375" s="6" t="e" cm="1">
        <f t="array" ref="Q1375">SUM(_xlfn._xlws.FILTER($G$2:$G$2454,_xlfn.MAP($N$2:$N$2454,_xlfn.LAMBDA(_xlpm.x,_xlpm.x=$N1375))))</f>
        <v>#NAME?</v>
      </c>
      <c r="R1375" s="4" t="e">
        <f t="shared" si="372"/>
        <v>#NAME?</v>
      </c>
      <c r="S1375" s="4" t="e">
        <f t="shared" si="373"/>
        <v>#NAME?</v>
      </c>
      <c r="T1375" s="4" t="e">
        <f t="shared" si="374"/>
        <v>#NAME?</v>
      </c>
      <c r="U1375" s="4" t="e">
        <f t="shared" si="375"/>
        <v>#NAME?</v>
      </c>
      <c r="V1375" s="2"/>
      <c r="X1375" s="2"/>
      <c r="AC1375" s="2"/>
      <c r="AD1375" s="2"/>
    </row>
    <row r="1376" spans="1:30">
      <c r="A1376" s="1" t="str">
        <f t="shared" si="362"/>
        <v>-lde- : [ldə]</v>
      </c>
      <c r="B1376" s="1">
        <f t="shared" si="376"/>
        <v>0</v>
      </c>
      <c r="C1376" s="1">
        <f t="shared" si="376"/>
        <v>0</v>
      </c>
      <c r="D1376" s="1">
        <f t="shared" si="376"/>
        <v>0</v>
      </c>
      <c r="E1376" s="7">
        <v>3</v>
      </c>
      <c r="F1376" s="9" t="s">
        <v>555</v>
      </c>
      <c r="G1376" s="3" t="e">
        <f t="shared" si="363"/>
        <v>#NAME?</v>
      </c>
      <c r="H1376" s="4" t="str">
        <f t="shared" si="364"/>
        <v>ldə</v>
      </c>
      <c r="I1376" s="4" t="str">
        <f t="shared" si="365"/>
        <v>lde</v>
      </c>
      <c r="J1376" s="10">
        <f t="shared" si="366"/>
        <v>3</v>
      </c>
      <c r="K1376" s="1">
        <f t="shared" si="367"/>
        <v>3</v>
      </c>
      <c r="L1376" s="10">
        <f t="shared" si="368"/>
        <v>3</v>
      </c>
      <c r="M1376" s="1" t="str">
        <f t="shared" si="369"/>
        <v>-lde-</v>
      </c>
      <c r="N1376" s="1" t="str">
        <f t="shared" si="370"/>
        <v>[ldə]</v>
      </c>
      <c r="O1376" s="3" t="e" cm="1">
        <f t="array" ref="O1376">SUM(_xlfn._xlws.FILTER($G$2:$G$2454,_xlfn.MAP($M$2:$M$2454,_xlfn.LAMBDA(_xlpm.x,_xlpm.x=$M1376))))</f>
        <v>#NAME?</v>
      </c>
      <c r="P1376" s="4" t="e">
        <f t="shared" si="371"/>
        <v>#NAME?</v>
      </c>
      <c r="Q1376" s="6" t="e" cm="1">
        <f t="array" ref="Q1376">SUM(_xlfn._xlws.FILTER($G$2:$G$2454,_xlfn.MAP($N$2:$N$2454,_xlfn.LAMBDA(_xlpm.x,_xlpm.x=$N1376))))</f>
        <v>#NAME?</v>
      </c>
      <c r="R1376" s="4" t="e">
        <f t="shared" si="372"/>
        <v>#NAME?</v>
      </c>
      <c r="S1376" s="4" t="e">
        <f t="shared" si="373"/>
        <v>#NAME?</v>
      </c>
      <c r="T1376" s="4" t="e">
        <f t="shared" si="374"/>
        <v>#NAME?</v>
      </c>
      <c r="U1376" s="4" t="e">
        <f t="shared" si="375"/>
        <v>#NAME?</v>
      </c>
      <c r="V1376" s="2"/>
      <c r="X1376" s="2"/>
      <c r="AC1376" s="2"/>
      <c r="AD1376" s="2"/>
    </row>
    <row r="1377" spans="1:30">
      <c r="A1377" s="1" t="str">
        <f t="shared" si="362"/>
        <v>-mploy- : [mplɔɪ]</v>
      </c>
      <c r="B1377" s="1">
        <f t="shared" si="376"/>
        <v>0</v>
      </c>
      <c r="C1377" s="1">
        <f t="shared" si="376"/>
        <v>1</v>
      </c>
      <c r="D1377" s="1">
        <f t="shared" si="376"/>
        <v>0</v>
      </c>
      <c r="E1377" s="7">
        <v>3</v>
      </c>
      <c r="F1377" s="9" t="s">
        <v>457</v>
      </c>
      <c r="G1377" s="3" t="e">
        <f t="shared" si="363"/>
        <v>#NAME?</v>
      </c>
      <c r="H1377" s="1" t="str">
        <f t="shared" si="364"/>
        <v>mplɔɪ</v>
      </c>
      <c r="I1377" s="1" t="str">
        <f t="shared" si="365"/>
        <v>mploy</v>
      </c>
      <c r="J1377" s="10">
        <f t="shared" si="366"/>
        <v>5</v>
      </c>
      <c r="K1377" s="1">
        <f t="shared" si="367"/>
        <v>5</v>
      </c>
      <c r="L1377" s="10">
        <f t="shared" si="368"/>
        <v>5</v>
      </c>
      <c r="M1377" s="1" t="str">
        <f t="shared" si="369"/>
        <v>-mploy-</v>
      </c>
      <c r="N1377" s="1" t="str">
        <f t="shared" si="370"/>
        <v>[mplɔɪ]</v>
      </c>
      <c r="O1377" s="3" t="e" cm="1">
        <f t="array" ref="O1377">SUM(_xlfn._xlws.FILTER($G$2:$G$2454,_xlfn.MAP($M$2:$M$2454,_xlfn.LAMBDA(_xlpm.x,_xlpm.x=$M1377))))</f>
        <v>#NAME?</v>
      </c>
      <c r="P1377" s="4" t="e">
        <f t="shared" si="371"/>
        <v>#NAME?</v>
      </c>
      <c r="Q1377" s="6" t="e" cm="1">
        <f t="array" ref="Q1377">SUM(_xlfn._xlws.FILTER($G$2:$G$2454,_xlfn.MAP($N$2:$N$2454,_xlfn.LAMBDA(_xlpm.x,_xlpm.x=$N1377))))</f>
        <v>#NAME?</v>
      </c>
      <c r="R1377" s="4" t="e">
        <f t="shared" si="372"/>
        <v>#NAME?</v>
      </c>
      <c r="S1377" s="4" t="e">
        <f t="shared" si="373"/>
        <v>#NAME?</v>
      </c>
      <c r="T1377" s="4" t="e">
        <f t="shared" si="374"/>
        <v>#NAME?</v>
      </c>
      <c r="U1377" s="4" t="e">
        <f t="shared" si="375"/>
        <v>#NAME?</v>
      </c>
      <c r="V1377" s="2"/>
      <c r="X1377" s="2"/>
      <c r="AC1377" s="2"/>
      <c r="AD1377" s="2"/>
    </row>
    <row r="1378" spans="1:30">
      <c r="A1378" s="1" t="str">
        <f t="shared" si="362"/>
        <v>-pen- : [pn]</v>
      </c>
      <c r="B1378" s="1">
        <f t="shared" si="376"/>
        <v>0</v>
      </c>
      <c r="C1378" s="1">
        <f t="shared" si="376"/>
        <v>0</v>
      </c>
      <c r="D1378" s="1">
        <f t="shared" si="376"/>
        <v>0</v>
      </c>
      <c r="E1378" s="7">
        <v>3</v>
      </c>
      <c r="F1378" s="9" t="s">
        <v>228</v>
      </c>
      <c r="G1378" s="3" t="e">
        <f t="shared" si="363"/>
        <v>#NAME?</v>
      </c>
      <c r="H1378" s="4" t="str">
        <f t="shared" si="364"/>
        <v>pn</v>
      </c>
      <c r="I1378" s="4" t="str">
        <f t="shared" si="365"/>
        <v>pen</v>
      </c>
      <c r="J1378" s="10">
        <f t="shared" si="366"/>
        <v>2</v>
      </c>
      <c r="K1378" s="1">
        <f t="shared" si="367"/>
        <v>3</v>
      </c>
      <c r="L1378" s="10">
        <f t="shared" si="368"/>
        <v>3</v>
      </c>
      <c r="M1378" s="1" t="str">
        <f t="shared" si="369"/>
        <v>-pen-</v>
      </c>
      <c r="N1378" s="1" t="str">
        <f t="shared" si="370"/>
        <v>[pn]</v>
      </c>
      <c r="O1378" s="3" t="e" cm="1">
        <f t="array" ref="O1378">SUM(_xlfn._xlws.FILTER($G$2:$G$2454,_xlfn.MAP($M$2:$M$2454,_xlfn.LAMBDA(_xlpm.x,_xlpm.x=$M1378))))</f>
        <v>#NAME?</v>
      </c>
      <c r="P1378" s="4" t="e">
        <f t="shared" si="371"/>
        <v>#NAME?</v>
      </c>
      <c r="Q1378" s="6" t="e" cm="1">
        <f t="array" ref="Q1378">SUM(_xlfn._xlws.FILTER($G$2:$G$2454,_xlfn.MAP($N$2:$N$2454,_xlfn.LAMBDA(_xlpm.x,_xlpm.x=$N1378))))</f>
        <v>#NAME?</v>
      </c>
      <c r="R1378" s="4" t="e">
        <f t="shared" si="372"/>
        <v>#NAME?</v>
      </c>
      <c r="S1378" s="4" t="e">
        <f t="shared" si="373"/>
        <v>#NAME?</v>
      </c>
      <c r="T1378" s="4" t="e">
        <f t="shared" si="374"/>
        <v>#NAME?</v>
      </c>
      <c r="U1378" s="4" t="e">
        <f t="shared" si="375"/>
        <v>#NAME?</v>
      </c>
      <c r="V1378" s="2"/>
      <c r="X1378" s="2"/>
      <c r="AC1378" s="2"/>
      <c r="AD1378" s="2"/>
    </row>
    <row r="1379" spans="1:30">
      <c r="A1379" s="1" t="str">
        <f t="shared" si="362"/>
        <v>-rni- : [ɹnɪ]</v>
      </c>
      <c r="B1379" s="1">
        <f t="shared" si="376"/>
        <v>1</v>
      </c>
      <c r="C1379" s="1">
        <f t="shared" si="376"/>
        <v>0</v>
      </c>
      <c r="D1379" s="1">
        <f t="shared" si="376"/>
        <v>0</v>
      </c>
      <c r="E1379" s="7">
        <v>9</v>
      </c>
      <c r="F1379" s="9" t="s">
        <v>379</v>
      </c>
      <c r="G1379" s="3" t="e">
        <f t="shared" si="363"/>
        <v>#NAME?</v>
      </c>
      <c r="H1379" s="4" t="str">
        <f t="shared" si="364"/>
        <v>ɹnɪ</v>
      </c>
      <c r="I1379" s="4" t="str">
        <f t="shared" si="365"/>
        <v>rni</v>
      </c>
      <c r="J1379" s="10">
        <f t="shared" si="366"/>
        <v>3</v>
      </c>
      <c r="K1379" s="1">
        <f t="shared" si="367"/>
        <v>3</v>
      </c>
      <c r="L1379" s="10">
        <f t="shared" si="368"/>
        <v>3</v>
      </c>
      <c r="M1379" s="1" t="str">
        <f t="shared" si="369"/>
        <v>-rni-</v>
      </c>
      <c r="N1379" s="1" t="str">
        <f t="shared" si="370"/>
        <v>[ɹnɪ]</v>
      </c>
      <c r="O1379" s="3" t="e" cm="1">
        <f t="array" ref="O1379">SUM(_xlfn._xlws.FILTER($G$2:$G$2454,_xlfn.MAP($M$2:$M$2454,_xlfn.LAMBDA(_xlpm.x,_xlpm.x=$M1379))))</f>
        <v>#NAME?</v>
      </c>
      <c r="P1379" s="4" t="e">
        <f t="shared" si="371"/>
        <v>#NAME?</v>
      </c>
      <c r="Q1379" s="6" t="e" cm="1">
        <f t="array" ref="Q1379">SUM(_xlfn._xlws.FILTER($G$2:$G$2454,_xlfn.MAP($N$2:$N$2454,_xlfn.LAMBDA(_xlpm.x,_xlpm.x=$N1379))))</f>
        <v>#NAME?</v>
      </c>
      <c r="R1379" s="4" t="e">
        <f t="shared" si="372"/>
        <v>#NAME?</v>
      </c>
      <c r="S1379" s="4" t="e">
        <f t="shared" si="373"/>
        <v>#NAME?</v>
      </c>
      <c r="T1379" s="4" t="e">
        <f t="shared" si="374"/>
        <v>#NAME?</v>
      </c>
      <c r="U1379" s="4" t="e">
        <f t="shared" si="375"/>
        <v>#NAME?</v>
      </c>
      <c r="V1379" s="2"/>
      <c r="X1379" s="2"/>
      <c r="AC1379" s="2"/>
      <c r="AD1379" s="2"/>
    </row>
    <row r="1380" spans="1:30">
      <c r="A1380" s="1" t="str">
        <f t="shared" si="362"/>
        <v>-roy- : [ɹɔɪ]</v>
      </c>
      <c r="B1380" s="1">
        <f t="shared" si="376"/>
        <v>1</v>
      </c>
      <c r="C1380" s="1">
        <f t="shared" si="376"/>
        <v>0</v>
      </c>
      <c r="D1380" s="1">
        <f t="shared" si="376"/>
        <v>0</v>
      </c>
      <c r="E1380" s="7">
        <v>3</v>
      </c>
      <c r="F1380" s="9" t="s">
        <v>559</v>
      </c>
      <c r="G1380" s="3" t="e">
        <f t="shared" si="363"/>
        <v>#NAME?</v>
      </c>
      <c r="H1380" s="4" t="str">
        <f t="shared" si="364"/>
        <v>ɹɔɪ</v>
      </c>
      <c r="I1380" s="4" t="str">
        <f t="shared" si="365"/>
        <v>roy</v>
      </c>
      <c r="J1380" s="10">
        <f t="shared" si="366"/>
        <v>3</v>
      </c>
      <c r="K1380" s="1">
        <f t="shared" si="367"/>
        <v>3</v>
      </c>
      <c r="L1380" s="10">
        <f t="shared" si="368"/>
        <v>3</v>
      </c>
      <c r="M1380" s="1" t="str">
        <f t="shared" si="369"/>
        <v>-roy-</v>
      </c>
      <c r="N1380" s="1" t="str">
        <f t="shared" si="370"/>
        <v>[ɹɔɪ]</v>
      </c>
      <c r="O1380" s="3" t="e" cm="1">
        <f t="array" ref="O1380">SUM(_xlfn._xlws.FILTER($G$2:$G$2454,_xlfn.MAP($M$2:$M$2454,_xlfn.LAMBDA(_xlpm.x,_xlpm.x=$M1380))))</f>
        <v>#NAME?</v>
      </c>
      <c r="P1380" s="4" t="e">
        <f t="shared" si="371"/>
        <v>#NAME?</v>
      </c>
      <c r="Q1380" s="6" t="e" cm="1">
        <f t="array" ref="Q1380">SUM(_xlfn._xlws.FILTER($G$2:$G$2454,_xlfn.MAP($N$2:$N$2454,_xlfn.LAMBDA(_xlpm.x,_xlpm.x=$N1380))))</f>
        <v>#NAME?</v>
      </c>
      <c r="R1380" s="4" t="e">
        <f t="shared" si="372"/>
        <v>#NAME?</v>
      </c>
      <c r="S1380" s="4" t="e">
        <f t="shared" si="373"/>
        <v>#NAME?</v>
      </c>
      <c r="T1380" s="4" t="e">
        <f t="shared" si="374"/>
        <v>#NAME?</v>
      </c>
      <c r="U1380" s="4" t="e">
        <f t="shared" si="375"/>
        <v>#NAME?</v>
      </c>
      <c r="V1380" s="2"/>
      <c r="X1380" s="2"/>
      <c r="AC1380" s="2"/>
      <c r="AD1380" s="2"/>
    </row>
    <row r="1381" spans="1:30">
      <c r="A1381" s="1" t="str">
        <f t="shared" si="362"/>
        <v>-stio- : [stʃə]</v>
      </c>
      <c r="B1381" s="1">
        <f t="shared" si="376"/>
        <v>0</v>
      </c>
      <c r="C1381" s="1">
        <f t="shared" si="376"/>
        <v>0</v>
      </c>
      <c r="D1381" s="1">
        <f t="shared" si="376"/>
        <v>0</v>
      </c>
      <c r="E1381" s="7">
        <v>3</v>
      </c>
      <c r="F1381" s="9" t="s">
        <v>492</v>
      </c>
      <c r="G1381" s="3" t="e">
        <f t="shared" si="363"/>
        <v>#NAME?</v>
      </c>
      <c r="H1381" s="4" t="str">
        <f t="shared" si="364"/>
        <v>stʃə</v>
      </c>
      <c r="I1381" s="4" t="str">
        <f t="shared" si="365"/>
        <v>stio</v>
      </c>
      <c r="J1381" s="10">
        <f t="shared" si="366"/>
        <v>4</v>
      </c>
      <c r="K1381" s="1">
        <f t="shared" si="367"/>
        <v>4</v>
      </c>
      <c r="L1381" s="10">
        <f t="shared" si="368"/>
        <v>4</v>
      </c>
      <c r="M1381" s="1" t="str">
        <f t="shared" si="369"/>
        <v>-stio-</v>
      </c>
      <c r="N1381" s="1" t="str">
        <f t="shared" si="370"/>
        <v>[stʃə]</v>
      </c>
      <c r="O1381" s="3" t="e" cm="1">
        <f t="array" ref="O1381">SUM(_xlfn._xlws.FILTER($G$2:$G$2454,_xlfn.MAP($M$2:$M$2454,_xlfn.LAMBDA(_xlpm.x,_xlpm.x=$M1381))))</f>
        <v>#NAME?</v>
      </c>
      <c r="P1381" s="4" t="e">
        <f t="shared" si="371"/>
        <v>#NAME?</v>
      </c>
      <c r="Q1381" s="6" t="e" cm="1">
        <f t="array" ref="Q1381">SUM(_xlfn._xlws.FILTER($G$2:$G$2454,_xlfn.MAP($N$2:$N$2454,_xlfn.LAMBDA(_xlpm.x,_xlpm.x=$N1381))))</f>
        <v>#NAME?</v>
      </c>
      <c r="R1381" s="4" t="e">
        <f t="shared" si="372"/>
        <v>#NAME?</v>
      </c>
      <c r="S1381" s="4" t="e">
        <f t="shared" si="373"/>
        <v>#NAME?</v>
      </c>
      <c r="T1381" s="4" t="e">
        <f t="shared" si="374"/>
        <v>#NAME?</v>
      </c>
      <c r="U1381" s="4" t="e">
        <f t="shared" si="375"/>
        <v>#NAME?</v>
      </c>
      <c r="V1381" s="2"/>
      <c r="X1381" s="2"/>
      <c r="AC1381" s="2"/>
      <c r="AD1381" s="2"/>
    </row>
    <row r="1382" spans="1:30">
      <c r="A1382" s="1" t="str">
        <f t="shared" si="362"/>
        <v>-throu- : [θɹu]</v>
      </c>
      <c r="B1382" s="1">
        <f t="shared" ref="B1382:D1401" si="377">_xlfn.LET(_xlpm.d,$F1382,_xlpm.k,_xlfn.CONCAT(LEFT(TRIM(B$1),1),"*"),COUNTIF(_xlpm.d,_xlpm.k))</f>
        <v>0</v>
      </c>
      <c r="C1382" s="1">
        <f t="shared" si="377"/>
        <v>0</v>
      </c>
      <c r="D1382" s="1">
        <f t="shared" si="377"/>
        <v>0</v>
      </c>
      <c r="E1382" s="7">
        <v>3</v>
      </c>
      <c r="F1382" s="9" t="s">
        <v>1904</v>
      </c>
      <c r="G1382" s="3" t="e">
        <f t="shared" si="363"/>
        <v>#NAME?</v>
      </c>
      <c r="H1382" s="4" t="str">
        <f t="shared" si="364"/>
        <v>θɹu</v>
      </c>
      <c r="I1382" s="4" t="str">
        <f t="shared" si="365"/>
        <v>throu</v>
      </c>
      <c r="J1382" s="10">
        <f t="shared" si="366"/>
        <v>3</v>
      </c>
      <c r="K1382" s="1">
        <f t="shared" si="367"/>
        <v>5</v>
      </c>
      <c r="L1382" s="10">
        <f t="shared" si="368"/>
        <v>5</v>
      </c>
      <c r="M1382" s="1" t="str">
        <f t="shared" si="369"/>
        <v>-throu-</v>
      </c>
      <c r="N1382" s="1" t="str">
        <f t="shared" si="370"/>
        <v>[θɹu]</v>
      </c>
      <c r="O1382" s="3" t="e" cm="1">
        <f t="array" ref="O1382">SUM(_xlfn._xlws.FILTER($G$2:$G$2454,_xlfn.MAP($M$2:$M$2454,_xlfn.LAMBDA(_xlpm.x,_xlpm.x=$M1382))))</f>
        <v>#NAME?</v>
      </c>
      <c r="P1382" s="4" t="e">
        <f t="shared" si="371"/>
        <v>#NAME?</v>
      </c>
      <c r="Q1382" s="6" t="e" cm="1">
        <f t="array" ref="Q1382">SUM(_xlfn._xlws.FILTER($G$2:$G$2454,_xlfn.MAP($N$2:$N$2454,_xlfn.LAMBDA(_xlpm.x,_xlpm.x=$N1382))))</f>
        <v>#NAME?</v>
      </c>
      <c r="R1382" s="4" t="e">
        <f t="shared" si="372"/>
        <v>#NAME?</v>
      </c>
      <c r="S1382" s="4" t="e">
        <f t="shared" si="373"/>
        <v>#NAME?</v>
      </c>
      <c r="T1382" s="4" t="e">
        <f t="shared" si="374"/>
        <v>#NAME?</v>
      </c>
      <c r="U1382" s="4" t="e">
        <f t="shared" si="375"/>
        <v>#NAME?</v>
      </c>
      <c r="V1382" s="2"/>
      <c r="X1382" s="2"/>
      <c r="AC1382" s="2"/>
      <c r="AD1382" s="2"/>
    </row>
    <row r="1383" spans="1:30">
      <c r="A1383" s="1" t="str">
        <f t="shared" si="362"/>
        <v>-trai- : [tɹeɪ]</v>
      </c>
      <c r="B1383" s="1">
        <f t="shared" si="377"/>
        <v>0</v>
      </c>
      <c r="C1383" s="1">
        <f t="shared" si="377"/>
        <v>0</v>
      </c>
      <c r="D1383" s="1">
        <f t="shared" si="377"/>
        <v>0</v>
      </c>
      <c r="E1383" s="7">
        <v>5</v>
      </c>
      <c r="F1383" s="9" t="s">
        <v>465</v>
      </c>
      <c r="G1383" s="3" t="e">
        <f t="shared" si="363"/>
        <v>#NAME?</v>
      </c>
      <c r="H1383" s="4" t="str">
        <f t="shared" si="364"/>
        <v>tɹeɪ</v>
      </c>
      <c r="I1383" s="4" t="str">
        <f t="shared" si="365"/>
        <v>trai</v>
      </c>
      <c r="J1383" s="10">
        <f t="shared" si="366"/>
        <v>4</v>
      </c>
      <c r="K1383" s="1">
        <f t="shared" si="367"/>
        <v>4</v>
      </c>
      <c r="L1383" s="10">
        <f t="shared" si="368"/>
        <v>4</v>
      </c>
      <c r="M1383" s="1" t="str">
        <f t="shared" si="369"/>
        <v>-trai-</v>
      </c>
      <c r="N1383" s="1" t="str">
        <f t="shared" si="370"/>
        <v>[tɹeɪ]</v>
      </c>
      <c r="O1383" s="3" t="e" cm="1">
        <f t="array" ref="O1383">SUM(_xlfn._xlws.FILTER($G$2:$G$2454,_xlfn.MAP($M$2:$M$2454,_xlfn.LAMBDA(_xlpm.x,_xlpm.x=$M1383))))</f>
        <v>#NAME?</v>
      </c>
      <c r="P1383" s="4" t="e">
        <f t="shared" si="371"/>
        <v>#NAME?</v>
      </c>
      <c r="Q1383" s="6" t="e" cm="1">
        <f t="array" ref="Q1383">SUM(_xlfn._xlws.FILTER($G$2:$G$2454,_xlfn.MAP($N$2:$N$2454,_xlfn.LAMBDA(_xlpm.x,_xlpm.x=$N1383))))</f>
        <v>#NAME?</v>
      </c>
      <c r="R1383" s="4" t="e">
        <f t="shared" si="372"/>
        <v>#NAME?</v>
      </c>
      <c r="S1383" s="4" t="e">
        <f t="shared" si="373"/>
        <v>#NAME?</v>
      </c>
      <c r="T1383" s="4" t="e">
        <f t="shared" si="374"/>
        <v>#NAME?</v>
      </c>
      <c r="U1383" s="4" t="e">
        <f t="shared" si="375"/>
        <v>#NAME?</v>
      </c>
      <c r="V1383" s="2"/>
      <c r="X1383" s="2"/>
      <c r="AC1383" s="2"/>
      <c r="AD1383" s="2"/>
    </row>
    <row r="1384" spans="1:30">
      <c r="A1384" s="1" t="str">
        <f t="shared" si="362"/>
        <v>-xce- : [ksə]</v>
      </c>
      <c r="B1384" s="1">
        <f t="shared" si="377"/>
        <v>0</v>
      </c>
      <c r="C1384" s="1">
        <f t="shared" si="377"/>
        <v>0</v>
      </c>
      <c r="D1384" s="1">
        <f t="shared" si="377"/>
        <v>0</v>
      </c>
      <c r="E1384" s="7">
        <v>2</v>
      </c>
      <c r="F1384" s="9" t="s">
        <v>1226</v>
      </c>
      <c r="G1384" s="3" t="e">
        <f t="shared" si="363"/>
        <v>#NAME?</v>
      </c>
      <c r="H1384" s="4" t="str">
        <f t="shared" si="364"/>
        <v>ksə</v>
      </c>
      <c r="I1384" s="4" t="str">
        <f t="shared" si="365"/>
        <v>xce</v>
      </c>
      <c r="J1384" s="10">
        <f t="shared" si="366"/>
        <v>3</v>
      </c>
      <c r="K1384" s="1">
        <f t="shared" si="367"/>
        <v>3</v>
      </c>
      <c r="L1384" s="10">
        <f t="shared" si="368"/>
        <v>3</v>
      </c>
      <c r="M1384" s="1" t="str">
        <f t="shared" si="369"/>
        <v>-xce-</v>
      </c>
      <c r="N1384" s="1" t="str">
        <f t="shared" si="370"/>
        <v>[ksə]</v>
      </c>
      <c r="O1384" s="3" t="e" cm="1">
        <f t="array" ref="O1384">SUM(_xlfn._xlws.FILTER($G$2:$G$2454,_xlfn.MAP($M$2:$M$2454,_xlfn.LAMBDA(_xlpm.x,_xlpm.x=$M1384))))</f>
        <v>#NAME?</v>
      </c>
      <c r="P1384" s="4" t="e">
        <f t="shared" si="371"/>
        <v>#NAME?</v>
      </c>
      <c r="Q1384" s="6" t="e" cm="1">
        <f t="array" ref="Q1384">SUM(_xlfn._xlws.FILTER($G$2:$G$2454,_xlfn.MAP($N$2:$N$2454,_xlfn.LAMBDA(_xlpm.x,_xlpm.x=$N1384))))</f>
        <v>#NAME?</v>
      </c>
      <c r="R1384" s="4" t="e">
        <f t="shared" si="372"/>
        <v>#NAME?</v>
      </c>
      <c r="S1384" s="4" t="e">
        <f t="shared" si="373"/>
        <v>#NAME?</v>
      </c>
      <c r="T1384" s="4" t="e">
        <f t="shared" si="374"/>
        <v>#NAME?</v>
      </c>
      <c r="U1384" s="4" t="e">
        <f t="shared" si="375"/>
        <v>#NAME?</v>
      </c>
      <c r="V1384" s="2"/>
      <c r="X1384" s="2"/>
      <c r="AC1384" s="2"/>
      <c r="AD1384" s="2"/>
    </row>
    <row r="1385" spans="1:30">
      <c r="A1385" s="1" t="str">
        <f t="shared" si="362"/>
        <v>-bse- : [bsə]</v>
      </c>
      <c r="B1385" s="1">
        <f t="shared" si="377"/>
        <v>0</v>
      </c>
      <c r="C1385" s="1">
        <f t="shared" si="377"/>
        <v>0</v>
      </c>
      <c r="D1385" s="1">
        <f t="shared" si="377"/>
        <v>0</v>
      </c>
      <c r="E1385" s="7">
        <v>2</v>
      </c>
      <c r="F1385" s="9" t="s">
        <v>909</v>
      </c>
      <c r="G1385" s="3" t="e">
        <f t="shared" si="363"/>
        <v>#NAME?</v>
      </c>
      <c r="H1385" s="4" t="str">
        <f t="shared" si="364"/>
        <v>bsə</v>
      </c>
      <c r="I1385" s="4" t="str">
        <f t="shared" si="365"/>
        <v>bse</v>
      </c>
      <c r="J1385" s="10">
        <f t="shared" si="366"/>
        <v>3</v>
      </c>
      <c r="K1385" s="1">
        <f t="shared" si="367"/>
        <v>3</v>
      </c>
      <c r="L1385" s="10">
        <f t="shared" si="368"/>
        <v>3</v>
      </c>
      <c r="M1385" s="1" t="str">
        <f t="shared" si="369"/>
        <v>-bse-</v>
      </c>
      <c r="N1385" s="1" t="str">
        <f t="shared" si="370"/>
        <v>[bsə]</v>
      </c>
      <c r="O1385" s="3" t="e" cm="1">
        <f t="array" ref="O1385">SUM(_xlfn._xlws.FILTER($G$2:$G$2454,_xlfn.MAP($M$2:$M$2454,_xlfn.LAMBDA(_xlpm.x,_xlpm.x=$M1385))))</f>
        <v>#NAME?</v>
      </c>
      <c r="P1385" s="4" t="e">
        <f t="shared" si="371"/>
        <v>#NAME?</v>
      </c>
      <c r="Q1385" s="6" t="e" cm="1">
        <f t="array" ref="Q1385">SUM(_xlfn._xlws.FILTER($G$2:$G$2454,_xlfn.MAP($N$2:$N$2454,_xlfn.LAMBDA(_xlpm.x,_xlpm.x=$N1385))))</f>
        <v>#NAME?</v>
      </c>
      <c r="R1385" s="4" t="e">
        <f t="shared" si="372"/>
        <v>#NAME?</v>
      </c>
      <c r="S1385" s="4" t="e">
        <f t="shared" si="373"/>
        <v>#NAME?</v>
      </c>
      <c r="T1385" s="4" t="e">
        <f t="shared" si="374"/>
        <v>#NAME?</v>
      </c>
      <c r="U1385" s="4" t="e">
        <f t="shared" si="375"/>
        <v>#NAME?</v>
      </c>
      <c r="V1385" s="2"/>
      <c r="X1385" s="2"/>
      <c r="AC1385" s="2"/>
      <c r="AD1385" s="2"/>
    </row>
    <row r="1386" spans="1:30">
      <c r="A1386" s="1" t="str">
        <f t="shared" si="362"/>
        <v>-crow- : [kɹoʊ]</v>
      </c>
      <c r="B1386" s="1">
        <f t="shared" si="377"/>
        <v>0</v>
      </c>
      <c r="C1386" s="1">
        <f t="shared" si="377"/>
        <v>0</v>
      </c>
      <c r="D1386" s="1">
        <f t="shared" si="377"/>
        <v>0</v>
      </c>
      <c r="E1386" s="7">
        <v>1</v>
      </c>
      <c r="F1386" s="9" t="s">
        <v>2045</v>
      </c>
      <c r="G1386" s="3" t="e">
        <f t="shared" si="363"/>
        <v>#NAME?</v>
      </c>
      <c r="H1386" s="4" t="str">
        <f t="shared" si="364"/>
        <v>kɹoʊ</v>
      </c>
      <c r="I1386" s="4" t="str">
        <f t="shared" si="365"/>
        <v>crow</v>
      </c>
      <c r="J1386" s="10">
        <f t="shared" si="366"/>
        <v>4</v>
      </c>
      <c r="K1386" s="1">
        <f t="shared" si="367"/>
        <v>4</v>
      </c>
      <c r="L1386" s="10">
        <f t="shared" si="368"/>
        <v>4</v>
      </c>
      <c r="M1386" s="1" t="str">
        <f t="shared" si="369"/>
        <v>-crow-</v>
      </c>
      <c r="N1386" s="1" t="str">
        <f t="shared" si="370"/>
        <v>[kɹoʊ]</v>
      </c>
      <c r="O1386" s="3" t="e" cm="1">
        <f t="array" ref="O1386">SUM(_xlfn._xlws.FILTER($G$2:$G$2454,_xlfn.MAP($M$2:$M$2454,_xlfn.LAMBDA(_xlpm.x,_xlpm.x=$M1386))))</f>
        <v>#NAME?</v>
      </c>
      <c r="P1386" s="4" t="e">
        <f t="shared" si="371"/>
        <v>#NAME?</v>
      </c>
      <c r="Q1386" s="6" t="e" cm="1">
        <f t="array" ref="Q1386">SUM(_xlfn._xlws.FILTER($G$2:$G$2454,_xlfn.MAP($N$2:$N$2454,_xlfn.LAMBDA(_xlpm.x,_xlpm.x=$N1386))))</f>
        <v>#NAME?</v>
      </c>
      <c r="R1386" s="4" t="e">
        <f t="shared" si="372"/>
        <v>#NAME?</v>
      </c>
      <c r="S1386" s="4" t="e">
        <f t="shared" si="373"/>
        <v>#NAME?</v>
      </c>
      <c r="T1386" s="4" t="e">
        <f t="shared" si="374"/>
        <v>#NAME?</v>
      </c>
      <c r="U1386" s="4" t="e">
        <f t="shared" si="375"/>
        <v>#NAME?</v>
      </c>
      <c r="V1386" s="2"/>
      <c r="X1386" s="2"/>
      <c r="AC1386" s="2"/>
      <c r="AD1386" s="2"/>
    </row>
    <row r="1387" spans="1:30">
      <c r="A1387" s="1" t="str">
        <f t="shared" si="362"/>
        <v>-goa- : [ɡɔ]</v>
      </c>
      <c r="B1387" s="1">
        <f t="shared" si="377"/>
        <v>0</v>
      </c>
      <c r="C1387" s="1">
        <f t="shared" si="377"/>
        <v>0</v>
      </c>
      <c r="D1387" s="1">
        <f t="shared" si="377"/>
        <v>0</v>
      </c>
      <c r="E1387" s="7">
        <v>1</v>
      </c>
      <c r="F1387" s="9" t="s">
        <v>2400</v>
      </c>
      <c r="G1387" s="3" t="e">
        <f t="shared" si="363"/>
        <v>#NAME?</v>
      </c>
      <c r="H1387" s="4" t="str">
        <f t="shared" si="364"/>
        <v>ɡɔ</v>
      </c>
      <c r="I1387" s="4" t="str">
        <f t="shared" si="365"/>
        <v>goa</v>
      </c>
      <c r="J1387" s="10">
        <f t="shared" si="366"/>
        <v>2</v>
      </c>
      <c r="K1387" s="1">
        <f t="shared" si="367"/>
        <v>3</v>
      </c>
      <c r="L1387" s="10">
        <f t="shared" si="368"/>
        <v>3</v>
      </c>
      <c r="M1387" s="1" t="str">
        <f t="shared" si="369"/>
        <v>-goa-</v>
      </c>
      <c r="N1387" s="1" t="str">
        <f t="shared" si="370"/>
        <v>[ɡɔ]</v>
      </c>
      <c r="O1387" s="3" t="e" cm="1">
        <f t="array" ref="O1387">SUM(_xlfn._xlws.FILTER($G$2:$G$2454,_xlfn.MAP($M$2:$M$2454,_xlfn.LAMBDA(_xlpm.x,_xlpm.x=$M1387))))</f>
        <v>#NAME?</v>
      </c>
      <c r="P1387" s="4" t="e">
        <f t="shared" si="371"/>
        <v>#NAME?</v>
      </c>
      <c r="Q1387" s="6" t="e" cm="1">
        <f t="array" ref="Q1387">SUM(_xlfn._xlws.FILTER($G$2:$G$2454,_xlfn.MAP($N$2:$N$2454,_xlfn.LAMBDA(_xlpm.x,_xlpm.x=$N1387))))</f>
        <v>#NAME?</v>
      </c>
      <c r="R1387" s="4" t="e">
        <f t="shared" si="372"/>
        <v>#NAME?</v>
      </c>
      <c r="S1387" s="4" t="e">
        <f t="shared" si="373"/>
        <v>#NAME?</v>
      </c>
      <c r="T1387" s="4" t="e">
        <f t="shared" si="374"/>
        <v>#NAME?</v>
      </c>
      <c r="U1387" s="4" t="e">
        <f t="shared" si="375"/>
        <v>#NAME?</v>
      </c>
      <c r="V1387" s="2"/>
      <c r="X1387" s="2"/>
      <c r="AC1387" s="2"/>
      <c r="AD1387" s="2"/>
    </row>
    <row r="1388" spans="1:30">
      <c r="A1388" s="1" t="str">
        <f t="shared" si="362"/>
        <v>-gui- : [ɡaɪ]</v>
      </c>
      <c r="B1388" s="1">
        <f t="shared" si="377"/>
        <v>0</v>
      </c>
      <c r="C1388" s="1">
        <f t="shared" si="377"/>
        <v>0</v>
      </c>
      <c r="D1388" s="1">
        <f t="shared" si="377"/>
        <v>0</v>
      </c>
      <c r="E1388" s="7">
        <v>2</v>
      </c>
      <c r="F1388" s="9" t="s">
        <v>911</v>
      </c>
      <c r="G1388" s="3" t="e">
        <f t="shared" si="363"/>
        <v>#NAME?</v>
      </c>
      <c r="H1388" s="4" t="str">
        <f t="shared" si="364"/>
        <v>ɡaɪ</v>
      </c>
      <c r="I1388" s="4" t="str">
        <f t="shared" si="365"/>
        <v>gui</v>
      </c>
      <c r="J1388" s="10">
        <f t="shared" si="366"/>
        <v>3</v>
      </c>
      <c r="K1388" s="1">
        <f t="shared" si="367"/>
        <v>3</v>
      </c>
      <c r="L1388" s="10">
        <f t="shared" si="368"/>
        <v>3</v>
      </c>
      <c r="M1388" s="1" t="str">
        <f t="shared" si="369"/>
        <v>-gui-</v>
      </c>
      <c r="N1388" s="1" t="str">
        <f t="shared" si="370"/>
        <v>[ɡaɪ]</v>
      </c>
      <c r="O1388" s="3" t="e" cm="1">
        <f t="array" ref="O1388">SUM(_xlfn._xlws.FILTER($G$2:$G$2454,_xlfn.MAP($M$2:$M$2454,_xlfn.LAMBDA(_xlpm.x,_xlpm.x=$M1388))))</f>
        <v>#NAME?</v>
      </c>
      <c r="P1388" s="4" t="e">
        <f t="shared" si="371"/>
        <v>#NAME?</v>
      </c>
      <c r="Q1388" s="6" t="e" cm="1">
        <f t="array" ref="Q1388">SUM(_xlfn._xlws.FILTER($G$2:$G$2454,_xlfn.MAP($N$2:$N$2454,_xlfn.LAMBDA(_xlpm.x,_xlpm.x=$N1388))))</f>
        <v>#NAME?</v>
      </c>
      <c r="R1388" s="4" t="e">
        <f t="shared" si="372"/>
        <v>#NAME?</v>
      </c>
      <c r="S1388" s="4" t="e">
        <f t="shared" si="373"/>
        <v>#NAME?</v>
      </c>
      <c r="T1388" s="4" t="e">
        <f t="shared" si="374"/>
        <v>#NAME?</v>
      </c>
      <c r="U1388" s="4" t="e">
        <f t="shared" si="375"/>
        <v>#NAME?</v>
      </c>
      <c r="V1388" s="2"/>
      <c r="X1388" s="2"/>
      <c r="AC1388" s="2"/>
      <c r="AD1388" s="2"/>
    </row>
    <row r="1389" spans="1:30">
      <c r="A1389" s="1" t="str">
        <f t="shared" si="362"/>
        <v>-shou- : [ʃʊ]</v>
      </c>
      <c r="B1389" s="1">
        <f t="shared" si="377"/>
        <v>0</v>
      </c>
      <c r="C1389" s="1">
        <f t="shared" si="377"/>
        <v>0</v>
      </c>
      <c r="D1389" s="1">
        <f t="shared" si="377"/>
        <v>0</v>
      </c>
      <c r="E1389" s="7">
        <v>1</v>
      </c>
      <c r="F1389" s="9" t="s">
        <v>1317</v>
      </c>
      <c r="G1389" s="3" t="e">
        <f t="shared" si="363"/>
        <v>#NAME?</v>
      </c>
      <c r="H1389" s="4" t="str">
        <f t="shared" si="364"/>
        <v>ʃʊ</v>
      </c>
      <c r="I1389" s="4" t="str">
        <f t="shared" si="365"/>
        <v>shou</v>
      </c>
      <c r="J1389" s="10">
        <f t="shared" si="366"/>
        <v>2</v>
      </c>
      <c r="K1389" s="1">
        <f t="shared" si="367"/>
        <v>4</v>
      </c>
      <c r="L1389" s="10">
        <f t="shared" si="368"/>
        <v>4</v>
      </c>
      <c r="M1389" s="1" t="str">
        <f t="shared" si="369"/>
        <v>-shou-</v>
      </c>
      <c r="N1389" s="1" t="str">
        <f t="shared" si="370"/>
        <v>[ʃʊ]</v>
      </c>
      <c r="O1389" s="3" t="e" cm="1">
        <f t="array" ref="O1389">SUM(_xlfn._xlws.FILTER($G$2:$G$2454,_xlfn.MAP($M$2:$M$2454,_xlfn.LAMBDA(_xlpm.x,_xlpm.x=$M1389))))</f>
        <v>#NAME?</v>
      </c>
      <c r="P1389" s="4" t="e">
        <f t="shared" si="371"/>
        <v>#NAME?</v>
      </c>
      <c r="Q1389" s="6" t="e" cm="1">
        <f t="array" ref="Q1389">SUM(_xlfn._xlws.FILTER($G$2:$G$2454,_xlfn.MAP($N$2:$N$2454,_xlfn.LAMBDA(_xlpm.x,_xlpm.x=$N1389))))</f>
        <v>#NAME?</v>
      </c>
      <c r="R1389" s="4" t="e">
        <f t="shared" si="372"/>
        <v>#NAME?</v>
      </c>
      <c r="S1389" s="4" t="e">
        <f t="shared" si="373"/>
        <v>#NAME?</v>
      </c>
      <c r="T1389" s="4" t="e">
        <f t="shared" si="374"/>
        <v>#NAME?</v>
      </c>
      <c r="U1389" s="4" t="e">
        <f t="shared" si="375"/>
        <v>#NAME?</v>
      </c>
      <c r="V1389" s="2"/>
      <c r="X1389" s="2"/>
      <c r="AC1389" s="2"/>
      <c r="AD1389" s="2"/>
    </row>
    <row r="1390" spans="1:30">
      <c r="A1390" s="1" t="str">
        <f t="shared" si="362"/>
        <v>-le- : [lɪ]</v>
      </c>
      <c r="B1390" s="1">
        <f t="shared" si="377"/>
        <v>0</v>
      </c>
      <c r="C1390" s="1">
        <f t="shared" si="377"/>
        <v>0</v>
      </c>
      <c r="D1390" s="1">
        <f t="shared" si="377"/>
        <v>0</v>
      </c>
      <c r="E1390" s="7">
        <v>1</v>
      </c>
      <c r="F1390" s="9" t="s">
        <v>2084</v>
      </c>
      <c r="G1390" s="3" t="e">
        <f t="shared" si="363"/>
        <v>#NAME?</v>
      </c>
      <c r="H1390" s="1" t="str">
        <f t="shared" si="364"/>
        <v>lɪ</v>
      </c>
      <c r="I1390" s="1" t="str">
        <f t="shared" si="365"/>
        <v>le</v>
      </c>
      <c r="J1390" s="10">
        <f t="shared" si="366"/>
        <v>2</v>
      </c>
      <c r="K1390" s="1">
        <f t="shared" si="367"/>
        <v>2</v>
      </c>
      <c r="L1390" s="10">
        <f t="shared" si="368"/>
        <v>2</v>
      </c>
      <c r="M1390" s="1" t="str">
        <f t="shared" si="369"/>
        <v>-le-</v>
      </c>
      <c r="N1390" s="1" t="str">
        <f t="shared" si="370"/>
        <v>[lɪ]</v>
      </c>
      <c r="O1390" s="3" t="e" cm="1">
        <f t="array" ref="O1390">SUM(_xlfn._xlws.FILTER($G$2:$G$2454,_xlfn.MAP($M$2:$M$2454,_xlfn.LAMBDA(_xlpm.x,_xlpm.x=$M1390))))</f>
        <v>#NAME?</v>
      </c>
      <c r="P1390" s="4" t="e">
        <f t="shared" si="371"/>
        <v>#NAME?</v>
      </c>
      <c r="Q1390" s="6" t="e" cm="1">
        <f t="array" ref="Q1390">SUM(_xlfn._xlws.FILTER($G$2:$G$2454,_xlfn.MAP($N$2:$N$2454,_xlfn.LAMBDA(_xlpm.x,_xlpm.x=$N1390))))</f>
        <v>#NAME?</v>
      </c>
      <c r="R1390" s="4" t="e">
        <f t="shared" si="372"/>
        <v>#NAME?</v>
      </c>
      <c r="S1390" s="4" t="e">
        <f t="shared" si="373"/>
        <v>#NAME?</v>
      </c>
      <c r="T1390" s="4" t="e">
        <f t="shared" si="374"/>
        <v>#NAME?</v>
      </c>
      <c r="U1390" s="4" t="e">
        <f t="shared" si="375"/>
        <v>#NAME?</v>
      </c>
      <c r="V1390" s="2"/>
      <c r="X1390" s="2"/>
      <c r="AC1390" s="2"/>
      <c r="AD1390" s="2"/>
    </row>
    <row r="1391" spans="1:30">
      <c r="A1391" s="1" t="str">
        <f t="shared" si="362"/>
        <v>-pri- : [pɹɪ]</v>
      </c>
      <c r="B1391" s="1">
        <f t="shared" si="377"/>
        <v>0</v>
      </c>
      <c r="C1391" s="1">
        <f t="shared" si="377"/>
        <v>0</v>
      </c>
      <c r="D1391" s="1">
        <f t="shared" si="377"/>
        <v>0</v>
      </c>
      <c r="E1391" s="7">
        <v>8</v>
      </c>
      <c r="F1391" s="9" t="s">
        <v>636</v>
      </c>
      <c r="G1391" s="3" t="e">
        <f t="shared" si="363"/>
        <v>#NAME?</v>
      </c>
      <c r="H1391" s="1" t="str">
        <f t="shared" si="364"/>
        <v>pɹɪ</v>
      </c>
      <c r="I1391" s="1" t="str">
        <f t="shared" si="365"/>
        <v>pri</v>
      </c>
      <c r="J1391" s="10">
        <f t="shared" si="366"/>
        <v>3</v>
      </c>
      <c r="K1391" s="1">
        <f t="shared" si="367"/>
        <v>3</v>
      </c>
      <c r="L1391" s="10">
        <f t="shared" si="368"/>
        <v>3</v>
      </c>
      <c r="M1391" s="1" t="str">
        <f t="shared" si="369"/>
        <v>-pri-</v>
      </c>
      <c r="N1391" s="1" t="str">
        <f t="shared" si="370"/>
        <v>[pɹɪ]</v>
      </c>
      <c r="O1391" s="3" t="e" cm="1">
        <f t="array" ref="O1391">SUM(_xlfn._xlws.FILTER($G$2:$G$2454,_xlfn.MAP($M$2:$M$2454,_xlfn.LAMBDA(_xlpm.x,_xlpm.x=$M1391))))</f>
        <v>#NAME?</v>
      </c>
      <c r="P1391" s="4" t="e">
        <f t="shared" si="371"/>
        <v>#NAME?</v>
      </c>
      <c r="Q1391" s="6" t="e" cm="1">
        <f t="array" ref="Q1391">SUM(_xlfn._xlws.FILTER($G$2:$G$2454,_xlfn.MAP($N$2:$N$2454,_xlfn.LAMBDA(_xlpm.x,_xlpm.x=$N1391))))</f>
        <v>#NAME?</v>
      </c>
      <c r="R1391" s="4" t="e">
        <f t="shared" si="372"/>
        <v>#NAME?</v>
      </c>
      <c r="S1391" s="4" t="e">
        <f t="shared" si="373"/>
        <v>#NAME?</v>
      </c>
      <c r="T1391" s="4" t="e">
        <f t="shared" si="374"/>
        <v>#NAME?</v>
      </c>
      <c r="U1391" s="4" t="e">
        <f t="shared" si="375"/>
        <v>#NAME?</v>
      </c>
      <c r="V1391" s="2"/>
      <c r="X1391" s="2"/>
      <c r="AC1391" s="2"/>
      <c r="AD1391" s="2"/>
    </row>
    <row r="1392" spans="1:30">
      <c r="A1392" s="1" t="str">
        <f t="shared" si="362"/>
        <v>-b- : [b]</v>
      </c>
      <c r="B1392" s="1">
        <f t="shared" si="377"/>
        <v>0</v>
      </c>
      <c r="C1392" s="1">
        <f t="shared" si="377"/>
        <v>0</v>
      </c>
      <c r="D1392" s="1">
        <f t="shared" si="377"/>
        <v>0</v>
      </c>
      <c r="E1392" s="7">
        <v>11</v>
      </c>
      <c r="F1392" s="9" t="s">
        <v>7</v>
      </c>
      <c r="G1392" s="3" t="e">
        <f t="shared" si="363"/>
        <v>#NAME?</v>
      </c>
      <c r="H1392" s="1" t="str">
        <f t="shared" si="364"/>
        <v>b</v>
      </c>
      <c r="I1392" s="1" t="str">
        <f t="shared" si="365"/>
        <v>b</v>
      </c>
      <c r="J1392" s="10">
        <f t="shared" si="366"/>
        <v>1</v>
      </c>
      <c r="K1392" s="1">
        <f t="shared" si="367"/>
        <v>1</v>
      </c>
      <c r="L1392" s="10">
        <f t="shared" si="368"/>
        <v>1</v>
      </c>
      <c r="M1392" s="1" t="str">
        <f t="shared" si="369"/>
        <v>-b-</v>
      </c>
      <c r="N1392" s="1" t="str">
        <f t="shared" si="370"/>
        <v>[b]</v>
      </c>
      <c r="O1392" s="3" t="e" cm="1">
        <f t="array" ref="O1392">SUM(_xlfn._xlws.FILTER($G$2:$G$2454,_xlfn.MAP($M$2:$M$2454,_xlfn.LAMBDA(_xlpm.x,_xlpm.x=$M1392))))</f>
        <v>#NAME?</v>
      </c>
      <c r="P1392" s="4" t="e">
        <f t="shared" si="371"/>
        <v>#NAME?</v>
      </c>
      <c r="Q1392" s="6" t="e" cm="1">
        <f t="array" ref="Q1392">SUM(_xlfn._xlws.FILTER($G$2:$G$2454,_xlfn.MAP($N$2:$N$2454,_xlfn.LAMBDA(_xlpm.x,_xlpm.x=$N1392))))</f>
        <v>#NAME?</v>
      </c>
      <c r="R1392" s="4" t="e">
        <f t="shared" si="372"/>
        <v>#NAME?</v>
      </c>
      <c r="S1392" s="4" t="e">
        <f t="shared" si="373"/>
        <v>#NAME?</v>
      </c>
      <c r="T1392" s="4" t="e">
        <f t="shared" si="374"/>
        <v>#NAME?</v>
      </c>
      <c r="U1392" s="4" t="e">
        <f t="shared" si="375"/>
        <v>#NAME?</v>
      </c>
      <c r="V1392" s="2"/>
      <c r="X1392" s="2"/>
      <c r="AC1392" s="2"/>
      <c r="AD1392" s="2"/>
    </row>
    <row r="1393" spans="1:30">
      <c r="A1393" s="1" t="str">
        <f t="shared" si="362"/>
        <v>-hea- : [hɛ]</v>
      </c>
      <c r="B1393" s="1">
        <f t="shared" si="377"/>
        <v>0</v>
      </c>
      <c r="C1393" s="1">
        <f t="shared" si="377"/>
        <v>0</v>
      </c>
      <c r="D1393" s="1">
        <f t="shared" si="377"/>
        <v>0</v>
      </c>
      <c r="E1393" s="7">
        <v>14</v>
      </c>
      <c r="F1393" s="9" t="s">
        <v>476</v>
      </c>
      <c r="G1393" s="3" t="e">
        <f t="shared" si="363"/>
        <v>#NAME?</v>
      </c>
      <c r="H1393" s="4" t="str">
        <f t="shared" si="364"/>
        <v>hɛ</v>
      </c>
      <c r="I1393" s="4" t="str">
        <f t="shared" si="365"/>
        <v>hea</v>
      </c>
      <c r="J1393" s="10">
        <f t="shared" si="366"/>
        <v>2</v>
      </c>
      <c r="K1393" s="1">
        <f t="shared" si="367"/>
        <v>3</v>
      </c>
      <c r="L1393" s="10">
        <f t="shared" si="368"/>
        <v>3</v>
      </c>
      <c r="M1393" s="1" t="str">
        <f t="shared" si="369"/>
        <v>-hea-</v>
      </c>
      <c r="N1393" s="1" t="str">
        <f t="shared" si="370"/>
        <v>[hɛ]</v>
      </c>
      <c r="O1393" s="3" t="e" cm="1">
        <f t="array" ref="O1393">SUM(_xlfn._xlws.FILTER($G$2:$G$2454,_xlfn.MAP($M$2:$M$2454,_xlfn.LAMBDA(_xlpm.x,_xlpm.x=$M1393))))</f>
        <v>#NAME?</v>
      </c>
      <c r="P1393" s="4" t="e">
        <f t="shared" si="371"/>
        <v>#NAME?</v>
      </c>
      <c r="Q1393" s="6" t="e" cm="1">
        <f t="array" ref="Q1393">SUM(_xlfn._xlws.FILTER($G$2:$G$2454,_xlfn.MAP($N$2:$N$2454,_xlfn.LAMBDA(_xlpm.x,_xlpm.x=$N1393))))</f>
        <v>#NAME?</v>
      </c>
      <c r="R1393" s="4" t="e">
        <f t="shared" si="372"/>
        <v>#NAME?</v>
      </c>
      <c r="S1393" s="4" t="e">
        <f t="shared" si="373"/>
        <v>#NAME?</v>
      </c>
      <c r="T1393" s="4" t="e">
        <f t="shared" si="374"/>
        <v>#NAME?</v>
      </c>
      <c r="U1393" s="4" t="e">
        <f t="shared" si="375"/>
        <v>#NAME?</v>
      </c>
      <c r="V1393" s="2"/>
      <c r="X1393" s="2"/>
      <c r="AC1393" s="2"/>
      <c r="AD1393" s="2"/>
    </row>
    <row r="1394" spans="1:30">
      <c r="A1394" s="1" t="str">
        <f t="shared" si="362"/>
        <v>-na- : [nə]</v>
      </c>
      <c r="B1394" s="1">
        <f t="shared" si="377"/>
        <v>0</v>
      </c>
      <c r="C1394" s="1">
        <f t="shared" si="377"/>
        <v>0</v>
      </c>
      <c r="D1394" s="1">
        <f t="shared" si="377"/>
        <v>1</v>
      </c>
      <c r="E1394" s="7">
        <v>33</v>
      </c>
      <c r="F1394" s="9" t="s">
        <v>574</v>
      </c>
      <c r="G1394" s="3" t="e">
        <f t="shared" si="363"/>
        <v>#NAME?</v>
      </c>
      <c r="H1394" s="1" t="str">
        <f t="shared" si="364"/>
        <v>nə</v>
      </c>
      <c r="I1394" s="1" t="str">
        <f t="shared" si="365"/>
        <v>na</v>
      </c>
      <c r="J1394" s="10">
        <f t="shared" si="366"/>
        <v>2</v>
      </c>
      <c r="K1394" s="1">
        <f t="shared" si="367"/>
        <v>2</v>
      </c>
      <c r="L1394" s="10">
        <f t="shared" si="368"/>
        <v>2</v>
      </c>
      <c r="M1394" s="1" t="str">
        <f t="shared" si="369"/>
        <v>-na-</v>
      </c>
      <c r="N1394" s="1" t="str">
        <f t="shared" si="370"/>
        <v>[nə]</v>
      </c>
      <c r="O1394" s="3" t="e" cm="1">
        <f t="array" ref="O1394">SUM(_xlfn._xlws.FILTER($G$2:$G$2454,_xlfn.MAP($M$2:$M$2454,_xlfn.LAMBDA(_xlpm.x,_xlpm.x=$M1394))))</f>
        <v>#NAME?</v>
      </c>
      <c r="P1394" s="4" t="e">
        <f t="shared" si="371"/>
        <v>#NAME?</v>
      </c>
      <c r="Q1394" s="6" t="e" cm="1">
        <f t="array" ref="Q1394">SUM(_xlfn._xlws.FILTER($G$2:$G$2454,_xlfn.MAP($N$2:$N$2454,_xlfn.LAMBDA(_xlpm.x,_xlpm.x=$N1394))))</f>
        <v>#NAME?</v>
      </c>
      <c r="R1394" s="4" t="e">
        <f t="shared" si="372"/>
        <v>#NAME?</v>
      </c>
      <c r="S1394" s="4" t="e">
        <f t="shared" si="373"/>
        <v>#NAME?</v>
      </c>
      <c r="T1394" s="4" t="e">
        <f t="shared" si="374"/>
        <v>#NAME?</v>
      </c>
      <c r="U1394" s="4" t="e">
        <f t="shared" si="375"/>
        <v>#NAME?</v>
      </c>
      <c r="V1394" s="2"/>
      <c r="X1394" s="2"/>
      <c r="AC1394" s="2"/>
      <c r="AD1394" s="2"/>
    </row>
    <row r="1395" spans="1:30">
      <c r="A1395" s="1" t="str">
        <f t="shared" si="362"/>
        <v>-rs- : [ɹz]</v>
      </c>
      <c r="B1395" s="1">
        <f t="shared" si="377"/>
        <v>1</v>
      </c>
      <c r="C1395" s="1">
        <f t="shared" si="377"/>
        <v>0</v>
      </c>
      <c r="D1395" s="1">
        <f t="shared" si="377"/>
        <v>0</v>
      </c>
      <c r="E1395" s="7">
        <v>47</v>
      </c>
      <c r="F1395" s="9" t="s">
        <v>356</v>
      </c>
      <c r="G1395" s="3" t="e">
        <f t="shared" si="363"/>
        <v>#NAME?</v>
      </c>
      <c r="H1395" s="1" t="str">
        <f t="shared" si="364"/>
        <v>ɹz</v>
      </c>
      <c r="I1395" s="1" t="str">
        <f t="shared" si="365"/>
        <v>rs</v>
      </c>
      <c r="J1395" s="10">
        <f t="shared" si="366"/>
        <v>2</v>
      </c>
      <c r="K1395" s="1">
        <f t="shared" si="367"/>
        <v>2</v>
      </c>
      <c r="L1395" s="10">
        <f t="shared" si="368"/>
        <v>2</v>
      </c>
      <c r="M1395" s="1" t="str">
        <f t="shared" si="369"/>
        <v>-rs-</v>
      </c>
      <c r="N1395" s="1" t="str">
        <f t="shared" si="370"/>
        <v>[ɹz]</v>
      </c>
      <c r="O1395" s="3" t="e" cm="1">
        <f t="array" ref="O1395">SUM(_xlfn._xlws.FILTER($G$2:$G$2454,_xlfn.MAP($M$2:$M$2454,_xlfn.LAMBDA(_xlpm.x,_xlpm.x=$M1395))))</f>
        <v>#NAME?</v>
      </c>
      <c r="P1395" s="4" t="e">
        <f t="shared" si="371"/>
        <v>#NAME?</v>
      </c>
      <c r="Q1395" s="6" t="e" cm="1">
        <f t="array" ref="Q1395">SUM(_xlfn._xlws.FILTER($G$2:$G$2454,_xlfn.MAP($N$2:$N$2454,_xlfn.LAMBDA(_xlpm.x,_xlpm.x=$N1395))))</f>
        <v>#NAME?</v>
      </c>
      <c r="R1395" s="4" t="e">
        <f t="shared" si="372"/>
        <v>#NAME?</v>
      </c>
      <c r="S1395" s="4" t="e">
        <f t="shared" si="373"/>
        <v>#NAME?</v>
      </c>
      <c r="T1395" s="4" t="e">
        <f t="shared" si="374"/>
        <v>#NAME?</v>
      </c>
      <c r="U1395" s="4" t="e">
        <f t="shared" si="375"/>
        <v>#NAME?</v>
      </c>
      <c r="V1395" s="2"/>
      <c r="X1395" s="2"/>
      <c r="AC1395" s="2"/>
      <c r="AD1395" s="2"/>
    </row>
    <row r="1396" spans="1:30">
      <c r="A1396" s="1" t="str">
        <f t="shared" si="362"/>
        <v>-ki- : [kɪ]</v>
      </c>
      <c r="B1396" s="1">
        <f t="shared" si="377"/>
        <v>0</v>
      </c>
      <c r="C1396" s="1">
        <f t="shared" si="377"/>
        <v>0</v>
      </c>
      <c r="D1396" s="1">
        <f t="shared" si="377"/>
        <v>0</v>
      </c>
      <c r="E1396" s="7">
        <v>18</v>
      </c>
      <c r="F1396" s="9" t="s">
        <v>418</v>
      </c>
      <c r="G1396" s="3" t="e">
        <f t="shared" si="363"/>
        <v>#NAME?</v>
      </c>
      <c r="H1396" s="4" t="str">
        <f t="shared" si="364"/>
        <v>kɪ</v>
      </c>
      <c r="I1396" s="4" t="str">
        <f t="shared" si="365"/>
        <v>ki</v>
      </c>
      <c r="J1396" s="10">
        <f t="shared" si="366"/>
        <v>2</v>
      </c>
      <c r="K1396" s="1">
        <f t="shared" si="367"/>
        <v>2</v>
      </c>
      <c r="L1396" s="10">
        <f t="shared" si="368"/>
        <v>2</v>
      </c>
      <c r="M1396" s="1" t="str">
        <f t="shared" si="369"/>
        <v>-ki-</v>
      </c>
      <c r="N1396" s="1" t="str">
        <f t="shared" si="370"/>
        <v>[kɪ]</v>
      </c>
      <c r="O1396" s="3" t="e" cm="1">
        <f t="array" ref="O1396">SUM(_xlfn._xlws.FILTER($G$2:$G$2454,_xlfn.MAP($M$2:$M$2454,_xlfn.LAMBDA(_xlpm.x,_xlpm.x=$M1396))))</f>
        <v>#NAME?</v>
      </c>
      <c r="P1396" s="4" t="e">
        <f t="shared" si="371"/>
        <v>#NAME?</v>
      </c>
      <c r="Q1396" s="6" t="e" cm="1">
        <f t="array" ref="Q1396">SUM(_xlfn._xlws.FILTER($G$2:$G$2454,_xlfn.MAP($N$2:$N$2454,_xlfn.LAMBDA(_xlpm.x,_xlpm.x=$N1396))))</f>
        <v>#NAME?</v>
      </c>
      <c r="R1396" s="4" t="e">
        <f t="shared" si="372"/>
        <v>#NAME?</v>
      </c>
      <c r="S1396" s="4" t="e">
        <f t="shared" si="373"/>
        <v>#NAME?</v>
      </c>
      <c r="T1396" s="4" t="e">
        <f t="shared" si="374"/>
        <v>#NAME?</v>
      </c>
      <c r="U1396" s="4" t="e">
        <f t="shared" si="375"/>
        <v>#NAME?</v>
      </c>
      <c r="V1396" s="2"/>
      <c r="X1396" s="2"/>
      <c r="AC1396" s="2"/>
      <c r="AD1396" s="2"/>
    </row>
    <row r="1397" spans="1:30">
      <c r="A1397" s="1" t="str">
        <f t="shared" si="362"/>
        <v>-fre- : [fɹi]</v>
      </c>
      <c r="B1397" s="1">
        <f t="shared" si="377"/>
        <v>0</v>
      </c>
      <c r="C1397" s="1">
        <f t="shared" si="377"/>
        <v>0</v>
      </c>
      <c r="D1397" s="1">
        <f t="shared" si="377"/>
        <v>0</v>
      </c>
      <c r="E1397" s="7">
        <v>2</v>
      </c>
      <c r="F1397" s="9" t="s">
        <v>1168</v>
      </c>
      <c r="G1397" s="3" t="e">
        <f t="shared" si="363"/>
        <v>#NAME?</v>
      </c>
      <c r="H1397" s="4" t="str">
        <f t="shared" si="364"/>
        <v>fɹi</v>
      </c>
      <c r="I1397" s="4" t="str">
        <f t="shared" si="365"/>
        <v>fre</v>
      </c>
      <c r="J1397" s="10">
        <f t="shared" si="366"/>
        <v>3</v>
      </c>
      <c r="K1397" s="1">
        <f t="shared" si="367"/>
        <v>3</v>
      </c>
      <c r="L1397" s="10">
        <f t="shared" si="368"/>
        <v>3</v>
      </c>
      <c r="M1397" s="1" t="str">
        <f t="shared" si="369"/>
        <v>-fre-</v>
      </c>
      <c r="N1397" s="1" t="str">
        <f t="shared" si="370"/>
        <v>[fɹi]</v>
      </c>
      <c r="O1397" s="3" t="e" cm="1">
        <f t="array" ref="O1397">SUM(_xlfn._xlws.FILTER($G$2:$G$2454,_xlfn.MAP($M$2:$M$2454,_xlfn.LAMBDA(_xlpm.x,_xlpm.x=$M1397))))</f>
        <v>#NAME?</v>
      </c>
      <c r="P1397" s="4" t="e">
        <f t="shared" si="371"/>
        <v>#NAME?</v>
      </c>
      <c r="Q1397" s="6" t="e" cm="1">
        <f t="array" ref="Q1397">SUM(_xlfn._xlws.FILTER($G$2:$G$2454,_xlfn.MAP($N$2:$N$2454,_xlfn.LAMBDA(_xlpm.x,_xlpm.x=$N1397))))</f>
        <v>#NAME?</v>
      </c>
      <c r="R1397" s="4" t="e">
        <f t="shared" si="372"/>
        <v>#NAME?</v>
      </c>
      <c r="S1397" s="4" t="e">
        <f t="shared" si="373"/>
        <v>#NAME?</v>
      </c>
      <c r="T1397" s="4" t="e">
        <f t="shared" si="374"/>
        <v>#NAME?</v>
      </c>
      <c r="U1397" s="4" t="e">
        <f t="shared" si="375"/>
        <v>#NAME?</v>
      </c>
      <c r="V1397" s="2"/>
      <c r="X1397" s="2"/>
      <c r="AC1397" s="2"/>
      <c r="AD1397" s="2"/>
    </row>
    <row r="1398" spans="1:30">
      <c r="A1398" s="1" t="str">
        <f t="shared" si="362"/>
        <v>-gy- : [dʒi]</v>
      </c>
      <c r="B1398" s="1">
        <f t="shared" si="377"/>
        <v>0</v>
      </c>
      <c r="C1398" s="1">
        <f t="shared" si="377"/>
        <v>0</v>
      </c>
      <c r="D1398" s="1">
        <f t="shared" si="377"/>
        <v>0</v>
      </c>
      <c r="E1398" s="7">
        <v>1</v>
      </c>
      <c r="F1398" s="9" t="s">
        <v>1544</v>
      </c>
      <c r="G1398" s="3" t="e">
        <f t="shared" si="363"/>
        <v>#NAME?</v>
      </c>
      <c r="H1398" s="4" t="str">
        <f t="shared" si="364"/>
        <v>dʒi</v>
      </c>
      <c r="I1398" s="4" t="str">
        <f t="shared" si="365"/>
        <v>gy</v>
      </c>
      <c r="J1398" s="10">
        <f t="shared" si="366"/>
        <v>3</v>
      </c>
      <c r="K1398" s="1">
        <f t="shared" si="367"/>
        <v>2</v>
      </c>
      <c r="L1398" s="10">
        <f t="shared" si="368"/>
        <v>3</v>
      </c>
      <c r="M1398" s="1" t="str">
        <f t="shared" si="369"/>
        <v>-gy-</v>
      </c>
      <c r="N1398" s="1" t="str">
        <f t="shared" si="370"/>
        <v>[dʒi]</v>
      </c>
      <c r="O1398" s="3" t="e" cm="1">
        <f t="array" ref="O1398">SUM(_xlfn._xlws.FILTER($G$2:$G$2454,_xlfn.MAP($M$2:$M$2454,_xlfn.LAMBDA(_xlpm.x,_xlpm.x=$M1398))))</f>
        <v>#NAME?</v>
      </c>
      <c r="P1398" s="4" t="e">
        <f t="shared" si="371"/>
        <v>#NAME?</v>
      </c>
      <c r="Q1398" s="6" t="e" cm="1">
        <f t="array" ref="Q1398">SUM(_xlfn._xlws.FILTER($G$2:$G$2454,_xlfn.MAP($N$2:$N$2454,_xlfn.LAMBDA(_xlpm.x,_xlpm.x=$N1398))))</f>
        <v>#NAME?</v>
      </c>
      <c r="R1398" s="4" t="e">
        <f t="shared" si="372"/>
        <v>#NAME?</v>
      </c>
      <c r="S1398" s="4" t="e">
        <f t="shared" si="373"/>
        <v>#NAME?</v>
      </c>
      <c r="T1398" s="4" t="e">
        <f t="shared" si="374"/>
        <v>#NAME?</v>
      </c>
      <c r="U1398" s="4" t="e">
        <f t="shared" si="375"/>
        <v>#NAME?</v>
      </c>
      <c r="V1398" s="2"/>
      <c r="X1398" s="2"/>
      <c r="AC1398" s="2"/>
      <c r="AD1398" s="2"/>
    </row>
    <row r="1399" spans="1:30">
      <c r="A1399" s="1" t="str">
        <f t="shared" si="362"/>
        <v>-how- : [haʊ]</v>
      </c>
      <c r="B1399" s="1">
        <f t="shared" si="377"/>
        <v>0</v>
      </c>
      <c r="C1399" s="1">
        <f t="shared" si="377"/>
        <v>0</v>
      </c>
      <c r="D1399" s="1">
        <f t="shared" si="377"/>
        <v>0</v>
      </c>
      <c r="E1399" s="7">
        <v>5</v>
      </c>
      <c r="F1399" s="9" t="s">
        <v>420</v>
      </c>
      <c r="G1399" s="3" t="e">
        <f t="shared" si="363"/>
        <v>#NAME?</v>
      </c>
      <c r="H1399" s="1" t="str">
        <f t="shared" si="364"/>
        <v>haʊ</v>
      </c>
      <c r="I1399" s="1" t="str">
        <f t="shared" si="365"/>
        <v>how</v>
      </c>
      <c r="J1399" s="10">
        <f t="shared" si="366"/>
        <v>3</v>
      </c>
      <c r="K1399" s="1">
        <f t="shared" si="367"/>
        <v>3</v>
      </c>
      <c r="L1399" s="10">
        <f t="shared" si="368"/>
        <v>3</v>
      </c>
      <c r="M1399" s="1" t="str">
        <f t="shared" si="369"/>
        <v>-how-</v>
      </c>
      <c r="N1399" s="1" t="str">
        <f t="shared" si="370"/>
        <v>[haʊ]</v>
      </c>
      <c r="O1399" s="3" t="e" cm="1">
        <f t="array" ref="O1399">SUM(_xlfn._xlws.FILTER($G$2:$G$2454,_xlfn.MAP($M$2:$M$2454,_xlfn.LAMBDA(_xlpm.x,_xlpm.x=$M1399))))</f>
        <v>#NAME?</v>
      </c>
      <c r="P1399" s="4" t="e">
        <f t="shared" si="371"/>
        <v>#NAME?</v>
      </c>
      <c r="Q1399" s="6" t="e" cm="1">
        <f t="array" ref="Q1399">SUM(_xlfn._xlws.FILTER($G$2:$G$2454,_xlfn.MAP($N$2:$N$2454,_xlfn.LAMBDA(_xlpm.x,_xlpm.x=$N1399))))</f>
        <v>#NAME?</v>
      </c>
      <c r="R1399" s="4" t="e">
        <f t="shared" si="372"/>
        <v>#NAME?</v>
      </c>
      <c r="S1399" s="4" t="e">
        <f t="shared" si="373"/>
        <v>#NAME?</v>
      </c>
      <c r="T1399" s="4" t="e">
        <f t="shared" si="374"/>
        <v>#NAME?</v>
      </c>
      <c r="U1399" s="4" t="e">
        <f t="shared" si="375"/>
        <v>#NAME?</v>
      </c>
      <c r="V1399" s="2"/>
      <c r="X1399" s="2"/>
      <c r="AC1399" s="2"/>
      <c r="AD1399" s="2"/>
    </row>
    <row r="1400" spans="1:30">
      <c r="A1400" s="1" t="str">
        <f t="shared" si="362"/>
        <v>-je- : [dʒi]</v>
      </c>
      <c r="B1400" s="1">
        <f t="shared" si="377"/>
        <v>0</v>
      </c>
      <c r="C1400" s="1">
        <f t="shared" si="377"/>
        <v>0</v>
      </c>
      <c r="D1400" s="1">
        <f t="shared" si="377"/>
        <v>0</v>
      </c>
      <c r="E1400" s="7">
        <v>1</v>
      </c>
      <c r="F1400" s="9" t="s">
        <v>1964</v>
      </c>
      <c r="G1400" s="3" t="e">
        <f t="shared" si="363"/>
        <v>#NAME?</v>
      </c>
      <c r="H1400" s="1" t="str">
        <f t="shared" si="364"/>
        <v>dʒi</v>
      </c>
      <c r="I1400" s="1" t="str">
        <f t="shared" si="365"/>
        <v>je</v>
      </c>
      <c r="J1400" s="10">
        <f t="shared" si="366"/>
        <v>3</v>
      </c>
      <c r="K1400" s="1">
        <f t="shared" si="367"/>
        <v>2</v>
      </c>
      <c r="L1400" s="10">
        <f t="shared" si="368"/>
        <v>3</v>
      </c>
      <c r="M1400" s="1" t="str">
        <f t="shared" si="369"/>
        <v>-je-</v>
      </c>
      <c r="N1400" s="1" t="str">
        <f t="shared" si="370"/>
        <v>[dʒi]</v>
      </c>
      <c r="O1400" s="3" t="e" cm="1">
        <f t="array" ref="O1400">SUM(_xlfn._xlws.FILTER($G$2:$G$2454,_xlfn.MAP($M$2:$M$2454,_xlfn.LAMBDA(_xlpm.x,_xlpm.x=$M1400))))</f>
        <v>#NAME?</v>
      </c>
      <c r="P1400" s="4" t="e">
        <f t="shared" si="371"/>
        <v>#NAME?</v>
      </c>
      <c r="Q1400" s="6" t="e" cm="1">
        <f t="array" ref="Q1400">SUM(_xlfn._xlws.FILTER($G$2:$G$2454,_xlfn.MAP($N$2:$N$2454,_xlfn.LAMBDA(_xlpm.x,_xlpm.x=$N1400))))</f>
        <v>#NAME?</v>
      </c>
      <c r="R1400" s="4" t="e">
        <f t="shared" si="372"/>
        <v>#NAME?</v>
      </c>
      <c r="S1400" s="4" t="e">
        <f t="shared" si="373"/>
        <v>#NAME?</v>
      </c>
      <c r="T1400" s="4" t="e">
        <f t="shared" si="374"/>
        <v>#NAME?</v>
      </c>
      <c r="U1400" s="4" t="e">
        <f t="shared" si="375"/>
        <v>#NAME?</v>
      </c>
      <c r="V1400" s="2"/>
      <c r="X1400" s="2"/>
      <c r="AC1400" s="2"/>
      <c r="AD1400" s="2"/>
    </row>
    <row r="1401" spans="1:30">
      <c r="A1401" s="1" t="str">
        <f t="shared" si="362"/>
        <v>-lou- : [laʊ]</v>
      </c>
      <c r="B1401" s="1">
        <f t="shared" si="377"/>
        <v>0</v>
      </c>
      <c r="C1401" s="1">
        <f t="shared" si="377"/>
        <v>0</v>
      </c>
      <c r="D1401" s="1">
        <f t="shared" si="377"/>
        <v>0</v>
      </c>
      <c r="E1401" s="7">
        <v>2</v>
      </c>
      <c r="F1401" s="9" t="s">
        <v>1169</v>
      </c>
      <c r="G1401" s="3" t="e">
        <f t="shared" si="363"/>
        <v>#NAME?</v>
      </c>
      <c r="H1401" s="4" t="str">
        <f t="shared" si="364"/>
        <v>laʊ</v>
      </c>
      <c r="I1401" s="4" t="str">
        <f t="shared" si="365"/>
        <v>lou</v>
      </c>
      <c r="J1401" s="10">
        <f t="shared" si="366"/>
        <v>3</v>
      </c>
      <c r="K1401" s="1">
        <f t="shared" si="367"/>
        <v>3</v>
      </c>
      <c r="L1401" s="10">
        <f t="shared" si="368"/>
        <v>3</v>
      </c>
      <c r="M1401" s="1" t="str">
        <f t="shared" si="369"/>
        <v>-lou-</v>
      </c>
      <c r="N1401" s="1" t="str">
        <f t="shared" si="370"/>
        <v>[laʊ]</v>
      </c>
      <c r="O1401" s="3" t="e" cm="1">
        <f t="array" ref="O1401">SUM(_xlfn._xlws.FILTER($G$2:$G$2454,_xlfn.MAP($M$2:$M$2454,_xlfn.LAMBDA(_xlpm.x,_xlpm.x=$M1401))))</f>
        <v>#NAME?</v>
      </c>
      <c r="P1401" s="4" t="e">
        <f t="shared" si="371"/>
        <v>#NAME?</v>
      </c>
      <c r="Q1401" s="6" t="e" cm="1">
        <f t="array" ref="Q1401">SUM(_xlfn._xlws.FILTER($G$2:$G$2454,_xlfn.MAP($N$2:$N$2454,_xlfn.LAMBDA(_xlpm.x,_xlpm.x=$N1401))))</f>
        <v>#NAME?</v>
      </c>
      <c r="R1401" s="4" t="e">
        <f t="shared" si="372"/>
        <v>#NAME?</v>
      </c>
      <c r="S1401" s="4" t="e">
        <f t="shared" si="373"/>
        <v>#NAME?</v>
      </c>
      <c r="T1401" s="4" t="e">
        <f t="shared" si="374"/>
        <v>#NAME?</v>
      </c>
      <c r="U1401" s="4" t="e">
        <f t="shared" si="375"/>
        <v>#NAME?</v>
      </c>
      <c r="V1401" s="2"/>
      <c r="X1401" s="2"/>
      <c r="AC1401" s="2"/>
      <c r="AD1401" s="2"/>
    </row>
    <row r="1402" spans="1:30">
      <c r="A1402" s="1" t="str">
        <f t="shared" si="362"/>
        <v>-ns- : [nz]</v>
      </c>
      <c r="B1402" s="1">
        <f t="shared" ref="B1402:D1421" si="378">_xlfn.LET(_xlpm.d,$F1402,_xlpm.k,_xlfn.CONCAT(LEFT(TRIM(B$1),1),"*"),COUNTIF(_xlpm.d,_xlpm.k))</f>
        <v>0</v>
      </c>
      <c r="C1402" s="1">
        <f t="shared" si="378"/>
        <v>0</v>
      </c>
      <c r="D1402" s="1">
        <f t="shared" si="378"/>
        <v>1</v>
      </c>
      <c r="E1402" s="7">
        <v>36</v>
      </c>
      <c r="F1402" s="9" t="s">
        <v>214</v>
      </c>
      <c r="G1402" s="3" t="e">
        <f t="shared" si="363"/>
        <v>#NAME?</v>
      </c>
      <c r="H1402" s="4" t="str">
        <f t="shared" si="364"/>
        <v>nz</v>
      </c>
      <c r="I1402" s="4" t="str">
        <f t="shared" si="365"/>
        <v>ns</v>
      </c>
      <c r="J1402" s="10">
        <f t="shared" si="366"/>
        <v>2</v>
      </c>
      <c r="K1402" s="1">
        <f t="shared" si="367"/>
        <v>2</v>
      </c>
      <c r="L1402" s="10">
        <f t="shared" si="368"/>
        <v>2</v>
      </c>
      <c r="M1402" s="1" t="str">
        <f t="shared" si="369"/>
        <v>-ns-</v>
      </c>
      <c r="N1402" s="1" t="str">
        <f t="shared" si="370"/>
        <v>[nz]</v>
      </c>
      <c r="O1402" s="3" t="e" cm="1">
        <f t="array" ref="O1402">SUM(_xlfn._xlws.FILTER($G$2:$G$2454,_xlfn.MAP($M$2:$M$2454,_xlfn.LAMBDA(_xlpm.x,_xlpm.x=$M1402))))</f>
        <v>#NAME?</v>
      </c>
      <c r="P1402" s="4" t="e">
        <f t="shared" si="371"/>
        <v>#NAME?</v>
      </c>
      <c r="Q1402" s="6" t="e" cm="1">
        <f t="array" ref="Q1402">SUM(_xlfn._xlws.FILTER($G$2:$G$2454,_xlfn.MAP($N$2:$N$2454,_xlfn.LAMBDA(_xlpm.x,_xlpm.x=$N1402))))</f>
        <v>#NAME?</v>
      </c>
      <c r="R1402" s="4" t="e">
        <f t="shared" si="372"/>
        <v>#NAME?</v>
      </c>
      <c r="S1402" s="4" t="e">
        <f t="shared" si="373"/>
        <v>#NAME?</v>
      </c>
      <c r="T1402" s="4" t="e">
        <f t="shared" si="374"/>
        <v>#NAME?</v>
      </c>
      <c r="U1402" s="4" t="e">
        <f t="shared" si="375"/>
        <v>#NAME?</v>
      </c>
      <c r="V1402" s="2"/>
      <c r="X1402" s="2"/>
      <c r="AC1402" s="2"/>
      <c r="AD1402" s="2"/>
    </row>
    <row r="1403" spans="1:30">
      <c r="A1403" s="1" t="str">
        <f t="shared" si="362"/>
        <v>-te- : [t]</v>
      </c>
      <c r="B1403" s="1">
        <f t="shared" si="378"/>
        <v>0</v>
      </c>
      <c r="C1403" s="1">
        <f t="shared" si="378"/>
        <v>0</v>
      </c>
      <c r="D1403" s="1">
        <f t="shared" si="378"/>
        <v>0</v>
      </c>
      <c r="E1403" s="7">
        <v>66</v>
      </c>
      <c r="F1403" s="9" t="s">
        <v>287</v>
      </c>
      <c r="G1403" s="3" t="e">
        <f t="shared" si="363"/>
        <v>#NAME?</v>
      </c>
      <c r="H1403" s="4" t="str">
        <f t="shared" si="364"/>
        <v>t</v>
      </c>
      <c r="I1403" s="4" t="str">
        <f t="shared" si="365"/>
        <v>te</v>
      </c>
      <c r="J1403" s="10">
        <f t="shared" si="366"/>
        <v>1</v>
      </c>
      <c r="K1403" s="1">
        <f t="shared" si="367"/>
        <v>2</v>
      </c>
      <c r="L1403" s="10">
        <f t="shared" si="368"/>
        <v>2</v>
      </c>
      <c r="M1403" s="1" t="str">
        <f t="shared" si="369"/>
        <v>-te-</v>
      </c>
      <c r="N1403" s="1" t="str">
        <f t="shared" si="370"/>
        <v>[t]</v>
      </c>
      <c r="O1403" s="3" t="e" cm="1">
        <f t="array" ref="O1403">SUM(_xlfn._xlws.FILTER($G$2:$G$2454,_xlfn.MAP($M$2:$M$2454,_xlfn.LAMBDA(_xlpm.x,_xlpm.x=$M1403))))</f>
        <v>#NAME?</v>
      </c>
      <c r="P1403" s="4" t="e">
        <f t="shared" si="371"/>
        <v>#NAME?</v>
      </c>
      <c r="Q1403" s="6" t="e" cm="1">
        <f t="array" ref="Q1403">SUM(_xlfn._xlws.FILTER($G$2:$G$2454,_xlfn.MAP($N$2:$N$2454,_xlfn.LAMBDA(_xlpm.x,_xlpm.x=$N1403))))</f>
        <v>#NAME?</v>
      </c>
      <c r="R1403" s="4" t="e">
        <f t="shared" si="372"/>
        <v>#NAME?</v>
      </c>
      <c r="S1403" s="4" t="e">
        <f t="shared" si="373"/>
        <v>#NAME?</v>
      </c>
      <c r="T1403" s="4" t="e">
        <f t="shared" si="374"/>
        <v>#NAME?</v>
      </c>
      <c r="U1403" s="4" t="e">
        <f t="shared" si="375"/>
        <v>#NAME?</v>
      </c>
      <c r="V1403" s="2"/>
      <c r="X1403" s="2"/>
      <c r="AC1403" s="2"/>
      <c r="AD1403" s="2"/>
    </row>
    <row r="1404" spans="1:30">
      <c r="A1404" s="1" t="str">
        <f t="shared" si="362"/>
        <v>-cre- : [kɹɪ]</v>
      </c>
      <c r="B1404" s="1">
        <f t="shared" si="378"/>
        <v>0</v>
      </c>
      <c r="C1404" s="1">
        <f t="shared" si="378"/>
        <v>0</v>
      </c>
      <c r="D1404" s="1">
        <f t="shared" si="378"/>
        <v>0</v>
      </c>
      <c r="E1404" s="7">
        <v>5</v>
      </c>
      <c r="F1404" s="9" t="s">
        <v>824</v>
      </c>
      <c r="G1404" s="3" t="e">
        <f t="shared" si="363"/>
        <v>#NAME?</v>
      </c>
      <c r="H1404" s="4" t="str">
        <f t="shared" si="364"/>
        <v>kɹɪ</v>
      </c>
      <c r="I1404" s="4" t="str">
        <f t="shared" si="365"/>
        <v>cre</v>
      </c>
      <c r="J1404" s="10">
        <f t="shared" si="366"/>
        <v>3</v>
      </c>
      <c r="K1404" s="1">
        <f t="shared" si="367"/>
        <v>3</v>
      </c>
      <c r="L1404" s="10">
        <f t="shared" si="368"/>
        <v>3</v>
      </c>
      <c r="M1404" s="1" t="str">
        <f t="shared" si="369"/>
        <v>-cre-</v>
      </c>
      <c r="N1404" s="1" t="str">
        <f t="shared" si="370"/>
        <v>[kɹɪ]</v>
      </c>
      <c r="O1404" s="3" t="e" cm="1">
        <f t="array" ref="O1404">SUM(_xlfn._xlws.FILTER($G$2:$G$2454,_xlfn.MAP($M$2:$M$2454,_xlfn.LAMBDA(_xlpm.x,_xlpm.x=$M1404))))</f>
        <v>#NAME?</v>
      </c>
      <c r="P1404" s="4" t="e">
        <f t="shared" si="371"/>
        <v>#NAME?</v>
      </c>
      <c r="Q1404" s="6" t="e" cm="1">
        <f t="array" ref="Q1404">SUM(_xlfn._xlws.FILTER($G$2:$G$2454,_xlfn.MAP($N$2:$N$2454,_xlfn.LAMBDA(_xlpm.x,_xlpm.x=$N1404))))</f>
        <v>#NAME?</v>
      </c>
      <c r="R1404" s="4" t="e">
        <f t="shared" si="372"/>
        <v>#NAME?</v>
      </c>
      <c r="S1404" s="4" t="e">
        <f t="shared" si="373"/>
        <v>#NAME?</v>
      </c>
      <c r="T1404" s="4" t="e">
        <f t="shared" si="374"/>
        <v>#NAME?</v>
      </c>
      <c r="U1404" s="4" t="e">
        <f t="shared" si="375"/>
        <v>#NAME?</v>
      </c>
      <c r="V1404" s="2"/>
      <c r="X1404" s="2"/>
      <c r="AC1404" s="2"/>
      <c r="AD1404" s="2"/>
    </row>
    <row r="1405" spans="1:30">
      <c r="A1405" s="1" t="str">
        <f t="shared" si="362"/>
        <v>-we- : [wə]</v>
      </c>
      <c r="B1405" s="1">
        <f t="shared" si="378"/>
        <v>0</v>
      </c>
      <c r="C1405" s="1">
        <f t="shared" si="378"/>
        <v>0</v>
      </c>
      <c r="D1405" s="1">
        <f t="shared" si="378"/>
        <v>0</v>
      </c>
      <c r="E1405" s="7">
        <v>4</v>
      </c>
      <c r="F1405" s="9" t="s">
        <v>1784</v>
      </c>
      <c r="G1405" s="3" t="e">
        <f t="shared" si="363"/>
        <v>#NAME?</v>
      </c>
      <c r="H1405" s="4" t="str">
        <f t="shared" si="364"/>
        <v>wə</v>
      </c>
      <c r="I1405" s="4" t="str">
        <f t="shared" si="365"/>
        <v>we</v>
      </c>
      <c r="J1405" s="10">
        <f t="shared" si="366"/>
        <v>2</v>
      </c>
      <c r="K1405" s="1">
        <f t="shared" si="367"/>
        <v>2</v>
      </c>
      <c r="L1405" s="10">
        <f t="shared" si="368"/>
        <v>2</v>
      </c>
      <c r="M1405" s="1" t="str">
        <f t="shared" si="369"/>
        <v>-we-</v>
      </c>
      <c r="N1405" s="1" t="str">
        <f t="shared" si="370"/>
        <v>[wə]</v>
      </c>
      <c r="O1405" s="3" t="e" cm="1">
        <f t="array" ref="O1405">SUM(_xlfn._xlws.FILTER($G$2:$G$2454,_xlfn.MAP($M$2:$M$2454,_xlfn.LAMBDA(_xlpm.x,_xlpm.x=$M1405))))</f>
        <v>#NAME?</v>
      </c>
      <c r="P1405" s="4" t="e">
        <f t="shared" si="371"/>
        <v>#NAME?</v>
      </c>
      <c r="Q1405" s="6" t="e" cm="1">
        <f t="array" ref="Q1405">SUM(_xlfn._xlws.FILTER($G$2:$G$2454,_xlfn.MAP($N$2:$N$2454,_xlfn.LAMBDA(_xlpm.x,_xlpm.x=$N1405))))</f>
        <v>#NAME?</v>
      </c>
      <c r="R1405" s="4" t="e">
        <f t="shared" si="372"/>
        <v>#NAME?</v>
      </c>
      <c r="S1405" s="4" t="e">
        <f t="shared" si="373"/>
        <v>#NAME?</v>
      </c>
      <c r="T1405" s="4" t="e">
        <f t="shared" si="374"/>
        <v>#NAME?</v>
      </c>
      <c r="U1405" s="4" t="e">
        <f t="shared" si="375"/>
        <v>#NAME?</v>
      </c>
      <c r="V1405" s="2"/>
      <c r="X1405" s="2"/>
      <c r="AC1405" s="2"/>
      <c r="AD1405" s="2"/>
    </row>
    <row r="1406" spans="1:30">
      <c r="A1406" s="1" t="str">
        <f t="shared" si="362"/>
        <v>-bea- : [bi]</v>
      </c>
      <c r="B1406" s="1">
        <f t="shared" si="378"/>
        <v>0</v>
      </c>
      <c r="C1406" s="1">
        <f t="shared" si="378"/>
        <v>0</v>
      </c>
      <c r="D1406" s="1">
        <f t="shared" si="378"/>
        <v>0</v>
      </c>
      <c r="E1406" s="7">
        <v>6</v>
      </c>
      <c r="F1406" s="9" t="s">
        <v>11</v>
      </c>
      <c r="G1406" s="3" t="e">
        <f t="shared" si="363"/>
        <v>#NAME?</v>
      </c>
      <c r="H1406" s="4" t="str">
        <f t="shared" si="364"/>
        <v>bi</v>
      </c>
      <c r="I1406" s="4" t="str">
        <f t="shared" si="365"/>
        <v>bea</v>
      </c>
      <c r="J1406" s="10">
        <f t="shared" si="366"/>
        <v>2</v>
      </c>
      <c r="K1406" s="1">
        <f t="shared" si="367"/>
        <v>3</v>
      </c>
      <c r="L1406" s="10">
        <f t="shared" si="368"/>
        <v>3</v>
      </c>
      <c r="M1406" s="1" t="str">
        <f t="shared" si="369"/>
        <v>-bea-</v>
      </c>
      <c r="N1406" s="1" t="str">
        <f t="shared" si="370"/>
        <v>[bi]</v>
      </c>
      <c r="O1406" s="3" t="e" cm="1">
        <f t="array" ref="O1406">SUM(_xlfn._xlws.FILTER($G$2:$G$2454,_xlfn.MAP($M$2:$M$2454,_xlfn.LAMBDA(_xlpm.x,_xlpm.x=$M1406))))</f>
        <v>#NAME?</v>
      </c>
      <c r="P1406" s="4" t="e">
        <f t="shared" si="371"/>
        <v>#NAME?</v>
      </c>
      <c r="Q1406" s="6" t="e" cm="1">
        <f t="array" ref="Q1406">SUM(_xlfn._xlws.FILTER($G$2:$G$2454,_xlfn.MAP($N$2:$N$2454,_xlfn.LAMBDA(_xlpm.x,_xlpm.x=$N1406))))</f>
        <v>#NAME?</v>
      </c>
      <c r="R1406" s="4" t="e">
        <f t="shared" si="372"/>
        <v>#NAME?</v>
      </c>
      <c r="S1406" s="4" t="e">
        <f t="shared" si="373"/>
        <v>#NAME?</v>
      </c>
      <c r="T1406" s="4" t="e">
        <f t="shared" si="374"/>
        <v>#NAME?</v>
      </c>
      <c r="U1406" s="4" t="e">
        <f t="shared" si="375"/>
        <v>#NAME?</v>
      </c>
      <c r="V1406" s="2"/>
      <c r="X1406" s="2"/>
      <c r="AC1406" s="2"/>
      <c r="AD1406" s="2"/>
    </row>
    <row r="1407" spans="1:30">
      <c r="A1407" s="1" t="str">
        <f t="shared" si="362"/>
        <v>-l- : [l]</v>
      </c>
      <c r="B1407" s="1">
        <f t="shared" si="378"/>
        <v>0</v>
      </c>
      <c r="C1407" s="1">
        <f t="shared" si="378"/>
        <v>0</v>
      </c>
      <c r="D1407" s="1">
        <f t="shared" si="378"/>
        <v>0</v>
      </c>
      <c r="E1407" s="7">
        <v>190</v>
      </c>
      <c r="F1407" s="9" t="s">
        <v>111</v>
      </c>
      <c r="G1407" s="3" t="e">
        <f t="shared" si="363"/>
        <v>#NAME?</v>
      </c>
      <c r="H1407" s="4" t="str">
        <f t="shared" si="364"/>
        <v>l</v>
      </c>
      <c r="I1407" s="4" t="str">
        <f t="shared" si="365"/>
        <v>l</v>
      </c>
      <c r="J1407" s="10">
        <f t="shared" si="366"/>
        <v>1</v>
      </c>
      <c r="K1407" s="1">
        <f t="shared" si="367"/>
        <v>1</v>
      </c>
      <c r="L1407" s="10">
        <f t="shared" si="368"/>
        <v>1</v>
      </c>
      <c r="M1407" s="1" t="str">
        <f t="shared" si="369"/>
        <v>-l-</v>
      </c>
      <c r="N1407" s="1" t="str">
        <f t="shared" si="370"/>
        <v>[l]</v>
      </c>
      <c r="O1407" s="3" t="e" cm="1">
        <f t="array" ref="O1407">SUM(_xlfn._xlws.FILTER($G$2:$G$2454,_xlfn.MAP($M$2:$M$2454,_xlfn.LAMBDA(_xlpm.x,_xlpm.x=$M1407))))</f>
        <v>#NAME?</v>
      </c>
      <c r="P1407" s="4" t="e">
        <f t="shared" si="371"/>
        <v>#NAME?</v>
      </c>
      <c r="Q1407" s="6" t="e" cm="1">
        <f t="array" ref="Q1407">SUM(_xlfn._xlws.FILTER($G$2:$G$2454,_xlfn.MAP($N$2:$N$2454,_xlfn.LAMBDA(_xlpm.x,_xlpm.x=$N1407))))</f>
        <v>#NAME?</v>
      </c>
      <c r="R1407" s="4" t="e">
        <f t="shared" si="372"/>
        <v>#NAME?</v>
      </c>
      <c r="S1407" s="4" t="e">
        <f t="shared" si="373"/>
        <v>#NAME?</v>
      </c>
      <c r="T1407" s="4" t="e">
        <f t="shared" si="374"/>
        <v>#NAME?</v>
      </c>
      <c r="U1407" s="4" t="e">
        <f t="shared" si="375"/>
        <v>#NAME?</v>
      </c>
      <c r="V1407" s="2"/>
      <c r="X1407" s="2"/>
      <c r="AC1407" s="2"/>
      <c r="AD1407" s="2"/>
    </row>
    <row r="1408" spans="1:30">
      <c r="A1408" s="1" t="str">
        <f t="shared" si="362"/>
        <v>-la- : [lə]</v>
      </c>
      <c r="B1408" s="1">
        <f t="shared" si="378"/>
        <v>0</v>
      </c>
      <c r="C1408" s="1">
        <f t="shared" si="378"/>
        <v>0</v>
      </c>
      <c r="D1408" s="1">
        <f t="shared" si="378"/>
        <v>0</v>
      </c>
      <c r="E1408" s="7">
        <v>24</v>
      </c>
      <c r="F1408" s="9" t="s">
        <v>676</v>
      </c>
      <c r="G1408" s="3" t="e">
        <f t="shared" si="363"/>
        <v>#NAME?</v>
      </c>
      <c r="H1408" s="4" t="str">
        <f t="shared" si="364"/>
        <v>lə</v>
      </c>
      <c r="I1408" s="4" t="str">
        <f t="shared" si="365"/>
        <v>la</v>
      </c>
      <c r="J1408" s="10">
        <f t="shared" si="366"/>
        <v>2</v>
      </c>
      <c r="K1408" s="1">
        <f t="shared" si="367"/>
        <v>2</v>
      </c>
      <c r="L1408" s="10">
        <f t="shared" si="368"/>
        <v>2</v>
      </c>
      <c r="M1408" s="1" t="str">
        <f t="shared" si="369"/>
        <v>-la-</v>
      </c>
      <c r="N1408" s="1" t="str">
        <f t="shared" si="370"/>
        <v>[lə]</v>
      </c>
      <c r="O1408" s="3" t="e" cm="1">
        <f t="array" ref="O1408">SUM(_xlfn._xlws.FILTER($G$2:$G$2454,_xlfn.MAP($M$2:$M$2454,_xlfn.LAMBDA(_xlpm.x,_xlpm.x=$M1408))))</f>
        <v>#NAME?</v>
      </c>
      <c r="P1408" s="4" t="e">
        <f t="shared" si="371"/>
        <v>#NAME?</v>
      </c>
      <c r="Q1408" s="6" t="e" cm="1">
        <f t="array" ref="Q1408">SUM(_xlfn._xlws.FILTER($G$2:$G$2454,_xlfn.MAP($N$2:$N$2454,_xlfn.LAMBDA(_xlpm.x,_xlpm.x=$N1408))))</f>
        <v>#NAME?</v>
      </c>
      <c r="R1408" s="4" t="e">
        <f t="shared" si="372"/>
        <v>#NAME?</v>
      </c>
      <c r="S1408" s="4" t="e">
        <f t="shared" si="373"/>
        <v>#NAME?</v>
      </c>
      <c r="T1408" s="4" t="e">
        <f t="shared" si="374"/>
        <v>#NAME?</v>
      </c>
      <c r="U1408" s="4" t="e">
        <f t="shared" si="375"/>
        <v>#NAME?</v>
      </c>
      <c r="V1408" s="2"/>
      <c r="X1408" s="2"/>
      <c r="AC1408" s="2"/>
      <c r="AD1408" s="2"/>
    </row>
    <row r="1409" spans="1:30">
      <c r="A1409" s="1" t="str">
        <f t="shared" si="362"/>
        <v>-rti- : [ɹtə]</v>
      </c>
      <c r="B1409" s="1">
        <f t="shared" si="378"/>
        <v>1</v>
      </c>
      <c r="C1409" s="1">
        <f t="shared" si="378"/>
        <v>0</v>
      </c>
      <c r="D1409" s="1">
        <f t="shared" si="378"/>
        <v>0</v>
      </c>
      <c r="E1409" s="7">
        <v>8</v>
      </c>
      <c r="F1409" s="9" t="s">
        <v>700</v>
      </c>
      <c r="G1409" s="3" t="e">
        <f t="shared" si="363"/>
        <v>#NAME?</v>
      </c>
      <c r="H1409" s="1" t="str">
        <f t="shared" si="364"/>
        <v>ɹtə</v>
      </c>
      <c r="I1409" s="1" t="str">
        <f t="shared" si="365"/>
        <v>rti</v>
      </c>
      <c r="J1409" s="10">
        <f t="shared" si="366"/>
        <v>3</v>
      </c>
      <c r="K1409" s="1">
        <f t="shared" si="367"/>
        <v>3</v>
      </c>
      <c r="L1409" s="10">
        <f t="shared" si="368"/>
        <v>3</v>
      </c>
      <c r="M1409" s="1" t="str">
        <f t="shared" si="369"/>
        <v>-rti-</v>
      </c>
      <c r="N1409" s="1" t="str">
        <f t="shared" si="370"/>
        <v>[ɹtə]</v>
      </c>
      <c r="O1409" s="3" t="e" cm="1">
        <f t="array" ref="O1409">SUM(_xlfn._xlws.FILTER($G$2:$G$2454,_xlfn.MAP($M$2:$M$2454,_xlfn.LAMBDA(_xlpm.x,_xlpm.x=$M1409))))</f>
        <v>#NAME?</v>
      </c>
      <c r="P1409" s="4" t="e">
        <f t="shared" si="371"/>
        <v>#NAME?</v>
      </c>
      <c r="Q1409" s="6" t="e" cm="1">
        <f t="array" ref="Q1409">SUM(_xlfn._xlws.FILTER($G$2:$G$2454,_xlfn.MAP($N$2:$N$2454,_xlfn.LAMBDA(_xlpm.x,_xlpm.x=$N1409))))</f>
        <v>#NAME?</v>
      </c>
      <c r="R1409" s="4" t="e">
        <f t="shared" si="372"/>
        <v>#NAME?</v>
      </c>
      <c r="S1409" s="4" t="e">
        <f t="shared" si="373"/>
        <v>#NAME?</v>
      </c>
      <c r="T1409" s="4" t="e">
        <f t="shared" si="374"/>
        <v>#NAME?</v>
      </c>
      <c r="U1409" s="4" t="e">
        <f t="shared" si="375"/>
        <v>#NAME?</v>
      </c>
      <c r="V1409" s="2"/>
      <c r="X1409" s="2"/>
      <c r="AC1409" s="2"/>
      <c r="AD1409" s="2"/>
    </row>
    <row r="1410" spans="1:30">
      <c r="A1410" s="1" t="str">
        <f t="shared" ref="A1410:A1473" si="379">_xlfn.LET(_xlpm.sep," : ",CONCATENATE(M1410,_xlpm.sep,N1410))</f>
        <v>-re- : [ə]</v>
      </c>
      <c r="B1410" s="1">
        <f t="shared" si="378"/>
        <v>0</v>
      </c>
      <c r="C1410" s="1">
        <f t="shared" si="378"/>
        <v>0</v>
      </c>
      <c r="D1410" s="1">
        <f t="shared" si="378"/>
        <v>0</v>
      </c>
      <c r="E1410" s="7">
        <v>42</v>
      </c>
      <c r="F1410" s="9" t="s">
        <v>1101</v>
      </c>
      <c r="G1410" s="3" t="e">
        <f t="shared" ref="G1410:G1473" si="380">E1410/freq.sum.r6e</f>
        <v>#NAME?</v>
      </c>
      <c r="H1410" s="4" t="str">
        <f t="shared" ref="H1410:H1473" si="381">_xlfn.LET(_xlpm.sep,":",_xlpm.w,$F1410,LEFT(_xlpm.w,FIND(_xlpm.sep,_xlpm.w)-1))</f>
        <v>ə</v>
      </c>
      <c r="I1410" s="4" t="str">
        <f t="shared" ref="I1410:I1473" si="382">_xlfn.LET(_xlpm.sep,":",_xlpm.w,$F1410,RIGHT(_xlpm.w,LEN(_xlpm.w)-FIND(_xlpm.sep,_xlpm.w)))</f>
        <v>re</v>
      </c>
      <c r="J1410" s="10">
        <f t="shared" ref="J1410:J1473" si="383">_xlfn.LET(_xlpm.w,H1410,LEN(_xlpm.w))</f>
        <v>1</v>
      </c>
      <c r="K1410" s="1">
        <f t="shared" ref="K1410:K1473" si="384">_xlfn.LET(_xlpm.w,I1410,LEN(_xlpm.w))</f>
        <v>2</v>
      </c>
      <c r="L1410" s="10">
        <f t="shared" ref="L1410:L1473" si="385">_xlfn.LET(_xlpm.a,J1410,_xlpm.b,K1410,MAX(_xlpm.a,_xlpm.b))</f>
        <v>2</v>
      </c>
      <c r="M1410" s="1" t="str">
        <f t="shared" ref="M1410:M1473" si="386">_xlfn.LET(_xlpm.sep,":",_xlpm.w,$F1410,_xlfn.CONCAT("-",RIGHT(_xlpm.w,LEN(_xlpm.w)-FIND(_xlpm.sep,_xlpm.w)),"-"))</f>
        <v>-re-</v>
      </c>
      <c r="N1410" s="1" t="str">
        <f t="shared" ref="N1410:N1473" si="387">_xlfn.LET(_xlpm.sep,":",_xlpm.w,$F1410,_xlfn.CONCAT("[",LEFT(_xlpm.w,FIND(_xlpm.sep,_xlpm.w)-1),"]"))</f>
        <v>[ə]</v>
      </c>
      <c r="O1410" s="3" t="e" cm="1">
        <f t="array" ref="O1410">SUM(_xlfn._xlws.FILTER($G$2:$G$2454,_xlfn.MAP($M$2:$M$2454,_xlfn.LAMBDA(_xlpm.x,_xlpm.x=$M1410))))</f>
        <v>#NAME?</v>
      </c>
      <c r="P1410" s="4" t="e">
        <f t="shared" ref="P1410:P1473" si="388">$G1410/O1410</f>
        <v>#NAME?</v>
      </c>
      <c r="Q1410" s="6" t="e" cm="1">
        <f t="array" ref="Q1410">SUM(_xlfn._xlws.FILTER($G$2:$G$2454,_xlfn.MAP($N$2:$N$2454,_xlfn.LAMBDA(_xlpm.x,_xlpm.x=$N1410))))</f>
        <v>#NAME?</v>
      </c>
      <c r="R1410" s="4" t="e">
        <f t="shared" ref="R1410:R1473" si="389">$G1410/Q1410</f>
        <v>#NAME?</v>
      </c>
      <c r="S1410" s="4" t="e">
        <f t="shared" ref="S1410:S1473" si="390">_xlfn.LET(_xlpm.freq,E1410,_xlpm.size,L1410+1,_xlpm.F,T1410,LOG(1+_xlpm.freq)*LOG(1+_xlpm.size)*_xlpm.F)</f>
        <v>#NAME?</v>
      </c>
      <c r="T1410" s="4" t="e">
        <f t="shared" ref="T1410:T1473" si="391">_xlfn.LET(_xlpm.a,R1410,_xlpm.b,P1410,2*_xlpm.a*_xlpm.b/(_xlpm.a+_xlpm.b))</f>
        <v>#NAME?</v>
      </c>
      <c r="U1410" s="4" t="e">
        <f t="shared" ref="U1410:U1473" si="392">_xlfn.LET(_xlpm.p,P1410,_xlpm.q,R1410,LOG(_xlpm.p/_xlpm.q))</f>
        <v>#NAME?</v>
      </c>
      <c r="V1410" s="2"/>
      <c r="X1410" s="2"/>
      <c r="AC1410" s="2"/>
      <c r="AD1410" s="2"/>
    </row>
    <row r="1411" spans="1:30">
      <c r="A1411" s="1" t="str">
        <f t="shared" si="379"/>
        <v>-ho- : [ɑ]</v>
      </c>
      <c r="B1411" s="1">
        <f t="shared" si="378"/>
        <v>0</v>
      </c>
      <c r="C1411" s="1">
        <f t="shared" si="378"/>
        <v>0</v>
      </c>
      <c r="D1411" s="1">
        <f t="shared" si="378"/>
        <v>0</v>
      </c>
      <c r="E1411" s="7">
        <v>4</v>
      </c>
      <c r="F1411" s="9" t="s">
        <v>1508</v>
      </c>
      <c r="G1411" s="3" t="e">
        <f t="shared" si="380"/>
        <v>#NAME?</v>
      </c>
      <c r="H1411" s="1" t="str">
        <f t="shared" si="381"/>
        <v>ɑ</v>
      </c>
      <c r="I1411" s="1" t="str">
        <f t="shared" si="382"/>
        <v>ho</v>
      </c>
      <c r="J1411" s="10">
        <f t="shared" si="383"/>
        <v>1</v>
      </c>
      <c r="K1411" s="1">
        <f t="shared" si="384"/>
        <v>2</v>
      </c>
      <c r="L1411" s="10">
        <f t="shared" si="385"/>
        <v>2</v>
      </c>
      <c r="M1411" s="1" t="str">
        <f t="shared" si="386"/>
        <v>-ho-</v>
      </c>
      <c r="N1411" s="1" t="str">
        <f t="shared" si="387"/>
        <v>[ɑ]</v>
      </c>
      <c r="O1411" s="3" t="e" cm="1">
        <f t="array" ref="O1411">SUM(_xlfn._xlws.FILTER($G$2:$G$2454,_xlfn.MAP($M$2:$M$2454,_xlfn.LAMBDA(_xlpm.x,_xlpm.x=$M1411))))</f>
        <v>#NAME?</v>
      </c>
      <c r="P1411" s="4" t="e">
        <f t="shared" si="388"/>
        <v>#NAME?</v>
      </c>
      <c r="Q1411" s="6" t="e" cm="1">
        <f t="array" ref="Q1411">SUM(_xlfn._xlws.FILTER($G$2:$G$2454,_xlfn.MAP($N$2:$N$2454,_xlfn.LAMBDA(_xlpm.x,_xlpm.x=$N1411))))</f>
        <v>#NAME?</v>
      </c>
      <c r="R1411" s="4" t="e">
        <f t="shared" si="389"/>
        <v>#NAME?</v>
      </c>
      <c r="S1411" s="4" t="e">
        <f t="shared" si="390"/>
        <v>#NAME?</v>
      </c>
      <c r="T1411" s="4" t="e">
        <f t="shared" si="391"/>
        <v>#NAME?</v>
      </c>
      <c r="U1411" s="4" t="e">
        <f t="shared" si="392"/>
        <v>#NAME?</v>
      </c>
      <c r="V1411" s="2"/>
      <c r="X1411" s="2"/>
      <c r="AC1411" s="2"/>
      <c r="AD1411" s="2"/>
    </row>
    <row r="1412" spans="1:30">
      <c r="A1412" s="1" t="str">
        <f t="shared" si="379"/>
        <v>-nci- : [nsə]</v>
      </c>
      <c r="B1412" s="1">
        <f t="shared" si="378"/>
        <v>0</v>
      </c>
      <c r="C1412" s="1">
        <f t="shared" si="378"/>
        <v>0</v>
      </c>
      <c r="D1412" s="1">
        <f t="shared" si="378"/>
        <v>1</v>
      </c>
      <c r="E1412" s="7">
        <v>4</v>
      </c>
      <c r="F1412" s="9" t="s">
        <v>823</v>
      </c>
      <c r="G1412" s="3" t="e">
        <f t="shared" si="380"/>
        <v>#NAME?</v>
      </c>
      <c r="H1412" s="1" t="str">
        <f t="shared" si="381"/>
        <v>nsə</v>
      </c>
      <c r="I1412" s="1" t="str">
        <f t="shared" si="382"/>
        <v>nci</v>
      </c>
      <c r="J1412" s="10">
        <f t="shared" si="383"/>
        <v>3</v>
      </c>
      <c r="K1412" s="1">
        <f t="shared" si="384"/>
        <v>3</v>
      </c>
      <c r="L1412" s="10">
        <f t="shared" si="385"/>
        <v>3</v>
      </c>
      <c r="M1412" s="1" t="str">
        <f t="shared" si="386"/>
        <v>-nci-</v>
      </c>
      <c r="N1412" s="1" t="str">
        <f t="shared" si="387"/>
        <v>[nsə]</v>
      </c>
      <c r="O1412" s="3" t="e" cm="1">
        <f t="array" ref="O1412">SUM(_xlfn._xlws.FILTER($G$2:$G$2454,_xlfn.MAP($M$2:$M$2454,_xlfn.LAMBDA(_xlpm.x,_xlpm.x=$M1412))))</f>
        <v>#NAME?</v>
      </c>
      <c r="P1412" s="4" t="e">
        <f t="shared" si="388"/>
        <v>#NAME?</v>
      </c>
      <c r="Q1412" s="6" t="e" cm="1">
        <f t="array" ref="Q1412">SUM(_xlfn._xlws.FILTER($G$2:$G$2454,_xlfn.MAP($N$2:$N$2454,_xlfn.LAMBDA(_xlpm.x,_xlpm.x=$N1412))))</f>
        <v>#NAME?</v>
      </c>
      <c r="R1412" s="4" t="e">
        <f t="shared" si="389"/>
        <v>#NAME?</v>
      </c>
      <c r="S1412" s="4" t="e">
        <f t="shared" si="390"/>
        <v>#NAME?</v>
      </c>
      <c r="T1412" s="4" t="e">
        <f t="shared" si="391"/>
        <v>#NAME?</v>
      </c>
      <c r="U1412" s="4" t="e">
        <f t="shared" si="392"/>
        <v>#NAME?</v>
      </c>
      <c r="V1412" s="2"/>
      <c r="X1412" s="2"/>
      <c r="AC1412" s="2"/>
      <c r="AD1412" s="2"/>
    </row>
    <row r="1413" spans="1:30">
      <c r="A1413" s="1" t="str">
        <f t="shared" si="379"/>
        <v>-nsu- : [nsə]</v>
      </c>
      <c r="B1413" s="1">
        <f t="shared" si="378"/>
        <v>0</v>
      </c>
      <c r="C1413" s="1">
        <f t="shared" si="378"/>
        <v>0</v>
      </c>
      <c r="D1413" s="1">
        <f t="shared" si="378"/>
        <v>1</v>
      </c>
      <c r="E1413" s="7">
        <v>1</v>
      </c>
      <c r="F1413" s="9" t="s">
        <v>2153</v>
      </c>
      <c r="G1413" s="3" t="e">
        <f t="shared" si="380"/>
        <v>#NAME?</v>
      </c>
      <c r="H1413" s="4" t="str">
        <f t="shared" si="381"/>
        <v>nsə</v>
      </c>
      <c r="I1413" s="4" t="str">
        <f t="shared" si="382"/>
        <v>nsu</v>
      </c>
      <c r="J1413" s="10">
        <f t="shared" si="383"/>
        <v>3</v>
      </c>
      <c r="K1413" s="1">
        <f t="shared" si="384"/>
        <v>3</v>
      </c>
      <c r="L1413" s="10">
        <f t="shared" si="385"/>
        <v>3</v>
      </c>
      <c r="M1413" s="1" t="str">
        <f t="shared" si="386"/>
        <v>-nsu-</v>
      </c>
      <c r="N1413" s="1" t="str">
        <f t="shared" si="387"/>
        <v>[nsə]</v>
      </c>
      <c r="O1413" s="3" t="e" cm="1">
        <f t="array" ref="O1413">SUM(_xlfn._xlws.FILTER($G$2:$G$2454,_xlfn.MAP($M$2:$M$2454,_xlfn.LAMBDA(_xlpm.x,_xlpm.x=$M1413))))</f>
        <v>#NAME?</v>
      </c>
      <c r="P1413" s="4" t="e">
        <f t="shared" si="388"/>
        <v>#NAME?</v>
      </c>
      <c r="Q1413" s="6" t="e" cm="1">
        <f t="array" ref="Q1413">SUM(_xlfn._xlws.FILTER($G$2:$G$2454,_xlfn.MAP($N$2:$N$2454,_xlfn.LAMBDA(_xlpm.x,_xlpm.x=$N1413))))</f>
        <v>#NAME?</v>
      </c>
      <c r="R1413" s="4" t="e">
        <f t="shared" si="389"/>
        <v>#NAME?</v>
      </c>
      <c r="S1413" s="4" t="e">
        <f t="shared" si="390"/>
        <v>#NAME?</v>
      </c>
      <c r="T1413" s="4" t="e">
        <f t="shared" si="391"/>
        <v>#NAME?</v>
      </c>
      <c r="U1413" s="4" t="e">
        <f t="shared" si="392"/>
        <v>#NAME?</v>
      </c>
      <c r="V1413" s="2"/>
      <c r="X1413" s="2"/>
      <c r="AC1413" s="2"/>
      <c r="AD1413" s="2"/>
    </row>
    <row r="1414" spans="1:30">
      <c r="A1414" s="1" t="str">
        <f t="shared" si="379"/>
        <v>-beau- : [byu]</v>
      </c>
      <c r="B1414" s="1">
        <f t="shared" si="378"/>
        <v>0</v>
      </c>
      <c r="C1414" s="1">
        <f t="shared" si="378"/>
        <v>0</v>
      </c>
      <c r="D1414" s="1">
        <f t="shared" si="378"/>
        <v>0</v>
      </c>
      <c r="E1414" s="7">
        <v>2</v>
      </c>
      <c r="F1414" s="9" t="s">
        <v>19</v>
      </c>
      <c r="G1414" s="3" t="e">
        <f t="shared" si="380"/>
        <v>#NAME?</v>
      </c>
      <c r="H1414" s="4" t="str">
        <f t="shared" si="381"/>
        <v>byu</v>
      </c>
      <c r="I1414" s="4" t="str">
        <f t="shared" si="382"/>
        <v>beau</v>
      </c>
      <c r="J1414" s="10">
        <f t="shared" si="383"/>
        <v>3</v>
      </c>
      <c r="K1414" s="1">
        <f t="shared" si="384"/>
        <v>4</v>
      </c>
      <c r="L1414" s="10">
        <f t="shared" si="385"/>
        <v>4</v>
      </c>
      <c r="M1414" s="1" t="str">
        <f t="shared" si="386"/>
        <v>-beau-</v>
      </c>
      <c r="N1414" s="1" t="str">
        <f t="shared" si="387"/>
        <v>[byu]</v>
      </c>
      <c r="O1414" s="3" t="e" cm="1">
        <f t="array" ref="O1414">SUM(_xlfn._xlws.FILTER($G$2:$G$2454,_xlfn.MAP($M$2:$M$2454,_xlfn.LAMBDA(_xlpm.x,_xlpm.x=$M1414))))</f>
        <v>#NAME?</v>
      </c>
      <c r="P1414" s="4" t="e">
        <f t="shared" si="388"/>
        <v>#NAME?</v>
      </c>
      <c r="Q1414" s="6" t="e" cm="1">
        <f t="array" ref="Q1414">SUM(_xlfn._xlws.FILTER($G$2:$G$2454,_xlfn.MAP($N$2:$N$2454,_xlfn.LAMBDA(_xlpm.x,_xlpm.x=$N1414))))</f>
        <v>#NAME?</v>
      </c>
      <c r="R1414" s="4" t="e">
        <f t="shared" si="389"/>
        <v>#NAME?</v>
      </c>
      <c r="S1414" s="4" t="e">
        <f t="shared" si="390"/>
        <v>#NAME?</v>
      </c>
      <c r="T1414" s="4" t="e">
        <f t="shared" si="391"/>
        <v>#NAME?</v>
      </c>
      <c r="U1414" s="4" t="e">
        <f t="shared" si="392"/>
        <v>#NAME?</v>
      </c>
      <c r="V1414" s="2"/>
      <c r="X1414" s="2"/>
      <c r="AC1414" s="2"/>
      <c r="AD1414" s="2"/>
    </row>
    <row r="1415" spans="1:30">
      <c r="A1415" s="1" t="str">
        <f t="shared" si="379"/>
        <v>-blu- : [blu]</v>
      </c>
      <c r="B1415" s="1">
        <f t="shared" si="378"/>
        <v>0</v>
      </c>
      <c r="C1415" s="1">
        <f t="shared" si="378"/>
        <v>0</v>
      </c>
      <c r="D1415" s="1">
        <f t="shared" si="378"/>
        <v>0</v>
      </c>
      <c r="E1415" s="7">
        <v>2</v>
      </c>
      <c r="F1415" s="9" t="s">
        <v>1926</v>
      </c>
      <c r="G1415" s="3" t="e">
        <f t="shared" si="380"/>
        <v>#NAME?</v>
      </c>
      <c r="H1415" s="4" t="str">
        <f t="shared" si="381"/>
        <v>blu</v>
      </c>
      <c r="I1415" s="4" t="str">
        <f t="shared" si="382"/>
        <v>blu</v>
      </c>
      <c r="J1415" s="10">
        <f t="shared" si="383"/>
        <v>3</v>
      </c>
      <c r="K1415" s="1">
        <f t="shared" si="384"/>
        <v>3</v>
      </c>
      <c r="L1415" s="10">
        <f t="shared" si="385"/>
        <v>3</v>
      </c>
      <c r="M1415" s="1" t="str">
        <f t="shared" si="386"/>
        <v>-blu-</v>
      </c>
      <c r="N1415" s="1" t="str">
        <f t="shared" si="387"/>
        <v>[blu]</v>
      </c>
      <c r="O1415" s="3" t="e" cm="1">
        <f t="array" ref="O1415">SUM(_xlfn._xlws.FILTER($G$2:$G$2454,_xlfn.MAP($M$2:$M$2454,_xlfn.LAMBDA(_xlpm.x,_xlpm.x=$M1415))))</f>
        <v>#NAME?</v>
      </c>
      <c r="P1415" s="4" t="e">
        <f t="shared" si="388"/>
        <v>#NAME?</v>
      </c>
      <c r="Q1415" s="6" t="e" cm="1">
        <f t="array" ref="Q1415">SUM(_xlfn._xlws.FILTER($G$2:$G$2454,_xlfn.MAP($N$2:$N$2454,_xlfn.LAMBDA(_xlpm.x,_xlpm.x=$N1415))))</f>
        <v>#NAME?</v>
      </c>
      <c r="R1415" s="4" t="e">
        <f t="shared" si="389"/>
        <v>#NAME?</v>
      </c>
      <c r="S1415" s="4" t="e">
        <f t="shared" si="390"/>
        <v>#NAME?</v>
      </c>
      <c r="T1415" s="4" t="e">
        <f t="shared" si="391"/>
        <v>#NAME?</v>
      </c>
      <c r="U1415" s="4" t="e">
        <f t="shared" si="392"/>
        <v>#NAME?</v>
      </c>
      <c r="V1415" s="2"/>
      <c r="X1415" s="2"/>
      <c r="AC1415" s="2"/>
      <c r="AD1415" s="2"/>
    </row>
    <row r="1416" spans="1:30">
      <c r="A1416" s="1" t="str">
        <f t="shared" si="379"/>
        <v>-bs- : [bz]</v>
      </c>
      <c r="B1416" s="1">
        <f t="shared" si="378"/>
        <v>0</v>
      </c>
      <c r="C1416" s="1">
        <f t="shared" si="378"/>
        <v>0</v>
      </c>
      <c r="D1416" s="1">
        <f t="shared" si="378"/>
        <v>0</v>
      </c>
      <c r="E1416" s="7">
        <v>2</v>
      </c>
      <c r="F1416" s="9" t="s">
        <v>1932</v>
      </c>
      <c r="G1416" s="3" t="e">
        <f t="shared" si="380"/>
        <v>#NAME?</v>
      </c>
      <c r="H1416" s="4" t="str">
        <f t="shared" si="381"/>
        <v>bz</v>
      </c>
      <c r="I1416" s="4" t="str">
        <f t="shared" si="382"/>
        <v>bs</v>
      </c>
      <c r="J1416" s="10">
        <f t="shared" si="383"/>
        <v>2</v>
      </c>
      <c r="K1416" s="1">
        <f t="shared" si="384"/>
        <v>2</v>
      </c>
      <c r="L1416" s="10">
        <f t="shared" si="385"/>
        <v>2</v>
      </c>
      <c r="M1416" s="1" t="str">
        <f t="shared" si="386"/>
        <v>-bs-</v>
      </c>
      <c r="N1416" s="1" t="str">
        <f t="shared" si="387"/>
        <v>[bz]</v>
      </c>
      <c r="O1416" s="3" t="e" cm="1">
        <f t="array" ref="O1416">SUM(_xlfn._xlws.FILTER($G$2:$G$2454,_xlfn.MAP($M$2:$M$2454,_xlfn.LAMBDA(_xlpm.x,_xlpm.x=$M1416))))</f>
        <v>#NAME?</v>
      </c>
      <c r="P1416" s="4" t="e">
        <f t="shared" si="388"/>
        <v>#NAME?</v>
      </c>
      <c r="Q1416" s="6" t="e" cm="1">
        <f t="array" ref="Q1416">SUM(_xlfn._xlws.FILTER($G$2:$G$2454,_xlfn.MAP($N$2:$N$2454,_xlfn.LAMBDA(_xlpm.x,_xlpm.x=$N1416))))</f>
        <v>#NAME?</v>
      </c>
      <c r="R1416" s="4" t="e">
        <f t="shared" si="389"/>
        <v>#NAME?</v>
      </c>
      <c r="S1416" s="4" t="e">
        <f t="shared" si="390"/>
        <v>#NAME?</v>
      </c>
      <c r="T1416" s="4" t="e">
        <f t="shared" si="391"/>
        <v>#NAME?</v>
      </c>
      <c r="U1416" s="4" t="e">
        <f t="shared" si="392"/>
        <v>#NAME?</v>
      </c>
      <c r="V1416" s="2"/>
      <c r="X1416" s="2"/>
      <c r="AC1416" s="2"/>
      <c r="AD1416" s="2"/>
    </row>
    <row r="1417" spans="1:30">
      <c r="A1417" s="1" t="str">
        <f t="shared" si="379"/>
        <v>-chee- : [tʃi]</v>
      </c>
      <c r="B1417" s="1">
        <f t="shared" si="378"/>
        <v>0</v>
      </c>
      <c r="C1417" s="1">
        <f t="shared" si="378"/>
        <v>0</v>
      </c>
      <c r="D1417" s="1">
        <f t="shared" si="378"/>
        <v>0</v>
      </c>
      <c r="E1417" s="7">
        <v>2</v>
      </c>
      <c r="F1417" s="9" t="s">
        <v>1031</v>
      </c>
      <c r="G1417" s="3" t="e">
        <f t="shared" si="380"/>
        <v>#NAME?</v>
      </c>
      <c r="H1417" s="1" t="str">
        <f t="shared" si="381"/>
        <v>tʃi</v>
      </c>
      <c r="I1417" s="1" t="str">
        <f t="shared" si="382"/>
        <v>chee</v>
      </c>
      <c r="J1417" s="10">
        <f t="shared" si="383"/>
        <v>3</v>
      </c>
      <c r="K1417" s="1">
        <f t="shared" si="384"/>
        <v>4</v>
      </c>
      <c r="L1417" s="10">
        <f t="shared" si="385"/>
        <v>4</v>
      </c>
      <c r="M1417" s="1" t="str">
        <f t="shared" si="386"/>
        <v>-chee-</v>
      </c>
      <c r="N1417" s="1" t="str">
        <f t="shared" si="387"/>
        <v>[tʃi]</v>
      </c>
      <c r="O1417" s="3" t="e" cm="1">
        <f t="array" ref="O1417">SUM(_xlfn._xlws.FILTER($G$2:$G$2454,_xlfn.MAP($M$2:$M$2454,_xlfn.LAMBDA(_xlpm.x,_xlpm.x=$M1417))))</f>
        <v>#NAME?</v>
      </c>
      <c r="P1417" s="4" t="e">
        <f t="shared" si="388"/>
        <v>#NAME?</v>
      </c>
      <c r="Q1417" s="6" t="e" cm="1">
        <f t="array" ref="Q1417">SUM(_xlfn._xlws.FILTER($G$2:$G$2454,_xlfn.MAP($N$2:$N$2454,_xlfn.LAMBDA(_xlpm.x,_xlpm.x=$N1417))))</f>
        <v>#NAME?</v>
      </c>
      <c r="R1417" s="4" t="e">
        <f t="shared" si="389"/>
        <v>#NAME?</v>
      </c>
      <c r="S1417" s="4" t="e">
        <f t="shared" si="390"/>
        <v>#NAME?</v>
      </c>
      <c r="T1417" s="4" t="e">
        <f t="shared" si="391"/>
        <v>#NAME?</v>
      </c>
      <c r="U1417" s="4" t="e">
        <f t="shared" si="392"/>
        <v>#NAME?</v>
      </c>
      <c r="V1417" s="2"/>
      <c r="X1417" s="2"/>
      <c r="AC1417" s="2"/>
      <c r="AD1417" s="2"/>
    </row>
    <row r="1418" spans="1:30">
      <c r="A1418" s="1" t="str">
        <f t="shared" si="379"/>
        <v>-cola- : [klɛ]</v>
      </c>
      <c r="B1418" s="1">
        <f t="shared" si="378"/>
        <v>0</v>
      </c>
      <c r="C1418" s="1">
        <f t="shared" si="378"/>
        <v>0</v>
      </c>
      <c r="D1418" s="1">
        <f t="shared" si="378"/>
        <v>0</v>
      </c>
      <c r="E1418" s="7">
        <v>1</v>
      </c>
      <c r="F1418" s="9" t="s">
        <v>1235</v>
      </c>
      <c r="G1418" s="3" t="e">
        <f t="shared" si="380"/>
        <v>#NAME?</v>
      </c>
      <c r="H1418" s="4" t="str">
        <f t="shared" si="381"/>
        <v>klɛ</v>
      </c>
      <c r="I1418" s="4" t="str">
        <f t="shared" si="382"/>
        <v>cola</v>
      </c>
      <c r="J1418" s="10">
        <f t="shared" si="383"/>
        <v>3</v>
      </c>
      <c r="K1418" s="1">
        <f t="shared" si="384"/>
        <v>4</v>
      </c>
      <c r="L1418" s="10">
        <f t="shared" si="385"/>
        <v>4</v>
      </c>
      <c r="M1418" s="1" t="str">
        <f t="shared" si="386"/>
        <v>-cola-</v>
      </c>
      <c r="N1418" s="1" t="str">
        <f t="shared" si="387"/>
        <v>[klɛ]</v>
      </c>
      <c r="O1418" s="3" t="e" cm="1">
        <f t="array" ref="O1418">SUM(_xlfn._xlws.FILTER($G$2:$G$2454,_xlfn.MAP($M$2:$M$2454,_xlfn.LAMBDA(_xlpm.x,_xlpm.x=$M1418))))</f>
        <v>#NAME?</v>
      </c>
      <c r="P1418" s="4" t="e">
        <f t="shared" si="388"/>
        <v>#NAME?</v>
      </c>
      <c r="Q1418" s="6" t="e" cm="1">
        <f t="array" ref="Q1418">SUM(_xlfn._xlws.FILTER($G$2:$G$2454,_xlfn.MAP($N$2:$N$2454,_xlfn.LAMBDA(_xlpm.x,_xlpm.x=$N1418))))</f>
        <v>#NAME?</v>
      </c>
      <c r="R1418" s="4" t="e">
        <f t="shared" si="389"/>
        <v>#NAME?</v>
      </c>
      <c r="S1418" s="4" t="e">
        <f t="shared" si="390"/>
        <v>#NAME?</v>
      </c>
      <c r="T1418" s="4" t="e">
        <f t="shared" si="391"/>
        <v>#NAME?</v>
      </c>
      <c r="U1418" s="4" t="e">
        <f t="shared" si="392"/>
        <v>#NAME?</v>
      </c>
      <c r="V1418" s="2"/>
      <c r="X1418" s="2"/>
      <c r="AC1418" s="2"/>
      <c r="AD1418" s="2"/>
    </row>
    <row r="1419" spans="1:30">
      <c r="A1419" s="1" t="str">
        <f t="shared" si="379"/>
        <v>-ddre- : [dɹɛ]</v>
      </c>
      <c r="B1419" s="1">
        <f t="shared" si="378"/>
        <v>0</v>
      </c>
      <c r="C1419" s="1">
        <f t="shared" si="378"/>
        <v>0</v>
      </c>
      <c r="D1419" s="1">
        <f t="shared" si="378"/>
        <v>0</v>
      </c>
      <c r="E1419" s="7">
        <v>2</v>
      </c>
      <c r="F1419" s="9" t="s">
        <v>619</v>
      </c>
      <c r="G1419" s="3" t="e">
        <f t="shared" si="380"/>
        <v>#NAME?</v>
      </c>
      <c r="H1419" s="1" t="str">
        <f t="shared" si="381"/>
        <v>dɹɛ</v>
      </c>
      <c r="I1419" s="1" t="str">
        <f t="shared" si="382"/>
        <v>ddre</v>
      </c>
      <c r="J1419" s="10">
        <f t="shared" si="383"/>
        <v>3</v>
      </c>
      <c r="K1419" s="1">
        <f t="shared" si="384"/>
        <v>4</v>
      </c>
      <c r="L1419" s="10">
        <f t="shared" si="385"/>
        <v>4</v>
      </c>
      <c r="M1419" s="1" t="str">
        <f t="shared" si="386"/>
        <v>-ddre-</v>
      </c>
      <c r="N1419" s="1" t="str">
        <f t="shared" si="387"/>
        <v>[dɹɛ]</v>
      </c>
      <c r="O1419" s="3" t="e" cm="1">
        <f t="array" ref="O1419">SUM(_xlfn._xlws.FILTER($G$2:$G$2454,_xlfn.MAP($M$2:$M$2454,_xlfn.LAMBDA(_xlpm.x,_xlpm.x=$M1419))))</f>
        <v>#NAME?</v>
      </c>
      <c r="P1419" s="4" t="e">
        <f t="shared" si="388"/>
        <v>#NAME?</v>
      </c>
      <c r="Q1419" s="6" t="e" cm="1">
        <f t="array" ref="Q1419">SUM(_xlfn._xlws.FILTER($G$2:$G$2454,_xlfn.MAP($N$2:$N$2454,_xlfn.LAMBDA(_xlpm.x,_xlpm.x=$N1419))))</f>
        <v>#NAME?</v>
      </c>
      <c r="R1419" s="4" t="e">
        <f t="shared" si="389"/>
        <v>#NAME?</v>
      </c>
      <c r="S1419" s="4" t="e">
        <f t="shared" si="390"/>
        <v>#NAME?</v>
      </c>
      <c r="T1419" s="4" t="e">
        <f t="shared" si="391"/>
        <v>#NAME?</v>
      </c>
      <c r="U1419" s="4" t="e">
        <f t="shared" si="392"/>
        <v>#NAME?</v>
      </c>
      <c r="V1419" s="2"/>
      <c r="X1419" s="2"/>
      <c r="AC1419" s="2"/>
      <c r="AD1419" s="2"/>
    </row>
    <row r="1420" spans="1:30">
      <c r="A1420" s="1" t="str">
        <f t="shared" si="379"/>
        <v>-flow- : [floʊ]</v>
      </c>
      <c r="B1420" s="1">
        <f t="shared" si="378"/>
        <v>0</v>
      </c>
      <c r="C1420" s="1">
        <f t="shared" si="378"/>
        <v>0</v>
      </c>
      <c r="D1420" s="1">
        <f t="shared" si="378"/>
        <v>0</v>
      </c>
      <c r="E1420" s="7">
        <v>2</v>
      </c>
      <c r="F1420" s="9" t="s">
        <v>830</v>
      </c>
      <c r="G1420" s="3" t="e">
        <f t="shared" si="380"/>
        <v>#NAME?</v>
      </c>
      <c r="H1420" s="4" t="str">
        <f t="shared" si="381"/>
        <v>floʊ</v>
      </c>
      <c r="I1420" s="4" t="str">
        <f t="shared" si="382"/>
        <v>flow</v>
      </c>
      <c r="J1420" s="10">
        <f t="shared" si="383"/>
        <v>4</v>
      </c>
      <c r="K1420" s="1">
        <f t="shared" si="384"/>
        <v>4</v>
      </c>
      <c r="L1420" s="10">
        <f t="shared" si="385"/>
        <v>4</v>
      </c>
      <c r="M1420" s="1" t="str">
        <f t="shared" si="386"/>
        <v>-flow-</v>
      </c>
      <c r="N1420" s="1" t="str">
        <f t="shared" si="387"/>
        <v>[floʊ]</v>
      </c>
      <c r="O1420" s="3" t="e" cm="1">
        <f t="array" ref="O1420">SUM(_xlfn._xlws.FILTER($G$2:$G$2454,_xlfn.MAP($M$2:$M$2454,_xlfn.LAMBDA(_xlpm.x,_xlpm.x=$M1420))))</f>
        <v>#NAME?</v>
      </c>
      <c r="P1420" s="4" t="e">
        <f t="shared" si="388"/>
        <v>#NAME?</v>
      </c>
      <c r="Q1420" s="6" t="e" cm="1">
        <f t="array" ref="Q1420">SUM(_xlfn._xlws.FILTER($G$2:$G$2454,_xlfn.MAP($N$2:$N$2454,_xlfn.LAMBDA(_xlpm.x,_xlpm.x=$N1420))))</f>
        <v>#NAME?</v>
      </c>
      <c r="R1420" s="4" t="e">
        <f t="shared" si="389"/>
        <v>#NAME?</v>
      </c>
      <c r="S1420" s="4" t="e">
        <f t="shared" si="390"/>
        <v>#NAME?</v>
      </c>
      <c r="T1420" s="4" t="e">
        <f t="shared" si="391"/>
        <v>#NAME?</v>
      </c>
      <c r="U1420" s="4" t="e">
        <f t="shared" si="392"/>
        <v>#NAME?</v>
      </c>
      <c r="V1420" s="2"/>
      <c r="X1420" s="2"/>
      <c r="AC1420" s="2"/>
      <c r="AD1420" s="2"/>
    </row>
    <row r="1421" spans="1:30">
      <c r="A1421" s="1" t="str">
        <f t="shared" si="379"/>
        <v>-ften- : [fn]</v>
      </c>
      <c r="B1421" s="1">
        <f t="shared" si="378"/>
        <v>0</v>
      </c>
      <c r="C1421" s="1">
        <f t="shared" si="378"/>
        <v>0</v>
      </c>
      <c r="D1421" s="1">
        <f t="shared" si="378"/>
        <v>0</v>
      </c>
      <c r="E1421" s="7">
        <v>2</v>
      </c>
      <c r="F1421" s="9" t="s">
        <v>55</v>
      </c>
      <c r="G1421" s="3" t="e">
        <f t="shared" si="380"/>
        <v>#NAME?</v>
      </c>
      <c r="H1421" s="4" t="str">
        <f t="shared" si="381"/>
        <v>fn</v>
      </c>
      <c r="I1421" s="4" t="str">
        <f t="shared" si="382"/>
        <v>ften</v>
      </c>
      <c r="J1421" s="10">
        <f t="shared" si="383"/>
        <v>2</v>
      </c>
      <c r="K1421" s="1">
        <f t="shared" si="384"/>
        <v>4</v>
      </c>
      <c r="L1421" s="10">
        <f t="shared" si="385"/>
        <v>4</v>
      </c>
      <c r="M1421" s="1" t="str">
        <f t="shared" si="386"/>
        <v>-ften-</v>
      </c>
      <c r="N1421" s="1" t="str">
        <f t="shared" si="387"/>
        <v>[fn]</v>
      </c>
      <c r="O1421" s="3" t="e" cm="1">
        <f t="array" ref="O1421">SUM(_xlfn._xlws.FILTER($G$2:$G$2454,_xlfn.MAP($M$2:$M$2454,_xlfn.LAMBDA(_xlpm.x,_xlpm.x=$M1421))))</f>
        <v>#NAME?</v>
      </c>
      <c r="P1421" s="4" t="e">
        <f t="shared" si="388"/>
        <v>#NAME?</v>
      </c>
      <c r="Q1421" s="6" t="e" cm="1">
        <f t="array" ref="Q1421">SUM(_xlfn._xlws.FILTER($G$2:$G$2454,_xlfn.MAP($N$2:$N$2454,_xlfn.LAMBDA(_xlpm.x,_xlpm.x=$N1421))))</f>
        <v>#NAME?</v>
      </c>
      <c r="R1421" s="4" t="e">
        <f t="shared" si="389"/>
        <v>#NAME?</v>
      </c>
      <c r="S1421" s="4" t="e">
        <f t="shared" si="390"/>
        <v>#NAME?</v>
      </c>
      <c r="T1421" s="4" t="e">
        <f t="shared" si="391"/>
        <v>#NAME?</v>
      </c>
      <c r="U1421" s="4" t="e">
        <f t="shared" si="392"/>
        <v>#NAME?</v>
      </c>
      <c r="V1421" s="2"/>
      <c r="X1421" s="2"/>
      <c r="AC1421" s="2"/>
      <c r="AD1421" s="2"/>
    </row>
    <row r="1422" spans="1:30">
      <c r="A1422" s="1" t="str">
        <f t="shared" si="379"/>
        <v>-gna- : [ɡnə]</v>
      </c>
      <c r="B1422" s="1">
        <f t="shared" ref="B1422:D1441" si="393">_xlfn.LET(_xlpm.d,$F1422,_xlpm.k,_xlfn.CONCAT(LEFT(TRIM(B$1),1),"*"),COUNTIF(_xlpm.d,_xlpm.k))</f>
        <v>0</v>
      </c>
      <c r="C1422" s="1">
        <f t="shared" si="393"/>
        <v>0</v>
      </c>
      <c r="D1422" s="1">
        <f t="shared" si="393"/>
        <v>0</v>
      </c>
      <c r="E1422" s="7">
        <v>2</v>
      </c>
      <c r="F1422" s="9" t="s">
        <v>666</v>
      </c>
      <c r="G1422" s="3" t="e">
        <f t="shared" si="380"/>
        <v>#NAME?</v>
      </c>
      <c r="H1422" s="4" t="str">
        <f t="shared" si="381"/>
        <v>ɡnə</v>
      </c>
      <c r="I1422" s="4" t="str">
        <f t="shared" si="382"/>
        <v>gna</v>
      </c>
      <c r="J1422" s="10">
        <f t="shared" si="383"/>
        <v>3</v>
      </c>
      <c r="K1422" s="1">
        <f t="shared" si="384"/>
        <v>3</v>
      </c>
      <c r="L1422" s="10">
        <f t="shared" si="385"/>
        <v>3</v>
      </c>
      <c r="M1422" s="1" t="str">
        <f t="shared" si="386"/>
        <v>-gna-</v>
      </c>
      <c r="N1422" s="1" t="str">
        <f t="shared" si="387"/>
        <v>[ɡnə]</v>
      </c>
      <c r="O1422" s="3" t="e" cm="1">
        <f t="array" ref="O1422">SUM(_xlfn._xlws.FILTER($G$2:$G$2454,_xlfn.MAP($M$2:$M$2454,_xlfn.LAMBDA(_xlpm.x,_xlpm.x=$M1422))))</f>
        <v>#NAME?</v>
      </c>
      <c r="P1422" s="4" t="e">
        <f t="shared" si="388"/>
        <v>#NAME?</v>
      </c>
      <c r="Q1422" s="6" t="e" cm="1">
        <f t="array" ref="Q1422">SUM(_xlfn._xlws.FILTER($G$2:$G$2454,_xlfn.MAP($N$2:$N$2454,_xlfn.LAMBDA(_xlpm.x,_xlpm.x=$N1422))))</f>
        <v>#NAME?</v>
      </c>
      <c r="R1422" s="4" t="e">
        <f t="shared" si="389"/>
        <v>#NAME?</v>
      </c>
      <c r="S1422" s="4" t="e">
        <f t="shared" si="390"/>
        <v>#NAME?</v>
      </c>
      <c r="T1422" s="4" t="e">
        <f t="shared" si="391"/>
        <v>#NAME?</v>
      </c>
      <c r="U1422" s="4" t="e">
        <f t="shared" si="392"/>
        <v>#NAME?</v>
      </c>
      <c r="V1422" s="2"/>
      <c r="X1422" s="2"/>
      <c r="AC1422" s="2"/>
      <c r="AD1422" s="2"/>
    </row>
    <row r="1423" spans="1:30">
      <c r="A1423" s="1" t="str">
        <f t="shared" si="379"/>
        <v>-ken- : [kn]</v>
      </c>
      <c r="B1423" s="1">
        <f t="shared" si="393"/>
        <v>0</v>
      </c>
      <c r="C1423" s="1">
        <f t="shared" si="393"/>
        <v>0</v>
      </c>
      <c r="D1423" s="1">
        <f t="shared" si="393"/>
        <v>0</v>
      </c>
      <c r="E1423" s="7">
        <v>2</v>
      </c>
      <c r="F1423" s="9" t="s">
        <v>89</v>
      </c>
      <c r="G1423" s="3" t="e">
        <f t="shared" si="380"/>
        <v>#NAME?</v>
      </c>
      <c r="H1423" s="4" t="str">
        <f t="shared" si="381"/>
        <v>kn</v>
      </c>
      <c r="I1423" s="4" t="str">
        <f t="shared" si="382"/>
        <v>ken</v>
      </c>
      <c r="J1423" s="10">
        <f t="shared" si="383"/>
        <v>2</v>
      </c>
      <c r="K1423" s="1">
        <f t="shared" si="384"/>
        <v>3</v>
      </c>
      <c r="L1423" s="10">
        <f t="shared" si="385"/>
        <v>3</v>
      </c>
      <c r="M1423" s="1" t="str">
        <f t="shared" si="386"/>
        <v>-ken-</v>
      </c>
      <c r="N1423" s="1" t="str">
        <f t="shared" si="387"/>
        <v>[kn]</v>
      </c>
      <c r="O1423" s="3" t="e" cm="1">
        <f t="array" ref="O1423">SUM(_xlfn._xlws.FILTER($G$2:$G$2454,_xlfn.MAP($M$2:$M$2454,_xlfn.LAMBDA(_xlpm.x,_xlpm.x=$M1423))))</f>
        <v>#NAME?</v>
      </c>
      <c r="P1423" s="4" t="e">
        <f t="shared" si="388"/>
        <v>#NAME?</v>
      </c>
      <c r="Q1423" s="6" t="e" cm="1">
        <f t="array" ref="Q1423">SUM(_xlfn._xlws.FILTER($G$2:$G$2454,_xlfn.MAP($N$2:$N$2454,_xlfn.LAMBDA(_xlpm.x,_xlpm.x=$N1423))))</f>
        <v>#NAME?</v>
      </c>
      <c r="R1423" s="4" t="e">
        <f t="shared" si="389"/>
        <v>#NAME?</v>
      </c>
      <c r="S1423" s="4" t="e">
        <f t="shared" si="390"/>
        <v>#NAME?</v>
      </c>
      <c r="T1423" s="4" t="e">
        <f t="shared" si="391"/>
        <v>#NAME?</v>
      </c>
      <c r="U1423" s="4" t="e">
        <f t="shared" si="392"/>
        <v>#NAME?</v>
      </c>
      <c r="V1423" s="2"/>
      <c r="X1423" s="2"/>
      <c r="AC1423" s="2"/>
      <c r="AD1423" s="2"/>
    </row>
    <row r="1424" spans="1:30">
      <c r="A1424" s="1" t="str">
        <f t="shared" si="379"/>
        <v>-lke- : [lk]</v>
      </c>
      <c r="B1424" s="1">
        <f t="shared" si="393"/>
        <v>0</v>
      </c>
      <c r="C1424" s="1">
        <f t="shared" si="393"/>
        <v>0</v>
      </c>
      <c r="D1424" s="1">
        <f t="shared" si="393"/>
        <v>0</v>
      </c>
      <c r="E1424" s="7">
        <v>1</v>
      </c>
      <c r="F1424" s="9" t="s">
        <v>2452</v>
      </c>
      <c r="G1424" s="3" t="e">
        <f t="shared" si="380"/>
        <v>#NAME?</v>
      </c>
      <c r="H1424" s="4" t="str">
        <f t="shared" si="381"/>
        <v>lk</v>
      </c>
      <c r="I1424" s="4" t="str">
        <f t="shared" si="382"/>
        <v>lke</v>
      </c>
      <c r="J1424" s="10">
        <f t="shared" si="383"/>
        <v>2</v>
      </c>
      <c r="K1424" s="1">
        <f t="shared" si="384"/>
        <v>3</v>
      </c>
      <c r="L1424" s="10">
        <f t="shared" si="385"/>
        <v>3</v>
      </c>
      <c r="M1424" s="1" t="str">
        <f t="shared" si="386"/>
        <v>-lke-</v>
      </c>
      <c r="N1424" s="1" t="str">
        <f t="shared" si="387"/>
        <v>[lk]</v>
      </c>
      <c r="O1424" s="3" t="e" cm="1">
        <f t="array" ref="O1424">SUM(_xlfn._xlws.FILTER($G$2:$G$2454,_xlfn.MAP($M$2:$M$2454,_xlfn.LAMBDA(_xlpm.x,_xlpm.x=$M1424))))</f>
        <v>#NAME?</v>
      </c>
      <c r="P1424" s="4" t="e">
        <f t="shared" si="388"/>
        <v>#NAME?</v>
      </c>
      <c r="Q1424" s="6" t="e" cm="1">
        <f t="array" ref="Q1424">SUM(_xlfn._xlws.FILTER($G$2:$G$2454,_xlfn.MAP($N$2:$N$2454,_xlfn.LAMBDA(_xlpm.x,_xlpm.x=$N1424))))</f>
        <v>#NAME?</v>
      </c>
      <c r="R1424" s="4" t="e">
        <f t="shared" si="389"/>
        <v>#NAME?</v>
      </c>
      <c r="S1424" s="4" t="e">
        <f t="shared" si="390"/>
        <v>#NAME?</v>
      </c>
      <c r="T1424" s="4" t="e">
        <f t="shared" si="391"/>
        <v>#NAME?</v>
      </c>
      <c r="U1424" s="4" t="e">
        <f t="shared" si="392"/>
        <v>#NAME?</v>
      </c>
      <c r="V1424" s="2"/>
      <c r="X1424" s="2"/>
      <c r="AC1424" s="2"/>
      <c r="AD1424" s="2"/>
    </row>
    <row r="1425" spans="1:30">
      <c r="A1425" s="1" t="str">
        <f t="shared" si="379"/>
        <v>-ly- : [laɪ]</v>
      </c>
      <c r="B1425" s="1">
        <f t="shared" si="393"/>
        <v>0</v>
      </c>
      <c r="C1425" s="1">
        <f t="shared" si="393"/>
        <v>0</v>
      </c>
      <c r="D1425" s="1">
        <f t="shared" si="393"/>
        <v>0</v>
      </c>
      <c r="E1425" s="7">
        <v>3</v>
      </c>
      <c r="F1425" s="9" t="s">
        <v>1541</v>
      </c>
      <c r="G1425" s="3" t="e">
        <f t="shared" si="380"/>
        <v>#NAME?</v>
      </c>
      <c r="H1425" s="4" t="str">
        <f t="shared" si="381"/>
        <v>laɪ</v>
      </c>
      <c r="I1425" s="4" t="str">
        <f t="shared" si="382"/>
        <v>ly</v>
      </c>
      <c r="J1425" s="10">
        <f t="shared" si="383"/>
        <v>3</v>
      </c>
      <c r="K1425" s="1">
        <f t="shared" si="384"/>
        <v>2</v>
      </c>
      <c r="L1425" s="10">
        <f t="shared" si="385"/>
        <v>3</v>
      </c>
      <c r="M1425" s="1" t="str">
        <f t="shared" si="386"/>
        <v>-ly-</v>
      </c>
      <c r="N1425" s="1" t="str">
        <f t="shared" si="387"/>
        <v>[laɪ]</v>
      </c>
      <c r="O1425" s="3" t="e" cm="1">
        <f t="array" ref="O1425">SUM(_xlfn._xlws.FILTER($G$2:$G$2454,_xlfn.MAP($M$2:$M$2454,_xlfn.LAMBDA(_xlpm.x,_xlpm.x=$M1425))))</f>
        <v>#NAME?</v>
      </c>
      <c r="P1425" s="4" t="e">
        <f t="shared" si="388"/>
        <v>#NAME?</v>
      </c>
      <c r="Q1425" s="6" t="e" cm="1">
        <f t="array" ref="Q1425">SUM(_xlfn._xlws.FILTER($G$2:$G$2454,_xlfn.MAP($N$2:$N$2454,_xlfn.LAMBDA(_xlpm.x,_xlpm.x=$N1425))))</f>
        <v>#NAME?</v>
      </c>
      <c r="R1425" s="4" t="e">
        <f t="shared" si="389"/>
        <v>#NAME?</v>
      </c>
      <c r="S1425" s="4" t="e">
        <f t="shared" si="390"/>
        <v>#NAME?</v>
      </c>
      <c r="T1425" s="4" t="e">
        <f t="shared" si="391"/>
        <v>#NAME?</v>
      </c>
      <c r="U1425" s="4" t="e">
        <f t="shared" si="392"/>
        <v>#NAME?</v>
      </c>
      <c r="V1425" s="2"/>
      <c r="X1425" s="2"/>
      <c r="AC1425" s="2"/>
      <c r="AD1425" s="2"/>
    </row>
    <row r="1426" spans="1:30">
      <c r="A1426" s="1" t="str">
        <f t="shared" si="379"/>
        <v>-mmo- : [məʊ]</v>
      </c>
      <c r="B1426" s="1">
        <f t="shared" si="393"/>
        <v>0</v>
      </c>
      <c r="C1426" s="1">
        <f t="shared" si="393"/>
        <v>1</v>
      </c>
      <c r="D1426" s="1">
        <f t="shared" si="393"/>
        <v>0</v>
      </c>
      <c r="E1426" s="7">
        <v>1</v>
      </c>
      <c r="F1426" s="9" t="s">
        <v>2131</v>
      </c>
      <c r="G1426" s="3" t="e">
        <f t="shared" si="380"/>
        <v>#NAME?</v>
      </c>
      <c r="H1426" s="4" t="str">
        <f t="shared" si="381"/>
        <v>məʊ</v>
      </c>
      <c r="I1426" s="4" t="str">
        <f t="shared" si="382"/>
        <v>mmo</v>
      </c>
      <c r="J1426" s="10">
        <f t="shared" si="383"/>
        <v>3</v>
      </c>
      <c r="K1426" s="1">
        <f t="shared" si="384"/>
        <v>3</v>
      </c>
      <c r="L1426" s="10">
        <f t="shared" si="385"/>
        <v>3</v>
      </c>
      <c r="M1426" s="1" t="str">
        <f t="shared" si="386"/>
        <v>-mmo-</v>
      </c>
      <c r="N1426" s="1" t="str">
        <f t="shared" si="387"/>
        <v>[məʊ]</v>
      </c>
      <c r="O1426" s="3" t="e" cm="1">
        <f t="array" ref="O1426">SUM(_xlfn._xlws.FILTER($G$2:$G$2454,_xlfn.MAP($M$2:$M$2454,_xlfn.LAMBDA(_xlpm.x,_xlpm.x=$M1426))))</f>
        <v>#NAME?</v>
      </c>
      <c r="P1426" s="4" t="e">
        <f t="shared" si="388"/>
        <v>#NAME?</v>
      </c>
      <c r="Q1426" s="6" t="e" cm="1">
        <f t="array" ref="Q1426">SUM(_xlfn._xlws.FILTER($G$2:$G$2454,_xlfn.MAP($N$2:$N$2454,_xlfn.LAMBDA(_xlpm.x,_xlpm.x=$N1426))))</f>
        <v>#NAME?</v>
      </c>
      <c r="R1426" s="4" t="e">
        <f t="shared" si="389"/>
        <v>#NAME?</v>
      </c>
      <c r="S1426" s="4" t="e">
        <f t="shared" si="390"/>
        <v>#NAME?</v>
      </c>
      <c r="T1426" s="4" t="e">
        <f t="shared" si="391"/>
        <v>#NAME?</v>
      </c>
      <c r="U1426" s="4" t="e">
        <f t="shared" si="392"/>
        <v>#NAME?</v>
      </c>
      <c r="V1426" s="2"/>
      <c r="X1426" s="2"/>
      <c r="AC1426" s="2"/>
      <c r="AD1426" s="2"/>
    </row>
    <row r="1427" spans="1:30">
      <c r="A1427" s="1" t="str">
        <f t="shared" si="379"/>
        <v>-nnoy- : [nɔɪ]</v>
      </c>
      <c r="B1427" s="1">
        <f t="shared" si="393"/>
        <v>0</v>
      </c>
      <c r="C1427" s="1">
        <f t="shared" si="393"/>
        <v>0</v>
      </c>
      <c r="D1427" s="1">
        <f t="shared" si="393"/>
        <v>1</v>
      </c>
      <c r="E1427" s="7">
        <v>2</v>
      </c>
      <c r="F1427" s="9" t="s">
        <v>621</v>
      </c>
      <c r="G1427" s="3" t="e">
        <f t="shared" si="380"/>
        <v>#NAME?</v>
      </c>
      <c r="H1427" s="4" t="str">
        <f t="shared" si="381"/>
        <v>nɔɪ</v>
      </c>
      <c r="I1427" s="4" t="str">
        <f t="shared" si="382"/>
        <v>nnoy</v>
      </c>
      <c r="J1427" s="10">
        <f t="shared" si="383"/>
        <v>3</v>
      </c>
      <c r="K1427" s="1">
        <f t="shared" si="384"/>
        <v>4</v>
      </c>
      <c r="L1427" s="10">
        <f t="shared" si="385"/>
        <v>4</v>
      </c>
      <c r="M1427" s="1" t="str">
        <f t="shared" si="386"/>
        <v>-nnoy-</v>
      </c>
      <c r="N1427" s="1" t="str">
        <f t="shared" si="387"/>
        <v>[nɔɪ]</v>
      </c>
      <c r="O1427" s="3" t="e" cm="1">
        <f t="array" ref="O1427">SUM(_xlfn._xlws.FILTER($G$2:$G$2454,_xlfn.MAP($M$2:$M$2454,_xlfn.LAMBDA(_xlpm.x,_xlpm.x=$M1427))))</f>
        <v>#NAME?</v>
      </c>
      <c r="P1427" s="4" t="e">
        <f t="shared" si="388"/>
        <v>#NAME?</v>
      </c>
      <c r="Q1427" s="6" t="e" cm="1">
        <f t="array" ref="Q1427">SUM(_xlfn._xlws.FILTER($G$2:$G$2454,_xlfn.MAP($N$2:$N$2454,_xlfn.LAMBDA(_xlpm.x,_xlpm.x=$N1427))))</f>
        <v>#NAME?</v>
      </c>
      <c r="R1427" s="4" t="e">
        <f t="shared" si="389"/>
        <v>#NAME?</v>
      </c>
      <c r="S1427" s="4" t="e">
        <f t="shared" si="390"/>
        <v>#NAME?</v>
      </c>
      <c r="T1427" s="4" t="e">
        <f t="shared" si="391"/>
        <v>#NAME?</v>
      </c>
      <c r="U1427" s="4" t="e">
        <f t="shared" si="392"/>
        <v>#NAME?</v>
      </c>
      <c r="V1427" s="2"/>
      <c r="X1427" s="2"/>
      <c r="AC1427" s="2"/>
      <c r="AD1427" s="2"/>
    </row>
    <row r="1428" spans="1:30">
      <c r="A1428" s="1" t="str">
        <f t="shared" si="379"/>
        <v>-nque- : [ŋkə]</v>
      </c>
      <c r="B1428" s="1">
        <f t="shared" si="393"/>
        <v>0</v>
      </c>
      <c r="C1428" s="1">
        <f t="shared" si="393"/>
        <v>0</v>
      </c>
      <c r="D1428" s="1">
        <f t="shared" si="393"/>
        <v>0</v>
      </c>
      <c r="E1428" s="7">
        <v>2</v>
      </c>
      <c r="F1428" s="9" t="s">
        <v>1088</v>
      </c>
      <c r="G1428" s="3" t="e">
        <f t="shared" si="380"/>
        <v>#NAME?</v>
      </c>
      <c r="H1428" s="1" t="str">
        <f t="shared" si="381"/>
        <v>ŋkə</v>
      </c>
      <c r="I1428" s="1" t="str">
        <f t="shared" si="382"/>
        <v>nque</v>
      </c>
      <c r="J1428" s="10">
        <f t="shared" si="383"/>
        <v>3</v>
      </c>
      <c r="K1428" s="1">
        <f t="shared" si="384"/>
        <v>4</v>
      </c>
      <c r="L1428" s="10">
        <f t="shared" si="385"/>
        <v>4</v>
      </c>
      <c r="M1428" s="1" t="str">
        <f t="shared" si="386"/>
        <v>-nque-</v>
      </c>
      <c r="N1428" s="1" t="str">
        <f t="shared" si="387"/>
        <v>[ŋkə]</v>
      </c>
      <c r="O1428" s="3" t="e" cm="1">
        <f t="array" ref="O1428">SUM(_xlfn._xlws.FILTER($G$2:$G$2454,_xlfn.MAP($M$2:$M$2454,_xlfn.LAMBDA(_xlpm.x,_xlpm.x=$M1428))))</f>
        <v>#NAME?</v>
      </c>
      <c r="P1428" s="4" t="e">
        <f t="shared" si="388"/>
        <v>#NAME?</v>
      </c>
      <c r="Q1428" s="6" t="e" cm="1">
        <f t="array" ref="Q1428">SUM(_xlfn._xlws.FILTER($G$2:$G$2454,_xlfn.MAP($N$2:$N$2454,_xlfn.LAMBDA(_xlpm.x,_xlpm.x=$N1428))))</f>
        <v>#NAME?</v>
      </c>
      <c r="R1428" s="4" t="e">
        <f t="shared" si="389"/>
        <v>#NAME?</v>
      </c>
      <c r="S1428" s="4" t="e">
        <f t="shared" si="390"/>
        <v>#NAME?</v>
      </c>
      <c r="T1428" s="4" t="e">
        <f t="shared" si="391"/>
        <v>#NAME?</v>
      </c>
      <c r="U1428" s="4" t="e">
        <f t="shared" si="392"/>
        <v>#NAME?</v>
      </c>
      <c r="V1428" s="2"/>
      <c r="X1428" s="2"/>
      <c r="AC1428" s="2"/>
      <c r="AD1428" s="2"/>
    </row>
    <row r="1429" spans="1:30">
      <c r="A1429" s="1" t="str">
        <f t="shared" si="379"/>
        <v>-ntry- : [ntɹɪ]</v>
      </c>
      <c r="B1429" s="1">
        <f t="shared" si="393"/>
        <v>0</v>
      </c>
      <c r="C1429" s="1">
        <f t="shared" si="393"/>
        <v>0</v>
      </c>
      <c r="D1429" s="1">
        <f t="shared" si="393"/>
        <v>1</v>
      </c>
      <c r="E1429" s="7">
        <v>2</v>
      </c>
      <c r="F1429" s="9" t="s">
        <v>623</v>
      </c>
      <c r="G1429" s="3" t="e">
        <f t="shared" si="380"/>
        <v>#NAME?</v>
      </c>
      <c r="H1429" s="4" t="str">
        <f t="shared" si="381"/>
        <v>ntɹɪ</v>
      </c>
      <c r="I1429" s="4" t="str">
        <f t="shared" si="382"/>
        <v>ntry</v>
      </c>
      <c r="J1429" s="10">
        <f t="shared" si="383"/>
        <v>4</v>
      </c>
      <c r="K1429" s="1">
        <f t="shared" si="384"/>
        <v>4</v>
      </c>
      <c r="L1429" s="10">
        <f t="shared" si="385"/>
        <v>4</v>
      </c>
      <c r="M1429" s="1" t="str">
        <f t="shared" si="386"/>
        <v>-ntry-</v>
      </c>
      <c r="N1429" s="1" t="str">
        <f t="shared" si="387"/>
        <v>[ntɹɪ]</v>
      </c>
      <c r="O1429" s="3" t="e" cm="1">
        <f t="array" ref="O1429">SUM(_xlfn._xlws.FILTER($G$2:$G$2454,_xlfn.MAP($M$2:$M$2454,_xlfn.LAMBDA(_xlpm.x,_xlpm.x=$M1429))))</f>
        <v>#NAME?</v>
      </c>
      <c r="P1429" s="4" t="e">
        <f t="shared" si="388"/>
        <v>#NAME?</v>
      </c>
      <c r="Q1429" s="6" t="e" cm="1">
        <f t="array" ref="Q1429">SUM(_xlfn._xlws.FILTER($G$2:$G$2454,_xlfn.MAP($N$2:$N$2454,_xlfn.LAMBDA(_xlpm.x,_xlpm.x=$N1429))))</f>
        <v>#NAME?</v>
      </c>
      <c r="R1429" s="4" t="e">
        <f t="shared" si="389"/>
        <v>#NAME?</v>
      </c>
      <c r="S1429" s="4" t="e">
        <f t="shared" si="390"/>
        <v>#NAME?</v>
      </c>
      <c r="T1429" s="4" t="e">
        <f t="shared" si="391"/>
        <v>#NAME?</v>
      </c>
      <c r="U1429" s="4" t="e">
        <f t="shared" si="392"/>
        <v>#NAME?</v>
      </c>
      <c r="V1429" s="2"/>
      <c r="X1429" s="2"/>
      <c r="AC1429" s="2"/>
      <c r="AD1429" s="2"/>
    </row>
    <row r="1430" spans="1:30">
      <c r="A1430" s="1" t="str">
        <f t="shared" si="379"/>
        <v>-pow- : [pa]</v>
      </c>
      <c r="B1430" s="1">
        <f t="shared" si="393"/>
        <v>0</v>
      </c>
      <c r="C1430" s="1">
        <f t="shared" si="393"/>
        <v>0</v>
      </c>
      <c r="D1430" s="1">
        <f t="shared" si="393"/>
        <v>0</v>
      </c>
      <c r="E1430" s="7">
        <v>1</v>
      </c>
      <c r="F1430" s="9" t="s">
        <v>2456</v>
      </c>
      <c r="G1430" s="3" t="e">
        <f t="shared" si="380"/>
        <v>#NAME?</v>
      </c>
      <c r="H1430" s="1" t="str">
        <f t="shared" si="381"/>
        <v>pa</v>
      </c>
      <c r="I1430" s="1" t="str">
        <f t="shared" si="382"/>
        <v>pow</v>
      </c>
      <c r="J1430" s="10">
        <f t="shared" si="383"/>
        <v>2</v>
      </c>
      <c r="K1430" s="1">
        <f t="shared" si="384"/>
        <v>3</v>
      </c>
      <c r="L1430" s="10">
        <f t="shared" si="385"/>
        <v>3</v>
      </c>
      <c r="M1430" s="1" t="str">
        <f t="shared" si="386"/>
        <v>-pow-</v>
      </c>
      <c r="N1430" s="1" t="str">
        <f t="shared" si="387"/>
        <v>[pa]</v>
      </c>
      <c r="O1430" s="3" t="e" cm="1">
        <f t="array" ref="O1430">SUM(_xlfn._xlws.FILTER($G$2:$G$2454,_xlfn.MAP($M$2:$M$2454,_xlfn.LAMBDA(_xlpm.x,_xlpm.x=$M1430))))</f>
        <v>#NAME?</v>
      </c>
      <c r="P1430" s="4" t="e">
        <f t="shared" si="388"/>
        <v>#NAME?</v>
      </c>
      <c r="Q1430" s="6" t="e" cm="1">
        <f t="array" ref="Q1430">SUM(_xlfn._xlws.FILTER($G$2:$G$2454,_xlfn.MAP($N$2:$N$2454,_xlfn.LAMBDA(_xlpm.x,_xlpm.x=$N1430))))</f>
        <v>#NAME?</v>
      </c>
      <c r="R1430" s="4" t="e">
        <f t="shared" si="389"/>
        <v>#NAME?</v>
      </c>
      <c r="S1430" s="4" t="e">
        <f t="shared" si="390"/>
        <v>#NAME?</v>
      </c>
      <c r="T1430" s="4" t="e">
        <f t="shared" si="391"/>
        <v>#NAME?</v>
      </c>
      <c r="U1430" s="4" t="e">
        <f t="shared" si="392"/>
        <v>#NAME?</v>
      </c>
      <c r="V1430" s="2"/>
      <c r="X1430" s="2"/>
      <c r="AC1430" s="2"/>
      <c r="AD1430" s="2"/>
    </row>
    <row r="1431" spans="1:30">
      <c r="A1431" s="1" t="str">
        <f t="shared" si="379"/>
        <v>-pow- : [paʊ]</v>
      </c>
      <c r="B1431" s="1">
        <f t="shared" si="393"/>
        <v>0</v>
      </c>
      <c r="C1431" s="1">
        <f t="shared" si="393"/>
        <v>0</v>
      </c>
      <c r="D1431" s="1">
        <f t="shared" si="393"/>
        <v>0</v>
      </c>
      <c r="E1431" s="7">
        <v>1</v>
      </c>
      <c r="F1431" s="9" t="s">
        <v>643</v>
      </c>
      <c r="G1431" s="3" t="e">
        <f t="shared" si="380"/>
        <v>#NAME?</v>
      </c>
      <c r="H1431" s="4" t="str">
        <f t="shared" si="381"/>
        <v>paʊ</v>
      </c>
      <c r="I1431" s="4" t="str">
        <f t="shared" si="382"/>
        <v>pow</v>
      </c>
      <c r="J1431" s="10">
        <f t="shared" si="383"/>
        <v>3</v>
      </c>
      <c r="K1431" s="1">
        <f t="shared" si="384"/>
        <v>3</v>
      </c>
      <c r="L1431" s="10">
        <f t="shared" si="385"/>
        <v>3</v>
      </c>
      <c r="M1431" s="1" t="str">
        <f t="shared" si="386"/>
        <v>-pow-</v>
      </c>
      <c r="N1431" s="1" t="str">
        <f t="shared" si="387"/>
        <v>[paʊ]</v>
      </c>
      <c r="O1431" s="3" t="e" cm="1">
        <f t="array" ref="O1431">SUM(_xlfn._xlws.FILTER($G$2:$G$2454,_xlfn.MAP($M$2:$M$2454,_xlfn.LAMBDA(_xlpm.x,_xlpm.x=$M1431))))</f>
        <v>#NAME?</v>
      </c>
      <c r="P1431" s="4" t="e">
        <f t="shared" si="388"/>
        <v>#NAME?</v>
      </c>
      <c r="Q1431" s="6" t="e" cm="1">
        <f t="array" ref="Q1431">SUM(_xlfn._xlws.FILTER($G$2:$G$2454,_xlfn.MAP($N$2:$N$2454,_xlfn.LAMBDA(_xlpm.x,_xlpm.x=$N1431))))</f>
        <v>#NAME?</v>
      </c>
      <c r="R1431" s="4" t="e">
        <f t="shared" si="389"/>
        <v>#NAME?</v>
      </c>
      <c r="S1431" s="4" t="e">
        <f t="shared" si="390"/>
        <v>#NAME?</v>
      </c>
      <c r="T1431" s="4" t="e">
        <f t="shared" si="391"/>
        <v>#NAME?</v>
      </c>
      <c r="U1431" s="4" t="e">
        <f t="shared" si="392"/>
        <v>#NAME?</v>
      </c>
      <c r="V1431" s="2"/>
      <c r="X1431" s="2"/>
      <c r="AC1431" s="2"/>
      <c r="AD1431" s="2"/>
    </row>
    <row r="1432" spans="1:30">
      <c r="A1432" s="1" t="str">
        <f t="shared" si="379"/>
        <v>-rcha- : [ɹtʃə]</v>
      </c>
      <c r="B1432" s="1">
        <f t="shared" si="393"/>
        <v>1</v>
      </c>
      <c r="C1432" s="1">
        <f t="shared" si="393"/>
        <v>0</v>
      </c>
      <c r="D1432" s="1">
        <f t="shared" si="393"/>
        <v>0</v>
      </c>
      <c r="E1432" s="7">
        <v>2</v>
      </c>
      <c r="F1432" s="9" t="s">
        <v>624</v>
      </c>
      <c r="G1432" s="3" t="e">
        <f t="shared" si="380"/>
        <v>#NAME?</v>
      </c>
      <c r="H1432" s="4" t="str">
        <f t="shared" si="381"/>
        <v>ɹtʃə</v>
      </c>
      <c r="I1432" s="4" t="str">
        <f t="shared" si="382"/>
        <v>rcha</v>
      </c>
      <c r="J1432" s="10">
        <f t="shared" si="383"/>
        <v>4</v>
      </c>
      <c r="K1432" s="1">
        <f t="shared" si="384"/>
        <v>4</v>
      </c>
      <c r="L1432" s="10">
        <f t="shared" si="385"/>
        <v>4</v>
      </c>
      <c r="M1432" s="1" t="str">
        <f t="shared" si="386"/>
        <v>-rcha-</v>
      </c>
      <c r="N1432" s="1" t="str">
        <f t="shared" si="387"/>
        <v>[ɹtʃə]</v>
      </c>
      <c r="O1432" s="3" t="e" cm="1">
        <f t="array" ref="O1432">SUM(_xlfn._xlws.FILTER($G$2:$G$2454,_xlfn.MAP($M$2:$M$2454,_xlfn.LAMBDA(_xlpm.x,_xlpm.x=$M1432))))</f>
        <v>#NAME?</v>
      </c>
      <c r="P1432" s="4" t="e">
        <f t="shared" si="388"/>
        <v>#NAME?</v>
      </c>
      <c r="Q1432" s="6" t="e" cm="1">
        <f t="array" ref="Q1432">SUM(_xlfn._xlws.FILTER($G$2:$G$2454,_xlfn.MAP($N$2:$N$2454,_xlfn.LAMBDA(_xlpm.x,_xlpm.x=$N1432))))</f>
        <v>#NAME?</v>
      </c>
      <c r="R1432" s="4" t="e">
        <f t="shared" si="389"/>
        <v>#NAME?</v>
      </c>
      <c r="S1432" s="4" t="e">
        <f t="shared" si="390"/>
        <v>#NAME?</v>
      </c>
      <c r="T1432" s="4" t="e">
        <f t="shared" si="391"/>
        <v>#NAME?</v>
      </c>
      <c r="U1432" s="4" t="e">
        <f t="shared" si="392"/>
        <v>#NAME?</v>
      </c>
      <c r="V1432" s="2"/>
      <c r="X1432" s="2"/>
      <c r="AC1432" s="2"/>
      <c r="AD1432" s="2"/>
    </row>
    <row r="1433" spans="1:30">
      <c r="A1433" s="1" t="str">
        <f t="shared" si="379"/>
        <v>-rf- : [ɹfə]</v>
      </c>
      <c r="B1433" s="1">
        <f t="shared" si="393"/>
        <v>1</v>
      </c>
      <c r="C1433" s="1">
        <f t="shared" si="393"/>
        <v>0</v>
      </c>
      <c r="D1433" s="1">
        <f t="shared" si="393"/>
        <v>0</v>
      </c>
      <c r="E1433" s="7">
        <v>1</v>
      </c>
      <c r="F1433" s="9" t="s">
        <v>2341</v>
      </c>
      <c r="G1433" s="3" t="e">
        <f t="shared" si="380"/>
        <v>#NAME?</v>
      </c>
      <c r="H1433" s="4" t="str">
        <f t="shared" si="381"/>
        <v>ɹfə</v>
      </c>
      <c r="I1433" s="4" t="str">
        <f t="shared" si="382"/>
        <v>rf</v>
      </c>
      <c r="J1433" s="10">
        <f t="shared" si="383"/>
        <v>3</v>
      </c>
      <c r="K1433" s="1">
        <f t="shared" si="384"/>
        <v>2</v>
      </c>
      <c r="L1433" s="10">
        <f t="shared" si="385"/>
        <v>3</v>
      </c>
      <c r="M1433" s="1" t="str">
        <f t="shared" si="386"/>
        <v>-rf-</v>
      </c>
      <c r="N1433" s="1" t="str">
        <f t="shared" si="387"/>
        <v>[ɹfə]</v>
      </c>
      <c r="O1433" s="3" t="e" cm="1">
        <f t="array" ref="O1433">SUM(_xlfn._xlws.FILTER($G$2:$G$2454,_xlfn.MAP($M$2:$M$2454,_xlfn.LAMBDA(_xlpm.x,_xlpm.x=$M1433))))</f>
        <v>#NAME?</v>
      </c>
      <c r="P1433" s="4" t="e">
        <f t="shared" si="388"/>
        <v>#NAME?</v>
      </c>
      <c r="Q1433" s="6" t="e" cm="1">
        <f t="array" ref="Q1433">SUM(_xlfn._xlws.FILTER($G$2:$G$2454,_xlfn.MAP($N$2:$N$2454,_xlfn.LAMBDA(_xlpm.x,_xlpm.x=$N1433))))</f>
        <v>#NAME?</v>
      </c>
      <c r="R1433" s="4" t="e">
        <f t="shared" si="389"/>
        <v>#NAME?</v>
      </c>
      <c r="S1433" s="4" t="e">
        <f t="shared" si="390"/>
        <v>#NAME?</v>
      </c>
      <c r="T1433" s="4" t="e">
        <f t="shared" si="391"/>
        <v>#NAME?</v>
      </c>
      <c r="U1433" s="4" t="e">
        <f t="shared" si="392"/>
        <v>#NAME?</v>
      </c>
      <c r="V1433" s="2"/>
      <c r="X1433" s="2"/>
      <c r="AC1433" s="2"/>
      <c r="AD1433" s="2"/>
    </row>
    <row r="1434" spans="1:30">
      <c r="A1434" s="1" t="str">
        <f t="shared" si="379"/>
        <v>-rgy- : [ɹdʒɪ]</v>
      </c>
      <c r="B1434" s="1">
        <f t="shared" si="393"/>
        <v>1</v>
      </c>
      <c r="C1434" s="1">
        <f t="shared" si="393"/>
        <v>0</v>
      </c>
      <c r="D1434" s="1">
        <f t="shared" si="393"/>
        <v>0</v>
      </c>
      <c r="E1434" s="7">
        <v>2</v>
      </c>
      <c r="F1434" s="9" t="s">
        <v>673</v>
      </c>
      <c r="G1434" s="3" t="e">
        <f t="shared" si="380"/>
        <v>#NAME?</v>
      </c>
      <c r="H1434" s="4" t="str">
        <f t="shared" si="381"/>
        <v>ɹdʒɪ</v>
      </c>
      <c r="I1434" s="4" t="str">
        <f t="shared" si="382"/>
        <v>rgy</v>
      </c>
      <c r="J1434" s="10">
        <f t="shared" si="383"/>
        <v>4</v>
      </c>
      <c r="K1434" s="1">
        <f t="shared" si="384"/>
        <v>3</v>
      </c>
      <c r="L1434" s="10">
        <f t="shared" si="385"/>
        <v>4</v>
      </c>
      <c r="M1434" s="1" t="str">
        <f t="shared" si="386"/>
        <v>-rgy-</v>
      </c>
      <c r="N1434" s="1" t="str">
        <f t="shared" si="387"/>
        <v>[ɹdʒɪ]</v>
      </c>
      <c r="O1434" s="3" t="e" cm="1">
        <f t="array" ref="O1434">SUM(_xlfn._xlws.FILTER($G$2:$G$2454,_xlfn.MAP($M$2:$M$2454,_xlfn.LAMBDA(_xlpm.x,_xlpm.x=$M1434))))</f>
        <v>#NAME?</v>
      </c>
      <c r="P1434" s="4" t="e">
        <f t="shared" si="388"/>
        <v>#NAME?</v>
      </c>
      <c r="Q1434" s="6" t="e" cm="1">
        <f t="array" ref="Q1434">SUM(_xlfn._xlws.FILTER($G$2:$G$2454,_xlfn.MAP($N$2:$N$2454,_xlfn.LAMBDA(_xlpm.x,_xlpm.x=$N1434))))</f>
        <v>#NAME?</v>
      </c>
      <c r="R1434" s="4" t="e">
        <f t="shared" si="389"/>
        <v>#NAME?</v>
      </c>
      <c r="S1434" s="4" t="e">
        <f t="shared" si="390"/>
        <v>#NAME?</v>
      </c>
      <c r="T1434" s="4" t="e">
        <f t="shared" si="391"/>
        <v>#NAME?</v>
      </c>
      <c r="U1434" s="4" t="e">
        <f t="shared" si="392"/>
        <v>#NAME?</v>
      </c>
      <c r="V1434" s="2"/>
      <c r="X1434" s="2"/>
      <c r="AC1434" s="2"/>
      <c r="AD1434" s="2"/>
    </row>
    <row r="1435" spans="1:30">
      <c r="A1435" s="1" t="str">
        <f t="shared" si="379"/>
        <v>-rns- : [ɹnz]</v>
      </c>
      <c r="B1435" s="1">
        <f t="shared" si="393"/>
        <v>1</v>
      </c>
      <c r="C1435" s="1">
        <f t="shared" si="393"/>
        <v>0</v>
      </c>
      <c r="D1435" s="1">
        <f t="shared" si="393"/>
        <v>0</v>
      </c>
      <c r="E1435" s="7">
        <v>2</v>
      </c>
      <c r="F1435" s="9" t="s">
        <v>674</v>
      </c>
      <c r="G1435" s="3" t="e">
        <f t="shared" si="380"/>
        <v>#NAME?</v>
      </c>
      <c r="H1435" s="4" t="str">
        <f t="shared" si="381"/>
        <v>ɹnz</v>
      </c>
      <c r="I1435" s="4" t="str">
        <f t="shared" si="382"/>
        <v>rns</v>
      </c>
      <c r="J1435" s="10">
        <f t="shared" si="383"/>
        <v>3</v>
      </c>
      <c r="K1435" s="1">
        <f t="shared" si="384"/>
        <v>3</v>
      </c>
      <c r="L1435" s="10">
        <f t="shared" si="385"/>
        <v>3</v>
      </c>
      <c r="M1435" s="1" t="str">
        <f t="shared" si="386"/>
        <v>-rns-</v>
      </c>
      <c r="N1435" s="1" t="str">
        <f t="shared" si="387"/>
        <v>[ɹnz]</v>
      </c>
      <c r="O1435" s="3" t="e" cm="1">
        <f t="array" ref="O1435">SUM(_xlfn._xlws.FILTER($G$2:$G$2454,_xlfn.MAP($M$2:$M$2454,_xlfn.LAMBDA(_xlpm.x,_xlpm.x=$M1435))))</f>
        <v>#NAME?</v>
      </c>
      <c r="P1435" s="4" t="e">
        <f t="shared" si="388"/>
        <v>#NAME?</v>
      </c>
      <c r="Q1435" s="6" t="e" cm="1">
        <f t="array" ref="Q1435">SUM(_xlfn._xlws.FILTER($G$2:$G$2454,_xlfn.MAP($N$2:$N$2454,_xlfn.LAMBDA(_xlpm.x,_xlpm.x=$N1435))))</f>
        <v>#NAME?</v>
      </c>
      <c r="R1435" s="4" t="e">
        <f t="shared" si="389"/>
        <v>#NAME?</v>
      </c>
      <c r="S1435" s="4" t="e">
        <f t="shared" si="390"/>
        <v>#NAME?</v>
      </c>
      <c r="T1435" s="4" t="e">
        <f t="shared" si="391"/>
        <v>#NAME?</v>
      </c>
      <c r="U1435" s="4" t="e">
        <f t="shared" si="392"/>
        <v>#NAME?</v>
      </c>
      <c r="V1435" s="2"/>
      <c r="X1435" s="2"/>
      <c r="AC1435" s="2"/>
      <c r="AD1435" s="2"/>
    </row>
    <row r="1436" spans="1:30">
      <c r="A1436" s="1" t="str">
        <f t="shared" si="379"/>
        <v>-rthe- : [ɹðə]</v>
      </c>
      <c r="B1436" s="1">
        <f t="shared" si="393"/>
        <v>1</v>
      </c>
      <c r="C1436" s="1">
        <f t="shared" si="393"/>
        <v>0</v>
      </c>
      <c r="D1436" s="1">
        <f t="shared" si="393"/>
        <v>0</v>
      </c>
      <c r="E1436" s="7">
        <v>2</v>
      </c>
      <c r="F1436" s="9" t="s">
        <v>625</v>
      </c>
      <c r="G1436" s="3" t="e">
        <f t="shared" si="380"/>
        <v>#NAME?</v>
      </c>
      <c r="H1436" s="1" t="str">
        <f t="shared" si="381"/>
        <v>ɹðə</v>
      </c>
      <c r="I1436" s="1" t="str">
        <f t="shared" si="382"/>
        <v>rthe</v>
      </c>
      <c r="J1436" s="10">
        <f t="shared" si="383"/>
        <v>3</v>
      </c>
      <c r="K1436" s="1">
        <f t="shared" si="384"/>
        <v>4</v>
      </c>
      <c r="L1436" s="10">
        <f t="shared" si="385"/>
        <v>4</v>
      </c>
      <c r="M1436" s="1" t="str">
        <f t="shared" si="386"/>
        <v>-rthe-</v>
      </c>
      <c r="N1436" s="1" t="str">
        <f t="shared" si="387"/>
        <v>[ɹðə]</v>
      </c>
      <c r="O1436" s="3" t="e" cm="1">
        <f t="array" ref="O1436">SUM(_xlfn._xlws.FILTER($G$2:$G$2454,_xlfn.MAP($M$2:$M$2454,_xlfn.LAMBDA(_xlpm.x,_xlpm.x=$M1436))))</f>
        <v>#NAME?</v>
      </c>
      <c r="P1436" s="4" t="e">
        <f t="shared" si="388"/>
        <v>#NAME?</v>
      </c>
      <c r="Q1436" s="6" t="e" cm="1">
        <f t="array" ref="Q1436">SUM(_xlfn._xlws.FILTER($G$2:$G$2454,_xlfn.MAP($N$2:$N$2454,_xlfn.LAMBDA(_xlpm.x,_xlpm.x=$N1436))))</f>
        <v>#NAME?</v>
      </c>
      <c r="R1436" s="4" t="e">
        <f t="shared" si="389"/>
        <v>#NAME?</v>
      </c>
      <c r="S1436" s="4" t="e">
        <f t="shared" si="390"/>
        <v>#NAME?</v>
      </c>
      <c r="T1436" s="4" t="e">
        <f t="shared" si="391"/>
        <v>#NAME?</v>
      </c>
      <c r="U1436" s="4" t="e">
        <f t="shared" si="392"/>
        <v>#NAME?</v>
      </c>
      <c r="V1436" s="2"/>
      <c r="X1436" s="2"/>
      <c r="AC1436" s="2"/>
      <c r="AD1436" s="2"/>
    </row>
    <row r="1437" spans="1:30">
      <c r="A1437" s="1" t="str">
        <f t="shared" si="379"/>
        <v>-scou- : [skɜ]</v>
      </c>
      <c r="B1437" s="1">
        <f t="shared" si="393"/>
        <v>0</v>
      </c>
      <c r="C1437" s="1">
        <f t="shared" si="393"/>
        <v>0</v>
      </c>
      <c r="D1437" s="1">
        <f t="shared" si="393"/>
        <v>0</v>
      </c>
      <c r="E1437" s="7">
        <v>2</v>
      </c>
      <c r="F1437" s="9" t="s">
        <v>626</v>
      </c>
      <c r="G1437" s="3" t="e">
        <f t="shared" si="380"/>
        <v>#NAME?</v>
      </c>
      <c r="H1437" s="4" t="str">
        <f t="shared" si="381"/>
        <v>skɜ</v>
      </c>
      <c r="I1437" s="4" t="str">
        <f t="shared" si="382"/>
        <v>scou</v>
      </c>
      <c r="J1437" s="10">
        <f t="shared" si="383"/>
        <v>3</v>
      </c>
      <c r="K1437" s="1">
        <f t="shared" si="384"/>
        <v>4</v>
      </c>
      <c r="L1437" s="10">
        <f t="shared" si="385"/>
        <v>4</v>
      </c>
      <c r="M1437" s="1" t="str">
        <f t="shared" si="386"/>
        <v>-scou-</v>
      </c>
      <c r="N1437" s="1" t="str">
        <f t="shared" si="387"/>
        <v>[skɜ]</v>
      </c>
      <c r="O1437" s="3" t="e" cm="1">
        <f t="array" ref="O1437">SUM(_xlfn._xlws.FILTER($G$2:$G$2454,_xlfn.MAP($M$2:$M$2454,_xlfn.LAMBDA(_xlpm.x,_xlpm.x=$M1437))))</f>
        <v>#NAME?</v>
      </c>
      <c r="P1437" s="4" t="e">
        <f t="shared" si="388"/>
        <v>#NAME?</v>
      </c>
      <c r="Q1437" s="6" t="e" cm="1">
        <f t="array" ref="Q1437">SUM(_xlfn._xlws.FILTER($G$2:$G$2454,_xlfn.MAP($N$2:$N$2454,_xlfn.LAMBDA(_xlpm.x,_xlpm.x=$N1437))))</f>
        <v>#NAME?</v>
      </c>
      <c r="R1437" s="4" t="e">
        <f t="shared" si="389"/>
        <v>#NAME?</v>
      </c>
      <c r="S1437" s="4" t="e">
        <f t="shared" si="390"/>
        <v>#NAME?</v>
      </c>
      <c r="T1437" s="4" t="e">
        <f t="shared" si="391"/>
        <v>#NAME?</v>
      </c>
      <c r="U1437" s="4" t="e">
        <f t="shared" si="392"/>
        <v>#NAME?</v>
      </c>
      <c r="V1437" s="2"/>
      <c r="X1437" s="2"/>
      <c r="AC1437" s="2"/>
      <c r="AD1437" s="2"/>
    </row>
    <row r="1438" spans="1:30">
      <c r="A1438" s="1" t="str">
        <f t="shared" si="379"/>
        <v>-spea- : [spi]</v>
      </c>
      <c r="B1438" s="1">
        <f t="shared" si="393"/>
        <v>0</v>
      </c>
      <c r="C1438" s="1">
        <f t="shared" si="393"/>
        <v>0</v>
      </c>
      <c r="D1438" s="1">
        <f t="shared" si="393"/>
        <v>0</v>
      </c>
      <c r="E1438" s="7">
        <v>3</v>
      </c>
      <c r="F1438" s="9" t="s">
        <v>265</v>
      </c>
      <c r="G1438" s="3" t="e">
        <f t="shared" si="380"/>
        <v>#NAME?</v>
      </c>
      <c r="H1438" s="1" t="str">
        <f t="shared" si="381"/>
        <v>spi</v>
      </c>
      <c r="I1438" s="1" t="str">
        <f t="shared" si="382"/>
        <v>spea</v>
      </c>
      <c r="J1438" s="10">
        <f t="shared" si="383"/>
        <v>3</v>
      </c>
      <c r="K1438" s="1">
        <f t="shared" si="384"/>
        <v>4</v>
      </c>
      <c r="L1438" s="10">
        <f t="shared" si="385"/>
        <v>4</v>
      </c>
      <c r="M1438" s="1" t="str">
        <f t="shared" si="386"/>
        <v>-spea-</v>
      </c>
      <c r="N1438" s="1" t="str">
        <f t="shared" si="387"/>
        <v>[spi]</v>
      </c>
      <c r="O1438" s="3" t="e" cm="1">
        <f t="array" ref="O1438">SUM(_xlfn._xlws.FILTER($G$2:$G$2454,_xlfn.MAP($M$2:$M$2454,_xlfn.LAMBDA(_xlpm.x,_xlpm.x=$M1438))))</f>
        <v>#NAME?</v>
      </c>
      <c r="P1438" s="4" t="e">
        <f t="shared" si="388"/>
        <v>#NAME?</v>
      </c>
      <c r="Q1438" s="6" t="e" cm="1">
        <f t="array" ref="Q1438">SUM(_xlfn._xlws.FILTER($G$2:$G$2454,_xlfn.MAP($N$2:$N$2454,_xlfn.LAMBDA(_xlpm.x,_xlpm.x=$N1438))))</f>
        <v>#NAME?</v>
      </c>
      <c r="R1438" s="4" t="e">
        <f t="shared" si="389"/>
        <v>#NAME?</v>
      </c>
      <c r="S1438" s="4" t="e">
        <f t="shared" si="390"/>
        <v>#NAME?</v>
      </c>
      <c r="T1438" s="4" t="e">
        <f t="shared" si="391"/>
        <v>#NAME?</v>
      </c>
      <c r="U1438" s="4" t="e">
        <f t="shared" si="392"/>
        <v>#NAME?</v>
      </c>
      <c r="V1438" s="2"/>
      <c r="X1438" s="2"/>
      <c r="AC1438" s="2"/>
      <c r="AD1438" s="2"/>
    </row>
    <row r="1439" spans="1:30">
      <c r="A1439" s="1" t="str">
        <f t="shared" si="379"/>
        <v>-spri- : [spɹɪ]</v>
      </c>
      <c r="B1439" s="1">
        <f t="shared" si="393"/>
        <v>0</v>
      </c>
      <c r="C1439" s="1">
        <f t="shared" si="393"/>
        <v>0</v>
      </c>
      <c r="D1439" s="1">
        <f t="shared" si="393"/>
        <v>0</v>
      </c>
      <c r="E1439" s="7">
        <v>2</v>
      </c>
      <c r="F1439" s="9" t="s">
        <v>627</v>
      </c>
      <c r="G1439" s="3" t="e">
        <f t="shared" si="380"/>
        <v>#NAME?</v>
      </c>
      <c r="H1439" s="4" t="str">
        <f t="shared" si="381"/>
        <v>spɹɪ</v>
      </c>
      <c r="I1439" s="4" t="str">
        <f t="shared" si="382"/>
        <v>spri</v>
      </c>
      <c r="J1439" s="10">
        <f t="shared" si="383"/>
        <v>4</v>
      </c>
      <c r="K1439" s="1">
        <f t="shared" si="384"/>
        <v>4</v>
      </c>
      <c r="L1439" s="10">
        <f t="shared" si="385"/>
        <v>4</v>
      </c>
      <c r="M1439" s="1" t="str">
        <f t="shared" si="386"/>
        <v>-spri-</v>
      </c>
      <c r="N1439" s="1" t="str">
        <f t="shared" si="387"/>
        <v>[spɹɪ]</v>
      </c>
      <c r="O1439" s="3" t="e" cm="1">
        <f t="array" ref="O1439">SUM(_xlfn._xlws.FILTER($G$2:$G$2454,_xlfn.MAP($M$2:$M$2454,_xlfn.LAMBDA(_xlpm.x,_xlpm.x=$M1439))))</f>
        <v>#NAME?</v>
      </c>
      <c r="P1439" s="4" t="e">
        <f t="shared" si="388"/>
        <v>#NAME?</v>
      </c>
      <c r="Q1439" s="6" t="e" cm="1">
        <f t="array" ref="Q1439">SUM(_xlfn._xlws.FILTER($G$2:$G$2454,_xlfn.MAP($N$2:$N$2454,_xlfn.LAMBDA(_xlpm.x,_xlpm.x=$N1439))))</f>
        <v>#NAME?</v>
      </c>
      <c r="R1439" s="4" t="e">
        <f t="shared" si="389"/>
        <v>#NAME?</v>
      </c>
      <c r="S1439" s="4" t="e">
        <f t="shared" si="390"/>
        <v>#NAME?</v>
      </c>
      <c r="T1439" s="4" t="e">
        <f t="shared" si="391"/>
        <v>#NAME?</v>
      </c>
      <c r="U1439" s="4" t="e">
        <f t="shared" si="392"/>
        <v>#NAME?</v>
      </c>
      <c r="V1439" s="2"/>
      <c r="X1439" s="2"/>
      <c r="AC1439" s="2"/>
      <c r="AD1439" s="2"/>
    </row>
    <row r="1440" spans="1:30">
      <c r="A1440" s="1" t="str">
        <f t="shared" si="379"/>
        <v>-stee- : [sti]</v>
      </c>
      <c r="B1440" s="1">
        <f t="shared" si="393"/>
        <v>0</v>
      </c>
      <c r="C1440" s="1">
        <f t="shared" si="393"/>
        <v>0</v>
      </c>
      <c r="D1440" s="1">
        <f t="shared" si="393"/>
        <v>0</v>
      </c>
      <c r="E1440" s="7">
        <v>3</v>
      </c>
      <c r="F1440" s="9" t="s">
        <v>273</v>
      </c>
      <c r="G1440" s="3" t="e">
        <f t="shared" si="380"/>
        <v>#NAME?</v>
      </c>
      <c r="H1440" s="1" t="str">
        <f t="shared" si="381"/>
        <v>sti</v>
      </c>
      <c r="I1440" s="1" t="str">
        <f t="shared" si="382"/>
        <v>stee</v>
      </c>
      <c r="J1440" s="10">
        <f t="shared" si="383"/>
        <v>3</v>
      </c>
      <c r="K1440" s="1">
        <f t="shared" si="384"/>
        <v>4</v>
      </c>
      <c r="L1440" s="10">
        <f t="shared" si="385"/>
        <v>4</v>
      </c>
      <c r="M1440" s="1" t="str">
        <f t="shared" si="386"/>
        <v>-stee-</v>
      </c>
      <c r="N1440" s="1" t="str">
        <f t="shared" si="387"/>
        <v>[sti]</v>
      </c>
      <c r="O1440" s="3" t="e" cm="1">
        <f t="array" ref="O1440">SUM(_xlfn._xlws.FILTER($G$2:$G$2454,_xlfn.MAP($M$2:$M$2454,_xlfn.LAMBDA(_xlpm.x,_xlpm.x=$M1440))))</f>
        <v>#NAME?</v>
      </c>
      <c r="P1440" s="4" t="e">
        <f t="shared" si="388"/>
        <v>#NAME?</v>
      </c>
      <c r="Q1440" s="6" t="e" cm="1">
        <f t="array" ref="Q1440">SUM(_xlfn._xlws.FILTER($G$2:$G$2454,_xlfn.MAP($N$2:$N$2454,_xlfn.LAMBDA(_xlpm.x,_xlpm.x=$N1440))))</f>
        <v>#NAME?</v>
      </c>
      <c r="R1440" s="4" t="e">
        <f t="shared" si="389"/>
        <v>#NAME?</v>
      </c>
      <c r="S1440" s="4" t="e">
        <f t="shared" si="390"/>
        <v>#NAME?</v>
      </c>
      <c r="T1440" s="4" t="e">
        <f t="shared" si="391"/>
        <v>#NAME?</v>
      </c>
      <c r="U1440" s="4" t="e">
        <f t="shared" si="392"/>
        <v>#NAME?</v>
      </c>
      <c r="V1440" s="2"/>
      <c r="X1440" s="2"/>
      <c r="AC1440" s="2"/>
      <c r="AD1440" s="2"/>
    </row>
    <row r="1441" spans="1:30">
      <c r="A1441" s="1" t="str">
        <f t="shared" si="379"/>
        <v>-swea- : [swɛ]</v>
      </c>
      <c r="B1441" s="1">
        <f t="shared" si="393"/>
        <v>0</v>
      </c>
      <c r="C1441" s="1">
        <f t="shared" si="393"/>
        <v>0</v>
      </c>
      <c r="D1441" s="1">
        <f t="shared" si="393"/>
        <v>0</v>
      </c>
      <c r="E1441" s="7">
        <v>2</v>
      </c>
      <c r="F1441" s="9" t="s">
        <v>628</v>
      </c>
      <c r="G1441" s="3" t="e">
        <f t="shared" si="380"/>
        <v>#NAME?</v>
      </c>
      <c r="H1441" s="4" t="str">
        <f t="shared" si="381"/>
        <v>swɛ</v>
      </c>
      <c r="I1441" s="4" t="str">
        <f t="shared" si="382"/>
        <v>swea</v>
      </c>
      <c r="J1441" s="10">
        <f t="shared" si="383"/>
        <v>3</v>
      </c>
      <c r="K1441" s="1">
        <f t="shared" si="384"/>
        <v>4</v>
      </c>
      <c r="L1441" s="10">
        <f t="shared" si="385"/>
        <v>4</v>
      </c>
      <c r="M1441" s="1" t="str">
        <f t="shared" si="386"/>
        <v>-swea-</v>
      </c>
      <c r="N1441" s="1" t="str">
        <f t="shared" si="387"/>
        <v>[swɛ]</v>
      </c>
      <c r="O1441" s="3" t="e" cm="1">
        <f t="array" ref="O1441">SUM(_xlfn._xlws.FILTER($G$2:$G$2454,_xlfn.MAP($M$2:$M$2454,_xlfn.LAMBDA(_xlpm.x,_xlpm.x=$M1441))))</f>
        <v>#NAME?</v>
      </c>
      <c r="P1441" s="4" t="e">
        <f t="shared" si="388"/>
        <v>#NAME?</v>
      </c>
      <c r="Q1441" s="6" t="e" cm="1">
        <f t="array" ref="Q1441">SUM(_xlfn._xlws.FILTER($G$2:$G$2454,_xlfn.MAP($N$2:$N$2454,_xlfn.LAMBDA(_xlpm.x,_xlpm.x=$N1441))))</f>
        <v>#NAME?</v>
      </c>
      <c r="R1441" s="4" t="e">
        <f t="shared" si="389"/>
        <v>#NAME?</v>
      </c>
      <c r="S1441" s="4" t="e">
        <f t="shared" si="390"/>
        <v>#NAME?</v>
      </c>
      <c r="T1441" s="4" t="e">
        <f t="shared" si="391"/>
        <v>#NAME?</v>
      </c>
      <c r="U1441" s="4" t="e">
        <f t="shared" si="392"/>
        <v>#NAME?</v>
      </c>
      <c r="V1441" s="2"/>
      <c r="X1441" s="2"/>
      <c r="AC1441" s="2"/>
      <c r="AD1441" s="2"/>
    </row>
    <row r="1442" spans="1:30">
      <c r="A1442" s="1" t="str">
        <f t="shared" si="379"/>
        <v>-tely- : [tlɪ]</v>
      </c>
      <c r="B1442" s="1">
        <f t="shared" ref="B1442:D1461" si="394">_xlfn.LET(_xlpm.d,$F1442,_xlpm.k,_xlfn.CONCAT(LEFT(TRIM(B$1),1),"*"),COUNTIF(_xlpm.d,_xlpm.k))</f>
        <v>0</v>
      </c>
      <c r="C1442" s="1">
        <f t="shared" si="394"/>
        <v>0</v>
      </c>
      <c r="D1442" s="1">
        <f t="shared" si="394"/>
        <v>0</v>
      </c>
      <c r="E1442" s="7">
        <v>2</v>
      </c>
      <c r="F1442" s="9" t="s">
        <v>629</v>
      </c>
      <c r="G1442" s="3" t="e">
        <f t="shared" si="380"/>
        <v>#NAME?</v>
      </c>
      <c r="H1442" s="4" t="str">
        <f t="shared" si="381"/>
        <v>tlɪ</v>
      </c>
      <c r="I1442" s="4" t="str">
        <f t="shared" si="382"/>
        <v>tely</v>
      </c>
      <c r="J1442" s="10">
        <f t="shared" si="383"/>
        <v>3</v>
      </c>
      <c r="K1442" s="1">
        <f t="shared" si="384"/>
        <v>4</v>
      </c>
      <c r="L1442" s="10">
        <f t="shared" si="385"/>
        <v>4</v>
      </c>
      <c r="M1442" s="1" t="str">
        <f t="shared" si="386"/>
        <v>-tely-</v>
      </c>
      <c r="N1442" s="1" t="str">
        <f t="shared" si="387"/>
        <v>[tlɪ]</v>
      </c>
      <c r="O1442" s="3" t="e" cm="1">
        <f t="array" ref="O1442">SUM(_xlfn._xlws.FILTER($G$2:$G$2454,_xlfn.MAP($M$2:$M$2454,_xlfn.LAMBDA(_xlpm.x,_xlpm.x=$M1442))))</f>
        <v>#NAME?</v>
      </c>
      <c r="P1442" s="4" t="e">
        <f t="shared" si="388"/>
        <v>#NAME?</v>
      </c>
      <c r="Q1442" s="6" t="e" cm="1">
        <f t="array" ref="Q1442">SUM(_xlfn._xlws.FILTER($G$2:$G$2454,_xlfn.MAP($N$2:$N$2454,_xlfn.LAMBDA(_xlpm.x,_xlpm.x=$N1442))))</f>
        <v>#NAME?</v>
      </c>
      <c r="R1442" s="4" t="e">
        <f t="shared" si="389"/>
        <v>#NAME?</v>
      </c>
      <c r="S1442" s="4" t="e">
        <f t="shared" si="390"/>
        <v>#NAME?</v>
      </c>
      <c r="T1442" s="4" t="e">
        <f t="shared" si="391"/>
        <v>#NAME?</v>
      </c>
      <c r="U1442" s="4" t="e">
        <f t="shared" si="392"/>
        <v>#NAME?</v>
      </c>
      <c r="V1442" s="2"/>
      <c r="X1442" s="2"/>
      <c r="AC1442" s="2"/>
      <c r="AD1442" s="2"/>
    </row>
    <row r="1443" spans="1:30">
      <c r="A1443" s="1" t="str">
        <f t="shared" si="379"/>
        <v>-thie- : [θi]</v>
      </c>
      <c r="B1443" s="1">
        <f t="shared" si="394"/>
        <v>0</v>
      </c>
      <c r="C1443" s="1">
        <f t="shared" si="394"/>
        <v>0</v>
      </c>
      <c r="D1443" s="1">
        <f t="shared" si="394"/>
        <v>0</v>
      </c>
      <c r="E1443" s="7">
        <v>2</v>
      </c>
      <c r="F1443" s="9" t="s">
        <v>344</v>
      </c>
      <c r="G1443" s="3" t="e">
        <f t="shared" si="380"/>
        <v>#NAME?</v>
      </c>
      <c r="H1443" s="4" t="str">
        <f t="shared" si="381"/>
        <v>θi</v>
      </c>
      <c r="I1443" s="4" t="str">
        <f t="shared" si="382"/>
        <v>thie</v>
      </c>
      <c r="J1443" s="10">
        <f t="shared" si="383"/>
        <v>2</v>
      </c>
      <c r="K1443" s="1">
        <f t="shared" si="384"/>
        <v>4</v>
      </c>
      <c r="L1443" s="10">
        <f t="shared" si="385"/>
        <v>4</v>
      </c>
      <c r="M1443" s="1" t="str">
        <f t="shared" si="386"/>
        <v>-thie-</v>
      </c>
      <c r="N1443" s="1" t="str">
        <f t="shared" si="387"/>
        <v>[θi]</v>
      </c>
      <c r="O1443" s="3" t="e" cm="1">
        <f t="array" ref="O1443">SUM(_xlfn._xlws.FILTER($G$2:$G$2454,_xlfn.MAP($M$2:$M$2454,_xlfn.LAMBDA(_xlpm.x,_xlpm.x=$M1443))))</f>
        <v>#NAME?</v>
      </c>
      <c r="P1443" s="4" t="e">
        <f t="shared" si="388"/>
        <v>#NAME?</v>
      </c>
      <c r="Q1443" s="6" t="e" cm="1">
        <f t="array" ref="Q1443">SUM(_xlfn._xlws.FILTER($G$2:$G$2454,_xlfn.MAP($N$2:$N$2454,_xlfn.LAMBDA(_xlpm.x,_xlpm.x=$N1443))))</f>
        <v>#NAME?</v>
      </c>
      <c r="R1443" s="4" t="e">
        <f t="shared" si="389"/>
        <v>#NAME?</v>
      </c>
      <c r="S1443" s="4" t="e">
        <f t="shared" si="390"/>
        <v>#NAME?</v>
      </c>
      <c r="T1443" s="4" t="e">
        <f t="shared" si="391"/>
        <v>#NAME?</v>
      </c>
      <c r="U1443" s="4" t="e">
        <f t="shared" si="392"/>
        <v>#NAME?</v>
      </c>
      <c r="V1443" s="2"/>
      <c r="X1443" s="2"/>
      <c r="AC1443" s="2"/>
      <c r="AD1443" s="2"/>
    </row>
    <row r="1444" spans="1:30">
      <c r="A1444" s="1" t="str">
        <f t="shared" si="379"/>
        <v>-tre- : [tɹɛ]</v>
      </c>
      <c r="B1444" s="1">
        <f t="shared" si="394"/>
        <v>0</v>
      </c>
      <c r="C1444" s="1">
        <f t="shared" si="394"/>
        <v>0</v>
      </c>
      <c r="D1444" s="1">
        <f t="shared" si="394"/>
        <v>0</v>
      </c>
      <c r="E1444" s="7">
        <v>1</v>
      </c>
      <c r="F1444" s="9" t="s">
        <v>1281</v>
      </c>
      <c r="G1444" s="3" t="e">
        <f t="shared" si="380"/>
        <v>#NAME?</v>
      </c>
      <c r="H1444" s="4" t="str">
        <f t="shared" si="381"/>
        <v>tɹɛ</v>
      </c>
      <c r="I1444" s="4" t="str">
        <f t="shared" si="382"/>
        <v>tre</v>
      </c>
      <c r="J1444" s="10">
        <f t="shared" si="383"/>
        <v>3</v>
      </c>
      <c r="K1444" s="1">
        <f t="shared" si="384"/>
        <v>3</v>
      </c>
      <c r="L1444" s="10">
        <f t="shared" si="385"/>
        <v>3</v>
      </c>
      <c r="M1444" s="1" t="str">
        <f t="shared" si="386"/>
        <v>-tre-</v>
      </c>
      <c r="N1444" s="1" t="str">
        <f t="shared" si="387"/>
        <v>[tɹɛ]</v>
      </c>
      <c r="O1444" s="3" t="e" cm="1">
        <f t="array" ref="O1444">SUM(_xlfn._xlws.FILTER($G$2:$G$2454,_xlfn.MAP($M$2:$M$2454,_xlfn.LAMBDA(_xlpm.x,_xlpm.x=$M1444))))</f>
        <v>#NAME?</v>
      </c>
      <c r="P1444" s="4" t="e">
        <f t="shared" si="388"/>
        <v>#NAME?</v>
      </c>
      <c r="Q1444" s="6" t="e" cm="1">
        <f t="array" ref="Q1444">SUM(_xlfn._xlws.FILTER($G$2:$G$2454,_xlfn.MAP($N$2:$N$2454,_xlfn.LAMBDA(_xlpm.x,_xlpm.x=$N1444))))</f>
        <v>#NAME?</v>
      </c>
      <c r="R1444" s="4" t="e">
        <f t="shared" si="389"/>
        <v>#NAME?</v>
      </c>
      <c r="S1444" s="4" t="e">
        <f t="shared" si="390"/>
        <v>#NAME?</v>
      </c>
      <c r="T1444" s="4" t="e">
        <f t="shared" si="391"/>
        <v>#NAME?</v>
      </c>
      <c r="U1444" s="4" t="e">
        <f t="shared" si="392"/>
        <v>#NAME?</v>
      </c>
      <c r="V1444" s="2"/>
      <c r="X1444" s="2"/>
      <c r="AC1444" s="2"/>
      <c r="AD1444" s="2"/>
    </row>
    <row r="1445" spans="1:30">
      <c r="A1445" s="1" t="str">
        <f t="shared" si="379"/>
        <v>-trea- : [tɹi]</v>
      </c>
      <c r="B1445" s="1">
        <f t="shared" si="394"/>
        <v>0</v>
      </c>
      <c r="C1445" s="1">
        <f t="shared" si="394"/>
        <v>0</v>
      </c>
      <c r="D1445" s="1">
        <f t="shared" si="394"/>
        <v>0</v>
      </c>
      <c r="E1445" s="7">
        <v>2</v>
      </c>
      <c r="F1445" s="9" t="s">
        <v>1033</v>
      </c>
      <c r="G1445" s="3" t="e">
        <f t="shared" si="380"/>
        <v>#NAME?</v>
      </c>
      <c r="H1445" s="1" t="str">
        <f t="shared" si="381"/>
        <v>tɹi</v>
      </c>
      <c r="I1445" s="1" t="str">
        <f t="shared" si="382"/>
        <v>trea</v>
      </c>
      <c r="J1445" s="10">
        <f t="shared" si="383"/>
        <v>3</v>
      </c>
      <c r="K1445" s="1">
        <f t="shared" si="384"/>
        <v>4</v>
      </c>
      <c r="L1445" s="10">
        <f t="shared" si="385"/>
        <v>4</v>
      </c>
      <c r="M1445" s="1" t="str">
        <f t="shared" si="386"/>
        <v>-trea-</v>
      </c>
      <c r="N1445" s="1" t="str">
        <f t="shared" si="387"/>
        <v>[tɹi]</v>
      </c>
      <c r="O1445" s="3" t="e" cm="1">
        <f t="array" ref="O1445">SUM(_xlfn._xlws.FILTER($G$2:$G$2454,_xlfn.MAP($M$2:$M$2454,_xlfn.LAMBDA(_xlpm.x,_xlpm.x=$M1445))))</f>
        <v>#NAME?</v>
      </c>
      <c r="P1445" s="4" t="e">
        <f t="shared" si="388"/>
        <v>#NAME?</v>
      </c>
      <c r="Q1445" s="6" t="e" cm="1">
        <f t="array" ref="Q1445">SUM(_xlfn._xlws.FILTER($G$2:$G$2454,_xlfn.MAP($N$2:$N$2454,_xlfn.LAMBDA(_xlpm.x,_xlpm.x=$N1445))))</f>
        <v>#NAME?</v>
      </c>
      <c r="R1445" s="4" t="e">
        <f t="shared" si="389"/>
        <v>#NAME?</v>
      </c>
      <c r="S1445" s="4" t="e">
        <f t="shared" si="390"/>
        <v>#NAME?</v>
      </c>
      <c r="T1445" s="4" t="e">
        <f t="shared" si="391"/>
        <v>#NAME?</v>
      </c>
      <c r="U1445" s="4" t="e">
        <f t="shared" si="392"/>
        <v>#NAME?</v>
      </c>
      <c r="V1445" s="2"/>
      <c r="X1445" s="2"/>
      <c r="AC1445" s="2"/>
      <c r="AD1445" s="2"/>
    </row>
    <row r="1446" spans="1:30">
      <c r="A1446" s="1" t="str">
        <f t="shared" si="379"/>
        <v>-chai- : [tʃeɪ]</v>
      </c>
      <c r="B1446" s="1">
        <f t="shared" si="394"/>
        <v>0</v>
      </c>
      <c r="C1446" s="1">
        <f t="shared" si="394"/>
        <v>0</v>
      </c>
      <c r="D1446" s="1">
        <f t="shared" si="394"/>
        <v>0</v>
      </c>
      <c r="E1446" s="7">
        <v>1</v>
      </c>
      <c r="F1446" s="9" t="s">
        <v>1475</v>
      </c>
      <c r="G1446" s="3" t="e">
        <f t="shared" si="380"/>
        <v>#NAME?</v>
      </c>
      <c r="H1446" s="4" t="str">
        <f t="shared" si="381"/>
        <v>tʃeɪ</v>
      </c>
      <c r="I1446" s="4" t="str">
        <f t="shared" si="382"/>
        <v>chai</v>
      </c>
      <c r="J1446" s="10">
        <f t="shared" si="383"/>
        <v>4</v>
      </c>
      <c r="K1446" s="1">
        <f t="shared" si="384"/>
        <v>4</v>
      </c>
      <c r="L1446" s="10">
        <f t="shared" si="385"/>
        <v>4</v>
      </c>
      <c r="M1446" s="1" t="str">
        <f t="shared" si="386"/>
        <v>-chai-</v>
      </c>
      <c r="N1446" s="1" t="str">
        <f t="shared" si="387"/>
        <v>[tʃeɪ]</v>
      </c>
      <c r="O1446" s="3" t="e" cm="1">
        <f t="array" ref="O1446">SUM(_xlfn._xlws.FILTER($G$2:$G$2454,_xlfn.MAP($M$2:$M$2454,_xlfn.LAMBDA(_xlpm.x,_xlpm.x=$M1446))))</f>
        <v>#NAME?</v>
      </c>
      <c r="P1446" s="4" t="e">
        <f t="shared" si="388"/>
        <v>#NAME?</v>
      </c>
      <c r="Q1446" s="6" t="e" cm="1">
        <f t="array" ref="Q1446">SUM(_xlfn._xlws.FILTER($G$2:$G$2454,_xlfn.MAP($N$2:$N$2454,_xlfn.LAMBDA(_xlpm.x,_xlpm.x=$N1446))))</f>
        <v>#NAME?</v>
      </c>
      <c r="R1446" s="4" t="e">
        <f t="shared" si="389"/>
        <v>#NAME?</v>
      </c>
      <c r="S1446" s="4" t="e">
        <f t="shared" si="390"/>
        <v>#NAME?</v>
      </c>
      <c r="T1446" s="4" t="e">
        <f t="shared" si="391"/>
        <v>#NAME?</v>
      </c>
      <c r="U1446" s="4" t="e">
        <f t="shared" si="392"/>
        <v>#NAME?</v>
      </c>
      <c r="V1446" s="2"/>
      <c r="X1446" s="2"/>
      <c r="AC1446" s="2"/>
      <c r="AD1446" s="2"/>
    </row>
    <row r="1447" spans="1:30">
      <c r="A1447" s="1" t="str">
        <f t="shared" si="379"/>
        <v>-nio- : [nyə]</v>
      </c>
      <c r="B1447" s="1">
        <f t="shared" si="394"/>
        <v>0</v>
      </c>
      <c r="C1447" s="1">
        <f t="shared" si="394"/>
        <v>0</v>
      </c>
      <c r="D1447" s="1">
        <f t="shared" si="394"/>
        <v>1</v>
      </c>
      <c r="E1447" s="7">
        <v>4</v>
      </c>
      <c r="F1447" s="9" t="s">
        <v>500</v>
      </c>
      <c r="G1447" s="3" t="e">
        <f t="shared" si="380"/>
        <v>#NAME?</v>
      </c>
      <c r="H1447" s="4" t="str">
        <f t="shared" si="381"/>
        <v>nyə</v>
      </c>
      <c r="I1447" s="4" t="str">
        <f t="shared" si="382"/>
        <v>nio</v>
      </c>
      <c r="J1447" s="10">
        <f t="shared" si="383"/>
        <v>3</v>
      </c>
      <c r="K1447" s="1">
        <f t="shared" si="384"/>
        <v>3</v>
      </c>
      <c r="L1447" s="10">
        <f t="shared" si="385"/>
        <v>3</v>
      </c>
      <c r="M1447" s="1" t="str">
        <f t="shared" si="386"/>
        <v>-nio-</v>
      </c>
      <c r="N1447" s="1" t="str">
        <f t="shared" si="387"/>
        <v>[nyə]</v>
      </c>
      <c r="O1447" s="3" t="e" cm="1">
        <f t="array" ref="O1447">SUM(_xlfn._xlws.FILTER($G$2:$G$2454,_xlfn.MAP($M$2:$M$2454,_xlfn.LAMBDA(_xlpm.x,_xlpm.x=$M1447))))</f>
        <v>#NAME?</v>
      </c>
      <c r="P1447" s="4" t="e">
        <f t="shared" si="388"/>
        <v>#NAME?</v>
      </c>
      <c r="Q1447" s="6" t="e" cm="1">
        <f t="array" ref="Q1447">SUM(_xlfn._xlws.FILTER($G$2:$G$2454,_xlfn.MAP($N$2:$N$2454,_xlfn.LAMBDA(_xlpm.x,_xlpm.x=$N1447))))</f>
        <v>#NAME?</v>
      </c>
      <c r="R1447" s="4" t="e">
        <f t="shared" si="389"/>
        <v>#NAME?</v>
      </c>
      <c r="S1447" s="4" t="e">
        <f t="shared" si="390"/>
        <v>#NAME?</v>
      </c>
      <c r="T1447" s="4" t="e">
        <f t="shared" si="391"/>
        <v>#NAME?</v>
      </c>
      <c r="U1447" s="4" t="e">
        <f t="shared" si="392"/>
        <v>#NAME?</v>
      </c>
      <c r="V1447" s="2"/>
      <c r="X1447" s="2"/>
      <c r="AC1447" s="2"/>
      <c r="AD1447" s="2"/>
    </row>
    <row r="1448" spans="1:30">
      <c r="A1448" s="1" t="str">
        <f t="shared" si="379"/>
        <v>-pea- : [pi]</v>
      </c>
      <c r="B1448" s="1">
        <f t="shared" si="394"/>
        <v>0</v>
      </c>
      <c r="C1448" s="1">
        <f t="shared" si="394"/>
        <v>0</v>
      </c>
      <c r="D1448" s="1">
        <f t="shared" si="394"/>
        <v>0</v>
      </c>
      <c r="E1448" s="7">
        <v>5</v>
      </c>
      <c r="F1448" s="9" t="s">
        <v>221</v>
      </c>
      <c r="G1448" s="3" t="e">
        <f t="shared" si="380"/>
        <v>#NAME?</v>
      </c>
      <c r="H1448" s="4" t="str">
        <f t="shared" si="381"/>
        <v>pi</v>
      </c>
      <c r="I1448" s="4" t="str">
        <f t="shared" si="382"/>
        <v>pea</v>
      </c>
      <c r="J1448" s="10">
        <f t="shared" si="383"/>
        <v>2</v>
      </c>
      <c r="K1448" s="1">
        <f t="shared" si="384"/>
        <v>3</v>
      </c>
      <c r="L1448" s="10">
        <f t="shared" si="385"/>
        <v>3</v>
      </c>
      <c r="M1448" s="1" t="str">
        <f t="shared" si="386"/>
        <v>-pea-</v>
      </c>
      <c r="N1448" s="1" t="str">
        <f t="shared" si="387"/>
        <v>[pi]</v>
      </c>
      <c r="O1448" s="3" t="e" cm="1">
        <f t="array" ref="O1448">SUM(_xlfn._xlws.FILTER($G$2:$G$2454,_xlfn.MAP($M$2:$M$2454,_xlfn.LAMBDA(_xlpm.x,_xlpm.x=$M1448))))</f>
        <v>#NAME?</v>
      </c>
      <c r="P1448" s="4" t="e">
        <f t="shared" si="388"/>
        <v>#NAME?</v>
      </c>
      <c r="Q1448" s="6" t="e" cm="1">
        <f t="array" ref="Q1448">SUM(_xlfn._xlws.FILTER($G$2:$G$2454,_xlfn.MAP($N$2:$N$2454,_xlfn.LAMBDA(_xlpm.x,_xlpm.x=$N1448))))</f>
        <v>#NAME?</v>
      </c>
      <c r="R1448" s="4" t="e">
        <f t="shared" si="389"/>
        <v>#NAME?</v>
      </c>
      <c r="S1448" s="4" t="e">
        <f t="shared" si="390"/>
        <v>#NAME?</v>
      </c>
      <c r="T1448" s="4" t="e">
        <f t="shared" si="391"/>
        <v>#NAME?</v>
      </c>
      <c r="U1448" s="4" t="e">
        <f t="shared" si="392"/>
        <v>#NAME?</v>
      </c>
      <c r="V1448" s="2"/>
      <c r="X1448" s="2"/>
      <c r="AC1448" s="2"/>
      <c r="AD1448" s="2"/>
    </row>
    <row r="1449" spans="1:30">
      <c r="A1449" s="1" t="str">
        <f t="shared" si="379"/>
        <v>-cha- : [kæ]</v>
      </c>
      <c r="B1449" s="1">
        <f t="shared" si="394"/>
        <v>0</v>
      </c>
      <c r="C1449" s="1">
        <f t="shared" si="394"/>
        <v>0</v>
      </c>
      <c r="D1449" s="1">
        <f t="shared" si="394"/>
        <v>0</v>
      </c>
      <c r="E1449" s="7">
        <v>2</v>
      </c>
      <c r="F1449" s="9" t="s">
        <v>110</v>
      </c>
      <c r="G1449" s="3" t="e">
        <f t="shared" si="380"/>
        <v>#NAME?</v>
      </c>
      <c r="H1449" s="4" t="str">
        <f t="shared" si="381"/>
        <v>kæ</v>
      </c>
      <c r="I1449" s="4" t="str">
        <f t="shared" si="382"/>
        <v>cha</v>
      </c>
      <c r="J1449" s="10">
        <f t="shared" si="383"/>
        <v>2</v>
      </c>
      <c r="K1449" s="1">
        <f t="shared" si="384"/>
        <v>3</v>
      </c>
      <c r="L1449" s="10">
        <f t="shared" si="385"/>
        <v>3</v>
      </c>
      <c r="M1449" s="1" t="str">
        <f t="shared" si="386"/>
        <v>-cha-</v>
      </c>
      <c r="N1449" s="1" t="str">
        <f t="shared" si="387"/>
        <v>[kæ]</v>
      </c>
      <c r="O1449" s="3" t="e" cm="1">
        <f t="array" ref="O1449">SUM(_xlfn._xlws.FILTER($G$2:$G$2454,_xlfn.MAP($M$2:$M$2454,_xlfn.LAMBDA(_xlpm.x,_xlpm.x=$M1449))))</f>
        <v>#NAME?</v>
      </c>
      <c r="P1449" s="4" t="e">
        <f t="shared" si="388"/>
        <v>#NAME?</v>
      </c>
      <c r="Q1449" s="6" t="e" cm="1">
        <f t="array" ref="Q1449">SUM(_xlfn._xlws.FILTER($G$2:$G$2454,_xlfn.MAP($N$2:$N$2454,_xlfn.LAMBDA(_xlpm.x,_xlpm.x=$N1449))))</f>
        <v>#NAME?</v>
      </c>
      <c r="R1449" s="4" t="e">
        <f t="shared" si="389"/>
        <v>#NAME?</v>
      </c>
      <c r="S1449" s="4" t="e">
        <f t="shared" si="390"/>
        <v>#NAME?</v>
      </c>
      <c r="T1449" s="4" t="e">
        <f t="shared" si="391"/>
        <v>#NAME?</v>
      </c>
      <c r="U1449" s="4" t="e">
        <f t="shared" si="392"/>
        <v>#NAME?</v>
      </c>
      <c r="V1449" s="2"/>
      <c r="X1449" s="2"/>
      <c r="AC1449" s="2"/>
      <c r="AD1449" s="2"/>
    </row>
    <row r="1450" spans="1:30">
      <c r="A1450" s="1" t="str">
        <f t="shared" si="379"/>
        <v>-mpo- : [mpə]</v>
      </c>
      <c r="B1450" s="1">
        <f t="shared" si="394"/>
        <v>0</v>
      </c>
      <c r="C1450" s="1">
        <f t="shared" si="394"/>
        <v>1</v>
      </c>
      <c r="D1450" s="1">
        <f t="shared" si="394"/>
        <v>0</v>
      </c>
      <c r="E1450" s="7">
        <v>2</v>
      </c>
      <c r="F1450" s="9" t="s">
        <v>1256</v>
      </c>
      <c r="G1450" s="3" t="e">
        <f t="shared" si="380"/>
        <v>#NAME?</v>
      </c>
      <c r="H1450" s="4" t="str">
        <f t="shared" si="381"/>
        <v>mpə</v>
      </c>
      <c r="I1450" s="4" t="str">
        <f t="shared" si="382"/>
        <v>mpo</v>
      </c>
      <c r="J1450" s="10">
        <f t="shared" si="383"/>
        <v>3</v>
      </c>
      <c r="K1450" s="1">
        <f t="shared" si="384"/>
        <v>3</v>
      </c>
      <c r="L1450" s="10">
        <f t="shared" si="385"/>
        <v>3</v>
      </c>
      <c r="M1450" s="1" t="str">
        <f t="shared" si="386"/>
        <v>-mpo-</v>
      </c>
      <c r="N1450" s="1" t="str">
        <f t="shared" si="387"/>
        <v>[mpə]</v>
      </c>
      <c r="O1450" s="3" t="e" cm="1">
        <f t="array" ref="O1450">SUM(_xlfn._xlws.FILTER($G$2:$G$2454,_xlfn.MAP($M$2:$M$2454,_xlfn.LAMBDA(_xlpm.x,_xlpm.x=$M1450))))</f>
        <v>#NAME?</v>
      </c>
      <c r="P1450" s="4" t="e">
        <f t="shared" si="388"/>
        <v>#NAME?</v>
      </c>
      <c r="Q1450" s="6" t="e" cm="1">
        <f t="array" ref="Q1450">SUM(_xlfn._xlws.FILTER($G$2:$G$2454,_xlfn.MAP($N$2:$N$2454,_xlfn.LAMBDA(_xlpm.x,_xlpm.x=$N1450))))</f>
        <v>#NAME?</v>
      </c>
      <c r="R1450" s="4" t="e">
        <f t="shared" si="389"/>
        <v>#NAME?</v>
      </c>
      <c r="S1450" s="4" t="e">
        <f t="shared" si="390"/>
        <v>#NAME?</v>
      </c>
      <c r="T1450" s="4" t="e">
        <f t="shared" si="391"/>
        <v>#NAME?</v>
      </c>
      <c r="U1450" s="4" t="e">
        <f t="shared" si="392"/>
        <v>#NAME?</v>
      </c>
      <c r="V1450" s="2"/>
      <c r="X1450" s="2"/>
      <c r="AC1450" s="2"/>
      <c r="AD1450" s="2"/>
    </row>
    <row r="1451" spans="1:30">
      <c r="A1451" s="1" t="str">
        <f t="shared" si="379"/>
        <v>-tio- : [ʃə]</v>
      </c>
      <c r="B1451" s="1">
        <f t="shared" si="394"/>
        <v>0</v>
      </c>
      <c r="C1451" s="1">
        <f t="shared" si="394"/>
        <v>0</v>
      </c>
      <c r="D1451" s="1">
        <f t="shared" si="394"/>
        <v>0</v>
      </c>
      <c r="E1451" s="7">
        <v>89</v>
      </c>
      <c r="F1451" s="9" t="s">
        <v>352</v>
      </c>
      <c r="G1451" s="3" t="e">
        <f t="shared" si="380"/>
        <v>#NAME?</v>
      </c>
      <c r="H1451" s="4" t="str">
        <f t="shared" si="381"/>
        <v>ʃə</v>
      </c>
      <c r="I1451" s="4" t="str">
        <f t="shared" si="382"/>
        <v>tio</v>
      </c>
      <c r="J1451" s="10">
        <f t="shared" si="383"/>
        <v>2</v>
      </c>
      <c r="K1451" s="1">
        <f t="shared" si="384"/>
        <v>3</v>
      </c>
      <c r="L1451" s="10">
        <f t="shared" si="385"/>
        <v>3</v>
      </c>
      <c r="M1451" s="1" t="str">
        <f t="shared" si="386"/>
        <v>-tio-</v>
      </c>
      <c r="N1451" s="1" t="str">
        <f t="shared" si="387"/>
        <v>[ʃə]</v>
      </c>
      <c r="O1451" s="3" t="e" cm="1">
        <f t="array" ref="O1451">SUM(_xlfn._xlws.FILTER($G$2:$G$2454,_xlfn.MAP($M$2:$M$2454,_xlfn.LAMBDA(_xlpm.x,_xlpm.x=$M1451))))</f>
        <v>#NAME?</v>
      </c>
      <c r="P1451" s="4" t="e">
        <f t="shared" si="388"/>
        <v>#NAME?</v>
      </c>
      <c r="Q1451" s="6" t="e" cm="1">
        <f t="array" ref="Q1451">SUM(_xlfn._xlws.FILTER($G$2:$G$2454,_xlfn.MAP($N$2:$N$2454,_xlfn.LAMBDA(_xlpm.x,_xlpm.x=$N1451))))</f>
        <v>#NAME?</v>
      </c>
      <c r="R1451" s="4" t="e">
        <f t="shared" si="389"/>
        <v>#NAME?</v>
      </c>
      <c r="S1451" s="4" t="e">
        <f t="shared" si="390"/>
        <v>#NAME?</v>
      </c>
      <c r="T1451" s="4" t="e">
        <f t="shared" si="391"/>
        <v>#NAME?</v>
      </c>
      <c r="U1451" s="4" t="e">
        <f t="shared" si="392"/>
        <v>#NAME?</v>
      </c>
      <c r="V1451" s="2"/>
      <c r="X1451" s="2"/>
      <c r="AC1451" s="2"/>
      <c r="AD1451" s="2"/>
    </row>
    <row r="1452" spans="1:30">
      <c r="A1452" s="1" t="str">
        <f t="shared" si="379"/>
        <v>-su- : [sə]</v>
      </c>
      <c r="B1452" s="1">
        <f t="shared" si="394"/>
        <v>0</v>
      </c>
      <c r="C1452" s="1">
        <f t="shared" si="394"/>
        <v>0</v>
      </c>
      <c r="D1452" s="1">
        <f t="shared" si="394"/>
        <v>0</v>
      </c>
      <c r="E1452" s="7">
        <v>16</v>
      </c>
      <c r="F1452" s="9" t="s">
        <v>894</v>
      </c>
      <c r="G1452" s="3" t="e">
        <f t="shared" si="380"/>
        <v>#NAME?</v>
      </c>
      <c r="H1452" s="1" t="str">
        <f t="shared" si="381"/>
        <v>sə</v>
      </c>
      <c r="I1452" s="1" t="str">
        <f t="shared" si="382"/>
        <v>su</v>
      </c>
      <c r="J1452" s="10">
        <f t="shared" si="383"/>
        <v>2</v>
      </c>
      <c r="K1452" s="1">
        <f t="shared" si="384"/>
        <v>2</v>
      </c>
      <c r="L1452" s="10">
        <f t="shared" si="385"/>
        <v>2</v>
      </c>
      <c r="M1452" s="1" t="str">
        <f t="shared" si="386"/>
        <v>-su-</v>
      </c>
      <c r="N1452" s="1" t="str">
        <f t="shared" si="387"/>
        <v>[sə]</v>
      </c>
      <c r="O1452" s="3" t="e" cm="1">
        <f t="array" ref="O1452">SUM(_xlfn._xlws.FILTER($G$2:$G$2454,_xlfn.MAP($M$2:$M$2454,_xlfn.LAMBDA(_xlpm.x,_xlpm.x=$M1452))))</f>
        <v>#NAME?</v>
      </c>
      <c r="P1452" s="4" t="e">
        <f t="shared" si="388"/>
        <v>#NAME?</v>
      </c>
      <c r="Q1452" s="6" t="e" cm="1">
        <f t="array" ref="Q1452">SUM(_xlfn._xlws.FILTER($G$2:$G$2454,_xlfn.MAP($N$2:$N$2454,_xlfn.LAMBDA(_xlpm.x,_xlpm.x=$N1452))))</f>
        <v>#NAME?</v>
      </c>
      <c r="R1452" s="4" t="e">
        <f t="shared" si="389"/>
        <v>#NAME?</v>
      </c>
      <c r="S1452" s="4" t="e">
        <f t="shared" si="390"/>
        <v>#NAME?</v>
      </c>
      <c r="T1452" s="4" t="e">
        <f t="shared" si="391"/>
        <v>#NAME?</v>
      </c>
      <c r="U1452" s="4" t="e">
        <f t="shared" si="392"/>
        <v>#NAME?</v>
      </c>
      <c r="V1452" s="2"/>
      <c r="X1452" s="2"/>
      <c r="AC1452" s="2"/>
      <c r="AD1452" s="2"/>
    </row>
    <row r="1453" spans="1:30">
      <c r="A1453" s="1" t="str">
        <f t="shared" si="379"/>
        <v>-so- : [sə]</v>
      </c>
      <c r="B1453" s="1">
        <f t="shared" si="394"/>
        <v>0</v>
      </c>
      <c r="C1453" s="1">
        <f t="shared" si="394"/>
        <v>0</v>
      </c>
      <c r="D1453" s="1">
        <f t="shared" si="394"/>
        <v>0</v>
      </c>
      <c r="E1453" s="7">
        <v>8</v>
      </c>
      <c r="F1453" s="9" t="s">
        <v>1395</v>
      </c>
      <c r="G1453" s="3" t="e">
        <f t="shared" si="380"/>
        <v>#NAME?</v>
      </c>
      <c r="H1453" s="4" t="str">
        <f t="shared" si="381"/>
        <v>sə</v>
      </c>
      <c r="I1453" s="4" t="str">
        <f t="shared" si="382"/>
        <v>so</v>
      </c>
      <c r="J1453" s="10">
        <f t="shared" si="383"/>
        <v>2</v>
      </c>
      <c r="K1453" s="1">
        <f t="shared" si="384"/>
        <v>2</v>
      </c>
      <c r="L1453" s="10">
        <f t="shared" si="385"/>
        <v>2</v>
      </c>
      <c r="M1453" s="1" t="str">
        <f t="shared" si="386"/>
        <v>-so-</v>
      </c>
      <c r="N1453" s="1" t="str">
        <f t="shared" si="387"/>
        <v>[sə]</v>
      </c>
      <c r="O1453" s="3" t="e" cm="1">
        <f t="array" ref="O1453">SUM(_xlfn._xlws.FILTER($G$2:$G$2454,_xlfn.MAP($M$2:$M$2454,_xlfn.LAMBDA(_xlpm.x,_xlpm.x=$M1453))))</f>
        <v>#NAME?</v>
      </c>
      <c r="P1453" s="4" t="e">
        <f t="shared" si="388"/>
        <v>#NAME?</v>
      </c>
      <c r="Q1453" s="6" t="e" cm="1">
        <f t="array" ref="Q1453">SUM(_xlfn._xlws.FILTER($G$2:$G$2454,_xlfn.MAP($N$2:$N$2454,_xlfn.LAMBDA(_xlpm.x,_xlpm.x=$N1453))))</f>
        <v>#NAME?</v>
      </c>
      <c r="R1453" s="4" t="e">
        <f t="shared" si="389"/>
        <v>#NAME?</v>
      </c>
      <c r="S1453" s="4" t="e">
        <f t="shared" si="390"/>
        <v>#NAME?</v>
      </c>
      <c r="T1453" s="4" t="e">
        <f t="shared" si="391"/>
        <v>#NAME?</v>
      </c>
      <c r="U1453" s="4" t="e">
        <f t="shared" si="392"/>
        <v>#NAME?</v>
      </c>
      <c r="V1453" s="2"/>
      <c r="X1453" s="2"/>
      <c r="AC1453" s="2"/>
      <c r="AD1453" s="2"/>
    </row>
    <row r="1454" spans="1:30">
      <c r="A1454" s="1" t="str">
        <f t="shared" si="379"/>
        <v>-vi- : [və]</v>
      </c>
      <c r="B1454" s="1">
        <f t="shared" si="394"/>
        <v>0</v>
      </c>
      <c r="C1454" s="1">
        <f t="shared" si="394"/>
        <v>0</v>
      </c>
      <c r="D1454" s="1">
        <f t="shared" si="394"/>
        <v>0</v>
      </c>
      <c r="E1454" s="7">
        <v>6</v>
      </c>
      <c r="F1454" s="9" t="s">
        <v>1452</v>
      </c>
      <c r="G1454" s="3" t="e">
        <f t="shared" si="380"/>
        <v>#NAME?</v>
      </c>
      <c r="H1454" s="4" t="str">
        <f t="shared" si="381"/>
        <v>və</v>
      </c>
      <c r="I1454" s="4" t="str">
        <f t="shared" si="382"/>
        <v>vi</v>
      </c>
      <c r="J1454" s="10">
        <f t="shared" si="383"/>
        <v>2</v>
      </c>
      <c r="K1454" s="1">
        <f t="shared" si="384"/>
        <v>2</v>
      </c>
      <c r="L1454" s="10">
        <f t="shared" si="385"/>
        <v>2</v>
      </c>
      <c r="M1454" s="1" t="str">
        <f t="shared" si="386"/>
        <v>-vi-</v>
      </c>
      <c r="N1454" s="1" t="str">
        <f t="shared" si="387"/>
        <v>[və]</v>
      </c>
      <c r="O1454" s="3" t="e" cm="1">
        <f t="array" ref="O1454">SUM(_xlfn._xlws.FILTER($G$2:$G$2454,_xlfn.MAP($M$2:$M$2454,_xlfn.LAMBDA(_xlpm.x,_xlpm.x=$M1454))))</f>
        <v>#NAME?</v>
      </c>
      <c r="P1454" s="4" t="e">
        <f t="shared" si="388"/>
        <v>#NAME?</v>
      </c>
      <c r="Q1454" s="6" t="e" cm="1">
        <f t="array" ref="Q1454">SUM(_xlfn._xlws.FILTER($G$2:$G$2454,_xlfn.MAP($N$2:$N$2454,_xlfn.LAMBDA(_xlpm.x,_xlpm.x=$N1454))))</f>
        <v>#NAME?</v>
      </c>
      <c r="R1454" s="4" t="e">
        <f t="shared" si="389"/>
        <v>#NAME?</v>
      </c>
      <c r="S1454" s="4" t="e">
        <f t="shared" si="390"/>
        <v>#NAME?</v>
      </c>
      <c r="T1454" s="4" t="e">
        <f t="shared" si="391"/>
        <v>#NAME?</v>
      </c>
      <c r="U1454" s="4" t="e">
        <f t="shared" si="392"/>
        <v>#NAME?</v>
      </c>
      <c r="V1454" s="2"/>
      <c r="X1454" s="2"/>
      <c r="AC1454" s="2"/>
      <c r="AD1454" s="2"/>
    </row>
    <row r="1455" spans="1:30">
      <c r="A1455" s="1" t="str">
        <f t="shared" si="379"/>
        <v>-ls- : [lz]</v>
      </c>
      <c r="B1455" s="1">
        <f t="shared" si="394"/>
        <v>0</v>
      </c>
      <c r="C1455" s="1">
        <f t="shared" si="394"/>
        <v>0</v>
      </c>
      <c r="D1455" s="1">
        <f t="shared" si="394"/>
        <v>0</v>
      </c>
      <c r="E1455" s="7">
        <v>17</v>
      </c>
      <c r="F1455" s="9" t="s">
        <v>139</v>
      </c>
      <c r="G1455" s="3" t="e">
        <f t="shared" si="380"/>
        <v>#NAME?</v>
      </c>
      <c r="H1455" s="1" t="str">
        <f t="shared" si="381"/>
        <v>lz</v>
      </c>
      <c r="I1455" s="1" t="str">
        <f t="shared" si="382"/>
        <v>ls</v>
      </c>
      <c r="J1455" s="10">
        <f t="shared" si="383"/>
        <v>2</v>
      </c>
      <c r="K1455" s="1">
        <f t="shared" si="384"/>
        <v>2</v>
      </c>
      <c r="L1455" s="10">
        <f t="shared" si="385"/>
        <v>2</v>
      </c>
      <c r="M1455" s="1" t="str">
        <f t="shared" si="386"/>
        <v>-ls-</v>
      </c>
      <c r="N1455" s="1" t="str">
        <f t="shared" si="387"/>
        <v>[lz]</v>
      </c>
      <c r="O1455" s="3" t="e" cm="1">
        <f t="array" ref="O1455">SUM(_xlfn._xlws.FILTER($G$2:$G$2454,_xlfn.MAP($M$2:$M$2454,_xlfn.LAMBDA(_xlpm.x,_xlpm.x=$M1455))))</f>
        <v>#NAME?</v>
      </c>
      <c r="P1455" s="4" t="e">
        <f t="shared" si="388"/>
        <v>#NAME?</v>
      </c>
      <c r="Q1455" s="6" t="e" cm="1">
        <f t="array" ref="Q1455">SUM(_xlfn._xlws.FILTER($G$2:$G$2454,_xlfn.MAP($N$2:$N$2454,_xlfn.LAMBDA(_xlpm.x,_xlpm.x=$N1455))))</f>
        <v>#NAME?</v>
      </c>
      <c r="R1455" s="4" t="e">
        <f t="shared" si="389"/>
        <v>#NAME?</v>
      </c>
      <c r="S1455" s="4" t="e">
        <f t="shared" si="390"/>
        <v>#NAME?</v>
      </c>
      <c r="T1455" s="4" t="e">
        <f t="shared" si="391"/>
        <v>#NAME?</v>
      </c>
      <c r="U1455" s="4" t="e">
        <f t="shared" si="392"/>
        <v>#NAME?</v>
      </c>
      <c r="V1455" s="2"/>
      <c r="X1455" s="2"/>
      <c r="AC1455" s="2"/>
      <c r="AD1455" s="2"/>
    </row>
    <row r="1456" spans="1:30">
      <c r="A1456" s="1" t="str">
        <f t="shared" si="379"/>
        <v>-re- : [ɹ]</v>
      </c>
      <c r="B1456" s="1">
        <f t="shared" si="394"/>
        <v>1</v>
      </c>
      <c r="C1456" s="1">
        <f t="shared" si="394"/>
        <v>0</v>
      </c>
      <c r="D1456" s="1">
        <f t="shared" si="394"/>
        <v>0</v>
      </c>
      <c r="E1456" s="7">
        <v>48</v>
      </c>
      <c r="F1456" s="9" t="s">
        <v>1028</v>
      </c>
      <c r="G1456" s="3" t="e">
        <f t="shared" si="380"/>
        <v>#NAME?</v>
      </c>
      <c r="H1456" s="4" t="str">
        <f t="shared" si="381"/>
        <v>ɹ</v>
      </c>
      <c r="I1456" s="4" t="str">
        <f t="shared" si="382"/>
        <v>re</v>
      </c>
      <c r="J1456" s="10">
        <f t="shared" si="383"/>
        <v>1</v>
      </c>
      <c r="K1456" s="1">
        <f t="shared" si="384"/>
        <v>2</v>
      </c>
      <c r="L1456" s="10">
        <f t="shared" si="385"/>
        <v>2</v>
      </c>
      <c r="M1456" s="1" t="str">
        <f t="shared" si="386"/>
        <v>-re-</v>
      </c>
      <c r="N1456" s="1" t="str">
        <f t="shared" si="387"/>
        <v>[ɹ]</v>
      </c>
      <c r="O1456" s="3" t="e" cm="1">
        <f t="array" ref="O1456">SUM(_xlfn._xlws.FILTER($G$2:$G$2454,_xlfn.MAP($M$2:$M$2454,_xlfn.LAMBDA(_xlpm.x,_xlpm.x=$M1456))))</f>
        <v>#NAME?</v>
      </c>
      <c r="P1456" s="4" t="e">
        <f t="shared" si="388"/>
        <v>#NAME?</v>
      </c>
      <c r="Q1456" s="6" t="e" cm="1">
        <f t="array" ref="Q1456">SUM(_xlfn._xlws.FILTER($G$2:$G$2454,_xlfn.MAP($N$2:$N$2454,_xlfn.LAMBDA(_xlpm.x,_xlpm.x=$N1456))))</f>
        <v>#NAME?</v>
      </c>
      <c r="R1456" s="4" t="e">
        <f t="shared" si="389"/>
        <v>#NAME?</v>
      </c>
      <c r="S1456" s="4" t="e">
        <f t="shared" si="390"/>
        <v>#NAME?</v>
      </c>
      <c r="T1456" s="4" t="e">
        <f t="shared" si="391"/>
        <v>#NAME?</v>
      </c>
      <c r="U1456" s="4" t="e">
        <f t="shared" si="392"/>
        <v>#NAME?</v>
      </c>
      <c r="V1456" s="2"/>
      <c r="X1456" s="2"/>
      <c r="AC1456" s="2"/>
      <c r="AD1456" s="2"/>
    </row>
    <row r="1457" spans="1:30">
      <c r="A1457" s="1" t="str">
        <f t="shared" si="379"/>
        <v>-we- : [wɛ]</v>
      </c>
      <c r="B1457" s="1">
        <f t="shared" si="394"/>
        <v>0</v>
      </c>
      <c r="C1457" s="1">
        <f t="shared" si="394"/>
        <v>0</v>
      </c>
      <c r="D1457" s="1">
        <f t="shared" si="394"/>
        <v>0</v>
      </c>
      <c r="E1457" s="7">
        <v>10</v>
      </c>
      <c r="F1457" s="9" t="s">
        <v>637</v>
      </c>
      <c r="G1457" s="3" t="e">
        <f t="shared" si="380"/>
        <v>#NAME?</v>
      </c>
      <c r="H1457" s="4" t="str">
        <f t="shared" si="381"/>
        <v>wɛ</v>
      </c>
      <c r="I1457" s="4" t="str">
        <f t="shared" si="382"/>
        <v>we</v>
      </c>
      <c r="J1457" s="10">
        <f t="shared" si="383"/>
        <v>2</v>
      </c>
      <c r="K1457" s="1">
        <f t="shared" si="384"/>
        <v>2</v>
      </c>
      <c r="L1457" s="10">
        <f t="shared" si="385"/>
        <v>2</v>
      </c>
      <c r="M1457" s="1" t="str">
        <f t="shared" si="386"/>
        <v>-we-</v>
      </c>
      <c r="N1457" s="1" t="str">
        <f t="shared" si="387"/>
        <v>[wɛ]</v>
      </c>
      <c r="O1457" s="3" t="e" cm="1">
        <f t="array" ref="O1457">SUM(_xlfn._xlws.FILTER($G$2:$G$2454,_xlfn.MAP($M$2:$M$2454,_xlfn.LAMBDA(_xlpm.x,_xlpm.x=$M1457))))</f>
        <v>#NAME?</v>
      </c>
      <c r="P1457" s="4" t="e">
        <f t="shared" si="388"/>
        <v>#NAME?</v>
      </c>
      <c r="Q1457" s="6" t="e" cm="1">
        <f t="array" ref="Q1457">SUM(_xlfn._xlws.FILTER($G$2:$G$2454,_xlfn.MAP($N$2:$N$2454,_xlfn.LAMBDA(_xlpm.x,_xlpm.x=$N1457))))</f>
        <v>#NAME?</v>
      </c>
      <c r="R1457" s="4" t="e">
        <f t="shared" si="389"/>
        <v>#NAME?</v>
      </c>
      <c r="S1457" s="4" t="e">
        <f t="shared" si="390"/>
        <v>#NAME?</v>
      </c>
      <c r="T1457" s="4" t="e">
        <f t="shared" si="391"/>
        <v>#NAME?</v>
      </c>
      <c r="U1457" s="4" t="e">
        <f t="shared" si="392"/>
        <v>#NAME?</v>
      </c>
      <c r="V1457" s="2"/>
      <c r="X1457" s="2"/>
      <c r="AC1457" s="2"/>
      <c r="AD1457" s="2"/>
    </row>
    <row r="1458" spans="1:30">
      <c r="A1458" s="1" t="str">
        <f t="shared" si="379"/>
        <v>-whi- : [wɪ]</v>
      </c>
      <c r="B1458" s="1">
        <f t="shared" si="394"/>
        <v>0</v>
      </c>
      <c r="C1458" s="1">
        <f t="shared" si="394"/>
        <v>0</v>
      </c>
      <c r="D1458" s="1">
        <f t="shared" si="394"/>
        <v>0</v>
      </c>
      <c r="E1458" s="7">
        <v>7</v>
      </c>
      <c r="F1458" s="9" t="s">
        <v>903</v>
      </c>
      <c r="G1458" s="3" t="e">
        <f t="shared" si="380"/>
        <v>#NAME?</v>
      </c>
      <c r="H1458" s="4" t="str">
        <f t="shared" si="381"/>
        <v>wɪ</v>
      </c>
      <c r="I1458" s="4" t="str">
        <f t="shared" si="382"/>
        <v>whi</v>
      </c>
      <c r="J1458" s="10">
        <f t="shared" si="383"/>
        <v>2</v>
      </c>
      <c r="K1458" s="1">
        <f t="shared" si="384"/>
        <v>3</v>
      </c>
      <c r="L1458" s="10">
        <f t="shared" si="385"/>
        <v>3</v>
      </c>
      <c r="M1458" s="1" t="str">
        <f t="shared" si="386"/>
        <v>-whi-</v>
      </c>
      <c r="N1458" s="1" t="str">
        <f t="shared" si="387"/>
        <v>[wɪ]</v>
      </c>
      <c r="O1458" s="3" t="e" cm="1">
        <f t="array" ref="O1458">SUM(_xlfn._xlws.FILTER($G$2:$G$2454,_xlfn.MAP($M$2:$M$2454,_xlfn.LAMBDA(_xlpm.x,_xlpm.x=$M1458))))</f>
        <v>#NAME?</v>
      </c>
      <c r="P1458" s="4" t="e">
        <f t="shared" si="388"/>
        <v>#NAME?</v>
      </c>
      <c r="Q1458" s="6" t="e" cm="1">
        <f t="array" ref="Q1458">SUM(_xlfn._xlws.FILTER($G$2:$G$2454,_xlfn.MAP($N$2:$N$2454,_xlfn.LAMBDA(_xlpm.x,_xlpm.x=$N1458))))</f>
        <v>#NAME?</v>
      </c>
      <c r="R1458" s="4" t="e">
        <f t="shared" si="389"/>
        <v>#NAME?</v>
      </c>
      <c r="S1458" s="4" t="e">
        <f t="shared" si="390"/>
        <v>#NAME?</v>
      </c>
      <c r="T1458" s="4" t="e">
        <f t="shared" si="391"/>
        <v>#NAME?</v>
      </c>
      <c r="U1458" s="4" t="e">
        <f t="shared" si="392"/>
        <v>#NAME?</v>
      </c>
      <c r="V1458" s="2"/>
      <c r="X1458" s="2"/>
      <c r="AC1458" s="2"/>
      <c r="AD1458" s="2"/>
    </row>
    <row r="1459" spans="1:30">
      <c r="A1459" s="1" t="str">
        <f t="shared" si="379"/>
        <v>-we- : [wɪ]</v>
      </c>
      <c r="B1459" s="1">
        <f t="shared" si="394"/>
        <v>0</v>
      </c>
      <c r="C1459" s="1">
        <f t="shared" si="394"/>
        <v>0</v>
      </c>
      <c r="D1459" s="1">
        <f t="shared" si="394"/>
        <v>0</v>
      </c>
      <c r="E1459" s="7">
        <v>1</v>
      </c>
      <c r="F1459" s="9" t="s">
        <v>2292</v>
      </c>
      <c r="G1459" s="3" t="e">
        <f t="shared" si="380"/>
        <v>#NAME?</v>
      </c>
      <c r="H1459" s="4" t="str">
        <f t="shared" si="381"/>
        <v>wɪ</v>
      </c>
      <c r="I1459" s="4" t="str">
        <f t="shared" si="382"/>
        <v>we</v>
      </c>
      <c r="J1459" s="10">
        <f t="shared" si="383"/>
        <v>2</v>
      </c>
      <c r="K1459" s="1">
        <f t="shared" si="384"/>
        <v>2</v>
      </c>
      <c r="L1459" s="10">
        <f t="shared" si="385"/>
        <v>2</v>
      </c>
      <c r="M1459" s="1" t="str">
        <f t="shared" si="386"/>
        <v>-we-</v>
      </c>
      <c r="N1459" s="1" t="str">
        <f t="shared" si="387"/>
        <v>[wɪ]</v>
      </c>
      <c r="O1459" s="3" t="e" cm="1">
        <f t="array" ref="O1459">SUM(_xlfn._xlws.FILTER($G$2:$G$2454,_xlfn.MAP($M$2:$M$2454,_xlfn.LAMBDA(_xlpm.x,_xlpm.x=$M1459))))</f>
        <v>#NAME?</v>
      </c>
      <c r="P1459" s="4" t="e">
        <f t="shared" si="388"/>
        <v>#NAME?</v>
      </c>
      <c r="Q1459" s="6" t="e" cm="1">
        <f t="array" ref="Q1459">SUM(_xlfn._xlws.FILTER($G$2:$G$2454,_xlfn.MAP($N$2:$N$2454,_xlfn.LAMBDA(_xlpm.x,_xlpm.x=$N1459))))</f>
        <v>#NAME?</v>
      </c>
      <c r="R1459" s="4" t="e">
        <f t="shared" si="389"/>
        <v>#NAME?</v>
      </c>
      <c r="S1459" s="4" t="e">
        <f t="shared" si="390"/>
        <v>#NAME?</v>
      </c>
      <c r="T1459" s="4" t="e">
        <f t="shared" si="391"/>
        <v>#NAME?</v>
      </c>
      <c r="U1459" s="4" t="e">
        <f t="shared" si="392"/>
        <v>#NAME?</v>
      </c>
      <c r="V1459" s="2"/>
      <c r="X1459" s="2"/>
      <c r="AC1459" s="2"/>
      <c r="AD1459" s="2"/>
    </row>
    <row r="1460" spans="1:30">
      <c r="A1460" s="1" t="str">
        <f t="shared" si="379"/>
        <v>-cou- : [kɔ]</v>
      </c>
      <c r="B1460" s="1">
        <f t="shared" si="394"/>
        <v>0</v>
      </c>
      <c r="C1460" s="1">
        <f t="shared" si="394"/>
        <v>0</v>
      </c>
      <c r="D1460" s="1">
        <f t="shared" si="394"/>
        <v>0</v>
      </c>
      <c r="E1460" s="7">
        <v>2</v>
      </c>
      <c r="F1460" s="9" t="s">
        <v>1570</v>
      </c>
      <c r="G1460" s="3" t="e">
        <f t="shared" si="380"/>
        <v>#NAME?</v>
      </c>
      <c r="H1460" s="4" t="str">
        <f t="shared" si="381"/>
        <v>kɔ</v>
      </c>
      <c r="I1460" s="4" t="str">
        <f t="shared" si="382"/>
        <v>cou</v>
      </c>
      <c r="J1460" s="10">
        <f t="shared" si="383"/>
        <v>2</v>
      </c>
      <c r="K1460" s="1">
        <f t="shared" si="384"/>
        <v>3</v>
      </c>
      <c r="L1460" s="10">
        <f t="shared" si="385"/>
        <v>3</v>
      </c>
      <c r="M1460" s="1" t="str">
        <f t="shared" si="386"/>
        <v>-cou-</v>
      </c>
      <c r="N1460" s="1" t="str">
        <f t="shared" si="387"/>
        <v>[kɔ]</v>
      </c>
      <c r="O1460" s="3" t="e" cm="1">
        <f t="array" ref="O1460">SUM(_xlfn._xlws.FILTER($G$2:$G$2454,_xlfn.MAP($M$2:$M$2454,_xlfn.LAMBDA(_xlpm.x,_xlpm.x=$M1460))))</f>
        <v>#NAME?</v>
      </c>
      <c r="P1460" s="4" t="e">
        <f t="shared" si="388"/>
        <v>#NAME?</v>
      </c>
      <c r="Q1460" s="6" t="e" cm="1">
        <f t="array" ref="Q1460">SUM(_xlfn._xlws.FILTER($G$2:$G$2454,_xlfn.MAP($N$2:$N$2454,_xlfn.LAMBDA(_xlpm.x,_xlpm.x=$N1460))))</f>
        <v>#NAME?</v>
      </c>
      <c r="R1460" s="4" t="e">
        <f t="shared" si="389"/>
        <v>#NAME?</v>
      </c>
      <c r="S1460" s="4" t="e">
        <f t="shared" si="390"/>
        <v>#NAME?</v>
      </c>
      <c r="T1460" s="4" t="e">
        <f t="shared" si="391"/>
        <v>#NAME?</v>
      </c>
      <c r="U1460" s="4" t="e">
        <f t="shared" si="392"/>
        <v>#NAME?</v>
      </c>
      <c r="V1460" s="2"/>
      <c r="X1460" s="2"/>
      <c r="AC1460" s="2"/>
      <c r="AD1460" s="2"/>
    </row>
    <row r="1461" spans="1:30">
      <c r="A1461" s="1" t="str">
        <f t="shared" si="379"/>
        <v>-rly- : [ɹlɪ]</v>
      </c>
      <c r="B1461" s="1">
        <f t="shared" si="394"/>
        <v>1</v>
      </c>
      <c r="C1461" s="1">
        <f t="shared" si="394"/>
        <v>0</v>
      </c>
      <c r="D1461" s="1">
        <f t="shared" si="394"/>
        <v>0</v>
      </c>
      <c r="E1461" s="7">
        <v>7</v>
      </c>
      <c r="F1461" s="9" t="s">
        <v>408</v>
      </c>
      <c r="G1461" s="3" t="e">
        <f t="shared" si="380"/>
        <v>#NAME?</v>
      </c>
      <c r="H1461" s="1" t="str">
        <f t="shared" si="381"/>
        <v>ɹlɪ</v>
      </c>
      <c r="I1461" s="1" t="str">
        <f t="shared" si="382"/>
        <v>rly</v>
      </c>
      <c r="J1461" s="10">
        <f t="shared" si="383"/>
        <v>3</v>
      </c>
      <c r="K1461" s="1">
        <f t="shared" si="384"/>
        <v>3</v>
      </c>
      <c r="L1461" s="10">
        <f t="shared" si="385"/>
        <v>3</v>
      </c>
      <c r="M1461" s="1" t="str">
        <f t="shared" si="386"/>
        <v>-rly-</v>
      </c>
      <c r="N1461" s="1" t="str">
        <f t="shared" si="387"/>
        <v>[ɹlɪ]</v>
      </c>
      <c r="O1461" s="3" t="e" cm="1">
        <f t="array" ref="O1461">SUM(_xlfn._xlws.FILTER($G$2:$G$2454,_xlfn.MAP($M$2:$M$2454,_xlfn.LAMBDA(_xlpm.x,_xlpm.x=$M1461))))</f>
        <v>#NAME?</v>
      </c>
      <c r="P1461" s="4" t="e">
        <f t="shared" si="388"/>
        <v>#NAME?</v>
      </c>
      <c r="Q1461" s="6" t="e" cm="1">
        <f t="array" ref="Q1461">SUM(_xlfn._xlws.FILTER($G$2:$G$2454,_xlfn.MAP($N$2:$N$2454,_xlfn.LAMBDA(_xlpm.x,_xlpm.x=$N1461))))</f>
        <v>#NAME?</v>
      </c>
      <c r="R1461" s="4" t="e">
        <f t="shared" si="389"/>
        <v>#NAME?</v>
      </c>
      <c r="S1461" s="4" t="e">
        <f t="shared" si="390"/>
        <v>#NAME?</v>
      </c>
      <c r="T1461" s="4" t="e">
        <f t="shared" si="391"/>
        <v>#NAME?</v>
      </c>
      <c r="U1461" s="4" t="e">
        <f t="shared" si="392"/>
        <v>#NAME?</v>
      </c>
      <c r="V1461" s="2"/>
      <c r="X1461" s="2"/>
      <c r="AC1461" s="2"/>
      <c r="AD1461" s="2"/>
    </row>
    <row r="1462" spans="1:30">
      <c r="A1462" s="1" t="str">
        <f t="shared" si="379"/>
        <v>-ti- : [tɪ]</v>
      </c>
      <c r="B1462" s="1">
        <f t="shared" ref="B1462:D1481" si="395">_xlfn.LET(_xlpm.d,$F1462,_xlpm.k,_xlfn.CONCAT(LEFT(TRIM(B$1),1),"*"),COUNTIF(_xlpm.d,_xlpm.k))</f>
        <v>0</v>
      </c>
      <c r="C1462" s="1">
        <f t="shared" si="395"/>
        <v>0</v>
      </c>
      <c r="D1462" s="1">
        <f t="shared" si="395"/>
        <v>0</v>
      </c>
      <c r="E1462" s="7">
        <v>38</v>
      </c>
      <c r="F1462" s="9" t="s">
        <v>443</v>
      </c>
      <c r="G1462" s="3" t="e">
        <f t="shared" si="380"/>
        <v>#NAME?</v>
      </c>
      <c r="H1462" s="4" t="str">
        <f t="shared" si="381"/>
        <v>tɪ</v>
      </c>
      <c r="I1462" s="4" t="str">
        <f t="shared" si="382"/>
        <v>ti</v>
      </c>
      <c r="J1462" s="10">
        <f t="shared" si="383"/>
        <v>2</v>
      </c>
      <c r="K1462" s="1">
        <f t="shared" si="384"/>
        <v>2</v>
      </c>
      <c r="L1462" s="10">
        <f t="shared" si="385"/>
        <v>2</v>
      </c>
      <c r="M1462" s="1" t="str">
        <f t="shared" si="386"/>
        <v>-ti-</v>
      </c>
      <c r="N1462" s="1" t="str">
        <f t="shared" si="387"/>
        <v>[tɪ]</v>
      </c>
      <c r="O1462" s="3" t="e" cm="1">
        <f t="array" ref="O1462">SUM(_xlfn._xlws.FILTER($G$2:$G$2454,_xlfn.MAP($M$2:$M$2454,_xlfn.LAMBDA(_xlpm.x,_xlpm.x=$M1462))))</f>
        <v>#NAME?</v>
      </c>
      <c r="P1462" s="4" t="e">
        <f t="shared" si="388"/>
        <v>#NAME?</v>
      </c>
      <c r="Q1462" s="6" t="e" cm="1">
        <f t="array" ref="Q1462">SUM(_xlfn._xlws.FILTER($G$2:$G$2454,_xlfn.MAP($N$2:$N$2454,_xlfn.LAMBDA(_xlpm.x,_xlpm.x=$N1462))))</f>
        <v>#NAME?</v>
      </c>
      <c r="R1462" s="4" t="e">
        <f t="shared" si="389"/>
        <v>#NAME?</v>
      </c>
      <c r="S1462" s="4" t="e">
        <f t="shared" si="390"/>
        <v>#NAME?</v>
      </c>
      <c r="T1462" s="4" t="e">
        <f t="shared" si="391"/>
        <v>#NAME?</v>
      </c>
      <c r="U1462" s="4" t="e">
        <f t="shared" si="392"/>
        <v>#NAME?</v>
      </c>
      <c r="V1462" s="2"/>
      <c r="X1462" s="2"/>
      <c r="AC1462" s="2"/>
      <c r="AD1462" s="2"/>
    </row>
    <row r="1463" spans="1:30">
      <c r="A1463" s="1" t="str">
        <f t="shared" si="379"/>
        <v>-mo- : [mə]</v>
      </c>
      <c r="B1463" s="1">
        <f t="shared" si="395"/>
        <v>0</v>
      </c>
      <c r="C1463" s="1">
        <f t="shared" si="395"/>
        <v>1</v>
      </c>
      <c r="D1463" s="1">
        <f t="shared" si="395"/>
        <v>0</v>
      </c>
      <c r="E1463" s="7">
        <v>4</v>
      </c>
      <c r="F1463" s="9" t="s">
        <v>1636</v>
      </c>
      <c r="G1463" s="3" t="e">
        <f t="shared" si="380"/>
        <v>#NAME?</v>
      </c>
      <c r="H1463" s="4" t="str">
        <f t="shared" si="381"/>
        <v>mə</v>
      </c>
      <c r="I1463" s="4" t="str">
        <f t="shared" si="382"/>
        <v>mo</v>
      </c>
      <c r="J1463" s="10">
        <f t="shared" si="383"/>
        <v>2</v>
      </c>
      <c r="K1463" s="1">
        <f t="shared" si="384"/>
        <v>2</v>
      </c>
      <c r="L1463" s="10">
        <f t="shared" si="385"/>
        <v>2</v>
      </c>
      <c r="M1463" s="1" t="str">
        <f t="shared" si="386"/>
        <v>-mo-</v>
      </c>
      <c r="N1463" s="1" t="str">
        <f t="shared" si="387"/>
        <v>[mə]</v>
      </c>
      <c r="O1463" s="3" t="e" cm="1">
        <f t="array" ref="O1463">SUM(_xlfn._xlws.FILTER($G$2:$G$2454,_xlfn.MAP($M$2:$M$2454,_xlfn.LAMBDA(_xlpm.x,_xlpm.x=$M1463))))</f>
        <v>#NAME?</v>
      </c>
      <c r="P1463" s="4" t="e">
        <f t="shared" si="388"/>
        <v>#NAME?</v>
      </c>
      <c r="Q1463" s="6" t="e" cm="1">
        <f t="array" ref="Q1463">SUM(_xlfn._xlws.FILTER($G$2:$G$2454,_xlfn.MAP($N$2:$N$2454,_xlfn.LAMBDA(_xlpm.x,_xlpm.x=$N1463))))</f>
        <v>#NAME?</v>
      </c>
      <c r="R1463" s="4" t="e">
        <f t="shared" si="389"/>
        <v>#NAME?</v>
      </c>
      <c r="S1463" s="4" t="e">
        <f t="shared" si="390"/>
        <v>#NAME?</v>
      </c>
      <c r="T1463" s="4" t="e">
        <f t="shared" si="391"/>
        <v>#NAME?</v>
      </c>
      <c r="U1463" s="4" t="e">
        <f t="shared" si="392"/>
        <v>#NAME?</v>
      </c>
      <c r="V1463" s="2"/>
      <c r="X1463" s="2"/>
      <c r="AC1463" s="2"/>
      <c r="AD1463" s="2"/>
    </row>
    <row r="1464" spans="1:30">
      <c r="A1464" s="1" t="str">
        <f t="shared" si="379"/>
        <v>-sio- : [ʒə]</v>
      </c>
      <c r="B1464" s="1">
        <f t="shared" si="395"/>
        <v>0</v>
      </c>
      <c r="C1464" s="1">
        <f t="shared" si="395"/>
        <v>0</v>
      </c>
      <c r="D1464" s="1">
        <f t="shared" si="395"/>
        <v>0</v>
      </c>
      <c r="E1464" s="7">
        <v>12</v>
      </c>
      <c r="F1464" s="9" t="s">
        <v>388</v>
      </c>
      <c r="G1464" s="3" t="e">
        <f t="shared" si="380"/>
        <v>#NAME?</v>
      </c>
      <c r="H1464" s="1" t="str">
        <f t="shared" si="381"/>
        <v>ʒə</v>
      </c>
      <c r="I1464" s="1" t="str">
        <f t="shared" si="382"/>
        <v>sio</v>
      </c>
      <c r="J1464" s="10">
        <f t="shared" si="383"/>
        <v>2</v>
      </c>
      <c r="K1464" s="1">
        <f t="shared" si="384"/>
        <v>3</v>
      </c>
      <c r="L1464" s="10">
        <f t="shared" si="385"/>
        <v>3</v>
      </c>
      <c r="M1464" s="1" t="str">
        <f t="shared" si="386"/>
        <v>-sio-</v>
      </c>
      <c r="N1464" s="1" t="str">
        <f t="shared" si="387"/>
        <v>[ʒə]</v>
      </c>
      <c r="O1464" s="3" t="e" cm="1">
        <f t="array" ref="O1464">SUM(_xlfn._xlws.FILTER($G$2:$G$2454,_xlfn.MAP($M$2:$M$2454,_xlfn.LAMBDA(_xlpm.x,_xlpm.x=$M1464))))</f>
        <v>#NAME?</v>
      </c>
      <c r="P1464" s="4" t="e">
        <f t="shared" si="388"/>
        <v>#NAME?</v>
      </c>
      <c r="Q1464" s="6" t="e" cm="1">
        <f t="array" ref="Q1464">SUM(_xlfn._xlws.FILTER($G$2:$G$2454,_xlfn.MAP($N$2:$N$2454,_xlfn.LAMBDA(_xlpm.x,_xlpm.x=$N1464))))</f>
        <v>#NAME?</v>
      </c>
      <c r="R1464" s="4" t="e">
        <f t="shared" si="389"/>
        <v>#NAME?</v>
      </c>
      <c r="S1464" s="4" t="e">
        <f t="shared" si="390"/>
        <v>#NAME?</v>
      </c>
      <c r="T1464" s="4" t="e">
        <f t="shared" si="391"/>
        <v>#NAME?</v>
      </c>
      <c r="U1464" s="4" t="e">
        <f t="shared" si="392"/>
        <v>#NAME?</v>
      </c>
      <c r="V1464" s="2"/>
      <c r="X1464" s="2"/>
      <c r="AC1464" s="2"/>
      <c r="AD1464" s="2"/>
    </row>
    <row r="1465" spans="1:30">
      <c r="A1465" s="1" t="str">
        <f t="shared" si="379"/>
        <v>-ni- : [nə]</v>
      </c>
      <c r="B1465" s="1">
        <f t="shared" si="395"/>
        <v>0</v>
      </c>
      <c r="C1465" s="1">
        <f t="shared" si="395"/>
        <v>0</v>
      </c>
      <c r="D1465" s="1">
        <f t="shared" si="395"/>
        <v>1</v>
      </c>
      <c r="E1465" s="7">
        <v>13</v>
      </c>
      <c r="F1465" s="9" t="s">
        <v>1156</v>
      </c>
      <c r="G1465" s="3" t="e">
        <f t="shared" si="380"/>
        <v>#NAME?</v>
      </c>
      <c r="H1465" s="4" t="str">
        <f t="shared" si="381"/>
        <v>nə</v>
      </c>
      <c r="I1465" s="4" t="str">
        <f t="shared" si="382"/>
        <v>ni</v>
      </c>
      <c r="J1465" s="10">
        <f t="shared" si="383"/>
        <v>2</v>
      </c>
      <c r="K1465" s="1">
        <f t="shared" si="384"/>
        <v>2</v>
      </c>
      <c r="L1465" s="10">
        <f t="shared" si="385"/>
        <v>2</v>
      </c>
      <c r="M1465" s="1" t="str">
        <f t="shared" si="386"/>
        <v>-ni-</v>
      </c>
      <c r="N1465" s="1" t="str">
        <f t="shared" si="387"/>
        <v>[nə]</v>
      </c>
      <c r="O1465" s="3" t="e" cm="1">
        <f t="array" ref="O1465">SUM(_xlfn._xlws.FILTER($G$2:$G$2454,_xlfn.MAP($M$2:$M$2454,_xlfn.LAMBDA(_xlpm.x,_xlpm.x=$M1465))))</f>
        <v>#NAME?</v>
      </c>
      <c r="P1465" s="4" t="e">
        <f t="shared" si="388"/>
        <v>#NAME?</v>
      </c>
      <c r="Q1465" s="6" t="e" cm="1">
        <f t="array" ref="Q1465">SUM(_xlfn._xlws.FILTER($G$2:$G$2454,_xlfn.MAP($N$2:$N$2454,_xlfn.LAMBDA(_xlpm.x,_xlpm.x=$N1465))))</f>
        <v>#NAME?</v>
      </c>
      <c r="R1465" s="4" t="e">
        <f t="shared" si="389"/>
        <v>#NAME?</v>
      </c>
      <c r="S1465" s="4" t="e">
        <f t="shared" si="390"/>
        <v>#NAME?</v>
      </c>
      <c r="T1465" s="4" t="e">
        <f t="shared" si="391"/>
        <v>#NAME?</v>
      </c>
      <c r="U1465" s="4" t="e">
        <f t="shared" si="392"/>
        <v>#NAME?</v>
      </c>
      <c r="V1465" s="2"/>
      <c r="X1465" s="2"/>
      <c r="AC1465" s="2"/>
      <c r="AD1465" s="2"/>
    </row>
    <row r="1466" spans="1:30">
      <c r="A1466" s="1" t="str">
        <f t="shared" si="379"/>
        <v>-fre- : [fɹɛ]</v>
      </c>
      <c r="B1466" s="1">
        <f t="shared" si="395"/>
        <v>0</v>
      </c>
      <c r="C1466" s="1">
        <f t="shared" si="395"/>
        <v>0</v>
      </c>
      <c r="D1466" s="1">
        <f t="shared" si="395"/>
        <v>0</v>
      </c>
      <c r="E1466" s="7">
        <v>3</v>
      </c>
      <c r="F1466" s="9" t="s">
        <v>898</v>
      </c>
      <c r="G1466" s="3" t="e">
        <f t="shared" si="380"/>
        <v>#NAME?</v>
      </c>
      <c r="H1466" s="4" t="str">
        <f t="shared" si="381"/>
        <v>fɹɛ</v>
      </c>
      <c r="I1466" s="4" t="str">
        <f t="shared" si="382"/>
        <v>fre</v>
      </c>
      <c r="J1466" s="10">
        <f t="shared" si="383"/>
        <v>3</v>
      </c>
      <c r="K1466" s="1">
        <f t="shared" si="384"/>
        <v>3</v>
      </c>
      <c r="L1466" s="10">
        <f t="shared" si="385"/>
        <v>3</v>
      </c>
      <c r="M1466" s="1" t="str">
        <f t="shared" si="386"/>
        <v>-fre-</v>
      </c>
      <c r="N1466" s="1" t="str">
        <f t="shared" si="387"/>
        <v>[fɹɛ]</v>
      </c>
      <c r="O1466" s="3" t="e" cm="1">
        <f t="array" ref="O1466">SUM(_xlfn._xlws.FILTER($G$2:$G$2454,_xlfn.MAP($M$2:$M$2454,_xlfn.LAMBDA(_xlpm.x,_xlpm.x=$M1466))))</f>
        <v>#NAME?</v>
      </c>
      <c r="P1466" s="4" t="e">
        <f t="shared" si="388"/>
        <v>#NAME?</v>
      </c>
      <c r="Q1466" s="6" t="e" cm="1">
        <f t="array" ref="Q1466">SUM(_xlfn._xlws.FILTER($G$2:$G$2454,_xlfn.MAP($N$2:$N$2454,_xlfn.LAMBDA(_xlpm.x,_xlpm.x=$N1466))))</f>
        <v>#NAME?</v>
      </c>
      <c r="R1466" s="4" t="e">
        <f t="shared" si="389"/>
        <v>#NAME?</v>
      </c>
      <c r="S1466" s="4" t="e">
        <f t="shared" si="390"/>
        <v>#NAME?</v>
      </c>
      <c r="T1466" s="4" t="e">
        <f t="shared" si="391"/>
        <v>#NAME?</v>
      </c>
      <c r="U1466" s="4" t="e">
        <f t="shared" si="392"/>
        <v>#NAME?</v>
      </c>
      <c r="V1466" s="2"/>
      <c r="X1466" s="2"/>
      <c r="AC1466" s="2"/>
      <c r="AD1466" s="2"/>
    </row>
    <row r="1467" spans="1:30">
      <c r="A1467" s="1" t="str">
        <f t="shared" si="379"/>
        <v>-pho- : [foʊ]</v>
      </c>
      <c r="B1467" s="1">
        <f t="shared" si="395"/>
        <v>0</v>
      </c>
      <c r="C1467" s="1">
        <f t="shared" si="395"/>
        <v>0</v>
      </c>
      <c r="D1467" s="1">
        <f t="shared" si="395"/>
        <v>0</v>
      </c>
      <c r="E1467" s="7">
        <v>4</v>
      </c>
      <c r="F1467" s="9" t="s">
        <v>597</v>
      </c>
      <c r="G1467" s="3" t="e">
        <f t="shared" si="380"/>
        <v>#NAME?</v>
      </c>
      <c r="H1467" s="1" t="str">
        <f t="shared" si="381"/>
        <v>foʊ</v>
      </c>
      <c r="I1467" s="1" t="str">
        <f t="shared" si="382"/>
        <v>pho</v>
      </c>
      <c r="J1467" s="10">
        <f t="shared" si="383"/>
        <v>3</v>
      </c>
      <c r="K1467" s="1">
        <f t="shared" si="384"/>
        <v>3</v>
      </c>
      <c r="L1467" s="10">
        <f t="shared" si="385"/>
        <v>3</v>
      </c>
      <c r="M1467" s="1" t="str">
        <f t="shared" si="386"/>
        <v>-pho-</v>
      </c>
      <c r="N1467" s="1" t="str">
        <f t="shared" si="387"/>
        <v>[foʊ]</v>
      </c>
      <c r="O1467" s="3" t="e" cm="1">
        <f t="array" ref="O1467">SUM(_xlfn._xlws.FILTER($G$2:$G$2454,_xlfn.MAP($M$2:$M$2454,_xlfn.LAMBDA(_xlpm.x,_xlpm.x=$M1467))))</f>
        <v>#NAME?</v>
      </c>
      <c r="P1467" s="4" t="e">
        <f t="shared" si="388"/>
        <v>#NAME?</v>
      </c>
      <c r="Q1467" s="6" t="e" cm="1">
        <f t="array" ref="Q1467">SUM(_xlfn._xlws.FILTER($G$2:$G$2454,_xlfn.MAP($N$2:$N$2454,_xlfn.LAMBDA(_xlpm.x,_xlpm.x=$N1467))))</f>
        <v>#NAME?</v>
      </c>
      <c r="R1467" s="4" t="e">
        <f t="shared" si="389"/>
        <v>#NAME?</v>
      </c>
      <c r="S1467" s="4" t="e">
        <f t="shared" si="390"/>
        <v>#NAME?</v>
      </c>
      <c r="T1467" s="4" t="e">
        <f t="shared" si="391"/>
        <v>#NAME?</v>
      </c>
      <c r="U1467" s="4" t="e">
        <f t="shared" si="392"/>
        <v>#NAME?</v>
      </c>
      <c r="V1467" s="2"/>
      <c r="X1467" s="2"/>
      <c r="AC1467" s="2"/>
      <c r="AD1467" s="2"/>
    </row>
    <row r="1468" spans="1:30">
      <c r="A1468" s="1" t="str">
        <f t="shared" si="379"/>
        <v>-poi- : [pɔɪ]</v>
      </c>
      <c r="B1468" s="1">
        <f t="shared" si="395"/>
        <v>0</v>
      </c>
      <c r="C1468" s="1">
        <f t="shared" si="395"/>
        <v>0</v>
      </c>
      <c r="D1468" s="1">
        <f t="shared" si="395"/>
        <v>0</v>
      </c>
      <c r="E1468" s="7">
        <v>5</v>
      </c>
      <c r="F1468" s="9" t="s">
        <v>474</v>
      </c>
      <c r="G1468" s="3" t="e">
        <f t="shared" si="380"/>
        <v>#NAME?</v>
      </c>
      <c r="H1468" s="4" t="str">
        <f t="shared" si="381"/>
        <v>pɔɪ</v>
      </c>
      <c r="I1468" s="4" t="str">
        <f t="shared" si="382"/>
        <v>poi</v>
      </c>
      <c r="J1468" s="10">
        <f t="shared" si="383"/>
        <v>3</v>
      </c>
      <c r="K1468" s="1">
        <f t="shared" si="384"/>
        <v>3</v>
      </c>
      <c r="L1468" s="10">
        <f t="shared" si="385"/>
        <v>3</v>
      </c>
      <c r="M1468" s="1" t="str">
        <f t="shared" si="386"/>
        <v>-poi-</v>
      </c>
      <c r="N1468" s="1" t="str">
        <f t="shared" si="387"/>
        <v>[pɔɪ]</v>
      </c>
      <c r="O1468" s="3" t="e" cm="1">
        <f t="array" ref="O1468">SUM(_xlfn._xlws.FILTER($G$2:$G$2454,_xlfn.MAP($M$2:$M$2454,_xlfn.LAMBDA(_xlpm.x,_xlpm.x=$M1468))))</f>
        <v>#NAME?</v>
      </c>
      <c r="P1468" s="4" t="e">
        <f t="shared" si="388"/>
        <v>#NAME?</v>
      </c>
      <c r="Q1468" s="6" t="e" cm="1">
        <f t="array" ref="Q1468">SUM(_xlfn._xlws.FILTER($G$2:$G$2454,_xlfn.MAP($N$2:$N$2454,_xlfn.LAMBDA(_xlpm.x,_xlpm.x=$N1468))))</f>
        <v>#NAME?</v>
      </c>
      <c r="R1468" s="4" t="e">
        <f t="shared" si="389"/>
        <v>#NAME?</v>
      </c>
      <c r="S1468" s="4" t="e">
        <f t="shared" si="390"/>
        <v>#NAME?</v>
      </c>
      <c r="T1468" s="4" t="e">
        <f t="shared" si="391"/>
        <v>#NAME?</v>
      </c>
      <c r="U1468" s="4" t="e">
        <f t="shared" si="392"/>
        <v>#NAME?</v>
      </c>
      <c r="V1468" s="2"/>
      <c r="X1468" s="2"/>
      <c r="AC1468" s="2"/>
      <c r="AD1468" s="2"/>
    </row>
    <row r="1469" spans="1:30">
      <c r="A1469" s="1" t="str">
        <f t="shared" si="379"/>
        <v>-cri- : [kɹɪ]</v>
      </c>
      <c r="B1469" s="1">
        <f t="shared" si="395"/>
        <v>0</v>
      </c>
      <c r="C1469" s="1">
        <f t="shared" si="395"/>
        <v>0</v>
      </c>
      <c r="D1469" s="1">
        <f t="shared" si="395"/>
        <v>0</v>
      </c>
      <c r="E1469" s="7">
        <v>5</v>
      </c>
      <c r="F1469" s="9" t="s">
        <v>787</v>
      </c>
      <c r="G1469" s="3" t="e">
        <f t="shared" si="380"/>
        <v>#NAME?</v>
      </c>
      <c r="H1469" s="4" t="str">
        <f t="shared" si="381"/>
        <v>kɹɪ</v>
      </c>
      <c r="I1469" s="4" t="str">
        <f t="shared" si="382"/>
        <v>cri</v>
      </c>
      <c r="J1469" s="10">
        <f t="shared" si="383"/>
        <v>3</v>
      </c>
      <c r="K1469" s="1">
        <f t="shared" si="384"/>
        <v>3</v>
      </c>
      <c r="L1469" s="10">
        <f t="shared" si="385"/>
        <v>3</v>
      </c>
      <c r="M1469" s="1" t="str">
        <f t="shared" si="386"/>
        <v>-cri-</v>
      </c>
      <c r="N1469" s="1" t="str">
        <f t="shared" si="387"/>
        <v>[kɹɪ]</v>
      </c>
      <c r="O1469" s="3" t="e" cm="1">
        <f t="array" ref="O1469">SUM(_xlfn._xlws.FILTER($G$2:$G$2454,_xlfn.MAP($M$2:$M$2454,_xlfn.LAMBDA(_xlpm.x,_xlpm.x=$M1469))))</f>
        <v>#NAME?</v>
      </c>
      <c r="P1469" s="4" t="e">
        <f t="shared" si="388"/>
        <v>#NAME?</v>
      </c>
      <c r="Q1469" s="6" t="e" cm="1">
        <f t="array" ref="Q1469">SUM(_xlfn._xlws.FILTER($G$2:$G$2454,_xlfn.MAP($N$2:$N$2454,_xlfn.LAMBDA(_xlpm.x,_xlpm.x=$N1469))))</f>
        <v>#NAME?</v>
      </c>
      <c r="R1469" s="4" t="e">
        <f t="shared" si="389"/>
        <v>#NAME?</v>
      </c>
      <c r="S1469" s="4" t="e">
        <f t="shared" si="390"/>
        <v>#NAME?</v>
      </c>
      <c r="T1469" s="4" t="e">
        <f t="shared" si="391"/>
        <v>#NAME?</v>
      </c>
      <c r="U1469" s="4" t="e">
        <f t="shared" si="392"/>
        <v>#NAME?</v>
      </c>
      <c r="V1469" s="2"/>
      <c r="X1469" s="2"/>
      <c r="AC1469" s="2"/>
      <c r="AD1469" s="2"/>
    </row>
    <row r="1470" spans="1:30">
      <c r="A1470" s="1" t="str">
        <f t="shared" si="379"/>
        <v>-di- : [dɪ]</v>
      </c>
      <c r="B1470" s="1">
        <f t="shared" si="395"/>
        <v>0</v>
      </c>
      <c r="C1470" s="1">
        <f t="shared" si="395"/>
        <v>0</v>
      </c>
      <c r="D1470" s="1">
        <f t="shared" si="395"/>
        <v>0</v>
      </c>
      <c r="E1470" s="7">
        <v>79</v>
      </c>
      <c r="F1470" s="9" t="s">
        <v>368</v>
      </c>
      <c r="G1470" s="3" t="e">
        <f t="shared" si="380"/>
        <v>#NAME?</v>
      </c>
      <c r="H1470" s="1" t="str">
        <f t="shared" si="381"/>
        <v>dɪ</v>
      </c>
      <c r="I1470" s="1" t="str">
        <f t="shared" si="382"/>
        <v>di</v>
      </c>
      <c r="J1470" s="10">
        <f t="shared" si="383"/>
        <v>2</v>
      </c>
      <c r="K1470" s="1">
        <f t="shared" si="384"/>
        <v>2</v>
      </c>
      <c r="L1470" s="10">
        <f t="shared" si="385"/>
        <v>2</v>
      </c>
      <c r="M1470" s="1" t="str">
        <f t="shared" si="386"/>
        <v>-di-</v>
      </c>
      <c r="N1470" s="1" t="str">
        <f t="shared" si="387"/>
        <v>[dɪ]</v>
      </c>
      <c r="O1470" s="3" t="e" cm="1">
        <f t="array" ref="O1470">SUM(_xlfn._xlws.FILTER($G$2:$G$2454,_xlfn.MAP($M$2:$M$2454,_xlfn.LAMBDA(_xlpm.x,_xlpm.x=$M1470))))</f>
        <v>#NAME?</v>
      </c>
      <c r="P1470" s="4" t="e">
        <f t="shared" si="388"/>
        <v>#NAME?</v>
      </c>
      <c r="Q1470" s="6" t="e" cm="1">
        <f t="array" ref="Q1470">SUM(_xlfn._xlws.FILTER($G$2:$G$2454,_xlfn.MAP($N$2:$N$2454,_xlfn.LAMBDA(_xlpm.x,_xlpm.x=$N1470))))</f>
        <v>#NAME?</v>
      </c>
      <c r="R1470" s="4" t="e">
        <f t="shared" si="389"/>
        <v>#NAME?</v>
      </c>
      <c r="S1470" s="4" t="e">
        <f t="shared" si="390"/>
        <v>#NAME?</v>
      </c>
      <c r="T1470" s="4" t="e">
        <f t="shared" si="391"/>
        <v>#NAME?</v>
      </c>
      <c r="U1470" s="4" t="e">
        <f t="shared" si="392"/>
        <v>#NAME?</v>
      </c>
      <c r="V1470" s="2"/>
      <c r="X1470" s="2"/>
      <c r="AC1470" s="2"/>
      <c r="AD1470" s="2"/>
    </row>
    <row r="1471" spans="1:30">
      <c r="A1471" s="1" t="str">
        <f t="shared" si="379"/>
        <v>-wea- : [wi]</v>
      </c>
      <c r="B1471" s="1">
        <f t="shared" si="395"/>
        <v>0</v>
      </c>
      <c r="C1471" s="1">
        <f t="shared" si="395"/>
        <v>0</v>
      </c>
      <c r="D1471" s="1">
        <f t="shared" si="395"/>
        <v>0</v>
      </c>
      <c r="E1471" s="7">
        <v>4</v>
      </c>
      <c r="F1471" s="9" t="s">
        <v>313</v>
      </c>
      <c r="G1471" s="3" t="e">
        <f t="shared" si="380"/>
        <v>#NAME?</v>
      </c>
      <c r="H1471" s="1" t="str">
        <f t="shared" si="381"/>
        <v>wi</v>
      </c>
      <c r="I1471" s="1" t="str">
        <f t="shared" si="382"/>
        <v>wea</v>
      </c>
      <c r="J1471" s="10">
        <f t="shared" si="383"/>
        <v>2</v>
      </c>
      <c r="K1471" s="1">
        <f t="shared" si="384"/>
        <v>3</v>
      </c>
      <c r="L1471" s="10">
        <f t="shared" si="385"/>
        <v>3</v>
      </c>
      <c r="M1471" s="1" t="str">
        <f t="shared" si="386"/>
        <v>-wea-</v>
      </c>
      <c r="N1471" s="1" t="str">
        <f t="shared" si="387"/>
        <v>[wi]</v>
      </c>
      <c r="O1471" s="3" t="e" cm="1">
        <f t="array" ref="O1471">SUM(_xlfn._xlws.FILTER($G$2:$G$2454,_xlfn.MAP($M$2:$M$2454,_xlfn.LAMBDA(_xlpm.x,_xlpm.x=$M1471))))</f>
        <v>#NAME?</v>
      </c>
      <c r="P1471" s="4" t="e">
        <f t="shared" si="388"/>
        <v>#NAME?</v>
      </c>
      <c r="Q1471" s="6" t="e" cm="1">
        <f t="array" ref="Q1471">SUM(_xlfn._xlws.FILTER($G$2:$G$2454,_xlfn.MAP($N$2:$N$2454,_xlfn.LAMBDA(_xlpm.x,_xlpm.x=$N1471))))</f>
        <v>#NAME?</v>
      </c>
      <c r="R1471" s="4" t="e">
        <f t="shared" si="389"/>
        <v>#NAME?</v>
      </c>
      <c r="S1471" s="4" t="e">
        <f t="shared" si="390"/>
        <v>#NAME?</v>
      </c>
      <c r="T1471" s="4" t="e">
        <f t="shared" si="391"/>
        <v>#NAME?</v>
      </c>
      <c r="U1471" s="4" t="e">
        <f t="shared" si="392"/>
        <v>#NAME?</v>
      </c>
      <c r="V1471" s="2"/>
      <c r="X1471" s="2"/>
      <c r="AC1471" s="2"/>
      <c r="AD1471" s="2"/>
    </row>
    <row r="1472" spans="1:30">
      <c r="A1472" s="1" t="str">
        <f t="shared" si="379"/>
        <v>-x- : [ks]</v>
      </c>
      <c r="B1472" s="1">
        <f t="shared" si="395"/>
        <v>0</v>
      </c>
      <c r="C1472" s="1">
        <f t="shared" si="395"/>
        <v>0</v>
      </c>
      <c r="D1472" s="1">
        <f t="shared" si="395"/>
        <v>0</v>
      </c>
      <c r="E1472" s="7">
        <v>15</v>
      </c>
      <c r="F1472" s="9" t="s">
        <v>93</v>
      </c>
      <c r="G1472" s="3" t="e">
        <f t="shared" si="380"/>
        <v>#NAME?</v>
      </c>
      <c r="H1472" s="4" t="str">
        <f t="shared" si="381"/>
        <v>ks</v>
      </c>
      <c r="I1472" s="4" t="str">
        <f t="shared" si="382"/>
        <v>x</v>
      </c>
      <c r="J1472" s="10">
        <f t="shared" si="383"/>
        <v>2</v>
      </c>
      <c r="K1472" s="1">
        <f t="shared" si="384"/>
        <v>1</v>
      </c>
      <c r="L1472" s="10">
        <f t="shared" si="385"/>
        <v>2</v>
      </c>
      <c r="M1472" s="1" t="str">
        <f t="shared" si="386"/>
        <v>-x-</v>
      </c>
      <c r="N1472" s="1" t="str">
        <f t="shared" si="387"/>
        <v>[ks]</v>
      </c>
      <c r="O1472" s="3" t="e" cm="1">
        <f t="array" ref="O1472">SUM(_xlfn._xlws.FILTER($G$2:$G$2454,_xlfn.MAP($M$2:$M$2454,_xlfn.LAMBDA(_xlpm.x,_xlpm.x=$M1472))))</f>
        <v>#NAME?</v>
      </c>
      <c r="P1472" s="4" t="e">
        <f t="shared" si="388"/>
        <v>#NAME?</v>
      </c>
      <c r="Q1472" s="6" t="e" cm="1">
        <f t="array" ref="Q1472">SUM(_xlfn._xlws.FILTER($G$2:$G$2454,_xlfn.MAP($N$2:$N$2454,_xlfn.LAMBDA(_xlpm.x,_xlpm.x=$N1472))))</f>
        <v>#NAME?</v>
      </c>
      <c r="R1472" s="4" t="e">
        <f t="shared" si="389"/>
        <v>#NAME?</v>
      </c>
      <c r="S1472" s="4" t="e">
        <f t="shared" si="390"/>
        <v>#NAME?</v>
      </c>
      <c r="T1472" s="4" t="e">
        <f t="shared" si="391"/>
        <v>#NAME?</v>
      </c>
      <c r="U1472" s="4" t="e">
        <f t="shared" si="392"/>
        <v>#NAME?</v>
      </c>
      <c r="V1472" s="2"/>
      <c r="X1472" s="2"/>
      <c r="AC1472" s="2"/>
      <c r="AD1472" s="2"/>
    </row>
    <row r="1473" spans="1:30">
      <c r="A1473" s="1" t="str">
        <f t="shared" si="379"/>
        <v>-m- : [m]</v>
      </c>
      <c r="B1473" s="1">
        <f t="shared" si="395"/>
        <v>0</v>
      </c>
      <c r="C1473" s="1">
        <f t="shared" si="395"/>
        <v>1</v>
      </c>
      <c r="D1473" s="1">
        <f t="shared" si="395"/>
        <v>0</v>
      </c>
      <c r="E1473" s="7">
        <v>63</v>
      </c>
      <c r="F1473" s="9" t="s">
        <v>142</v>
      </c>
      <c r="G1473" s="3" t="e">
        <f t="shared" si="380"/>
        <v>#NAME?</v>
      </c>
      <c r="H1473" s="4" t="str">
        <f t="shared" si="381"/>
        <v>m</v>
      </c>
      <c r="I1473" s="4" t="str">
        <f t="shared" si="382"/>
        <v>m</v>
      </c>
      <c r="J1473" s="10">
        <f t="shared" si="383"/>
        <v>1</v>
      </c>
      <c r="K1473" s="1">
        <f t="shared" si="384"/>
        <v>1</v>
      </c>
      <c r="L1473" s="10">
        <f t="shared" si="385"/>
        <v>1</v>
      </c>
      <c r="M1473" s="1" t="str">
        <f t="shared" si="386"/>
        <v>-m-</v>
      </c>
      <c r="N1473" s="1" t="str">
        <f t="shared" si="387"/>
        <v>[m]</v>
      </c>
      <c r="O1473" s="3" t="e" cm="1">
        <f t="array" ref="O1473">SUM(_xlfn._xlws.FILTER($G$2:$G$2454,_xlfn.MAP($M$2:$M$2454,_xlfn.LAMBDA(_xlpm.x,_xlpm.x=$M1473))))</f>
        <v>#NAME?</v>
      </c>
      <c r="P1473" s="4" t="e">
        <f t="shared" si="388"/>
        <v>#NAME?</v>
      </c>
      <c r="Q1473" s="6" t="e" cm="1">
        <f t="array" ref="Q1473">SUM(_xlfn._xlws.FILTER($G$2:$G$2454,_xlfn.MAP($N$2:$N$2454,_xlfn.LAMBDA(_xlpm.x,_xlpm.x=$N1473))))</f>
        <v>#NAME?</v>
      </c>
      <c r="R1473" s="4" t="e">
        <f t="shared" si="389"/>
        <v>#NAME?</v>
      </c>
      <c r="S1473" s="4" t="e">
        <f t="shared" si="390"/>
        <v>#NAME?</v>
      </c>
      <c r="T1473" s="4" t="e">
        <f t="shared" si="391"/>
        <v>#NAME?</v>
      </c>
      <c r="U1473" s="4" t="e">
        <f t="shared" si="392"/>
        <v>#NAME?</v>
      </c>
      <c r="V1473" s="2"/>
      <c r="X1473" s="2"/>
      <c r="AC1473" s="2"/>
      <c r="AD1473" s="2"/>
    </row>
    <row r="1474" spans="1:30">
      <c r="A1474" s="1" t="str">
        <f t="shared" ref="A1474:A1537" si="396">_xlfn.LET(_xlpm.sep," : ",CONCATENATE(M1474,_xlpm.sep,N1474))</f>
        <v>-mme- : [mi]</v>
      </c>
      <c r="B1474" s="1">
        <f t="shared" si="395"/>
        <v>0</v>
      </c>
      <c r="C1474" s="1">
        <f t="shared" si="395"/>
        <v>1</v>
      </c>
      <c r="D1474" s="1">
        <f t="shared" si="395"/>
        <v>0</v>
      </c>
      <c r="E1474" s="7">
        <v>1</v>
      </c>
      <c r="F1474" s="9" t="s">
        <v>151</v>
      </c>
      <c r="G1474" s="3" t="e">
        <f t="shared" ref="G1474:G1537" si="397">E1474/freq.sum.r6e</f>
        <v>#NAME?</v>
      </c>
      <c r="H1474" s="4" t="str">
        <f t="shared" ref="H1474:H1537" si="398">_xlfn.LET(_xlpm.sep,":",_xlpm.w,$F1474,LEFT(_xlpm.w,FIND(_xlpm.sep,_xlpm.w)-1))</f>
        <v>mi</v>
      </c>
      <c r="I1474" s="4" t="str">
        <f t="shared" ref="I1474:I1537" si="399">_xlfn.LET(_xlpm.sep,":",_xlpm.w,$F1474,RIGHT(_xlpm.w,LEN(_xlpm.w)-FIND(_xlpm.sep,_xlpm.w)))</f>
        <v>mme</v>
      </c>
      <c r="J1474" s="10">
        <f t="shared" ref="J1474:J1537" si="400">_xlfn.LET(_xlpm.w,H1474,LEN(_xlpm.w))</f>
        <v>2</v>
      </c>
      <c r="K1474" s="1">
        <f t="shared" ref="K1474:K1537" si="401">_xlfn.LET(_xlpm.w,I1474,LEN(_xlpm.w))</f>
        <v>3</v>
      </c>
      <c r="L1474" s="10">
        <f t="shared" ref="L1474:L1537" si="402">_xlfn.LET(_xlpm.a,J1474,_xlpm.b,K1474,MAX(_xlpm.a,_xlpm.b))</f>
        <v>3</v>
      </c>
      <c r="M1474" s="1" t="str">
        <f t="shared" ref="M1474:M1537" si="403">_xlfn.LET(_xlpm.sep,":",_xlpm.w,$F1474,_xlfn.CONCAT("-",RIGHT(_xlpm.w,LEN(_xlpm.w)-FIND(_xlpm.sep,_xlpm.w)),"-"))</f>
        <v>-mme-</v>
      </c>
      <c r="N1474" s="1" t="str">
        <f t="shared" ref="N1474:N1537" si="404">_xlfn.LET(_xlpm.sep,":",_xlpm.w,$F1474,_xlfn.CONCAT("[",LEFT(_xlpm.w,FIND(_xlpm.sep,_xlpm.w)-1),"]"))</f>
        <v>[mi]</v>
      </c>
      <c r="O1474" s="3" t="e" cm="1">
        <f t="array" ref="O1474">SUM(_xlfn._xlws.FILTER($G$2:$G$2454,_xlfn.MAP($M$2:$M$2454,_xlfn.LAMBDA(_xlpm.x,_xlpm.x=$M1474))))</f>
        <v>#NAME?</v>
      </c>
      <c r="P1474" s="4" t="e">
        <f t="shared" ref="P1474:P1537" si="405">$G1474/O1474</f>
        <v>#NAME?</v>
      </c>
      <c r="Q1474" s="6" t="e" cm="1">
        <f t="array" ref="Q1474">SUM(_xlfn._xlws.FILTER($G$2:$G$2454,_xlfn.MAP($N$2:$N$2454,_xlfn.LAMBDA(_xlpm.x,_xlpm.x=$N1474))))</f>
        <v>#NAME?</v>
      </c>
      <c r="R1474" s="4" t="e">
        <f t="shared" ref="R1474:R1537" si="406">$G1474/Q1474</f>
        <v>#NAME?</v>
      </c>
      <c r="S1474" s="4" t="e">
        <f t="shared" ref="S1474:S1537" si="407">_xlfn.LET(_xlpm.freq,E1474,_xlpm.size,L1474+1,_xlpm.F,T1474,LOG(1+_xlpm.freq)*LOG(1+_xlpm.size)*_xlpm.F)</f>
        <v>#NAME?</v>
      </c>
      <c r="T1474" s="4" t="e">
        <f t="shared" ref="T1474:T1537" si="408">_xlfn.LET(_xlpm.a,R1474,_xlpm.b,P1474,2*_xlpm.a*_xlpm.b/(_xlpm.a+_xlpm.b))</f>
        <v>#NAME?</v>
      </c>
      <c r="U1474" s="4" t="e">
        <f t="shared" ref="U1474:U1537" si="409">_xlfn.LET(_xlpm.p,P1474,_xlpm.q,R1474,LOG(_xlpm.p/_xlpm.q))</f>
        <v>#NAME?</v>
      </c>
      <c r="V1474" s="2"/>
      <c r="X1474" s="2"/>
      <c r="AC1474" s="2"/>
      <c r="AD1474" s="2"/>
    </row>
    <row r="1475" spans="1:30">
      <c r="A1475" s="1" t="str">
        <f t="shared" si="396"/>
        <v>-sti- : [stə]</v>
      </c>
      <c r="B1475" s="1">
        <f t="shared" si="395"/>
        <v>0</v>
      </c>
      <c r="C1475" s="1">
        <f t="shared" si="395"/>
        <v>0</v>
      </c>
      <c r="D1475" s="1">
        <f t="shared" si="395"/>
        <v>0</v>
      </c>
      <c r="E1475" s="7">
        <v>2</v>
      </c>
      <c r="F1475" s="9" t="s">
        <v>1650</v>
      </c>
      <c r="G1475" s="3" t="e">
        <f t="shared" si="397"/>
        <v>#NAME?</v>
      </c>
      <c r="H1475" s="1" t="str">
        <f t="shared" si="398"/>
        <v>stə</v>
      </c>
      <c r="I1475" s="1" t="str">
        <f t="shared" si="399"/>
        <v>sti</v>
      </c>
      <c r="J1475" s="10">
        <f t="shared" si="400"/>
        <v>3</v>
      </c>
      <c r="K1475" s="1">
        <f t="shared" si="401"/>
        <v>3</v>
      </c>
      <c r="L1475" s="10">
        <f t="shared" si="402"/>
        <v>3</v>
      </c>
      <c r="M1475" s="1" t="str">
        <f t="shared" si="403"/>
        <v>-sti-</v>
      </c>
      <c r="N1475" s="1" t="str">
        <f t="shared" si="404"/>
        <v>[stə]</v>
      </c>
      <c r="O1475" s="3" t="e" cm="1">
        <f t="array" ref="O1475">SUM(_xlfn._xlws.FILTER($G$2:$G$2454,_xlfn.MAP($M$2:$M$2454,_xlfn.LAMBDA(_xlpm.x,_xlpm.x=$M1475))))</f>
        <v>#NAME?</v>
      </c>
      <c r="P1475" s="4" t="e">
        <f t="shared" si="405"/>
        <v>#NAME?</v>
      </c>
      <c r="Q1475" s="6" t="e" cm="1">
        <f t="array" ref="Q1475">SUM(_xlfn._xlws.FILTER($G$2:$G$2454,_xlfn.MAP($N$2:$N$2454,_xlfn.LAMBDA(_xlpm.x,_xlpm.x=$N1475))))</f>
        <v>#NAME?</v>
      </c>
      <c r="R1475" s="4" t="e">
        <f t="shared" si="406"/>
        <v>#NAME?</v>
      </c>
      <c r="S1475" s="4" t="e">
        <f t="shared" si="407"/>
        <v>#NAME?</v>
      </c>
      <c r="T1475" s="4" t="e">
        <f t="shared" si="408"/>
        <v>#NAME?</v>
      </c>
      <c r="U1475" s="4" t="e">
        <f t="shared" si="409"/>
        <v>#NAME?</v>
      </c>
      <c r="V1475" s="2"/>
      <c r="X1475" s="2"/>
      <c r="AC1475" s="2"/>
      <c r="AD1475" s="2"/>
    </row>
    <row r="1476" spans="1:30">
      <c r="A1476" s="1" t="str">
        <f t="shared" si="396"/>
        <v>-ou- : [ɔ]</v>
      </c>
      <c r="B1476" s="1">
        <f t="shared" si="395"/>
        <v>0</v>
      </c>
      <c r="C1476" s="1">
        <f t="shared" si="395"/>
        <v>0</v>
      </c>
      <c r="D1476" s="1">
        <f t="shared" si="395"/>
        <v>0</v>
      </c>
      <c r="E1476" s="7">
        <v>1</v>
      </c>
      <c r="F1476" s="9" t="s">
        <v>1902</v>
      </c>
      <c r="G1476" s="3" t="e">
        <f t="shared" si="397"/>
        <v>#NAME?</v>
      </c>
      <c r="H1476" s="4" t="str">
        <f t="shared" si="398"/>
        <v>ɔ</v>
      </c>
      <c r="I1476" s="4" t="str">
        <f t="shared" si="399"/>
        <v>ou</v>
      </c>
      <c r="J1476" s="10">
        <f t="shared" si="400"/>
        <v>1</v>
      </c>
      <c r="K1476" s="1">
        <f t="shared" si="401"/>
        <v>2</v>
      </c>
      <c r="L1476" s="10">
        <f t="shared" si="402"/>
        <v>2</v>
      </c>
      <c r="M1476" s="1" t="str">
        <f t="shared" si="403"/>
        <v>-ou-</v>
      </c>
      <c r="N1476" s="1" t="str">
        <f t="shared" si="404"/>
        <v>[ɔ]</v>
      </c>
      <c r="O1476" s="3" t="e" cm="1">
        <f t="array" ref="O1476">SUM(_xlfn._xlws.FILTER($G$2:$G$2454,_xlfn.MAP($M$2:$M$2454,_xlfn.LAMBDA(_xlpm.x,_xlpm.x=$M1476))))</f>
        <v>#NAME?</v>
      </c>
      <c r="P1476" s="4" t="e">
        <f t="shared" si="405"/>
        <v>#NAME?</v>
      </c>
      <c r="Q1476" s="6" t="e" cm="1">
        <f t="array" ref="Q1476">SUM(_xlfn._xlws.FILTER($G$2:$G$2454,_xlfn.MAP($N$2:$N$2454,_xlfn.LAMBDA(_xlpm.x,_xlpm.x=$N1476))))</f>
        <v>#NAME?</v>
      </c>
      <c r="R1476" s="4" t="e">
        <f t="shared" si="406"/>
        <v>#NAME?</v>
      </c>
      <c r="S1476" s="4" t="e">
        <f t="shared" si="407"/>
        <v>#NAME?</v>
      </c>
      <c r="T1476" s="4" t="e">
        <f t="shared" si="408"/>
        <v>#NAME?</v>
      </c>
      <c r="U1476" s="4" t="e">
        <f t="shared" si="409"/>
        <v>#NAME?</v>
      </c>
      <c r="V1476" s="2"/>
      <c r="X1476" s="2"/>
      <c r="AC1476" s="2"/>
      <c r="AD1476" s="2"/>
    </row>
    <row r="1477" spans="1:30">
      <c r="A1477" s="1" t="str">
        <f t="shared" si="396"/>
        <v>-bou- : [baʊ]</v>
      </c>
      <c r="B1477" s="1">
        <f t="shared" si="395"/>
        <v>0</v>
      </c>
      <c r="C1477" s="1">
        <f t="shared" si="395"/>
        <v>0</v>
      </c>
      <c r="D1477" s="1">
        <f t="shared" si="395"/>
        <v>0</v>
      </c>
      <c r="E1477" s="7">
        <v>3</v>
      </c>
      <c r="F1477" s="9" t="s">
        <v>599</v>
      </c>
      <c r="G1477" s="3" t="e">
        <f t="shared" si="397"/>
        <v>#NAME?</v>
      </c>
      <c r="H1477" s="1" t="str">
        <f t="shared" si="398"/>
        <v>baʊ</v>
      </c>
      <c r="I1477" s="1" t="str">
        <f t="shared" si="399"/>
        <v>bou</v>
      </c>
      <c r="J1477" s="10">
        <f t="shared" si="400"/>
        <v>3</v>
      </c>
      <c r="K1477" s="1">
        <f t="shared" si="401"/>
        <v>3</v>
      </c>
      <c r="L1477" s="10">
        <f t="shared" si="402"/>
        <v>3</v>
      </c>
      <c r="M1477" s="1" t="str">
        <f t="shared" si="403"/>
        <v>-bou-</v>
      </c>
      <c r="N1477" s="1" t="str">
        <f t="shared" si="404"/>
        <v>[baʊ]</v>
      </c>
      <c r="O1477" s="3" t="e" cm="1">
        <f t="array" ref="O1477">SUM(_xlfn._xlws.FILTER($G$2:$G$2454,_xlfn.MAP($M$2:$M$2454,_xlfn.LAMBDA(_xlpm.x,_xlpm.x=$M1477))))</f>
        <v>#NAME?</v>
      </c>
      <c r="P1477" s="4" t="e">
        <f t="shared" si="405"/>
        <v>#NAME?</v>
      </c>
      <c r="Q1477" s="6" t="e" cm="1">
        <f t="array" ref="Q1477">SUM(_xlfn._xlws.FILTER($G$2:$G$2454,_xlfn.MAP($N$2:$N$2454,_xlfn.LAMBDA(_xlpm.x,_xlpm.x=$N1477))))</f>
        <v>#NAME?</v>
      </c>
      <c r="R1477" s="4" t="e">
        <f t="shared" si="406"/>
        <v>#NAME?</v>
      </c>
      <c r="S1477" s="4" t="e">
        <f t="shared" si="407"/>
        <v>#NAME?</v>
      </c>
      <c r="T1477" s="4" t="e">
        <f t="shared" si="408"/>
        <v>#NAME?</v>
      </c>
      <c r="U1477" s="4" t="e">
        <f t="shared" si="409"/>
        <v>#NAME?</v>
      </c>
      <c r="V1477" s="2"/>
      <c r="X1477" s="2"/>
      <c r="AC1477" s="2"/>
      <c r="AD1477" s="2"/>
    </row>
    <row r="1478" spans="1:30">
      <c r="A1478" s="1" t="str">
        <f t="shared" si="396"/>
        <v>-broa- : [bɹɔ]</v>
      </c>
      <c r="B1478" s="1">
        <f t="shared" si="395"/>
        <v>0</v>
      </c>
      <c r="C1478" s="1">
        <f t="shared" si="395"/>
        <v>0</v>
      </c>
      <c r="D1478" s="1">
        <f t="shared" si="395"/>
        <v>0</v>
      </c>
      <c r="E1478" s="7">
        <v>3</v>
      </c>
      <c r="F1478" s="9" t="s">
        <v>567</v>
      </c>
      <c r="G1478" s="3" t="e">
        <f t="shared" si="397"/>
        <v>#NAME?</v>
      </c>
      <c r="H1478" s="1" t="str">
        <f t="shared" si="398"/>
        <v>bɹɔ</v>
      </c>
      <c r="I1478" s="1" t="str">
        <f t="shared" si="399"/>
        <v>broa</v>
      </c>
      <c r="J1478" s="10">
        <f t="shared" si="400"/>
        <v>3</v>
      </c>
      <c r="K1478" s="1">
        <f t="shared" si="401"/>
        <v>4</v>
      </c>
      <c r="L1478" s="10">
        <f t="shared" si="402"/>
        <v>4</v>
      </c>
      <c r="M1478" s="1" t="str">
        <f t="shared" si="403"/>
        <v>-broa-</v>
      </c>
      <c r="N1478" s="1" t="str">
        <f t="shared" si="404"/>
        <v>[bɹɔ]</v>
      </c>
      <c r="O1478" s="3" t="e" cm="1">
        <f t="array" ref="O1478">SUM(_xlfn._xlws.FILTER($G$2:$G$2454,_xlfn.MAP($M$2:$M$2454,_xlfn.LAMBDA(_xlpm.x,_xlpm.x=$M1478))))</f>
        <v>#NAME?</v>
      </c>
      <c r="P1478" s="4" t="e">
        <f t="shared" si="405"/>
        <v>#NAME?</v>
      </c>
      <c r="Q1478" s="6" t="e" cm="1">
        <f t="array" ref="Q1478">SUM(_xlfn._xlws.FILTER($G$2:$G$2454,_xlfn.MAP($N$2:$N$2454,_xlfn.LAMBDA(_xlpm.x,_xlpm.x=$N1478))))</f>
        <v>#NAME?</v>
      </c>
      <c r="R1478" s="4" t="e">
        <f t="shared" si="406"/>
        <v>#NAME?</v>
      </c>
      <c r="S1478" s="4" t="e">
        <f t="shared" si="407"/>
        <v>#NAME?</v>
      </c>
      <c r="T1478" s="4" t="e">
        <f t="shared" si="408"/>
        <v>#NAME?</v>
      </c>
      <c r="U1478" s="4" t="e">
        <f t="shared" si="409"/>
        <v>#NAME?</v>
      </c>
      <c r="V1478" s="2"/>
      <c r="X1478" s="2"/>
      <c r="AC1478" s="2"/>
      <c r="AD1478" s="2"/>
    </row>
    <row r="1479" spans="1:30">
      <c r="A1479" s="1" t="str">
        <f t="shared" si="396"/>
        <v>-cce- : [ksɛ]</v>
      </c>
      <c r="B1479" s="1">
        <f t="shared" si="395"/>
        <v>0</v>
      </c>
      <c r="C1479" s="1">
        <f t="shared" si="395"/>
        <v>0</v>
      </c>
      <c r="D1479" s="1">
        <f t="shared" si="395"/>
        <v>0</v>
      </c>
      <c r="E1479" s="7">
        <v>6</v>
      </c>
      <c r="F1479" s="9" t="s">
        <v>453</v>
      </c>
      <c r="G1479" s="3" t="e">
        <f t="shared" si="397"/>
        <v>#NAME?</v>
      </c>
      <c r="H1479" s="4" t="str">
        <f t="shared" si="398"/>
        <v>ksɛ</v>
      </c>
      <c r="I1479" s="4" t="str">
        <f t="shared" si="399"/>
        <v>cce</v>
      </c>
      <c r="J1479" s="10">
        <f t="shared" si="400"/>
        <v>3</v>
      </c>
      <c r="K1479" s="1">
        <f t="shared" si="401"/>
        <v>3</v>
      </c>
      <c r="L1479" s="10">
        <f t="shared" si="402"/>
        <v>3</v>
      </c>
      <c r="M1479" s="1" t="str">
        <f t="shared" si="403"/>
        <v>-cce-</v>
      </c>
      <c r="N1479" s="1" t="str">
        <f t="shared" si="404"/>
        <v>[ksɛ]</v>
      </c>
      <c r="O1479" s="3" t="e" cm="1">
        <f t="array" ref="O1479">SUM(_xlfn._xlws.FILTER($G$2:$G$2454,_xlfn.MAP($M$2:$M$2454,_xlfn.LAMBDA(_xlpm.x,_xlpm.x=$M1479))))</f>
        <v>#NAME?</v>
      </c>
      <c r="P1479" s="4" t="e">
        <f t="shared" si="405"/>
        <v>#NAME?</v>
      </c>
      <c r="Q1479" s="6" t="e" cm="1">
        <f t="array" ref="Q1479">SUM(_xlfn._xlws.FILTER($G$2:$G$2454,_xlfn.MAP($N$2:$N$2454,_xlfn.LAMBDA(_xlpm.x,_xlpm.x=$N1479))))</f>
        <v>#NAME?</v>
      </c>
      <c r="R1479" s="4" t="e">
        <f t="shared" si="406"/>
        <v>#NAME?</v>
      </c>
      <c r="S1479" s="4" t="e">
        <f t="shared" si="407"/>
        <v>#NAME?</v>
      </c>
      <c r="T1479" s="4" t="e">
        <f t="shared" si="408"/>
        <v>#NAME?</v>
      </c>
      <c r="U1479" s="4" t="e">
        <f t="shared" si="409"/>
        <v>#NAME?</v>
      </c>
      <c r="V1479" s="2"/>
      <c r="X1479" s="2"/>
      <c r="AC1479" s="2"/>
      <c r="AD1479" s="2"/>
    </row>
    <row r="1480" spans="1:30">
      <c r="A1480" s="1" t="str">
        <f t="shared" si="396"/>
        <v>-crea- : [kɹi]</v>
      </c>
      <c r="B1480" s="1">
        <f t="shared" si="395"/>
        <v>0</v>
      </c>
      <c r="C1480" s="1">
        <f t="shared" si="395"/>
        <v>0</v>
      </c>
      <c r="D1480" s="1">
        <f t="shared" si="395"/>
        <v>0</v>
      </c>
      <c r="E1480" s="7">
        <v>3</v>
      </c>
      <c r="F1480" s="9" t="s">
        <v>568</v>
      </c>
      <c r="G1480" s="3" t="e">
        <f t="shared" si="397"/>
        <v>#NAME?</v>
      </c>
      <c r="H1480" s="4" t="str">
        <f t="shared" si="398"/>
        <v>kɹi</v>
      </c>
      <c r="I1480" s="4" t="str">
        <f t="shared" si="399"/>
        <v>crea</v>
      </c>
      <c r="J1480" s="10">
        <f t="shared" si="400"/>
        <v>3</v>
      </c>
      <c r="K1480" s="1">
        <f t="shared" si="401"/>
        <v>4</v>
      </c>
      <c r="L1480" s="10">
        <f t="shared" si="402"/>
        <v>4</v>
      </c>
      <c r="M1480" s="1" t="str">
        <f t="shared" si="403"/>
        <v>-crea-</v>
      </c>
      <c r="N1480" s="1" t="str">
        <f t="shared" si="404"/>
        <v>[kɹi]</v>
      </c>
      <c r="O1480" s="3" t="e" cm="1">
        <f t="array" ref="O1480">SUM(_xlfn._xlws.FILTER($G$2:$G$2454,_xlfn.MAP($M$2:$M$2454,_xlfn.LAMBDA(_xlpm.x,_xlpm.x=$M1480))))</f>
        <v>#NAME?</v>
      </c>
      <c r="P1480" s="4" t="e">
        <f t="shared" si="405"/>
        <v>#NAME?</v>
      </c>
      <c r="Q1480" s="6" t="e" cm="1">
        <f t="array" ref="Q1480">SUM(_xlfn._xlws.FILTER($G$2:$G$2454,_xlfn.MAP($N$2:$N$2454,_xlfn.LAMBDA(_xlpm.x,_xlpm.x=$N1480))))</f>
        <v>#NAME?</v>
      </c>
      <c r="R1480" s="4" t="e">
        <f t="shared" si="406"/>
        <v>#NAME?</v>
      </c>
      <c r="S1480" s="4" t="e">
        <f t="shared" si="407"/>
        <v>#NAME?</v>
      </c>
      <c r="T1480" s="4" t="e">
        <f t="shared" si="408"/>
        <v>#NAME?</v>
      </c>
      <c r="U1480" s="4" t="e">
        <f t="shared" si="409"/>
        <v>#NAME?</v>
      </c>
      <c r="V1480" s="2"/>
      <c r="X1480" s="2"/>
      <c r="AC1480" s="2"/>
      <c r="AD1480" s="2"/>
    </row>
    <row r="1481" spans="1:30">
      <c r="A1481" s="1" t="str">
        <f t="shared" si="396"/>
        <v>-dden- : [dn]</v>
      </c>
      <c r="B1481" s="1">
        <f t="shared" si="395"/>
        <v>0</v>
      </c>
      <c r="C1481" s="1">
        <f t="shared" si="395"/>
        <v>0</v>
      </c>
      <c r="D1481" s="1">
        <f t="shared" si="395"/>
        <v>0</v>
      </c>
      <c r="E1481" s="7">
        <v>3</v>
      </c>
      <c r="F1481" s="9" t="s">
        <v>33</v>
      </c>
      <c r="G1481" s="3" t="e">
        <f t="shared" si="397"/>
        <v>#NAME?</v>
      </c>
      <c r="H1481" s="4" t="str">
        <f t="shared" si="398"/>
        <v>dn</v>
      </c>
      <c r="I1481" s="4" t="str">
        <f t="shared" si="399"/>
        <v>dden</v>
      </c>
      <c r="J1481" s="10">
        <f t="shared" si="400"/>
        <v>2</v>
      </c>
      <c r="K1481" s="1">
        <f t="shared" si="401"/>
        <v>4</v>
      </c>
      <c r="L1481" s="10">
        <f t="shared" si="402"/>
        <v>4</v>
      </c>
      <c r="M1481" s="1" t="str">
        <f t="shared" si="403"/>
        <v>-dden-</v>
      </c>
      <c r="N1481" s="1" t="str">
        <f t="shared" si="404"/>
        <v>[dn]</v>
      </c>
      <c r="O1481" s="3" t="e" cm="1">
        <f t="array" ref="O1481">SUM(_xlfn._xlws.FILTER($G$2:$G$2454,_xlfn.MAP($M$2:$M$2454,_xlfn.LAMBDA(_xlpm.x,_xlpm.x=$M1481))))</f>
        <v>#NAME?</v>
      </c>
      <c r="P1481" s="4" t="e">
        <f t="shared" si="405"/>
        <v>#NAME?</v>
      </c>
      <c r="Q1481" s="6" t="e" cm="1">
        <f t="array" ref="Q1481">SUM(_xlfn._xlws.FILTER($G$2:$G$2454,_xlfn.MAP($N$2:$N$2454,_xlfn.LAMBDA(_xlpm.x,_xlpm.x=$N1481))))</f>
        <v>#NAME?</v>
      </c>
      <c r="R1481" s="4" t="e">
        <f t="shared" si="406"/>
        <v>#NAME?</v>
      </c>
      <c r="S1481" s="4" t="e">
        <f t="shared" si="407"/>
        <v>#NAME?</v>
      </c>
      <c r="T1481" s="4" t="e">
        <f t="shared" si="408"/>
        <v>#NAME?</v>
      </c>
      <c r="U1481" s="4" t="e">
        <f t="shared" si="409"/>
        <v>#NAME?</v>
      </c>
      <c r="V1481" s="2"/>
      <c r="X1481" s="2"/>
      <c r="AC1481" s="2"/>
      <c r="AD1481" s="2"/>
    </row>
    <row r="1482" spans="1:30">
      <c r="A1482" s="1" t="str">
        <f t="shared" si="396"/>
        <v>-ddle- : [dl]</v>
      </c>
      <c r="B1482" s="1">
        <f t="shared" ref="B1482:D1501" si="410">_xlfn.LET(_xlpm.d,$F1482,_xlpm.k,_xlfn.CONCAT(LEFT(TRIM(B$1),1),"*"),COUNTIF(_xlpm.d,_xlpm.k))</f>
        <v>0</v>
      </c>
      <c r="C1482" s="1">
        <f t="shared" si="410"/>
        <v>0</v>
      </c>
      <c r="D1482" s="1">
        <f t="shared" si="410"/>
        <v>0</v>
      </c>
      <c r="E1482" s="7">
        <v>3</v>
      </c>
      <c r="F1482" s="9" t="s">
        <v>31</v>
      </c>
      <c r="G1482" s="3" t="e">
        <f t="shared" si="397"/>
        <v>#NAME?</v>
      </c>
      <c r="H1482" s="4" t="str">
        <f t="shared" si="398"/>
        <v>dl</v>
      </c>
      <c r="I1482" s="4" t="str">
        <f t="shared" si="399"/>
        <v>ddle</v>
      </c>
      <c r="J1482" s="10">
        <f t="shared" si="400"/>
        <v>2</v>
      </c>
      <c r="K1482" s="1">
        <f t="shared" si="401"/>
        <v>4</v>
      </c>
      <c r="L1482" s="10">
        <f t="shared" si="402"/>
        <v>4</v>
      </c>
      <c r="M1482" s="1" t="str">
        <f t="shared" si="403"/>
        <v>-ddle-</v>
      </c>
      <c r="N1482" s="1" t="str">
        <f t="shared" si="404"/>
        <v>[dl]</v>
      </c>
      <c r="O1482" s="3" t="e" cm="1">
        <f t="array" ref="O1482">SUM(_xlfn._xlws.FILTER($G$2:$G$2454,_xlfn.MAP($M$2:$M$2454,_xlfn.LAMBDA(_xlpm.x,_xlpm.x=$M1482))))</f>
        <v>#NAME?</v>
      </c>
      <c r="P1482" s="4" t="e">
        <f t="shared" si="405"/>
        <v>#NAME?</v>
      </c>
      <c r="Q1482" s="6" t="e" cm="1">
        <f t="array" ref="Q1482">SUM(_xlfn._xlws.FILTER($G$2:$G$2454,_xlfn.MAP($N$2:$N$2454,_xlfn.LAMBDA(_xlpm.x,_xlpm.x=$N1482))))</f>
        <v>#NAME?</v>
      </c>
      <c r="R1482" s="4" t="e">
        <f t="shared" si="406"/>
        <v>#NAME?</v>
      </c>
      <c r="S1482" s="4" t="e">
        <f t="shared" si="407"/>
        <v>#NAME?</v>
      </c>
      <c r="T1482" s="4" t="e">
        <f t="shared" si="408"/>
        <v>#NAME?</v>
      </c>
      <c r="U1482" s="4" t="e">
        <f t="shared" si="409"/>
        <v>#NAME?</v>
      </c>
      <c r="V1482" s="2"/>
      <c r="X1482" s="2"/>
      <c r="AC1482" s="2"/>
      <c r="AD1482" s="2"/>
    </row>
    <row r="1483" spans="1:30">
      <c r="A1483" s="1" t="str">
        <f t="shared" si="396"/>
        <v>-joi- : [dʒɔɪ]</v>
      </c>
      <c r="B1483" s="1">
        <f t="shared" si="410"/>
        <v>0</v>
      </c>
      <c r="C1483" s="1">
        <f t="shared" si="410"/>
        <v>0</v>
      </c>
      <c r="D1483" s="1">
        <f t="shared" si="410"/>
        <v>0</v>
      </c>
      <c r="E1483" s="7">
        <v>3</v>
      </c>
      <c r="F1483" s="9" t="s">
        <v>602</v>
      </c>
      <c r="G1483" s="3" t="e">
        <f t="shared" si="397"/>
        <v>#NAME?</v>
      </c>
      <c r="H1483" s="1" t="str">
        <f t="shared" si="398"/>
        <v>dʒɔɪ</v>
      </c>
      <c r="I1483" s="1" t="str">
        <f t="shared" si="399"/>
        <v>joi</v>
      </c>
      <c r="J1483" s="10">
        <f t="shared" si="400"/>
        <v>4</v>
      </c>
      <c r="K1483" s="1">
        <f t="shared" si="401"/>
        <v>3</v>
      </c>
      <c r="L1483" s="10">
        <f t="shared" si="402"/>
        <v>4</v>
      </c>
      <c r="M1483" s="1" t="str">
        <f t="shared" si="403"/>
        <v>-joi-</v>
      </c>
      <c r="N1483" s="1" t="str">
        <f t="shared" si="404"/>
        <v>[dʒɔɪ]</v>
      </c>
      <c r="O1483" s="3" t="e" cm="1">
        <f t="array" ref="O1483">SUM(_xlfn._xlws.FILTER($G$2:$G$2454,_xlfn.MAP($M$2:$M$2454,_xlfn.LAMBDA(_xlpm.x,_xlpm.x=$M1483))))</f>
        <v>#NAME?</v>
      </c>
      <c r="P1483" s="4" t="e">
        <f t="shared" si="405"/>
        <v>#NAME?</v>
      </c>
      <c r="Q1483" s="6" t="e" cm="1">
        <f t="array" ref="Q1483">SUM(_xlfn._xlws.FILTER($G$2:$G$2454,_xlfn.MAP($N$2:$N$2454,_xlfn.LAMBDA(_xlpm.x,_xlpm.x=$N1483))))</f>
        <v>#NAME?</v>
      </c>
      <c r="R1483" s="4" t="e">
        <f t="shared" si="406"/>
        <v>#NAME?</v>
      </c>
      <c r="S1483" s="4" t="e">
        <f t="shared" si="407"/>
        <v>#NAME?</v>
      </c>
      <c r="T1483" s="4" t="e">
        <f t="shared" si="408"/>
        <v>#NAME?</v>
      </c>
      <c r="U1483" s="4" t="e">
        <f t="shared" si="409"/>
        <v>#NAME?</v>
      </c>
      <c r="V1483" s="2"/>
      <c r="X1483" s="2"/>
      <c r="AC1483" s="2"/>
      <c r="AD1483" s="2"/>
    </row>
    <row r="1484" spans="1:30">
      <c r="A1484" s="1" t="str">
        <f t="shared" si="396"/>
        <v>-nki- : [ŋkɪ]</v>
      </c>
      <c r="B1484" s="1">
        <f t="shared" si="410"/>
        <v>0</v>
      </c>
      <c r="C1484" s="1">
        <f t="shared" si="410"/>
        <v>0</v>
      </c>
      <c r="D1484" s="1">
        <f t="shared" si="410"/>
        <v>0</v>
      </c>
      <c r="E1484" s="7">
        <v>3</v>
      </c>
      <c r="F1484" s="9" t="s">
        <v>603</v>
      </c>
      <c r="G1484" s="3" t="e">
        <f t="shared" si="397"/>
        <v>#NAME?</v>
      </c>
      <c r="H1484" s="4" t="str">
        <f t="shared" si="398"/>
        <v>ŋkɪ</v>
      </c>
      <c r="I1484" s="4" t="str">
        <f t="shared" si="399"/>
        <v>nki</v>
      </c>
      <c r="J1484" s="10">
        <f t="shared" si="400"/>
        <v>3</v>
      </c>
      <c r="K1484" s="1">
        <f t="shared" si="401"/>
        <v>3</v>
      </c>
      <c r="L1484" s="10">
        <f t="shared" si="402"/>
        <v>3</v>
      </c>
      <c r="M1484" s="1" t="str">
        <f t="shared" si="403"/>
        <v>-nki-</v>
      </c>
      <c r="N1484" s="1" t="str">
        <f t="shared" si="404"/>
        <v>[ŋkɪ]</v>
      </c>
      <c r="O1484" s="3" t="e" cm="1">
        <f t="array" ref="O1484">SUM(_xlfn._xlws.FILTER($G$2:$G$2454,_xlfn.MAP($M$2:$M$2454,_xlfn.LAMBDA(_xlpm.x,_xlpm.x=$M1484))))</f>
        <v>#NAME?</v>
      </c>
      <c r="P1484" s="4" t="e">
        <f t="shared" si="405"/>
        <v>#NAME?</v>
      </c>
      <c r="Q1484" s="6" t="e" cm="1">
        <f t="array" ref="Q1484">SUM(_xlfn._xlws.FILTER($G$2:$G$2454,_xlfn.MAP($N$2:$N$2454,_xlfn.LAMBDA(_xlpm.x,_xlpm.x=$N1484))))</f>
        <v>#NAME?</v>
      </c>
      <c r="R1484" s="4" t="e">
        <f t="shared" si="406"/>
        <v>#NAME?</v>
      </c>
      <c r="S1484" s="4" t="e">
        <f t="shared" si="407"/>
        <v>#NAME?</v>
      </c>
      <c r="T1484" s="4" t="e">
        <f t="shared" si="408"/>
        <v>#NAME?</v>
      </c>
      <c r="U1484" s="4" t="e">
        <f t="shared" si="409"/>
        <v>#NAME?</v>
      </c>
      <c r="V1484" s="2"/>
      <c r="X1484" s="2"/>
      <c r="AC1484" s="2"/>
      <c r="AD1484" s="2"/>
    </row>
    <row r="1485" spans="1:30">
      <c r="A1485" s="1" t="str">
        <f t="shared" si="396"/>
        <v>-ntu- : [ntʃə]</v>
      </c>
      <c r="B1485" s="1">
        <f t="shared" si="410"/>
        <v>0</v>
      </c>
      <c r="C1485" s="1">
        <f t="shared" si="410"/>
        <v>0</v>
      </c>
      <c r="D1485" s="1">
        <f t="shared" si="410"/>
        <v>1</v>
      </c>
      <c r="E1485" s="7">
        <v>3</v>
      </c>
      <c r="F1485" s="9" t="s">
        <v>604</v>
      </c>
      <c r="G1485" s="3" t="e">
        <f t="shared" si="397"/>
        <v>#NAME?</v>
      </c>
      <c r="H1485" s="4" t="str">
        <f t="shared" si="398"/>
        <v>ntʃə</v>
      </c>
      <c r="I1485" s="4" t="str">
        <f t="shared" si="399"/>
        <v>ntu</v>
      </c>
      <c r="J1485" s="10">
        <f t="shared" si="400"/>
        <v>4</v>
      </c>
      <c r="K1485" s="1">
        <f t="shared" si="401"/>
        <v>3</v>
      </c>
      <c r="L1485" s="10">
        <f t="shared" si="402"/>
        <v>4</v>
      </c>
      <c r="M1485" s="1" t="str">
        <f t="shared" si="403"/>
        <v>-ntu-</v>
      </c>
      <c r="N1485" s="1" t="str">
        <f t="shared" si="404"/>
        <v>[ntʃə]</v>
      </c>
      <c r="O1485" s="3" t="e" cm="1">
        <f t="array" ref="O1485">SUM(_xlfn._xlws.FILTER($G$2:$G$2454,_xlfn.MAP($M$2:$M$2454,_xlfn.LAMBDA(_xlpm.x,_xlpm.x=$M1485))))</f>
        <v>#NAME?</v>
      </c>
      <c r="P1485" s="4" t="e">
        <f t="shared" si="405"/>
        <v>#NAME?</v>
      </c>
      <c r="Q1485" s="6" t="e" cm="1">
        <f t="array" ref="Q1485">SUM(_xlfn._xlws.FILTER($G$2:$G$2454,_xlfn.MAP($N$2:$N$2454,_xlfn.LAMBDA(_xlpm.x,_xlpm.x=$N1485))))</f>
        <v>#NAME?</v>
      </c>
      <c r="R1485" s="4" t="e">
        <f t="shared" si="406"/>
        <v>#NAME?</v>
      </c>
      <c r="S1485" s="4" t="e">
        <f t="shared" si="407"/>
        <v>#NAME?</v>
      </c>
      <c r="T1485" s="4" t="e">
        <f t="shared" si="408"/>
        <v>#NAME?</v>
      </c>
      <c r="U1485" s="4" t="e">
        <f t="shared" si="409"/>
        <v>#NAME?</v>
      </c>
      <c r="V1485" s="2"/>
      <c r="X1485" s="2"/>
      <c r="AC1485" s="2"/>
      <c r="AD1485" s="2"/>
    </row>
    <row r="1486" spans="1:30">
      <c r="A1486" s="1" t="str">
        <f t="shared" si="396"/>
        <v>-bow- : [baʊ]</v>
      </c>
      <c r="B1486" s="1">
        <f t="shared" si="410"/>
        <v>0</v>
      </c>
      <c r="C1486" s="1">
        <f t="shared" si="410"/>
        <v>0</v>
      </c>
      <c r="D1486" s="1">
        <f t="shared" si="410"/>
        <v>0</v>
      </c>
      <c r="E1486" s="7">
        <v>2</v>
      </c>
      <c r="F1486" s="9" t="s">
        <v>966</v>
      </c>
      <c r="G1486" s="3" t="e">
        <f t="shared" si="397"/>
        <v>#NAME?</v>
      </c>
      <c r="H1486" s="4" t="str">
        <f t="shared" si="398"/>
        <v>baʊ</v>
      </c>
      <c r="I1486" s="4" t="str">
        <f t="shared" si="399"/>
        <v>bow</v>
      </c>
      <c r="J1486" s="10">
        <f t="shared" si="400"/>
        <v>3</v>
      </c>
      <c r="K1486" s="1">
        <f t="shared" si="401"/>
        <v>3</v>
      </c>
      <c r="L1486" s="10">
        <f t="shared" si="402"/>
        <v>3</v>
      </c>
      <c r="M1486" s="1" t="str">
        <f t="shared" si="403"/>
        <v>-bow-</v>
      </c>
      <c r="N1486" s="1" t="str">
        <f t="shared" si="404"/>
        <v>[baʊ]</v>
      </c>
      <c r="O1486" s="3" t="e" cm="1">
        <f t="array" ref="O1486">SUM(_xlfn._xlws.FILTER($G$2:$G$2454,_xlfn.MAP($M$2:$M$2454,_xlfn.LAMBDA(_xlpm.x,_xlpm.x=$M1486))))</f>
        <v>#NAME?</v>
      </c>
      <c r="P1486" s="4" t="e">
        <f t="shared" si="405"/>
        <v>#NAME?</v>
      </c>
      <c r="Q1486" s="6" t="e" cm="1">
        <f t="array" ref="Q1486">SUM(_xlfn._xlws.FILTER($G$2:$G$2454,_xlfn.MAP($N$2:$N$2454,_xlfn.LAMBDA(_xlpm.x,_xlpm.x=$N1486))))</f>
        <v>#NAME?</v>
      </c>
      <c r="R1486" s="4" t="e">
        <f t="shared" si="406"/>
        <v>#NAME?</v>
      </c>
      <c r="S1486" s="4" t="e">
        <f t="shared" si="407"/>
        <v>#NAME?</v>
      </c>
      <c r="T1486" s="4" t="e">
        <f t="shared" si="408"/>
        <v>#NAME?</v>
      </c>
      <c r="U1486" s="4" t="e">
        <f t="shared" si="409"/>
        <v>#NAME?</v>
      </c>
      <c r="V1486" s="2"/>
      <c r="X1486" s="2"/>
      <c r="AC1486" s="2"/>
      <c r="AD1486" s="2"/>
    </row>
    <row r="1487" spans="1:30">
      <c r="A1487" s="1" t="str">
        <f t="shared" si="396"/>
        <v>-he- : [hɛ]</v>
      </c>
      <c r="B1487" s="1">
        <f t="shared" si="410"/>
        <v>0</v>
      </c>
      <c r="C1487" s="1">
        <f t="shared" si="410"/>
        <v>0</v>
      </c>
      <c r="D1487" s="1">
        <f t="shared" si="410"/>
        <v>0</v>
      </c>
      <c r="E1487" s="7">
        <v>11</v>
      </c>
      <c r="F1487" s="9" t="s">
        <v>612</v>
      </c>
      <c r="G1487" s="3" t="e">
        <f t="shared" si="397"/>
        <v>#NAME?</v>
      </c>
      <c r="H1487" s="1" t="str">
        <f t="shared" si="398"/>
        <v>hɛ</v>
      </c>
      <c r="I1487" s="1" t="str">
        <f t="shared" si="399"/>
        <v>he</v>
      </c>
      <c r="J1487" s="10">
        <f t="shared" si="400"/>
        <v>2</v>
      </c>
      <c r="K1487" s="1">
        <f t="shared" si="401"/>
        <v>2</v>
      </c>
      <c r="L1487" s="10">
        <f t="shared" si="402"/>
        <v>2</v>
      </c>
      <c r="M1487" s="1" t="str">
        <f t="shared" si="403"/>
        <v>-he-</v>
      </c>
      <c r="N1487" s="1" t="str">
        <f t="shared" si="404"/>
        <v>[hɛ]</v>
      </c>
      <c r="O1487" s="3" t="e" cm="1">
        <f t="array" ref="O1487">SUM(_xlfn._xlws.FILTER($G$2:$G$2454,_xlfn.MAP($M$2:$M$2454,_xlfn.LAMBDA(_xlpm.x,_xlpm.x=$M1487))))</f>
        <v>#NAME?</v>
      </c>
      <c r="P1487" s="4" t="e">
        <f t="shared" si="405"/>
        <v>#NAME?</v>
      </c>
      <c r="Q1487" s="6" t="e" cm="1">
        <f t="array" ref="Q1487">SUM(_xlfn._xlws.FILTER($G$2:$G$2454,_xlfn.MAP($N$2:$N$2454,_xlfn.LAMBDA(_xlpm.x,_xlpm.x=$N1487))))</f>
        <v>#NAME?</v>
      </c>
      <c r="R1487" s="4" t="e">
        <f t="shared" si="406"/>
        <v>#NAME?</v>
      </c>
      <c r="S1487" s="4" t="e">
        <f t="shared" si="407"/>
        <v>#NAME?</v>
      </c>
      <c r="T1487" s="4" t="e">
        <f t="shared" si="408"/>
        <v>#NAME?</v>
      </c>
      <c r="U1487" s="4" t="e">
        <f t="shared" si="409"/>
        <v>#NAME?</v>
      </c>
      <c r="V1487" s="2"/>
      <c r="X1487" s="2"/>
      <c r="AC1487" s="2"/>
      <c r="AD1487" s="2"/>
    </row>
    <row r="1488" spans="1:30">
      <c r="A1488" s="1" t="str">
        <f t="shared" si="396"/>
        <v>-ppli- : [plə]</v>
      </c>
      <c r="B1488" s="1">
        <f t="shared" si="410"/>
        <v>0</v>
      </c>
      <c r="C1488" s="1">
        <f t="shared" si="410"/>
        <v>0</v>
      </c>
      <c r="D1488" s="1">
        <f t="shared" si="410"/>
        <v>0</v>
      </c>
      <c r="E1488" s="7">
        <v>2</v>
      </c>
      <c r="F1488" s="9" t="s">
        <v>934</v>
      </c>
      <c r="G1488" s="3" t="e">
        <f t="shared" si="397"/>
        <v>#NAME?</v>
      </c>
      <c r="H1488" s="1" t="str">
        <f t="shared" si="398"/>
        <v>plə</v>
      </c>
      <c r="I1488" s="1" t="str">
        <f t="shared" si="399"/>
        <v>ppli</v>
      </c>
      <c r="J1488" s="10">
        <f t="shared" si="400"/>
        <v>3</v>
      </c>
      <c r="K1488" s="1">
        <f t="shared" si="401"/>
        <v>4</v>
      </c>
      <c r="L1488" s="10">
        <f t="shared" si="402"/>
        <v>4</v>
      </c>
      <c r="M1488" s="1" t="str">
        <f t="shared" si="403"/>
        <v>-ppli-</v>
      </c>
      <c r="N1488" s="1" t="str">
        <f t="shared" si="404"/>
        <v>[plə]</v>
      </c>
      <c r="O1488" s="3" t="e" cm="1">
        <f t="array" ref="O1488">SUM(_xlfn._xlws.FILTER($G$2:$G$2454,_xlfn.MAP($M$2:$M$2454,_xlfn.LAMBDA(_xlpm.x,_xlpm.x=$M1488))))</f>
        <v>#NAME?</v>
      </c>
      <c r="P1488" s="4" t="e">
        <f t="shared" si="405"/>
        <v>#NAME?</v>
      </c>
      <c r="Q1488" s="6" t="e" cm="1">
        <f t="array" ref="Q1488">SUM(_xlfn._xlws.FILTER($G$2:$G$2454,_xlfn.MAP($N$2:$N$2454,_xlfn.LAMBDA(_xlpm.x,_xlpm.x=$N1488))))</f>
        <v>#NAME?</v>
      </c>
      <c r="R1488" s="4" t="e">
        <f t="shared" si="406"/>
        <v>#NAME?</v>
      </c>
      <c r="S1488" s="4" t="e">
        <f t="shared" si="407"/>
        <v>#NAME?</v>
      </c>
      <c r="T1488" s="4" t="e">
        <f t="shared" si="408"/>
        <v>#NAME?</v>
      </c>
      <c r="U1488" s="4" t="e">
        <f t="shared" si="409"/>
        <v>#NAME?</v>
      </c>
      <c r="V1488" s="2"/>
      <c r="X1488" s="2"/>
      <c r="AC1488" s="2"/>
      <c r="AD1488" s="2"/>
    </row>
    <row r="1489" spans="1:30">
      <c r="A1489" s="1" t="str">
        <f t="shared" si="396"/>
        <v>-trou- : [tɹʌ]</v>
      </c>
      <c r="B1489" s="1">
        <f t="shared" si="410"/>
        <v>0</v>
      </c>
      <c r="C1489" s="1">
        <f t="shared" si="410"/>
        <v>0</v>
      </c>
      <c r="D1489" s="1">
        <f t="shared" si="410"/>
        <v>0</v>
      </c>
      <c r="E1489" s="7">
        <v>2</v>
      </c>
      <c r="F1489" s="9" t="s">
        <v>937</v>
      </c>
      <c r="G1489" s="3" t="e">
        <f t="shared" si="397"/>
        <v>#NAME?</v>
      </c>
      <c r="H1489" s="4" t="str">
        <f t="shared" si="398"/>
        <v>tɹʌ</v>
      </c>
      <c r="I1489" s="4" t="str">
        <f t="shared" si="399"/>
        <v>trou</v>
      </c>
      <c r="J1489" s="10">
        <f t="shared" si="400"/>
        <v>3</v>
      </c>
      <c r="K1489" s="1">
        <f t="shared" si="401"/>
        <v>4</v>
      </c>
      <c r="L1489" s="10">
        <f t="shared" si="402"/>
        <v>4</v>
      </c>
      <c r="M1489" s="1" t="str">
        <f t="shared" si="403"/>
        <v>-trou-</v>
      </c>
      <c r="N1489" s="1" t="str">
        <f t="shared" si="404"/>
        <v>[tɹʌ]</v>
      </c>
      <c r="O1489" s="3" t="e" cm="1">
        <f t="array" ref="O1489">SUM(_xlfn._xlws.FILTER($G$2:$G$2454,_xlfn.MAP($M$2:$M$2454,_xlfn.LAMBDA(_xlpm.x,_xlpm.x=$M1489))))</f>
        <v>#NAME?</v>
      </c>
      <c r="P1489" s="4" t="e">
        <f t="shared" si="405"/>
        <v>#NAME?</v>
      </c>
      <c r="Q1489" s="6" t="e" cm="1">
        <f t="array" ref="Q1489">SUM(_xlfn._xlws.FILTER($G$2:$G$2454,_xlfn.MAP($N$2:$N$2454,_xlfn.LAMBDA(_xlpm.x,_xlpm.x=$N1489))))</f>
        <v>#NAME?</v>
      </c>
      <c r="R1489" s="4" t="e">
        <f t="shared" si="406"/>
        <v>#NAME?</v>
      </c>
      <c r="S1489" s="4" t="e">
        <f t="shared" si="407"/>
        <v>#NAME?</v>
      </c>
      <c r="T1489" s="4" t="e">
        <f t="shared" si="408"/>
        <v>#NAME?</v>
      </c>
      <c r="U1489" s="4" t="e">
        <f t="shared" si="409"/>
        <v>#NAME?</v>
      </c>
      <c r="V1489" s="2"/>
      <c r="X1489" s="2"/>
      <c r="AC1489" s="2"/>
      <c r="AD1489" s="2"/>
    </row>
    <row r="1490" spans="1:30">
      <c r="A1490" s="1" t="str">
        <f t="shared" si="396"/>
        <v>-try- : [tɹaɪ]</v>
      </c>
      <c r="B1490" s="1">
        <f t="shared" si="410"/>
        <v>0</v>
      </c>
      <c r="C1490" s="1">
        <f t="shared" si="410"/>
        <v>0</v>
      </c>
      <c r="D1490" s="1">
        <f t="shared" si="410"/>
        <v>0</v>
      </c>
      <c r="E1490" s="7">
        <v>2</v>
      </c>
      <c r="F1490" s="9" t="s">
        <v>971</v>
      </c>
      <c r="G1490" s="3" t="e">
        <f t="shared" si="397"/>
        <v>#NAME?</v>
      </c>
      <c r="H1490" s="4" t="str">
        <f t="shared" si="398"/>
        <v>tɹaɪ</v>
      </c>
      <c r="I1490" s="4" t="str">
        <f t="shared" si="399"/>
        <v>try</v>
      </c>
      <c r="J1490" s="10">
        <f t="shared" si="400"/>
        <v>4</v>
      </c>
      <c r="K1490" s="1">
        <f t="shared" si="401"/>
        <v>3</v>
      </c>
      <c r="L1490" s="10">
        <f t="shared" si="402"/>
        <v>4</v>
      </c>
      <c r="M1490" s="1" t="str">
        <f t="shared" si="403"/>
        <v>-try-</v>
      </c>
      <c r="N1490" s="1" t="str">
        <f t="shared" si="404"/>
        <v>[tɹaɪ]</v>
      </c>
      <c r="O1490" s="3" t="e" cm="1">
        <f t="array" ref="O1490">SUM(_xlfn._xlws.FILTER($G$2:$G$2454,_xlfn.MAP($M$2:$M$2454,_xlfn.LAMBDA(_xlpm.x,_xlpm.x=$M1490))))</f>
        <v>#NAME?</v>
      </c>
      <c r="P1490" s="4" t="e">
        <f t="shared" si="405"/>
        <v>#NAME?</v>
      </c>
      <c r="Q1490" s="6" t="e" cm="1">
        <f t="array" ref="Q1490">SUM(_xlfn._xlws.FILTER($G$2:$G$2454,_xlfn.MAP($N$2:$N$2454,_xlfn.LAMBDA(_xlpm.x,_xlpm.x=$N1490))))</f>
        <v>#NAME?</v>
      </c>
      <c r="R1490" s="4" t="e">
        <f t="shared" si="406"/>
        <v>#NAME?</v>
      </c>
      <c r="S1490" s="4" t="e">
        <f t="shared" si="407"/>
        <v>#NAME?</v>
      </c>
      <c r="T1490" s="4" t="e">
        <f t="shared" si="408"/>
        <v>#NAME?</v>
      </c>
      <c r="U1490" s="4" t="e">
        <f t="shared" si="409"/>
        <v>#NAME?</v>
      </c>
      <c r="V1490" s="2"/>
      <c r="X1490" s="2"/>
      <c r="AC1490" s="2"/>
      <c r="AD1490" s="2"/>
    </row>
    <row r="1491" spans="1:30">
      <c r="A1491" s="1" t="str">
        <f t="shared" si="396"/>
        <v>-wro- : [ɹɔ]</v>
      </c>
      <c r="B1491" s="1">
        <f t="shared" si="410"/>
        <v>1</v>
      </c>
      <c r="C1491" s="1">
        <f t="shared" si="410"/>
        <v>0</v>
      </c>
      <c r="D1491" s="1">
        <f t="shared" si="410"/>
        <v>0</v>
      </c>
      <c r="E1491" s="7">
        <v>2</v>
      </c>
      <c r="F1491" s="9" t="s">
        <v>1040</v>
      </c>
      <c r="G1491" s="3" t="e">
        <f t="shared" si="397"/>
        <v>#NAME?</v>
      </c>
      <c r="H1491" s="4" t="str">
        <f t="shared" si="398"/>
        <v>ɹɔ</v>
      </c>
      <c r="I1491" s="4" t="str">
        <f t="shared" si="399"/>
        <v>wro</v>
      </c>
      <c r="J1491" s="10">
        <f t="shared" si="400"/>
        <v>2</v>
      </c>
      <c r="K1491" s="1">
        <f t="shared" si="401"/>
        <v>3</v>
      </c>
      <c r="L1491" s="10">
        <f t="shared" si="402"/>
        <v>3</v>
      </c>
      <c r="M1491" s="1" t="str">
        <f t="shared" si="403"/>
        <v>-wro-</v>
      </c>
      <c r="N1491" s="1" t="str">
        <f t="shared" si="404"/>
        <v>[ɹɔ]</v>
      </c>
      <c r="O1491" s="3" t="e" cm="1">
        <f t="array" ref="O1491">SUM(_xlfn._xlws.FILTER($G$2:$G$2454,_xlfn.MAP($M$2:$M$2454,_xlfn.LAMBDA(_xlpm.x,_xlpm.x=$M1491))))</f>
        <v>#NAME?</v>
      </c>
      <c r="P1491" s="4" t="e">
        <f t="shared" si="405"/>
        <v>#NAME?</v>
      </c>
      <c r="Q1491" s="6" t="e" cm="1">
        <f t="array" ref="Q1491">SUM(_xlfn._xlws.FILTER($G$2:$G$2454,_xlfn.MAP($N$2:$N$2454,_xlfn.LAMBDA(_xlpm.x,_xlpm.x=$N1491))))</f>
        <v>#NAME?</v>
      </c>
      <c r="R1491" s="4" t="e">
        <f t="shared" si="406"/>
        <v>#NAME?</v>
      </c>
      <c r="S1491" s="4" t="e">
        <f t="shared" si="407"/>
        <v>#NAME?</v>
      </c>
      <c r="T1491" s="4" t="e">
        <f t="shared" si="408"/>
        <v>#NAME?</v>
      </c>
      <c r="U1491" s="4" t="e">
        <f t="shared" si="409"/>
        <v>#NAME?</v>
      </c>
      <c r="V1491" s="2"/>
      <c r="X1491" s="2"/>
      <c r="AC1491" s="2"/>
      <c r="AD1491" s="2"/>
    </row>
    <row r="1492" spans="1:30">
      <c r="A1492" s="1" t="str">
        <f t="shared" si="396"/>
        <v>-xce- : [ksɛ]</v>
      </c>
      <c r="B1492" s="1">
        <f t="shared" si="410"/>
        <v>0</v>
      </c>
      <c r="C1492" s="1">
        <f t="shared" si="410"/>
        <v>0</v>
      </c>
      <c r="D1492" s="1">
        <f t="shared" si="410"/>
        <v>0</v>
      </c>
      <c r="E1492" s="7">
        <v>4</v>
      </c>
      <c r="F1492" s="9" t="s">
        <v>716</v>
      </c>
      <c r="G1492" s="3" t="e">
        <f t="shared" si="397"/>
        <v>#NAME?</v>
      </c>
      <c r="H1492" s="1" t="str">
        <f t="shared" si="398"/>
        <v>ksɛ</v>
      </c>
      <c r="I1492" s="1" t="str">
        <f t="shared" si="399"/>
        <v>xce</v>
      </c>
      <c r="J1492" s="10">
        <f t="shared" si="400"/>
        <v>3</v>
      </c>
      <c r="K1492" s="1">
        <f t="shared" si="401"/>
        <v>3</v>
      </c>
      <c r="L1492" s="10">
        <f t="shared" si="402"/>
        <v>3</v>
      </c>
      <c r="M1492" s="1" t="str">
        <f t="shared" si="403"/>
        <v>-xce-</v>
      </c>
      <c r="N1492" s="1" t="str">
        <f t="shared" si="404"/>
        <v>[ksɛ]</v>
      </c>
      <c r="O1492" s="3" t="e" cm="1">
        <f t="array" ref="O1492">SUM(_xlfn._xlws.FILTER($G$2:$G$2454,_xlfn.MAP($M$2:$M$2454,_xlfn.LAMBDA(_xlpm.x,_xlpm.x=$M1492))))</f>
        <v>#NAME?</v>
      </c>
      <c r="P1492" s="4" t="e">
        <f t="shared" si="405"/>
        <v>#NAME?</v>
      </c>
      <c r="Q1492" s="6" t="e" cm="1">
        <f t="array" ref="Q1492">SUM(_xlfn._xlws.FILTER($G$2:$G$2454,_xlfn.MAP($N$2:$N$2454,_xlfn.LAMBDA(_xlpm.x,_xlpm.x=$N1492))))</f>
        <v>#NAME?</v>
      </c>
      <c r="R1492" s="4" t="e">
        <f t="shared" si="406"/>
        <v>#NAME?</v>
      </c>
      <c r="S1492" s="4" t="e">
        <f t="shared" si="407"/>
        <v>#NAME?</v>
      </c>
      <c r="T1492" s="4" t="e">
        <f t="shared" si="408"/>
        <v>#NAME?</v>
      </c>
      <c r="U1492" s="4" t="e">
        <f t="shared" si="409"/>
        <v>#NAME?</v>
      </c>
      <c r="V1492" s="2"/>
      <c r="X1492" s="2"/>
      <c r="AC1492" s="2"/>
      <c r="AD1492" s="2"/>
    </row>
    <row r="1493" spans="1:30">
      <c r="A1493" s="1" t="str">
        <f t="shared" si="396"/>
        <v>-sa- : [sə]</v>
      </c>
      <c r="B1493" s="1">
        <f t="shared" si="410"/>
        <v>0</v>
      </c>
      <c r="C1493" s="1">
        <f t="shared" si="410"/>
        <v>0</v>
      </c>
      <c r="D1493" s="1">
        <f t="shared" si="410"/>
        <v>0</v>
      </c>
      <c r="E1493" s="7">
        <v>9</v>
      </c>
      <c r="F1493" s="9" t="s">
        <v>1248</v>
      </c>
      <c r="G1493" s="3" t="e">
        <f t="shared" si="397"/>
        <v>#NAME?</v>
      </c>
      <c r="H1493" s="4" t="str">
        <f t="shared" si="398"/>
        <v>sə</v>
      </c>
      <c r="I1493" s="4" t="str">
        <f t="shared" si="399"/>
        <v>sa</v>
      </c>
      <c r="J1493" s="10">
        <f t="shared" si="400"/>
        <v>2</v>
      </c>
      <c r="K1493" s="1">
        <f t="shared" si="401"/>
        <v>2</v>
      </c>
      <c r="L1493" s="10">
        <f t="shared" si="402"/>
        <v>2</v>
      </c>
      <c r="M1493" s="1" t="str">
        <f t="shared" si="403"/>
        <v>-sa-</v>
      </c>
      <c r="N1493" s="1" t="str">
        <f t="shared" si="404"/>
        <v>[sə]</v>
      </c>
      <c r="O1493" s="3" t="e" cm="1">
        <f t="array" ref="O1493">SUM(_xlfn._xlws.FILTER($G$2:$G$2454,_xlfn.MAP($M$2:$M$2454,_xlfn.LAMBDA(_xlpm.x,_xlpm.x=$M1493))))</f>
        <v>#NAME?</v>
      </c>
      <c r="P1493" s="4" t="e">
        <f t="shared" si="405"/>
        <v>#NAME?</v>
      </c>
      <c r="Q1493" s="6" t="e" cm="1">
        <f t="array" ref="Q1493">SUM(_xlfn._xlws.FILTER($G$2:$G$2454,_xlfn.MAP($N$2:$N$2454,_xlfn.LAMBDA(_xlpm.x,_xlpm.x=$N1493))))</f>
        <v>#NAME?</v>
      </c>
      <c r="R1493" s="4" t="e">
        <f t="shared" si="406"/>
        <v>#NAME?</v>
      </c>
      <c r="S1493" s="4" t="e">
        <f t="shared" si="407"/>
        <v>#NAME?</v>
      </c>
      <c r="T1493" s="4" t="e">
        <f t="shared" si="408"/>
        <v>#NAME?</v>
      </c>
      <c r="U1493" s="4" t="e">
        <f t="shared" si="409"/>
        <v>#NAME?</v>
      </c>
      <c r="V1493" s="2"/>
      <c r="X1493" s="2"/>
      <c r="AC1493" s="2"/>
      <c r="AD1493" s="2"/>
    </row>
    <row r="1494" spans="1:30">
      <c r="A1494" s="1" t="str">
        <f t="shared" si="396"/>
        <v>-sou- : [sɔ]</v>
      </c>
      <c r="B1494" s="1">
        <f t="shared" si="410"/>
        <v>0</v>
      </c>
      <c r="C1494" s="1">
        <f t="shared" si="410"/>
        <v>0</v>
      </c>
      <c r="D1494" s="1">
        <f t="shared" si="410"/>
        <v>0</v>
      </c>
      <c r="E1494" s="7">
        <v>3</v>
      </c>
      <c r="F1494" s="9" t="s">
        <v>1244</v>
      </c>
      <c r="G1494" s="3" t="e">
        <f t="shared" si="397"/>
        <v>#NAME?</v>
      </c>
      <c r="H1494" s="1" t="str">
        <f t="shared" si="398"/>
        <v>sɔ</v>
      </c>
      <c r="I1494" s="1" t="str">
        <f t="shared" si="399"/>
        <v>sou</v>
      </c>
      <c r="J1494" s="10">
        <f t="shared" si="400"/>
        <v>2</v>
      </c>
      <c r="K1494" s="1">
        <f t="shared" si="401"/>
        <v>3</v>
      </c>
      <c r="L1494" s="10">
        <f t="shared" si="402"/>
        <v>3</v>
      </c>
      <c r="M1494" s="1" t="str">
        <f t="shared" si="403"/>
        <v>-sou-</v>
      </c>
      <c r="N1494" s="1" t="str">
        <f t="shared" si="404"/>
        <v>[sɔ]</v>
      </c>
      <c r="O1494" s="3" t="e" cm="1">
        <f t="array" ref="O1494">SUM(_xlfn._xlws.FILTER($G$2:$G$2454,_xlfn.MAP($M$2:$M$2454,_xlfn.LAMBDA(_xlpm.x,_xlpm.x=$M1494))))</f>
        <v>#NAME?</v>
      </c>
      <c r="P1494" s="4" t="e">
        <f t="shared" si="405"/>
        <v>#NAME?</v>
      </c>
      <c r="Q1494" s="6" t="e" cm="1">
        <f t="array" ref="Q1494">SUM(_xlfn._xlws.FILTER($G$2:$G$2454,_xlfn.MAP($N$2:$N$2454,_xlfn.LAMBDA(_xlpm.x,_xlpm.x=$N1494))))</f>
        <v>#NAME?</v>
      </c>
      <c r="R1494" s="4" t="e">
        <f t="shared" si="406"/>
        <v>#NAME?</v>
      </c>
      <c r="S1494" s="4" t="e">
        <f t="shared" si="407"/>
        <v>#NAME?</v>
      </c>
      <c r="T1494" s="4" t="e">
        <f t="shared" si="408"/>
        <v>#NAME?</v>
      </c>
      <c r="U1494" s="4" t="e">
        <f t="shared" si="409"/>
        <v>#NAME?</v>
      </c>
      <c r="V1494" s="2"/>
      <c r="X1494" s="2"/>
      <c r="AC1494" s="2"/>
      <c r="AD1494" s="2"/>
    </row>
    <row r="1495" spans="1:30">
      <c r="A1495" s="1" t="str">
        <f t="shared" si="396"/>
        <v>-e- : [ə]</v>
      </c>
      <c r="B1495" s="1">
        <f t="shared" si="410"/>
        <v>0</v>
      </c>
      <c r="C1495" s="1">
        <f t="shared" si="410"/>
        <v>0</v>
      </c>
      <c r="D1495" s="1">
        <f t="shared" si="410"/>
        <v>0</v>
      </c>
      <c r="E1495" s="7">
        <v>35</v>
      </c>
      <c r="F1495" s="9" t="s">
        <v>1199</v>
      </c>
      <c r="G1495" s="3" t="e">
        <f t="shared" si="397"/>
        <v>#NAME?</v>
      </c>
      <c r="H1495" s="1" t="str">
        <f t="shared" si="398"/>
        <v>ə</v>
      </c>
      <c r="I1495" s="1" t="str">
        <f t="shared" si="399"/>
        <v>e</v>
      </c>
      <c r="J1495" s="10">
        <f t="shared" si="400"/>
        <v>1</v>
      </c>
      <c r="K1495" s="1">
        <f t="shared" si="401"/>
        <v>1</v>
      </c>
      <c r="L1495" s="10">
        <f t="shared" si="402"/>
        <v>1</v>
      </c>
      <c r="M1495" s="1" t="str">
        <f t="shared" si="403"/>
        <v>-e-</v>
      </c>
      <c r="N1495" s="1" t="str">
        <f t="shared" si="404"/>
        <v>[ə]</v>
      </c>
      <c r="O1495" s="3" t="e" cm="1">
        <f t="array" ref="O1495">SUM(_xlfn._xlws.FILTER($G$2:$G$2454,_xlfn.MAP($M$2:$M$2454,_xlfn.LAMBDA(_xlpm.x,_xlpm.x=$M1495))))</f>
        <v>#NAME?</v>
      </c>
      <c r="P1495" s="4" t="e">
        <f t="shared" si="405"/>
        <v>#NAME?</v>
      </c>
      <c r="Q1495" s="6" t="e" cm="1">
        <f t="array" ref="Q1495">SUM(_xlfn._xlws.FILTER($G$2:$G$2454,_xlfn.MAP($N$2:$N$2454,_xlfn.LAMBDA(_xlpm.x,_xlpm.x=$N1495))))</f>
        <v>#NAME?</v>
      </c>
      <c r="R1495" s="4" t="e">
        <f t="shared" si="406"/>
        <v>#NAME?</v>
      </c>
      <c r="S1495" s="4" t="e">
        <f t="shared" si="407"/>
        <v>#NAME?</v>
      </c>
      <c r="T1495" s="4" t="e">
        <f t="shared" si="408"/>
        <v>#NAME?</v>
      </c>
      <c r="U1495" s="4" t="e">
        <f t="shared" si="409"/>
        <v>#NAME?</v>
      </c>
      <c r="V1495" s="2"/>
      <c r="X1495" s="2"/>
      <c r="AC1495" s="2"/>
      <c r="AD1495" s="2"/>
    </row>
    <row r="1496" spans="1:30">
      <c r="A1496" s="1" t="str">
        <f t="shared" si="396"/>
        <v>-rde- : [ɹdə]</v>
      </c>
      <c r="B1496" s="1">
        <f t="shared" si="410"/>
        <v>1</v>
      </c>
      <c r="C1496" s="1">
        <f t="shared" si="410"/>
        <v>0</v>
      </c>
      <c r="D1496" s="1">
        <f t="shared" si="410"/>
        <v>0</v>
      </c>
      <c r="E1496" s="7">
        <v>6</v>
      </c>
      <c r="F1496" s="9" t="s">
        <v>513</v>
      </c>
      <c r="G1496" s="3" t="e">
        <f t="shared" si="397"/>
        <v>#NAME?</v>
      </c>
      <c r="H1496" s="4" t="str">
        <f t="shared" si="398"/>
        <v>ɹdə</v>
      </c>
      <c r="I1496" s="4" t="str">
        <f t="shared" si="399"/>
        <v>rde</v>
      </c>
      <c r="J1496" s="10">
        <f t="shared" si="400"/>
        <v>3</v>
      </c>
      <c r="K1496" s="1">
        <f t="shared" si="401"/>
        <v>3</v>
      </c>
      <c r="L1496" s="10">
        <f t="shared" si="402"/>
        <v>3</v>
      </c>
      <c r="M1496" s="1" t="str">
        <f t="shared" si="403"/>
        <v>-rde-</v>
      </c>
      <c r="N1496" s="1" t="str">
        <f t="shared" si="404"/>
        <v>[ɹdə]</v>
      </c>
      <c r="O1496" s="3" t="e" cm="1">
        <f t="array" ref="O1496">SUM(_xlfn._xlws.FILTER($G$2:$G$2454,_xlfn.MAP($M$2:$M$2454,_xlfn.LAMBDA(_xlpm.x,_xlpm.x=$M1496))))</f>
        <v>#NAME?</v>
      </c>
      <c r="P1496" s="4" t="e">
        <f t="shared" si="405"/>
        <v>#NAME?</v>
      </c>
      <c r="Q1496" s="6" t="e" cm="1">
        <f t="array" ref="Q1496">SUM(_xlfn._xlws.FILTER($G$2:$G$2454,_xlfn.MAP($N$2:$N$2454,_xlfn.LAMBDA(_xlpm.x,_xlpm.x=$N1496))))</f>
        <v>#NAME?</v>
      </c>
      <c r="R1496" s="4" t="e">
        <f t="shared" si="406"/>
        <v>#NAME?</v>
      </c>
      <c r="S1496" s="4" t="e">
        <f t="shared" si="407"/>
        <v>#NAME?</v>
      </c>
      <c r="T1496" s="4" t="e">
        <f t="shared" si="408"/>
        <v>#NAME?</v>
      </c>
      <c r="U1496" s="4" t="e">
        <f t="shared" si="409"/>
        <v>#NAME?</v>
      </c>
      <c r="V1496" s="2"/>
      <c r="X1496" s="2"/>
      <c r="AC1496" s="2"/>
      <c r="AD1496" s="2"/>
    </row>
    <row r="1497" spans="1:30">
      <c r="A1497" s="1" t="str">
        <f t="shared" si="396"/>
        <v>-mb- : [mbə]</v>
      </c>
      <c r="B1497" s="1">
        <f t="shared" si="410"/>
        <v>0</v>
      </c>
      <c r="C1497" s="1">
        <f t="shared" si="410"/>
        <v>1</v>
      </c>
      <c r="D1497" s="1">
        <f t="shared" si="410"/>
        <v>0</v>
      </c>
      <c r="E1497" s="7">
        <v>1</v>
      </c>
      <c r="F1497" s="9" t="s">
        <v>2104</v>
      </c>
      <c r="G1497" s="3" t="e">
        <f t="shared" si="397"/>
        <v>#NAME?</v>
      </c>
      <c r="H1497" s="4" t="str">
        <f t="shared" si="398"/>
        <v>mbə</v>
      </c>
      <c r="I1497" s="4" t="str">
        <f t="shared" si="399"/>
        <v>mb</v>
      </c>
      <c r="J1497" s="10">
        <f t="shared" si="400"/>
        <v>3</v>
      </c>
      <c r="K1497" s="1">
        <f t="shared" si="401"/>
        <v>2</v>
      </c>
      <c r="L1497" s="10">
        <f t="shared" si="402"/>
        <v>3</v>
      </c>
      <c r="M1497" s="1" t="str">
        <f t="shared" si="403"/>
        <v>-mb-</v>
      </c>
      <c r="N1497" s="1" t="str">
        <f t="shared" si="404"/>
        <v>[mbə]</v>
      </c>
      <c r="O1497" s="3" t="e" cm="1">
        <f t="array" ref="O1497">SUM(_xlfn._xlws.FILTER($G$2:$G$2454,_xlfn.MAP($M$2:$M$2454,_xlfn.LAMBDA(_xlpm.x,_xlpm.x=$M1497))))</f>
        <v>#NAME?</v>
      </c>
      <c r="P1497" s="4" t="e">
        <f t="shared" si="405"/>
        <v>#NAME?</v>
      </c>
      <c r="Q1497" s="6" t="e" cm="1">
        <f t="array" ref="Q1497">SUM(_xlfn._xlws.FILTER($G$2:$G$2454,_xlfn.MAP($N$2:$N$2454,_xlfn.LAMBDA(_xlpm.x,_xlpm.x=$N1497))))</f>
        <v>#NAME?</v>
      </c>
      <c r="R1497" s="4" t="e">
        <f t="shared" si="406"/>
        <v>#NAME?</v>
      </c>
      <c r="S1497" s="4" t="e">
        <f t="shared" si="407"/>
        <v>#NAME?</v>
      </c>
      <c r="T1497" s="4" t="e">
        <f t="shared" si="408"/>
        <v>#NAME?</v>
      </c>
      <c r="U1497" s="4" t="e">
        <f t="shared" si="409"/>
        <v>#NAME?</v>
      </c>
      <c r="V1497" s="2"/>
      <c r="X1497" s="2"/>
      <c r="AC1497" s="2"/>
      <c r="AD1497" s="2"/>
    </row>
    <row r="1498" spans="1:30">
      <c r="A1498" s="1" t="str">
        <f t="shared" si="396"/>
        <v>-mou- : [mɔ]</v>
      </c>
      <c r="B1498" s="1">
        <f t="shared" si="410"/>
        <v>0</v>
      </c>
      <c r="C1498" s="1">
        <f t="shared" si="410"/>
        <v>1</v>
      </c>
      <c r="D1498" s="1">
        <f t="shared" si="410"/>
        <v>0</v>
      </c>
      <c r="E1498" s="7">
        <v>1</v>
      </c>
      <c r="F1498" s="9" t="s">
        <v>2128</v>
      </c>
      <c r="G1498" s="3" t="e">
        <f t="shared" si="397"/>
        <v>#NAME?</v>
      </c>
      <c r="H1498" s="1" t="str">
        <f t="shared" si="398"/>
        <v>mɔ</v>
      </c>
      <c r="I1498" s="1" t="str">
        <f t="shared" si="399"/>
        <v>mou</v>
      </c>
      <c r="J1498" s="10">
        <f t="shared" si="400"/>
        <v>2</v>
      </c>
      <c r="K1498" s="1">
        <f t="shared" si="401"/>
        <v>3</v>
      </c>
      <c r="L1498" s="10">
        <f t="shared" si="402"/>
        <v>3</v>
      </c>
      <c r="M1498" s="1" t="str">
        <f t="shared" si="403"/>
        <v>-mou-</v>
      </c>
      <c r="N1498" s="1" t="str">
        <f t="shared" si="404"/>
        <v>[mɔ]</v>
      </c>
      <c r="O1498" s="3" t="e" cm="1">
        <f t="array" ref="O1498">SUM(_xlfn._xlws.FILTER($G$2:$G$2454,_xlfn.MAP($M$2:$M$2454,_xlfn.LAMBDA(_xlpm.x,_xlpm.x=$M1498))))</f>
        <v>#NAME?</v>
      </c>
      <c r="P1498" s="4" t="e">
        <f t="shared" si="405"/>
        <v>#NAME?</v>
      </c>
      <c r="Q1498" s="6" t="e" cm="1">
        <f t="array" ref="Q1498">SUM(_xlfn._xlws.FILTER($G$2:$G$2454,_xlfn.MAP($N$2:$N$2454,_xlfn.LAMBDA(_xlpm.x,_xlpm.x=$N1498))))</f>
        <v>#NAME?</v>
      </c>
      <c r="R1498" s="4" t="e">
        <f t="shared" si="406"/>
        <v>#NAME?</v>
      </c>
      <c r="S1498" s="4" t="e">
        <f t="shared" si="407"/>
        <v>#NAME?</v>
      </c>
      <c r="T1498" s="4" t="e">
        <f t="shared" si="408"/>
        <v>#NAME?</v>
      </c>
      <c r="U1498" s="4" t="e">
        <f t="shared" si="409"/>
        <v>#NAME?</v>
      </c>
      <c r="V1498" s="2"/>
      <c r="X1498" s="2"/>
      <c r="AC1498" s="2"/>
      <c r="AD1498" s="2"/>
    </row>
    <row r="1499" spans="1:30">
      <c r="A1499" s="1" t="str">
        <f t="shared" si="396"/>
        <v>-sto- : [stə]</v>
      </c>
      <c r="B1499" s="1">
        <f t="shared" si="410"/>
        <v>0</v>
      </c>
      <c r="C1499" s="1">
        <f t="shared" si="410"/>
        <v>0</v>
      </c>
      <c r="D1499" s="1">
        <f t="shared" si="410"/>
        <v>0</v>
      </c>
      <c r="E1499" s="7">
        <v>8</v>
      </c>
      <c r="F1499" s="9" t="s">
        <v>982</v>
      </c>
      <c r="G1499" s="3" t="e">
        <f t="shared" si="397"/>
        <v>#NAME?</v>
      </c>
      <c r="H1499" s="4" t="str">
        <f t="shared" si="398"/>
        <v>stə</v>
      </c>
      <c r="I1499" s="4" t="str">
        <f t="shared" si="399"/>
        <v>sto</v>
      </c>
      <c r="J1499" s="10">
        <f t="shared" si="400"/>
        <v>3</v>
      </c>
      <c r="K1499" s="1">
        <f t="shared" si="401"/>
        <v>3</v>
      </c>
      <c r="L1499" s="10">
        <f t="shared" si="402"/>
        <v>3</v>
      </c>
      <c r="M1499" s="1" t="str">
        <f t="shared" si="403"/>
        <v>-sto-</v>
      </c>
      <c r="N1499" s="1" t="str">
        <f t="shared" si="404"/>
        <v>[stə]</v>
      </c>
      <c r="O1499" s="3" t="e" cm="1">
        <f t="array" ref="O1499">SUM(_xlfn._xlws.FILTER($G$2:$G$2454,_xlfn.MAP($M$2:$M$2454,_xlfn.LAMBDA(_xlpm.x,_xlpm.x=$M1499))))</f>
        <v>#NAME?</v>
      </c>
      <c r="P1499" s="4" t="e">
        <f t="shared" si="405"/>
        <v>#NAME?</v>
      </c>
      <c r="Q1499" s="6" t="e" cm="1">
        <f t="array" ref="Q1499">SUM(_xlfn._xlws.FILTER($G$2:$G$2454,_xlfn.MAP($N$2:$N$2454,_xlfn.LAMBDA(_xlpm.x,_xlpm.x=$N1499))))</f>
        <v>#NAME?</v>
      </c>
      <c r="R1499" s="4" t="e">
        <f t="shared" si="406"/>
        <v>#NAME?</v>
      </c>
      <c r="S1499" s="4" t="e">
        <f t="shared" si="407"/>
        <v>#NAME?</v>
      </c>
      <c r="T1499" s="4" t="e">
        <f t="shared" si="408"/>
        <v>#NAME?</v>
      </c>
      <c r="U1499" s="4" t="e">
        <f t="shared" si="409"/>
        <v>#NAME?</v>
      </c>
      <c r="V1499" s="2"/>
      <c r="X1499" s="2"/>
      <c r="AC1499" s="2"/>
      <c r="AD1499" s="2"/>
    </row>
    <row r="1500" spans="1:30">
      <c r="A1500" s="1" t="str">
        <f t="shared" si="396"/>
        <v>-woo- : [wʊ]</v>
      </c>
      <c r="B1500" s="1">
        <f t="shared" si="410"/>
        <v>0</v>
      </c>
      <c r="C1500" s="1">
        <f t="shared" si="410"/>
        <v>0</v>
      </c>
      <c r="D1500" s="1">
        <f t="shared" si="410"/>
        <v>0</v>
      </c>
      <c r="E1500" s="7">
        <v>7</v>
      </c>
      <c r="F1500" s="9" t="s">
        <v>440</v>
      </c>
      <c r="G1500" s="3" t="e">
        <f t="shared" si="397"/>
        <v>#NAME?</v>
      </c>
      <c r="H1500" s="4" t="str">
        <f t="shared" si="398"/>
        <v>wʊ</v>
      </c>
      <c r="I1500" s="4" t="str">
        <f t="shared" si="399"/>
        <v>woo</v>
      </c>
      <c r="J1500" s="10">
        <f t="shared" si="400"/>
        <v>2</v>
      </c>
      <c r="K1500" s="1">
        <f t="shared" si="401"/>
        <v>3</v>
      </c>
      <c r="L1500" s="10">
        <f t="shared" si="402"/>
        <v>3</v>
      </c>
      <c r="M1500" s="1" t="str">
        <f t="shared" si="403"/>
        <v>-woo-</v>
      </c>
      <c r="N1500" s="1" t="str">
        <f t="shared" si="404"/>
        <v>[wʊ]</v>
      </c>
      <c r="O1500" s="3" t="e" cm="1">
        <f t="array" ref="O1500">SUM(_xlfn._xlws.FILTER($G$2:$G$2454,_xlfn.MAP($M$2:$M$2454,_xlfn.LAMBDA(_xlpm.x,_xlpm.x=$M1500))))</f>
        <v>#NAME?</v>
      </c>
      <c r="P1500" s="4" t="e">
        <f t="shared" si="405"/>
        <v>#NAME?</v>
      </c>
      <c r="Q1500" s="6" t="e" cm="1">
        <f t="array" ref="Q1500">SUM(_xlfn._xlws.FILTER($G$2:$G$2454,_xlfn.MAP($N$2:$N$2454,_xlfn.LAMBDA(_xlpm.x,_xlpm.x=$N1500))))</f>
        <v>#NAME?</v>
      </c>
      <c r="R1500" s="4" t="e">
        <f t="shared" si="406"/>
        <v>#NAME?</v>
      </c>
      <c r="S1500" s="4" t="e">
        <f t="shared" si="407"/>
        <v>#NAME?</v>
      </c>
      <c r="T1500" s="4" t="e">
        <f t="shared" si="408"/>
        <v>#NAME?</v>
      </c>
      <c r="U1500" s="4" t="e">
        <f t="shared" si="409"/>
        <v>#NAME?</v>
      </c>
      <c r="V1500" s="2"/>
      <c r="X1500" s="2"/>
      <c r="AC1500" s="2"/>
      <c r="AD1500" s="2"/>
    </row>
    <row r="1501" spans="1:30">
      <c r="A1501" s="1" t="str">
        <f t="shared" si="396"/>
        <v>-dee- : [di]</v>
      </c>
      <c r="B1501" s="1">
        <f t="shared" si="410"/>
        <v>0</v>
      </c>
      <c r="C1501" s="1">
        <f t="shared" si="410"/>
        <v>0</v>
      </c>
      <c r="D1501" s="1">
        <f t="shared" si="410"/>
        <v>0</v>
      </c>
      <c r="E1501" s="7">
        <v>5</v>
      </c>
      <c r="F1501" s="9" t="s">
        <v>28</v>
      </c>
      <c r="G1501" s="3" t="e">
        <f t="shared" si="397"/>
        <v>#NAME?</v>
      </c>
      <c r="H1501" s="1" t="str">
        <f t="shared" si="398"/>
        <v>di</v>
      </c>
      <c r="I1501" s="1" t="str">
        <f t="shared" si="399"/>
        <v>dee</v>
      </c>
      <c r="J1501" s="10">
        <f t="shared" si="400"/>
        <v>2</v>
      </c>
      <c r="K1501" s="1">
        <f t="shared" si="401"/>
        <v>3</v>
      </c>
      <c r="L1501" s="10">
        <f t="shared" si="402"/>
        <v>3</v>
      </c>
      <c r="M1501" s="1" t="str">
        <f t="shared" si="403"/>
        <v>-dee-</v>
      </c>
      <c r="N1501" s="1" t="str">
        <f t="shared" si="404"/>
        <v>[di]</v>
      </c>
      <c r="O1501" s="3" t="e" cm="1">
        <f t="array" ref="O1501">SUM(_xlfn._xlws.FILTER($G$2:$G$2454,_xlfn.MAP($M$2:$M$2454,_xlfn.LAMBDA(_xlpm.x,_xlpm.x=$M1501))))</f>
        <v>#NAME?</v>
      </c>
      <c r="P1501" s="4" t="e">
        <f t="shared" si="405"/>
        <v>#NAME?</v>
      </c>
      <c r="Q1501" s="6" t="e" cm="1">
        <f t="array" ref="Q1501">SUM(_xlfn._xlws.FILTER($G$2:$G$2454,_xlfn.MAP($N$2:$N$2454,_xlfn.LAMBDA(_xlpm.x,_xlpm.x=$N1501))))</f>
        <v>#NAME?</v>
      </c>
      <c r="R1501" s="4" t="e">
        <f t="shared" si="406"/>
        <v>#NAME?</v>
      </c>
      <c r="S1501" s="4" t="e">
        <f t="shared" si="407"/>
        <v>#NAME?</v>
      </c>
      <c r="T1501" s="4" t="e">
        <f t="shared" si="408"/>
        <v>#NAME?</v>
      </c>
      <c r="U1501" s="4" t="e">
        <f t="shared" si="409"/>
        <v>#NAME?</v>
      </c>
      <c r="V1501" s="2"/>
      <c r="X1501" s="2"/>
      <c r="AC1501" s="2"/>
      <c r="AD1501" s="2"/>
    </row>
    <row r="1502" spans="1:30">
      <c r="A1502" s="1" t="str">
        <f t="shared" si="396"/>
        <v>-rne- : [ɹnɪ]</v>
      </c>
      <c r="B1502" s="1">
        <f t="shared" ref="B1502:D1521" si="411">_xlfn.LET(_xlpm.d,$F1502,_xlpm.k,_xlfn.CONCAT(LEFT(TRIM(B$1),1),"*"),COUNTIF(_xlpm.d,_xlpm.k))</f>
        <v>1</v>
      </c>
      <c r="C1502" s="1">
        <f t="shared" si="411"/>
        <v>0</v>
      </c>
      <c r="D1502" s="1">
        <f t="shared" si="411"/>
        <v>0</v>
      </c>
      <c r="E1502" s="7">
        <v>1</v>
      </c>
      <c r="F1502" s="9" t="s">
        <v>1683</v>
      </c>
      <c r="G1502" s="3" t="e">
        <f t="shared" si="397"/>
        <v>#NAME?</v>
      </c>
      <c r="H1502" s="1" t="str">
        <f t="shared" si="398"/>
        <v>ɹnɪ</v>
      </c>
      <c r="I1502" s="1" t="str">
        <f t="shared" si="399"/>
        <v>rne</v>
      </c>
      <c r="J1502" s="10">
        <f t="shared" si="400"/>
        <v>3</v>
      </c>
      <c r="K1502" s="1">
        <f t="shared" si="401"/>
        <v>3</v>
      </c>
      <c r="L1502" s="10">
        <f t="shared" si="402"/>
        <v>3</v>
      </c>
      <c r="M1502" s="1" t="str">
        <f t="shared" si="403"/>
        <v>-rne-</v>
      </c>
      <c r="N1502" s="1" t="str">
        <f t="shared" si="404"/>
        <v>[ɹnɪ]</v>
      </c>
      <c r="O1502" s="3" t="e" cm="1">
        <f t="array" ref="O1502">SUM(_xlfn._xlws.FILTER($G$2:$G$2454,_xlfn.MAP($M$2:$M$2454,_xlfn.LAMBDA(_xlpm.x,_xlpm.x=$M1502))))</f>
        <v>#NAME?</v>
      </c>
      <c r="P1502" s="4" t="e">
        <f t="shared" si="405"/>
        <v>#NAME?</v>
      </c>
      <c r="Q1502" s="6" t="e" cm="1">
        <f t="array" ref="Q1502">SUM(_xlfn._xlws.FILTER($G$2:$G$2454,_xlfn.MAP($N$2:$N$2454,_xlfn.LAMBDA(_xlpm.x,_xlpm.x=$N1502))))</f>
        <v>#NAME?</v>
      </c>
      <c r="R1502" s="4" t="e">
        <f t="shared" si="406"/>
        <v>#NAME?</v>
      </c>
      <c r="S1502" s="4" t="e">
        <f t="shared" si="407"/>
        <v>#NAME?</v>
      </c>
      <c r="T1502" s="4" t="e">
        <f t="shared" si="408"/>
        <v>#NAME?</v>
      </c>
      <c r="U1502" s="4" t="e">
        <f t="shared" si="409"/>
        <v>#NAME?</v>
      </c>
      <c r="V1502" s="2"/>
      <c r="X1502" s="2"/>
      <c r="AC1502" s="2"/>
      <c r="AD1502" s="2"/>
    </row>
    <row r="1503" spans="1:30">
      <c r="A1503" s="1" t="str">
        <f t="shared" si="396"/>
        <v>-nde- : [ndə]</v>
      </c>
      <c r="B1503" s="1">
        <f t="shared" si="411"/>
        <v>0</v>
      </c>
      <c r="C1503" s="1">
        <f t="shared" si="411"/>
        <v>0</v>
      </c>
      <c r="D1503" s="1">
        <f t="shared" si="411"/>
        <v>1</v>
      </c>
      <c r="E1503" s="7">
        <v>19</v>
      </c>
      <c r="F1503" s="9" t="s">
        <v>375</v>
      </c>
      <c r="G1503" s="3" t="e">
        <f t="shared" si="397"/>
        <v>#NAME?</v>
      </c>
      <c r="H1503" s="4" t="str">
        <f t="shared" si="398"/>
        <v>ndə</v>
      </c>
      <c r="I1503" s="4" t="str">
        <f t="shared" si="399"/>
        <v>nde</v>
      </c>
      <c r="J1503" s="10">
        <f t="shared" si="400"/>
        <v>3</v>
      </c>
      <c r="K1503" s="1">
        <f t="shared" si="401"/>
        <v>3</v>
      </c>
      <c r="L1503" s="10">
        <f t="shared" si="402"/>
        <v>3</v>
      </c>
      <c r="M1503" s="1" t="str">
        <f t="shared" si="403"/>
        <v>-nde-</v>
      </c>
      <c r="N1503" s="1" t="str">
        <f t="shared" si="404"/>
        <v>[ndə]</v>
      </c>
      <c r="O1503" s="3" t="e" cm="1">
        <f t="array" ref="O1503">SUM(_xlfn._xlws.FILTER($G$2:$G$2454,_xlfn.MAP($M$2:$M$2454,_xlfn.LAMBDA(_xlpm.x,_xlpm.x=$M1503))))</f>
        <v>#NAME?</v>
      </c>
      <c r="P1503" s="4" t="e">
        <f t="shared" si="405"/>
        <v>#NAME?</v>
      </c>
      <c r="Q1503" s="6" t="e" cm="1">
        <f t="array" ref="Q1503">SUM(_xlfn._xlws.FILTER($G$2:$G$2454,_xlfn.MAP($N$2:$N$2454,_xlfn.LAMBDA(_xlpm.x,_xlpm.x=$N1503))))</f>
        <v>#NAME?</v>
      </c>
      <c r="R1503" s="4" t="e">
        <f t="shared" si="406"/>
        <v>#NAME?</v>
      </c>
      <c r="S1503" s="4" t="e">
        <f t="shared" si="407"/>
        <v>#NAME?</v>
      </c>
      <c r="T1503" s="4" t="e">
        <f t="shared" si="408"/>
        <v>#NAME?</v>
      </c>
      <c r="U1503" s="4" t="e">
        <f t="shared" si="409"/>
        <v>#NAME?</v>
      </c>
      <c r="V1503" s="2"/>
      <c r="X1503" s="2"/>
      <c r="AC1503" s="2"/>
      <c r="AD1503" s="2"/>
    </row>
    <row r="1504" spans="1:30">
      <c r="A1504" s="1" t="str">
        <f t="shared" si="396"/>
        <v>-free- : [fɹi]</v>
      </c>
      <c r="B1504" s="1">
        <f t="shared" si="411"/>
        <v>0</v>
      </c>
      <c r="C1504" s="1">
        <f t="shared" si="411"/>
        <v>0</v>
      </c>
      <c r="D1504" s="1">
        <f t="shared" si="411"/>
        <v>0</v>
      </c>
      <c r="E1504" s="7">
        <v>4</v>
      </c>
      <c r="F1504" s="9" t="s">
        <v>495</v>
      </c>
      <c r="G1504" s="3" t="e">
        <f t="shared" si="397"/>
        <v>#NAME?</v>
      </c>
      <c r="H1504" s="4" t="str">
        <f t="shared" si="398"/>
        <v>fɹi</v>
      </c>
      <c r="I1504" s="4" t="str">
        <f t="shared" si="399"/>
        <v>free</v>
      </c>
      <c r="J1504" s="10">
        <f t="shared" si="400"/>
        <v>3</v>
      </c>
      <c r="K1504" s="1">
        <f t="shared" si="401"/>
        <v>4</v>
      </c>
      <c r="L1504" s="10">
        <f t="shared" si="402"/>
        <v>4</v>
      </c>
      <c r="M1504" s="1" t="str">
        <f t="shared" si="403"/>
        <v>-free-</v>
      </c>
      <c r="N1504" s="1" t="str">
        <f t="shared" si="404"/>
        <v>[fɹi]</v>
      </c>
      <c r="O1504" s="3" t="e" cm="1">
        <f t="array" ref="O1504">SUM(_xlfn._xlws.FILTER($G$2:$G$2454,_xlfn.MAP($M$2:$M$2454,_xlfn.LAMBDA(_xlpm.x,_xlpm.x=$M1504))))</f>
        <v>#NAME?</v>
      </c>
      <c r="P1504" s="4" t="e">
        <f t="shared" si="405"/>
        <v>#NAME?</v>
      </c>
      <c r="Q1504" s="6" t="e" cm="1">
        <f t="array" ref="Q1504">SUM(_xlfn._xlws.FILTER($G$2:$G$2454,_xlfn.MAP($N$2:$N$2454,_xlfn.LAMBDA(_xlpm.x,_xlpm.x=$N1504))))</f>
        <v>#NAME?</v>
      </c>
      <c r="R1504" s="4" t="e">
        <f t="shared" si="406"/>
        <v>#NAME?</v>
      </c>
      <c r="S1504" s="4" t="e">
        <f t="shared" si="407"/>
        <v>#NAME?</v>
      </c>
      <c r="T1504" s="4" t="e">
        <f t="shared" si="408"/>
        <v>#NAME?</v>
      </c>
      <c r="U1504" s="4" t="e">
        <f t="shared" si="409"/>
        <v>#NAME?</v>
      </c>
      <c r="V1504" s="2"/>
      <c r="X1504" s="2"/>
      <c r="AC1504" s="2"/>
      <c r="AD1504" s="2"/>
    </row>
    <row r="1505" spans="1:30">
      <c r="A1505" s="1" t="str">
        <f t="shared" si="396"/>
        <v>-nfi- : [nfə]</v>
      </c>
      <c r="B1505" s="1">
        <f t="shared" si="411"/>
        <v>0</v>
      </c>
      <c r="C1505" s="1">
        <f t="shared" si="411"/>
        <v>0</v>
      </c>
      <c r="D1505" s="1">
        <f t="shared" si="411"/>
        <v>1</v>
      </c>
      <c r="E1505" s="7">
        <v>4</v>
      </c>
      <c r="F1505" s="9" t="s">
        <v>565</v>
      </c>
      <c r="G1505" s="3" t="e">
        <f t="shared" si="397"/>
        <v>#NAME?</v>
      </c>
      <c r="H1505" s="1" t="str">
        <f t="shared" si="398"/>
        <v>nfə</v>
      </c>
      <c r="I1505" s="1" t="str">
        <f t="shared" si="399"/>
        <v>nfi</v>
      </c>
      <c r="J1505" s="10">
        <f t="shared" si="400"/>
        <v>3</v>
      </c>
      <c r="K1505" s="1">
        <f t="shared" si="401"/>
        <v>3</v>
      </c>
      <c r="L1505" s="10">
        <f t="shared" si="402"/>
        <v>3</v>
      </c>
      <c r="M1505" s="1" t="str">
        <f t="shared" si="403"/>
        <v>-nfi-</v>
      </c>
      <c r="N1505" s="1" t="str">
        <f t="shared" si="404"/>
        <v>[nfə]</v>
      </c>
      <c r="O1505" s="3" t="e" cm="1">
        <f t="array" ref="O1505">SUM(_xlfn._xlws.FILTER($G$2:$G$2454,_xlfn.MAP($M$2:$M$2454,_xlfn.LAMBDA(_xlpm.x,_xlpm.x=$M1505))))</f>
        <v>#NAME?</v>
      </c>
      <c r="P1505" s="4" t="e">
        <f t="shared" si="405"/>
        <v>#NAME?</v>
      </c>
      <c r="Q1505" s="6" t="e" cm="1">
        <f t="array" ref="Q1505">SUM(_xlfn._xlws.FILTER($G$2:$G$2454,_xlfn.MAP($N$2:$N$2454,_xlfn.LAMBDA(_xlpm.x,_xlpm.x=$N1505))))</f>
        <v>#NAME?</v>
      </c>
      <c r="R1505" s="4" t="e">
        <f t="shared" si="406"/>
        <v>#NAME?</v>
      </c>
      <c r="S1505" s="4" t="e">
        <f t="shared" si="407"/>
        <v>#NAME?</v>
      </c>
      <c r="T1505" s="4" t="e">
        <f t="shared" si="408"/>
        <v>#NAME?</v>
      </c>
      <c r="U1505" s="4" t="e">
        <f t="shared" si="409"/>
        <v>#NAME?</v>
      </c>
      <c r="V1505" s="2"/>
      <c r="X1505" s="2"/>
      <c r="AC1505" s="2"/>
      <c r="AD1505" s="2"/>
    </row>
    <row r="1506" spans="1:30">
      <c r="A1506" s="1" t="str">
        <f t="shared" si="396"/>
        <v>-nfo- : [nfə]</v>
      </c>
      <c r="B1506" s="1">
        <f t="shared" si="411"/>
        <v>0</v>
      </c>
      <c r="C1506" s="1">
        <f t="shared" si="411"/>
        <v>0</v>
      </c>
      <c r="D1506" s="1">
        <f t="shared" si="411"/>
        <v>1</v>
      </c>
      <c r="E1506" s="7">
        <v>1</v>
      </c>
      <c r="F1506" s="9" t="s">
        <v>2142</v>
      </c>
      <c r="G1506" s="3" t="e">
        <f t="shared" si="397"/>
        <v>#NAME?</v>
      </c>
      <c r="H1506" s="4" t="str">
        <f t="shared" si="398"/>
        <v>nfə</v>
      </c>
      <c r="I1506" s="4" t="str">
        <f t="shared" si="399"/>
        <v>nfo</v>
      </c>
      <c r="J1506" s="10">
        <f t="shared" si="400"/>
        <v>3</v>
      </c>
      <c r="K1506" s="1">
        <f t="shared" si="401"/>
        <v>3</v>
      </c>
      <c r="L1506" s="10">
        <f t="shared" si="402"/>
        <v>3</v>
      </c>
      <c r="M1506" s="1" t="str">
        <f t="shared" si="403"/>
        <v>-nfo-</v>
      </c>
      <c r="N1506" s="1" t="str">
        <f t="shared" si="404"/>
        <v>[nfə]</v>
      </c>
      <c r="O1506" s="3" t="e" cm="1">
        <f t="array" ref="O1506">SUM(_xlfn._xlws.FILTER($G$2:$G$2454,_xlfn.MAP($M$2:$M$2454,_xlfn.LAMBDA(_xlpm.x,_xlpm.x=$M1506))))</f>
        <v>#NAME?</v>
      </c>
      <c r="P1506" s="4" t="e">
        <f t="shared" si="405"/>
        <v>#NAME?</v>
      </c>
      <c r="Q1506" s="6" t="e" cm="1">
        <f t="array" ref="Q1506">SUM(_xlfn._xlws.FILTER($G$2:$G$2454,_xlfn.MAP($N$2:$N$2454,_xlfn.LAMBDA(_xlpm.x,_xlpm.x=$N1506))))</f>
        <v>#NAME?</v>
      </c>
      <c r="R1506" s="4" t="e">
        <f t="shared" si="406"/>
        <v>#NAME?</v>
      </c>
      <c r="S1506" s="4" t="e">
        <f t="shared" si="407"/>
        <v>#NAME?</v>
      </c>
      <c r="T1506" s="4" t="e">
        <f t="shared" si="408"/>
        <v>#NAME?</v>
      </c>
      <c r="U1506" s="4" t="e">
        <f t="shared" si="409"/>
        <v>#NAME?</v>
      </c>
      <c r="V1506" s="2"/>
      <c r="X1506" s="2"/>
      <c r="AC1506" s="2"/>
      <c r="AD1506" s="2"/>
    </row>
    <row r="1507" spans="1:30">
      <c r="A1507" s="1" t="str">
        <f t="shared" si="396"/>
        <v>-nta- : [ntɪ]</v>
      </c>
      <c r="B1507" s="1">
        <f t="shared" si="411"/>
        <v>0</v>
      </c>
      <c r="C1507" s="1">
        <f t="shared" si="411"/>
        <v>0</v>
      </c>
      <c r="D1507" s="1">
        <f t="shared" si="411"/>
        <v>1</v>
      </c>
      <c r="E1507" s="7">
        <v>2</v>
      </c>
      <c r="F1507" s="9" t="s">
        <v>1511</v>
      </c>
      <c r="G1507" s="3" t="e">
        <f t="shared" si="397"/>
        <v>#NAME?</v>
      </c>
      <c r="H1507" s="4" t="str">
        <f t="shared" si="398"/>
        <v>ntɪ</v>
      </c>
      <c r="I1507" s="4" t="str">
        <f t="shared" si="399"/>
        <v>nta</v>
      </c>
      <c r="J1507" s="10">
        <f t="shared" si="400"/>
        <v>3</v>
      </c>
      <c r="K1507" s="1">
        <f t="shared" si="401"/>
        <v>3</v>
      </c>
      <c r="L1507" s="10">
        <f t="shared" si="402"/>
        <v>3</v>
      </c>
      <c r="M1507" s="1" t="str">
        <f t="shared" si="403"/>
        <v>-nta-</v>
      </c>
      <c r="N1507" s="1" t="str">
        <f t="shared" si="404"/>
        <v>[ntɪ]</v>
      </c>
      <c r="O1507" s="3" t="e" cm="1">
        <f t="array" ref="O1507">SUM(_xlfn._xlws.FILTER($G$2:$G$2454,_xlfn.MAP($M$2:$M$2454,_xlfn.LAMBDA(_xlpm.x,_xlpm.x=$M1507))))</f>
        <v>#NAME?</v>
      </c>
      <c r="P1507" s="4" t="e">
        <f t="shared" si="405"/>
        <v>#NAME?</v>
      </c>
      <c r="Q1507" s="6" t="e" cm="1">
        <f t="array" ref="Q1507">SUM(_xlfn._xlws.FILTER($G$2:$G$2454,_xlfn.MAP($N$2:$N$2454,_xlfn.LAMBDA(_xlpm.x,_xlpm.x=$N1507))))</f>
        <v>#NAME?</v>
      </c>
      <c r="R1507" s="4" t="e">
        <f t="shared" si="406"/>
        <v>#NAME?</v>
      </c>
      <c r="S1507" s="4" t="e">
        <f t="shared" si="407"/>
        <v>#NAME?</v>
      </c>
      <c r="T1507" s="4" t="e">
        <f t="shared" si="408"/>
        <v>#NAME?</v>
      </c>
      <c r="U1507" s="4" t="e">
        <f t="shared" si="409"/>
        <v>#NAME?</v>
      </c>
      <c r="V1507" s="2"/>
      <c r="X1507" s="2"/>
      <c r="AC1507" s="2"/>
      <c r="AD1507" s="2"/>
    </row>
    <row r="1508" spans="1:30">
      <c r="A1508" s="1" t="str">
        <f t="shared" si="396"/>
        <v>-lo- : [lə]</v>
      </c>
      <c r="B1508" s="1">
        <f t="shared" si="411"/>
        <v>0</v>
      </c>
      <c r="C1508" s="1">
        <f t="shared" si="411"/>
        <v>0</v>
      </c>
      <c r="D1508" s="1">
        <f t="shared" si="411"/>
        <v>0</v>
      </c>
      <c r="E1508" s="7">
        <v>18</v>
      </c>
      <c r="F1508" s="9" t="s">
        <v>950</v>
      </c>
      <c r="G1508" s="3" t="e">
        <f t="shared" si="397"/>
        <v>#NAME?</v>
      </c>
      <c r="H1508" s="4" t="str">
        <f t="shared" si="398"/>
        <v>lə</v>
      </c>
      <c r="I1508" s="4" t="str">
        <f t="shared" si="399"/>
        <v>lo</v>
      </c>
      <c r="J1508" s="10">
        <f t="shared" si="400"/>
        <v>2</v>
      </c>
      <c r="K1508" s="1">
        <f t="shared" si="401"/>
        <v>2</v>
      </c>
      <c r="L1508" s="10">
        <f t="shared" si="402"/>
        <v>2</v>
      </c>
      <c r="M1508" s="1" t="str">
        <f t="shared" si="403"/>
        <v>-lo-</v>
      </c>
      <c r="N1508" s="1" t="str">
        <f t="shared" si="404"/>
        <v>[lə]</v>
      </c>
      <c r="O1508" s="3" t="e" cm="1">
        <f t="array" ref="O1508">SUM(_xlfn._xlws.FILTER($G$2:$G$2454,_xlfn.MAP($M$2:$M$2454,_xlfn.LAMBDA(_xlpm.x,_xlpm.x=$M1508))))</f>
        <v>#NAME?</v>
      </c>
      <c r="P1508" s="4" t="e">
        <f t="shared" si="405"/>
        <v>#NAME?</v>
      </c>
      <c r="Q1508" s="6" t="e" cm="1">
        <f t="array" ref="Q1508">SUM(_xlfn._xlws.FILTER($G$2:$G$2454,_xlfn.MAP($N$2:$N$2454,_xlfn.LAMBDA(_xlpm.x,_xlpm.x=$N1508))))</f>
        <v>#NAME?</v>
      </c>
      <c r="R1508" s="4" t="e">
        <f t="shared" si="406"/>
        <v>#NAME?</v>
      </c>
      <c r="S1508" s="4" t="e">
        <f t="shared" si="407"/>
        <v>#NAME?</v>
      </c>
      <c r="T1508" s="4" t="e">
        <f t="shared" si="408"/>
        <v>#NAME?</v>
      </c>
      <c r="U1508" s="4" t="e">
        <f t="shared" si="409"/>
        <v>#NAME?</v>
      </c>
      <c r="V1508" s="2"/>
      <c r="X1508" s="2"/>
      <c r="AC1508" s="2"/>
      <c r="AD1508" s="2"/>
    </row>
    <row r="1509" spans="1:30">
      <c r="A1509" s="1" t="str">
        <f t="shared" si="396"/>
        <v>-t- : [t]</v>
      </c>
      <c r="B1509" s="1">
        <f t="shared" si="411"/>
        <v>0</v>
      </c>
      <c r="C1509" s="1">
        <f t="shared" si="411"/>
        <v>0</v>
      </c>
      <c r="D1509" s="1">
        <f t="shared" si="411"/>
        <v>0</v>
      </c>
      <c r="E1509" s="7">
        <v>125</v>
      </c>
      <c r="F1509" s="9" t="s">
        <v>286</v>
      </c>
      <c r="G1509" s="3" t="e">
        <f t="shared" si="397"/>
        <v>#NAME?</v>
      </c>
      <c r="H1509" s="4" t="str">
        <f t="shared" si="398"/>
        <v>t</v>
      </c>
      <c r="I1509" s="4" t="str">
        <f t="shared" si="399"/>
        <v>t</v>
      </c>
      <c r="J1509" s="10">
        <f t="shared" si="400"/>
        <v>1</v>
      </c>
      <c r="K1509" s="1">
        <f t="shared" si="401"/>
        <v>1</v>
      </c>
      <c r="L1509" s="10">
        <f t="shared" si="402"/>
        <v>1</v>
      </c>
      <c r="M1509" s="1" t="str">
        <f t="shared" si="403"/>
        <v>-t-</v>
      </c>
      <c r="N1509" s="1" t="str">
        <f t="shared" si="404"/>
        <v>[t]</v>
      </c>
      <c r="O1509" s="3" t="e" cm="1">
        <f t="array" ref="O1509">SUM(_xlfn._xlws.FILTER($G$2:$G$2454,_xlfn.MAP($M$2:$M$2454,_xlfn.LAMBDA(_xlpm.x,_xlpm.x=$M1509))))</f>
        <v>#NAME?</v>
      </c>
      <c r="P1509" s="4" t="e">
        <f t="shared" si="405"/>
        <v>#NAME?</v>
      </c>
      <c r="Q1509" s="6" t="e" cm="1">
        <f t="array" ref="Q1509">SUM(_xlfn._xlws.FILTER($G$2:$G$2454,_xlfn.MAP($N$2:$N$2454,_xlfn.LAMBDA(_xlpm.x,_xlpm.x=$N1509))))</f>
        <v>#NAME?</v>
      </c>
      <c r="R1509" s="4" t="e">
        <f t="shared" si="406"/>
        <v>#NAME?</v>
      </c>
      <c r="S1509" s="4" t="e">
        <f t="shared" si="407"/>
        <v>#NAME?</v>
      </c>
      <c r="T1509" s="4" t="e">
        <f t="shared" si="408"/>
        <v>#NAME?</v>
      </c>
      <c r="U1509" s="4" t="e">
        <f t="shared" si="409"/>
        <v>#NAME?</v>
      </c>
      <c r="V1509" s="2"/>
      <c r="X1509" s="2"/>
      <c r="AC1509" s="2"/>
      <c r="AD1509" s="2"/>
    </row>
    <row r="1510" spans="1:30">
      <c r="A1510" s="1" t="str">
        <f t="shared" si="396"/>
        <v>-ti- : [tə]</v>
      </c>
      <c r="B1510" s="1">
        <f t="shared" si="411"/>
        <v>0</v>
      </c>
      <c r="C1510" s="1">
        <f t="shared" si="411"/>
        <v>0</v>
      </c>
      <c r="D1510" s="1">
        <f t="shared" si="411"/>
        <v>0</v>
      </c>
      <c r="E1510" s="7">
        <v>9</v>
      </c>
      <c r="F1510" s="9" t="s">
        <v>1386</v>
      </c>
      <c r="G1510" s="3" t="e">
        <f t="shared" si="397"/>
        <v>#NAME?</v>
      </c>
      <c r="H1510" s="1" t="str">
        <f t="shared" si="398"/>
        <v>tə</v>
      </c>
      <c r="I1510" s="1" t="str">
        <f t="shared" si="399"/>
        <v>ti</v>
      </c>
      <c r="J1510" s="10">
        <f t="shared" si="400"/>
        <v>2</v>
      </c>
      <c r="K1510" s="1">
        <f t="shared" si="401"/>
        <v>2</v>
      </c>
      <c r="L1510" s="10">
        <f t="shared" si="402"/>
        <v>2</v>
      </c>
      <c r="M1510" s="1" t="str">
        <f t="shared" si="403"/>
        <v>-ti-</v>
      </c>
      <c r="N1510" s="1" t="str">
        <f t="shared" si="404"/>
        <v>[tə]</v>
      </c>
      <c r="O1510" s="3" t="e" cm="1">
        <f t="array" ref="O1510">SUM(_xlfn._xlws.FILTER($G$2:$G$2454,_xlfn.MAP($M$2:$M$2454,_xlfn.LAMBDA(_xlpm.x,_xlpm.x=$M1510))))</f>
        <v>#NAME?</v>
      </c>
      <c r="P1510" s="4" t="e">
        <f t="shared" si="405"/>
        <v>#NAME?</v>
      </c>
      <c r="Q1510" s="6" t="e" cm="1">
        <f t="array" ref="Q1510">SUM(_xlfn._xlws.FILTER($G$2:$G$2454,_xlfn.MAP($N$2:$N$2454,_xlfn.LAMBDA(_xlpm.x,_xlpm.x=$N1510))))</f>
        <v>#NAME?</v>
      </c>
      <c r="R1510" s="4" t="e">
        <f t="shared" si="406"/>
        <v>#NAME?</v>
      </c>
      <c r="S1510" s="4" t="e">
        <f t="shared" si="407"/>
        <v>#NAME?</v>
      </c>
      <c r="T1510" s="4" t="e">
        <f t="shared" si="408"/>
        <v>#NAME?</v>
      </c>
      <c r="U1510" s="4" t="e">
        <f t="shared" si="409"/>
        <v>#NAME?</v>
      </c>
      <c r="V1510" s="2"/>
      <c r="X1510" s="2"/>
      <c r="AC1510" s="2"/>
      <c r="AD1510" s="2"/>
    </row>
    <row r="1511" spans="1:30">
      <c r="A1511" s="1" t="str">
        <f t="shared" si="396"/>
        <v>-cke- : [kɛ]</v>
      </c>
      <c r="B1511" s="1">
        <f t="shared" si="411"/>
        <v>0</v>
      </c>
      <c r="C1511" s="1">
        <f t="shared" si="411"/>
        <v>0</v>
      </c>
      <c r="D1511" s="1">
        <f t="shared" si="411"/>
        <v>0</v>
      </c>
      <c r="E1511" s="7">
        <v>5</v>
      </c>
      <c r="F1511" s="9" t="s">
        <v>1713</v>
      </c>
      <c r="G1511" s="3" t="e">
        <f t="shared" si="397"/>
        <v>#NAME?</v>
      </c>
      <c r="H1511" s="4" t="str">
        <f t="shared" si="398"/>
        <v>kɛ</v>
      </c>
      <c r="I1511" s="4" t="str">
        <f t="shared" si="399"/>
        <v>cke</v>
      </c>
      <c r="J1511" s="10">
        <f t="shared" si="400"/>
        <v>2</v>
      </c>
      <c r="K1511" s="1">
        <f t="shared" si="401"/>
        <v>3</v>
      </c>
      <c r="L1511" s="10">
        <f t="shared" si="402"/>
        <v>3</v>
      </c>
      <c r="M1511" s="1" t="str">
        <f t="shared" si="403"/>
        <v>-cke-</v>
      </c>
      <c r="N1511" s="1" t="str">
        <f t="shared" si="404"/>
        <v>[kɛ]</v>
      </c>
      <c r="O1511" s="3" t="e" cm="1">
        <f t="array" ref="O1511">SUM(_xlfn._xlws.FILTER($G$2:$G$2454,_xlfn.MAP($M$2:$M$2454,_xlfn.LAMBDA(_xlpm.x,_xlpm.x=$M1511))))</f>
        <v>#NAME?</v>
      </c>
      <c r="P1511" s="4" t="e">
        <f t="shared" si="405"/>
        <v>#NAME?</v>
      </c>
      <c r="Q1511" s="6" t="e" cm="1">
        <f t="array" ref="Q1511">SUM(_xlfn._xlws.FILTER($G$2:$G$2454,_xlfn.MAP($N$2:$N$2454,_xlfn.LAMBDA(_xlpm.x,_xlpm.x=$N1511))))</f>
        <v>#NAME?</v>
      </c>
      <c r="R1511" s="4" t="e">
        <f t="shared" si="406"/>
        <v>#NAME?</v>
      </c>
      <c r="S1511" s="4" t="e">
        <f t="shared" si="407"/>
        <v>#NAME?</v>
      </c>
      <c r="T1511" s="4" t="e">
        <f t="shared" si="408"/>
        <v>#NAME?</v>
      </c>
      <c r="U1511" s="4" t="e">
        <f t="shared" si="409"/>
        <v>#NAME?</v>
      </c>
      <c r="V1511" s="2"/>
      <c r="X1511" s="2"/>
      <c r="AC1511" s="2"/>
      <c r="AD1511" s="2"/>
    </row>
    <row r="1512" spans="1:30">
      <c r="A1512" s="1" t="str">
        <f t="shared" si="396"/>
        <v>-kee- : [ki]</v>
      </c>
      <c r="B1512" s="1">
        <f t="shared" si="411"/>
        <v>0</v>
      </c>
      <c r="C1512" s="1">
        <f t="shared" si="411"/>
        <v>0</v>
      </c>
      <c r="D1512" s="1">
        <f t="shared" si="411"/>
        <v>0</v>
      </c>
      <c r="E1512" s="7">
        <v>5</v>
      </c>
      <c r="F1512" s="9" t="s">
        <v>83</v>
      </c>
      <c r="G1512" s="3" t="e">
        <f t="shared" si="397"/>
        <v>#NAME?</v>
      </c>
      <c r="H1512" s="4" t="str">
        <f t="shared" si="398"/>
        <v>ki</v>
      </c>
      <c r="I1512" s="4" t="str">
        <f t="shared" si="399"/>
        <v>kee</v>
      </c>
      <c r="J1512" s="10">
        <f t="shared" si="400"/>
        <v>2</v>
      </c>
      <c r="K1512" s="1">
        <f t="shared" si="401"/>
        <v>3</v>
      </c>
      <c r="L1512" s="10">
        <f t="shared" si="402"/>
        <v>3</v>
      </c>
      <c r="M1512" s="1" t="str">
        <f t="shared" si="403"/>
        <v>-kee-</v>
      </c>
      <c r="N1512" s="1" t="str">
        <f t="shared" si="404"/>
        <v>[ki]</v>
      </c>
      <c r="O1512" s="3" t="e" cm="1">
        <f t="array" ref="O1512">SUM(_xlfn._xlws.FILTER($G$2:$G$2454,_xlfn.MAP($M$2:$M$2454,_xlfn.LAMBDA(_xlpm.x,_xlpm.x=$M1512))))</f>
        <v>#NAME?</v>
      </c>
      <c r="P1512" s="4" t="e">
        <f t="shared" si="405"/>
        <v>#NAME?</v>
      </c>
      <c r="Q1512" s="6" t="e" cm="1">
        <f t="array" ref="Q1512">SUM(_xlfn._xlws.FILTER($G$2:$G$2454,_xlfn.MAP($N$2:$N$2454,_xlfn.LAMBDA(_xlpm.x,_xlpm.x=$N1512))))</f>
        <v>#NAME?</v>
      </c>
      <c r="R1512" s="4" t="e">
        <f t="shared" si="406"/>
        <v>#NAME?</v>
      </c>
      <c r="S1512" s="4" t="e">
        <f t="shared" si="407"/>
        <v>#NAME?</v>
      </c>
      <c r="T1512" s="4" t="e">
        <f t="shared" si="408"/>
        <v>#NAME?</v>
      </c>
      <c r="U1512" s="4" t="e">
        <f t="shared" si="409"/>
        <v>#NAME?</v>
      </c>
      <c r="V1512" s="2"/>
      <c r="X1512" s="2"/>
      <c r="AC1512" s="2"/>
      <c r="AD1512" s="2"/>
    </row>
    <row r="1513" spans="1:30">
      <c r="A1513" s="1" t="str">
        <f t="shared" si="396"/>
        <v>-rce- : [ɹs]</v>
      </c>
      <c r="B1513" s="1">
        <f t="shared" si="411"/>
        <v>1</v>
      </c>
      <c r="C1513" s="1">
        <f t="shared" si="411"/>
        <v>0</v>
      </c>
      <c r="D1513" s="1">
        <f t="shared" si="411"/>
        <v>0</v>
      </c>
      <c r="E1513" s="7">
        <v>7</v>
      </c>
      <c r="F1513" s="9" t="s">
        <v>605</v>
      </c>
      <c r="G1513" s="3" t="e">
        <f t="shared" si="397"/>
        <v>#NAME?</v>
      </c>
      <c r="H1513" s="1" t="str">
        <f t="shared" si="398"/>
        <v>ɹs</v>
      </c>
      <c r="I1513" s="1" t="str">
        <f t="shared" si="399"/>
        <v>rce</v>
      </c>
      <c r="J1513" s="10">
        <f t="shared" si="400"/>
        <v>2</v>
      </c>
      <c r="K1513" s="1">
        <f t="shared" si="401"/>
        <v>3</v>
      </c>
      <c r="L1513" s="10">
        <f t="shared" si="402"/>
        <v>3</v>
      </c>
      <c r="M1513" s="1" t="str">
        <f t="shared" si="403"/>
        <v>-rce-</v>
      </c>
      <c r="N1513" s="1" t="str">
        <f t="shared" si="404"/>
        <v>[ɹs]</v>
      </c>
      <c r="O1513" s="3" t="e" cm="1">
        <f t="array" ref="O1513">SUM(_xlfn._xlws.FILTER($G$2:$G$2454,_xlfn.MAP($M$2:$M$2454,_xlfn.LAMBDA(_xlpm.x,_xlpm.x=$M1513))))</f>
        <v>#NAME?</v>
      </c>
      <c r="P1513" s="4" t="e">
        <f t="shared" si="405"/>
        <v>#NAME?</v>
      </c>
      <c r="Q1513" s="6" t="e" cm="1">
        <f t="array" ref="Q1513">SUM(_xlfn._xlws.FILTER($G$2:$G$2454,_xlfn.MAP($N$2:$N$2454,_xlfn.LAMBDA(_xlpm.x,_xlpm.x=$N1513))))</f>
        <v>#NAME?</v>
      </c>
      <c r="R1513" s="4" t="e">
        <f t="shared" si="406"/>
        <v>#NAME?</v>
      </c>
      <c r="S1513" s="4" t="e">
        <f t="shared" si="407"/>
        <v>#NAME?</v>
      </c>
      <c r="T1513" s="4" t="e">
        <f t="shared" si="408"/>
        <v>#NAME?</v>
      </c>
      <c r="U1513" s="4" t="e">
        <f t="shared" si="409"/>
        <v>#NAME?</v>
      </c>
      <c r="V1513" s="2"/>
      <c r="X1513" s="2"/>
      <c r="AC1513" s="2"/>
      <c r="AD1513" s="2"/>
    </row>
    <row r="1514" spans="1:30">
      <c r="A1514" s="1" t="str">
        <f t="shared" si="396"/>
        <v>-rrow- : [ɹəʊ]</v>
      </c>
      <c r="B1514" s="1">
        <f t="shared" si="411"/>
        <v>1</v>
      </c>
      <c r="C1514" s="1">
        <f t="shared" si="411"/>
        <v>0</v>
      </c>
      <c r="D1514" s="1">
        <f t="shared" si="411"/>
        <v>0</v>
      </c>
      <c r="E1514" s="7">
        <v>3</v>
      </c>
      <c r="F1514" s="9" t="s">
        <v>888</v>
      </c>
      <c r="G1514" s="3" t="e">
        <f t="shared" si="397"/>
        <v>#NAME?</v>
      </c>
      <c r="H1514" s="4" t="str">
        <f t="shared" si="398"/>
        <v>ɹəʊ</v>
      </c>
      <c r="I1514" s="4" t="str">
        <f t="shared" si="399"/>
        <v>rrow</v>
      </c>
      <c r="J1514" s="10">
        <f t="shared" si="400"/>
        <v>3</v>
      </c>
      <c r="K1514" s="1">
        <f t="shared" si="401"/>
        <v>4</v>
      </c>
      <c r="L1514" s="10">
        <f t="shared" si="402"/>
        <v>4</v>
      </c>
      <c r="M1514" s="1" t="str">
        <f t="shared" si="403"/>
        <v>-rrow-</v>
      </c>
      <c r="N1514" s="1" t="str">
        <f t="shared" si="404"/>
        <v>[ɹəʊ]</v>
      </c>
      <c r="O1514" s="3" t="e" cm="1">
        <f t="array" ref="O1514">SUM(_xlfn._xlws.FILTER($G$2:$G$2454,_xlfn.MAP($M$2:$M$2454,_xlfn.LAMBDA(_xlpm.x,_xlpm.x=$M1514))))</f>
        <v>#NAME?</v>
      </c>
      <c r="P1514" s="4" t="e">
        <f t="shared" si="405"/>
        <v>#NAME?</v>
      </c>
      <c r="Q1514" s="6" t="e" cm="1">
        <f t="array" ref="Q1514">SUM(_xlfn._xlws.FILTER($G$2:$G$2454,_xlfn.MAP($N$2:$N$2454,_xlfn.LAMBDA(_xlpm.x,_xlpm.x=$N1514))))</f>
        <v>#NAME?</v>
      </c>
      <c r="R1514" s="4" t="e">
        <f t="shared" si="406"/>
        <v>#NAME?</v>
      </c>
      <c r="S1514" s="4" t="e">
        <f t="shared" si="407"/>
        <v>#NAME?</v>
      </c>
      <c r="T1514" s="4" t="e">
        <f t="shared" si="408"/>
        <v>#NAME?</v>
      </c>
      <c r="U1514" s="4" t="e">
        <f t="shared" si="409"/>
        <v>#NAME?</v>
      </c>
      <c r="V1514" s="2"/>
      <c r="X1514" s="2"/>
      <c r="AC1514" s="2"/>
      <c r="AD1514" s="2"/>
    </row>
    <row r="1515" spans="1:30">
      <c r="A1515" s="1" t="str">
        <f t="shared" si="396"/>
        <v>-ttle- : [tl]</v>
      </c>
      <c r="B1515" s="1">
        <f t="shared" si="411"/>
        <v>0</v>
      </c>
      <c r="C1515" s="1">
        <f t="shared" si="411"/>
        <v>0</v>
      </c>
      <c r="D1515" s="1">
        <f t="shared" si="411"/>
        <v>0</v>
      </c>
      <c r="E1515" s="7">
        <v>5</v>
      </c>
      <c r="F1515" s="9" t="s">
        <v>291</v>
      </c>
      <c r="G1515" s="3" t="e">
        <f t="shared" si="397"/>
        <v>#NAME?</v>
      </c>
      <c r="H1515" s="4" t="str">
        <f t="shared" si="398"/>
        <v>tl</v>
      </c>
      <c r="I1515" s="4" t="str">
        <f t="shared" si="399"/>
        <v>ttle</v>
      </c>
      <c r="J1515" s="10">
        <f t="shared" si="400"/>
        <v>2</v>
      </c>
      <c r="K1515" s="1">
        <f t="shared" si="401"/>
        <v>4</v>
      </c>
      <c r="L1515" s="10">
        <f t="shared" si="402"/>
        <v>4</v>
      </c>
      <c r="M1515" s="1" t="str">
        <f t="shared" si="403"/>
        <v>-ttle-</v>
      </c>
      <c r="N1515" s="1" t="str">
        <f t="shared" si="404"/>
        <v>[tl]</v>
      </c>
      <c r="O1515" s="3" t="e" cm="1">
        <f t="array" ref="O1515">SUM(_xlfn._xlws.FILTER($G$2:$G$2454,_xlfn.MAP($M$2:$M$2454,_xlfn.LAMBDA(_xlpm.x,_xlpm.x=$M1515))))</f>
        <v>#NAME?</v>
      </c>
      <c r="P1515" s="4" t="e">
        <f t="shared" si="405"/>
        <v>#NAME?</v>
      </c>
      <c r="Q1515" s="6" t="e" cm="1">
        <f t="array" ref="Q1515">SUM(_xlfn._xlws.FILTER($G$2:$G$2454,_xlfn.MAP($N$2:$N$2454,_xlfn.LAMBDA(_xlpm.x,_xlpm.x=$N1515))))</f>
        <v>#NAME?</v>
      </c>
      <c r="R1515" s="4" t="e">
        <f t="shared" si="406"/>
        <v>#NAME?</v>
      </c>
      <c r="S1515" s="4" t="e">
        <f t="shared" si="407"/>
        <v>#NAME?</v>
      </c>
      <c r="T1515" s="4" t="e">
        <f t="shared" si="408"/>
        <v>#NAME?</v>
      </c>
      <c r="U1515" s="4" t="e">
        <f t="shared" si="409"/>
        <v>#NAME?</v>
      </c>
      <c r="V1515" s="2"/>
      <c r="X1515" s="2"/>
      <c r="AC1515" s="2"/>
      <c r="AD1515" s="2"/>
    </row>
    <row r="1516" spans="1:30">
      <c r="A1516" s="1" t="str">
        <f t="shared" si="396"/>
        <v>-rma- : [ɹmə]</v>
      </c>
      <c r="B1516" s="1">
        <f t="shared" si="411"/>
        <v>1</v>
      </c>
      <c r="C1516" s="1">
        <f t="shared" si="411"/>
        <v>0</v>
      </c>
      <c r="D1516" s="1">
        <f t="shared" si="411"/>
        <v>0</v>
      </c>
      <c r="E1516" s="7">
        <v>8</v>
      </c>
      <c r="F1516" s="9" t="s">
        <v>589</v>
      </c>
      <c r="G1516" s="3" t="e">
        <f t="shared" si="397"/>
        <v>#NAME?</v>
      </c>
      <c r="H1516" s="4" t="str">
        <f t="shared" si="398"/>
        <v>ɹmə</v>
      </c>
      <c r="I1516" s="4" t="str">
        <f t="shared" si="399"/>
        <v>rma</v>
      </c>
      <c r="J1516" s="10">
        <f t="shared" si="400"/>
        <v>3</v>
      </c>
      <c r="K1516" s="1">
        <f t="shared" si="401"/>
        <v>3</v>
      </c>
      <c r="L1516" s="10">
        <f t="shared" si="402"/>
        <v>3</v>
      </c>
      <c r="M1516" s="1" t="str">
        <f t="shared" si="403"/>
        <v>-rma-</v>
      </c>
      <c r="N1516" s="1" t="str">
        <f t="shared" si="404"/>
        <v>[ɹmə]</v>
      </c>
      <c r="O1516" s="3" t="e" cm="1">
        <f t="array" ref="O1516">SUM(_xlfn._xlws.FILTER($G$2:$G$2454,_xlfn.MAP($M$2:$M$2454,_xlfn.LAMBDA(_xlpm.x,_xlpm.x=$M1516))))</f>
        <v>#NAME?</v>
      </c>
      <c r="P1516" s="4" t="e">
        <f t="shared" si="405"/>
        <v>#NAME?</v>
      </c>
      <c r="Q1516" s="6" t="e" cm="1">
        <f t="array" ref="Q1516">SUM(_xlfn._xlws.FILTER($G$2:$G$2454,_xlfn.MAP($N$2:$N$2454,_xlfn.LAMBDA(_xlpm.x,_xlpm.x=$N1516))))</f>
        <v>#NAME?</v>
      </c>
      <c r="R1516" s="4" t="e">
        <f t="shared" si="406"/>
        <v>#NAME?</v>
      </c>
      <c r="S1516" s="4" t="e">
        <f t="shared" si="407"/>
        <v>#NAME?</v>
      </c>
      <c r="T1516" s="4" t="e">
        <f t="shared" si="408"/>
        <v>#NAME?</v>
      </c>
      <c r="U1516" s="4" t="e">
        <f t="shared" si="409"/>
        <v>#NAME?</v>
      </c>
      <c r="V1516" s="2"/>
      <c r="X1516" s="2"/>
      <c r="AC1516" s="2"/>
      <c r="AD1516" s="2"/>
    </row>
    <row r="1517" spans="1:30">
      <c r="A1517" s="1" t="str">
        <f t="shared" si="396"/>
        <v>-da- : [də]</v>
      </c>
      <c r="B1517" s="1">
        <f t="shared" si="411"/>
        <v>0</v>
      </c>
      <c r="C1517" s="1">
        <f t="shared" si="411"/>
        <v>0</v>
      </c>
      <c r="D1517" s="1">
        <f t="shared" si="411"/>
        <v>0</v>
      </c>
      <c r="E1517" s="7">
        <v>7</v>
      </c>
      <c r="F1517" s="9" t="s">
        <v>1224</v>
      </c>
      <c r="G1517" s="3" t="e">
        <f t="shared" si="397"/>
        <v>#NAME?</v>
      </c>
      <c r="H1517" s="4" t="str">
        <f t="shared" si="398"/>
        <v>də</v>
      </c>
      <c r="I1517" s="4" t="str">
        <f t="shared" si="399"/>
        <v>da</v>
      </c>
      <c r="J1517" s="10">
        <f t="shared" si="400"/>
        <v>2</v>
      </c>
      <c r="K1517" s="1">
        <f t="shared" si="401"/>
        <v>2</v>
      </c>
      <c r="L1517" s="10">
        <f t="shared" si="402"/>
        <v>2</v>
      </c>
      <c r="M1517" s="1" t="str">
        <f t="shared" si="403"/>
        <v>-da-</v>
      </c>
      <c r="N1517" s="1" t="str">
        <f t="shared" si="404"/>
        <v>[də]</v>
      </c>
      <c r="O1517" s="3" t="e" cm="1">
        <f t="array" ref="O1517">SUM(_xlfn._xlws.FILTER($G$2:$G$2454,_xlfn.MAP($M$2:$M$2454,_xlfn.LAMBDA(_xlpm.x,_xlpm.x=$M1517))))</f>
        <v>#NAME?</v>
      </c>
      <c r="P1517" s="4" t="e">
        <f t="shared" si="405"/>
        <v>#NAME?</v>
      </c>
      <c r="Q1517" s="6" t="e" cm="1">
        <f t="array" ref="Q1517">SUM(_xlfn._xlws.FILTER($G$2:$G$2454,_xlfn.MAP($N$2:$N$2454,_xlfn.LAMBDA(_xlpm.x,_xlpm.x=$N1517))))</f>
        <v>#NAME?</v>
      </c>
      <c r="R1517" s="4" t="e">
        <f t="shared" si="406"/>
        <v>#NAME?</v>
      </c>
      <c r="S1517" s="4" t="e">
        <f t="shared" si="407"/>
        <v>#NAME?</v>
      </c>
      <c r="T1517" s="4" t="e">
        <f t="shared" si="408"/>
        <v>#NAME?</v>
      </c>
      <c r="U1517" s="4" t="e">
        <f t="shared" si="409"/>
        <v>#NAME?</v>
      </c>
      <c r="V1517" s="2"/>
      <c r="X1517" s="2"/>
      <c r="AC1517" s="2"/>
      <c r="AD1517" s="2"/>
    </row>
    <row r="1518" spans="1:30">
      <c r="A1518" s="1" t="str">
        <f t="shared" si="396"/>
        <v>-do- : [də]</v>
      </c>
      <c r="B1518" s="1">
        <f t="shared" si="411"/>
        <v>0</v>
      </c>
      <c r="C1518" s="1">
        <f t="shared" si="411"/>
        <v>0</v>
      </c>
      <c r="D1518" s="1">
        <f t="shared" si="411"/>
        <v>0</v>
      </c>
      <c r="E1518" s="7">
        <v>2</v>
      </c>
      <c r="F1518" s="9" t="s">
        <v>1735</v>
      </c>
      <c r="G1518" s="3" t="e">
        <f t="shared" si="397"/>
        <v>#NAME?</v>
      </c>
      <c r="H1518" s="4" t="str">
        <f t="shared" si="398"/>
        <v>də</v>
      </c>
      <c r="I1518" s="4" t="str">
        <f t="shared" si="399"/>
        <v>do</v>
      </c>
      <c r="J1518" s="10">
        <f t="shared" si="400"/>
        <v>2</v>
      </c>
      <c r="K1518" s="1">
        <f t="shared" si="401"/>
        <v>2</v>
      </c>
      <c r="L1518" s="10">
        <f t="shared" si="402"/>
        <v>2</v>
      </c>
      <c r="M1518" s="1" t="str">
        <f t="shared" si="403"/>
        <v>-do-</v>
      </c>
      <c r="N1518" s="1" t="str">
        <f t="shared" si="404"/>
        <v>[də]</v>
      </c>
      <c r="O1518" s="3" t="e" cm="1">
        <f t="array" ref="O1518">SUM(_xlfn._xlws.FILTER($G$2:$G$2454,_xlfn.MAP($M$2:$M$2454,_xlfn.LAMBDA(_xlpm.x,_xlpm.x=$M1518))))</f>
        <v>#NAME?</v>
      </c>
      <c r="P1518" s="4" t="e">
        <f t="shared" si="405"/>
        <v>#NAME?</v>
      </c>
      <c r="Q1518" s="6" t="e" cm="1">
        <f t="array" ref="Q1518">SUM(_xlfn._xlws.FILTER($G$2:$G$2454,_xlfn.MAP($N$2:$N$2454,_xlfn.LAMBDA(_xlpm.x,_xlpm.x=$N1518))))</f>
        <v>#NAME?</v>
      </c>
      <c r="R1518" s="4" t="e">
        <f t="shared" si="406"/>
        <v>#NAME?</v>
      </c>
      <c r="S1518" s="4" t="e">
        <f t="shared" si="407"/>
        <v>#NAME?</v>
      </c>
      <c r="T1518" s="4" t="e">
        <f t="shared" si="408"/>
        <v>#NAME?</v>
      </c>
      <c r="U1518" s="4" t="e">
        <f t="shared" si="409"/>
        <v>#NAME?</v>
      </c>
      <c r="V1518" s="2"/>
      <c r="X1518" s="2"/>
      <c r="AC1518" s="2"/>
      <c r="AD1518" s="2"/>
    </row>
    <row r="1519" spans="1:30">
      <c r="A1519" s="1" t="str">
        <f t="shared" si="396"/>
        <v>-loo- : [lu]</v>
      </c>
      <c r="B1519" s="1">
        <f t="shared" si="411"/>
        <v>0</v>
      </c>
      <c r="C1519" s="1">
        <f t="shared" si="411"/>
        <v>0</v>
      </c>
      <c r="D1519" s="1">
        <f t="shared" si="411"/>
        <v>0</v>
      </c>
      <c r="E1519" s="7">
        <v>2</v>
      </c>
      <c r="F1519" s="9" t="s">
        <v>130</v>
      </c>
      <c r="G1519" s="3" t="e">
        <f t="shared" si="397"/>
        <v>#NAME?</v>
      </c>
      <c r="H1519" s="4" t="str">
        <f t="shared" si="398"/>
        <v>lu</v>
      </c>
      <c r="I1519" s="4" t="str">
        <f t="shared" si="399"/>
        <v>loo</v>
      </c>
      <c r="J1519" s="10">
        <f t="shared" si="400"/>
        <v>2</v>
      </c>
      <c r="K1519" s="1">
        <f t="shared" si="401"/>
        <v>3</v>
      </c>
      <c r="L1519" s="10">
        <f t="shared" si="402"/>
        <v>3</v>
      </c>
      <c r="M1519" s="1" t="str">
        <f t="shared" si="403"/>
        <v>-loo-</v>
      </c>
      <c r="N1519" s="1" t="str">
        <f t="shared" si="404"/>
        <v>[lu]</v>
      </c>
      <c r="O1519" s="3" t="e" cm="1">
        <f t="array" ref="O1519">SUM(_xlfn._xlws.FILTER($G$2:$G$2454,_xlfn.MAP($M$2:$M$2454,_xlfn.LAMBDA(_xlpm.x,_xlpm.x=$M1519))))</f>
        <v>#NAME?</v>
      </c>
      <c r="P1519" s="4" t="e">
        <f t="shared" si="405"/>
        <v>#NAME?</v>
      </c>
      <c r="Q1519" s="6" t="e" cm="1">
        <f t="array" ref="Q1519">SUM(_xlfn._xlws.FILTER($G$2:$G$2454,_xlfn.MAP($N$2:$N$2454,_xlfn.LAMBDA(_xlpm.x,_xlpm.x=$N1519))))</f>
        <v>#NAME?</v>
      </c>
      <c r="R1519" s="4" t="e">
        <f t="shared" si="406"/>
        <v>#NAME?</v>
      </c>
      <c r="S1519" s="4" t="e">
        <f t="shared" si="407"/>
        <v>#NAME?</v>
      </c>
      <c r="T1519" s="4" t="e">
        <f t="shared" si="408"/>
        <v>#NAME?</v>
      </c>
      <c r="U1519" s="4" t="e">
        <f t="shared" si="409"/>
        <v>#NAME?</v>
      </c>
      <c r="V1519" s="2"/>
      <c r="X1519" s="2"/>
      <c r="AC1519" s="2"/>
      <c r="AD1519" s="2"/>
    </row>
    <row r="1520" spans="1:30">
      <c r="A1520" s="1" t="str">
        <f t="shared" si="396"/>
        <v>-doo- : [dɔ]</v>
      </c>
      <c r="B1520" s="1">
        <f t="shared" si="411"/>
        <v>0</v>
      </c>
      <c r="C1520" s="1">
        <f t="shared" si="411"/>
        <v>0</v>
      </c>
      <c r="D1520" s="1">
        <f t="shared" si="411"/>
        <v>0</v>
      </c>
      <c r="E1520" s="7">
        <v>6</v>
      </c>
      <c r="F1520" s="9" t="s">
        <v>512</v>
      </c>
      <c r="G1520" s="3" t="e">
        <f t="shared" si="397"/>
        <v>#NAME?</v>
      </c>
      <c r="H1520" s="4" t="str">
        <f t="shared" si="398"/>
        <v>dɔ</v>
      </c>
      <c r="I1520" s="4" t="str">
        <f t="shared" si="399"/>
        <v>doo</v>
      </c>
      <c r="J1520" s="10">
        <f t="shared" si="400"/>
        <v>2</v>
      </c>
      <c r="K1520" s="1">
        <f t="shared" si="401"/>
        <v>3</v>
      </c>
      <c r="L1520" s="10">
        <f t="shared" si="402"/>
        <v>3</v>
      </c>
      <c r="M1520" s="1" t="str">
        <f t="shared" si="403"/>
        <v>-doo-</v>
      </c>
      <c r="N1520" s="1" t="str">
        <f t="shared" si="404"/>
        <v>[dɔ]</v>
      </c>
      <c r="O1520" s="3" t="e" cm="1">
        <f t="array" ref="O1520">SUM(_xlfn._xlws.FILTER($G$2:$G$2454,_xlfn.MAP($M$2:$M$2454,_xlfn.LAMBDA(_xlpm.x,_xlpm.x=$M1520))))</f>
        <v>#NAME?</v>
      </c>
      <c r="P1520" s="4" t="e">
        <f t="shared" si="405"/>
        <v>#NAME?</v>
      </c>
      <c r="Q1520" s="6" t="e" cm="1">
        <f t="array" ref="Q1520">SUM(_xlfn._xlws.FILTER($G$2:$G$2454,_xlfn.MAP($N$2:$N$2454,_xlfn.LAMBDA(_xlpm.x,_xlpm.x=$N1520))))</f>
        <v>#NAME?</v>
      </c>
      <c r="R1520" s="4" t="e">
        <f t="shared" si="406"/>
        <v>#NAME?</v>
      </c>
      <c r="S1520" s="4" t="e">
        <f t="shared" si="407"/>
        <v>#NAME?</v>
      </c>
      <c r="T1520" s="4" t="e">
        <f t="shared" si="408"/>
        <v>#NAME?</v>
      </c>
      <c r="U1520" s="4" t="e">
        <f t="shared" si="409"/>
        <v>#NAME?</v>
      </c>
      <c r="V1520" s="2"/>
      <c r="X1520" s="2"/>
      <c r="AC1520" s="2"/>
      <c r="AD1520" s="2"/>
    </row>
    <row r="1521" spans="1:30">
      <c r="A1521" s="1" t="str">
        <f t="shared" si="396"/>
        <v>-ms- : [mz]</v>
      </c>
      <c r="B1521" s="1">
        <f t="shared" si="411"/>
        <v>0</v>
      </c>
      <c r="C1521" s="1">
        <f t="shared" si="411"/>
        <v>1</v>
      </c>
      <c r="D1521" s="1">
        <f t="shared" si="411"/>
        <v>0</v>
      </c>
      <c r="E1521" s="7">
        <v>6</v>
      </c>
      <c r="F1521" s="9" t="s">
        <v>165</v>
      </c>
      <c r="G1521" s="3" t="e">
        <f t="shared" si="397"/>
        <v>#NAME?</v>
      </c>
      <c r="H1521" s="1" t="str">
        <f t="shared" si="398"/>
        <v>mz</v>
      </c>
      <c r="I1521" s="1" t="str">
        <f t="shared" si="399"/>
        <v>ms</v>
      </c>
      <c r="J1521" s="10">
        <f t="shared" si="400"/>
        <v>2</v>
      </c>
      <c r="K1521" s="1">
        <f t="shared" si="401"/>
        <v>2</v>
      </c>
      <c r="L1521" s="10">
        <f t="shared" si="402"/>
        <v>2</v>
      </c>
      <c r="M1521" s="1" t="str">
        <f t="shared" si="403"/>
        <v>-ms-</v>
      </c>
      <c r="N1521" s="1" t="str">
        <f t="shared" si="404"/>
        <v>[mz]</v>
      </c>
      <c r="O1521" s="3" t="e" cm="1">
        <f t="array" ref="O1521">SUM(_xlfn._xlws.FILTER($G$2:$G$2454,_xlfn.MAP($M$2:$M$2454,_xlfn.LAMBDA(_xlpm.x,_xlpm.x=$M1521))))</f>
        <v>#NAME?</v>
      </c>
      <c r="P1521" s="4" t="e">
        <f t="shared" si="405"/>
        <v>#NAME?</v>
      </c>
      <c r="Q1521" s="6" t="e" cm="1">
        <f t="array" ref="Q1521">SUM(_xlfn._xlws.FILTER($G$2:$G$2454,_xlfn.MAP($N$2:$N$2454,_xlfn.LAMBDA(_xlpm.x,_xlpm.x=$N1521))))</f>
        <v>#NAME?</v>
      </c>
      <c r="R1521" s="4" t="e">
        <f t="shared" si="406"/>
        <v>#NAME?</v>
      </c>
      <c r="S1521" s="4" t="e">
        <f t="shared" si="407"/>
        <v>#NAME?</v>
      </c>
      <c r="T1521" s="4" t="e">
        <f t="shared" si="408"/>
        <v>#NAME?</v>
      </c>
      <c r="U1521" s="4" t="e">
        <f t="shared" si="409"/>
        <v>#NAME?</v>
      </c>
      <c r="V1521" s="2"/>
      <c r="X1521" s="2"/>
      <c r="AC1521" s="2"/>
      <c r="AD1521" s="2"/>
    </row>
    <row r="1522" spans="1:30">
      <c r="A1522" s="1" t="str">
        <f t="shared" si="396"/>
        <v>-tea- : [ti]</v>
      </c>
      <c r="B1522" s="1">
        <f t="shared" ref="B1522:D1541" si="412">_xlfn.LET(_xlpm.d,$F1522,_xlpm.k,_xlfn.CONCAT(LEFT(TRIM(B$1),1),"*"),COUNTIF(_xlpm.d,_xlpm.k))</f>
        <v>0</v>
      </c>
      <c r="C1522" s="1">
        <f t="shared" si="412"/>
        <v>0</v>
      </c>
      <c r="D1522" s="1">
        <f t="shared" si="412"/>
        <v>0</v>
      </c>
      <c r="E1522" s="7">
        <v>5</v>
      </c>
      <c r="F1522" s="9" t="s">
        <v>288</v>
      </c>
      <c r="G1522" s="3" t="e">
        <f t="shared" si="397"/>
        <v>#NAME?</v>
      </c>
      <c r="H1522" s="1" t="str">
        <f t="shared" si="398"/>
        <v>ti</v>
      </c>
      <c r="I1522" s="1" t="str">
        <f t="shared" si="399"/>
        <v>tea</v>
      </c>
      <c r="J1522" s="10">
        <f t="shared" si="400"/>
        <v>2</v>
      </c>
      <c r="K1522" s="1">
        <f t="shared" si="401"/>
        <v>3</v>
      </c>
      <c r="L1522" s="10">
        <f t="shared" si="402"/>
        <v>3</v>
      </c>
      <c r="M1522" s="1" t="str">
        <f t="shared" si="403"/>
        <v>-tea-</v>
      </c>
      <c r="N1522" s="1" t="str">
        <f t="shared" si="404"/>
        <v>[ti]</v>
      </c>
      <c r="O1522" s="3" t="e" cm="1">
        <f t="array" ref="O1522">SUM(_xlfn._xlws.FILTER($G$2:$G$2454,_xlfn.MAP($M$2:$M$2454,_xlfn.LAMBDA(_xlpm.x,_xlpm.x=$M1522))))</f>
        <v>#NAME?</v>
      </c>
      <c r="P1522" s="4" t="e">
        <f t="shared" si="405"/>
        <v>#NAME?</v>
      </c>
      <c r="Q1522" s="6" t="e" cm="1">
        <f t="array" ref="Q1522">SUM(_xlfn._xlws.FILTER($G$2:$G$2454,_xlfn.MAP($N$2:$N$2454,_xlfn.LAMBDA(_xlpm.x,_xlpm.x=$N1522))))</f>
        <v>#NAME?</v>
      </c>
      <c r="R1522" s="4" t="e">
        <f t="shared" si="406"/>
        <v>#NAME?</v>
      </c>
      <c r="S1522" s="4" t="e">
        <f t="shared" si="407"/>
        <v>#NAME?</v>
      </c>
      <c r="T1522" s="4" t="e">
        <f t="shared" si="408"/>
        <v>#NAME?</v>
      </c>
      <c r="U1522" s="4" t="e">
        <f t="shared" si="409"/>
        <v>#NAME?</v>
      </c>
      <c r="V1522" s="2"/>
      <c r="X1522" s="2"/>
      <c r="AC1522" s="2"/>
      <c r="AD1522" s="2"/>
    </row>
    <row r="1523" spans="1:30">
      <c r="A1523" s="1" t="str">
        <f t="shared" si="396"/>
        <v>-ppo- : [poʊ]</v>
      </c>
      <c r="B1523" s="1">
        <f t="shared" si="412"/>
        <v>0</v>
      </c>
      <c r="C1523" s="1">
        <f t="shared" si="412"/>
        <v>0</v>
      </c>
      <c r="D1523" s="1">
        <f t="shared" si="412"/>
        <v>0</v>
      </c>
      <c r="E1523" s="7">
        <v>4</v>
      </c>
      <c r="F1523" s="9" t="s">
        <v>954</v>
      </c>
      <c r="G1523" s="3" t="e">
        <f t="shared" si="397"/>
        <v>#NAME?</v>
      </c>
      <c r="H1523" s="1" t="str">
        <f t="shared" si="398"/>
        <v>poʊ</v>
      </c>
      <c r="I1523" s="1" t="str">
        <f t="shared" si="399"/>
        <v>ppo</v>
      </c>
      <c r="J1523" s="10">
        <f t="shared" si="400"/>
        <v>3</v>
      </c>
      <c r="K1523" s="1">
        <f t="shared" si="401"/>
        <v>3</v>
      </c>
      <c r="L1523" s="10">
        <f t="shared" si="402"/>
        <v>3</v>
      </c>
      <c r="M1523" s="1" t="str">
        <f t="shared" si="403"/>
        <v>-ppo-</v>
      </c>
      <c r="N1523" s="1" t="str">
        <f t="shared" si="404"/>
        <v>[poʊ]</v>
      </c>
      <c r="O1523" s="3" t="e" cm="1">
        <f t="array" ref="O1523">SUM(_xlfn._xlws.FILTER($G$2:$G$2454,_xlfn.MAP($M$2:$M$2454,_xlfn.LAMBDA(_xlpm.x,_xlpm.x=$M1523))))</f>
        <v>#NAME?</v>
      </c>
      <c r="P1523" s="4" t="e">
        <f t="shared" si="405"/>
        <v>#NAME?</v>
      </c>
      <c r="Q1523" s="6" t="e" cm="1">
        <f t="array" ref="Q1523">SUM(_xlfn._xlws.FILTER($G$2:$G$2454,_xlfn.MAP($N$2:$N$2454,_xlfn.LAMBDA(_xlpm.x,_xlpm.x=$N1523))))</f>
        <v>#NAME?</v>
      </c>
      <c r="R1523" s="4" t="e">
        <f t="shared" si="406"/>
        <v>#NAME?</v>
      </c>
      <c r="S1523" s="4" t="e">
        <f t="shared" si="407"/>
        <v>#NAME?</v>
      </c>
      <c r="T1523" s="4" t="e">
        <f t="shared" si="408"/>
        <v>#NAME?</v>
      </c>
      <c r="U1523" s="4" t="e">
        <f t="shared" si="409"/>
        <v>#NAME?</v>
      </c>
      <c r="V1523" s="2"/>
      <c r="X1523" s="2"/>
      <c r="AC1523" s="2"/>
      <c r="AD1523" s="2"/>
    </row>
    <row r="1524" spans="1:30">
      <c r="A1524" s="1" t="str">
        <f t="shared" si="396"/>
        <v>-gh- : [f]</v>
      </c>
      <c r="B1524" s="1">
        <f t="shared" si="412"/>
        <v>0</v>
      </c>
      <c r="C1524" s="1">
        <f t="shared" si="412"/>
        <v>0</v>
      </c>
      <c r="D1524" s="1">
        <f t="shared" si="412"/>
        <v>0</v>
      </c>
      <c r="E1524" s="7">
        <v>5</v>
      </c>
      <c r="F1524" s="9" t="s">
        <v>46</v>
      </c>
      <c r="G1524" s="3" t="e">
        <f t="shared" si="397"/>
        <v>#NAME?</v>
      </c>
      <c r="H1524" s="4" t="str">
        <f t="shared" si="398"/>
        <v>f</v>
      </c>
      <c r="I1524" s="4" t="str">
        <f t="shared" si="399"/>
        <v>gh</v>
      </c>
      <c r="J1524" s="10">
        <f t="shared" si="400"/>
        <v>1</v>
      </c>
      <c r="K1524" s="1">
        <f t="shared" si="401"/>
        <v>2</v>
      </c>
      <c r="L1524" s="10">
        <f t="shared" si="402"/>
        <v>2</v>
      </c>
      <c r="M1524" s="1" t="str">
        <f t="shared" si="403"/>
        <v>-gh-</v>
      </c>
      <c r="N1524" s="1" t="str">
        <f t="shared" si="404"/>
        <v>[f]</v>
      </c>
      <c r="O1524" s="3" t="e" cm="1">
        <f t="array" ref="O1524">SUM(_xlfn._xlws.FILTER($G$2:$G$2454,_xlfn.MAP($M$2:$M$2454,_xlfn.LAMBDA(_xlpm.x,_xlpm.x=$M1524))))</f>
        <v>#NAME?</v>
      </c>
      <c r="P1524" s="4" t="e">
        <f t="shared" si="405"/>
        <v>#NAME?</v>
      </c>
      <c r="Q1524" s="6" t="e" cm="1">
        <f t="array" ref="Q1524">SUM(_xlfn._xlws.FILTER($G$2:$G$2454,_xlfn.MAP($N$2:$N$2454,_xlfn.LAMBDA(_xlpm.x,_xlpm.x=$N1524))))</f>
        <v>#NAME?</v>
      </c>
      <c r="R1524" s="4" t="e">
        <f t="shared" si="406"/>
        <v>#NAME?</v>
      </c>
      <c r="S1524" s="4" t="e">
        <f t="shared" si="407"/>
        <v>#NAME?</v>
      </c>
      <c r="T1524" s="4" t="e">
        <f t="shared" si="408"/>
        <v>#NAME?</v>
      </c>
      <c r="U1524" s="4" t="e">
        <f t="shared" si="409"/>
        <v>#NAME?</v>
      </c>
      <c r="V1524" s="2"/>
      <c r="X1524" s="2"/>
      <c r="AC1524" s="2"/>
      <c r="AD1524" s="2"/>
    </row>
    <row r="1525" spans="1:30">
      <c r="A1525" s="1" t="str">
        <f t="shared" si="396"/>
        <v>-day- : [deɪ]</v>
      </c>
      <c r="B1525" s="1">
        <f t="shared" si="412"/>
        <v>0</v>
      </c>
      <c r="C1525" s="1">
        <f t="shared" si="412"/>
        <v>0</v>
      </c>
      <c r="D1525" s="1">
        <f t="shared" si="412"/>
        <v>0</v>
      </c>
      <c r="E1525" s="7">
        <v>10</v>
      </c>
      <c r="F1525" s="9" t="s">
        <v>450</v>
      </c>
      <c r="G1525" s="3" t="e">
        <f t="shared" si="397"/>
        <v>#NAME?</v>
      </c>
      <c r="H1525" s="4" t="str">
        <f t="shared" si="398"/>
        <v>deɪ</v>
      </c>
      <c r="I1525" s="4" t="str">
        <f t="shared" si="399"/>
        <v>day</v>
      </c>
      <c r="J1525" s="10">
        <f t="shared" si="400"/>
        <v>3</v>
      </c>
      <c r="K1525" s="1">
        <f t="shared" si="401"/>
        <v>3</v>
      </c>
      <c r="L1525" s="10">
        <f t="shared" si="402"/>
        <v>3</v>
      </c>
      <c r="M1525" s="1" t="str">
        <f t="shared" si="403"/>
        <v>-day-</v>
      </c>
      <c r="N1525" s="1" t="str">
        <f t="shared" si="404"/>
        <v>[deɪ]</v>
      </c>
      <c r="O1525" s="3" t="e" cm="1">
        <f t="array" ref="O1525">SUM(_xlfn._xlws.FILTER($G$2:$G$2454,_xlfn.MAP($M$2:$M$2454,_xlfn.LAMBDA(_xlpm.x,_xlpm.x=$M1525))))</f>
        <v>#NAME?</v>
      </c>
      <c r="P1525" s="4" t="e">
        <f t="shared" si="405"/>
        <v>#NAME?</v>
      </c>
      <c r="Q1525" s="6" t="e" cm="1">
        <f t="array" ref="Q1525">SUM(_xlfn._xlws.FILTER($G$2:$G$2454,_xlfn.MAP($N$2:$N$2454,_xlfn.LAMBDA(_xlpm.x,_xlpm.x=$N1525))))</f>
        <v>#NAME?</v>
      </c>
      <c r="R1525" s="4" t="e">
        <f t="shared" si="406"/>
        <v>#NAME?</v>
      </c>
      <c r="S1525" s="4" t="e">
        <f t="shared" si="407"/>
        <v>#NAME?</v>
      </c>
      <c r="T1525" s="4" t="e">
        <f t="shared" si="408"/>
        <v>#NAME?</v>
      </c>
      <c r="U1525" s="4" t="e">
        <f t="shared" si="409"/>
        <v>#NAME?</v>
      </c>
      <c r="V1525" s="2"/>
      <c r="X1525" s="2"/>
      <c r="AC1525" s="2"/>
      <c r="AD1525" s="2"/>
    </row>
    <row r="1526" spans="1:30">
      <c r="A1526" s="1" t="str">
        <f t="shared" si="396"/>
        <v>-bu- : [bɪ]</v>
      </c>
      <c r="B1526" s="1">
        <f t="shared" si="412"/>
        <v>0</v>
      </c>
      <c r="C1526" s="1">
        <f t="shared" si="412"/>
        <v>0</v>
      </c>
      <c r="D1526" s="1">
        <f t="shared" si="412"/>
        <v>0</v>
      </c>
      <c r="E1526" s="7">
        <v>6</v>
      </c>
      <c r="F1526" s="9" t="s">
        <v>1336</v>
      </c>
      <c r="G1526" s="3" t="e">
        <f t="shared" si="397"/>
        <v>#NAME?</v>
      </c>
      <c r="H1526" s="4" t="str">
        <f t="shared" si="398"/>
        <v>bɪ</v>
      </c>
      <c r="I1526" s="4" t="str">
        <f t="shared" si="399"/>
        <v>bu</v>
      </c>
      <c r="J1526" s="10">
        <f t="shared" si="400"/>
        <v>2</v>
      </c>
      <c r="K1526" s="1">
        <f t="shared" si="401"/>
        <v>2</v>
      </c>
      <c r="L1526" s="10">
        <f t="shared" si="402"/>
        <v>2</v>
      </c>
      <c r="M1526" s="1" t="str">
        <f t="shared" si="403"/>
        <v>-bu-</v>
      </c>
      <c r="N1526" s="1" t="str">
        <f t="shared" si="404"/>
        <v>[bɪ]</v>
      </c>
      <c r="O1526" s="3" t="e" cm="1">
        <f t="array" ref="O1526">SUM(_xlfn._xlws.FILTER($G$2:$G$2454,_xlfn.MAP($M$2:$M$2454,_xlfn.LAMBDA(_xlpm.x,_xlpm.x=$M1526))))</f>
        <v>#NAME?</v>
      </c>
      <c r="P1526" s="4" t="e">
        <f t="shared" si="405"/>
        <v>#NAME?</v>
      </c>
      <c r="Q1526" s="6" t="e" cm="1">
        <f t="array" ref="Q1526">SUM(_xlfn._xlws.FILTER($G$2:$G$2454,_xlfn.MAP($N$2:$N$2454,_xlfn.LAMBDA(_xlpm.x,_xlpm.x=$N1526))))</f>
        <v>#NAME?</v>
      </c>
      <c r="R1526" s="4" t="e">
        <f t="shared" si="406"/>
        <v>#NAME?</v>
      </c>
      <c r="S1526" s="4" t="e">
        <f t="shared" si="407"/>
        <v>#NAME?</v>
      </c>
      <c r="T1526" s="4" t="e">
        <f t="shared" si="408"/>
        <v>#NAME?</v>
      </c>
      <c r="U1526" s="4" t="e">
        <f t="shared" si="409"/>
        <v>#NAME?</v>
      </c>
      <c r="V1526" s="2"/>
      <c r="X1526" s="2"/>
      <c r="AC1526" s="2"/>
      <c r="AD1526" s="2"/>
    </row>
    <row r="1527" spans="1:30">
      <c r="A1527" s="1" t="str">
        <f t="shared" si="396"/>
        <v>-pi- : [pə]</v>
      </c>
      <c r="B1527" s="1">
        <f t="shared" si="412"/>
        <v>0</v>
      </c>
      <c r="C1527" s="1">
        <f t="shared" si="412"/>
        <v>0</v>
      </c>
      <c r="D1527" s="1">
        <f t="shared" si="412"/>
        <v>0</v>
      </c>
      <c r="E1527" s="7">
        <v>5</v>
      </c>
      <c r="F1527" s="9" t="s">
        <v>1486</v>
      </c>
      <c r="G1527" s="3" t="e">
        <f t="shared" si="397"/>
        <v>#NAME?</v>
      </c>
      <c r="H1527" s="4" t="str">
        <f t="shared" si="398"/>
        <v>pə</v>
      </c>
      <c r="I1527" s="4" t="str">
        <f t="shared" si="399"/>
        <v>pi</v>
      </c>
      <c r="J1527" s="10">
        <f t="shared" si="400"/>
        <v>2</v>
      </c>
      <c r="K1527" s="1">
        <f t="shared" si="401"/>
        <v>2</v>
      </c>
      <c r="L1527" s="10">
        <f t="shared" si="402"/>
        <v>2</v>
      </c>
      <c r="M1527" s="1" t="str">
        <f t="shared" si="403"/>
        <v>-pi-</v>
      </c>
      <c r="N1527" s="1" t="str">
        <f t="shared" si="404"/>
        <v>[pə]</v>
      </c>
      <c r="O1527" s="3" t="e" cm="1">
        <f t="array" ref="O1527">SUM(_xlfn._xlws.FILTER($G$2:$G$2454,_xlfn.MAP($M$2:$M$2454,_xlfn.LAMBDA(_xlpm.x,_xlpm.x=$M1527))))</f>
        <v>#NAME?</v>
      </c>
      <c r="P1527" s="4" t="e">
        <f t="shared" si="405"/>
        <v>#NAME?</v>
      </c>
      <c r="Q1527" s="6" t="e" cm="1">
        <f t="array" ref="Q1527">SUM(_xlfn._xlws.FILTER($G$2:$G$2454,_xlfn.MAP($N$2:$N$2454,_xlfn.LAMBDA(_xlpm.x,_xlpm.x=$N1527))))</f>
        <v>#NAME?</v>
      </c>
      <c r="R1527" s="4" t="e">
        <f t="shared" si="406"/>
        <v>#NAME?</v>
      </c>
      <c r="S1527" s="4" t="e">
        <f t="shared" si="407"/>
        <v>#NAME?</v>
      </c>
      <c r="T1527" s="4" t="e">
        <f t="shared" si="408"/>
        <v>#NAME?</v>
      </c>
      <c r="U1527" s="4" t="e">
        <f t="shared" si="409"/>
        <v>#NAME?</v>
      </c>
      <c r="V1527" s="2"/>
      <c r="X1527" s="2"/>
      <c r="AC1527" s="2"/>
      <c r="AD1527" s="2"/>
    </row>
    <row r="1528" spans="1:30">
      <c r="A1528" s="1" t="str">
        <f t="shared" si="396"/>
        <v>-du- : [də]</v>
      </c>
      <c r="B1528" s="1">
        <f t="shared" si="412"/>
        <v>0</v>
      </c>
      <c r="C1528" s="1">
        <f t="shared" si="412"/>
        <v>0</v>
      </c>
      <c r="D1528" s="1">
        <f t="shared" si="412"/>
        <v>0</v>
      </c>
      <c r="E1528" s="7">
        <v>2</v>
      </c>
      <c r="F1528" s="9" t="s">
        <v>1733</v>
      </c>
      <c r="G1528" s="3" t="e">
        <f t="shared" si="397"/>
        <v>#NAME?</v>
      </c>
      <c r="H1528" s="4" t="str">
        <f t="shared" si="398"/>
        <v>də</v>
      </c>
      <c r="I1528" s="4" t="str">
        <f t="shared" si="399"/>
        <v>du</v>
      </c>
      <c r="J1528" s="10">
        <f t="shared" si="400"/>
        <v>2</v>
      </c>
      <c r="K1528" s="1">
        <f t="shared" si="401"/>
        <v>2</v>
      </c>
      <c r="L1528" s="10">
        <f t="shared" si="402"/>
        <v>2</v>
      </c>
      <c r="M1528" s="1" t="str">
        <f t="shared" si="403"/>
        <v>-du-</v>
      </c>
      <c r="N1528" s="1" t="str">
        <f t="shared" si="404"/>
        <v>[də]</v>
      </c>
      <c r="O1528" s="3" t="e" cm="1">
        <f t="array" ref="O1528">SUM(_xlfn._xlws.FILTER($G$2:$G$2454,_xlfn.MAP($M$2:$M$2454,_xlfn.LAMBDA(_xlpm.x,_xlpm.x=$M1528))))</f>
        <v>#NAME?</v>
      </c>
      <c r="P1528" s="4" t="e">
        <f t="shared" si="405"/>
        <v>#NAME?</v>
      </c>
      <c r="Q1528" s="6" t="e" cm="1">
        <f t="array" ref="Q1528">SUM(_xlfn._xlws.FILTER($G$2:$G$2454,_xlfn.MAP($N$2:$N$2454,_xlfn.LAMBDA(_xlpm.x,_xlpm.x=$N1528))))</f>
        <v>#NAME?</v>
      </c>
      <c r="R1528" s="4" t="e">
        <f t="shared" si="406"/>
        <v>#NAME?</v>
      </c>
      <c r="S1528" s="4" t="e">
        <f t="shared" si="407"/>
        <v>#NAME?</v>
      </c>
      <c r="T1528" s="4" t="e">
        <f t="shared" si="408"/>
        <v>#NAME?</v>
      </c>
      <c r="U1528" s="4" t="e">
        <f t="shared" si="409"/>
        <v>#NAME?</v>
      </c>
      <c r="V1528" s="2"/>
      <c r="X1528" s="2"/>
      <c r="AC1528" s="2"/>
      <c r="AD1528" s="2"/>
    </row>
    <row r="1529" spans="1:30">
      <c r="A1529" s="1" t="str">
        <f t="shared" si="396"/>
        <v>-by- : [baɪ]</v>
      </c>
      <c r="B1529" s="1">
        <f t="shared" si="412"/>
        <v>0</v>
      </c>
      <c r="C1529" s="1">
        <f t="shared" si="412"/>
        <v>0</v>
      </c>
      <c r="D1529" s="1">
        <f t="shared" si="412"/>
        <v>0</v>
      </c>
      <c r="E1529" s="7">
        <v>1</v>
      </c>
      <c r="F1529" s="9" t="s">
        <v>1627</v>
      </c>
      <c r="G1529" s="3" t="e">
        <f t="shared" si="397"/>
        <v>#NAME?</v>
      </c>
      <c r="H1529" s="4" t="str">
        <f t="shared" si="398"/>
        <v>baɪ</v>
      </c>
      <c r="I1529" s="4" t="str">
        <f t="shared" si="399"/>
        <v>by</v>
      </c>
      <c r="J1529" s="10">
        <f t="shared" si="400"/>
        <v>3</v>
      </c>
      <c r="K1529" s="1">
        <f t="shared" si="401"/>
        <v>2</v>
      </c>
      <c r="L1529" s="10">
        <f t="shared" si="402"/>
        <v>3</v>
      </c>
      <c r="M1529" s="1" t="str">
        <f t="shared" si="403"/>
        <v>-by-</v>
      </c>
      <c r="N1529" s="1" t="str">
        <f t="shared" si="404"/>
        <v>[baɪ]</v>
      </c>
      <c r="O1529" s="3" t="e" cm="1">
        <f t="array" ref="O1529">SUM(_xlfn._xlws.FILTER($G$2:$G$2454,_xlfn.MAP($M$2:$M$2454,_xlfn.LAMBDA(_xlpm.x,_xlpm.x=$M1529))))</f>
        <v>#NAME?</v>
      </c>
      <c r="P1529" s="4" t="e">
        <f t="shared" si="405"/>
        <v>#NAME?</v>
      </c>
      <c r="Q1529" s="6" t="e" cm="1">
        <f t="array" ref="Q1529">SUM(_xlfn._xlws.FILTER($G$2:$G$2454,_xlfn.MAP($N$2:$N$2454,_xlfn.LAMBDA(_xlpm.x,_xlpm.x=$N1529))))</f>
        <v>#NAME?</v>
      </c>
      <c r="R1529" s="4" t="e">
        <f t="shared" si="406"/>
        <v>#NAME?</v>
      </c>
      <c r="S1529" s="4" t="e">
        <f t="shared" si="407"/>
        <v>#NAME?</v>
      </c>
      <c r="T1529" s="4" t="e">
        <f t="shared" si="408"/>
        <v>#NAME?</v>
      </c>
      <c r="U1529" s="4" t="e">
        <f t="shared" si="409"/>
        <v>#NAME?</v>
      </c>
      <c r="V1529" s="2"/>
      <c r="X1529" s="2"/>
      <c r="AC1529" s="2"/>
      <c r="AD1529" s="2"/>
    </row>
    <row r="1530" spans="1:30">
      <c r="A1530" s="1" t="str">
        <f t="shared" si="396"/>
        <v>-pea- : [pɜ]</v>
      </c>
      <c r="B1530" s="1">
        <f t="shared" si="412"/>
        <v>0</v>
      </c>
      <c r="C1530" s="1">
        <f t="shared" si="412"/>
        <v>0</v>
      </c>
      <c r="D1530" s="1">
        <f t="shared" si="412"/>
        <v>0</v>
      </c>
      <c r="E1530" s="7">
        <v>1</v>
      </c>
      <c r="F1530" s="9" t="s">
        <v>1654</v>
      </c>
      <c r="G1530" s="3" t="e">
        <f t="shared" si="397"/>
        <v>#NAME?</v>
      </c>
      <c r="H1530" s="4" t="str">
        <f t="shared" si="398"/>
        <v>pɜ</v>
      </c>
      <c r="I1530" s="4" t="str">
        <f t="shared" si="399"/>
        <v>pea</v>
      </c>
      <c r="J1530" s="10">
        <f t="shared" si="400"/>
        <v>2</v>
      </c>
      <c r="K1530" s="1">
        <f t="shared" si="401"/>
        <v>3</v>
      </c>
      <c r="L1530" s="10">
        <f t="shared" si="402"/>
        <v>3</v>
      </c>
      <c r="M1530" s="1" t="str">
        <f t="shared" si="403"/>
        <v>-pea-</v>
      </c>
      <c r="N1530" s="1" t="str">
        <f t="shared" si="404"/>
        <v>[pɜ]</v>
      </c>
      <c r="O1530" s="3" t="e" cm="1">
        <f t="array" ref="O1530">SUM(_xlfn._xlws.FILTER($G$2:$G$2454,_xlfn.MAP($M$2:$M$2454,_xlfn.LAMBDA(_xlpm.x,_xlpm.x=$M1530))))</f>
        <v>#NAME?</v>
      </c>
      <c r="P1530" s="4" t="e">
        <f t="shared" si="405"/>
        <v>#NAME?</v>
      </c>
      <c r="Q1530" s="6" t="e" cm="1">
        <f t="array" ref="Q1530">SUM(_xlfn._xlws.FILTER($G$2:$G$2454,_xlfn.MAP($N$2:$N$2454,_xlfn.LAMBDA(_xlpm.x,_xlpm.x=$N1530))))</f>
        <v>#NAME?</v>
      </c>
      <c r="R1530" s="4" t="e">
        <f t="shared" si="406"/>
        <v>#NAME?</v>
      </c>
      <c r="S1530" s="4" t="e">
        <f t="shared" si="407"/>
        <v>#NAME?</v>
      </c>
      <c r="T1530" s="4" t="e">
        <f t="shared" si="408"/>
        <v>#NAME?</v>
      </c>
      <c r="U1530" s="4" t="e">
        <f t="shared" si="409"/>
        <v>#NAME?</v>
      </c>
      <c r="V1530" s="2"/>
      <c r="X1530" s="2"/>
      <c r="AC1530" s="2"/>
      <c r="AD1530" s="2"/>
    </row>
    <row r="1531" spans="1:30">
      <c r="A1531" s="1" t="str">
        <f t="shared" si="396"/>
        <v>-boa- : [bɔ]</v>
      </c>
      <c r="B1531" s="1">
        <f t="shared" si="412"/>
        <v>0</v>
      </c>
      <c r="C1531" s="1">
        <f t="shared" si="412"/>
        <v>0</v>
      </c>
      <c r="D1531" s="1">
        <f t="shared" si="412"/>
        <v>0</v>
      </c>
      <c r="E1531" s="7">
        <v>2</v>
      </c>
      <c r="F1531" s="9" t="s">
        <v>1167</v>
      </c>
      <c r="G1531" s="3" t="e">
        <f t="shared" si="397"/>
        <v>#NAME?</v>
      </c>
      <c r="H1531" s="1" t="str">
        <f t="shared" si="398"/>
        <v>bɔ</v>
      </c>
      <c r="I1531" s="1" t="str">
        <f t="shared" si="399"/>
        <v>boa</v>
      </c>
      <c r="J1531" s="10">
        <f t="shared" si="400"/>
        <v>2</v>
      </c>
      <c r="K1531" s="1">
        <f t="shared" si="401"/>
        <v>3</v>
      </c>
      <c r="L1531" s="10">
        <f t="shared" si="402"/>
        <v>3</v>
      </c>
      <c r="M1531" s="1" t="str">
        <f t="shared" si="403"/>
        <v>-boa-</v>
      </c>
      <c r="N1531" s="1" t="str">
        <f t="shared" si="404"/>
        <v>[bɔ]</v>
      </c>
      <c r="O1531" s="3" t="e" cm="1">
        <f t="array" ref="O1531">SUM(_xlfn._xlws.FILTER($G$2:$G$2454,_xlfn.MAP($M$2:$M$2454,_xlfn.LAMBDA(_xlpm.x,_xlpm.x=$M1531))))</f>
        <v>#NAME?</v>
      </c>
      <c r="P1531" s="4" t="e">
        <f t="shared" si="405"/>
        <v>#NAME?</v>
      </c>
      <c r="Q1531" s="6" t="e" cm="1">
        <f t="array" ref="Q1531">SUM(_xlfn._xlws.FILTER($G$2:$G$2454,_xlfn.MAP($N$2:$N$2454,_xlfn.LAMBDA(_xlpm.x,_xlpm.x=$N1531))))</f>
        <v>#NAME?</v>
      </c>
      <c r="R1531" s="4" t="e">
        <f t="shared" si="406"/>
        <v>#NAME?</v>
      </c>
      <c r="S1531" s="4" t="e">
        <f t="shared" si="407"/>
        <v>#NAME?</v>
      </c>
      <c r="T1531" s="4" t="e">
        <f t="shared" si="408"/>
        <v>#NAME?</v>
      </c>
      <c r="U1531" s="4" t="e">
        <f t="shared" si="409"/>
        <v>#NAME?</v>
      </c>
      <c r="V1531" s="2"/>
      <c r="X1531" s="2"/>
      <c r="AC1531" s="2"/>
      <c r="AD1531" s="2"/>
    </row>
    <row r="1532" spans="1:30">
      <c r="A1532" s="1" t="str">
        <f t="shared" si="396"/>
        <v>-boi- : [bɔɪ]</v>
      </c>
      <c r="B1532" s="1">
        <f t="shared" si="412"/>
        <v>0</v>
      </c>
      <c r="C1532" s="1">
        <f t="shared" si="412"/>
        <v>0</v>
      </c>
      <c r="D1532" s="1">
        <f t="shared" si="412"/>
        <v>0</v>
      </c>
      <c r="E1532" s="7">
        <v>1</v>
      </c>
      <c r="F1532" s="9" t="s">
        <v>1053</v>
      </c>
      <c r="G1532" s="3" t="e">
        <f t="shared" si="397"/>
        <v>#NAME?</v>
      </c>
      <c r="H1532" s="4" t="str">
        <f t="shared" si="398"/>
        <v>bɔɪ</v>
      </c>
      <c r="I1532" s="4" t="str">
        <f t="shared" si="399"/>
        <v>boi</v>
      </c>
      <c r="J1532" s="10">
        <f t="shared" si="400"/>
        <v>3</v>
      </c>
      <c r="K1532" s="1">
        <f t="shared" si="401"/>
        <v>3</v>
      </c>
      <c r="L1532" s="10">
        <f t="shared" si="402"/>
        <v>3</v>
      </c>
      <c r="M1532" s="1" t="str">
        <f t="shared" si="403"/>
        <v>-boi-</v>
      </c>
      <c r="N1532" s="1" t="str">
        <f t="shared" si="404"/>
        <v>[bɔɪ]</v>
      </c>
      <c r="O1532" s="3" t="e" cm="1">
        <f t="array" ref="O1532">SUM(_xlfn._xlws.FILTER($G$2:$G$2454,_xlfn.MAP($M$2:$M$2454,_xlfn.LAMBDA(_xlpm.x,_xlpm.x=$M1532))))</f>
        <v>#NAME?</v>
      </c>
      <c r="P1532" s="4" t="e">
        <f t="shared" si="405"/>
        <v>#NAME?</v>
      </c>
      <c r="Q1532" s="6" t="e" cm="1">
        <f t="array" ref="Q1532">SUM(_xlfn._xlws.FILTER($G$2:$G$2454,_xlfn.MAP($N$2:$N$2454,_xlfn.LAMBDA(_xlpm.x,_xlpm.x=$N1532))))</f>
        <v>#NAME?</v>
      </c>
      <c r="R1532" s="4" t="e">
        <f t="shared" si="406"/>
        <v>#NAME?</v>
      </c>
      <c r="S1532" s="4" t="e">
        <f t="shared" si="407"/>
        <v>#NAME?</v>
      </c>
      <c r="T1532" s="4" t="e">
        <f t="shared" si="408"/>
        <v>#NAME?</v>
      </c>
      <c r="U1532" s="4" t="e">
        <f t="shared" si="409"/>
        <v>#NAME?</v>
      </c>
      <c r="V1532" s="2"/>
      <c r="X1532" s="2"/>
      <c r="AC1532" s="2"/>
      <c r="AD1532" s="2"/>
    </row>
    <row r="1533" spans="1:30">
      <c r="A1533" s="1" t="str">
        <f t="shared" si="396"/>
        <v>-boy- : [bɔɪ]</v>
      </c>
      <c r="B1533" s="1">
        <f t="shared" si="412"/>
        <v>0</v>
      </c>
      <c r="C1533" s="1">
        <f t="shared" si="412"/>
        <v>0</v>
      </c>
      <c r="D1533" s="1">
        <f t="shared" si="412"/>
        <v>0</v>
      </c>
      <c r="E1533" s="7">
        <v>1</v>
      </c>
      <c r="F1533" s="9" t="s">
        <v>1054</v>
      </c>
      <c r="G1533" s="3" t="e">
        <f t="shared" si="397"/>
        <v>#NAME?</v>
      </c>
      <c r="H1533" s="4" t="str">
        <f t="shared" si="398"/>
        <v>bɔɪ</v>
      </c>
      <c r="I1533" s="4" t="str">
        <f t="shared" si="399"/>
        <v>boy</v>
      </c>
      <c r="J1533" s="10">
        <f t="shared" si="400"/>
        <v>3</v>
      </c>
      <c r="K1533" s="1">
        <f t="shared" si="401"/>
        <v>3</v>
      </c>
      <c r="L1533" s="10">
        <f t="shared" si="402"/>
        <v>3</v>
      </c>
      <c r="M1533" s="1" t="str">
        <f t="shared" si="403"/>
        <v>-boy-</v>
      </c>
      <c r="N1533" s="1" t="str">
        <f t="shared" si="404"/>
        <v>[bɔɪ]</v>
      </c>
      <c r="O1533" s="3" t="e" cm="1">
        <f t="array" ref="O1533">SUM(_xlfn._xlws.FILTER($G$2:$G$2454,_xlfn.MAP($M$2:$M$2454,_xlfn.LAMBDA(_xlpm.x,_xlpm.x=$M1533))))</f>
        <v>#NAME?</v>
      </c>
      <c r="P1533" s="4" t="e">
        <f t="shared" si="405"/>
        <v>#NAME?</v>
      </c>
      <c r="Q1533" s="6" t="e" cm="1">
        <f t="array" ref="Q1533">SUM(_xlfn._xlws.FILTER($G$2:$G$2454,_xlfn.MAP($N$2:$N$2454,_xlfn.LAMBDA(_xlpm.x,_xlpm.x=$N1533))))</f>
        <v>#NAME?</v>
      </c>
      <c r="R1533" s="4" t="e">
        <f t="shared" si="406"/>
        <v>#NAME?</v>
      </c>
      <c r="S1533" s="4" t="e">
        <f t="shared" si="407"/>
        <v>#NAME?</v>
      </c>
      <c r="T1533" s="4" t="e">
        <f t="shared" si="408"/>
        <v>#NAME?</v>
      </c>
      <c r="U1533" s="4" t="e">
        <f t="shared" si="409"/>
        <v>#NAME?</v>
      </c>
      <c r="V1533" s="2"/>
      <c r="X1533" s="2"/>
      <c r="AC1533" s="2"/>
      <c r="AD1533" s="2"/>
    </row>
    <row r="1534" spans="1:30">
      <c r="A1534" s="1" t="str">
        <f t="shared" si="396"/>
        <v>-bree- : [bɹi]</v>
      </c>
      <c r="B1534" s="1">
        <f t="shared" si="412"/>
        <v>0</v>
      </c>
      <c r="C1534" s="1">
        <f t="shared" si="412"/>
        <v>0</v>
      </c>
      <c r="D1534" s="1">
        <f t="shared" si="412"/>
        <v>0</v>
      </c>
      <c r="E1534" s="7">
        <v>1</v>
      </c>
      <c r="F1534" s="9" t="s">
        <v>995</v>
      </c>
      <c r="G1534" s="3" t="e">
        <f t="shared" si="397"/>
        <v>#NAME?</v>
      </c>
      <c r="H1534" s="4" t="str">
        <f t="shared" si="398"/>
        <v>bɹi</v>
      </c>
      <c r="I1534" s="4" t="str">
        <f t="shared" si="399"/>
        <v>bree</v>
      </c>
      <c r="J1534" s="10">
        <f t="shared" si="400"/>
        <v>3</v>
      </c>
      <c r="K1534" s="1">
        <f t="shared" si="401"/>
        <v>4</v>
      </c>
      <c r="L1534" s="10">
        <f t="shared" si="402"/>
        <v>4</v>
      </c>
      <c r="M1534" s="1" t="str">
        <f t="shared" si="403"/>
        <v>-bree-</v>
      </c>
      <c r="N1534" s="1" t="str">
        <f t="shared" si="404"/>
        <v>[bɹi]</v>
      </c>
      <c r="O1534" s="3" t="e" cm="1">
        <f t="array" ref="O1534">SUM(_xlfn._xlws.FILTER($G$2:$G$2454,_xlfn.MAP($M$2:$M$2454,_xlfn.LAMBDA(_xlpm.x,_xlpm.x=$M1534))))</f>
        <v>#NAME?</v>
      </c>
      <c r="P1534" s="4" t="e">
        <f t="shared" si="405"/>
        <v>#NAME?</v>
      </c>
      <c r="Q1534" s="6" t="e" cm="1">
        <f t="array" ref="Q1534">SUM(_xlfn._xlws.FILTER($G$2:$G$2454,_xlfn.MAP($N$2:$N$2454,_xlfn.LAMBDA(_xlpm.x,_xlpm.x=$N1534))))</f>
        <v>#NAME?</v>
      </c>
      <c r="R1534" s="4" t="e">
        <f t="shared" si="406"/>
        <v>#NAME?</v>
      </c>
      <c r="S1534" s="4" t="e">
        <f t="shared" si="407"/>
        <v>#NAME?</v>
      </c>
      <c r="T1534" s="4" t="e">
        <f t="shared" si="408"/>
        <v>#NAME?</v>
      </c>
      <c r="U1534" s="4" t="e">
        <f t="shared" si="409"/>
        <v>#NAME?</v>
      </c>
      <c r="V1534" s="2"/>
      <c r="X1534" s="2"/>
      <c r="AC1534" s="2"/>
      <c r="AD1534" s="2"/>
    </row>
    <row r="1535" spans="1:30">
      <c r="A1535" s="1" t="str">
        <f t="shared" si="396"/>
        <v>-bro- : [bɹʌ]</v>
      </c>
      <c r="B1535" s="1">
        <f t="shared" si="412"/>
        <v>0</v>
      </c>
      <c r="C1535" s="1">
        <f t="shared" si="412"/>
        <v>0</v>
      </c>
      <c r="D1535" s="1">
        <f t="shared" si="412"/>
        <v>0</v>
      </c>
      <c r="E1535" s="7">
        <v>1</v>
      </c>
      <c r="F1535" s="9" t="s">
        <v>1055</v>
      </c>
      <c r="G1535" s="3" t="e">
        <f t="shared" si="397"/>
        <v>#NAME?</v>
      </c>
      <c r="H1535" s="4" t="str">
        <f t="shared" si="398"/>
        <v>bɹʌ</v>
      </c>
      <c r="I1535" s="4" t="str">
        <f t="shared" si="399"/>
        <v>bro</v>
      </c>
      <c r="J1535" s="10">
        <f t="shared" si="400"/>
        <v>3</v>
      </c>
      <c r="K1535" s="1">
        <f t="shared" si="401"/>
        <v>3</v>
      </c>
      <c r="L1535" s="10">
        <f t="shared" si="402"/>
        <v>3</v>
      </c>
      <c r="M1535" s="1" t="str">
        <f t="shared" si="403"/>
        <v>-bro-</v>
      </c>
      <c r="N1535" s="1" t="str">
        <f t="shared" si="404"/>
        <v>[bɹʌ]</v>
      </c>
      <c r="O1535" s="3" t="e" cm="1">
        <f t="array" ref="O1535">SUM(_xlfn._xlws.FILTER($G$2:$G$2454,_xlfn.MAP($M$2:$M$2454,_xlfn.LAMBDA(_xlpm.x,_xlpm.x=$M1535))))</f>
        <v>#NAME?</v>
      </c>
      <c r="P1535" s="4" t="e">
        <f t="shared" si="405"/>
        <v>#NAME?</v>
      </c>
      <c r="Q1535" s="6" t="e" cm="1">
        <f t="array" ref="Q1535">SUM(_xlfn._xlws.FILTER($G$2:$G$2454,_xlfn.MAP($N$2:$N$2454,_xlfn.LAMBDA(_xlpm.x,_xlpm.x=$N1535))))</f>
        <v>#NAME?</v>
      </c>
      <c r="R1535" s="4" t="e">
        <f t="shared" si="406"/>
        <v>#NAME?</v>
      </c>
      <c r="S1535" s="4" t="e">
        <f t="shared" si="407"/>
        <v>#NAME?</v>
      </c>
      <c r="T1535" s="4" t="e">
        <f t="shared" si="408"/>
        <v>#NAME?</v>
      </c>
      <c r="U1535" s="4" t="e">
        <f t="shared" si="409"/>
        <v>#NAME?</v>
      </c>
      <c r="V1535" s="2"/>
      <c r="X1535" s="2"/>
      <c r="AC1535" s="2"/>
      <c r="AD1535" s="2"/>
    </row>
    <row r="1536" spans="1:30">
      <c r="A1536" s="1" t="str">
        <f t="shared" si="396"/>
        <v>-bso- : [bsə]</v>
      </c>
      <c r="B1536" s="1">
        <f t="shared" si="412"/>
        <v>0</v>
      </c>
      <c r="C1536" s="1">
        <f t="shared" si="412"/>
        <v>0</v>
      </c>
      <c r="D1536" s="1">
        <f t="shared" si="412"/>
        <v>0</v>
      </c>
      <c r="E1536" s="7">
        <v>2</v>
      </c>
      <c r="F1536" s="9" t="s">
        <v>806</v>
      </c>
      <c r="G1536" s="3" t="e">
        <f t="shared" si="397"/>
        <v>#NAME?</v>
      </c>
      <c r="H1536" s="4" t="str">
        <f t="shared" si="398"/>
        <v>bsə</v>
      </c>
      <c r="I1536" s="4" t="str">
        <f t="shared" si="399"/>
        <v>bso</v>
      </c>
      <c r="J1536" s="10">
        <f t="shared" si="400"/>
        <v>3</v>
      </c>
      <c r="K1536" s="1">
        <f t="shared" si="401"/>
        <v>3</v>
      </c>
      <c r="L1536" s="10">
        <f t="shared" si="402"/>
        <v>3</v>
      </c>
      <c r="M1536" s="1" t="str">
        <f t="shared" si="403"/>
        <v>-bso-</v>
      </c>
      <c r="N1536" s="1" t="str">
        <f t="shared" si="404"/>
        <v>[bsə]</v>
      </c>
      <c r="O1536" s="3" t="e" cm="1">
        <f t="array" ref="O1536">SUM(_xlfn._xlws.FILTER($G$2:$G$2454,_xlfn.MAP($M$2:$M$2454,_xlfn.LAMBDA(_xlpm.x,_xlpm.x=$M1536))))</f>
        <v>#NAME?</v>
      </c>
      <c r="P1536" s="4" t="e">
        <f t="shared" si="405"/>
        <v>#NAME?</v>
      </c>
      <c r="Q1536" s="6" t="e" cm="1">
        <f t="array" ref="Q1536">SUM(_xlfn._xlws.FILTER($G$2:$G$2454,_xlfn.MAP($N$2:$N$2454,_xlfn.LAMBDA(_xlpm.x,_xlpm.x=$N1536))))</f>
        <v>#NAME?</v>
      </c>
      <c r="R1536" s="4" t="e">
        <f t="shared" si="406"/>
        <v>#NAME?</v>
      </c>
      <c r="S1536" s="4" t="e">
        <f t="shared" si="407"/>
        <v>#NAME?</v>
      </c>
      <c r="T1536" s="4" t="e">
        <f t="shared" si="408"/>
        <v>#NAME?</v>
      </c>
      <c r="U1536" s="4" t="e">
        <f t="shared" si="409"/>
        <v>#NAME?</v>
      </c>
      <c r="V1536" s="2"/>
      <c r="X1536" s="2"/>
      <c r="AC1536" s="2"/>
      <c r="AD1536" s="2"/>
    </row>
    <row r="1537" spans="1:30">
      <c r="A1537" s="1" t="str">
        <f t="shared" si="396"/>
        <v>-ccu- : [kɜ]</v>
      </c>
      <c r="B1537" s="1">
        <f t="shared" si="412"/>
        <v>0</v>
      </c>
      <c r="C1537" s="1">
        <f t="shared" si="412"/>
        <v>0</v>
      </c>
      <c r="D1537" s="1">
        <f t="shared" si="412"/>
        <v>0</v>
      </c>
      <c r="E1537" s="7">
        <v>1</v>
      </c>
      <c r="F1537" s="9" t="s">
        <v>1607</v>
      </c>
      <c r="G1537" s="3" t="e">
        <f t="shared" si="397"/>
        <v>#NAME?</v>
      </c>
      <c r="H1537" s="4" t="str">
        <f t="shared" si="398"/>
        <v>kɜ</v>
      </c>
      <c r="I1537" s="4" t="str">
        <f t="shared" si="399"/>
        <v>ccu</v>
      </c>
      <c r="J1537" s="10">
        <f t="shared" si="400"/>
        <v>2</v>
      </c>
      <c r="K1537" s="1">
        <f t="shared" si="401"/>
        <v>3</v>
      </c>
      <c r="L1537" s="10">
        <f t="shared" si="402"/>
        <v>3</v>
      </c>
      <c r="M1537" s="1" t="str">
        <f t="shared" si="403"/>
        <v>-ccu-</v>
      </c>
      <c r="N1537" s="1" t="str">
        <f t="shared" si="404"/>
        <v>[kɜ]</v>
      </c>
      <c r="O1537" s="3" t="e" cm="1">
        <f t="array" ref="O1537">SUM(_xlfn._xlws.FILTER($G$2:$G$2454,_xlfn.MAP($M$2:$M$2454,_xlfn.LAMBDA(_xlpm.x,_xlpm.x=$M1537))))</f>
        <v>#NAME?</v>
      </c>
      <c r="P1537" s="4" t="e">
        <f t="shared" si="405"/>
        <v>#NAME?</v>
      </c>
      <c r="Q1537" s="6" t="e" cm="1">
        <f t="array" ref="Q1537">SUM(_xlfn._xlws.FILTER($G$2:$G$2454,_xlfn.MAP($N$2:$N$2454,_xlfn.LAMBDA(_xlpm.x,_xlpm.x=$N1537))))</f>
        <v>#NAME?</v>
      </c>
      <c r="R1537" s="4" t="e">
        <f t="shared" si="406"/>
        <v>#NAME?</v>
      </c>
      <c r="S1537" s="4" t="e">
        <f t="shared" si="407"/>
        <v>#NAME?</v>
      </c>
      <c r="T1537" s="4" t="e">
        <f t="shared" si="408"/>
        <v>#NAME?</v>
      </c>
      <c r="U1537" s="4" t="e">
        <f t="shared" si="409"/>
        <v>#NAME?</v>
      </c>
      <c r="V1537" s="2"/>
      <c r="X1537" s="2"/>
      <c r="AC1537" s="2"/>
      <c r="AD1537" s="2"/>
    </row>
    <row r="1538" spans="1:30">
      <c r="A1538" s="1" t="str">
        <f t="shared" ref="A1538:A1601" si="413">_xlfn.LET(_xlpm.sep," : ",CONCATENATE(M1538,_xlpm.sep,N1538))</f>
        <v>-cefu- : [sfə]</v>
      </c>
      <c r="B1538" s="1">
        <f t="shared" si="412"/>
        <v>0</v>
      </c>
      <c r="C1538" s="1">
        <f t="shared" si="412"/>
        <v>0</v>
      </c>
      <c r="D1538" s="1">
        <f t="shared" si="412"/>
        <v>0</v>
      </c>
      <c r="E1538" s="7">
        <v>1</v>
      </c>
      <c r="F1538" s="9" t="s">
        <v>996</v>
      </c>
      <c r="G1538" s="3" t="e">
        <f t="shared" ref="G1538:G1601" si="414">E1538/freq.sum.r6e</f>
        <v>#NAME?</v>
      </c>
      <c r="H1538" s="4" t="str">
        <f t="shared" ref="H1538:H1601" si="415">_xlfn.LET(_xlpm.sep,":",_xlpm.w,$F1538,LEFT(_xlpm.w,FIND(_xlpm.sep,_xlpm.w)-1))</f>
        <v>sfə</v>
      </c>
      <c r="I1538" s="4" t="str">
        <f t="shared" ref="I1538:I1601" si="416">_xlfn.LET(_xlpm.sep,":",_xlpm.w,$F1538,RIGHT(_xlpm.w,LEN(_xlpm.w)-FIND(_xlpm.sep,_xlpm.w)))</f>
        <v>cefu</v>
      </c>
      <c r="J1538" s="10">
        <f t="shared" ref="J1538:J1601" si="417">_xlfn.LET(_xlpm.w,H1538,LEN(_xlpm.w))</f>
        <v>3</v>
      </c>
      <c r="K1538" s="1">
        <f t="shared" ref="K1538:K1601" si="418">_xlfn.LET(_xlpm.w,I1538,LEN(_xlpm.w))</f>
        <v>4</v>
      </c>
      <c r="L1538" s="10">
        <f t="shared" ref="L1538:L1601" si="419">_xlfn.LET(_xlpm.a,J1538,_xlpm.b,K1538,MAX(_xlpm.a,_xlpm.b))</f>
        <v>4</v>
      </c>
      <c r="M1538" s="1" t="str">
        <f t="shared" ref="M1538:M1601" si="420">_xlfn.LET(_xlpm.sep,":",_xlpm.w,$F1538,_xlfn.CONCAT("-",RIGHT(_xlpm.w,LEN(_xlpm.w)-FIND(_xlpm.sep,_xlpm.w)),"-"))</f>
        <v>-cefu-</v>
      </c>
      <c r="N1538" s="1" t="str">
        <f t="shared" ref="N1538:N1601" si="421">_xlfn.LET(_xlpm.sep,":",_xlpm.w,$F1538,_xlfn.CONCAT("[",LEFT(_xlpm.w,FIND(_xlpm.sep,_xlpm.w)-1),"]"))</f>
        <v>[sfə]</v>
      </c>
      <c r="O1538" s="3" t="e" cm="1">
        <f t="array" ref="O1538">SUM(_xlfn._xlws.FILTER($G$2:$G$2454,_xlfn.MAP($M$2:$M$2454,_xlfn.LAMBDA(_xlpm.x,_xlpm.x=$M1538))))</f>
        <v>#NAME?</v>
      </c>
      <c r="P1538" s="4" t="e">
        <f t="shared" ref="P1538:P1601" si="422">$G1538/O1538</f>
        <v>#NAME?</v>
      </c>
      <c r="Q1538" s="6" t="e" cm="1">
        <f t="array" ref="Q1538">SUM(_xlfn._xlws.FILTER($G$2:$G$2454,_xlfn.MAP($N$2:$N$2454,_xlfn.LAMBDA(_xlpm.x,_xlpm.x=$N1538))))</f>
        <v>#NAME?</v>
      </c>
      <c r="R1538" s="4" t="e">
        <f t="shared" ref="R1538:R1601" si="423">$G1538/Q1538</f>
        <v>#NAME?</v>
      </c>
      <c r="S1538" s="4" t="e">
        <f t="shared" ref="S1538:S1601" si="424">_xlfn.LET(_xlpm.freq,E1538,_xlpm.size,L1538+1,_xlpm.F,T1538,LOG(1+_xlpm.freq)*LOG(1+_xlpm.size)*_xlpm.F)</f>
        <v>#NAME?</v>
      </c>
      <c r="T1538" s="4" t="e">
        <f t="shared" ref="T1538:T1601" si="425">_xlfn.LET(_xlpm.a,R1538,_xlpm.b,P1538,2*_xlpm.a*_xlpm.b/(_xlpm.a+_xlpm.b))</f>
        <v>#NAME?</v>
      </c>
      <c r="U1538" s="4" t="e">
        <f t="shared" ref="U1538:U1601" si="426">_xlfn.LET(_xlpm.p,P1538,_xlpm.q,R1538,LOG(_xlpm.p/_xlpm.q))</f>
        <v>#NAME?</v>
      </c>
      <c r="V1538" s="2"/>
      <c r="X1538" s="2"/>
      <c r="AC1538" s="2"/>
      <c r="AD1538" s="2"/>
    </row>
    <row r="1539" spans="1:30">
      <c r="A1539" s="1" t="str">
        <f t="shared" si="413"/>
        <v>-choo- : [tʃu]</v>
      </c>
      <c r="B1539" s="1">
        <f t="shared" si="412"/>
        <v>0</v>
      </c>
      <c r="C1539" s="1">
        <f t="shared" si="412"/>
        <v>0</v>
      </c>
      <c r="D1539" s="1">
        <f t="shared" si="412"/>
        <v>0</v>
      </c>
      <c r="E1539" s="7">
        <v>2</v>
      </c>
      <c r="F1539" s="9" t="s">
        <v>709</v>
      </c>
      <c r="G1539" s="3" t="e">
        <f t="shared" si="414"/>
        <v>#NAME?</v>
      </c>
      <c r="H1539" s="4" t="str">
        <f t="shared" si="415"/>
        <v>tʃu</v>
      </c>
      <c r="I1539" s="4" t="str">
        <f t="shared" si="416"/>
        <v>choo</v>
      </c>
      <c r="J1539" s="10">
        <f t="shared" si="417"/>
        <v>3</v>
      </c>
      <c r="K1539" s="1">
        <f t="shared" si="418"/>
        <v>4</v>
      </c>
      <c r="L1539" s="10">
        <f t="shared" si="419"/>
        <v>4</v>
      </c>
      <c r="M1539" s="1" t="str">
        <f t="shared" si="420"/>
        <v>-choo-</v>
      </c>
      <c r="N1539" s="1" t="str">
        <f t="shared" si="421"/>
        <v>[tʃu]</v>
      </c>
      <c r="O1539" s="3" t="e" cm="1">
        <f t="array" ref="O1539">SUM(_xlfn._xlws.FILTER($G$2:$G$2454,_xlfn.MAP($M$2:$M$2454,_xlfn.LAMBDA(_xlpm.x,_xlpm.x=$M1539))))</f>
        <v>#NAME?</v>
      </c>
      <c r="P1539" s="4" t="e">
        <f t="shared" si="422"/>
        <v>#NAME?</v>
      </c>
      <c r="Q1539" s="6" t="e" cm="1">
        <f t="array" ref="Q1539">SUM(_xlfn._xlws.FILTER($G$2:$G$2454,_xlfn.MAP($N$2:$N$2454,_xlfn.LAMBDA(_xlpm.x,_xlpm.x=$N1539))))</f>
        <v>#NAME?</v>
      </c>
      <c r="R1539" s="4" t="e">
        <f t="shared" si="423"/>
        <v>#NAME?</v>
      </c>
      <c r="S1539" s="4" t="e">
        <f t="shared" si="424"/>
        <v>#NAME?</v>
      </c>
      <c r="T1539" s="4" t="e">
        <f t="shared" si="425"/>
        <v>#NAME?</v>
      </c>
      <c r="U1539" s="4" t="e">
        <f t="shared" si="426"/>
        <v>#NAME?</v>
      </c>
      <c r="V1539" s="2"/>
      <c r="X1539" s="2"/>
      <c r="AC1539" s="2"/>
      <c r="AD1539" s="2"/>
    </row>
    <row r="1540" spans="1:30">
      <c r="A1540" s="1" t="str">
        <f t="shared" si="413"/>
        <v>-clai- : [kleɪ]</v>
      </c>
      <c r="B1540" s="1">
        <f t="shared" si="412"/>
        <v>0</v>
      </c>
      <c r="C1540" s="1">
        <f t="shared" si="412"/>
        <v>0</v>
      </c>
      <c r="D1540" s="1">
        <f t="shared" si="412"/>
        <v>0</v>
      </c>
      <c r="E1540" s="7">
        <v>1</v>
      </c>
      <c r="F1540" s="9" t="s">
        <v>997</v>
      </c>
      <c r="G1540" s="3" t="e">
        <f t="shared" si="414"/>
        <v>#NAME?</v>
      </c>
      <c r="H1540" s="4" t="str">
        <f t="shared" si="415"/>
        <v>kleɪ</v>
      </c>
      <c r="I1540" s="4" t="str">
        <f t="shared" si="416"/>
        <v>clai</v>
      </c>
      <c r="J1540" s="10">
        <f t="shared" si="417"/>
        <v>4</v>
      </c>
      <c r="K1540" s="1">
        <f t="shared" si="418"/>
        <v>4</v>
      </c>
      <c r="L1540" s="10">
        <f t="shared" si="419"/>
        <v>4</v>
      </c>
      <c r="M1540" s="1" t="str">
        <f t="shared" si="420"/>
        <v>-clai-</v>
      </c>
      <c r="N1540" s="1" t="str">
        <f t="shared" si="421"/>
        <v>[kleɪ]</v>
      </c>
      <c r="O1540" s="3" t="e" cm="1">
        <f t="array" ref="O1540">SUM(_xlfn._xlws.FILTER($G$2:$G$2454,_xlfn.MAP($M$2:$M$2454,_xlfn.LAMBDA(_xlpm.x,_xlpm.x=$M1540))))</f>
        <v>#NAME?</v>
      </c>
      <c r="P1540" s="4" t="e">
        <f t="shared" si="422"/>
        <v>#NAME?</v>
      </c>
      <c r="Q1540" s="6" t="e" cm="1">
        <f t="array" ref="Q1540">SUM(_xlfn._xlws.FILTER($G$2:$G$2454,_xlfn.MAP($N$2:$N$2454,_xlfn.LAMBDA(_xlpm.x,_xlpm.x=$N1540))))</f>
        <v>#NAME?</v>
      </c>
      <c r="R1540" s="4" t="e">
        <f t="shared" si="423"/>
        <v>#NAME?</v>
      </c>
      <c r="S1540" s="4" t="e">
        <f t="shared" si="424"/>
        <v>#NAME?</v>
      </c>
      <c r="T1540" s="4" t="e">
        <f t="shared" si="425"/>
        <v>#NAME?</v>
      </c>
      <c r="U1540" s="4" t="e">
        <f t="shared" si="426"/>
        <v>#NAME?</v>
      </c>
      <c r="V1540" s="2"/>
      <c r="X1540" s="2"/>
      <c r="AC1540" s="2"/>
      <c r="AD1540" s="2"/>
    </row>
    <row r="1541" spans="1:30">
      <c r="A1541" s="1" t="str">
        <f t="shared" si="413"/>
        <v>-clay- : [kleɪ]</v>
      </c>
      <c r="B1541" s="1">
        <f t="shared" si="412"/>
        <v>0</v>
      </c>
      <c r="C1541" s="1">
        <f t="shared" si="412"/>
        <v>0</v>
      </c>
      <c r="D1541" s="1">
        <f t="shared" si="412"/>
        <v>0</v>
      </c>
      <c r="E1541" s="7">
        <v>1</v>
      </c>
      <c r="F1541" s="9" t="s">
        <v>998</v>
      </c>
      <c r="G1541" s="3" t="e">
        <f t="shared" si="414"/>
        <v>#NAME?</v>
      </c>
      <c r="H1541" s="1" t="str">
        <f t="shared" si="415"/>
        <v>kleɪ</v>
      </c>
      <c r="I1541" s="1" t="str">
        <f t="shared" si="416"/>
        <v>clay</v>
      </c>
      <c r="J1541" s="10">
        <f t="shared" si="417"/>
        <v>4</v>
      </c>
      <c r="K1541" s="1">
        <f t="shared" si="418"/>
        <v>4</v>
      </c>
      <c r="L1541" s="10">
        <f t="shared" si="419"/>
        <v>4</v>
      </c>
      <c r="M1541" s="1" t="str">
        <f t="shared" si="420"/>
        <v>-clay-</v>
      </c>
      <c r="N1541" s="1" t="str">
        <f t="shared" si="421"/>
        <v>[kleɪ]</v>
      </c>
      <c r="O1541" s="3" t="e" cm="1">
        <f t="array" ref="O1541">SUM(_xlfn._xlws.FILTER($G$2:$G$2454,_xlfn.MAP($M$2:$M$2454,_xlfn.LAMBDA(_xlpm.x,_xlpm.x=$M1541))))</f>
        <v>#NAME?</v>
      </c>
      <c r="P1541" s="4" t="e">
        <f t="shared" si="422"/>
        <v>#NAME?</v>
      </c>
      <c r="Q1541" s="6" t="e" cm="1">
        <f t="array" ref="Q1541">SUM(_xlfn._xlws.FILTER($G$2:$G$2454,_xlfn.MAP($N$2:$N$2454,_xlfn.LAMBDA(_xlpm.x,_xlpm.x=$N1541))))</f>
        <v>#NAME?</v>
      </c>
      <c r="R1541" s="4" t="e">
        <f t="shared" si="423"/>
        <v>#NAME?</v>
      </c>
      <c r="S1541" s="4" t="e">
        <f t="shared" si="424"/>
        <v>#NAME?</v>
      </c>
      <c r="T1541" s="4" t="e">
        <f t="shared" si="425"/>
        <v>#NAME?</v>
      </c>
      <c r="U1541" s="4" t="e">
        <f t="shared" si="426"/>
        <v>#NAME?</v>
      </c>
      <c r="V1541" s="2"/>
      <c r="X1541" s="2"/>
      <c r="AC1541" s="2"/>
      <c r="AD1541" s="2"/>
    </row>
    <row r="1542" spans="1:30">
      <c r="A1542" s="1" t="str">
        <f t="shared" si="413"/>
        <v>-clea- : [klɪ]</v>
      </c>
      <c r="B1542" s="1">
        <f t="shared" ref="B1542:D1561" si="427">_xlfn.LET(_xlpm.d,$F1542,_xlpm.k,_xlfn.CONCAT(LEFT(TRIM(B$1),1),"*"),COUNTIF(_xlpm.d,_xlpm.k))</f>
        <v>0</v>
      </c>
      <c r="C1542" s="1">
        <f t="shared" si="427"/>
        <v>0</v>
      </c>
      <c r="D1542" s="1">
        <f t="shared" si="427"/>
        <v>0</v>
      </c>
      <c r="E1542" s="7">
        <v>1</v>
      </c>
      <c r="F1542" s="9" t="s">
        <v>1370</v>
      </c>
      <c r="G1542" s="3" t="e">
        <f t="shared" si="414"/>
        <v>#NAME?</v>
      </c>
      <c r="H1542" s="4" t="str">
        <f t="shared" si="415"/>
        <v>klɪ</v>
      </c>
      <c r="I1542" s="4" t="str">
        <f t="shared" si="416"/>
        <v>clea</v>
      </c>
      <c r="J1542" s="10">
        <f t="shared" si="417"/>
        <v>3</v>
      </c>
      <c r="K1542" s="1">
        <f t="shared" si="418"/>
        <v>4</v>
      </c>
      <c r="L1542" s="10">
        <f t="shared" si="419"/>
        <v>4</v>
      </c>
      <c r="M1542" s="1" t="str">
        <f t="shared" si="420"/>
        <v>-clea-</v>
      </c>
      <c r="N1542" s="1" t="str">
        <f t="shared" si="421"/>
        <v>[klɪ]</v>
      </c>
      <c r="O1542" s="3" t="e" cm="1">
        <f t="array" ref="O1542">SUM(_xlfn._xlws.FILTER($G$2:$G$2454,_xlfn.MAP($M$2:$M$2454,_xlfn.LAMBDA(_xlpm.x,_xlpm.x=$M1542))))</f>
        <v>#NAME?</v>
      </c>
      <c r="P1542" s="4" t="e">
        <f t="shared" si="422"/>
        <v>#NAME?</v>
      </c>
      <c r="Q1542" s="6" t="e" cm="1">
        <f t="array" ref="Q1542">SUM(_xlfn._xlws.FILTER($G$2:$G$2454,_xlfn.MAP($N$2:$N$2454,_xlfn.LAMBDA(_xlpm.x,_xlpm.x=$N1542))))</f>
        <v>#NAME?</v>
      </c>
      <c r="R1542" s="4" t="e">
        <f t="shared" si="423"/>
        <v>#NAME?</v>
      </c>
      <c r="S1542" s="4" t="e">
        <f t="shared" si="424"/>
        <v>#NAME?</v>
      </c>
      <c r="T1542" s="4" t="e">
        <f t="shared" si="425"/>
        <v>#NAME?</v>
      </c>
      <c r="U1542" s="4" t="e">
        <f t="shared" si="426"/>
        <v>#NAME?</v>
      </c>
      <c r="V1542" s="2"/>
      <c r="X1542" s="2"/>
      <c r="AC1542" s="2"/>
      <c r="AD1542" s="2"/>
    </row>
    <row r="1543" spans="1:30">
      <c r="A1543" s="1" t="str">
        <f t="shared" si="413"/>
        <v>-ctre- : [ktɹə]</v>
      </c>
      <c r="B1543" s="1">
        <f t="shared" si="427"/>
        <v>0</v>
      </c>
      <c r="C1543" s="1">
        <f t="shared" si="427"/>
        <v>0</v>
      </c>
      <c r="D1543" s="1">
        <f t="shared" si="427"/>
        <v>0</v>
      </c>
      <c r="E1543" s="7">
        <v>1</v>
      </c>
      <c r="F1543" s="9" t="s">
        <v>999</v>
      </c>
      <c r="G1543" s="3" t="e">
        <f t="shared" si="414"/>
        <v>#NAME?</v>
      </c>
      <c r="H1543" s="4" t="str">
        <f t="shared" si="415"/>
        <v>ktɹə</v>
      </c>
      <c r="I1543" s="4" t="str">
        <f t="shared" si="416"/>
        <v>ctre</v>
      </c>
      <c r="J1543" s="10">
        <f t="shared" si="417"/>
        <v>4</v>
      </c>
      <c r="K1543" s="1">
        <f t="shared" si="418"/>
        <v>4</v>
      </c>
      <c r="L1543" s="10">
        <f t="shared" si="419"/>
        <v>4</v>
      </c>
      <c r="M1543" s="1" t="str">
        <f t="shared" si="420"/>
        <v>-ctre-</v>
      </c>
      <c r="N1543" s="1" t="str">
        <f t="shared" si="421"/>
        <v>[ktɹə]</v>
      </c>
      <c r="O1543" s="3" t="e" cm="1">
        <f t="array" ref="O1543">SUM(_xlfn._xlws.FILTER($G$2:$G$2454,_xlfn.MAP($M$2:$M$2454,_xlfn.LAMBDA(_xlpm.x,_xlpm.x=$M1543))))</f>
        <v>#NAME?</v>
      </c>
      <c r="P1543" s="4" t="e">
        <f t="shared" si="422"/>
        <v>#NAME?</v>
      </c>
      <c r="Q1543" s="6" t="e" cm="1">
        <f t="array" ref="Q1543">SUM(_xlfn._xlws.FILTER($G$2:$G$2454,_xlfn.MAP($N$2:$N$2454,_xlfn.LAMBDA(_xlpm.x,_xlpm.x=$N1543))))</f>
        <v>#NAME?</v>
      </c>
      <c r="R1543" s="4" t="e">
        <f t="shared" si="423"/>
        <v>#NAME?</v>
      </c>
      <c r="S1543" s="4" t="e">
        <f t="shared" si="424"/>
        <v>#NAME?</v>
      </c>
      <c r="T1543" s="4" t="e">
        <f t="shared" si="425"/>
        <v>#NAME?</v>
      </c>
      <c r="U1543" s="4" t="e">
        <f t="shared" si="426"/>
        <v>#NAME?</v>
      </c>
      <c r="V1543" s="2"/>
      <c r="X1543" s="2"/>
      <c r="AC1543" s="2"/>
      <c r="AD1543" s="2"/>
    </row>
    <row r="1544" spans="1:30">
      <c r="A1544" s="1" t="str">
        <f t="shared" si="413"/>
        <v>-ctru- : [ktɹə]</v>
      </c>
      <c r="B1544" s="1">
        <f t="shared" si="427"/>
        <v>0</v>
      </c>
      <c r="C1544" s="1">
        <f t="shared" si="427"/>
        <v>0</v>
      </c>
      <c r="D1544" s="1">
        <f t="shared" si="427"/>
        <v>0</v>
      </c>
      <c r="E1544" s="7">
        <v>1</v>
      </c>
      <c r="F1544" s="9" t="s">
        <v>1000</v>
      </c>
      <c r="G1544" s="3" t="e">
        <f t="shared" si="414"/>
        <v>#NAME?</v>
      </c>
      <c r="H1544" s="1" t="str">
        <f t="shared" si="415"/>
        <v>ktɹə</v>
      </c>
      <c r="I1544" s="1" t="str">
        <f t="shared" si="416"/>
        <v>ctru</v>
      </c>
      <c r="J1544" s="10">
        <f t="shared" si="417"/>
        <v>4</v>
      </c>
      <c r="K1544" s="1">
        <f t="shared" si="418"/>
        <v>4</v>
      </c>
      <c r="L1544" s="10">
        <f t="shared" si="419"/>
        <v>4</v>
      </c>
      <c r="M1544" s="1" t="str">
        <f t="shared" si="420"/>
        <v>-ctru-</v>
      </c>
      <c r="N1544" s="1" t="str">
        <f t="shared" si="421"/>
        <v>[ktɹə]</v>
      </c>
      <c r="O1544" s="3" t="e" cm="1">
        <f t="array" ref="O1544">SUM(_xlfn._xlws.FILTER($G$2:$G$2454,_xlfn.MAP($M$2:$M$2454,_xlfn.LAMBDA(_xlpm.x,_xlpm.x=$M1544))))</f>
        <v>#NAME?</v>
      </c>
      <c r="P1544" s="4" t="e">
        <f t="shared" si="422"/>
        <v>#NAME?</v>
      </c>
      <c r="Q1544" s="6" t="e" cm="1">
        <f t="array" ref="Q1544">SUM(_xlfn._xlws.FILTER($G$2:$G$2454,_xlfn.MAP($N$2:$N$2454,_xlfn.LAMBDA(_xlpm.x,_xlpm.x=$N1544))))</f>
        <v>#NAME?</v>
      </c>
      <c r="R1544" s="4" t="e">
        <f t="shared" si="423"/>
        <v>#NAME?</v>
      </c>
      <c r="S1544" s="4" t="e">
        <f t="shared" si="424"/>
        <v>#NAME?</v>
      </c>
      <c r="T1544" s="4" t="e">
        <f t="shared" si="425"/>
        <v>#NAME?</v>
      </c>
      <c r="U1544" s="4" t="e">
        <f t="shared" si="426"/>
        <v>#NAME?</v>
      </c>
      <c r="V1544" s="2"/>
      <c r="X1544" s="2"/>
      <c r="AC1544" s="2"/>
      <c r="AD1544" s="2"/>
    </row>
    <row r="1545" spans="1:30">
      <c r="A1545" s="1" t="str">
        <f t="shared" si="413"/>
        <v>-dea- : [di]</v>
      </c>
      <c r="B1545" s="1">
        <f t="shared" si="427"/>
        <v>0</v>
      </c>
      <c r="C1545" s="1">
        <f t="shared" si="427"/>
        <v>0</v>
      </c>
      <c r="D1545" s="1">
        <f t="shared" si="427"/>
        <v>0</v>
      </c>
      <c r="E1545" s="7">
        <v>1</v>
      </c>
      <c r="F1545" s="9" t="s">
        <v>27</v>
      </c>
      <c r="G1545" s="3" t="e">
        <f t="shared" si="414"/>
        <v>#NAME?</v>
      </c>
      <c r="H1545" s="4" t="str">
        <f t="shared" si="415"/>
        <v>di</v>
      </c>
      <c r="I1545" s="4" t="str">
        <f t="shared" si="416"/>
        <v>dea</v>
      </c>
      <c r="J1545" s="10">
        <f t="shared" si="417"/>
        <v>2</v>
      </c>
      <c r="K1545" s="1">
        <f t="shared" si="418"/>
        <v>3</v>
      </c>
      <c r="L1545" s="10">
        <f t="shared" si="419"/>
        <v>3</v>
      </c>
      <c r="M1545" s="1" t="str">
        <f t="shared" si="420"/>
        <v>-dea-</v>
      </c>
      <c r="N1545" s="1" t="str">
        <f t="shared" si="421"/>
        <v>[di]</v>
      </c>
      <c r="O1545" s="3" t="e" cm="1">
        <f t="array" ref="O1545">SUM(_xlfn._xlws.FILTER($G$2:$G$2454,_xlfn.MAP($M$2:$M$2454,_xlfn.LAMBDA(_xlpm.x,_xlpm.x=$M1545))))</f>
        <v>#NAME?</v>
      </c>
      <c r="P1545" s="4" t="e">
        <f t="shared" si="422"/>
        <v>#NAME?</v>
      </c>
      <c r="Q1545" s="6" t="e" cm="1">
        <f t="array" ref="Q1545">SUM(_xlfn._xlws.FILTER($G$2:$G$2454,_xlfn.MAP($N$2:$N$2454,_xlfn.LAMBDA(_xlpm.x,_xlpm.x=$N1545))))</f>
        <v>#NAME?</v>
      </c>
      <c r="R1545" s="4" t="e">
        <f t="shared" si="423"/>
        <v>#NAME?</v>
      </c>
      <c r="S1545" s="4" t="e">
        <f t="shared" si="424"/>
        <v>#NAME?</v>
      </c>
      <c r="T1545" s="4" t="e">
        <f t="shared" si="425"/>
        <v>#NAME?</v>
      </c>
      <c r="U1545" s="4" t="e">
        <f t="shared" si="426"/>
        <v>#NAME?</v>
      </c>
      <c r="V1545" s="2"/>
      <c r="X1545" s="2"/>
      <c r="AC1545" s="2"/>
      <c r="AD1545" s="2"/>
    </row>
    <row r="1546" spans="1:30">
      <c r="A1546" s="1" t="str">
        <f t="shared" si="413"/>
        <v>-dema- : [dmə]</v>
      </c>
      <c r="B1546" s="1">
        <f t="shared" si="427"/>
        <v>0</v>
      </c>
      <c r="C1546" s="1">
        <f t="shared" si="427"/>
        <v>0</v>
      </c>
      <c r="D1546" s="1">
        <f t="shared" si="427"/>
        <v>0</v>
      </c>
      <c r="E1546" s="7">
        <v>1</v>
      </c>
      <c r="F1546" s="9" t="s">
        <v>1950</v>
      </c>
      <c r="G1546" s="3" t="e">
        <f t="shared" si="414"/>
        <v>#NAME?</v>
      </c>
      <c r="H1546" s="1" t="str">
        <f t="shared" si="415"/>
        <v>dmə</v>
      </c>
      <c r="I1546" s="1" t="str">
        <f t="shared" si="416"/>
        <v>dema</v>
      </c>
      <c r="J1546" s="10">
        <f t="shared" si="417"/>
        <v>3</v>
      </c>
      <c r="K1546" s="1">
        <f t="shared" si="418"/>
        <v>4</v>
      </c>
      <c r="L1546" s="10">
        <f t="shared" si="419"/>
        <v>4</v>
      </c>
      <c r="M1546" s="1" t="str">
        <f t="shared" si="420"/>
        <v>-dema-</v>
      </c>
      <c r="N1546" s="1" t="str">
        <f t="shared" si="421"/>
        <v>[dmə]</v>
      </c>
      <c r="O1546" s="3" t="e" cm="1">
        <f t="array" ref="O1546">SUM(_xlfn._xlws.FILTER($G$2:$G$2454,_xlfn.MAP($M$2:$M$2454,_xlfn.LAMBDA(_xlpm.x,_xlpm.x=$M1546))))</f>
        <v>#NAME?</v>
      </c>
      <c r="P1546" s="4" t="e">
        <f t="shared" si="422"/>
        <v>#NAME?</v>
      </c>
      <c r="Q1546" s="6" t="e" cm="1">
        <f t="array" ref="Q1546">SUM(_xlfn._xlws.FILTER($G$2:$G$2454,_xlfn.MAP($N$2:$N$2454,_xlfn.LAMBDA(_xlpm.x,_xlpm.x=$N1546))))</f>
        <v>#NAME?</v>
      </c>
      <c r="R1546" s="4" t="e">
        <f t="shared" si="423"/>
        <v>#NAME?</v>
      </c>
      <c r="S1546" s="4" t="e">
        <f t="shared" si="424"/>
        <v>#NAME?</v>
      </c>
      <c r="T1546" s="4" t="e">
        <f t="shared" si="425"/>
        <v>#NAME?</v>
      </c>
      <c r="U1546" s="4" t="e">
        <f t="shared" si="426"/>
        <v>#NAME?</v>
      </c>
      <c r="V1546" s="2"/>
      <c r="X1546" s="2"/>
      <c r="AC1546" s="2"/>
      <c r="AD1546" s="2"/>
    </row>
    <row r="1547" spans="1:30">
      <c r="A1547" s="1" t="str">
        <f t="shared" si="413"/>
        <v>-dera- : [dɹə]</v>
      </c>
      <c r="B1547" s="1">
        <f t="shared" si="427"/>
        <v>0</v>
      </c>
      <c r="C1547" s="1">
        <f t="shared" si="427"/>
        <v>0</v>
      </c>
      <c r="D1547" s="1">
        <f t="shared" si="427"/>
        <v>0</v>
      </c>
      <c r="E1547" s="7">
        <v>2</v>
      </c>
      <c r="F1547" s="9" t="s">
        <v>1967</v>
      </c>
      <c r="G1547" s="3" t="e">
        <f t="shared" si="414"/>
        <v>#NAME?</v>
      </c>
      <c r="H1547" s="4" t="str">
        <f t="shared" si="415"/>
        <v>dɹə</v>
      </c>
      <c r="I1547" s="4" t="str">
        <f t="shared" si="416"/>
        <v>dera</v>
      </c>
      <c r="J1547" s="10">
        <f t="shared" si="417"/>
        <v>3</v>
      </c>
      <c r="K1547" s="1">
        <f t="shared" si="418"/>
        <v>4</v>
      </c>
      <c r="L1547" s="10">
        <f t="shared" si="419"/>
        <v>4</v>
      </c>
      <c r="M1547" s="1" t="str">
        <f t="shared" si="420"/>
        <v>-dera-</v>
      </c>
      <c r="N1547" s="1" t="str">
        <f t="shared" si="421"/>
        <v>[dɹə]</v>
      </c>
      <c r="O1547" s="3" t="e" cm="1">
        <f t="array" ref="O1547">SUM(_xlfn._xlws.FILTER($G$2:$G$2454,_xlfn.MAP($M$2:$M$2454,_xlfn.LAMBDA(_xlpm.x,_xlpm.x=$M1547))))</f>
        <v>#NAME?</v>
      </c>
      <c r="P1547" s="4" t="e">
        <f t="shared" si="422"/>
        <v>#NAME?</v>
      </c>
      <c r="Q1547" s="6" t="e" cm="1">
        <f t="array" ref="Q1547">SUM(_xlfn._xlws.FILTER($G$2:$G$2454,_xlfn.MAP($N$2:$N$2454,_xlfn.LAMBDA(_xlpm.x,_xlpm.x=$N1547))))</f>
        <v>#NAME?</v>
      </c>
      <c r="R1547" s="4" t="e">
        <f t="shared" si="423"/>
        <v>#NAME?</v>
      </c>
      <c r="S1547" s="4" t="e">
        <f t="shared" si="424"/>
        <v>#NAME?</v>
      </c>
      <c r="T1547" s="4" t="e">
        <f t="shared" si="425"/>
        <v>#NAME?</v>
      </c>
      <c r="U1547" s="4" t="e">
        <f t="shared" si="426"/>
        <v>#NAME?</v>
      </c>
      <c r="V1547" s="2"/>
      <c r="X1547" s="2"/>
      <c r="AC1547" s="2"/>
      <c r="AD1547" s="2"/>
    </row>
    <row r="1548" spans="1:30">
      <c r="A1548" s="1" t="str">
        <f t="shared" si="413"/>
        <v>-fety- : [ftɪ]</v>
      </c>
      <c r="B1548" s="1">
        <f t="shared" si="427"/>
        <v>0</v>
      </c>
      <c r="C1548" s="1">
        <f t="shared" si="427"/>
        <v>0</v>
      </c>
      <c r="D1548" s="1">
        <f t="shared" si="427"/>
        <v>0</v>
      </c>
      <c r="E1548" s="7">
        <v>1</v>
      </c>
      <c r="F1548" s="9" t="s">
        <v>1001</v>
      </c>
      <c r="G1548" s="3" t="e">
        <f t="shared" si="414"/>
        <v>#NAME?</v>
      </c>
      <c r="H1548" s="4" t="str">
        <f t="shared" si="415"/>
        <v>ftɪ</v>
      </c>
      <c r="I1548" s="4" t="str">
        <f t="shared" si="416"/>
        <v>fety</v>
      </c>
      <c r="J1548" s="10">
        <f t="shared" si="417"/>
        <v>3</v>
      </c>
      <c r="K1548" s="1">
        <f t="shared" si="418"/>
        <v>4</v>
      </c>
      <c r="L1548" s="10">
        <f t="shared" si="419"/>
        <v>4</v>
      </c>
      <c r="M1548" s="1" t="str">
        <f t="shared" si="420"/>
        <v>-fety-</v>
      </c>
      <c r="N1548" s="1" t="str">
        <f t="shared" si="421"/>
        <v>[ftɪ]</v>
      </c>
      <c r="O1548" s="3" t="e" cm="1">
        <f t="array" ref="O1548">SUM(_xlfn._xlws.FILTER($G$2:$G$2454,_xlfn.MAP($M$2:$M$2454,_xlfn.LAMBDA(_xlpm.x,_xlpm.x=$M1548))))</f>
        <v>#NAME?</v>
      </c>
      <c r="P1548" s="4" t="e">
        <f t="shared" si="422"/>
        <v>#NAME?</v>
      </c>
      <c r="Q1548" s="6" t="e" cm="1">
        <f t="array" ref="Q1548">SUM(_xlfn._xlws.FILTER($G$2:$G$2454,_xlfn.MAP($N$2:$N$2454,_xlfn.LAMBDA(_xlpm.x,_xlpm.x=$N1548))))</f>
        <v>#NAME?</v>
      </c>
      <c r="R1548" s="4" t="e">
        <f t="shared" si="423"/>
        <v>#NAME?</v>
      </c>
      <c r="S1548" s="4" t="e">
        <f t="shared" si="424"/>
        <v>#NAME?</v>
      </c>
      <c r="T1548" s="4" t="e">
        <f t="shared" si="425"/>
        <v>#NAME?</v>
      </c>
      <c r="U1548" s="4" t="e">
        <f t="shared" si="426"/>
        <v>#NAME?</v>
      </c>
      <c r="V1548" s="2"/>
      <c r="X1548" s="2"/>
      <c r="AC1548" s="2"/>
      <c r="AD1548" s="2"/>
    </row>
    <row r="1549" spans="1:30">
      <c r="A1549" s="1" t="str">
        <f t="shared" si="413"/>
        <v>-flawe- : [flɔ]</v>
      </c>
      <c r="B1549" s="1">
        <f t="shared" si="427"/>
        <v>0</v>
      </c>
      <c r="C1549" s="1">
        <f t="shared" si="427"/>
        <v>0</v>
      </c>
      <c r="D1549" s="1">
        <f t="shared" si="427"/>
        <v>0</v>
      </c>
      <c r="E1549" s="7">
        <v>1</v>
      </c>
      <c r="F1549" s="9" t="s">
        <v>1979</v>
      </c>
      <c r="G1549" s="3" t="e">
        <f t="shared" si="414"/>
        <v>#NAME?</v>
      </c>
      <c r="H1549" s="1" t="str">
        <f t="shared" si="415"/>
        <v>flɔ</v>
      </c>
      <c r="I1549" s="1" t="str">
        <f t="shared" si="416"/>
        <v>flawe</v>
      </c>
      <c r="J1549" s="10">
        <f t="shared" si="417"/>
        <v>3</v>
      </c>
      <c r="K1549" s="1">
        <f t="shared" si="418"/>
        <v>5</v>
      </c>
      <c r="L1549" s="10">
        <f t="shared" si="419"/>
        <v>5</v>
      </c>
      <c r="M1549" s="1" t="str">
        <f t="shared" si="420"/>
        <v>-flawe-</v>
      </c>
      <c r="N1549" s="1" t="str">
        <f t="shared" si="421"/>
        <v>[flɔ]</v>
      </c>
      <c r="O1549" s="3" t="e" cm="1">
        <f t="array" ref="O1549">SUM(_xlfn._xlws.FILTER($G$2:$G$2454,_xlfn.MAP($M$2:$M$2454,_xlfn.LAMBDA(_xlpm.x,_xlpm.x=$M1549))))</f>
        <v>#NAME?</v>
      </c>
      <c r="P1549" s="4" t="e">
        <f t="shared" si="422"/>
        <v>#NAME?</v>
      </c>
      <c r="Q1549" s="6" t="e" cm="1">
        <f t="array" ref="Q1549">SUM(_xlfn._xlws.FILTER($G$2:$G$2454,_xlfn.MAP($N$2:$N$2454,_xlfn.LAMBDA(_xlpm.x,_xlpm.x=$N1549))))</f>
        <v>#NAME?</v>
      </c>
      <c r="R1549" s="4" t="e">
        <f t="shared" si="423"/>
        <v>#NAME?</v>
      </c>
      <c r="S1549" s="4" t="e">
        <f t="shared" si="424"/>
        <v>#NAME?</v>
      </c>
      <c r="T1549" s="4" t="e">
        <f t="shared" si="425"/>
        <v>#NAME?</v>
      </c>
      <c r="U1549" s="4" t="e">
        <f t="shared" si="426"/>
        <v>#NAME?</v>
      </c>
      <c r="V1549" s="2"/>
      <c r="X1549" s="2"/>
      <c r="AC1549" s="2"/>
      <c r="AD1549" s="2"/>
    </row>
    <row r="1550" spans="1:30">
      <c r="A1550" s="1" t="str">
        <f t="shared" si="413"/>
        <v>-fli- : [flaɪ]</v>
      </c>
      <c r="B1550" s="1">
        <f t="shared" si="427"/>
        <v>0</v>
      </c>
      <c r="C1550" s="1">
        <f t="shared" si="427"/>
        <v>0</v>
      </c>
      <c r="D1550" s="1">
        <f t="shared" si="427"/>
        <v>0</v>
      </c>
      <c r="E1550" s="7">
        <v>1</v>
      </c>
      <c r="F1550" s="9" t="s">
        <v>1887</v>
      </c>
      <c r="G1550" s="3" t="e">
        <f t="shared" si="414"/>
        <v>#NAME?</v>
      </c>
      <c r="H1550" s="4" t="str">
        <f t="shared" si="415"/>
        <v>flaɪ</v>
      </c>
      <c r="I1550" s="4" t="str">
        <f t="shared" si="416"/>
        <v>fli</v>
      </c>
      <c r="J1550" s="10">
        <f t="shared" si="417"/>
        <v>4</v>
      </c>
      <c r="K1550" s="1">
        <f t="shared" si="418"/>
        <v>3</v>
      </c>
      <c r="L1550" s="10">
        <f t="shared" si="419"/>
        <v>4</v>
      </c>
      <c r="M1550" s="1" t="str">
        <f t="shared" si="420"/>
        <v>-fli-</v>
      </c>
      <c r="N1550" s="1" t="str">
        <f t="shared" si="421"/>
        <v>[flaɪ]</v>
      </c>
      <c r="O1550" s="3" t="e" cm="1">
        <f t="array" ref="O1550">SUM(_xlfn._xlws.FILTER($G$2:$G$2454,_xlfn.MAP($M$2:$M$2454,_xlfn.LAMBDA(_xlpm.x,_xlpm.x=$M1550))))</f>
        <v>#NAME?</v>
      </c>
      <c r="P1550" s="4" t="e">
        <f t="shared" si="422"/>
        <v>#NAME?</v>
      </c>
      <c r="Q1550" s="6" t="e" cm="1">
        <f t="array" ref="Q1550">SUM(_xlfn._xlws.FILTER($G$2:$G$2454,_xlfn.MAP($N$2:$N$2454,_xlfn.LAMBDA(_xlpm.x,_xlpm.x=$N1550))))</f>
        <v>#NAME?</v>
      </c>
      <c r="R1550" s="4" t="e">
        <f t="shared" si="423"/>
        <v>#NAME?</v>
      </c>
      <c r="S1550" s="4" t="e">
        <f t="shared" si="424"/>
        <v>#NAME?</v>
      </c>
      <c r="T1550" s="4" t="e">
        <f t="shared" si="425"/>
        <v>#NAME?</v>
      </c>
      <c r="U1550" s="4" t="e">
        <f t="shared" si="426"/>
        <v>#NAME?</v>
      </c>
      <c r="V1550" s="2"/>
      <c r="X1550" s="2"/>
      <c r="AC1550" s="2"/>
      <c r="AD1550" s="2"/>
    </row>
    <row r="1551" spans="1:30">
      <c r="A1551" s="1" t="str">
        <f t="shared" si="413"/>
        <v>-fly- : [flaɪ]</v>
      </c>
      <c r="B1551" s="1">
        <f t="shared" si="427"/>
        <v>0</v>
      </c>
      <c r="C1551" s="1">
        <f t="shared" si="427"/>
        <v>0</v>
      </c>
      <c r="D1551" s="1">
        <f t="shared" si="427"/>
        <v>0</v>
      </c>
      <c r="E1551" s="7">
        <v>1</v>
      </c>
      <c r="F1551" s="9" t="s">
        <v>1058</v>
      </c>
      <c r="G1551" s="3" t="e">
        <f t="shared" si="414"/>
        <v>#NAME?</v>
      </c>
      <c r="H1551" s="4" t="str">
        <f t="shared" si="415"/>
        <v>flaɪ</v>
      </c>
      <c r="I1551" s="4" t="str">
        <f t="shared" si="416"/>
        <v>fly</v>
      </c>
      <c r="J1551" s="10">
        <f t="shared" si="417"/>
        <v>4</v>
      </c>
      <c r="K1551" s="1">
        <f t="shared" si="418"/>
        <v>3</v>
      </c>
      <c r="L1551" s="10">
        <f t="shared" si="419"/>
        <v>4</v>
      </c>
      <c r="M1551" s="1" t="str">
        <f t="shared" si="420"/>
        <v>-fly-</v>
      </c>
      <c r="N1551" s="1" t="str">
        <f t="shared" si="421"/>
        <v>[flaɪ]</v>
      </c>
      <c r="O1551" s="3" t="e" cm="1">
        <f t="array" ref="O1551">SUM(_xlfn._xlws.FILTER($G$2:$G$2454,_xlfn.MAP($M$2:$M$2454,_xlfn.LAMBDA(_xlpm.x,_xlpm.x=$M1551))))</f>
        <v>#NAME?</v>
      </c>
      <c r="P1551" s="4" t="e">
        <f t="shared" si="422"/>
        <v>#NAME?</v>
      </c>
      <c r="Q1551" s="6" t="e" cm="1">
        <f t="array" ref="Q1551">SUM(_xlfn._xlws.FILTER($G$2:$G$2454,_xlfn.MAP($N$2:$N$2454,_xlfn.LAMBDA(_xlpm.x,_xlpm.x=$N1551))))</f>
        <v>#NAME?</v>
      </c>
      <c r="R1551" s="4" t="e">
        <f t="shared" si="423"/>
        <v>#NAME?</v>
      </c>
      <c r="S1551" s="4" t="e">
        <f t="shared" si="424"/>
        <v>#NAME?</v>
      </c>
      <c r="T1551" s="4" t="e">
        <f t="shared" si="425"/>
        <v>#NAME?</v>
      </c>
      <c r="U1551" s="4" t="e">
        <f t="shared" si="426"/>
        <v>#NAME?</v>
      </c>
      <c r="V1551" s="2"/>
      <c r="X1551" s="2"/>
      <c r="AC1551" s="2"/>
      <c r="AD1551" s="2"/>
    </row>
    <row r="1552" spans="1:30">
      <c r="A1552" s="1" t="str">
        <f t="shared" si="413"/>
        <v>-frie- : [fɹɛ]</v>
      </c>
      <c r="B1552" s="1">
        <f t="shared" si="427"/>
        <v>0</v>
      </c>
      <c r="C1552" s="1">
        <f t="shared" si="427"/>
        <v>0</v>
      </c>
      <c r="D1552" s="1">
        <f t="shared" si="427"/>
        <v>0</v>
      </c>
      <c r="E1552" s="7">
        <v>4</v>
      </c>
      <c r="F1552" s="9" t="s">
        <v>548</v>
      </c>
      <c r="G1552" s="3" t="e">
        <f t="shared" si="414"/>
        <v>#NAME?</v>
      </c>
      <c r="H1552" s="4" t="str">
        <f t="shared" si="415"/>
        <v>fɹɛ</v>
      </c>
      <c r="I1552" s="4" t="str">
        <f t="shared" si="416"/>
        <v>frie</v>
      </c>
      <c r="J1552" s="10">
        <f t="shared" si="417"/>
        <v>3</v>
      </c>
      <c r="K1552" s="1">
        <f t="shared" si="418"/>
        <v>4</v>
      </c>
      <c r="L1552" s="10">
        <f t="shared" si="419"/>
        <v>4</v>
      </c>
      <c r="M1552" s="1" t="str">
        <f t="shared" si="420"/>
        <v>-frie-</v>
      </c>
      <c r="N1552" s="1" t="str">
        <f t="shared" si="421"/>
        <v>[fɹɛ]</v>
      </c>
      <c r="O1552" s="3" t="e" cm="1">
        <f t="array" ref="O1552">SUM(_xlfn._xlws.FILTER($G$2:$G$2454,_xlfn.MAP($M$2:$M$2454,_xlfn.LAMBDA(_xlpm.x,_xlpm.x=$M1552))))</f>
        <v>#NAME?</v>
      </c>
      <c r="P1552" s="4" t="e">
        <f t="shared" si="422"/>
        <v>#NAME?</v>
      </c>
      <c r="Q1552" s="6" t="e" cm="1">
        <f t="array" ref="Q1552">SUM(_xlfn._xlws.FILTER($G$2:$G$2454,_xlfn.MAP($N$2:$N$2454,_xlfn.LAMBDA(_xlpm.x,_xlpm.x=$N1552))))</f>
        <v>#NAME?</v>
      </c>
      <c r="R1552" s="4" t="e">
        <f t="shared" si="423"/>
        <v>#NAME?</v>
      </c>
      <c r="S1552" s="4" t="e">
        <f t="shared" si="424"/>
        <v>#NAME?</v>
      </c>
      <c r="T1552" s="4" t="e">
        <f t="shared" si="425"/>
        <v>#NAME?</v>
      </c>
      <c r="U1552" s="4" t="e">
        <f t="shared" si="426"/>
        <v>#NAME?</v>
      </c>
      <c r="V1552" s="2"/>
      <c r="X1552" s="2"/>
      <c r="AC1552" s="2"/>
      <c r="AD1552" s="2"/>
    </row>
    <row r="1553" spans="1:30">
      <c r="A1553" s="1" t="str">
        <f t="shared" si="413"/>
        <v>-fty- : [ftɪ]</v>
      </c>
      <c r="B1553" s="1">
        <f t="shared" si="427"/>
        <v>0</v>
      </c>
      <c r="C1553" s="1">
        <f t="shared" si="427"/>
        <v>0</v>
      </c>
      <c r="D1553" s="1">
        <f t="shared" si="427"/>
        <v>0</v>
      </c>
      <c r="E1553" s="7">
        <v>1</v>
      </c>
      <c r="F1553" s="9" t="s">
        <v>1059</v>
      </c>
      <c r="G1553" s="3" t="e">
        <f t="shared" si="414"/>
        <v>#NAME?</v>
      </c>
      <c r="H1553" s="4" t="str">
        <f t="shared" si="415"/>
        <v>ftɪ</v>
      </c>
      <c r="I1553" s="4" t="str">
        <f t="shared" si="416"/>
        <v>fty</v>
      </c>
      <c r="J1553" s="10">
        <f t="shared" si="417"/>
        <v>3</v>
      </c>
      <c r="K1553" s="1">
        <f t="shared" si="418"/>
        <v>3</v>
      </c>
      <c r="L1553" s="10">
        <f t="shared" si="419"/>
        <v>3</v>
      </c>
      <c r="M1553" s="1" t="str">
        <f t="shared" si="420"/>
        <v>-fty-</v>
      </c>
      <c r="N1553" s="1" t="str">
        <f t="shared" si="421"/>
        <v>[ftɪ]</v>
      </c>
      <c r="O1553" s="3" t="e" cm="1">
        <f t="array" ref="O1553">SUM(_xlfn._xlws.FILTER($G$2:$G$2454,_xlfn.MAP($M$2:$M$2454,_xlfn.LAMBDA(_xlpm.x,_xlpm.x=$M1553))))</f>
        <v>#NAME?</v>
      </c>
      <c r="P1553" s="4" t="e">
        <f t="shared" si="422"/>
        <v>#NAME?</v>
      </c>
      <c r="Q1553" s="6" t="e" cm="1">
        <f t="array" ref="Q1553">SUM(_xlfn._xlws.FILTER($G$2:$G$2454,_xlfn.MAP($N$2:$N$2454,_xlfn.LAMBDA(_xlpm.x,_xlpm.x=$N1553))))</f>
        <v>#NAME?</v>
      </c>
      <c r="R1553" s="4" t="e">
        <f t="shared" si="423"/>
        <v>#NAME?</v>
      </c>
      <c r="S1553" s="4" t="e">
        <f t="shared" si="424"/>
        <v>#NAME?</v>
      </c>
      <c r="T1553" s="4" t="e">
        <f t="shared" si="425"/>
        <v>#NAME?</v>
      </c>
      <c r="U1553" s="4" t="e">
        <f t="shared" si="426"/>
        <v>#NAME?</v>
      </c>
      <c r="V1553" s="2"/>
      <c r="X1553" s="2"/>
      <c r="AC1553" s="2"/>
      <c r="AD1553" s="2"/>
    </row>
    <row r="1554" spans="1:30">
      <c r="A1554" s="1" t="str">
        <f t="shared" si="413"/>
        <v>-ggle- : [ɡl]</v>
      </c>
      <c r="B1554" s="1">
        <f t="shared" si="427"/>
        <v>0</v>
      </c>
      <c r="C1554" s="1">
        <f t="shared" si="427"/>
        <v>0</v>
      </c>
      <c r="D1554" s="1">
        <f t="shared" si="427"/>
        <v>0</v>
      </c>
      <c r="E1554" s="7">
        <v>1</v>
      </c>
      <c r="F1554" s="9" t="s">
        <v>1002</v>
      </c>
      <c r="G1554" s="3" t="e">
        <f t="shared" si="414"/>
        <v>#NAME?</v>
      </c>
      <c r="H1554" s="4" t="str">
        <f t="shared" si="415"/>
        <v>ɡl</v>
      </c>
      <c r="I1554" s="4" t="str">
        <f t="shared" si="416"/>
        <v>ggle</v>
      </c>
      <c r="J1554" s="10">
        <f t="shared" si="417"/>
        <v>2</v>
      </c>
      <c r="K1554" s="1">
        <f t="shared" si="418"/>
        <v>4</v>
      </c>
      <c r="L1554" s="10">
        <f t="shared" si="419"/>
        <v>4</v>
      </c>
      <c r="M1554" s="1" t="str">
        <f t="shared" si="420"/>
        <v>-ggle-</v>
      </c>
      <c r="N1554" s="1" t="str">
        <f t="shared" si="421"/>
        <v>[ɡl]</v>
      </c>
      <c r="O1554" s="3" t="e" cm="1">
        <f t="array" ref="O1554">SUM(_xlfn._xlws.FILTER($G$2:$G$2454,_xlfn.MAP($M$2:$M$2454,_xlfn.LAMBDA(_xlpm.x,_xlpm.x=$M1554))))</f>
        <v>#NAME?</v>
      </c>
      <c r="P1554" s="4" t="e">
        <f t="shared" si="422"/>
        <v>#NAME?</v>
      </c>
      <c r="Q1554" s="6" t="e" cm="1">
        <f t="array" ref="Q1554">SUM(_xlfn._xlws.FILTER($G$2:$G$2454,_xlfn.MAP($N$2:$N$2454,_xlfn.LAMBDA(_xlpm.x,_xlpm.x=$N1554))))</f>
        <v>#NAME?</v>
      </c>
      <c r="R1554" s="4" t="e">
        <f t="shared" si="423"/>
        <v>#NAME?</v>
      </c>
      <c r="S1554" s="4" t="e">
        <f t="shared" si="424"/>
        <v>#NAME?</v>
      </c>
      <c r="T1554" s="4" t="e">
        <f t="shared" si="425"/>
        <v>#NAME?</v>
      </c>
      <c r="U1554" s="4" t="e">
        <f t="shared" si="426"/>
        <v>#NAME?</v>
      </c>
      <c r="V1554" s="2"/>
      <c r="X1554" s="2"/>
      <c r="AC1554" s="2"/>
      <c r="AD1554" s="2"/>
    </row>
    <row r="1555" spans="1:30">
      <c r="A1555" s="1" t="str">
        <f t="shared" si="413"/>
        <v>-ggles- : [ɡlz]</v>
      </c>
      <c r="B1555" s="1">
        <f t="shared" si="427"/>
        <v>0</v>
      </c>
      <c r="C1555" s="1">
        <f t="shared" si="427"/>
        <v>0</v>
      </c>
      <c r="D1555" s="1">
        <f t="shared" si="427"/>
        <v>0</v>
      </c>
      <c r="E1555" s="7">
        <v>1</v>
      </c>
      <c r="F1555" s="9" t="s">
        <v>2356</v>
      </c>
      <c r="G1555" s="3" t="e">
        <f t="shared" si="414"/>
        <v>#NAME?</v>
      </c>
      <c r="H1555" s="4" t="str">
        <f t="shared" si="415"/>
        <v>ɡlz</v>
      </c>
      <c r="I1555" s="4" t="str">
        <f t="shared" si="416"/>
        <v>ggles</v>
      </c>
      <c r="J1555" s="10">
        <f t="shared" si="417"/>
        <v>3</v>
      </c>
      <c r="K1555" s="1">
        <f t="shared" si="418"/>
        <v>5</v>
      </c>
      <c r="L1555" s="10">
        <f t="shared" si="419"/>
        <v>5</v>
      </c>
      <c r="M1555" s="1" t="str">
        <f t="shared" si="420"/>
        <v>-ggles-</v>
      </c>
      <c r="N1555" s="1" t="str">
        <f t="shared" si="421"/>
        <v>[ɡlz]</v>
      </c>
      <c r="O1555" s="3" t="e" cm="1">
        <f t="array" ref="O1555">SUM(_xlfn._xlws.FILTER($G$2:$G$2454,_xlfn.MAP($M$2:$M$2454,_xlfn.LAMBDA(_xlpm.x,_xlpm.x=$M1555))))</f>
        <v>#NAME?</v>
      </c>
      <c r="P1555" s="4" t="e">
        <f t="shared" si="422"/>
        <v>#NAME?</v>
      </c>
      <c r="Q1555" s="6" t="e" cm="1">
        <f t="array" ref="Q1555">SUM(_xlfn._xlws.FILTER($G$2:$G$2454,_xlfn.MAP($N$2:$N$2454,_xlfn.LAMBDA(_xlpm.x,_xlpm.x=$N1555))))</f>
        <v>#NAME?</v>
      </c>
      <c r="R1555" s="4" t="e">
        <f t="shared" si="423"/>
        <v>#NAME?</v>
      </c>
      <c r="S1555" s="4" t="e">
        <f t="shared" si="424"/>
        <v>#NAME?</v>
      </c>
      <c r="T1555" s="4" t="e">
        <f t="shared" si="425"/>
        <v>#NAME?</v>
      </c>
      <c r="U1555" s="4" t="e">
        <f t="shared" si="426"/>
        <v>#NAME?</v>
      </c>
      <c r="V1555" s="2"/>
      <c r="X1555" s="2"/>
      <c r="AC1555" s="2"/>
      <c r="AD1555" s="2"/>
    </row>
    <row r="1556" spans="1:30">
      <c r="A1556" s="1" t="str">
        <f t="shared" si="413"/>
        <v>-gles- : [ɡlz]</v>
      </c>
      <c r="B1556" s="1">
        <f t="shared" si="427"/>
        <v>0</v>
      </c>
      <c r="C1556" s="1">
        <f t="shared" si="427"/>
        <v>0</v>
      </c>
      <c r="D1556" s="1">
        <f t="shared" si="427"/>
        <v>0</v>
      </c>
      <c r="E1556" s="7">
        <v>1</v>
      </c>
      <c r="F1556" s="9" t="s">
        <v>2357</v>
      </c>
      <c r="G1556" s="3" t="e">
        <f t="shared" si="414"/>
        <v>#NAME?</v>
      </c>
      <c r="H1556" s="4" t="str">
        <f t="shared" si="415"/>
        <v>ɡlz</v>
      </c>
      <c r="I1556" s="4" t="str">
        <f t="shared" si="416"/>
        <v>gles</v>
      </c>
      <c r="J1556" s="10">
        <f t="shared" si="417"/>
        <v>3</v>
      </c>
      <c r="K1556" s="1">
        <f t="shared" si="418"/>
        <v>4</v>
      </c>
      <c r="L1556" s="10">
        <f t="shared" si="419"/>
        <v>4</v>
      </c>
      <c r="M1556" s="1" t="str">
        <f t="shared" si="420"/>
        <v>-gles-</v>
      </c>
      <c r="N1556" s="1" t="str">
        <f t="shared" si="421"/>
        <v>[ɡlz]</v>
      </c>
      <c r="O1556" s="3" t="e" cm="1">
        <f t="array" ref="O1556">SUM(_xlfn._xlws.FILTER($G$2:$G$2454,_xlfn.MAP($M$2:$M$2454,_xlfn.LAMBDA(_xlpm.x,_xlpm.x=$M1556))))</f>
        <v>#NAME?</v>
      </c>
      <c r="P1556" s="4" t="e">
        <f t="shared" si="422"/>
        <v>#NAME?</v>
      </c>
      <c r="Q1556" s="6" t="e" cm="1">
        <f t="array" ref="Q1556">SUM(_xlfn._xlws.FILTER($G$2:$G$2454,_xlfn.MAP($N$2:$N$2454,_xlfn.LAMBDA(_xlpm.x,_xlpm.x=$N1556))))</f>
        <v>#NAME?</v>
      </c>
      <c r="R1556" s="4" t="e">
        <f t="shared" si="423"/>
        <v>#NAME?</v>
      </c>
      <c r="S1556" s="4" t="e">
        <f t="shared" si="424"/>
        <v>#NAME?</v>
      </c>
      <c r="T1556" s="4" t="e">
        <f t="shared" si="425"/>
        <v>#NAME?</v>
      </c>
      <c r="U1556" s="4" t="e">
        <f t="shared" si="426"/>
        <v>#NAME?</v>
      </c>
      <c r="V1556" s="2"/>
      <c r="X1556" s="2"/>
      <c r="AC1556" s="2"/>
      <c r="AD1556" s="2"/>
    </row>
    <row r="1557" spans="1:30">
      <c r="A1557" s="1" t="str">
        <f t="shared" si="413"/>
        <v>-glu- : [ɡlu]</v>
      </c>
      <c r="B1557" s="1">
        <f t="shared" si="427"/>
        <v>0</v>
      </c>
      <c r="C1557" s="1">
        <f t="shared" si="427"/>
        <v>0</v>
      </c>
      <c r="D1557" s="1">
        <f t="shared" si="427"/>
        <v>0</v>
      </c>
      <c r="E1557" s="7">
        <v>1</v>
      </c>
      <c r="F1557" s="9" t="s">
        <v>2355</v>
      </c>
      <c r="G1557" s="3" t="e">
        <f t="shared" si="414"/>
        <v>#NAME?</v>
      </c>
      <c r="H1557" s="4" t="str">
        <f t="shared" si="415"/>
        <v>ɡlu</v>
      </c>
      <c r="I1557" s="4" t="str">
        <f t="shared" si="416"/>
        <v>glu</v>
      </c>
      <c r="J1557" s="10">
        <f t="shared" si="417"/>
        <v>3</v>
      </c>
      <c r="K1557" s="1">
        <f t="shared" si="418"/>
        <v>3</v>
      </c>
      <c r="L1557" s="10">
        <f t="shared" si="419"/>
        <v>3</v>
      </c>
      <c r="M1557" s="1" t="str">
        <f t="shared" si="420"/>
        <v>-glu-</v>
      </c>
      <c r="N1557" s="1" t="str">
        <f t="shared" si="421"/>
        <v>[ɡlu]</v>
      </c>
      <c r="O1557" s="3" t="e" cm="1">
        <f t="array" ref="O1557">SUM(_xlfn._xlws.FILTER($G$2:$G$2454,_xlfn.MAP($M$2:$M$2454,_xlfn.LAMBDA(_xlpm.x,_xlpm.x=$M1557))))</f>
        <v>#NAME?</v>
      </c>
      <c r="P1557" s="4" t="e">
        <f t="shared" si="422"/>
        <v>#NAME?</v>
      </c>
      <c r="Q1557" s="6" t="e" cm="1">
        <f t="array" ref="Q1557">SUM(_xlfn._xlws.FILTER($G$2:$G$2454,_xlfn.MAP($N$2:$N$2454,_xlfn.LAMBDA(_xlpm.x,_xlpm.x=$N1557))))</f>
        <v>#NAME?</v>
      </c>
      <c r="R1557" s="4" t="e">
        <f t="shared" si="423"/>
        <v>#NAME?</v>
      </c>
      <c r="S1557" s="4" t="e">
        <f t="shared" si="424"/>
        <v>#NAME?</v>
      </c>
      <c r="T1557" s="4" t="e">
        <f t="shared" si="425"/>
        <v>#NAME?</v>
      </c>
      <c r="U1557" s="4" t="e">
        <f t="shared" si="426"/>
        <v>#NAME?</v>
      </c>
      <c r="V1557" s="2"/>
      <c r="X1557" s="2"/>
      <c r="AC1557" s="2"/>
      <c r="AD1557" s="2"/>
    </row>
    <row r="1558" spans="1:30">
      <c r="A1558" s="1" t="str">
        <f t="shared" si="413"/>
        <v>-glue- : [ɡlu]</v>
      </c>
      <c r="B1558" s="1">
        <f t="shared" si="427"/>
        <v>0</v>
      </c>
      <c r="C1558" s="1">
        <f t="shared" si="427"/>
        <v>0</v>
      </c>
      <c r="D1558" s="1">
        <f t="shared" si="427"/>
        <v>0</v>
      </c>
      <c r="E1558" s="7">
        <v>1</v>
      </c>
      <c r="F1558" s="9" t="s">
        <v>1003</v>
      </c>
      <c r="G1558" s="3" t="e">
        <f t="shared" si="414"/>
        <v>#NAME?</v>
      </c>
      <c r="H1558" s="4" t="str">
        <f t="shared" si="415"/>
        <v>ɡlu</v>
      </c>
      <c r="I1558" s="4" t="str">
        <f t="shared" si="416"/>
        <v>glue</v>
      </c>
      <c r="J1558" s="10">
        <f t="shared" si="417"/>
        <v>3</v>
      </c>
      <c r="K1558" s="1">
        <f t="shared" si="418"/>
        <v>4</v>
      </c>
      <c r="L1558" s="10">
        <f t="shared" si="419"/>
        <v>4</v>
      </c>
      <c r="M1558" s="1" t="str">
        <f t="shared" si="420"/>
        <v>-glue-</v>
      </c>
      <c r="N1558" s="1" t="str">
        <f t="shared" si="421"/>
        <v>[ɡlu]</v>
      </c>
      <c r="O1558" s="3" t="e" cm="1">
        <f t="array" ref="O1558">SUM(_xlfn._xlws.FILTER($G$2:$G$2454,_xlfn.MAP($M$2:$M$2454,_xlfn.LAMBDA(_xlpm.x,_xlpm.x=$M1558))))</f>
        <v>#NAME?</v>
      </c>
      <c r="P1558" s="4" t="e">
        <f t="shared" si="422"/>
        <v>#NAME?</v>
      </c>
      <c r="Q1558" s="6" t="e" cm="1">
        <f t="array" ref="Q1558">SUM(_xlfn._xlws.FILTER($G$2:$G$2454,_xlfn.MAP($N$2:$N$2454,_xlfn.LAMBDA(_xlpm.x,_xlpm.x=$N1558))))</f>
        <v>#NAME?</v>
      </c>
      <c r="R1558" s="4" t="e">
        <f t="shared" si="423"/>
        <v>#NAME?</v>
      </c>
      <c r="S1558" s="4" t="e">
        <f t="shared" si="424"/>
        <v>#NAME?</v>
      </c>
      <c r="T1558" s="4" t="e">
        <f t="shared" si="425"/>
        <v>#NAME?</v>
      </c>
      <c r="U1558" s="4" t="e">
        <f t="shared" si="426"/>
        <v>#NAME?</v>
      </c>
      <c r="V1558" s="2"/>
      <c r="X1558" s="2"/>
      <c r="AC1558" s="2"/>
      <c r="AD1558" s="2"/>
    </row>
    <row r="1559" spans="1:30">
      <c r="A1559" s="1" t="str">
        <f t="shared" si="413"/>
        <v>-goh- : [ɡɔ]</v>
      </c>
      <c r="B1559" s="1">
        <f t="shared" si="427"/>
        <v>0</v>
      </c>
      <c r="C1559" s="1">
        <f t="shared" si="427"/>
        <v>0</v>
      </c>
      <c r="D1559" s="1">
        <f t="shared" si="427"/>
        <v>0</v>
      </c>
      <c r="E1559" s="7">
        <v>1</v>
      </c>
      <c r="F1559" s="9" t="s">
        <v>2465</v>
      </c>
      <c r="G1559" s="3" t="e">
        <f t="shared" si="414"/>
        <v>#NAME?</v>
      </c>
      <c r="H1559" s="4" t="str">
        <f t="shared" si="415"/>
        <v>ɡɔ</v>
      </c>
      <c r="I1559" s="4" t="str">
        <f t="shared" si="416"/>
        <v>goh</v>
      </c>
      <c r="J1559" s="10">
        <f t="shared" si="417"/>
        <v>2</v>
      </c>
      <c r="K1559" s="1">
        <f t="shared" si="418"/>
        <v>3</v>
      </c>
      <c r="L1559" s="10">
        <f t="shared" si="419"/>
        <v>3</v>
      </c>
      <c r="M1559" s="1" t="str">
        <f t="shared" si="420"/>
        <v>-goh-</v>
      </c>
      <c r="N1559" s="1" t="str">
        <f t="shared" si="421"/>
        <v>[ɡɔ]</v>
      </c>
      <c r="O1559" s="3" t="e" cm="1">
        <f t="array" ref="O1559">SUM(_xlfn._xlws.FILTER($G$2:$G$2454,_xlfn.MAP($M$2:$M$2454,_xlfn.LAMBDA(_xlpm.x,_xlpm.x=$M1559))))</f>
        <v>#NAME?</v>
      </c>
      <c r="P1559" s="4" t="e">
        <f t="shared" si="422"/>
        <v>#NAME?</v>
      </c>
      <c r="Q1559" s="6" t="e" cm="1">
        <f t="array" ref="Q1559">SUM(_xlfn._xlws.FILTER($G$2:$G$2454,_xlfn.MAP($N$2:$N$2454,_xlfn.LAMBDA(_xlpm.x,_xlpm.x=$N1559))))</f>
        <v>#NAME?</v>
      </c>
      <c r="R1559" s="4" t="e">
        <f t="shared" si="423"/>
        <v>#NAME?</v>
      </c>
      <c r="S1559" s="4" t="e">
        <f t="shared" si="424"/>
        <v>#NAME?</v>
      </c>
      <c r="T1559" s="4" t="e">
        <f t="shared" si="425"/>
        <v>#NAME?</v>
      </c>
      <c r="U1559" s="4" t="e">
        <f t="shared" si="426"/>
        <v>#NAME?</v>
      </c>
      <c r="V1559" s="2"/>
      <c r="X1559" s="2"/>
      <c r="AC1559" s="2"/>
      <c r="AD1559" s="2"/>
    </row>
    <row r="1560" spans="1:30">
      <c r="A1560" s="1" t="str">
        <f t="shared" si="413"/>
        <v>-guy- : [ɡaɪ]</v>
      </c>
      <c r="B1560" s="1">
        <f t="shared" si="427"/>
        <v>0</v>
      </c>
      <c r="C1560" s="1">
        <f t="shared" si="427"/>
        <v>0</v>
      </c>
      <c r="D1560" s="1">
        <f t="shared" si="427"/>
        <v>0</v>
      </c>
      <c r="E1560" s="7">
        <v>2</v>
      </c>
      <c r="F1560" s="9" t="s">
        <v>811</v>
      </c>
      <c r="G1560" s="3" t="e">
        <f t="shared" si="414"/>
        <v>#NAME?</v>
      </c>
      <c r="H1560" s="4" t="str">
        <f t="shared" si="415"/>
        <v>ɡaɪ</v>
      </c>
      <c r="I1560" s="4" t="str">
        <f t="shared" si="416"/>
        <v>guy</v>
      </c>
      <c r="J1560" s="10">
        <f t="shared" si="417"/>
        <v>3</v>
      </c>
      <c r="K1560" s="1">
        <f t="shared" si="418"/>
        <v>3</v>
      </c>
      <c r="L1560" s="10">
        <f t="shared" si="419"/>
        <v>3</v>
      </c>
      <c r="M1560" s="1" t="str">
        <f t="shared" si="420"/>
        <v>-guy-</v>
      </c>
      <c r="N1560" s="1" t="str">
        <f t="shared" si="421"/>
        <v>[ɡaɪ]</v>
      </c>
      <c r="O1560" s="3" t="e" cm="1">
        <f t="array" ref="O1560">SUM(_xlfn._xlws.FILTER($G$2:$G$2454,_xlfn.MAP($M$2:$M$2454,_xlfn.LAMBDA(_xlpm.x,_xlpm.x=$M1560))))</f>
        <v>#NAME?</v>
      </c>
      <c r="P1560" s="4" t="e">
        <f t="shared" si="422"/>
        <v>#NAME?</v>
      </c>
      <c r="Q1560" s="6" t="e" cm="1">
        <f t="array" ref="Q1560">SUM(_xlfn._xlws.FILTER($G$2:$G$2454,_xlfn.MAP($N$2:$N$2454,_xlfn.LAMBDA(_xlpm.x,_xlpm.x=$N1560))))</f>
        <v>#NAME?</v>
      </c>
      <c r="R1560" s="4" t="e">
        <f t="shared" si="423"/>
        <v>#NAME?</v>
      </c>
      <c r="S1560" s="4" t="e">
        <f t="shared" si="424"/>
        <v>#NAME?</v>
      </c>
      <c r="T1560" s="4" t="e">
        <f t="shared" si="425"/>
        <v>#NAME?</v>
      </c>
      <c r="U1560" s="4" t="e">
        <f t="shared" si="426"/>
        <v>#NAME?</v>
      </c>
      <c r="V1560" s="2"/>
      <c r="X1560" s="2"/>
      <c r="AC1560" s="2"/>
      <c r="AD1560" s="2"/>
    </row>
    <row r="1561" spans="1:30">
      <c r="A1561" s="1" t="str">
        <f t="shared" si="413"/>
        <v>-know- : [nɑ]</v>
      </c>
      <c r="B1561" s="1">
        <f t="shared" si="427"/>
        <v>0</v>
      </c>
      <c r="C1561" s="1">
        <f t="shared" si="427"/>
        <v>0</v>
      </c>
      <c r="D1561" s="1">
        <f t="shared" si="427"/>
        <v>1</v>
      </c>
      <c r="E1561" s="7">
        <v>1</v>
      </c>
      <c r="F1561" s="9" t="s">
        <v>1563</v>
      </c>
      <c r="G1561" s="3" t="e">
        <f t="shared" si="414"/>
        <v>#NAME?</v>
      </c>
      <c r="H1561" s="1" t="str">
        <f t="shared" si="415"/>
        <v>nɑ</v>
      </c>
      <c r="I1561" s="1" t="str">
        <f t="shared" si="416"/>
        <v>know</v>
      </c>
      <c r="J1561" s="10">
        <f t="shared" si="417"/>
        <v>2</v>
      </c>
      <c r="K1561" s="1">
        <f t="shared" si="418"/>
        <v>4</v>
      </c>
      <c r="L1561" s="10">
        <f t="shared" si="419"/>
        <v>4</v>
      </c>
      <c r="M1561" s="1" t="str">
        <f t="shared" si="420"/>
        <v>-know-</v>
      </c>
      <c r="N1561" s="1" t="str">
        <f t="shared" si="421"/>
        <v>[nɑ]</v>
      </c>
      <c r="O1561" s="3" t="e" cm="1">
        <f t="array" ref="O1561">SUM(_xlfn._xlws.FILTER($G$2:$G$2454,_xlfn.MAP($M$2:$M$2454,_xlfn.LAMBDA(_xlpm.x,_xlpm.x=$M1561))))</f>
        <v>#NAME?</v>
      </c>
      <c r="P1561" s="4" t="e">
        <f t="shared" si="422"/>
        <v>#NAME?</v>
      </c>
      <c r="Q1561" s="6" t="e" cm="1">
        <f t="array" ref="Q1561">SUM(_xlfn._xlws.FILTER($G$2:$G$2454,_xlfn.MAP($N$2:$N$2454,_xlfn.LAMBDA(_xlpm.x,_xlpm.x=$N1561))))</f>
        <v>#NAME?</v>
      </c>
      <c r="R1561" s="4" t="e">
        <f t="shared" si="423"/>
        <v>#NAME?</v>
      </c>
      <c r="S1561" s="4" t="e">
        <f t="shared" si="424"/>
        <v>#NAME?</v>
      </c>
      <c r="T1561" s="4" t="e">
        <f t="shared" si="425"/>
        <v>#NAME?</v>
      </c>
      <c r="U1561" s="4" t="e">
        <f t="shared" si="426"/>
        <v>#NAME?</v>
      </c>
      <c r="V1561" s="2"/>
      <c r="X1561" s="2"/>
      <c r="AC1561" s="2"/>
      <c r="AD1561" s="2"/>
    </row>
    <row r="1562" spans="1:30">
      <c r="A1562" s="1" t="str">
        <f t="shared" si="413"/>
        <v>-kre- : [kɹɛ]</v>
      </c>
      <c r="B1562" s="1">
        <f t="shared" ref="B1562:D1581" si="428">_xlfn.LET(_xlpm.d,$F1562,_xlpm.k,_xlfn.CONCAT(LEFT(TRIM(B$1),1),"*"),COUNTIF(_xlpm.d,_xlpm.k))</f>
        <v>0</v>
      </c>
      <c r="C1562" s="1">
        <f t="shared" si="428"/>
        <v>0</v>
      </c>
      <c r="D1562" s="1">
        <f t="shared" si="428"/>
        <v>0</v>
      </c>
      <c r="E1562" s="7">
        <v>1</v>
      </c>
      <c r="F1562" s="9" t="s">
        <v>2049</v>
      </c>
      <c r="G1562" s="3" t="e">
        <f t="shared" si="414"/>
        <v>#NAME?</v>
      </c>
      <c r="H1562" s="1" t="str">
        <f t="shared" si="415"/>
        <v>kɹɛ</v>
      </c>
      <c r="I1562" s="1" t="str">
        <f t="shared" si="416"/>
        <v>kre</v>
      </c>
      <c r="J1562" s="10">
        <f t="shared" si="417"/>
        <v>3</v>
      </c>
      <c r="K1562" s="1">
        <f t="shared" si="418"/>
        <v>3</v>
      </c>
      <c r="L1562" s="10">
        <f t="shared" si="419"/>
        <v>3</v>
      </c>
      <c r="M1562" s="1" t="str">
        <f t="shared" si="420"/>
        <v>-kre-</v>
      </c>
      <c r="N1562" s="1" t="str">
        <f t="shared" si="421"/>
        <v>[kɹɛ]</v>
      </c>
      <c r="O1562" s="3" t="e" cm="1">
        <f t="array" ref="O1562">SUM(_xlfn._xlws.FILTER($G$2:$G$2454,_xlfn.MAP($M$2:$M$2454,_xlfn.LAMBDA(_xlpm.x,_xlpm.x=$M1562))))</f>
        <v>#NAME?</v>
      </c>
      <c r="P1562" s="4" t="e">
        <f t="shared" si="422"/>
        <v>#NAME?</v>
      </c>
      <c r="Q1562" s="6" t="e" cm="1">
        <f t="array" ref="Q1562">SUM(_xlfn._xlws.FILTER($G$2:$G$2454,_xlfn.MAP($N$2:$N$2454,_xlfn.LAMBDA(_xlpm.x,_xlpm.x=$N1562))))</f>
        <v>#NAME?</v>
      </c>
      <c r="R1562" s="4" t="e">
        <f t="shared" si="423"/>
        <v>#NAME?</v>
      </c>
      <c r="S1562" s="4" t="e">
        <f t="shared" si="424"/>
        <v>#NAME?</v>
      </c>
      <c r="T1562" s="4" t="e">
        <f t="shared" si="425"/>
        <v>#NAME?</v>
      </c>
      <c r="U1562" s="4" t="e">
        <f t="shared" si="426"/>
        <v>#NAME?</v>
      </c>
      <c r="V1562" s="2"/>
      <c r="X1562" s="2"/>
      <c r="AC1562" s="2"/>
      <c r="AD1562" s="2"/>
    </row>
    <row r="1563" spans="1:30">
      <c r="A1563" s="1" t="str">
        <f t="shared" si="413"/>
        <v>-lbe- : [lbə]</v>
      </c>
      <c r="B1563" s="1">
        <f t="shared" si="428"/>
        <v>0</v>
      </c>
      <c r="C1563" s="1">
        <f t="shared" si="428"/>
        <v>0</v>
      </c>
      <c r="D1563" s="1">
        <f t="shared" si="428"/>
        <v>0</v>
      </c>
      <c r="E1563" s="7">
        <v>1</v>
      </c>
      <c r="F1563" s="9" t="s">
        <v>2057</v>
      </c>
      <c r="G1563" s="3" t="e">
        <f t="shared" si="414"/>
        <v>#NAME?</v>
      </c>
      <c r="H1563" s="4" t="str">
        <f t="shared" si="415"/>
        <v>lbə</v>
      </c>
      <c r="I1563" s="4" t="str">
        <f t="shared" si="416"/>
        <v>lbe</v>
      </c>
      <c r="J1563" s="10">
        <f t="shared" si="417"/>
        <v>3</v>
      </c>
      <c r="K1563" s="1">
        <f t="shared" si="418"/>
        <v>3</v>
      </c>
      <c r="L1563" s="10">
        <f t="shared" si="419"/>
        <v>3</v>
      </c>
      <c r="M1563" s="1" t="str">
        <f t="shared" si="420"/>
        <v>-lbe-</v>
      </c>
      <c r="N1563" s="1" t="str">
        <f t="shared" si="421"/>
        <v>[lbə]</v>
      </c>
      <c r="O1563" s="3" t="e" cm="1">
        <f t="array" ref="O1563">SUM(_xlfn._xlws.FILTER($G$2:$G$2454,_xlfn.MAP($M$2:$M$2454,_xlfn.LAMBDA(_xlpm.x,_xlpm.x=$M1563))))</f>
        <v>#NAME?</v>
      </c>
      <c r="P1563" s="4" t="e">
        <f t="shared" si="422"/>
        <v>#NAME?</v>
      </c>
      <c r="Q1563" s="6" t="e" cm="1">
        <f t="array" ref="Q1563">SUM(_xlfn._xlws.FILTER($G$2:$G$2454,_xlfn.MAP($N$2:$N$2454,_xlfn.LAMBDA(_xlpm.x,_xlpm.x=$N1563))))</f>
        <v>#NAME?</v>
      </c>
      <c r="R1563" s="4" t="e">
        <f t="shared" si="423"/>
        <v>#NAME?</v>
      </c>
      <c r="S1563" s="4" t="e">
        <f t="shared" si="424"/>
        <v>#NAME?</v>
      </c>
      <c r="T1563" s="4" t="e">
        <f t="shared" si="425"/>
        <v>#NAME?</v>
      </c>
      <c r="U1563" s="4" t="e">
        <f t="shared" si="426"/>
        <v>#NAME?</v>
      </c>
      <c r="V1563" s="2"/>
      <c r="X1563" s="2"/>
      <c r="AC1563" s="2"/>
      <c r="AD1563" s="2"/>
    </row>
    <row r="1564" spans="1:30">
      <c r="A1564" s="1" t="str">
        <f t="shared" si="413"/>
        <v>-lbu- : [lbə]</v>
      </c>
      <c r="B1564" s="1">
        <f t="shared" si="428"/>
        <v>0</v>
      </c>
      <c r="C1564" s="1">
        <f t="shared" si="428"/>
        <v>0</v>
      </c>
      <c r="D1564" s="1">
        <f t="shared" si="428"/>
        <v>0</v>
      </c>
      <c r="E1564" s="7">
        <v>1</v>
      </c>
      <c r="F1564" s="9" t="s">
        <v>1064</v>
      </c>
      <c r="G1564" s="3" t="e">
        <f t="shared" si="414"/>
        <v>#NAME?</v>
      </c>
      <c r="H1564" s="4" t="str">
        <f t="shared" si="415"/>
        <v>lbə</v>
      </c>
      <c r="I1564" s="4" t="str">
        <f t="shared" si="416"/>
        <v>lbu</v>
      </c>
      <c r="J1564" s="10">
        <f t="shared" si="417"/>
        <v>3</v>
      </c>
      <c r="K1564" s="1">
        <f t="shared" si="418"/>
        <v>3</v>
      </c>
      <c r="L1564" s="10">
        <f t="shared" si="419"/>
        <v>3</v>
      </c>
      <c r="M1564" s="1" t="str">
        <f t="shared" si="420"/>
        <v>-lbu-</v>
      </c>
      <c r="N1564" s="1" t="str">
        <f t="shared" si="421"/>
        <v>[lbə]</v>
      </c>
      <c r="O1564" s="3" t="e" cm="1">
        <f t="array" ref="O1564">SUM(_xlfn._xlws.FILTER($G$2:$G$2454,_xlfn.MAP($M$2:$M$2454,_xlfn.LAMBDA(_xlpm.x,_xlpm.x=$M1564))))</f>
        <v>#NAME?</v>
      </c>
      <c r="P1564" s="4" t="e">
        <f t="shared" si="422"/>
        <v>#NAME?</v>
      </c>
      <c r="Q1564" s="6" t="e" cm="1">
        <f t="array" ref="Q1564">SUM(_xlfn._xlws.FILTER($G$2:$G$2454,_xlfn.MAP($N$2:$N$2454,_xlfn.LAMBDA(_xlpm.x,_xlpm.x=$N1564))))</f>
        <v>#NAME?</v>
      </c>
      <c r="R1564" s="4" t="e">
        <f t="shared" si="423"/>
        <v>#NAME?</v>
      </c>
      <c r="S1564" s="4" t="e">
        <f t="shared" si="424"/>
        <v>#NAME?</v>
      </c>
      <c r="T1564" s="4" t="e">
        <f t="shared" si="425"/>
        <v>#NAME?</v>
      </c>
      <c r="U1564" s="4" t="e">
        <f t="shared" si="426"/>
        <v>#NAME?</v>
      </c>
      <c r="V1564" s="2"/>
      <c r="X1564" s="2"/>
      <c r="AC1564" s="2"/>
      <c r="AD1564" s="2"/>
    </row>
    <row r="1565" spans="1:30">
      <c r="A1565" s="1" t="str">
        <f t="shared" si="413"/>
        <v>-lia- : [lyə]</v>
      </c>
      <c r="B1565" s="1">
        <f t="shared" si="428"/>
        <v>0</v>
      </c>
      <c r="C1565" s="1">
        <f t="shared" si="428"/>
        <v>0</v>
      </c>
      <c r="D1565" s="1">
        <f t="shared" si="428"/>
        <v>0</v>
      </c>
      <c r="E1565" s="7">
        <v>3</v>
      </c>
      <c r="F1565" s="9" t="s">
        <v>642</v>
      </c>
      <c r="G1565" s="3" t="e">
        <f t="shared" si="414"/>
        <v>#NAME?</v>
      </c>
      <c r="H1565" s="4" t="str">
        <f t="shared" si="415"/>
        <v>lyə</v>
      </c>
      <c r="I1565" s="4" t="str">
        <f t="shared" si="416"/>
        <v>lia</v>
      </c>
      <c r="J1565" s="10">
        <f t="shared" si="417"/>
        <v>3</v>
      </c>
      <c r="K1565" s="1">
        <f t="shared" si="418"/>
        <v>3</v>
      </c>
      <c r="L1565" s="10">
        <f t="shared" si="419"/>
        <v>3</v>
      </c>
      <c r="M1565" s="1" t="str">
        <f t="shared" si="420"/>
        <v>-lia-</v>
      </c>
      <c r="N1565" s="1" t="str">
        <f t="shared" si="421"/>
        <v>[lyə]</v>
      </c>
      <c r="O1565" s="3" t="e" cm="1">
        <f t="array" ref="O1565">SUM(_xlfn._xlws.FILTER($G$2:$G$2454,_xlfn.MAP($M$2:$M$2454,_xlfn.LAMBDA(_xlpm.x,_xlpm.x=$M1565))))</f>
        <v>#NAME?</v>
      </c>
      <c r="P1565" s="4" t="e">
        <f t="shared" si="422"/>
        <v>#NAME?</v>
      </c>
      <c r="Q1565" s="6" t="e" cm="1">
        <f t="array" ref="Q1565">SUM(_xlfn._xlws.FILTER($G$2:$G$2454,_xlfn.MAP($N$2:$N$2454,_xlfn.LAMBDA(_xlpm.x,_xlpm.x=$N1565))))</f>
        <v>#NAME?</v>
      </c>
      <c r="R1565" s="4" t="e">
        <f t="shared" si="423"/>
        <v>#NAME?</v>
      </c>
      <c r="S1565" s="4" t="e">
        <f t="shared" si="424"/>
        <v>#NAME?</v>
      </c>
      <c r="T1565" s="4" t="e">
        <f t="shared" si="425"/>
        <v>#NAME?</v>
      </c>
      <c r="U1565" s="4" t="e">
        <f t="shared" si="426"/>
        <v>#NAME?</v>
      </c>
      <c r="V1565" s="2"/>
      <c r="X1565" s="2"/>
      <c r="AC1565" s="2"/>
      <c r="AD1565" s="2"/>
    </row>
    <row r="1566" spans="1:30">
      <c r="A1566" s="1" t="str">
        <f t="shared" si="413"/>
        <v>-liou- : [lyɪ]</v>
      </c>
      <c r="B1566" s="1">
        <f t="shared" si="428"/>
        <v>0</v>
      </c>
      <c r="C1566" s="1">
        <f t="shared" si="428"/>
        <v>0</v>
      </c>
      <c r="D1566" s="1">
        <f t="shared" si="428"/>
        <v>0</v>
      </c>
      <c r="E1566" s="7">
        <v>1</v>
      </c>
      <c r="F1566" s="9" t="s">
        <v>2078</v>
      </c>
      <c r="G1566" s="3" t="e">
        <f t="shared" si="414"/>
        <v>#NAME?</v>
      </c>
      <c r="H1566" s="4" t="str">
        <f t="shared" si="415"/>
        <v>lyɪ</v>
      </c>
      <c r="I1566" s="4" t="str">
        <f t="shared" si="416"/>
        <v>liou</v>
      </c>
      <c r="J1566" s="10">
        <f t="shared" si="417"/>
        <v>3</v>
      </c>
      <c r="K1566" s="1">
        <f t="shared" si="418"/>
        <v>4</v>
      </c>
      <c r="L1566" s="10">
        <f t="shared" si="419"/>
        <v>4</v>
      </c>
      <c r="M1566" s="1" t="str">
        <f t="shared" si="420"/>
        <v>-liou-</v>
      </c>
      <c r="N1566" s="1" t="str">
        <f t="shared" si="421"/>
        <v>[lyɪ]</v>
      </c>
      <c r="O1566" s="3" t="e" cm="1">
        <f t="array" ref="O1566">SUM(_xlfn._xlws.FILTER($G$2:$G$2454,_xlfn.MAP($M$2:$M$2454,_xlfn.LAMBDA(_xlpm.x,_xlpm.x=$M1566))))</f>
        <v>#NAME?</v>
      </c>
      <c r="P1566" s="4" t="e">
        <f t="shared" si="422"/>
        <v>#NAME?</v>
      </c>
      <c r="Q1566" s="6" t="e" cm="1">
        <f t="array" ref="Q1566">SUM(_xlfn._xlws.FILTER($G$2:$G$2454,_xlfn.MAP($N$2:$N$2454,_xlfn.LAMBDA(_xlpm.x,_xlpm.x=$N1566))))</f>
        <v>#NAME?</v>
      </c>
      <c r="R1566" s="4" t="e">
        <f t="shared" si="423"/>
        <v>#NAME?</v>
      </c>
      <c r="S1566" s="4" t="e">
        <f t="shared" si="424"/>
        <v>#NAME?</v>
      </c>
      <c r="T1566" s="4" t="e">
        <f t="shared" si="425"/>
        <v>#NAME?</v>
      </c>
      <c r="U1566" s="4" t="e">
        <f t="shared" si="426"/>
        <v>#NAME?</v>
      </c>
      <c r="V1566" s="2"/>
      <c r="X1566" s="2"/>
      <c r="AC1566" s="2"/>
      <c r="AD1566" s="2"/>
    </row>
    <row r="1567" spans="1:30">
      <c r="A1567" s="1" t="str">
        <f t="shared" si="413"/>
        <v>-lte- : [ltə]</v>
      </c>
      <c r="B1567" s="1">
        <f t="shared" si="428"/>
        <v>0</v>
      </c>
      <c r="C1567" s="1">
        <f t="shared" si="428"/>
        <v>0</v>
      </c>
      <c r="D1567" s="1">
        <f t="shared" si="428"/>
        <v>0</v>
      </c>
      <c r="E1567" s="7">
        <v>2</v>
      </c>
      <c r="F1567" s="9" t="s">
        <v>1036</v>
      </c>
      <c r="G1567" s="3" t="e">
        <f t="shared" si="414"/>
        <v>#NAME?</v>
      </c>
      <c r="H1567" s="4" t="str">
        <f t="shared" si="415"/>
        <v>ltə</v>
      </c>
      <c r="I1567" s="4" t="str">
        <f t="shared" si="416"/>
        <v>lte</v>
      </c>
      <c r="J1567" s="10">
        <f t="shared" si="417"/>
        <v>3</v>
      </c>
      <c r="K1567" s="1">
        <f t="shared" si="418"/>
        <v>3</v>
      </c>
      <c r="L1567" s="10">
        <f t="shared" si="419"/>
        <v>3</v>
      </c>
      <c r="M1567" s="1" t="str">
        <f t="shared" si="420"/>
        <v>-lte-</v>
      </c>
      <c r="N1567" s="1" t="str">
        <f t="shared" si="421"/>
        <v>[ltə]</v>
      </c>
      <c r="O1567" s="3" t="e" cm="1">
        <f t="array" ref="O1567">SUM(_xlfn._xlws.FILTER($G$2:$G$2454,_xlfn.MAP($M$2:$M$2454,_xlfn.LAMBDA(_xlpm.x,_xlpm.x=$M1567))))</f>
        <v>#NAME?</v>
      </c>
      <c r="P1567" s="4" t="e">
        <f t="shared" si="422"/>
        <v>#NAME?</v>
      </c>
      <c r="Q1567" s="6" t="e" cm="1">
        <f t="array" ref="Q1567">SUM(_xlfn._xlws.FILTER($G$2:$G$2454,_xlfn.MAP($N$2:$N$2454,_xlfn.LAMBDA(_xlpm.x,_xlpm.x=$N1567))))</f>
        <v>#NAME?</v>
      </c>
      <c r="R1567" s="4" t="e">
        <f t="shared" si="423"/>
        <v>#NAME?</v>
      </c>
      <c r="S1567" s="4" t="e">
        <f t="shared" si="424"/>
        <v>#NAME?</v>
      </c>
      <c r="T1567" s="4" t="e">
        <f t="shared" si="425"/>
        <v>#NAME?</v>
      </c>
      <c r="U1567" s="4" t="e">
        <f t="shared" si="426"/>
        <v>#NAME?</v>
      </c>
      <c r="V1567" s="2"/>
      <c r="X1567" s="2"/>
      <c r="AC1567" s="2"/>
      <c r="AD1567" s="2"/>
    </row>
    <row r="1568" spans="1:30">
      <c r="A1568" s="1" t="str">
        <f t="shared" si="413"/>
        <v>-lty- : [ltɪ]</v>
      </c>
      <c r="B1568" s="1">
        <f t="shared" si="428"/>
        <v>0</v>
      </c>
      <c r="C1568" s="1">
        <f t="shared" si="428"/>
        <v>0</v>
      </c>
      <c r="D1568" s="1">
        <f t="shared" si="428"/>
        <v>0</v>
      </c>
      <c r="E1568" s="7">
        <v>5</v>
      </c>
      <c r="F1568" s="9" t="s">
        <v>549</v>
      </c>
      <c r="G1568" s="3" t="e">
        <f t="shared" si="414"/>
        <v>#NAME?</v>
      </c>
      <c r="H1568" s="1" t="str">
        <f t="shared" si="415"/>
        <v>ltɪ</v>
      </c>
      <c r="I1568" s="1" t="str">
        <f t="shared" si="416"/>
        <v>lty</v>
      </c>
      <c r="J1568" s="10">
        <f t="shared" si="417"/>
        <v>3</v>
      </c>
      <c r="K1568" s="1">
        <f t="shared" si="418"/>
        <v>3</v>
      </c>
      <c r="L1568" s="10">
        <f t="shared" si="419"/>
        <v>3</v>
      </c>
      <c r="M1568" s="1" t="str">
        <f t="shared" si="420"/>
        <v>-lty-</v>
      </c>
      <c r="N1568" s="1" t="str">
        <f t="shared" si="421"/>
        <v>[ltɪ]</v>
      </c>
      <c r="O1568" s="3" t="e" cm="1">
        <f t="array" ref="O1568">SUM(_xlfn._xlws.FILTER($G$2:$G$2454,_xlfn.MAP($M$2:$M$2454,_xlfn.LAMBDA(_xlpm.x,_xlpm.x=$M1568))))</f>
        <v>#NAME?</v>
      </c>
      <c r="P1568" s="4" t="e">
        <f t="shared" si="422"/>
        <v>#NAME?</v>
      </c>
      <c r="Q1568" s="6" t="e" cm="1">
        <f t="array" ref="Q1568">SUM(_xlfn._xlws.FILTER($G$2:$G$2454,_xlfn.MAP($N$2:$N$2454,_xlfn.LAMBDA(_xlpm.x,_xlpm.x=$N1568))))</f>
        <v>#NAME?</v>
      </c>
      <c r="R1568" s="4" t="e">
        <f t="shared" si="423"/>
        <v>#NAME?</v>
      </c>
      <c r="S1568" s="4" t="e">
        <f t="shared" si="424"/>
        <v>#NAME?</v>
      </c>
      <c r="T1568" s="4" t="e">
        <f t="shared" si="425"/>
        <v>#NAME?</v>
      </c>
      <c r="U1568" s="4" t="e">
        <f t="shared" si="426"/>
        <v>#NAME?</v>
      </c>
      <c r="V1568" s="2"/>
      <c r="X1568" s="2"/>
      <c r="AC1568" s="2"/>
      <c r="AD1568" s="2"/>
    </row>
    <row r="1569" spans="1:30">
      <c r="A1569" s="1" t="str">
        <f t="shared" si="413"/>
        <v>-lue- : [lyu]</v>
      </c>
      <c r="B1569" s="1">
        <f t="shared" si="428"/>
        <v>0</v>
      </c>
      <c r="C1569" s="1">
        <f t="shared" si="428"/>
        <v>0</v>
      </c>
      <c r="D1569" s="1">
        <f t="shared" si="428"/>
        <v>0</v>
      </c>
      <c r="E1569" s="7">
        <v>1</v>
      </c>
      <c r="F1569" s="9" t="s">
        <v>136</v>
      </c>
      <c r="G1569" s="3" t="e">
        <f t="shared" si="414"/>
        <v>#NAME?</v>
      </c>
      <c r="H1569" s="4" t="str">
        <f t="shared" si="415"/>
        <v>lyu</v>
      </c>
      <c r="I1569" s="4" t="str">
        <f t="shared" si="416"/>
        <v>lue</v>
      </c>
      <c r="J1569" s="10">
        <f t="shared" si="417"/>
        <v>3</v>
      </c>
      <c r="K1569" s="1">
        <f t="shared" si="418"/>
        <v>3</v>
      </c>
      <c r="L1569" s="10">
        <f t="shared" si="419"/>
        <v>3</v>
      </c>
      <c r="M1569" s="1" t="str">
        <f t="shared" si="420"/>
        <v>-lue-</v>
      </c>
      <c r="N1569" s="1" t="str">
        <f t="shared" si="421"/>
        <v>[lyu]</v>
      </c>
      <c r="O1569" s="3" t="e" cm="1">
        <f t="array" ref="O1569">SUM(_xlfn._xlws.FILTER($G$2:$G$2454,_xlfn.MAP($M$2:$M$2454,_xlfn.LAMBDA(_xlpm.x,_xlpm.x=$M1569))))</f>
        <v>#NAME?</v>
      </c>
      <c r="P1569" s="4" t="e">
        <f t="shared" si="422"/>
        <v>#NAME?</v>
      </c>
      <c r="Q1569" s="6" t="e" cm="1">
        <f t="array" ref="Q1569">SUM(_xlfn._xlws.FILTER($G$2:$G$2454,_xlfn.MAP($N$2:$N$2454,_xlfn.LAMBDA(_xlpm.x,_xlpm.x=$N1569))))</f>
        <v>#NAME?</v>
      </c>
      <c r="R1569" s="4" t="e">
        <f t="shared" si="423"/>
        <v>#NAME?</v>
      </c>
      <c r="S1569" s="4" t="e">
        <f t="shared" si="424"/>
        <v>#NAME?</v>
      </c>
      <c r="T1569" s="4" t="e">
        <f t="shared" si="425"/>
        <v>#NAME?</v>
      </c>
      <c r="U1569" s="4" t="e">
        <f t="shared" si="426"/>
        <v>#NAME?</v>
      </c>
      <c r="V1569" s="2"/>
      <c r="X1569" s="2"/>
      <c r="AC1569" s="2"/>
      <c r="AD1569" s="2"/>
    </row>
    <row r="1570" spans="1:30">
      <c r="A1570" s="1" t="str">
        <f t="shared" si="413"/>
        <v>-lva- : [lvə]</v>
      </c>
      <c r="B1570" s="1">
        <f t="shared" si="428"/>
        <v>0</v>
      </c>
      <c r="C1570" s="1">
        <f t="shared" si="428"/>
        <v>0</v>
      </c>
      <c r="D1570" s="1">
        <f t="shared" si="428"/>
        <v>0</v>
      </c>
      <c r="E1570" s="7">
        <v>1</v>
      </c>
      <c r="F1570" s="9" t="s">
        <v>2076</v>
      </c>
      <c r="G1570" s="3" t="e">
        <f t="shared" si="414"/>
        <v>#NAME?</v>
      </c>
      <c r="H1570" s="4" t="str">
        <f t="shared" si="415"/>
        <v>lvə</v>
      </c>
      <c r="I1570" s="4" t="str">
        <f t="shared" si="416"/>
        <v>lva</v>
      </c>
      <c r="J1570" s="10">
        <f t="shared" si="417"/>
        <v>3</v>
      </c>
      <c r="K1570" s="1">
        <f t="shared" si="418"/>
        <v>3</v>
      </c>
      <c r="L1570" s="10">
        <f t="shared" si="419"/>
        <v>3</v>
      </c>
      <c r="M1570" s="1" t="str">
        <f t="shared" si="420"/>
        <v>-lva-</v>
      </c>
      <c r="N1570" s="1" t="str">
        <f t="shared" si="421"/>
        <v>[lvə]</v>
      </c>
      <c r="O1570" s="3" t="e" cm="1">
        <f t="array" ref="O1570">SUM(_xlfn._xlws.FILTER($G$2:$G$2454,_xlfn.MAP($M$2:$M$2454,_xlfn.LAMBDA(_xlpm.x,_xlpm.x=$M1570))))</f>
        <v>#NAME?</v>
      </c>
      <c r="P1570" s="4" t="e">
        <f t="shared" si="422"/>
        <v>#NAME?</v>
      </c>
      <c r="Q1570" s="6" t="e" cm="1">
        <f t="array" ref="Q1570">SUM(_xlfn._xlws.FILTER($G$2:$G$2454,_xlfn.MAP($N$2:$N$2454,_xlfn.LAMBDA(_xlpm.x,_xlpm.x=$N1570))))</f>
        <v>#NAME?</v>
      </c>
      <c r="R1570" s="4" t="e">
        <f t="shared" si="423"/>
        <v>#NAME?</v>
      </c>
      <c r="S1570" s="4" t="e">
        <f t="shared" si="424"/>
        <v>#NAME?</v>
      </c>
      <c r="T1570" s="4" t="e">
        <f t="shared" si="425"/>
        <v>#NAME?</v>
      </c>
      <c r="U1570" s="4" t="e">
        <f t="shared" si="426"/>
        <v>#NAME?</v>
      </c>
      <c r="V1570" s="2"/>
      <c r="X1570" s="2"/>
      <c r="AC1570" s="2"/>
      <c r="AD1570" s="2"/>
    </row>
    <row r="1571" spans="1:30">
      <c r="A1571" s="1" t="str">
        <f t="shared" si="413"/>
        <v>-mbda- : [mdə]</v>
      </c>
      <c r="B1571" s="1">
        <f t="shared" si="428"/>
        <v>0</v>
      </c>
      <c r="C1571" s="1">
        <f t="shared" si="428"/>
        <v>1</v>
      </c>
      <c r="D1571" s="1">
        <f t="shared" si="428"/>
        <v>0</v>
      </c>
      <c r="E1571" s="7">
        <v>1</v>
      </c>
      <c r="F1571" s="9" t="s">
        <v>2111</v>
      </c>
      <c r="G1571" s="3" t="e">
        <f t="shared" si="414"/>
        <v>#NAME?</v>
      </c>
      <c r="H1571" s="4" t="str">
        <f t="shared" si="415"/>
        <v>mdə</v>
      </c>
      <c r="I1571" s="4" t="str">
        <f t="shared" si="416"/>
        <v>mbda</v>
      </c>
      <c r="J1571" s="10">
        <f t="shared" si="417"/>
        <v>3</v>
      </c>
      <c r="K1571" s="1">
        <f t="shared" si="418"/>
        <v>4</v>
      </c>
      <c r="L1571" s="10">
        <f t="shared" si="419"/>
        <v>4</v>
      </c>
      <c r="M1571" s="1" t="str">
        <f t="shared" si="420"/>
        <v>-mbda-</v>
      </c>
      <c r="N1571" s="1" t="str">
        <f t="shared" si="421"/>
        <v>[mdə]</v>
      </c>
      <c r="O1571" s="3" t="e" cm="1">
        <f t="array" ref="O1571">SUM(_xlfn._xlws.FILTER($G$2:$G$2454,_xlfn.MAP($M$2:$M$2454,_xlfn.LAMBDA(_xlpm.x,_xlpm.x=$M1571))))</f>
        <v>#NAME?</v>
      </c>
      <c r="P1571" s="4" t="e">
        <f t="shared" si="422"/>
        <v>#NAME?</v>
      </c>
      <c r="Q1571" s="6" t="e" cm="1">
        <f t="array" ref="Q1571">SUM(_xlfn._xlws.FILTER($G$2:$G$2454,_xlfn.MAP($N$2:$N$2454,_xlfn.LAMBDA(_xlpm.x,_xlpm.x=$N1571))))</f>
        <v>#NAME?</v>
      </c>
      <c r="R1571" s="4" t="e">
        <f t="shared" si="423"/>
        <v>#NAME?</v>
      </c>
      <c r="S1571" s="4" t="e">
        <f t="shared" si="424"/>
        <v>#NAME?</v>
      </c>
      <c r="T1571" s="4" t="e">
        <f t="shared" si="425"/>
        <v>#NAME?</v>
      </c>
      <c r="U1571" s="4" t="e">
        <f t="shared" si="426"/>
        <v>#NAME?</v>
      </c>
      <c r="V1571" s="2"/>
      <c r="X1571" s="2"/>
      <c r="AC1571" s="2"/>
      <c r="AD1571" s="2"/>
    </row>
    <row r="1572" spans="1:30">
      <c r="A1572" s="1" t="str">
        <f t="shared" si="413"/>
        <v>-mbli- : [mblɪ]</v>
      </c>
      <c r="B1572" s="1">
        <f t="shared" si="428"/>
        <v>0</v>
      </c>
      <c r="C1572" s="1">
        <f t="shared" si="428"/>
        <v>1</v>
      </c>
      <c r="D1572" s="1">
        <f t="shared" si="428"/>
        <v>0</v>
      </c>
      <c r="E1572" s="7">
        <v>1</v>
      </c>
      <c r="F1572" s="9" t="s">
        <v>2102</v>
      </c>
      <c r="G1572" s="3" t="e">
        <f t="shared" si="414"/>
        <v>#NAME?</v>
      </c>
      <c r="H1572" s="1" t="str">
        <f t="shared" si="415"/>
        <v>mblɪ</v>
      </c>
      <c r="I1572" s="1" t="str">
        <f t="shared" si="416"/>
        <v>mbli</v>
      </c>
      <c r="J1572" s="10">
        <f t="shared" si="417"/>
        <v>4</v>
      </c>
      <c r="K1572" s="1">
        <f t="shared" si="418"/>
        <v>4</v>
      </c>
      <c r="L1572" s="10">
        <f t="shared" si="419"/>
        <v>4</v>
      </c>
      <c r="M1572" s="1" t="str">
        <f t="shared" si="420"/>
        <v>-mbli-</v>
      </c>
      <c r="N1572" s="1" t="str">
        <f t="shared" si="421"/>
        <v>[mblɪ]</v>
      </c>
      <c r="O1572" s="3" t="e" cm="1">
        <f t="array" ref="O1572">SUM(_xlfn._xlws.FILTER($G$2:$G$2454,_xlfn.MAP($M$2:$M$2454,_xlfn.LAMBDA(_xlpm.x,_xlpm.x=$M1572))))</f>
        <v>#NAME?</v>
      </c>
      <c r="P1572" s="4" t="e">
        <f t="shared" si="422"/>
        <v>#NAME?</v>
      </c>
      <c r="Q1572" s="6" t="e" cm="1">
        <f t="array" ref="Q1572">SUM(_xlfn._xlws.FILTER($G$2:$G$2454,_xlfn.MAP($N$2:$N$2454,_xlfn.LAMBDA(_xlpm.x,_xlpm.x=$N1572))))</f>
        <v>#NAME?</v>
      </c>
      <c r="R1572" s="4" t="e">
        <f t="shared" si="423"/>
        <v>#NAME?</v>
      </c>
      <c r="S1572" s="4" t="e">
        <f t="shared" si="424"/>
        <v>#NAME?</v>
      </c>
      <c r="T1572" s="4" t="e">
        <f t="shared" si="425"/>
        <v>#NAME?</v>
      </c>
      <c r="U1572" s="4" t="e">
        <f t="shared" si="426"/>
        <v>#NAME?</v>
      </c>
      <c r="V1572" s="2"/>
      <c r="X1572" s="2"/>
      <c r="AC1572" s="2"/>
      <c r="AD1572" s="2"/>
    </row>
    <row r="1573" spans="1:30">
      <c r="A1573" s="1" t="str">
        <f t="shared" si="413"/>
        <v>-mbly- : [mblɪ]</v>
      </c>
      <c r="B1573" s="1">
        <f t="shared" si="428"/>
        <v>0</v>
      </c>
      <c r="C1573" s="1">
        <f t="shared" si="428"/>
        <v>1</v>
      </c>
      <c r="D1573" s="1">
        <f t="shared" si="428"/>
        <v>0</v>
      </c>
      <c r="E1573" s="7">
        <v>1</v>
      </c>
      <c r="F1573" s="9" t="s">
        <v>2103</v>
      </c>
      <c r="G1573" s="3" t="e">
        <f t="shared" si="414"/>
        <v>#NAME?</v>
      </c>
      <c r="H1573" s="4" t="str">
        <f t="shared" si="415"/>
        <v>mblɪ</v>
      </c>
      <c r="I1573" s="4" t="str">
        <f t="shared" si="416"/>
        <v>mbly</v>
      </c>
      <c r="J1573" s="10">
        <f t="shared" si="417"/>
        <v>4</v>
      </c>
      <c r="K1573" s="1">
        <f t="shared" si="418"/>
        <v>4</v>
      </c>
      <c r="L1573" s="10">
        <f t="shared" si="419"/>
        <v>4</v>
      </c>
      <c r="M1573" s="1" t="str">
        <f t="shared" si="420"/>
        <v>-mbly-</v>
      </c>
      <c r="N1573" s="1" t="str">
        <f t="shared" si="421"/>
        <v>[mblɪ]</v>
      </c>
      <c r="O1573" s="3" t="e" cm="1">
        <f t="array" ref="O1573">SUM(_xlfn._xlws.FILTER($G$2:$G$2454,_xlfn.MAP($M$2:$M$2454,_xlfn.LAMBDA(_xlpm.x,_xlpm.x=$M1573))))</f>
        <v>#NAME?</v>
      </c>
      <c r="P1573" s="4" t="e">
        <f t="shared" si="422"/>
        <v>#NAME?</v>
      </c>
      <c r="Q1573" s="6" t="e" cm="1">
        <f t="array" ref="Q1573">SUM(_xlfn._xlws.FILTER($G$2:$G$2454,_xlfn.MAP($N$2:$N$2454,_xlfn.LAMBDA(_xlpm.x,_xlpm.x=$N1573))))</f>
        <v>#NAME?</v>
      </c>
      <c r="R1573" s="4" t="e">
        <f t="shared" si="423"/>
        <v>#NAME?</v>
      </c>
      <c r="S1573" s="4" t="e">
        <f t="shared" si="424"/>
        <v>#NAME?</v>
      </c>
      <c r="T1573" s="4" t="e">
        <f t="shared" si="425"/>
        <v>#NAME?</v>
      </c>
      <c r="U1573" s="4" t="e">
        <f t="shared" si="426"/>
        <v>#NAME?</v>
      </c>
      <c r="V1573" s="2"/>
      <c r="X1573" s="2"/>
      <c r="AC1573" s="2"/>
      <c r="AD1573" s="2"/>
    </row>
    <row r="1574" spans="1:30">
      <c r="A1574" s="1" t="str">
        <f t="shared" si="413"/>
        <v>-mda- : [mdə]</v>
      </c>
      <c r="B1574" s="1">
        <f t="shared" si="428"/>
        <v>0</v>
      </c>
      <c r="C1574" s="1">
        <f t="shared" si="428"/>
        <v>1</v>
      </c>
      <c r="D1574" s="1">
        <f t="shared" si="428"/>
        <v>0</v>
      </c>
      <c r="E1574" s="7">
        <v>1</v>
      </c>
      <c r="F1574" s="9" t="s">
        <v>2112</v>
      </c>
      <c r="G1574" s="3" t="e">
        <f t="shared" si="414"/>
        <v>#NAME?</v>
      </c>
      <c r="H1574" s="1" t="str">
        <f t="shared" si="415"/>
        <v>mdə</v>
      </c>
      <c r="I1574" s="1" t="str">
        <f t="shared" si="416"/>
        <v>mda</v>
      </c>
      <c r="J1574" s="10">
        <f t="shared" si="417"/>
        <v>3</v>
      </c>
      <c r="K1574" s="1">
        <f t="shared" si="418"/>
        <v>3</v>
      </c>
      <c r="L1574" s="10">
        <f t="shared" si="419"/>
        <v>3</v>
      </c>
      <c r="M1574" s="1" t="str">
        <f t="shared" si="420"/>
        <v>-mda-</v>
      </c>
      <c r="N1574" s="1" t="str">
        <f t="shared" si="421"/>
        <v>[mdə]</v>
      </c>
      <c r="O1574" s="3" t="e" cm="1">
        <f t="array" ref="O1574">SUM(_xlfn._xlws.FILTER($G$2:$G$2454,_xlfn.MAP($M$2:$M$2454,_xlfn.LAMBDA(_xlpm.x,_xlpm.x=$M1574))))</f>
        <v>#NAME?</v>
      </c>
      <c r="P1574" s="4" t="e">
        <f t="shared" si="422"/>
        <v>#NAME?</v>
      </c>
      <c r="Q1574" s="6" t="e" cm="1">
        <f t="array" ref="Q1574">SUM(_xlfn._xlws.FILTER($G$2:$G$2454,_xlfn.MAP($N$2:$N$2454,_xlfn.LAMBDA(_xlpm.x,_xlpm.x=$N1574))))</f>
        <v>#NAME?</v>
      </c>
      <c r="R1574" s="4" t="e">
        <f t="shared" si="423"/>
        <v>#NAME?</v>
      </c>
      <c r="S1574" s="4" t="e">
        <f t="shared" si="424"/>
        <v>#NAME?</v>
      </c>
      <c r="T1574" s="4" t="e">
        <f t="shared" si="425"/>
        <v>#NAME?</v>
      </c>
      <c r="U1574" s="4" t="e">
        <f t="shared" si="426"/>
        <v>#NAME?</v>
      </c>
      <c r="V1574" s="2"/>
      <c r="X1574" s="2"/>
      <c r="AC1574" s="2"/>
      <c r="AD1574" s="2"/>
    </row>
    <row r="1575" spans="1:30">
      <c r="A1575" s="1" t="str">
        <f t="shared" si="413"/>
        <v>-mply- : [mplɪ]</v>
      </c>
      <c r="B1575" s="1">
        <f t="shared" si="428"/>
        <v>0</v>
      </c>
      <c r="C1575" s="1">
        <f t="shared" si="428"/>
        <v>1</v>
      </c>
      <c r="D1575" s="1">
        <f t="shared" si="428"/>
        <v>0</v>
      </c>
      <c r="E1575" s="7">
        <v>1</v>
      </c>
      <c r="F1575" s="9" t="s">
        <v>1136</v>
      </c>
      <c r="G1575" s="3" t="e">
        <f t="shared" si="414"/>
        <v>#NAME?</v>
      </c>
      <c r="H1575" s="4" t="str">
        <f t="shared" si="415"/>
        <v>mplɪ</v>
      </c>
      <c r="I1575" s="4" t="str">
        <f t="shared" si="416"/>
        <v>mply</v>
      </c>
      <c r="J1575" s="10">
        <f t="shared" si="417"/>
        <v>4</v>
      </c>
      <c r="K1575" s="1">
        <f t="shared" si="418"/>
        <v>4</v>
      </c>
      <c r="L1575" s="10">
        <f t="shared" si="419"/>
        <v>4</v>
      </c>
      <c r="M1575" s="1" t="str">
        <f t="shared" si="420"/>
        <v>-mply-</v>
      </c>
      <c r="N1575" s="1" t="str">
        <f t="shared" si="421"/>
        <v>[mplɪ]</v>
      </c>
      <c r="O1575" s="3" t="e" cm="1">
        <f t="array" ref="O1575">SUM(_xlfn._xlws.FILTER($G$2:$G$2454,_xlfn.MAP($M$2:$M$2454,_xlfn.LAMBDA(_xlpm.x,_xlpm.x=$M1575))))</f>
        <v>#NAME?</v>
      </c>
      <c r="P1575" s="4" t="e">
        <f t="shared" si="422"/>
        <v>#NAME?</v>
      </c>
      <c r="Q1575" s="6" t="e" cm="1">
        <f t="array" ref="Q1575">SUM(_xlfn._xlws.FILTER($G$2:$G$2454,_xlfn.MAP($N$2:$N$2454,_xlfn.LAMBDA(_xlpm.x,_xlpm.x=$N1575))))</f>
        <v>#NAME?</v>
      </c>
      <c r="R1575" s="4" t="e">
        <f t="shared" si="423"/>
        <v>#NAME?</v>
      </c>
      <c r="S1575" s="4" t="e">
        <f t="shared" si="424"/>
        <v>#NAME?</v>
      </c>
      <c r="T1575" s="4" t="e">
        <f t="shared" si="425"/>
        <v>#NAME?</v>
      </c>
      <c r="U1575" s="4" t="e">
        <f t="shared" si="426"/>
        <v>#NAME?</v>
      </c>
      <c r="V1575" s="2"/>
      <c r="X1575" s="2"/>
      <c r="AC1575" s="2"/>
      <c r="AD1575" s="2"/>
    </row>
    <row r="1576" spans="1:30">
      <c r="A1576" s="1" t="str">
        <f t="shared" si="413"/>
        <v>-nco- : [ŋkə]</v>
      </c>
      <c r="B1576" s="1">
        <f t="shared" si="428"/>
        <v>0</v>
      </c>
      <c r="C1576" s="1">
        <f t="shared" si="428"/>
        <v>0</v>
      </c>
      <c r="D1576" s="1">
        <f t="shared" si="428"/>
        <v>0</v>
      </c>
      <c r="E1576" s="7">
        <v>1</v>
      </c>
      <c r="F1576" s="9" t="s">
        <v>2349</v>
      </c>
      <c r="G1576" s="3" t="e">
        <f t="shared" si="414"/>
        <v>#NAME?</v>
      </c>
      <c r="H1576" s="4" t="str">
        <f t="shared" si="415"/>
        <v>ŋkə</v>
      </c>
      <c r="I1576" s="4" t="str">
        <f t="shared" si="416"/>
        <v>nco</v>
      </c>
      <c r="J1576" s="10">
        <f t="shared" si="417"/>
        <v>3</v>
      </c>
      <c r="K1576" s="1">
        <f t="shared" si="418"/>
        <v>3</v>
      </c>
      <c r="L1576" s="10">
        <f t="shared" si="419"/>
        <v>3</v>
      </c>
      <c r="M1576" s="1" t="str">
        <f t="shared" si="420"/>
        <v>-nco-</v>
      </c>
      <c r="N1576" s="1" t="str">
        <f t="shared" si="421"/>
        <v>[ŋkə]</v>
      </c>
      <c r="O1576" s="3" t="e" cm="1">
        <f t="array" ref="O1576">SUM(_xlfn._xlws.FILTER($G$2:$G$2454,_xlfn.MAP($M$2:$M$2454,_xlfn.LAMBDA(_xlpm.x,_xlpm.x=$M1576))))</f>
        <v>#NAME?</v>
      </c>
      <c r="P1576" s="4" t="e">
        <f t="shared" si="422"/>
        <v>#NAME?</v>
      </c>
      <c r="Q1576" s="6" t="e" cm="1">
        <f t="array" ref="Q1576">SUM(_xlfn._xlws.FILTER($G$2:$G$2454,_xlfn.MAP($N$2:$N$2454,_xlfn.LAMBDA(_xlpm.x,_xlpm.x=$N1576))))</f>
        <v>#NAME?</v>
      </c>
      <c r="R1576" s="4" t="e">
        <f t="shared" si="423"/>
        <v>#NAME?</v>
      </c>
      <c r="S1576" s="4" t="e">
        <f t="shared" si="424"/>
        <v>#NAME?</v>
      </c>
      <c r="T1576" s="4" t="e">
        <f t="shared" si="425"/>
        <v>#NAME?</v>
      </c>
      <c r="U1576" s="4" t="e">
        <f t="shared" si="426"/>
        <v>#NAME?</v>
      </c>
      <c r="V1576" s="2"/>
      <c r="X1576" s="2"/>
      <c r="AC1576" s="2"/>
      <c r="AD1576" s="2"/>
    </row>
    <row r="1577" spans="1:30">
      <c r="A1577" s="1" t="str">
        <f t="shared" si="413"/>
        <v>-ngi- : [ndʒə]</v>
      </c>
      <c r="B1577" s="1">
        <f t="shared" si="428"/>
        <v>0</v>
      </c>
      <c r="C1577" s="1">
        <f t="shared" si="428"/>
        <v>0</v>
      </c>
      <c r="D1577" s="1">
        <f t="shared" si="428"/>
        <v>1</v>
      </c>
      <c r="E1577" s="7">
        <v>2</v>
      </c>
      <c r="F1577" s="9" t="s">
        <v>1170</v>
      </c>
      <c r="G1577" s="3" t="e">
        <f t="shared" si="414"/>
        <v>#NAME?</v>
      </c>
      <c r="H1577" s="4" t="str">
        <f t="shared" si="415"/>
        <v>ndʒə</v>
      </c>
      <c r="I1577" s="4" t="str">
        <f t="shared" si="416"/>
        <v>ngi</v>
      </c>
      <c r="J1577" s="10">
        <f t="shared" si="417"/>
        <v>4</v>
      </c>
      <c r="K1577" s="1">
        <f t="shared" si="418"/>
        <v>3</v>
      </c>
      <c r="L1577" s="10">
        <f t="shared" si="419"/>
        <v>4</v>
      </c>
      <c r="M1577" s="1" t="str">
        <f t="shared" si="420"/>
        <v>-ngi-</v>
      </c>
      <c r="N1577" s="1" t="str">
        <f t="shared" si="421"/>
        <v>[ndʒə]</v>
      </c>
      <c r="O1577" s="3" t="e" cm="1">
        <f t="array" ref="O1577">SUM(_xlfn._xlws.FILTER($G$2:$G$2454,_xlfn.MAP($M$2:$M$2454,_xlfn.LAMBDA(_xlpm.x,_xlpm.x=$M1577))))</f>
        <v>#NAME?</v>
      </c>
      <c r="P1577" s="4" t="e">
        <f t="shared" si="422"/>
        <v>#NAME?</v>
      </c>
      <c r="Q1577" s="6" t="e" cm="1">
        <f t="array" ref="Q1577">SUM(_xlfn._xlws.FILTER($G$2:$G$2454,_xlfn.MAP($N$2:$N$2454,_xlfn.LAMBDA(_xlpm.x,_xlpm.x=$N1577))))</f>
        <v>#NAME?</v>
      </c>
      <c r="R1577" s="4" t="e">
        <f t="shared" si="423"/>
        <v>#NAME?</v>
      </c>
      <c r="S1577" s="4" t="e">
        <f t="shared" si="424"/>
        <v>#NAME?</v>
      </c>
      <c r="T1577" s="4" t="e">
        <f t="shared" si="425"/>
        <v>#NAME?</v>
      </c>
      <c r="U1577" s="4" t="e">
        <f t="shared" si="426"/>
        <v>#NAME?</v>
      </c>
      <c r="V1577" s="2"/>
      <c r="X1577" s="2"/>
      <c r="AC1577" s="2"/>
      <c r="AD1577" s="2"/>
    </row>
    <row r="1578" spans="1:30">
      <c r="A1578" s="1" t="str">
        <f t="shared" si="413"/>
        <v>-ngley- : [ŋɡlɪ]</v>
      </c>
      <c r="B1578" s="1">
        <f t="shared" si="428"/>
        <v>0</v>
      </c>
      <c r="C1578" s="1">
        <f t="shared" si="428"/>
        <v>0</v>
      </c>
      <c r="D1578" s="1">
        <f t="shared" si="428"/>
        <v>0</v>
      </c>
      <c r="E1578" s="7">
        <v>1</v>
      </c>
      <c r="F1578" s="9" t="s">
        <v>2423</v>
      </c>
      <c r="G1578" s="3" t="e">
        <f t="shared" si="414"/>
        <v>#NAME?</v>
      </c>
      <c r="H1578" s="4" t="str">
        <f t="shared" si="415"/>
        <v>ŋɡlɪ</v>
      </c>
      <c r="I1578" s="4" t="str">
        <f t="shared" si="416"/>
        <v>ngley</v>
      </c>
      <c r="J1578" s="10">
        <f t="shared" si="417"/>
        <v>4</v>
      </c>
      <c r="K1578" s="1">
        <f t="shared" si="418"/>
        <v>5</v>
      </c>
      <c r="L1578" s="10">
        <f t="shared" si="419"/>
        <v>5</v>
      </c>
      <c r="M1578" s="1" t="str">
        <f t="shared" si="420"/>
        <v>-ngley-</v>
      </c>
      <c r="N1578" s="1" t="str">
        <f t="shared" si="421"/>
        <v>[ŋɡlɪ]</v>
      </c>
      <c r="O1578" s="3" t="e" cm="1">
        <f t="array" ref="O1578">SUM(_xlfn._xlws.FILTER($G$2:$G$2454,_xlfn.MAP($M$2:$M$2454,_xlfn.LAMBDA(_xlpm.x,_xlpm.x=$M1578))))</f>
        <v>#NAME?</v>
      </c>
      <c r="P1578" s="4" t="e">
        <f t="shared" si="422"/>
        <v>#NAME?</v>
      </c>
      <c r="Q1578" s="6" t="e" cm="1">
        <f t="array" ref="Q1578">SUM(_xlfn._xlws.FILTER($G$2:$G$2454,_xlfn.MAP($N$2:$N$2454,_xlfn.LAMBDA(_xlpm.x,_xlpm.x=$N1578))))</f>
        <v>#NAME?</v>
      </c>
      <c r="R1578" s="4" t="e">
        <f t="shared" si="423"/>
        <v>#NAME?</v>
      </c>
      <c r="S1578" s="4" t="e">
        <f t="shared" si="424"/>
        <v>#NAME?</v>
      </c>
      <c r="T1578" s="4" t="e">
        <f t="shared" si="425"/>
        <v>#NAME?</v>
      </c>
      <c r="U1578" s="4" t="e">
        <f t="shared" si="426"/>
        <v>#NAME?</v>
      </c>
      <c r="V1578" s="2"/>
      <c r="X1578" s="2"/>
      <c r="AC1578" s="2"/>
      <c r="AD1578" s="2"/>
    </row>
    <row r="1579" spans="1:30">
      <c r="A1579" s="1" t="str">
        <f t="shared" si="413"/>
        <v>-ngli- : [ŋɡlɪ]</v>
      </c>
      <c r="B1579" s="1">
        <f t="shared" si="428"/>
        <v>0</v>
      </c>
      <c r="C1579" s="1">
        <f t="shared" si="428"/>
        <v>0</v>
      </c>
      <c r="D1579" s="1">
        <f t="shared" si="428"/>
        <v>0</v>
      </c>
      <c r="E1579" s="7">
        <v>1</v>
      </c>
      <c r="F1579" s="9" t="s">
        <v>1008</v>
      </c>
      <c r="G1579" s="3" t="e">
        <f t="shared" si="414"/>
        <v>#NAME?</v>
      </c>
      <c r="H1579" s="4" t="str">
        <f t="shared" si="415"/>
        <v>ŋɡlɪ</v>
      </c>
      <c r="I1579" s="4" t="str">
        <f t="shared" si="416"/>
        <v>ngli</v>
      </c>
      <c r="J1579" s="10">
        <f t="shared" si="417"/>
        <v>4</v>
      </c>
      <c r="K1579" s="1">
        <f t="shared" si="418"/>
        <v>4</v>
      </c>
      <c r="L1579" s="10">
        <f t="shared" si="419"/>
        <v>4</v>
      </c>
      <c r="M1579" s="1" t="str">
        <f t="shared" si="420"/>
        <v>-ngli-</v>
      </c>
      <c r="N1579" s="1" t="str">
        <f t="shared" si="421"/>
        <v>[ŋɡlɪ]</v>
      </c>
      <c r="O1579" s="3" t="e" cm="1">
        <f t="array" ref="O1579">SUM(_xlfn._xlws.FILTER($G$2:$G$2454,_xlfn.MAP($M$2:$M$2454,_xlfn.LAMBDA(_xlpm.x,_xlpm.x=$M1579))))</f>
        <v>#NAME?</v>
      </c>
      <c r="P1579" s="4" t="e">
        <f t="shared" si="422"/>
        <v>#NAME?</v>
      </c>
      <c r="Q1579" s="6" t="e" cm="1">
        <f t="array" ref="Q1579">SUM(_xlfn._xlws.FILTER($G$2:$G$2454,_xlfn.MAP($N$2:$N$2454,_xlfn.LAMBDA(_xlpm.x,_xlpm.x=$N1579))))</f>
        <v>#NAME?</v>
      </c>
      <c r="R1579" s="4" t="e">
        <f t="shared" si="423"/>
        <v>#NAME?</v>
      </c>
      <c r="S1579" s="4" t="e">
        <f t="shared" si="424"/>
        <v>#NAME?</v>
      </c>
      <c r="T1579" s="4" t="e">
        <f t="shared" si="425"/>
        <v>#NAME?</v>
      </c>
      <c r="U1579" s="4" t="e">
        <f t="shared" si="426"/>
        <v>#NAME?</v>
      </c>
      <c r="V1579" s="2"/>
      <c r="X1579" s="2"/>
      <c r="AC1579" s="2"/>
      <c r="AD1579" s="2"/>
    </row>
    <row r="1580" spans="1:30">
      <c r="A1580" s="1" t="str">
        <f t="shared" si="413"/>
        <v>-nk's- : [ŋks]</v>
      </c>
      <c r="B1580" s="1">
        <f t="shared" si="428"/>
        <v>0</v>
      </c>
      <c r="C1580" s="1">
        <f t="shared" si="428"/>
        <v>0</v>
      </c>
      <c r="D1580" s="1">
        <f t="shared" si="428"/>
        <v>0</v>
      </c>
      <c r="E1580" s="7">
        <v>1</v>
      </c>
      <c r="F1580" s="9" t="s">
        <v>2347</v>
      </c>
      <c r="G1580" s="3" t="e">
        <f t="shared" si="414"/>
        <v>#NAME?</v>
      </c>
      <c r="H1580" s="4" t="str">
        <f t="shared" si="415"/>
        <v>ŋks</v>
      </c>
      <c r="I1580" s="4" t="str">
        <f t="shared" si="416"/>
        <v>nk's</v>
      </c>
      <c r="J1580" s="10">
        <f t="shared" si="417"/>
        <v>3</v>
      </c>
      <c r="K1580" s="1">
        <f t="shared" si="418"/>
        <v>4</v>
      </c>
      <c r="L1580" s="10">
        <f t="shared" si="419"/>
        <v>4</v>
      </c>
      <c r="M1580" s="1" t="str">
        <f t="shared" si="420"/>
        <v>-nk's-</v>
      </c>
      <c r="N1580" s="1" t="str">
        <f t="shared" si="421"/>
        <v>[ŋks]</v>
      </c>
      <c r="O1580" s="3" t="e" cm="1">
        <f t="array" ref="O1580">SUM(_xlfn._xlws.FILTER($G$2:$G$2454,_xlfn.MAP($M$2:$M$2454,_xlfn.LAMBDA(_xlpm.x,_xlpm.x=$M1580))))</f>
        <v>#NAME?</v>
      </c>
      <c r="P1580" s="4" t="e">
        <f t="shared" si="422"/>
        <v>#NAME?</v>
      </c>
      <c r="Q1580" s="6" t="e" cm="1">
        <f t="array" ref="Q1580">SUM(_xlfn._xlws.FILTER($G$2:$G$2454,_xlfn.MAP($N$2:$N$2454,_xlfn.LAMBDA(_xlpm.x,_xlpm.x=$N1580))))</f>
        <v>#NAME?</v>
      </c>
      <c r="R1580" s="4" t="e">
        <f t="shared" si="423"/>
        <v>#NAME?</v>
      </c>
      <c r="S1580" s="4" t="e">
        <f t="shared" si="424"/>
        <v>#NAME?</v>
      </c>
      <c r="T1580" s="4" t="e">
        <f t="shared" si="425"/>
        <v>#NAME?</v>
      </c>
      <c r="U1580" s="4" t="e">
        <f t="shared" si="426"/>
        <v>#NAME?</v>
      </c>
      <c r="V1580" s="2"/>
      <c r="X1580" s="2"/>
      <c r="AC1580" s="2"/>
      <c r="AD1580" s="2"/>
    </row>
    <row r="1581" spans="1:30">
      <c r="A1581" s="1" t="str">
        <f t="shared" si="413"/>
        <v>-nks- : [ŋks]</v>
      </c>
      <c r="B1581" s="1">
        <f t="shared" si="428"/>
        <v>0</v>
      </c>
      <c r="C1581" s="1">
        <f t="shared" si="428"/>
        <v>0</v>
      </c>
      <c r="D1581" s="1">
        <f t="shared" si="428"/>
        <v>0</v>
      </c>
      <c r="E1581" s="7">
        <v>1</v>
      </c>
      <c r="F1581" s="9" t="s">
        <v>1066</v>
      </c>
      <c r="G1581" s="3" t="e">
        <f t="shared" si="414"/>
        <v>#NAME?</v>
      </c>
      <c r="H1581" s="4" t="str">
        <f t="shared" si="415"/>
        <v>ŋks</v>
      </c>
      <c r="I1581" s="4" t="str">
        <f t="shared" si="416"/>
        <v>nks</v>
      </c>
      <c r="J1581" s="10">
        <f t="shared" si="417"/>
        <v>3</v>
      </c>
      <c r="K1581" s="1">
        <f t="shared" si="418"/>
        <v>3</v>
      </c>
      <c r="L1581" s="10">
        <f t="shared" si="419"/>
        <v>3</v>
      </c>
      <c r="M1581" s="1" t="str">
        <f t="shared" si="420"/>
        <v>-nks-</v>
      </c>
      <c r="N1581" s="1" t="str">
        <f t="shared" si="421"/>
        <v>[ŋks]</v>
      </c>
      <c r="O1581" s="3" t="e" cm="1">
        <f t="array" ref="O1581">SUM(_xlfn._xlws.FILTER($G$2:$G$2454,_xlfn.MAP($M$2:$M$2454,_xlfn.LAMBDA(_xlpm.x,_xlpm.x=$M1581))))</f>
        <v>#NAME?</v>
      </c>
      <c r="P1581" s="4" t="e">
        <f t="shared" si="422"/>
        <v>#NAME?</v>
      </c>
      <c r="Q1581" s="6" t="e" cm="1">
        <f t="array" ref="Q1581">SUM(_xlfn._xlws.FILTER($G$2:$G$2454,_xlfn.MAP($N$2:$N$2454,_xlfn.LAMBDA(_xlpm.x,_xlpm.x=$N1581))))</f>
        <v>#NAME?</v>
      </c>
      <c r="R1581" s="4" t="e">
        <f t="shared" si="423"/>
        <v>#NAME?</v>
      </c>
      <c r="S1581" s="4" t="e">
        <f t="shared" si="424"/>
        <v>#NAME?</v>
      </c>
      <c r="T1581" s="4" t="e">
        <f t="shared" si="425"/>
        <v>#NAME?</v>
      </c>
      <c r="U1581" s="4" t="e">
        <f t="shared" si="426"/>
        <v>#NAME?</v>
      </c>
      <c r="V1581" s="2"/>
      <c r="X1581" s="2"/>
      <c r="AC1581" s="2"/>
      <c r="AD1581" s="2"/>
    </row>
    <row r="1582" spans="1:30">
      <c r="A1582" s="1" t="str">
        <f t="shared" si="413"/>
        <v>-nvy- : [nvɪ]</v>
      </c>
      <c r="B1582" s="1">
        <f t="shared" ref="B1582:D1601" si="429">_xlfn.LET(_xlpm.d,$F1582,_xlpm.k,_xlfn.CONCAT(LEFT(TRIM(B$1),1),"*"),COUNTIF(_xlpm.d,_xlpm.k))</f>
        <v>0</v>
      </c>
      <c r="C1582" s="1">
        <f t="shared" si="429"/>
        <v>0</v>
      </c>
      <c r="D1582" s="1">
        <f t="shared" si="429"/>
        <v>1</v>
      </c>
      <c r="E1582" s="7">
        <v>1</v>
      </c>
      <c r="F1582" s="9" t="s">
        <v>1067</v>
      </c>
      <c r="G1582" s="3" t="e">
        <f t="shared" si="414"/>
        <v>#NAME?</v>
      </c>
      <c r="H1582" s="4" t="str">
        <f t="shared" si="415"/>
        <v>nvɪ</v>
      </c>
      <c r="I1582" s="4" t="str">
        <f t="shared" si="416"/>
        <v>nvy</v>
      </c>
      <c r="J1582" s="10">
        <f t="shared" si="417"/>
        <v>3</v>
      </c>
      <c r="K1582" s="1">
        <f t="shared" si="418"/>
        <v>3</v>
      </c>
      <c r="L1582" s="10">
        <f t="shared" si="419"/>
        <v>3</v>
      </c>
      <c r="M1582" s="1" t="str">
        <f t="shared" si="420"/>
        <v>-nvy-</v>
      </c>
      <c r="N1582" s="1" t="str">
        <f t="shared" si="421"/>
        <v>[nvɪ]</v>
      </c>
      <c r="O1582" s="3" t="e" cm="1">
        <f t="array" ref="O1582">SUM(_xlfn._xlws.FILTER($G$2:$G$2454,_xlfn.MAP($M$2:$M$2454,_xlfn.LAMBDA(_xlpm.x,_xlpm.x=$M1582))))</f>
        <v>#NAME?</v>
      </c>
      <c r="P1582" s="4" t="e">
        <f t="shared" si="422"/>
        <v>#NAME?</v>
      </c>
      <c r="Q1582" s="6" t="e" cm="1">
        <f t="array" ref="Q1582">SUM(_xlfn._xlws.FILTER($G$2:$G$2454,_xlfn.MAP($N$2:$N$2454,_xlfn.LAMBDA(_xlpm.x,_xlpm.x=$N1582))))</f>
        <v>#NAME?</v>
      </c>
      <c r="R1582" s="4" t="e">
        <f t="shared" si="423"/>
        <v>#NAME?</v>
      </c>
      <c r="S1582" s="4" t="e">
        <f t="shared" si="424"/>
        <v>#NAME?</v>
      </c>
      <c r="T1582" s="4" t="e">
        <f t="shared" si="425"/>
        <v>#NAME?</v>
      </c>
      <c r="U1582" s="4" t="e">
        <f t="shared" si="426"/>
        <v>#NAME?</v>
      </c>
      <c r="V1582" s="2"/>
      <c r="X1582" s="2"/>
      <c r="AC1582" s="2"/>
      <c r="AD1582" s="2"/>
    </row>
    <row r="1583" spans="1:30">
      <c r="A1583" s="1" t="str">
        <f t="shared" si="413"/>
        <v>-ples- : [plz]</v>
      </c>
      <c r="B1583" s="1">
        <f t="shared" si="429"/>
        <v>0</v>
      </c>
      <c r="C1583" s="1">
        <f t="shared" si="429"/>
        <v>0</v>
      </c>
      <c r="D1583" s="1">
        <f t="shared" si="429"/>
        <v>0</v>
      </c>
      <c r="E1583" s="7">
        <v>1</v>
      </c>
      <c r="F1583" s="9" t="s">
        <v>2184</v>
      </c>
      <c r="G1583" s="3" t="e">
        <f t="shared" si="414"/>
        <v>#NAME?</v>
      </c>
      <c r="H1583" s="4" t="str">
        <f t="shared" si="415"/>
        <v>plz</v>
      </c>
      <c r="I1583" s="4" t="str">
        <f t="shared" si="416"/>
        <v>ples</v>
      </c>
      <c r="J1583" s="10">
        <f t="shared" si="417"/>
        <v>3</v>
      </c>
      <c r="K1583" s="1">
        <f t="shared" si="418"/>
        <v>4</v>
      </c>
      <c r="L1583" s="10">
        <f t="shared" si="419"/>
        <v>4</v>
      </c>
      <c r="M1583" s="1" t="str">
        <f t="shared" si="420"/>
        <v>-ples-</v>
      </c>
      <c r="N1583" s="1" t="str">
        <f t="shared" si="421"/>
        <v>[plz]</v>
      </c>
      <c r="O1583" s="3" t="e" cm="1">
        <f t="array" ref="O1583">SUM(_xlfn._xlws.FILTER($G$2:$G$2454,_xlfn.MAP($M$2:$M$2454,_xlfn.LAMBDA(_xlpm.x,_xlpm.x=$M1583))))</f>
        <v>#NAME?</v>
      </c>
      <c r="P1583" s="4" t="e">
        <f t="shared" si="422"/>
        <v>#NAME?</v>
      </c>
      <c r="Q1583" s="6" t="e" cm="1">
        <f t="array" ref="Q1583">SUM(_xlfn._xlws.FILTER($G$2:$G$2454,_xlfn.MAP($N$2:$N$2454,_xlfn.LAMBDA(_xlpm.x,_xlpm.x=$N1583))))</f>
        <v>#NAME?</v>
      </c>
      <c r="R1583" s="4" t="e">
        <f t="shared" si="423"/>
        <v>#NAME?</v>
      </c>
      <c r="S1583" s="4" t="e">
        <f t="shared" si="424"/>
        <v>#NAME?</v>
      </c>
      <c r="T1583" s="4" t="e">
        <f t="shared" si="425"/>
        <v>#NAME?</v>
      </c>
      <c r="U1583" s="4" t="e">
        <f t="shared" si="426"/>
        <v>#NAME?</v>
      </c>
      <c r="V1583" s="2"/>
      <c r="X1583" s="2"/>
      <c r="AC1583" s="2"/>
      <c r="AD1583" s="2"/>
    </row>
    <row r="1584" spans="1:30">
      <c r="A1584" s="1" t="str">
        <f t="shared" si="413"/>
        <v>-plou- : [plaʊ]</v>
      </c>
      <c r="B1584" s="1">
        <f t="shared" si="429"/>
        <v>0</v>
      </c>
      <c r="C1584" s="1">
        <f t="shared" si="429"/>
        <v>0</v>
      </c>
      <c r="D1584" s="1">
        <f t="shared" si="429"/>
        <v>0</v>
      </c>
      <c r="E1584" s="7">
        <v>1</v>
      </c>
      <c r="F1584" s="9" t="s">
        <v>2182</v>
      </c>
      <c r="G1584" s="3" t="e">
        <f t="shared" si="414"/>
        <v>#NAME?</v>
      </c>
      <c r="H1584" s="4" t="str">
        <f t="shared" si="415"/>
        <v>plaʊ</v>
      </c>
      <c r="I1584" s="4" t="str">
        <f t="shared" si="416"/>
        <v>plou</v>
      </c>
      <c r="J1584" s="10">
        <f t="shared" si="417"/>
        <v>4</v>
      </c>
      <c r="K1584" s="1">
        <f t="shared" si="418"/>
        <v>4</v>
      </c>
      <c r="L1584" s="10">
        <f t="shared" si="419"/>
        <v>4</v>
      </c>
      <c r="M1584" s="1" t="str">
        <f t="shared" si="420"/>
        <v>-plou-</v>
      </c>
      <c r="N1584" s="1" t="str">
        <f t="shared" si="421"/>
        <v>[plaʊ]</v>
      </c>
      <c r="O1584" s="3" t="e" cm="1">
        <f t="array" ref="O1584">SUM(_xlfn._xlws.FILTER($G$2:$G$2454,_xlfn.MAP($M$2:$M$2454,_xlfn.LAMBDA(_xlpm.x,_xlpm.x=$M1584))))</f>
        <v>#NAME?</v>
      </c>
      <c r="P1584" s="4" t="e">
        <f t="shared" si="422"/>
        <v>#NAME?</v>
      </c>
      <c r="Q1584" s="6" t="e" cm="1">
        <f t="array" ref="Q1584">SUM(_xlfn._xlws.FILTER($G$2:$G$2454,_xlfn.MAP($N$2:$N$2454,_xlfn.LAMBDA(_xlpm.x,_xlpm.x=$N1584))))</f>
        <v>#NAME?</v>
      </c>
      <c r="R1584" s="4" t="e">
        <f t="shared" si="423"/>
        <v>#NAME?</v>
      </c>
      <c r="S1584" s="4" t="e">
        <f t="shared" si="424"/>
        <v>#NAME?</v>
      </c>
      <c r="T1584" s="4" t="e">
        <f t="shared" si="425"/>
        <v>#NAME?</v>
      </c>
      <c r="U1584" s="4" t="e">
        <f t="shared" si="426"/>
        <v>#NAME?</v>
      </c>
      <c r="V1584" s="2"/>
      <c r="X1584" s="2"/>
      <c r="AC1584" s="2"/>
      <c r="AD1584" s="2"/>
    </row>
    <row r="1585" spans="1:30">
      <c r="A1585" s="1" t="str">
        <f t="shared" si="413"/>
        <v>-plow- : [plaʊ]</v>
      </c>
      <c r="B1585" s="1">
        <f t="shared" si="429"/>
        <v>0</v>
      </c>
      <c r="C1585" s="1">
        <f t="shared" si="429"/>
        <v>0</v>
      </c>
      <c r="D1585" s="1">
        <f t="shared" si="429"/>
        <v>0</v>
      </c>
      <c r="E1585" s="7">
        <v>1</v>
      </c>
      <c r="F1585" s="9" t="s">
        <v>1009</v>
      </c>
      <c r="G1585" s="3" t="e">
        <f t="shared" si="414"/>
        <v>#NAME?</v>
      </c>
      <c r="H1585" s="4" t="str">
        <f t="shared" si="415"/>
        <v>plaʊ</v>
      </c>
      <c r="I1585" s="4" t="str">
        <f t="shared" si="416"/>
        <v>plow</v>
      </c>
      <c r="J1585" s="10">
        <f t="shared" si="417"/>
        <v>4</v>
      </c>
      <c r="K1585" s="1">
        <f t="shared" si="418"/>
        <v>4</v>
      </c>
      <c r="L1585" s="10">
        <f t="shared" si="419"/>
        <v>4</v>
      </c>
      <c r="M1585" s="1" t="str">
        <f t="shared" si="420"/>
        <v>-plow-</v>
      </c>
      <c r="N1585" s="1" t="str">
        <f t="shared" si="421"/>
        <v>[plaʊ]</v>
      </c>
      <c r="O1585" s="3" t="e" cm="1">
        <f t="array" ref="O1585">SUM(_xlfn._xlws.FILTER($G$2:$G$2454,_xlfn.MAP($M$2:$M$2454,_xlfn.LAMBDA(_xlpm.x,_xlpm.x=$M1585))))</f>
        <v>#NAME?</v>
      </c>
      <c r="P1585" s="4" t="e">
        <f t="shared" si="422"/>
        <v>#NAME?</v>
      </c>
      <c r="Q1585" s="6" t="e" cm="1">
        <f t="array" ref="Q1585">SUM(_xlfn._xlws.FILTER($G$2:$G$2454,_xlfn.MAP($N$2:$N$2454,_xlfn.LAMBDA(_xlpm.x,_xlpm.x=$N1585))))</f>
        <v>#NAME?</v>
      </c>
      <c r="R1585" s="4" t="e">
        <f t="shared" si="423"/>
        <v>#NAME?</v>
      </c>
      <c r="S1585" s="4" t="e">
        <f t="shared" si="424"/>
        <v>#NAME?</v>
      </c>
      <c r="T1585" s="4" t="e">
        <f t="shared" si="425"/>
        <v>#NAME?</v>
      </c>
      <c r="U1585" s="4" t="e">
        <f t="shared" si="426"/>
        <v>#NAME?</v>
      </c>
      <c r="V1585" s="2"/>
      <c r="X1585" s="2"/>
      <c r="AC1585" s="2"/>
      <c r="AD1585" s="2"/>
    </row>
    <row r="1586" spans="1:30">
      <c r="A1586" s="1" t="str">
        <f t="shared" si="413"/>
        <v>-ply- : [plaɪ]</v>
      </c>
      <c r="B1586" s="1">
        <f t="shared" si="429"/>
        <v>0</v>
      </c>
      <c r="C1586" s="1">
        <f t="shared" si="429"/>
        <v>0</v>
      </c>
      <c r="D1586" s="1">
        <f t="shared" si="429"/>
        <v>0</v>
      </c>
      <c r="E1586" s="7">
        <v>2</v>
      </c>
      <c r="F1586" s="9" t="s">
        <v>813</v>
      </c>
      <c r="G1586" s="3" t="e">
        <f t="shared" si="414"/>
        <v>#NAME?</v>
      </c>
      <c r="H1586" s="4" t="str">
        <f t="shared" si="415"/>
        <v>plaɪ</v>
      </c>
      <c r="I1586" s="4" t="str">
        <f t="shared" si="416"/>
        <v>ply</v>
      </c>
      <c r="J1586" s="10">
        <f t="shared" si="417"/>
        <v>4</v>
      </c>
      <c r="K1586" s="1">
        <f t="shared" si="418"/>
        <v>3</v>
      </c>
      <c r="L1586" s="10">
        <f t="shared" si="419"/>
        <v>4</v>
      </c>
      <c r="M1586" s="1" t="str">
        <f t="shared" si="420"/>
        <v>-ply-</v>
      </c>
      <c r="N1586" s="1" t="str">
        <f t="shared" si="421"/>
        <v>[plaɪ]</v>
      </c>
      <c r="O1586" s="3" t="e" cm="1">
        <f t="array" ref="O1586">SUM(_xlfn._xlws.FILTER($G$2:$G$2454,_xlfn.MAP($M$2:$M$2454,_xlfn.LAMBDA(_xlpm.x,_xlpm.x=$M1586))))</f>
        <v>#NAME?</v>
      </c>
      <c r="P1586" s="4" t="e">
        <f t="shared" si="422"/>
        <v>#NAME?</v>
      </c>
      <c r="Q1586" s="6" t="e" cm="1">
        <f t="array" ref="Q1586">SUM(_xlfn._xlws.FILTER($G$2:$G$2454,_xlfn.MAP($N$2:$N$2454,_xlfn.LAMBDA(_xlpm.x,_xlpm.x=$N1586))))</f>
        <v>#NAME?</v>
      </c>
      <c r="R1586" s="4" t="e">
        <f t="shared" si="423"/>
        <v>#NAME?</v>
      </c>
      <c r="S1586" s="4" t="e">
        <f t="shared" si="424"/>
        <v>#NAME?</v>
      </c>
      <c r="T1586" s="4" t="e">
        <f t="shared" si="425"/>
        <v>#NAME?</v>
      </c>
      <c r="U1586" s="4" t="e">
        <f t="shared" si="426"/>
        <v>#NAME?</v>
      </c>
      <c r="V1586" s="2"/>
      <c r="X1586" s="2"/>
      <c r="AC1586" s="2"/>
      <c r="AD1586" s="2"/>
    </row>
    <row r="1587" spans="1:30">
      <c r="A1587" s="1" t="str">
        <f t="shared" si="413"/>
        <v>-poo- : [pu]</v>
      </c>
      <c r="B1587" s="1">
        <f t="shared" si="429"/>
        <v>0</v>
      </c>
      <c r="C1587" s="1">
        <f t="shared" si="429"/>
        <v>0</v>
      </c>
      <c r="D1587" s="1">
        <f t="shared" si="429"/>
        <v>0</v>
      </c>
      <c r="E1587" s="7">
        <v>2</v>
      </c>
      <c r="F1587" s="9" t="s">
        <v>234</v>
      </c>
      <c r="G1587" s="3" t="e">
        <f t="shared" si="414"/>
        <v>#NAME?</v>
      </c>
      <c r="H1587" s="1" t="str">
        <f t="shared" si="415"/>
        <v>pu</v>
      </c>
      <c r="I1587" s="1" t="str">
        <f t="shared" si="416"/>
        <v>poo</v>
      </c>
      <c r="J1587" s="10">
        <f t="shared" si="417"/>
        <v>2</v>
      </c>
      <c r="K1587" s="1">
        <f t="shared" si="418"/>
        <v>3</v>
      </c>
      <c r="L1587" s="10">
        <f t="shared" si="419"/>
        <v>3</v>
      </c>
      <c r="M1587" s="1" t="str">
        <f t="shared" si="420"/>
        <v>-poo-</v>
      </c>
      <c r="N1587" s="1" t="str">
        <f t="shared" si="421"/>
        <v>[pu]</v>
      </c>
      <c r="O1587" s="3" t="e" cm="1">
        <f t="array" ref="O1587">SUM(_xlfn._xlws.FILTER($G$2:$G$2454,_xlfn.MAP($M$2:$M$2454,_xlfn.LAMBDA(_xlpm.x,_xlpm.x=$M1587))))</f>
        <v>#NAME?</v>
      </c>
      <c r="P1587" s="4" t="e">
        <f t="shared" si="422"/>
        <v>#NAME?</v>
      </c>
      <c r="Q1587" s="6" t="e" cm="1">
        <f t="array" ref="Q1587">SUM(_xlfn._xlws.FILTER($G$2:$G$2454,_xlfn.MAP($N$2:$N$2454,_xlfn.LAMBDA(_xlpm.x,_xlpm.x=$N1587))))</f>
        <v>#NAME?</v>
      </c>
      <c r="R1587" s="4" t="e">
        <f t="shared" si="423"/>
        <v>#NAME?</v>
      </c>
      <c r="S1587" s="4" t="e">
        <f t="shared" si="424"/>
        <v>#NAME?</v>
      </c>
      <c r="T1587" s="4" t="e">
        <f t="shared" si="425"/>
        <v>#NAME?</v>
      </c>
      <c r="U1587" s="4" t="e">
        <f t="shared" si="426"/>
        <v>#NAME?</v>
      </c>
      <c r="V1587" s="2"/>
      <c r="X1587" s="2"/>
      <c r="AC1587" s="2"/>
      <c r="AD1587" s="2"/>
    </row>
    <row r="1588" spans="1:30">
      <c r="A1588" s="1" t="str">
        <f t="shared" si="413"/>
        <v>-pples- : [plz]</v>
      </c>
      <c r="B1588" s="1">
        <f t="shared" si="429"/>
        <v>0</v>
      </c>
      <c r="C1588" s="1">
        <f t="shared" si="429"/>
        <v>0</v>
      </c>
      <c r="D1588" s="1">
        <f t="shared" si="429"/>
        <v>0</v>
      </c>
      <c r="E1588" s="7">
        <v>1</v>
      </c>
      <c r="F1588" s="9" t="s">
        <v>2185</v>
      </c>
      <c r="G1588" s="3" t="e">
        <f t="shared" si="414"/>
        <v>#NAME?</v>
      </c>
      <c r="H1588" s="4" t="str">
        <f t="shared" si="415"/>
        <v>plz</v>
      </c>
      <c r="I1588" s="4" t="str">
        <f t="shared" si="416"/>
        <v>pples</v>
      </c>
      <c r="J1588" s="10">
        <f t="shared" si="417"/>
        <v>3</v>
      </c>
      <c r="K1588" s="1">
        <f t="shared" si="418"/>
        <v>5</v>
      </c>
      <c r="L1588" s="10">
        <f t="shared" si="419"/>
        <v>5</v>
      </c>
      <c r="M1588" s="1" t="str">
        <f t="shared" si="420"/>
        <v>-pples-</v>
      </c>
      <c r="N1588" s="1" t="str">
        <f t="shared" si="421"/>
        <v>[plz]</v>
      </c>
      <c r="O1588" s="3" t="e" cm="1">
        <f t="array" ref="O1588">SUM(_xlfn._xlws.FILTER($G$2:$G$2454,_xlfn.MAP($M$2:$M$2454,_xlfn.LAMBDA(_xlpm.x,_xlpm.x=$M1588))))</f>
        <v>#NAME?</v>
      </c>
      <c r="P1588" s="4" t="e">
        <f t="shared" si="422"/>
        <v>#NAME?</v>
      </c>
      <c r="Q1588" s="6" t="e" cm="1">
        <f t="array" ref="Q1588">SUM(_xlfn._xlws.FILTER($G$2:$G$2454,_xlfn.MAP($N$2:$N$2454,_xlfn.LAMBDA(_xlpm.x,_xlpm.x=$N1588))))</f>
        <v>#NAME?</v>
      </c>
      <c r="R1588" s="4" t="e">
        <f t="shared" si="423"/>
        <v>#NAME?</v>
      </c>
      <c r="S1588" s="4" t="e">
        <f t="shared" si="424"/>
        <v>#NAME?</v>
      </c>
      <c r="T1588" s="4" t="e">
        <f t="shared" si="425"/>
        <v>#NAME?</v>
      </c>
      <c r="U1588" s="4" t="e">
        <f t="shared" si="426"/>
        <v>#NAME?</v>
      </c>
      <c r="V1588" s="2"/>
      <c r="X1588" s="2"/>
      <c r="AC1588" s="2"/>
      <c r="AD1588" s="2"/>
    </row>
    <row r="1589" spans="1:30">
      <c r="A1589" s="1" t="str">
        <f t="shared" si="413"/>
        <v>-pply- : [plaɪ]</v>
      </c>
      <c r="B1589" s="1">
        <f t="shared" si="429"/>
        <v>0</v>
      </c>
      <c r="C1589" s="1">
        <f t="shared" si="429"/>
        <v>0</v>
      </c>
      <c r="D1589" s="1">
        <f t="shared" si="429"/>
        <v>0</v>
      </c>
      <c r="E1589" s="7">
        <v>2</v>
      </c>
      <c r="F1589" s="9" t="s">
        <v>711</v>
      </c>
      <c r="G1589" s="3" t="e">
        <f t="shared" si="414"/>
        <v>#NAME?</v>
      </c>
      <c r="H1589" s="1" t="str">
        <f t="shared" si="415"/>
        <v>plaɪ</v>
      </c>
      <c r="I1589" s="1" t="str">
        <f t="shared" si="416"/>
        <v>pply</v>
      </c>
      <c r="J1589" s="10">
        <f t="shared" si="417"/>
        <v>4</v>
      </c>
      <c r="K1589" s="1">
        <f t="shared" si="418"/>
        <v>4</v>
      </c>
      <c r="L1589" s="10">
        <f t="shared" si="419"/>
        <v>4</v>
      </c>
      <c r="M1589" s="1" t="str">
        <f t="shared" si="420"/>
        <v>-pply-</v>
      </c>
      <c r="N1589" s="1" t="str">
        <f t="shared" si="421"/>
        <v>[plaɪ]</v>
      </c>
      <c r="O1589" s="3" t="e" cm="1">
        <f t="array" ref="O1589">SUM(_xlfn._xlws.FILTER($G$2:$G$2454,_xlfn.MAP($M$2:$M$2454,_xlfn.LAMBDA(_xlpm.x,_xlpm.x=$M1589))))</f>
        <v>#NAME?</v>
      </c>
      <c r="P1589" s="4" t="e">
        <f t="shared" si="422"/>
        <v>#NAME?</v>
      </c>
      <c r="Q1589" s="6" t="e" cm="1">
        <f t="array" ref="Q1589">SUM(_xlfn._xlws.FILTER($G$2:$G$2454,_xlfn.MAP($N$2:$N$2454,_xlfn.LAMBDA(_xlpm.x,_xlpm.x=$N1589))))</f>
        <v>#NAME?</v>
      </c>
      <c r="R1589" s="4" t="e">
        <f t="shared" si="423"/>
        <v>#NAME?</v>
      </c>
      <c r="S1589" s="4" t="e">
        <f t="shared" si="424"/>
        <v>#NAME?</v>
      </c>
      <c r="T1589" s="4" t="e">
        <f t="shared" si="425"/>
        <v>#NAME?</v>
      </c>
      <c r="U1589" s="4" t="e">
        <f t="shared" si="426"/>
        <v>#NAME?</v>
      </c>
      <c r="V1589" s="2"/>
      <c r="X1589" s="2"/>
      <c r="AC1589" s="2"/>
      <c r="AD1589" s="2"/>
    </row>
    <row r="1590" spans="1:30">
      <c r="A1590" s="1" t="str">
        <f t="shared" si="413"/>
        <v>-ppro- : [pɹu]</v>
      </c>
      <c r="B1590" s="1">
        <f t="shared" si="429"/>
        <v>0</v>
      </c>
      <c r="C1590" s="1">
        <f t="shared" si="429"/>
        <v>0</v>
      </c>
      <c r="D1590" s="1">
        <f t="shared" si="429"/>
        <v>0</v>
      </c>
      <c r="E1590" s="7">
        <v>3</v>
      </c>
      <c r="F1590" s="9" t="s">
        <v>608</v>
      </c>
      <c r="G1590" s="3" t="e">
        <f t="shared" si="414"/>
        <v>#NAME?</v>
      </c>
      <c r="H1590" s="4" t="str">
        <f t="shared" si="415"/>
        <v>pɹu</v>
      </c>
      <c r="I1590" s="4" t="str">
        <f t="shared" si="416"/>
        <v>ppro</v>
      </c>
      <c r="J1590" s="10">
        <f t="shared" si="417"/>
        <v>3</v>
      </c>
      <c r="K1590" s="1">
        <f t="shared" si="418"/>
        <v>4</v>
      </c>
      <c r="L1590" s="10">
        <f t="shared" si="419"/>
        <v>4</v>
      </c>
      <c r="M1590" s="1" t="str">
        <f t="shared" si="420"/>
        <v>-ppro-</v>
      </c>
      <c r="N1590" s="1" t="str">
        <f t="shared" si="421"/>
        <v>[pɹu]</v>
      </c>
      <c r="O1590" s="3" t="e" cm="1">
        <f t="array" ref="O1590">SUM(_xlfn._xlws.FILTER($G$2:$G$2454,_xlfn.MAP($M$2:$M$2454,_xlfn.LAMBDA(_xlpm.x,_xlpm.x=$M1590))))</f>
        <v>#NAME?</v>
      </c>
      <c r="P1590" s="4" t="e">
        <f t="shared" si="422"/>
        <v>#NAME?</v>
      </c>
      <c r="Q1590" s="6" t="e" cm="1">
        <f t="array" ref="Q1590">SUM(_xlfn._xlws.FILTER($G$2:$G$2454,_xlfn.MAP($N$2:$N$2454,_xlfn.LAMBDA(_xlpm.x,_xlpm.x=$N1590))))</f>
        <v>#NAME?</v>
      </c>
      <c r="R1590" s="4" t="e">
        <f t="shared" si="423"/>
        <v>#NAME?</v>
      </c>
      <c r="S1590" s="4" t="e">
        <f t="shared" si="424"/>
        <v>#NAME?</v>
      </c>
      <c r="T1590" s="4" t="e">
        <f t="shared" si="425"/>
        <v>#NAME?</v>
      </c>
      <c r="U1590" s="4" t="e">
        <f t="shared" si="426"/>
        <v>#NAME?</v>
      </c>
      <c r="V1590" s="2"/>
      <c r="X1590" s="2"/>
      <c r="AC1590" s="2"/>
      <c r="AD1590" s="2"/>
    </row>
    <row r="1591" spans="1:30">
      <c r="A1591" s="1" t="str">
        <f t="shared" si="413"/>
        <v>-prai- : [pɹeɪ]</v>
      </c>
      <c r="B1591" s="1">
        <f t="shared" si="429"/>
        <v>0</v>
      </c>
      <c r="C1591" s="1">
        <f t="shared" si="429"/>
        <v>0</v>
      </c>
      <c r="D1591" s="1">
        <f t="shared" si="429"/>
        <v>0</v>
      </c>
      <c r="E1591" s="7">
        <v>1</v>
      </c>
      <c r="F1591" s="9" t="s">
        <v>1010</v>
      </c>
      <c r="G1591" s="3" t="e">
        <f t="shared" si="414"/>
        <v>#NAME?</v>
      </c>
      <c r="H1591" s="4" t="str">
        <f t="shared" si="415"/>
        <v>pɹeɪ</v>
      </c>
      <c r="I1591" s="4" t="str">
        <f t="shared" si="416"/>
        <v>prai</v>
      </c>
      <c r="J1591" s="10">
        <f t="shared" si="417"/>
        <v>4</v>
      </c>
      <c r="K1591" s="1">
        <f t="shared" si="418"/>
        <v>4</v>
      </c>
      <c r="L1591" s="10">
        <f t="shared" si="419"/>
        <v>4</v>
      </c>
      <c r="M1591" s="1" t="str">
        <f t="shared" si="420"/>
        <v>-prai-</v>
      </c>
      <c r="N1591" s="1" t="str">
        <f t="shared" si="421"/>
        <v>[pɹeɪ]</v>
      </c>
      <c r="O1591" s="3" t="e" cm="1">
        <f t="array" ref="O1591">SUM(_xlfn._xlws.FILTER($G$2:$G$2454,_xlfn.MAP($M$2:$M$2454,_xlfn.LAMBDA(_xlpm.x,_xlpm.x=$M1591))))</f>
        <v>#NAME?</v>
      </c>
      <c r="P1591" s="4" t="e">
        <f t="shared" si="422"/>
        <v>#NAME?</v>
      </c>
      <c r="Q1591" s="6" t="e" cm="1">
        <f t="array" ref="Q1591">SUM(_xlfn._xlws.FILTER($G$2:$G$2454,_xlfn.MAP($N$2:$N$2454,_xlfn.LAMBDA(_xlpm.x,_xlpm.x=$N1591))))</f>
        <v>#NAME?</v>
      </c>
      <c r="R1591" s="4" t="e">
        <f t="shared" si="423"/>
        <v>#NAME?</v>
      </c>
      <c r="S1591" s="4" t="e">
        <f t="shared" si="424"/>
        <v>#NAME?</v>
      </c>
      <c r="T1591" s="4" t="e">
        <f t="shared" si="425"/>
        <v>#NAME?</v>
      </c>
      <c r="U1591" s="4" t="e">
        <f t="shared" si="426"/>
        <v>#NAME?</v>
      </c>
      <c r="V1591" s="2"/>
      <c r="X1591" s="2"/>
      <c r="AC1591" s="2"/>
      <c r="AD1591" s="2"/>
    </row>
    <row r="1592" spans="1:30">
      <c r="A1592" s="1" t="str">
        <f t="shared" si="413"/>
        <v>-ptai- : [ptɛ]</v>
      </c>
      <c r="B1592" s="1">
        <f t="shared" si="429"/>
        <v>0</v>
      </c>
      <c r="C1592" s="1">
        <f t="shared" si="429"/>
        <v>0</v>
      </c>
      <c r="D1592" s="1">
        <f t="shared" si="429"/>
        <v>0</v>
      </c>
      <c r="E1592" s="7">
        <v>1</v>
      </c>
      <c r="F1592" s="9" t="s">
        <v>1141</v>
      </c>
      <c r="G1592" s="3" t="e">
        <f t="shared" si="414"/>
        <v>#NAME?</v>
      </c>
      <c r="H1592" s="4" t="str">
        <f t="shared" si="415"/>
        <v>ptɛ</v>
      </c>
      <c r="I1592" s="4" t="str">
        <f t="shared" si="416"/>
        <v>ptai</v>
      </c>
      <c r="J1592" s="10">
        <f t="shared" si="417"/>
        <v>3</v>
      </c>
      <c r="K1592" s="1">
        <f t="shared" si="418"/>
        <v>4</v>
      </c>
      <c r="L1592" s="10">
        <f t="shared" si="419"/>
        <v>4</v>
      </c>
      <c r="M1592" s="1" t="str">
        <f t="shared" si="420"/>
        <v>-ptai-</v>
      </c>
      <c r="N1592" s="1" t="str">
        <f t="shared" si="421"/>
        <v>[ptɛ]</v>
      </c>
      <c r="O1592" s="3" t="e" cm="1">
        <f t="array" ref="O1592">SUM(_xlfn._xlws.FILTER($G$2:$G$2454,_xlfn.MAP($M$2:$M$2454,_xlfn.LAMBDA(_xlpm.x,_xlpm.x=$M1592))))</f>
        <v>#NAME?</v>
      </c>
      <c r="P1592" s="4" t="e">
        <f t="shared" si="422"/>
        <v>#NAME?</v>
      </c>
      <c r="Q1592" s="6" t="e" cm="1">
        <f t="array" ref="Q1592">SUM(_xlfn._xlws.FILTER($G$2:$G$2454,_xlfn.MAP($N$2:$N$2454,_xlfn.LAMBDA(_xlpm.x,_xlpm.x=$N1592))))</f>
        <v>#NAME?</v>
      </c>
      <c r="R1592" s="4" t="e">
        <f t="shared" si="423"/>
        <v>#NAME?</v>
      </c>
      <c r="S1592" s="4" t="e">
        <f t="shared" si="424"/>
        <v>#NAME?</v>
      </c>
      <c r="T1592" s="4" t="e">
        <f t="shared" si="425"/>
        <v>#NAME?</v>
      </c>
      <c r="U1592" s="4" t="e">
        <f t="shared" si="426"/>
        <v>#NAME?</v>
      </c>
      <c r="V1592" s="2"/>
      <c r="X1592" s="2"/>
      <c r="AC1592" s="2"/>
      <c r="AD1592" s="2"/>
    </row>
    <row r="1593" spans="1:30">
      <c r="A1593" s="1" t="str">
        <f t="shared" si="413"/>
        <v>-pte- : [ptɛ]</v>
      </c>
      <c r="B1593" s="1">
        <f t="shared" si="429"/>
        <v>0</v>
      </c>
      <c r="C1593" s="1">
        <f t="shared" si="429"/>
        <v>0</v>
      </c>
      <c r="D1593" s="1">
        <f t="shared" si="429"/>
        <v>0</v>
      </c>
      <c r="E1593" s="7">
        <v>1</v>
      </c>
      <c r="F1593" s="9" t="s">
        <v>671</v>
      </c>
      <c r="G1593" s="3" t="e">
        <f t="shared" si="414"/>
        <v>#NAME?</v>
      </c>
      <c r="H1593" s="4" t="str">
        <f t="shared" si="415"/>
        <v>ptɛ</v>
      </c>
      <c r="I1593" s="4" t="str">
        <f t="shared" si="416"/>
        <v>pte</v>
      </c>
      <c r="J1593" s="10">
        <f t="shared" si="417"/>
        <v>3</v>
      </c>
      <c r="K1593" s="1">
        <f t="shared" si="418"/>
        <v>3</v>
      </c>
      <c r="L1593" s="10">
        <f t="shared" si="419"/>
        <v>3</v>
      </c>
      <c r="M1593" s="1" t="str">
        <f t="shared" si="420"/>
        <v>-pte-</v>
      </c>
      <c r="N1593" s="1" t="str">
        <f t="shared" si="421"/>
        <v>[ptɛ]</v>
      </c>
      <c r="O1593" s="3" t="e" cm="1">
        <f t="array" ref="O1593">SUM(_xlfn._xlws.FILTER($G$2:$G$2454,_xlfn.MAP($M$2:$M$2454,_xlfn.LAMBDA(_xlpm.x,_xlpm.x=$M1593))))</f>
        <v>#NAME?</v>
      </c>
      <c r="P1593" s="4" t="e">
        <f t="shared" si="422"/>
        <v>#NAME?</v>
      </c>
      <c r="Q1593" s="6" t="e" cm="1">
        <f t="array" ref="Q1593">SUM(_xlfn._xlws.FILTER($G$2:$G$2454,_xlfn.MAP($N$2:$N$2454,_xlfn.LAMBDA(_xlpm.x,_xlpm.x=$N1593))))</f>
        <v>#NAME?</v>
      </c>
      <c r="R1593" s="4" t="e">
        <f t="shared" si="423"/>
        <v>#NAME?</v>
      </c>
      <c r="S1593" s="4" t="e">
        <f t="shared" si="424"/>
        <v>#NAME?</v>
      </c>
      <c r="T1593" s="4" t="e">
        <f t="shared" si="425"/>
        <v>#NAME?</v>
      </c>
      <c r="U1593" s="4" t="e">
        <f t="shared" si="426"/>
        <v>#NAME?</v>
      </c>
      <c r="V1593" s="2"/>
      <c r="X1593" s="2"/>
      <c r="AC1593" s="2"/>
      <c r="AD1593" s="2"/>
    </row>
    <row r="1594" spans="1:30">
      <c r="A1594" s="1" t="str">
        <f t="shared" si="413"/>
        <v>-rcia- : [ɹʃə]</v>
      </c>
      <c r="B1594" s="1">
        <f t="shared" si="429"/>
        <v>1</v>
      </c>
      <c r="C1594" s="1">
        <f t="shared" si="429"/>
        <v>0</v>
      </c>
      <c r="D1594" s="1">
        <f t="shared" si="429"/>
        <v>0</v>
      </c>
      <c r="E1594" s="7">
        <v>1</v>
      </c>
      <c r="F1594" s="9" t="s">
        <v>1011</v>
      </c>
      <c r="G1594" s="3" t="e">
        <f t="shared" si="414"/>
        <v>#NAME?</v>
      </c>
      <c r="H1594" s="4" t="str">
        <f t="shared" si="415"/>
        <v>ɹʃə</v>
      </c>
      <c r="I1594" s="4" t="str">
        <f t="shared" si="416"/>
        <v>rcia</v>
      </c>
      <c r="J1594" s="10">
        <f t="shared" si="417"/>
        <v>3</v>
      </c>
      <c r="K1594" s="1">
        <f t="shared" si="418"/>
        <v>4</v>
      </c>
      <c r="L1594" s="10">
        <f t="shared" si="419"/>
        <v>4</v>
      </c>
      <c r="M1594" s="1" t="str">
        <f t="shared" si="420"/>
        <v>-rcia-</v>
      </c>
      <c r="N1594" s="1" t="str">
        <f t="shared" si="421"/>
        <v>[ɹʃə]</v>
      </c>
      <c r="O1594" s="3" t="e" cm="1">
        <f t="array" ref="O1594">SUM(_xlfn._xlws.FILTER($G$2:$G$2454,_xlfn.MAP($M$2:$M$2454,_xlfn.LAMBDA(_xlpm.x,_xlpm.x=$M1594))))</f>
        <v>#NAME?</v>
      </c>
      <c r="P1594" s="4" t="e">
        <f t="shared" si="422"/>
        <v>#NAME?</v>
      </c>
      <c r="Q1594" s="6" t="e" cm="1">
        <f t="array" ref="Q1594">SUM(_xlfn._xlws.FILTER($G$2:$G$2454,_xlfn.MAP($N$2:$N$2454,_xlfn.LAMBDA(_xlpm.x,_xlpm.x=$N1594))))</f>
        <v>#NAME?</v>
      </c>
      <c r="R1594" s="4" t="e">
        <f t="shared" si="423"/>
        <v>#NAME?</v>
      </c>
      <c r="S1594" s="4" t="e">
        <f t="shared" si="424"/>
        <v>#NAME?</v>
      </c>
      <c r="T1594" s="4" t="e">
        <f t="shared" si="425"/>
        <v>#NAME?</v>
      </c>
      <c r="U1594" s="4" t="e">
        <f t="shared" si="426"/>
        <v>#NAME?</v>
      </c>
      <c r="V1594" s="2"/>
      <c r="X1594" s="2"/>
      <c r="AC1594" s="2"/>
      <c r="AD1594" s="2"/>
    </row>
    <row r="1595" spans="1:30">
      <c r="A1595" s="1" t="str">
        <f t="shared" si="413"/>
        <v>-rdi- : [ɹdə]</v>
      </c>
      <c r="B1595" s="1">
        <f t="shared" si="429"/>
        <v>1</v>
      </c>
      <c r="C1595" s="1">
        <f t="shared" si="429"/>
        <v>0</v>
      </c>
      <c r="D1595" s="1">
        <f t="shared" si="429"/>
        <v>0</v>
      </c>
      <c r="E1595" s="7">
        <v>3</v>
      </c>
      <c r="F1595" s="9" t="s">
        <v>1068</v>
      </c>
      <c r="G1595" s="3" t="e">
        <f t="shared" si="414"/>
        <v>#NAME?</v>
      </c>
      <c r="H1595" s="1" t="str">
        <f t="shared" si="415"/>
        <v>ɹdə</v>
      </c>
      <c r="I1595" s="1" t="str">
        <f t="shared" si="416"/>
        <v>rdi</v>
      </c>
      <c r="J1595" s="10">
        <f t="shared" si="417"/>
        <v>3</v>
      </c>
      <c r="K1595" s="1">
        <f t="shared" si="418"/>
        <v>3</v>
      </c>
      <c r="L1595" s="10">
        <f t="shared" si="419"/>
        <v>3</v>
      </c>
      <c r="M1595" s="1" t="str">
        <f t="shared" si="420"/>
        <v>-rdi-</v>
      </c>
      <c r="N1595" s="1" t="str">
        <f t="shared" si="421"/>
        <v>[ɹdə]</v>
      </c>
      <c r="O1595" s="3" t="e" cm="1">
        <f t="array" ref="O1595">SUM(_xlfn._xlws.FILTER($G$2:$G$2454,_xlfn.MAP($M$2:$M$2454,_xlfn.LAMBDA(_xlpm.x,_xlpm.x=$M1595))))</f>
        <v>#NAME?</v>
      </c>
      <c r="P1595" s="4" t="e">
        <f t="shared" si="422"/>
        <v>#NAME?</v>
      </c>
      <c r="Q1595" s="6" t="e" cm="1">
        <f t="array" ref="Q1595">SUM(_xlfn._xlws.FILTER($G$2:$G$2454,_xlfn.MAP($N$2:$N$2454,_xlfn.LAMBDA(_xlpm.x,_xlpm.x=$N1595))))</f>
        <v>#NAME?</v>
      </c>
      <c r="R1595" s="4" t="e">
        <f t="shared" si="423"/>
        <v>#NAME?</v>
      </c>
      <c r="S1595" s="4" t="e">
        <f t="shared" si="424"/>
        <v>#NAME?</v>
      </c>
      <c r="T1595" s="4" t="e">
        <f t="shared" si="425"/>
        <v>#NAME?</v>
      </c>
      <c r="U1595" s="4" t="e">
        <f t="shared" si="426"/>
        <v>#NAME?</v>
      </c>
      <c r="V1595" s="2"/>
      <c r="X1595" s="2"/>
      <c r="AC1595" s="2"/>
      <c r="AD1595" s="2"/>
    </row>
    <row r="1596" spans="1:30">
      <c r="A1596" s="1" t="str">
        <f t="shared" si="413"/>
        <v>-rgai- : [ɹɡɛ]</v>
      </c>
      <c r="B1596" s="1">
        <f t="shared" si="429"/>
        <v>1</v>
      </c>
      <c r="C1596" s="1">
        <f t="shared" si="429"/>
        <v>0</v>
      </c>
      <c r="D1596" s="1">
        <f t="shared" si="429"/>
        <v>0</v>
      </c>
      <c r="E1596" s="7">
        <v>1</v>
      </c>
      <c r="F1596" s="9" t="s">
        <v>1012</v>
      </c>
      <c r="G1596" s="3" t="e">
        <f t="shared" si="414"/>
        <v>#NAME?</v>
      </c>
      <c r="H1596" s="1" t="str">
        <f t="shared" si="415"/>
        <v>ɹɡɛ</v>
      </c>
      <c r="I1596" s="1" t="str">
        <f t="shared" si="416"/>
        <v>rgai</v>
      </c>
      <c r="J1596" s="10">
        <f t="shared" si="417"/>
        <v>3</v>
      </c>
      <c r="K1596" s="1">
        <f t="shared" si="418"/>
        <v>4</v>
      </c>
      <c r="L1596" s="10">
        <f t="shared" si="419"/>
        <v>4</v>
      </c>
      <c r="M1596" s="1" t="str">
        <f t="shared" si="420"/>
        <v>-rgai-</v>
      </c>
      <c r="N1596" s="1" t="str">
        <f t="shared" si="421"/>
        <v>[ɹɡɛ]</v>
      </c>
      <c r="O1596" s="3" t="e" cm="1">
        <f t="array" ref="O1596">SUM(_xlfn._xlws.FILTER($G$2:$G$2454,_xlfn.MAP($M$2:$M$2454,_xlfn.LAMBDA(_xlpm.x,_xlpm.x=$M1596))))</f>
        <v>#NAME?</v>
      </c>
      <c r="P1596" s="4" t="e">
        <f t="shared" si="422"/>
        <v>#NAME?</v>
      </c>
      <c r="Q1596" s="6" t="e" cm="1">
        <f t="array" ref="Q1596">SUM(_xlfn._xlws.FILTER($G$2:$G$2454,_xlfn.MAP($N$2:$N$2454,_xlfn.LAMBDA(_xlpm.x,_xlpm.x=$N1596))))</f>
        <v>#NAME?</v>
      </c>
      <c r="R1596" s="4" t="e">
        <f t="shared" si="423"/>
        <v>#NAME?</v>
      </c>
      <c r="S1596" s="4" t="e">
        <f t="shared" si="424"/>
        <v>#NAME?</v>
      </c>
      <c r="T1596" s="4" t="e">
        <f t="shared" si="425"/>
        <v>#NAME?</v>
      </c>
      <c r="U1596" s="4" t="e">
        <f t="shared" si="426"/>
        <v>#NAME?</v>
      </c>
      <c r="V1596" s="2"/>
      <c r="X1596" s="2"/>
      <c r="AC1596" s="2"/>
      <c r="AD1596" s="2"/>
    </row>
    <row r="1597" spans="1:30">
      <c r="A1597" s="1" t="str">
        <f t="shared" si="413"/>
        <v>-rpe- : [ɹpə]</v>
      </c>
      <c r="B1597" s="1">
        <f t="shared" si="429"/>
        <v>1</v>
      </c>
      <c r="C1597" s="1">
        <f t="shared" si="429"/>
        <v>0</v>
      </c>
      <c r="D1597" s="1">
        <f t="shared" si="429"/>
        <v>0</v>
      </c>
      <c r="E1597" s="7">
        <v>2</v>
      </c>
      <c r="F1597" s="9" t="s">
        <v>816</v>
      </c>
      <c r="G1597" s="3" t="e">
        <f t="shared" si="414"/>
        <v>#NAME?</v>
      </c>
      <c r="H1597" s="1" t="str">
        <f t="shared" si="415"/>
        <v>ɹpə</v>
      </c>
      <c r="I1597" s="1" t="str">
        <f t="shared" si="416"/>
        <v>rpe</v>
      </c>
      <c r="J1597" s="10">
        <f t="shared" si="417"/>
        <v>3</v>
      </c>
      <c r="K1597" s="1">
        <f t="shared" si="418"/>
        <v>3</v>
      </c>
      <c r="L1597" s="10">
        <f t="shared" si="419"/>
        <v>3</v>
      </c>
      <c r="M1597" s="1" t="str">
        <f t="shared" si="420"/>
        <v>-rpe-</v>
      </c>
      <c r="N1597" s="1" t="str">
        <f t="shared" si="421"/>
        <v>[ɹpə]</v>
      </c>
      <c r="O1597" s="3" t="e" cm="1">
        <f t="array" ref="O1597">SUM(_xlfn._xlws.FILTER($G$2:$G$2454,_xlfn.MAP($M$2:$M$2454,_xlfn.LAMBDA(_xlpm.x,_xlpm.x=$M1597))))</f>
        <v>#NAME?</v>
      </c>
      <c r="P1597" s="4" t="e">
        <f t="shared" si="422"/>
        <v>#NAME?</v>
      </c>
      <c r="Q1597" s="6" t="e" cm="1">
        <f t="array" ref="Q1597">SUM(_xlfn._xlws.FILTER($G$2:$G$2454,_xlfn.MAP($N$2:$N$2454,_xlfn.LAMBDA(_xlpm.x,_xlpm.x=$N1597))))</f>
        <v>#NAME?</v>
      </c>
      <c r="R1597" s="4" t="e">
        <f t="shared" si="423"/>
        <v>#NAME?</v>
      </c>
      <c r="S1597" s="4" t="e">
        <f t="shared" si="424"/>
        <v>#NAME?</v>
      </c>
      <c r="T1597" s="4" t="e">
        <f t="shared" si="425"/>
        <v>#NAME?</v>
      </c>
      <c r="U1597" s="4" t="e">
        <f t="shared" si="426"/>
        <v>#NAME?</v>
      </c>
      <c r="V1597" s="2"/>
      <c r="X1597" s="2"/>
      <c r="AC1597" s="2"/>
      <c r="AD1597" s="2"/>
    </row>
    <row r="1598" spans="1:30">
      <c r="A1598" s="1" t="str">
        <f t="shared" si="413"/>
        <v>-rpo- : [ɹpə]</v>
      </c>
      <c r="B1598" s="1">
        <f t="shared" si="429"/>
        <v>1</v>
      </c>
      <c r="C1598" s="1">
        <f t="shared" si="429"/>
        <v>0</v>
      </c>
      <c r="D1598" s="1">
        <f t="shared" si="429"/>
        <v>0</v>
      </c>
      <c r="E1598" s="7">
        <v>2</v>
      </c>
      <c r="F1598" s="9" t="s">
        <v>817</v>
      </c>
      <c r="G1598" s="3" t="e">
        <f t="shared" si="414"/>
        <v>#NAME?</v>
      </c>
      <c r="H1598" s="4" t="str">
        <f t="shared" si="415"/>
        <v>ɹpə</v>
      </c>
      <c r="I1598" s="4" t="str">
        <f t="shared" si="416"/>
        <v>rpo</v>
      </c>
      <c r="J1598" s="10">
        <f t="shared" si="417"/>
        <v>3</v>
      </c>
      <c r="K1598" s="1">
        <f t="shared" si="418"/>
        <v>3</v>
      </c>
      <c r="L1598" s="10">
        <f t="shared" si="419"/>
        <v>3</v>
      </c>
      <c r="M1598" s="1" t="str">
        <f t="shared" si="420"/>
        <v>-rpo-</v>
      </c>
      <c r="N1598" s="1" t="str">
        <f t="shared" si="421"/>
        <v>[ɹpə]</v>
      </c>
      <c r="O1598" s="3" t="e" cm="1">
        <f t="array" ref="O1598">SUM(_xlfn._xlws.FILTER($G$2:$G$2454,_xlfn.MAP($M$2:$M$2454,_xlfn.LAMBDA(_xlpm.x,_xlpm.x=$M1598))))</f>
        <v>#NAME?</v>
      </c>
      <c r="P1598" s="4" t="e">
        <f t="shared" si="422"/>
        <v>#NAME?</v>
      </c>
      <c r="Q1598" s="6" t="e" cm="1">
        <f t="array" ref="Q1598">SUM(_xlfn._xlws.FILTER($G$2:$G$2454,_xlfn.MAP($N$2:$N$2454,_xlfn.LAMBDA(_xlpm.x,_xlpm.x=$N1598))))</f>
        <v>#NAME?</v>
      </c>
      <c r="R1598" s="4" t="e">
        <f t="shared" si="423"/>
        <v>#NAME?</v>
      </c>
      <c r="S1598" s="4" t="e">
        <f t="shared" si="424"/>
        <v>#NAME?</v>
      </c>
      <c r="T1598" s="4" t="e">
        <f t="shared" si="425"/>
        <v>#NAME?</v>
      </c>
      <c r="U1598" s="4" t="e">
        <f t="shared" si="426"/>
        <v>#NAME?</v>
      </c>
      <c r="V1598" s="2"/>
      <c r="X1598" s="2"/>
      <c r="AC1598" s="2"/>
      <c r="AD1598" s="2"/>
    </row>
    <row r="1599" spans="1:30">
      <c r="A1599" s="1" t="str">
        <f t="shared" si="413"/>
        <v>-rso- : [ɹsə]</v>
      </c>
      <c r="B1599" s="1">
        <f t="shared" si="429"/>
        <v>1</v>
      </c>
      <c r="C1599" s="1">
        <f t="shared" si="429"/>
        <v>0</v>
      </c>
      <c r="D1599" s="1">
        <f t="shared" si="429"/>
        <v>0</v>
      </c>
      <c r="E1599" s="7">
        <v>5</v>
      </c>
      <c r="F1599" s="9" t="s">
        <v>614</v>
      </c>
      <c r="G1599" s="3" t="e">
        <f t="shared" si="414"/>
        <v>#NAME?</v>
      </c>
      <c r="H1599" s="4" t="str">
        <f t="shared" si="415"/>
        <v>ɹsə</v>
      </c>
      <c r="I1599" s="4" t="str">
        <f t="shared" si="416"/>
        <v>rso</v>
      </c>
      <c r="J1599" s="10">
        <f t="shared" si="417"/>
        <v>3</v>
      </c>
      <c r="K1599" s="1">
        <f t="shared" si="418"/>
        <v>3</v>
      </c>
      <c r="L1599" s="10">
        <f t="shared" si="419"/>
        <v>3</v>
      </c>
      <c r="M1599" s="1" t="str">
        <f t="shared" si="420"/>
        <v>-rso-</v>
      </c>
      <c r="N1599" s="1" t="str">
        <f t="shared" si="421"/>
        <v>[ɹsə]</v>
      </c>
      <c r="O1599" s="3" t="e" cm="1">
        <f t="array" ref="O1599">SUM(_xlfn._xlws.FILTER($G$2:$G$2454,_xlfn.MAP($M$2:$M$2454,_xlfn.LAMBDA(_xlpm.x,_xlpm.x=$M1599))))</f>
        <v>#NAME?</v>
      </c>
      <c r="P1599" s="4" t="e">
        <f t="shared" si="422"/>
        <v>#NAME?</v>
      </c>
      <c r="Q1599" s="6" t="e" cm="1">
        <f t="array" ref="Q1599">SUM(_xlfn._xlws.FILTER($G$2:$G$2454,_xlfn.MAP($N$2:$N$2454,_xlfn.LAMBDA(_xlpm.x,_xlpm.x=$N1599))))</f>
        <v>#NAME?</v>
      </c>
      <c r="R1599" s="4" t="e">
        <f t="shared" si="423"/>
        <v>#NAME?</v>
      </c>
      <c r="S1599" s="4" t="e">
        <f t="shared" si="424"/>
        <v>#NAME?</v>
      </c>
      <c r="T1599" s="4" t="e">
        <f t="shared" si="425"/>
        <v>#NAME?</v>
      </c>
      <c r="U1599" s="4" t="e">
        <f t="shared" si="426"/>
        <v>#NAME?</v>
      </c>
      <c r="V1599" s="2"/>
      <c r="X1599" s="2"/>
      <c r="AC1599" s="2"/>
      <c r="AD1599" s="2"/>
    </row>
    <row r="1600" spans="1:30">
      <c r="A1600" s="1" t="str">
        <f t="shared" si="413"/>
        <v>-rtue- : [ɹtʃu]</v>
      </c>
      <c r="B1600" s="1">
        <f t="shared" si="429"/>
        <v>1</v>
      </c>
      <c r="C1600" s="1">
        <f t="shared" si="429"/>
        <v>0</v>
      </c>
      <c r="D1600" s="1">
        <f t="shared" si="429"/>
        <v>0</v>
      </c>
      <c r="E1600" s="7">
        <v>1</v>
      </c>
      <c r="F1600" s="9" t="s">
        <v>1014</v>
      </c>
      <c r="G1600" s="3" t="e">
        <f t="shared" si="414"/>
        <v>#NAME?</v>
      </c>
      <c r="H1600" s="4" t="str">
        <f t="shared" si="415"/>
        <v>ɹtʃu</v>
      </c>
      <c r="I1600" s="4" t="str">
        <f t="shared" si="416"/>
        <v>rtue</v>
      </c>
      <c r="J1600" s="10">
        <f t="shared" si="417"/>
        <v>4</v>
      </c>
      <c r="K1600" s="1">
        <f t="shared" si="418"/>
        <v>4</v>
      </c>
      <c r="L1600" s="10">
        <f t="shared" si="419"/>
        <v>4</v>
      </c>
      <c r="M1600" s="1" t="str">
        <f t="shared" si="420"/>
        <v>-rtue-</v>
      </c>
      <c r="N1600" s="1" t="str">
        <f t="shared" si="421"/>
        <v>[ɹtʃu]</v>
      </c>
      <c r="O1600" s="3" t="e" cm="1">
        <f t="array" ref="O1600">SUM(_xlfn._xlws.FILTER($G$2:$G$2454,_xlfn.MAP($M$2:$M$2454,_xlfn.LAMBDA(_xlpm.x,_xlpm.x=$M1600))))</f>
        <v>#NAME?</v>
      </c>
      <c r="P1600" s="4" t="e">
        <f t="shared" si="422"/>
        <v>#NAME?</v>
      </c>
      <c r="Q1600" s="6" t="e" cm="1">
        <f t="array" ref="Q1600">SUM(_xlfn._xlws.FILTER($G$2:$G$2454,_xlfn.MAP($N$2:$N$2454,_xlfn.LAMBDA(_xlpm.x,_xlpm.x=$N1600))))</f>
        <v>#NAME?</v>
      </c>
      <c r="R1600" s="4" t="e">
        <f t="shared" si="423"/>
        <v>#NAME?</v>
      </c>
      <c r="S1600" s="4" t="e">
        <f t="shared" si="424"/>
        <v>#NAME?</v>
      </c>
      <c r="T1600" s="4" t="e">
        <f t="shared" si="425"/>
        <v>#NAME?</v>
      </c>
      <c r="U1600" s="4" t="e">
        <f t="shared" si="426"/>
        <v>#NAME?</v>
      </c>
      <c r="V1600" s="2"/>
      <c r="X1600" s="2"/>
      <c r="AC1600" s="2"/>
      <c r="AD1600" s="2"/>
    </row>
    <row r="1601" spans="1:30">
      <c r="A1601" s="1" t="str">
        <f t="shared" si="413"/>
        <v>-rty- : [ɹtɪ]</v>
      </c>
      <c r="B1601" s="1">
        <f t="shared" si="429"/>
        <v>1</v>
      </c>
      <c r="C1601" s="1">
        <f t="shared" si="429"/>
        <v>0</v>
      </c>
      <c r="D1601" s="1">
        <f t="shared" si="429"/>
        <v>0</v>
      </c>
      <c r="E1601" s="7">
        <v>4</v>
      </c>
      <c r="F1601" s="9" t="s">
        <v>679</v>
      </c>
      <c r="G1601" s="3" t="e">
        <f t="shared" si="414"/>
        <v>#NAME?</v>
      </c>
      <c r="H1601" s="1" t="str">
        <f t="shared" si="415"/>
        <v>ɹtɪ</v>
      </c>
      <c r="I1601" s="1" t="str">
        <f t="shared" si="416"/>
        <v>rty</v>
      </c>
      <c r="J1601" s="10">
        <f t="shared" si="417"/>
        <v>3</v>
      </c>
      <c r="K1601" s="1">
        <f t="shared" si="418"/>
        <v>3</v>
      </c>
      <c r="L1601" s="10">
        <f t="shared" si="419"/>
        <v>3</v>
      </c>
      <c r="M1601" s="1" t="str">
        <f t="shared" si="420"/>
        <v>-rty-</v>
      </c>
      <c r="N1601" s="1" t="str">
        <f t="shared" si="421"/>
        <v>[ɹtɪ]</v>
      </c>
      <c r="O1601" s="3" t="e" cm="1">
        <f t="array" ref="O1601">SUM(_xlfn._xlws.FILTER($G$2:$G$2454,_xlfn.MAP($M$2:$M$2454,_xlfn.LAMBDA(_xlpm.x,_xlpm.x=$M1601))))</f>
        <v>#NAME?</v>
      </c>
      <c r="P1601" s="4" t="e">
        <f t="shared" si="422"/>
        <v>#NAME?</v>
      </c>
      <c r="Q1601" s="6" t="e" cm="1">
        <f t="array" ref="Q1601">SUM(_xlfn._xlws.FILTER($G$2:$G$2454,_xlfn.MAP($N$2:$N$2454,_xlfn.LAMBDA(_xlpm.x,_xlpm.x=$N1601))))</f>
        <v>#NAME?</v>
      </c>
      <c r="R1601" s="4" t="e">
        <f t="shared" si="423"/>
        <v>#NAME?</v>
      </c>
      <c r="S1601" s="4" t="e">
        <f t="shared" si="424"/>
        <v>#NAME?</v>
      </c>
      <c r="T1601" s="4" t="e">
        <f t="shared" si="425"/>
        <v>#NAME?</v>
      </c>
      <c r="U1601" s="4" t="e">
        <f t="shared" si="426"/>
        <v>#NAME?</v>
      </c>
      <c r="V1601" s="2"/>
      <c r="X1601" s="2"/>
      <c r="AC1601" s="2"/>
      <c r="AD1601" s="2"/>
    </row>
    <row r="1602" spans="1:30">
      <c r="A1602" s="1" t="str">
        <f t="shared" ref="A1602:A1665" si="430">_xlfn.LET(_xlpm.sep," : ",CONCATENATE(M1602,_xlpm.sep,N1602))</f>
        <v>-schlei- : [ʃlaɪ]</v>
      </c>
      <c r="B1602" s="1">
        <f t="shared" ref="B1602:D1621" si="431">_xlfn.LET(_xlpm.d,$F1602,_xlpm.k,_xlfn.CONCAT(LEFT(TRIM(B$1),1),"*"),COUNTIF(_xlpm.d,_xlpm.k))</f>
        <v>0</v>
      </c>
      <c r="C1602" s="1">
        <f t="shared" si="431"/>
        <v>0</v>
      </c>
      <c r="D1602" s="1">
        <f t="shared" si="431"/>
        <v>0</v>
      </c>
      <c r="E1602" s="7">
        <v>1</v>
      </c>
      <c r="F1602" s="9" t="s">
        <v>2353</v>
      </c>
      <c r="G1602" s="3" t="e">
        <f t="shared" ref="G1602:G1665" si="432">E1602/freq.sum.r6e</f>
        <v>#NAME?</v>
      </c>
      <c r="H1602" s="4" t="str">
        <f t="shared" ref="H1602:H1665" si="433">_xlfn.LET(_xlpm.sep,":",_xlpm.w,$F1602,LEFT(_xlpm.w,FIND(_xlpm.sep,_xlpm.w)-1))</f>
        <v>ʃlaɪ</v>
      </c>
      <c r="I1602" s="4" t="str">
        <f t="shared" ref="I1602:I1665" si="434">_xlfn.LET(_xlpm.sep,":",_xlpm.w,$F1602,RIGHT(_xlpm.w,LEN(_xlpm.w)-FIND(_xlpm.sep,_xlpm.w)))</f>
        <v>schlei</v>
      </c>
      <c r="J1602" s="10">
        <f t="shared" ref="J1602:J1665" si="435">_xlfn.LET(_xlpm.w,H1602,LEN(_xlpm.w))</f>
        <v>4</v>
      </c>
      <c r="K1602" s="1">
        <f t="shared" ref="K1602:K1665" si="436">_xlfn.LET(_xlpm.w,I1602,LEN(_xlpm.w))</f>
        <v>6</v>
      </c>
      <c r="L1602" s="10">
        <f t="shared" ref="L1602:L1665" si="437">_xlfn.LET(_xlpm.a,J1602,_xlpm.b,K1602,MAX(_xlpm.a,_xlpm.b))</f>
        <v>6</v>
      </c>
      <c r="M1602" s="1" t="str">
        <f t="shared" ref="M1602:M1665" si="438">_xlfn.LET(_xlpm.sep,":",_xlpm.w,$F1602,_xlfn.CONCAT("-",RIGHT(_xlpm.w,LEN(_xlpm.w)-FIND(_xlpm.sep,_xlpm.w)),"-"))</f>
        <v>-schlei-</v>
      </c>
      <c r="N1602" s="1" t="str">
        <f t="shared" ref="N1602:N1665" si="439">_xlfn.LET(_xlpm.sep,":",_xlpm.w,$F1602,_xlfn.CONCAT("[",LEFT(_xlpm.w,FIND(_xlpm.sep,_xlpm.w)-1),"]"))</f>
        <v>[ʃlaɪ]</v>
      </c>
      <c r="O1602" s="3" t="e" cm="1">
        <f t="array" ref="O1602">SUM(_xlfn._xlws.FILTER($G$2:$G$2454,_xlfn.MAP($M$2:$M$2454,_xlfn.LAMBDA(_xlpm.x,_xlpm.x=$M1602))))</f>
        <v>#NAME?</v>
      </c>
      <c r="P1602" s="4" t="e">
        <f t="shared" ref="P1602:P1665" si="440">$G1602/O1602</f>
        <v>#NAME?</v>
      </c>
      <c r="Q1602" s="6" t="e" cm="1">
        <f t="array" ref="Q1602">SUM(_xlfn._xlws.FILTER($G$2:$G$2454,_xlfn.MAP($N$2:$N$2454,_xlfn.LAMBDA(_xlpm.x,_xlpm.x=$N1602))))</f>
        <v>#NAME?</v>
      </c>
      <c r="R1602" s="4" t="e">
        <f t="shared" ref="R1602:R1665" si="441">$G1602/Q1602</f>
        <v>#NAME?</v>
      </c>
      <c r="S1602" s="4" t="e">
        <f t="shared" ref="S1602:S1665" si="442">_xlfn.LET(_xlpm.freq,E1602,_xlpm.size,L1602+1,_xlpm.F,T1602,LOG(1+_xlpm.freq)*LOG(1+_xlpm.size)*_xlpm.F)</f>
        <v>#NAME?</v>
      </c>
      <c r="T1602" s="4" t="e">
        <f t="shared" ref="T1602:T1665" si="443">_xlfn.LET(_xlpm.a,R1602,_xlpm.b,P1602,2*_xlpm.a*_xlpm.b/(_xlpm.a+_xlpm.b))</f>
        <v>#NAME?</v>
      </c>
      <c r="U1602" s="4" t="e">
        <f t="shared" ref="U1602:U1665" si="444">_xlfn.LET(_xlpm.p,P1602,_xlpm.q,R1602,LOG(_xlpm.p/_xlpm.q))</f>
        <v>#NAME?</v>
      </c>
      <c r="V1602" s="2"/>
      <c r="X1602" s="2"/>
      <c r="AC1602" s="2"/>
      <c r="AD1602" s="2"/>
    </row>
    <row r="1603" spans="1:30">
      <c r="A1603" s="1" t="str">
        <f t="shared" si="430"/>
        <v>-scle- : [sl]</v>
      </c>
      <c r="B1603" s="1">
        <f t="shared" si="431"/>
        <v>0</v>
      </c>
      <c r="C1603" s="1">
        <f t="shared" si="431"/>
        <v>0</v>
      </c>
      <c r="D1603" s="1">
        <f t="shared" si="431"/>
        <v>0</v>
      </c>
      <c r="E1603" s="7">
        <v>1</v>
      </c>
      <c r="F1603" s="9" t="s">
        <v>255</v>
      </c>
      <c r="G1603" s="3" t="e">
        <f t="shared" si="432"/>
        <v>#NAME?</v>
      </c>
      <c r="H1603" s="4" t="str">
        <f t="shared" si="433"/>
        <v>sl</v>
      </c>
      <c r="I1603" s="4" t="str">
        <f t="shared" si="434"/>
        <v>scle</v>
      </c>
      <c r="J1603" s="10">
        <f t="shared" si="435"/>
        <v>2</v>
      </c>
      <c r="K1603" s="1">
        <f t="shared" si="436"/>
        <v>4</v>
      </c>
      <c r="L1603" s="10">
        <f t="shared" si="437"/>
        <v>4</v>
      </c>
      <c r="M1603" s="1" t="str">
        <f t="shared" si="438"/>
        <v>-scle-</v>
      </c>
      <c r="N1603" s="1" t="str">
        <f t="shared" si="439"/>
        <v>[sl]</v>
      </c>
      <c r="O1603" s="3" t="e" cm="1">
        <f t="array" ref="O1603">SUM(_xlfn._xlws.FILTER($G$2:$G$2454,_xlfn.MAP($M$2:$M$2454,_xlfn.LAMBDA(_xlpm.x,_xlpm.x=$M1603))))</f>
        <v>#NAME?</v>
      </c>
      <c r="P1603" s="4" t="e">
        <f t="shared" si="440"/>
        <v>#NAME?</v>
      </c>
      <c r="Q1603" s="6" t="e" cm="1">
        <f t="array" ref="Q1603">SUM(_xlfn._xlws.FILTER($G$2:$G$2454,_xlfn.MAP($N$2:$N$2454,_xlfn.LAMBDA(_xlpm.x,_xlpm.x=$N1603))))</f>
        <v>#NAME?</v>
      </c>
      <c r="R1603" s="4" t="e">
        <f t="shared" si="441"/>
        <v>#NAME?</v>
      </c>
      <c r="S1603" s="4" t="e">
        <f t="shared" si="442"/>
        <v>#NAME?</v>
      </c>
      <c r="T1603" s="4" t="e">
        <f t="shared" si="443"/>
        <v>#NAME?</v>
      </c>
      <c r="U1603" s="4" t="e">
        <f t="shared" si="444"/>
        <v>#NAME?</v>
      </c>
      <c r="V1603" s="2"/>
      <c r="X1603" s="2"/>
      <c r="AC1603" s="2"/>
      <c r="AD1603" s="2"/>
    </row>
    <row r="1604" spans="1:30">
      <c r="A1604" s="1" t="str">
        <f t="shared" si="430"/>
        <v>-shli- : [ʃlaɪ]</v>
      </c>
      <c r="B1604" s="1">
        <f t="shared" si="431"/>
        <v>0</v>
      </c>
      <c r="C1604" s="1">
        <f t="shared" si="431"/>
        <v>0</v>
      </c>
      <c r="D1604" s="1">
        <f t="shared" si="431"/>
        <v>0</v>
      </c>
      <c r="E1604" s="7">
        <v>1</v>
      </c>
      <c r="F1604" s="9" t="s">
        <v>2354</v>
      </c>
      <c r="G1604" s="3" t="e">
        <f t="shared" si="432"/>
        <v>#NAME?</v>
      </c>
      <c r="H1604" s="4" t="str">
        <f t="shared" si="433"/>
        <v>ʃlaɪ</v>
      </c>
      <c r="I1604" s="4" t="str">
        <f t="shared" si="434"/>
        <v>shli</v>
      </c>
      <c r="J1604" s="10">
        <f t="shared" si="435"/>
        <v>4</v>
      </c>
      <c r="K1604" s="1">
        <f t="shared" si="436"/>
        <v>4</v>
      </c>
      <c r="L1604" s="10">
        <f t="shared" si="437"/>
        <v>4</v>
      </c>
      <c r="M1604" s="1" t="str">
        <f t="shared" si="438"/>
        <v>-shli-</v>
      </c>
      <c r="N1604" s="1" t="str">
        <f t="shared" si="439"/>
        <v>[ʃlaɪ]</v>
      </c>
      <c r="O1604" s="3" t="e" cm="1">
        <f t="array" ref="O1604">SUM(_xlfn._xlws.FILTER($G$2:$G$2454,_xlfn.MAP($M$2:$M$2454,_xlfn.LAMBDA(_xlpm.x,_xlpm.x=$M1604))))</f>
        <v>#NAME?</v>
      </c>
      <c r="P1604" s="4" t="e">
        <f t="shared" si="440"/>
        <v>#NAME?</v>
      </c>
      <c r="Q1604" s="6" t="e" cm="1">
        <f t="array" ref="Q1604">SUM(_xlfn._xlws.FILTER($G$2:$G$2454,_xlfn.MAP($N$2:$N$2454,_xlfn.LAMBDA(_xlpm.x,_xlpm.x=$N1604))))</f>
        <v>#NAME?</v>
      </c>
      <c r="R1604" s="4" t="e">
        <f t="shared" si="441"/>
        <v>#NAME?</v>
      </c>
      <c r="S1604" s="4" t="e">
        <f t="shared" si="442"/>
        <v>#NAME?</v>
      </c>
      <c r="T1604" s="4" t="e">
        <f t="shared" si="443"/>
        <v>#NAME?</v>
      </c>
      <c r="U1604" s="4" t="e">
        <f t="shared" si="444"/>
        <v>#NAME?</v>
      </c>
      <c r="V1604" s="2"/>
      <c r="X1604" s="2"/>
      <c r="AC1604" s="2"/>
      <c r="AD1604" s="2"/>
    </row>
    <row r="1605" spans="1:30">
      <c r="A1605" s="1" t="str">
        <f t="shared" si="430"/>
        <v>-shna- : [ʃnə]</v>
      </c>
      <c r="B1605" s="1">
        <f t="shared" si="431"/>
        <v>0</v>
      </c>
      <c r="C1605" s="1">
        <f t="shared" si="431"/>
        <v>0</v>
      </c>
      <c r="D1605" s="1">
        <f t="shared" si="431"/>
        <v>0</v>
      </c>
      <c r="E1605" s="7">
        <v>1</v>
      </c>
      <c r="F1605" s="9" t="s">
        <v>2365</v>
      </c>
      <c r="G1605" s="3" t="e">
        <f t="shared" si="432"/>
        <v>#NAME?</v>
      </c>
      <c r="H1605" s="4" t="str">
        <f t="shared" si="433"/>
        <v>ʃnə</v>
      </c>
      <c r="I1605" s="4" t="str">
        <f t="shared" si="434"/>
        <v>shna</v>
      </c>
      <c r="J1605" s="10">
        <f t="shared" si="435"/>
        <v>3</v>
      </c>
      <c r="K1605" s="1">
        <f t="shared" si="436"/>
        <v>4</v>
      </c>
      <c r="L1605" s="10">
        <f t="shared" si="437"/>
        <v>4</v>
      </c>
      <c r="M1605" s="1" t="str">
        <f t="shared" si="438"/>
        <v>-shna-</v>
      </c>
      <c r="N1605" s="1" t="str">
        <f t="shared" si="439"/>
        <v>[ʃnə]</v>
      </c>
      <c r="O1605" s="3" t="e" cm="1">
        <f t="array" ref="O1605">SUM(_xlfn._xlws.FILTER($G$2:$G$2454,_xlfn.MAP($M$2:$M$2454,_xlfn.LAMBDA(_xlpm.x,_xlpm.x=$M1605))))</f>
        <v>#NAME?</v>
      </c>
      <c r="P1605" s="4" t="e">
        <f t="shared" si="440"/>
        <v>#NAME?</v>
      </c>
      <c r="Q1605" s="6" t="e" cm="1">
        <f t="array" ref="Q1605">SUM(_xlfn._xlws.FILTER($G$2:$G$2454,_xlfn.MAP($N$2:$N$2454,_xlfn.LAMBDA(_xlpm.x,_xlpm.x=$N1605))))</f>
        <v>#NAME?</v>
      </c>
      <c r="R1605" s="4" t="e">
        <f t="shared" si="441"/>
        <v>#NAME?</v>
      </c>
      <c r="S1605" s="4" t="e">
        <f t="shared" si="442"/>
        <v>#NAME?</v>
      </c>
      <c r="T1605" s="4" t="e">
        <f t="shared" si="443"/>
        <v>#NAME?</v>
      </c>
      <c r="U1605" s="4" t="e">
        <f t="shared" si="444"/>
        <v>#NAME?</v>
      </c>
      <c r="V1605" s="2"/>
      <c r="X1605" s="2"/>
      <c r="AC1605" s="2"/>
      <c r="AD1605" s="2"/>
    </row>
    <row r="1606" spans="1:30">
      <c r="A1606" s="1" t="str">
        <f t="shared" si="430"/>
        <v>-smea- : [smɪ]</v>
      </c>
      <c r="B1606" s="1">
        <f t="shared" si="431"/>
        <v>0</v>
      </c>
      <c r="C1606" s="1">
        <f t="shared" si="431"/>
        <v>0</v>
      </c>
      <c r="D1606" s="1">
        <f t="shared" si="431"/>
        <v>0</v>
      </c>
      <c r="E1606" s="7">
        <v>1</v>
      </c>
      <c r="F1606" s="9" t="s">
        <v>2219</v>
      </c>
      <c r="G1606" s="3" t="e">
        <f t="shared" si="432"/>
        <v>#NAME?</v>
      </c>
      <c r="H1606" s="4" t="str">
        <f t="shared" si="433"/>
        <v>smɪ</v>
      </c>
      <c r="I1606" s="4" t="str">
        <f t="shared" si="434"/>
        <v>smea</v>
      </c>
      <c r="J1606" s="10">
        <f t="shared" si="435"/>
        <v>3</v>
      </c>
      <c r="K1606" s="1">
        <f t="shared" si="436"/>
        <v>4</v>
      </c>
      <c r="L1606" s="10">
        <f t="shared" si="437"/>
        <v>4</v>
      </c>
      <c r="M1606" s="1" t="str">
        <f t="shared" si="438"/>
        <v>-smea-</v>
      </c>
      <c r="N1606" s="1" t="str">
        <f t="shared" si="439"/>
        <v>[smɪ]</v>
      </c>
      <c r="O1606" s="3" t="e" cm="1">
        <f t="array" ref="O1606">SUM(_xlfn._xlws.FILTER($G$2:$G$2454,_xlfn.MAP($M$2:$M$2454,_xlfn.LAMBDA(_xlpm.x,_xlpm.x=$M1606))))</f>
        <v>#NAME?</v>
      </c>
      <c r="P1606" s="4" t="e">
        <f t="shared" si="440"/>
        <v>#NAME?</v>
      </c>
      <c r="Q1606" s="6" t="e" cm="1">
        <f t="array" ref="Q1606">SUM(_xlfn._xlws.FILTER($G$2:$G$2454,_xlfn.MAP($N$2:$N$2454,_xlfn.LAMBDA(_xlpm.x,_xlpm.x=$N1606))))</f>
        <v>#NAME?</v>
      </c>
      <c r="R1606" s="4" t="e">
        <f t="shared" si="441"/>
        <v>#NAME?</v>
      </c>
      <c r="S1606" s="4" t="e">
        <f t="shared" si="442"/>
        <v>#NAME?</v>
      </c>
      <c r="T1606" s="4" t="e">
        <f t="shared" si="443"/>
        <v>#NAME?</v>
      </c>
      <c r="U1606" s="4" t="e">
        <f t="shared" si="444"/>
        <v>#NAME?</v>
      </c>
      <c r="V1606" s="2"/>
      <c r="X1606" s="2"/>
      <c r="AC1606" s="2"/>
      <c r="AD1606" s="2"/>
    </row>
    <row r="1607" spans="1:30">
      <c r="A1607" s="1" t="str">
        <f t="shared" si="430"/>
        <v>-spau- : [spɔ]</v>
      </c>
      <c r="B1607" s="1">
        <f t="shared" si="431"/>
        <v>0</v>
      </c>
      <c r="C1607" s="1">
        <f t="shared" si="431"/>
        <v>0</v>
      </c>
      <c r="D1607" s="1">
        <f t="shared" si="431"/>
        <v>0</v>
      </c>
      <c r="E1607" s="7">
        <v>1</v>
      </c>
      <c r="F1607" s="9" t="s">
        <v>2227</v>
      </c>
      <c r="G1607" s="3" t="e">
        <f t="shared" si="432"/>
        <v>#NAME?</v>
      </c>
      <c r="H1607" s="4" t="str">
        <f t="shared" si="433"/>
        <v>spɔ</v>
      </c>
      <c r="I1607" s="4" t="str">
        <f t="shared" si="434"/>
        <v>spau</v>
      </c>
      <c r="J1607" s="10">
        <f t="shared" si="435"/>
        <v>3</v>
      </c>
      <c r="K1607" s="1">
        <f t="shared" si="436"/>
        <v>4</v>
      </c>
      <c r="L1607" s="10">
        <f t="shared" si="437"/>
        <v>4</v>
      </c>
      <c r="M1607" s="1" t="str">
        <f t="shared" si="438"/>
        <v>-spau-</v>
      </c>
      <c r="N1607" s="1" t="str">
        <f t="shared" si="439"/>
        <v>[spɔ]</v>
      </c>
      <c r="O1607" s="3" t="e" cm="1">
        <f t="array" ref="O1607">SUM(_xlfn._xlws.FILTER($G$2:$G$2454,_xlfn.MAP($M$2:$M$2454,_xlfn.LAMBDA(_xlpm.x,_xlpm.x=$M1607))))</f>
        <v>#NAME?</v>
      </c>
      <c r="P1607" s="4" t="e">
        <f t="shared" si="440"/>
        <v>#NAME?</v>
      </c>
      <c r="Q1607" s="6" t="e" cm="1">
        <f t="array" ref="Q1607">SUM(_xlfn._xlws.FILTER($G$2:$G$2454,_xlfn.MAP($N$2:$N$2454,_xlfn.LAMBDA(_xlpm.x,_xlpm.x=$N1607))))</f>
        <v>#NAME?</v>
      </c>
      <c r="R1607" s="4" t="e">
        <f t="shared" si="441"/>
        <v>#NAME?</v>
      </c>
      <c r="S1607" s="4" t="e">
        <f t="shared" si="442"/>
        <v>#NAME?</v>
      </c>
      <c r="T1607" s="4" t="e">
        <f t="shared" si="443"/>
        <v>#NAME?</v>
      </c>
      <c r="U1607" s="4" t="e">
        <f t="shared" si="444"/>
        <v>#NAME?</v>
      </c>
      <c r="V1607" s="2"/>
      <c r="X1607" s="2"/>
      <c r="AC1607" s="2"/>
      <c r="AD1607" s="2"/>
    </row>
    <row r="1608" spans="1:30">
      <c r="A1608" s="1" t="str">
        <f t="shared" si="430"/>
        <v>-spea- : [spɪ]</v>
      </c>
      <c r="B1608" s="1">
        <f t="shared" si="431"/>
        <v>0</v>
      </c>
      <c r="C1608" s="1">
        <f t="shared" si="431"/>
        <v>0</v>
      </c>
      <c r="D1608" s="1">
        <f t="shared" si="431"/>
        <v>0</v>
      </c>
      <c r="E1608" s="7">
        <v>1</v>
      </c>
      <c r="F1608" s="9" t="s">
        <v>1524</v>
      </c>
      <c r="G1608" s="3" t="e">
        <f t="shared" si="432"/>
        <v>#NAME?</v>
      </c>
      <c r="H1608" s="4" t="str">
        <f t="shared" si="433"/>
        <v>spɪ</v>
      </c>
      <c r="I1608" s="4" t="str">
        <f t="shared" si="434"/>
        <v>spea</v>
      </c>
      <c r="J1608" s="10">
        <f t="shared" si="435"/>
        <v>3</v>
      </c>
      <c r="K1608" s="1">
        <f t="shared" si="436"/>
        <v>4</v>
      </c>
      <c r="L1608" s="10">
        <f t="shared" si="437"/>
        <v>4</v>
      </c>
      <c r="M1608" s="1" t="str">
        <f t="shared" si="438"/>
        <v>-spea-</v>
      </c>
      <c r="N1608" s="1" t="str">
        <f t="shared" si="439"/>
        <v>[spɪ]</v>
      </c>
      <c r="O1608" s="3" t="e" cm="1">
        <f t="array" ref="O1608">SUM(_xlfn._xlws.FILTER($G$2:$G$2454,_xlfn.MAP($M$2:$M$2454,_xlfn.LAMBDA(_xlpm.x,_xlpm.x=$M1608))))</f>
        <v>#NAME?</v>
      </c>
      <c r="P1608" s="4" t="e">
        <f t="shared" si="440"/>
        <v>#NAME?</v>
      </c>
      <c r="Q1608" s="6" t="e" cm="1">
        <f t="array" ref="Q1608">SUM(_xlfn._xlws.FILTER($G$2:$G$2454,_xlfn.MAP($N$2:$N$2454,_xlfn.LAMBDA(_xlpm.x,_xlpm.x=$N1608))))</f>
        <v>#NAME?</v>
      </c>
      <c r="R1608" s="4" t="e">
        <f t="shared" si="441"/>
        <v>#NAME?</v>
      </c>
      <c r="S1608" s="4" t="e">
        <f t="shared" si="442"/>
        <v>#NAME?</v>
      </c>
      <c r="T1608" s="4" t="e">
        <f t="shared" si="443"/>
        <v>#NAME?</v>
      </c>
      <c r="U1608" s="4" t="e">
        <f t="shared" si="444"/>
        <v>#NAME?</v>
      </c>
      <c r="V1608" s="2"/>
      <c r="X1608" s="2"/>
      <c r="AC1608" s="2"/>
      <c r="AD1608" s="2"/>
    </row>
    <row r="1609" spans="1:30">
      <c r="A1609" s="1" t="str">
        <f t="shared" si="430"/>
        <v>-ssfu- : [sfə]</v>
      </c>
      <c r="B1609" s="1">
        <f t="shared" si="431"/>
        <v>0</v>
      </c>
      <c r="C1609" s="1">
        <f t="shared" si="431"/>
        <v>0</v>
      </c>
      <c r="D1609" s="1">
        <f t="shared" si="431"/>
        <v>0</v>
      </c>
      <c r="E1609" s="7">
        <v>1</v>
      </c>
      <c r="F1609" s="9" t="s">
        <v>1019</v>
      </c>
      <c r="G1609" s="3" t="e">
        <f t="shared" si="432"/>
        <v>#NAME?</v>
      </c>
      <c r="H1609" s="4" t="str">
        <f t="shared" si="433"/>
        <v>sfə</v>
      </c>
      <c r="I1609" s="4" t="str">
        <f t="shared" si="434"/>
        <v>ssfu</v>
      </c>
      <c r="J1609" s="10">
        <f t="shared" si="435"/>
        <v>3</v>
      </c>
      <c r="K1609" s="1">
        <f t="shared" si="436"/>
        <v>4</v>
      </c>
      <c r="L1609" s="10">
        <f t="shared" si="437"/>
        <v>4</v>
      </c>
      <c r="M1609" s="1" t="str">
        <f t="shared" si="438"/>
        <v>-ssfu-</v>
      </c>
      <c r="N1609" s="1" t="str">
        <f t="shared" si="439"/>
        <v>[sfə]</v>
      </c>
      <c r="O1609" s="3" t="e" cm="1">
        <f t="array" ref="O1609">SUM(_xlfn._xlws.FILTER($G$2:$G$2454,_xlfn.MAP($M$2:$M$2454,_xlfn.LAMBDA(_xlpm.x,_xlpm.x=$M1609))))</f>
        <v>#NAME?</v>
      </c>
      <c r="P1609" s="4" t="e">
        <f t="shared" si="440"/>
        <v>#NAME?</v>
      </c>
      <c r="Q1609" s="6" t="e" cm="1">
        <f t="array" ref="Q1609">SUM(_xlfn._xlws.FILTER($G$2:$G$2454,_xlfn.MAP($N$2:$N$2454,_xlfn.LAMBDA(_xlpm.x,_xlpm.x=$N1609))))</f>
        <v>#NAME?</v>
      </c>
      <c r="R1609" s="4" t="e">
        <f t="shared" si="441"/>
        <v>#NAME?</v>
      </c>
      <c r="S1609" s="4" t="e">
        <f t="shared" si="442"/>
        <v>#NAME?</v>
      </c>
      <c r="T1609" s="4" t="e">
        <f t="shared" si="443"/>
        <v>#NAME?</v>
      </c>
      <c r="U1609" s="4" t="e">
        <f t="shared" si="444"/>
        <v>#NAME?</v>
      </c>
      <c r="V1609" s="2"/>
      <c r="X1609" s="2"/>
      <c r="AC1609" s="2"/>
      <c r="AD1609" s="2"/>
    </row>
    <row r="1610" spans="1:30">
      <c r="A1610" s="1" t="str">
        <f t="shared" si="430"/>
        <v>-ssue- : [ʃu]</v>
      </c>
      <c r="B1610" s="1">
        <f t="shared" si="431"/>
        <v>0</v>
      </c>
      <c r="C1610" s="1">
        <f t="shared" si="431"/>
        <v>0</v>
      </c>
      <c r="D1610" s="1">
        <f t="shared" si="431"/>
        <v>0</v>
      </c>
      <c r="E1610" s="7">
        <v>2</v>
      </c>
      <c r="F1610" s="9" t="s">
        <v>712</v>
      </c>
      <c r="G1610" s="3" t="e">
        <f t="shared" si="432"/>
        <v>#NAME?</v>
      </c>
      <c r="H1610" s="4" t="str">
        <f t="shared" si="433"/>
        <v>ʃu</v>
      </c>
      <c r="I1610" s="4" t="str">
        <f t="shared" si="434"/>
        <v>ssue</v>
      </c>
      <c r="J1610" s="10">
        <f t="shared" si="435"/>
        <v>2</v>
      </c>
      <c r="K1610" s="1">
        <f t="shared" si="436"/>
        <v>4</v>
      </c>
      <c r="L1610" s="10">
        <f t="shared" si="437"/>
        <v>4</v>
      </c>
      <c r="M1610" s="1" t="str">
        <f t="shared" si="438"/>
        <v>-ssue-</v>
      </c>
      <c r="N1610" s="1" t="str">
        <f t="shared" si="439"/>
        <v>[ʃu]</v>
      </c>
      <c r="O1610" s="3" t="e" cm="1">
        <f t="array" ref="O1610">SUM(_xlfn._xlws.FILTER($G$2:$G$2454,_xlfn.MAP($M$2:$M$2454,_xlfn.LAMBDA(_xlpm.x,_xlpm.x=$M1610))))</f>
        <v>#NAME?</v>
      </c>
      <c r="P1610" s="4" t="e">
        <f t="shared" si="440"/>
        <v>#NAME?</v>
      </c>
      <c r="Q1610" s="6" t="e" cm="1">
        <f t="array" ref="Q1610">SUM(_xlfn._xlws.FILTER($G$2:$G$2454,_xlfn.MAP($N$2:$N$2454,_xlfn.LAMBDA(_xlpm.x,_xlpm.x=$N1610))))</f>
        <v>#NAME?</v>
      </c>
      <c r="R1610" s="4" t="e">
        <f t="shared" si="441"/>
        <v>#NAME?</v>
      </c>
      <c r="S1610" s="4" t="e">
        <f t="shared" si="442"/>
        <v>#NAME?</v>
      </c>
      <c r="T1610" s="4" t="e">
        <f t="shared" si="443"/>
        <v>#NAME?</v>
      </c>
      <c r="U1610" s="4" t="e">
        <f t="shared" si="444"/>
        <v>#NAME?</v>
      </c>
      <c r="V1610" s="2"/>
      <c r="X1610" s="2"/>
      <c r="AC1610" s="2"/>
      <c r="AD1610" s="2"/>
    </row>
    <row r="1611" spans="1:30">
      <c r="A1611" s="1" t="str">
        <f t="shared" si="430"/>
        <v>-stea- : [sti]</v>
      </c>
      <c r="B1611" s="1">
        <f t="shared" si="431"/>
        <v>0</v>
      </c>
      <c r="C1611" s="1">
        <f t="shared" si="431"/>
        <v>0</v>
      </c>
      <c r="D1611" s="1">
        <f t="shared" si="431"/>
        <v>0</v>
      </c>
      <c r="E1611" s="7">
        <v>2</v>
      </c>
      <c r="F1611" s="9" t="s">
        <v>272</v>
      </c>
      <c r="G1611" s="3" t="e">
        <f t="shared" si="432"/>
        <v>#NAME?</v>
      </c>
      <c r="H1611" s="1" t="str">
        <f t="shared" si="433"/>
        <v>sti</v>
      </c>
      <c r="I1611" s="1" t="str">
        <f t="shared" si="434"/>
        <v>stea</v>
      </c>
      <c r="J1611" s="10">
        <f t="shared" si="435"/>
        <v>3</v>
      </c>
      <c r="K1611" s="1">
        <f t="shared" si="436"/>
        <v>4</v>
      </c>
      <c r="L1611" s="10">
        <f t="shared" si="437"/>
        <v>4</v>
      </c>
      <c r="M1611" s="1" t="str">
        <f t="shared" si="438"/>
        <v>-stea-</v>
      </c>
      <c r="N1611" s="1" t="str">
        <f t="shared" si="439"/>
        <v>[sti]</v>
      </c>
      <c r="O1611" s="3" t="e" cm="1">
        <f t="array" ref="O1611">SUM(_xlfn._xlws.FILTER($G$2:$G$2454,_xlfn.MAP($M$2:$M$2454,_xlfn.LAMBDA(_xlpm.x,_xlpm.x=$M1611))))</f>
        <v>#NAME?</v>
      </c>
      <c r="P1611" s="4" t="e">
        <f t="shared" si="440"/>
        <v>#NAME?</v>
      </c>
      <c r="Q1611" s="6" t="e" cm="1">
        <f t="array" ref="Q1611">SUM(_xlfn._xlws.FILTER($G$2:$G$2454,_xlfn.MAP($N$2:$N$2454,_xlfn.LAMBDA(_xlpm.x,_xlpm.x=$N1611))))</f>
        <v>#NAME?</v>
      </c>
      <c r="R1611" s="4" t="e">
        <f t="shared" si="441"/>
        <v>#NAME?</v>
      </c>
      <c r="S1611" s="4" t="e">
        <f t="shared" si="442"/>
        <v>#NAME?</v>
      </c>
      <c r="T1611" s="4" t="e">
        <f t="shared" si="443"/>
        <v>#NAME?</v>
      </c>
      <c r="U1611" s="4" t="e">
        <f t="shared" si="444"/>
        <v>#NAME?</v>
      </c>
      <c r="V1611" s="2"/>
      <c r="X1611" s="2"/>
      <c r="AC1611" s="2"/>
      <c r="AD1611" s="2"/>
    </row>
    <row r="1612" spans="1:30">
      <c r="A1612" s="1" t="str">
        <f t="shared" si="430"/>
        <v>-stle- : [sl]</v>
      </c>
      <c r="B1612" s="1">
        <f t="shared" si="431"/>
        <v>0</v>
      </c>
      <c r="C1612" s="1">
        <f t="shared" si="431"/>
        <v>0</v>
      </c>
      <c r="D1612" s="1">
        <f t="shared" si="431"/>
        <v>0</v>
      </c>
      <c r="E1612" s="7">
        <v>2</v>
      </c>
      <c r="F1612" s="9" t="s">
        <v>257</v>
      </c>
      <c r="G1612" s="3" t="e">
        <f t="shared" si="432"/>
        <v>#NAME?</v>
      </c>
      <c r="H1612" s="4" t="str">
        <f t="shared" si="433"/>
        <v>sl</v>
      </c>
      <c r="I1612" s="4" t="str">
        <f t="shared" si="434"/>
        <v>stle</v>
      </c>
      <c r="J1612" s="10">
        <f t="shared" si="435"/>
        <v>2</v>
      </c>
      <c r="K1612" s="1">
        <f t="shared" si="436"/>
        <v>4</v>
      </c>
      <c r="L1612" s="10">
        <f t="shared" si="437"/>
        <v>4</v>
      </c>
      <c r="M1612" s="1" t="str">
        <f t="shared" si="438"/>
        <v>-stle-</v>
      </c>
      <c r="N1612" s="1" t="str">
        <f t="shared" si="439"/>
        <v>[sl]</v>
      </c>
      <c r="O1612" s="3" t="e" cm="1">
        <f t="array" ref="O1612">SUM(_xlfn._xlws.FILTER($G$2:$G$2454,_xlfn.MAP($M$2:$M$2454,_xlfn.LAMBDA(_xlpm.x,_xlpm.x=$M1612))))</f>
        <v>#NAME?</v>
      </c>
      <c r="P1612" s="4" t="e">
        <f t="shared" si="440"/>
        <v>#NAME?</v>
      </c>
      <c r="Q1612" s="6" t="e" cm="1">
        <f t="array" ref="Q1612">SUM(_xlfn._xlws.FILTER($G$2:$G$2454,_xlfn.MAP($N$2:$N$2454,_xlfn.LAMBDA(_xlpm.x,_xlpm.x=$N1612))))</f>
        <v>#NAME?</v>
      </c>
      <c r="R1612" s="4" t="e">
        <f t="shared" si="441"/>
        <v>#NAME?</v>
      </c>
      <c r="S1612" s="4" t="e">
        <f t="shared" si="442"/>
        <v>#NAME?</v>
      </c>
      <c r="T1612" s="4" t="e">
        <f t="shared" si="443"/>
        <v>#NAME?</v>
      </c>
      <c r="U1612" s="4" t="e">
        <f t="shared" si="444"/>
        <v>#NAME?</v>
      </c>
      <c r="V1612" s="2"/>
      <c r="X1612" s="2"/>
      <c r="AC1612" s="2"/>
      <c r="AD1612" s="2"/>
    </row>
    <row r="1613" spans="1:30">
      <c r="A1613" s="1" t="str">
        <f t="shared" si="430"/>
        <v>-strai- : [stɹeɪ]</v>
      </c>
      <c r="B1613" s="1">
        <f t="shared" si="431"/>
        <v>0</v>
      </c>
      <c r="C1613" s="1">
        <f t="shared" si="431"/>
        <v>0</v>
      </c>
      <c r="D1613" s="1">
        <f t="shared" si="431"/>
        <v>0</v>
      </c>
      <c r="E1613" s="7">
        <v>3</v>
      </c>
      <c r="F1613" s="9" t="s">
        <v>1334</v>
      </c>
      <c r="G1613" s="3" t="e">
        <f t="shared" si="432"/>
        <v>#NAME?</v>
      </c>
      <c r="H1613" s="4" t="str">
        <f t="shared" si="433"/>
        <v>stɹeɪ</v>
      </c>
      <c r="I1613" s="4" t="str">
        <f t="shared" si="434"/>
        <v>strai</v>
      </c>
      <c r="J1613" s="10">
        <f t="shared" si="435"/>
        <v>5</v>
      </c>
      <c r="K1613" s="1">
        <f t="shared" si="436"/>
        <v>5</v>
      </c>
      <c r="L1613" s="10">
        <f t="shared" si="437"/>
        <v>5</v>
      </c>
      <c r="M1613" s="1" t="str">
        <f t="shared" si="438"/>
        <v>-strai-</v>
      </c>
      <c r="N1613" s="1" t="str">
        <f t="shared" si="439"/>
        <v>[stɹeɪ]</v>
      </c>
      <c r="O1613" s="3" t="e" cm="1">
        <f t="array" ref="O1613">SUM(_xlfn._xlws.FILTER($G$2:$G$2454,_xlfn.MAP($M$2:$M$2454,_xlfn.LAMBDA(_xlpm.x,_xlpm.x=$M1613))))</f>
        <v>#NAME?</v>
      </c>
      <c r="P1613" s="4" t="e">
        <f t="shared" si="440"/>
        <v>#NAME?</v>
      </c>
      <c r="Q1613" s="6" t="e" cm="1">
        <f t="array" ref="Q1613">SUM(_xlfn._xlws.FILTER($G$2:$G$2454,_xlfn.MAP($N$2:$N$2454,_xlfn.LAMBDA(_xlpm.x,_xlpm.x=$N1613))))</f>
        <v>#NAME?</v>
      </c>
      <c r="R1613" s="4" t="e">
        <f t="shared" si="441"/>
        <v>#NAME?</v>
      </c>
      <c r="S1613" s="4" t="e">
        <f t="shared" si="442"/>
        <v>#NAME?</v>
      </c>
      <c r="T1613" s="4" t="e">
        <f t="shared" si="443"/>
        <v>#NAME?</v>
      </c>
      <c r="U1613" s="4" t="e">
        <f t="shared" si="444"/>
        <v>#NAME?</v>
      </c>
      <c r="V1613" s="2"/>
      <c r="X1613" s="2"/>
      <c r="AC1613" s="2"/>
      <c r="AD1613" s="2"/>
    </row>
    <row r="1614" spans="1:30">
      <c r="A1614" s="1" t="str">
        <f t="shared" si="430"/>
        <v>-straw- : [stɹɔ]</v>
      </c>
      <c r="B1614" s="1">
        <f t="shared" si="431"/>
        <v>0</v>
      </c>
      <c r="C1614" s="1">
        <f t="shared" si="431"/>
        <v>0</v>
      </c>
      <c r="D1614" s="1">
        <f t="shared" si="431"/>
        <v>0</v>
      </c>
      <c r="E1614" s="7">
        <v>1</v>
      </c>
      <c r="F1614" s="9" t="s">
        <v>958</v>
      </c>
      <c r="G1614" s="3" t="e">
        <f t="shared" si="432"/>
        <v>#NAME?</v>
      </c>
      <c r="H1614" s="4" t="str">
        <f t="shared" si="433"/>
        <v>stɹɔ</v>
      </c>
      <c r="I1614" s="4" t="str">
        <f t="shared" si="434"/>
        <v>straw</v>
      </c>
      <c r="J1614" s="10">
        <f t="shared" si="435"/>
        <v>4</v>
      </c>
      <c r="K1614" s="1">
        <f t="shared" si="436"/>
        <v>5</v>
      </c>
      <c r="L1614" s="10">
        <f t="shared" si="437"/>
        <v>5</v>
      </c>
      <c r="M1614" s="1" t="str">
        <f t="shared" si="438"/>
        <v>-straw-</v>
      </c>
      <c r="N1614" s="1" t="str">
        <f t="shared" si="439"/>
        <v>[stɹɔ]</v>
      </c>
      <c r="O1614" s="3" t="e" cm="1">
        <f t="array" ref="O1614">SUM(_xlfn._xlws.FILTER($G$2:$G$2454,_xlfn.MAP($M$2:$M$2454,_xlfn.LAMBDA(_xlpm.x,_xlpm.x=$M1614))))</f>
        <v>#NAME?</v>
      </c>
      <c r="P1614" s="4" t="e">
        <f t="shared" si="440"/>
        <v>#NAME?</v>
      </c>
      <c r="Q1614" s="6" t="e" cm="1">
        <f t="array" ref="Q1614">SUM(_xlfn._xlws.FILTER($G$2:$G$2454,_xlfn.MAP($N$2:$N$2454,_xlfn.LAMBDA(_xlpm.x,_xlpm.x=$N1614))))</f>
        <v>#NAME?</v>
      </c>
      <c r="R1614" s="4" t="e">
        <f t="shared" si="441"/>
        <v>#NAME?</v>
      </c>
      <c r="S1614" s="4" t="e">
        <f t="shared" si="442"/>
        <v>#NAME?</v>
      </c>
      <c r="T1614" s="4" t="e">
        <f t="shared" si="443"/>
        <v>#NAME?</v>
      </c>
      <c r="U1614" s="4" t="e">
        <f t="shared" si="444"/>
        <v>#NAME?</v>
      </c>
      <c r="V1614" s="2"/>
      <c r="X1614" s="2"/>
      <c r="AC1614" s="2"/>
      <c r="AD1614" s="2"/>
    </row>
    <row r="1615" spans="1:30">
      <c r="A1615" s="1" t="str">
        <f t="shared" si="430"/>
        <v>-strea- : [stɹi]</v>
      </c>
      <c r="B1615" s="1">
        <f t="shared" si="431"/>
        <v>0</v>
      </c>
      <c r="C1615" s="1">
        <f t="shared" si="431"/>
        <v>0</v>
      </c>
      <c r="D1615" s="1">
        <f t="shared" si="431"/>
        <v>0</v>
      </c>
      <c r="E1615" s="7">
        <v>1</v>
      </c>
      <c r="F1615" s="9" t="s">
        <v>959</v>
      </c>
      <c r="G1615" s="3" t="e">
        <f t="shared" si="432"/>
        <v>#NAME?</v>
      </c>
      <c r="H1615" s="4" t="str">
        <f t="shared" si="433"/>
        <v>stɹi</v>
      </c>
      <c r="I1615" s="4" t="str">
        <f t="shared" si="434"/>
        <v>strea</v>
      </c>
      <c r="J1615" s="10">
        <f t="shared" si="435"/>
        <v>4</v>
      </c>
      <c r="K1615" s="1">
        <f t="shared" si="436"/>
        <v>5</v>
      </c>
      <c r="L1615" s="10">
        <f t="shared" si="437"/>
        <v>5</v>
      </c>
      <c r="M1615" s="1" t="str">
        <f t="shared" si="438"/>
        <v>-strea-</v>
      </c>
      <c r="N1615" s="1" t="str">
        <f t="shared" si="439"/>
        <v>[stɹi]</v>
      </c>
      <c r="O1615" s="3" t="e" cm="1">
        <f t="array" ref="O1615">SUM(_xlfn._xlws.FILTER($G$2:$G$2454,_xlfn.MAP($M$2:$M$2454,_xlfn.LAMBDA(_xlpm.x,_xlpm.x=$M1615))))</f>
        <v>#NAME?</v>
      </c>
      <c r="P1615" s="4" t="e">
        <f t="shared" si="440"/>
        <v>#NAME?</v>
      </c>
      <c r="Q1615" s="6" t="e" cm="1">
        <f t="array" ref="Q1615">SUM(_xlfn._xlws.FILTER($G$2:$G$2454,_xlfn.MAP($N$2:$N$2454,_xlfn.LAMBDA(_xlpm.x,_xlpm.x=$N1615))))</f>
        <v>#NAME?</v>
      </c>
      <c r="R1615" s="4" t="e">
        <f t="shared" si="441"/>
        <v>#NAME?</v>
      </c>
      <c r="S1615" s="4" t="e">
        <f t="shared" si="442"/>
        <v>#NAME?</v>
      </c>
      <c r="T1615" s="4" t="e">
        <f t="shared" si="443"/>
        <v>#NAME?</v>
      </c>
      <c r="U1615" s="4" t="e">
        <f t="shared" si="444"/>
        <v>#NAME?</v>
      </c>
      <c r="V1615" s="2"/>
      <c r="X1615" s="2"/>
      <c r="AC1615" s="2"/>
      <c r="AD1615" s="2"/>
    </row>
    <row r="1616" spans="1:30">
      <c r="A1616" s="1" t="str">
        <f t="shared" si="430"/>
        <v>-stree- : [stɹi]</v>
      </c>
      <c r="B1616" s="1">
        <f t="shared" si="431"/>
        <v>0</v>
      </c>
      <c r="C1616" s="1">
        <f t="shared" si="431"/>
        <v>0</v>
      </c>
      <c r="D1616" s="1">
        <f t="shared" si="431"/>
        <v>0</v>
      </c>
      <c r="E1616" s="7">
        <v>1</v>
      </c>
      <c r="F1616" s="9" t="s">
        <v>960</v>
      </c>
      <c r="G1616" s="3" t="e">
        <f t="shared" si="432"/>
        <v>#NAME?</v>
      </c>
      <c r="H1616" s="4" t="str">
        <f t="shared" si="433"/>
        <v>stɹi</v>
      </c>
      <c r="I1616" s="4" t="str">
        <f t="shared" si="434"/>
        <v>stree</v>
      </c>
      <c r="J1616" s="10">
        <f t="shared" si="435"/>
        <v>4</v>
      </c>
      <c r="K1616" s="1">
        <f t="shared" si="436"/>
        <v>5</v>
      </c>
      <c r="L1616" s="10">
        <f t="shared" si="437"/>
        <v>5</v>
      </c>
      <c r="M1616" s="1" t="str">
        <f t="shared" si="438"/>
        <v>-stree-</v>
      </c>
      <c r="N1616" s="1" t="str">
        <f t="shared" si="439"/>
        <v>[stɹi]</v>
      </c>
      <c r="O1616" s="3" t="e" cm="1">
        <f t="array" ref="O1616">SUM(_xlfn._xlws.FILTER($G$2:$G$2454,_xlfn.MAP($M$2:$M$2454,_xlfn.LAMBDA(_xlpm.x,_xlpm.x=$M1616))))</f>
        <v>#NAME?</v>
      </c>
      <c r="P1616" s="4" t="e">
        <f t="shared" si="440"/>
        <v>#NAME?</v>
      </c>
      <c r="Q1616" s="6" t="e" cm="1">
        <f t="array" ref="Q1616">SUM(_xlfn._xlws.FILTER($G$2:$G$2454,_xlfn.MAP($N$2:$N$2454,_xlfn.LAMBDA(_xlpm.x,_xlpm.x=$N1616))))</f>
        <v>#NAME?</v>
      </c>
      <c r="R1616" s="4" t="e">
        <f t="shared" si="441"/>
        <v>#NAME?</v>
      </c>
      <c r="S1616" s="4" t="e">
        <f t="shared" si="442"/>
        <v>#NAME?</v>
      </c>
      <c r="T1616" s="4" t="e">
        <f t="shared" si="443"/>
        <v>#NAME?</v>
      </c>
      <c r="U1616" s="4" t="e">
        <f t="shared" si="444"/>
        <v>#NAME?</v>
      </c>
      <c r="V1616" s="2"/>
      <c r="X1616" s="2"/>
      <c r="AC1616" s="2"/>
      <c r="AD1616" s="2"/>
    </row>
    <row r="1617" spans="1:30">
      <c r="A1617" s="1" t="str">
        <f t="shared" si="430"/>
        <v>-tefu- : [tfə]</v>
      </c>
      <c r="B1617" s="1">
        <f t="shared" si="431"/>
        <v>0</v>
      </c>
      <c r="C1617" s="1">
        <f t="shared" si="431"/>
        <v>0</v>
      </c>
      <c r="D1617" s="1">
        <f t="shared" si="431"/>
        <v>0</v>
      </c>
      <c r="E1617" s="7">
        <v>1</v>
      </c>
      <c r="F1617" s="9" t="s">
        <v>1021</v>
      </c>
      <c r="G1617" s="3" t="e">
        <f t="shared" si="432"/>
        <v>#NAME?</v>
      </c>
      <c r="H1617" s="4" t="str">
        <f t="shared" si="433"/>
        <v>tfə</v>
      </c>
      <c r="I1617" s="4" t="str">
        <f t="shared" si="434"/>
        <v>tefu</v>
      </c>
      <c r="J1617" s="10">
        <f t="shared" si="435"/>
        <v>3</v>
      </c>
      <c r="K1617" s="1">
        <f t="shared" si="436"/>
        <v>4</v>
      </c>
      <c r="L1617" s="10">
        <f t="shared" si="437"/>
        <v>4</v>
      </c>
      <c r="M1617" s="1" t="str">
        <f t="shared" si="438"/>
        <v>-tefu-</v>
      </c>
      <c r="N1617" s="1" t="str">
        <f t="shared" si="439"/>
        <v>[tfə]</v>
      </c>
      <c r="O1617" s="3" t="e" cm="1">
        <f t="array" ref="O1617">SUM(_xlfn._xlws.FILTER($G$2:$G$2454,_xlfn.MAP($M$2:$M$2454,_xlfn.LAMBDA(_xlpm.x,_xlpm.x=$M1617))))</f>
        <v>#NAME?</v>
      </c>
      <c r="P1617" s="4" t="e">
        <f t="shared" si="440"/>
        <v>#NAME?</v>
      </c>
      <c r="Q1617" s="6" t="e" cm="1">
        <f t="array" ref="Q1617">SUM(_xlfn._xlws.FILTER($G$2:$G$2454,_xlfn.MAP($N$2:$N$2454,_xlfn.LAMBDA(_xlpm.x,_xlpm.x=$N1617))))</f>
        <v>#NAME?</v>
      </c>
      <c r="R1617" s="4" t="e">
        <f t="shared" si="441"/>
        <v>#NAME?</v>
      </c>
      <c r="S1617" s="4" t="e">
        <f t="shared" si="442"/>
        <v>#NAME?</v>
      </c>
      <c r="T1617" s="4" t="e">
        <f t="shared" si="443"/>
        <v>#NAME?</v>
      </c>
      <c r="U1617" s="4" t="e">
        <f t="shared" si="444"/>
        <v>#NAME?</v>
      </c>
      <c r="V1617" s="2"/>
      <c r="X1617" s="2"/>
      <c r="AC1617" s="2"/>
      <c r="AD1617" s="2"/>
    </row>
    <row r="1618" spans="1:30">
      <c r="A1618" s="1" t="str">
        <f t="shared" si="430"/>
        <v>-teme- : [tmə]</v>
      </c>
      <c r="B1618" s="1">
        <f t="shared" si="431"/>
        <v>0</v>
      </c>
      <c r="C1618" s="1">
        <f t="shared" si="431"/>
        <v>0</v>
      </c>
      <c r="D1618" s="1">
        <f t="shared" si="431"/>
        <v>0</v>
      </c>
      <c r="E1618" s="7">
        <v>1</v>
      </c>
      <c r="F1618" s="9" t="s">
        <v>1022</v>
      </c>
      <c r="G1618" s="3" t="e">
        <f t="shared" si="432"/>
        <v>#NAME?</v>
      </c>
      <c r="H1618" s="1" t="str">
        <f t="shared" si="433"/>
        <v>tmə</v>
      </c>
      <c r="I1618" s="1" t="str">
        <f t="shared" si="434"/>
        <v>teme</v>
      </c>
      <c r="J1618" s="10">
        <f t="shared" si="435"/>
        <v>3</v>
      </c>
      <c r="K1618" s="1">
        <f t="shared" si="436"/>
        <v>4</v>
      </c>
      <c r="L1618" s="10">
        <f t="shared" si="437"/>
        <v>4</v>
      </c>
      <c r="M1618" s="1" t="str">
        <f t="shared" si="438"/>
        <v>-teme-</v>
      </c>
      <c r="N1618" s="1" t="str">
        <f t="shared" si="439"/>
        <v>[tmə]</v>
      </c>
      <c r="O1618" s="3" t="e" cm="1">
        <f t="array" ref="O1618">SUM(_xlfn._xlws.FILTER($G$2:$G$2454,_xlfn.MAP($M$2:$M$2454,_xlfn.LAMBDA(_xlpm.x,_xlpm.x=$M1618))))</f>
        <v>#NAME?</v>
      </c>
      <c r="P1618" s="4" t="e">
        <f t="shared" si="440"/>
        <v>#NAME?</v>
      </c>
      <c r="Q1618" s="6" t="e" cm="1">
        <f t="array" ref="Q1618">SUM(_xlfn._xlws.FILTER($G$2:$G$2454,_xlfn.MAP($N$2:$N$2454,_xlfn.LAMBDA(_xlpm.x,_xlpm.x=$N1618))))</f>
        <v>#NAME?</v>
      </c>
      <c r="R1618" s="4" t="e">
        <f t="shared" si="441"/>
        <v>#NAME?</v>
      </c>
      <c r="S1618" s="4" t="e">
        <f t="shared" si="442"/>
        <v>#NAME?</v>
      </c>
      <c r="T1618" s="4" t="e">
        <f t="shared" si="443"/>
        <v>#NAME?</v>
      </c>
      <c r="U1618" s="4" t="e">
        <f t="shared" si="444"/>
        <v>#NAME?</v>
      </c>
      <c r="V1618" s="2"/>
      <c r="X1618" s="2"/>
      <c r="AC1618" s="2"/>
      <c r="AD1618" s="2"/>
    </row>
    <row r="1619" spans="1:30">
      <c r="A1619" s="1" t="str">
        <f t="shared" si="430"/>
        <v>-throa- : [θɹoʊ]</v>
      </c>
      <c r="B1619" s="1">
        <f t="shared" si="431"/>
        <v>0</v>
      </c>
      <c r="C1619" s="1">
        <f t="shared" si="431"/>
        <v>0</v>
      </c>
      <c r="D1619" s="1">
        <f t="shared" si="431"/>
        <v>0</v>
      </c>
      <c r="E1619" s="7">
        <v>1</v>
      </c>
      <c r="F1619" s="9" t="s">
        <v>961</v>
      </c>
      <c r="G1619" s="3" t="e">
        <f t="shared" si="432"/>
        <v>#NAME?</v>
      </c>
      <c r="H1619" s="4" t="str">
        <f t="shared" si="433"/>
        <v>θɹoʊ</v>
      </c>
      <c r="I1619" s="4" t="str">
        <f t="shared" si="434"/>
        <v>throa</v>
      </c>
      <c r="J1619" s="10">
        <f t="shared" si="435"/>
        <v>4</v>
      </c>
      <c r="K1619" s="1">
        <f t="shared" si="436"/>
        <v>5</v>
      </c>
      <c r="L1619" s="10">
        <f t="shared" si="437"/>
        <v>5</v>
      </c>
      <c r="M1619" s="1" t="str">
        <f t="shared" si="438"/>
        <v>-throa-</v>
      </c>
      <c r="N1619" s="1" t="str">
        <f t="shared" si="439"/>
        <v>[θɹoʊ]</v>
      </c>
      <c r="O1619" s="3" t="e" cm="1">
        <f t="array" ref="O1619">SUM(_xlfn._xlws.FILTER($G$2:$G$2454,_xlfn.MAP($M$2:$M$2454,_xlfn.LAMBDA(_xlpm.x,_xlpm.x=$M1619))))</f>
        <v>#NAME?</v>
      </c>
      <c r="P1619" s="4" t="e">
        <f t="shared" si="440"/>
        <v>#NAME?</v>
      </c>
      <c r="Q1619" s="6" t="e" cm="1">
        <f t="array" ref="Q1619">SUM(_xlfn._xlws.FILTER($G$2:$G$2454,_xlfn.MAP($N$2:$N$2454,_xlfn.LAMBDA(_xlpm.x,_xlpm.x=$N1619))))</f>
        <v>#NAME?</v>
      </c>
      <c r="R1619" s="4" t="e">
        <f t="shared" si="441"/>
        <v>#NAME?</v>
      </c>
      <c r="S1619" s="4" t="e">
        <f t="shared" si="442"/>
        <v>#NAME?</v>
      </c>
      <c r="T1619" s="4" t="e">
        <f t="shared" si="443"/>
        <v>#NAME?</v>
      </c>
      <c r="U1619" s="4" t="e">
        <f t="shared" si="444"/>
        <v>#NAME?</v>
      </c>
      <c r="V1619" s="2"/>
      <c r="X1619" s="2"/>
      <c r="AC1619" s="2"/>
      <c r="AD1619" s="2"/>
    </row>
    <row r="1620" spans="1:30">
      <c r="A1620" s="1" t="str">
        <f t="shared" si="430"/>
        <v>-throw- : [θɹoʊ]</v>
      </c>
      <c r="B1620" s="1">
        <f t="shared" si="431"/>
        <v>0</v>
      </c>
      <c r="C1620" s="1">
        <f t="shared" si="431"/>
        <v>0</v>
      </c>
      <c r="D1620" s="1">
        <f t="shared" si="431"/>
        <v>0</v>
      </c>
      <c r="E1620" s="7">
        <v>1</v>
      </c>
      <c r="F1620" s="9" t="s">
        <v>962</v>
      </c>
      <c r="G1620" s="3" t="e">
        <f t="shared" si="432"/>
        <v>#NAME?</v>
      </c>
      <c r="H1620" s="4" t="str">
        <f t="shared" si="433"/>
        <v>θɹoʊ</v>
      </c>
      <c r="I1620" s="4" t="str">
        <f t="shared" si="434"/>
        <v>throw</v>
      </c>
      <c r="J1620" s="10">
        <f t="shared" si="435"/>
        <v>4</v>
      </c>
      <c r="K1620" s="1">
        <f t="shared" si="436"/>
        <v>5</v>
      </c>
      <c r="L1620" s="10">
        <f t="shared" si="437"/>
        <v>5</v>
      </c>
      <c r="M1620" s="1" t="str">
        <f t="shared" si="438"/>
        <v>-throw-</v>
      </c>
      <c r="N1620" s="1" t="str">
        <f t="shared" si="439"/>
        <v>[θɹoʊ]</v>
      </c>
      <c r="O1620" s="3" t="e" cm="1">
        <f t="array" ref="O1620">SUM(_xlfn._xlws.FILTER($G$2:$G$2454,_xlfn.MAP($M$2:$M$2454,_xlfn.LAMBDA(_xlpm.x,_xlpm.x=$M1620))))</f>
        <v>#NAME?</v>
      </c>
      <c r="P1620" s="4" t="e">
        <f t="shared" si="440"/>
        <v>#NAME?</v>
      </c>
      <c r="Q1620" s="6" t="e" cm="1">
        <f t="array" ref="Q1620">SUM(_xlfn._xlws.FILTER($G$2:$G$2454,_xlfn.MAP($N$2:$N$2454,_xlfn.LAMBDA(_xlpm.x,_xlpm.x=$N1620))))</f>
        <v>#NAME?</v>
      </c>
      <c r="R1620" s="4" t="e">
        <f t="shared" si="441"/>
        <v>#NAME?</v>
      </c>
      <c r="S1620" s="4" t="e">
        <f t="shared" si="442"/>
        <v>#NAME?</v>
      </c>
      <c r="T1620" s="4" t="e">
        <f t="shared" si="443"/>
        <v>#NAME?</v>
      </c>
      <c r="U1620" s="4" t="e">
        <f t="shared" si="444"/>
        <v>#NAME?</v>
      </c>
      <c r="V1620" s="2"/>
      <c r="X1620" s="2"/>
      <c r="AC1620" s="2"/>
      <c r="AD1620" s="2"/>
    </row>
    <row r="1621" spans="1:30">
      <c r="A1621" s="1" t="str">
        <f t="shared" si="430"/>
        <v>-tiona- : [ʃnə]</v>
      </c>
      <c r="B1621" s="1">
        <f t="shared" si="431"/>
        <v>0</v>
      </c>
      <c r="C1621" s="1">
        <f t="shared" si="431"/>
        <v>0</v>
      </c>
      <c r="D1621" s="1">
        <f t="shared" si="431"/>
        <v>0</v>
      </c>
      <c r="E1621" s="7">
        <v>1</v>
      </c>
      <c r="F1621" s="9" t="s">
        <v>2366</v>
      </c>
      <c r="G1621" s="3" t="e">
        <f t="shared" si="432"/>
        <v>#NAME?</v>
      </c>
      <c r="H1621" s="4" t="str">
        <f t="shared" si="433"/>
        <v>ʃnə</v>
      </c>
      <c r="I1621" s="4" t="str">
        <f t="shared" si="434"/>
        <v>tiona</v>
      </c>
      <c r="J1621" s="10">
        <f t="shared" si="435"/>
        <v>3</v>
      </c>
      <c r="K1621" s="1">
        <f t="shared" si="436"/>
        <v>5</v>
      </c>
      <c r="L1621" s="10">
        <f t="shared" si="437"/>
        <v>5</v>
      </c>
      <c r="M1621" s="1" t="str">
        <f t="shared" si="438"/>
        <v>-tiona-</v>
      </c>
      <c r="N1621" s="1" t="str">
        <f t="shared" si="439"/>
        <v>[ʃnə]</v>
      </c>
      <c r="O1621" s="3" t="e" cm="1">
        <f t="array" ref="O1621">SUM(_xlfn._xlws.FILTER($G$2:$G$2454,_xlfn.MAP($M$2:$M$2454,_xlfn.LAMBDA(_xlpm.x,_xlpm.x=$M1621))))</f>
        <v>#NAME?</v>
      </c>
      <c r="P1621" s="4" t="e">
        <f t="shared" si="440"/>
        <v>#NAME?</v>
      </c>
      <c r="Q1621" s="6" t="e" cm="1">
        <f t="array" ref="Q1621">SUM(_xlfn._xlws.FILTER($G$2:$G$2454,_xlfn.MAP($N$2:$N$2454,_xlfn.LAMBDA(_xlpm.x,_xlpm.x=$N1621))))</f>
        <v>#NAME?</v>
      </c>
      <c r="R1621" s="4" t="e">
        <f t="shared" si="441"/>
        <v>#NAME?</v>
      </c>
      <c r="S1621" s="4" t="e">
        <f t="shared" si="442"/>
        <v>#NAME?</v>
      </c>
      <c r="T1621" s="4" t="e">
        <f t="shared" si="443"/>
        <v>#NAME?</v>
      </c>
      <c r="U1621" s="4" t="e">
        <f t="shared" si="444"/>
        <v>#NAME?</v>
      </c>
      <c r="V1621" s="2"/>
      <c r="X1621" s="2"/>
      <c r="AC1621" s="2"/>
      <c r="AD1621" s="2"/>
    </row>
    <row r="1622" spans="1:30">
      <c r="A1622" s="1" t="str">
        <f t="shared" si="430"/>
        <v>-tme- : [tmə]</v>
      </c>
      <c r="B1622" s="1">
        <f t="shared" ref="B1622:D1641" si="445">_xlfn.LET(_xlpm.d,$F1622,_xlpm.k,_xlfn.CONCAT(LEFT(TRIM(B$1),1),"*"),COUNTIF(_xlpm.d,_xlpm.k))</f>
        <v>0</v>
      </c>
      <c r="C1622" s="1">
        <f t="shared" si="445"/>
        <v>0</v>
      </c>
      <c r="D1622" s="1">
        <f t="shared" si="445"/>
        <v>0</v>
      </c>
      <c r="E1622" s="7">
        <v>1</v>
      </c>
      <c r="F1622" s="9" t="s">
        <v>1075</v>
      </c>
      <c r="G1622" s="3" t="e">
        <f t="shared" si="432"/>
        <v>#NAME?</v>
      </c>
      <c r="H1622" s="4" t="str">
        <f t="shared" si="433"/>
        <v>tmə</v>
      </c>
      <c r="I1622" s="4" t="str">
        <f t="shared" si="434"/>
        <v>tme</v>
      </c>
      <c r="J1622" s="10">
        <f t="shared" si="435"/>
        <v>3</v>
      </c>
      <c r="K1622" s="1">
        <f t="shared" si="436"/>
        <v>3</v>
      </c>
      <c r="L1622" s="10">
        <f t="shared" si="437"/>
        <v>3</v>
      </c>
      <c r="M1622" s="1" t="str">
        <f t="shared" si="438"/>
        <v>-tme-</v>
      </c>
      <c r="N1622" s="1" t="str">
        <f t="shared" si="439"/>
        <v>[tmə]</v>
      </c>
      <c r="O1622" s="3" t="e" cm="1">
        <f t="array" ref="O1622">SUM(_xlfn._xlws.FILTER($G$2:$G$2454,_xlfn.MAP($M$2:$M$2454,_xlfn.LAMBDA(_xlpm.x,_xlpm.x=$M1622))))</f>
        <v>#NAME?</v>
      </c>
      <c r="P1622" s="4" t="e">
        <f t="shared" si="440"/>
        <v>#NAME?</v>
      </c>
      <c r="Q1622" s="6" t="e" cm="1">
        <f t="array" ref="Q1622">SUM(_xlfn._xlws.FILTER($G$2:$G$2454,_xlfn.MAP($N$2:$N$2454,_xlfn.LAMBDA(_xlpm.x,_xlpm.x=$N1622))))</f>
        <v>#NAME?</v>
      </c>
      <c r="R1622" s="4" t="e">
        <f t="shared" si="441"/>
        <v>#NAME?</v>
      </c>
      <c r="S1622" s="4" t="e">
        <f t="shared" si="442"/>
        <v>#NAME?</v>
      </c>
      <c r="T1622" s="4" t="e">
        <f t="shared" si="443"/>
        <v>#NAME?</v>
      </c>
      <c r="U1622" s="4" t="e">
        <f t="shared" si="444"/>
        <v>#NAME?</v>
      </c>
      <c r="V1622" s="2"/>
      <c r="X1622" s="2"/>
      <c r="AC1622" s="2"/>
      <c r="AD1622" s="2"/>
    </row>
    <row r="1623" spans="1:30">
      <c r="A1623" s="1" t="str">
        <f t="shared" si="430"/>
        <v>-too- : [tu]</v>
      </c>
      <c r="B1623" s="1">
        <f t="shared" si="445"/>
        <v>0</v>
      </c>
      <c r="C1623" s="1">
        <f t="shared" si="445"/>
        <v>0</v>
      </c>
      <c r="D1623" s="1">
        <f t="shared" si="445"/>
        <v>0</v>
      </c>
      <c r="E1623" s="7">
        <v>4</v>
      </c>
      <c r="F1623" s="9" t="s">
        <v>298</v>
      </c>
      <c r="G1623" s="3" t="e">
        <f t="shared" si="432"/>
        <v>#NAME?</v>
      </c>
      <c r="H1623" s="1" t="str">
        <f t="shared" si="433"/>
        <v>tu</v>
      </c>
      <c r="I1623" s="1" t="str">
        <f t="shared" si="434"/>
        <v>too</v>
      </c>
      <c r="J1623" s="10">
        <f t="shared" si="435"/>
        <v>2</v>
      </c>
      <c r="K1623" s="1">
        <f t="shared" si="436"/>
        <v>3</v>
      </c>
      <c r="L1623" s="10">
        <f t="shared" si="437"/>
        <v>3</v>
      </c>
      <c r="M1623" s="1" t="str">
        <f t="shared" si="438"/>
        <v>-too-</v>
      </c>
      <c r="N1623" s="1" t="str">
        <f t="shared" si="439"/>
        <v>[tu]</v>
      </c>
      <c r="O1623" s="3" t="e" cm="1">
        <f t="array" ref="O1623">SUM(_xlfn._xlws.FILTER($G$2:$G$2454,_xlfn.MAP($M$2:$M$2454,_xlfn.LAMBDA(_xlpm.x,_xlpm.x=$M1623))))</f>
        <v>#NAME?</v>
      </c>
      <c r="P1623" s="4" t="e">
        <f t="shared" si="440"/>
        <v>#NAME?</v>
      </c>
      <c r="Q1623" s="6" t="e" cm="1">
        <f t="array" ref="Q1623">SUM(_xlfn._xlws.FILTER($G$2:$G$2454,_xlfn.MAP($N$2:$N$2454,_xlfn.LAMBDA(_xlpm.x,_xlpm.x=$N1623))))</f>
        <v>#NAME?</v>
      </c>
      <c r="R1623" s="4" t="e">
        <f t="shared" si="441"/>
        <v>#NAME?</v>
      </c>
      <c r="S1623" s="4" t="e">
        <f t="shared" si="442"/>
        <v>#NAME?</v>
      </c>
      <c r="T1623" s="4" t="e">
        <f t="shared" si="443"/>
        <v>#NAME?</v>
      </c>
      <c r="U1623" s="4" t="e">
        <f t="shared" si="444"/>
        <v>#NAME?</v>
      </c>
      <c r="V1623" s="2"/>
      <c r="X1623" s="2"/>
      <c r="AC1623" s="2"/>
      <c r="AD1623" s="2"/>
    </row>
    <row r="1624" spans="1:30">
      <c r="A1624" s="1" t="str">
        <f t="shared" si="430"/>
        <v>-tree- : [tɹi]</v>
      </c>
      <c r="B1624" s="1">
        <f t="shared" si="445"/>
        <v>0</v>
      </c>
      <c r="C1624" s="1">
        <f t="shared" si="445"/>
        <v>0</v>
      </c>
      <c r="D1624" s="1">
        <f t="shared" si="445"/>
        <v>0</v>
      </c>
      <c r="E1624" s="7">
        <v>2</v>
      </c>
      <c r="F1624" s="9" t="s">
        <v>936</v>
      </c>
      <c r="G1624" s="3" t="e">
        <f t="shared" si="432"/>
        <v>#NAME?</v>
      </c>
      <c r="H1624" s="4" t="str">
        <f t="shared" si="433"/>
        <v>tɹi</v>
      </c>
      <c r="I1624" s="4" t="str">
        <f t="shared" si="434"/>
        <v>tree</v>
      </c>
      <c r="J1624" s="10">
        <f t="shared" si="435"/>
        <v>3</v>
      </c>
      <c r="K1624" s="1">
        <f t="shared" si="436"/>
        <v>4</v>
      </c>
      <c r="L1624" s="10">
        <f t="shared" si="437"/>
        <v>4</v>
      </c>
      <c r="M1624" s="1" t="str">
        <f t="shared" si="438"/>
        <v>-tree-</v>
      </c>
      <c r="N1624" s="1" t="str">
        <f t="shared" si="439"/>
        <v>[tɹi]</v>
      </c>
      <c r="O1624" s="3" t="e" cm="1">
        <f t="array" ref="O1624">SUM(_xlfn._xlws.FILTER($G$2:$G$2454,_xlfn.MAP($M$2:$M$2454,_xlfn.LAMBDA(_xlpm.x,_xlpm.x=$M1624))))</f>
        <v>#NAME?</v>
      </c>
      <c r="P1624" s="4" t="e">
        <f t="shared" si="440"/>
        <v>#NAME?</v>
      </c>
      <c r="Q1624" s="6" t="e" cm="1">
        <f t="array" ref="Q1624">SUM(_xlfn._xlws.FILTER($G$2:$G$2454,_xlfn.MAP($N$2:$N$2454,_xlfn.LAMBDA(_xlpm.x,_xlpm.x=$N1624))))</f>
        <v>#NAME?</v>
      </c>
      <c r="R1624" s="4" t="e">
        <f t="shared" si="441"/>
        <v>#NAME?</v>
      </c>
      <c r="S1624" s="4" t="e">
        <f t="shared" si="442"/>
        <v>#NAME?</v>
      </c>
      <c r="T1624" s="4" t="e">
        <f t="shared" si="443"/>
        <v>#NAME?</v>
      </c>
      <c r="U1624" s="4" t="e">
        <f t="shared" si="444"/>
        <v>#NAME?</v>
      </c>
      <c r="V1624" s="2"/>
      <c r="X1624" s="2"/>
      <c r="AC1624" s="2"/>
      <c r="AD1624" s="2"/>
    </row>
    <row r="1625" spans="1:30">
      <c r="A1625" s="1" t="str">
        <f t="shared" si="430"/>
        <v>-true- : [tɹu]</v>
      </c>
      <c r="B1625" s="1">
        <f t="shared" si="445"/>
        <v>0</v>
      </c>
      <c r="C1625" s="1">
        <f t="shared" si="445"/>
        <v>0</v>
      </c>
      <c r="D1625" s="1">
        <f t="shared" si="445"/>
        <v>0</v>
      </c>
      <c r="E1625" s="7">
        <v>1</v>
      </c>
      <c r="F1625" s="9" t="s">
        <v>630</v>
      </c>
      <c r="G1625" s="3" t="e">
        <f t="shared" si="432"/>
        <v>#NAME?</v>
      </c>
      <c r="H1625" s="4" t="str">
        <f t="shared" si="433"/>
        <v>tɹu</v>
      </c>
      <c r="I1625" s="4" t="str">
        <f t="shared" si="434"/>
        <v>true</v>
      </c>
      <c r="J1625" s="10">
        <f t="shared" si="435"/>
        <v>3</v>
      </c>
      <c r="K1625" s="1">
        <f t="shared" si="436"/>
        <v>4</v>
      </c>
      <c r="L1625" s="10">
        <f t="shared" si="437"/>
        <v>4</v>
      </c>
      <c r="M1625" s="1" t="str">
        <f t="shared" si="438"/>
        <v>-true-</v>
      </c>
      <c r="N1625" s="1" t="str">
        <f t="shared" si="439"/>
        <v>[tɹu]</v>
      </c>
      <c r="O1625" s="3" t="e" cm="1">
        <f t="array" ref="O1625">SUM(_xlfn._xlws.FILTER($G$2:$G$2454,_xlfn.MAP($M$2:$M$2454,_xlfn.LAMBDA(_xlpm.x,_xlpm.x=$M1625))))</f>
        <v>#NAME?</v>
      </c>
      <c r="P1625" s="4" t="e">
        <f t="shared" si="440"/>
        <v>#NAME?</v>
      </c>
      <c r="Q1625" s="6" t="e" cm="1">
        <f t="array" ref="Q1625">SUM(_xlfn._xlws.FILTER($G$2:$G$2454,_xlfn.MAP($N$2:$N$2454,_xlfn.LAMBDA(_xlpm.x,_xlpm.x=$N1625))))</f>
        <v>#NAME?</v>
      </c>
      <c r="R1625" s="4" t="e">
        <f t="shared" si="441"/>
        <v>#NAME?</v>
      </c>
      <c r="S1625" s="4" t="e">
        <f t="shared" si="442"/>
        <v>#NAME?</v>
      </c>
      <c r="T1625" s="4" t="e">
        <f t="shared" si="443"/>
        <v>#NAME?</v>
      </c>
      <c r="U1625" s="4" t="e">
        <f t="shared" si="444"/>
        <v>#NAME?</v>
      </c>
      <c r="V1625" s="2"/>
      <c r="X1625" s="2"/>
      <c r="AC1625" s="2"/>
      <c r="AD1625" s="2"/>
    </row>
    <row r="1626" spans="1:30">
      <c r="A1626" s="1" t="str">
        <f t="shared" si="430"/>
        <v>-twea- : [twi]</v>
      </c>
      <c r="B1626" s="1">
        <f t="shared" si="445"/>
        <v>0</v>
      </c>
      <c r="C1626" s="1">
        <f t="shared" si="445"/>
        <v>0</v>
      </c>
      <c r="D1626" s="1">
        <f t="shared" si="445"/>
        <v>0</v>
      </c>
      <c r="E1626" s="7">
        <v>1</v>
      </c>
      <c r="F1626" s="9" t="s">
        <v>2259</v>
      </c>
      <c r="G1626" s="3" t="e">
        <f t="shared" si="432"/>
        <v>#NAME?</v>
      </c>
      <c r="H1626" s="4" t="str">
        <f t="shared" si="433"/>
        <v>twi</v>
      </c>
      <c r="I1626" s="4" t="str">
        <f t="shared" si="434"/>
        <v>twea</v>
      </c>
      <c r="J1626" s="10">
        <f t="shared" si="435"/>
        <v>3</v>
      </c>
      <c r="K1626" s="1">
        <f t="shared" si="436"/>
        <v>4</v>
      </c>
      <c r="L1626" s="10">
        <f t="shared" si="437"/>
        <v>4</v>
      </c>
      <c r="M1626" s="1" t="str">
        <f t="shared" si="438"/>
        <v>-twea-</v>
      </c>
      <c r="N1626" s="1" t="str">
        <f t="shared" si="439"/>
        <v>[twi]</v>
      </c>
      <c r="O1626" s="3" t="e" cm="1">
        <f t="array" ref="O1626">SUM(_xlfn._xlws.FILTER($G$2:$G$2454,_xlfn.MAP($M$2:$M$2454,_xlfn.LAMBDA(_xlpm.x,_xlpm.x=$M1626))))</f>
        <v>#NAME?</v>
      </c>
      <c r="P1626" s="4" t="e">
        <f t="shared" si="440"/>
        <v>#NAME?</v>
      </c>
      <c r="Q1626" s="6" t="e" cm="1">
        <f t="array" ref="Q1626">SUM(_xlfn._xlws.FILTER($G$2:$G$2454,_xlfn.MAP($N$2:$N$2454,_xlfn.LAMBDA(_xlpm.x,_xlpm.x=$N1626))))</f>
        <v>#NAME?</v>
      </c>
      <c r="R1626" s="4" t="e">
        <f t="shared" si="441"/>
        <v>#NAME?</v>
      </c>
      <c r="S1626" s="4" t="e">
        <f t="shared" si="442"/>
        <v>#NAME?</v>
      </c>
      <c r="T1626" s="4" t="e">
        <f t="shared" si="443"/>
        <v>#NAME?</v>
      </c>
      <c r="U1626" s="4" t="e">
        <f t="shared" si="444"/>
        <v>#NAME?</v>
      </c>
      <c r="V1626" s="2"/>
      <c r="X1626" s="2"/>
      <c r="AC1626" s="2"/>
      <c r="AD1626" s="2"/>
    </row>
    <row r="1627" spans="1:30">
      <c r="A1627" s="1" t="str">
        <f t="shared" si="430"/>
        <v>-twee- : [twi]</v>
      </c>
      <c r="B1627" s="1">
        <f t="shared" si="445"/>
        <v>0</v>
      </c>
      <c r="C1627" s="1">
        <f t="shared" si="445"/>
        <v>0</v>
      </c>
      <c r="D1627" s="1">
        <f t="shared" si="445"/>
        <v>0</v>
      </c>
      <c r="E1627" s="7">
        <v>1</v>
      </c>
      <c r="F1627" s="9" t="s">
        <v>301</v>
      </c>
      <c r="G1627" s="3" t="e">
        <f t="shared" si="432"/>
        <v>#NAME?</v>
      </c>
      <c r="H1627" s="4" t="str">
        <f t="shared" si="433"/>
        <v>twi</v>
      </c>
      <c r="I1627" s="4" t="str">
        <f t="shared" si="434"/>
        <v>twee</v>
      </c>
      <c r="J1627" s="10">
        <f t="shared" si="435"/>
        <v>3</v>
      </c>
      <c r="K1627" s="1">
        <f t="shared" si="436"/>
        <v>4</v>
      </c>
      <c r="L1627" s="10">
        <f t="shared" si="437"/>
        <v>4</v>
      </c>
      <c r="M1627" s="1" t="str">
        <f t="shared" si="438"/>
        <v>-twee-</v>
      </c>
      <c r="N1627" s="1" t="str">
        <f t="shared" si="439"/>
        <v>[twi]</v>
      </c>
      <c r="O1627" s="3" t="e" cm="1">
        <f t="array" ref="O1627">SUM(_xlfn._xlws.FILTER($G$2:$G$2454,_xlfn.MAP($M$2:$M$2454,_xlfn.LAMBDA(_xlpm.x,_xlpm.x=$M1627))))</f>
        <v>#NAME?</v>
      </c>
      <c r="P1627" s="4" t="e">
        <f t="shared" si="440"/>
        <v>#NAME?</v>
      </c>
      <c r="Q1627" s="6" t="e" cm="1">
        <f t="array" ref="Q1627">SUM(_xlfn._xlws.FILTER($G$2:$G$2454,_xlfn.MAP($N$2:$N$2454,_xlfn.LAMBDA(_xlpm.x,_xlpm.x=$N1627))))</f>
        <v>#NAME?</v>
      </c>
      <c r="R1627" s="4" t="e">
        <f t="shared" si="441"/>
        <v>#NAME?</v>
      </c>
      <c r="S1627" s="4" t="e">
        <f t="shared" si="442"/>
        <v>#NAME?</v>
      </c>
      <c r="T1627" s="4" t="e">
        <f t="shared" si="443"/>
        <v>#NAME?</v>
      </c>
      <c r="U1627" s="4" t="e">
        <f t="shared" si="444"/>
        <v>#NAME?</v>
      </c>
      <c r="V1627" s="2"/>
      <c r="X1627" s="2"/>
      <c r="AC1627" s="2"/>
      <c r="AD1627" s="2"/>
    </row>
    <row r="1628" spans="1:30">
      <c r="A1628" s="1" t="str">
        <f t="shared" si="430"/>
        <v>-vio- : [vyə]</v>
      </c>
      <c r="B1628" s="1">
        <f t="shared" si="445"/>
        <v>0</v>
      </c>
      <c r="C1628" s="1">
        <f t="shared" si="445"/>
        <v>0</v>
      </c>
      <c r="D1628" s="1">
        <f t="shared" si="445"/>
        <v>0</v>
      </c>
      <c r="E1628" s="7">
        <v>1</v>
      </c>
      <c r="F1628" s="9" t="s">
        <v>1076</v>
      </c>
      <c r="G1628" s="3" t="e">
        <f t="shared" si="432"/>
        <v>#NAME?</v>
      </c>
      <c r="H1628" s="4" t="str">
        <f t="shared" si="433"/>
        <v>vyə</v>
      </c>
      <c r="I1628" s="4" t="str">
        <f t="shared" si="434"/>
        <v>vio</v>
      </c>
      <c r="J1628" s="10">
        <f t="shared" si="435"/>
        <v>3</v>
      </c>
      <c r="K1628" s="1">
        <f t="shared" si="436"/>
        <v>3</v>
      </c>
      <c r="L1628" s="10">
        <f t="shared" si="437"/>
        <v>3</v>
      </c>
      <c r="M1628" s="1" t="str">
        <f t="shared" si="438"/>
        <v>-vio-</v>
      </c>
      <c r="N1628" s="1" t="str">
        <f t="shared" si="439"/>
        <v>[vyə]</v>
      </c>
      <c r="O1628" s="3" t="e" cm="1">
        <f t="array" ref="O1628">SUM(_xlfn._xlws.FILTER($G$2:$G$2454,_xlfn.MAP($M$2:$M$2454,_xlfn.LAMBDA(_xlpm.x,_xlpm.x=$M1628))))</f>
        <v>#NAME?</v>
      </c>
      <c r="P1628" s="4" t="e">
        <f t="shared" si="440"/>
        <v>#NAME?</v>
      </c>
      <c r="Q1628" s="6" t="e" cm="1">
        <f t="array" ref="Q1628">SUM(_xlfn._xlws.FILTER($G$2:$G$2454,_xlfn.MAP($N$2:$N$2454,_xlfn.LAMBDA(_xlpm.x,_xlpm.x=$N1628))))</f>
        <v>#NAME?</v>
      </c>
      <c r="R1628" s="4" t="e">
        <f t="shared" si="441"/>
        <v>#NAME?</v>
      </c>
      <c r="S1628" s="4" t="e">
        <f t="shared" si="442"/>
        <v>#NAME?</v>
      </c>
      <c r="T1628" s="4" t="e">
        <f t="shared" si="443"/>
        <v>#NAME?</v>
      </c>
      <c r="U1628" s="4" t="e">
        <f t="shared" si="444"/>
        <v>#NAME?</v>
      </c>
      <c r="V1628" s="2"/>
      <c r="X1628" s="2"/>
      <c r="AC1628" s="2"/>
      <c r="AD1628" s="2"/>
    </row>
    <row r="1629" spans="1:30">
      <c r="A1629" s="1" t="str">
        <f t="shared" si="430"/>
        <v>-why- : [hwaɪ]</v>
      </c>
      <c r="B1629" s="1">
        <f t="shared" si="445"/>
        <v>0</v>
      </c>
      <c r="C1629" s="1">
        <f t="shared" si="445"/>
        <v>0</v>
      </c>
      <c r="D1629" s="1">
        <f t="shared" si="445"/>
        <v>0</v>
      </c>
      <c r="E1629" s="7">
        <v>1</v>
      </c>
      <c r="F1629" s="9" t="s">
        <v>1365</v>
      </c>
      <c r="G1629" s="3" t="e">
        <f t="shared" si="432"/>
        <v>#NAME?</v>
      </c>
      <c r="H1629" s="4" t="str">
        <f t="shared" si="433"/>
        <v>hwaɪ</v>
      </c>
      <c r="I1629" s="4" t="str">
        <f t="shared" si="434"/>
        <v>why</v>
      </c>
      <c r="J1629" s="10">
        <f t="shared" si="435"/>
        <v>4</v>
      </c>
      <c r="K1629" s="1">
        <f t="shared" si="436"/>
        <v>3</v>
      </c>
      <c r="L1629" s="10">
        <f t="shared" si="437"/>
        <v>4</v>
      </c>
      <c r="M1629" s="1" t="str">
        <f t="shared" si="438"/>
        <v>-why-</v>
      </c>
      <c r="N1629" s="1" t="str">
        <f t="shared" si="439"/>
        <v>[hwaɪ]</v>
      </c>
      <c r="O1629" s="3" t="e" cm="1">
        <f t="array" ref="O1629">SUM(_xlfn._xlws.FILTER($G$2:$G$2454,_xlfn.MAP($M$2:$M$2454,_xlfn.LAMBDA(_xlpm.x,_xlpm.x=$M1629))))</f>
        <v>#NAME?</v>
      </c>
      <c r="P1629" s="4" t="e">
        <f t="shared" si="440"/>
        <v>#NAME?</v>
      </c>
      <c r="Q1629" s="6" t="e" cm="1">
        <f t="array" ref="Q1629">SUM(_xlfn._xlws.FILTER($G$2:$G$2454,_xlfn.MAP($N$2:$N$2454,_xlfn.LAMBDA(_xlpm.x,_xlpm.x=$N1629))))</f>
        <v>#NAME?</v>
      </c>
      <c r="R1629" s="4" t="e">
        <f t="shared" si="441"/>
        <v>#NAME?</v>
      </c>
      <c r="S1629" s="4" t="e">
        <f t="shared" si="442"/>
        <v>#NAME?</v>
      </c>
      <c r="T1629" s="4" t="e">
        <f t="shared" si="443"/>
        <v>#NAME?</v>
      </c>
      <c r="U1629" s="4" t="e">
        <f t="shared" si="444"/>
        <v>#NAME?</v>
      </c>
      <c r="V1629" s="2"/>
      <c r="X1629" s="2"/>
      <c r="AC1629" s="2"/>
      <c r="AD1629" s="2"/>
    </row>
    <row r="1630" spans="1:30">
      <c r="A1630" s="1" t="str">
        <f t="shared" si="430"/>
        <v>-xti- : [kstɪ]</v>
      </c>
      <c r="B1630" s="1">
        <f t="shared" si="445"/>
        <v>0</v>
      </c>
      <c r="C1630" s="1">
        <f t="shared" si="445"/>
        <v>0</v>
      </c>
      <c r="D1630" s="1">
        <f t="shared" si="445"/>
        <v>0</v>
      </c>
      <c r="E1630" s="7">
        <v>1</v>
      </c>
      <c r="F1630" s="9" t="s">
        <v>2026</v>
      </c>
      <c r="G1630" s="3" t="e">
        <f t="shared" si="432"/>
        <v>#NAME?</v>
      </c>
      <c r="H1630" s="4" t="str">
        <f t="shared" si="433"/>
        <v>kstɪ</v>
      </c>
      <c r="I1630" s="4" t="str">
        <f t="shared" si="434"/>
        <v>xti</v>
      </c>
      <c r="J1630" s="10">
        <f t="shared" si="435"/>
        <v>4</v>
      </c>
      <c r="K1630" s="1">
        <f t="shared" si="436"/>
        <v>3</v>
      </c>
      <c r="L1630" s="10">
        <f t="shared" si="437"/>
        <v>4</v>
      </c>
      <c r="M1630" s="1" t="str">
        <f t="shared" si="438"/>
        <v>-xti-</v>
      </c>
      <c r="N1630" s="1" t="str">
        <f t="shared" si="439"/>
        <v>[kstɪ]</v>
      </c>
      <c r="O1630" s="3" t="e" cm="1">
        <f t="array" ref="O1630">SUM(_xlfn._xlws.FILTER($G$2:$G$2454,_xlfn.MAP($M$2:$M$2454,_xlfn.LAMBDA(_xlpm.x,_xlpm.x=$M1630))))</f>
        <v>#NAME?</v>
      </c>
      <c r="P1630" s="4" t="e">
        <f t="shared" si="440"/>
        <v>#NAME?</v>
      </c>
      <c r="Q1630" s="6" t="e" cm="1">
        <f t="array" ref="Q1630">SUM(_xlfn._xlws.FILTER($G$2:$G$2454,_xlfn.MAP($N$2:$N$2454,_xlfn.LAMBDA(_xlpm.x,_xlpm.x=$N1630))))</f>
        <v>#NAME?</v>
      </c>
      <c r="R1630" s="4" t="e">
        <f t="shared" si="441"/>
        <v>#NAME?</v>
      </c>
      <c r="S1630" s="4" t="e">
        <f t="shared" si="442"/>
        <v>#NAME?</v>
      </c>
      <c r="T1630" s="4" t="e">
        <f t="shared" si="443"/>
        <v>#NAME?</v>
      </c>
      <c r="U1630" s="4" t="e">
        <f t="shared" si="444"/>
        <v>#NAME?</v>
      </c>
      <c r="V1630" s="2"/>
      <c r="X1630" s="2"/>
      <c r="AC1630" s="2"/>
      <c r="AD1630" s="2"/>
    </row>
    <row r="1631" spans="1:30">
      <c r="A1631" s="1" t="str">
        <f t="shared" si="430"/>
        <v>-xtie- : [kstɪ]</v>
      </c>
      <c r="B1631" s="1">
        <f t="shared" si="445"/>
        <v>0</v>
      </c>
      <c r="C1631" s="1">
        <f t="shared" si="445"/>
        <v>0</v>
      </c>
      <c r="D1631" s="1">
        <f t="shared" si="445"/>
        <v>0</v>
      </c>
      <c r="E1631" s="7">
        <v>1</v>
      </c>
      <c r="F1631" s="9" t="s">
        <v>2027</v>
      </c>
      <c r="G1631" s="3" t="e">
        <f t="shared" si="432"/>
        <v>#NAME?</v>
      </c>
      <c r="H1631" s="4" t="str">
        <f t="shared" si="433"/>
        <v>kstɪ</v>
      </c>
      <c r="I1631" s="4" t="str">
        <f t="shared" si="434"/>
        <v>xtie</v>
      </c>
      <c r="J1631" s="10">
        <f t="shared" si="435"/>
        <v>4</v>
      </c>
      <c r="K1631" s="1">
        <f t="shared" si="436"/>
        <v>4</v>
      </c>
      <c r="L1631" s="10">
        <f t="shared" si="437"/>
        <v>4</v>
      </c>
      <c r="M1631" s="1" t="str">
        <f t="shared" si="438"/>
        <v>-xtie-</v>
      </c>
      <c r="N1631" s="1" t="str">
        <f t="shared" si="439"/>
        <v>[kstɪ]</v>
      </c>
      <c r="O1631" s="3" t="e" cm="1">
        <f t="array" ref="O1631">SUM(_xlfn._xlws.FILTER($G$2:$G$2454,_xlfn.MAP($M$2:$M$2454,_xlfn.LAMBDA(_xlpm.x,_xlpm.x=$M1631))))</f>
        <v>#NAME?</v>
      </c>
      <c r="P1631" s="4" t="e">
        <f t="shared" si="440"/>
        <v>#NAME?</v>
      </c>
      <c r="Q1631" s="6" t="e" cm="1">
        <f t="array" ref="Q1631">SUM(_xlfn._xlws.FILTER($G$2:$G$2454,_xlfn.MAP($N$2:$N$2454,_xlfn.LAMBDA(_xlpm.x,_xlpm.x=$N1631))))</f>
        <v>#NAME?</v>
      </c>
      <c r="R1631" s="4" t="e">
        <f t="shared" si="441"/>
        <v>#NAME?</v>
      </c>
      <c r="S1631" s="4" t="e">
        <f t="shared" si="442"/>
        <v>#NAME?</v>
      </c>
      <c r="T1631" s="4" t="e">
        <f t="shared" si="443"/>
        <v>#NAME?</v>
      </c>
      <c r="U1631" s="4" t="e">
        <f t="shared" si="444"/>
        <v>#NAME?</v>
      </c>
      <c r="V1631" s="2"/>
      <c r="X1631" s="2"/>
      <c r="AC1631" s="2"/>
      <c r="AD1631" s="2"/>
    </row>
    <row r="1632" spans="1:30">
      <c r="A1632" s="1" t="str">
        <f t="shared" si="430"/>
        <v>-zed- : [zd]</v>
      </c>
      <c r="B1632" s="1">
        <f t="shared" si="445"/>
        <v>0</v>
      </c>
      <c r="C1632" s="1">
        <f t="shared" si="445"/>
        <v>0</v>
      </c>
      <c r="D1632" s="1">
        <f t="shared" si="445"/>
        <v>0</v>
      </c>
      <c r="E1632" s="7">
        <v>5</v>
      </c>
      <c r="F1632" s="9" t="s">
        <v>325</v>
      </c>
      <c r="G1632" s="3" t="e">
        <f t="shared" si="432"/>
        <v>#NAME?</v>
      </c>
      <c r="H1632" s="4" t="str">
        <f t="shared" si="433"/>
        <v>zd</v>
      </c>
      <c r="I1632" s="4" t="str">
        <f t="shared" si="434"/>
        <v>zed</v>
      </c>
      <c r="J1632" s="10">
        <f t="shared" si="435"/>
        <v>2</v>
      </c>
      <c r="K1632" s="1">
        <f t="shared" si="436"/>
        <v>3</v>
      </c>
      <c r="L1632" s="10">
        <f t="shared" si="437"/>
        <v>3</v>
      </c>
      <c r="M1632" s="1" t="str">
        <f t="shared" si="438"/>
        <v>-zed-</v>
      </c>
      <c r="N1632" s="1" t="str">
        <f t="shared" si="439"/>
        <v>[zd]</v>
      </c>
      <c r="O1632" s="3" t="e" cm="1">
        <f t="array" ref="O1632">SUM(_xlfn._xlws.FILTER($G$2:$G$2454,_xlfn.MAP($M$2:$M$2454,_xlfn.LAMBDA(_xlpm.x,_xlpm.x=$M1632))))</f>
        <v>#NAME?</v>
      </c>
      <c r="P1632" s="4" t="e">
        <f t="shared" si="440"/>
        <v>#NAME?</v>
      </c>
      <c r="Q1632" s="6" t="e" cm="1">
        <f t="array" ref="Q1632">SUM(_xlfn._xlws.FILTER($G$2:$G$2454,_xlfn.MAP($N$2:$N$2454,_xlfn.LAMBDA(_xlpm.x,_xlpm.x=$N1632))))</f>
        <v>#NAME?</v>
      </c>
      <c r="R1632" s="4" t="e">
        <f t="shared" si="441"/>
        <v>#NAME?</v>
      </c>
      <c r="S1632" s="4" t="e">
        <f t="shared" si="442"/>
        <v>#NAME?</v>
      </c>
      <c r="T1632" s="4" t="e">
        <f t="shared" si="443"/>
        <v>#NAME?</v>
      </c>
      <c r="U1632" s="4" t="e">
        <f t="shared" si="444"/>
        <v>#NAME?</v>
      </c>
      <c r="V1632" s="2"/>
      <c r="X1632" s="2"/>
      <c r="AC1632" s="2"/>
      <c r="AD1632" s="2"/>
    </row>
    <row r="1633" spans="1:30">
      <c r="A1633" s="1" t="str">
        <f t="shared" si="430"/>
        <v>-pie- : [paɪ]</v>
      </c>
      <c r="B1633" s="1">
        <f t="shared" si="445"/>
        <v>0</v>
      </c>
      <c r="C1633" s="1">
        <f t="shared" si="445"/>
        <v>0</v>
      </c>
      <c r="D1633" s="1">
        <f t="shared" si="445"/>
        <v>0</v>
      </c>
      <c r="E1633" s="7">
        <v>1</v>
      </c>
      <c r="F1633" s="9" t="s">
        <v>2180</v>
      </c>
      <c r="G1633" s="3" t="e">
        <f t="shared" si="432"/>
        <v>#NAME?</v>
      </c>
      <c r="H1633" s="4" t="str">
        <f t="shared" si="433"/>
        <v>paɪ</v>
      </c>
      <c r="I1633" s="4" t="str">
        <f t="shared" si="434"/>
        <v>pie</v>
      </c>
      <c r="J1633" s="10">
        <f t="shared" si="435"/>
        <v>3</v>
      </c>
      <c r="K1633" s="1">
        <f t="shared" si="436"/>
        <v>3</v>
      </c>
      <c r="L1633" s="10">
        <f t="shared" si="437"/>
        <v>3</v>
      </c>
      <c r="M1633" s="1" t="str">
        <f t="shared" si="438"/>
        <v>-pie-</v>
      </c>
      <c r="N1633" s="1" t="str">
        <f t="shared" si="439"/>
        <v>[paɪ]</v>
      </c>
      <c r="O1633" s="3" t="e" cm="1">
        <f t="array" ref="O1633">SUM(_xlfn._xlws.FILTER($G$2:$G$2454,_xlfn.MAP($M$2:$M$2454,_xlfn.LAMBDA(_xlpm.x,_xlpm.x=$M1633))))</f>
        <v>#NAME?</v>
      </c>
      <c r="P1633" s="4" t="e">
        <f t="shared" si="440"/>
        <v>#NAME?</v>
      </c>
      <c r="Q1633" s="6" t="e" cm="1">
        <f t="array" ref="Q1633">SUM(_xlfn._xlws.FILTER($G$2:$G$2454,_xlfn.MAP($N$2:$N$2454,_xlfn.LAMBDA(_xlpm.x,_xlpm.x=$N1633))))</f>
        <v>#NAME?</v>
      </c>
      <c r="R1633" s="4" t="e">
        <f t="shared" si="441"/>
        <v>#NAME?</v>
      </c>
      <c r="S1633" s="4" t="e">
        <f t="shared" si="442"/>
        <v>#NAME?</v>
      </c>
      <c r="T1633" s="4" t="e">
        <f t="shared" si="443"/>
        <v>#NAME?</v>
      </c>
      <c r="U1633" s="4" t="e">
        <f t="shared" si="444"/>
        <v>#NAME?</v>
      </c>
      <c r="V1633" s="2"/>
      <c r="X1633" s="2"/>
      <c r="AC1633" s="2"/>
      <c r="AD1633" s="2"/>
    </row>
    <row r="1634" spans="1:30">
      <c r="A1634" s="1" t="str">
        <f t="shared" si="430"/>
        <v>-rci- : [ɹsɪ]</v>
      </c>
      <c r="B1634" s="1">
        <f t="shared" si="445"/>
        <v>1</v>
      </c>
      <c r="C1634" s="1">
        <f t="shared" si="445"/>
        <v>0</v>
      </c>
      <c r="D1634" s="1">
        <f t="shared" si="445"/>
        <v>0</v>
      </c>
      <c r="E1634" s="7">
        <v>2</v>
      </c>
      <c r="F1634" s="9" t="s">
        <v>2375</v>
      </c>
      <c r="G1634" s="3" t="e">
        <f t="shared" si="432"/>
        <v>#NAME?</v>
      </c>
      <c r="H1634" s="1" t="str">
        <f t="shared" si="433"/>
        <v>ɹsɪ</v>
      </c>
      <c r="I1634" s="1" t="str">
        <f t="shared" si="434"/>
        <v>rci</v>
      </c>
      <c r="J1634" s="10">
        <f t="shared" si="435"/>
        <v>3</v>
      </c>
      <c r="K1634" s="1">
        <f t="shared" si="436"/>
        <v>3</v>
      </c>
      <c r="L1634" s="10">
        <f t="shared" si="437"/>
        <v>3</v>
      </c>
      <c r="M1634" s="1" t="str">
        <f t="shared" si="438"/>
        <v>-rci-</v>
      </c>
      <c r="N1634" s="1" t="str">
        <f t="shared" si="439"/>
        <v>[ɹsɪ]</v>
      </c>
      <c r="O1634" s="3" t="e" cm="1">
        <f t="array" ref="O1634">SUM(_xlfn._xlws.FILTER($G$2:$G$2454,_xlfn.MAP($M$2:$M$2454,_xlfn.LAMBDA(_xlpm.x,_xlpm.x=$M1634))))</f>
        <v>#NAME?</v>
      </c>
      <c r="P1634" s="4" t="e">
        <f t="shared" si="440"/>
        <v>#NAME?</v>
      </c>
      <c r="Q1634" s="6" t="e" cm="1">
        <f t="array" ref="Q1634">SUM(_xlfn._xlws.FILTER($G$2:$G$2454,_xlfn.MAP($N$2:$N$2454,_xlfn.LAMBDA(_xlpm.x,_xlpm.x=$N1634))))</f>
        <v>#NAME?</v>
      </c>
      <c r="R1634" s="4" t="e">
        <f t="shared" si="441"/>
        <v>#NAME?</v>
      </c>
      <c r="S1634" s="4" t="e">
        <f t="shared" si="442"/>
        <v>#NAME?</v>
      </c>
      <c r="T1634" s="4" t="e">
        <f t="shared" si="443"/>
        <v>#NAME?</v>
      </c>
      <c r="U1634" s="4" t="e">
        <f t="shared" si="444"/>
        <v>#NAME?</v>
      </c>
      <c r="V1634" s="2"/>
      <c r="X1634" s="2"/>
      <c r="AC1634" s="2"/>
      <c r="AD1634" s="2"/>
    </row>
    <row r="1635" spans="1:30">
      <c r="A1635" s="1" t="str">
        <f t="shared" si="430"/>
        <v>-shou- : [ʃoʊ]</v>
      </c>
      <c r="B1635" s="1">
        <f t="shared" si="445"/>
        <v>0</v>
      </c>
      <c r="C1635" s="1">
        <f t="shared" si="445"/>
        <v>0</v>
      </c>
      <c r="D1635" s="1">
        <f t="shared" si="445"/>
        <v>0</v>
      </c>
      <c r="E1635" s="7">
        <v>1</v>
      </c>
      <c r="F1635" s="9" t="s">
        <v>1455</v>
      </c>
      <c r="G1635" s="3" t="e">
        <f t="shared" si="432"/>
        <v>#NAME?</v>
      </c>
      <c r="H1635" s="4" t="str">
        <f t="shared" si="433"/>
        <v>ʃoʊ</v>
      </c>
      <c r="I1635" s="4" t="str">
        <f t="shared" si="434"/>
        <v>shou</v>
      </c>
      <c r="J1635" s="10">
        <f t="shared" si="435"/>
        <v>3</v>
      </c>
      <c r="K1635" s="1">
        <f t="shared" si="436"/>
        <v>4</v>
      </c>
      <c r="L1635" s="10">
        <f t="shared" si="437"/>
        <v>4</v>
      </c>
      <c r="M1635" s="1" t="str">
        <f t="shared" si="438"/>
        <v>-shou-</v>
      </c>
      <c r="N1635" s="1" t="str">
        <f t="shared" si="439"/>
        <v>[ʃoʊ]</v>
      </c>
      <c r="O1635" s="3" t="e" cm="1">
        <f t="array" ref="O1635">SUM(_xlfn._xlws.FILTER($G$2:$G$2454,_xlfn.MAP($M$2:$M$2454,_xlfn.LAMBDA(_xlpm.x,_xlpm.x=$M1635))))</f>
        <v>#NAME?</v>
      </c>
      <c r="P1635" s="4" t="e">
        <f t="shared" si="440"/>
        <v>#NAME?</v>
      </c>
      <c r="Q1635" s="6" t="e" cm="1">
        <f t="array" ref="Q1635">SUM(_xlfn._xlws.FILTER($G$2:$G$2454,_xlfn.MAP($N$2:$N$2454,_xlfn.LAMBDA(_xlpm.x,_xlpm.x=$N1635))))</f>
        <v>#NAME?</v>
      </c>
      <c r="R1635" s="4" t="e">
        <f t="shared" si="441"/>
        <v>#NAME?</v>
      </c>
      <c r="S1635" s="4" t="e">
        <f t="shared" si="442"/>
        <v>#NAME?</v>
      </c>
      <c r="T1635" s="4" t="e">
        <f t="shared" si="443"/>
        <v>#NAME?</v>
      </c>
      <c r="U1635" s="4" t="e">
        <f t="shared" si="444"/>
        <v>#NAME?</v>
      </c>
      <c r="V1635" s="2"/>
      <c r="X1635" s="2"/>
      <c r="AC1635" s="2"/>
      <c r="AD1635" s="2"/>
    </row>
    <row r="1636" spans="1:30">
      <c r="A1636" s="1" t="str">
        <f t="shared" si="430"/>
        <v>-stai- : [stɛ]</v>
      </c>
      <c r="B1636" s="1">
        <f t="shared" si="445"/>
        <v>0</v>
      </c>
      <c r="C1636" s="1">
        <f t="shared" si="445"/>
        <v>0</v>
      </c>
      <c r="D1636" s="1">
        <f t="shared" si="445"/>
        <v>0</v>
      </c>
      <c r="E1636" s="7">
        <v>2</v>
      </c>
      <c r="F1636" s="9" t="s">
        <v>978</v>
      </c>
      <c r="G1636" s="3" t="e">
        <f t="shared" si="432"/>
        <v>#NAME?</v>
      </c>
      <c r="H1636" s="1" t="str">
        <f t="shared" si="433"/>
        <v>stɛ</v>
      </c>
      <c r="I1636" s="1" t="str">
        <f t="shared" si="434"/>
        <v>stai</v>
      </c>
      <c r="J1636" s="10">
        <f t="shared" si="435"/>
        <v>3</v>
      </c>
      <c r="K1636" s="1">
        <f t="shared" si="436"/>
        <v>4</v>
      </c>
      <c r="L1636" s="10">
        <f t="shared" si="437"/>
        <v>4</v>
      </c>
      <c r="M1636" s="1" t="str">
        <f t="shared" si="438"/>
        <v>-stai-</v>
      </c>
      <c r="N1636" s="1" t="str">
        <f t="shared" si="439"/>
        <v>[stɛ]</v>
      </c>
      <c r="O1636" s="3" t="e" cm="1">
        <f t="array" ref="O1636">SUM(_xlfn._xlws.FILTER($G$2:$G$2454,_xlfn.MAP($M$2:$M$2454,_xlfn.LAMBDA(_xlpm.x,_xlpm.x=$M1636))))</f>
        <v>#NAME?</v>
      </c>
      <c r="P1636" s="4" t="e">
        <f t="shared" si="440"/>
        <v>#NAME?</v>
      </c>
      <c r="Q1636" s="6" t="e" cm="1">
        <f t="array" ref="Q1636">SUM(_xlfn._xlws.FILTER($G$2:$G$2454,_xlfn.MAP($N$2:$N$2454,_xlfn.LAMBDA(_xlpm.x,_xlpm.x=$N1636))))</f>
        <v>#NAME?</v>
      </c>
      <c r="R1636" s="4" t="e">
        <f t="shared" si="441"/>
        <v>#NAME?</v>
      </c>
      <c r="S1636" s="4" t="e">
        <f t="shared" si="442"/>
        <v>#NAME?</v>
      </c>
      <c r="T1636" s="4" t="e">
        <f t="shared" si="443"/>
        <v>#NAME?</v>
      </c>
      <c r="U1636" s="4" t="e">
        <f t="shared" si="444"/>
        <v>#NAME?</v>
      </c>
      <c r="V1636" s="2"/>
      <c r="X1636" s="2"/>
      <c r="AC1636" s="2"/>
      <c r="AD1636" s="2"/>
    </row>
    <row r="1637" spans="1:30">
      <c r="A1637" s="1" t="str">
        <f t="shared" si="430"/>
        <v>-stea- : [stɛ]</v>
      </c>
      <c r="B1637" s="1">
        <f t="shared" si="445"/>
        <v>0</v>
      </c>
      <c r="C1637" s="1">
        <f t="shared" si="445"/>
        <v>0</v>
      </c>
      <c r="D1637" s="1">
        <f t="shared" si="445"/>
        <v>0</v>
      </c>
      <c r="E1637" s="7">
        <v>1</v>
      </c>
      <c r="F1637" s="9" t="s">
        <v>1456</v>
      </c>
      <c r="G1637" s="3" t="e">
        <f t="shared" si="432"/>
        <v>#NAME?</v>
      </c>
      <c r="H1637" s="4" t="str">
        <f t="shared" si="433"/>
        <v>stɛ</v>
      </c>
      <c r="I1637" s="4" t="str">
        <f t="shared" si="434"/>
        <v>stea</v>
      </c>
      <c r="J1637" s="10">
        <f t="shared" si="435"/>
        <v>3</v>
      </c>
      <c r="K1637" s="1">
        <f t="shared" si="436"/>
        <v>4</v>
      </c>
      <c r="L1637" s="10">
        <f t="shared" si="437"/>
        <v>4</v>
      </c>
      <c r="M1637" s="1" t="str">
        <f t="shared" si="438"/>
        <v>-stea-</v>
      </c>
      <c r="N1637" s="1" t="str">
        <f t="shared" si="439"/>
        <v>[stɛ]</v>
      </c>
      <c r="O1637" s="3" t="e" cm="1">
        <f t="array" ref="O1637">SUM(_xlfn._xlws.FILTER($G$2:$G$2454,_xlfn.MAP($M$2:$M$2454,_xlfn.LAMBDA(_xlpm.x,_xlpm.x=$M1637))))</f>
        <v>#NAME?</v>
      </c>
      <c r="P1637" s="4" t="e">
        <f t="shared" si="440"/>
        <v>#NAME?</v>
      </c>
      <c r="Q1637" s="6" t="e" cm="1">
        <f t="array" ref="Q1637">SUM(_xlfn._xlws.FILTER($G$2:$G$2454,_xlfn.MAP($N$2:$N$2454,_xlfn.LAMBDA(_xlpm.x,_xlpm.x=$N1637))))</f>
        <v>#NAME?</v>
      </c>
      <c r="R1637" s="4" t="e">
        <f t="shared" si="441"/>
        <v>#NAME?</v>
      </c>
      <c r="S1637" s="4" t="e">
        <f t="shared" si="442"/>
        <v>#NAME?</v>
      </c>
      <c r="T1637" s="4" t="e">
        <f t="shared" si="443"/>
        <v>#NAME?</v>
      </c>
      <c r="U1637" s="4" t="e">
        <f t="shared" si="444"/>
        <v>#NAME?</v>
      </c>
      <c r="V1637" s="2"/>
      <c r="X1637" s="2"/>
      <c r="AC1637" s="2"/>
      <c r="AD1637" s="2"/>
    </row>
    <row r="1638" spans="1:30">
      <c r="A1638" s="1" t="str">
        <f t="shared" si="430"/>
        <v>-ta- : [tɪ]</v>
      </c>
      <c r="B1638" s="1">
        <f t="shared" si="445"/>
        <v>0</v>
      </c>
      <c r="C1638" s="1">
        <f t="shared" si="445"/>
        <v>0</v>
      </c>
      <c r="D1638" s="1">
        <f t="shared" si="445"/>
        <v>0</v>
      </c>
      <c r="E1638" s="7">
        <v>1</v>
      </c>
      <c r="F1638" s="9" t="s">
        <v>2263</v>
      </c>
      <c r="G1638" s="3" t="e">
        <f t="shared" si="432"/>
        <v>#NAME?</v>
      </c>
      <c r="H1638" s="1" t="str">
        <f t="shared" si="433"/>
        <v>tɪ</v>
      </c>
      <c r="I1638" s="1" t="str">
        <f t="shared" si="434"/>
        <v>ta</v>
      </c>
      <c r="J1638" s="10">
        <f t="shared" si="435"/>
        <v>2</v>
      </c>
      <c r="K1638" s="1">
        <f t="shared" si="436"/>
        <v>2</v>
      </c>
      <c r="L1638" s="10">
        <f t="shared" si="437"/>
        <v>2</v>
      </c>
      <c r="M1638" s="1" t="str">
        <f t="shared" si="438"/>
        <v>-ta-</v>
      </c>
      <c r="N1638" s="1" t="str">
        <f t="shared" si="439"/>
        <v>[tɪ]</v>
      </c>
      <c r="O1638" s="3" t="e" cm="1">
        <f t="array" ref="O1638">SUM(_xlfn._xlws.FILTER($G$2:$G$2454,_xlfn.MAP($M$2:$M$2454,_xlfn.LAMBDA(_xlpm.x,_xlpm.x=$M1638))))</f>
        <v>#NAME?</v>
      </c>
      <c r="P1638" s="4" t="e">
        <f t="shared" si="440"/>
        <v>#NAME?</v>
      </c>
      <c r="Q1638" s="6" t="e" cm="1">
        <f t="array" ref="Q1638">SUM(_xlfn._xlws.FILTER($G$2:$G$2454,_xlfn.MAP($N$2:$N$2454,_xlfn.LAMBDA(_xlpm.x,_xlpm.x=$N1638))))</f>
        <v>#NAME?</v>
      </c>
      <c r="R1638" s="4" t="e">
        <f t="shared" si="441"/>
        <v>#NAME?</v>
      </c>
      <c r="S1638" s="4" t="e">
        <f t="shared" si="442"/>
        <v>#NAME?</v>
      </c>
      <c r="T1638" s="4" t="e">
        <f t="shared" si="443"/>
        <v>#NAME?</v>
      </c>
      <c r="U1638" s="4" t="e">
        <f t="shared" si="444"/>
        <v>#NAME?</v>
      </c>
      <c r="V1638" s="2"/>
      <c r="X1638" s="2"/>
      <c r="AC1638" s="2"/>
      <c r="AD1638" s="2"/>
    </row>
    <row r="1639" spans="1:30">
      <c r="A1639" s="1" t="str">
        <f t="shared" si="430"/>
        <v>-nti- : [ntə]</v>
      </c>
      <c r="B1639" s="1">
        <f t="shared" si="445"/>
        <v>0</v>
      </c>
      <c r="C1639" s="1">
        <f t="shared" si="445"/>
        <v>0</v>
      </c>
      <c r="D1639" s="1">
        <f t="shared" si="445"/>
        <v>1</v>
      </c>
      <c r="E1639" s="7">
        <v>4</v>
      </c>
      <c r="F1639" s="9" t="s">
        <v>1322</v>
      </c>
      <c r="G1639" s="3" t="e">
        <f t="shared" si="432"/>
        <v>#NAME?</v>
      </c>
      <c r="H1639" s="1" t="str">
        <f t="shared" si="433"/>
        <v>ntə</v>
      </c>
      <c r="I1639" s="1" t="str">
        <f t="shared" si="434"/>
        <v>nti</v>
      </c>
      <c r="J1639" s="10">
        <f t="shared" si="435"/>
        <v>3</v>
      </c>
      <c r="K1639" s="1">
        <f t="shared" si="436"/>
        <v>3</v>
      </c>
      <c r="L1639" s="10">
        <f t="shared" si="437"/>
        <v>3</v>
      </c>
      <c r="M1639" s="1" t="str">
        <f t="shared" si="438"/>
        <v>-nti-</v>
      </c>
      <c r="N1639" s="1" t="str">
        <f t="shared" si="439"/>
        <v>[ntə]</v>
      </c>
      <c r="O1639" s="3" t="e" cm="1">
        <f t="array" ref="O1639">SUM(_xlfn._xlws.FILTER($G$2:$G$2454,_xlfn.MAP($M$2:$M$2454,_xlfn.LAMBDA(_xlpm.x,_xlpm.x=$M1639))))</f>
        <v>#NAME?</v>
      </c>
      <c r="P1639" s="4" t="e">
        <f t="shared" si="440"/>
        <v>#NAME?</v>
      </c>
      <c r="Q1639" s="6" t="e" cm="1">
        <f t="array" ref="Q1639">SUM(_xlfn._xlws.FILTER($G$2:$G$2454,_xlfn.MAP($N$2:$N$2454,_xlfn.LAMBDA(_xlpm.x,_xlpm.x=$N1639))))</f>
        <v>#NAME?</v>
      </c>
      <c r="R1639" s="4" t="e">
        <f t="shared" si="441"/>
        <v>#NAME?</v>
      </c>
      <c r="S1639" s="4" t="e">
        <f t="shared" si="442"/>
        <v>#NAME?</v>
      </c>
      <c r="T1639" s="4" t="e">
        <f t="shared" si="443"/>
        <v>#NAME?</v>
      </c>
      <c r="U1639" s="4" t="e">
        <f t="shared" si="444"/>
        <v>#NAME?</v>
      </c>
      <c r="V1639" s="2"/>
      <c r="X1639" s="2"/>
      <c r="AC1639" s="2"/>
      <c r="AD1639" s="2"/>
    </row>
    <row r="1640" spans="1:30">
      <c r="A1640" s="1" t="str">
        <f t="shared" si="430"/>
        <v>-bi- : [bɪ]</v>
      </c>
      <c r="B1640" s="1">
        <f t="shared" si="445"/>
        <v>0</v>
      </c>
      <c r="C1640" s="1">
        <f t="shared" si="445"/>
        <v>0</v>
      </c>
      <c r="D1640" s="1">
        <f t="shared" si="445"/>
        <v>0</v>
      </c>
      <c r="E1640" s="7">
        <v>15</v>
      </c>
      <c r="F1640" s="9" t="s">
        <v>664</v>
      </c>
      <c r="G1640" s="3" t="e">
        <f t="shared" si="432"/>
        <v>#NAME?</v>
      </c>
      <c r="H1640" s="1" t="str">
        <f t="shared" si="433"/>
        <v>bɪ</v>
      </c>
      <c r="I1640" s="1" t="str">
        <f t="shared" si="434"/>
        <v>bi</v>
      </c>
      <c r="J1640" s="10">
        <f t="shared" si="435"/>
        <v>2</v>
      </c>
      <c r="K1640" s="1">
        <f t="shared" si="436"/>
        <v>2</v>
      </c>
      <c r="L1640" s="10">
        <f t="shared" si="437"/>
        <v>2</v>
      </c>
      <c r="M1640" s="1" t="str">
        <f t="shared" si="438"/>
        <v>-bi-</v>
      </c>
      <c r="N1640" s="1" t="str">
        <f t="shared" si="439"/>
        <v>[bɪ]</v>
      </c>
      <c r="O1640" s="3" t="e" cm="1">
        <f t="array" ref="O1640">SUM(_xlfn._xlws.FILTER($G$2:$G$2454,_xlfn.MAP($M$2:$M$2454,_xlfn.LAMBDA(_xlpm.x,_xlpm.x=$M1640))))</f>
        <v>#NAME?</v>
      </c>
      <c r="P1640" s="4" t="e">
        <f t="shared" si="440"/>
        <v>#NAME?</v>
      </c>
      <c r="Q1640" s="6" t="e" cm="1">
        <f t="array" ref="Q1640">SUM(_xlfn._xlws.FILTER($G$2:$G$2454,_xlfn.MAP($N$2:$N$2454,_xlfn.LAMBDA(_xlpm.x,_xlpm.x=$N1640))))</f>
        <v>#NAME?</v>
      </c>
      <c r="R1640" s="4" t="e">
        <f t="shared" si="441"/>
        <v>#NAME?</v>
      </c>
      <c r="S1640" s="4" t="e">
        <f t="shared" si="442"/>
        <v>#NAME?</v>
      </c>
      <c r="T1640" s="4" t="e">
        <f t="shared" si="443"/>
        <v>#NAME?</v>
      </c>
      <c r="U1640" s="4" t="e">
        <f t="shared" si="444"/>
        <v>#NAME?</v>
      </c>
      <c r="V1640" s="2"/>
      <c r="X1640" s="2"/>
      <c r="AC1640" s="2"/>
      <c r="AD1640" s="2"/>
    </row>
    <row r="1641" spans="1:30">
      <c r="A1641" s="1" t="str">
        <f t="shared" si="430"/>
        <v>-doo- : [du]</v>
      </c>
      <c r="B1641" s="1">
        <f t="shared" si="445"/>
        <v>0</v>
      </c>
      <c r="C1641" s="1">
        <f t="shared" si="445"/>
        <v>0</v>
      </c>
      <c r="D1641" s="1">
        <f t="shared" si="445"/>
        <v>0</v>
      </c>
      <c r="E1641" s="7">
        <v>1</v>
      </c>
      <c r="F1641" s="9" t="s">
        <v>1953</v>
      </c>
      <c r="G1641" s="3" t="e">
        <f t="shared" si="432"/>
        <v>#NAME?</v>
      </c>
      <c r="H1641" s="4" t="str">
        <f t="shared" si="433"/>
        <v>du</v>
      </c>
      <c r="I1641" s="4" t="str">
        <f t="shared" si="434"/>
        <v>doo</v>
      </c>
      <c r="J1641" s="10">
        <f t="shared" si="435"/>
        <v>2</v>
      </c>
      <c r="K1641" s="1">
        <f t="shared" si="436"/>
        <v>3</v>
      </c>
      <c r="L1641" s="10">
        <f t="shared" si="437"/>
        <v>3</v>
      </c>
      <c r="M1641" s="1" t="str">
        <f t="shared" si="438"/>
        <v>-doo-</v>
      </c>
      <c r="N1641" s="1" t="str">
        <f t="shared" si="439"/>
        <v>[du]</v>
      </c>
      <c r="O1641" s="3" t="e" cm="1">
        <f t="array" ref="O1641">SUM(_xlfn._xlws.FILTER($G$2:$G$2454,_xlfn.MAP($M$2:$M$2454,_xlfn.LAMBDA(_xlpm.x,_xlpm.x=$M1641))))</f>
        <v>#NAME?</v>
      </c>
      <c r="P1641" s="4" t="e">
        <f t="shared" si="440"/>
        <v>#NAME?</v>
      </c>
      <c r="Q1641" s="6" t="e" cm="1">
        <f t="array" ref="Q1641">SUM(_xlfn._xlws.FILTER($G$2:$G$2454,_xlfn.MAP($N$2:$N$2454,_xlfn.LAMBDA(_xlpm.x,_xlpm.x=$N1641))))</f>
        <v>#NAME?</v>
      </c>
      <c r="R1641" s="4" t="e">
        <f t="shared" si="441"/>
        <v>#NAME?</v>
      </c>
      <c r="S1641" s="4" t="e">
        <f t="shared" si="442"/>
        <v>#NAME?</v>
      </c>
      <c r="T1641" s="4" t="e">
        <f t="shared" si="443"/>
        <v>#NAME?</v>
      </c>
      <c r="U1641" s="4" t="e">
        <f t="shared" si="444"/>
        <v>#NAME?</v>
      </c>
      <c r="V1641" s="2"/>
      <c r="X1641" s="2"/>
      <c r="AC1641" s="2"/>
      <c r="AD1641" s="2"/>
    </row>
    <row r="1642" spans="1:30">
      <c r="A1642" s="1" t="str">
        <f t="shared" si="430"/>
        <v>-play- : [pleɪ]</v>
      </c>
      <c r="B1642" s="1">
        <f t="shared" ref="B1642:D1661" si="446">_xlfn.LET(_xlpm.d,$F1642,_xlpm.k,_xlfn.CONCAT(LEFT(TRIM(B$1),1),"*"),COUNTIF(_xlpm.d,_xlpm.k))</f>
        <v>0</v>
      </c>
      <c r="C1642" s="1">
        <f t="shared" si="446"/>
        <v>0</v>
      </c>
      <c r="D1642" s="1">
        <f t="shared" si="446"/>
        <v>0</v>
      </c>
      <c r="E1642" s="7">
        <v>7</v>
      </c>
      <c r="F1642" s="9" t="s">
        <v>437</v>
      </c>
      <c r="G1642" s="3" t="e">
        <f t="shared" si="432"/>
        <v>#NAME?</v>
      </c>
      <c r="H1642" s="1" t="str">
        <f t="shared" si="433"/>
        <v>pleɪ</v>
      </c>
      <c r="I1642" s="1" t="str">
        <f t="shared" si="434"/>
        <v>play</v>
      </c>
      <c r="J1642" s="10">
        <f t="shared" si="435"/>
        <v>4</v>
      </c>
      <c r="K1642" s="1">
        <f t="shared" si="436"/>
        <v>4</v>
      </c>
      <c r="L1642" s="10">
        <f t="shared" si="437"/>
        <v>4</v>
      </c>
      <c r="M1642" s="1" t="str">
        <f t="shared" si="438"/>
        <v>-play-</v>
      </c>
      <c r="N1642" s="1" t="str">
        <f t="shared" si="439"/>
        <v>[pleɪ]</v>
      </c>
      <c r="O1642" s="3" t="e" cm="1">
        <f t="array" ref="O1642">SUM(_xlfn._xlws.FILTER($G$2:$G$2454,_xlfn.MAP($M$2:$M$2454,_xlfn.LAMBDA(_xlpm.x,_xlpm.x=$M1642))))</f>
        <v>#NAME?</v>
      </c>
      <c r="P1642" s="4" t="e">
        <f t="shared" si="440"/>
        <v>#NAME?</v>
      </c>
      <c r="Q1642" s="6" t="e" cm="1">
        <f t="array" ref="Q1642">SUM(_xlfn._xlws.FILTER($G$2:$G$2454,_xlfn.MAP($N$2:$N$2454,_xlfn.LAMBDA(_xlpm.x,_xlpm.x=$N1642))))</f>
        <v>#NAME?</v>
      </c>
      <c r="R1642" s="4" t="e">
        <f t="shared" si="441"/>
        <v>#NAME?</v>
      </c>
      <c r="S1642" s="4" t="e">
        <f t="shared" si="442"/>
        <v>#NAME?</v>
      </c>
      <c r="T1642" s="4" t="e">
        <f t="shared" si="443"/>
        <v>#NAME?</v>
      </c>
      <c r="U1642" s="4" t="e">
        <f t="shared" si="444"/>
        <v>#NAME?</v>
      </c>
      <c r="V1642" s="2"/>
      <c r="X1642" s="2"/>
      <c r="AC1642" s="2"/>
      <c r="AD1642" s="2"/>
    </row>
    <row r="1643" spans="1:30">
      <c r="A1643" s="1" t="str">
        <f t="shared" si="430"/>
        <v>-fai- : [feɪ]</v>
      </c>
      <c r="B1643" s="1">
        <f t="shared" si="446"/>
        <v>0</v>
      </c>
      <c r="C1643" s="1">
        <f t="shared" si="446"/>
        <v>0</v>
      </c>
      <c r="D1643" s="1">
        <f t="shared" si="446"/>
        <v>0</v>
      </c>
      <c r="E1643" s="7">
        <v>5</v>
      </c>
      <c r="F1643" s="9" t="s">
        <v>713</v>
      </c>
      <c r="G1643" s="3" t="e">
        <f t="shared" si="432"/>
        <v>#NAME?</v>
      </c>
      <c r="H1643" s="1" t="str">
        <f t="shared" si="433"/>
        <v>feɪ</v>
      </c>
      <c r="I1643" s="1" t="str">
        <f t="shared" si="434"/>
        <v>fai</v>
      </c>
      <c r="J1643" s="10">
        <f t="shared" si="435"/>
        <v>3</v>
      </c>
      <c r="K1643" s="1">
        <f t="shared" si="436"/>
        <v>3</v>
      </c>
      <c r="L1643" s="10">
        <f t="shared" si="437"/>
        <v>3</v>
      </c>
      <c r="M1643" s="1" t="str">
        <f t="shared" si="438"/>
        <v>-fai-</v>
      </c>
      <c r="N1643" s="1" t="str">
        <f t="shared" si="439"/>
        <v>[feɪ]</v>
      </c>
      <c r="O1643" s="3" t="e" cm="1">
        <f t="array" ref="O1643">SUM(_xlfn._xlws.FILTER($G$2:$G$2454,_xlfn.MAP($M$2:$M$2454,_xlfn.LAMBDA(_xlpm.x,_xlpm.x=$M1643))))</f>
        <v>#NAME?</v>
      </c>
      <c r="P1643" s="4" t="e">
        <f t="shared" si="440"/>
        <v>#NAME?</v>
      </c>
      <c r="Q1643" s="6" t="e" cm="1">
        <f t="array" ref="Q1643">SUM(_xlfn._xlws.FILTER($G$2:$G$2454,_xlfn.MAP($N$2:$N$2454,_xlfn.LAMBDA(_xlpm.x,_xlpm.x=$N1643))))</f>
        <v>#NAME?</v>
      </c>
      <c r="R1643" s="4" t="e">
        <f t="shared" si="441"/>
        <v>#NAME?</v>
      </c>
      <c r="S1643" s="4" t="e">
        <f t="shared" si="442"/>
        <v>#NAME?</v>
      </c>
      <c r="T1643" s="4" t="e">
        <f t="shared" si="443"/>
        <v>#NAME?</v>
      </c>
      <c r="U1643" s="4" t="e">
        <f t="shared" si="444"/>
        <v>#NAME?</v>
      </c>
      <c r="V1643" s="2"/>
      <c r="X1643" s="2"/>
      <c r="AC1643" s="2"/>
      <c r="AD1643" s="2"/>
    </row>
    <row r="1644" spans="1:30">
      <c r="A1644" s="1" t="str">
        <f t="shared" si="430"/>
        <v>-pri- : [pɹə]</v>
      </c>
      <c r="B1644" s="1">
        <f t="shared" si="446"/>
        <v>0</v>
      </c>
      <c r="C1644" s="1">
        <f t="shared" si="446"/>
        <v>0</v>
      </c>
      <c r="D1644" s="1">
        <f t="shared" si="446"/>
        <v>0</v>
      </c>
      <c r="E1644" s="7">
        <v>1</v>
      </c>
      <c r="F1644" s="9" t="s">
        <v>1789</v>
      </c>
      <c r="G1644" s="3" t="e">
        <f t="shared" si="432"/>
        <v>#NAME?</v>
      </c>
      <c r="H1644" s="1" t="str">
        <f t="shared" si="433"/>
        <v>pɹə</v>
      </c>
      <c r="I1644" s="1" t="str">
        <f t="shared" si="434"/>
        <v>pri</v>
      </c>
      <c r="J1644" s="10">
        <f t="shared" si="435"/>
        <v>3</v>
      </c>
      <c r="K1644" s="1">
        <f t="shared" si="436"/>
        <v>3</v>
      </c>
      <c r="L1644" s="10">
        <f t="shared" si="437"/>
        <v>3</v>
      </c>
      <c r="M1644" s="1" t="str">
        <f t="shared" si="438"/>
        <v>-pri-</v>
      </c>
      <c r="N1644" s="1" t="str">
        <f t="shared" si="439"/>
        <v>[pɹə]</v>
      </c>
      <c r="O1644" s="3" t="e" cm="1">
        <f t="array" ref="O1644">SUM(_xlfn._xlws.FILTER($G$2:$G$2454,_xlfn.MAP($M$2:$M$2454,_xlfn.LAMBDA(_xlpm.x,_xlpm.x=$M1644))))</f>
        <v>#NAME?</v>
      </c>
      <c r="P1644" s="4" t="e">
        <f t="shared" si="440"/>
        <v>#NAME?</v>
      </c>
      <c r="Q1644" s="6" t="e" cm="1">
        <f t="array" ref="Q1644">SUM(_xlfn._xlws.FILTER($G$2:$G$2454,_xlfn.MAP($N$2:$N$2454,_xlfn.LAMBDA(_xlpm.x,_xlpm.x=$N1644))))</f>
        <v>#NAME?</v>
      </c>
      <c r="R1644" s="4" t="e">
        <f t="shared" si="441"/>
        <v>#NAME?</v>
      </c>
      <c r="S1644" s="4" t="e">
        <f t="shared" si="442"/>
        <v>#NAME?</v>
      </c>
      <c r="T1644" s="4" t="e">
        <f t="shared" si="443"/>
        <v>#NAME?</v>
      </c>
      <c r="U1644" s="4" t="e">
        <f t="shared" si="444"/>
        <v>#NAME?</v>
      </c>
      <c r="V1644" s="2"/>
      <c r="X1644" s="2"/>
      <c r="AC1644" s="2"/>
      <c r="AD1644" s="2"/>
    </row>
    <row r="1645" spans="1:30">
      <c r="A1645" s="1" t="str">
        <f t="shared" si="430"/>
        <v>-whe- : [wɛ]</v>
      </c>
      <c r="B1645" s="1">
        <f t="shared" si="446"/>
        <v>0</v>
      </c>
      <c r="C1645" s="1">
        <f t="shared" si="446"/>
        <v>0</v>
      </c>
      <c r="D1645" s="1">
        <f t="shared" si="446"/>
        <v>0</v>
      </c>
      <c r="E1645" s="7">
        <v>10</v>
      </c>
      <c r="F1645" s="9" t="s">
        <v>566</v>
      </c>
      <c r="G1645" s="3" t="e">
        <f t="shared" si="432"/>
        <v>#NAME?</v>
      </c>
      <c r="H1645" s="4" t="str">
        <f t="shared" si="433"/>
        <v>wɛ</v>
      </c>
      <c r="I1645" s="4" t="str">
        <f t="shared" si="434"/>
        <v>whe</v>
      </c>
      <c r="J1645" s="10">
        <f t="shared" si="435"/>
        <v>2</v>
      </c>
      <c r="K1645" s="1">
        <f t="shared" si="436"/>
        <v>3</v>
      </c>
      <c r="L1645" s="10">
        <f t="shared" si="437"/>
        <v>3</v>
      </c>
      <c r="M1645" s="1" t="str">
        <f t="shared" si="438"/>
        <v>-whe-</v>
      </c>
      <c r="N1645" s="1" t="str">
        <f t="shared" si="439"/>
        <v>[wɛ]</v>
      </c>
      <c r="O1645" s="3" t="e" cm="1">
        <f t="array" ref="O1645">SUM(_xlfn._xlws.FILTER($G$2:$G$2454,_xlfn.MAP($M$2:$M$2454,_xlfn.LAMBDA(_xlpm.x,_xlpm.x=$M1645))))</f>
        <v>#NAME?</v>
      </c>
      <c r="P1645" s="4" t="e">
        <f t="shared" si="440"/>
        <v>#NAME?</v>
      </c>
      <c r="Q1645" s="6" t="e" cm="1">
        <f t="array" ref="Q1645">SUM(_xlfn._xlws.FILTER($G$2:$G$2454,_xlfn.MAP($N$2:$N$2454,_xlfn.LAMBDA(_xlpm.x,_xlpm.x=$N1645))))</f>
        <v>#NAME?</v>
      </c>
      <c r="R1645" s="4" t="e">
        <f t="shared" si="441"/>
        <v>#NAME?</v>
      </c>
      <c r="S1645" s="4" t="e">
        <f t="shared" si="442"/>
        <v>#NAME?</v>
      </c>
      <c r="T1645" s="4" t="e">
        <f t="shared" si="443"/>
        <v>#NAME?</v>
      </c>
      <c r="U1645" s="4" t="e">
        <f t="shared" si="444"/>
        <v>#NAME?</v>
      </c>
      <c r="V1645" s="2"/>
      <c r="X1645" s="2"/>
      <c r="AC1645" s="2"/>
      <c r="AD1645" s="2"/>
    </row>
    <row r="1646" spans="1:30">
      <c r="A1646" s="1" t="str">
        <f t="shared" si="430"/>
        <v>-wee- : [wi]</v>
      </c>
      <c r="B1646" s="1">
        <f t="shared" si="446"/>
        <v>0</v>
      </c>
      <c r="C1646" s="1">
        <f t="shared" si="446"/>
        <v>0</v>
      </c>
      <c r="D1646" s="1">
        <f t="shared" si="446"/>
        <v>0</v>
      </c>
      <c r="E1646" s="7">
        <v>6</v>
      </c>
      <c r="F1646" s="9" t="s">
        <v>314</v>
      </c>
      <c r="G1646" s="3" t="e">
        <f t="shared" si="432"/>
        <v>#NAME?</v>
      </c>
      <c r="H1646" s="4" t="str">
        <f t="shared" si="433"/>
        <v>wi</v>
      </c>
      <c r="I1646" s="4" t="str">
        <f t="shared" si="434"/>
        <v>wee</v>
      </c>
      <c r="J1646" s="10">
        <f t="shared" si="435"/>
        <v>2</v>
      </c>
      <c r="K1646" s="1">
        <f t="shared" si="436"/>
        <v>3</v>
      </c>
      <c r="L1646" s="10">
        <f t="shared" si="437"/>
        <v>3</v>
      </c>
      <c r="M1646" s="1" t="str">
        <f t="shared" si="438"/>
        <v>-wee-</v>
      </c>
      <c r="N1646" s="1" t="str">
        <f t="shared" si="439"/>
        <v>[wi]</v>
      </c>
      <c r="O1646" s="3" t="e" cm="1">
        <f t="array" ref="O1646">SUM(_xlfn._xlws.FILTER($G$2:$G$2454,_xlfn.MAP($M$2:$M$2454,_xlfn.LAMBDA(_xlpm.x,_xlpm.x=$M1646))))</f>
        <v>#NAME?</v>
      </c>
      <c r="P1646" s="4" t="e">
        <f t="shared" si="440"/>
        <v>#NAME?</v>
      </c>
      <c r="Q1646" s="6" t="e" cm="1">
        <f t="array" ref="Q1646">SUM(_xlfn._xlws.FILTER($G$2:$G$2454,_xlfn.MAP($N$2:$N$2454,_xlfn.LAMBDA(_xlpm.x,_xlpm.x=$N1646))))</f>
        <v>#NAME?</v>
      </c>
      <c r="R1646" s="4" t="e">
        <f t="shared" si="441"/>
        <v>#NAME?</v>
      </c>
      <c r="S1646" s="4" t="e">
        <f t="shared" si="442"/>
        <v>#NAME?</v>
      </c>
      <c r="T1646" s="4" t="e">
        <f t="shared" si="443"/>
        <v>#NAME?</v>
      </c>
      <c r="U1646" s="4" t="e">
        <f t="shared" si="444"/>
        <v>#NAME?</v>
      </c>
      <c r="V1646" s="2"/>
      <c r="X1646" s="2"/>
      <c r="AC1646" s="2"/>
      <c r="AD1646" s="2"/>
    </row>
    <row r="1647" spans="1:30">
      <c r="A1647" s="1" t="str">
        <f t="shared" si="430"/>
        <v>-ds- : [dz]</v>
      </c>
      <c r="B1647" s="1">
        <f t="shared" si="446"/>
        <v>0</v>
      </c>
      <c r="C1647" s="1">
        <f t="shared" si="446"/>
        <v>0</v>
      </c>
      <c r="D1647" s="1">
        <f t="shared" si="446"/>
        <v>0</v>
      </c>
      <c r="E1647" s="7">
        <v>6</v>
      </c>
      <c r="F1647" s="9" t="s">
        <v>40</v>
      </c>
      <c r="G1647" s="3" t="e">
        <f t="shared" si="432"/>
        <v>#NAME?</v>
      </c>
      <c r="H1647" s="4" t="str">
        <f t="shared" si="433"/>
        <v>dz</v>
      </c>
      <c r="I1647" s="4" t="str">
        <f t="shared" si="434"/>
        <v>ds</v>
      </c>
      <c r="J1647" s="10">
        <f t="shared" si="435"/>
        <v>2</v>
      </c>
      <c r="K1647" s="1">
        <f t="shared" si="436"/>
        <v>2</v>
      </c>
      <c r="L1647" s="10">
        <f t="shared" si="437"/>
        <v>2</v>
      </c>
      <c r="M1647" s="1" t="str">
        <f t="shared" si="438"/>
        <v>-ds-</v>
      </c>
      <c r="N1647" s="1" t="str">
        <f t="shared" si="439"/>
        <v>[dz]</v>
      </c>
      <c r="O1647" s="3" t="e" cm="1">
        <f t="array" ref="O1647">SUM(_xlfn._xlws.FILTER($G$2:$G$2454,_xlfn.MAP($M$2:$M$2454,_xlfn.LAMBDA(_xlpm.x,_xlpm.x=$M1647))))</f>
        <v>#NAME?</v>
      </c>
      <c r="P1647" s="4" t="e">
        <f t="shared" si="440"/>
        <v>#NAME?</v>
      </c>
      <c r="Q1647" s="6" t="e" cm="1">
        <f t="array" ref="Q1647">SUM(_xlfn._xlws.FILTER($G$2:$G$2454,_xlfn.MAP($N$2:$N$2454,_xlfn.LAMBDA(_xlpm.x,_xlpm.x=$N1647))))</f>
        <v>#NAME?</v>
      </c>
      <c r="R1647" s="4" t="e">
        <f t="shared" si="441"/>
        <v>#NAME?</v>
      </c>
      <c r="S1647" s="4" t="e">
        <f t="shared" si="442"/>
        <v>#NAME?</v>
      </c>
      <c r="T1647" s="4" t="e">
        <f t="shared" si="443"/>
        <v>#NAME?</v>
      </c>
      <c r="U1647" s="4" t="e">
        <f t="shared" si="444"/>
        <v>#NAME?</v>
      </c>
      <c r="V1647" s="2"/>
      <c r="X1647" s="2"/>
      <c r="AC1647" s="2"/>
      <c r="AD1647" s="2"/>
    </row>
    <row r="1648" spans="1:30">
      <c r="A1648" s="1" t="str">
        <f t="shared" si="430"/>
        <v>-ghten- : [tn]</v>
      </c>
      <c r="B1648" s="1">
        <f t="shared" si="446"/>
        <v>0</v>
      </c>
      <c r="C1648" s="1">
        <f t="shared" si="446"/>
        <v>0</v>
      </c>
      <c r="D1648" s="1">
        <f t="shared" si="446"/>
        <v>0</v>
      </c>
      <c r="E1648" s="7">
        <v>6</v>
      </c>
      <c r="F1648" s="9" t="s">
        <v>1893</v>
      </c>
      <c r="G1648" s="3" t="e">
        <f t="shared" si="432"/>
        <v>#NAME?</v>
      </c>
      <c r="H1648" s="1" t="str">
        <f t="shared" si="433"/>
        <v>tn</v>
      </c>
      <c r="I1648" s="1" t="str">
        <f t="shared" si="434"/>
        <v>ghten</v>
      </c>
      <c r="J1648" s="10">
        <f t="shared" si="435"/>
        <v>2</v>
      </c>
      <c r="K1648" s="1">
        <f t="shared" si="436"/>
        <v>5</v>
      </c>
      <c r="L1648" s="10">
        <f t="shared" si="437"/>
        <v>5</v>
      </c>
      <c r="M1648" s="1" t="str">
        <f t="shared" si="438"/>
        <v>-ghten-</v>
      </c>
      <c r="N1648" s="1" t="str">
        <f t="shared" si="439"/>
        <v>[tn]</v>
      </c>
      <c r="O1648" s="3" t="e" cm="1">
        <f t="array" ref="O1648">SUM(_xlfn._xlws.FILTER($G$2:$G$2454,_xlfn.MAP($M$2:$M$2454,_xlfn.LAMBDA(_xlpm.x,_xlpm.x=$M1648))))</f>
        <v>#NAME?</v>
      </c>
      <c r="P1648" s="4" t="e">
        <f t="shared" si="440"/>
        <v>#NAME?</v>
      </c>
      <c r="Q1648" s="6" t="e" cm="1">
        <f t="array" ref="Q1648">SUM(_xlfn._xlws.FILTER($G$2:$G$2454,_xlfn.MAP($N$2:$N$2454,_xlfn.LAMBDA(_xlpm.x,_xlpm.x=$N1648))))</f>
        <v>#NAME?</v>
      </c>
      <c r="R1648" s="4" t="e">
        <f t="shared" si="441"/>
        <v>#NAME?</v>
      </c>
      <c r="S1648" s="4" t="e">
        <f t="shared" si="442"/>
        <v>#NAME?</v>
      </c>
      <c r="T1648" s="4" t="e">
        <f t="shared" si="443"/>
        <v>#NAME?</v>
      </c>
      <c r="U1648" s="4" t="e">
        <f t="shared" si="444"/>
        <v>#NAME?</v>
      </c>
      <c r="V1648" s="2"/>
      <c r="X1648" s="2"/>
      <c r="AC1648" s="2"/>
      <c r="AD1648" s="2"/>
    </row>
    <row r="1649" spans="1:30">
      <c r="A1649" s="1" t="str">
        <f t="shared" si="430"/>
        <v>-mes- : [mz]</v>
      </c>
      <c r="B1649" s="1">
        <f t="shared" si="446"/>
        <v>0</v>
      </c>
      <c r="C1649" s="1">
        <f t="shared" si="446"/>
        <v>1</v>
      </c>
      <c r="D1649" s="1">
        <f t="shared" si="446"/>
        <v>0</v>
      </c>
      <c r="E1649" s="7">
        <v>6</v>
      </c>
      <c r="F1649" s="9" t="s">
        <v>164</v>
      </c>
      <c r="G1649" s="3" t="e">
        <f t="shared" si="432"/>
        <v>#NAME?</v>
      </c>
      <c r="H1649" s="4" t="str">
        <f t="shared" si="433"/>
        <v>mz</v>
      </c>
      <c r="I1649" s="4" t="str">
        <f t="shared" si="434"/>
        <v>mes</v>
      </c>
      <c r="J1649" s="10">
        <f t="shared" si="435"/>
        <v>2</v>
      </c>
      <c r="K1649" s="1">
        <f t="shared" si="436"/>
        <v>3</v>
      </c>
      <c r="L1649" s="10">
        <f t="shared" si="437"/>
        <v>3</v>
      </c>
      <c r="M1649" s="1" t="str">
        <f t="shared" si="438"/>
        <v>-mes-</v>
      </c>
      <c r="N1649" s="1" t="str">
        <f t="shared" si="439"/>
        <v>[mz]</v>
      </c>
      <c r="O1649" s="3" t="e" cm="1">
        <f t="array" ref="O1649">SUM(_xlfn._xlws.FILTER($G$2:$G$2454,_xlfn.MAP($M$2:$M$2454,_xlfn.LAMBDA(_xlpm.x,_xlpm.x=$M1649))))</f>
        <v>#NAME?</v>
      </c>
      <c r="P1649" s="4" t="e">
        <f t="shared" si="440"/>
        <v>#NAME?</v>
      </c>
      <c r="Q1649" s="6" t="e" cm="1">
        <f t="array" ref="Q1649">SUM(_xlfn._xlws.FILTER($G$2:$G$2454,_xlfn.MAP($N$2:$N$2454,_xlfn.LAMBDA(_xlpm.x,_xlpm.x=$N1649))))</f>
        <v>#NAME?</v>
      </c>
      <c r="R1649" s="4" t="e">
        <f t="shared" si="441"/>
        <v>#NAME?</v>
      </c>
      <c r="S1649" s="4" t="e">
        <f t="shared" si="442"/>
        <v>#NAME?</v>
      </c>
      <c r="T1649" s="4" t="e">
        <f t="shared" si="443"/>
        <v>#NAME?</v>
      </c>
      <c r="U1649" s="4" t="e">
        <f t="shared" si="444"/>
        <v>#NAME?</v>
      </c>
      <c r="V1649" s="2"/>
      <c r="X1649" s="2"/>
      <c r="AC1649" s="2"/>
      <c r="AD1649" s="2"/>
    </row>
    <row r="1650" spans="1:30">
      <c r="A1650" s="1" t="str">
        <f t="shared" si="430"/>
        <v>-tti- : [ti]</v>
      </c>
      <c r="B1650" s="1">
        <f t="shared" si="446"/>
        <v>0</v>
      </c>
      <c r="C1650" s="1">
        <f t="shared" si="446"/>
        <v>0</v>
      </c>
      <c r="D1650" s="1">
        <f t="shared" si="446"/>
        <v>0</v>
      </c>
      <c r="E1650" s="7">
        <v>1</v>
      </c>
      <c r="F1650" s="9" t="s">
        <v>2253</v>
      </c>
      <c r="G1650" s="3" t="e">
        <f t="shared" si="432"/>
        <v>#NAME?</v>
      </c>
      <c r="H1650" s="1" t="str">
        <f t="shared" si="433"/>
        <v>ti</v>
      </c>
      <c r="I1650" s="1" t="str">
        <f t="shared" si="434"/>
        <v>tti</v>
      </c>
      <c r="J1650" s="10">
        <f t="shared" si="435"/>
        <v>2</v>
      </c>
      <c r="K1650" s="1">
        <f t="shared" si="436"/>
        <v>3</v>
      </c>
      <c r="L1650" s="10">
        <f t="shared" si="437"/>
        <v>3</v>
      </c>
      <c r="M1650" s="1" t="str">
        <f t="shared" si="438"/>
        <v>-tti-</v>
      </c>
      <c r="N1650" s="1" t="str">
        <f t="shared" si="439"/>
        <v>[ti]</v>
      </c>
      <c r="O1650" s="3" t="e" cm="1">
        <f t="array" ref="O1650">SUM(_xlfn._xlws.FILTER($G$2:$G$2454,_xlfn.MAP($M$2:$M$2454,_xlfn.LAMBDA(_xlpm.x,_xlpm.x=$M1650))))</f>
        <v>#NAME?</v>
      </c>
      <c r="P1650" s="4" t="e">
        <f t="shared" si="440"/>
        <v>#NAME?</v>
      </c>
      <c r="Q1650" s="6" t="e" cm="1">
        <f t="array" ref="Q1650">SUM(_xlfn._xlws.FILTER($G$2:$G$2454,_xlfn.MAP($N$2:$N$2454,_xlfn.LAMBDA(_xlpm.x,_xlpm.x=$N1650))))</f>
        <v>#NAME?</v>
      </c>
      <c r="R1650" s="4" t="e">
        <f t="shared" si="441"/>
        <v>#NAME?</v>
      </c>
      <c r="S1650" s="4" t="e">
        <f t="shared" si="442"/>
        <v>#NAME?</v>
      </c>
      <c r="T1650" s="4" t="e">
        <f t="shared" si="443"/>
        <v>#NAME?</v>
      </c>
      <c r="U1650" s="4" t="e">
        <f t="shared" si="444"/>
        <v>#NAME?</v>
      </c>
      <c r="V1650" s="2"/>
      <c r="X1650" s="2"/>
      <c r="AC1650" s="2"/>
      <c r="AD1650" s="2"/>
    </row>
    <row r="1651" spans="1:30">
      <c r="A1651" s="1" t="str">
        <f t="shared" si="430"/>
        <v>-tte- : [tɛ]</v>
      </c>
      <c r="B1651" s="1">
        <f t="shared" si="446"/>
        <v>0</v>
      </c>
      <c r="C1651" s="1">
        <f t="shared" si="446"/>
        <v>0</v>
      </c>
      <c r="D1651" s="1">
        <f t="shared" si="446"/>
        <v>0</v>
      </c>
      <c r="E1651" s="7">
        <v>6</v>
      </c>
      <c r="F1651" s="9" t="s">
        <v>1220</v>
      </c>
      <c r="G1651" s="3" t="e">
        <f t="shared" si="432"/>
        <v>#NAME?</v>
      </c>
      <c r="H1651" s="1" t="str">
        <f t="shared" si="433"/>
        <v>tɛ</v>
      </c>
      <c r="I1651" s="1" t="str">
        <f t="shared" si="434"/>
        <v>tte</v>
      </c>
      <c r="J1651" s="10">
        <f t="shared" si="435"/>
        <v>2</v>
      </c>
      <c r="K1651" s="1">
        <f t="shared" si="436"/>
        <v>3</v>
      </c>
      <c r="L1651" s="10">
        <f t="shared" si="437"/>
        <v>3</v>
      </c>
      <c r="M1651" s="1" t="str">
        <f t="shared" si="438"/>
        <v>-tte-</v>
      </c>
      <c r="N1651" s="1" t="str">
        <f t="shared" si="439"/>
        <v>[tɛ]</v>
      </c>
      <c r="O1651" s="3" t="e" cm="1">
        <f t="array" ref="O1651">SUM(_xlfn._xlws.FILTER($G$2:$G$2454,_xlfn.MAP($M$2:$M$2454,_xlfn.LAMBDA(_xlpm.x,_xlpm.x=$M1651))))</f>
        <v>#NAME?</v>
      </c>
      <c r="P1651" s="4" t="e">
        <f t="shared" si="440"/>
        <v>#NAME?</v>
      </c>
      <c r="Q1651" s="6" t="e" cm="1">
        <f t="array" ref="Q1651">SUM(_xlfn._xlws.FILTER($G$2:$G$2454,_xlfn.MAP($N$2:$N$2454,_xlfn.LAMBDA(_xlpm.x,_xlpm.x=$N1651))))</f>
        <v>#NAME?</v>
      </c>
      <c r="R1651" s="4" t="e">
        <f t="shared" si="441"/>
        <v>#NAME?</v>
      </c>
      <c r="S1651" s="4" t="e">
        <f t="shared" si="442"/>
        <v>#NAME?</v>
      </c>
      <c r="T1651" s="4" t="e">
        <f t="shared" si="443"/>
        <v>#NAME?</v>
      </c>
      <c r="U1651" s="4" t="e">
        <f t="shared" si="444"/>
        <v>#NAME?</v>
      </c>
      <c r="V1651" s="2"/>
      <c r="X1651" s="2"/>
      <c r="AC1651" s="2"/>
      <c r="AD1651" s="2"/>
    </row>
    <row r="1652" spans="1:30">
      <c r="A1652" s="1" t="str">
        <f t="shared" si="430"/>
        <v>-i- : [ə]</v>
      </c>
      <c r="B1652" s="1">
        <f t="shared" si="446"/>
        <v>0</v>
      </c>
      <c r="C1652" s="1">
        <f t="shared" si="446"/>
        <v>0</v>
      </c>
      <c r="D1652" s="1">
        <f t="shared" si="446"/>
        <v>0</v>
      </c>
      <c r="E1652" s="7">
        <v>2</v>
      </c>
      <c r="F1652" s="9" t="s">
        <v>2318</v>
      </c>
      <c r="G1652" s="3" t="e">
        <f t="shared" si="432"/>
        <v>#NAME?</v>
      </c>
      <c r="H1652" s="4" t="str">
        <f t="shared" si="433"/>
        <v>ə</v>
      </c>
      <c r="I1652" s="4" t="str">
        <f t="shared" si="434"/>
        <v>i</v>
      </c>
      <c r="J1652" s="10">
        <f t="shared" si="435"/>
        <v>1</v>
      </c>
      <c r="K1652" s="1">
        <f t="shared" si="436"/>
        <v>1</v>
      </c>
      <c r="L1652" s="10">
        <f t="shared" si="437"/>
        <v>1</v>
      </c>
      <c r="M1652" s="1" t="str">
        <f t="shared" si="438"/>
        <v>-i-</v>
      </c>
      <c r="N1652" s="1" t="str">
        <f t="shared" si="439"/>
        <v>[ə]</v>
      </c>
      <c r="O1652" s="3" t="e" cm="1">
        <f t="array" ref="O1652">SUM(_xlfn._xlws.FILTER($G$2:$G$2454,_xlfn.MAP($M$2:$M$2454,_xlfn.LAMBDA(_xlpm.x,_xlpm.x=$M1652))))</f>
        <v>#NAME?</v>
      </c>
      <c r="P1652" s="4" t="e">
        <f t="shared" si="440"/>
        <v>#NAME?</v>
      </c>
      <c r="Q1652" s="6" t="e" cm="1">
        <f t="array" ref="Q1652">SUM(_xlfn._xlws.FILTER($G$2:$G$2454,_xlfn.MAP($N$2:$N$2454,_xlfn.LAMBDA(_xlpm.x,_xlpm.x=$N1652))))</f>
        <v>#NAME?</v>
      </c>
      <c r="R1652" s="4" t="e">
        <f t="shared" si="441"/>
        <v>#NAME?</v>
      </c>
      <c r="S1652" s="4" t="e">
        <f t="shared" si="442"/>
        <v>#NAME?</v>
      </c>
      <c r="T1652" s="4" t="e">
        <f t="shared" si="443"/>
        <v>#NAME?</v>
      </c>
      <c r="U1652" s="4" t="e">
        <f t="shared" si="444"/>
        <v>#NAME?</v>
      </c>
      <c r="V1652" s="2"/>
      <c r="X1652" s="2"/>
      <c r="AC1652" s="2"/>
      <c r="AD1652" s="2"/>
    </row>
    <row r="1653" spans="1:30">
      <c r="A1653" s="1" t="str">
        <f t="shared" si="430"/>
        <v>-gue- : [ɡɛ]</v>
      </c>
      <c r="B1653" s="1">
        <f t="shared" si="446"/>
        <v>0</v>
      </c>
      <c r="C1653" s="1">
        <f t="shared" si="446"/>
        <v>0</v>
      </c>
      <c r="D1653" s="1">
        <f t="shared" si="446"/>
        <v>0</v>
      </c>
      <c r="E1653" s="7">
        <v>2</v>
      </c>
      <c r="F1653" s="9" t="s">
        <v>1288</v>
      </c>
      <c r="G1653" s="3" t="e">
        <f t="shared" si="432"/>
        <v>#NAME?</v>
      </c>
      <c r="H1653" s="4" t="str">
        <f t="shared" si="433"/>
        <v>ɡɛ</v>
      </c>
      <c r="I1653" s="4" t="str">
        <f t="shared" si="434"/>
        <v>gue</v>
      </c>
      <c r="J1653" s="10">
        <f t="shared" si="435"/>
        <v>2</v>
      </c>
      <c r="K1653" s="1">
        <f t="shared" si="436"/>
        <v>3</v>
      </c>
      <c r="L1653" s="10">
        <f t="shared" si="437"/>
        <v>3</v>
      </c>
      <c r="M1653" s="1" t="str">
        <f t="shared" si="438"/>
        <v>-gue-</v>
      </c>
      <c r="N1653" s="1" t="str">
        <f t="shared" si="439"/>
        <v>[ɡɛ]</v>
      </c>
      <c r="O1653" s="3" t="e" cm="1">
        <f t="array" ref="O1653">SUM(_xlfn._xlws.FILTER($G$2:$G$2454,_xlfn.MAP($M$2:$M$2454,_xlfn.LAMBDA(_xlpm.x,_xlpm.x=$M1653))))</f>
        <v>#NAME?</v>
      </c>
      <c r="P1653" s="4" t="e">
        <f t="shared" si="440"/>
        <v>#NAME?</v>
      </c>
      <c r="Q1653" s="6" t="e" cm="1">
        <f t="array" ref="Q1653">SUM(_xlfn._xlws.FILTER($G$2:$G$2454,_xlfn.MAP($N$2:$N$2454,_xlfn.LAMBDA(_xlpm.x,_xlpm.x=$N1653))))</f>
        <v>#NAME?</v>
      </c>
      <c r="R1653" s="4" t="e">
        <f t="shared" si="441"/>
        <v>#NAME?</v>
      </c>
      <c r="S1653" s="4" t="e">
        <f t="shared" si="442"/>
        <v>#NAME?</v>
      </c>
      <c r="T1653" s="4" t="e">
        <f t="shared" si="443"/>
        <v>#NAME?</v>
      </c>
      <c r="U1653" s="4" t="e">
        <f t="shared" si="444"/>
        <v>#NAME?</v>
      </c>
      <c r="V1653" s="2"/>
      <c r="X1653" s="2"/>
      <c r="AC1653" s="2"/>
      <c r="AD1653" s="2"/>
    </row>
    <row r="1654" spans="1:30">
      <c r="A1654" s="1" t="str">
        <f t="shared" si="430"/>
        <v>-ze- : [zɪ]</v>
      </c>
      <c r="B1654" s="1">
        <f t="shared" si="446"/>
        <v>0</v>
      </c>
      <c r="C1654" s="1">
        <f t="shared" si="446"/>
        <v>0</v>
      </c>
      <c r="D1654" s="1">
        <f t="shared" si="446"/>
        <v>0</v>
      </c>
      <c r="E1654" s="7">
        <v>2</v>
      </c>
      <c r="F1654" s="9" t="s">
        <v>2307</v>
      </c>
      <c r="G1654" s="3" t="e">
        <f t="shared" si="432"/>
        <v>#NAME?</v>
      </c>
      <c r="H1654" s="4" t="str">
        <f t="shared" si="433"/>
        <v>zɪ</v>
      </c>
      <c r="I1654" s="4" t="str">
        <f t="shared" si="434"/>
        <v>ze</v>
      </c>
      <c r="J1654" s="10">
        <f t="shared" si="435"/>
        <v>2</v>
      </c>
      <c r="K1654" s="1">
        <f t="shared" si="436"/>
        <v>2</v>
      </c>
      <c r="L1654" s="10">
        <f t="shared" si="437"/>
        <v>2</v>
      </c>
      <c r="M1654" s="1" t="str">
        <f t="shared" si="438"/>
        <v>-ze-</v>
      </c>
      <c r="N1654" s="1" t="str">
        <f t="shared" si="439"/>
        <v>[zɪ]</v>
      </c>
      <c r="O1654" s="3" t="e" cm="1">
        <f t="array" ref="O1654">SUM(_xlfn._xlws.FILTER($G$2:$G$2454,_xlfn.MAP($M$2:$M$2454,_xlfn.LAMBDA(_xlpm.x,_xlpm.x=$M1654))))</f>
        <v>#NAME?</v>
      </c>
      <c r="P1654" s="4" t="e">
        <f t="shared" si="440"/>
        <v>#NAME?</v>
      </c>
      <c r="Q1654" s="6" t="e" cm="1">
        <f t="array" ref="Q1654">SUM(_xlfn._xlws.FILTER($G$2:$G$2454,_xlfn.MAP($N$2:$N$2454,_xlfn.LAMBDA(_xlpm.x,_xlpm.x=$N1654))))</f>
        <v>#NAME?</v>
      </c>
      <c r="R1654" s="4" t="e">
        <f t="shared" si="441"/>
        <v>#NAME?</v>
      </c>
      <c r="S1654" s="4" t="e">
        <f t="shared" si="442"/>
        <v>#NAME?</v>
      </c>
      <c r="T1654" s="4" t="e">
        <f t="shared" si="443"/>
        <v>#NAME?</v>
      </c>
      <c r="U1654" s="4" t="e">
        <f t="shared" si="444"/>
        <v>#NAME?</v>
      </c>
      <c r="V1654" s="2"/>
      <c r="X1654" s="2"/>
      <c r="AC1654" s="2"/>
      <c r="AD1654" s="2"/>
    </row>
    <row r="1655" spans="1:30">
      <c r="A1655" s="1" t="str">
        <f t="shared" si="430"/>
        <v>-ste- : [sə]</v>
      </c>
      <c r="B1655" s="1">
        <f t="shared" si="446"/>
        <v>0</v>
      </c>
      <c r="C1655" s="1">
        <f t="shared" si="446"/>
        <v>0</v>
      </c>
      <c r="D1655" s="1">
        <f t="shared" si="446"/>
        <v>0</v>
      </c>
      <c r="E1655" s="7">
        <v>1</v>
      </c>
      <c r="F1655" s="9" t="s">
        <v>1850</v>
      </c>
      <c r="G1655" s="3" t="e">
        <f t="shared" si="432"/>
        <v>#NAME?</v>
      </c>
      <c r="H1655" s="1" t="str">
        <f t="shared" si="433"/>
        <v>sə</v>
      </c>
      <c r="I1655" s="1" t="str">
        <f t="shared" si="434"/>
        <v>ste</v>
      </c>
      <c r="J1655" s="10">
        <f t="shared" si="435"/>
        <v>2</v>
      </c>
      <c r="K1655" s="1">
        <f t="shared" si="436"/>
        <v>3</v>
      </c>
      <c r="L1655" s="10">
        <f t="shared" si="437"/>
        <v>3</v>
      </c>
      <c r="M1655" s="1" t="str">
        <f t="shared" si="438"/>
        <v>-ste-</v>
      </c>
      <c r="N1655" s="1" t="str">
        <f t="shared" si="439"/>
        <v>[sə]</v>
      </c>
      <c r="O1655" s="3" t="e" cm="1">
        <f t="array" ref="O1655">SUM(_xlfn._xlws.FILTER($G$2:$G$2454,_xlfn.MAP($M$2:$M$2454,_xlfn.LAMBDA(_xlpm.x,_xlpm.x=$M1655))))</f>
        <v>#NAME?</v>
      </c>
      <c r="P1655" s="4" t="e">
        <f t="shared" si="440"/>
        <v>#NAME?</v>
      </c>
      <c r="Q1655" s="6" t="e" cm="1">
        <f t="array" ref="Q1655">SUM(_xlfn._xlws.FILTER($G$2:$G$2454,_xlfn.MAP($N$2:$N$2454,_xlfn.LAMBDA(_xlpm.x,_xlpm.x=$N1655))))</f>
        <v>#NAME?</v>
      </c>
      <c r="R1655" s="4" t="e">
        <f t="shared" si="441"/>
        <v>#NAME?</v>
      </c>
      <c r="S1655" s="4" t="e">
        <f t="shared" si="442"/>
        <v>#NAME?</v>
      </c>
      <c r="T1655" s="4" t="e">
        <f t="shared" si="443"/>
        <v>#NAME?</v>
      </c>
      <c r="U1655" s="4" t="e">
        <f t="shared" si="444"/>
        <v>#NAME?</v>
      </c>
      <c r="V1655" s="2"/>
      <c r="X1655" s="2"/>
      <c r="AC1655" s="2"/>
      <c r="AD1655" s="2"/>
    </row>
    <row r="1656" spans="1:30">
      <c r="A1656" s="1" t="str">
        <f t="shared" si="430"/>
        <v>-ci- : [sə]</v>
      </c>
      <c r="B1656" s="1">
        <f t="shared" si="446"/>
        <v>0</v>
      </c>
      <c r="C1656" s="1">
        <f t="shared" si="446"/>
        <v>0</v>
      </c>
      <c r="D1656" s="1">
        <f t="shared" si="446"/>
        <v>0</v>
      </c>
      <c r="E1656" s="7">
        <v>6</v>
      </c>
      <c r="F1656" s="9" t="s">
        <v>1430</v>
      </c>
      <c r="G1656" s="3" t="e">
        <f t="shared" si="432"/>
        <v>#NAME?</v>
      </c>
      <c r="H1656" s="4" t="str">
        <f t="shared" si="433"/>
        <v>sə</v>
      </c>
      <c r="I1656" s="4" t="str">
        <f t="shared" si="434"/>
        <v>ci</v>
      </c>
      <c r="J1656" s="10">
        <f t="shared" si="435"/>
        <v>2</v>
      </c>
      <c r="K1656" s="1">
        <f t="shared" si="436"/>
        <v>2</v>
      </c>
      <c r="L1656" s="10">
        <f t="shared" si="437"/>
        <v>2</v>
      </c>
      <c r="M1656" s="1" t="str">
        <f t="shared" si="438"/>
        <v>-ci-</v>
      </c>
      <c r="N1656" s="1" t="str">
        <f t="shared" si="439"/>
        <v>[sə]</v>
      </c>
      <c r="O1656" s="3" t="e" cm="1">
        <f t="array" ref="O1656">SUM(_xlfn._xlws.FILTER($G$2:$G$2454,_xlfn.MAP($M$2:$M$2454,_xlfn.LAMBDA(_xlpm.x,_xlpm.x=$M1656))))</f>
        <v>#NAME?</v>
      </c>
      <c r="P1656" s="4" t="e">
        <f t="shared" si="440"/>
        <v>#NAME?</v>
      </c>
      <c r="Q1656" s="6" t="e" cm="1">
        <f t="array" ref="Q1656">SUM(_xlfn._xlws.FILTER($G$2:$G$2454,_xlfn.MAP($N$2:$N$2454,_xlfn.LAMBDA(_xlpm.x,_xlpm.x=$N1656))))</f>
        <v>#NAME?</v>
      </c>
      <c r="R1656" s="4" t="e">
        <f t="shared" si="441"/>
        <v>#NAME?</v>
      </c>
      <c r="S1656" s="4" t="e">
        <f t="shared" si="442"/>
        <v>#NAME?</v>
      </c>
      <c r="T1656" s="4" t="e">
        <f t="shared" si="443"/>
        <v>#NAME?</v>
      </c>
      <c r="U1656" s="4" t="e">
        <f t="shared" si="444"/>
        <v>#NAME?</v>
      </c>
      <c r="V1656" s="2"/>
      <c r="X1656" s="2"/>
      <c r="AC1656" s="2"/>
      <c r="AD1656" s="2"/>
    </row>
    <row r="1657" spans="1:30">
      <c r="A1657" s="1" t="str">
        <f t="shared" si="430"/>
        <v>-chee- : [tʃɪ]</v>
      </c>
      <c r="B1657" s="1">
        <f t="shared" si="446"/>
        <v>0</v>
      </c>
      <c r="C1657" s="1">
        <f t="shared" si="446"/>
        <v>0</v>
      </c>
      <c r="D1657" s="1">
        <f t="shared" si="446"/>
        <v>0</v>
      </c>
      <c r="E1657" s="7">
        <v>2</v>
      </c>
      <c r="F1657" s="9" t="s">
        <v>1159</v>
      </c>
      <c r="G1657" s="3" t="e">
        <f t="shared" si="432"/>
        <v>#NAME?</v>
      </c>
      <c r="H1657" s="4" t="str">
        <f t="shared" si="433"/>
        <v>tʃɪ</v>
      </c>
      <c r="I1657" s="4" t="str">
        <f t="shared" si="434"/>
        <v>chee</v>
      </c>
      <c r="J1657" s="10">
        <f t="shared" si="435"/>
        <v>3</v>
      </c>
      <c r="K1657" s="1">
        <f t="shared" si="436"/>
        <v>4</v>
      </c>
      <c r="L1657" s="10">
        <f t="shared" si="437"/>
        <v>4</v>
      </c>
      <c r="M1657" s="1" t="str">
        <f t="shared" si="438"/>
        <v>-chee-</v>
      </c>
      <c r="N1657" s="1" t="str">
        <f t="shared" si="439"/>
        <v>[tʃɪ]</v>
      </c>
      <c r="O1657" s="3" t="e" cm="1">
        <f t="array" ref="O1657">SUM(_xlfn._xlws.FILTER($G$2:$G$2454,_xlfn.MAP($M$2:$M$2454,_xlfn.LAMBDA(_xlpm.x,_xlpm.x=$M1657))))</f>
        <v>#NAME?</v>
      </c>
      <c r="P1657" s="4" t="e">
        <f t="shared" si="440"/>
        <v>#NAME?</v>
      </c>
      <c r="Q1657" s="6" t="e" cm="1">
        <f t="array" ref="Q1657">SUM(_xlfn._xlws.FILTER($G$2:$G$2454,_xlfn.MAP($N$2:$N$2454,_xlfn.LAMBDA(_xlpm.x,_xlpm.x=$N1657))))</f>
        <v>#NAME?</v>
      </c>
      <c r="R1657" s="4" t="e">
        <f t="shared" si="441"/>
        <v>#NAME?</v>
      </c>
      <c r="S1657" s="4" t="e">
        <f t="shared" si="442"/>
        <v>#NAME?</v>
      </c>
      <c r="T1657" s="4" t="e">
        <f t="shared" si="443"/>
        <v>#NAME?</v>
      </c>
      <c r="U1657" s="4" t="e">
        <f t="shared" si="444"/>
        <v>#NAME?</v>
      </c>
      <c r="V1657" s="2"/>
      <c r="X1657" s="2"/>
      <c r="AC1657" s="2"/>
      <c r="AD1657" s="2"/>
    </row>
    <row r="1658" spans="1:30">
      <c r="A1658" s="1" t="str">
        <f t="shared" si="430"/>
        <v>-boa- : [boʊ]</v>
      </c>
      <c r="B1658" s="1">
        <f t="shared" si="446"/>
        <v>0</v>
      </c>
      <c r="C1658" s="1">
        <f t="shared" si="446"/>
        <v>0</v>
      </c>
      <c r="D1658" s="1">
        <f t="shared" si="446"/>
        <v>0</v>
      </c>
      <c r="E1658" s="7">
        <v>2</v>
      </c>
      <c r="F1658" s="9" t="s">
        <v>1202</v>
      </c>
      <c r="G1658" s="3" t="e">
        <f t="shared" si="432"/>
        <v>#NAME?</v>
      </c>
      <c r="H1658" s="4" t="str">
        <f t="shared" si="433"/>
        <v>boʊ</v>
      </c>
      <c r="I1658" s="4" t="str">
        <f t="shared" si="434"/>
        <v>boa</v>
      </c>
      <c r="J1658" s="10">
        <f t="shared" si="435"/>
        <v>3</v>
      </c>
      <c r="K1658" s="1">
        <f t="shared" si="436"/>
        <v>3</v>
      </c>
      <c r="L1658" s="10">
        <f t="shared" si="437"/>
        <v>3</v>
      </c>
      <c r="M1658" s="1" t="str">
        <f t="shared" si="438"/>
        <v>-boa-</v>
      </c>
      <c r="N1658" s="1" t="str">
        <f t="shared" si="439"/>
        <v>[boʊ]</v>
      </c>
      <c r="O1658" s="3" t="e" cm="1">
        <f t="array" ref="O1658">SUM(_xlfn._xlws.FILTER($G$2:$G$2454,_xlfn.MAP($M$2:$M$2454,_xlfn.LAMBDA(_xlpm.x,_xlpm.x=$M1658))))</f>
        <v>#NAME?</v>
      </c>
      <c r="P1658" s="4" t="e">
        <f t="shared" si="440"/>
        <v>#NAME?</v>
      </c>
      <c r="Q1658" s="6" t="e" cm="1">
        <f t="array" ref="Q1658">SUM(_xlfn._xlws.FILTER($G$2:$G$2454,_xlfn.MAP($N$2:$N$2454,_xlfn.LAMBDA(_xlpm.x,_xlpm.x=$N1658))))</f>
        <v>#NAME?</v>
      </c>
      <c r="R1658" s="4" t="e">
        <f t="shared" si="441"/>
        <v>#NAME?</v>
      </c>
      <c r="S1658" s="4" t="e">
        <f t="shared" si="442"/>
        <v>#NAME?</v>
      </c>
      <c r="T1658" s="4" t="e">
        <f t="shared" si="443"/>
        <v>#NAME?</v>
      </c>
      <c r="U1658" s="4" t="e">
        <f t="shared" si="444"/>
        <v>#NAME?</v>
      </c>
      <c r="V1658" s="2"/>
      <c r="X1658" s="2"/>
      <c r="AC1658" s="2"/>
      <c r="AD1658" s="2"/>
    </row>
    <row r="1659" spans="1:30">
      <c r="A1659" s="1" t="str">
        <f t="shared" si="430"/>
        <v>-chai- : [tʃɛ]</v>
      </c>
      <c r="B1659" s="1">
        <f t="shared" si="446"/>
        <v>0</v>
      </c>
      <c r="C1659" s="1">
        <f t="shared" si="446"/>
        <v>0</v>
      </c>
      <c r="D1659" s="1">
        <f t="shared" si="446"/>
        <v>0</v>
      </c>
      <c r="E1659" s="7">
        <v>3</v>
      </c>
      <c r="F1659" s="9" t="s">
        <v>825</v>
      </c>
      <c r="G1659" s="3" t="e">
        <f t="shared" si="432"/>
        <v>#NAME?</v>
      </c>
      <c r="H1659" s="1" t="str">
        <f t="shared" si="433"/>
        <v>tʃɛ</v>
      </c>
      <c r="I1659" s="1" t="str">
        <f t="shared" si="434"/>
        <v>chai</v>
      </c>
      <c r="J1659" s="10">
        <f t="shared" si="435"/>
        <v>3</v>
      </c>
      <c r="K1659" s="1">
        <f t="shared" si="436"/>
        <v>4</v>
      </c>
      <c r="L1659" s="10">
        <f t="shared" si="437"/>
        <v>4</v>
      </c>
      <c r="M1659" s="1" t="str">
        <f t="shared" si="438"/>
        <v>-chai-</v>
      </c>
      <c r="N1659" s="1" t="str">
        <f t="shared" si="439"/>
        <v>[tʃɛ]</v>
      </c>
      <c r="O1659" s="3" t="e" cm="1">
        <f t="array" ref="O1659">SUM(_xlfn._xlws.FILTER($G$2:$G$2454,_xlfn.MAP($M$2:$M$2454,_xlfn.LAMBDA(_xlpm.x,_xlpm.x=$M1659))))</f>
        <v>#NAME?</v>
      </c>
      <c r="P1659" s="4" t="e">
        <f t="shared" si="440"/>
        <v>#NAME?</v>
      </c>
      <c r="Q1659" s="6" t="e" cm="1">
        <f t="array" ref="Q1659">SUM(_xlfn._xlws.FILTER($G$2:$G$2454,_xlfn.MAP($N$2:$N$2454,_xlfn.LAMBDA(_xlpm.x,_xlpm.x=$N1659))))</f>
        <v>#NAME?</v>
      </c>
      <c r="R1659" s="4" t="e">
        <f t="shared" si="441"/>
        <v>#NAME?</v>
      </c>
      <c r="S1659" s="4" t="e">
        <f t="shared" si="442"/>
        <v>#NAME?</v>
      </c>
      <c r="T1659" s="4" t="e">
        <f t="shared" si="443"/>
        <v>#NAME?</v>
      </c>
      <c r="U1659" s="4" t="e">
        <f t="shared" si="444"/>
        <v>#NAME?</v>
      </c>
      <c r="V1659" s="2"/>
      <c r="X1659" s="2"/>
      <c r="AC1659" s="2"/>
      <c r="AD1659" s="2"/>
    </row>
    <row r="1660" spans="1:30">
      <c r="A1660" s="1" t="str">
        <f t="shared" si="430"/>
        <v>-cky- : [ki]</v>
      </c>
      <c r="B1660" s="1">
        <f t="shared" si="446"/>
        <v>0</v>
      </c>
      <c r="C1660" s="1">
        <f t="shared" si="446"/>
        <v>0</v>
      </c>
      <c r="D1660" s="1">
        <f t="shared" si="446"/>
        <v>0</v>
      </c>
      <c r="E1660" s="7">
        <v>1</v>
      </c>
      <c r="F1660" s="9" t="s">
        <v>2016</v>
      </c>
      <c r="G1660" s="3" t="e">
        <f t="shared" si="432"/>
        <v>#NAME?</v>
      </c>
      <c r="H1660" s="4" t="str">
        <f t="shared" si="433"/>
        <v>ki</v>
      </c>
      <c r="I1660" s="4" t="str">
        <f t="shared" si="434"/>
        <v>cky</v>
      </c>
      <c r="J1660" s="10">
        <f t="shared" si="435"/>
        <v>2</v>
      </c>
      <c r="K1660" s="1">
        <f t="shared" si="436"/>
        <v>3</v>
      </c>
      <c r="L1660" s="10">
        <f t="shared" si="437"/>
        <v>3</v>
      </c>
      <c r="M1660" s="1" t="str">
        <f t="shared" si="438"/>
        <v>-cky-</v>
      </c>
      <c r="N1660" s="1" t="str">
        <f t="shared" si="439"/>
        <v>[ki]</v>
      </c>
      <c r="O1660" s="3" t="e" cm="1">
        <f t="array" ref="O1660">SUM(_xlfn._xlws.FILTER($G$2:$G$2454,_xlfn.MAP($M$2:$M$2454,_xlfn.LAMBDA(_xlpm.x,_xlpm.x=$M1660))))</f>
        <v>#NAME?</v>
      </c>
      <c r="P1660" s="4" t="e">
        <f t="shared" si="440"/>
        <v>#NAME?</v>
      </c>
      <c r="Q1660" s="6" t="e" cm="1">
        <f t="array" ref="Q1660">SUM(_xlfn._xlws.FILTER($G$2:$G$2454,_xlfn.MAP($N$2:$N$2454,_xlfn.LAMBDA(_xlpm.x,_xlpm.x=$N1660))))</f>
        <v>#NAME?</v>
      </c>
      <c r="R1660" s="4" t="e">
        <f t="shared" si="441"/>
        <v>#NAME?</v>
      </c>
      <c r="S1660" s="4" t="e">
        <f t="shared" si="442"/>
        <v>#NAME?</v>
      </c>
      <c r="T1660" s="4" t="e">
        <f t="shared" si="443"/>
        <v>#NAME?</v>
      </c>
      <c r="U1660" s="4" t="e">
        <f t="shared" si="444"/>
        <v>#NAME?</v>
      </c>
      <c r="V1660" s="2"/>
      <c r="X1660" s="2"/>
      <c r="AC1660" s="2"/>
      <c r="AD1660" s="2"/>
    </row>
    <row r="1661" spans="1:30">
      <c r="A1661" s="1" t="str">
        <f t="shared" si="430"/>
        <v>-mea- : [mi]</v>
      </c>
      <c r="B1661" s="1">
        <f t="shared" si="446"/>
        <v>0</v>
      </c>
      <c r="C1661" s="1">
        <f t="shared" si="446"/>
        <v>1</v>
      </c>
      <c r="D1661" s="1">
        <f t="shared" si="446"/>
        <v>0</v>
      </c>
      <c r="E1661" s="7">
        <v>7</v>
      </c>
      <c r="F1661" s="9" t="s">
        <v>149</v>
      </c>
      <c r="G1661" s="3" t="e">
        <f t="shared" si="432"/>
        <v>#NAME?</v>
      </c>
      <c r="H1661" s="1" t="str">
        <f t="shared" si="433"/>
        <v>mi</v>
      </c>
      <c r="I1661" s="1" t="str">
        <f t="shared" si="434"/>
        <v>mea</v>
      </c>
      <c r="J1661" s="10">
        <f t="shared" si="435"/>
        <v>2</v>
      </c>
      <c r="K1661" s="1">
        <f t="shared" si="436"/>
        <v>3</v>
      </c>
      <c r="L1661" s="10">
        <f t="shared" si="437"/>
        <v>3</v>
      </c>
      <c r="M1661" s="1" t="str">
        <f t="shared" si="438"/>
        <v>-mea-</v>
      </c>
      <c r="N1661" s="1" t="str">
        <f t="shared" si="439"/>
        <v>[mi]</v>
      </c>
      <c r="O1661" s="3" t="e" cm="1">
        <f t="array" ref="O1661">SUM(_xlfn._xlws.FILTER($G$2:$G$2454,_xlfn.MAP($M$2:$M$2454,_xlfn.LAMBDA(_xlpm.x,_xlpm.x=$M1661))))</f>
        <v>#NAME?</v>
      </c>
      <c r="P1661" s="4" t="e">
        <f t="shared" si="440"/>
        <v>#NAME?</v>
      </c>
      <c r="Q1661" s="6" t="e" cm="1">
        <f t="array" ref="Q1661">SUM(_xlfn._xlws.FILTER($G$2:$G$2454,_xlfn.MAP($N$2:$N$2454,_xlfn.LAMBDA(_xlpm.x,_xlpm.x=$N1661))))</f>
        <v>#NAME?</v>
      </c>
      <c r="R1661" s="4" t="e">
        <f t="shared" si="441"/>
        <v>#NAME?</v>
      </c>
      <c r="S1661" s="4" t="e">
        <f t="shared" si="442"/>
        <v>#NAME?</v>
      </c>
      <c r="T1661" s="4" t="e">
        <f t="shared" si="443"/>
        <v>#NAME?</v>
      </c>
      <c r="U1661" s="4" t="e">
        <f t="shared" si="444"/>
        <v>#NAME?</v>
      </c>
      <c r="V1661" s="2"/>
      <c r="X1661" s="2"/>
      <c r="AC1661" s="2"/>
      <c r="AD1661" s="2"/>
    </row>
    <row r="1662" spans="1:30">
      <c r="A1662" s="1" t="str">
        <f t="shared" si="430"/>
        <v>-nou- : [nʌ]</v>
      </c>
      <c r="B1662" s="1">
        <f t="shared" ref="B1662:D1681" si="447">_xlfn.LET(_xlpm.d,$F1662,_xlpm.k,_xlfn.CONCAT(LEFT(TRIM(B$1),1),"*"),COUNTIF(_xlpm.d,_xlpm.k))</f>
        <v>0</v>
      </c>
      <c r="C1662" s="1">
        <f t="shared" si="447"/>
        <v>0</v>
      </c>
      <c r="D1662" s="1">
        <f t="shared" si="447"/>
        <v>1</v>
      </c>
      <c r="E1662" s="7">
        <v>1</v>
      </c>
      <c r="F1662" s="9" t="s">
        <v>1577</v>
      </c>
      <c r="G1662" s="3" t="e">
        <f t="shared" si="432"/>
        <v>#NAME?</v>
      </c>
      <c r="H1662" s="1" t="str">
        <f t="shared" si="433"/>
        <v>nʌ</v>
      </c>
      <c r="I1662" s="1" t="str">
        <f t="shared" si="434"/>
        <v>nou</v>
      </c>
      <c r="J1662" s="10">
        <f t="shared" si="435"/>
        <v>2</v>
      </c>
      <c r="K1662" s="1">
        <f t="shared" si="436"/>
        <v>3</v>
      </c>
      <c r="L1662" s="10">
        <f t="shared" si="437"/>
        <v>3</v>
      </c>
      <c r="M1662" s="1" t="str">
        <f t="shared" si="438"/>
        <v>-nou-</v>
      </c>
      <c r="N1662" s="1" t="str">
        <f t="shared" si="439"/>
        <v>[nʌ]</v>
      </c>
      <c r="O1662" s="3" t="e" cm="1">
        <f t="array" ref="O1662">SUM(_xlfn._xlws.FILTER($G$2:$G$2454,_xlfn.MAP($M$2:$M$2454,_xlfn.LAMBDA(_xlpm.x,_xlpm.x=$M1662))))</f>
        <v>#NAME?</v>
      </c>
      <c r="P1662" s="4" t="e">
        <f t="shared" si="440"/>
        <v>#NAME?</v>
      </c>
      <c r="Q1662" s="6" t="e" cm="1">
        <f t="array" ref="Q1662">SUM(_xlfn._xlws.FILTER($G$2:$G$2454,_xlfn.MAP($N$2:$N$2454,_xlfn.LAMBDA(_xlpm.x,_xlpm.x=$N1662))))</f>
        <v>#NAME?</v>
      </c>
      <c r="R1662" s="4" t="e">
        <f t="shared" si="441"/>
        <v>#NAME?</v>
      </c>
      <c r="S1662" s="4" t="e">
        <f t="shared" si="442"/>
        <v>#NAME?</v>
      </c>
      <c r="T1662" s="4" t="e">
        <f t="shared" si="443"/>
        <v>#NAME?</v>
      </c>
      <c r="U1662" s="4" t="e">
        <f t="shared" si="444"/>
        <v>#NAME?</v>
      </c>
      <c r="V1662" s="2"/>
      <c r="X1662" s="2"/>
      <c r="AC1662" s="2"/>
      <c r="AD1662" s="2"/>
    </row>
    <row r="1663" spans="1:30">
      <c r="A1663" s="1" t="str">
        <f t="shared" si="430"/>
        <v>-pou- : [pɔ]</v>
      </c>
      <c r="B1663" s="1">
        <f t="shared" si="447"/>
        <v>0</v>
      </c>
      <c r="C1663" s="1">
        <f t="shared" si="447"/>
        <v>0</v>
      </c>
      <c r="D1663" s="1">
        <f t="shared" si="447"/>
        <v>0</v>
      </c>
      <c r="E1663" s="7">
        <v>1</v>
      </c>
      <c r="F1663" s="9" t="s">
        <v>1579</v>
      </c>
      <c r="G1663" s="3" t="e">
        <f t="shared" si="432"/>
        <v>#NAME?</v>
      </c>
      <c r="H1663" s="4" t="str">
        <f t="shared" si="433"/>
        <v>pɔ</v>
      </c>
      <c r="I1663" s="4" t="str">
        <f t="shared" si="434"/>
        <v>pou</v>
      </c>
      <c r="J1663" s="10">
        <f t="shared" si="435"/>
        <v>2</v>
      </c>
      <c r="K1663" s="1">
        <f t="shared" si="436"/>
        <v>3</v>
      </c>
      <c r="L1663" s="10">
        <f t="shared" si="437"/>
        <v>3</v>
      </c>
      <c r="M1663" s="1" t="str">
        <f t="shared" si="438"/>
        <v>-pou-</v>
      </c>
      <c r="N1663" s="1" t="str">
        <f t="shared" si="439"/>
        <v>[pɔ]</v>
      </c>
      <c r="O1663" s="3" t="e" cm="1">
        <f t="array" ref="O1663">SUM(_xlfn._xlws.FILTER($G$2:$G$2454,_xlfn.MAP($M$2:$M$2454,_xlfn.LAMBDA(_xlpm.x,_xlpm.x=$M1663))))</f>
        <v>#NAME?</v>
      </c>
      <c r="P1663" s="4" t="e">
        <f t="shared" si="440"/>
        <v>#NAME?</v>
      </c>
      <c r="Q1663" s="6" t="e" cm="1">
        <f t="array" ref="Q1663">SUM(_xlfn._xlws.FILTER($G$2:$G$2454,_xlfn.MAP($N$2:$N$2454,_xlfn.LAMBDA(_xlpm.x,_xlpm.x=$N1663))))</f>
        <v>#NAME?</v>
      </c>
      <c r="R1663" s="4" t="e">
        <f t="shared" si="441"/>
        <v>#NAME?</v>
      </c>
      <c r="S1663" s="4" t="e">
        <f t="shared" si="442"/>
        <v>#NAME?</v>
      </c>
      <c r="T1663" s="4" t="e">
        <f t="shared" si="443"/>
        <v>#NAME?</v>
      </c>
      <c r="U1663" s="4" t="e">
        <f t="shared" si="444"/>
        <v>#NAME?</v>
      </c>
      <c r="V1663" s="2"/>
      <c r="X1663" s="2"/>
      <c r="AC1663" s="2"/>
      <c r="AD1663" s="2"/>
    </row>
    <row r="1664" spans="1:30">
      <c r="A1664" s="1" t="str">
        <f t="shared" si="430"/>
        <v>-que- : [kɛ]</v>
      </c>
      <c r="B1664" s="1">
        <f t="shared" si="447"/>
        <v>0</v>
      </c>
      <c r="C1664" s="1">
        <f t="shared" si="447"/>
        <v>0</v>
      </c>
      <c r="D1664" s="1">
        <f t="shared" si="447"/>
        <v>0</v>
      </c>
      <c r="E1664" s="7">
        <v>1</v>
      </c>
      <c r="F1664" s="9" t="s">
        <v>2042</v>
      </c>
      <c r="G1664" s="3" t="e">
        <f t="shared" si="432"/>
        <v>#NAME?</v>
      </c>
      <c r="H1664" s="4" t="str">
        <f t="shared" si="433"/>
        <v>kɛ</v>
      </c>
      <c r="I1664" s="4" t="str">
        <f t="shared" si="434"/>
        <v>que</v>
      </c>
      <c r="J1664" s="10">
        <f t="shared" si="435"/>
        <v>2</v>
      </c>
      <c r="K1664" s="1">
        <f t="shared" si="436"/>
        <v>3</v>
      </c>
      <c r="L1664" s="10">
        <f t="shared" si="437"/>
        <v>3</v>
      </c>
      <c r="M1664" s="1" t="str">
        <f t="shared" si="438"/>
        <v>-que-</v>
      </c>
      <c r="N1664" s="1" t="str">
        <f t="shared" si="439"/>
        <v>[kɛ]</v>
      </c>
      <c r="O1664" s="3" t="e" cm="1">
        <f t="array" ref="O1664">SUM(_xlfn._xlws.FILTER($G$2:$G$2454,_xlfn.MAP($M$2:$M$2454,_xlfn.LAMBDA(_xlpm.x,_xlpm.x=$M1664))))</f>
        <v>#NAME?</v>
      </c>
      <c r="P1664" s="4" t="e">
        <f t="shared" si="440"/>
        <v>#NAME?</v>
      </c>
      <c r="Q1664" s="6" t="e" cm="1">
        <f t="array" ref="Q1664">SUM(_xlfn._xlws.FILTER($G$2:$G$2454,_xlfn.MAP($N$2:$N$2454,_xlfn.LAMBDA(_xlpm.x,_xlpm.x=$N1664))))</f>
        <v>#NAME?</v>
      </c>
      <c r="R1664" s="4" t="e">
        <f t="shared" si="441"/>
        <v>#NAME?</v>
      </c>
      <c r="S1664" s="4" t="e">
        <f t="shared" si="442"/>
        <v>#NAME?</v>
      </c>
      <c r="T1664" s="4" t="e">
        <f t="shared" si="443"/>
        <v>#NAME?</v>
      </c>
      <c r="U1664" s="4" t="e">
        <f t="shared" si="444"/>
        <v>#NAME?</v>
      </c>
      <c r="V1664" s="2"/>
      <c r="X1664" s="2"/>
      <c r="AC1664" s="2"/>
      <c r="AD1664" s="2"/>
    </row>
    <row r="1665" spans="1:30">
      <c r="A1665" s="1" t="str">
        <f t="shared" si="430"/>
        <v>-sea- : [sɜ]</v>
      </c>
      <c r="B1665" s="1">
        <f t="shared" si="447"/>
        <v>0</v>
      </c>
      <c r="C1665" s="1">
        <f t="shared" si="447"/>
        <v>0</v>
      </c>
      <c r="D1665" s="1">
        <f t="shared" si="447"/>
        <v>0</v>
      </c>
      <c r="E1665" s="7">
        <v>2</v>
      </c>
      <c r="F1665" s="9" t="s">
        <v>1462</v>
      </c>
      <c r="G1665" s="3" t="e">
        <f t="shared" si="432"/>
        <v>#NAME?</v>
      </c>
      <c r="H1665" s="4" t="str">
        <f t="shared" si="433"/>
        <v>sɜ</v>
      </c>
      <c r="I1665" s="4" t="str">
        <f t="shared" si="434"/>
        <v>sea</v>
      </c>
      <c r="J1665" s="10">
        <f t="shared" si="435"/>
        <v>2</v>
      </c>
      <c r="K1665" s="1">
        <f t="shared" si="436"/>
        <v>3</v>
      </c>
      <c r="L1665" s="10">
        <f t="shared" si="437"/>
        <v>3</v>
      </c>
      <c r="M1665" s="1" t="str">
        <f t="shared" si="438"/>
        <v>-sea-</v>
      </c>
      <c r="N1665" s="1" t="str">
        <f t="shared" si="439"/>
        <v>[sɜ]</v>
      </c>
      <c r="O1665" s="3" t="e" cm="1">
        <f t="array" ref="O1665">SUM(_xlfn._xlws.FILTER($G$2:$G$2454,_xlfn.MAP($M$2:$M$2454,_xlfn.LAMBDA(_xlpm.x,_xlpm.x=$M1665))))</f>
        <v>#NAME?</v>
      </c>
      <c r="P1665" s="4" t="e">
        <f t="shared" si="440"/>
        <v>#NAME?</v>
      </c>
      <c r="Q1665" s="6" t="e" cm="1">
        <f t="array" ref="Q1665">SUM(_xlfn._xlws.FILTER($G$2:$G$2454,_xlfn.MAP($N$2:$N$2454,_xlfn.LAMBDA(_xlpm.x,_xlpm.x=$N1665))))</f>
        <v>#NAME?</v>
      </c>
      <c r="R1665" s="4" t="e">
        <f t="shared" si="441"/>
        <v>#NAME?</v>
      </c>
      <c r="S1665" s="4" t="e">
        <f t="shared" si="442"/>
        <v>#NAME?</v>
      </c>
      <c r="T1665" s="4" t="e">
        <f t="shared" si="443"/>
        <v>#NAME?</v>
      </c>
      <c r="U1665" s="4" t="e">
        <f t="shared" si="444"/>
        <v>#NAME?</v>
      </c>
      <c r="V1665" s="2"/>
      <c r="X1665" s="2"/>
      <c r="AC1665" s="2"/>
      <c r="AD1665" s="2"/>
    </row>
    <row r="1666" spans="1:30">
      <c r="A1666" s="1" t="str">
        <f t="shared" ref="A1666:A1729" si="448">_xlfn.LET(_xlpm.sep," : ",CONCATENATE(M1666,_xlpm.sep,N1666))</f>
        <v>-tie- : [taɪ]</v>
      </c>
      <c r="B1666" s="1">
        <f t="shared" si="447"/>
        <v>0</v>
      </c>
      <c r="C1666" s="1">
        <f t="shared" si="447"/>
        <v>0</v>
      </c>
      <c r="D1666" s="1">
        <f t="shared" si="447"/>
        <v>0</v>
      </c>
      <c r="E1666" s="7">
        <v>1</v>
      </c>
      <c r="F1666" s="9" t="s">
        <v>1730</v>
      </c>
      <c r="G1666" s="3" t="e">
        <f t="shared" ref="G1666:G1729" si="449">E1666/freq.sum.r6e</f>
        <v>#NAME?</v>
      </c>
      <c r="H1666" s="1" t="str">
        <f t="shared" ref="H1666:H1729" si="450">_xlfn.LET(_xlpm.sep,":",_xlpm.w,$F1666,LEFT(_xlpm.w,FIND(_xlpm.sep,_xlpm.w)-1))</f>
        <v>taɪ</v>
      </c>
      <c r="I1666" s="1" t="str">
        <f t="shared" ref="I1666:I1729" si="451">_xlfn.LET(_xlpm.sep,":",_xlpm.w,$F1666,RIGHT(_xlpm.w,LEN(_xlpm.w)-FIND(_xlpm.sep,_xlpm.w)))</f>
        <v>tie</v>
      </c>
      <c r="J1666" s="10">
        <f t="shared" ref="J1666:J1729" si="452">_xlfn.LET(_xlpm.w,H1666,LEN(_xlpm.w))</f>
        <v>3</v>
      </c>
      <c r="K1666" s="1">
        <f t="shared" ref="K1666:K1729" si="453">_xlfn.LET(_xlpm.w,I1666,LEN(_xlpm.w))</f>
        <v>3</v>
      </c>
      <c r="L1666" s="10">
        <f t="shared" ref="L1666:L1729" si="454">_xlfn.LET(_xlpm.a,J1666,_xlpm.b,K1666,MAX(_xlpm.a,_xlpm.b))</f>
        <v>3</v>
      </c>
      <c r="M1666" s="1" t="str">
        <f t="shared" ref="M1666:M1729" si="455">_xlfn.LET(_xlpm.sep,":",_xlpm.w,$F1666,_xlfn.CONCAT("-",RIGHT(_xlpm.w,LEN(_xlpm.w)-FIND(_xlpm.sep,_xlpm.w)),"-"))</f>
        <v>-tie-</v>
      </c>
      <c r="N1666" s="1" t="str">
        <f t="shared" ref="N1666:N1729" si="456">_xlfn.LET(_xlpm.sep,":",_xlpm.w,$F1666,_xlfn.CONCAT("[",LEFT(_xlpm.w,FIND(_xlpm.sep,_xlpm.w)-1),"]"))</f>
        <v>[taɪ]</v>
      </c>
      <c r="O1666" s="3" t="e" cm="1">
        <f t="array" ref="O1666">SUM(_xlfn._xlws.FILTER($G$2:$G$2454,_xlfn.MAP($M$2:$M$2454,_xlfn.LAMBDA(_xlpm.x,_xlpm.x=$M1666))))</f>
        <v>#NAME?</v>
      </c>
      <c r="P1666" s="4" t="e">
        <f t="shared" ref="P1666:P1729" si="457">$G1666/O1666</f>
        <v>#NAME?</v>
      </c>
      <c r="Q1666" s="6" t="e" cm="1">
        <f t="array" ref="Q1666">SUM(_xlfn._xlws.FILTER($G$2:$G$2454,_xlfn.MAP($N$2:$N$2454,_xlfn.LAMBDA(_xlpm.x,_xlpm.x=$N1666))))</f>
        <v>#NAME?</v>
      </c>
      <c r="R1666" s="4" t="e">
        <f t="shared" ref="R1666:R1729" si="458">$G1666/Q1666</f>
        <v>#NAME?</v>
      </c>
      <c r="S1666" s="4" t="e">
        <f t="shared" ref="S1666:S1729" si="459">_xlfn.LET(_xlpm.freq,E1666,_xlpm.size,L1666+1,_xlpm.F,T1666,LOG(1+_xlpm.freq)*LOG(1+_xlpm.size)*_xlpm.F)</f>
        <v>#NAME?</v>
      </c>
      <c r="T1666" s="4" t="e">
        <f t="shared" ref="T1666:T1729" si="460">_xlfn.LET(_xlpm.a,R1666,_xlpm.b,P1666,2*_xlpm.a*_xlpm.b/(_xlpm.a+_xlpm.b))</f>
        <v>#NAME?</v>
      </c>
      <c r="U1666" s="4" t="e">
        <f t="shared" ref="U1666:U1729" si="461">_xlfn.LET(_xlpm.p,P1666,_xlpm.q,R1666,LOG(_xlpm.p/_xlpm.q))</f>
        <v>#NAME?</v>
      </c>
      <c r="V1666" s="2"/>
      <c r="X1666" s="2"/>
      <c r="AC1666" s="2"/>
      <c r="AD1666" s="2"/>
    </row>
    <row r="1667" spans="1:30">
      <c r="A1667" s="1" t="str">
        <f t="shared" si="448"/>
        <v>-tle- : [tl]</v>
      </c>
      <c r="B1667" s="1">
        <f t="shared" si="447"/>
        <v>0</v>
      </c>
      <c r="C1667" s="1">
        <f t="shared" si="447"/>
        <v>0</v>
      </c>
      <c r="D1667" s="1">
        <f t="shared" si="447"/>
        <v>0</v>
      </c>
      <c r="E1667" s="7">
        <v>3</v>
      </c>
      <c r="F1667" s="9" t="s">
        <v>290</v>
      </c>
      <c r="G1667" s="3" t="e">
        <f t="shared" si="449"/>
        <v>#NAME?</v>
      </c>
      <c r="H1667" s="4" t="str">
        <f t="shared" si="450"/>
        <v>tl</v>
      </c>
      <c r="I1667" s="4" t="str">
        <f t="shared" si="451"/>
        <v>tle</v>
      </c>
      <c r="J1667" s="10">
        <f t="shared" si="452"/>
        <v>2</v>
      </c>
      <c r="K1667" s="1">
        <f t="shared" si="453"/>
        <v>3</v>
      </c>
      <c r="L1667" s="10">
        <f t="shared" si="454"/>
        <v>3</v>
      </c>
      <c r="M1667" s="1" t="str">
        <f t="shared" si="455"/>
        <v>-tle-</v>
      </c>
      <c r="N1667" s="1" t="str">
        <f t="shared" si="456"/>
        <v>[tl]</v>
      </c>
      <c r="O1667" s="3" t="e" cm="1">
        <f t="array" ref="O1667">SUM(_xlfn._xlws.FILTER($G$2:$G$2454,_xlfn.MAP($M$2:$M$2454,_xlfn.LAMBDA(_xlpm.x,_xlpm.x=$M1667))))</f>
        <v>#NAME?</v>
      </c>
      <c r="P1667" s="4" t="e">
        <f t="shared" si="457"/>
        <v>#NAME?</v>
      </c>
      <c r="Q1667" s="6" t="e" cm="1">
        <f t="array" ref="Q1667">SUM(_xlfn._xlws.FILTER($G$2:$G$2454,_xlfn.MAP($N$2:$N$2454,_xlfn.LAMBDA(_xlpm.x,_xlpm.x=$N1667))))</f>
        <v>#NAME?</v>
      </c>
      <c r="R1667" s="4" t="e">
        <f t="shared" si="458"/>
        <v>#NAME?</v>
      </c>
      <c r="S1667" s="4" t="e">
        <f t="shared" si="459"/>
        <v>#NAME?</v>
      </c>
      <c r="T1667" s="4" t="e">
        <f t="shared" si="460"/>
        <v>#NAME?</v>
      </c>
      <c r="U1667" s="4" t="e">
        <f t="shared" si="461"/>
        <v>#NAME?</v>
      </c>
      <c r="V1667" s="2"/>
      <c r="X1667" s="2"/>
      <c r="AC1667" s="2"/>
      <c r="AD1667" s="2"/>
    </row>
    <row r="1668" spans="1:30">
      <c r="A1668" s="1" t="str">
        <f t="shared" si="448"/>
        <v>-nsi- : [nsɪ]</v>
      </c>
      <c r="B1668" s="1">
        <f t="shared" si="447"/>
        <v>0</v>
      </c>
      <c r="C1668" s="1">
        <f t="shared" si="447"/>
        <v>0</v>
      </c>
      <c r="D1668" s="1">
        <f t="shared" si="447"/>
        <v>1</v>
      </c>
      <c r="E1668" s="7">
        <v>9</v>
      </c>
      <c r="F1668" s="9" t="s">
        <v>572</v>
      </c>
      <c r="G1668" s="3" t="e">
        <f t="shared" si="449"/>
        <v>#NAME?</v>
      </c>
      <c r="H1668" s="1" t="str">
        <f t="shared" si="450"/>
        <v>nsɪ</v>
      </c>
      <c r="I1668" s="1" t="str">
        <f t="shared" si="451"/>
        <v>nsi</v>
      </c>
      <c r="J1668" s="10">
        <f t="shared" si="452"/>
        <v>3</v>
      </c>
      <c r="K1668" s="1">
        <f t="shared" si="453"/>
        <v>3</v>
      </c>
      <c r="L1668" s="10">
        <f t="shared" si="454"/>
        <v>3</v>
      </c>
      <c r="M1668" s="1" t="str">
        <f t="shared" si="455"/>
        <v>-nsi-</v>
      </c>
      <c r="N1668" s="1" t="str">
        <f t="shared" si="456"/>
        <v>[nsɪ]</v>
      </c>
      <c r="O1668" s="3" t="e" cm="1">
        <f t="array" ref="O1668">SUM(_xlfn._xlws.FILTER($G$2:$G$2454,_xlfn.MAP($M$2:$M$2454,_xlfn.LAMBDA(_xlpm.x,_xlpm.x=$M1668))))</f>
        <v>#NAME?</v>
      </c>
      <c r="P1668" s="4" t="e">
        <f t="shared" si="457"/>
        <v>#NAME?</v>
      </c>
      <c r="Q1668" s="6" t="e" cm="1">
        <f t="array" ref="Q1668">SUM(_xlfn._xlws.FILTER($G$2:$G$2454,_xlfn.MAP($N$2:$N$2454,_xlfn.LAMBDA(_xlpm.x,_xlpm.x=$N1668))))</f>
        <v>#NAME?</v>
      </c>
      <c r="R1668" s="4" t="e">
        <f t="shared" si="458"/>
        <v>#NAME?</v>
      </c>
      <c r="S1668" s="4" t="e">
        <f t="shared" si="459"/>
        <v>#NAME?</v>
      </c>
      <c r="T1668" s="4" t="e">
        <f t="shared" si="460"/>
        <v>#NAME?</v>
      </c>
      <c r="U1668" s="4" t="e">
        <f t="shared" si="461"/>
        <v>#NAME?</v>
      </c>
      <c r="V1668" s="2"/>
      <c r="X1668" s="2"/>
      <c r="AC1668" s="2"/>
      <c r="AD1668" s="2"/>
    </row>
    <row r="1669" spans="1:30">
      <c r="A1669" s="1" t="str">
        <f t="shared" si="448"/>
        <v>-sou- : [sʌ]</v>
      </c>
      <c r="B1669" s="1">
        <f t="shared" si="447"/>
        <v>0</v>
      </c>
      <c r="C1669" s="1">
        <f t="shared" si="447"/>
        <v>0</v>
      </c>
      <c r="D1669" s="1">
        <f t="shared" si="447"/>
        <v>0</v>
      </c>
      <c r="E1669" s="7">
        <v>1</v>
      </c>
      <c r="F1669" s="9" t="s">
        <v>1750</v>
      </c>
      <c r="G1669" s="3" t="e">
        <f t="shared" si="449"/>
        <v>#NAME?</v>
      </c>
      <c r="H1669" s="4" t="str">
        <f t="shared" si="450"/>
        <v>sʌ</v>
      </c>
      <c r="I1669" s="4" t="str">
        <f t="shared" si="451"/>
        <v>sou</v>
      </c>
      <c r="J1669" s="10">
        <f t="shared" si="452"/>
        <v>2</v>
      </c>
      <c r="K1669" s="1">
        <f t="shared" si="453"/>
        <v>3</v>
      </c>
      <c r="L1669" s="10">
        <f t="shared" si="454"/>
        <v>3</v>
      </c>
      <c r="M1669" s="1" t="str">
        <f t="shared" si="455"/>
        <v>-sou-</v>
      </c>
      <c r="N1669" s="1" t="str">
        <f t="shared" si="456"/>
        <v>[sʌ]</v>
      </c>
      <c r="O1669" s="3" t="e" cm="1">
        <f t="array" ref="O1669">SUM(_xlfn._xlws.FILTER($G$2:$G$2454,_xlfn.MAP($M$2:$M$2454,_xlfn.LAMBDA(_xlpm.x,_xlpm.x=$M1669))))</f>
        <v>#NAME?</v>
      </c>
      <c r="P1669" s="4" t="e">
        <f t="shared" si="457"/>
        <v>#NAME?</v>
      </c>
      <c r="Q1669" s="6" t="e" cm="1">
        <f t="array" ref="Q1669">SUM(_xlfn._xlws.FILTER($G$2:$G$2454,_xlfn.MAP($N$2:$N$2454,_xlfn.LAMBDA(_xlpm.x,_xlpm.x=$N1669))))</f>
        <v>#NAME?</v>
      </c>
      <c r="R1669" s="4" t="e">
        <f t="shared" si="458"/>
        <v>#NAME?</v>
      </c>
      <c r="S1669" s="4" t="e">
        <f t="shared" si="459"/>
        <v>#NAME?</v>
      </c>
      <c r="T1669" s="4" t="e">
        <f t="shared" si="460"/>
        <v>#NAME?</v>
      </c>
      <c r="U1669" s="4" t="e">
        <f t="shared" si="461"/>
        <v>#NAME?</v>
      </c>
      <c r="V1669" s="2"/>
      <c r="X1669" s="2"/>
      <c r="AC1669" s="2"/>
      <c r="AD1669" s="2"/>
    </row>
    <row r="1670" spans="1:30">
      <c r="A1670" s="1" t="str">
        <f t="shared" si="448"/>
        <v>-ta- : [tə]</v>
      </c>
      <c r="B1670" s="1">
        <f t="shared" si="447"/>
        <v>0</v>
      </c>
      <c r="C1670" s="1">
        <f t="shared" si="447"/>
        <v>0</v>
      </c>
      <c r="D1670" s="1">
        <f t="shared" si="447"/>
        <v>0</v>
      </c>
      <c r="E1670" s="7">
        <v>13</v>
      </c>
      <c r="F1670" s="9" t="s">
        <v>1155</v>
      </c>
      <c r="G1670" s="3" t="e">
        <f t="shared" si="449"/>
        <v>#NAME?</v>
      </c>
      <c r="H1670" s="1" t="str">
        <f t="shared" si="450"/>
        <v>tə</v>
      </c>
      <c r="I1670" s="1" t="str">
        <f t="shared" si="451"/>
        <v>ta</v>
      </c>
      <c r="J1670" s="10">
        <f t="shared" si="452"/>
        <v>2</v>
      </c>
      <c r="K1670" s="1">
        <f t="shared" si="453"/>
        <v>2</v>
      </c>
      <c r="L1670" s="10">
        <f t="shared" si="454"/>
        <v>2</v>
      </c>
      <c r="M1670" s="1" t="str">
        <f t="shared" si="455"/>
        <v>-ta-</v>
      </c>
      <c r="N1670" s="1" t="str">
        <f t="shared" si="456"/>
        <v>[tə]</v>
      </c>
      <c r="O1670" s="3" t="e" cm="1">
        <f t="array" ref="O1670">SUM(_xlfn._xlws.FILTER($G$2:$G$2454,_xlfn.MAP($M$2:$M$2454,_xlfn.LAMBDA(_xlpm.x,_xlpm.x=$M1670))))</f>
        <v>#NAME?</v>
      </c>
      <c r="P1670" s="4" t="e">
        <f t="shared" si="457"/>
        <v>#NAME?</v>
      </c>
      <c r="Q1670" s="6" t="e" cm="1">
        <f t="array" ref="Q1670">SUM(_xlfn._xlws.FILTER($G$2:$G$2454,_xlfn.MAP($N$2:$N$2454,_xlfn.LAMBDA(_xlpm.x,_xlpm.x=$N1670))))</f>
        <v>#NAME?</v>
      </c>
      <c r="R1670" s="4" t="e">
        <f t="shared" si="458"/>
        <v>#NAME?</v>
      </c>
      <c r="S1670" s="4" t="e">
        <f t="shared" si="459"/>
        <v>#NAME?</v>
      </c>
      <c r="T1670" s="4" t="e">
        <f t="shared" si="460"/>
        <v>#NAME?</v>
      </c>
      <c r="U1670" s="4" t="e">
        <f t="shared" si="461"/>
        <v>#NAME?</v>
      </c>
      <c r="V1670" s="2"/>
      <c r="X1670" s="2"/>
      <c r="AC1670" s="2"/>
      <c r="AD1670" s="2"/>
    </row>
    <row r="1671" spans="1:30">
      <c r="A1671" s="1" t="str">
        <f t="shared" si="448"/>
        <v>-cco- : [koʊ]</v>
      </c>
      <c r="B1671" s="1">
        <f t="shared" si="447"/>
        <v>0</v>
      </c>
      <c r="C1671" s="1">
        <f t="shared" si="447"/>
        <v>0</v>
      </c>
      <c r="D1671" s="1">
        <f t="shared" si="447"/>
        <v>0</v>
      </c>
      <c r="E1671" s="7">
        <v>1</v>
      </c>
      <c r="F1671" s="9" t="s">
        <v>1678</v>
      </c>
      <c r="G1671" s="3" t="e">
        <f t="shared" si="449"/>
        <v>#NAME?</v>
      </c>
      <c r="H1671" s="4" t="str">
        <f t="shared" si="450"/>
        <v>koʊ</v>
      </c>
      <c r="I1671" s="4" t="str">
        <f t="shared" si="451"/>
        <v>cco</v>
      </c>
      <c r="J1671" s="10">
        <f t="shared" si="452"/>
        <v>3</v>
      </c>
      <c r="K1671" s="1">
        <f t="shared" si="453"/>
        <v>3</v>
      </c>
      <c r="L1671" s="10">
        <f t="shared" si="454"/>
        <v>3</v>
      </c>
      <c r="M1671" s="1" t="str">
        <f t="shared" si="455"/>
        <v>-cco-</v>
      </c>
      <c r="N1671" s="1" t="str">
        <f t="shared" si="456"/>
        <v>[koʊ]</v>
      </c>
      <c r="O1671" s="3" t="e" cm="1">
        <f t="array" ref="O1671">SUM(_xlfn._xlws.FILTER($G$2:$G$2454,_xlfn.MAP($M$2:$M$2454,_xlfn.LAMBDA(_xlpm.x,_xlpm.x=$M1671))))</f>
        <v>#NAME?</v>
      </c>
      <c r="P1671" s="4" t="e">
        <f t="shared" si="457"/>
        <v>#NAME?</v>
      </c>
      <c r="Q1671" s="6" t="e" cm="1">
        <f t="array" ref="Q1671">SUM(_xlfn._xlws.FILTER($G$2:$G$2454,_xlfn.MAP($N$2:$N$2454,_xlfn.LAMBDA(_xlpm.x,_xlpm.x=$N1671))))</f>
        <v>#NAME?</v>
      </c>
      <c r="R1671" s="4" t="e">
        <f t="shared" si="458"/>
        <v>#NAME?</v>
      </c>
      <c r="S1671" s="4" t="e">
        <f t="shared" si="459"/>
        <v>#NAME?</v>
      </c>
      <c r="T1671" s="4" t="e">
        <f t="shared" si="460"/>
        <v>#NAME?</v>
      </c>
      <c r="U1671" s="4" t="e">
        <f t="shared" si="461"/>
        <v>#NAME?</v>
      </c>
      <c r="V1671" s="2"/>
      <c r="X1671" s="2"/>
      <c r="AC1671" s="2"/>
      <c r="AD1671" s="2"/>
    </row>
    <row r="1672" spans="1:30">
      <c r="A1672" s="1" t="str">
        <f t="shared" si="448"/>
        <v>-fea- : [fi]</v>
      </c>
      <c r="B1672" s="1">
        <f t="shared" si="447"/>
        <v>0</v>
      </c>
      <c r="C1672" s="1">
        <f t="shared" si="447"/>
        <v>0</v>
      </c>
      <c r="D1672" s="1">
        <f t="shared" si="447"/>
        <v>0</v>
      </c>
      <c r="E1672" s="7">
        <v>4</v>
      </c>
      <c r="F1672" s="9" t="s">
        <v>50</v>
      </c>
      <c r="G1672" s="3" t="e">
        <f t="shared" si="449"/>
        <v>#NAME?</v>
      </c>
      <c r="H1672" s="4" t="str">
        <f t="shared" si="450"/>
        <v>fi</v>
      </c>
      <c r="I1672" s="4" t="str">
        <f t="shared" si="451"/>
        <v>fea</v>
      </c>
      <c r="J1672" s="10">
        <f t="shared" si="452"/>
        <v>2</v>
      </c>
      <c r="K1672" s="1">
        <f t="shared" si="453"/>
        <v>3</v>
      </c>
      <c r="L1672" s="10">
        <f t="shared" si="454"/>
        <v>3</v>
      </c>
      <c r="M1672" s="1" t="str">
        <f t="shared" si="455"/>
        <v>-fea-</v>
      </c>
      <c r="N1672" s="1" t="str">
        <f t="shared" si="456"/>
        <v>[fi]</v>
      </c>
      <c r="O1672" s="3" t="e" cm="1">
        <f t="array" ref="O1672">SUM(_xlfn._xlws.FILTER($G$2:$G$2454,_xlfn.MAP($M$2:$M$2454,_xlfn.LAMBDA(_xlpm.x,_xlpm.x=$M1672))))</f>
        <v>#NAME?</v>
      </c>
      <c r="P1672" s="4" t="e">
        <f t="shared" si="457"/>
        <v>#NAME?</v>
      </c>
      <c r="Q1672" s="6" t="e" cm="1">
        <f t="array" ref="Q1672">SUM(_xlfn._xlws.FILTER($G$2:$G$2454,_xlfn.MAP($N$2:$N$2454,_xlfn.LAMBDA(_xlpm.x,_xlpm.x=$N1672))))</f>
        <v>#NAME?</v>
      </c>
      <c r="R1672" s="4" t="e">
        <f t="shared" si="458"/>
        <v>#NAME?</v>
      </c>
      <c r="S1672" s="4" t="e">
        <f t="shared" si="459"/>
        <v>#NAME?</v>
      </c>
      <c r="T1672" s="4" t="e">
        <f t="shared" si="460"/>
        <v>#NAME?</v>
      </c>
      <c r="U1672" s="4" t="e">
        <f t="shared" si="461"/>
        <v>#NAME?</v>
      </c>
      <c r="V1672" s="2"/>
      <c r="X1672" s="2"/>
      <c r="AC1672" s="2"/>
      <c r="AD1672" s="2"/>
    </row>
    <row r="1673" spans="1:30">
      <c r="A1673" s="1" t="str">
        <f t="shared" si="448"/>
        <v>-ntia- : [nʃə]</v>
      </c>
      <c r="B1673" s="1">
        <f t="shared" si="447"/>
        <v>0</v>
      </c>
      <c r="C1673" s="1">
        <f t="shared" si="447"/>
        <v>0</v>
      </c>
      <c r="D1673" s="1">
        <f t="shared" si="447"/>
        <v>1</v>
      </c>
      <c r="E1673" s="7">
        <v>6</v>
      </c>
      <c r="F1673" s="9" t="s">
        <v>496</v>
      </c>
      <c r="G1673" s="3" t="e">
        <f t="shared" si="449"/>
        <v>#NAME?</v>
      </c>
      <c r="H1673" s="4" t="str">
        <f t="shared" si="450"/>
        <v>nʃə</v>
      </c>
      <c r="I1673" s="4" t="str">
        <f t="shared" si="451"/>
        <v>ntia</v>
      </c>
      <c r="J1673" s="10">
        <f t="shared" si="452"/>
        <v>3</v>
      </c>
      <c r="K1673" s="1">
        <f t="shared" si="453"/>
        <v>4</v>
      </c>
      <c r="L1673" s="10">
        <f t="shared" si="454"/>
        <v>4</v>
      </c>
      <c r="M1673" s="1" t="str">
        <f t="shared" si="455"/>
        <v>-ntia-</v>
      </c>
      <c r="N1673" s="1" t="str">
        <f t="shared" si="456"/>
        <v>[nʃə]</v>
      </c>
      <c r="O1673" s="3" t="e" cm="1">
        <f t="array" ref="O1673">SUM(_xlfn._xlws.FILTER($G$2:$G$2454,_xlfn.MAP($M$2:$M$2454,_xlfn.LAMBDA(_xlpm.x,_xlpm.x=$M1673))))</f>
        <v>#NAME?</v>
      </c>
      <c r="P1673" s="4" t="e">
        <f t="shared" si="457"/>
        <v>#NAME?</v>
      </c>
      <c r="Q1673" s="6" t="e" cm="1">
        <f t="array" ref="Q1673">SUM(_xlfn._xlws.FILTER($G$2:$G$2454,_xlfn.MAP($N$2:$N$2454,_xlfn.LAMBDA(_xlpm.x,_xlpm.x=$N1673))))</f>
        <v>#NAME?</v>
      </c>
      <c r="R1673" s="4" t="e">
        <f t="shared" si="458"/>
        <v>#NAME?</v>
      </c>
      <c r="S1673" s="4" t="e">
        <f t="shared" si="459"/>
        <v>#NAME?</v>
      </c>
      <c r="T1673" s="4" t="e">
        <f t="shared" si="460"/>
        <v>#NAME?</v>
      </c>
      <c r="U1673" s="4" t="e">
        <f t="shared" si="461"/>
        <v>#NAME?</v>
      </c>
      <c r="V1673" s="2"/>
      <c r="X1673" s="2"/>
      <c r="AC1673" s="2"/>
      <c r="AD1673" s="2"/>
    </row>
    <row r="1674" spans="1:30">
      <c r="A1674" s="1" t="str">
        <f t="shared" si="448"/>
        <v>-cte- : [ktə]</v>
      </c>
      <c r="B1674" s="1">
        <f t="shared" si="447"/>
        <v>0</v>
      </c>
      <c r="C1674" s="1">
        <f t="shared" si="447"/>
        <v>0</v>
      </c>
      <c r="D1674" s="1">
        <f t="shared" si="447"/>
        <v>0</v>
      </c>
      <c r="E1674" s="7">
        <v>3</v>
      </c>
      <c r="F1674" s="9" t="s">
        <v>1108</v>
      </c>
      <c r="G1674" s="3" t="e">
        <f t="shared" si="449"/>
        <v>#NAME?</v>
      </c>
      <c r="H1674" s="4" t="str">
        <f t="shared" si="450"/>
        <v>ktə</v>
      </c>
      <c r="I1674" s="4" t="str">
        <f t="shared" si="451"/>
        <v>cte</v>
      </c>
      <c r="J1674" s="10">
        <f t="shared" si="452"/>
        <v>3</v>
      </c>
      <c r="K1674" s="1">
        <f t="shared" si="453"/>
        <v>3</v>
      </c>
      <c r="L1674" s="10">
        <f t="shared" si="454"/>
        <v>3</v>
      </c>
      <c r="M1674" s="1" t="str">
        <f t="shared" si="455"/>
        <v>-cte-</v>
      </c>
      <c r="N1674" s="1" t="str">
        <f t="shared" si="456"/>
        <v>[ktə]</v>
      </c>
      <c r="O1674" s="3" t="e" cm="1">
        <f t="array" ref="O1674">SUM(_xlfn._xlws.FILTER($G$2:$G$2454,_xlfn.MAP($M$2:$M$2454,_xlfn.LAMBDA(_xlpm.x,_xlpm.x=$M1674))))</f>
        <v>#NAME?</v>
      </c>
      <c r="P1674" s="4" t="e">
        <f t="shared" si="457"/>
        <v>#NAME?</v>
      </c>
      <c r="Q1674" s="6" t="e" cm="1">
        <f t="array" ref="Q1674">SUM(_xlfn._xlws.FILTER($G$2:$G$2454,_xlfn.MAP($N$2:$N$2454,_xlfn.LAMBDA(_xlpm.x,_xlpm.x=$N1674))))</f>
        <v>#NAME?</v>
      </c>
      <c r="R1674" s="4" t="e">
        <f t="shared" si="458"/>
        <v>#NAME?</v>
      </c>
      <c r="S1674" s="4" t="e">
        <f t="shared" si="459"/>
        <v>#NAME?</v>
      </c>
      <c r="T1674" s="4" t="e">
        <f t="shared" si="460"/>
        <v>#NAME?</v>
      </c>
      <c r="U1674" s="4" t="e">
        <f t="shared" si="461"/>
        <v>#NAME?</v>
      </c>
      <c r="V1674" s="2"/>
      <c r="X1674" s="2"/>
      <c r="AC1674" s="2"/>
      <c r="AD1674" s="2"/>
    </row>
    <row r="1675" spans="1:30">
      <c r="A1675" s="1" t="str">
        <f t="shared" si="448"/>
        <v>-law- : [laʊ]</v>
      </c>
      <c r="B1675" s="1">
        <f t="shared" si="447"/>
        <v>0</v>
      </c>
      <c r="C1675" s="1">
        <f t="shared" si="447"/>
        <v>0</v>
      </c>
      <c r="D1675" s="1">
        <f t="shared" si="447"/>
        <v>0</v>
      </c>
      <c r="E1675" s="7">
        <v>1</v>
      </c>
      <c r="F1675" s="9" t="s">
        <v>2055</v>
      </c>
      <c r="G1675" s="3" t="e">
        <f t="shared" si="449"/>
        <v>#NAME?</v>
      </c>
      <c r="H1675" s="4" t="str">
        <f t="shared" si="450"/>
        <v>laʊ</v>
      </c>
      <c r="I1675" s="4" t="str">
        <f t="shared" si="451"/>
        <v>law</v>
      </c>
      <c r="J1675" s="10">
        <f t="shared" si="452"/>
        <v>3</v>
      </c>
      <c r="K1675" s="1">
        <f t="shared" si="453"/>
        <v>3</v>
      </c>
      <c r="L1675" s="10">
        <f t="shared" si="454"/>
        <v>3</v>
      </c>
      <c r="M1675" s="1" t="str">
        <f t="shared" si="455"/>
        <v>-law-</v>
      </c>
      <c r="N1675" s="1" t="str">
        <f t="shared" si="456"/>
        <v>[laʊ]</v>
      </c>
      <c r="O1675" s="3" t="e" cm="1">
        <f t="array" ref="O1675">SUM(_xlfn._xlws.FILTER($G$2:$G$2454,_xlfn.MAP($M$2:$M$2454,_xlfn.LAMBDA(_xlpm.x,_xlpm.x=$M1675))))</f>
        <v>#NAME?</v>
      </c>
      <c r="P1675" s="4" t="e">
        <f t="shared" si="457"/>
        <v>#NAME?</v>
      </c>
      <c r="Q1675" s="6" t="e" cm="1">
        <f t="array" ref="Q1675">SUM(_xlfn._xlws.FILTER($G$2:$G$2454,_xlfn.MAP($N$2:$N$2454,_xlfn.LAMBDA(_xlpm.x,_xlpm.x=$N1675))))</f>
        <v>#NAME?</v>
      </c>
      <c r="R1675" s="4" t="e">
        <f t="shared" si="458"/>
        <v>#NAME?</v>
      </c>
      <c r="S1675" s="4" t="e">
        <f t="shared" si="459"/>
        <v>#NAME?</v>
      </c>
      <c r="T1675" s="4" t="e">
        <f t="shared" si="460"/>
        <v>#NAME?</v>
      </c>
      <c r="U1675" s="4" t="e">
        <f t="shared" si="461"/>
        <v>#NAME?</v>
      </c>
      <c r="V1675" s="2"/>
      <c r="X1675" s="2"/>
      <c r="AC1675" s="2"/>
      <c r="AD1675" s="2"/>
    </row>
    <row r="1676" spans="1:30">
      <c r="A1676" s="1" t="str">
        <f t="shared" si="448"/>
        <v>-zy- : [zaɪ]</v>
      </c>
      <c r="B1676" s="1">
        <f t="shared" si="447"/>
        <v>0</v>
      </c>
      <c r="C1676" s="1">
        <f t="shared" si="447"/>
        <v>0</v>
      </c>
      <c r="D1676" s="1">
        <f t="shared" si="447"/>
        <v>0</v>
      </c>
      <c r="E1676" s="7">
        <v>1</v>
      </c>
      <c r="F1676" s="9" t="s">
        <v>1545</v>
      </c>
      <c r="G1676" s="3" t="e">
        <f t="shared" si="449"/>
        <v>#NAME?</v>
      </c>
      <c r="H1676" s="4" t="str">
        <f t="shared" si="450"/>
        <v>zaɪ</v>
      </c>
      <c r="I1676" s="4" t="str">
        <f t="shared" si="451"/>
        <v>zy</v>
      </c>
      <c r="J1676" s="10">
        <f t="shared" si="452"/>
        <v>3</v>
      </c>
      <c r="K1676" s="1">
        <f t="shared" si="453"/>
        <v>2</v>
      </c>
      <c r="L1676" s="10">
        <f t="shared" si="454"/>
        <v>3</v>
      </c>
      <c r="M1676" s="1" t="str">
        <f t="shared" si="455"/>
        <v>-zy-</v>
      </c>
      <c r="N1676" s="1" t="str">
        <f t="shared" si="456"/>
        <v>[zaɪ]</v>
      </c>
      <c r="O1676" s="3" t="e" cm="1">
        <f t="array" ref="O1676">SUM(_xlfn._xlws.FILTER($G$2:$G$2454,_xlfn.MAP($M$2:$M$2454,_xlfn.LAMBDA(_xlpm.x,_xlpm.x=$M1676))))</f>
        <v>#NAME?</v>
      </c>
      <c r="P1676" s="4" t="e">
        <f t="shared" si="457"/>
        <v>#NAME?</v>
      </c>
      <c r="Q1676" s="6" t="e" cm="1">
        <f t="array" ref="Q1676">SUM(_xlfn._xlws.FILTER($G$2:$G$2454,_xlfn.MAP($N$2:$N$2454,_xlfn.LAMBDA(_xlpm.x,_xlpm.x=$N1676))))</f>
        <v>#NAME?</v>
      </c>
      <c r="R1676" s="4" t="e">
        <f t="shared" si="458"/>
        <v>#NAME?</v>
      </c>
      <c r="S1676" s="4" t="e">
        <f t="shared" si="459"/>
        <v>#NAME?</v>
      </c>
      <c r="T1676" s="4" t="e">
        <f t="shared" si="460"/>
        <v>#NAME?</v>
      </c>
      <c r="U1676" s="4" t="e">
        <f t="shared" si="461"/>
        <v>#NAME?</v>
      </c>
      <c r="V1676" s="2"/>
      <c r="X1676" s="2"/>
      <c r="AC1676" s="2"/>
      <c r="AD1676" s="2"/>
    </row>
    <row r="1677" spans="1:30">
      <c r="A1677" s="1" t="str">
        <f t="shared" si="448"/>
        <v>-ndi- : [ndə]</v>
      </c>
      <c r="B1677" s="1">
        <f t="shared" si="447"/>
        <v>0</v>
      </c>
      <c r="C1677" s="1">
        <f t="shared" si="447"/>
        <v>0</v>
      </c>
      <c r="D1677" s="1">
        <f t="shared" si="447"/>
        <v>1</v>
      </c>
      <c r="E1677" s="7">
        <v>3</v>
      </c>
      <c r="F1677" s="9" t="s">
        <v>1438</v>
      </c>
      <c r="G1677" s="3" t="e">
        <f t="shared" si="449"/>
        <v>#NAME?</v>
      </c>
      <c r="H1677" s="4" t="str">
        <f t="shared" si="450"/>
        <v>ndə</v>
      </c>
      <c r="I1677" s="4" t="str">
        <f t="shared" si="451"/>
        <v>ndi</v>
      </c>
      <c r="J1677" s="10">
        <f t="shared" si="452"/>
        <v>3</v>
      </c>
      <c r="K1677" s="1">
        <f t="shared" si="453"/>
        <v>3</v>
      </c>
      <c r="L1677" s="10">
        <f t="shared" si="454"/>
        <v>3</v>
      </c>
      <c r="M1677" s="1" t="str">
        <f t="shared" si="455"/>
        <v>-ndi-</v>
      </c>
      <c r="N1677" s="1" t="str">
        <f t="shared" si="456"/>
        <v>[ndə]</v>
      </c>
      <c r="O1677" s="3" t="e" cm="1">
        <f t="array" ref="O1677">SUM(_xlfn._xlws.FILTER($G$2:$G$2454,_xlfn.MAP($M$2:$M$2454,_xlfn.LAMBDA(_xlpm.x,_xlpm.x=$M1677))))</f>
        <v>#NAME?</v>
      </c>
      <c r="P1677" s="4" t="e">
        <f t="shared" si="457"/>
        <v>#NAME?</v>
      </c>
      <c r="Q1677" s="6" t="e" cm="1">
        <f t="array" ref="Q1677">SUM(_xlfn._xlws.FILTER($G$2:$G$2454,_xlfn.MAP($N$2:$N$2454,_xlfn.LAMBDA(_xlpm.x,_xlpm.x=$N1677))))</f>
        <v>#NAME?</v>
      </c>
      <c r="R1677" s="4" t="e">
        <f t="shared" si="458"/>
        <v>#NAME?</v>
      </c>
      <c r="S1677" s="4" t="e">
        <f t="shared" si="459"/>
        <v>#NAME?</v>
      </c>
      <c r="T1677" s="4" t="e">
        <f t="shared" si="460"/>
        <v>#NAME?</v>
      </c>
      <c r="U1677" s="4" t="e">
        <f t="shared" si="461"/>
        <v>#NAME?</v>
      </c>
      <c r="V1677" s="2"/>
      <c r="X1677" s="2"/>
      <c r="AC1677" s="2"/>
      <c r="AD1677" s="2"/>
    </row>
    <row r="1678" spans="1:30">
      <c r="A1678" s="1" t="str">
        <f t="shared" si="448"/>
        <v>-mbi- : [mbə]</v>
      </c>
      <c r="B1678" s="1">
        <f t="shared" si="447"/>
        <v>0</v>
      </c>
      <c r="C1678" s="1">
        <f t="shared" si="447"/>
        <v>1</v>
      </c>
      <c r="D1678" s="1">
        <f t="shared" si="447"/>
        <v>0</v>
      </c>
      <c r="E1678" s="7">
        <v>1</v>
      </c>
      <c r="F1678" s="9" t="s">
        <v>1669</v>
      </c>
      <c r="G1678" s="3" t="e">
        <f t="shared" si="449"/>
        <v>#NAME?</v>
      </c>
      <c r="H1678" s="4" t="str">
        <f t="shared" si="450"/>
        <v>mbə</v>
      </c>
      <c r="I1678" s="4" t="str">
        <f t="shared" si="451"/>
        <v>mbi</v>
      </c>
      <c r="J1678" s="10">
        <f t="shared" si="452"/>
        <v>3</v>
      </c>
      <c r="K1678" s="1">
        <f t="shared" si="453"/>
        <v>3</v>
      </c>
      <c r="L1678" s="10">
        <f t="shared" si="454"/>
        <v>3</v>
      </c>
      <c r="M1678" s="1" t="str">
        <f t="shared" si="455"/>
        <v>-mbi-</v>
      </c>
      <c r="N1678" s="1" t="str">
        <f t="shared" si="456"/>
        <v>[mbə]</v>
      </c>
      <c r="O1678" s="3" t="e" cm="1">
        <f t="array" ref="O1678">SUM(_xlfn._xlws.FILTER($G$2:$G$2454,_xlfn.MAP($M$2:$M$2454,_xlfn.LAMBDA(_xlpm.x,_xlpm.x=$M1678))))</f>
        <v>#NAME?</v>
      </c>
      <c r="P1678" s="4" t="e">
        <f t="shared" si="457"/>
        <v>#NAME?</v>
      </c>
      <c r="Q1678" s="6" t="e" cm="1">
        <f t="array" ref="Q1678">SUM(_xlfn._xlws.FILTER($G$2:$G$2454,_xlfn.MAP($N$2:$N$2454,_xlfn.LAMBDA(_xlpm.x,_xlpm.x=$N1678))))</f>
        <v>#NAME?</v>
      </c>
      <c r="R1678" s="4" t="e">
        <f t="shared" si="458"/>
        <v>#NAME?</v>
      </c>
      <c r="S1678" s="4" t="e">
        <f t="shared" si="459"/>
        <v>#NAME?</v>
      </c>
      <c r="T1678" s="4" t="e">
        <f t="shared" si="460"/>
        <v>#NAME?</v>
      </c>
      <c r="U1678" s="4" t="e">
        <f t="shared" si="461"/>
        <v>#NAME?</v>
      </c>
      <c r="V1678" s="2"/>
      <c r="X1678" s="2"/>
      <c r="AC1678" s="2"/>
      <c r="AD1678" s="2"/>
    </row>
    <row r="1679" spans="1:30">
      <c r="A1679" s="1" t="str">
        <f t="shared" si="448"/>
        <v>-rri- : [ɹaɪ]</v>
      </c>
      <c r="B1679" s="1">
        <f t="shared" si="447"/>
        <v>1</v>
      </c>
      <c r="C1679" s="1">
        <f t="shared" si="447"/>
        <v>0</v>
      </c>
      <c r="D1679" s="1">
        <f t="shared" si="447"/>
        <v>0</v>
      </c>
      <c r="E1679" s="7">
        <v>2</v>
      </c>
      <c r="F1679" s="9" t="s">
        <v>1510</v>
      </c>
      <c r="G1679" s="3" t="e">
        <f t="shared" si="449"/>
        <v>#NAME?</v>
      </c>
      <c r="H1679" s="1" t="str">
        <f t="shared" si="450"/>
        <v>ɹaɪ</v>
      </c>
      <c r="I1679" s="1" t="str">
        <f t="shared" si="451"/>
        <v>rri</v>
      </c>
      <c r="J1679" s="10">
        <f t="shared" si="452"/>
        <v>3</v>
      </c>
      <c r="K1679" s="1">
        <f t="shared" si="453"/>
        <v>3</v>
      </c>
      <c r="L1679" s="10">
        <f t="shared" si="454"/>
        <v>3</v>
      </c>
      <c r="M1679" s="1" t="str">
        <f t="shared" si="455"/>
        <v>-rri-</v>
      </c>
      <c r="N1679" s="1" t="str">
        <f t="shared" si="456"/>
        <v>[ɹaɪ]</v>
      </c>
      <c r="O1679" s="3" t="e" cm="1">
        <f t="array" ref="O1679">SUM(_xlfn._xlws.FILTER($G$2:$G$2454,_xlfn.MAP($M$2:$M$2454,_xlfn.LAMBDA(_xlpm.x,_xlpm.x=$M1679))))</f>
        <v>#NAME?</v>
      </c>
      <c r="P1679" s="4" t="e">
        <f t="shared" si="457"/>
        <v>#NAME?</v>
      </c>
      <c r="Q1679" s="6" t="e" cm="1">
        <f t="array" ref="Q1679">SUM(_xlfn._xlws.FILTER($G$2:$G$2454,_xlfn.MAP($N$2:$N$2454,_xlfn.LAMBDA(_xlpm.x,_xlpm.x=$N1679))))</f>
        <v>#NAME?</v>
      </c>
      <c r="R1679" s="4" t="e">
        <f t="shared" si="458"/>
        <v>#NAME?</v>
      </c>
      <c r="S1679" s="4" t="e">
        <f t="shared" si="459"/>
        <v>#NAME?</v>
      </c>
      <c r="T1679" s="4" t="e">
        <f t="shared" si="460"/>
        <v>#NAME?</v>
      </c>
      <c r="U1679" s="4" t="e">
        <f t="shared" si="461"/>
        <v>#NAME?</v>
      </c>
      <c r="V1679" s="2"/>
      <c r="X1679" s="2"/>
      <c r="AC1679" s="2"/>
      <c r="AD1679" s="2"/>
    </row>
    <row r="1680" spans="1:30">
      <c r="A1680" s="1" t="str">
        <f t="shared" si="448"/>
        <v>-rsa- : [ɹsə]</v>
      </c>
      <c r="B1680" s="1">
        <f t="shared" si="447"/>
        <v>1</v>
      </c>
      <c r="C1680" s="1">
        <f t="shared" si="447"/>
        <v>0</v>
      </c>
      <c r="D1680" s="1">
        <f t="shared" si="447"/>
        <v>0</v>
      </c>
      <c r="E1680" s="7">
        <v>3</v>
      </c>
      <c r="F1680" s="9" t="s">
        <v>1029</v>
      </c>
      <c r="G1680" s="3" t="e">
        <f t="shared" si="449"/>
        <v>#NAME?</v>
      </c>
      <c r="H1680" s="4" t="str">
        <f t="shared" si="450"/>
        <v>ɹsə</v>
      </c>
      <c r="I1680" s="4" t="str">
        <f t="shared" si="451"/>
        <v>rsa</v>
      </c>
      <c r="J1680" s="10">
        <f t="shared" si="452"/>
        <v>3</v>
      </c>
      <c r="K1680" s="1">
        <f t="shared" si="453"/>
        <v>3</v>
      </c>
      <c r="L1680" s="10">
        <f t="shared" si="454"/>
        <v>3</v>
      </c>
      <c r="M1680" s="1" t="str">
        <f t="shared" si="455"/>
        <v>-rsa-</v>
      </c>
      <c r="N1680" s="1" t="str">
        <f t="shared" si="456"/>
        <v>[ɹsə]</v>
      </c>
      <c r="O1680" s="3" t="e" cm="1">
        <f t="array" ref="O1680">SUM(_xlfn._xlws.FILTER($G$2:$G$2454,_xlfn.MAP($M$2:$M$2454,_xlfn.LAMBDA(_xlpm.x,_xlpm.x=$M1680))))</f>
        <v>#NAME?</v>
      </c>
      <c r="P1680" s="4" t="e">
        <f t="shared" si="457"/>
        <v>#NAME?</v>
      </c>
      <c r="Q1680" s="6" t="e" cm="1">
        <f t="array" ref="Q1680">SUM(_xlfn._xlws.FILTER($G$2:$G$2454,_xlfn.MAP($N$2:$N$2454,_xlfn.LAMBDA(_xlpm.x,_xlpm.x=$N1680))))</f>
        <v>#NAME?</v>
      </c>
      <c r="R1680" s="4" t="e">
        <f t="shared" si="458"/>
        <v>#NAME?</v>
      </c>
      <c r="S1680" s="4" t="e">
        <f t="shared" si="459"/>
        <v>#NAME?</v>
      </c>
      <c r="T1680" s="4" t="e">
        <f t="shared" si="460"/>
        <v>#NAME?</v>
      </c>
      <c r="U1680" s="4" t="e">
        <f t="shared" si="461"/>
        <v>#NAME?</v>
      </c>
      <c r="V1680" s="2"/>
      <c r="X1680" s="2"/>
      <c r="AC1680" s="2"/>
      <c r="AD1680" s="2"/>
    </row>
    <row r="1681" spans="1:30">
      <c r="A1681" s="1" t="str">
        <f t="shared" si="448"/>
        <v>-tes- : [ts]</v>
      </c>
      <c r="B1681" s="1">
        <f t="shared" si="447"/>
        <v>0</v>
      </c>
      <c r="C1681" s="1">
        <f t="shared" si="447"/>
        <v>0</v>
      </c>
      <c r="D1681" s="1">
        <f t="shared" si="447"/>
        <v>0</v>
      </c>
      <c r="E1681" s="7">
        <v>10</v>
      </c>
      <c r="F1681" s="9" t="s">
        <v>295</v>
      </c>
      <c r="G1681" s="3" t="e">
        <f t="shared" si="449"/>
        <v>#NAME?</v>
      </c>
      <c r="H1681" s="4" t="str">
        <f t="shared" si="450"/>
        <v>ts</v>
      </c>
      <c r="I1681" s="4" t="str">
        <f t="shared" si="451"/>
        <v>tes</v>
      </c>
      <c r="J1681" s="10">
        <f t="shared" si="452"/>
        <v>2</v>
      </c>
      <c r="K1681" s="1">
        <f t="shared" si="453"/>
        <v>3</v>
      </c>
      <c r="L1681" s="10">
        <f t="shared" si="454"/>
        <v>3</v>
      </c>
      <c r="M1681" s="1" t="str">
        <f t="shared" si="455"/>
        <v>-tes-</v>
      </c>
      <c r="N1681" s="1" t="str">
        <f t="shared" si="456"/>
        <v>[ts]</v>
      </c>
      <c r="O1681" s="3" t="e" cm="1">
        <f t="array" ref="O1681">SUM(_xlfn._xlws.FILTER($G$2:$G$2454,_xlfn.MAP($M$2:$M$2454,_xlfn.LAMBDA(_xlpm.x,_xlpm.x=$M1681))))</f>
        <v>#NAME?</v>
      </c>
      <c r="P1681" s="4" t="e">
        <f t="shared" si="457"/>
        <v>#NAME?</v>
      </c>
      <c r="Q1681" s="6" t="e" cm="1">
        <f t="array" ref="Q1681">SUM(_xlfn._xlws.FILTER($G$2:$G$2454,_xlfn.MAP($N$2:$N$2454,_xlfn.LAMBDA(_xlpm.x,_xlpm.x=$N1681))))</f>
        <v>#NAME?</v>
      </c>
      <c r="R1681" s="4" t="e">
        <f t="shared" si="458"/>
        <v>#NAME?</v>
      </c>
      <c r="S1681" s="4" t="e">
        <f t="shared" si="459"/>
        <v>#NAME?</v>
      </c>
      <c r="T1681" s="4" t="e">
        <f t="shared" si="460"/>
        <v>#NAME?</v>
      </c>
      <c r="U1681" s="4" t="e">
        <f t="shared" si="461"/>
        <v>#NAME?</v>
      </c>
      <c r="V1681" s="2"/>
      <c r="X1681" s="2"/>
      <c r="AC1681" s="2"/>
      <c r="AD1681" s="2"/>
    </row>
    <row r="1682" spans="1:30">
      <c r="A1682" s="1" t="str">
        <f t="shared" si="448"/>
        <v>-nni- : [naɪ]</v>
      </c>
      <c r="B1682" s="1">
        <f t="shared" ref="B1682:D1701" si="462">_xlfn.LET(_xlpm.d,$F1682,_xlpm.k,_xlfn.CONCAT(LEFT(TRIM(B$1),1),"*"),COUNTIF(_xlpm.d,_xlpm.k))</f>
        <v>0</v>
      </c>
      <c r="C1682" s="1">
        <f t="shared" si="462"/>
        <v>0</v>
      </c>
      <c r="D1682" s="1">
        <f t="shared" si="462"/>
        <v>1</v>
      </c>
      <c r="E1682" s="7">
        <v>1</v>
      </c>
      <c r="F1682" s="9" t="s">
        <v>2135</v>
      </c>
      <c r="G1682" s="3" t="e">
        <f t="shared" si="449"/>
        <v>#NAME?</v>
      </c>
      <c r="H1682" s="4" t="str">
        <f t="shared" si="450"/>
        <v>naɪ</v>
      </c>
      <c r="I1682" s="4" t="str">
        <f t="shared" si="451"/>
        <v>nni</v>
      </c>
      <c r="J1682" s="10">
        <f t="shared" si="452"/>
        <v>3</v>
      </c>
      <c r="K1682" s="1">
        <f t="shared" si="453"/>
        <v>3</v>
      </c>
      <c r="L1682" s="10">
        <f t="shared" si="454"/>
        <v>3</v>
      </c>
      <c r="M1682" s="1" t="str">
        <f t="shared" si="455"/>
        <v>-nni-</v>
      </c>
      <c r="N1682" s="1" t="str">
        <f t="shared" si="456"/>
        <v>[naɪ]</v>
      </c>
      <c r="O1682" s="3" t="e" cm="1">
        <f t="array" ref="O1682">SUM(_xlfn._xlws.FILTER($G$2:$G$2454,_xlfn.MAP($M$2:$M$2454,_xlfn.LAMBDA(_xlpm.x,_xlpm.x=$M1682))))</f>
        <v>#NAME?</v>
      </c>
      <c r="P1682" s="4" t="e">
        <f t="shared" si="457"/>
        <v>#NAME?</v>
      </c>
      <c r="Q1682" s="6" t="e" cm="1">
        <f t="array" ref="Q1682">SUM(_xlfn._xlws.FILTER($G$2:$G$2454,_xlfn.MAP($N$2:$N$2454,_xlfn.LAMBDA(_xlpm.x,_xlpm.x=$N1682))))</f>
        <v>#NAME?</v>
      </c>
      <c r="R1682" s="4" t="e">
        <f t="shared" si="458"/>
        <v>#NAME?</v>
      </c>
      <c r="S1682" s="4" t="e">
        <f t="shared" si="459"/>
        <v>#NAME?</v>
      </c>
      <c r="T1682" s="4" t="e">
        <f t="shared" si="460"/>
        <v>#NAME?</v>
      </c>
      <c r="U1682" s="4" t="e">
        <f t="shared" si="461"/>
        <v>#NAME?</v>
      </c>
      <c r="V1682" s="2"/>
      <c r="X1682" s="2"/>
      <c r="AC1682" s="2"/>
      <c r="AD1682" s="2"/>
    </row>
    <row r="1683" spans="1:30">
      <c r="A1683" s="1" t="str">
        <f t="shared" si="448"/>
        <v>-ffe- : [fɛ]</v>
      </c>
      <c r="B1683" s="1">
        <f t="shared" si="462"/>
        <v>0</v>
      </c>
      <c r="C1683" s="1">
        <f t="shared" si="462"/>
        <v>0</v>
      </c>
      <c r="D1683" s="1">
        <f t="shared" si="462"/>
        <v>0</v>
      </c>
      <c r="E1683" s="7">
        <v>7</v>
      </c>
      <c r="F1683" s="9" t="s">
        <v>924</v>
      </c>
      <c r="G1683" s="3" t="e">
        <f t="shared" si="449"/>
        <v>#NAME?</v>
      </c>
      <c r="H1683" s="4" t="str">
        <f t="shared" si="450"/>
        <v>fɛ</v>
      </c>
      <c r="I1683" s="4" t="str">
        <f t="shared" si="451"/>
        <v>ffe</v>
      </c>
      <c r="J1683" s="10">
        <f t="shared" si="452"/>
        <v>2</v>
      </c>
      <c r="K1683" s="1">
        <f t="shared" si="453"/>
        <v>3</v>
      </c>
      <c r="L1683" s="10">
        <f t="shared" si="454"/>
        <v>3</v>
      </c>
      <c r="M1683" s="1" t="str">
        <f t="shared" si="455"/>
        <v>-ffe-</v>
      </c>
      <c r="N1683" s="1" t="str">
        <f t="shared" si="456"/>
        <v>[fɛ]</v>
      </c>
      <c r="O1683" s="3" t="e" cm="1">
        <f t="array" ref="O1683">SUM(_xlfn._xlws.FILTER($G$2:$G$2454,_xlfn.MAP($M$2:$M$2454,_xlfn.LAMBDA(_xlpm.x,_xlpm.x=$M1683))))</f>
        <v>#NAME?</v>
      </c>
      <c r="P1683" s="4" t="e">
        <f t="shared" si="457"/>
        <v>#NAME?</v>
      </c>
      <c r="Q1683" s="6" t="e" cm="1">
        <f t="array" ref="Q1683">SUM(_xlfn._xlws.FILTER($G$2:$G$2454,_xlfn.MAP($N$2:$N$2454,_xlfn.LAMBDA(_xlpm.x,_xlpm.x=$N1683))))</f>
        <v>#NAME?</v>
      </c>
      <c r="R1683" s="4" t="e">
        <f t="shared" si="458"/>
        <v>#NAME?</v>
      </c>
      <c r="S1683" s="4" t="e">
        <f t="shared" si="459"/>
        <v>#NAME?</v>
      </c>
      <c r="T1683" s="4" t="e">
        <f t="shared" si="460"/>
        <v>#NAME?</v>
      </c>
      <c r="U1683" s="4" t="e">
        <f t="shared" si="461"/>
        <v>#NAME?</v>
      </c>
      <c r="V1683" s="2"/>
      <c r="X1683" s="2"/>
      <c r="AC1683" s="2"/>
      <c r="AD1683" s="2"/>
    </row>
    <row r="1684" spans="1:30">
      <c r="A1684" s="1" t="str">
        <f t="shared" si="448"/>
        <v>-pai- : [pɛ]</v>
      </c>
      <c r="B1684" s="1">
        <f t="shared" si="462"/>
        <v>0</v>
      </c>
      <c r="C1684" s="1">
        <f t="shared" si="462"/>
        <v>0</v>
      </c>
      <c r="D1684" s="1">
        <f t="shared" si="462"/>
        <v>0</v>
      </c>
      <c r="E1684" s="7">
        <v>2</v>
      </c>
      <c r="F1684" s="9" t="s">
        <v>1422</v>
      </c>
      <c r="G1684" s="3" t="e">
        <f t="shared" si="449"/>
        <v>#NAME?</v>
      </c>
      <c r="H1684" s="4" t="str">
        <f t="shared" si="450"/>
        <v>pɛ</v>
      </c>
      <c r="I1684" s="4" t="str">
        <f t="shared" si="451"/>
        <v>pai</v>
      </c>
      <c r="J1684" s="10">
        <f t="shared" si="452"/>
        <v>2</v>
      </c>
      <c r="K1684" s="1">
        <f t="shared" si="453"/>
        <v>3</v>
      </c>
      <c r="L1684" s="10">
        <f t="shared" si="454"/>
        <v>3</v>
      </c>
      <c r="M1684" s="1" t="str">
        <f t="shared" si="455"/>
        <v>-pai-</v>
      </c>
      <c r="N1684" s="1" t="str">
        <f t="shared" si="456"/>
        <v>[pɛ]</v>
      </c>
      <c r="O1684" s="3" t="e" cm="1">
        <f t="array" ref="O1684">SUM(_xlfn._xlws.FILTER($G$2:$G$2454,_xlfn.MAP($M$2:$M$2454,_xlfn.LAMBDA(_xlpm.x,_xlpm.x=$M1684))))</f>
        <v>#NAME?</v>
      </c>
      <c r="P1684" s="4" t="e">
        <f t="shared" si="457"/>
        <v>#NAME?</v>
      </c>
      <c r="Q1684" s="6" t="e" cm="1">
        <f t="array" ref="Q1684">SUM(_xlfn._xlws.FILTER($G$2:$G$2454,_xlfn.MAP($N$2:$N$2454,_xlfn.LAMBDA(_xlpm.x,_xlpm.x=$N1684))))</f>
        <v>#NAME?</v>
      </c>
      <c r="R1684" s="4" t="e">
        <f t="shared" si="458"/>
        <v>#NAME?</v>
      </c>
      <c r="S1684" s="4" t="e">
        <f t="shared" si="459"/>
        <v>#NAME?</v>
      </c>
      <c r="T1684" s="4" t="e">
        <f t="shared" si="460"/>
        <v>#NAME?</v>
      </c>
      <c r="U1684" s="4" t="e">
        <f t="shared" si="461"/>
        <v>#NAME?</v>
      </c>
      <c r="V1684" s="2"/>
      <c r="X1684" s="2"/>
      <c r="AC1684" s="2"/>
      <c r="AD1684" s="2"/>
    </row>
    <row r="1685" spans="1:30">
      <c r="A1685" s="1" t="str">
        <f t="shared" si="448"/>
        <v>-ty- : [tɪ]</v>
      </c>
      <c r="B1685" s="1">
        <f t="shared" si="462"/>
        <v>0</v>
      </c>
      <c r="C1685" s="1">
        <f t="shared" si="462"/>
        <v>0</v>
      </c>
      <c r="D1685" s="1">
        <f t="shared" si="462"/>
        <v>0</v>
      </c>
      <c r="E1685" s="7">
        <v>31</v>
      </c>
      <c r="F1685" s="9" t="s">
        <v>478</v>
      </c>
      <c r="G1685" s="3" t="e">
        <f t="shared" si="449"/>
        <v>#NAME?</v>
      </c>
      <c r="H1685" s="4" t="str">
        <f t="shared" si="450"/>
        <v>tɪ</v>
      </c>
      <c r="I1685" s="4" t="str">
        <f t="shared" si="451"/>
        <v>ty</v>
      </c>
      <c r="J1685" s="10">
        <f t="shared" si="452"/>
        <v>2</v>
      </c>
      <c r="K1685" s="1">
        <f t="shared" si="453"/>
        <v>2</v>
      </c>
      <c r="L1685" s="10">
        <f t="shared" si="454"/>
        <v>2</v>
      </c>
      <c r="M1685" s="1" t="str">
        <f t="shared" si="455"/>
        <v>-ty-</v>
      </c>
      <c r="N1685" s="1" t="str">
        <f t="shared" si="456"/>
        <v>[tɪ]</v>
      </c>
      <c r="O1685" s="3" t="e" cm="1">
        <f t="array" ref="O1685">SUM(_xlfn._xlws.FILTER($G$2:$G$2454,_xlfn.MAP($M$2:$M$2454,_xlfn.LAMBDA(_xlpm.x,_xlpm.x=$M1685))))</f>
        <v>#NAME?</v>
      </c>
      <c r="P1685" s="4" t="e">
        <f t="shared" si="457"/>
        <v>#NAME?</v>
      </c>
      <c r="Q1685" s="6" t="e" cm="1">
        <f t="array" ref="Q1685">SUM(_xlfn._xlws.FILTER($G$2:$G$2454,_xlfn.MAP($N$2:$N$2454,_xlfn.LAMBDA(_xlpm.x,_xlpm.x=$N1685))))</f>
        <v>#NAME?</v>
      </c>
      <c r="R1685" s="4" t="e">
        <f t="shared" si="458"/>
        <v>#NAME?</v>
      </c>
      <c r="S1685" s="4" t="e">
        <f t="shared" si="459"/>
        <v>#NAME?</v>
      </c>
      <c r="T1685" s="4" t="e">
        <f t="shared" si="460"/>
        <v>#NAME?</v>
      </c>
      <c r="U1685" s="4" t="e">
        <f t="shared" si="461"/>
        <v>#NAME?</v>
      </c>
      <c r="V1685" s="2"/>
      <c r="X1685" s="2"/>
      <c r="AC1685" s="2"/>
      <c r="AD1685" s="2"/>
    </row>
    <row r="1686" spans="1:30">
      <c r="A1686" s="1" t="str">
        <f t="shared" si="448"/>
        <v>-f- : [f]</v>
      </c>
      <c r="B1686" s="1">
        <f t="shared" si="462"/>
        <v>0</v>
      </c>
      <c r="C1686" s="1">
        <f t="shared" si="462"/>
        <v>0</v>
      </c>
      <c r="D1686" s="1">
        <f t="shared" si="462"/>
        <v>0</v>
      </c>
      <c r="E1686" s="7">
        <v>12</v>
      </c>
      <c r="F1686" s="9" t="s">
        <v>43</v>
      </c>
      <c r="G1686" s="3" t="e">
        <f t="shared" si="449"/>
        <v>#NAME?</v>
      </c>
      <c r="H1686" s="4" t="str">
        <f t="shared" si="450"/>
        <v>f</v>
      </c>
      <c r="I1686" s="4" t="str">
        <f t="shared" si="451"/>
        <v>f</v>
      </c>
      <c r="J1686" s="10">
        <f t="shared" si="452"/>
        <v>1</v>
      </c>
      <c r="K1686" s="1">
        <f t="shared" si="453"/>
        <v>1</v>
      </c>
      <c r="L1686" s="10">
        <f t="shared" si="454"/>
        <v>1</v>
      </c>
      <c r="M1686" s="1" t="str">
        <f t="shared" si="455"/>
        <v>-f-</v>
      </c>
      <c r="N1686" s="1" t="str">
        <f t="shared" si="456"/>
        <v>[f]</v>
      </c>
      <c r="O1686" s="3" t="e" cm="1">
        <f t="array" ref="O1686">SUM(_xlfn._xlws.FILTER($G$2:$G$2454,_xlfn.MAP($M$2:$M$2454,_xlfn.LAMBDA(_xlpm.x,_xlpm.x=$M1686))))</f>
        <v>#NAME?</v>
      </c>
      <c r="P1686" s="4" t="e">
        <f t="shared" si="457"/>
        <v>#NAME?</v>
      </c>
      <c r="Q1686" s="6" t="e" cm="1">
        <f t="array" ref="Q1686">SUM(_xlfn._xlws.FILTER($G$2:$G$2454,_xlfn.MAP($N$2:$N$2454,_xlfn.LAMBDA(_xlpm.x,_xlpm.x=$N1686))))</f>
        <v>#NAME?</v>
      </c>
      <c r="R1686" s="4" t="e">
        <f t="shared" si="458"/>
        <v>#NAME?</v>
      </c>
      <c r="S1686" s="4" t="e">
        <f t="shared" si="459"/>
        <v>#NAME?</v>
      </c>
      <c r="T1686" s="4" t="e">
        <f t="shared" si="460"/>
        <v>#NAME?</v>
      </c>
      <c r="U1686" s="4" t="e">
        <f t="shared" si="461"/>
        <v>#NAME?</v>
      </c>
      <c r="V1686" s="2"/>
      <c r="X1686" s="2"/>
      <c r="AC1686" s="2"/>
      <c r="AD1686" s="2"/>
    </row>
    <row r="1687" spans="1:30">
      <c r="A1687" s="1" t="str">
        <f t="shared" si="448"/>
        <v>-chi- : [kɪ]</v>
      </c>
      <c r="B1687" s="1">
        <f t="shared" si="462"/>
        <v>0</v>
      </c>
      <c r="C1687" s="1">
        <f t="shared" si="462"/>
        <v>0</v>
      </c>
      <c r="D1687" s="1">
        <f t="shared" si="462"/>
        <v>0</v>
      </c>
      <c r="E1687" s="7">
        <v>1</v>
      </c>
      <c r="F1687" s="9" t="s">
        <v>2036</v>
      </c>
      <c r="G1687" s="3" t="e">
        <f t="shared" si="449"/>
        <v>#NAME?</v>
      </c>
      <c r="H1687" s="4" t="str">
        <f t="shared" si="450"/>
        <v>kɪ</v>
      </c>
      <c r="I1687" s="4" t="str">
        <f t="shared" si="451"/>
        <v>chi</v>
      </c>
      <c r="J1687" s="10">
        <f t="shared" si="452"/>
        <v>2</v>
      </c>
      <c r="K1687" s="1">
        <f t="shared" si="453"/>
        <v>3</v>
      </c>
      <c r="L1687" s="10">
        <f t="shared" si="454"/>
        <v>3</v>
      </c>
      <c r="M1687" s="1" t="str">
        <f t="shared" si="455"/>
        <v>-chi-</v>
      </c>
      <c r="N1687" s="1" t="str">
        <f t="shared" si="456"/>
        <v>[kɪ]</v>
      </c>
      <c r="O1687" s="3" t="e" cm="1">
        <f t="array" ref="O1687">SUM(_xlfn._xlws.FILTER($G$2:$G$2454,_xlfn.MAP($M$2:$M$2454,_xlfn.LAMBDA(_xlpm.x,_xlpm.x=$M1687))))</f>
        <v>#NAME?</v>
      </c>
      <c r="P1687" s="4" t="e">
        <f t="shared" si="457"/>
        <v>#NAME?</v>
      </c>
      <c r="Q1687" s="6" t="e" cm="1">
        <f t="array" ref="Q1687">SUM(_xlfn._xlws.FILTER($G$2:$G$2454,_xlfn.MAP($N$2:$N$2454,_xlfn.LAMBDA(_xlpm.x,_xlpm.x=$N1687))))</f>
        <v>#NAME?</v>
      </c>
      <c r="R1687" s="4" t="e">
        <f t="shared" si="458"/>
        <v>#NAME?</v>
      </c>
      <c r="S1687" s="4" t="e">
        <f t="shared" si="459"/>
        <v>#NAME?</v>
      </c>
      <c r="T1687" s="4" t="e">
        <f t="shared" si="460"/>
        <v>#NAME?</v>
      </c>
      <c r="U1687" s="4" t="e">
        <f t="shared" si="461"/>
        <v>#NAME?</v>
      </c>
      <c r="V1687" s="2"/>
      <c r="X1687" s="2"/>
      <c r="AC1687" s="2"/>
      <c r="AD1687" s="2"/>
    </row>
    <row r="1688" spans="1:30">
      <c r="A1688" s="1" t="str">
        <f t="shared" si="448"/>
        <v>-ce- : [s]</v>
      </c>
      <c r="B1688" s="1">
        <f t="shared" si="462"/>
        <v>0</v>
      </c>
      <c r="C1688" s="1">
        <f t="shared" si="462"/>
        <v>0</v>
      </c>
      <c r="D1688" s="1">
        <f t="shared" si="462"/>
        <v>0</v>
      </c>
      <c r="E1688" s="7">
        <v>42</v>
      </c>
      <c r="F1688" s="9" t="s">
        <v>239</v>
      </c>
      <c r="G1688" s="3" t="e">
        <f t="shared" si="449"/>
        <v>#NAME?</v>
      </c>
      <c r="H1688" s="4" t="str">
        <f t="shared" si="450"/>
        <v>s</v>
      </c>
      <c r="I1688" s="4" t="str">
        <f t="shared" si="451"/>
        <v>ce</v>
      </c>
      <c r="J1688" s="10">
        <f t="shared" si="452"/>
        <v>1</v>
      </c>
      <c r="K1688" s="1">
        <f t="shared" si="453"/>
        <v>2</v>
      </c>
      <c r="L1688" s="10">
        <f t="shared" si="454"/>
        <v>2</v>
      </c>
      <c r="M1688" s="1" t="str">
        <f t="shared" si="455"/>
        <v>-ce-</v>
      </c>
      <c r="N1688" s="1" t="str">
        <f t="shared" si="456"/>
        <v>[s]</v>
      </c>
      <c r="O1688" s="3" t="e" cm="1">
        <f t="array" ref="O1688">SUM(_xlfn._xlws.FILTER($G$2:$G$2454,_xlfn.MAP($M$2:$M$2454,_xlfn.LAMBDA(_xlpm.x,_xlpm.x=$M1688))))</f>
        <v>#NAME?</v>
      </c>
      <c r="P1688" s="4" t="e">
        <f t="shared" si="457"/>
        <v>#NAME?</v>
      </c>
      <c r="Q1688" s="6" t="e" cm="1">
        <f t="array" ref="Q1688">SUM(_xlfn._xlws.FILTER($G$2:$G$2454,_xlfn.MAP($N$2:$N$2454,_xlfn.LAMBDA(_xlpm.x,_xlpm.x=$N1688))))</f>
        <v>#NAME?</v>
      </c>
      <c r="R1688" s="4" t="e">
        <f t="shared" si="458"/>
        <v>#NAME?</v>
      </c>
      <c r="S1688" s="4" t="e">
        <f t="shared" si="459"/>
        <v>#NAME?</v>
      </c>
      <c r="T1688" s="4" t="e">
        <f t="shared" si="460"/>
        <v>#NAME?</v>
      </c>
      <c r="U1688" s="4" t="e">
        <f t="shared" si="461"/>
        <v>#NAME?</v>
      </c>
      <c r="V1688" s="2"/>
      <c r="X1688" s="2"/>
      <c r="AC1688" s="2"/>
      <c r="AD1688" s="2"/>
    </row>
    <row r="1689" spans="1:30">
      <c r="A1689" s="1" t="str">
        <f t="shared" si="448"/>
        <v>-den- : [dn]</v>
      </c>
      <c r="B1689" s="1">
        <f t="shared" si="462"/>
        <v>0</v>
      </c>
      <c r="C1689" s="1">
        <f t="shared" si="462"/>
        <v>0</v>
      </c>
      <c r="D1689" s="1">
        <f t="shared" si="462"/>
        <v>0</v>
      </c>
      <c r="E1689" s="7">
        <v>2</v>
      </c>
      <c r="F1689" s="9" t="s">
        <v>34</v>
      </c>
      <c r="G1689" s="3" t="e">
        <f t="shared" si="449"/>
        <v>#NAME?</v>
      </c>
      <c r="H1689" s="4" t="str">
        <f t="shared" si="450"/>
        <v>dn</v>
      </c>
      <c r="I1689" s="4" t="str">
        <f t="shared" si="451"/>
        <v>den</v>
      </c>
      <c r="J1689" s="10">
        <f t="shared" si="452"/>
        <v>2</v>
      </c>
      <c r="K1689" s="1">
        <f t="shared" si="453"/>
        <v>3</v>
      </c>
      <c r="L1689" s="10">
        <f t="shared" si="454"/>
        <v>3</v>
      </c>
      <c r="M1689" s="1" t="str">
        <f t="shared" si="455"/>
        <v>-den-</v>
      </c>
      <c r="N1689" s="1" t="str">
        <f t="shared" si="456"/>
        <v>[dn]</v>
      </c>
      <c r="O1689" s="3" t="e" cm="1">
        <f t="array" ref="O1689">SUM(_xlfn._xlws.FILTER($G$2:$G$2454,_xlfn.MAP($M$2:$M$2454,_xlfn.LAMBDA(_xlpm.x,_xlpm.x=$M1689))))</f>
        <v>#NAME?</v>
      </c>
      <c r="P1689" s="4" t="e">
        <f t="shared" si="457"/>
        <v>#NAME?</v>
      </c>
      <c r="Q1689" s="6" t="e" cm="1">
        <f t="array" ref="Q1689">SUM(_xlfn._xlws.FILTER($G$2:$G$2454,_xlfn.MAP($N$2:$N$2454,_xlfn.LAMBDA(_xlpm.x,_xlpm.x=$N1689))))</f>
        <v>#NAME?</v>
      </c>
      <c r="R1689" s="4" t="e">
        <f t="shared" si="458"/>
        <v>#NAME?</v>
      </c>
      <c r="S1689" s="4" t="e">
        <f t="shared" si="459"/>
        <v>#NAME?</v>
      </c>
      <c r="T1689" s="4" t="e">
        <f t="shared" si="460"/>
        <v>#NAME?</v>
      </c>
      <c r="U1689" s="4" t="e">
        <f t="shared" si="461"/>
        <v>#NAME?</v>
      </c>
      <c r="V1689" s="2"/>
      <c r="X1689" s="2"/>
      <c r="AC1689" s="2"/>
      <c r="AD1689" s="2"/>
    </row>
    <row r="1690" spans="1:30">
      <c r="A1690" s="1" t="str">
        <f t="shared" si="448"/>
        <v>-dge- : [dʒɪ]</v>
      </c>
      <c r="B1690" s="1">
        <f t="shared" si="462"/>
        <v>0</v>
      </c>
      <c r="C1690" s="1">
        <f t="shared" si="462"/>
        <v>0</v>
      </c>
      <c r="D1690" s="1">
        <f t="shared" si="462"/>
        <v>0</v>
      </c>
      <c r="E1690" s="7">
        <v>1</v>
      </c>
      <c r="F1690" s="9" t="s">
        <v>1968</v>
      </c>
      <c r="G1690" s="3" t="e">
        <f t="shared" si="449"/>
        <v>#NAME?</v>
      </c>
      <c r="H1690" s="4" t="str">
        <f t="shared" si="450"/>
        <v>dʒɪ</v>
      </c>
      <c r="I1690" s="4" t="str">
        <f t="shared" si="451"/>
        <v>dge</v>
      </c>
      <c r="J1690" s="10">
        <f t="shared" si="452"/>
        <v>3</v>
      </c>
      <c r="K1690" s="1">
        <f t="shared" si="453"/>
        <v>3</v>
      </c>
      <c r="L1690" s="10">
        <f t="shared" si="454"/>
        <v>3</v>
      </c>
      <c r="M1690" s="1" t="str">
        <f t="shared" si="455"/>
        <v>-dge-</v>
      </c>
      <c r="N1690" s="1" t="str">
        <f t="shared" si="456"/>
        <v>[dʒɪ]</v>
      </c>
      <c r="O1690" s="3" t="e" cm="1">
        <f t="array" ref="O1690">SUM(_xlfn._xlws.FILTER($G$2:$G$2454,_xlfn.MAP($M$2:$M$2454,_xlfn.LAMBDA(_xlpm.x,_xlpm.x=$M1690))))</f>
        <v>#NAME?</v>
      </c>
      <c r="P1690" s="4" t="e">
        <f t="shared" si="457"/>
        <v>#NAME?</v>
      </c>
      <c r="Q1690" s="6" t="e" cm="1">
        <f t="array" ref="Q1690">SUM(_xlfn._xlws.FILTER($G$2:$G$2454,_xlfn.MAP($N$2:$N$2454,_xlfn.LAMBDA(_xlpm.x,_xlpm.x=$N1690))))</f>
        <v>#NAME?</v>
      </c>
      <c r="R1690" s="4" t="e">
        <f t="shared" si="458"/>
        <v>#NAME?</v>
      </c>
      <c r="S1690" s="4" t="e">
        <f t="shared" si="459"/>
        <v>#NAME?</v>
      </c>
      <c r="T1690" s="4" t="e">
        <f t="shared" si="460"/>
        <v>#NAME?</v>
      </c>
      <c r="U1690" s="4" t="e">
        <f t="shared" si="461"/>
        <v>#NAME?</v>
      </c>
      <c r="V1690" s="2"/>
      <c r="X1690" s="2"/>
      <c r="AC1690" s="2"/>
      <c r="AD1690" s="2"/>
    </row>
    <row r="1691" spans="1:30">
      <c r="A1691" s="1" t="str">
        <f t="shared" si="448"/>
        <v>-dle- : [dl]</v>
      </c>
      <c r="B1691" s="1">
        <f t="shared" si="462"/>
        <v>0</v>
      </c>
      <c r="C1691" s="1">
        <f t="shared" si="462"/>
        <v>0</v>
      </c>
      <c r="D1691" s="1">
        <f t="shared" si="462"/>
        <v>0</v>
      </c>
      <c r="E1691" s="7">
        <v>2</v>
      </c>
      <c r="F1691" s="9" t="s">
        <v>32</v>
      </c>
      <c r="G1691" s="3" t="e">
        <f t="shared" si="449"/>
        <v>#NAME?</v>
      </c>
      <c r="H1691" s="4" t="str">
        <f t="shared" si="450"/>
        <v>dl</v>
      </c>
      <c r="I1691" s="4" t="str">
        <f t="shared" si="451"/>
        <v>dle</v>
      </c>
      <c r="J1691" s="10">
        <f t="shared" si="452"/>
        <v>2</v>
      </c>
      <c r="K1691" s="1">
        <f t="shared" si="453"/>
        <v>3</v>
      </c>
      <c r="L1691" s="10">
        <f t="shared" si="454"/>
        <v>3</v>
      </c>
      <c r="M1691" s="1" t="str">
        <f t="shared" si="455"/>
        <v>-dle-</v>
      </c>
      <c r="N1691" s="1" t="str">
        <f t="shared" si="456"/>
        <v>[dl]</v>
      </c>
      <c r="O1691" s="3" t="e" cm="1">
        <f t="array" ref="O1691">SUM(_xlfn._xlws.FILTER($G$2:$G$2454,_xlfn.MAP($M$2:$M$2454,_xlfn.LAMBDA(_xlpm.x,_xlpm.x=$M1691))))</f>
        <v>#NAME?</v>
      </c>
      <c r="P1691" s="4" t="e">
        <f t="shared" si="457"/>
        <v>#NAME?</v>
      </c>
      <c r="Q1691" s="6" t="e" cm="1">
        <f t="array" ref="Q1691">SUM(_xlfn._xlws.FILTER($G$2:$G$2454,_xlfn.MAP($N$2:$N$2454,_xlfn.LAMBDA(_xlpm.x,_xlpm.x=$N1691))))</f>
        <v>#NAME?</v>
      </c>
      <c r="R1691" s="4" t="e">
        <f t="shared" si="458"/>
        <v>#NAME?</v>
      </c>
      <c r="S1691" s="4" t="e">
        <f t="shared" si="459"/>
        <v>#NAME?</v>
      </c>
      <c r="T1691" s="4" t="e">
        <f t="shared" si="460"/>
        <v>#NAME?</v>
      </c>
      <c r="U1691" s="4" t="e">
        <f t="shared" si="461"/>
        <v>#NAME?</v>
      </c>
      <c r="V1691" s="2"/>
      <c r="X1691" s="2"/>
      <c r="AC1691" s="2"/>
      <c r="AD1691" s="2"/>
    </row>
    <row r="1692" spans="1:30">
      <c r="A1692" s="1" t="str">
        <f t="shared" si="448"/>
        <v>-dry- : [dɹaɪ]</v>
      </c>
      <c r="B1692" s="1">
        <f t="shared" si="462"/>
        <v>0</v>
      </c>
      <c r="C1692" s="1">
        <f t="shared" si="462"/>
        <v>0</v>
      </c>
      <c r="D1692" s="1">
        <f t="shared" si="462"/>
        <v>0</v>
      </c>
      <c r="E1692" s="7">
        <v>2</v>
      </c>
      <c r="F1692" s="9" t="s">
        <v>910</v>
      </c>
      <c r="G1692" s="3" t="e">
        <f t="shared" si="449"/>
        <v>#NAME?</v>
      </c>
      <c r="H1692" s="4" t="str">
        <f t="shared" si="450"/>
        <v>dɹaɪ</v>
      </c>
      <c r="I1692" s="4" t="str">
        <f t="shared" si="451"/>
        <v>dry</v>
      </c>
      <c r="J1692" s="10">
        <f t="shared" si="452"/>
        <v>4</v>
      </c>
      <c r="K1692" s="1">
        <f t="shared" si="453"/>
        <v>3</v>
      </c>
      <c r="L1692" s="10">
        <f t="shared" si="454"/>
        <v>4</v>
      </c>
      <c r="M1692" s="1" t="str">
        <f t="shared" si="455"/>
        <v>-dry-</v>
      </c>
      <c r="N1692" s="1" t="str">
        <f t="shared" si="456"/>
        <v>[dɹaɪ]</v>
      </c>
      <c r="O1692" s="3" t="e" cm="1">
        <f t="array" ref="O1692">SUM(_xlfn._xlws.FILTER($G$2:$G$2454,_xlfn.MAP($M$2:$M$2454,_xlfn.LAMBDA(_xlpm.x,_xlpm.x=$M1692))))</f>
        <v>#NAME?</v>
      </c>
      <c r="P1692" s="4" t="e">
        <f t="shared" si="457"/>
        <v>#NAME?</v>
      </c>
      <c r="Q1692" s="6" t="e" cm="1">
        <f t="array" ref="Q1692">SUM(_xlfn._xlws.FILTER($G$2:$G$2454,_xlfn.MAP($N$2:$N$2454,_xlfn.LAMBDA(_xlpm.x,_xlpm.x=$N1692))))</f>
        <v>#NAME?</v>
      </c>
      <c r="R1692" s="4" t="e">
        <f t="shared" si="458"/>
        <v>#NAME?</v>
      </c>
      <c r="S1692" s="4" t="e">
        <f t="shared" si="459"/>
        <v>#NAME?</v>
      </c>
      <c r="T1692" s="4" t="e">
        <f t="shared" si="460"/>
        <v>#NAME?</v>
      </c>
      <c r="U1692" s="4" t="e">
        <f t="shared" si="461"/>
        <v>#NAME?</v>
      </c>
      <c r="V1692" s="2"/>
      <c r="X1692" s="2"/>
      <c r="AC1692" s="2"/>
      <c r="AD1692" s="2"/>
    </row>
    <row r="1693" spans="1:30">
      <c r="A1693" s="1" t="str">
        <f t="shared" si="448"/>
        <v>-gai- : [ɡeɪ]</v>
      </c>
      <c r="B1693" s="1">
        <f t="shared" si="462"/>
        <v>0</v>
      </c>
      <c r="C1693" s="1">
        <f t="shared" si="462"/>
        <v>0</v>
      </c>
      <c r="D1693" s="1">
        <f t="shared" si="462"/>
        <v>0</v>
      </c>
      <c r="E1693" s="7">
        <v>1</v>
      </c>
      <c r="F1693" s="9" t="s">
        <v>1596</v>
      </c>
      <c r="G1693" s="3" t="e">
        <f t="shared" si="449"/>
        <v>#NAME?</v>
      </c>
      <c r="H1693" s="1" t="str">
        <f t="shared" si="450"/>
        <v>ɡeɪ</v>
      </c>
      <c r="I1693" s="1" t="str">
        <f t="shared" si="451"/>
        <v>gai</v>
      </c>
      <c r="J1693" s="10">
        <f t="shared" si="452"/>
        <v>3</v>
      </c>
      <c r="K1693" s="1">
        <f t="shared" si="453"/>
        <v>3</v>
      </c>
      <c r="L1693" s="10">
        <f t="shared" si="454"/>
        <v>3</v>
      </c>
      <c r="M1693" s="1" t="str">
        <f t="shared" si="455"/>
        <v>-gai-</v>
      </c>
      <c r="N1693" s="1" t="str">
        <f t="shared" si="456"/>
        <v>[ɡeɪ]</v>
      </c>
      <c r="O1693" s="3" t="e" cm="1">
        <f t="array" ref="O1693">SUM(_xlfn._xlws.FILTER($G$2:$G$2454,_xlfn.MAP($M$2:$M$2454,_xlfn.LAMBDA(_xlpm.x,_xlpm.x=$M1693))))</f>
        <v>#NAME?</v>
      </c>
      <c r="P1693" s="4" t="e">
        <f t="shared" si="457"/>
        <v>#NAME?</v>
      </c>
      <c r="Q1693" s="6" t="e" cm="1">
        <f t="array" ref="Q1693">SUM(_xlfn._xlws.FILTER($G$2:$G$2454,_xlfn.MAP($N$2:$N$2454,_xlfn.LAMBDA(_xlpm.x,_xlpm.x=$N1693))))</f>
        <v>#NAME?</v>
      </c>
      <c r="R1693" s="4" t="e">
        <f t="shared" si="458"/>
        <v>#NAME?</v>
      </c>
      <c r="S1693" s="4" t="e">
        <f t="shared" si="459"/>
        <v>#NAME?</v>
      </c>
      <c r="T1693" s="4" t="e">
        <f t="shared" si="460"/>
        <v>#NAME?</v>
      </c>
      <c r="U1693" s="4" t="e">
        <f t="shared" si="461"/>
        <v>#NAME?</v>
      </c>
      <c r="V1693" s="2"/>
      <c r="X1693" s="2"/>
      <c r="AC1693" s="2"/>
      <c r="AD1693" s="2"/>
    </row>
    <row r="1694" spans="1:30">
      <c r="A1694" s="1" t="str">
        <f t="shared" si="448"/>
        <v>-joy- : [dʒɔɪ]</v>
      </c>
      <c r="B1694" s="1">
        <f t="shared" si="462"/>
        <v>0</v>
      </c>
      <c r="C1694" s="1">
        <f t="shared" si="462"/>
        <v>0</v>
      </c>
      <c r="D1694" s="1">
        <f t="shared" si="462"/>
        <v>0</v>
      </c>
      <c r="E1694" s="7">
        <v>2</v>
      </c>
      <c r="F1694" s="9" t="s">
        <v>912</v>
      </c>
      <c r="G1694" s="3" t="e">
        <f t="shared" si="449"/>
        <v>#NAME?</v>
      </c>
      <c r="H1694" s="4" t="str">
        <f t="shared" si="450"/>
        <v>dʒɔɪ</v>
      </c>
      <c r="I1694" s="4" t="str">
        <f t="shared" si="451"/>
        <v>joy</v>
      </c>
      <c r="J1694" s="10">
        <f t="shared" si="452"/>
        <v>4</v>
      </c>
      <c r="K1694" s="1">
        <f t="shared" si="453"/>
        <v>3</v>
      </c>
      <c r="L1694" s="10">
        <f t="shared" si="454"/>
        <v>4</v>
      </c>
      <c r="M1694" s="1" t="str">
        <f t="shared" si="455"/>
        <v>-joy-</v>
      </c>
      <c r="N1694" s="1" t="str">
        <f t="shared" si="456"/>
        <v>[dʒɔɪ]</v>
      </c>
      <c r="O1694" s="3" t="e" cm="1">
        <f t="array" ref="O1694">SUM(_xlfn._xlws.FILTER($G$2:$G$2454,_xlfn.MAP($M$2:$M$2454,_xlfn.LAMBDA(_xlpm.x,_xlpm.x=$M1694))))</f>
        <v>#NAME?</v>
      </c>
      <c r="P1694" s="4" t="e">
        <f t="shared" si="457"/>
        <v>#NAME?</v>
      </c>
      <c r="Q1694" s="6" t="e" cm="1">
        <f t="array" ref="Q1694">SUM(_xlfn._xlws.FILTER($G$2:$G$2454,_xlfn.MAP($N$2:$N$2454,_xlfn.LAMBDA(_xlpm.x,_xlpm.x=$N1694))))</f>
        <v>#NAME?</v>
      </c>
      <c r="R1694" s="4" t="e">
        <f t="shared" si="458"/>
        <v>#NAME?</v>
      </c>
      <c r="S1694" s="4" t="e">
        <f t="shared" si="459"/>
        <v>#NAME?</v>
      </c>
      <c r="T1694" s="4" t="e">
        <f t="shared" si="460"/>
        <v>#NAME?</v>
      </c>
      <c r="U1694" s="4" t="e">
        <f t="shared" si="461"/>
        <v>#NAME?</v>
      </c>
      <c r="V1694" s="2"/>
      <c r="X1694" s="2"/>
      <c r="AC1694" s="2"/>
      <c r="AD1694" s="2"/>
    </row>
    <row r="1695" spans="1:30">
      <c r="A1695" s="1" t="str">
        <f t="shared" si="448"/>
        <v>-nkey- : [ŋkɪ]</v>
      </c>
      <c r="B1695" s="1">
        <f t="shared" si="462"/>
        <v>0</v>
      </c>
      <c r="C1695" s="1">
        <f t="shared" si="462"/>
        <v>0</v>
      </c>
      <c r="D1695" s="1">
        <f t="shared" si="462"/>
        <v>0</v>
      </c>
      <c r="E1695" s="7">
        <v>2</v>
      </c>
      <c r="F1695" s="9" t="s">
        <v>831</v>
      </c>
      <c r="G1695" s="3" t="e">
        <f t="shared" si="449"/>
        <v>#NAME?</v>
      </c>
      <c r="H1695" s="1" t="str">
        <f t="shared" si="450"/>
        <v>ŋkɪ</v>
      </c>
      <c r="I1695" s="1" t="str">
        <f t="shared" si="451"/>
        <v>nkey</v>
      </c>
      <c r="J1695" s="10">
        <f t="shared" si="452"/>
        <v>3</v>
      </c>
      <c r="K1695" s="1">
        <f t="shared" si="453"/>
        <v>4</v>
      </c>
      <c r="L1695" s="10">
        <f t="shared" si="454"/>
        <v>4</v>
      </c>
      <c r="M1695" s="1" t="str">
        <f t="shared" si="455"/>
        <v>-nkey-</v>
      </c>
      <c r="N1695" s="1" t="str">
        <f t="shared" si="456"/>
        <v>[ŋkɪ]</v>
      </c>
      <c r="O1695" s="3" t="e" cm="1">
        <f t="array" ref="O1695">SUM(_xlfn._xlws.FILTER($G$2:$G$2454,_xlfn.MAP($M$2:$M$2454,_xlfn.LAMBDA(_xlpm.x,_xlpm.x=$M1695))))</f>
        <v>#NAME?</v>
      </c>
      <c r="P1695" s="4" t="e">
        <f t="shared" si="457"/>
        <v>#NAME?</v>
      </c>
      <c r="Q1695" s="6" t="e" cm="1">
        <f t="array" ref="Q1695">SUM(_xlfn._xlws.FILTER($G$2:$G$2454,_xlfn.MAP($N$2:$N$2454,_xlfn.LAMBDA(_xlpm.x,_xlpm.x=$N1695))))</f>
        <v>#NAME?</v>
      </c>
      <c r="R1695" s="4" t="e">
        <f t="shared" si="458"/>
        <v>#NAME?</v>
      </c>
      <c r="S1695" s="4" t="e">
        <f t="shared" si="459"/>
        <v>#NAME?</v>
      </c>
      <c r="T1695" s="4" t="e">
        <f t="shared" si="460"/>
        <v>#NAME?</v>
      </c>
      <c r="U1695" s="4" t="e">
        <f t="shared" si="461"/>
        <v>#NAME?</v>
      </c>
      <c r="V1695" s="2"/>
      <c r="X1695" s="2"/>
      <c r="AC1695" s="2"/>
      <c r="AD1695" s="2"/>
    </row>
    <row r="1696" spans="1:30">
      <c r="A1696" s="1" t="str">
        <f t="shared" si="448"/>
        <v>-now- : [naʊ]</v>
      </c>
      <c r="B1696" s="1">
        <f t="shared" si="462"/>
        <v>0</v>
      </c>
      <c r="C1696" s="1">
        <f t="shared" si="462"/>
        <v>0</v>
      </c>
      <c r="D1696" s="1">
        <f t="shared" si="462"/>
        <v>1</v>
      </c>
      <c r="E1696" s="7">
        <v>2</v>
      </c>
      <c r="F1696" s="9" t="s">
        <v>915</v>
      </c>
      <c r="G1696" s="3" t="e">
        <f t="shared" si="449"/>
        <v>#NAME?</v>
      </c>
      <c r="H1696" s="4" t="str">
        <f t="shared" si="450"/>
        <v>naʊ</v>
      </c>
      <c r="I1696" s="4" t="str">
        <f t="shared" si="451"/>
        <v>now</v>
      </c>
      <c r="J1696" s="10">
        <f t="shared" si="452"/>
        <v>3</v>
      </c>
      <c r="K1696" s="1">
        <f t="shared" si="453"/>
        <v>3</v>
      </c>
      <c r="L1696" s="10">
        <f t="shared" si="454"/>
        <v>3</v>
      </c>
      <c r="M1696" s="1" t="str">
        <f t="shared" si="455"/>
        <v>-now-</v>
      </c>
      <c r="N1696" s="1" t="str">
        <f t="shared" si="456"/>
        <v>[naʊ]</v>
      </c>
      <c r="O1696" s="3" t="e" cm="1">
        <f t="array" ref="O1696">SUM(_xlfn._xlws.FILTER($G$2:$G$2454,_xlfn.MAP($M$2:$M$2454,_xlfn.LAMBDA(_xlpm.x,_xlpm.x=$M1696))))</f>
        <v>#NAME?</v>
      </c>
      <c r="P1696" s="4" t="e">
        <f t="shared" si="457"/>
        <v>#NAME?</v>
      </c>
      <c r="Q1696" s="6" t="e" cm="1">
        <f t="array" ref="Q1696">SUM(_xlfn._xlws.FILTER($G$2:$G$2454,_xlfn.MAP($N$2:$N$2454,_xlfn.LAMBDA(_xlpm.x,_xlpm.x=$N1696))))</f>
        <v>#NAME?</v>
      </c>
      <c r="R1696" s="4" t="e">
        <f t="shared" si="458"/>
        <v>#NAME?</v>
      </c>
      <c r="S1696" s="4" t="e">
        <f t="shared" si="459"/>
        <v>#NAME?</v>
      </c>
      <c r="T1696" s="4" t="e">
        <f t="shared" si="460"/>
        <v>#NAME?</v>
      </c>
      <c r="U1696" s="4" t="e">
        <f t="shared" si="461"/>
        <v>#NAME?</v>
      </c>
      <c r="V1696" s="2"/>
      <c r="X1696" s="2"/>
      <c r="AC1696" s="2"/>
      <c r="AD1696" s="2"/>
    </row>
    <row r="1697" spans="1:30">
      <c r="A1697" s="1" t="str">
        <f t="shared" si="448"/>
        <v>-rva- : [ɹvə]</v>
      </c>
      <c r="B1697" s="1">
        <f t="shared" si="462"/>
        <v>1</v>
      </c>
      <c r="C1697" s="1">
        <f t="shared" si="462"/>
        <v>0</v>
      </c>
      <c r="D1697" s="1">
        <f t="shared" si="462"/>
        <v>0</v>
      </c>
      <c r="E1697" s="7">
        <v>1</v>
      </c>
      <c r="F1697" s="9" t="s">
        <v>1406</v>
      </c>
      <c r="G1697" s="3" t="e">
        <f t="shared" si="449"/>
        <v>#NAME?</v>
      </c>
      <c r="H1697" s="1" t="str">
        <f t="shared" si="450"/>
        <v>ɹvə</v>
      </c>
      <c r="I1697" s="1" t="str">
        <f t="shared" si="451"/>
        <v>rva</v>
      </c>
      <c r="J1697" s="10">
        <f t="shared" si="452"/>
        <v>3</v>
      </c>
      <c r="K1697" s="1">
        <f t="shared" si="453"/>
        <v>3</v>
      </c>
      <c r="L1697" s="10">
        <f t="shared" si="454"/>
        <v>3</v>
      </c>
      <c r="M1697" s="1" t="str">
        <f t="shared" si="455"/>
        <v>-rva-</v>
      </c>
      <c r="N1697" s="1" t="str">
        <f t="shared" si="456"/>
        <v>[ɹvə]</v>
      </c>
      <c r="O1697" s="3" t="e" cm="1">
        <f t="array" ref="O1697">SUM(_xlfn._xlws.FILTER($G$2:$G$2454,_xlfn.MAP($M$2:$M$2454,_xlfn.LAMBDA(_xlpm.x,_xlpm.x=$M1697))))</f>
        <v>#NAME?</v>
      </c>
      <c r="P1697" s="4" t="e">
        <f t="shared" si="457"/>
        <v>#NAME?</v>
      </c>
      <c r="Q1697" s="6" t="e" cm="1">
        <f t="array" ref="Q1697">SUM(_xlfn._xlws.FILTER($G$2:$G$2454,_xlfn.MAP($N$2:$N$2454,_xlfn.LAMBDA(_xlpm.x,_xlpm.x=$N1697))))</f>
        <v>#NAME?</v>
      </c>
      <c r="R1697" s="4" t="e">
        <f t="shared" si="458"/>
        <v>#NAME?</v>
      </c>
      <c r="S1697" s="4" t="e">
        <f t="shared" si="459"/>
        <v>#NAME?</v>
      </c>
      <c r="T1697" s="4" t="e">
        <f t="shared" si="460"/>
        <v>#NAME?</v>
      </c>
      <c r="U1697" s="4" t="e">
        <f t="shared" si="461"/>
        <v>#NAME?</v>
      </c>
      <c r="V1697" s="2"/>
      <c r="X1697" s="2"/>
      <c r="AC1697" s="2"/>
      <c r="AD1697" s="2"/>
    </row>
    <row r="1698" spans="1:30">
      <c r="A1698" s="1" t="str">
        <f t="shared" si="448"/>
        <v>-rvi- : [ɹvə]</v>
      </c>
      <c r="B1698" s="1">
        <f t="shared" si="462"/>
        <v>1</v>
      </c>
      <c r="C1698" s="1">
        <f t="shared" si="462"/>
        <v>0</v>
      </c>
      <c r="D1698" s="1">
        <f t="shared" si="462"/>
        <v>0</v>
      </c>
      <c r="E1698" s="7">
        <v>2</v>
      </c>
      <c r="F1698" s="9" t="s">
        <v>920</v>
      </c>
      <c r="G1698" s="3" t="e">
        <f t="shared" si="449"/>
        <v>#NAME?</v>
      </c>
      <c r="H1698" s="4" t="str">
        <f t="shared" si="450"/>
        <v>ɹvə</v>
      </c>
      <c r="I1698" s="4" t="str">
        <f t="shared" si="451"/>
        <v>rvi</v>
      </c>
      <c r="J1698" s="10">
        <f t="shared" si="452"/>
        <v>3</v>
      </c>
      <c r="K1698" s="1">
        <f t="shared" si="453"/>
        <v>3</v>
      </c>
      <c r="L1698" s="10">
        <f t="shared" si="454"/>
        <v>3</v>
      </c>
      <c r="M1698" s="1" t="str">
        <f t="shared" si="455"/>
        <v>-rvi-</v>
      </c>
      <c r="N1698" s="1" t="str">
        <f t="shared" si="456"/>
        <v>[ɹvə]</v>
      </c>
      <c r="O1698" s="3" t="e" cm="1">
        <f t="array" ref="O1698">SUM(_xlfn._xlws.FILTER($G$2:$G$2454,_xlfn.MAP($M$2:$M$2454,_xlfn.LAMBDA(_xlpm.x,_xlpm.x=$M1698))))</f>
        <v>#NAME?</v>
      </c>
      <c r="P1698" s="4" t="e">
        <f t="shared" si="457"/>
        <v>#NAME?</v>
      </c>
      <c r="Q1698" s="6" t="e" cm="1">
        <f t="array" ref="Q1698">SUM(_xlfn._xlws.FILTER($G$2:$G$2454,_xlfn.MAP($N$2:$N$2454,_xlfn.LAMBDA(_xlpm.x,_xlpm.x=$N1698))))</f>
        <v>#NAME?</v>
      </c>
      <c r="R1698" s="4" t="e">
        <f t="shared" si="458"/>
        <v>#NAME?</v>
      </c>
      <c r="S1698" s="4" t="e">
        <f t="shared" si="459"/>
        <v>#NAME?</v>
      </c>
      <c r="T1698" s="4" t="e">
        <f t="shared" si="460"/>
        <v>#NAME?</v>
      </c>
      <c r="U1698" s="4" t="e">
        <f t="shared" si="461"/>
        <v>#NAME?</v>
      </c>
      <c r="V1698" s="2"/>
      <c r="X1698" s="2"/>
      <c r="AC1698" s="2"/>
      <c r="AD1698" s="2"/>
    </row>
    <row r="1699" spans="1:30">
      <c r="A1699" s="1" t="str">
        <f t="shared" si="448"/>
        <v>-sp- : [spɑ]</v>
      </c>
      <c r="B1699" s="1">
        <f t="shared" si="462"/>
        <v>0</v>
      </c>
      <c r="C1699" s="1">
        <f t="shared" si="462"/>
        <v>0</v>
      </c>
      <c r="D1699" s="1">
        <f t="shared" si="462"/>
        <v>0</v>
      </c>
      <c r="E1699" s="7">
        <v>1</v>
      </c>
      <c r="F1699" s="9" t="s">
        <v>1458</v>
      </c>
      <c r="G1699" s="3" t="e">
        <f t="shared" si="449"/>
        <v>#NAME?</v>
      </c>
      <c r="H1699" s="4" t="str">
        <f t="shared" si="450"/>
        <v>spɑ</v>
      </c>
      <c r="I1699" s="4" t="str">
        <f t="shared" si="451"/>
        <v>sp</v>
      </c>
      <c r="J1699" s="10">
        <f t="shared" si="452"/>
        <v>3</v>
      </c>
      <c r="K1699" s="1">
        <f t="shared" si="453"/>
        <v>2</v>
      </c>
      <c r="L1699" s="10">
        <f t="shared" si="454"/>
        <v>3</v>
      </c>
      <c r="M1699" s="1" t="str">
        <f t="shared" si="455"/>
        <v>-sp-</v>
      </c>
      <c r="N1699" s="1" t="str">
        <f t="shared" si="456"/>
        <v>[spɑ]</v>
      </c>
      <c r="O1699" s="3" t="e" cm="1">
        <f t="array" ref="O1699">SUM(_xlfn._xlws.FILTER($G$2:$G$2454,_xlfn.MAP($M$2:$M$2454,_xlfn.LAMBDA(_xlpm.x,_xlpm.x=$M1699))))</f>
        <v>#NAME?</v>
      </c>
      <c r="P1699" s="4" t="e">
        <f t="shared" si="457"/>
        <v>#NAME?</v>
      </c>
      <c r="Q1699" s="6" t="e" cm="1">
        <f t="array" ref="Q1699">SUM(_xlfn._xlws.FILTER($G$2:$G$2454,_xlfn.MAP($N$2:$N$2454,_xlfn.LAMBDA(_xlpm.x,_xlpm.x=$N1699))))</f>
        <v>#NAME?</v>
      </c>
      <c r="R1699" s="4" t="e">
        <f t="shared" si="458"/>
        <v>#NAME?</v>
      </c>
      <c r="S1699" s="4" t="e">
        <f t="shared" si="459"/>
        <v>#NAME?</v>
      </c>
      <c r="T1699" s="4" t="e">
        <f t="shared" si="460"/>
        <v>#NAME?</v>
      </c>
      <c r="U1699" s="4" t="e">
        <f t="shared" si="461"/>
        <v>#NAME?</v>
      </c>
      <c r="V1699" s="2"/>
      <c r="X1699" s="2"/>
      <c r="AC1699" s="2"/>
      <c r="AD1699" s="2"/>
    </row>
    <row r="1700" spans="1:30">
      <c r="A1700" s="1" t="str">
        <f t="shared" si="448"/>
        <v>-spa- : [spɛ]</v>
      </c>
      <c r="B1700" s="1">
        <f t="shared" si="462"/>
        <v>0</v>
      </c>
      <c r="C1700" s="1">
        <f t="shared" si="462"/>
        <v>0</v>
      </c>
      <c r="D1700" s="1">
        <f t="shared" si="462"/>
        <v>0</v>
      </c>
      <c r="E1700" s="7">
        <v>1</v>
      </c>
      <c r="F1700" s="9" t="s">
        <v>1688</v>
      </c>
      <c r="G1700" s="3" t="e">
        <f t="shared" si="449"/>
        <v>#NAME?</v>
      </c>
      <c r="H1700" s="4" t="str">
        <f t="shared" si="450"/>
        <v>spɛ</v>
      </c>
      <c r="I1700" s="4" t="str">
        <f t="shared" si="451"/>
        <v>spa</v>
      </c>
      <c r="J1700" s="10">
        <f t="shared" si="452"/>
        <v>3</v>
      </c>
      <c r="K1700" s="1">
        <f t="shared" si="453"/>
        <v>3</v>
      </c>
      <c r="L1700" s="10">
        <f t="shared" si="454"/>
        <v>3</v>
      </c>
      <c r="M1700" s="1" t="str">
        <f t="shared" si="455"/>
        <v>-spa-</v>
      </c>
      <c r="N1700" s="1" t="str">
        <f t="shared" si="456"/>
        <v>[spɛ]</v>
      </c>
      <c r="O1700" s="3" t="e" cm="1">
        <f t="array" ref="O1700">SUM(_xlfn._xlws.FILTER($G$2:$G$2454,_xlfn.MAP($M$2:$M$2454,_xlfn.LAMBDA(_xlpm.x,_xlpm.x=$M1700))))</f>
        <v>#NAME?</v>
      </c>
      <c r="P1700" s="4" t="e">
        <f t="shared" si="457"/>
        <v>#NAME?</v>
      </c>
      <c r="Q1700" s="6" t="e" cm="1">
        <f t="array" ref="Q1700">SUM(_xlfn._xlws.FILTER($G$2:$G$2454,_xlfn.MAP($N$2:$N$2454,_xlfn.LAMBDA(_xlpm.x,_xlpm.x=$N1700))))</f>
        <v>#NAME?</v>
      </c>
      <c r="R1700" s="4" t="e">
        <f t="shared" si="458"/>
        <v>#NAME?</v>
      </c>
      <c r="S1700" s="4" t="e">
        <f t="shared" si="459"/>
        <v>#NAME?</v>
      </c>
      <c r="T1700" s="4" t="e">
        <f t="shared" si="460"/>
        <v>#NAME?</v>
      </c>
      <c r="U1700" s="4" t="e">
        <f t="shared" si="461"/>
        <v>#NAME?</v>
      </c>
      <c r="V1700" s="2"/>
      <c r="X1700" s="2"/>
      <c r="AC1700" s="2"/>
      <c r="AD1700" s="2"/>
    </row>
    <row r="1701" spans="1:30">
      <c r="A1701" s="1" t="str">
        <f t="shared" si="448"/>
        <v>-sten- : [sn]</v>
      </c>
      <c r="B1701" s="1">
        <f t="shared" si="462"/>
        <v>0</v>
      </c>
      <c r="C1701" s="1">
        <f t="shared" si="462"/>
        <v>0</v>
      </c>
      <c r="D1701" s="1">
        <f t="shared" si="462"/>
        <v>0</v>
      </c>
      <c r="E1701" s="7">
        <v>2</v>
      </c>
      <c r="F1701" s="9" t="s">
        <v>263</v>
      </c>
      <c r="G1701" s="3" t="e">
        <f t="shared" si="449"/>
        <v>#NAME?</v>
      </c>
      <c r="H1701" s="4" t="str">
        <f t="shared" si="450"/>
        <v>sn</v>
      </c>
      <c r="I1701" s="4" t="str">
        <f t="shared" si="451"/>
        <v>sten</v>
      </c>
      <c r="J1701" s="10">
        <f t="shared" si="452"/>
        <v>2</v>
      </c>
      <c r="K1701" s="1">
        <f t="shared" si="453"/>
        <v>4</v>
      </c>
      <c r="L1701" s="10">
        <f t="shared" si="454"/>
        <v>4</v>
      </c>
      <c r="M1701" s="1" t="str">
        <f t="shared" si="455"/>
        <v>-sten-</v>
      </c>
      <c r="N1701" s="1" t="str">
        <f t="shared" si="456"/>
        <v>[sn]</v>
      </c>
      <c r="O1701" s="3" t="e" cm="1">
        <f t="array" ref="O1701">SUM(_xlfn._xlws.FILTER($G$2:$G$2454,_xlfn.MAP($M$2:$M$2454,_xlfn.LAMBDA(_xlpm.x,_xlpm.x=$M1701))))</f>
        <v>#NAME?</v>
      </c>
      <c r="P1701" s="4" t="e">
        <f t="shared" si="457"/>
        <v>#NAME?</v>
      </c>
      <c r="Q1701" s="6" t="e" cm="1">
        <f t="array" ref="Q1701">SUM(_xlfn._xlws.FILTER($G$2:$G$2454,_xlfn.MAP($N$2:$N$2454,_xlfn.LAMBDA(_xlpm.x,_xlpm.x=$N1701))))</f>
        <v>#NAME?</v>
      </c>
      <c r="R1701" s="4" t="e">
        <f t="shared" si="458"/>
        <v>#NAME?</v>
      </c>
      <c r="S1701" s="4" t="e">
        <f t="shared" si="459"/>
        <v>#NAME?</v>
      </c>
      <c r="T1701" s="4" t="e">
        <f t="shared" si="460"/>
        <v>#NAME?</v>
      </c>
      <c r="U1701" s="4" t="e">
        <f t="shared" si="461"/>
        <v>#NAME?</v>
      </c>
      <c r="V1701" s="2"/>
      <c r="X1701" s="2"/>
      <c r="AC1701" s="2"/>
      <c r="AD1701" s="2"/>
    </row>
    <row r="1702" spans="1:30">
      <c r="A1702" s="1" t="str">
        <f t="shared" si="448"/>
        <v>-dou- : [dʌ]</v>
      </c>
      <c r="B1702" s="1">
        <f t="shared" ref="B1702:D1721" si="463">_xlfn.LET(_xlpm.d,$F1702,_xlpm.k,_xlfn.CONCAT(LEFT(TRIM(B$1),1),"*"),COUNTIF(_xlpm.d,_xlpm.k))</f>
        <v>0</v>
      </c>
      <c r="C1702" s="1">
        <f t="shared" si="463"/>
        <v>0</v>
      </c>
      <c r="D1702" s="1">
        <f t="shared" si="463"/>
        <v>0</v>
      </c>
      <c r="E1702" s="7">
        <v>1</v>
      </c>
      <c r="F1702" s="9" t="s">
        <v>1681</v>
      </c>
      <c r="G1702" s="3" t="e">
        <f t="shared" si="449"/>
        <v>#NAME?</v>
      </c>
      <c r="H1702" s="1" t="str">
        <f t="shared" si="450"/>
        <v>dʌ</v>
      </c>
      <c r="I1702" s="1" t="str">
        <f t="shared" si="451"/>
        <v>dou</v>
      </c>
      <c r="J1702" s="10">
        <f t="shared" si="452"/>
        <v>2</v>
      </c>
      <c r="K1702" s="1">
        <f t="shared" si="453"/>
        <v>3</v>
      </c>
      <c r="L1702" s="10">
        <f t="shared" si="454"/>
        <v>3</v>
      </c>
      <c r="M1702" s="1" t="str">
        <f t="shared" si="455"/>
        <v>-dou-</v>
      </c>
      <c r="N1702" s="1" t="str">
        <f t="shared" si="456"/>
        <v>[dʌ]</v>
      </c>
      <c r="O1702" s="3" t="e" cm="1">
        <f t="array" ref="O1702">SUM(_xlfn._xlws.FILTER($G$2:$G$2454,_xlfn.MAP($M$2:$M$2454,_xlfn.LAMBDA(_xlpm.x,_xlpm.x=$M1702))))</f>
        <v>#NAME?</v>
      </c>
      <c r="P1702" s="4" t="e">
        <f t="shared" si="457"/>
        <v>#NAME?</v>
      </c>
      <c r="Q1702" s="6" t="e" cm="1">
        <f t="array" ref="Q1702">SUM(_xlfn._xlws.FILTER($G$2:$G$2454,_xlfn.MAP($N$2:$N$2454,_xlfn.LAMBDA(_xlpm.x,_xlpm.x=$N1702))))</f>
        <v>#NAME?</v>
      </c>
      <c r="R1702" s="4" t="e">
        <f t="shared" si="458"/>
        <v>#NAME?</v>
      </c>
      <c r="S1702" s="4" t="e">
        <f t="shared" si="459"/>
        <v>#NAME?</v>
      </c>
      <c r="T1702" s="4" t="e">
        <f t="shared" si="460"/>
        <v>#NAME?</v>
      </c>
      <c r="U1702" s="4" t="e">
        <f t="shared" si="461"/>
        <v>#NAME?</v>
      </c>
      <c r="V1702" s="2"/>
      <c r="X1702" s="2"/>
      <c r="AC1702" s="2"/>
      <c r="AD1702" s="2"/>
    </row>
    <row r="1703" spans="1:30">
      <c r="A1703" s="1" t="str">
        <f t="shared" si="448"/>
        <v>-dou- : [du]</v>
      </c>
      <c r="B1703" s="1">
        <f t="shared" si="463"/>
        <v>0</v>
      </c>
      <c r="C1703" s="1">
        <f t="shared" si="463"/>
        <v>0</v>
      </c>
      <c r="D1703" s="1">
        <f t="shared" si="463"/>
        <v>0</v>
      </c>
      <c r="E1703" s="7">
        <v>2</v>
      </c>
      <c r="F1703" s="9" t="s">
        <v>1954</v>
      </c>
      <c r="G1703" s="3" t="e">
        <f t="shared" si="449"/>
        <v>#NAME?</v>
      </c>
      <c r="H1703" s="4" t="str">
        <f t="shared" si="450"/>
        <v>du</v>
      </c>
      <c r="I1703" s="4" t="str">
        <f t="shared" si="451"/>
        <v>dou</v>
      </c>
      <c r="J1703" s="10">
        <f t="shared" si="452"/>
        <v>2</v>
      </c>
      <c r="K1703" s="1">
        <f t="shared" si="453"/>
        <v>3</v>
      </c>
      <c r="L1703" s="10">
        <f t="shared" si="454"/>
        <v>3</v>
      </c>
      <c r="M1703" s="1" t="str">
        <f t="shared" si="455"/>
        <v>-dou-</v>
      </c>
      <c r="N1703" s="1" t="str">
        <f t="shared" si="456"/>
        <v>[du]</v>
      </c>
      <c r="O1703" s="3" t="e" cm="1">
        <f t="array" ref="O1703">SUM(_xlfn._xlws.FILTER($G$2:$G$2454,_xlfn.MAP($M$2:$M$2454,_xlfn.LAMBDA(_xlpm.x,_xlpm.x=$M1703))))</f>
        <v>#NAME?</v>
      </c>
      <c r="P1703" s="4" t="e">
        <f t="shared" si="457"/>
        <v>#NAME?</v>
      </c>
      <c r="Q1703" s="6" t="e" cm="1">
        <f t="array" ref="Q1703">SUM(_xlfn._xlws.FILTER($G$2:$G$2454,_xlfn.MAP($N$2:$N$2454,_xlfn.LAMBDA(_xlpm.x,_xlpm.x=$N1703))))</f>
        <v>#NAME?</v>
      </c>
      <c r="R1703" s="4" t="e">
        <f t="shared" si="458"/>
        <v>#NAME?</v>
      </c>
      <c r="S1703" s="4" t="e">
        <f t="shared" si="459"/>
        <v>#NAME?</v>
      </c>
      <c r="T1703" s="4" t="e">
        <f t="shared" si="460"/>
        <v>#NAME?</v>
      </c>
      <c r="U1703" s="4" t="e">
        <f t="shared" si="461"/>
        <v>#NAME?</v>
      </c>
      <c r="V1703" s="2"/>
      <c r="X1703" s="2"/>
      <c r="AC1703" s="2"/>
      <c r="AD1703" s="2"/>
    </row>
    <row r="1704" spans="1:30">
      <c r="A1704" s="1" t="str">
        <f t="shared" si="448"/>
        <v>-my- : [maɪ]</v>
      </c>
      <c r="B1704" s="1">
        <f t="shared" si="463"/>
        <v>0</v>
      </c>
      <c r="C1704" s="1">
        <f t="shared" si="463"/>
        <v>1</v>
      </c>
      <c r="D1704" s="1">
        <f t="shared" si="463"/>
        <v>0</v>
      </c>
      <c r="E1704" s="7">
        <v>2</v>
      </c>
      <c r="F1704" s="9" t="s">
        <v>1437</v>
      </c>
      <c r="G1704" s="3" t="e">
        <f t="shared" si="449"/>
        <v>#NAME?</v>
      </c>
      <c r="H1704" s="4" t="str">
        <f t="shared" si="450"/>
        <v>maɪ</v>
      </c>
      <c r="I1704" s="4" t="str">
        <f t="shared" si="451"/>
        <v>my</v>
      </c>
      <c r="J1704" s="10">
        <f t="shared" si="452"/>
        <v>3</v>
      </c>
      <c r="K1704" s="1">
        <f t="shared" si="453"/>
        <v>2</v>
      </c>
      <c r="L1704" s="10">
        <f t="shared" si="454"/>
        <v>3</v>
      </c>
      <c r="M1704" s="1" t="str">
        <f t="shared" si="455"/>
        <v>-my-</v>
      </c>
      <c r="N1704" s="1" t="str">
        <f t="shared" si="456"/>
        <v>[maɪ]</v>
      </c>
      <c r="O1704" s="3" t="e" cm="1">
        <f t="array" ref="O1704">SUM(_xlfn._xlws.FILTER($G$2:$G$2454,_xlfn.MAP($M$2:$M$2454,_xlfn.LAMBDA(_xlpm.x,_xlpm.x=$M1704))))</f>
        <v>#NAME?</v>
      </c>
      <c r="P1704" s="4" t="e">
        <f t="shared" si="457"/>
        <v>#NAME?</v>
      </c>
      <c r="Q1704" s="6" t="e" cm="1">
        <f t="array" ref="Q1704">SUM(_xlfn._xlws.FILTER($G$2:$G$2454,_xlfn.MAP($N$2:$N$2454,_xlfn.LAMBDA(_xlpm.x,_xlpm.x=$N1704))))</f>
        <v>#NAME?</v>
      </c>
      <c r="R1704" s="4" t="e">
        <f t="shared" si="458"/>
        <v>#NAME?</v>
      </c>
      <c r="S1704" s="4" t="e">
        <f t="shared" si="459"/>
        <v>#NAME?</v>
      </c>
      <c r="T1704" s="4" t="e">
        <f t="shared" si="460"/>
        <v>#NAME?</v>
      </c>
      <c r="U1704" s="4" t="e">
        <f t="shared" si="461"/>
        <v>#NAME?</v>
      </c>
      <c r="V1704" s="2"/>
      <c r="X1704" s="2"/>
      <c r="AC1704" s="2"/>
      <c r="AD1704" s="2"/>
    </row>
    <row r="1705" spans="1:30">
      <c r="A1705" s="1" t="str">
        <f t="shared" si="448"/>
        <v>-rra- : [ɹʌ]</v>
      </c>
      <c r="B1705" s="1">
        <f t="shared" si="463"/>
        <v>1</v>
      </c>
      <c r="C1705" s="1">
        <f t="shared" si="463"/>
        <v>0</v>
      </c>
      <c r="D1705" s="1">
        <f t="shared" si="463"/>
        <v>0</v>
      </c>
      <c r="E1705" s="7">
        <v>1</v>
      </c>
      <c r="F1705" s="9" t="s">
        <v>2408</v>
      </c>
      <c r="G1705" s="3" t="e">
        <f t="shared" si="449"/>
        <v>#NAME?</v>
      </c>
      <c r="H1705" s="4" t="str">
        <f t="shared" si="450"/>
        <v>ɹʌ</v>
      </c>
      <c r="I1705" s="4" t="str">
        <f t="shared" si="451"/>
        <v>rra</v>
      </c>
      <c r="J1705" s="10">
        <f t="shared" si="452"/>
        <v>2</v>
      </c>
      <c r="K1705" s="1">
        <f t="shared" si="453"/>
        <v>3</v>
      </c>
      <c r="L1705" s="10">
        <f t="shared" si="454"/>
        <v>3</v>
      </c>
      <c r="M1705" s="1" t="str">
        <f t="shared" si="455"/>
        <v>-rra-</v>
      </c>
      <c r="N1705" s="1" t="str">
        <f t="shared" si="456"/>
        <v>[ɹʌ]</v>
      </c>
      <c r="O1705" s="3" t="e" cm="1">
        <f t="array" ref="O1705">SUM(_xlfn._xlws.FILTER($G$2:$G$2454,_xlfn.MAP($M$2:$M$2454,_xlfn.LAMBDA(_xlpm.x,_xlpm.x=$M1705))))</f>
        <v>#NAME?</v>
      </c>
      <c r="P1705" s="4" t="e">
        <f t="shared" si="457"/>
        <v>#NAME?</v>
      </c>
      <c r="Q1705" s="6" t="e" cm="1">
        <f t="array" ref="Q1705">SUM(_xlfn._xlws.FILTER($G$2:$G$2454,_xlfn.MAP($N$2:$N$2454,_xlfn.LAMBDA(_xlpm.x,_xlpm.x=$N1705))))</f>
        <v>#NAME?</v>
      </c>
      <c r="R1705" s="4" t="e">
        <f t="shared" si="458"/>
        <v>#NAME?</v>
      </c>
      <c r="S1705" s="4" t="e">
        <f t="shared" si="459"/>
        <v>#NAME?</v>
      </c>
      <c r="T1705" s="4" t="e">
        <f t="shared" si="460"/>
        <v>#NAME?</v>
      </c>
      <c r="U1705" s="4" t="e">
        <f t="shared" si="461"/>
        <v>#NAME?</v>
      </c>
      <c r="V1705" s="2"/>
      <c r="X1705" s="2"/>
      <c r="AC1705" s="2"/>
      <c r="AD1705" s="2"/>
    </row>
    <row r="1706" spans="1:30">
      <c r="A1706" s="1" t="str">
        <f t="shared" si="448"/>
        <v>-nee- : [ni]</v>
      </c>
      <c r="B1706" s="1">
        <f t="shared" si="463"/>
        <v>0</v>
      </c>
      <c r="C1706" s="1">
        <f t="shared" si="463"/>
        <v>0</v>
      </c>
      <c r="D1706" s="1">
        <f t="shared" si="463"/>
        <v>1</v>
      </c>
      <c r="E1706" s="7">
        <v>6</v>
      </c>
      <c r="F1706" s="9" t="s">
        <v>183</v>
      </c>
      <c r="G1706" s="3" t="e">
        <f t="shared" si="449"/>
        <v>#NAME?</v>
      </c>
      <c r="H1706" s="4" t="str">
        <f t="shared" si="450"/>
        <v>ni</v>
      </c>
      <c r="I1706" s="4" t="str">
        <f t="shared" si="451"/>
        <v>nee</v>
      </c>
      <c r="J1706" s="10">
        <f t="shared" si="452"/>
        <v>2</v>
      </c>
      <c r="K1706" s="1">
        <f t="shared" si="453"/>
        <v>3</v>
      </c>
      <c r="L1706" s="10">
        <f t="shared" si="454"/>
        <v>3</v>
      </c>
      <c r="M1706" s="1" t="str">
        <f t="shared" si="455"/>
        <v>-nee-</v>
      </c>
      <c r="N1706" s="1" t="str">
        <f t="shared" si="456"/>
        <v>[ni]</v>
      </c>
      <c r="O1706" s="3" t="e" cm="1">
        <f t="array" ref="O1706">SUM(_xlfn._xlws.FILTER($G$2:$G$2454,_xlfn.MAP($M$2:$M$2454,_xlfn.LAMBDA(_xlpm.x,_xlpm.x=$M1706))))</f>
        <v>#NAME?</v>
      </c>
      <c r="P1706" s="4" t="e">
        <f t="shared" si="457"/>
        <v>#NAME?</v>
      </c>
      <c r="Q1706" s="6" t="e" cm="1">
        <f t="array" ref="Q1706">SUM(_xlfn._xlws.FILTER($G$2:$G$2454,_xlfn.MAP($N$2:$N$2454,_xlfn.LAMBDA(_xlpm.x,_xlpm.x=$N1706))))</f>
        <v>#NAME?</v>
      </c>
      <c r="R1706" s="4" t="e">
        <f t="shared" si="458"/>
        <v>#NAME?</v>
      </c>
      <c r="S1706" s="4" t="e">
        <f t="shared" si="459"/>
        <v>#NAME?</v>
      </c>
      <c r="T1706" s="4" t="e">
        <f t="shared" si="460"/>
        <v>#NAME?</v>
      </c>
      <c r="U1706" s="4" t="e">
        <f t="shared" si="461"/>
        <v>#NAME?</v>
      </c>
      <c r="V1706" s="2"/>
      <c r="X1706" s="2"/>
      <c r="AC1706" s="2"/>
      <c r="AD1706" s="2"/>
    </row>
    <row r="1707" spans="1:30">
      <c r="A1707" s="1" t="str">
        <f t="shared" si="448"/>
        <v>-ck- : [k]</v>
      </c>
      <c r="B1707" s="1">
        <f t="shared" si="463"/>
        <v>0</v>
      </c>
      <c r="C1707" s="1">
        <f t="shared" si="463"/>
        <v>0</v>
      </c>
      <c r="D1707" s="1">
        <f t="shared" si="463"/>
        <v>0</v>
      </c>
      <c r="E1707" s="7">
        <v>49</v>
      </c>
      <c r="F1707" s="9" t="s">
        <v>77</v>
      </c>
      <c r="G1707" s="3" t="e">
        <f t="shared" si="449"/>
        <v>#NAME?</v>
      </c>
      <c r="H1707" s="4" t="str">
        <f t="shared" si="450"/>
        <v>k</v>
      </c>
      <c r="I1707" s="4" t="str">
        <f t="shared" si="451"/>
        <v>ck</v>
      </c>
      <c r="J1707" s="10">
        <f t="shared" si="452"/>
        <v>1</v>
      </c>
      <c r="K1707" s="1">
        <f t="shared" si="453"/>
        <v>2</v>
      </c>
      <c r="L1707" s="10">
        <f t="shared" si="454"/>
        <v>2</v>
      </c>
      <c r="M1707" s="1" t="str">
        <f t="shared" si="455"/>
        <v>-ck-</v>
      </c>
      <c r="N1707" s="1" t="str">
        <f t="shared" si="456"/>
        <v>[k]</v>
      </c>
      <c r="O1707" s="3" t="e" cm="1">
        <f t="array" ref="O1707">SUM(_xlfn._xlws.FILTER($G$2:$G$2454,_xlfn.MAP($M$2:$M$2454,_xlfn.LAMBDA(_xlpm.x,_xlpm.x=$M1707))))</f>
        <v>#NAME?</v>
      </c>
      <c r="P1707" s="4" t="e">
        <f t="shared" si="457"/>
        <v>#NAME?</v>
      </c>
      <c r="Q1707" s="6" t="e" cm="1">
        <f t="array" ref="Q1707">SUM(_xlfn._xlws.FILTER($G$2:$G$2454,_xlfn.MAP($N$2:$N$2454,_xlfn.LAMBDA(_xlpm.x,_xlpm.x=$N1707))))</f>
        <v>#NAME?</v>
      </c>
      <c r="R1707" s="4" t="e">
        <f t="shared" si="458"/>
        <v>#NAME?</v>
      </c>
      <c r="S1707" s="4" t="e">
        <f t="shared" si="459"/>
        <v>#NAME?</v>
      </c>
      <c r="T1707" s="4" t="e">
        <f t="shared" si="460"/>
        <v>#NAME?</v>
      </c>
      <c r="U1707" s="4" t="e">
        <f t="shared" si="461"/>
        <v>#NAME?</v>
      </c>
      <c r="V1707" s="2"/>
      <c r="X1707" s="2"/>
      <c r="AC1707" s="2"/>
      <c r="AD1707" s="2"/>
    </row>
    <row r="1708" spans="1:30">
      <c r="A1708" s="1" t="str">
        <f t="shared" si="448"/>
        <v>-ci- : [sɪ]</v>
      </c>
      <c r="B1708" s="1">
        <f t="shared" si="463"/>
        <v>0</v>
      </c>
      <c r="C1708" s="1">
        <f t="shared" si="463"/>
        <v>0</v>
      </c>
      <c r="D1708" s="1">
        <f t="shared" si="463"/>
        <v>0</v>
      </c>
      <c r="E1708" s="7">
        <v>18</v>
      </c>
      <c r="F1708" s="9" t="s">
        <v>802</v>
      </c>
      <c r="G1708" s="3" t="e">
        <f t="shared" si="449"/>
        <v>#NAME?</v>
      </c>
      <c r="H1708" s="4" t="str">
        <f t="shared" si="450"/>
        <v>sɪ</v>
      </c>
      <c r="I1708" s="4" t="str">
        <f t="shared" si="451"/>
        <v>ci</v>
      </c>
      <c r="J1708" s="10">
        <f t="shared" si="452"/>
        <v>2</v>
      </c>
      <c r="K1708" s="1">
        <f t="shared" si="453"/>
        <v>2</v>
      </c>
      <c r="L1708" s="10">
        <f t="shared" si="454"/>
        <v>2</v>
      </c>
      <c r="M1708" s="1" t="str">
        <f t="shared" si="455"/>
        <v>-ci-</v>
      </c>
      <c r="N1708" s="1" t="str">
        <f t="shared" si="456"/>
        <v>[sɪ]</v>
      </c>
      <c r="O1708" s="3" t="e" cm="1">
        <f t="array" ref="O1708">SUM(_xlfn._xlws.FILTER($G$2:$G$2454,_xlfn.MAP($M$2:$M$2454,_xlfn.LAMBDA(_xlpm.x,_xlpm.x=$M1708))))</f>
        <v>#NAME?</v>
      </c>
      <c r="P1708" s="4" t="e">
        <f t="shared" si="457"/>
        <v>#NAME?</v>
      </c>
      <c r="Q1708" s="6" t="e" cm="1">
        <f t="array" ref="Q1708">SUM(_xlfn._xlws.FILTER($G$2:$G$2454,_xlfn.MAP($N$2:$N$2454,_xlfn.LAMBDA(_xlpm.x,_xlpm.x=$N1708))))</f>
        <v>#NAME?</v>
      </c>
      <c r="R1708" s="4" t="e">
        <f t="shared" si="458"/>
        <v>#NAME?</v>
      </c>
      <c r="S1708" s="4" t="e">
        <f t="shared" si="459"/>
        <v>#NAME?</v>
      </c>
      <c r="T1708" s="4" t="e">
        <f t="shared" si="460"/>
        <v>#NAME?</v>
      </c>
      <c r="U1708" s="4" t="e">
        <f t="shared" si="461"/>
        <v>#NAME?</v>
      </c>
      <c r="V1708" s="2"/>
      <c r="X1708" s="2"/>
      <c r="AC1708" s="2"/>
      <c r="AD1708" s="2"/>
    </row>
    <row r="1709" spans="1:30">
      <c r="A1709" s="1" t="str">
        <f t="shared" si="448"/>
        <v>-by- : [bɜ]</v>
      </c>
      <c r="B1709" s="1">
        <f t="shared" si="463"/>
        <v>0</v>
      </c>
      <c r="C1709" s="1">
        <f t="shared" si="463"/>
        <v>0</v>
      </c>
      <c r="D1709" s="1">
        <f t="shared" si="463"/>
        <v>0</v>
      </c>
      <c r="E1709" s="7">
        <v>1</v>
      </c>
      <c r="F1709" s="9" t="s">
        <v>1936</v>
      </c>
      <c r="G1709" s="3" t="e">
        <f t="shared" si="449"/>
        <v>#NAME?</v>
      </c>
      <c r="H1709" s="4" t="str">
        <f t="shared" si="450"/>
        <v>bɜ</v>
      </c>
      <c r="I1709" s="4" t="str">
        <f t="shared" si="451"/>
        <v>by</v>
      </c>
      <c r="J1709" s="10">
        <f t="shared" si="452"/>
        <v>2</v>
      </c>
      <c r="K1709" s="1">
        <f t="shared" si="453"/>
        <v>2</v>
      </c>
      <c r="L1709" s="10">
        <f t="shared" si="454"/>
        <v>2</v>
      </c>
      <c r="M1709" s="1" t="str">
        <f t="shared" si="455"/>
        <v>-by-</v>
      </c>
      <c r="N1709" s="1" t="str">
        <f t="shared" si="456"/>
        <v>[bɜ]</v>
      </c>
      <c r="O1709" s="3" t="e" cm="1">
        <f t="array" ref="O1709">SUM(_xlfn._xlws.FILTER($G$2:$G$2454,_xlfn.MAP($M$2:$M$2454,_xlfn.LAMBDA(_xlpm.x,_xlpm.x=$M1709))))</f>
        <v>#NAME?</v>
      </c>
      <c r="P1709" s="4" t="e">
        <f t="shared" si="457"/>
        <v>#NAME?</v>
      </c>
      <c r="Q1709" s="6" t="e" cm="1">
        <f t="array" ref="Q1709">SUM(_xlfn._xlws.FILTER($G$2:$G$2454,_xlfn.MAP($N$2:$N$2454,_xlfn.LAMBDA(_xlpm.x,_xlpm.x=$N1709))))</f>
        <v>#NAME?</v>
      </c>
      <c r="R1709" s="4" t="e">
        <f t="shared" si="458"/>
        <v>#NAME?</v>
      </c>
      <c r="S1709" s="4" t="e">
        <f t="shared" si="459"/>
        <v>#NAME?</v>
      </c>
      <c r="T1709" s="4" t="e">
        <f t="shared" si="460"/>
        <v>#NAME?</v>
      </c>
      <c r="U1709" s="4" t="e">
        <f t="shared" si="461"/>
        <v>#NAME?</v>
      </c>
      <c r="V1709" s="2"/>
      <c r="X1709" s="2"/>
      <c r="AC1709" s="2"/>
      <c r="AD1709" s="2"/>
    </row>
    <row r="1710" spans="1:30">
      <c r="A1710" s="1" t="str">
        <f t="shared" si="448"/>
        <v>-des- : [dz]</v>
      </c>
      <c r="B1710" s="1">
        <f t="shared" si="463"/>
        <v>0</v>
      </c>
      <c r="C1710" s="1">
        <f t="shared" si="463"/>
        <v>0</v>
      </c>
      <c r="D1710" s="1">
        <f t="shared" si="463"/>
        <v>0</v>
      </c>
      <c r="E1710" s="7">
        <v>5</v>
      </c>
      <c r="F1710" s="9" t="s">
        <v>39</v>
      </c>
      <c r="G1710" s="3" t="e">
        <f t="shared" si="449"/>
        <v>#NAME?</v>
      </c>
      <c r="H1710" s="4" t="str">
        <f t="shared" si="450"/>
        <v>dz</v>
      </c>
      <c r="I1710" s="4" t="str">
        <f t="shared" si="451"/>
        <v>des</v>
      </c>
      <c r="J1710" s="10">
        <f t="shared" si="452"/>
        <v>2</v>
      </c>
      <c r="K1710" s="1">
        <f t="shared" si="453"/>
        <v>3</v>
      </c>
      <c r="L1710" s="10">
        <f t="shared" si="454"/>
        <v>3</v>
      </c>
      <c r="M1710" s="1" t="str">
        <f t="shared" si="455"/>
        <v>-des-</v>
      </c>
      <c r="N1710" s="1" t="str">
        <f t="shared" si="456"/>
        <v>[dz]</v>
      </c>
      <c r="O1710" s="3" t="e" cm="1">
        <f t="array" ref="O1710">SUM(_xlfn._xlws.FILTER($G$2:$G$2454,_xlfn.MAP($M$2:$M$2454,_xlfn.LAMBDA(_xlpm.x,_xlpm.x=$M1710))))</f>
        <v>#NAME?</v>
      </c>
      <c r="P1710" s="4" t="e">
        <f t="shared" si="457"/>
        <v>#NAME?</v>
      </c>
      <c r="Q1710" s="6" t="e" cm="1">
        <f t="array" ref="Q1710">SUM(_xlfn._xlws.FILTER($G$2:$G$2454,_xlfn.MAP($N$2:$N$2454,_xlfn.LAMBDA(_xlpm.x,_xlpm.x=$N1710))))</f>
        <v>#NAME?</v>
      </c>
      <c r="R1710" s="4" t="e">
        <f t="shared" si="458"/>
        <v>#NAME?</v>
      </c>
      <c r="S1710" s="4" t="e">
        <f t="shared" si="459"/>
        <v>#NAME?</v>
      </c>
      <c r="T1710" s="4" t="e">
        <f t="shared" si="460"/>
        <v>#NAME?</v>
      </c>
      <c r="U1710" s="4" t="e">
        <f t="shared" si="461"/>
        <v>#NAME?</v>
      </c>
      <c r="V1710" s="2"/>
      <c r="X1710" s="2"/>
      <c r="AC1710" s="2"/>
      <c r="AD1710" s="2"/>
    </row>
    <row r="1711" spans="1:30">
      <c r="A1711" s="1" t="str">
        <f t="shared" si="448"/>
        <v>-lea- : [lɛ]</v>
      </c>
      <c r="B1711" s="1">
        <f t="shared" si="463"/>
        <v>0</v>
      </c>
      <c r="C1711" s="1">
        <f t="shared" si="463"/>
        <v>0</v>
      </c>
      <c r="D1711" s="1">
        <f t="shared" si="463"/>
        <v>0</v>
      </c>
      <c r="E1711" s="7">
        <v>2</v>
      </c>
      <c r="F1711" s="9" t="s">
        <v>1626</v>
      </c>
      <c r="G1711" s="3" t="e">
        <f t="shared" si="449"/>
        <v>#NAME?</v>
      </c>
      <c r="H1711" s="4" t="str">
        <f t="shared" si="450"/>
        <v>lɛ</v>
      </c>
      <c r="I1711" s="4" t="str">
        <f t="shared" si="451"/>
        <v>lea</v>
      </c>
      <c r="J1711" s="10">
        <f t="shared" si="452"/>
        <v>2</v>
      </c>
      <c r="K1711" s="1">
        <f t="shared" si="453"/>
        <v>3</v>
      </c>
      <c r="L1711" s="10">
        <f t="shared" si="454"/>
        <v>3</v>
      </c>
      <c r="M1711" s="1" t="str">
        <f t="shared" si="455"/>
        <v>-lea-</v>
      </c>
      <c r="N1711" s="1" t="str">
        <f t="shared" si="456"/>
        <v>[lɛ]</v>
      </c>
      <c r="O1711" s="3" t="e" cm="1">
        <f t="array" ref="O1711">SUM(_xlfn._xlws.FILTER($G$2:$G$2454,_xlfn.MAP($M$2:$M$2454,_xlfn.LAMBDA(_xlpm.x,_xlpm.x=$M1711))))</f>
        <v>#NAME?</v>
      </c>
      <c r="P1711" s="4" t="e">
        <f t="shared" si="457"/>
        <v>#NAME?</v>
      </c>
      <c r="Q1711" s="6" t="e" cm="1">
        <f t="array" ref="Q1711">SUM(_xlfn._xlws.FILTER($G$2:$G$2454,_xlfn.MAP($N$2:$N$2454,_xlfn.LAMBDA(_xlpm.x,_xlpm.x=$N1711))))</f>
        <v>#NAME?</v>
      </c>
      <c r="R1711" s="4" t="e">
        <f t="shared" si="458"/>
        <v>#NAME?</v>
      </c>
      <c r="S1711" s="4" t="e">
        <f t="shared" si="459"/>
        <v>#NAME?</v>
      </c>
      <c r="T1711" s="4" t="e">
        <f t="shared" si="460"/>
        <v>#NAME?</v>
      </c>
      <c r="U1711" s="4" t="e">
        <f t="shared" si="461"/>
        <v>#NAME?</v>
      </c>
      <c r="V1711" s="2"/>
      <c r="X1711" s="2"/>
      <c r="AC1711" s="2"/>
      <c r="AD1711" s="2"/>
    </row>
    <row r="1712" spans="1:30">
      <c r="A1712" s="1" t="str">
        <f t="shared" si="448"/>
        <v>-jo- : [dʒə]</v>
      </c>
      <c r="B1712" s="1">
        <f t="shared" si="463"/>
        <v>0</v>
      </c>
      <c r="C1712" s="1">
        <f t="shared" si="463"/>
        <v>0</v>
      </c>
      <c r="D1712" s="1">
        <f t="shared" si="463"/>
        <v>0</v>
      </c>
      <c r="E1712" s="7">
        <v>1</v>
      </c>
      <c r="F1712" s="9" t="s">
        <v>1747</v>
      </c>
      <c r="G1712" s="3" t="e">
        <f t="shared" si="449"/>
        <v>#NAME?</v>
      </c>
      <c r="H1712" s="4" t="str">
        <f t="shared" si="450"/>
        <v>dʒə</v>
      </c>
      <c r="I1712" s="4" t="str">
        <f t="shared" si="451"/>
        <v>jo</v>
      </c>
      <c r="J1712" s="10">
        <f t="shared" si="452"/>
        <v>3</v>
      </c>
      <c r="K1712" s="1">
        <f t="shared" si="453"/>
        <v>2</v>
      </c>
      <c r="L1712" s="10">
        <f t="shared" si="454"/>
        <v>3</v>
      </c>
      <c r="M1712" s="1" t="str">
        <f t="shared" si="455"/>
        <v>-jo-</v>
      </c>
      <c r="N1712" s="1" t="str">
        <f t="shared" si="456"/>
        <v>[dʒə]</v>
      </c>
      <c r="O1712" s="3" t="e" cm="1">
        <f t="array" ref="O1712">SUM(_xlfn._xlws.FILTER($G$2:$G$2454,_xlfn.MAP($M$2:$M$2454,_xlfn.LAMBDA(_xlpm.x,_xlpm.x=$M1712))))</f>
        <v>#NAME?</v>
      </c>
      <c r="P1712" s="4" t="e">
        <f t="shared" si="457"/>
        <v>#NAME?</v>
      </c>
      <c r="Q1712" s="6" t="e" cm="1">
        <f t="array" ref="Q1712">SUM(_xlfn._xlws.FILTER($G$2:$G$2454,_xlfn.MAP($N$2:$N$2454,_xlfn.LAMBDA(_xlpm.x,_xlpm.x=$N1712))))</f>
        <v>#NAME?</v>
      </c>
      <c r="R1712" s="4" t="e">
        <f t="shared" si="458"/>
        <v>#NAME?</v>
      </c>
      <c r="S1712" s="4" t="e">
        <f t="shared" si="459"/>
        <v>#NAME?</v>
      </c>
      <c r="T1712" s="4" t="e">
        <f t="shared" si="460"/>
        <v>#NAME?</v>
      </c>
      <c r="U1712" s="4" t="e">
        <f t="shared" si="461"/>
        <v>#NAME?</v>
      </c>
      <c r="V1712" s="2"/>
      <c r="X1712" s="2"/>
      <c r="AC1712" s="2"/>
      <c r="AD1712" s="2"/>
    </row>
    <row r="1713" spans="1:30">
      <c r="A1713" s="1" t="str">
        <f t="shared" si="448"/>
        <v>-nte- : [nə]</v>
      </c>
      <c r="B1713" s="1">
        <f t="shared" si="463"/>
        <v>0</v>
      </c>
      <c r="C1713" s="1">
        <f t="shared" si="463"/>
        <v>0</v>
      </c>
      <c r="D1713" s="1">
        <f t="shared" si="463"/>
        <v>1</v>
      </c>
      <c r="E1713" s="7">
        <v>3</v>
      </c>
      <c r="F1713" s="9" t="s">
        <v>2172</v>
      </c>
      <c r="G1713" s="3" t="e">
        <f t="shared" si="449"/>
        <v>#NAME?</v>
      </c>
      <c r="H1713" s="4" t="str">
        <f t="shared" si="450"/>
        <v>nə</v>
      </c>
      <c r="I1713" s="4" t="str">
        <f t="shared" si="451"/>
        <v>nte</v>
      </c>
      <c r="J1713" s="10">
        <f t="shared" si="452"/>
        <v>2</v>
      </c>
      <c r="K1713" s="1">
        <f t="shared" si="453"/>
        <v>3</v>
      </c>
      <c r="L1713" s="10">
        <f t="shared" si="454"/>
        <v>3</v>
      </c>
      <c r="M1713" s="1" t="str">
        <f t="shared" si="455"/>
        <v>-nte-</v>
      </c>
      <c r="N1713" s="1" t="str">
        <f t="shared" si="456"/>
        <v>[nə]</v>
      </c>
      <c r="O1713" s="3" t="e" cm="1">
        <f t="array" ref="O1713">SUM(_xlfn._xlws.FILTER($G$2:$G$2454,_xlfn.MAP($M$2:$M$2454,_xlfn.LAMBDA(_xlpm.x,_xlpm.x=$M1713))))</f>
        <v>#NAME?</v>
      </c>
      <c r="P1713" s="4" t="e">
        <f t="shared" si="457"/>
        <v>#NAME?</v>
      </c>
      <c r="Q1713" s="6" t="e" cm="1">
        <f t="array" ref="Q1713">SUM(_xlfn._xlws.FILTER($G$2:$G$2454,_xlfn.MAP($N$2:$N$2454,_xlfn.LAMBDA(_xlpm.x,_xlpm.x=$N1713))))</f>
        <v>#NAME?</v>
      </c>
      <c r="R1713" s="4" t="e">
        <f t="shared" si="458"/>
        <v>#NAME?</v>
      </c>
      <c r="S1713" s="4" t="e">
        <f t="shared" si="459"/>
        <v>#NAME?</v>
      </c>
      <c r="T1713" s="4" t="e">
        <f t="shared" si="460"/>
        <v>#NAME?</v>
      </c>
      <c r="U1713" s="4" t="e">
        <f t="shared" si="461"/>
        <v>#NAME?</v>
      </c>
      <c r="V1713" s="2"/>
      <c r="X1713" s="2"/>
      <c r="AC1713" s="2"/>
      <c r="AD1713" s="2"/>
    </row>
    <row r="1714" spans="1:30">
      <c r="A1714" s="1" t="str">
        <f t="shared" si="448"/>
        <v>-ste- : [st]</v>
      </c>
      <c r="B1714" s="1">
        <f t="shared" si="463"/>
        <v>0</v>
      </c>
      <c r="C1714" s="1">
        <f t="shared" si="463"/>
        <v>0</v>
      </c>
      <c r="D1714" s="1">
        <f t="shared" si="463"/>
        <v>0</v>
      </c>
      <c r="E1714" s="7">
        <v>5</v>
      </c>
      <c r="F1714" s="9" t="s">
        <v>270</v>
      </c>
      <c r="G1714" s="3" t="e">
        <f t="shared" si="449"/>
        <v>#NAME?</v>
      </c>
      <c r="H1714" s="4" t="str">
        <f t="shared" si="450"/>
        <v>st</v>
      </c>
      <c r="I1714" s="4" t="str">
        <f t="shared" si="451"/>
        <v>ste</v>
      </c>
      <c r="J1714" s="10">
        <f t="shared" si="452"/>
        <v>2</v>
      </c>
      <c r="K1714" s="1">
        <f t="shared" si="453"/>
        <v>3</v>
      </c>
      <c r="L1714" s="10">
        <f t="shared" si="454"/>
        <v>3</v>
      </c>
      <c r="M1714" s="1" t="str">
        <f t="shared" si="455"/>
        <v>-ste-</v>
      </c>
      <c r="N1714" s="1" t="str">
        <f t="shared" si="456"/>
        <v>[st]</v>
      </c>
      <c r="O1714" s="3" t="e" cm="1">
        <f t="array" ref="O1714">SUM(_xlfn._xlws.FILTER($G$2:$G$2454,_xlfn.MAP($M$2:$M$2454,_xlfn.LAMBDA(_xlpm.x,_xlpm.x=$M1714))))</f>
        <v>#NAME?</v>
      </c>
      <c r="P1714" s="4" t="e">
        <f t="shared" si="457"/>
        <v>#NAME?</v>
      </c>
      <c r="Q1714" s="6" t="e" cm="1">
        <f t="array" ref="Q1714">SUM(_xlfn._xlws.FILTER($G$2:$G$2454,_xlfn.MAP($N$2:$N$2454,_xlfn.LAMBDA(_xlpm.x,_xlpm.x=$N1714))))</f>
        <v>#NAME?</v>
      </c>
      <c r="R1714" s="4" t="e">
        <f t="shared" si="458"/>
        <v>#NAME?</v>
      </c>
      <c r="S1714" s="4" t="e">
        <f t="shared" si="459"/>
        <v>#NAME?</v>
      </c>
      <c r="T1714" s="4" t="e">
        <f t="shared" si="460"/>
        <v>#NAME?</v>
      </c>
      <c r="U1714" s="4" t="e">
        <f t="shared" si="461"/>
        <v>#NAME?</v>
      </c>
      <c r="V1714" s="2"/>
      <c r="X1714" s="2"/>
      <c r="AC1714" s="2"/>
      <c r="AD1714" s="2"/>
    </row>
    <row r="1715" spans="1:30">
      <c r="A1715" s="1" t="str">
        <f t="shared" si="448"/>
        <v>-ppoi- : [pɔɪ]</v>
      </c>
      <c r="B1715" s="1">
        <f t="shared" si="463"/>
        <v>0</v>
      </c>
      <c r="C1715" s="1">
        <f t="shared" si="463"/>
        <v>0</v>
      </c>
      <c r="D1715" s="1">
        <f t="shared" si="463"/>
        <v>0</v>
      </c>
      <c r="E1715" s="7">
        <v>3</v>
      </c>
      <c r="F1715" s="9" t="s">
        <v>684</v>
      </c>
      <c r="G1715" s="3" t="e">
        <f t="shared" si="449"/>
        <v>#NAME?</v>
      </c>
      <c r="H1715" s="4" t="str">
        <f t="shared" si="450"/>
        <v>pɔɪ</v>
      </c>
      <c r="I1715" s="4" t="str">
        <f t="shared" si="451"/>
        <v>ppoi</v>
      </c>
      <c r="J1715" s="10">
        <f t="shared" si="452"/>
        <v>3</v>
      </c>
      <c r="K1715" s="1">
        <f t="shared" si="453"/>
        <v>4</v>
      </c>
      <c r="L1715" s="10">
        <f t="shared" si="454"/>
        <v>4</v>
      </c>
      <c r="M1715" s="1" t="str">
        <f t="shared" si="455"/>
        <v>-ppoi-</v>
      </c>
      <c r="N1715" s="1" t="str">
        <f t="shared" si="456"/>
        <v>[pɔɪ]</v>
      </c>
      <c r="O1715" s="3" t="e" cm="1">
        <f t="array" ref="O1715">SUM(_xlfn._xlws.FILTER($G$2:$G$2454,_xlfn.MAP($M$2:$M$2454,_xlfn.LAMBDA(_xlpm.x,_xlpm.x=$M1715))))</f>
        <v>#NAME?</v>
      </c>
      <c r="P1715" s="4" t="e">
        <f t="shared" si="457"/>
        <v>#NAME?</v>
      </c>
      <c r="Q1715" s="6" t="e" cm="1">
        <f t="array" ref="Q1715">SUM(_xlfn._xlws.FILTER($G$2:$G$2454,_xlfn.MAP($N$2:$N$2454,_xlfn.LAMBDA(_xlpm.x,_xlpm.x=$N1715))))</f>
        <v>#NAME?</v>
      </c>
      <c r="R1715" s="4" t="e">
        <f t="shared" si="458"/>
        <v>#NAME?</v>
      </c>
      <c r="S1715" s="4" t="e">
        <f t="shared" si="459"/>
        <v>#NAME?</v>
      </c>
      <c r="T1715" s="4" t="e">
        <f t="shared" si="460"/>
        <v>#NAME?</v>
      </c>
      <c r="U1715" s="4" t="e">
        <f t="shared" si="461"/>
        <v>#NAME?</v>
      </c>
      <c r="V1715" s="2"/>
      <c r="X1715" s="2"/>
      <c r="AC1715" s="2"/>
      <c r="AD1715" s="2"/>
    </row>
    <row r="1716" spans="1:30">
      <c r="A1716" s="1" t="str">
        <f t="shared" si="448"/>
        <v>-scu- : [skʌ]</v>
      </c>
      <c r="B1716" s="1">
        <f t="shared" si="463"/>
        <v>0</v>
      </c>
      <c r="C1716" s="1">
        <f t="shared" si="463"/>
        <v>0</v>
      </c>
      <c r="D1716" s="1">
        <f t="shared" si="463"/>
        <v>0</v>
      </c>
      <c r="E1716" s="7">
        <v>3</v>
      </c>
      <c r="F1716" s="9" t="s">
        <v>792</v>
      </c>
      <c r="G1716" s="3" t="e">
        <f t="shared" si="449"/>
        <v>#NAME?</v>
      </c>
      <c r="H1716" s="1" t="str">
        <f t="shared" si="450"/>
        <v>skʌ</v>
      </c>
      <c r="I1716" s="1" t="str">
        <f t="shared" si="451"/>
        <v>scu</v>
      </c>
      <c r="J1716" s="10">
        <f t="shared" si="452"/>
        <v>3</v>
      </c>
      <c r="K1716" s="1">
        <f t="shared" si="453"/>
        <v>3</v>
      </c>
      <c r="L1716" s="10">
        <f t="shared" si="454"/>
        <v>3</v>
      </c>
      <c r="M1716" s="1" t="str">
        <f t="shared" si="455"/>
        <v>-scu-</v>
      </c>
      <c r="N1716" s="1" t="str">
        <f t="shared" si="456"/>
        <v>[skʌ]</v>
      </c>
      <c r="O1716" s="3" t="e" cm="1">
        <f t="array" ref="O1716">SUM(_xlfn._xlws.FILTER($G$2:$G$2454,_xlfn.MAP($M$2:$M$2454,_xlfn.LAMBDA(_xlpm.x,_xlpm.x=$M1716))))</f>
        <v>#NAME?</v>
      </c>
      <c r="P1716" s="4" t="e">
        <f t="shared" si="457"/>
        <v>#NAME?</v>
      </c>
      <c r="Q1716" s="6" t="e" cm="1">
        <f t="array" ref="Q1716">SUM(_xlfn._xlws.FILTER($G$2:$G$2454,_xlfn.MAP($N$2:$N$2454,_xlfn.LAMBDA(_xlpm.x,_xlpm.x=$N1716))))</f>
        <v>#NAME?</v>
      </c>
      <c r="R1716" s="4" t="e">
        <f t="shared" si="458"/>
        <v>#NAME?</v>
      </c>
      <c r="S1716" s="4" t="e">
        <f t="shared" si="459"/>
        <v>#NAME?</v>
      </c>
      <c r="T1716" s="4" t="e">
        <f t="shared" si="460"/>
        <v>#NAME?</v>
      </c>
      <c r="U1716" s="4" t="e">
        <f t="shared" si="461"/>
        <v>#NAME?</v>
      </c>
      <c r="V1716" s="2"/>
      <c r="X1716" s="2"/>
      <c r="AC1716" s="2"/>
      <c r="AD1716" s="2"/>
    </row>
    <row r="1717" spans="1:30">
      <c r="A1717" s="1" t="str">
        <f t="shared" si="448"/>
        <v>-ts- : [ts]</v>
      </c>
      <c r="B1717" s="1">
        <f t="shared" si="463"/>
        <v>0</v>
      </c>
      <c r="C1717" s="1">
        <f t="shared" si="463"/>
        <v>0</v>
      </c>
      <c r="D1717" s="1">
        <f t="shared" si="463"/>
        <v>0</v>
      </c>
      <c r="E1717" s="7">
        <v>9</v>
      </c>
      <c r="F1717" s="9" t="s">
        <v>296</v>
      </c>
      <c r="G1717" s="3" t="e">
        <f t="shared" si="449"/>
        <v>#NAME?</v>
      </c>
      <c r="H1717" s="4" t="str">
        <f t="shared" si="450"/>
        <v>ts</v>
      </c>
      <c r="I1717" s="4" t="str">
        <f t="shared" si="451"/>
        <v>ts</v>
      </c>
      <c r="J1717" s="10">
        <f t="shared" si="452"/>
        <v>2</v>
      </c>
      <c r="K1717" s="1">
        <f t="shared" si="453"/>
        <v>2</v>
      </c>
      <c r="L1717" s="10">
        <f t="shared" si="454"/>
        <v>2</v>
      </c>
      <c r="M1717" s="1" t="str">
        <f t="shared" si="455"/>
        <v>-ts-</v>
      </c>
      <c r="N1717" s="1" t="str">
        <f t="shared" si="456"/>
        <v>[ts]</v>
      </c>
      <c r="O1717" s="3" t="e" cm="1">
        <f t="array" ref="O1717">SUM(_xlfn._xlws.FILTER($G$2:$G$2454,_xlfn.MAP($M$2:$M$2454,_xlfn.LAMBDA(_xlpm.x,_xlpm.x=$M1717))))</f>
        <v>#NAME?</v>
      </c>
      <c r="P1717" s="4" t="e">
        <f t="shared" si="457"/>
        <v>#NAME?</v>
      </c>
      <c r="Q1717" s="6" t="e" cm="1">
        <f t="array" ref="Q1717">SUM(_xlfn._xlws.FILTER($G$2:$G$2454,_xlfn.MAP($N$2:$N$2454,_xlfn.LAMBDA(_xlpm.x,_xlpm.x=$N1717))))</f>
        <v>#NAME?</v>
      </c>
      <c r="R1717" s="4" t="e">
        <f t="shared" si="458"/>
        <v>#NAME?</v>
      </c>
      <c r="S1717" s="4" t="e">
        <f t="shared" si="459"/>
        <v>#NAME?</v>
      </c>
      <c r="T1717" s="4" t="e">
        <f t="shared" si="460"/>
        <v>#NAME?</v>
      </c>
      <c r="U1717" s="4" t="e">
        <f t="shared" si="461"/>
        <v>#NAME?</v>
      </c>
      <c r="V1717" s="2"/>
      <c r="X1717" s="2"/>
      <c r="AC1717" s="2"/>
      <c r="AD1717" s="2"/>
    </row>
    <row r="1718" spans="1:30">
      <c r="A1718" s="1" t="str">
        <f t="shared" si="448"/>
        <v>-xe- : [ksə]</v>
      </c>
      <c r="B1718" s="1">
        <f t="shared" si="463"/>
        <v>0</v>
      </c>
      <c r="C1718" s="1">
        <f t="shared" si="463"/>
        <v>0</v>
      </c>
      <c r="D1718" s="1">
        <f t="shared" si="463"/>
        <v>0</v>
      </c>
      <c r="E1718" s="7">
        <v>2</v>
      </c>
      <c r="F1718" s="9" t="s">
        <v>1196</v>
      </c>
      <c r="G1718" s="3" t="e">
        <f t="shared" si="449"/>
        <v>#NAME?</v>
      </c>
      <c r="H1718" s="4" t="str">
        <f t="shared" si="450"/>
        <v>ksə</v>
      </c>
      <c r="I1718" s="4" t="str">
        <f t="shared" si="451"/>
        <v>xe</v>
      </c>
      <c r="J1718" s="10">
        <f t="shared" si="452"/>
        <v>3</v>
      </c>
      <c r="K1718" s="1">
        <f t="shared" si="453"/>
        <v>2</v>
      </c>
      <c r="L1718" s="10">
        <f t="shared" si="454"/>
        <v>3</v>
      </c>
      <c r="M1718" s="1" t="str">
        <f t="shared" si="455"/>
        <v>-xe-</v>
      </c>
      <c r="N1718" s="1" t="str">
        <f t="shared" si="456"/>
        <v>[ksə]</v>
      </c>
      <c r="O1718" s="3" t="e" cm="1">
        <f t="array" ref="O1718">SUM(_xlfn._xlws.FILTER($G$2:$G$2454,_xlfn.MAP($M$2:$M$2454,_xlfn.LAMBDA(_xlpm.x,_xlpm.x=$M1718))))</f>
        <v>#NAME?</v>
      </c>
      <c r="P1718" s="4" t="e">
        <f t="shared" si="457"/>
        <v>#NAME?</v>
      </c>
      <c r="Q1718" s="6" t="e" cm="1">
        <f t="array" ref="Q1718">SUM(_xlfn._xlws.FILTER($G$2:$G$2454,_xlfn.MAP($N$2:$N$2454,_xlfn.LAMBDA(_xlpm.x,_xlpm.x=$N1718))))</f>
        <v>#NAME?</v>
      </c>
      <c r="R1718" s="4" t="e">
        <f t="shared" si="458"/>
        <v>#NAME?</v>
      </c>
      <c r="S1718" s="4" t="e">
        <f t="shared" si="459"/>
        <v>#NAME?</v>
      </c>
      <c r="T1718" s="4" t="e">
        <f t="shared" si="460"/>
        <v>#NAME?</v>
      </c>
      <c r="U1718" s="4" t="e">
        <f t="shared" si="461"/>
        <v>#NAME?</v>
      </c>
      <c r="V1718" s="2"/>
      <c r="X1718" s="2"/>
      <c r="AC1718" s="2"/>
      <c r="AD1718" s="2"/>
    </row>
    <row r="1719" spans="1:30">
      <c r="A1719" s="1" t="str">
        <f t="shared" si="448"/>
        <v>-you- : [yu]</v>
      </c>
      <c r="B1719" s="1">
        <f t="shared" si="463"/>
        <v>0</v>
      </c>
      <c r="C1719" s="1">
        <f t="shared" si="463"/>
        <v>0</v>
      </c>
      <c r="D1719" s="1">
        <f t="shared" si="463"/>
        <v>0</v>
      </c>
      <c r="E1719" s="7">
        <v>2</v>
      </c>
      <c r="F1719" s="9" t="s">
        <v>320</v>
      </c>
      <c r="G1719" s="3" t="e">
        <f t="shared" si="449"/>
        <v>#NAME?</v>
      </c>
      <c r="H1719" s="4" t="str">
        <f t="shared" si="450"/>
        <v>yu</v>
      </c>
      <c r="I1719" s="4" t="str">
        <f t="shared" si="451"/>
        <v>you</v>
      </c>
      <c r="J1719" s="10">
        <f t="shared" si="452"/>
        <v>2</v>
      </c>
      <c r="K1719" s="1">
        <f t="shared" si="453"/>
        <v>3</v>
      </c>
      <c r="L1719" s="10">
        <f t="shared" si="454"/>
        <v>3</v>
      </c>
      <c r="M1719" s="1" t="str">
        <f t="shared" si="455"/>
        <v>-you-</v>
      </c>
      <c r="N1719" s="1" t="str">
        <f t="shared" si="456"/>
        <v>[yu]</v>
      </c>
      <c r="O1719" s="3" t="e" cm="1">
        <f t="array" ref="O1719">SUM(_xlfn._xlws.FILTER($G$2:$G$2454,_xlfn.MAP($M$2:$M$2454,_xlfn.LAMBDA(_xlpm.x,_xlpm.x=$M1719))))</f>
        <v>#NAME?</v>
      </c>
      <c r="P1719" s="4" t="e">
        <f t="shared" si="457"/>
        <v>#NAME?</v>
      </c>
      <c r="Q1719" s="6" t="e" cm="1">
        <f t="array" ref="Q1719">SUM(_xlfn._xlws.FILTER($G$2:$G$2454,_xlfn.MAP($N$2:$N$2454,_xlfn.LAMBDA(_xlpm.x,_xlpm.x=$N1719))))</f>
        <v>#NAME?</v>
      </c>
      <c r="R1719" s="4" t="e">
        <f t="shared" si="458"/>
        <v>#NAME?</v>
      </c>
      <c r="S1719" s="4" t="e">
        <f t="shared" si="459"/>
        <v>#NAME?</v>
      </c>
      <c r="T1719" s="4" t="e">
        <f t="shared" si="460"/>
        <v>#NAME?</v>
      </c>
      <c r="U1719" s="4" t="e">
        <f t="shared" si="461"/>
        <v>#NAME?</v>
      </c>
      <c r="V1719" s="2"/>
      <c r="X1719" s="2"/>
      <c r="AC1719" s="2"/>
      <c r="AD1719" s="2"/>
    </row>
    <row r="1720" spans="1:30">
      <c r="A1720" s="1" t="str">
        <f t="shared" si="448"/>
        <v>-cte- : [ktɪ]</v>
      </c>
      <c r="B1720" s="1">
        <f t="shared" si="463"/>
        <v>0</v>
      </c>
      <c r="C1720" s="1">
        <f t="shared" si="463"/>
        <v>0</v>
      </c>
      <c r="D1720" s="1">
        <f t="shared" si="463"/>
        <v>0</v>
      </c>
      <c r="E1720" s="7">
        <v>2</v>
      </c>
      <c r="F1720" s="9" t="s">
        <v>1387</v>
      </c>
      <c r="G1720" s="3" t="e">
        <f t="shared" si="449"/>
        <v>#NAME?</v>
      </c>
      <c r="H1720" s="4" t="str">
        <f t="shared" si="450"/>
        <v>ktɪ</v>
      </c>
      <c r="I1720" s="4" t="str">
        <f t="shared" si="451"/>
        <v>cte</v>
      </c>
      <c r="J1720" s="10">
        <f t="shared" si="452"/>
        <v>3</v>
      </c>
      <c r="K1720" s="1">
        <f t="shared" si="453"/>
        <v>3</v>
      </c>
      <c r="L1720" s="10">
        <f t="shared" si="454"/>
        <v>3</v>
      </c>
      <c r="M1720" s="1" t="str">
        <f t="shared" si="455"/>
        <v>-cte-</v>
      </c>
      <c r="N1720" s="1" t="str">
        <f t="shared" si="456"/>
        <v>[ktɪ]</v>
      </c>
      <c r="O1720" s="3" t="e" cm="1">
        <f t="array" ref="O1720">SUM(_xlfn._xlws.FILTER($G$2:$G$2454,_xlfn.MAP($M$2:$M$2454,_xlfn.LAMBDA(_xlpm.x,_xlpm.x=$M1720))))</f>
        <v>#NAME?</v>
      </c>
      <c r="P1720" s="4" t="e">
        <f t="shared" si="457"/>
        <v>#NAME?</v>
      </c>
      <c r="Q1720" s="6" t="e" cm="1">
        <f t="array" ref="Q1720">SUM(_xlfn._xlws.FILTER($G$2:$G$2454,_xlfn.MAP($N$2:$N$2454,_xlfn.LAMBDA(_xlpm.x,_xlpm.x=$N1720))))</f>
        <v>#NAME?</v>
      </c>
      <c r="R1720" s="4" t="e">
        <f t="shared" si="458"/>
        <v>#NAME?</v>
      </c>
      <c r="S1720" s="4" t="e">
        <f t="shared" si="459"/>
        <v>#NAME?</v>
      </c>
      <c r="T1720" s="4" t="e">
        <f t="shared" si="460"/>
        <v>#NAME?</v>
      </c>
      <c r="U1720" s="4" t="e">
        <f t="shared" si="461"/>
        <v>#NAME?</v>
      </c>
      <c r="V1720" s="2"/>
      <c r="X1720" s="2"/>
      <c r="AC1720" s="2"/>
      <c r="AD1720" s="2"/>
    </row>
    <row r="1721" spans="1:30">
      <c r="A1721" s="1" t="str">
        <f t="shared" si="448"/>
        <v>-who- : [hoʊ]</v>
      </c>
      <c r="B1721" s="1">
        <f t="shared" si="463"/>
        <v>0</v>
      </c>
      <c r="C1721" s="1">
        <f t="shared" si="463"/>
        <v>0</v>
      </c>
      <c r="D1721" s="1">
        <f t="shared" si="463"/>
        <v>0</v>
      </c>
      <c r="E1721" s="7">
        <v>2</v>
      </c>
      <c r="F1721" s="9" t="s">
        <v>1400</v>
      </c>
      <c r="G1721" s="3" t="e">
        <f t="shared" si="449"/>
        <v>#NAME?</v>
      </c>
      <c r="H1721" s="4" t="str">
        <f t="shared" si="450"/>
        <v>hoʊ</v>
      </c>
      <c r="I1721" s="4" t="str">
        <f t="shared" si="451"/>
        <v>who</v>
      </c>
      <c r="J1721" s="10">
        <f t="shared" si="452"/>
        <v>3</v>
      </c>
      <c r="K1721" s="1">
        <f t="shared" si="453"/>
        <v>3</v>
      </c>
      <c r="L1721" s="10">
        <f t="shared" si="454"/>
        <v>3</v>
      </c>
      <c r="M1721" s="1" t="str">
        <f t="shared" si="455"/>
        <v>-who-</v>
      </c>
      <c r="N1721" s="1" t="str">
        <f t="shared" si="456"/>
        <v>[hoʊ]</v>
      </c>
      <c r="O1721" s="3" t="e" cm="1">
        <f t="array" ref="O1721">SUM(_xlfn._xlws.FILTER($G$2:$G$2454,_xlfn.MAP($M$2:$M$2454,_xlfn.LAMBDA(_xlpm.x,_xlpm.x=$M1721))))</f>
        <v>#NAME?</v>
      </c>
      <c r="P1721" s="4" t="e">
        <f t="shared" si="457"/>
        <v>#NAME?</v>
      </c>
      <c r="Q1721" s="6" t="e" cm="1">
        <f t="array" ref="Q1721">SUM(_xlfn._xlws.FILTER($G$2:$G$2454,_xlfn.MAP($N$2:$N$2454,_xlfn.LAMBDA(_xlpm.x,_xlpm.x=$N1721))))</f>
        <v>#NAME?</v>
      </c>
      <c r="R1721" s="4" t="e">
        <f t="shared" si="458"/>
        <v>#NAME?</v>
      </c>
      <c r="S1721" s="4" t="e">
        <f t="shared" si="459"/>
        <v>#NAME?</v>
      </c>
      <c r="T1721" s="4" t="e">
        <f t="shared" si="460"/>
        <v>#NAME?</v>
      </c>
      <c r="U1721" s="4" t="e">
        <f t="shared" si="461"/>
        <v>#NAME?</v>
      </c>
      <c r="V1721" s="2"/>
      <c r="X1721" s="2"/>
      <c r="AC1721" s="2"/>
      <c r="AD1721" s="2"/>
    </row>
    <row r="1722" spans="1:30">
      <c r="A1722" s="1" t="str">
        <f t="shared" si="448"/>
        <v>-ri- : [ɹɪ]</v>
      </c>
      <c r="B1722" s="1">
        <f t="shared" ref="B1722:D1741" si="464">_xlfn.LET(_xlpm.d,$F1722,_xlpm.k,_xlfn.CONCAT(LEFT(TRIM(B$1),1),"*"),COUNTIF(_xlpm.d,_xlpm.k))</f>
        <v>1</v>
      </c>
      <c r="C1722" s="1">
        <f t="shared" si="464"/>
        <v>0</v>
      </c>
      <c r="D1722" s="1">
        <f t="shared" si="464"/>
        <v>0</v>
      </c>
      <c r="E1722" s="7">
        <v>54</v>
      </c>
      <c r="F1722" s="9" t="s">
        <v>563</v>
      </c>
      <c r="G1722" s="3" t="e">
        <f t="shared" si="449"/>
        <v>#NAME?</v>
      </c>
      <c r="H1722" s="4" t="str">
        <f t="shared" si="450"/>
        <v>ɹɪ</v>
      </c>
      <c r="I1722" s="4" t="str">
        <f t="shared" si="451"/>
        <v>ri</v>
      </c>
      <c r="J1722" s="10">
        <f t="shared" si="452"/>
        <v>2</v>
      </c>
      <c r="K1722" s="1">
        <f t="shared" si="453"/>
        <v>2</v>
      </c>
      <c r="L1722" s="10">
        <f t="shared" si="454"/>
        <v>2</v>
      </c>
      <c r="M1722" s="1" t="str">
        <f t="shared" si="455"/>
        <v>-ri-</v>
      </c>
      <c r="N1722" s="1" t="str">
        <f t="shared" si="456"/>
        <v>[ɹɪ]</v>
      </c>
      <c r="O1722" s="3" t="e" cm="1">
        <f t="array" ref="O1722">SUM(_xlfn._xlws.FILTER($G$2:$G$2454,_xlfn.MAP($M$2:$M$2454,_xlfn.LAMBDA(_xlpm.x,_xlpm.x=$M1722))))</f>
        <v>#NAME?</v>
      </c>
      <c r="P1722" s="4" t="e">
        <f t="shared" si="457"/>
        <v>#NAME?</v>
      </c>
      <c r="Q1722" s="6" t="e" cm="1">
        <f t="array" ref="Q1722">SUM(_xlfn._xlws.FILTER($G$2:$G$2454,_xlfn.MAP($N$2:$N$2454,_xlfn.LAMBDA(_xlpm.x,_xlpm.x=$N1722))))</f>
        <v>#NAME?</v>
      </c>
      <c r="R1722" s="4" t="e">
        <f t="shared" si="458"/>
        <v>#NAME?</v>
      </c>
      <c r="S1722" s="4" t="e">
        <f t="shared" si="459"/>
        <v>#NAME?</v>
      </c>
      <c r="T1722" s="4" t="e">
        <f t="shared" si="460"/>
        <v>#NAME?</v>
      </c>
      <c r="U1722" s="4" t="e">
        <f t="shared" si="461"/>
        <v>#NAME?</v>
      </c>
      <c r="V1722" s="2"/>
      <c r="X1722" s="2"/>
      <c r="AC1722" s="2"/>
      <c r="AD1722" s="2"/>
    </row>
    <row r="1723" spans="1:30">
      <c r="A1723" s="1" t="str">
        <f t="shared" si="448"/>
        <v>-cou- : [kʌ]</v>
      </c>
      <c r="B1723" s="1">
        <f t="shared" si="464"/>
        <v>0</v>
      </c>
      <c r="C1723" s="1">
        <f t="shared" si="464"/>
        <v>0</v>
      </c>
      <c r="D1723" s="1">
        <f t="shared" si="464"/>
        <v>0</v>
      </c>
      <c r="E1723" s="7">
        <v>6</v>
      </c>
      <c r="F1723" s="9" t="s">
        <v>1115</v>
      </c>
      <c r="G1723" s="3" t="e">
        <f t="shared" si="449"/>
        <v>#NAME?</v>
      </c>
      <c r="H1723" s="4" t="str">
        <f t="shared" si="450"/>
        <v>kʌ</v>
      </c>
      <c r="I1723" s="4" t="str">
        <f t="shared" si="451"/>
        <v>cou</v>
      </c>
      <c r="J1723" s="10">
        <f t="shared" si="452"/>
        <v>2</v>
      </c>
      <c r="K1723" s="1">
        <f t="shared" si="453"/>
        <v>3</v>
      </c>
      <c r="L1723" s="10">
        <f t="shared" si="454"/>
        <v>3</v>
      </c>
      <c r="M1723" s="1" t="str">
        <f t="shared" si="455"/>
        <v>-cou-</v>
      </c>
      <c r="N1723" s="1" t="str">
        <f t="shared" si="456"/>
        <v>[kʌ]</v>
      </c>
      <c r="O1723" s="3" t="e" cm="1">
        <f t="array" ref="O1723">SUM(_xlfn._xlws.FILTER($G$2:$G$2454,_xlfn.MAP($M$2:$M$2454,_xlfn.LAMBDA(_xlpm.x,_xlpm.x=$M1723))))</f>
        <v>#NAME?</v>
      </c>
      <c r="P1723" s="4" t="e">
        <f t="shared" si="457"/>
        <v>#NAME?</v>
      </c>
      <c r="Q1723" s="6" t="e" cm="1">
        <f t="array" ref="Q1723">SUM(_xlfn._xlws.FILTER($G$2:$G$2454,_xlfn.MAP($N$2:$N$2454,_xlfn.LAMBDA(_xlpm.x,_xlpm.x=$N1723))))</f>
        <v>#NAME?</v>
      </c>
      <c r="R1723" s="4" t="e">
        <f t="shared" si="458"/>
        <v>#NAME?</v>
      </c>
      <c r="S1723" s="4" t="e">
        <f t="shared" si="459"/>
        <v>#NAME?</v>
      </c>
      <c r="T1723" s="4" t="e">
        <f t="shared" si="460"/>
        <v>#NAME?</v>
      </c>
      <c r="U1723" s="4" t="e">
        <f t="shared" si="461"/>
        <v>#NAME?</v>
      </c>
      <c r="V1723" s="2"/>
      <c r="X1723" s="2"/>
      <c r="AC1723" s="2"/>
      <c r="AD1723" s="2"/>
    </row>
    <row r="1724" spans="1:30">
      <c r="A1724" s="1" t="str">
        <f t="shared" si="448"/>
        <v>-va- : [və]</v>
      </c>
      <c r="B1724" s="1">
        <f t="shared" si="464"/>
        <v>0</v>
      </c>
      <c r="C1724" s="1">
        <f t="shared" si="464"/>
        <v>0</v>
      </c>
      <c r="D1724" s="1">
        <f t="shared" si="464"/>
        <v>0</v>
      </c>
      <c r="E1724" s="7">
        <v>8</v>
      </c>
      <c r="F1724" s="9" t="s">
        <v>1231</v>
      </c>
      <c r="G1724" s="3" t="e">
        <f t="shared" si="449"/>
        <v>#NAME?</v>
      </c>
      <c r="H1724" s="4" t="str">
        <f t="shared" si="450"/>
        <v>və</v>
      </c>
      <c r="I1724" s="4" t="str">
        <f t="shared" si="451"/>
        <v>va</v>
      </c>
      <c r="J1724" s="10">
        <f t="shared" si="452"/>
        <v>2</v>
      </c>
      <c r="K1724" s="1">
        <f t="shared" si="453"/>
        <v>2</v>
      </c>
      <c r="L1724" s="10">
        <f t="shared" si="454"/>
        <v>2</v>
      </c>
      <c r="M1724" s="1" t="str">
        <f t="shared" si="455"/>
        <v>-va-</v>
      </c>
      <c r="N1724" s="1" t="str">
        <f t="shared" si="456"/>
        <v>[və]</v>
      </c>
      <c r="O1724" s="3" t="e" cm="1">
        <f t="array" ref="O1724">SUM(_xlfn._xlws.FILTER($G$2:$G$2454,_xlfn.MAP($M$2:$M$2454,_xlfn.LAMBDA(_xlpm.x,_xlpm.x=$M1724))))</f>
        <v>#NAME?</v>
      </c>
      <c r="P1724" s="4" t="e">
        <f t="shared" si="457"/>
        <v>#NAME?</v>
      </c>
      <c r="Q1724" s="6" t="e" cm="1">
        <f t="array" ref="Q1724">SUM(_xlfn._xlws.FILTER($G$2:$G$2454,_xlfn.MAP($N$2:$N$2454,_xlfn.LAMBDA(_xlpm.x,_xlpm.x=$N1724))))</f>
        <v>#NAME?</v>
      </c>
      <c r="R1724" s="4" t="e">
        <f t="shared" si="458"/>
        <v>#NAME?</v>
      </c>
      <c r="S1724" s="4" t="e">
        <f t="shared" si="459"/>
        <v>#NAME?</v>
      </c>
      <c r="T1724" s="4" t="e">
        <f t="shared" si="460"/>
        <v>#NAME?</v>
      </c>
      <c r="U1724" s="4" t="e">
        <f t="shared" si="461"/>
        <v>#NAME?</v>
      </c>
      <c r="V1724" s="2"/>
      <c r="X1724" s="2"/>
      <c r="AC1724" s="2"/>
      <c r="AD1724" s="2"/>
    </row>
    <row r="1725" spans="1:30">
      <c r="A1725" s="1" t="str">
        <f t="shared" si="448"/>
        <v>-ra- : [ɹɪ]</v>
      </c>
      <c r="B1725" s="1">
        <f t="shared" si="464"/>
        <v>1</v>
      </c>
      <c r="C1725" s="1">
        <f t="shared" si="464"/>
        <v>0</v>
      </c>
      <c r="D1725" s="1">
        <f t="shared" si="464"/>
        <v>0</v>
      </c>
      <c r="E1725" s="7">
        <v>7</v>
      </c>
      <c r="F1725" s="9" t="s">
        <v>1645</v>
      </c>
      <c r="G1725" s="3" t="e">
        <f t="shared" si="449"/>
        <v>#NAME?</v>
      </c>
      <c r="H1725" s="4" t="str">
        <f t="shared" si="450"/>
        <v>ɹɪ</v>
      </c>
      <c r="I1725" s="4" t="str">
        <f t="shared" si="451"/>
        <v>ra</v>
      </c>
      <c r="J1725" s="10">
        <f t="shared" si="452"/>
        <v>2</v>
      </c>
      <c r="K1725" s="1">
        <f t="shared" si="453"/>
        <v>2</v>
      </c>
      <c r="L1725" s="10">
        <f t="shared" si="454"/>
        <v>2</v>
      </c>
      <c r="M1725" s="1" t="str">
        <f t="shared" si="455"/>
        <v>-ra-</v>
      </c>
      <c r="N1725" s="1" t="str">
        <f t="shared" si="456"/>
        <v>[ɹɪ]</v>
      </c>
      <c r="O1725" s="3" t="e" cm="1">
        <f t="array" ref="O1725">SUM(_xlfn._xlws.FILTER($G$2:$G$2454,_xlfn.MAP($M$2:$M$2454,_xlfn.LAMBDA(_xlpm.x,_xlpm.x=$M1725))))</f>
        <v>#NAME?</v>
      </c>
      <c r="P1725" s="4" t="e">
        <f t="shared" si="457"/>
        <v>#NAME?</v>
      </c>
      <c r="Q1725" s="6" t="e" cm="1">
        <f t="array" ref="Q1725">SUM(_xlfn._xlws.FILTER($G$2:$G$2454,_xlfn.MAP($N$2:$N$2454,_xlfn.LAMBDA(_xlpm.x,_xlpm.x=$N1725))))</f>
        <v>#NAME?</v>
      </c>
      <c r="R1725" s="4" t="e">
        <f t="shared" si="458"/>
        <v>#NAME?</v>
      </c>
      <c r="S1725" s="4" t="e">
        <f t="shared" si="459"/>
        <v>#NAME?</v>
      </c>
      <c r="T1725" s="4" t="e">
        <f t="shared" si="460"/>
        <v>#NAME?</v>
      </c>
      <c r="U1725" s="4" t="e">
        <f t="shared" si="461"/>
        <v>#NAME?</v>
      </c>
      <c r="V1725" s="2"/>
      <c r="X1725" s="2"/>
      <c r="AC1725" s="2"/>
      <c r="AD1725" s="2"/>
    </row>
    <row r="1726" spans="1:30">
      <c r="A1726" s="1" t="str">
        <f t="shared" si="448"/>
        <v>-to- : [tə]</v>
      </c>
      <c r="B1726" s="1">
        <f t="shared" si="464"/>
        <v>0</v>
      </c>
      <c r="C1726" s="1">
        <f t="shared" si="464"/>
        <v>0</v>
      </c>
      <c r="D1726" s="1">
        <f t="shared" si="464"/>
        <v>0</v>
      </c>
      <c r="E1726" s="7">
        <v>23</v>
      </c>
      <c r="F1726" s="9" t="s">
        <v>685</v>
      </c>
      <c r="G1726" s="3" t="e">
        <f t="shared" si="449"/>
        <v>#NAME?</v>
      </c>
      <c r="H1726" s="1" t="str">
        <f t="shared" si="450"/>
        <v>tə</v>
      </c>
      <c r="I1726" s="1" t="str">
        <f t="shared" si="451"/>
        <v>to</v>
      </c>
      <c r="J1726" s="10">
        <f t="shared" si="452"/>
        <v>2</v>
      </c>
      <c r="K1726" s="1">
        <f t="shared" si="453"/>
        <v>2</v>
      </c>
      <c r="L1726" s="10">
        <f t="shared" si="454"/>
        <v>2</v>
      </c>
      <c r="M1726" s="1" t="str">
        <f t="shared" si="455"/>
        <v>-to-</v>
      </c>
      <c r="N1726" s="1" t="str">
        <f t="shared" si="456"/>
        <v>[tə]</v>
      </c>
      <c r="O1726" s="3" t="e" cm="1">
        <f t="array" ref="O1726">SUM(_xlfn._xlws.FILTER($G$2:$G$2454,_xlfn.MAP($M$2:$M$2454,_xlfn.LAMBDA(_xlpm.x,_xlpm.x=$M1726))))</f>
        <v>#NAME?</v>
      </c>
      <c r="P1726" s="4" t="e">
        <f t="shared" si="457"/>
        <v>#NAME?</v>
      </c>
      <c r="Q1726" s="6" t="e" cm="1">
        <f t="array" ref="Q1726">SUM(_xlfn._xlws.FILTER($G$2:$G$2454,_xlfn.MAP($N$2:$N$2454,_xlfn.LAMBDA(_xlpm.x,_xlpm.x=$N1726))))</f>
        <v>#NAME?</v>
      </c>
      <c r="R1726" s="4" t="e">
        <f t="shared" si="458"/>
        <v>#NAME?</v>
      </c>
      <c r="S1726" s="4" t="e">
        <f t="shared" si="459"/>
        <v>#NAME?</v>
      </c>
      <c r="T1726" s="4" t="e">
        <f t="shared" si="460"/>
        <v>#NAME?</v>
      </c>
      <c r="U1726" s="4" t="e">
        <f t="shared" si="461"/>
        <v>#NAME?</v>
      </c>
      <c r="V1726" s="2"/>
      <c r="X1726" s="2"/>
      <c r="AC1726" s="2"/>
      <c r="AD1726" s="2"/>
    </row>
    <row r="1727" spans="1:30">
      <c r="A1727" s="1" t="str">
        <f t="shared" si="448"/>
        <v>-bly- : [blɪ]</v>
      </c>
      <c r="B1727" s="1">
        <f t="shared" si="464"/>
        <v>0</v>
      </c>
      <c r="C1727" s="1">
        <f t="shared" si="464"/>
        <v>0</v>
      </c>
      <c r="D1727" s="1">
        <f t="shared" si="464"/>
        <v>0</v>
      </c>
      <c r="E1727" s="7">
        <v>3</v>
      </c>
      <c r="F1727" s="9" t="s">
        <v>964</v>
      </c>
      <c r="G1727" s="3" t="e">
        <f t="shared" si="449"/>
        <v>#NAME?</v>
      </c>
      <c r="H1727" s="4" t="str">
        <f t="shared" si="450"/>
        <v>blɪ</v>
      </c>
      <c r="I1727" s="4" t="str">
        <f t="shared" si="451"/>
        <v>bly</v>
      </c>
      <c r="J1727" s="10">
        <f t="shared" si="452"/>
        <v>3</v>
      </c>
      <c r="K1727" s="1">
        <f t="shared" si="453"/>
        <v>3</v>
      </c>
      <c r="L1727" s="10">
        <f t="shared" si="454"/>
        <v>3</v>
      </c>
      <c r="M1727" s="1" t="str">
        <f t="shared" si="455"/>
        <v>-bly-</v>
      </c>
      <c r="N1727" s="1" t="str">
        <f t="shared" si="456"/>
        <v>[blɪ]</v>
      </c>
      <c r="O1727" s="3" t="e" cm="1">
        <f t="array" ref="O1727">SUM(_xlfn._xlws.FILTER($G$2:$G$2454,_xlfn.MAP($M$2:$M$2454,_xlfn.LAMBDA(_xlpm.x,_xlpm.x=$M1727))))</f>
        <v>#NAME?</v>
      </c>
      <c r="P1727" s="4" t="e">
        <f t="shared" si="457"/>
        <v>#NAME?</v>
      </c>
      <c r="Q1727" s="6" t="e" cm="1">
        <f t="array" ref="Q1727">SUM(_xlfn._xlws.FILTER($G$2:$G$2454,_xlfn.MAP($N$2:$N$2454,_xlfn.LAMBDA(_xlpm.x,_xlpm.x=$N1727))))</f>
        <v>#NAME?</v>
      </c>
      <c r="R1727" s="4" t="e">
        <f t="shared" si="458"/>
        <v>#NAME?</v>
      </c>
      <c r="S1727" s="4" t="e">
        <f t="shared" si="459"/>
        <v>#NAME?</v>
      </c>
      <c r="T1727" s="4" t="e">
        <f t="shared" si="460"/>
        <v>#NAME?</v>
      </c>
      <c r="U1727" s="4" t="e">
        <f t="shared" si="461"/>
        <v>#NAME?</v>
      </c>
      <c r="V1727" s="2"/>
      <c r="X1727" s="2"/>
      <c r="AC1727" s="2"/>
      <c r="AD1727" s="2"/>
    </row>
    <row r="1728" spans="1:30">
      <c r="A1728" s="1" t="str">
        <f t="shared" si="448"/>
        <v>-gai- : [ɡɛ]</v>
      </c>
      <c r="B1728" s="1">
        <f t="shared" si="464"/>
        <v>0</v>
      </c>
      <c r="C1728" s="1">
        <f t="shared" si="464"/>
        <v>0</v>
      </c>
      <c r="D1728" s="1">
        <f t="shared" si="464"/>
        <v>0</v>
      </c>
      <c r="E1728" s="7">
        <v>2</v>
      </c>
      <c r="F1728" s="9" t="s">
        <v>1255</v>
      </c>
      <c r="G1728" s="3" t="e">
        <f t="shared" si="449"/>
        <v>#NAME?</v>
      </c>
      <c r="H1728" s="4" t="str">
        <f t="shared" si="450"/>
        <v>ɡɛ</v>
      </c>
      <c r="I1728" s="4" t="str">
        <f t="shared" si="451"/>
        <v>gai</v>
      </c>
      <c r="J1728" s="10">
        <f t="shared" si="452"/>
        <v>2</v>
      </c>
      <c r="K1728" s="1">
        <f t="shared" si="453"/>
        <v>3</v>
      </c>
      <c r="L1728" s="10">
        <f t="shared" si="454"/>
        <v>3</v>
      </c>
      <c r="M1728" s="1" t="str">
        <f t="shared" si="455"/>
        <v>-gai-</v>
      </c>
      <c r="N1728" s="1" t="str">
        <f t="shared" si="456"/>
        <v>[ɡɛ]</v>
      </c>
      <c r="O1728" s="3" t="e" cm="1">
        <f t="array" ref="O1728">SUM(_xlfn._xlws.FILTER($G$2:$G$2454,_xlfn.MAP($M$2:$M$2454,_xlfn.LAMBDA(_xlpm.x,_xlpm.x=$M1728))))</f>
        <v>#NAME?</v>
      </c>
      <c r="P1728" s="4" t="e">
        <f t="shared" si="457"/>
        <v>#NAME?</v>
      </c>
      <c r="Q1728" s="6" t="e" cm="1">
        <f t="array" ref="Q1728">SUM(_xlfn._xlws.FILTER($G$2:$G$2454,_xlfn.MAP($N$2:$N$2454,_xlfn.LAMBDA(_xlpm.x,_xlpm.x=$N1728))))</f>
        <v>#NAME?</v>
      </c>
      <c r="R1728" s="4" t="e">
        <f t="shared" si="458"/>
        <v>#NAME?</v>
      </c>
      <c r="S1728" s="4" t="e">
        <f t="shared" si="459"/>
        <v>#NAME?</v>
      </c>
      <c r="T1728" s="4" t="e">
        <f t="shared" si="460"/>
        <v>#NAME?</v>
      </c>
      <c r="U1728" s="4" t="e">
        <f t="shared" si="461"/>
        <v>#NAME?</v>
      </c>
      <c r="V1728" s="2"/>
      <c r="X1728" s="2"/>
      <c r="AC1728" s="2"/>
      <c r="AD1728" s="2"/>
    </row>
    <row r="1729" spans="1:30">
      <c r="A1729" s="1" t="str">
        <f t="shared" si="448"/>
        <v>-gge- : [ɡɛ]</v>
      </c>
      <c r="B1729" s="1">
        <f t="shared" si="464"/>
        <v>0</v>
      </c>
      <c r="C1729" s="1">
        <f t="shared" si="464"/>
        <v>0</v>
      </c>
      <c r="D1729" s="1">
        <f t="shared" si="464"/>
        <v>0</v>
      </c>
      <c r="E1729" s="7">
        <v>1</v>
      </c>
      <c r="F1729" s="9" t="s">
        <v>1609</v>
      </c>
      <c r="G1729" s="3" t="e">
        <f t="shared" si="449"/>
        <v>#NAME?</v>
      </c>
      <c r="H1729" s="4" t="str">
        <f t="shared" si="450"/>
        <v>ɡɛ</v>
      </c>
      <c r="I1729" s="4" t="str">
        <f t="shared" si="451"/>
        <v>gge</v>
      </c>
      <c r="J1729" s="10">
        <f t="shared" si="452"/>
        <v>2</v>
      </c>
      <c r="K1729" s="1">
        <f t="shared" si="453"/>
        <v>3</v>
      </c>
      <c r="L1729" s="10">
        <f t="shared" si="454"/>
        <v>3</v>
      </c>
      <c r="M1729" s="1" t="str">
        <f t="shared" si="455"/>
        <v>-gge-</v>
      </c>
      <c r="N1729" s="1" t="str">
        <f t="shared" si="456"/>
        <v>[ɡɛ]</v>
      </c>
      <c r="O1729" s="3" t="e" cm="1">
        <f t="array" ref="O1729">SUM(_xlfn._xlws.FILTER($G$2:$G$2454,_xlfn.MAP($M$2:$M$2454,_xlfn.LAMBDA(_xlpm.x,_xlpm.x=$M1729))))</f>
        <v>#NAME?</v>
      </c>
      <c r="P1729" s="4" t="e">
        <f t="shared" si="457"/>
        <v>#NAME?</v>
      </c>
      <c r="Q1729" s="6" t="e" cm="1">
        <f t="array" ref="Q1729">SUM(_xlfn._xlws.FILTER($G$2:$G$2454,_xlfn.MAP($N$2:$N$2454,_xlfn.LAMBDA(_xlpm.x,_xlpm.x=$N1729))))</f>
        <v>#NAME?</v>
      </c>
      <c r="R1729" s="4" t="e">
        <f t="shared" si="458"/>
        <v>#NAME?</v>
      </c>
      <c r="S1729" s="4" t="e">
        <f t="shared" si="459"/>
        <v>#NAME?</v>
      </c>
      <c r="T1729" s="4" t="e">
        <f t="shared" si="460"/>
        <v>#NAME?</v>
      </c>
      <c r="U1729" s="4" t="e">
        <f t="shared" si="461"/>
        <v>#NAME?</v>
      </c>
      <c r="V1729" s="2"/>
      <c r="X1729" s="2"/>
      <c r="AC1729" s="2"/>
      <c r="AD1729" s="2"/>
    </row>
    <row r="1730" spans="1:30">
      <c r="A1730" s="1" t="str">
        <f t="shared" ref="A1730:A1793" si="465">_xlfn.LET(_xlpm.sep," : ",CONCATENATE(M1730,_xlpm.sep,N1730))</f>
        <v>-rli- : [ɹlɪ]</v>
      </c>
      <c r="B1730" s="1">
        <f t="shared" si="464"/>
        <v>1</v>
      </c>
      <c r="C1730" s="1">
        <f t="shared" si="464"/>
        <v>0</v>
      </c>
      <c r="D1730" s="1">
        <f t="shared" si="464"/>
        <v>0</v>
      </c>
      <c r="E1730" s="7">
        <v>4</v>
      </c>
      <c r="F1730" s="9" t="s">
        <v>715</v>
      </c>
      <c r="G1730" s="3" t="e">
        <f t="shared" ref="G1730:G1793" si="466">E1730/freq.sum.r6e</f>
        <v>#NAME?</v>
      </c>
      <c r="H1730" s="4" t="str">
        <f t="shared" ref="H1730:H1793" si="467">_xlfn.LET(_xlpm.sep,":",_xlpm.w,$F1730,LEFT(_xlpm.w,FIND(_xlpm.sep,_xlpm.w)-1))</f>
        <v>ɹlɪ</v>
      </c>
      <c r="I1730" s="4" t="str">
        <f t="shared" ref="I1730:I1793" si="468">_xlfn.LET(_xlpm.sep,":",_xlpm.w,$F1730,RIGHT(_xlpm.w,LEN(_xlpm.w)-FIND(_xlpm.sep,_xlpm.w)))</f>
        <v>rli</v>
      </c>
      <c r="J1730" s="10">
        <f t="shared" ref="J1730:J1793" si="469">_xlfn.LET(_xlpm.w,H1730,LEN(_xlpm.w))</f>
        <v>3</v>
      </c>
      <c r="K1730" s="1">
        <f t="shared" ref="K1730:K1793" si="470">_xlfn.LET(_xlpm.w,I1730,LEN(_xlpm.w))</f>
        <v>3</v>
      </c>
      <c r="L1730" s="10">
        <f t="shared" ref="L1730:L1793" si="471">_xlfn.LET(_xlpm.a,J1730,_xlpm.b,K1730,MAX(_xlpm.a,_xlpm.b))</f>
        <v>3</v>
      </c>
      <c r="M1730" s="1" t="str">
        <f t="shared" ref="M1730:M1793" si="472">_xlfn.LET(_xlpm.sep,":",_xlpm.w,$F1730,_xlfn.CONCAT("-",RIGHT(_xlpm.w,LEN(_xlpm.w)-FIND(_xlpm.sep,_xlpm.w)),"-"))</f>
        <v>-rli-</v>
      </c>
      <c r="N1730" s="1" t="str">
        <f t="shared" ref="N1730:N1793" si="473">_xlfn.LET(_xlpm.sep,":",_xlpm.w,$F1730,_xlfn.CONCAT("[",LEFT(_xlpm.w,FIND(_xlpm.sep,_xlpm.w)-1),"]"))</f>
        <v>[ɹlɪ]</v>
      </c>
      <c r="O1730" s="3" t="e" cm="1">
        <f t="array" ref="O1730">SUM(_xlfn._xlws.FILTER($G$2:$G$2454,_xlfn.MAP($M$2:$M$2454,_xlfn.LAMBDA(_xlpm.x,_xlpm.x=$M1730))))</f>
        <v>#NAME?</v>
      </c>
      <c r="P1730" s="4" t="e">
        <f t="shared" ref="P1730:P1793" si="474">$G1730/O1730</f>
        <v>#NAME?</v>
      </c>
      <c r="Q1730" s="6" t="e" cm="1">
        <f t="array" ref="Q1730">SUM(_xlfn._xlws.FILTER($G$2:$G$2454,_xlfn.MAP($N$2:$N$2454,_xlfn.LAMBDA(_xlpm.x,_xlpm.x=$N1730))))</f>
        <v>#NAME?</v>
      </c>
      <c r="R1730" s="4" t="e">
        <f t="shared" ref="R1730:R1793" si="475">$G1730/Q1730</f>
        <v>#NAME?</v>
      </c>
      <c r="S1730" s="4" t="e">
        <f t="shared" ref="S1730:S1793" si="476">_xlfn.LET(_xlpm.freq,E1730,_xlpm.size,L1730+1,_xlpm.F,T1730,LOG(1+_xlpm.freq)*LOG(1+_xlpm.size)*_xlpm.F)</f>
        <v>#NAME?</v>
      </c>
      <c r="T1730" s="4" t="e">
        <f t="shared" ref="T1730:T1793" si="477">_xlfn.LET(_xlpm.a,R1730,_xlpm.b,P1730,2*_xlpm.a*_xlpm.b/(_xlpm.a+_xlpm.b))</f>
        <v>#NAME?</v>
      </c>
      <c r="U1730" s="4" t="e">
        <f t="shared" ref="U1730:U1793" si="478">_xlfn.LET(_xlpm.p,P1730,_xlpm.q,R1730,LOG(_xlpm.p/_xlpm.q))</f>
        <v>#NAME?</v>
      </c>
      <c r="V1730" s="2"/>
      <c r="X1730" s="2"/>
      <c r="AC1730" s="2"/>
      <c r="AD1730" s="2"/>
    </row>
    <row r="1731" spans="1:30">
      <c r="A1731" s="1" t="str">
        <f t="shared" si="465"/>
        <v>-roo- : [ɹu]</v>
      </c>
      <c r="B1731" s="1">
        <f t="shared" si="464"/>
        <v>1</v>
      </c>
      <c r="C1731" s="1">
        <f t="shared" si="464"/>
        <v>0</v>
      </c>
      <c r="D1731" s="1">
        <f t="shared" si="464"/>
        <v>0</v>
      </c>
      <c r="E1731" s="7">
        <v>4</v>
      </c>
      <c r="F1731" s="9" t="s">
        <v>651</v>
      </c>
      <c r="G1731" s="3" t="e">
        <f t="shared" si="466"/>
        <v>#NAME?</v>
      </c>
      <c r="H1731" s="1" t="str">
        <f t="shared" si="467"/>
        <v>ɹu</v>
      </c>
      <c r="I1731" s="1" t="str">
        <f t="shared" si="468"/>
        <v>roo</v>
      </c>
      <c r="J1731" s="10">
        <f t="shared" si="469"/>
        <v>2</v>
      </c>
      <c r="K1731" s="1">
        <f t="shared" si="470"/>
        <v>3</v>
      </c>
      <c r="L1731" s="10">
        <f t="shared" si="471"/>
        <v>3</v>
      </c>
      <c r="M1731" s="1" t="str">
        <f t="shared" si="472"/>
        <v>-roo-</v>
      </c>
      <c r="N1731" s="1" t="str">
        <f t="shared" si="473"/>
        <v>[ɹu]</v>
      </c>
      <c r="O1731" s="3" t="e" cm="1">
        <f t="array" ref="O1731">SUM(_xlfn._xlws.FILTER($G$2:$G$2454,_xlfn.MAP($M$2:$M$2454,_xlfn.LAMBDA(_xlpm.x,_xlpm.x=$M1731))))</f>
        <v>#NAME?</v>
      </c>
      <c r="P1731" s="4" t="e">
        <f t="shared" si="474"/>
        <v>#NAME?</v>
      </c>
      <c r="Q1731" s="6" t="e" cm="1">
        <f t="array" ref="Q1731">SUM(_xlfn._xlws.FILTER($G$2:$G$2454,_xlfn.MAP($N$2:$N$2454,_xlfn.LAMBDA(_xlpm.x,_xlpm.x=$N1731))))</f>
        <v>#NAME?</v>
      </c>
      <c r="R1731" s="4" t="e">
        <f t="shared" si="475"/>
        <v>#NAME?</v>
      </c>
      <c r="S1731" s="4" t="e">
        <f t="shared" si="476"/>
        <v>#NAME?</v>
      </c>
      <c r="T1731" s="4" t="e">
        <f t="shared" si="477"/>
        <v>#NAME?</v>
      </c>
      <c r="U1731" s="4" t="e">
        <f t="shared" si="478"/>
        <v>#NAME?</v>
      </c>
      <c r="V1731" s="2"/>
      <c r="X1731" s="2"/>
      <c r="AC1731" s="2"/>
      <c r="AD1731" s="2"/>
    </row>
    <row r="1732" spans="1:30">
      <c r="A1732" s="1" t="str">
        <f t="shared" si="465"/>
        <v>-rte- : [ɹtə]</v>
      </c>
      <c r="B1732" s="1">
        <f t="shared" si="464"/>
        <v>1</v>
      </c>
      <c r="C1732" s="1">
        <f t="shared" si="464"/>
        <v>0</v>
      </c>
      <c r="D1732" s="1">
        <f t="shared" si="464"/>
        <v>0</v>
      </c>
      <c r="E1732" s="7">
        <v>8</v>
      </c>
      <c r="F1732" s="9" t="s">
        <v>545</v>
      </c>
      <c r="G1732" s="3" t="e">
        <f t="shared" si="466"/>
        <v>#NAME?</v>
      </c>
      <c r="H1732" s="4" t="str">
        <f t="shared" si="467"/>
        <v>ɹtə</v>
      </c>
      <c r="I1732" s="4" t="str">
        <f t="shared" si="468"/>
        <v>rte</v>
      </c>
      <c r="J1732" s="10">
        <f t="shared" si="469"/>
        <v>3</v>
      </c>
      <c r="K1732" s="1">
        <f t="shared" si="470"/>
        <v>3</v>
      </c>
      <c r="L1732" s="10">
        <f t="shared" si="471"/>
        <v>3</v>
      </c>
      <c r="M1732" s="1" t="str">
        <f t="shared" si="472"/>
        <v>-rte-</v>
      </c>
      <c r="N1732" s="1" t="str">
        <f t="shared" si="473"/>
        <v>[ɹtə]</v>
      </c>
      <c r="O1732" s="3" t="e" cm="1">
        <f t="array" ref="O1732">SUM(_xlfn._xlws.FILTER($G$2:$G$2454,_xlfn.MAP($M$2:$M$2454,_xlfn.LAMBDA(_xlpm.x,_xlpm.x=$M1732))))</f>
        <v>#NAME?</v>
      </c>
      <c r="P1732" s="4" t="e">
        <f t="shared" si="474"/>
        <v>#NAME?</v>
      </c>
      <c r="Q1732" s="6" t="e" cm="1">
        <f t="array" ref="Q1732">SUM(_xlfn._xlws.FILTER($G$2:$G$2454,_xlfn.MAP($N$2:$N$2454,_xlfn.LAMBDA(_xlpm.x,_xlpm.x=$N1732))))</f>
        <v>#NAME?</v>
      </c>
      <c r="R1732" s="4" t="e">
        <f t="shared" si="475"/>
        <v>#NAME?</v>
      </c>
      <c r="S1732" s="4" t="e">
        <f t="shared" si="476"/>
        <v>#NAME?</v>
      </c>
      <c r="T1732" s="4" t="e">
        <f t="shared" si="477"/>
        <v>#NAME?</v>
      </c>
      <c r="U1732" s="4" t="e">
        <f t="shared" si="478"/>
        <v>#NAME?</v>
      </c>
      <c r="V1732" s="2"/>
      <c r="X1732" s="2"/>
      <c r="AC1732" s="2"/>
      <c r="AD1732" s="2"/>
    </row>
    <row r="1733" spans="1:30">
      <c r="A1733" s="1" t="str">
        <f t="shared" si="465"/>
        <v>-ffe- : [fə]</v>
      </c>
      <c r="B1733" s="1">
        <f t="shared" si="464"/>
        <v>0</v>
      </c>
      <c r="C1733" s="1">
        <f t="shared" si="464"/>
        <v>0</v>
      </c>
      <c r="D1733" s="1">
        <f t="shared" si="464"/>
        <v>0</v>
      </c>
      <c r="E1733" s="7">
        <v>6</v>
      </c>
      <c r="F1733" s="9" t="s">
        <v>1086</v>
      </c>
      <c r="G1733" s="3" t="e">
        <f t="shared" si="466"/>
        <v>#NAME?</v>
      </c>
      <c r="H1733" s="4" t="str">
        <f t="shared" si="467"/>
        <v>fə</v>
      </c>
      <c r="I1733" s="4" t="str">
        <f t="shared" si="468"/>
        <v>ffe</v>
      </c>
      <c r="J1733" s="10">
        <f t="shared" si="469"/>
        <v>2</v>
      </c>
      <c r="K1733" s="1">
        <f t="shared" si="470"/>
        <v>3</v>
      </c>
      <c r="L1733" s="10">
        <f t="shared" si="471"/>
        <v>3</v>
      </c>
      <c r="M1733" s="1" t="str">
        <f t="shared" si="472"/>
        <v>-ffe-</v>
      </c>
      <c r="N1733" s="1" t="str">
        <f t="shared" si="473"/>
        <v>[fə]</v>
      </c>
      <c r="O1733" s="3" t="e" cm="1">
        <f t="array" ref="O1733">SUM(_xlfn._xlws.FILTER($G$2:$G$2454,_xlfn.MAP($M$2:$M$2454,_xlfn.LAMBDA(_xlpm.x,_xlpm.x=$M1733))))</f>
        <v>#NAME?</v>
      </c>
      <c r="P1733" s="4" t="e">
        <f t="shared" si="474"/>
        <v>#NAME?</v>
      </c>
      <c r="Q1733" s="6" t="e" cm="1">
        <f t="array" ref="Q1733">SUM(_xlfn._xlws.FILTER($G$2:$G$2454,_xlfn.MAP($N$2:$N$2454,_xlfn.LAMBDA(_xlpm.x,_xlpm.x=$N1733))))</f>
        <v>#NAME?</v>
      </c>
      <c r="R1733" s="4" t="e">
        <f t="shared" si="475"/>
        <v>#NAME?</v>
      </c>
      <c r="S1733" s="4" t="e">
        <f t="shared" si="476"/>
        <v>#NAME?</v>
      </c>
      <c r="T1733" s="4" t="e">
        <f t="shared" si="477"/>
        <v>#NAME?</v>
      </c>
      <c r="U1733" s="4" t="e">
        <f t="shared" si="478"/>
        <v>#NAME?</v>
      </c>
      <c r="V1733" s="2"/>
      <c r="X1733" s="2"/>
      <c r="AC1733" s="2"/>
      <c r="AD1733" s="2"/>
    </row>
    <row r="1734" spans="1:30">
      <c r="A1734" s="1" t="str">
        <f t="shared" si="465"/>
        <v>-o- : [ə]</v>
      </c>
      <c r="B1734" s="1">
        <f t="shared" si="464"/>
        <v>0</v>
      </c>
      <c r="C1734" s="1">
        <f t="shared" si="464"/>
        <v>0</v>
      </c>
      <c r="D1734" s="1">
        <f t="shared" si="464"/>
        <v>0</v>
      </c>
      <c r="E1734" s="7">
        <v>35</v>
      </c>
      <c r="F1734" s="9" t="s">
        <v>1223</v>
      </c>
      <c r="G1734" s="3" t="e">
        <f t="shared" si="466"/>
        <v>#NAME?</v>
      </c>
      <c r="H1734" s="1" t="str">
        <f t="shared" si="467"/>
        <v>ə</v>
      </c>
      <c r="I1734" s="1" t="str">
        <f t="shared" si="468"/>
        <v>o</v>
      </c>
      <c r="J1734" s="10">
        <f t="shared" si="469"/>
        <v>1</v>
      </c>
      <c r="K1734" s="1">
        <f t="shared" si="470"/>
        <v>1</v>
      </c>
      <c r="L1734" s="10">
        <f t="shared" si="471"/>
        <v>1</v>
      </c>
      <c r="M1734" s="1" t="str">
        <f t="shared" si="472"/>
        <v>-o-</v>
      </c>
      <c r="N1734" s="1" t="str">
        <f t="shared" si="473"/>
        <v>[ə]</v>
      </c>
      <c r="O1734" s="3" t="e" cm="1">
        <f t="array" ref="O1734">SUM(_xlfn._xlws.FILTER($G$2:$G$2454,_xlfn.MAP($M$2:$M$2454,_xlfn.LAMBDA(_xlpm.x,_xlpm.x=$M1734))))</f>
        <v>#NAME?</v>
      </c>
      <c r="P1734" s="4" t="e">
        <f t="shared" si="474"/>
        <v>#NAME?</v>
      </c>
      <c r="Q1734" s="6" t="e" cm="1">
        <f t="array" ref="Q1734">SUM(_xlfn._xlws.FILTER($G$2:$G$2454,_xlfn.MAP($N$2:$N$2454,_xlfn.LAMBDA(_xlpm.x,_xlpm.x=$N1734))))</f>
        <v>#NAME?</v>
      </c>
      <c r="R1734" s="4" t="e">
        <f t="shared" si="475"/>
        <v>#NAME?</v>
      </c>
      <c r="S1734" s="4" t="e">
        <f t="shared" si="476"/>
        <v>#NAME?</v>
      </c>
      <c r="T1734" s="4" t="e">
        <f t="shared" si="477"/>
        <v>#NAME?</v>
      </c>
      <c r="U1734" s="4" t="e">
        <f t="shared" si="478"/>
        <v>#NAME?</v>
      </c>
      <c r="V1734" s="2"/>
      <c r="X1734" s="2"/>
      <c r="AC1734" s="2"/>
      <c r="AD1734" s="2"/>
    </row>
    <row r="1735" spans="1:30">
      <c r="A1735" s="1" t="str">
        <f t="shared" si="465"/>
        <v>-fee- : [fi]</v>
      </c>
      <c r="B1735" s="1">
        <f t="shared" si="464"/>
        <v>0</v>
      </c>
      <c r="C1735" s="1">
        <f t="shared" si="464"/>
        <v>0</v>
      </c>
      <c r="D1735" s="1">
        <f t="shared" si="464"/>
        <v>0</v>
      </c>
      <c r="E1735" s="7">
        <v>5</v>
      </c>
      <c r="F1735" s="9" t="s">
        <v>51</v>
      </c>
      <c r="G1735" s="3" t="e">
        <f t="shared" si="466"/>
        <v>#NAME?</v>
      </c>
      <c r="H1735" s="4" t="str">
        <f t="shared" si="467"/>
        <v>fi</v>
      </c>
      <c r="I1735" s="4" t="str">
        <f t="shared" si="468"/>
        <v>fee</v>
      </c>
      <c r="J1735" s="10">
        <f t="shared" si="469"/>
        <v>2</v>
      </c>
      <c r="K1735" s="1">
        <f t="shared" si="470"/>
        <v>3</v>
      </c>
      <c r="L1735" s="10">
        <f t="shared" si="471"/>
        <v>3</v>
      </c>
      <c r="M1735" s="1" t="str">
        <f t="shared" si="472"/>
        <v>-fee-</v>
      </c>
      <c r="N1735" s="1" t="str">
        <f t="shared" si="473"/>
        <v>[fi]</v>
      </c>
      <c r="O1735" s="3" t="e" cm="1">
        <f t="array" ref="O1735">SUM(_xlfn._xlws.FILTER($G$2:$G$2454,_xlfn.MAP($M$2:$M$2454,_xlfn.LAMBDA(_xlpm.x,_xlpm.x=$M1735))))</f>
        <v>#NAME?</v>
      </c>
      <c r="P1735" s="4" t="e">
        <f t="shared" si="474"/>
        <v>#NAME?</v>
      </c>
      <c r="Q1735" s="6" t="e" cm="1">
        <f t="array" ref="Q1735">SUM(_xlfn._xlws.FILTER($G$2:$G$2454,_xlfn.MAP($N$2:$N$2454,_xlfn.LAMBDA(_xlpm.x,_xlpm.x=$N1735))))</f>
        <v>#NAME?</v>
      </c>
      <c r="R1735" s="4" t="e">
        <f t="shared" si="475"/>
        <v>#NAME?</v>
      </c>
      <c r="S1735" s="4" t="e">
        <f t="shared" si="476"/>
        <v>#NAME?</v>
      </c>
      <c r="T1735" s="4" t="e">
        <f t="shared" si="477"/>
        <v>#NAME?</v>
      </c>
      <c r="U1735" s="4" t="e">
        <f t="shared" si="478"/>
        <v>#NAME?</v>
      </c>
      <c r="V1735" s="2"/>
      <c r="X1735" s="2"/>
      <c r="AC1735" s="2"/>
      <c r="AD1735" s="2"/>
    </row>
    <row r="1736" spans="1:30">
      <c r="A1736" s="1" t="str">
        <f t="shared" si="465"/>
        <v>-know- : [noʊ]</v>
      </c>
      <c r="B1736" s="1">
        <f t="shared" si="464"/>
        <v>0</v>
      </c>
      <c r="C1736" s="1">
        <f t="shared" si="464"/>
        <v>0</v>
      </c>
      <c r="D1736" s="1">
        <f t="shared" si="464"/>
        <v>1</v>
      </c>
      <c r="E1736" s="7">
        <v>4</v>
      </c>
      <c r="F1736" s="9" t="s">
        <v>973</v>
      </c>
      <c r="G1736" s="3" t="e">
        <f t="shared" si="466"/>
        <v>#NAME?</v>
      </c>
      <c r="H1736" s="4" t="str">
        <f t="shared" si="467"/>
        <v>noʊ</v>
      </c>
      <c r="I1736" s="4" t="str">
        <f t="shared" si="468"/>
        <v>know</v>
      </c>
      <c r="J1736" s="10">
        <f t="shared" si="469"/>
        <v>3</v>
      </c>
      <c r="K1736" s="1">
        <f t="shared" si="470"/>
        <v>4</v>
      </c>
      <c r="L1736" s="10">
        <f t="shared" si="471"/>
        <v>4</v>
      </c>
      <c r="M1736" s="1" t="str">
        <f t="shared" si="472"/>
        <v>-know-</v>
      </c>
      <c r="N1736" s="1" t="str">
        <f t="shared" si="473"/>
        <v>[noʊ]</v>
      </c>
      <c r="O1736" s="3" t="e" cm="1">
        <f t="array" ref="O1736">SUM(_xlfn._xlws.FILTER($G$2:$G$2454,_xlfn.MAP($M$2:$M$2454,_xlfn.LAMBDA(_xlpm.x,_xlpm.x=$M1736))))</f>
        <v>#NAME?</v>
      </c>
      <c r="P1736" s="4" t="e">
        <f t="shared" si="474"/>
        <v>#NAME?</v>
      </c>
      <c r="Q1736" s="6" t="e" cm="1">
        <f t="array" ref="Q1736">SUM(_xlfn._xlws.FILTER($G$2:$G$2454,_xlfn.MAP($N$2:$N$2454,_xlfn.LAMBDA(_xlpm.x,_xlpm.x=$N1736))))</f>
        <v>#NAME?</v>
      </c>
      <c r="R1736" s="4" t="e">
        <f t="shared" si="475"/>
        <v>#NAME?</v>
      </c>
      <c r="S1736" s="4" t="e">
        <f t="shared" si="476"/>
        <v>#NAME?</v>
      </c>
      <c r="T1736" s="4" t="e">
        <f t="shared" si="477"/>
        <v>#NAME?</v>
      </c>
      <c r="U1736" s="4" t="e">
        <f t="shared" si="478"/>
        <v>#NAME?</v>
      </c>
      <c r="V1736" s="2"/>
      <c r="X1736" s="2"/>
      <c r="AC1736" s="2"/>
      <c r="AD1736" s="2"/>
    </row>
    <row r="1737" spans="1:30">
      <c r="A1737" s="1" t="str">
        <f t="shared" si="465"/>
        <v>-ntio- : [nʃə]</v>
      </c>
      <c r="B1737" s="1">
        <f t="shared" si="464"/>
        <v>0</v>
      </c>
      <c r="C1737" s="1">
        <f t="shared" si="464"/>
        <v>0</v>
      </c>
      <c r="D1737" s="1">
        <f t="shared" si="464"/>
        <v>1</v>
      </c>
      <c r="E1737" s="7">
        <v>4</v>
      </c>
      <c r="F1737" s="9" t="s">
        <v>794</v>
      </c>
      <c r="G1737" s="3" t="e">
        <f t="shared" si="466"/>
        <v>#NAME?</v>
      </c>
      <c r="H1737" s="4" t="str">
        <f t="shared" si="467"/>
        <v>nʃə</v>
      </c>
      <c r="I1737" s="4" t="str">
        <f t="shared" si="468"/>
        <v>ntio</v>
      </c>
      <c r="J1737" s="10">
        <f t="shared" si="469"/>
        <v>3</v>
      </c>
      <c r="K1737" s="1">
        <f t="shared" si="470"/>
        <v>4</v>
      </c>
      <c r="L1737" s="10">
        <f t="shared" si="471"/>
        <v>4</v>
      </c>
      <c r="M1737" s="1" t="str">
        <f t="shared" si="472"/>
        <v>-ntio-</v>
      </c>
      <c r="N1737" s="1" t="str">
        <f t="shared" si="473"/>
        <v>[nʃə]</v>
      </c>
      <c r="O1737" s="3" t="e" cm="1">
        <f t="array" ref="O1737">SUM(_xlfn._xlws.FILTER($G$2:$G$2454,_xlfn.MAP($M$2:$M$2454,_xlfn.LAMBDA(_xlpm.x,_xlpm.x=$M1737))))</f>
        <v>#NAME?</v>
      </c>
      <c r="P1737" s="4" t="e">
        <f t="shared" si="474"/>
        <v>#NAME?</v>
      </c>
      <c r="Q1737" s="6" t="e" cm="1">
        <f t="array" ref="Q1737">SUM(_xlfn._xlws.FILTER($G$2:$G$2454,_xlfn.MAP($N$2:$N$2454,_xlfn.LAMBDA(_xlpm.x,_xlpm.x=$N1737))))</f>
        <v>#NAME?</v>
      </c>
      <c r="R1737" s="4" t="e">
        <f t="shared" si="475"/>
        <v>#NAME?</v>
      </c>
      <c r="S1737" s="4" t="e">
        <f t="shared" si="476"/>
        <v>#NAME?</v>
      </c>
      <c r="T1737" s="4" t="e">
        <f t="shared" si="477"/>
        <v>#NAME?</v>
      </c>
      <c r="U1737" s="4" t="e">
        <f t="shared" si="478"/>
        <v>#NAME?</v>
      </c>
      <c r="V1737" s="2"/>
      <c r="X1737" s="2"/>
      <c r="AC1737" s="2"/>
      <c r="AD1737" s="2"/>
    </row>
    <row r="1738" spans="1:30">
      <c r="A1738" s="1" t="str">
        <f t="shared" si="465"/>
        <v>-ssa- : [sæ]</v>
      </c>
      <c r="B1738" s="1">
        <f t="shared" si="464"/>
        <v>0</v>
      </c>
      <c r="C1738" s="1">
        <f t="shared" si="464"/>
        <v>0</v>
      </c>
      <c r="D1738" s="1">
        <f t="shared" si="464"/>
        <v>0</v>
      </c>
      <c r="E1738" s="7">
        <v>2</v>
      </c>
      <c r="F1738" s="9" t="s">
        <v>283</v>
      </c>
      <c r="G1738" s="3" t="e">
        <f t="shared" si="466"/>
        <v>#NAME?</v>
      </c>
      <c r="H1738" s="4" t="str">
        <f t="shared" si="467"/>
        <v>sæ</v>
      </c>
      <c r="I1738" s="4" t="str">
        <f t="shared" si="468"/>
        <v>ssa</v>
      </c>
      <c r="J1738" s="10">
        <f t="shared" si="469"/>
        <v>2</v>
      </c>
      <c r="K1738" s="1">
        <f t="shared" si="470"/>
        <v>3</v>
      </c>
      <c r="L1738" s="10">
        <f t="shared" si="471"/>
        <v>3</v>
      </c>
      <c r="M1738" s="1" t="str">
        <f t="shared" si="472"/>
        <v>-ssa-</v>
      </c>
      <c r="N1738" s="1" t="str">
        <f t="shared" si="473"/>
        <v>[sæ]</v>
      </c>
      <c r="O1738" s="3" t="e" cm="1">
        <f t="array" ref="O1738">SUM(_xlfn._xlws.FILTER($G$2:$G$2454,_xlfn.MAP($M$2:$M$2454,_xlfn.LAMBDA(_xlpm.x,_xlpm.x=$M1738))))</f>
        <v>#NAME?</v>
      </c>
      <c r="P1738" s="4" t="e">
        <f t="shared" si="474"/>
        <v>#NAME?</v>
      </c>
      <c r="Q1738" s="6" t="e" cm="1">
        <f t="array" ref="Q1738">SUM(_xlfn._xlws.FILTER($G$2:$G$2454,_xlfn.MAP($N$2:$N$2454,_xlfn.LAMBDA(_xlpm.x,_xlpm.x=$N1738))))</f>
        <v>#NAME?</v>
      </c>
      <c r="R1738" s="4" t="e">
        <f t="shared" si="475"/>
        <v>#NAME?</v>
      </c>
      <c r="S1738" s="4" t="e">
        <f t="shared" si="476"/>
        <v>#NAME?</v>
      </c>
      <c r="T1738" s="4" t="e">
        <f t="shared" si="477"/>
        <v>#NAME?</v>
      </c>
      <c r="U1738" s="4" t="e">
        <f t="shared" si="478"/>
        <v>#NAME?</v>
      </c>
      <c r="V1738" s="2"/>
      <c r="X1738" s="2"/>
      <c r="AC1738" s="2"/>
      <c r="AD1738" s="2"/>
    </row>
    <row r="1739" spans="1:30">
      <c r="A1739" s="1" t="str">
        <f t="shared" si="465"/>
        <v>-hou- : [aʊ]</v>
      </c>
      <c r="B1739" s="1">
        <f t="shared" si="464"/>
        <v>0</v>
      </c>
      <c r="C1739" s="1">
        <f t="shared" si="464"/>
        <v>0</v>
      </c>
      <c r="D1739" s="1">
        <f t="shared" si="464"/>
        <v>0</v>
      </c>
      <c r="E1739" s="7">
        <v>3</v>
      </c>
      <c r="F1739" s="9" t="s">
        <v>991</v>
      </c>
      <c r="G1739" s="3" t="e">
        <f t="shared" si="466"/>
        <v>#NAME?</v>
      </c>
      <c r="H1739" s="4" t="str">
        <f t="shared" si="467"/>
        <v>aʊ</v>
      </c>
      <c r="I1739" s="4" t="str">
        <f t="shared" si="468"/>
        <v>hou</v>
      </c>
      <c r="J1739" s="10">
        <f t="shared" si="469"/>
        <v>2</v>
      </c>
      <c r="K1739" s="1">
        <f t="shared" si="470"/>
        <v>3</v>
      </c>
      <c r="L1739" s="10">
        <f t="shared" si="471"/>
        <v>3</v>
      </c>
      <c r="M1739" s="1" t="str">
        <f t="shared" si="472"/>
        <v>-hou-</v>
      </c>
      <c r="N1739" s="1" t="str">
        <f t="shared" si="473"/>
        <v>[aʊ]</v>
      </c>
      <c r="O1739" s="3" t="e" cm="1">
        <f t="array" ref="O1739">SUM(_xlfn._xlws.FILTER($G$2:$G$2454,_xlfn.MAP($M$2:$M$2454,_xlfn.LAMBDA(_xlpm.x,_xlpm.x=$M1739))))</f>
        <v>#NAME?</v>
      </c>
      <c r="P1739" s="4" t="e">
        <f t="shared" si="474"/>
        <v>#NAME?</v>
      </c>
      <c r="Q1739" s="6" t="e" cm="1">
        <f t="array" ref="Q1739">SUM(_xlfn._xlws.FILTER($G$2:$G$2454,_xlfn.MAP($N$2:$N$2454,_xlfn.LAMBDA(_xlpm.x,_xlpm.x=$N1739))))</f>
        <v>#NAME?</v>
      </c>
      <c r="R1739" s="4" t="e">
        <f t="shared" si="475"/>
        <v>#NAME?</v>
      </c>
      <c r="S1739" s="4" t="e">
        <f t="shared" si="476"/>
        <v>#NAME?</v>
      </c>
      <c r="T1739" s="4" t="e">
        <f t="shared" si="477"/>
        <v>#NAME?</v>
      </c>
      <c r="U1739" s="4" t="e">
        <f t="shared" si="478"/>
        <v>#NAME?</v>
      </c>
      <c r="V1739" s="2"/>
      <c r="X1739" s="2"/>
      <c r="AC1739" s="2"/>
      <c r="AD1739" s="2"/>
    </row>
    <row r="1740" spans="1:30">
      <c r="A1740" s="1" t="str">
        <f t="shared" si="465"/>
        <v>-rmi- : [ɹmə]</v>
      </c>
      <c r="B1740" s="1">
        <f t="shared" si="464"/>
        <v>1</v>
      </c>
      <c r="C1740" s="1">
        <f t="shared" si="464"/>
        <v>0</v>
      </c>
      <c r="D1740" s="1">
        <f t="shared" si="464"/>
        <v>0</v>
      </c>
      <c r="E1740" s="7">
        <v>4</v>
      </c>
      <c r="F1740" s="9" t="s">
        <v>1078</v>
      </c>
      <c r="G1740" s="3" t="e">
        <f t="shared" si="466"/>
        <v>#NAME?</v>
      </c>
      <c r="H1740" s="4" t="str">
        <f t="shared" si="467"/>
        <v>ɹmə</v>
      </c>
      <c r="I1740" s="4" t="str">
        <f t="shared" si="468"/>
        <v>rmi</v>
      </c>
      <c r="J1740" s="10">
        <f t="shared" si="469"/>
        <v>3</v>
      </c>
      <c r="K1740" s="1">
        <f t="shared" si="470"/>
        <v>3</v>
      </c>
      <c r="L1740" s="10">
        <f t="shared" si="471"/>
        <v>3</v>
      </c>
      <c r="M1740" s="1" t="str">
        <f t="shared" si="472"/>
        <v>-rmi-</v>
      </c>
      <c r="N1740" s="1" t="str">
        <f t="shared" si="473"/>
        <v>[ɹmə]</v>
      </c>
      <c r="O1740" s="3" t="e" cm="1">
        <f t="array" ref="O1740">SUM(_xlfn._xlws.FILTER($G$2:$G$2454,_xlfn.MAP($M$2:$M$2454,_xlfn.LAMBDA(_xlpm.x,_xlpm.x=$M1740))))</f>
        <v>#NAME?</v>
      </c>
      <c r="P1740" s="4" t="e">
        <f t="shared" si="474"/>
        <v>#NAME?</v>
      </c>
      <c r="Q1740" s="6" t="e" cm="1">
        <f t="array" ref="Q1740">SUM(_xlfn._xlws.FILTER($G$2:$G$2454,_xlfn.MAP($N$2:$N$2454,_xlfn.LAMBDA(_xlpm.x,_xlpm.x=$N1740))))</f>
        <v>#NAME?</v>
      </c>
      <c r="R1740" s="4" t="e">
        <f t="shared" si="475"/>
        <v>#NAME?</v>
      </c>
      <c r="S1740" s="4" t="e">
        <f t="shared" si="476"/>
        <v>#NAME?</v>
      </c>
      <c r="T1740" s="4" t="e">
        <f t="shared" si="477"/>
        <v>#NAME?</v>
      </c>
      <c r="U1740" s="4" t="e">
        <f t="shared" si="478"/>
        <v>#NAME?</v>
      </c>
      <c r="V1740" s="2"/>
      <c r="X1740" s="2"/>
      <c r="AC1740" s="2"/>
      <c r="AD1740" s="2"/>
    </row>
    <row r="1741" spans="1:30">
      <c r="A1741" s="1" t="str">
        <f t="shared" si="465"/>
        <v>-cu- : [kə]</v>
      </c>
      <c r="B1741" s="1">
        <f t="shared" si="464"/>
        <v>0</v>
      </c>
      <c r="C1741" s="1">
        <f t="shared" si="464"/>
        <v>0</v>
      </c>
      <c r="D1741" s="1">
        <f t="shared" si="464"/>
        <v>0</v>
      </c>
      <c r="E1741" s="7">
        <v>6</v>
      </c>
      <c r="F1741" s="9" t="s">
        <v>1599</v>
      </c>
      <c r="G1741" s="3" t="e">
        <f t="shared" si="466"/>
        <v>#NAME?</v>
      </c>
      <c r="H1741" s="4" t="str">
        <f t="shared" si="467"/>
        <v>kə</v>
      </c>
      <c r="I1741" s="4" t="str">
        <f t="shared" si="468"/>
        <v>cu</v>
      </c>
      <c r="J1741" s="10">
        <f t="shared" si="469"/>
        <v>2</v>
      </c>
      <c r="K1741" s="1">
        <f t="shared" si="470"/>
        <v>2</v>
      </c>
      <c r="L1741" s="10">
        <f t="shared" si="471"/>
        <v>2</v>
      </c>
      <c r="M1741" s="1" t="str">
        <f t="shared" si="472"/>
        <v>-cu-</v>
      </c>
      <c r="N1741" s="1" t="str">
        <f t="shared" si="473"/>
        <v>[kə]</v>
      </c>
      <c r="O1741" s="3" t="e" cm="1">
        <f t="array" ref="O1741">SUM(_xlfn._xlws.FILTER($G$2:$G$2454,_xlfn.MAP($M$2:$M$2454,_xlfn.LAMBDA(_xlpm.x,_xlpm.x=$M1741))))</f>
        <v>#NAME?</v>
      </c>
      <c r="P1741" s="4" t="e">
        <f t="shared" si="474"/>
        <v>#NAME?</v>
      </c>
      <c r="Q1741" s="6" t="e" cm="1">
        <f t="array" ref="Q1741">SUM(_xlfn._xlws.FILTER($G$2:$G$2454,_xlfn.MAP($N$2:$N$2454,_xlfn.LAMBDA(_xlpm.x,_xlpm.x=$N1741))))</f>
        <v>#NAME?</v>
      </c>
      <c r="R1741" s="4" t="e">
        <f t="shared" si="475"/>
        <v>#NAME?</v>
      </c>
      <c r="S1741" s="4" t="e">
        <f t="shared" si="476"/>
        <v>#NAME?</v>
      </c>
      <c r="T1741" s="4" t="e">
        <f t="shared" si="477"/>
        <v>#NAME?</v>
      </c>
      <c r="U1741" s="4" t="e">
        <f t="shared" si="478"/>
        <v>#NAME?</v>
      </c>
      <c r="V1741" s="2"/>
      <c r="X1741" s="2"/>
      <c r="AC1741" s="2"/>
      <c r="AD1741" s="2"/>
    </row>
    <row r="1742" spans="1:30">
      <c r="A1742" s="1" t="str">
        <f t="shared" si="465"/>
        <v>-gu- : [ɡə]</v>
      </c>
      <c r="B1742" s="1">
        <f t="shared" ref="B1742:D1761" si="479">_xlfn.LET(_xlpm.d,$F1742,_xlpm.k,_xlfn.CONCAT(LEFT(TRIM(B$1),1),"*"),COUNTIF(_xlpm.d,_xlpm.k))</f>
        <v>0</v>
      </c>
      <c r="C1742" s="1">
        <f t="shared" si="479"/>
        <v>0</v>
      </c>
      <c r="D1742" s="1">
        <f t="shared" si="479"/>
        <v>0</v>
      </c>
      <c r="E1742" s="7">
        <v>1</v>
      </c>
      <c r="F1742" s="9" t="s">
        <v>1764</v>
      </c>
      <c r="G1742" s="3" t="e">
        <f t="shared" si="466"/>
        <v>#NAME?</v>
      </c>
      <c r="H1742" s="4" t="str">
        <f t="shared" si="467"/>
        <v>ɡə</v>
      </c>
      <c r="I1742" s="4" t="str">
        <f t="shared" si="468"/>
        <v>gu</v>
      </c>
      <c r="J1742" s="10">
        <f t="shared" si="469"/>
        <v>2</v>
      </c>
      <c r="K1742" s="1">
        <f t="shared" si="470"/>
        <v>2</v>
      </c>
      <c r="L1742" s="10">
        <f t="shared" si="471"/>
        <v>2</v>
      </c>
      <c r="M1742" s="1" t="str">
        <f t="shared" si="472"/>
        <v>-gu-</v>
      </c>
      <c r="N1742" s="1" t="str">
        <f t="shared" si="473"/>
        <v>[ɡə]</v>
      </c>
      <c r="O1742" s="3" t="e" cm="1">
        <f t="array" ref="O1742">SUM(_xlfn._xlws.FILTER($G$2:$G$2454,_xlfn.MAP($M$2:$M$2454,_xlfn.LAMBDA(_xlpm.x,_xlpm.x=$M1742))))</f>
        <v>#NAME?</v>
      </c>
      <c r="P1742" s="4" t="e">
        <f t="shared" si="474"/>
        <v>#NAME?</v>
      </c>
      <c r="Q1742" s="6" t="e" cm="1">
        <f t="array" ref="Q1742">SUM(_xlfn._xlws.FILTER($G$2:$G$2454,_xlfn.MAP($N$2:$N$2454,_xlfn.LAMBDA(_xlpm.x,_xlpm.x=$N1742))))</f>
        <v>#NAME?</v>
      </c>
      <c r="R1742" s="4" t="e">
        <f t="shared" si="475"/>
        <v>#NAME?</v>
      </c>
      <c r="S1742" s="4" t="e">
        <f t="shared" si="476"/>
        <v>#NAME?</v>
      </c>
      <c r="T1742" s="4" t="e">
        <f t="shared" si="477"/>
        <v>#NAME?</v>
      </c>
      <c r="U1742" s="4" t="e">
        <f t="shared" si="478"/>
        <v>#NAME?</v>
      </c>
      <c r="V1742" s="2"/>
      <c r="X1742" s="2"/>
      <c r="AC1742" s="2"/>
      <c r="AD1742" s="2"/>
    </row>
    <row r="1743" spans="1:30">
      <c r="A1743" s="1" t="str">
        <f t="shared" si="465"/>
        <v>-ro- : [ɹə]</v>
      </c>
      <c r="B1743" s="1">
        <f t="shared" si="479"/>
        <v>1</v>
      </c>
      <c r="C1743" s="1">
        <f t="shared" si="479"/>
        <v>0</v>
      </c>
      <c r="D1743" s="1">
        <f t="shared" si="479"/>
        <v>0</v>
      </c>
      <c r="E1743" s="7">
        <v>10</v>
      </c>
      <c r="F1743" s="9" t="s">
        <v>1221</v>
      </c>
      <c r="G1743" s="3" t="e">
        <f t="shared" si="466"/>
        <v>#NAME?</v>
      </c>
      <c r="H1743" s="4" t="str">
        <f t="shared" si="467"/>
        <v>ɹə</v>
      </c>
      <c r="I1743" s="4" t="str">
        <f t="shared" si="468"/>
        <v>ro</v>
      </c>
      <c r="J1743" s="10">
        <f t="shared" si="469"/>
        <v>2</v>
      </c>
      <c r="K1743" s="1">
        <f t="shared" si="470"/>
        <v>2</v>
      </c>
      <c r="L1743" s="10">
        <f t="shared" si="471"/>
        <v>2</v>
      </c>
      <c r="M1743" s="1" t="str">
        <f t="shared" si="472"/>
        <v>-ro-</v>
      </c>
      <c r="N1743" s="1" t="str">
        <f t="shared" si="473"/>
        <v>[ɹə]</v>
      </c>
      <c r="O1743" s="3" t="e" cm="1">
        <f t="array" ref="O1743">SUM(_xlfn._xlws.FILTER($G$2:$G$2454,_xlfn.MAP($M$2:$M$2454,_xlfn.LAMBDA(_xlpm.x,_xlpm.x=$M1743))))</f>
        <v>#NAME?</v>
      </c>
      <c r="P1743" s="4" t="e">
        <f t="shared" si="474"/>
        <v>#NAME?</v>
      </c>
      <c r="Q1743" s="6" t="e" cm="1">
        <f t="array" ref="Q1743">SUM(_xlfn._xlws.FILTER($G$2:$G$2454,_xlfn.MAP($N$2:$N$2454,_xlfn.LAMBDA(_xlpm.x,_xlpm.x=$N1743))))</f>
        <v>#NAME?</v>
      </c>
      <c r="R1743" s="4" t="e">
        <f t="shared" si="475"/>
        <v>#NAME?</v>
      </c>
      <c r="S1743" s="4" t="e">
        <f t="shared" si="476"/>
        <v>#NAME?</v>
      </c>
      <c r="T1743" s="4" t="e">
        <f t="shared" si="477"/>
        <v>#NAME?</v>
      </c>
      <c r="U1743" s="4" t="e">
        <f t="shared" si="478"/>
        <v>#NAME?</v>
      </c>
      <c r="V1743" s="2"/>
      <c r="X1743" s="2"/>
      <c r="AC1743" s="2"/>
      <c r="AD1743" s="2"/>
    </row>
    <row r="1744" spans="1:30">
      <c r="A1744" s="1" t="str">
        <f t="shared" si="465"/>
        <v>-bea- : [bɛ]</v>
      </c>
      <c r="B1744" s="1">
        <f t="shared" si="479"/>
        <v>0</v>
      </c>
      <c r="C1744" s="1">
        <f t="shared" si="479"/>
        <v>0</v>
      </c>
      <c r="D1744" s="1">
        <f t="shared" si="479"/>
        <v>0</v>
      </c>
      <c r="E1744" s="7">
        <v>2</v>
      </c>
      <c r="F1744" s="9" t="s">
        <v>1518</v>
      </c>
      <c r="G1744" s="3" t="e">
        <f t="shared" si="466"/>
        <v>#NAME?</v>
      </c>
      <c r="H1744" s="1" t="str">
        <f t="shared" si="467"/>
        <v>bɛ</v>
      </c>
      <c r="I1744" s="1" t="str">
        <f t="shared" si="468"/>
        <v>bea</v>
      </c>
      <c r="J1744" s="10">
        <f t="shared" si="469"/>
        <v>2</v>
      </c>
      <c r="K1744" s="1">
        <f t="shared" si="470"/>
        <v>3</v>
      </c>
      <c r="L1744" s="10">
        <f t="shared" si="471"/>
        <v>3</v>
      </c>
      <c r="M1744" s="1" t="str">
        <f t="shared" si="472"/>
        <v>-bea-</v>
      </c>
      <c r="N1744" s="1" t="str">
        <f t="shared" si="473"/>
        <v>[bɛ]</v>
      </c>
      <c r="O1744" s="3" t="e" cm="1">
        <f t="array" ref="O1744">SUM(_xlfn._xlws.FILTER($G$2:$G$2454,_xlfn.MAP($M$2:$M$2454,_xlfn.LAMBDA(_xlpm.x,_xlpm.x=$M1744))))</f>
        <v>#NAME?</v>
      </c>
      <c r="P1744" s="4" t="e">
        <f t="shared" si="474"/>
        <v>#NAME?</v>
      </c>
      <c r="Q1744" s="6" t="e" cm="1">
        <f t="array" ref="Q1744">SUM(_xlfn._xlws.FILTER($G$2:$G$2454,_xlfn.MAP($N$2:$N$2454,_xlfn.LAMBDA(_xlpm.x,_xlpm.x=$N1744))))</f>
        <v>#NAME?</v>
      </c>
      <c r="R1744" s="4" t="e">
        <f t="shared" si="475"/>
        <v>#NAME?</v>
      </c>
      <c r="S1744" s="4" t="e">
        <f t="shared" si="476"/>
        <v>#NAME?</v>
      </c>
      <c r="T1744" s="4" t="e">
        <f t="shared" si="477"/>
        <v>#NAME?</v>
      </c>
      <c r="U1744" s="4" t="e">
        <f t="shared" si="478"/>
        <v>#NAME?</v>
      </c>
      <c r="V1744" s="2"/>
      <c r="X1744" s="2"/>
      <c r="AC1744" s="2"/>
      <c r="AD1744" s="2"/>
    </row>
    <row r="1745" spans="1:30">
      <c r="A1745" s="1" t="str">
        <f t="shared" si="465"/>
        <v>-cts- : [ks]</v>
      </c>
      <c r="B1745" s="1">
        <f t="shared" si="479"/>
        <v>0</v>
      </c>
      <c r="C1745" s="1">
        <f t="shared" si="479"/>
        <v>0</v>
      </c>
      <c r="D1745" s="1">
        <f t="shared" si="479"/>
        <v>0</v>
      </c>
      <c r="E1745" s="7">
        <v>1</v>
      </c>
      <c r="F1745" s="9" t="s">
        <v>2022</v>
      </c>
      <c r="G1745" s="3" t="e">
        <f t="shared" si="466"/>
        <v>#NAME?</v>
      </c>
      <c r="H1745" s="4" t="str">
        <f t="shared" si="467"/>
        <v>ks</v>
      </c>
      <c r="I1745" s="4" t="str">
        <f t="shared" si="468"/>
        <v>cts</v>
      </c>
      <c r="J1745" s="10">
        <f t="shared" si="469"/>
        <v>2</v>
      </c>
      <c r="K1745" s="1">
        <f t="shared" si="470"/>
        <v>3</v>
      </c>
      <c r="L1745" s="10">
        <f t="shared" si="471"/>
        <v>3</v>
      </c>
      <c r="M1745" s="1" t="str">
        <f t="shared" si="472"/>
        <v>-cts-</v>
      </c>
      <c r="N1745" s="1" t="str">
        <f t="shared" si="473"/>
        <v>[ks]</v>
      </c>
      <c r="O1745" s="3" t="e" cm="1">
        <f t="array" ref="O1745">SUM(_xlfn._xlws.FILTER($G$2:$G$2454,_xlfn.MAP($M$2:$M$2454,_xlfn.LAMBDA(_xlpm.x,_xlpm.x=$M1745))))</f>
        <v>#NAME?</v>
      </c>
      <c r="P1745" s="4" t="e">
        <f t="shared" si="474"/>
        <v>#NAME?</v>
      </c>
      <c r="Q1745" s="6" t="e" cm="1">
        <f t="array" ref="Q1745">SUM(_xlfn._xlws.FILTER($G$2:$G$2454,_xlfn.MAP($N$2:$N$2454,_xlfn.LAMBDA(_xlpm.x,_xlpm.x=$N1745))))</f>
        <v>#NAME?</v>
      </c>
      <c r="R1745" s="4" t="e">
        <f t="shared" si="475"/>
        <v>#NAME?</v>
      </c>
      <c r="S1745" s="4" t="e">
        <f t="shared" si="476"/>
        <v>#NAME?</v>
      </c>
      <c r="T1745" s="4" t="e">
        <f t="shared" si="477"/>
        <v>#NAME?</v>
      </c>
      <c r="U1745" s="4" t="e">
        <f t="shared" si="478"/>
        <v>#NAME?</v>
      </c>
      <c r="V1745" s="2"/>
      <c r="X1745" s="2"/>
      <c r="AC1745" s="2"/>
      <c r="AD1745" s="2"/>
    </row>
    <row r="1746" spans="1:30">
      <c r="A1746" s="1" t="str">
        <f t="shared" si="465"/>
        <v>-see- : [si]</v>
      </c>
      <c r="B1746" s="1">
        <f t="shared" si="479"/>
        <v>0</v>
      </c>
      <c r="C1746" s="1">
        <f t="shared" si="479"/>
        <v>0</v>
      </c>
      <c r="D1746" s="1">
        <f t="shared" si="479"/>
        <v>0</v>
      </c>
      <c r="E1746" s="7">
        <v>8</v>
      </c>
      <c r="F1746" s="9" t="s">
        <v>248</v>
      </c>
      <c r="G1746" s="3" t="e">
        <f t="shared" si="466"/>
        <v>#NAME?</v>
      </c>
      <c r="H1746" s="4" t="str">
        <f t="shared" si="467"/>
        <v>si</v>
      </c>
      <c r="I1746" s="4" t="str">
        <f t="shared" si="468"/>
        <v>see</v>
      </c>
      <c r="J1746" s="10">
        <f t="shared" si="469"/>
        <v>2</v>
      </c>
      <c r="K1746" s="1">
        <f t="shared" si="470"/>
        <v>3</v>
      </c>
      <c r="L1746" s="10">
        <f t="shared" si="471"/>
        <v>3</v>
      </c>
      <c r="M1746" s="1" t="str">
        <f t="shared" si="472"/>
        <v>-see-</v>
      </c>
      <c r="N1746" s="1" t="str">
        <f t="shared" si="473"/>
        <v>[si]</v>
      </c>
      <c r="O1746" s="3" t="e" cm="1">
        <f t="array" ref="O1746">SUM(_xlfn._xlws.FILTER($G$2:$G$2454,_xlfn.MAP($M$2:$M$2454,_xlfn.LAMBDA(_xlpm.x,_xlpm.x=$M1746))))</f>
        <v>#NAME?</v>
      </c>
      <c r="P1746" s="4" t="e">
        <f t="shared" si="474"/>
        <v>#NAME?</v>
      </c>
      <c r="Q1746" s="6" t="e" cm="1">
        <f t="array" ref="Q1746">SUM(_xlfn._xlws.FILTER($G$2:$G$2454,_xlfn.MAP($N$2:$N$2454,_xlfn.LAMBDA(_xlpm.x,_xlpm.x=$N1746))))</f>
        <v>#NAME?</v>
      </c>
      <c r="R1746" s="4" t="e">
        <f t="shared" si="475"/>
        <v>#NAME?</v>
      </c>
      <c r="S1746" s="4" t="e">
        <f t="shared" si="476"/>
        <v>#NAME?</v>
      </c>
      <c r="T1746" s="4" t="e">
        <f t="shared" si="477"/>
        <v>#NAME?</v>
      </c>
      <c r="U1746" s="4" t="e">
        <f t="shared" si="478"/>
        <v>#NAME?</v>
      </c>
      <c r="V1746" s="2"/>
      <c r="X1746" s="2"/>
      <c r="AC1746" s="2"/>
      <c r="AD1746" s="2"/>
    </row>
    <row r="1747" spans="1:30">
      <c r="A1747" s="1" t="str">
        <f t="shared" si="465"/>
        <v>-lf- : [f]</v>
      </c>
      <c r="B1747" s="1">
        <f t="shared" si="479"/>
        <v>0</v>
      </c>
      <c r="C1747" s="1">
        <f t="shared" si="479"/>
        <v>0</v>
      </c>
      <c r="D1747" s="1">
        <f t="shared" si="479"/>
        <v>0</v>
      </c>
      <c r="E1747" s="7">
        <v>1</v>
      </c>
      <c r="F1747" s="9" t="s">
        <v>47</v>
      </c>
      <c r="G1747" s="3" t="e">
        <f t="shared" si="466"/>
        <v>#NAME?</v>
      </c>
      <c r="H1747" s="1" t="str">
        <f t="shared" si="467"/>
        <v>f</v>
      </c>
      <c r="I1747" s="1" t="str">
        <f t="shared" si="468"/>
        <v>lf</v>
      </c>
      <c r="J1747" s="10">
        <f t="shared" si="469"/>
        <v>1</v>
      </c>
      <c r="K1747" s="1">
        <f t="shared" si="470"/>
        <v>2</v>
      </c>
      <c r="L1747" s="10">
        <f t="shared" si="471"/>
        <v>2</v>
      </c>
      <c r="M1747" s="1" t="str">
        <f t="shared" si="472"/>
        <v>-lf-</v>
      </c>
      <c r="N1747" s="1" t="str">
        <f t="shared" si="473"/>
        <v>[f]</v>
      </c>
      <c r="O1747" s="3" t="e" cm="1">
        <f t="array" ref="O1747">SUM(_xlfn._xlws.FILTER($G$2:$G$2454,_xlfn.MAP($M$2:$M$2454,_xlfn.LAMBDA(_xlpm.x,_xlpm.x=$M1747))))</f>
        <v>#NAME?</v>
      </c>
      <c r="P1747" s="4" t="e">
        <f t="shared" si="474"/>
        <v>#NAME?</v>
      </c>
      <c r="Q1747" s="6" t="e" cm="1">
        <f t="array" ref="Q1747">SUM(_xlfn._xlws.FILTER($G$2:$G$2454,_xlfn.MAP($N$2:$N$2454,_xlfn.LAMBDA(_xlpm.x,_xlpm.x=$N1747))))</f>
        <v>#NAME?</v>
      </c>
      <c r="R1747" s="4" t="e">
        <f t="shared" si="475"/>
        <v>#NAME?</v>
      </c>
      <c r="S1747" s="4" t="e">
        <f t="shared" si="476"/>
        <v>#NAME?</v>
      </c>
      <c r="T1747" s="4" t="e">
        <f t="shared" si="477"/>
        <v>#NAME?</v>
      </c>
      <c r="U1747" s="4" t="e">
        <f t="shared" si="478"/>
        <v>#NAME?</v>
      </c>
      <c r="V1747" s="2"/>
      <c r="X1747" s="2"/>
      <c r="AC1747" s="2"/>
      <c r="AD1747" s="2"/>
    </row>
    <row r="1748" spans="1:30">
      <c r="A1748" s="1" t="str">
        <f t="shared" si="465"/>
        <v>-nta- : [ntə]</v>
      </c>
      <c r="B1748" s="1">
        <f t="shared" si="479"/>
        <v>0</v>
      </c>
      <c r="C1748" s="1">
        <f t="shared" si="479"/>
        <v>0</v>
      </c>
      <c r="D1748" s="1">
        <f t="shared" si="479"/>
        <v>1</v>
      </c>
      <c r="E1748" s="7">
        <v>6</v>
      </c>
      <c r="F1748" s="9" t="s">
        <v>1025</v>
      </c>
      <c r="G1748" s="3" t="e">
        <f t="shared" si="466"/>
        <v>#NAME?</v>
      </c>
      <c r="H1748" s="4" t="str">
        <f t="shared" si="467"/>
        <v>ntə</v>
      </c>
      <c r="I1748" s="4" t="str">
        <f t="shared" si="468"/>
        <v>nta</v>
      </c>
      <c r="J1748" s="10">
        <f t="shared" si="469"/>
        <v>3</v>
      </c>
      <c r="K1748" s="1">
        <f t="shared" si="470"/>
        <v>3</v>
      </c>
      <c r="L1748" s="10">
        <f t="shared" si="471"/>
        <v>3</v>
      </c>
      <c r="M1748" s="1" t="str">
        <f t="shared" si="472"/>
        <v>-nta-</v>
      </c>
      <c r="N1748" s="1" t="str">
        <f t="shared" si="473"/>
        <v>[ntə]</v>
      </c>
      <c r="O1748" s="3" t="e" cm="1">
        <f t="array" ref="O1748">SUM(_xlfn._xlws.FILTER($G$2:$G$2454,_xlfn.MAP($M$2:$M$2454,_xlfn.LAMBDA(_xlpm.x,_xlpm.x=$M1748))))</f>
        <v>#NAME?</v>
      </c>
      <c r="P1748" s="4" t="e">
        <f t="shared" si="474"/>
        <v>#NAME?</v>
      </c>
      <c r="Q1748" s="6" t="e" cm="1">
        <f t="array" ref="Q1748">SUM(_xlfn._xlws.FILTER($G$2:$G$2454,_xlfn.MAP($N$2:$N$2454,_xlfn.LAMBDA(_xlpm.x,_xlpm.x=$N1748))))</f>
        <v>#NAME?</v>
      </c>
      <c r="R1748" s="4" t="e">
        <f t="shared" si="475"/>
        <v>#NAME?</v>
      </c>
      <c r="S1748" s="4" t="e">
        <f t="shared" si="476"/>
        <v>#NAME?</v>
      </c>
      <c r="T1748" s="4" t="e">
        <f t="shared" si="477"/>
        <v>#NAME?</v>
      </c>
      <c r="U1748" s="4" t="e">
        <f t="shared" si="478"/>
        <v>#NAME?</v>
      </c>
      <c r="V1748" s="2"/>
      <c r="X1748" s="2"/>
      <c r="AC1748" s="2"/>
      <c r="AD1748" s="2"/>
    </row>
    <row r="1749" spans="1:30">
      <c r="A1749" s="1" t="str">
        <f t="shared" si="465"/>
        <v>-rrow- : [ɹoʊ]</v>
      </c>
      <c r="B1749" s="1">
        <f t="shared" si="479"/>
        <v>1</v>
      </c>
      <c r="C1749" s="1">
        <f t="shared" si="479"/>
        <v>0</v>
      </c>
      <c r="D1749" s="1">
        <f t="shared" si="479"/>
        <v>0</v>
      </c>
      <c r="E1749" s="7">
        <v>2</v>
      </c>
      <c r="F1749" s="9" t="s">
        <v>1326</v>
      </c>
      <c r="G1749" s="3" t="e">
        <f t="shared" si="466"/>
        <v>#NAME?</v>
      </c>
      <c r="H1749" s="4" t="str">
        <f t="shared" si="467"/>
        <v>ɹoʊ</v>
      </c>
      <c r="I1749" s="4" t="str">
        <f t="shared" si="468"/>
        <v>rrow</v>
      </c>
      <c r="J1749" s="10">
        <f t="shared" si="469"/>
        <v>3</v>
      </c>
      <c r="K1749" s="1">
        <f t="shared" si="470"/>
        <v>4</v>
      </c>
      <c r="L1749" s="10">
        <f t="shared" si="471"/>
        <v>4</v>
      </c>
      <c r="M1749" s="1" t="str">
        <f t="shared" si="472"/>
        <v>-rrow-</v>
      </c>
      <c r="N1749" s="1" t="str">
        <f t="shared" si="473"/>
        <v>[ɹoʊ]</v>
      </c>
      <c r="O1749" s="3" t="e" cm="1">
        <f t="array" ref="O1749">SUM(_xlfn._xlws.FILTER($G$2:$G$2454,_xlfn.MAP($M$2:$M$2454,_xlfn.LAMBDA(_xlpm.x,_xlpm.x=$M1749))))</f>
        <v>#NAME?</v>
      </c>
      <c r="P1749" s="4" t="e">
        <f t="shared" si="474"/>
        <v>#NAME?</v>
      </c>
      <c r="Q1749" s="6" t="e" cm="1">
        <f t="array" ref="Q1749">SUM(_xlfn._xlws.FILTER($G$2:$G$2454,_xlfn.MAP($N$2:$N$2454,_xlfn.LAMBDA(_xlpm.x,_xlpm.x=$N1749))))</f>
        <v>#NAME?</v>
      </c>
      <c r="R1749" s="4" t="e">
        <f t="shared" si="475"/>
        <v>#NAME?</v>
      </c>
      <c r="S1749" s="4" t="e">
        <f t="shared" si="476"/>
        <v>#NAME?</v>
      </c>
      <c r="T1749" s="4" t="e">
        <f t="shared" si="477"/>
        <v>#NAME?</v>
      </c>
      <c r="U1749" s="4" t="e">
        <f t="shared" si="478"/>
        <v>#NAME?</v>
      </c>
      <c r="V1749" s="2"/>
      <c r="X1749" s="2"/>
      <c r="AC1749" s="2"/>
      <c r="AD1749" s="2"/>
    </row>
    <row r="1750" spans="1:30">
      <c r="A1750" s="1" t="str">
        <f t="shared" si="465"/>
        <v>-'clo- : [klɑ]</v>
      </c>
      <c r="B1750" s="1">
        <f t="shared" si="479"/>
        <v>0</v>
      </c>
      <c r="C1750" s="1">
        <f t="shared" si="479"/>
        <v>0</v>
      </c>
      <c r="D1750" s="1">
        <f t="shared" si="479"/>
        <v>0</v>
      </c>
      <c r="E1750" s="7">
        <v>1</v>
      </c>
      <c r="F1750" s="9" t="s">
        <v>1133</v>
      </c>
      <c r="G1750" s="3" t="e">
        <f t="shared" si="466"/>
        <v>#NAME?</v>
      </c>
      <c r="H1750" s="1" t="str">
        <f t="shared" si="467"/>
        <v>klɑ</v>
      </c>
      <c r="I1750" s="1" t="str">
        <f t="shared" si="468"/>
        <v>'clo</v>
      </c>
      <c r="J1750" s="10">
        <f t="shared" si="469"/>
        <v>3</v>
      </c>
      <c r="K1750" s="1">
        <f t="shared" si="470"/>
        <v>4</v>
      </c>
      <c r="L1750" s="10">
        <f t="shared" si="471"/>
        <v>4</v>
      </c>
      <c r="M1750" s="1" t="str">
        <f t="shared" si="472"/>
        <v>-'clo-</v>
      </c>
      <c r="N1750" s="1" t="str">
        <f t="shared" si="473"/>
        <v>[klɑ]</v>
      </c>
      <c r="O1750" s="3" t="e" cm="1">
        <f t="array" ref="O1750">SUM(_xlfn._xlws.FILTER($G$2:$G$2454,_xlfn.MAP($M$2:$M$2454,_xlfn.LAMBDA(_xlpm.x,_xlpm.x=$M1750))))</f>
        <v>#NAME?</v>
      </c>
      <c r="P1750" s="4" t="e">
        <f t="shared" si="474"/>
        <v>#NAME?</v>
      </c>
      <c r="Q1750" s="6" t="e" cm="1">
        <f t="array" ref="Q1750">SUM(_xlfn._xlws.FILTER($G$2:$G$2454,_xlfn.MAP($N$2:$N$2454,_xlfn.LAMBDA(_xlpm.x,_xlpm.x=$N1750))))</f>
        <v>#NAME?</v>
      </c>
      <c r="R1750" s="4" t="e">
        <f t="shared" si="475"/>
        <v>#NAME?</v>
      </c>
      <c r="S1750" s="4" t="e">
        <f t="shared" si="476"/>
        <v>#NAME?</v>
      </c>
      <c r="T1750" s="4" t="e">
        <f t="shared" si="477"/>
        <v>#NAME?</v>
      </c>
      <c r="U1750" s="4" t="e">
        <f t="shared" si="478"/>
        <v>#NAME?</v>
      </c>
      <c r="V1750" s="2"/>
      <c r="X1750" s="2"/>
      <c r="AC1750" s="2"/>
      <c r="AD1750" s="2"/>
    </row>
    <row r="1751" spans="1:30">
      <c r="A1751" s="1" t="str">
        <f t="shared" si="465"/>
        <v>-bes- : [bz]</v>
      </c>
      <c r="B1751" s="1">
        <f t="shared" si="479"/>
        <v>0</v>
      </c>
      <c r="C1751" s="1">
        <f t="shared" si="479"/>
        <v>0</v>
      </c>
      <c r="D1751" s="1">
        <f t="shared" si="479"/>
        <v>0</v>
      </c>
      <c r="E1751" s="7">
        <v>1</v>
      </c>
      <c r="F1751" s="9" t="s">
        <v>1931</v>
      </c>
      <c r="G1751" s="3" t="e">
        <f t="shared" si="466"/>
        <v>#NAME?</v>
      </c>
      <c r="H1751" s="4" t="str">
        <f t="shared" si="467"/>
        <v>bz</v>
      </c>
      <c r="I1751" s="4" t="str">
        <f t="shared" si="468"/>
        <v>bes</v>
      </c>
      <c r="J1751" s="10">
        <f t="shared" si="469"/>
        <v>2</v>
      </c>
      <c r="K1751" s="1">
        <f t="shared" si="470"/>
        <v>3</v>
      </c>
      <c r="L1751" s="10">
        <f t="shared" si="471"/>
        <v>3</v>
      </c>
      <c r="M1751" s="1" t="str">
        <f t="shared" si="472"/>
        <v>-bes-</v>
      </c>
      <c r="N1751" s="1" t="str">
        <f t="shared" si="473"/>
        <v>[bz]</v>
      </c>
      <c r="O1751" s="3" t="e" cm="1">
        <f t="array" ref="O1751">SUM(_xlfn._xlws.FILTER($G$2:$G$2454,_xlfn.MAP($M$2:$M$2454,_xlfn.LAMBDA(_xlpm.x,_xlpm.x=$M1751))))</f>
        <v>#NAME?</v>
      </c>
      <c r="P1751" s="4" t="e">
        <f t="shared" si="474"/>
        <v>#NAME?</v>
      </c>
      <c r="Q1751" s="6" t="e" cm="1">
        <f t="array" ref="Q1751">SUM(_xlfn._xlws.FILTER($G$2:$G$2454,_xlfn.MAP($N$2:$N$2454,_xlfn.LAMBDA(_xlpm.x,_xlpm.x=$N1751))))</f>
        <v>#NAME?</v>
      </c>
      <c r="R1751" s="4" t="e">
        <f t="shared" si="475"/>
        <v>#NAME?</v>
      </c>
      <c r="S1751" s="4" t="e">
        <f t="shared" si="476"/>
        <v>#NAME?</v>
      </c>
      <c r="T1751" s="4" t="e">
        <f t="shared" si="477"/>
        <v>#NAME?</v>
      </c>
      <c r="U1751" s="4" t="e">
        <f t="shared" si="478"/>
        <v>#NAME?</v>
      </c>
      <c r="V1751" s="2"/>
      <c r="X1751" s="2"/>
      <c r="AC1751" s="2"/>
      <c r="AD1751" s="2"/>
    </row>
    <row r="1752" spans="1:30">
      <c r="A1752" s="1" t="str">
        <f t="shared" si="465"/>
        <v>-blea- : [bli]</v>
      </c>
      <c r="B1752" s="1">
        <f t="shared" si="479"/>
        <v>0</v>
      </c>
      <c r="C1752" s="1">
        <f t="shared" si="479"/>
        <v>0</v>
      </c>
      <c r="D1752" s="1">
        <f t="shared" si="479"/>
        <v>0</v>
      </c>
      <c r="E1752" s="7">
        <v>1</v>
      </c>
      <c r="F1752" s="9" t="s">
        <v>1925</v>
      </c>
      <c r="G1752" s="3" t="e">
        <f t="shared" si="466"/>
        <v>#NAME?</v>
      </c>
      <c r="H1752" s="4" t="str">
        <f t="shared" si="467"/>
        <v>bli</v>
      </c>
      <c r="I1752" s="4" t="str">
        <f t="shared" si="468"/>
        <v>blea</v>
      </c>
      <c r="J1752" s="10">
        <f t="shared" si="469"/>
        <v>3</v>
      </c>
      <c r="K1752" s="1">
        <f t="shared" si="470"/>
        <v>4</v>
      </c>
      <c r="L1752" s="10">
        <f t="shared" si="471"/>
        <v>4</v>
      </c>
      <c r="M1752" s="1" t="str">
        <f t="shared" si="472"/>
        <v>-blea-</v>
      </c>
      <c r="N1752" s="1" t="str">
        <f t="shared" si="473"/>
        <v>[bli]</v>
      </c>
      <c r="O1752" s="3" t="e" cm="1">
        <f t="array" ref="O1752">SUM(_xlfn._xlws.FILTER($G$2:$G$2454,_xlfn.MAP($M$2:$M$2454,_xlfn.LAMBDA(_xlpm.x,_xlpm.x=$M1752))))</f>
        <v>#NAME?</v>
      </c>
      <c r="P1752" s="4" t="e">
        <f t="shared" si="474"/>
        <v>#NAME?</v>
      </c>
      <c r="Q1752" s="6" t="e" cm="1">
        <f t="array" ref="Q1752">SUM(_xlfn._xlws.FILTER($G$2:$G$2454,_xlfn.MAP($N$2:$N$2454,_xlfn.LAMBDA(_xlpm.x,_xlpm.x=$N1752))))</f>
        <v>#NAME?</v>
      </c>
      <c r="R1752" s="4" t="e">
        <f t="shared" si="475"/>
        <v>#NAME?</v>
      </c>
      <c r="S1752" s="4" t="e">
        <f t="shared" si="476"/>
        <v>#NAME?</v>
      </c>
      <c r="T1752" s="4" t="e">
        <f t="shared" si="477"/>
        <v>#NAME?</v>
      </c>
      <c r="U1752" s="4" t="e">
        <f t="shared" si="478"/>
        <v>#NAME?</v>
      </c>
      <c r="V1752" s="2"/>
      <c r="X1752" s="2"/>
      <c r="AC1752" s="2"/>
      <c r="AD1752" s="2"/>
    </row>
    <row r="1753" spans="1:30">
      <c r="A1753" s="1" t="str">
        <f t="shared" si="465"/>
        <v>-blee- : [bli]</v>
      </c>
      <c r="B1753" s="1">
        <f t="shared" si="479"/>
        <v>0</v>
      </c>
      <c r="C1753" s="1">
        <f t="shared" si="479"/>
        <v>0</v>
      </c>
      <c r="D1753" s="1">
        <f t="shared" si="479"/>
        <v>0</v>
      </c>
      <c r="E1753" s="7">
        <v>1</v>
      </c>
      <c r="F1753" s="9" t="s">
        <v>14</v>
      </c>
      <c r="G1753" s="3" t="e">
        <f t="shared" si="466"/>
        <v>#NAME?</v>
      </c>
      <c r="H1753" s="4" t="str">
        <f t="shared" si="467"/>
        <v>bli</v>
      </c>
      <c r="I1753" s="4" t="str">
        <f t="shared" si="468"/>
        <v>blee</v>
      </c>
      <c r="J1753" s="10">
        <f t="shared" si="469"/>
        <v>3</v>
      </c>
      <c r="K1753" s="1">
        <f t="shared" si="470"/>
        <v>4</v>
      </c>
      <c r="L1753" s="10">
        <f t="shared" si="471"/>
        <v>4</v>
      </c>
      <c r="M1753" s="1" t="str">
        <f t="shared" si="472"/>
        <v>-blee-</v>
      </c>
      <c r="N1753" s="1" t="str">
        <f t="shared" si="473"/>
        <v>[bli]</v>
      </c>
      <c r="O1753" s="3" t="e" cm="1">
        <f t="array" ref="O1753">SUM(_xlfn._xlws.FILTER($G$2:$G$2454,_xlfn.MAP($M$2:$M$2454,_xlfn.LAMBDA(_xlpm.x,_xlpm.x=$M1753))))</f>
        <v>#NAME?</v>
      </c>
      <c r="P1753" s="4" t="e">
        <f t="shared" si="474"/>
        <v>#NAME?</v>
      </c>
      <c r="Q1753" s="6" t="e" cm="1">
        <f t="array" ref="Q1753">SUM(_xlfn._xlws.FILTER($G$2:$G$2454,_xlfn.MAP($N$2:$N$2454,_xlfn.LAMBDA(_xlpm.x,_xlpm.x=$N1753))))</f>
        <v>#NAME?</v>
      </c>
      <c r="R1753" s="4" t="e">
        <f t="shared" si="475"/>
        <v>#NAME?</v>
      </c>
      <c r="S1753" s="4" t="e">
        <f t="shared" si="476"/>
        <v>#NAME?</v>
      </c>
      <c r="T1753" s="4" t="e">
        <f t="shared" si="477"/>
        <v>#NAME?</v>
      </c>
      <c r="U1753" s="4" t="e">
        <f t="shared" si="478"/>
        <v>#NAME?</v>
      </c>
      <c r="V1753" s="2"/>
      <c r="X1753" s="2"/>
      <c r="AC1753" s="2"/>
      <c r="AD1753" s="2"/>
    </row>
    <row r="1754" spans="1:30">
      <c r="A1754" s="1" t="str">
        <f t="shared" si="465"/>
        <v>-blue- : [blu]</v>
      </c>
      <c r="B1754" s="1">
        <f t="shared" si="479"/>
        <v>0</v>
      </c>
      <c r="C1754" s="1">
        <f t="shared" si="479"/>
        <v>0</v>
      </c>
      <c r="D1754" s="1">
        <f t="shared" si="479"/>
        <v>0</v>
      </c>
      <c r="E1754" s="7">
        <v>1</v>
      </c>
      <c r="F1754" s="9" t="s">
        <v>16</v>
      </c>
      <c r="G1754" s="3" t="e">
        <f t="shared" si="466"/>
        <v>#NAME?</v>
      </c>
      <c r="H1754" s="4" t="str">
        <f t="shared" si="467"/>
        <v>blu</v>
      </c>
      <c r="I1754" s="4" t="str">
        <f t="shared" si="468"/>
        <v>blue</v>
      </c>
      <c r="J1754" s="10">
        <f t="shared" si="469"/>
        <v>3</v>
      </c>
      <c r="K1754" s="1">
        <f t="shared" si="470"/>
        <v>4</v>
      </c>
      <c r="L1754" s="10">
        <f t="shared" si="471"/>
        <v>4</v>
      </c>
      <c r="M1754" s="1" t="str">
        <f t="shared" si="472"/>
        <v>-blue-</v>
      </c>
      <c r="N1754" s="1" t="str">
        <f t="shared" si="473"/>
        <v>[blu]</v>
      </c>
      <c r="O1754" s="3" t="e" cm="1">
        <f t="array" ref="O1754">SUM(_xlfn._xlws.FILTER($G$2:$G$2454,_xlfn.MAP($M$2:$M$2454,_xlfn.LAMBDA(_xlpm.x,_xlpm.x=$M1754))))</f>
        <v>#NAME?</v>
      </c>
      <c r="P1754" s="4" t="e">
        <f t="shared" si="474"/>
        <v>#NAME?</v>
      </c>
      <c r="Q1754" s="6" t="e" cm="1">
        <f t="array" ref="Q1754">SUM(_xlfn._xlws.FILTER($G$2:$G$2454,_xlfn.MAP($N$2:$N$2454,_xlfn.LAMBDA(_xlpm.x,_xlpm.x=$N1754))))</f>
        <v>#NAME?</v>
      </c>
      <c r="R1754" s="4" t="e">
        <f t="shared" si="475"/>
        <v>#NAME?</v>
      </c>
      <c r="S1754" s="4" t="e">
        <f t="shared" si="476"/>
        <v>#NAME?</v>
      </c>
      <c r="T1754" s="4" t="e">
        <f t="shared" si="477"/>
        <v>#NAME?</v>
      </c>
      <c r="U1754" s="4" t="e">
        <f t="shared" si="478"/>
        <v>#NAME?</v>
      </c>
      <c r="V1754" s="2"/>
      <c r="X1754" s="2"/>
      <c r="AC1754" s="2"/>
      <c r="AD1754" s="2"/>
    </row>
    <row r="1755" spans="1:30">
      <c r="A1755" s="1" t="str">
        <f t="shared" si="465"/>
        <v>-chea- : [tʃi]</v>
      </c>
      <c r="B1755" s="1">
        <f t="shared" si="479"/>
        <v>0</v>
      </c>
      <c r="C1755" s="1">
        <f t="shared" si="479"/>
        <v>0</v>
      </c>
      <c r="D1755" s="1">
        <f t="shared" si="479"/>
        <v>0</v>
      </c>
      <c r="E1755" s="7">
        <v>2</v>
      </c>
      <c r="F1755" s="9" t="s">
        <v>930</v>
      </c>
      <c r="G1755" s="3" t="e">
        <f t="shared" si="466"/>
        <v>#NAME?</v>
      </c>
      <c r="H1755" s="4" t="str">
        <f t="shared" si="467"/>
        <v>tʃi</v>
      </c>
      <c r="I1755" s="4" t="str">
        <f t="shared" si="468"/>
        <v>chea</v>
      </c>
      <c r="J1755" s="10">
        <f t="shared" si="469"/>
        <v>3</v>
      </c>
      <c r="K1755" s="1">
        <f t="shared" si="470"/>
        <v>4</v>
      </c>
      <c r="L1755" s="10">
        <f t="shared" si="471"/>
        <v>4</v>
      </c>
      <c r="M1755" s="1" t="str">
        <f t="shared" si="472"/>
        <v>-chea-</v>
      </c>
      <c r="N1755" s="1" t="str">
        <f t="shared" si="473"/>
        <v>[tʃi]</v>
      </c>
      <c r="O1755" s="3" t="e" cm="1">
        <f t="array" ref="O1755">SUM(_xlfn._xlws.FILTER($G$2:$G$2454,_xlfn.MAP($M$2:$M$2454,_xlfn.LAMBDA(_xlpm.x,_xlpm.x=$M1755))))</f>
        <v>#NAME?</v>
      </c>
      <c r="P1755" s="4" t="e">
        <f t="shared" si="474"/>
        <v>#NAME?</v>
      </c>
      <c r="Q1755" s="6" t="e" cm="1">
        <f t="array" ref="Q1755">SUM(_xlfn._xlws.FILTER($G$2:$G$2454,_xlfn.MAP($N$2:$N$2454,_xlfn.LAMBDA(_xlpm.x,_xlpm.x=$N1755))))</f>
        <v>#NAME?</v>
      </c>
      <c r="R1755" s="4" t="e">
        <f t="shared" si="475"/>
        <v>#NAME?</v>
      </c>
      <c r="S1755" s="4" t="e">
        <f t="shared" si="476"/>
        <v>#NAME?</v>
      </c>
      <c r="T1755" s="4" t="e">
        <f t="shared" si="477"/>
        <v>#NAME?</v>
      </c>
      <c r="U1755" s="4" t="e">
        <f t="shared" si="478"/>
        <v>#NAME?</v>
      </c>
      <c r="V1755" s="2"/>
      <c r="X1755" s="2"/>
      <c r="AC1755" s="2"/>
      <c r="AD1755" s="2"/>
    </row>
    <row r="1756" spans="1:30">
      <c r="A1756" s="1" t="str">
        <f t="shared" si="465"/>
        <v>-chie- : [tʃi]</v>
      </c>
      <c r="B1756" s="1">
        <f t="shared" si="479"/>
        <v>0</v>
      </c>
      <c r="C1756" s="1">
        <f t="shared" si="479"/>
        <v>0</v>
      </c>
      <c r="D1756" s="1">
        <f t="shared" si="479"/>
        <v>0</v>
      </c>
      <c r="E1756" s="7">
        <v>2</v>
      </c>
      <c r="F1756" s="9" t="s">
        <v>931</v>
      </c>
      <c r="G1756" s="3" t="e">
        <f t="shared" si="466"/>
        <v>#NAME?</v>
      </c>
      <c r="H1756" s="4" t="str">
        <f t="shared" si="467"/>
        <v>tʃi</v>
      </c>
      <c r="I1756" s="4" t="str">
        <f t="shared" si="468"/>
        <v>chie</v>
      </c>
      <c r="J1756" s="10">
        <f t="shared" si="469"/>
        <v>3</v>
      </c>
      <c r="K1756" s="1">
        <f t="shared" si="470"/>
        <v>4</v>
      </c>
      <c r="L1756" s="10">
        <f t="shared" si="471"/>
        <v>4</v>
      </c>
      <c r="M1756" s="1" t="str">
        <f t="shared" si="472"/>
        <v>-chie-</v>
      </c>
      <c r="N1756" s="1" t="str">
        <f t="shared" si="473"/>
        <v>[tʃi]</v>
      </c>
      <c r="O1756" s="3" t="e" cm="1">
        <f t="array" ref="O1756">SUM(_xlfn._xlws.FILTER($G$2:$G$2454,_xlfn.MAP($M$2:$M$2454,_xlfn.LAMBDA(_xlpm.x,_xlpm.x=$M1756))))</f>
        <v>#NAME?</v>
      </c>
      <c r="P1756" s="4" t="e">
        <f t="shared" si="474"/>
        <v>#NAME?</v>
      </c>
      <c r="Q1756" s="6" t="e" cm="1">
        <f t="array" ref="Q1756">SUM(_xlfn._xlws.FILTER($G$2:$G$2454,_xlfn.MAP($N$2:$N$2454,_xlfn.LAMBDA(_xlpm.x,_xlpm.x=$N1756))))</f>
        <v>#NAME?</v>
      </c>
      <c r="R1756" s="4" t="e">
        <f t="shared" si="475"/>
        <v>#NAME?</v>
      </c>
      <c r="S1756" s="4" t="e">
        <f t="shared" si="476"/>
        <v>#NAME?</v>
      </c>
      <c r="T1756" s="4" t="e">
        <f t="shared" si="477"/>
        <v>#NAME?</v>
      </c>
      <c r="U1756" s="4" t="e">
        <f t="shared" si="478"/>
        <v>#NAME?</v>
      </c>
      <c r="V1756" s="2"/>
      <c r="X1756" s="2"/>
      <c r="AC1756" s="2"/>
      <c r="AD1756" s="2"/>
    </row>
    <row r="1757" spans="1:30">
      <c r="A1757" s="1" t="str">
        <f t="shared" si="465"/>
        <v>-cken- : [kn]</v>
      </c>
      <c r="B1757" s="1">
        <f t="shared" si="479"/>
        <v>0</v>
      </c>
      <c r="C1757" s="1">
        <f t="shared" si="479"/>
        <v>0</v>
      </c>
      <c r="D1757" s="1">
        <f t="shared" si="479"/>
        <v>0</v>
      </c>
      <c r="E1757" s="7">
        <v>1</v>
      </c>
      <c r="F1757" s="9" t="s">
        <v>88</v>
      </c>
      <c r="G1757" s="3" t="e">
        <f t="shared" si="466"/>
        <v>#NAME?</v>
      </c>
      <c r="H1757" s="4" t="str">
        <f t="shared" si="467"/>
        <v>kn</v>
      </c>
      <c r="I1757" s="4" t="str">
        <f t="shared" si="468"/>
        <v>cken</v>
      </c>
      <c r="J1757" s="10">
        <f t="shared" si="469"/>
        <v>2</v>
      </c>
      <c r="K1757" s="1">
        <f t="shared" si="470"/>
        <v>4</v>
      </c>
      <c r="L1757" s="10">
        <f t="shared" si="471"/>
        <v>4</v>
      </c>
      <c r="M1757" s="1" t="str">
        <f t="shared" si="472"/>
        <v>-cken-</v>
      </c>
      <c r="N1757" s="1" t="str">
        <f t="shared" si="473"/>
        <v>[kn]</v>
      </c>
      <c r="O1757" s="3" t="e" cm="1">
        <f t="array" ref="O1757">SUM(_xlfn._xlws.FILTER($G$2:$G$2454,_xlfn.MAP($M$2:$M$2454,_xlfn.LAMBDA(_xlpm.x,_xlpm.x=$M1757))))</f>
        <v>#NAME?</v>
      </c>
      <c r="P1757" s="4" t="e">
        <f t="shared" si="474"/>
        <v>#NAME?</v>
      </c>
      <c r="Q1757" s="6" t="e" cm="1">
        <f t="array" ref="Q1757">SUM(_xlfn._xlws.FILTER($G$2:$G$2454,_xlfn.MAP($N$2:$N$2454,_xlfn.LAMBDA(_xlpm.x,_xlpm.x=$N1757))))</f>
        <v>#NAME?</v>
      </c>
      <c r="R1757" s="4" t="e">
        <f t="shared" si="475"/>
        <v>#NAME?</v>
      </c>
      <c r="S1757" s="4" t="e">
        <f t="shared" si="476"/>
        <v>#NAME?</v>
      </c>
      <c r="T1757" s="4" t="e">
        <f t="shared" si="477"/>
        <v>#NAME?</v>
      </c>
      <c r="U1757" s="4" t="e">
        <f t="shared" si="478"/>
        <v>#NAME?</v>
      </c>
      <c r="V1757" s="2"/>
      <c r="X1757" s="2"/>
      <c r="AC1757" s="2"/>
      <c r="AD1757" s="2"/>
    </row>
    <row r="1758" spans="1:30">
      <c r="A1758" s="1" t="str">
        <f t="shared" si="465"/>
        <v>-ddo- : [dəʊ]</v>
      </c>
      <c r="B1758" s="1">
        <f t="shared" si="479"/>
        <v>0</v>
      </c>
      <c r="C1758" s="1">
        <f t="shared" si="479"/>
        <v>0</v>
      </c>
      <c r="D1758" s="1">
        <f t="shared" si="479"/>
        <v>0</v>
      </c>
      <c r="E1758" s="7">
        <v>1</v>
      </c>
      <c r="F1758" s="9" t="s">
        <v>1966</v>
      </c>
      <c r="G1758" s="3" t="e">
        <f t="shared" si="466"/>
        <v>#NAME?</v>
      </c>
      <c r="H1758" s="4" t="str">
        <f t="shared" si="467"/>
        <v>dəʊ</v>
      </c>
      <c r="I1758" s="4" t="str">
        <f t="shared" si="468"/>
        <v>ddo</v>
      </c>
      <c r="J1758" s="10">
        <f t="shared" si="469"/>
        <v>3</v>
      </c>
      <c r="K1758" s="1">
        <f t="shared" si="470"/>
        <v>3</v>
      </c>
      <c r="L1758" s="10">
        <f t="shared" si="471"/>
        <v>3</v>
      </c>
      <c r="M1758" s="1" t="str">
        <f t="shared" si="472"/>
        <v>-ddo-</v>
      </c>
      <c r="N1758" s="1" t="str">
        <f t="shared" si="473"/>
        <v>[dəʊ]</v>
      </c>
      <c r="O1758" s="3" t="e" cm="1">
        <f t="array" ref="O1758">SUM(_xlfn._xlws.FILTER($G$2:$G$2454,_xlfn.MAP($M$2:$M$2454,_xlfn.LAMBDA(_xlpm.x,_xlpm.x=$M1758))))</f>
        <v>#NAME?</v>
      </c>
      <c r="P1758" s="4" t="e">
        <f t="shared" si="474"/>
        <v>#NAME?</v>
      </c>
      <c r="Q1758" s="6" t="e" cm="1">
        <f t="array" ref="Q1758">SUM(_xlfn._xlws.FILTER($G$2:$G$2454,_xlfn.MAP($N$2:$N$2454,_xlfn.LAMBDA(_xlpm.x,_xlpm.x=$N1758))))</f>
        <v>#NAME?</v>
      </c>
      <c r="R1758" s="4" t="e">
        <f t="shared" si="475"/>
        <v>#NAME?</v>
      </c>
      <c r="S1758" s="4" t="e">
        <f t="shared" si="476"/>
        <v>#NAME?</v>
      </c>
      <c r="T1758" s="4" t="e">
        <f t="shared" si="477"/>
        <v>#NAME?</v>
      </c>
      <c r="U1758" s="4" t="e">
        <f t="shared" si="478"/>
        <v>#NAME?</v>
      </c>
      <c r="V1758" s="2"/>
      <c r="X1758" s="2"/>
      <c r="AC1758" s="2"/>
      <c r="AD1758" s="2"/>
    </row>
    <row r="1759" spans="1:30">
      <c r="A1759" s="1" t="str">
        <f t="shared" si="465"/>
        <v>-dre- : [dɹɛ]</v>
      </c>
      <c r="B1759" s="1">
        <f t="shared" si="479"/>
        <v>0</v>
      </c>
      <c r="C1759" s="1">
        <f t="shared" si="479"/>
        <v>0</v>
      </c>
      <c r="D1759" s="1">
        <f t="shared" si="479"/>
        <v>0</v>
      </c>
      <c r="E1759" s="7">
        <v>1</v>
      </c>
      <c r="F1759" s="9" t="s">
        <v>1179</v>
      </c>
      <c r="G1759" s="3" t="e">
        <f t="shared" si="466"/>
        <v>#NAME?</v>
      </c>
      <c r="H1759" s="4" t="str">
        <f t="shared" si="467"/>
        <v>dɹɛ</v>
      </c>
      <c r="I1759" s="4" t="str">
        <f t="shared" si="468"/>
        <v>dre</v>
      </c>
      <c r="J1759" s="10">
        <f t="shared" si="469"/>
        <v>3</v>
      </c>
      <c r="K1759" s="1">
        <f t="shared" si="470"/>
        <v>3</v>
      </c>
      <c r="L1759" s="10">
        <f t="shared" si="471"/>
        <v>3</v>
      </c>
      <c r="M1759" s="1" t="str">
        <f t="shared" si="472"/>
        <v>-dre-</v>
      </c>
      <c r="N1759" s="1" t="str">
        <f t="shared" si="473"/>
        <v>[dɹɛ]</v>
      </c>
      <c r="O1759" s="3" t="e" cm="1">
        <f t="array" ref="O1759">SUM(_xlfn._xlws.FILTER($G$2:$G$2454,_xlfn.MAP($M$2:$M$2454,_xlfn.LAMBDA(_xlpm.x,_xlpm.x=$M1759))))</f>
        <v>#NAME?</v>
      </c>
      <c r="P1759" s="4" t="e">
        <f t="shared" si="474"/>
        <v>#NAME?</v>
      </c>
      <c r="Q1759" s="6" t="e" cm="1">
        <f t="array" ref="Q1759">SUM(_xlfn._xlws.FILTER($G$2:$G$2454,_xlfn.MAP($N$2:$N$2454,_xlfn.LAMBDA(_xlpm.x,_xlpm.x=$N1759))))</f>
        <v>#NAME?</v>
      </c>
      <c r="R1759" s="4" t="e">
        <f t="shared" si="475"/>
        <v>#NAME?</v>
      </c>
      <c r="S1759" s="4" t="e">
        <f t="shared" si="476"/>
        <v>#NAME?</v>
      </c>
      <c r="T1759" s="4" t="e">
        <f t="shared" si="477"/>
        <v>#NAME?</v>
      </c>
      <c r="U1759" s="4" t="e">
        <f t="shared" si="478"/>
        <v>#NAME?</v>
      </c>
      <c r="V1759" s="2"/>
      <c r="X1759" s="2"/>
      <c r="AC1759" s="2"/>
      <c r="AD1759" s="2"/>
    </row>
    <row r="1760" spans="1:30">
      <c r="A1760" s="1" t="str">
        <f t="shared" si="465"/>
        <v>-eu- : [yʊ]</v>
      </c>
      <c r="B1760" s="1">
        <f t="shared" si="479"/>
        <v>0</v>
      </c>
      <c r="C1760" s="1">
        <f t="shared" si="479"/>
        <v>0</v>
      </c>
      <c r="D1760" s="1">
        <f t="shared" si="479"/>
        <v>0</v>
      </c>
      <c r="E1760" s="7">
        <v>2</v>
      </c>
      <c r="F1760" s="9" t="s">
        <v>1048</v>
      </c>
      <c r="G1760" s="3" t="e">
        <f t="shared" si="466"/>
        <v>#NAME?</v>
      </c>
      <c r="H1760" s="4" t="str">
        <f t="shared" si="467"/>
        <v>yʊ</v>
      </c>
      <c r="I1760" s="4" t="str">
        <f t="shared" si="468"/>
        <v>eu</v>
      </c>
      <c r="J1760" s="10">
        <f t="shared" si="469"/>
        <v>2</v>
      </c>
      <c r="K1760" s="1">
        <f t="shared" si="470"/>
        <v>2</v>
      </c>
      <c r="L1760" s="10">
        <f t="shared" si="471"/>
        <v>2</v>
      </c>
      <c r="M1760" s="1" t="str">
        <f t="shared" si="472"/>
        <v>-eu-</v>
      </c>
      <c r="N1760" s="1" t="str">
        <f t="shared" si="473"/>
        <v>[yʊ]</v>
      </c>
      <c r="O1760" s="3" t="e" cm="1">
        <f t="array" ref="O1760">SUM(_xlfn._xlws.FILTER($G$2:$G$2454,_xlfn.MAP($M$2:$M$2454,_xlfn.LAMBDA(_xlpm.x,_xlpm.x=$M1760))))</f>
        <v>#NAME?</v>
      </c>
      <c r="P1760" s="4" t="e">
        <f t="shared" si="474"/>
        <v>#NAME?</v>
      </c>
      <c r="Q1760" s="6" t="e" cm="1">
        <f t="array" ref="Q1760">SUM(_xlfn._xlws.FILTER($G$2:$G$2454,_xlfn.MAP($N$2:$N$2454,_xlfn.LAMBDA(_xlpm.x,_xlpm.x=$N1760))))</f>
        <v>#NAME?</v>
      </c>
      <c r="R1760" s="4" t="e">
        <f t="shared" si="475"/>
        <v>#NAME?</v>
      </c>
      <c r="S1760" s="4" t="e">
        <f t="shared" si="476"/>
        <v>#NAME?</v>
      </c>
      <c r="T1760" s="4" t="e">
        <f t="shared" si="477"/>
        <v>#NAME?</v>
      </c>
      <c r="U1760" s="4" t="e">
        <f t="shared" si="478"/>
        <v>#NAME?</v>
      </c>
      <c r="V1760" s="2"/>
      <c r="X1760" s="2"/>
      <c r="AC1760" s="2"/>
      <c r="AD1760" s="2"/>
    </row>
    <row r="1761" spans="1:30">
      <c r="A1761" s="1" t="str">
        <f t="shared" si="465"/>
        <v>-fen- : [fn]</v>
      </c>
      <c r="B1761" s="1">
        <f t="shared" si="479"/>
        <v>0</v>
      </c>
      <c r="C1761" s="1">
        <f t="shared" si="479"/>
        <v>0</v>
      </c>
      <c r="D1761" s="1">
        <f t="shared" si="479"/>
        <v>0</v>
      </c>
      <c r="E1761" s="7">
        <v>1</v>
      </c>
      <c r="F1761" s="9" t="s">
        <v>54</v>
      </c>
      <c r="G1761" s="3" t="e">
        <f t="shared" si="466"/>
        <v>#NAME?</v>
      </c>
      <c r="H1761" s="1" t="str">
        <f t="shared" si="467"/>
        <v>fn</v>
      </c>
      <c r="I1761" s="1" t="str">
        <f t="shared" si="468"/>
        <v>fen</v>
      </c>
      <c r="J1761" s="10">
        <f t="shared" si="469"/>
        <v>2</v>
      </c>
      <c r="K1761" s="1">
        <f t="shared" si="470"/>
        <v>3</v>
      </c>
      <c r="L1761" s="10">
        <f t="shared" si="471"/>
        <v>3</v>
      </c>
      <c r="M1761" s="1" t="str">
        <f t="shared" si="472"/>
        <v>-fen-</v>
      </c>
      <c r="N1761" s="1" t="str">
        <f t="shared" si="473"/>
        <v>[fn]</v>
      </c>
      <c r="O1761" s="3" t="e" cm="1">
        <f t="array" ref="O1761">SUM(_xlfn._xlws.FILTER($G$2:$G$2454,_xlfn.MAP($M$2:$M$2454,_xlfn.LAMBDA(_xlpm.x,_xlpm.x=$M1761))))</f>
        <v>#NAME?</v>
      </c>
      <c r="P1761" s="4" t="e">
        <f t="shared" si="474"/>
        <v>#NAME?</v>
      </c>
      <c r="Q1761" s="6" t="e" cm="1">
        <f t="array" ref="Q1761">SUM(_xlfn._xlws.FILTER($G$2:$G$2454,_xlfn.MAP($N$2:$N$2454,_xlfn.LAMBDA(_xlpm.x,_xlpm.x=$N1761))))</f>
        <v>#NAME?</v>
      </c>
      <c r="R1761" s="4" t="e">
        <f t="shared" si="475"/>
        <v>#NAME?</v>
      </c>
      <c r="S1761" s="4" t="e">
        <f t="shared" si="476"/>
        <v>#NAME?</v>
      </c>
      <c r="T1761" s="4" t="e">
        <f t="shared" si="477"/>
        <v>#NAME?</v>
      </c>
      <c r="U1761" s="4" t="e">
        <f t="shared" si="478"/>
        <v>#NAME?</v>
      </c>
      <c r="V1761" s="2"/>
      <c r="X1761" s="2"/>
      <c r="AC1761" s="2"/>
      <c r="AD1761" s="2"/>
    </row>
    <row r="1762" spans="1:30">
      <c r="A1762" s="1" t="str">
        <f t="shared" si="465"/>
        <v>-ffri- : [fɹɪ]</v>
      </c>
      <c r="B1762" s="1">
        <f t="shared" ref="B1762:D1781" si="480">_xlfn.LET(_xlpm.d,$F1762,_xlpm.k,_xlfn.CONCAT(LEFT(TRIM(B$1),1),"*"),COUNTIF(_xlpm.d,_xlpm.k))</f>
        <v>0</v>
      </c>
      <c r="C1762" s="1">
        <f t="shared" si="480"/>
        <v>0</v>
      </c>
      <c r="D1762" s="1">
        <f t="shared" si="480"/>
        <v>0</v>
      </c>
      <c r="E1762" s="7">
        <v>1</v>
      </c>
      <c r="F1762" s="9" t="s">
        <v>1995</v>
      </c>
      <c r="G1762" s="3" t="e">
        <f t="shared" si="466"/>
        <v>#NAME?</v>
      </c>
      <c r="H1762" s="1" t="str">
        <f t="shared" si="467"/>
        <v>fɹɪ</v>
      </c>
      <c r="I1762" s="1" t="str">
        <f t="shared" si="468"/>
        <v>ffri</v>
      </c>
      <c r="J1762" s="10">
        <f t="shared" si="469"/>
        <v>3</v>
      </c>
      <c r="K1762" s="1">
        <f t="shared" si="470"/>
        <v>4</v>
      </c>
      <c r="L1762" s="10">
        <f t="shared" si="471"/>
        <v>4</v>
      </c>
      <c r="M1762" s="1" t="str">
        <f t="shared" si="472"/>
        <v>-ffri-</v>
      </c>
      <c r="N1762" s="1" t="str">
        <f t="shared" si="473"/>
        <v>[fɹɪ]</v>
      </c>
      <c r="O1762" s="3" t="e" cm="1">
        <f t="array" ref="O1762">SUM(_xlfn._xlws.FILTER($G$2:$G$2454,_xlfn.MAP($M$2:$M$2454,_xlfn.LAMBDA(_xlpm.x,_xlpm.x=$M1762))))</f>
        <v>#NAME?</v>
      </c>
      <c r="P1762" s="4" t="e">
        <f t="shared" si="474"/>
        <v>#NAME?</v>
      </c>
      <c r="Q1762" s="6" t="e" cm="1">
        <f t="array" ref="Q1762">SUM(_xlfn._xlws.FILTER($G$2:$G$2454,_xlfn.MAP($N$2:$N$2454,_xlfn.LAMBDA(_xlpm.x,_xlpm.x=$N1762))))</f>
        <v>#NAME?</v>
      </c>
      <c r="R1762" s="4" t="e">
        <f t="shared" si="475"/>
        <v>#NAME?</v>
      </c>
      <c r="S1762" s="4" t="e">
        <f t="shared" si="476"/>
        <v>#NAME?</v>
      </c>
      <c r="T1762" s="4" t="e">
        <f t="shared" si="477"/>
        <v>#NAME?</v>
      </c>
      <c r="U1762" s="4" t="e">
        <f t="shared" si="478"/>
        <v>#NAME?</v>
      </c>
      <c r="V1762" s="2"/>
      <c r="X1762" s="2"/>
      <c r="AC1762" s="2"/>
      <c r="AD1762" s="2"/>
    </row>
    <row r="1763" spans="1:30">
      <c r="A1763" s="1" t="str">
        <f t="shared" si="465"/>
        <v>-floa- : [floʊ]</v>
      </c>
      <c r="B1763" s="1">
        <f t="shared" si="480"/>
        <v>0</v>
      </c>
      <c r="C1763" s="1">
        <f t="shared" si="480"/>
        <v>0</v>
      </c>
      <c r="D1763" s="1">
        <f t="shared" si="480"/>
        <v>0</v>
      </c>
      <c r="E1763" s="7">
        <v>1</v>
      </c>
      <c r="F1763" s="9" t="s">
        <v>1134</v>
      </c>
      <c r="G1763" s="3" t="e">
        <f t="shared" si="466"/>
        <v>#NAME?</v>
      </c>
      <c r="H1763" s="4" t="str">
        <f t="shared" si="467"/>
        <v>floʊ</v>
      </c>
      <c r="I1763" s="4" t="str">
        <f t="shared" si="468"/>
        <v>floa</v>
      </c>
      <c r="J1763" s="10">
        <f t="shared" si="469"/>
        <v>4</v>
      </c>
      <c r="K1763" s="1">
        <f t="shared" si="470"/>
        <v>4</v>
      </c>
      <c r="L1763" s="10">
        <f t="shared" si="471"/>
        <v>4</v>
      </c>
      <c r="M1763" s="1" t="str">
        <f t="shared" si="472"/>
        <v>-floa-</v>
      </c>
      <c r="N1763" s="1" t="str">
        <f t="shared" si="473"/>
        <v>[floʊ]</v>
      </c>
      <c r="O1763" s="3" t="e" cm="1">
        <f t="array" ref="O1763">SUM(_xlfn._xlws.FILTER($G$2:$G$2454,_xlfn.MAP($M$2:$M$2454,_xlfn.LAMBDA(_xlpm.x,_xlpm.x=$M1763))))</f>
        <v>#NAME?</v>
      </c>
      <c r="P1763" s="4" t="e">
        <f t="shared" si="474"/>
        <v>#NAME?</v>
      </c>
      <c r="Q1763" s="6" t="e" cm="1">
        <f t="array" ref="Q1763">SUM(_xlfn._xlws.FILTER($G$2:$G$2454,_xlfn.MAP($N$2:$N$2454,_xlfn.LAMBDA(_xlpm.x,_xlpm.x=$N1763))))</f>
        <v>#NAME?</v>
      </c>
      <c r="R1763" s="4" t="e">
        <f t="shared" si="475"/>
        <v>#NAME?</v>
      </c>
      <c r="S1763" s="4" t="e">
        <f t="shared" si="476"/>
        <v>#NAME?</v>
      </c>
      <c r="T1763" s="4" t="e">
        <f t="shared" si="477"/>
        <v>#NAME?</v>
      </c>
      <c r="U1763" s="4" t="e">
        <f t="shared" si="478"/>
        <v>#NAME?</v>
      </c>
      <c r="V1763" s="2"/>
      <c r="X1763" s="2"/>
      <c r="AC1763" s="2"/>
      <c r="AD1763" s="2"/>
    </row>
    <row r="1764" spans="1:30">
      <c r="A1764" s="1" t="str">
        <f t="shared" si="465"/>
        <v>-gnu- : [ɡnə]</v>
      </c>
      <c r="B1764" s="1">
        <f t="shared" si="480"/>
        <v>0</v>
      </c>
      <c r="C1764" s="1">
        <f t="shared" si="480"/>
        <v>0</v>
      </c>
      <c r="D1764" s="1">
        <f t="shared" si="480"/>
        <v>0</v>
      </c>
      <c r="E1764" s="7">
        <v>1</v>
      </c>
      <c r="F1764" s="9" t="s">
        <v>2364</v>
      </c>
      <c r="G1764" s="3" t="e">
        <f t="shared" si="466"/>
        <v>#NAME?</v>
      </c>
      <c r="H1764" s="4" t="str">
        <f t="shared" si="467"/>
        <v>ɡnə</v>
      </c>
      <c r="I1764" s="4" t="str">
        <f t="shared" si="468"/>
        <v>gnu</v>
      </c>
      <c r="J1764" s="10">
        <f t="shared" si="469"/>
        <v>3</v>
      </c>
      <c r="K1764" s="1">
        <f t="shared" si="470"/>
        <v>3</v>
      </c>
      <c r="L1764" s="10">
        <f t="shared" si="471"/>
        <v>3</v>
      </c>
      <c r="M1764" s="1" t="str">
        <f t="shared" si="472"/>
        <v>-gnu-</v>
      </c>
      <c r="N1764" s="1" t="str">
        <f t="shared" si="473"/>
        <v>[ɡnə]</v>
      </c>
      <c r="O1764" s="3" t="e" cm="1">
        <f t="array" ref="O1764">SUM(_xlfn._xlws.FILTER($G$2:$G$2454,_xlfn.MAP($M$2:$M$2454,_xlfn.LAMBDA(_xlpm.x,_xlpm.x=$M1764))))</f>
        <v>#NAME?</v>
      </c>
      <c r="P1764" s="4" t="e">
        <f t="shared" si="474"/>
        <v>#NAME?</v>
      </c>
      <c r="Q1764" s="6" t="e" cm="1">
        <f t="array" ref="Q1764">SUM(_xlfn._xlws.FILTER($G$2:$G$2454,_xlfn.MAP($N$2:$N$2454,_xlfn.LAMBDA(_xlpm.x,_xlpm.x=$N1764))))</f>
        <v>#NAME?</v>
      </c>
      <c r="R1764" s="4" t="e">
        <f t="shared" si="475"/>
        <v>#NAME?</v>
      </c>
      <c r="S1764" s="4" t="e">
        <f t="shared" si="476"/>
        <v>#NAME?</v>
      </c>
      <c r="T1764" s="4" t="e">
        <f t="shared" si="477"/>
        <v>#NAME?</v>
      </c>
      <c r="U1764" s="4" t="e">
        <f t="shared" si="478"/>
        <v>#NAME?</v>
      </c>
      <c r="V1764" s="2"/>
      <c r="X1764" s="2"/>
      <c r="AC1764" s="2"/>
      <c r="AD1764" s="2"/>
    </row>
    <row r="1765" spans="1:30">
      <c r="A1765" s="1" t="str">
        <f t="shared" si="465"/>
        <v>-jaw- : [dʒɔ]</v>
      </c>
      <c r="B1765" s="1">
        <f t="shared" si="480"/>
        <v>0</v>
      </c>
      <c r="C1765" s="1">
        <f t="shared" si="480"/>
        <v>0</v>
      </c>
      <c r="D1765" s="1">
        <f t="shared" si="480"/>
        <v>0</v>
      </c>
      <c r="E1765" s="7">
        <v>1</v>
      </c>
      <c r="F1765" s="9" t="s">
        <v>847</v>
      </c>
      <c r="G1765" s="3" t="e">
        <f t="shared" si="466"/>
        <v>#NAME?</v>
      </c>
      <c r="H1765" s="4" t="str">
        <f t="shared" si="467"/>
        <v>dʒɔ</v>
      </c>
      <c r="I1765" s="4" t="str">
        <f t="shared" si="468"/>
        <v>jaw</v>
      </c>
      <c r="J1765" s="10">
        <f t="shared" si="469"/>
        <v>3</v>
      </c>
      <c r="K1765" s="1">
        <f t="shared" si="470"/>
        <v>3</v>
      </c>
      <c r="L1765" s="10">
        <f t="shared" si="471"/>
        <v>3</v>
      </c>
      <c r="M1765" s="1" t="str">
        <f t="shared" si="472"/>
        <v>-jaw-</v>
      </c>
      <c r="N1765" s="1" t="str">
        <f t="shared" si="473"/>
        <v>[dʒɔ]</v>
      </c>
      <c r="O1765" s="3" t="e" cm="1">
        <f t="array" ref="O1765">SUM(_xlfn._xlws.FILTER($G$2:$G$2454,_xlfn.MAP($M$2:$M$2454,_xlfn.LAMBDA(_xlpm.x,_xlpm.x=$M1765))))</f>
        <v>#NAME?</v>
      </c>
      <c r="P1765" s="4" t="e">
        <f t="shared" si="474"/>
        <v>#NAME?</v>
      </c>
      <c r="Q1765" s="6" t="e" cm="1">
        <f t="array" ref="Q1765">SUM(_xlfn._xlws.FILTER($G$2:$G$2454,_xlfn.MAP($N$2:$N$2454,_xlfn.LAMBDA(_xlpm.x,_xlpm.x=$N1765))))</f>
        <v>#NAME?</v>
      </c>
      <c r="R1765" s="4" t="e">
        <f t="shared" si="475"/>
        <v>#NAME?</v>
      </c>
      <c r="S1765" s="4" t="e">
        <f t="shared" si="476"/>
        <v>#NAME?</v>
      </c>
      <c r="T1765" s="4" t="e">
        <f t="shared" si="477"/>
        <v>#NAME?</v>
      </c>
      <c r="U1765" s="4" t="e">
        <f t="shared" si="478"/>
        <v>#NAME?</v>
      </c>
      <c r="V1765" s="2"/>
      <c r="X1765" s="2"/>
      <c r="AC1765" s="2"/>
      <c r="AD1765" s="2"/>
    </row>
    <row r="1766" spans="1:30">
      <c r="A1766" s="1" t="str">
        <f t="shared" si="465"/>
        <v>-kwa- : [kwə]</v>
      </c>
      <c r="B1766" s="1">
        <f t="shared" si="480"/>
        <v>0</v>
      </c>
      <c r="C1766" s="1">
        <f t="shared" si="480"/>
        <v>0</v>
      </c>
      <c r="D1766" s="1">
        <f t="shared" si="480"/>
        <v>0</v>
      </c>
      <c r="E1766" s="7">
        <v>1</v>
      </c>
      <c r="F1766" s="9" t="s">
        <v>1181</v>
      </c>
      <c r="G1766" s="3" t="e">
        <f t="shared" si="466"/>
        <v>#NAME?</v>
      </c>
      <c r="H1766" s="4" t="str">
        <f t="shared" si="467"/>
        <v>kwə</v>
      </c>
      <c r="I1766" s="4" t="str">
        <f t="shared" si="468"/>
        <v>kwa</v>
      </c>
      <c r="J1766" s="10">
        <f t="shared" si="469"/>
        <v>3</v>
      </c>
      <c r="K1766" s="1">
        <f t="shared" si="470"/>
        <v>3</v>
      </c>
      <c r="L1766" s="10">
        <f t="shared" si="471"/>
        <v>3</v>
      </c>
      <c r="M1766" s="1" t="str">
        <f t="shared" si="472"/>
        <v>-kwa-</v>
      </c>
      <c r="N1766" s="1" t="str">
        <f t="shared" si="473"/>
        <v>[kwə]</v>
      </c>
      <c r="O1766" s="3" t="e" cm="1">
        <f t="array" ref="O1766">SUM(_xlfn._xlws.FILTER($G$2:$G$2454,_xlfn.MAP($M$2:$M$2454,_xlfn.LAMBDA(_xlpm.x,_xlpm.x=$M1766))))</f>
        <v>#NAME?</v>
      </c>
      <c r="P1766" s="4" t="e">
        <f t="shared" si="474"/>
        <v>#NAME?</v>
      </c>
      <c r="Q1766" s="6" t="e" cm="1">
        <f t="array" ref="Q1766">SUM(_xlfn._xlws.FILTER($G$2:$G$2454,_xlfn.MAP($N$2:$N$2454,_xlfn.LAMBDA(_xlpm.x,_xlpm.x=$N1766))))</f>
        <v>#NAME?</v>
      </c>
      <c r="R1766" s="4" t="e">
        <f t="shared" si="475"/>
        <v>#NAME?</v>
      </c>
      <c r="S1766" s="4" t="e">
        <f t="shared" si="476"/>
        <v>#NAME?</v>
      </c>
      <c r="T1766" s="4" t="e">
        <f t="shared" si="477"/>
        <v>#NAME?</v>
      </c>
      <c r="U1766" s="4" t="e">
        <f t="shared" si="478"/>
        <v>#NAME?</v>
      </c>
      <c r="V1766" s="2"/>
      <c r="X1766" s="2"/>
      <c r="AC1766" s="2"/>
      <c r="AD1766" s="2"/>
    </row>
    <row r="1767" spans="1:30">
      <c r="A1767" s="1" t="str">
        <f t="shared" si="465"/>
        <v>-mai- : [meɪ]</v>
      </c>
      <c r="B1767" s="1">
        <f t="shared" si="480"/>
        <v>0</v>
      </c>
      <c r="C1767" s="1">
        <f t="shared" si="480"/>
        <v>1</v>
      </c>
      <c r="D1767" s="1">
        <f t="shared" si="480"/>
        <v>0</v>
      </c>
      <c r="E1767" s="7">
        <v>5</v>
      </c>
      <c r="F1767" s="9" t="s">
        <v>722</v>
      </c>
      <c r="G1767" s="3" t="e">
        <f t="shared" si="466"/>
        <v>#NAME?</v>
      </c>
      <c r="H1767" s="4" t="str">
        <f t="shared" si="467"/>
        <v>meɪ</v>
      </c>
      <c r="I1767" s="4" t="str">
        <f t="shared" si="468"/>
        <v>mai</v>
      </c>
      <c r="J1767" s="10">
        <f t="shared" si="469"/>
        <v>3</v>
      </c>
      <c r="K1767" s="1">
        <f t="shared" si="470"/>
        <v>3</v>
      </c>
      <c r="L1767" s="10">
        <f t="shared" si="471"/>
        <v>3</v>
      </c>
      <c r="M1767" s="1" t="str">
        <f t="shared" si="472"/>
        <v>-mai-</v>
      </c>
      <c r="N1767" s="1" t="str">
        <f t="shared" si="473"/>
        <v>[meɪ]</v>
      </c>
      <c r="O1767" s="3" t="e" cm="1">
        <f t="array" ref="O1767">SUM(_xlfn._xlws.FILTER($G$2:$G$2454,_xlfn.MAP($M$2:$M$2454,_xlfn.LAMBDA(_xlpm.x,_xlpm.x=$M1767))))</f>
        <v>#NAME?</v>
      </c>
      <c r="P1767" s="4" t="e">
        <f t="shared" si="474"/>
        <v>#NAME?</v>
      </c>
      <c r="Q1767" s="6" t="e" cm="1">
        <f t="array" ref="Q1767">SUM(_xlfn._xlws.FILTER($G$2:$G$2454,_xlfn.MAP($N$2:$N$2454,_xlfn.LAMBDA(_xlpm.x,_xlpm.x=$N1767))))</f>
        <v>#NAME?</v>
      </c>
      <c r="R1767" s="4" t="e">
        <f t="shared" si="475"/>
        <v>#NAME?</v>
      </c>
      <c r="S1767" s="4" t="e">
        <f t="shared" si="476"/>
        <v>#NAME?</v>
      </c>
      <c r="T1767" s="4" t="e">
        <f t="shared" si="477"/>
        <v>#NAME?</v>
      </c>
      <c r="U1767" s="4" t="e">
        <f t="shared" si="478"/>
        <v>#NAME?</v>
      </c>
      <c r="V1767" s="2"/>
      <c r="X1767" s="2"/>
      <c r="AC1767" s="2"/>
      <c r="AD1767" s="2"/>
    </row>
    <row r="1768" spans="1:30">
      <c r="A1768" s="1" t="str">
        <f t="shared" si="465"/>
        <v>-nc- : [ŋkə]</v>
      </c>
      <c r="B1768" s="1">
        <f t="shared" si="480"/>
        <v>0</v>
      </c>
      <c r="C1768" s="1">
        <f t="shared" si="480"/>
        <v>0</v>
      </c>
      <c r="D1768" s="1">
        <f t="shared" si="480"/>
        <v>0</v>
      </c>
      <c r="E1768" s="7">
        <v>1</v>
      </c>
      <c r="F1768" s="9" t="s">
        <v>1512</v>
      </c>
      <c r="G1768" s="3" t="e">
        <f t="shared" si="466"/>
        <v>#NAME?</v>
      </c>
      <c r="H1768" s="4" t="str">
        <f t="shared" si="467"/>
        <v>ŋkə</v>
      </c>
      <c r="I1768" s="4" t="str">
        <f t="shared" si="468"/>
        <v>nc</v>
      </c>
      <c r="J1768" s="10">
        <f t="shared" si="469"/>
        <v>3</v>
      </c>
      <c r="K1768" s="1">
        <f t="shared" si="470"/>
        <v>2</v>
      </c>
      <c r="L1768" s="10">
        <f t="shared" si="471"/>
        <v>3</v>
      </c>
      <c r="M1768" s="1" t="str">
        <f t="shared" si="472"/>
        <v>-nc-</v>
      </c>
      <c r="N1768" s="1" t="str">
        <f t="shared" si="473"/>
        <v>[ŋkə]</v>
      </c>
      <c r="O1768" s="3" t="e" cm="1">
        <f t="array" ref="O1768">SUM(_xlfn._xlws.FILTER($G$2:$G$2454,_xlfn.MAP($M$2:$M$2454,_xlfn.LAMBDA(_xlpm.x,_xlpm.x=$M1768))))</f>
        <v>#NAME?</v>
      </c>
      <c r="P1768" s="4" t="e">
        <f t="shared" si="474"/>
        <v>#NAME?</v>
      </c>
      <c r="Q1768" s="6" t="e" cm="1">
        <f t="array" ref="Q1768">SUM(_xlfn._xlws.FILTER($G$2:$G$2454,_xlfn.MAP($N$2:$N$2454,_xlfn.LAMBDA(_xlpm.x,_xlpm.x=$N1768))))</f>
        <v>#NAME?</v>
      </c>
      <c r="R1768" s="4" t="e">
        <f t="shared" si="475"/>
        <v>#NAME?</v>
      </c>
      <c r="S1768" s="4" t="e">
        <f t="shared" si="476"/>
        <v>#NAME?</v>
      </c>
      <c r="T1768" s="4" t="e">
        <f t="shared" si="477"/>
        <v>#NAME?</v>
      </c>
      <c r="U1768" s="4" t="e">
        <f t="shared" si="478"/>
        <v>#NAME?</v>
      </c>
      <c r="V1768" s="2"/>
      <c r="X1768" s="2"/>
      <c r="AC1768" s="2"/>
      <c r="AD1768" s="2"/>
    </row>
    <row r="1769" spans="1:30">
      <c r="A1769" s="1" t="str">
        <f t="shared" si="465"/>
        <v>-netie- : [nti]</v>
      </c>
      <c r="B1769" s="1">
        <f t="shared" si="480"/>
        <v>0</v>
      </c>
      <c r="C1769" s="1">
        <f t="shared" si="480"/>
        <v>0</v>
      </c>
      <c r="D1769" s="1">
        <f t="shared" si="480"/>
        <v>1</v>
      </c>
      <c r="E1769" s="7">
        <v>1</v>
      </c>
      <c r="F1769" s="9" t="s">
        <v>194</v>
      </c>
      <c r="G1769" s="3" t="e">
        <f t="shared" si="466"/>
        <v>#NAME?</v>
      </c>
      <c r="H1769" s="4" t="str">
        <f t="shared" si="467"/>
        <v>nti</v>
      </c>
      <c r="I1769" s="4" t="str">
        <f t="shared" si="468"/>
        <v>netie</v>
      </c>
      <c r="J1769" s="10">
        <f t="shared" si="469"/>
        <v>3</v>
      </c>
      <c r="K1769" s="1">
        <f t="shared" si="470"/>
        <v>5</v>
      </c>
      <c r="L1769" s="10">
        <f t="shared" si="471"/>
        <v>5</v>
      </c>
      <c r="M1769" s="1" t="str">
        <f t="shared" si="472"/>
        <v>-netie-</v>
      </c>
      <c r="N1769" s="1" t="str">
        <f t="shared" si="473"/>
        <v>[nti]</v>
      </c>
      <c r="O1769" s="3" t="e" cm="1">
        <f t="array" ref="O1769">SUM(_xlfn._xlws.FILTER($G$2:$G$2454,_xlfn.MAP($M$2:$M$2454,_xlfn.LAMBDA(_xlpm.x,_xlpm.x=$M1769))))</f>
        <v>#NAME?</v>
      </c>
      <c r="P1769" s="4" t="e">
        <f t="shared" si="474"/>
        <v>#NAME?</v>
      </c>
      <c r="Q1769" s="6" t="e" cm="1">
        <f t="array" ref="Q1769">SUM(_xlfn._xlws.FILTER($G$2:$G$2454,_xlfn.MAP($N$2:$N$2454,_xlfn.LAMBDA(_xlpm.x,_xlpm.x=$N1769))))</f>
        <v>#NAME?</v>
      </c>
      <c r="R1769" s="4" t="e">
        <f t="shared" si="475"/>
        <v>#NAME?</v>
      </c>
      <c r="S1769" s="4" t="e">
        <f t="shared" si="476"/>
        <v>#NAME?</v>
      </c>
      <c r="T1769" s="4" t="e">
        <f t="shared" si="477"/>
        <v>#NAME?</v>
      </c>
      <c r="U1769" s="4" t="e">
        <f t="shared" si="478"/>
        <v>#NAME?</v>
      </c>
      <c r="V1769" s="2"/>
      <c r="X1769" s="2"/>
      <c r="AC1769" s="2"/>
      <c r="AD1769" s="2"/>
    </row>
    <row r="1770" spans="1:30">
      <c r="A1770" s="1" t="str">
        <f t="shared" si="465"/>
        <v>-nety- : [nti]</v>
      </c>
      <c r="B1770" s="1">
        <f t="shared" si="480"/>
        <v>0</v>
      </c>
      <c r="C1770" s="1">
        <f t="shared" si="480"/>
        <v>0</v>
      </c>
      <c r="D1770" s="1">
        <f t="shared" si="480"/>
        <v>1</v>
      </c>
      <c r="E1770" s="7">
        <v>1</v>
      </c>
      <c r="F1770" s="9" t="s">
        <v>195</v>
      </c>
      <c r="G1770" s="3" t="e">
        <f t="shared" si="466"/>
        <v>#NAME?</v>
      </c>
      <c r="H1770" s="4" t="str">
        <f t="shared" si="467"/>
        <v>nti</v>
      </c>
      <c r="I1770" s="4" t="str">
        <f t="shared" si="468"/>
        <v>nety</v>
      </c>
      <c r="J1770" s="10">
        <f t="shared" si="469"/>
        <v>3</v>
      </c>
      <c r="K1770" s="1">
        <f t="shared" si="470"/>
        <v>4</v>
      </c>
      <c r="L1770" s="10">
        <f t="shared" si="471"/>
        <v>4</v>
      </c>
      <c r="M1770" s="1" t="str">
        <f t="shared" si="472"/>
        <v>-nety-</v>
      </c>
      <c r="N1770" s="1" t="str">
        <f t="shared" si="473"/>
        <v>[nti]</v>
      </c>
      <c r="O1770" s="3" t="e" cm="1">
        <f t="array" ref="O1770">SUM(_xlfn._xlws.FILTER($G$2:$G$2454,_xlfn.MAP($M$2:$M$2454,_xlfn.LAMBDA(_xlpm.x,_xlpm.x=$M1770))))</f>
        <v>#NAME?</v>
      </c>
      <c r="P1770" s="4" t="e">
        <f t="shared" si="474"/>
        <v>#NAME?</v>
      </c>
      <c r="Q1770" s="6" t="e" cm="1">
        <f t="array" ref="Q1770">SUM(_xlfn._xlws.FILTER($G$2:$G$2454,_xlfn.MAP($N$2:$N$2454,_xlfn.LAMBDA(_xlpm.x,_xlpm.x=$N1770))))</f>
        <v>#NAME?</v>
      </c>
      <c r="R1770" s="4" t="e">
        <f t="shared" si="475"/>
        <v>#NAME?</v>
      </c>
      <c r="S1770" s="4" t="e">
        <f t="shared" si="476"/>
        <v>#NAME?</v>
      </c>
      <c r="T1770" s="4" t="e">
        <f t="shared" si="477"/>
        <v>#NAME?</v>
      </c>
      <c r="U1770" s="4" t="e">
        <f t="shared" si="478"/>
        <v>#NAME?</v>
      </c>
      <c r="V1770" s="2"/>
      <c r="X1770" s="2"/>
      <c r="AC1770" s="2"/>
      <c r="AD1770" s="2"/>
    </row>
    <row r="1771" spans="1:30">
      <c r="A1771" s="1" t="str">
        <f t="shared" si="465"/>
        <v>-new- : [nu]</v>
      </c>
      <c r="B1771" s="1">
        <f t="shared" si="480"/>
        <v>0</v>
      </c>
      <c r="C1771" s="1">
        <f t="shared" si="480"/>
        <v>0</v>
      </c>
      <c r="D1771" s="1">
        <f t="shared" si="480"/>
        <v>1</v>
      </c>
      <c r="E1771" s="7">
        <v>4</v>
      </c>
      <c r="F1771" s="9" t="s">
        <v>202</v>
      </c>
      <c r="G1771" s="3" t="e">
        <f t="shared" si="466"/>
        <v>#NAME?</v>
      </c>
      <c r="H1771" s="4" t="str">
        <f t="shared" si="467"/>
        <v>nu</v>
      </c>
      <c r="I1771" s="4" t="str">
        <f t="shared" si="468"/>
        <v>new</v>
      </c>
      <c r="J1771" s="10">
        <f t="shared" si="469"/>
        <v>2</v>
      </c>
      <c r="K1771" s="1">
        <f t="shared" si="470"/>
        <v>3</v>
      </c>
      <c r="L1771" s="10">
        <f t="shared" si="471"/>
        <v>3</v>
      </c>
      <c r="M1771" s="1" t="str">
        <f t="shared" si="472"/>
        <v>-new-</v>
      </c>
      <c r="N1771" s="1" t="str">
        <f t="shared" si="473"/>
        <v>[nu]</v>
      </c>
      <c r="O1771" s="3" t="e" cm="1">
        <f t="array" ref="O1771">SUM(_xlfn._xlws.FILTER($G$2:$G$2454,_xlfn.MAP($M$2:$M$2454,_xlfn.LAMBDA(_xlpm.x,_xlpm.x=$M1771))))</f>
        <v>#NAME?</v>
      </c>
      <c r="P1771" s="4" t="e">
        <f t="shared" si="474"/>
        <v>#NAME?</v>
      </c>
      <c r="Q1771" s="6" t="e" cm="1">
        <f t="array" ref="Q1771">SUM(_xlfn._xlws.FILTER($G$2:$G$2454,_xlfn.MAP($N$2:$N$2454,_xlfn.LAMBDA(_xlpm.x,_xlpm.x=$N1771))))</f>
        <v>#NAME?</v>
      </c>
      <c r="R1771" s="4" t="e">
        <f t="shared" si="475"/>
        <v>#NAME?</v>
      </c>
      <c r="S1771" s="4" t="e">
        <f t="shared" si="476"/>
        <v>#NAME?</v>
      </c>
      <c r="T1771" s="4" t="e">
        <f t="shared" si="477"/>
        <v>#NAME?</v>
      </c>
      <c r="U1771" s="4" t="e">
        <f t="shared" si="478"/>
        <v>#NAME?</v>
      </c>
      <c r="V1771" s="2"/>
      <c r="X1771" s="2"/>
      <c r="AC1771" s="2"/>
      <c r="AD1771" s="2"/>
    </row>
    <row r="1772" spans="1:30">
      <c r="A1772" s="1" t="str">
        <f t="shared" si="465"/>
        <v>-noi- : [nɔɪ]</v>
      </c>
      <c r="B1772" s="1">
        <f t="shared" si="480"/>
        <v>0</v>
      </c>
      <c r="C1772" s="1">
        <f t="shared" si="480"/>
        <v>0</v>
      </c>
      <c r="D1772" s="1">
        <f t="shared" si="480"/>
        <v>1</v>
      </c>
      <c r="E1772" s="7">
        <v>1</v>
      </c>
      <c r="F1772" s="9" t="s">
        <v>1186</v>
      </c>
      <c r="G1772" s="3" t="e">
        <f t="shared" si="466"/>
        <v>#NAME?</v>
      </c>
      <c r="H1772" s="4" t="str">
        <f t="shared" si="467"/>
        <v>nɔɪ</v>
      </c>
      <c r="I1772" s="4" t="str">
        <f t="shared" si="468"/>
        <v>noi</v>
      </c>
      <c r="J1772" s="10">
        <f t="shared" si="469"/>
        <v>3</v>
      </c>
      <c r="K1772" s="1">
        <f t="shared" si="470"/>
        <v>3</v>
      </c>
      <c r="L1772" s="10">
        <f t="shared" si="471"/>
        <v>3</v>
      </c>
      <c r="M1772" s="1" t="str">
        <f t="shared" si="472"/>
        <v>-noi-</v>
      </c>
      <c r="N1772" s="1" t="str">
        <f t="shared" si="473"/>
        <v>[nɔɪ]</v>
      </c>
      <c r="O1772" s="3" t="e" cm="1">
        <f t="array" ref="O1772">SUM(_xlfn._xlws.FILTER($G$2:$G$2454,_xlfn.MAP($M$2:$M$2454,_xlfn.LAMBDA(_xlpm.x,_xlpm.x=$M1772))))</f>
        <v>#NAME?</v>
      </c>
      <c r="P1772" s="4" t="e">
        <f t="shared" si="474"/>
        <v>#NAME?</v>
      </c>
      <c r="Q1772" s="6" t="e" cm="1">
        <f t="array" ref="Q1772">SUM(_xlfn._xlws.FILTER($G$2:$G$2454,_xlfn.MAP($N$2:$N$2454,_xlfn.LAMBDA(_xlpm.x,_xlpm.x=$N1772))))</f>
        <v>#NAME?</v>
      </c>
      <c r="R1772" s="4" t="e">
        <f t="shared" si="475"/>
        <v>#NAME?</v>
      </c>
      <c r="S1772" s="4" t="e">
        <f t="shared" si="476"/>
        <v>#NAME?</v>
      </c>
      <c r="T1772" s="4" t="e">
        <f t="shared" si="477"/>
        <v>#NAME?</v>
      </c>
      <c r="U1772" s="4" t="e">
        <f t="shared" si="478"/>
        <v>#NAME?</v>
      </c>
      <c r="V1772" s="2"/>
      <c r="X1772" s="2"/>
      <c r="AC1772" s="2"/>
      <c r="AD1772" s="2"/>
    </row>
    <row r="1773" spans="1:30">
      <c r="A1773" s="1" t="str">
        <f t="shared" si="465"/>
        <v>-ntrie- : [ntɹɪ]</v>
      </c>
      <c r="B1773" s="1">
        <f t="shared" si="480"/>
        <v>0</v>
      </c>
      <c r="C1773" s="1">
        <f t="shared" si="480"/>
        <v>0</v>
      </c>
      <c r="D1773" s="1">
        <f t="shared" si="480"/>
        <v>1</v>
      </c>
      <c r="E1773" s="7">
        <v>1</v>
      </c>
      <c r="F1773" s="9" t="s">
        <v>1103</v>
      </c>
      <c r="G1773" s="3" t="e">
        <f t="shared" si="466"/>
        <v>#NAME?</v>
      </c>
      <c r="H1773" s="1" t="str">
        <f t="shared" si="467"/>
        <v>ntɹɪ</v>
      </c>
      <c r="I1773" s="1" t="str">
        <f t="shared" si="468"/>
        <v>ntrie</v>
      </c>
      <c r="J1773" s="10">
        <f t="shared" si="469"/>
        <v>4</v>
      </c>
      <c r="K1773" s="1">
        <f t="shared" si="470"/>
        <v>5</v>
      </c>
      <c r="L1773" s="10">
        <f t="shared" si="471"/>
        <v>5</v>
      </c>
      <c r="M1773" s="1" t="str">
        <f t="shared" si="472"/>
        <v>-ntrie-</v>
      </c>
      <c r="N1773" s="1" t="str">
        <f t="shared" si="473"/>
        <v>[ntɹɪ]</v>
      </c>
      <c r="O1773" s="3" t="e" cm="1">
        <f t="array" ref="O1773">SUM(_xlfn._xlws.FILTER($G$2:$G$2454,_xlfn.MAP($M$2:$M$2454,_xlfn.LAMBDA(_xlpm.x,_xlpm.x=$M1773))))</f>
        <v>#NAME?</v>
      </c>
      <c r="P1773" s="4" t="e">
        <f t="shared" si="474"/>
        <v>#NAME?</v>
      </c>
      <c r="Q1773" s="6" t="e" cm="1">
        <f t="array" ref="Q1773">SUM(_xlfn._xlws.FILTER($G$2:$G$2454,_xlfn.MAP($N$2:$N$2454,_xlfn.LAMBDA(_xlpm.x,_xlpm.x=$N1773))))</f>
        <v>#NAME?</v>
      </c>
      <c r="R1773" s="4" t="e">
        <f t="shared" si="475"/>
        <v>#NAME?</v>
      </c>
      <c r="S1773" s="4" t="e">
        <f t="shared" si="476"/>
        <v>#NAME?</v>
      </c>
      <c r="T1773" s="4" t="e">
        <f t="shared" si="477"/>
        <v>#NAME?</v>
      </c>
      <c r="U1773" s="4" t="e">
        <f t="shared" si="478"/>
        <v>#NAME?</v>
      </c>
      <c r="V1773" s="2"/>
      <c r="X1773" s="2"/>
      <c r="AC1773" s="2"/>
      <c r="AD1773" s="2"/>
    </row>
    <row r="1774" spans="1:30">
      <c r="A1774" s="1" t="str">
        <f t="shared" si="465"/>
        <v>-nxiou- : [ŋkʃə]</v>
      </c>
      <c r="B1774" s="1">
        <f t="shared" si="480"/>
        <v>0</v>
      </c>
      <c r="C1774" s="1">
        <f t="shared" si="480"/>
        <v>0</v>
      </c>
      <c r="D1774" s="1">
        <f t="shared" si="480"/>
        <v>0</v>
      </c>
      <c r="E1774" s="7">
        <v>1</v>
      </c>
      <c r="F1774" s="9" t="s">
        <v>1104</v>
      </c>
      <c r="G1774" s="3" t="e">
        <f t="shared" si="466"/>
        <v>#NAME?</v>
      </c>
      <c r="H1774" s="4" t="str">
        <f t="shared" si="467"/>
        <v>ŋkʃə</v>
      </c>
      <c r="I1774" s="4" t="str">
        <f t="shared" si="468"/>
        <v>nxiou</v>
      </c>
      <c r="J1774" s="10">
        <f t="shared" si="469"/>
        <v>4</v>
      </c>
      <c r="K1774" s="1">
        <f t="shared" si="470"/>
        <v>5</v>
      </c>
      <c r="L1774" s="10">
        <f t="shared" si="471"/>
        <v>5</v>
      </c>
      <c r="M1774" s="1" t="str">
        <f t="shared" si="472"/>
        <v>-nxiou-</v>
      </c>
      <c r="N1774" s="1" t="str">
        <f t="shared" si="473"/>
        <v>[ŋkʃə]</v>
      </c>
      <c r="O1774" s="3" t="e" cm="1">
        <f t="array" ref="O1774">SUM(_xlfn._xlws.FILTER($G$2:$G$2454,_xlfn.MAP($M$2:$M$2454,_xlfn.LAMBDA(_xlpm.x,_xlpm.x=$M1774))))</f>
        <v>#NAME?</v>
      </c>
      <c r="P1774" s="4" t="e">
        <f t="shared" si="474"/>
        <v>#NAME?</v>
      </c>
      <c r="Q1774" s="6" t="e" cm="1">
        <f t="array" ref="Q1774">SUM(_xlfn._xlws.FILTER($G$2:$G$2454,_xlfn.MAP($N$2:$N$2454,_xlfn.LAMBDA(_xlpm.x,_xlpm.x=$N1774))))</f>
        <v>#NAME?</v>
      </c>
      <c r="R1774" s="4" t="e">
        <f t="shared" si="475"/>
        <v>#NAME?</v>
      </c>
      <c r="S1774" s="4" t="e">
        <f t="shared" si="476"/>
        <v>#NAME?</v>
      </c>
      <c r="T1774" s="4" t="e">
        <f t="shared" si="477"/>
        <v>#NAME?</v>
      </c>
      <c r="U1774" s="4" t="e">
        <f t="shared" si="478"/>
        <v>#NAME?</v>
      </c>
      <c r="V1774" s="2"/>
      <c r="X1774" s="2"/>
      <c r="AC1774" s="2"/>
      <c r="AD1774" s="2"/>
    </row>
    <row r="1775" spans="1:30">
      <c r="A1775" s="1" t="str">
        <f t="shared" si="465"/>
        <v>-prea- : [pɹi]</v>
      </c>
      <c r="B1775" s="1">
        <f t="shared" si="480"/>
        <v>0</v>
      </c>
      <c r="C1775" s="1">
        <f t="shared" si="480"/>
        <v>0</v>
      </c>
      <c r="D1775" s="1">
        <f t="shared" si="480"/>
        <v>0</v>
      </c>
      <c r="E1775" s="7">
        <v>1</v>
      </c>
      <c r="F1775" s="9" t="s">
        <v>1139</v>
      </c>
      <c r="G1775" s="3" t="e">
        <f t="shared" si="466"/>
        <v>#NAME?</v>
      </c>
      <c r="H1775" s="1" t="str">
        <f t="shared" si="467"/>
        <v>pɹi</v>
      </c>
      <c r="I1775" s="1" t="str">
        <f t="shared" si="468"/>
        <v>prea</v>
      </c>
      <c r="J1775" s="10">
        <f t="shared" si="469"/>
        <v>3</v>
      </c>
      <c r="K1775" s="1">
        <f t="shared" si="470"/>
        <v>4</v>
      </c>
      <c r="L1775" s="10">
        <f t="shared" si="471"/>
        <v>4</v>
      </c>
      <c r="M1775" s="1" t="str">
        <f t="shared" si="472"/>
        <v>-prea-</v>
      </c>
      <c r="N1775" s="1" t="str">
        <f t="shared" si="473"/>
        <v>[pɹi]</v>
      </c>
      <c r="O1775" s="3" t="e" cm="1">
        <f t="array" ref="O1775">SUM(_xlfn._xlws.FILTER($G$2:$G$2454,_xlfn.MAP($M$2:$M$2454,_xlfn.LAMBDA(_xlpm.x,_xlpm.x=$M1775))))</f>
        <v>#NAME?</v>
      </c>
      <c r="P1775" s="4" t="e">
        <f t="shared" si="474"/>
        <v>#NAME?</v>
      </c>
      <c r="Q1775" s="6" t="e" cm="1">
        <f t="array" ref="Q1775">SUM(_xlfn._xlws.FILTER($G$2:$G$2454,_xlfn.MAP($N$2:$N$2454,_xlfn.LAMBDA(_xlpm.x,_xlpm.x=$N1775))))</f>
        <v>#NAME?</v>
      </c>
      <c r="R1775" s="4" t="e">
        <f t="shared" si="475"/>
        <v>#NAME?</v>
      </c>
      <c r="S1775" s="4" t="e">
        <f t="shared" si="476"/>
        <v>#NAME?</v>
      </c>
      <c r="T1775" s="4" t="e">
        <f t="shared" si="477"/>
        <v>#NAME?</v>
      </c>
      <c r="U1775" s="4" t="e">
        <f t="shared" si="478"/>
        <v>#NAME?</v>
      </c>
      <c r="V1775" s="2"/>
      <c r="X1775" s="2"/>
      <c r="AC1775" s="2"/>
      <c r="AD1775" s="2"/>
    </row>
    <row r="1776" spans="1:30">
      <c r="A1776" s="1" t="str">
        <f t="shared" si="465"/>
        <v>-prie- : [pɹi]</v>
      </c>
      <c r="B1776" s="1">
        <f t="shared" si="480"/>
        <v>0</v>
      </c>
      <c r="C1776" s="1">
        <f t="shared" si="480"/>
        <v>0</v>
      </c>
      <c r="D1776" s="1">
        <f t="shared" si="480"/>
        <v>0</v>
      </c>
      <c r="E1776" s="7">
        <v>1</v>
      </c>
      <c r="F1776" s="9" t="s">
        <v>1140</v>
      </c>
      <c r="G1776" s="3" t="e">
        <f t="shared" si="466"/>
        <v>#NAME?</v>
      </c>
      <c r="H1776" s="4" t="str">
        <f t="shared" si="467"/>
        <v>pɹi</v>
      </c>
      <c r="I1776" s="4" t="str">
        <f t="shared" si="468"/>
        <v>prie</v>
      </c>
      <c r="J1776" s="10">
        <f t="shared" si="469"/>
        <v>3</v>
      </c>
      <c r="K1776" s="1">
        <f t="shared" si="470"/>
        <v>4</v>
      </c>
      <c r="L1776" s="10">
        <f t="shared" si="471"/>
        <v>4</v>
      </c>
      <c r="M1776" s="1" t="str">
        <f t="shared" si="472"/>
        <v>-prie-</v>
      </c>
      <c r="N1776" s="1" t="str">
        <f t="shared" si="473"/>
        <v>[pɹi]</v>
      </c>
      <c r="O1776" s="3" t="e" cm="1">
        <f t="array" ref="O1776">SUM(_xlfn._xlws.FILTER($G$2:$G$2454,_xlfn.MAP($M$2:$M$2454,_xlfn.LAMBDA(_xlpm.x,_xlpm.x=$M1776))))</f>
        <v>#NAME?</v>
      </c>
      <c r="P1776" s="4" t="e">
        <f t="shared" si="474"/>
        <v>#NAME?</v>
      </c>
      <c r="Q1776" s="6" t="e" cm="1">
        <f t="array" ref="Q1776">SUM(_xlfn._xlws.FILTER($G$2:$G$2454,_xlfn.MAP($N$2:$N$2454,_xlfn.LAMBDA(_xlpm.x,_xlpm.x=$N1776))))</f>
        <v>#NAME?</v>
      </c>
      <c r="R1776" s="4" t="e">
        <f t="shared" si="475"/>
        <v>#NAME?</v>
      </c>
      <c r="S1776" s="4" t="e">
        <f t="shared" si="476"/>
        <v>#NAME?</v>
      </c>
      <c r="T1776" s="4" t="e">
        <f t="shared" si="477"/>
        <v>#NAME?</v>
      </c>
      <c r="U1776" s="4" t="e">
        <f t="shared" si="478"/>
        <v>#NAME?</v>
      </c>
      <c r="V1776" s="2"/>
      <c r="X1776" s="2"/>
      <c r="AC1776" s="2"/>
      <c r="AD1776" s="2"/>
    </row>
    <row r="1777" spans="1:30">
      <c r="A1777" s="1" t="str">
        <f t="shared" si="465"/>
        <v>-rbe- : [ɹbə]</v>
      </c>
      <c r="B1777" s="1">
        <f t="shared" si="480"/>
        <v>1</v>
      </c>
      <c r="C1777" s="1">
        <f t="shared" si="480"/>
        <v>0</v>
      </c>
      <c r="D1777" s="1">
        <f t="shared" si="480"/>
        <v>0</v>
      </c>
      <c r="E1777" s="7">
        <v>1</v>
      </c>
      <c r="F1777" s="9" t="s">
        <v>1276</v>
      </c>
      <c r="G1777" s="3" t="e">
        <f t="shared" si="466"/>
        <v>#NAME?</v>
      </c>
      <c r="H1777" s="1" t="str">
        <f t="shared" si="467"/>
        <v>ɹbə</v>
      </c>
      <c r="I1777" s="1" t="str">
        <f t="shared" si="468"/>
        <v>rbe</v>
      </c>
      <c r="J1777" s="10">
        <f t="shared" si="469"/>
        <v>3</v>
      </c>
      <c r="K1777" s="1">
        <f t="shared" si="470"/>
        <v>3</v>
      </c>
      <c r="L1777" s="10">
        <f t="shared" si="471"/>
        <v>3</v>
      </c>
      <c r="M1777" s="1" t="str">
        <f t="shared" si="472"/>
        <v>-rbe-</v>
      </c>
      <c r="N1777" s="1" t="str">
        <f t="shared" si="473"/>
        <v>[ɹbə]</v>
      </c>
      <c r="O1777" s="3" t="e" cm="1">
        <f t="array" ref="O1777">SUM(_xlfn._xlws.FILTER($G$2:$G$2454,_xlfn.MAP($M$2:$M$2454,_xlfn.LAMBDA(_xlpm.x,_xlpm.x=$M1777))))</f>
        <v>#NAME?</v>
      </c>
      <c r="P1777" s="4" t="e">
        <f t="shared" si="474"/>
        <v>#NAME?</v>
      </c>
      <c r="Q1777" s="6" t="e" cm="1">
        <f t="array" ref="Q1777">SUM(_xlfn._xlws.FILTER($G$2:$G$2454,_xlfn.MAP($N$2:$N$2454,_xlfn.LAMBDA(_xlpm.x,_xlpm.x=$N1777))))</f>
        <v>#NAME?</v>
      </c>
      <c r="R1777" s="4" t="e">
        <f t="shared" si="475"/>
        <v>#NAME?</v>
      </c>
      <c r="S1777" s="4" t="e">
        <f t="shared" si="476"/>
        <v>#NAME?</v>
      </c>
      <c r="T1777" s="4" t="e">
        <f t="shared" si="477"/>
        <v>#NAME?</v>
      </c>
      <c r="U1777" s="4" t="e">
        <f t="shared" si="478"/>
        <v>#NAME?</v>
      </c>
      <c r="V1777" s="2"/>
      <c r="X1777" s="2"/>
      <c r="AC1777" s="2"/>
      <c r="AD1777" s="2"/>
    </row>
    <row r="1778" spans="1:30">
      <c r="A1778" s="1" t="str">
        <f t="shared" si="465"/>
        <v>-rfa- : [ɹfə]</v>
      </c>
      <c r="B1778" s="1">
        <f t="shared" si="480"/>
        <v>1</v>
      </c>
      <c r="C1778" s="1">
        <f t="shared" si="480"/>
        <v>0</v>
      </c>
      <c r="D1778" s="1">
        <f t="shared" si="480"/>
        <v>0</v>
      </c>
      <c r="E1778" s="7">
        <v>1</v>
      </c>
      <c r="F1778" s="9" t="s">
        <v>1277</v>
      </c>
      <c r="G1778" s="3" t="e">
        <f t="shared" si="466"/>
        <v>#NAME?</v>
      </c>
      <c r="H1778" s="4" t="str">
        <f t="shared" si="467"/>
        <v>ɹfə</v>
      </c>
      <c r="I1778" s="4" t="str">
        <f t="shared" si="468"/>
        <v>rfa</v>
      </c>
      <c r="J1778" s="10">
        <f t="shared" si="469"/>
        <v>3</v>
      </c>
      <c r="K1778" s="1">
        <f t="shared" si="470"/>
        <v>3</v>
      </c>
      <c r="L1778" s="10">
        <f t="shared" si="471"/>
        <v>3</v>
      </c>
      <c r="M1778" s="1" t="str">
        <f t="shared" si="472"/>
        <v>-rfa-</v>
      </c>
      <c r="N1778" s="1" t="str">
        <f t="shared" si="473"/>
        <v>[ɹfə]</v>
      </c>
      <c r="O1778" s="3" t="e" cm="1">
        <f t="array" ref="O1778">SUM(_xlfn._xlws.FILTER($G$2:$G$2454,_xlfn.MAP($M$2:$M$2454,_xlfn.LAMBDA(_xlpm.x,_xlpm.x=$M1778))))</f>
        <v>#NAME?</v>
      </c>
      <c r="P1778" s="4" t="e">
        <f t="shared" si="474"/>
        <v>#NAME?</v>
      </c>
      <c r="Q1778" s="6" t="e" cm="1">
        <f t="array" ref="Q1778">SUM(_xlfn._xlws.FILTER($G$2:$G$2454,_xlfn.MAP($N$2:$N$2454,_xlfn.LAMBDA(_xlpm.x,_xlpm.x=$N1778))))</f>
        <v>#NAME?</v>
      </c>
      <c r="R1778" s="4" t="e">
        <f t="shared" si="475"/>
        <v>#NAME?</v>
      </c>
      <c r="S1778" s="4" t="e">
        <f t="shared" si="476"/>
        <v>#NAME?</v>
      </c>
      <c r="T1778" s="4" t="e">
        <f t="shared" si="477"/>
        <v>#NAME?</v>
      </c>
      <c r="U1778" s="4" t="e">
        <f t="shared" si="478"/>
        <v>#NAME?</v>
      </c>
      <c r="V1778" s="2"/>
      <c r="X1778" s="2"/>
      <c r="AC1778" s="2"/>
      <c r="AD1778" s="2"/>
    </row>
    <row r="1779" spans="1:30">
      <c r="A1779" s="1" t="str">
        <f t="shared" si="465"/>
        <v>-rfu- : [ɹfə]</v>
      </c>
      <c r="B1779" s="1">
        <f t="shared" si="480"/>
        <v>1</v>
      </c>
      <c r="C1779" s="1">
        <f t="shared" si="480"/>
        <v>0</v>
      </c>
      <c r="D1779" s="1">
        <f t="shared" si="480"/>
        <v>0</v>
      </c>
      <c r="E1779" s="7">
        <v>1</v>
      </c>
      <c r="F1779" s="9" t="s">
        <v>815</v>
      </c>
      <c r="G1779" s="3" t="e">
        <f t="shared" si="466"/>
        <v>#NAME?</v>
      </c>
      <c r="H1779" s="4" t="str">
        <f t="shared" si="467"/>
        <v>ɹfə</v>
      </c>
      <c r="I1779" s="4" t="str">
        <f t="shared" si="468"/>
        <v>rfu</v>
      </c>
      <c r="J1779" s="10">
        <f t="shared" si="469"/>
        <v>3</v>
      </c>
      <c r="K1779" s="1">
        <f t="shared" si="470"/>
        <v>3</v>
      </c>
      <c r="L1779" s="10">
        <f t="shared" si="471"/>
        <v>3</v>
      </c>
      <c r="M1779" s="1" t="str">
        <f t="shared" si="472"/>
        <v>-rfu-</v>
      </c>
      <c r="N1779" s="1" t="str">
        <f t="shared" si="473"/>
        <v>[ɹfə]</v>
      </c>
      <c r="O1779" s="3" t="e" cm="1">
        <f t="array" ref="O1779">SUM(_xlfn._xlws.FILTER($G$2:$G$2454,_xlfn.MAP($M$2:$M$2454,_xlfn.LAMBDA(_xlpm.x,_xlpm.x=$M1779))))</f>
        <v>#NAME?</v>
      </c>
      <c r="P1779" s="4" t="e">
        <f t="shared" si="474"/>
        <v>#NAME?</v>
      </c>
      <c r="Q1779" s="6" t="e" cm="1">
        <f t="array" ref="Q1779">SUM(_xlfn._xlws.FILTER($G$2:$G$2454,_xlfn.MAP($N$2:$N$2454,_xlfn.LAMBDA(_xlpm.x,_xlpm.x=$N1779))))</f>
        <v>#NAME?</v>
      </c>
      <c r="R1779" s="4" t="e">
        <f t="shared" si="475"/>
        <v>#NAME?</v>
      </c>
      <c r="S1779" s="4" t="e">
        <f t="shared" si="476"/>
        <v>#NAME?</v>
      </c>
      <c r="T1779" s="4" t="e">
        <f t="shared" si="477"/>
        <v>#NAME?</v>
      </c>
      <c r="U1779" s="4" t="e">
        <f t="shared" si="478"/>
        <v>#NAME?</v>
      </c>
      <c r="V1779" s="2"/>
      <c r="X1779" s="2"/>
      <c r="AC1779" s="2"/>
      <c r="AD1779" s="2"/>
    </row>
    <row r="1780" spans="1:30">
      <c r="A1780" s="1" t="str">
        <f t="shared" si="465"/>
        <v>-rle- : [ɹlə]</v>
      </c>
      <c r="B1780" s="1">
        <f t="shared" si="480"/>
        <v>1</v>
      </c>
      <c r="C1780" s="1">
        <f t="shared" si="480"/>
        <v>0</v>
      </c>
      <c r="D1780" s="1">
        <f t="shared" si="480"/>
        <v>0</v>
      </c>
      <c r="E1780" s="7">
        <v>1</v>
      </c>
      <c r="F1780" s="9" t="s">
        <v>2358</v>
      </c>
      <c r="G1780" s="3" t="e">
        <f t="shared" si="466"/>
        <v>#NAME?</v>
      </c>
      <c r="H1780" s="4" t="str">
        <f t="shared" si="467"/>
        <v>ɹlə</v>
      </c>
      <c r="I1780" s="4" t="str">
        <f t="shared" si="468"/>
        <v>rle</v>
      </c>
      <c r="J1780" s="10">
        <f t="shared" si="469"/>
        <v>3</v>
      </c>
      <c r="K1780" s="1">
        <f t="shared" si="470"/>
        <v>3</v>
      </c>
      <c r="L1780" s="10">
        <f t="shared" si="471"/>
        <v>3</v>
      </c>
      <c r="M1780" s="1" t="str">
        <f t="shared" si="472"/>
        <v>-rle-</v>
      </c>
      <c r="N1780" s="1" t="str">
        <f t="shared" si="473"/>
        <v>[ɹlə]</v>
      </c>
      <c r="O1780" s="3" t="e" cm="1">
        <f t="array" ref="O1780">SUM(_xlfn._xlws.FILTER($G$2:$G$2454,_xlfn.MAP($M$2:$M$2454,_xlfn.LAMBDA(_xlpm.x,_xlpm.x=$M1780))))</f>
        <v>#NAME?</v>
      </c>
      <c r="P1780" s="4" t="e">
        <f t="shared" si="474"/>
        <v>#NAME?</v>
      </c>
      <c r="Q1780" s="6" t="e" cm="1">
        <f t="array" ref="Q1780">SUM(_xlfn._xlws.FILTER($G$2:$G$2454,_xlfn.MAP($N$2:$N$2454,_xlfn.LAMBDA(_xlpm.x,_xlpm.x=$N1780))))</f>
        <v>#NAME?</v>
      </c>
      <c r="R1780" s="4" t="e">
        <f t="shared" si="475"/>
        <v>#NAME?</v>
      </c>
      <c r="S1780" s="4" t="e">
        <f t="shared" si="476"/>
        <v>#NAME?</v>
      </c>
      <c r="T1780" s="4" t="e">
        <f t="shared" si="477"/>
        <v>#NAME?</v>
      </c>
      <c r="U1780" s="4" t="e">
        <f t="shared" si="478"/>
        <v>#NAME?</v>
      </c>
      <c r="V1780" s="2"/>
      <c r="X1780" s="2"/>
      <c r="AC1780" s="2"/>
      <c r="AD1780" s="2"/>
    </row>
    <row r="1781" spans="1:30">
      <c r="A1781" s="1" t="str">
        <f t="shared" si="465"/>
        <v>-rlia- : [ɹlə]</v>
      </c>
      <c r="B1781" s="1">
        <f t="shared" si="480"/>
        <v>1</v>
      </c>
      <c r="C1781" s="1">
        <f t="shared" si="480"/>
        <v>0</v>
      </c>
      <c r="D1781" s="1">
        <f t="shared" si="480"/>
        <v>0</v>
      </c>
      <c r="E1781" s="7">
        <v>1</v>
      </c>
      <c r="F1781" s="9" t="s">
        <v>1142</v>
      </c>
      <c r="G1781" s="3" t="e">
        <f t="shared" si="466"/>
        <v>#NAME?</v>
      </c>
      <c r="H1781" s="1" t="str">
        <f t="shared" si="467"/>
        <v>ɹlə</v>
      </c>
      <c r="I1781" s="1" t="str">
        <f t="shared" si="468"/>
        <v>rlia</v>
      </c>
      <c r="J1781" s="10">
        <f t="shared" si="469"/>
        <v>3</v>
      </c>
      <c r="K1781" s="1">
        <f t="shared" si="470"/>
        <v>4</v>
      </c>
      <c r="L1781" s="10">
        <f t="shared" si="471"/>
        <v>4</v>
      </c>
      <c r="M1781" s="1" t="str">
        <f t="shared" si="472"/>
        <v>-rlia-</v>
      </c>
      <c r="N1781" s="1" t="str">
        <f t="shared" si="473"/>
        <v>[ɹlə]</v>
      </c>
      <c r="O1781" s="3" t="e" cm="1">
        <f t="array" ref="O1781">SUM(_xlfn._xlws.FILTER($G$2:$G$2454,_xlfn.MAP($M$2:$M$2454,_xlfn.LAMBDA(_xlpm.x,_xlpm.x=$M1781))))</f>
        <v>#NAME?</v>
      </c>
      <c r="P1781" s="4" t="e">
        <f t="shared" si="474"/>
        <v>#NAME?</v>
      </c>
      <c r="Q1781" s="6" t="e" cm="1">
        <f t="array" ref="Q1781">SUM(_xlfn._xlws.FILTER($G$2:$G$2454,_xlfn.MAP($N$2:$N$2454,_xlfn.LAMBDA(_xlpm.x,_xlpm.x=$N1781))))</f>
        <v>#NAME?</v>
      </c>
      <c r="R1781" s="4" t="e">
        <f t="shared" si="475"/>
        <v>#NAME?</v>
      </c>
      <c r="S1781" s="4" t="e">
        <f t="shared" si="476"/>
        <v>#NAME?</v>
      </c>
      <c r="T1781" s="4" t="e">
        <f t="shared" si="477"/>
        <v>#NAME?</v>
      </c>
      <c r="U1781" s="4" t="e">
        <f t="shared" si="478"/>
        <v>#NAME?</v>
      </c>
      <c r="V1781" s="2"/>
      <c r="X1781" s="2"/>
      <c r="AC1781" s="2"/>
      <c r="AD1781" s="2"/>
    </row>
    <row r="1782" spans="1:30">
      <c r="A1782" s="1" t="str">
        <f t="shared" si="465"/>
        <v>-rlo- : [ɹlə]</v>
      </c>
      <c r="B1782" s="1">
        <f t="shared" ref="B1782:D1801" si="481">_xlfn.LET(_xlpm.d,$F1782,_xlpm.k,_xlfn.CONCAT(LEFT(TRIM(B$1),1),"*"),COUNTIF(_xlpm.d,_xlpm.k))</f>
        <v>1</v>
      </c>
      <c r="C1782" s="1">
        <f t="shared" si="481"/>
        <v>0</v>
      </c>
      <c r="D1782" s="1">
        <f t="shared" si="481"/>
        <v>0</v>
      </c>
      <c r="E1782" s="7">
        <v>1</v>
      </c>
      <c r="F1782" s="9" t="s">
        <v>2359</v>
      </c>
      <c r="G1782" s="3" t="e">
        <f t="shared" si="466"/>
        <v>#NAME?</v>
      </c>
      <c r="H1782" s="4" t="str">
        <f t="shared" si="467"/>
        <v>ɹlə</v>
      </c>
      <c r="I1782" s="4" t="str">
        <f t="shared" si="468"/>
        <v>rlo</v>
      </c>
      <c r="J1782" s="10">
        <f t="shared" si="469"/>
        <v>3</v>
      </c>
      <c r="K1782" s="1">
        <f t="shared" si="470"/>
        <v>3</v>
      </c>
      <c r="L1782" s="10">
        <f t="shared" si="471"/>
        <v>3</v>
      </c>
      <c r="M1782" s="1" t="str">
        <f t="shared" si="472"/>
        <v>-rlo-</v>
      </c>
      <c r="N1782" s="1" t="str">
        <f t="shared" si="473"/>
        <v>[ɹlə]</v>
      </c>
      <c r="O1782" s="3" t="e" cm="1">
        <f t="array" ref="O1782">SUM(_xlfn._xlws.FILTER($G$2:$G$2454,_xlfn.MAP($M$2:$M$2454,_xlfn.LAMBDA(_xlpm.x,_xlpm.x=$M1782))))</f>
        <v>#NAME?</v>
      </c>
      <c r="P1782" s="4" t="e">
        <f t="shared" si="474"/>
        <v>#NAME?</v>
      </c>
      <c r="Q1782" s="6" t="e" cm="1">
        <f t="array" ref="Q1782">SUM(_xlfn._xlws.FILTER($G$2:$G$2454,_xlfn.MAP($N$2:$N$2454,_xlfn.LAMBDA(_xlpm.x,_xlpm.x=$N1782))))</f>
        <v>#NAME?</v>
      </c>
      <c r="R1782" s="4" t="e">
        <f t="shared" si="475"/>
        <v>#NAME?</v>
      </c>
      <c r="S1782" s="4" t="e">
        <f t="shared" si="476"/>
        <v>#NAME?</v>
      </c>
      <c r="T1782" s="4" t="e">
        <f t="shared" si="477"/>
        <v>#NAME?</v>
      </c>
      <c r="U1782" s="4" t="e">
        <f t="shared" si="478"/>
        <v>#NAME?</v>
      </c>
      <c r="V1782" s="2"/>
      <c r="X1782" s="2"/>
      <c r="AC1782" s="2"/>
      <c r="AD1782" s="2"/>
    </row>
    <row r="1783" spans="1:30">
      <c r="A1783" s="1" t="str">
        <f t="shared" si="465"/>
        <v>-rne's- : [ɹnz]</v>
      </c>
      <c r="B1783" s="1">
        <f t="shared" si="481"/>
        <v>1</v>
      </c>
      <c r="C1783" s="1">
        <f t="shared" si="481"/>
        <v>0</v>
      </c>
      <c r="D1783" s="1">
        <f t="shared" si="481"/>
        <v>0</v>
      </c>
      <c r="E1783" s="7">
        <v>1</v>
      </c>
      <c r="F1783" s="9" t="s">
        <v>2363</v>
      </c>
      <c r="G1783" s="3" t="e">
        <f t="shared" si="466"/>
        <v>#NAME?</v>
      </c>
      <c r="H1783" s="4" t="str">
        <f t="shared" si="467"/>
        <v>ɹnz</v>
      </c>
      <c r="I1783" s="4" t="str">
        <f t="shared" si="468"/>
        <v>rne's</v>
      </c>
      <c r="J1783" s="10">
        <f t="shared" si="469"/>
        <v>3</v>
      </c>
      <c r="K1783" s="1">
        <f t="shared" si="470"/>
        <v>5</v>
      </c>
      <c r="L1783" s="10">
        <f t="shared" si="471"/>
        <v>5</v>
      </c>
      <c r="M1783" s="1" t="str">
        <f t="shared" si="472"/>
        <v>-rne's-</v>
      </c>
      <c r="N1783" s="1" t="str">
        <f t="shared" si="473"/>
        <v>[ɹnz]</v>
      </c>
      <c r="O1783" s="3" t="e" cm="1">
        <f t="array" ref="O1783">SUM(_xlfn._xlws.FILTER($G$2:$G$2454,_xlfn.MAP($M$2:$M$2454,_xlfn.LAMBDA(_xlpm.x,_xlpm.x=$M1783))))</f>
        <v>#NAME?</v>
      </c>
      <c r="P1783" s="4" t="e">
        <f t="shared" si="474"/>
        <v>#NAME?</v>
      </c>
      <c r="Q1783" s="6" t="e" cm="1">
        <f t="array" ref="Q1783">SUM(_xlfn._xlws.FILTER($G$2:$G$2454,_xlfn.MAP($N$2:$N$2454,_xlfn.LAMBDA(_xlpm.x,_xlpm.x=$N1783))))</f>
        <v>#NAME?</v>
      </c>
      <c r="R1783" s="4" t="e">
        <f t="shared" si="475"/>
        <v>#NAME?</v>
      </c>
      <c r="S1783" s="4" t="e">
        <f t="shared" si="476"/>
        <v>#NAME?</v>
      </c>
      <c r="T1783" s="4" t="e">
        <f t="shared" si="477"/>
        <v>#NAME?</v>
      </c>
      <c r="U1783" s="4" t="e">
        <f t="shared" si="478"/>
        <v>#NAME?</v>
      </c>
      <c r="V1783" s="2"/>
      <c r="X1783" s="2"/>
      <c r="AC1783" s="2"/>
      <c r="AD1783" s="2"/>
    </row>
    <row r="1784" spans="1:30">
      <c r="A1784" s="1" t="str">
        <f t="shared" si="465"/>
        <v>-sin- : [zn]</v>
      </c>
      <c r="B1784" s="1">
        <f t="shared" si="481"/>
        <v>0</v>
      </c>
      <c r="C1784" s="1">
        <f t="shared" si="481"/>
        <v>0</v>
      </c>
      <c r="D1784" s="1">
        <f t="shared" si="481"/>
        <v>0</v>
      </c>
      <c r="E1784" s="7">
        <v>1</v>
      </c>
      <c r="F1784" s="9" t="s">
        <v>331</v>
      </c>
      <c r="G1784" s="3" t="e">
        <f t="shared" si="466"/>
        <v>#NAME?</v>
      </c>
      <c r="H1784" s="4" t="str">
        <f t="shared" si="467"/>
        <v>zn</v>
      </c>
      <c r="I1784" s="4" t="str">
        <f t="shared" si="468"/>
        <v>sin</v>
      </c>
      <c r="J1784" s="10">
        <f t="shared" si="469"/>
        <v>2</v>
      </c>
      <c r="K1784" s="1">
        <f t="shared" si="470"/>
        <v>3</v>
      </c>
      <c r="L1784" s="10">
        <f t="shared" si="471"/>
        <v>3</v>
      </c>
      <c r="M1784" s="1" t="str">
        <f t="shared" si="472"/>
        <v>-sin-</v>
      </c>
      <c r="N1784" s="1" t="str">
        <f t="shared" si="473"/>
        <v>[zn]</v>
      </c>
      <c r="O1784" s="3" t="e" cm="1">
        <f t="array" ref="O1784">SUM(_xlfn._xlws.FILTER($G$2:$G$2454,_xlfn.MAP($M$2:$M$2454,_xlfn.LAMBDA(_xlpm.x,_xlpm.x=$M1784))))</f>
        <v>#NAME?</v>
      </c>
      <c r="P1784" s="4" t="e">
        <f t="shared" si="474"/>
        <v>#NAME?</v>
      </c>
      <c r="Q1784" s="6" t="e" cm="1">
        <f t="array" ref="Q1784">SUM(_xlfn._xlws.FILTER($G$2:$G$2454,_xlfn.MAP($N$2:$N$2454,_xlfn.LAMBDA(_xlpm.x,_xlpm.x=$N1784))))</f>
        <v>#NAME?</v>
      </c>
      <c r="R1784" s="4" t="e">
        <f t="shared" si="475"/>
        <v>#NAME?</v>
      </c>
      <c r="S1784" s="4" t="e">
        <f t="shared" si="476"/>
        <v>#NAME?</v>
      </c>
      <c r="T1784" s="4" t="e">
        <f t="shared" si="477"/>
        <v>#NAME?</v>
      </c>
      <c r="U1784" s="4" t="e">
        <f t="shared" si="478"/>
        <v>#NAME?</v>
      </c>
      <c r="V1784" s="2"/>
      <c r="X1784" s="2"/>
      <c r="AC1784" s="2"/>
      <c r="AD1784" s="2"/>
    </row>
    <row r="1785" spans="1:30">
      <c r="A1785" s="1" t="str">
        <f t="shared" si="465"/>
        <v>-sly- : [slɪ]</v>
      </c>
      <c r="B1785" s="1">
        <f t="shared" si="481"/>
        <v>0</v>
      </c>
      <c r="C1785" s="1">
        <f t="shared" si="481"/>
        <v>0</v>
      </c>
      <c r="D1785" s="1">
        <f t="shared" si="481"/>
        <v>0</v>
      </c>
      <c r="E1785" s="7">
        <v>1</v>
      </c>
      <c r="F1785" s="9" t="s">
        <v>1190</v>
      </c>
      <c r="G1785" s="3" t="e">
        <f t="shared" si="466"/>
        <v>#NAME?</v>
      </c>
      <c r="H1785" s="4" t="str">
        <f t="shared" si="467"/>
        <v>slɪ</v>
      </c>
      <c r="I1785" s="4" t="str">
        <f t="shared" si="468"/>
        <v>sly</v>
      </c>
      <c r="J1785" s="10">
        <f t="shared" si="469"/>
        <v>3</v>
      </c>
      <c r="K1785" s="1">
        <f t="shared" si="470"/>
        <v>3</v>
      </c>
      <c r="L1785" s="10">
        <f t="shared" si="471"/>
        <v>3</v>
      </c>
      <c r="M1785" s="1" t="str">
        <f t="shared" si="472"/>
        <v>-sly-</v>
      </c>
      <c r="N1785" s="1" t="str">
        <f t="shared" si="473"/>
        <v>[slɪ]</v>
      </c>
      <c r="O1785" s="3" t="e" cm="1">
        <f t="array" ref="O1785">SUM(_xlfn._xlws.FILTER($G$2:$G$2454,_xlfn.MAP($M$2:$M$2454,_xlfn.LAMBDA(_xlpm.x,_xlpm.x=$M1785))))</f>
        <v>#NAME?</v>
      </c>
      <c r="P1785" s="4" t="e">
        <f t="shared" si="474"/>
        <v>#NAME?</v>
      </c>
      <c r="Q1785" s="6" t="e" cm="1">
        <f t="array" ref="Q1785">SUM(_xlfn._xlws.FILTER($G$2:$G$2454,_xlfn.MAP($N$2:$N$2454,_xlfn.LAMBDA(_xlpm.x,_xlpm.x=$N1785))))</f>
        <v>#NAME?</v>
      </c>
      <c r="R1785" s="4" t="e">
        <f t="shared" si="475"/>
        <v>#NAME?</v>
      </c>
      <c r="S1785" s="4" t="e">
        <f t="shared" si="476"/>
        <v>#NAME?</v>
      </c>
      <c r="T1785" s="4" t="e">
        <f t="shared" si="477"/>
        <v>#NAME?</v>
      </c>
      <c r="U1785" s="4" t="e">
        <f t="shared" si="478"/>
        <v>#NAME?</v>
      </c>
      <c r="V1785" s="2"/>
      <c r="X1785" s="2"/>
      <c r="AC1785" s="2"/>
      <c r="AD1785" s="2"/>
    </row>
    <row r="1786" spans="1:30">
      <c r="A1786" s="1" t="str">
        <f t="shared" si="465"/>
        <v>-spee- : [spi]</v>
      </c>
      <c r="B1786" s="1">
        <f t="shared" si="481"/>
        <v>0</v>
      </c>
      <c r="C1786" s="1">
        <f t="shared" si="481"/>
        <v>0</v>
      </c>
      <c r="D1786" s="1">
        <f t="shared" si="481"/>
        <v>0</v>
      </c>
      <c r="E1786" s="7">
        <v>2</v>
      </c>
      <c r="F1786" s="9" t="s">
        <v>266</v>
      </c>
      <c r="G1786" s="3" t="e">
        <f t="shared" si="466"/>
        <v>#NAME?</v>
      </c>
      <c r="H1786" s="4" t="str">
        <f t="shared" si="467"/>
        <v>spi</v>
      </c>
      <c r="I1786" s="4" t="str">
        <f t="shared" si="468"/>
        <v>spee</v>
      </c>
      <c r="J1786" s="10">
        <f t="shared" si="469"/>
        <v>3</v>
      </c>
      <c r="K1786" s="1">
        <f t="shared" si="470"/>
        <v>4</v>
      </c>
      <c r="L1786" s="10">
        <f t="shared" si="471"/>
        <v>4</v>
      </c>
      <c r="M1786" s="1" t="str">
        <f t="shared" si="472"/>
        <v>-spee-</v>
      </c>
      <c r="N1786" s="1" t="str">
        <f t="shared" si="473"/>
        <v>[spi]</v>
      </c>
      <c r="O1786" s="3" t="e" cm="1">
        <f t="array" ref="O1786">SUM(_xlfn._xlws.FILTER($G$2:$G$2454,_xlfn.MAP($M$2:$M$2454,_xlfn.LAMBDA(_xlpm.x,_xlpm.x=$M1786))))</f>
        <v>#NAME?</v>
      </c>
      <c r="P1786" s="4" t="e">
        <f t="shared" si="474"/>
        <v>#NAME?</v>
      </c>
      <c r="Q1786" s="6" t="e" cm="1">
        <f t="array" ref="Q1786">SUM(_xlfn._xlws.FILTER($G$2:$G$2454,_xlfn.MAP($N$2:$N$2454,_xlfn.LAMBDA(_xlpm.x,_xlpm.x=$N1786))))</f>
        <v>#NAME?</v>
      </c>
      <c r="R1786" s="4" t="e">
        <f t="shared" si="475"/>
        <v>#NAME?</v>
      </c>
      <c r="S1786" s="4" t="e">
        <f t="shared" si="476"/>
        <v>#NAME?</v>
      </c>
      <c r="T1786" s="4" t="e">
        <f t="shared" si="477"/>
        <v>#NAME?</v>
      </c>
      <c r="U1786" s="4" t="e">
        <f t="shared" si="478"/>
        <v>#NAME?</v>
      </c>
      <c r="V1786" s="2"/>
      <c r="X1786" s="2"/>
      <c r="AC1786" s="2"/>
      <c r="AD1786" s="2"/>
    </row>
    <row r="1787" spans="1:30">
      <c r="A1787" s="1" t="str">
        <f t="shared" si="465"/>
        <v>-sprey- : [spɹɪ]</v>
      </c>
      <c r="B1787" s="1">
        <f t="shared" si="481"/>
        <v>0</v>
      </c>
      <c r="C1787" s="1">
        <f t="shared" si="481"/>
        <v>0</v>
      </c>
      <c r="D1787" s="1">
        <f t="shared" si="481"/>
        <v>0</v>
      </c>
      <c r="E1787" s="7">
        <v>1</v>
      </c>
      <c r="F1787" s="9" t="s">
        <v>2228</v>
      </c>
      <c r="G1787" s="3" t="e">
        <f t="shared" si="466"/>
        <v>#NAME?</v>
      </c>
      <c r="H1787" s="4" t="str">
        <f t="shared" si="467"/>
        <v>spɹɪ</v>
      </c>
      <c r="I1787" s="4" t="str">
        <f t="shared" si="468"/>
        <v>sprey</v>
      </c>
      <c r="J1787" s="10">
        <f t="shared" si="469"/>
        <v>4</v>
      </c>
      <c r="K1787" s="1">
        <f t="shared" si="470"/>
        <v>5</v>
      </c>
      <c r="L1787" s="10">
        <f t="shared" si="471"/>
        <v>5</v>
      </c>
      <c r="M1787" s="1" t="str">
        <f t="shared" si="472"/>
        <v>-sprey-</v>
      </c>
      <c r="N1787" s="1" t="str">
        <f t="shared" si="473"/>
        <v>[spɹɪ]</v>
      </c>
      <c r="O1787" s="3" t="e" cm="1">
        <f t="array" ref="O1787">SUM(_xlfn._xlws.FILTER($G$2:$G$2454,_xlfn.MAP($M$2:$M$2454,_xlfn.LAMBDA(_xlpm.x,_xlpm.x=$M1787))))</f>
        <v>#NAME?</v>
      </c>
      <c r="P1787" s="4" t="e">
        <f t="shared" si="474"/>
        <v>#NAME?</v>
      </c>
      <c r="Q1787" s="6" t="e" cm="1">
        <f t="array" ref="Q1787">SUM(_xlfn._xlws.FILTER($G$2:$G$2454,_xlfn.MAP($N$2:$N$2454,_xlfn.LAMBDA(_xlpm.x,_xlpm.x=$N1787))))</f>
        <v>#NAME?</v>
      </c>
      <c r="R1787" s="4" t="e">
        <f t="shared" si="475"/>
        <v>#NAME?</v>
      </c>
      <c r="S1787" s="4" t="e">
        <f t="shared" si="476"/>
        <v>#NAME?</v>
      </c>
      <c r="T1787" s="4" t="e">
        <f t="shared" si="477"/>
        <v>#NAME?</v>
      </c>
      <c r="U1787" s="4" t="e">
        <f t="shared" si="478"/>
        <v>#NAME?</v>
      </c>
      <c r="V1787" s="2"/>
      <c r="X1787" s="2"/>
      <c r="AC1787" s="2"/>
      <c r="AD1787" s="2"/>
    </row>
    <row r="1788" spans="1:30">
      <c r="A1788" s="1" t="str">
        <f t="shared" si="465"/>
        <v>-sui- : [su]</v>
      </c>
      <c r="B1788" s="1">
        <f t="shared" si="481"/>
        <v>0</v>
      </c>
      <c r="C1788" s="1">
        <f t="shared" si="481"/>
        <v>0</v>
      </c>
      <c r="D1788" s="1">
        <f t="shared" si="481"/>
        <v>0</v>
      </c>
      <c r="E1788" s="7">
        <v>2</v>
      </c>
      <c r="F1788" s="9" t="s">
        <v>280</v>
      </c>
      <c r="G1788" s="3" t="e">
        <f t="shared" si="466"/>
        <v>#NAME?</v>
      </c>
      <c r="H1788" s="4" t="str">
        <f t="shared" si="467"/>
        <v>su</v>
      </c>
      <c r="I1788" s="4" t="str">
        <f t="shared" si="468"/>
        <v>sui</v>
      </c>
      <c r="J1788" s="10">
        <f t="shared" si="469"/>
        <v>2</v>
      </c>
      <c r="K1788" s="1">
        <f t="shared" si="470"/>
        <v>3</v>
      </c>
      <c r="L1788" s="10">
        <f t="shared" si="471"/>
        <v>3</v>
      </c>
      <c r="M1788" s="1" t="str">
        <f t="shared" si="472"/>
        <v>-sui-</v>
      </c>
      <c r="N1788" s="1" t="str">
        <f t="shared" si="473"/>
        <v>[su]</v>
      </c>
      <c r="O1788" s="3" t="e" cm="1">
        <f t="array" ref="O1788">SUM(_xlfn._xlws.FILTER($G$2:$G$2454,_xlfn.MAP($M$2:$M$2454,_xlfn.LAMBDA(_xlpm.x,_xlpm.x=$M1788))))</f>
        <v>#NAME?</v>
      </c>
      <c r="P1788" s="4" t="e">
        <f t="shared" si="474"/>
        <v>#NAME?</v>
      </c>
      <c r="Q1788" s="6" t="e" cm="1">
        <f t="array" ref="Q1788">SUM(_xlfn._xlws.FILTER($G$2:$G$2454,_xlfn.MAP($N$2:$N$2454,_xlfn.LAMBDA(_xlpm.x,_xlpm.x=$N1788))))</f>
        <v>#NAME?</v>
      </c>
      <c r="R1788" s="4" t="e">
        <f t="shared" si="475"/>
        <v>#NAME?</v>
      </c>
      <c r="S1788" s="4" t="e">
        <f t="shared" si="476"/>
        <v>#NAME?</v>
      </c>
      <c r="T1788" s="4" t="e">
        <f t="shared" si="477"/>
        <v>#NAME?</v>
      </c>
      <c r="U1788" s="4" t="e">
        <f t="shared" si="478"/>
        <v>#NAME?</v>
      </c>
      <c r="V1788" s="2"/>
      <c r="X1788" s="2"/>
      <c r="AC1788" s="2"/>
      <c r="AD1788" s="2"/>
    </row>
    <row r="1789" spans="1:30">
      <c r="A1789" s="1" t="str">
        <f t="shared" si="465"/>
        <v>-swe- : [swɛ]</v>
      </c>
      <c r="B1789" s="1">
        <f t="shared" si="481"/>
        <v>0</v>
      </c>
      <c r="C1789" s="1">
        <f t="shared" si="481"/>
        <v>0</v>
      </c>
      <c r="D1789" s="1">
        <f t="shared" si="481"/>
        <v>0</v>
      </c>
      <c r="E1789" s="7">
        <v>1</v>
      </c>
      <c r="F1789" s="9" t="s">
        <v>1193</v>
      </c>
      <c r="G1789" s="3" t="e">
        <f t="shared" si="466"/>
        <v>#NAME?</v>
      </c>
      <c r="H1789" s="4" t="str">
        <f t="shared" si="467"/>
        <v>swɛ</v>
      </c>
      <c r="I1789" s="4" t="str">
        <f t="shared" si="468"/>
        <v>swe</v>
      </c>
      <c r="J1789" s="10">
        <f t="shared" si="469"/>
        <v>3</v>
      </c>
      <c r="K1789" s="1">
        <f t="shared" si="470"/>
        <v>3</v>
      </c>
      <c r="L1789" s="10">
        <f t="shared" si="471"/>
        <v>3</v>
      </c>
      <c r="M1789" s="1" t="str">
        <f t="shared" si="472"/>
        <v>-swe-</v>
      </c>
      <c r="N1789" s="1" t="str">
        <f t="shared" si="473"/>
        <v>[swɛ]</v>
      </c>
      <c r="O1789" s="3" t="e" cm="1">
        <f t="array" ref="O1789">SUM(_xlfn._xlws.FILTER($G$2:$G$2454,_xlfn.MAP($M$2:$M$2454,_xlfn.LAMBDA(_xlpm.x,_xlpm.x=$M1789))))</f>
        <v>#NAME?</v>
      </c>
      <c r="P1789" s="4" t="e">
        <f t="shared" si="474"/>
        <v>#NAME?</v>
      </c>
      <c r="Q1789" s="6" t="e" cm="1">
        <f t="array" ref="Q1789">SUM(_xlfn._xlws.FILTER($G$2:$G$2454,_xlfn.MAP($N$2:$N$2454,_xlfn.LAMBDA(_xlpm.x,_xlpm.x=$N1789))))</f>
        <v>#NAME?</v>
      </c>
      <c r="R1789" s="4" t="e">
        <f t="shared" si="475"/>
        <v>#NAME?</v>
      </c>
      <c r="S1789" s="4" t="e">
        <f t="shared" si="476"/>
        <v>#NAME?</v>
      </c>
      <c r="T1789" s="4" t="e">
        <f t="shared" si="477"/>
        <v>#NAME?</v>
      </c>
      <c r="U1789" s="4" t="e">
        <f t="shared" si="478"/>
        <v>#NAME?</v>
      </c>
      <c r="V1789" s="2"/>
      <c r="X1789" s="2"/>
      <c r="AC1789" s="2"/>
      <c r="AD1789" s="2"/>
    </row>
    <row r="1790" spans="1:30">
      <c r="A1790" s="1" t="str">
        <f t="shared" si="465"/>
        <v>-tly- : [tlɪ]</v>
      </c>
      <c r="B1790" s="1">
        <f t="shared" si="481"/>
        <v>0</v>
      </c>
      <c r="C1790" s="1">
        <f t="shared" si="481"/>
        <v>0</v>
      </c>
      <c r="D1790" s="1">
        <f t="shared" si="481"/>
        <v>0</v>
      </c>
      <c r="E1790" s="7">
        <v>1</v>
      </c>
      <c r="F1790" s="9" t="s">
        <v>2256</v>
      </c>
      <c r="G1790" s="3" t="e">
        <f t="shared" si="466"/>
        <v>#NAME?</v>
      </c>
      <c r="H1790" s="4" t="str">
        <f t="shared" si="467"/>
        <v>tlɪ</v>
      </c>
      <c r="I1790" s="4" t="str">
        <f t="shared" si="468"/>
        <v>tly</v>
      </c>
      <c r="J1790" s="10">
        <f t="shared" si="469"/>
        <v>3</v>
      </c>
      <c r="K1790" s="1">
        <f t="shared" si="470"/>
        <v>3</v>
      </c>
      <c r="L1790" s="10">
        <f t="shared" si="471"/>
        <v>3</v>
      </c>
      <c r="M1790" s="1" t="str">
        <f t="shared" si="472"/>
        <v>-tly-</v>
      </c>
      <c r="N1790" s="1" t="str">
        <f t="shared" si="473"/>
        <v>[tlɪ]</v>
      </c>
      <c r="O1790" s="3" t="e" cm="1">
        <f t="array" ref="O1790">SUM(_xlfn._xlws.FILTER($G$2:$G$2454,_xlfn.MAP($M$2:$M$2454,_xlfn.LAMBDA(_xlpm.x,_xlpm.x=$M1790))))</f>
        <v>#NAME?</v>
      </c>
      <c r="P1790" s="4" t="e">
        <f t="shared" si="474"/>
        <v>#NAME?</v>
      </c>
      <c r="Q1790" s="6" t="e" cm="1">
        <f t="array" ref="Q1790">SUM(_xlfn._xlws.FILTER($G$2:$G$2454,_xlfn.MAP($N$2:$N$2454,_xlfn.LAMBDA(_xlpm.x,_xlpm.x=$N1790))))</f>
        <v>#NAME?</v>
      </c>
      <c r="R1790" s="4" t="e">
        <f t="shared" si="475"/>
        <v>#NAME?</v>
      </c>
      <c r="S1790" s="4" t="e">
        <f t="shared" si="476"/>
        <v>#NAME?</v>
      </c>
      <c r="T1790" s="4" t="e">
        <f t="shared" si="477"/>
        <v>#NAME?</v>
      </c>
      <c r="U1790" s="4" t="e">
        <f t="shared" si="478"/>
        <v>#NAME?</v>
      </c>
      <c r="V1790" s="2"/>
      <c r="X1790" s="2"/>
      <c r="AC1790" s="2"/>
      <c r="AD1790" s="2"/>
    </row>
    <row r="1791" spans="1:30">
      <c r="A1791" s="1" t="str">
        <f t="shared" si="465"/>
        <v>-trie- : [tɹi]</v>
      </c>
      <c r="B1791" s="1">
        <f t="shared" si="481"/>
        <v>0</v>
      </c>
      <c r="C1791" s="1">
        <f t="shared" si="481"/>
        <v>0</v>
      </c>
      <c r="D1791" s="1">
        <f t="shared" si="481"/>
        <v>0</v>
      </c>
      <c r="E1791" s="7">
        <v>2</v>
      </c>
      <c r="F1791" s="9" t="s">
        <v>979</v>
      </c>
      <c r="G1791" s="3" t="e">
        <f t="shared" si="466"/>
        <v>#NAME?</v>
      </c>
      <c r="H1791" s="1" t="str">
        <f t="shared" si="467"/>
        <v>tɹi</v>
      </c>
      <c r="I1791" s="1" t="str">
        <f t="shared" si="468"/>
        <v>trie</v>
      </c>
      <c r="J1791" s="10">
        <f t="shared" si="469"/>
        <v>3</v>
      </c>
      <c r="K1791" s="1">
        <f t="shared" si="470"/>
        <v>4</v>
      </c>
      <c r="L1791" s="10">
        <f t="shared" si="471"/>
        <v>4</v>
      </c>
      <c r="M1791" s="1" t="str">
        <f t="shared" si="472"/>
        <v>-trie-</v>
      </c>
      <c r="N1791" s="1" t="str">
        <f t="shared" si="473"/>
        <v>[tɹi]</v>
      </c>
      <c r="O1791" s="3" t="e" cm="1">
        <f t="array" ref="O1791">SUM(_xlfn._xlws.FILTER($G$2:$G$2454,_xlfn.MAP($M$2:$M$2454,_xlfn.LAMBDA(_xlpm.x,_xlpm.x=$M1791))))</f>
        <v>#NAME?</v>
      </c>
      <c r="P1791" s="4" t="e">
        <f t="shared" si="474"/>
        <v>#NAME?</v>
      </c>
      <c r="Q1791" s="6" t="e" cm="1">
        <f t="array" ref="Q1791">SUM(_xlfn._xlws.FILTER($G$2:$G$2454,_xlfn.MAP($N$2:$N$2454,_xlfn.LAMBDA(_xlpm.x,_xlpm.x=$N1791))))</f>
        <v>#NAME?</v>
      </c>
      <c r="R1791" s="4" t="e">
        <f t="shared" si="475"/>
        <v>#NAME?</v>
      </c>
      <c r="S1791" s="4" t="e">
        <f t="shared" si="476"/>
        <v>#NAME?</v>
      </c>
      <c r="T1791" s="4" t="e">
        <f t="shared" si="477"/>
        <v>#NAME?</v>
      </c>
      <c r="U1791" s="4" t="e">
        <f t="shared" si="478"/>
        <v>#NAME?</v>
      </c>
      <c r="V1791" s="2"/>
      <c r="X1791" s="2"/>
      <c r="AC1791" s="2"/>
      <c r="AD1791" s="2"/>
    </row>
    <row r="1792" spans="1:30">
      <c r="A1792" s="1" t="str">
        <f t="shared" si="465"/>
        <v>-yea- : [yɪ]</v>
      </c>
      <c r="B1792" s="1">
        <f t="shared" si="481"/>
        <v>0</v>
      </c>
      <c r="C1792" s="1">
        <f t="shared" si="481"/>
        <v>0</v>
      </c>
      <c r="D1792" s="1">
        <f t="shared" si="481"/>
        <v>0</v>
      </c>
      <c r="E1792" s="7">
        <v>1</v>
      </c>
      <c r="F1792" s="9" t="s">
        <v>1285</v>
      </c>
      <c r="G1792" s="3" t="e">
        <f t="shared" si="466"/>
        <v>#NAME?</v>
      </c>
      <c r="H1792" s="1" t="str">
        <f t="shared" si="467"/>
        <v>yɪ</v>
      </c>
      <c r="I1792" s="1" t="str">
        <f t="shared" si="468"/>
        <v>yea</v>
      </c>
      <c r="J1792" s="10">
        <f t="shared" si="469"/>
        <v>2</v>
      </c>
      <c r="K1792" s="1">
        <f t="shared" si="470"/>
        <v>3</v>
      </c>
      <c r="L1792" s="10">
        <f t="shared" si="471"/>
        <v>3</v>
      </c>
      <c r="M1792" s="1" t="str">
        <f t="shared" si="472"/>
        <v>-yea-</v>
      </c>
      <c r="N1792" s="1" t="str">
        <f t="shared" si="473"/>
        <v>[yɪ]</v>
      </c>
      <c r="O1792" s="3" t="e" cm="1">
        <f t="array" ref="O1792">SUM(_xlfn._xlws.FILTER($G$2:$G$2454,_xlfn.MAP($M$2:$M$2454,_xlfn.LAMBDA(_xlpm.x,_xlpm.x=$M1792))))</f>
        <v>#NAME?</v>
      </c>
      <c r="P1792" s="4" t="e">
        <f t="shared" si="474"/>
        <v>#NAME?</v>
      </c>
      <c r="Q1792" s="6" t="e" cm="1">
        <f t="array" ref="Q1792">SUM(_xlfn._xlws.FILTER($G$2:$G$2454,_xlfn.MAP($N$2:$N$2454,_xlfn.LAMBDA(_xlpm.x,_xlpm.x=$N1792))))</f>
        <v>#NAME?</v>
      </c>
      <c r="R1792" s="4" t="e">
        <f t="shared" si="475"/>
        <v>#NAME?</v>
      </c>
      <c r="S1792" s="4" t="e">
        <f t="shared" si="476"/>
        <v>#NAME?</v>
      </c>
      <c r="T1792" s="4" t="e">
        <f t="shared" si="477"/>
        <v>#NAME?</v>
      </c>
      <c r="U1792" s="4" t="e">
        <f t="shared" si="478"/>
        <v>#NAME?</v>
      </c>
      <c r="V1792" s="2"/>
      <c r="X1792" s="2"/>
      <c r="AC1792" s="2"/>
      <c r="AD1792" s="2"/>
    </row>
    <row r="1793" spans="1:30">
      <c r="A1793" s="1" t="str">
        <f t="shared" si="465"/>
        <v>-zen- : [zn]</v>
      </c>
      <c r="B1793" s="1">
        <f t="shared" si="481"/>
        <v>0</v>
      </c>
      <c r="C1793" s="1">
        <f t="shared" si="481"/>
        <v>0</v>
      </c>
      <c r="D1793" s="1">
        <f t="shared" si="481"/>
        <v>0</v>
      </c>
      <c r="E1793" s="7">
        <v>1</v>
      </c>
      <c r="F1793" s="9" t="s">
        <v>332</v>
      </c>
      <c r="G1793" s="3" t="e">
        <f t="shared" si="466"/>
        <v>#NAME?</v>
      </c>
      <c r="H1793" s="4" t="str">
        <f t="shared" si="467"/>
        <v>zn</v>
      </c>
      <c r="I1793" s="4" t="str">
        <f t="shared" si="468"/>
        <v>zen</v>
      </c>
      <c r="J1793" s="10">
        <f t="shared" si="469"/>
        <v>2</v>
      </c>
      <c r="K1793" s="1">
        <f t="shared" si="470"/>
        <v>3</v>
      </c>
      <c r="L1793" s="10">
        <f t="shared" si="471"/>
        <v>3</v>
      </c>
      <c r="M1793" s="1" t="str">
        <f t="shared" si="472"/>
        <v>-zen-</v>
      </c>
      <c r="N1793" s="1" t="str">
        <f t="shared" si="473"/>
        <v>[zn]</v>
      </c>
      <c r="O1793" s="3" t="e" cm="1">
        <f t="array" ref="O1793">SUM(_xlfn._xlws.FILTER($G$2:$G$2454,_xlfn.MAP($M$2:$M$2454,_xlfn.LAMBDA(_xlpm.x,_xlpm.x=$M1793))))</f>
        <v>#NAME?</v>
      </c>
      <c r="P1793" s="4" t="e">
        <f t="shared" si="474"/>
        <v>#NAME?</v>
      </c>
      <c r="Q1793" s="6" t="e" cm="1">
        <f t="array" ref="Q1793">SUM(_xlfn._xlws.FILTER($G$2:$G$2454,_xlfn.MAP($N$2:$N$2454,_xlfn.LAMBDA(_xlpm.x,_xlpm.x=$N1793))))</f>
        <v>#NAME?</v>
      </c>
      <c r="R1793" s="4" t="e">
        <f t="shared" si="475"/>
        <v>#NAME?</v>
      </c>
      <c r="S1793" s="4" t="e">
        <f t="shared" si="476"/>
        <v>#NAME?</v>
      </c>
      <c r="T1793" s="4" t="e">
        <f t="shared" si="477"/>
        <v>#NAME?</v>
      </c>
      <c r="U1793" s="4" t="e">
        <f t="shared" si="478"/>
        <v>#NAME?</v>
      </c>
      <c r="V1793" s="2"/>
      <c r="X1793" s="2"/>
      <c r="AC1793" s="2"/>
      <c r="AD1793" s="2"/>
    </row>
    <row r="1794" spans="1:30">
      <c r="A1794" s="1" t="str">
        <f t="shared" ref="A1794:A1857" si="482">_xlfn.LET(_xlpm.sep," : ",CONCATENATE(M1794,_xlpm.sep,N1794))</f>
        <v>-zon- : [zn]</v>
      </c>
      <c r="B1794" s="1">
        <f t="shared" si="481"/>
        <v>0</v>
      </c>
      <c r="C1794" s="1">
        <f t="shared" si="481"/>
        <v>0</v>
      </c>
      <c r="D1794" s="1">
        <f t="shared" si="481"/>
        <v>0</v>
      </c>
      <c r="E1794" s="7">
        <v>1</v>
      </c>
      <c r="F1794" s="9" t="s">
        <v>333</v>
      </c>
      <c r="G1794" s="3" t="e">
        <f t="shared" ref="G1794:G1857" si="483">E1794/freq.sum.r6e</f>
        <v>#NAME?</v>
      </c>
      <c r="H1794" s="4" t="str">
        <f t="shared" ref="H1794:H1857" si="484">_xlfn.LET(_xlpm.sep,":",_xlpm.w,$F1794,LEFT(_xlpm.w,FIND(_xlpm.sep,_xlpm.w)-1))</f>
        <v>zn</v>
      </c>
      <c r="I1794" s="4" t="str">
        <f t="shared" ref="I1794:I1857" si="485">_xlfn.LET(_xlpm.sep,":",_xlpm.w,$F1794,RIGHT(_xlpm.w,LEN(_xlpm.w)-FIND(_xlpm.sep,_xlpm.w)))</f>
        <v>zon</v>
      </c>
      <c r="J1794" s="10">
        <f t="shared" ref="J1794:J1857" si="486">_xlfn.LET(_xlpm.w,H1794,LEN(_xlpm.w))</f>
        <v>2</v>
      </c>
      <c r="K1794" s="1">
        <f t="shared" ref="K1794:K1857" si="487">_xlfn.LET(_xlpm.w,I1794,LEN(_xlpm.w))</f>
        <v>3</v>
      </c>
      <c r="L1794" s="10">
        <f t="shared" ref="L1794:L1857" si="488">_xlfn.LET(_xlpm.a,J1794,_xlpm.b,K1794,MAX(_xlpm.a,_xlpm.b))</f>
        <v>3</v>
      </c>
      <c r="M1794" s="1" t="str">
        <f t="shared" ref="M1794:M1857" si="489">_xlfn.LET(_xlpm.sep,":",_xlpm.w,$F1794,_xlfn.CONCAT("-",RIGHT(_xlpm.w,LEN(_xlpm.w)-FIND(_xlpm.sep,_xlpm.w)),"-"))</f>
        <v>-zon-</v>
      </c>
      <c r="N1794" s="1" t="str">
        <f t="shared" ref="N1794:N1857" si="490">_xlfn.LET(_xlpm.sep,":",_xlpm.w,$F1794,_xlfn.CONCAT("[",LEFT(_xlpm.w,FIND(_xlpm.sep,_xlpm.w)-1),"]"))</f>
        <v>[zn]</v>
      </c>
      <c r="O1794" s="3" t="e" cm="1">
        <f t="array" ref="O1794">SUM(_xlfn._xlws.FILTER($G$2:$G$2454,_xlfn.MAP($M$2:$M$2454,_xlfn.LAMBDA(_xlpm.x,_xlpm.x=$M1794))))</f>
        <v>#NAME?</v>
      </c>
      <c r="P1794" s="4" t="e">
        <f t="shared" ref="P1794:P1857" si="491">$G1794/O1794</f>
        <v>#NAME?</v>
      </c>
      <c r="Q1794" s="6" t="e" cm="1">
        <f t="array" ref="Q1794">SUM(_xlfn._xlws.FILTER($G$2:$G$2454,_xlfn.MAP($N$2:$N$2454,_xlfn.LAMBDA(_xlpm.x,_xlpm.x=$N1794))))</f>
        <v>#NAME?</v>
      </c>
      <c r="R1794" s="4" t="e">
        <f t="shared" ref="R1794:R1857" si="492">$G1794/Q1794</f>
        <v>#NAME?</v>
      </c>
      <c r="S1794" s="4" t="e">
        <f t="shared" ref="S1794:S1857" si="493">_xlfn.LET(_xlpm.freq,E1794,_xlpm.size,L1794+1,_xlpm.F,T1794,LOG(1+_xlpm.freq)*LOG(1+_xlpm.size)*_xlpm.F)</f>
        <v>#NAME?</v>
      </c>
      <c r="T1794" s="4" t="e">
        <f t="shared" ref="T1794:T1857" si="494">_xlfn.LET(_xlpm.a,R1794,_xlpm.b,P1794,2*_xlpm.a*_xlpm.b/(_xlpm.a+_xlpm.b))</f>
        <v>#NAME?</v>
      </c>
      <c r="U1794" s="4" t="e">
        <f t="shared" ref="U1794:U1857" si="495">_xlfn.LET(_xlpm.p,P1794,_xlpm.q,R1794,LOG(_xlpm.p/_xlpm.q))</f>
        <v>#NAME?</v>
      </c>
      <c r="V1794" s="2"/>
      <c r="X1794" s="2"/>
      <c r="AC1794" s="2"/>
      <c r="AD1794" s="2"/>
    </row>
    <row r="1795" spans="1:30">
      <c r="A1795" s="1" t="str">
        <f t="shared" si="482"/>
        <v>-bow- : [boʊ]</v>
      </c>
      <c r="B1795" s="1">
        <f t="shared" si="481"/>
        <v>0</v>
      </c>
      <c r="C1795" s="1">
        <f t="shared" si="481"/>
        <v>0</v>
      </c>
      <c r="D1795" s="1">
        <f t="shared" si="481"/>
        <v>0</v>
      </c>
      <c r="E1795" s="7">
        <v>1</v>
      </c>
      <c r="F1795" s="9" t="s">
        <v>1557</v>
      </c>
      <c r="G1795" s="3" t="e">
        <f t="shared" si="483"/>
        <v>#NAME?</v>
      </c>
      <c r="H1795" s="4" t="str">
        <f t="shared" si="484"/>
        <v>boʊ</v>
      </c>
      <c r="I1795" s="4" t="str">
        <f t="shared" si="485"/>
        <v>bow</v>
      </c>
      <c r="J1795" s="10">
        <f t="shared" si="486"/>
        <v>3</v>
      </c>
      <c r="K1795" s="1">
        <f t="shared" si="487"/>
        <v>3</v>
      </c>
      <c r="L1795" s="10">
        <f t="shared" si="488"/>
        <v>3</v>
      </c>
      <c r="M1795" s="1" t="str">
        <f t="shared" si="489"/>
        <v>-bow-</v>
      </c>
      <c r="N1795" s="1" t="str">
        <f t="shared" si="490"/>
        <v>[boʊ]</v>
      </c>
      <c r="O1795" s="3" t="e" cm="1">
        <f t="array" ref="O1795">SUM(_xlfn._xlws.FILTER($G$2:$G$2454,_xlfn.MAP($M$2:$M$2454,_xlfn.LAMBDA(_xlpm.x,_xlpm.x=$M1795))))</f>
        <v>#NAME?</v>
      </c>
      <c r="P1795" s="4" t="e">
        <f t="shared" si="491"/>
        <v>#NAME?</v>
      </c>
      <c r="Q1795" s="6" t="e" cm="1">
        <f t="array" ref="Q1795">SUM(_xlfn._xlws.FILTER($G$2:$G$2454,_xlfn.MAP($N$2:$N$2454,_xlfn.LAMBDA(_xlpm.x,_xlpm.x=$N1795))))</f>
        <v>#NAME?</v>
      </c>
      <c r="R1795" s="4" t="e">
        <f t="shared" si="492"/>
        <v>#NAME?</v>
      </c>
      <c r="S1795" s="4" t="e">
        <f t="shared" si="493"/>
        <v>#NAME?</v>
      </c>
      <c r="T1795" s="4" t="e">
        <f t="shared" si="494"/>
        <v>#NAME?</v>
      </c>
      <c r="U1795" s="4" t="e">
        <f t="shared" si="495"/>
        <v>#NAME?</v>
      </c>
      <c r="V1795" s="2"/>
      <c r="X1795" s="2"/>
      <c r="AC1795" s="2"/>
      <c r="AD1795" s="2"/>
    </row>
    <row r="1796" spans="1:30">
      <c r="A1796" s="1" t="str">
        <f t="shared" si="482"/>
        <v>-bre- : [bɹɪ]</v>
      </c>
      <c r="B1796" s="1">
        <f t="shared" si="481"/>
        <v>0</v>
      </c>
      <c r="C1796" s="1">
        <f t="shared" si="481"/>
        <v>0</v>
      </c>
      <c r="D1796" s="1">
        <f t="shared" si="481"/>
        <v>0</v>
      </c>
      <c r="E1796" s="7">
        <v>1</v>
      </c>
      <c r="F1796" s="9" t="s">
        <v>1943</v>
      </c>
      <c r="G1796" s="3" t="e">
        <f t="shared" si="483"/>
        <v>#NAME?</v>
      </c>
      <c r="H1796" s="4" t="str">
        <f t="shared" si="484"/>
        <v>bɹɪ</v>
      </c>
      <c r="I1796" s="4" t="str">
        <f t="shared" si="485"/>
        <v>bre</v>
      </c>
      <c r="J1796" s="10">
        <f t="shared" si="486"/>
        <v>3</v>
      </c>
      <c r="K1796" s="1">
        <f t="shared" si="487"/>
        <v>3</v>
      </c>
      <c r="L1796" s="10">
        <f t="shared" si="488"/>
        <v>3</v>
      </c>
      <c r="M1796" s="1" t="str">
        <f t="shared" si="489"/>
        <v>-bre-</v>
      </c>
      <c r="N1796" s="1" t="str">
        <f t="shared" si="490"/>
        <v>[bɹɪ]</v>
      </c>
      <c r="O1796" s="3" t="e" cm="1">
        <f t="array" ref="O1796">SUM(_xlfn._xlws.FILTER($G$2:$G$2454,_xlfn.MAP($M$2:$M$2454,_xlfn.LAMBDA(_xlpm.x,_xlpm.x=$M1796))))</f>
        <v>#NAME?</v>
      </c>
      <c r="P1796" s="4" t="e">
        <f t="shared" si="491"/>
        <v>#NAME?</v>
      </c>
      <c r="Q1796" s="6" t="e" cm="1">
        <f t="array" ref="Q1796">SUM(_xlfn._xlws.FILTER($G$2:$G$2454,_xlfn.MAP($N$2:$N$2454,_xlfn.LAMBDA(_xlpm.x,_xlpm.x=$N1796))))</f>
        <v>#NAME?</v>
      </c>
      <c r="R1796" s="4" t="e">
        <f t="shared" si="492"/>
        <v>#NAME?</v>
      </c>
      <c r="S1796" s="4" t="e">
        <f t="shared" si="493"/>
        <v>#NAME?</v>
      </c>
      <c r="T1796" s="4" t="e">
        <f t="shared" si="494"/>
        <v>#NAME?</v>
      </c>
      <c r="U1796" s="4" t="e">
        <f t="shared" si="495"/>
        <v>#NAME?</v>
      </c>
      <c r="V1796" s="2"/>
      <c r="X1796" s="2"/>
      <c r="AC1796" s="2"/>
      <c r="AD1796" s="2"/>
    </row>
    <row r="1797" spans="1:30">
      <c r="A1797" s="1" t="str">
        <f t="shared" si="482"/>
        <v>-key- : [ki]</v>
      </c>
      <c r="B1797" s="1">
        <f t="shared" si="481"/>
        <v>0</v>
      </c>
      <c r="C1797" s="1">
        <f t="shared" si="481"/>
        <v>0</v>
      </c>
      <c r="D1797" s="1">
        <f t="shared" si="481"/>
        <v>0</v>
      </c>
      <c r="E1797" s="7">
        <v>1</v>
      </c>
      <c r="F1797" s="9" t="s">
        <v>84</v>
      </c>
      <c r="G1797" s="3" t="e">
        <f t="shared" si="483"/>
        <v>#NAME?</v>
      </c>
      <c r="H1797" s="4" t="str">
        <f t="shared" si="484"/>
        <v>ki</v>
      </c>
      <c r="I1797" s="4" t="str">
        <f t="shared" si="485"/>
        <v>key</v>
      </c>
      <c r="J1797" s="10">
        <f t="shared" si="486"/>
        <v>2</v>
      </c>
      <c r="K1797" s="1">
        <f t="shared" si="487"/>
        <v>3</v>
      </c>
      <c r="L1797" s="10">
        <f t="shared" si="488"/>
        <v>3</v>
      </c>
      <c r="M1797" s="1" t="str">
        <f t="shared" si="489"/>
        <v>-key-</v>
      </c>
      <c r="N1797" s="1" t="str">
        <f t="shared" si="490"/>
        <v>[ki]</v>
      </c>
      <c r="O1797" s="3" t="e" cm="1">
        <f t="array" ref="O1797">SUM(_xlfn._xlws.FILTER($G$2:$G$2454,_xlfn.MAP($M$2:$M$2454,_xlfn.LAMBDA(_xlpm.x,_xlpm.x=$M1797))))</f>
        <v>#NAME?</v>
      </c>
      <c r="P1797" s="4" t="e">
        <f t="shared" si="491"/>
        <v>#NAME?</v>
      </c>
      <c r="Q1797" s="6" t="e" cm="1">
        <f t="array" ref="Q1797">SUM(_xlfn._xlws.FILTER($G$2:$G$2454,_xlfn.MAP($N$2:$N$2454,_xlfn.LAMBDA(_xlpm.x,_xlpm.x=$N1797))))</f>
        <v>#NAME?</v>
      </c>
      <c r="R1797" s="4" t="e">
        <f t="shared" si="492"/>
        <v>#NAME?</v>
      </c>
      <c r="S1797" s="4" t="e">
        <f t="shared" si="493"/>
        <v>#NAME?</v>
      </c>
      <c r="T1797" s="4" t="e">
        <f t="shared" si="494"/>
        <v>#NAME?</v>
      </c>
      <c r="U1797" s="4" t="e">
        <f t="shared" si="495"/>
        <v>#NAME?</v>
      </c>
      <c r="V1797" s="2"/>
      <c r="X1797" s="2"/>
      <c r="AC1797" s="2"/>
      <c r="AD1797" s="2"/>
    </row>
    <row r="1798" spans="1:30">
      <c r="A1798" s="1" t="str">
        <f t="shared" si="482"/>
        <v>-nnu- : [nyə]</v>
      </c>
      <c r="B1798" s="1">
        <f t="shared" si="481"/>
        <v>0</v>
      </c>
      <c r="C1798" s="1">
        <f t="shared" si="481"/>
        <v>0</v>
      </c>
      <c r="D1798" s="1">
        <f t="shared" si="481"/>
        <v>1</v>
      </c>
      <c r="E1798" s="7">
        <v>1</v>
      </c>
      <c r="F1798" s="9" t="s">
        <v>2163</v>
      </c>
      <c r="G1798" s="3" t="e">
        <f t="shared" si="483"/>
        <v>#NAME?</v>
      </c>
      <c r="H1798" s="4" t="str">
        <f t="shared" si="484"/>
        <v>nyə</v>
      </c>
      <c r="I1798" s="4" t="str">
        <f t="shared" si="485"/>
        <v>nnu</v>
      </c>
      <c r="J1798" s="10">
        <f t="shared" si="486"/>
        <v>3</v>
      </c>
      <c r="K1798" s="1">
        <f t="shared" si="487"/>
        <v>3</v>
      </c>
      <c r="L1798" s="10">
        <f t="shared" si="488"/>
        <v>3</v>
      </c>
      <c r="M1798" s="1" t="str">
        <f t="shared" si="489"/>
        <v>-nnu-</v>
      </c>
      <c r="N1798" s="1" t="str">
        <f t="shared" si="490"/>
        <v>[nyə]</v>
      </c>
      <c r="O1798" s="3" t="e" cm="1">
        <f t="array" ref="O1798">SUM(_xlfn._xlws.FILTER($G$2:$G$2454,_xlfn.MAP($M$2:$M$2454,_xlfn.LAMBDA(_xlpm.x,_xlpm.x=$M1798))))</f>
        <v>#NAME?</v>
      </c>
      <c r="P1798" s="4" t="e">
        <f t="shared" si="491"/>
        <v>#NAME?</v>
      </c>
      <c r="Q1798" s="6" t="e" cm="1">
        <f t="array" ref="Q1798">SUM(_xlfn._xlws.FILTER($G$2:$G$2454,_xlfn.MAP($N$2:$N$2454,_xlfn.LAMBDA(_xlpm.x,_xlpm.x=$N1798))))</f>
        <v>#NAME?</v>
      </c>
      <c r="R1798" s="4" t="e">
        <f t="shared" si="492"/>
        <v>#NAME?</v>
      </c>
      <c r="S1798" s="4" t="e">
        <f t="shared" si="493"/>
        <v>#NAME?</v>
      </c>
      <c r="T1798" s="4" t="e">
        <f t="shared" si="494"/>
        <v>#NAME?</v>
      </c>
      <c r="U1798" s="4" t="e">
        <f t="shared" si="495"/>
        <v>#NAME?</v>
      </c>
      <c r="V1798" s="2"/>
      <c r="X1798" s="2"/>
      <c r="AC1798" s="2"/>
      <c r="AD1798" s="2"/>
    </row>
    <row r="1799" spans="1:30">
      <c r="A1799" s="1" t="str">
        <f t="shared" si="482"/>
        <v>-shee- : [ʃi]</v>
      </c>
      <c r="B1799" s="1">
        <f t="shared" si="481"/>
        <v>0</v>
      </c>
      <c r="C1799" s="1">
        <f t="shared" si="481"/>
        <v>0</v>
      </c>
      <c r="D1799" s="1">
        <f t="shared" si="481"/>
        <v>0</v>
      </c>
      <c r="E1799" s="7">
        <v>2</v>
      </c>
      <c r="F1799" s="9" t="s">
        <v>935</v>
      </c>
      <c r="G1799" s="3" t="e">
        <f t="shared" si="483"/>
        <v>#NAME?</v>
      </c>
      <c r="H1799" s="4" t="str">
        <f t="shared" si="484"/>
        <v>ʃi</v>
      </c>
      <c r="I1799" s="4" t="str">
        <f t="shared" si="485"/>
        <v>shee</v>
      </c>
      <c r="J1799" s="10">
        <f t="shared" si="486"/>
        <v>2</v>
      </c>
      <c r="K1799" s="1">
        <f t="shared" si="487"/>
        <v>4</v>
      </c>
      <c r="L1799" s="10">
        <f t="shared" si="488"/>
        <v>4</v>
      </c>
      <c r="M1799" s="1" t="str">
        <f t="shared" si="489"/>
        <v>-shee-</v>
      </c>
      <c r="N1799" s="1" t="str">
        <f t="shared" si="490"/>
        <v>[ʃi]</v>
      </c>
      <c r="O1799" s="3" t="e" cm="1">
        <f t="array" ref="O1799">SUM(_xlfn._xlws.FILTER($G$2:$G$2454,_xlfn.MAP($M$2:$M$2454,_xlfn.LAMBDA(_xlpm.x,_xlpm.x=$M1799))))</f>
        <v>#NAME?</v>
      </c>
      <c r="P1799" s="4" t="e">
        <f t="shared" si="491"/>
        <v>#NAME?</v>
      </c>
      <c r="Q1799" s="6" t="e" cm="1">
        <f t="array" ref="Q1799">SUM(_xlfn._xlws.FILTER($G$2:$G$2454,_xlfn.MAP($N$2:$N$2454,_xlfn.LAMBDA(_xlpm.x,_xlpm.x=$N1799))))</f>
        <v>#NAME?</v>
      </c>
      <c r="R1799" s="4" t="e">
        <f t="shared" si="492"/>
        <v>#NAME?</v>
      </c>
      <c r="S1799" s="4" t="e">
        <f t="shared" si="493"/>
        <v>#NAME?</v>
      </c>
      <c r="T1799" s="4" t="e">
        <f t="shared" si="494"/>
        <v>#NAME?</v>
      </c>
      <c r="U1799" s="4" t="e">
        <f t="shared" si="495"/>
        <v>#NAME?</v>
      </c>
      <c r="V1799" s="2"/>
      <c r="X1799" s="2"/>
      <c r="AC1799" s="2"/>
      <c r="AD1799" s="2"/>
    </row>
    <row r="1800" spans="1:30">
      <c r="A1800" s="1" t="str">
        <f t="shared" si="482"/>
        <v>-stry- : [stɹɪ]</v>
      </c>
      <c r="B1800" s="1">
        <f t="shared" si="481"/>
        <v>0</v>
      </c>
      <c r="C1800" s="1">
        <f t="shared" si="481"/>
        <v>0</v>
      </c>
      <c r="D1800" s="1">
        <f t="shared" si="481"/>
        <v>0</v>
      </c>
      <c r="E1800" s="7">
        <v>3</v>
      </c>
      <c r="F1800" s="9" t="s">
        <v>779</v>
      </c>
      <c r="G1800" s="3" t="e">
        <f t="shared" si="483"/>
        <v>#NAME?</v>
      </c>
      <c r="H1800" s="4" t="str">
        <f t="shared" si="484"/>
        <v>stɹɪ</v>
      </c>
      <c r="I1800" s="4" t="str">
        <f t="shared" si="485"/>
        <v>stry</v>
      </c>
      <c r="J1800" s="10">
        <f t="shared" si="486"/>
        <v>4</v>
      </c>
      <c r="K1800" s="1">
        <f t="shared" si="487"/>
        <v>4</v>
      </c>
      <c r="L1800" s="10">
        <f t="shared" si="488"/>
        <v>4</v>
      </c>
      <c r="M1800" s="1" t="str">
        <f t="shared" si="489"/>
        <v>-stry-</v>
      </c>
      <c r="N1800" s="1" t="str">
        <f t="shared" si="490"/>
        <v>[stɹɪ]</v>
      </c>
      <c r="O1800" s="3" t="e" cm="1">
        <f t="array" ref="O1800">SUM(_xlfn._xlws.FILTER($G$2:$G$2454,_xlfn.MAP($M$2:$M$2454,_xlfn.LAMBDA(_xlpm.x,_xlpm.x=$M1800))))</f>
        <v>#NAME?</v>
      </c>
      <c r="P1800" s="4" t="e">
        <f t="shared" si="491"/>
        <v>#NAME?</v>
      </c>
      <c r="Q1800" s="6" t="e" cm="1">
        <f t="array" ref="Q1800">SUM(_xlfn._xlws.FILTER($G$2:$G$2454,_xlfn.MAP($N$2:$N$2454,_xlfn.LAMBDA(_xlpm.x,_xlpm.x=$N1800))))</f>
        <v>#NAME?</v>
      </c>
      <c r="R1800" s="4" t="e">
        <f t="shared" si="492"/>
        <v>#NAME?</v>
      </c>
      <c r="S1800" s="4" t="e">
        <f t="shared" si="493"/>
        <v>#NAME?</v>
      </c>
      <c r="T1800" s="4" t="e">
        <f t="shared" si="494"/>
        <v>#NAME?</v>
      </c>
      <c r="U1800" s="4" t="e">
        <f t="shared" si="495"/>
        <v>#NAME?</v>
      </c>
      <c r="V1800" s="2"/>
      <c r="X1800" s="2"/>
      <c r="AC1800" s="2"/>
      <c r="AD1800" s="2"/>
    </row>
    <row r="1801" spans="1:30">
      <c r="A1801" s="1" t="str">
        <f t="shared" si="482"/>
        <v>-way- : [weɪ]</v>
      </c>
      <c r="B1801" s="1">
        <f t="shared" si="481"/>
        <v>0</v>
      </c>
      <c r="C1801" s="1">
        <f t="shared" si="481"/>
        <v>0</v>
      </c>
      <c r="D1801" s="1">
        <f t="shared" si="481"/>
        <v>0</v>
      </c>
      <c r="E1801" s="7">
        <v>7</v>
      </c>
      <c r="F1801" s="9" t="s">
        <v>546</v>
      </c>
      <c r="G1801" s="3" t="e">
        <f t="shared" si="483"/>
        <v>#NAME?</v>
      </c>
      <c r="H1801" s="4" t="str">
        <f t="shared" si="484"/>
        <v>weɪ</v>
      </c>
      <c r="I1801" s="4" t="str">
        <f t="shared" si="485"/>
        <v>way</v>
      </c>
      <c r="J1801" s="10">
        <f t="shared" si="486"/>
        <v>3</v>
      </c>
      <c r="K1801" s="1">
        <f t="shared" si="487"/>
        <v>3</v>
      </c>
      <c r="L1801" s="10">
        <f t="shared" si="488"/>
        <v>3</v>
      </c>
      <c r="M1801" s="1" t="str">
        <f t="shared" si="489"/>
        <v>-way-</v>
      </c>
      <c r="N1801" s="1" t="str">
        <f t="shared" si="490"/>
        <v>[weɪ]</v>
      </c>
      <c r="O1801" s="3" t="e" cm="1">
        <f t="array" ref="O1801">SUM(_xlfn._xlws.FILTER($G$2:$G$2454,_xlfn.MAP($M$2:$M$2454,_xlfn.LAMBDA(_xlpm.x,_xlpm.x=$M1801))))</f>
        <v>#NAME?</v>
      </c>
      <c r="P1801" s="4" t="e">
        <f t="shared" si="491"/>
        <v>#NAME?</v>
      </c>
      <c r="Q1801" s="6" t="e" cm="1">
        <f t="array" ref="Q1801">SUM(_xlfn._xlws.FILTER($G$2:$G$2454,_xlfn.MAP($N$2:$N$2454,_xlfn.LAMBDA(_xlpm.x,_xlpm.x=$N1801))))</f>
        <v>#NAME?</v>
      </c>
      <c r="R1801" s="4" t="e">
        <f t="shared" si="492"/>
        <v>#NAME?</v>
      </c>
      <c r="S1801" s="4" t="e">
        <f t="shared" si="493"/>
        <v>#NAME?</v>
      </c>
      <c r="T1801" s="4" t="e">
        <f t="shared" si="494"/>
        <v>#NAME?</v>
      </c>
      <c r="U1801" s="4" t="e">
        <f t="shared" si="495"/>
        <v>#NAME?</v>
      </c>
      <c r="V1801" s="2"/>
      <c r="X1801" s="2"/>
      <c r="AC1801" s="2"/>
      <c r="AD1801" s="2"/>
    </row>
    <row r="1802" spans="1:30">
      <c r="A1802" s="1" t="str">
        <f t="shared" si="482"/>
        <v>-pie- : [pi]</v>
      </c>
      <c r="B1802" s="1">
        <f t="shared" ref="B1802:D1821" si="496">_xlfn.LET(_xlpm.d,$F1802,_xlpm.k,_xlfn.CONCAT(LEFT(TRIM(B$1),1),"*"),COUNTIF(_xlpm.d,_xlpm.k))</f>
        <v>0</v>
      </c>
      <c r="C1802" s="1">
        <f t="shared" si="496"/>
        <v>0</v>
      </c>
      <c r="D1802" s="1">
        <f t="shared" si="496"/>
        <v>0</v>
      </c>
      <c r="E1802" s="7">
        <v>2</v>
      </c>
      <c r="F1802" s="9" t="s">
        <v>223</v>
      </c>
      <c r="G1802" s="3" t="e">
        <f t="shared" si="483"/>
        <v>#NAME?</v>
      </c>
      <c r="H1802" s="4" t="str">
        <f t="shared" si="484"/>
        <v>pi</v>
      </c>
      <c r="I1802" s="4" t="str">
        <f t="shared" si="485"/>
        <v>pie</v>
      </c>
      <c r="J1802" s="10">
        <f t="shared" si="486"/>
        <v>2</v>
      </c>
      <c r="K1802" s="1">
        <f t="shared" si="487"/>
        <v>3</v>
      </c>
      <c r="L1802" s="10">
        <f t="shared" si="488"/>
        <v>3</v>
      </c>
      <c r="M1802" s="1" t="str">
        <f t="shared" si="489"/>
        <v>-pie-</v>
      </c>
      <c r="N1802" s="1" t="str">
        <f t="shared" si="490"/>
        <v>[pi]</v>
      </c>
      <c r="O1802" s="3" t="e" cm="1">
        <f t="array" ref="O1802">SUM(_xlfn._xlws.FILTER($G$2:$G$2454,_xlfn.MAP($M$2:$M$2454,_xlfn.LAMBDA(_xlpm.x,_xlpm.x=$M1802))))</f>
        <v>#NAME?</v>
      </c>
      <c r="P1802" s="4" t="e">
        <f t="shared" si="491"/>
        <v>#NAME?</v>
      </c>
      <c r="Q1802" s="6" t="e" cm="1">
        <f t="array" ref="Q1802">SUM(_xlfn._xlws.FILTER($G$2:$G$2454,_xlfn.MAP($N$2:$N$2454,_xlfn.LAMBDA(_xlpm.x,_xlpm.x=$N1802))))</f>
        <v>#NAME?</v>
      </c>
      <c r="R1802" s="4" t="e">
        <f t="shared" si="492"/>
        <v>#NAME?</v>
      </c>
      <c r="S1802" s="4" t="e">
        <f t="shared" si="493"/>
        <v>#NAME?</v>
      </c>
      <c r="T1802" s="4" t="e">
        <f t="shared" si="494"/>
        <v>#NAME?</v>
      </c>
      <c r="U1802" s="4" t="e">
        <f t="shared" si="495"/>
        <v>#NAME?</v>
      </c>
      <c r="V1802" s="2"/>
      <c r="X1802" s="2"/>
      <c r="AC1802" s="2"/>
      <c r="AD1802" s="2"/>
    </row>
    <row r="1803" spans="1:30">
      <c r="A1803" s="1" t="str">
        <f t="shared" si="482"/>
        <v>-ze- : [zə]</v>
      </c>
      <c r="B1803" s="1">
        <f t="shared" si="496"/>
        <v>0</v>
      </c>
      <c r="C1803" s="1">
        <f t="shared" si="496"/>
        <v>0</v>
      </c>
      <c r="D1803" s="1">
        <f t="shared" si="496"/>
        <v>0</v>
      </c>
      <c r="E1803" s="7">
        <v>2</v>
      </c>
      <c r="F1803" s="9" t="s">
        <v>1696</v>
      </c>
      <c r="G1803" s="3" t="e">
        <f t="shared" si="483"/>
        <v>#NAME?</v>
      </c>
      <c r="H1803" s="4" t="str">
        <f t="shared" si="484"/>
        <v>zə</v>
      </c>
      <c r="I1803" s="4" t="str">
        <f t="shared" si="485"/>
        <v>ze</v>
      </c>
      <c r="J1803" s="10">
        <f t="shared" si="486"/>
        <v>2</v>
      </c>
      <c r="K1803" s="1">
        <f t="shared" si="487"/>
        <v>2</v>
      </c>
      <c r="L1803" s="10">
        <f t="shared" si="488"/>
        <v>2</v>
      </c>
      <c r="M1803" s="1" t="str">
        <f t="shared" si="489"/>
        <v>-ze-</v>
      </c>
      <c r="N1803" s="1" t="str">
        <f t="shared" si="490"/>
        <v>[zə]</v>
      </c>
      <c r="O1803" s="3" t="e" cm="1">
        <f t="array" ref="O1803">SUM(_xlfn._xlws.FILTER($G$2:$G$2454,_xlfn.MAP($M$2:$M$2454,_xlfn.LAMBDA(_xlpm.x,_xlpm.x=$M1803))))</f>
        <v>#NAME?</v>
      </c>
      <c r="P1803" s="4" t="e">
        <f t="shared" si="491"/>
        <v>#NAME?</v>
      </c>
      <c r="Q1803" s="6" t="e" cm="1">
        <f t="array" ref="Q1803">SUM(_xlfn._xlws.FILTER($G$2:$G$2454,_xlfn.MAP($N$2:$N$2454,_xlfn.LAMBDA(_xlpm.x,_xlpm.x=$N1803))))</f>
        <v>#NAME?</v>
      </c>
      <c r="R1803" s="4" t="e">
        <f t="shared" si="492"/>
        <v>#NAME?</v>
      </c>
      <c r="S1803" s="4" t="e">
        <f t="shared" si="493"/>
        <v>#NAME?</v>
      </c>
      <c r="T1803" s="4" t="e">
        <f t="shared" si="494"/>
        <v>#NAME?</v>
      </c>
      <c r="U1803" s="4" t="e">
        <f t="shared" si="495"/>
        <v>#NAME?</v>
      </c>
      <c r="V1803" s="2"/>
      <c r="X1803" s="2"/>
      <c r="AC1803" s="2"/>
      <c r="AD1803" s="2"/>
    </row>
    <row r="1804" spans="1:30">
      <c r="A1804" s="1" t="str">
        <f t="shared" si="482"/>
        <v>-no- : [nə]</v>
      </c>
      <c r="B1804" s="1">
        <f t="shared" si="496"/>
        <v>0</v>
      </c>
      <c r="C1804" s="1">
        <f t="shared" si="496"/>
        <v>0</v>
      </c>
      <c r="D1804" s="1">
        <f t="shared" si="496"/>
        <v>1</v>
      </c>
      <c r="E1804" s="7">
        <v>7</v>
      </c>
      <c r="F1804" s="9" t="s">
        <v>1427</v>
      </c>
      <c r="G1804" s="3" t="e">
        <f t="shared" si="483"/>
        <v>#NAME?</v>
      </c>
      <c r="H1804" s="4" t="str">
        <f t="shared" si="484"/>
        <v>nə</v>
      </c>
      <c r="I1804" s="4" t="str">
        <f t="shared" si="485"/>
        <v>no</v>
      </c>
      <c r="J1804" s="10">
        <f t="shared" si="486"/>
        <v>2</v>
      </c>
      <c r="K1804" s="1">
        <f t="shared" si="487"/>
        <v>2</v>
      </c>
      <c r="L1804" s="10">
        <f t="shared" si="488"/>
        <v>2</v>
      </c>
      <c r="M1804" s="1" t="str">
        <f t="shared" si="489"/>
        <v>-no-</v>
      </c>
      <c r="N1804" s="1" t="str">
        <f t="shared" si="490"/>
        <v>[nə]</v>
      </c>
      <c r="O1804" s="3" t="e" cm="1">
        <f t="array" ref="O1804">SUM(_xlfn._xlws.FILTER($G$2:$G$2454,_xlfn.MAP($M$2:$M$2454,_xlfn.LAMBDA(_xlpm.x,_xlpm.x=$M1804))))</f>
        <v>#NAME?</v>
      </c>
      <c r="P1804" s="4" t="e">
        <f t="shared" si="491"/>
        <v>#NAME?</v>
      </c>
      <c r="Q1804" s="6" t="e" cm="1">
        <f t="array" ref="Q1804">SUM(_xlfn._xlws.FILTER($G$2:$G$2454,_xlfn.MAP($N$2:$N$2454,_xlfn.LAMBDA(_xlpm.x,_xlpm.x=$N1804))))</f>
        <v>#NAME?</v>
      </c>
      <c r="R1804" s="4" t="e">
        <f t="shared" si="492"/>
        <v>#NAME?</v>
      </c>
      <c r="S1804" s="4" t="e">
        <f t="shared" si="493"/>
        <v>#NAME?</v>
      </c>
      <c r="T1804" s="4" t="e">
        <f t="shared" si="494"/>
        <v>#NAME?</v>
      </c>
      <c r="U1804" s="4" t="e">
        <f t="shared" si="495"/>
        <v>#NAME?</v>
      </c>
      <c r="V1804" s="2"/>
      <c r="X1804" s="2"/>
      <c r="AC1804" s="2"/>
      <c r="AD1804" s="2"/>
    </row>
    <row r="1805" spans="1:30">
      <c r="A1805" s="1" t="str">
        <f t="shared" si="482"/>
        <v>-nci- : [nsɪ]</v>
      </c>
      <c r="B1805" s="1">
        <f t="shared" si="496"/>
        <v>0</v>
      </c>
      <c r="C1805" s="1">
        <f t="shared" si="496"/>
        <v>0</v>
      </c>
      <c r="D1805" s="1">
        <f t="shared" si="496"/>
        <v>1</v>
      </c>
      <c r="E1805" s="7">
        <v>4</v>
      </c>
      <c r="F1805" s="9" t="s">
        <v>1483</v>
      </c>
      <c r="G1805" s="3" t="e">
        <f t="shared" si="483"/>
        <v>#NAME?</v>
      </c>
      <c r="H1805" s="4" t="str">
        <f t="shared" si="484"/>
        <v>nsɪ</v>
      </c>
      <c r="I1805" s="4" t="str">
        <f t="shared" si="485"/>
        <v>nci</v>
      </c>
      <c r="J1805" s="10">
        <f t="shared" si="486"/>
        <v>3</v>
      </c>
      <c r="K1805" s="1">
        <f t="shared" si="487"/>
        <v>3</v>
      </c>
      <c r="L1805" s="10">
        <f t="shared" si="488"/>
        <v>3</v>
      </c>
      <c r="M1805" s="1" t="str">
        <f t="shared" si="489"/>
        <v>-nci-</v>
      </c>
      <c r="N1805" s="1" t="str">
        <f t="shared" si="490"/>
        <v>[nsɪ]</v>
      </c>
      <c r="O1805" s="3" t="e" cm="1">
        <f t="array" ref="O1805">SUM(_xlfn._xlws.FILTER($G$2:$G$2454,_xlfn.MAP($M$2:$M$2454,_xlfn.LAMBDA(_xlpm.x,_xlpm.x=$M1805))))</f>
        <v>#NAME?</v>
      </c>
      <c r="P1805" s="4" t="e">
        <f t="shared" si="491"/>
        <v>#NAME?</v>
      </c>
      <c r="Q1805" s="6" t="e" cm="1">
        <f t="array" ref="Q1805">SUM(_xlfn._xlws.FILTER($G$2:$G$2454,_xlfn.MAP($N$2:$N$2454,_xlfn.LAMBDA(_xlpm.x,_xlpm.x=$N1805))))</f>
        <v>#NAME?</v>
      </c>
      <c r="R1805" s="4" t="e">
        <f t="shared" si="492"/>
        <v>#NAME?</v>
      </c>
      <c r="S1805" s="4" t="e">
        <f t="shared" si="493"/>
        <v>#NAME?</v>
      </c>
      <c r="T1805" s="4" t="e">
        <f t="shared" si="494"/>
        <v>#NAME?</v>
      </c>
      <c r="U1805" s="4" t="e">
        <f t="shared" si="495"/>
        <v>#NAME?</v>
      </c>
      <c r="V1805" s="2"/>
      <c r="X1805" s="2"/>
      <c r="AC1805" s="2"/>
      <c r="AD1805" s="2"/>
    </row>
    <row r="1806" spans="1:30">
      <c r="A1806" s="1" t="str">
        <f t="shared" si="482"/>
        <v>-rtai- : [ɹtə]</v>
      </c>
      <c r="B1806" s="1">
        <f t="shared" si="496"/>
        <v>1</v>
      </c>
      <c r="C1806" s="1">
        <f t="shared" si="496"/>
        <v>0</v>
      </c>
      <c r="D1806" s="1">
        <f t="shared" si="496"/>
        <v>0</v>
      </c>
      <c r="E1806" s="7">
        <v>3</v>
      </c>
      <c r="F1806" s="9" t="s">
        <v>1211</v>
      </c>
      <c r="G1806" s="3" t="e">
        <f t="shared" si="483"/>
        <v>#NAME?</v>
      </c>
      <c r="H1806" s="4" t="str">
        <f t="shared" si="484"/>
        <v>ɹtə</v>
      </c>
      <c r="I1806" s="4" t="str">
        <f t="shared" si="485"/>
        <v>rtai</v>
      </c>
      <c r="J1806" s="10">
        <f t="shared" si="486"/>
        <v>3</v>
      </c>
      <c r="K1806" s="1">
        <f t="shared" si="487"/>
        <v>4</v>
      </c>
      <c r="L1806" s="10">
        <f t="shared" si="488"/>
        <v>4</v>
      </c>
      <c r="M1806" s="1" t="str">
        <f t="shared" si="489"/>
        <v>-rtai-</v>
      </c>
      <c r="N1806" s="1" t="str">
        <f t="shared" si="490"/>
        <v>[ɹtə]</v>
      </c>
      <c r="O1806" s="3" t="e" cm="1">
        <f t="array" ref="O1806">SUM(_xlfn._xlws.FILTER($G$2:$G$2454,_xlfn.MAP($M$2:$M$2454,_xlfn.LAMBDA(_xlpm.x,_xlpm.x=$M1806))))</f>
        <v>#NAME?</v>
      </c>
      <c r="P1806" s="4" t="e">
        <f t="shared" si="491"/>
        <v>#NAME?</v>
      </c>
      <c r="Q1806" s="6" t="e" cm="1">
        <f t="array" ref="Q1806">SUM(_xlfn._xlws.FILTER($G$2:$G$2454,_xlfn.MAP($N$2:$N$2454,_xlfn.LAMBDA(_xlpm.x,_xlpm.x=$N1806))))</f>
        <v>#NAME?</v>
      </c>
      <c r="R1806" s="4" t="e">
        <f t="shared" si="492"/>
        <v>#NAME?</v>
      </c>
      <c r="S1806" s="4" t="e">
        <f t="shared" si="493"/>
        <v>#NAME?</v>
      </c>
      <c r="T1806" s="4" t="e">
        <f t="shared" si="494"/>
        <v>#NAME?</v>
      </c>
      <c r="U1806" s="4" t="e">
        <f t="shared" si="495"/>
        <v>#NAME?</v>
      </c>
      <c r="V1806" s="2"/>
      <c r="X1806" s="2"/>
      <c r="AC1806" s="2"/>
      <c r="AD1806" s="2"/>
    </row>
    <row r="1807" spans="1:30">
      <c r="A1807" s="1" t="str">
        <f t="shared" si="482"/>
        <v>-pai- : [peɪ]</v>
      </c>
      <c r="B1807" s="1">
        <f t="shared" si="496"/>
        <v>0</v>
      </c>
      <c r="C1807" s="1">
        <f t="shared" si="496"/>
        <v>0</v>
      </c>
      <c r="D1807" s="1">
        <f t="shared" si="496"/>
        <v>0</v>
      </c>
      <c r="E1807" s="7">
        <v>5</v>
      </c>
      <c r="F1807" s="9" t="s">
        <v>925</v>
      </c>
      <c r="G1807" s="3" t="e">
        <f t="shared" si="483"/>
        <v>#NAME?</v>
      </c>
      <c r="H1807" s="4" t="str">
        <f t="shared" si="484"/>
        <v>peɪ</v>
      </c>
      <c r="I1807" s="4" t="str">
        <f t="shared" si="485"/>
        <v>pai</v>
      </c>
      <c r="J1807" s="10">
        <f t="shared" si="486"/>
        <v>3</v>
      </c>
      <c r="K1807" s="1">
        <f t="shared" si="487"/>
        <v>3</v>
      </c>
      <c r="L1807" s="10">
        <f t="shared" si="488"/>
        <v>3</v>
      </c>
      <c r="M1807" s="1" t="str">
        <f t="shared" si="489"/>
        <v>-pai-</v>
      </c>
      <c r="N1807" s="1" t="str">
        <f t="shared" si="490"/>
        <v>[peɪ]</v>
      </c>
      <c r="O1807" s="3" t="e" cm="1">
        <f t="array" ref="O1807">SUM(_xlfn._xlws.FILTER($G$2:$G$2454,_xlfn.MAP($M$2:$M$2454,_xlfn.LAMBDA(_xlpm.x,_xlpm.x=$M1807))))</f>
        <v>#NAME?</v>
      </c>
      <c r="P1807" s="4" t="e">
        <f t="shared" si="491"/>
        <v>#NAME?</v>
      </c>
      <c r="Q1807" s="6" t="e" cm="1">
        <f t="array" ref="Q1807">SUM(_xlfn._xlws.FILTER($G$2:$G$2454,_xlfn.MAP($N$2:$N$2454,_xlfn.LAMBDA(_xlpm.x,_xlpm.x=$N1807))))</f>
        <v>#NAME?</v>
      </c>
      <c r="R1807" s="4" t="e">
        <f t="shared" si="492"/>
        <v>#NAME?</v>
      </c>
      <c r="S1807" s="4" t="e">
        <f t="shared" si="493"/>
        <v>#NAME?</v>
      </c>
      <c r="T1807" s="4" t="e">
        <f t="shared" si="494"/>
        <v>#NAME?</v>
      </c>
      <c r="U1807" s="4" t="e">
        <f t="shared" si="495"/>
        <v>#NAME?</v>
      </c>
      <c r="V1807" s="2"/>
      <c r="X1807" s="2"/>
      <c r="AC1807" s="2"/>
      <c r="AD1807" s="2"/>
    </row>
    <row r="1808" spans="1:30">
      <c r="A1808" s="1" t="str">
        <f t="shared" si="482"/>
        <v>-ct- : [k]</v>
      </c>
      <c r="B1808" s="1">
        <f t="shared" si="496"/>
        <v>0</v>
      </c>
      <c r="C1808" s="1">
        <f t="shared" si="496"/>
        <v>0</v>
      </c>
      <c r="D1808" s="1">
        <f t="shared" si="496"/>
        <v>0</v>
      </c>
      <c r="E1808" s="7">
        <v>1</v>
      </c>
      <c r="F1808" s="9" t="s">
        <v>78</v>
      </c>
      <c r="G1808" s="3" t="e">
        <f t="shared" si="483"/>
        <v>#NAME?</v>
      </c>
      <c r="H1808" s="1" t="str">
        <f t="shared" si="484"/>
        <v>k</v>
      </c>
      <c r="I1808" s="1" t="str">
        <f t="shared" si="485"/>
        <v>ct</v>
      </c>
      <c r="J1808" s="10">
        <f t="shared" si="486"/>
        <v>1</v>
      </c>
      <c r="K1808" s="1">
        <f t="shared" si="487"/>
        <v>2</v>
      </c>
      <c r="L1808" s="10">
        <f t="shared" si="488"/>
        <v>2</v>
      </c>
      <c r="M1808" s="1" t="str">
        <f t="shared" si="489"/>
        <v>-ct-</v>
      </c>
      <c r="N1808" s="1" t="str">
        <f t="shared" si="490"/>
        <v>[k]</v>
      </c>
      <c r="O1808" s="3" t="e" cm="1">
        <f t="array" ref="O1808">SUM(_xlfn._xlws.FILTER($G$2:$G$2454,_xlfn.MAP($M$2:$M$2454,_xlfn.LAMBDA(_xlpm.x,_xlpm.x=$M1808))))</f>
        <v>#NAME?</v>
      </c>
      <c r="P1808" s="4" t="e">
        <f t="shared" si="491"/>
        <v>#NAME?</v>
      </c>
      <c r="Q1808" s="6" t="e" cm="1">
        <f t="array" ref="Q1808">SUM(_xlfn._xlws.FILTER($G$2:$G$2454,_xlfn.MAP($N$2:$N$2454,_xlfn.LAMBDA(_xlpm.x,_xlpm.x=$N1808))))</f>
        <v>#NAME?</v>
      </c>
      <c r="R1808" s="4" t="e">
        <f t="shared" si="492"/>
        <v>#NAME?</v>
      </c>
      <c r="S1808" s="4" t="e">
        <f t="shared" si="493"/>
        <v>#NAME?</v>
      </c>
      <c r="T1808" s="4" t="e">
        <f t="shared" si="494"/>
        <v>#NAME?</v>
      </c>
      <c r="U1808" s="4" t="e">
        <f t="shared" si="495"/>
        <v>#NAME?</v>
      </c>
      <c r="V1808" s="2"/>
      <c r="X1808" s="2"/>
      <c r="AC1808" s="2"/>
      <c r="AD1808" s="2"/>
    </row>
    <row r="1809" spans="1:30">
      <c r="A1809" s="1" t="str">
        <f t="shared" si="482"/>
        <v>-ss- : [s]</v>
      </c>
      <c r="B1809" s="1">
        <f t="shared" si="496"/>
        <v>0</v>
      </c>
      <c r="C1809" s="1">
        <f t="shared" si="496"/>
        <v>0</v>
      </c>
      <c r="D1809" s="1">
        <f t="shared" si="496"/>
        <v>0</v>
      </c>
      <c r="E1809" s="7">
        <v>56</v>
      </c>
      <c r="F1809" s="9" t="s">
        <v>242</v>
      </c>
      <c r="G1809" s="3" t="e">
        <f t="shared" si="483"/>
        <v>#NAME?</v>
      </c>
      <c r="H1809" s="4" t="str">
        <f t="shared" si="484"/>
        <v>s</v>
      </c>
      <c r="I1809" s="4" t="str">
        <f t="shared" si="485"/>
        <v>ss</v>
      </c>
      <c r="J1809" s="10">
        <f t="shared" si="486"/>
        <v>1</v>
      </c>
      <c r="K1809" s="1">
        <f t="shared" si="487"/>
        <v>2</v>
      </c>
      <c r="L1809" s="10">
        <f t="shared" si="488"/>
        <v>2</v>
      </c>
      <c r="M1809" s="1" t="str">
        <f t="shared" si="489"/>
        <v>-ss-</v>
      </c>
      <c r="N1809" s="1" t="str">
        <f t="shared" si="490"/>
        <v>[s]</v>
      </c>
      <c r="O1809" s="3" t="e" cm="1">
        <f t="array" ref="O1809">SUM(_xlfn._xlws.FILTER($G$2:$G$2454,_xlfn.MAP($M$2:$M$2454,_xlfn.LAMBDA(_xlpm.x,_xlpm.x=$M1809))))</f>
        <v>#NAME?</v>
      </c>
      <c r="P1809" s="4" t="e">
        <f t="shared" si="491"/>
        <v>#NAME?</v>
      </c>
      <c r="Q1809" s="6" t="e" cm="1">
        <f t="array" ref="Q1809">SUM(_xlfn._xlws.FILTER($G$2:$G$2454,_xlfn.MAP($N$2:$N$2454,_xlfn.LAMBDA(_xlpm.x,_xlpm.x=$N1809))))</f>
        <v>#NAME?</v>
      </c>
      <c r="R1809" s="4" t="e">
        <f t="shared" si="492"/>
        <v>#NAME?</v>
      </c>
      <c r="S1809" s="4" t="e">
        <f t="shared" si="493"/>
        <v>#NAME?</v>
      </c>
      <c r="T1809" s="4" t="e">
        <f t="shared" si="494"/>
        <v>#NAME?</v>
      </c>
      <c r="U1809" s="4" t="e">
        <f t="shared" si="495"/>
        <v>#NAME?</v>
      </c>
      <c r="V1809" s="2"/>
      <c r="X1809" s="2"/>
      <c r="AC1809" s="2"/>
      <c r="AD1809" s="2"/>
    </row>
    <row r="1810" spans="1:30">
      <c r="A1810" s="1" t="str">
        <f t="shared" si="482"/>
        <v>-cke- : [kɪ]</v>
      </c>
      <c r="B1810" s="1">
        <f t="shared" si="496"/>
        <v>0</v>
      </c>
      <c r="C1810" s="1">
        <f t="shared" si="496"/>
        <v>0</v>
      </c>
      <c r="D1810" s="1">
        <f t="shared" si="496"/>
        <v>0</v>
      </c>
      <c r="E1810" s="7">
        <v>2</v>
      </c>
      <c r="F1810" s="9" t="s">
        <v>1587</v>
      </c>
      <c r="G1810" s="3" t="e">
        <f t="shared" si="483"/>
        <v>#NAME?</v>
      </c>
      <c r="H1810" s="4" t="str">
        <f t="shared" si="484"/>
        <v>kɪ</v>
      </c>
      <c r="I1810" s="4" t="str">
        <f t="shared" si="485"/>
        <v>cke</v>
      </c>
      <c r="J1810" s="10">
        <f t="shared" si="486"/>
        <v>2</v>
      </c>
      <c r="K1810" s="1">
        <f t="shared" si="487"/>
        <v>3</v>
      </c>
      <c r="L1810" s="10">
        <f t="shared" si="488"/>
        <v>3</v>
      </c>
      <c r="M1810" s="1" t="str">
        <f t="shared" si="489"/>
        <v>-cke-</v>
      </c>
      <c r="N1810" s="1" t="str">
        <f t="shared" si="490"/>
        <v>[kɪ]</v>
      </c>
      <c r="O1810" s="3" t="e" cm="1">
        <f t="array" ref="O1810">SUM(_xlfn._xlws.FILTER($G$2:$G$2454,_xlfn.MAP($M$2:$M$2454,_xlfn.LAMBDA(_xlpm.x,_xlpm.x=$M1810))))</f>
        <v>#NAME?</v>
      </c>
      <c r="P1810" s="4" t="e">
        <f t="shared" si="491"/>
        <v>#NAME?</v>
      </c>
      <c r="Q1810" s="6" t="e" cm="1">
        <f t="array" ref="Q1810">SUM(_xlfn._xlws.FILTER($G$2:$G$2454,_xlfn.MAP($N$2:$N$2454,_xlfn.LAMBDA(_xlpm.x,_xlpm.x=$N1810))))</f>
        <v>#NAME?</v>
      </c>
      <c r="R1810" s="4" t="e">
        <f t="shared" si="492"/>
        <v>#NAME?</v>
      </c>
      <c r="S1810" s="4" t="e">
        <f t="shared" si="493"/>
        <v>#NAME?</v>
      </c>
      <c r="T1810" s="4" t="e">
        <f t="shared" si="494"/>
        <v>#NAME?</v>
      </c>
      <c r="U1810" s="4" t="e">
        <f t="shared" si="495"/>
        <v>#NAME?</v>
      </c>
      <c r="V1810" s="2"/>
      <c r="X1810" s="2"/>
      <c r="AC1810" s="2"/>
      <c r="AD1810" s="2"/>
    </row>
    <row r="1811" spans="1:30">
      <c r="A1811" s="1" t="str">
        <f t="shared" si="482"/>
        <v>-rke- : [ɹk]</v>
      </c>
      <c r="B1811" s="1">
        <f t="shared" si="496"/>
        <v>1</v>
      </c>
      <c r="C1811" s="1">
        <f t="shared" si="496"/>
        <v>0</v>
      </c>
      <c r="D1811" s="1">
        <f t="shared" si="496"/>
        <v>0</v>
      </c>
      <c r="E1811" s="7">
        <v>1</v>
      </c>
      <c r="F1811" s="9" t="s">
        <v>2343</v>
      </c>
      <c r="G1811" s="3" t="e">
        <f t="shared" si="483"/>
        <v>#NAME?</v>
      </c>
      <c r="H1811" s="4" t="str">
        <f t="shared" si="484"/>
        <v>ɹk</v>
      </c>
      <c r="I1811" s="4" t="str">
        <f t="shared" si="485"/>
        <v>rke</v>
      </c>
      <c r="J1811" s="10">
        <f t="shared" si="486"/>
        <v>2</v>
      </c>
      <c r="K1811" s="1">
        <f t="shared" si="487"/>
        <v>3</v>
      </c>
      <c r="L1811" s="10">
        <f t="shared" si="488"/>
        <v>3</v>
      </c>
      <c r="M1811" s="1" t="str">
        <f t="shared" si="489"/>
        <v>-rke-</v>
      </c>
      <c r="N1811" s="1" t="str">
        <f t="shared" si="490"/>
        <v>[ɹk]</v>
      </c>
      <c r="O1811" s="3" t="e" cm="1">
        <f t="array" ref="O1811">SUM(_xlfn._xlws.FILTER($G$2:$G$2454,_xlfn.MAP($M$2:$M$2454,_xlfn.LAMBDA(_xlpm.x,_xlpm.x=$M1811))))</f>
        <v>#NAME?</v>
      </c>
      <c r="P1811" s="4" t="e">
        <f t="shared" si="491"/>
        <v>#NAME?</v>
      </c>
      <c r="Q1811" s="6" t="e" cm="1">
        <f t="array" ref="Q1811">SUM(_xlfn._xlws.FILTER($G$2:$G$2454,_xlfn.MAP($N$2:$N$2454,_xlfn.LAMBDA(_xlpm.x,_xlpm.x=$N1811))))</f>
        <v>#NAME?</v>
      </c>
      <c r="R1811" s="4" t="e">
        <f t="shared" si="492"/>
        <v>#NAME?</v>
      </c>
      <c r="S1811" s="4" t="e">
        <f t="shared" si="493"/>
        <v>#NAME?</v>
      </c>
      <c r="T1811" s="4" t="e">
        <f t="shared" si="494"/>
        <v>#NAME?</v>
      </c>
      <c r="U1811" s="4" t="e">
        <f t="shared" si="495"/>
        <v>#NAME?</v>
      </c>
      <c r="V1811" s="2"/>
      <c r="X1811" s="2"/>
      <c r="AC1811" s="2"/>
      <c r="AD1811" s="2"/>
    </row>
    <row r="1812" spans="1:30">
      <c r="A1812" s="1" t="str">
        <f t="shared" si="482"/>
        <v>-lle- : [lɛ]</v>
      </c>
      <c r="B1812" s="1">
        <f t="shared" si="496"/>
        <v>0</v>
      </c>
      <c r="C1812" s="1">
        <f t="shared" si="496"/>
        <v>0</v>
      </c>
      <c r="D1812" s="1">
        <f t="shared" si="496"/>
        <v>0</v>
      </c>
      <c r="E1812" s="7">
        <v>4</v>
      </c>
      <c r="F1812" s="9" t="s">
        <v>1292</v>
      </c>
      <c r="G1812" s="3" t="e">
        <f t="shared" si="483"/>
        <v>#NAME?</v>
      </c>
      <c r="H1812" s="4" t="str">
        <f t="shared" si="484"/>
        <v>lɛ</v>
      </c>
      <c r="I1812" s="4" t="str">
        <f t="shared" si="485"/>
        <v>lle</v>
      </c>
      <c r="J1812" s="10">
        <f t="shared" si="486"/>
        <v>2</v>
      </c>
      <c r="K1812" s="1">
        <f t="shared" si="487"/>
        <v>3</v>
      </c>
      <c r="L1812" s="10">
        <f t="shared" si="488"/>
        <v>3</v>
      </c>
      <c r="M1812" s="1" t="str">
        <f t="shared" si="489"/>
        <v>-lle-</v>
      </c>
      <c r="N1812" s="1" t="str">
        <f t="shared" si="490"/>
        <v>[lɛ]</v>
      </c>
      <c r="O1812" s="3" t="e" cm="1">
        <f t="array" ref="O1812">SUM(_xlfn._xlws.FILTER($G$2:$G$2454,_xlfn.MAP($M$2:$M$2454,_xlfn.LAMBDA(_xlpm.x,_xlpm.x=$M1812))))</f>
        <v>#NAME?</v>
      </c>
      <c r="P1812" s="4" t="e">
        <f t="shared" si="491"/>
        <v>#NAME?</v>
      </c>
      <c r="Q1812" s="6" t="e" cm="1">
        <f t="array" ref="Q1812">SUM(_xlfn._xlws.FILTER($G$2:$G$2454,_xlfn.MAP($N$2:$N$2454,_xlfn.LAMBDA(_xlpm.x,_xlpm.x=$N1812))))</f>
        <v>#NAME?</v>
      </c>
      <c r="R1812" s="4" t="e">
        <f t="shared" si="492"/>
        <v>#NAME?</v>
      </c>
      <c r="S1812" s="4" t="e">
        <f t="shared" si="493"/>
        <v>#NAME?</v>
      </c>
      <c r="T1812" s="4" t="e">
        <f t="shared" si="494"/>
        <v>#NAME?</v>
      </c>
      <c r="U1812" s="4" t="e">
        <f t="shared" si="495"/>
        <v>#NAME?</v>
      </c>
      <c r="V1812" s="2"/>
      <c r="X1812" s="2"/>
      <c r="AC1812" s="2"/>
      <c r="AD1812" s="2"/>
    </row>
    <row r="1813" spans="1:30">
      <c r="A1813" s="1" t="str">
        <f t="shared" si="482"/>
        <v>-le- : [l]</v>
      </c>
      <c r="B1813" s="1">
        <f t="shared" si="496"/>
        <v>0</v>
      </c>
      <c r="C1813" s="1">
        <f t="shared" si="496"/>
        <v>0</v>
      </c>
      <c r="D1813" s="1">
        <f t="shared" si="496"/>
        <v>0</v>
      </c>
      <c r="E1813" s="7">
        <v>34</v>
      </c>
      <c r="F1813" s="9" t="s">
        <v>112</v>
      </c>
      <c r="G1813" s="3" t="e">
        <f t="shared" si="483"/>
        <v>#NAME?</v>
      </c>
      <c r="H1813" s="4" t="str">
        <f t="shared" si="484"/>
        <v>l</v>
      </c>
      <c r="I1813" s="4" t="str">
        <f t="shared" si="485"/>
        <v>le</v>
      </c>
      <c r="J1813" s="10">
        <f t="shared" si="486"/>
        <v>1</v>
      </c>
      <c r="K1813" s="1">
        <f t="shared" si="487"/>
        <v>2</v>
      </c>
      <c r="L1813" s="10">
        <f t="shared" si="488"/>
        <v>2</v>
      </c>
      <c r="M1813" s="1" t="str">
        <f t="shared" si="489"/>
        <v>-le-</v>
      </c>
      <c r="N1813" s="1" t="str">
        <f t="shared" si="490"/>
        <v>[l]</v>
      </c>
      <c r="O1813" s="3" t="e" cm="1">
        <f t="array" ref="O1813">SUM(_xlfn._xlws.FILTER($G$2:$G$2454,_xlfn.MAP($M$2:$M$2454,_xlfn.LAMBDA(_xlpm.x,_xlpm.x=$M1813))))</f>
        <v>#NAME?</v>
      </c>
      <c r="P1813" s="4" t="e">
        <f t="shared" si="491"/>
        <v>#NAME?</v>
      </c>
      <c r="Q1813" s="6" t="e" cm="1">
        <f t="array" ref="Q1813">SUM(_xlfn._xlws.FILTER($G$2:$G$2454,_xlfn.MAP($N$2:$N$2454,_xlfn.LAMBDA(_xlpm.x,_xlpm.x=$N1813))))</f>
        <v>#NAME?</v>
      </c>
      <c r="R1813" s="4" t="e">
        <f t="shared" si="492"/>
        <v>#NAME?</v>
      </c>
      <c r="S1813" s="4" t="e">
        <f t="shared" si="493"/>
        <v>#NAME?</v>
      </c>
      <c r="T1813" s="4" t="e">
        <f t="shared" si="494"/>
        <v>#NAME?</v>
      </c>
      <c r="U1813" s="4" t="e">
        <f t="shared" si="495"/>
        <v>#NAME?</v>
      </c>
      <c r="V1813" s="2"/>
      <c r="X1813" s="2"/>
      <c r="AC1813" s="2"/>
      <c r="AD1813" s="2"/>
    </row>
    <row r="1814" spans="1:30">
      <c r="A1814" s="1" t="str">
        <f t="shared" si="482"/>
        <v>-chri- : [kɹɪ]</v>
      </c>
      <c r="B1814" s="1">
        <f t="shared" si="496"/>
        <v>0</v>
      </c>
      <c r="C1814" s="1">
        <f t="shared" si="496"/>
        <v>0</v>
      </c>
      <c r="D1814" s="1">
        <f t="shared" si="496"/>
        <v>0</v>
      </c>
      <c r="E1814" s="7">
        <v>3</v>
      </c>
      <c r="F1814" s="9" t="s">
        <v>1160</v>
      </c>
      <c r="G1814" s="3" t="e">
        <f t="shared" si="483"/>
        <v>#NAME?</v>
      </c>
      <c r="H1814" s="4" t="str">
        <f t="shared" si="484"/>
        <v>kɹɪ</v>
      </c>
      <c r="I1814" s="4" t="str">
        <f t="shared" si="485"/>
        <v>chri</v>
      </c>
      <c r="J1814" s="10">
        <f t="shared" si="486"/>
        <v>3</v>
      </c>
      <c r="K1814" s="1">
        <f t="shared" si="487"/>
        <v>4</v>
      </c>
      <c r="L1814" s="10">
        <f t="shared" si="488"/>
        <v>4</v>
      </c>
      <c r="M1814" s="1" t="str">
        <f t="shared" si="489"/>
        <v>-chri-</v>
      </c>
      <c r="N1814" s="1" t="str">
        <f t="shared" si="490"/>
        <v>[kɹɪ]</v>
      </c>
      <c r="O1814" s="3" t="e" cm="1">
        <f t="array" ref="O1814">SUM(_xlfn._xlws.FILTER($G$2:$G$2454,_xlfn.MAP($M$2:$M$2454,_xlfn.LAMBDA(_xlpm.x,_xlpm.x=$M1814))))</f>
        <v>#NAME?</v>
      </c>
      <c r="P1814" s="4" t="e">
        <f t="shared" si="491"/>
        <v>#NAME?</v>
      </c>
      <c r="Q1814" s="6" t="e" cm="1">
        <f t="array" ref="Q1814">SUM(_xlfn._xlws.FILTER($G$2:$G$2454,_xlfn.MAP($N$2:$N$2454,_xlfn.LAMBDA(_xlpm.x,_xlpm.x=$N1814))))</f>
        <v>#NAME?</v>
      </c>
      <c r="R1814" s="4" t="e">
        <f t="shared" si="492"/>
        <v>#NAME?</v>
      </c>
      <c r="S1814" s="4" t="e">
        <f t="shared" si="493"/>
        <v>#NAME?</v>
      </c>
      <c r="T1814" s="4" t="e">
        <f t="shared" si="494"/>
        <v>#NAME?</v>
      </c>
      <c r="U1814" s="4" t="e">
        <f t="shared" si="495"/>
        <v>#NAME?</v>
      </c>
      <c r="V1814" s="2"/>
      <c r="X1814" s="2"/>
      <c r="AC1814" s="2"/>
      <c r="AD1814" s="2"/>
    </row>
    <row r="1815" spans="1:30">
      <c r="A1815" s="1" t="str">
        <f t="shared" si="482"/>
        <v>-ppe- : [pɪ]</v>
      </c>
      <c r="B1815" s="1">
        <f t="shared" si="496"/>
        <v>0</v>
      </c>
      <c r="C1815" s="1">
        <f t="shared" si="496"/>
        <v>0</v>
      </c>
      <c r="D1815" s="1">
        <f t="shared" si="496"/>
        <v>0</v>
      </c>
      <c r="E1815" s="7">
        <v>2</v>
      </c>
      <c r="F1815" s="9" t="s">
        <v>1621</v>
      </c>
      <c r="G1815" s="3" t="e">
        <f t="shared" si="483"/>
        <v>#NAME?</v>
      </c>
      <c r="H1815" s="4" t="str">
        <f t="shared" si="484"/>
        <v>pɪ</v>
      </c>
      <c r="I1815" s="4" t="str">
        <f t="shared" si="485"/>
        <v>ppe</v>
      </c>
      <c r="J1815" s="10">
        <f t="shared" si="486"/>
        <v>2</v>
      </c>
      <c r="K1815" s="1">
        <f t="shared" si="487"/>
        <v>3</v>
      </c>
      <c r="L1815" s="10">
        <f t="shared" si="488"/>
        <v>3</v>
      </c>
      <c r="M1815" s="1" t="str">
        <f t="shared" si="489"/>
        <v>-ppe-</v>
      </c>
      <c r="N1815" s="1" t="str">
        <f t="shared" si="490"/>
        <v>[pɪ]</v>
      </c>
      <c r="O1815" s="3" t="e" cm="1">
        <f t="array" ref="O1815">SUM(_xlfn._xlws.FILTER($G$2:$G$2454,_xlfn.MAP($M$2:$M$2454,_xlfn.LAMBDA(_xlpm.x,_xlpm.x=$M1815))))</f>
        <v>#NAME?</v>
      </c>
      <c r="P1815" s="4" t="e">
        <f t="shared" si="491"/>
        <v>#NAME?</v>
      </c>
      <c r="Q1815" s="6" t="e" cm="1">
        <f t="array" ref="Q1815">SUM(_xlfn._xlws.FILTER($G$2:$G$2454,_xlfn.MAP($N$2:$N$2454,_xlfn.LAMBDA(_xlpm.x,_xlpm.x=$N1815))))</f>
        <v>#NAME?</v>
      </c>
      <c r="R1815" s="4" t="e">
        <f t="shared" si="492"/>
        <v>#NAME?</v>
      </c>
      <c r="S1815" s="4" t="e">
        <f t="shared" si="493"/>
        <v>#NAME?</v>
      </c>
      <c r="T1815" s="4" t="e">
        <f t="shared" si="494"/>
        <v>#NAME?</v>
      </c>
      <c r="U1815" s="4" t="e">
        <f t="shared" si="495"/>
        <v>#NAME?</v>
      </c>
      <c r="V1815" s="2"/>
      <c r="X1815" s="2"/>
      <c r="AC1815" s="2"/>
      <c r="AD1815" s="2"/>
    </row>
    <row r="1816" spans="1:30">
      <c r="A1816" s="1" t="str">
        <f t="shared" si="482"/>
        <v>-bee- : [bi]</v>
      </c>
      <c r="B1816" s="1">
        <f t="shared" si="496"/>
        <v>0</v>
      </c>
      <c r="C1816" s="1">
        <f t="shared" si="496"/>
        <v>0</v>
      </c>
      <c r="D1816" s="1">
        <f t="shared" si="496"/>
        <v>0</v>
      </c>
      <c r="E1816" s="7">
        <v>2</v>
      </c>
      <c r="F1816" s="9" t="s">
        <v>12</v>
      </c>
      <c r="G1816" s="3" t="e">
        <f t="shared" si="483"/>
        <v>#NAME?</v>
      </c>
      <c r="H1816" s="4" t="str">
        <f t="shared" si="484"/>
        <v>bi</v>
      </c>
      <c r="I1816" s="4" t="str">
        <f t="shared" si="485"/>
        <v>bee</v>
      </c>
      <c r="J1816" s="10">
        <f t="shared" si="486"/>
        <v>2</v>
      </c>
      <c r="K1816" s="1">
        <f t="shared" si="487"/>
        <v>3</v>
      </c>
      <c r="L1816" s="10">
        <f t="shared" si="488"/>
        <v>3</v>
      </c>
      <c r="M1816" s="1" t="str">
        <f t="shared" si="489"/>
        <v>-bee-</v>
      </c>
      <c r="N1816" s="1" t="str">
        <f t="shared" si="490"/>
        <v>[bi]</v>
      </c>
      <c r="O1816" s="3" t="e" cm="1">
        <f t="array" ref="O1816">SUM(_xlfn._xlws.FILTER($G$2:$G$2454,_xlfn.MAP($M$2:$M$2454,_xlfn.LAMBDA(_xlpm.x,_xlpm.x=$M1816))))</f>
        <v>#NAME?</v>
      </c>
      <c r="P1816" s="4" t="e">
        <f t="shared" si="491"/>
        <v>#NAME?</v>
      </c>
      <c r="Q1816" s="6" t="e" cm="1">
        <f t="array" ref="Q1816">SUM(_xlfn._xlws.FILTER($G$2:$G$2454,_xlfn.MAP($N$2:$N$2454,_xlfn.LAMBDA(_xlpm.x,_xlpm.x=$N1816))))</f>
        <v>#NAME?</v>
      </c>
      <c r="R1816" s="4" t="e">
        <f t="shared" si="492"/>
        <v>#NAME?</v>
      </c>
      <c r="S1816" s="4" t="e">
        <f t="shared" si="493"/>
        <v>#NAME?</v>
      </c>
      <c r="T1816" s="4" t="e">
        <f t="shared" si="494"/>
        <v>#NAME?</v>
      </c>
      <c r="U1816" s="4" t="e">
        <f t="shared" si="495"/>
        <v>#NAME?</v>
      </c>
      <c r="V1816" s="2"/>
      <c r="X1816" s="2"/>
      <c r="AC1816" s="2"/>
      <c r="AD1816" s="2"/>
    </row>
    <row r="1817" spans="1:30">
      <c r="A1817" s="1" t="str">
        <f t="shared" si="482"/>
        <v>-sea- : [si]</v>
      </c>
      <c r="B1817" s="1">
        <f t="shared" si="496"/>
        <v>0</v>
      </c>
      <c r="C1817" s="1">
        <f t="shared" si="496"/>
        <v>0</v>
      </c>
      <c r="D1817" s="1">
        <f t="shared" si="496"/>
        <v>0</v>
      </c>
      <c r="E1817" s="7">
        <v>5</v>
      </c>
      <c r="F1817" s="9" t="s">
        <v>247</v>
      </c>
      <c r="G1817" s="3" t="e">
        <f t="shared" si="483"/>
        <v>#NAME?</v>
      </c>
      <c r="H1817" s="4" t="str">
        <f t="shared" si="484"/>
        <v>si</v>
      </c>
      <c r="I1817" s="4" t="str">
        <f t="shared" si="485"/>
        <v>sea</v>
      </c>
      <c r="J1817" s="10">
        <f t="shared" si="486"/>
        <v>2</v>
      </c>
      <c r="K1817" s="1">
        <f t="shared" si="487"/>
        <v>3</v>
      </c>
      <c r="L1817" s="10">
        <f t="shared" si="488"/>
        <v>3</v>
      </c>
      <c r="M1817" s="1" t="str">
        <f t="shared" si="489"/>
        <v>-sea-</v>
      </c>
      <c r="N1817" s="1" t="str">
        <f t="shared" si="490"/>
        <v>[si]</v>
      </c>
      <c r="O1817" s="3" t="e" cm="1">
        <f t="array" ref="O1817">SUM(_xlfn._xlws.FILTER($G$2:$G$2454,_xlfn.MAP($M$2:$M$2454,_xlfn.LAMBDA(_xlpm.x,_xlpm.x=$M1817))))</f>
        <v>#NAME?</v>
      </c>
      <c r="P1817" s="4" t="e">
        <f t="shared" si="491"/>
        <v>#NAME?</v>
      </c>
      <c r="Q1817" s="6" t="e" cm="1">
        <f t="array" ref="Q1817">SUM(_xlfn._xlws.FILTER($G$2:$G$2454,_xlfn.MAP($N$2:$N$2454,_xlfn.LAMBDA(_xlpm.x,_xlpm.x=$N1817))))</f>
        <v>#NAME?</v>
      </c>
      <c r="R1817" s="4" t="e">
        <f t="shared" si="492"/>
        <v>#NAME?</v>
      </c>
      <c r="S1817" s="4" t="e">
        <f t="shared" si="493"/>
        <v>#NAME?</v>
      </c>
      <c r="T1817" s="4" t="e">
        <f t="shared" si="494"/>
        <v>#NAME?</v>
      </c>
      <c r="U1817" s="4" t="e">
        <f t="shared" si="495"/>
        <v>#NAME?</v>
      </c>
      <c r="V1817" s="2"/>
      <c r="X1817" s="2"/>
      <c r="AC1817" s="2"/>
      <c r="AD1817" s="2"/>
    </row>
    <row r="1818" spans="1:30">
      <c r="A1818" s="1" t="str">
        <f t="shared" si="482"/>
        <v>-tten- : [tn]</v>
      </c>
      <c r="B1818" s="1">
        <f t="shared" si="496"/>
        <v>0</v>
      </c>
      <c r="C1818" s="1">
        <f t="shared" si="496"/>
        <v>0</v>
      </c>
      <c r="D1818" s="1">
        <f t="shared" si="496"/>
        <v>0</v>
      </c>
      <c r="E1818" s="7">
        <v>4</v>
      </c>
      <c r="F1818" s="9" t="s">
        <v>293</v>
      </c>
      <c r="G1818" s="3" t="e">
        <f t="shared" si="483"/>
        <v>#NAME?</v>
      </c>
      <c r="H1818" s="4" t="str">
        <f t="shared" si="484"/>
        <v>tn</v>
      </c>
      <c r="I1818" s="4" t="str">
        <f t="shared" si="485"/>
        <v>tten</v>
      </c>
      <c r="J1818" s="10">
        <f t="shared" si="486"/>
        <v>2</v>
      </c>
      <c r="K1818" s="1">
        <f t="shared" si="487"/>
        <v>4</v>
      </c>
      <c r="L1818" s="10">
        <f t="shared" si="488"/>
        <v>4</v>
      </c>
      <c r="M1818" s="1" t="str">
        <f t="shared" si="489"/>
        <v>-tten-</v>
      </c>
      <c r="N1818" s="1" t="str">
        <f t="shared" si="490"/>
        <v>[tn]</v>
      </c>
      <c r="O1818" s="3" t="e" cm="1">
        <f t="array" ref="O1818">SUM(_xlfn._xlws.FILTER($G$2:$G$2454,_xlfn.MAP($M$2:$M$2454,_xlfn.LAMBDA(_xlpm.x,_xlpm.x=$M1818))))</f>
        <v>#NAME?</v>
      </c>
      <c r="P1818" s="4" t="e">
        <f t="shared" si="491"/>
        <v>#NAME?</v>
      </c>
      <c r="Q1818" s="6" t="e" cm="1">
        <f t="array" ref="Q1818">SUM(_xlfn._xlws.FILTER($G$2:$G$2454,_xlfn.MAP($N$2:$N$2454,_xlfn.LAMBDA(_xlpm.x,_xlpm.x=$N1818))))</f>
        <v>#NAME?</v>
      </c>
      <c r="R1818" s="4" t="e">
        <f t="shared" si="492"/>
        <v>#NAME?</v>
      </c>
      <c r="S1818" s="4" t="e">
        <f t="shared" si="493"/>
        <v>#NAME?</v>
      </c>
      <c r="T1818" s="4" t="e">
        <f t="shared" si="494"/>
        <v>#NAME?</v>
      </c>
      <c r="U1818" s="4" t="e">
        <f t="shared" si="495"/>
        <v>#NAME?</v>
      </c>
      <c r="V1818" s="2"/>
      <c r="X1818" s="2"/>
      <c r="AC1818" s="2"/>
      <c r="AD1818" s="2"/>
    </row>
    <row r="1819" spans="1:30">
      <c r="A1819" s="1" t="str">
        <f t="shared" si="482"/>
        <v>-nda- : [ndə]</v>
      </c>
      <c r="B1819" s="1">
        <f t="shared" si="496"/>
        <v>0</v>
      </c>
      <c r="C1819" s="1">
        <f t="shared" si="496"/>
        <v>0</v>
      </c>
      <c r="D1819" s="1">
        <f t="shared" si="496"/>
        <v>1</v>
      </c>
      <c r="E1819" s="7">
        <v>8</v>
      </c>
      <c r="F1819" s="9" t="s">
        <v>707</v>
      </c>
      <c r="G1819" s="3" t="e">
        <f t="shared" si="483"/>
        <v>#NAME?</v>
      </c>
      <c r="H1819" s="1" t="str">
        <f t="shared" si="484"/>
        <v>ndə</v>
      </c>
      <c r="I1819" s="1" t="str">
        <f t="shared" si="485"/>
        <v>nda</v>
      </c>
      <c r="J1819" s="10">
        <f t="shared" si="486"/>
        <v>3</v>
      </c>
      <c r="K1819" s="1">
        <f t="shared" si="487"/>
        <v>3</v>
      </c>
      <c r="L1819" s="10">
        <f t="shared" si="488"/>
        <v>3</v>
      </c>
      <c r="M1819" s="1" t="str">
        <f t="shared" si="489"/>
        <v>-nda-</v>
      </c>
      <c r="N1819" s="1" t="str">
        <f t="shared" si="490"/>
        <v>[ndə]</v>
      </c>
      <c r="O1819" s="3" t="e" cm="1">
        <f t="array" ref="O1819">SUM(_xlfn._xlws.FILTER($G$2:$G$2454,_xlfn.MAP($M$2:$M$2454,_xlfn.LAMBDA(_xlpm.x,_xlpm.x=$M1819))))</f>
        <v>#NAME?</v>
      </c>
      <c r="P1819" s="4" t="e">
        <f t="shared" si="491"/>
        <v>#NAME?</v>
      </c>
      <c r="Q1819" s="6" t="e" cm="1">
        <f t="array" ref="Q1819">SUM(_xlfn._xlws.FILTER($G$2:$G$2454,_xlfn.MAP($N$2:$N$2454,_xlfn.LAMBDA(_xlpm.x,_xlpm.x=$N1819))))</f>
        <v>#NAME?</v>
      </c>
      <c r="R1819" s="4" t="e">
        <f t="shared" si="492"/>
        <v>#NAME?</v>
      </c>
      <c r="S1819" s="4" t="e">
        <f t="shared" si="493"/>
        <v>#NAME?</v>
      </c>
      <c r="T1819" s="4" t="e">
        <f t="shared" si="494"/>
        <v>#NAME?</v>
      </c>
      <c r="U1819" s="4" t="e">
        <f t="shared" si="495"/>
        <v>#NAME?</v>
      </c>
      <c r="V1819" s="2"/>
      <c r="X1819" s="2"/>
      <c r="AC1819" s="2"/>
      <c r="AD1819" s="2"/>
    </row>
    <row r="1820" spans="1:30">
      <c r="A1820" s="1" t="str">
        <f t="shared" si="482"/>
        <v>-goa- : [ɡoʊ]</v>
      </c>
      <c r="B1820" s="1">
        <f t="shared" si="496"/>
        <v>0</v>
      </c>
      <c r="C1820" s="1">
        <f t="shared" si="496"/>
        <v>0</v>
      </c>
      <c r="D1820" s="1">
        <f t="shared" si="496"/>
        <v>0</v>
      </c>
      <c r="E1820" s="7">
        <v>2</v>
      </c>
      <c r="F1820" s="9" t="s">
        <v>1201</v>
      </c>
      <c r="G1820" s="3" t="e">
        <f t="shared" si="483"/>
        <v>#NAME?</v>
      </c>
      <c r="H1820" s="4" t="str">
        <f t="shared" si="484"/>
        <v>ɡoʊ</v>
      </c>
      <c r="I1820" s="4" t="str">
        <f t="shared" si="485"/>
        <v>goa</v>
      </c>
      <c r="J1820" s="10">
        <f t="shared" si="486"/>
        <v>3</v>
      </c>
      <c r="K1820" s="1">
        <f t="shared" si="487"/>
        <v>3</v>
      </c>
      <c r="L1820" s="10">
        <f t="shared" si="488"/>
        <v>3</v>
      </c>
      <c r="M1820" s="1" t="str">
        <f t="shared" si="489"/>
        <v>-goa-</v>
      </c>
      <c r="N1820" s="1" t="str">
        <f t="shared" si="490"/>
        <v>[ɡoʊ]</v>
      </c>
      <c r="O1820" s="3" t="e" cm="1">
        <f t="array" ref="O1820">SUM(_xlfn._xlws.FILTER($G$2:$G$2454,_xlfn.MAP($M$2:$M$2454,_xlfn.LAMBDA(_xlpm.x,_xlpm.x=$M1820))))</f>
        <v>#NAME?</v>
      </c>
      <c r="P1820" s="4" t="e">
        <f t="shared" si="491"/>
        <v>#NAME?</v>
      </c>
      <c r="Q1820" s="6" t="e" cm="1">
        <f t="array" ref="Q1820">SUM(_xlfn._xlws.FILTER($G$2:$G$2454,_xlfn.MAP($N$2:$N$2454,_xlfn.LAMBDA(_xlpm.x,_xlpm.x=$N1820))))</f>
        <v>#NAME?</v>
      </c>
      <c r="R1820" s="4" t="e">
        <f t="shared" si="492"/>
        <v>#NAME?</v>
      </c>
      <c r="S1820" s="4" t="e">
        <f t="shared" si="493"/>
        <v>#NAME?</v>
      </c>
      <c r="T1820" s="4" t="e">
        <f t="shared" si="494"/>
        <v>#NAME?</v>
      </c>
      <c r="U1820" s="4" t="e">
        <f t="shared" si="495"/>
        <v>#NAME?</v>
      </c>
      <c r="V1820" s="2"/>
      <c r="X1820" s="2"/>
      <c r="AC1820" s="2"/>
      <c r="AD1820" s="2"/>
    </row>
    <row r="1821" spans="1:30">
      <c r="A1821" s="1" t="str">
        <f t="shared" si="482"/>
        <v>-lau- : [lʌ]</v>
      </c>
      <c r="B1821" s="1">
        <f t="shared" si="496"/>
        <v>0</v>
      </c>
      <c r="C1821" s="1">
        <f t="shared" si="496"/>
        <v>0</v>
      </c>
      <c r="D1821" s="1">
        <f t="shared" si="496"/>
        <v>0</v>
      </c>
      <c r="E1821" s="7">
        <v>2</v>
      </c>
      <c r="F1821" s="9" t="s">
        <v>2083</v>
      </c>
      <c r="G1821" s="3" t="e">
        <f t="shared" si="483"/>
        <v>#NAME?</v>
      </c>
      <c r="H1821" s="4" t="str">
        <f t="shared" si="484"/>
        <v>lʌ</v>
      </c>
      <c r="I1821" s="4" t="str">
        <f t="shared" si="485"/>
        <v>lau</v>
      </c>
      <c r="J1821" s="10">
        <f t="shared" si="486"/>
        <v>2</v>
      </c>
      <c r="K1821" s="1">
        <f t="shared" si="487"/>
        <v>3</v>
      </c>
      <c r="L1821" s="10">
        <f t="shared" si="488"/>
        <v>3</v>
      </c>
      <c r="M1821" s="1" t="str">
        <f t="shared" si="489"/>
        <v>-lau-</v>
      </c>
      <c r="N1821" s="1" t="str">
        <f t="shared" si="490"/>
        <v>[lʌ]</v>
      </c>
      <c r="O1821" s="3" t="e" cm="1">
        <f t="array" ref="O1821">SUM(_xlfn._xlws.FILTER($G$2:$G$2454,_xlfn.MAP($M$2:$M$2454,_xlfn.LAMBDA(_xlpm.x,_xlpm.x=$M1821))))</f>
        <v>#NAME?</v>
      </c>
      <c r="P1821" s="4" t="e">
        <f t="shared" si="491"/>
        <v>#NAME?</v>
      </c>
      <c r="Q1821" s="6" t="e" cm="1">
        <f t="array" ref="Q1821">SUM(_xlfn._xlws.FILTER($G$2:$G$2454,_xlfn.MAP($N$2:$N$2454,_xlfn.LAMBDA(_xlpm.x,_xlpm.x=$N1821))))</f>
        <v>#NAME?</v>
      </c>
      <c r="R1821" s="4" t="e">
        <f t="shared" si="492"/>
        <v>#NAME?</v>
      </c>
      <c r="S1821" s="4" t="e">
        <f t="shared" si="493"/>
        <v>#NAME?</v>
      </c>
      <c r="T1821" s="4" t="e">
        <f t="shared" si="494"/>
        <v>#NAME?</v>
      </c>
      <c r="U1821" s="4" t="e">
        <f t="shared" si="495"/>
        <v>#NAME?</v>
      </c>
      <c r="V1821" s="2"/>
      <c r="X1821" s="2"/>
      <c r="AC1821" s="2"/>
      <c r="AD1821" s="2"/>
    </row>
    <row r="1822" spans="1:30">
      <c r="A1822" s="1" t="str">
        <f t="shared" si="482"/>
        <v>-ntai- : [ntɛ]</v>
      </c>
      <c r="B1822" s="1">
        <f t="shared" ref="B1822:D1841" si="497">_xlfn.LET(_xlpm.d,$F1822,_xlpm.k,_xlfn.CONCAT(LEFT(TRIM(B$1),1),"*"),COUNTIF(_xlpm.d,_xlpm.k))</f>
        <v>0</v>
      </c>
      <c r="C1822" s="1">
        <f t="shared" si="497"/>
        <v>0</v>
      </c>
      <c r="D1822" s="1">
        <f t="shared" si="497"/>
        <v>1</v>
      </c>
      <c r="E1822" s="7">
        <v>1</v>
      </c>
      <c r="F1822" s="9" t="s">
        <v>1551</v>
      </c>
      <c r="G1822" s="3" t="e">
        <f t="shared" si="483"/>
        <v>#NAME?</v>
      </c>
      <c r="H1822" s="4" t="str">
        <f t="shared" si="484"/>
        <v>ntɛ</v>
      </c>
      <c r="I1822" s="4" t="str">
        <f t="shared" si="485"/>
        <v>ntai</v>
      </c>
      <c r="J1822" s="10">
        <f t="shared" si="486"/>
        <v>3</v>
      </c>
      <c r="K1822" s="1">
        <f t="shared" si="487"/>
        <v>4</v>
      </c>
      <c r="L1822" s="10">
        <f t="shared" si="488"/>
        <v>4</v>
      </c>
      <c r="M1822" s="1" t="str">
        <f t="shared" si="489"/>
        <v>-ntai-</v>
      </c>
      <c r="N1822" s="1" t="str">
        <f t="shared" si="490"/>
        <v>[ntɛ]</v>
      </c>
      <c r="O1822" s="3" t="e" cm="1">
        <f t="array" ref="O1822">SUM(_xlfn._xlws.FILTER($G$2:$G$2454,_xlfn.MAP($M$2:$M$2454,_xlfn.LAMBDA(_xlpm.x,_xlpm.x=$M1822))))</f>
        <v>#NAME?</v>
      </c>
      <c r="P1822" s="4" t="e">
        <f t="shared" si="491"/>
        <v>#NAME?</v>
      </c>
      <c r="Q1822" s="6" t="e" cm="1">
        <f t="array" ref="Q1822">SUM(_xlfn._xlws.FILTER($G$2:$G$2454,_xlfn.MAP($N$2:$N$2454,_xlfn.LAMBDA(_xlpm.x,_xlpm.x=$N1822))))</f>
        <v>#NAME?</v>
      </c>
      <c r="R1822" s="4" t="e">
        <f t="shared" si="492"/>
        <v>#NAME?</v>
      </c>
      <c r="S1822" s="4" t="e">
        <f t="shared" si="493"/>
        <v>#NAME?</v>
      </c>
      <c r="T1822" s="4" t="e">
        <f t="shared" si="494"/>
        <v>#NAME?</v>
      </c>
      <c r="U1822" s="4" t="e">
        <f t="shared" si="495"/>
        <v>#NAME?</v>
      </c>
      <c r="V1822" s="2"/>
      <c r="X1822" s="2"/>
      <c r="AC1822" s="2"/>
      <c r="AD1822" s="2"/>
    </row>
    <row r="1823" spans="1:30">
      <c r="A1823" s="1" t="str">
        <f t="shared" si="482"/>
        <v>-rme- : [ɹmə]</v>
      </c>
      <c r="B1823" s="1">
        <f t="shared" si="497"/>
        <v>1</v>
      </c>
      <c r="C1823" s="1">
        <f t="shared" si="497"/>
        <v>0</v>
      </c>
      <c r="D1823" s="1">
        <f t="shared" si="497"/>
        <v>0</v>
      </c>
      <c r="E1823" s="7">
        <v>6</v>
      </c>
      <c r="F1823" s="9" t="s">
        <v>677</v>
      </c>
      <c r="G1823" s="3" t="e">
        <f t="shared" si="483"/>
        <v>#NAME?</v>
      </c>
      <c r="H1823" s="4" t="str">
        <f t="shared" si="484"/>
        <v>ɹmə</v>
      </c>
      <c r="I1823" s="4" t="str">
        <f t="shared" si="485"/>
        <v>rme</v>
      </c>
      <c r="J1823" s="10">
        <f t="shared" si="486"/>
        <v>3</v>
      </c>
      <c r="K1823" s="1">
        <f t="shared" si="487"/>
        <v>3</v>
      </c>
      <c r="L1823" s="10">
        <f t="shared" si="488"/>
        <v>3</v>
      </c>
      <c r="M1823" s="1" t="str">
        <f t="shared" si="489"/>
        <v>-rme-</v>
      </c>
      <c r="N1823" s="1" t="str">
        <f t="shared" si="490"/>
        <v>[ɹmə]</v>
      </c>
      <c r="O1823" s="3" t="e" cm="1">
        <f t="array" ref="O1823">SUM(_xlfn._xlws.FILTER($G$2:$G$2454,_xlfn.MAP($M$2:$M$2454,_xlfn.LAMBDA(_xlpm.x,_xlpm.x=$M1823))))</f>
        <v>#NAME?</v>
      </c>
      <c r="P1823" s="4" t="e">
        <f t="shared" si="491"/>
        <v>#NAME?</v>
      </c>
      <c r="Q1823" s="6" t="e" cm="1">
        <f t="array" ref="Q1823">SUM(_xlfn._xlws.FILTER($G$2:$G$2454,_xlfn.MAP($N$2:$N$2454,_xlfn.LAMBDA(_xlpm.x,_xlpm.x=$N1823))))</f>
        <v>#NAME?</v>
      </c>
      <c r="R1823" s="4" t="e">
        <f t="shared" si="492"/>
        <v>#NAME?</v>
      </c>
      <c r="S1823" s="4" t="e">
        <f t="shared" si="493"/>
        <v>#NAME?</v>
      </c>
      <c r="T1823" s="4" t="e">
        <f t="shared" si="494"/>
        <v>#NAME?</v>
      </c>
      <c r="U1823" s="4" t="e">
        <f t="shared" si="495"/>
        <v>#NAME?</v>
      </c>
      <c r="V1823" s="2"/>
      <c r="X1823" s="2"/>
      <c r="AC1823" s="2"/>
      <c r="AD1823" s="2"/>
    </row>
    <row r="1824" spans="1:30">
      <c r="A1824" s="1" t="str">
        <f t="shared" si="482"/>
        <v>-stai- : [steɪ]</v>
      </c>
      <c r="B1824" s="1">
        <f t="shared" si="497"/>
        <v>0</v>
      </c>
      <c r="C1824" s="1">
        <f t="shared" si="497"/>
        <v>0</v>
      </c>
      <c r="D1824" s="1">
        <f t="shared" si="497"/>
        <v>0</v>
      </c>
      <c r="E1824" s="7">
        <v>1</v>
      </c>
      <c r="F1824" s="9" t="s">
        <v>1552</v>
      </c>
      <c r="G1824" s="3" t="e">
        <f t="shared" si="483"/>
        <v>#NAME?</v>
      </c>
      <c r="H1824" s="4" t="str">
        <f t="shared" si="484"/>
        <v>steɪ</v>
      </c>
      <c r="I1824" s="4" t="str">
        <f t="shared" si="485"/>
        <v>stai</v>
      </c>
      <c r="J1824" s="10">
        <f t="shared" si="486"/>
        <v>4</v>
      </c>
      <c r="K1824" s="1">
        <f t="shared" si="487"/>
        <v>4</v>
      </c>
      <c r="L1824" s="10">
        <f t="shared" si="488"/>
        <v>4</v>
      </c>
      <c r="M1824" s="1" t="str">
        <f t="shared" si="489"/>
        <v>-stai-</v>
      </c>
      <c r="N1824" s="1" t="str">
        <f t="shared" si="490"/>
        <v>[steɪ]</v>
      </c>
      <c r="O1824" s="3" t="e" cm="1">
        <f t="array" ref="O1824">SUM(_xlfn._xlws.FILTER($G$2:$G$2454,_xlfn.MAP($M$2:$M$2454,_xlfn.LAMBDA(_xlpm.x,_xlpm.x=$M1824))))</f>
        <v>#NAME?</v>
      </c>
      <c r="P1824" s="4" t="e">
        <f t="shared" si="491"/>
        <v>#NAME?</v>
      </c>
      <c r="Q1824" s="6" t="e" cm="1">
        <f t="array" ref="Q1824">SUM(_xlfn._xlws.FILTER($G$2:$G$2454,_xlfn.MAP($N$2:$N$2454,_xlfn.LAMBDA(_xlpm.x,_xlpm.x=$N1824))))</f>
        <v>#NAME?</v>
      </c>
      <c r="R1824" s="4" t="e">
        <f t="shared" si="492"/>
        <v>#NAME?</v>
      </c>
      <c r="S1824" s="4" t="e">
        <f t="shared" si="493"/>
        <v>#NAME?</v>
      </c>
      <c r="T1824" s="4" t="e">
        <f t="shared" si="494"/>
        <v>#NAME?</v>
      </c>
      <c r="U1824" s="4" t="e">
        <f t="shared" si="495"/>
        <v>#NAME?</v>
      </c>
      <c r="V1824" s="2"/>
      <c r="X1824" s="2"/>
      <c r="AC1824" s="2"/>
      <c r="AD1824" s="2"/>
    </row>
    <row r="1825" spans="1:30">
      <c r="A1825" s="1" t="str">
        <f t="shared" si="482"/>
        <v>-ai- : [eɪ]</v>
      </c>
      <c r="B1825" s="1">
        <f t="shared" si="497"/>
        <v>0</v>
      </c>
      <c r="C1825" s="1">
        <f t="shared" si="497"/>
        <v>0</v>
      </c>
      <c r="D1825" s="1">
        <f t="shared" si="497"/>
        <v>0</v>
      </c>
      <c r="E1825" s="7">
        <v>2</v>
      </c>
      <c r="F1825" s="9" t="s">
        <v>1562</v>
      </c>
      <c r="G1825" s="3" t="e">
        <f t="shared" si="483"/>
        <v>#NAME?</v>
      </c>
      <c r="H1825" s="4" t="str">
        <f t="shared" si="484"/>
        <v>eɪ</v>
      </c>
      <c r="I1825" s="4" t="str">
        <f t="shared" si="485"/>
        <v>ai</v>
      </c>
      <c r="J1825" s="10">
        <f t="shared" si="486"/>
        <v>2</v>
      </c>
      <c r="K1825" s="1">
        <f t="shared" si="487"/>
        <v>2</v>
      </c>
      <c r="L1825" s="10">
        <f t="shared" si="488"/>
        <v>2</v>
      </c>
      <c r="M1825" s="1" t="str">
        <f t="shared" si="489"/>
        <v>-ai-</v>
      </c>
      <c r="N1825" s="1" t="str">
        <f t="shared" si="490"/>
        <v>[eɪ]</v>
      </c>
      <c r="O1825" s="3" t="e" cm="1">
        <f t="array" ref="O1825">SUM(_xlfn._xlws.FILTER($G$2:$G$2454,_xlfn.MAP($M$2:$M$2454,_xlfn.LAMBDA(_xlpm.x,_xlpm.x=$M1825))))</f>
        <v>#NAME?</v>
      </c>
      <c r="P1825" s="4" t="e">
        <f t="shared" si="491"/>
        <v>#NAME?</v>
      </c>
      <c r="Q1825" s="6" t="e" cm="1">
        <f t="array" ref="Q1825">SUM(_xlfn._xlws.FILTER($G$2:$G$2454,_xlfn.MAP($N$2:$N$2454,_xlfn.LAMBDA(_xlpm.x,_xlpm.x=$N1825))))</f>
        <v>#NAME?</v>
      </c>
      <c r="R1825" s="4" t="e">
        <f t="shared" si="492"/>
        <v>#NAME?</v>
      </c>
      <c r="S1825" s="4" t="e">
        <f t="shared" si="493"/>
        <v>#NAME?</v>
      </c>
      <c r="T1825" s="4" t="e">
        <f t="shared" si="494"/>
        <v>#NAME?</v>
      </c>
      <c r="U1825" s="4" t="e">
        <f t="shared" si="495"/>
        <v>#NAME?</v>
      </c>
      <c r="V1825" s="2"/>
      <c r="X1825" s="2"/>
      <c r="AC1825" s="2"/>
      <c r="AD1825" s="2"/>
    </row>
    <row r="1826" spans="1:30">
      <c r="A1826" s="1" t="str">
        <f t="shared" si="482"/>
        <v>-hai- : [haɪ]</v>
      </c>
      <c r="B1826" s="1">
        <f t="shared" si="497"/>
        <v>0</v>
      </c>
      <c r="C1826" s="1">
        <f t="shared" si="497"/>
        <v>0</v>
      </c>
      <c r="D1826" s="1">
        <f t="shared" si="497"/>
        <v>0</v>
      </c>
      <c r="E1826" s="7">
        <v>1</v>
      </c>
      <c r="F1826" s="9" t="s">
        <v>1997</v>
      </c>
      <c r="G1826" s="3" t="e">
        <f t="shared" si="483"/>
        <v>#NAME?</v>
      </c>
      <c r="H1826" s="4" t="str">
        <f t="shared" si="484"/>
        <v>haɪ</v>
      </c>
      <c r="I1826" s="4" t="str">
        <f t="shared" si="485"/>
        <v>hai</v>
      </c>
      <c r="J1826" s="10">
        <f t="shared" si="486"/>
        <v>3</v>
      </c>
      <c r="K1826" s="1">
        <f t="shared" si="487"/>
        <v>3</v>
      </c>
      <c r="L1826" s="10">
        <f t="shared" si="488"/>
        <v>3</v>
      </c>
      <c r="M1826" s="1" t="str">
        <f t="shared" si="489"/>
        <v>-hai-</v>
      </c>
      <c r="N1826" s="1" t="str">
        <f t="shared" si="490"/>
        <v>[haɪ]</v>
      </c>
      <c r="O1826" s="3" t="e" cm="1">
        <f t="array" ref="O1826">SUM(_xlfn._xlws.FILTER($G$2:$G$2454,_xlfn.MAP($M$2:$M$2454,_xlfn.LAMBDA(_xlpm.x,_xlpm.x=$M1826))))</f>
        <v>#NAME?</v>
      </c>
      <c r="P1826" s="4" t="e">
        <f t="shared" si="491"/>
        <v>#NAME?</v>
      </c>
      <c r="Q1826" s="6" t="e" cm="1">
        <f t="array" ref="Q1826">SUM(_xlfn._xlws.FILTER($G$2:$G$2454,_xlfn.MAP($N$2:$N$2454,_xlfn.LAMBDA(_xlpm.x,_xlpm.x=$N1826))))</f>
        <v>#NAME?</v>
      </c>
      <c r="R1826" s="4" t="e">
        <f t="shared" si="492"/>
        <v>#NAME?</v>
      </c>
      <c r="S1826" s="4" t="e">
        <f t="shared" si="493"/>
        <v>#NAME?</v>
      </c>
      <c r="T1826" s="4" t="e">
        <f t="shared" si="494"/>
        <v>#NAME?</v>
      </c>
      <c r="U1826" s="4" t="e">
        <f t="shared" si="495"/>
        <v>#NAME?</v>
      </c>
      <c r="V1826" s="2"/>
      <c r="X1826" s="2"/>
      <c r="AC1826" s="2"/>
      <c r="AD1826" s="2"/>
    </row>
    <row r="1827" spans="1:30">
      <c r="A1827" s="1" t="str">
        <f t="shared" si="482"/>
        <v>-je- : [dʒɛ]</v>
      </c>
      <c r="B1827" s="1">
        <f t="shared" si="497"/>
        <v>0</v>
      </c>
      <c r="C1827" s="1">
        <f t="shared" si="497"/>
        <v>0</v>
      </c>
      <c r="D1827" s="1">
        <f t="shared" si="497"/>
        <v>0</v>
      </c>
      <c r="E1827" s="7">
        <v>4</v>
      </c>
      <c r="F1827" s="9" t="s">
        <v>963</v>
      </c>
      <c r="G1827" s="3" t="e">
        <f t="shared" si="483"/>
        <v>#NAME?</v>
      </c>
      <c r="H1827" s="4" t="str">
        <f t="shared" si="484"/>
        <v>dʒɛ</v>
      </c>
      <c r="I1827" s="4" t="str">
        <f t="shared" si="485"/>
        <v>je</v>
      </c>
      <c r="J1827" s="10">
        <f t="shared" si="486"/>
        <v>3</v>
      </c>
      <c r="K1827" s="1">
        <f t="shared" si="487"/>
        <v>2</v>
      </c>
      <c r="L1827" s="10">
        <f t="shared" si="488"/>
        <v>3</v>
      </c>
      <c r="M1827" s="1" t="str">
        <f t="shared" si="489"/>
        <v>-je-</v>
      </c>
      <c r="N1827" s="1" t="str">
        <f t="shared" si="490"/>
        <v>[dʒɛ]</v>
      </c>
      <c r="O1827" s="3" t="e" cm="1">
        <f t="array" ref="O1827">SUM(_xlfn._xlws.FILTER($G$2:$G$2454,_xlfn.MAP($M$2:$M$2454,_xlfn.LAMBDA(_xlpm.x,_xlpm.x=$M1827))))</f>
        <v>#NAME?</v>
      </c>
      <c r="P1827" s="4" t="e">
        <f t="shared" si="491"/>
        <v>#NAME?</v>
      </c>
      <c r="Q1827" s="6" t="e" cm="1">
        <f t="array" ref="Q1827">SUM(_xlfn._xlws.FILTER($G$2:$G$2454,_xlfn.MAP($N$2:$N$2454,_xlfn.LAMBDA(_xlpm.x,_xlpm.x=$N1827))))</f>
        <v>#NAME?</v>
      </c>
      <c r="R1827" s="4" t="e">
        <f t="shared" si="492"/>
        <v>#NAME?</v>
      </c>
      <c r="S1827" s="4" t="e">
        <f t="shared" si="493"/>
        <v>#NAME?</v>
      </c>
      <c r="T1827" s="4" t="e">
        <f t="shared" si="494"/>
        <v>#NAME?</v>
      </c>
      <c r="U1827" s="4" t="e">
        <f t="shared" si="495"/>
        <v>#NAME?</v>
      </c>
      <c r="V1827" s="2"/>
      <c r="X1827" s="2"/>
      <c r="AC1827" s="2"/>
      <c r="AD1827" s="2"/>
    </row>
    <row r="1828" spans="1:30">
      <c r="A1828" s="1" t="str">
        <f t="shared" si="482"/>
        <v>-coa- : [koʊ]</v>
      </c>
      <c r="B1828" s="1">
        <f t="shared" si="497"/>
        <v>0</v>
      </c>
      <c r="C1828" s="1">
        <f t="shared" si="497"/>
        <v>0</v>
      </c>
      <c r="D1828" s="1">
        <f t="shared" si="497"/>
        <v>0</v>
      </c>
      <c r="E1828" s="7">
        <v>3</v>
      </c>
      <c r="F1828" s="9" t="s">
        <v>1057</v>
      </c>
      <c r="G1828" s="3" t="e">
        <f t="shared" si="483"/>
        <v>#NAME?</v>
      </c>
      <c r="H1828" s="4" t="str">
        <f t="shared" si="484"/>
        <v>koʊ</v>
      </c>
      <c r="I1828" s="4" t="str">
        <f t="shared" si="485"/>
        <v>coa</v>
      </c>
      <c r="J1828" s="10">
        <f t="shared" si="486"/>
        <v>3</v>
      </c>
      <c r="K1828" s="1">
        <f t="shared" si="487"/>
        <v>3</v>
      </c>
      <c r="L1828" s="10">
        <f t="shared" si="488"/>
        <v>3</v>
      </c>
      <c r="M1828" s="1" t="str">
        <f t="shared" si="489"/>
        <v>-coa-</v>
      </c>
      <c r="N1828" s="1" t="str">
        <f t="shared" si="490"/>
        <v>[koʊ]</v>
      </c>
      <c r="O1828" s="3" t="e" cm="1">
        <f t="array" ref="O1828">SUM(_xlfn._xlws.FILTER($G$2:$G$2454,_xlfn.MAP($M$2:$M$2454,_xlfn.LAMBDA(_xlpm.x,_xlpm.x=$M1828))))</f>
        <v>#NAME?</v>
      </c>
      <c r="P1828" s="4" t="e">
        <f t="shared" si="491"/>
        <v>#NAME?</v>
      </c>
      <c r="Q1828" s="6" t="e" cm="1">
        <f t="array" ref="Q1828">SUM(_xlfn._xlws.FILTER($G$2:$G$2454,_xlfn.MAP($N$2:$N$2454,_xlfn.LAMBDA(_xlpm.x,_xlpm.x=$N1828))))</f>
        <v>#NAME?</v>
      </c>
      <c r="R1828" s="4" t="e">
        <f t="shared" si="492"/>
        <v>#NAME?</v>
      </c>
      <c r="S1828" s="4" t="e">
        <f t="shared" si="493"/>
        <v>#NAME?</v>
      </c>
      <c r="T1828" s="4" t="e">
        <f t="shared" si="494"/>
        <v>#NAME?</v>
      </c>
      <c r="U1828" s="4" t="e">
        <f t="shared" si="495"/>
        <v>#NAME?</v>
      </c>
      <c r="V1828" s="2"/>
      <c r="X1828" s="2"/>
      <c r="AC1828" s="2"/>
      <c r="AD1828" s="2"/>
    </row>
    <row r="1829" spans="1:30">
      <c r="A1829" s="1" t="str">
        <f t="shared" si="482"/>
        <v>-ffi- : [fɪ]</v>
      </c>
      <c r="B1829" s="1">
        <f t="shared" si="497"/>
        <v>0</v>
      </c>
      <c r="C1829" s="1">
        <f t="shared" si="497"/>
        <v>0</v>
      </c>
      <c r="D1829" s="1">
        <f t="shared" si="497"/>
        <v>0</v>
      </c>
      <c r="E1829" s="7">
        <v>5</v>
      </c>
      <c r="F1829" s="9" t="s">
        <v>1111</v>
      </c>
      <c r="G1829" s="3" t="e">
        <f t="shared" si="483"/>
        <v>#NAME?</v>
      </c>
      <c r="H1829" s="1" t="str">
        <f t="shared" si="484"/>
        <v>fɪ</v>
      </c>
      <c r="I1829" s="1" t="str">
        <f t="shared" si="485"/>
        <v>ffi</v>
      </c>
      <c r="J1829" s="10">
        <f t="shared" si="486"/>
        <v>2</v>
      </c>
      <c r="K1829" s="1">
        <f t="shared" si="487"/>
        <v>3</v>
      </c>
      <c r="L1829" s="10">
        <f t="shared" si="488"/>
        <v>3</v>
      </c>
      <c r="M1829" s="1" t="str">
        <f t="shared" si="489"/>
        <v>-ffi-</v>
      </c>
      <c r="N1829" s="1" t="str">
        <f t="shared" si="490"/>
        <v>[fɪ]</v>
      </c>
      <c r="O1829" s="3" t="e" cm="1">
        <f t="array" ref="O1829">SUM(_xlfn._xlws.FILTER($G$2:$G$2454,_xlfn.MAP($M$2:$M$2454,_xlfn.LAMBDA(_xlpm.x,_xlpm.x=$M1829))))</f>
        <v>#NAME?</v>
      </c>
      <c r="P1829" s="4" t="e">
        <f t="shared" si="491"/>
        <v>#NAME?</v>
      </c>
      <c r="Q1829" s="6" t="e" cm="1">
        <f t="array" ref="Q1829">SUM(_xlfn._xlws.FILTER($G$2:$G$2454,_xlfn.MAP($N$2:$N$2454,_xlfn.LAMBDA(_xlpm.x,_xlpm.x=$N1829))))</f>
        <v>#NAME?</v>
      </c>
      <c r="R1829" s="4" t="e">
        <f t="shared" si="492"/>
        <v>#NAME?</v>
      </c>
      <c r="S1829" s="4" t="e">
        <f t="shared" si="493"/>
        <v>#NAME?</v>
      </c>
      <c r="T1829" s="4" t="e">
        <f t="shared" si="494"/>
        <v>#NAME?</v>
      </c>
      <c r="U1829" s="4" t="e">
        <f t="shared" si="495"/>
        <v>#NAME?</v>
      </c>
      <c r="V1829" s="2"/>
      <c r="X1829" s="2"/>
      <c r="AC1829" s="2"/>
      <c r="AD1829" s="2"/>
    </row>
    <row r="1830" spans="1:30">
      <c r="A1830" s="1" t="str">
        <f t="shared" si="482"/>
        <v>-frai- : [fɹeɪ]</v>
      </c>
      <c r="B1830" s="1">
        <f t="shared" si="497"/>
        <v>0</v>
      </c>
      <c r="C1830" s="1">
        <f t="shared" si="497"/>
        <v>0</v>
      </c>
      <c r="D1830" s="1">
        <f t="shared" si="497"/>
        <v>0</v>
      </c>
      <c r="E1830" s="7">
        <v>2</v>
      </c>
      <c r="F1830" s="9" t="s">
        <v>976</v>
      </c>
      <c r="G1830" s="3" t="e">
        <f t="shared" si="483"/>
        <v>#NAME?</v>
      </c>
      <c r="H1830" s="4" t="str">
        <f t="shared" si="484"/>
        <v>fɹeɪ</v>
      </c>
      <c r="I1830" s="4" t="str">
        <f t="shared" si="485"/>
        <v>frai</v>
      </c>
      <c r="J1830" s="10">
        <f t="shared" si="486"/>
        <v>4</v>
      </c>
      <c r="K1830" s="1">
        <f t="shared" si="487"/>
        <v>4</v>
      </c>
      <c r="L1830" s="10">
        <f t="shared" si="488"/>
        <v>4</v>
      </c>
      <c r="M1830" s="1" t="str">
        <f t="shared" si="489"/>
        <v>-frai-</v>
      </c>
      <c r="N1830" s="1" t="str">
        <f t="shared" si="490"/>
        <v>[fɹeɪ]</v>
      </c>
      <c r="O1830" s="3" t="e" cm="1">
        <f t="array" ref="O1830">SUM(_xlfn._xlws.FILTER($G$2:$G$2454,_xlfn.MAP($M$2:$M$2454,_xlfn.LAMBDA(_xlpm.x,_xlpm.x=$M1830))))</f>
        <v>#NAME?</v>
      </c>
      <c r="P1830" s="4" t="e">
        <f t="shared" si="491"/>
        <v>#NAME?</v>
      </c>
      <c r="Q1830" s="6" t="e" cm="1">
        <f t="array" ref="Q1830">SUM(_xlfn._xlws.FILTER($G$2:$G$2454,_xlfn.MAP($N$2:$N$2454,_xlfn.LAMBDA(_xlpm.x,_xlpm.x=$N1830))))</f>
        <v>#NAME?</v>
      </c>
      <c r="R1830" s="4" t="e">
        <f t="shared" si="492"/>
        <v>#NAME?</v>
      </c>
      <c r="S1830" s="4" t="e">
        <f t="shared" si="493"/>
        <v>#NAME?</v>
      </c>
      <c r="T1830" s="4" t="e">
        <f t="shared" si="494"/>
        <v>#NAME?</v>
      </c>
      <c r="U1830" s="4" t="e">
        <f t="shared" si="495"/>
        <v>#NAME?</v>
      </c>
      <c r="V1830" s="2"/>
      <c r="X1830" s="2"/>
      <c r="AC1830" s="2"/>
      <c r="AD1830" s="2"/>
    </row>
    <row r="1831" spans="1:30">
      <c r="A1831" s="1" t="str">
        <f t="shared" si="482"/>
        <v>-low- : [lɔ]</v>
      </c>
      <c r="B1831" s="1">
        <f t="shared" si="497"/>
        <v>0</v>
      </c>
      <c r="C1831" s="1">
        <f t="shared" si="497"/>
        <v>0</v>
      </c>
      <c r="D1831" s="1">
        <f t="shared" si="497"/>
        <v>0</v>
      </c>
      <c r="E1831" s="7">
        <v>1</v>
      </c>
      <c r="F1831" s="9" t="s">
        <v>2090</v>
      </c>
      <c r="G1831" s="3" t="e">
        <f t="shared" si="483"/>
        <v>#NAME?</v>
      </c>
      <c r="H1831" s="4" t="str">
        <f t="shared" si="484"/>
        <v>lɔ</v>
      </c>
      <c r="I1831" s="4" t="str">
        <f t="shared" si="485"/>
        <v>low</v>
      </c>
      <c r="J1831" s="10">
        <f t="shared" si="486"/>
        <v>2</v>
      </c>
      <c r="K1831" s="1">
        <f t="shared" si="487"/>
        <v>3</v>
      </c>
      <c r="L1831" s="10">
        <f t="shared" si="488"/>
        <v>3</v>
      </c>
      <c r="M1831" s="1" t="str">
        <f t="shared" si="489"/>
        <v>-low-</v>
      </c>
      <c r="N1831" s="1" t="str">
        <f t="shared" si="490"/>
        <v>[lɔ]</v>
      </c>
      <c r="O1831" s="3" t="e" cm="1">
        <f t="array" ref="O1831">SUM(_xlfn._xlws.FILTER($G$2:$G$2454,_xlfn.MAP($M$2:$M$2454,_xlfn.LAMBDA(_xlpm.x,_xlpm.x=$M1831))))</f>
        <v>#NAME?</v>
      </c>
      <c r="P1831" s="4" t="e">
        <f t="shared" si="491"/>
        <v>#NAME?</v>
      </c>
      <c r="Q1831" s="6" t="e" cm="1">
        <f t="array" ref="Q1831">SUM(_xlfn._xlws.FILTER($G$2:$G$2454,_xlfn.MAP($N$2:$N$2454,_xlfn.LAMBDA(_xlpm.x,_xlpm.x=$N1831))))</f>
        <v>#NAME?</v>
      </c>
      <c r="R1831" s="4" t="e">
        <f t="shared" si="492"/>
        <v>#NAME?</v>
      </c>
      <c r="S1831" s="4" t="e">
        <f t="shared" si="493"/>
        <v>#NAME?</v>
      </c>
      <c r="T1831" s="4" t="e">
        <f t="shared" si="494"/>
        <v>#NAME?</v>
      </c>
      <c r="U1831" s="4" t="e">
        <f t="shared" si="495"/>
        <v>#NAME?</v>
      </c>
      <c r="V1831" s="2"/>
      <c r="X1831" s="2"/>
      <c r="AC1831" s="2"/>
      <c r="AD1831" s="2"/>
    </row>
    <row r="1832" spans="1:30">
      <c r="A1832" s="1" t="str">
        <f t="shared" si="482"/>
        <v>-nne- : [nɛ]</v>
      </c>
      <c r="B1832" s="1">
        <f t="shared" si="497"/>
        <v>0</v>
      </c>
      <c r="C1832" s="1">
        <f t="shared" si="497"/>
        <v>0</v>
      </c>
      <c r="D1832" s="1">
        <f t="shared" si="497"/>
        <v>1</v>
      </c>
      <c r="E1832" s="7">
        <v>4</v>
      </c>
      <c r="F1832" s="9" t="s">
        <v>1225</v>
      </c>
      <c r="G1832" s="3" t="e">
        <f t="shared" si="483"/>
        <v>#NAME?</v>
      </c>
      <c r="H1832" s="4" t="str">
        <f t="shared" si="484"/>
        <v>nɛ</v>
      </c>
      <c r="I1832" s="4" t="str">
        <f t="shared" si="485"/>
        <v>nne</v>
      </c>
      <c r="J1832" s="10">
        <f t="shared" si="486"/>
        <v>2</v>
      </c>
      <c r="K1832" s="1">
        <f t="shared" si="487"/>
        <v>3</v>
      </c>
      <c r="L1832" s="10">
        <f t="shared" si="488"/>
        <v>3</v>
      </c>
      <c r="M1832" s="1" t="str">
        <f t="shared" si="489"/>
        <v>-nne-</v>
      </c>
      <c r="N1832" s="1" t="str">
        <f t="shared" si="490"/>
        <v>[nɛ]</v>
      </c>
      <c r="O1832" s="3" t="e" cm="1">
        <f t="array" ref="O1832">SUM(_xlfn._xlws.FILTER($G$2:$G$2454,_xlfn.MAP($M$2:$M$2454,_xlfn.LAMBDA(_xlpm.x,_xlpm.x=$M1832))))</f>
        <v>#NAME?</v>
      </c>
      <c r="P1832" s="4" t="e">
        <f t="shared" si="491"/>
        <v>#NAME?</v>
      </c>
      <c r="Q1832" s="6" t="e" cm="1">
        <f t="array" ref="Q1832">SUM(_xlfn._xlws.FILTER($G$2:$G$2454,_xlfn.MAP($N$2:$N$2454,_xlfn.LAMBDA(_xlpm.x,_xlpm.x=$N1832))))</f>
        <v>#NAME?</v>
      </c>
      <c r="R1832" s="4" t="e">
        <f t="shared" si="492"/>
        <v>#NAME?</v>
      </c>
      <c r="S1832" s="4" t="e">
        <f t="shared" si="493"/>
        <v>#NAME?</v>
      </c>
      <c r="T1832" s="4" t="e">
        <f t="shared" si="494"/>
        <v>#NAME?</v>
      </c>
      <c r="U1832" s="4" t="e">
        <f t="shared" si="495"/>
        <v>#NAME?</v>
      </c>
      <c r="V1832" s="2"/>
      <c r="X1832" s="2"/>
      <c r="AC1832" s="2"/>
      <c r="AD1832" s="2"/>
    </row>
    <row r="1833" spans="1:30">
      <c r="A1833" s="1" t="str">
        <f t="shared" si="482"/>
        <v>-wea- : [wɛ]</v>
      </c>
      <c r="B1833" s="1">
        <f t="shared" si="497"/>
        <v>0</v>
      </c>
      <c r="C1833" s="1">
        <f t="shared" si="497"/>
        <v>0</v>
      </c>
      <c r="D1833" s="1">
        <f t="shared" si="497"/>
        <v>0</v>
      </c>
      <c r="E1833" s="7">
        <v>4</v>
      </c>
      <c r="F1833" s="9" t="s">
        <v>1174</v>
      </c>
      <c r="G1833" s="3" t="e">
        <f t="shared" si="483"/>
        <v>#NAME?</v>
      </c>
      <c r="H1833" s="4" t="str">
        <f t="shared" si="484"/>
        <v>wɛ</v>
      </c>
      <c r="I1833" s="4" t="str">
        <f t="shared" si="485"/>
        <v>wea</v>
      </c>
      <c r="J1833" s="10">
        <f t="shared" si="486"/>
        <v>2</v>
      </c>
      <c r="K1833" s="1">
        <f t="shared" si="487"/>
        <v>3</v>
      </c>
      <c r="L1833" s="10">
        <f t="shared" si="488"/>
        <v>3</v>
      </c>
      <c r="M1833" s="1" t="str">
        <f t="shared" si="489"/>
        <v>-wea-</v>
      </c>
      <c r="N1833" s="1" t="str">
        <f t="shared" si="490"/>
        <v>[wɛ]</v>
      </c>
      <c r="O1833" s="3" t="e" cm="1">
        <f t="array" ref="O1833">SUM(_xlfn._xlws.FILTER($G$2:$G$2454,_xlfn.MAP($M$2:$M$2454,_xlfn.LAMBDA(_xlpm.x,_xlpm.x=$M1833))))</f>
        <v>#NAME?</v>
      </c>
      <c r="P1833" s="4" t="e">
        <f t="shared" si="491"/>
        <v>#NAME?</v>
      </c>
      <c r="Q1833" s="6" t="e" cm="1">
        <f t="array" ref="Q1833">SUM(_xlfn._xlws.FILTER($G$2:$G$2454,_xlfn.MAP($N$2:$N$2454,_xlfn.LAMBDA(_xlpm.x,_xlpm.x=$N1833))))</f>
        <v>#NAME?</v>
      </c>
      <c r="R1833" s="4" t="e">
        <f t="shared" si="492"/>
        <v>#NAME?</v>
      </c>
      <c r="S1833" s="4" t="e">
        <f t="shared" si="493"/>
        <v>#NAME?</v>
      </c>
      <c r="T1833" s="4" t="e">
        <f t="shared" si="494"/>
        <v>#NAME?</v>
      </c>
      <c r="U1833" s="4" t="e">
        <f t="shared" si="495"/>
        <v>#NAME?</v>
      </c>
      <c r="V1833" s="2"/>
      <c r="X1833" s="2"/>
      <c r="AC1833" s="2"/>
      <c r="AD1833" s="2"/>
    </row>
    <row r="1834" spans="1:30">
      <c r="A1834" s="1" t="str">
        <f t="shared" si="482"/>
        <v>-fie- : [fi]</v>
      </c>
      <c r="B1834" s="1">
        <f t="shared" si="497"/>
        <v>0</v>
      </c>
      <c r="C1834" s="1">
        <f t="shared" si="497"/>
        <v>0</v>
      </c>
      <c r="D1834" s="1">
        <f t="shared" si="497"/>
        <v>0</v>
      </c>
      <c r="E1834" s="7">
        <v>2</v>
      </c>
      <c r="F1834" s="9" t="s">
        <v>52</v>
      </c>
      <c r="G1834" s="3" t="e">
        <f t="shared" si="483"/>
        <v>#NAME?</v>
      </c>
      <c r="H1834" s="4" t="str">
        <f t="shared" si="484"/>
        <v>fi</v>
      </c>
      <c r="I1834" s="4" t="str">
        <f t="shared" si="485"/>
        <v>fie</v>
      </c>
      <c r="J1834" s="10">
        <f t="shared" si="486"/>
        <v>2</v>
      </c>
      <c r="K1834" s="1">
        <f t="shared" si="487"/>
        <v>3</v>
      </c>
      <c r="L1834" s="10">
        <f t="shared" si="488"/>
        <v>3</v>
      </c>
      <c r="M1834" s="1" t="str">
        <f t="shared" si="489"/>
        <v>-fie-</v>
      </c>
      <c r="N1834" s="1" t="str">
        <f t="shared" si="490"/>
        <v>[fi]</v>
      </c>
      <c r="O1834" s="3" t="e" cm="1">
        <f t="array" ref="O1834">SUM(_xlfn._xlws.FILTER($G$2:$G$2454,_xlfn.MAP($M$2:$M$2454,_xlfn.LAMBDA(_xlpm.x,_xlpm.x=$M1834))))</f>
        <v>#NAME?</v>
      </c>
      <c r="P1834" s="4" t="e">
        <f t="shared" si="491"/>
        <v>#NAME?</v>
      </c>
      <c r="Q1834" s="6" t="e" cm="1">
        <f t="array" ref="Q1834">SUM(_xlfn._xlws.FILTER($G$2:$G$2454,_xlfn.MAP($N$2:$N$2454,_xlfn.LAMBDA(_xlpm.x,_xlpm.x=$N1834))))</f>
        <v>#NAME?</v>
      </c>
      <c r="R1834" s="4" t="e">
        <f t="shared" si="492"/>
        <v>#NAME?</v>
      </c>
      <c r="S1834" s="4" t="e">
        <f t="shared" si="493"/>
        <v>#NAME?</v>
      </c>
      <c r="T1834" s="4" t="e">
        <f t="shared" si="494"/>
        <v>#NAME?</v>
      </c>
      <c r="U1834" s="4" t="e">
        <f t="shared" si="495"/>
        <v>#NAME?</v>
      </c>
      <c r="V1834" s="2"/>
      <c r="X1834" s="2"/>
      <c r="AC1834" s="2"/>
      <c r="AD1834" s="2"/>
    </row>
    <row r="1835" spans="1:30">
      <c r="A1835" s="1" t="str">
        <f t="shared" si="482"/>
        <v>-lie- : [li]</v>
      </c>
      <c r="B1835" s="1">
        <f t="shared" si="497"/>
        <v>0</v>
      </c>
      <c r="C1835" s="1">
        <f t="shared" si="497"/>
        <v>0</v>
      </c>
      <c r="D1835" s="1">
        <f t="shared" si="497"/>
        <v>0</v>
      </c>
      <c r="E1835" s="7">
        <v>4</v>
      </c>
      <c r="F1835" s="9" t="s">
        <v>121</v>
      </c>
      <c r="G1835" s="3" t="e">
        <f t="shared" si="483"/>
        <v>#NAME?</v>
      </c>
      <c r="H1835" s="4" t="str">
        <f t="shared" si="484"/>
        <v>li</v>
      </c>
      <c r="I1835" s="4" t="str">
        <f t="shared" si="485"/>
        <v>lie</v>
      </c>
      <c r="J1835" s="10">
        <f t="shared" si="486"/>
        <v>2</v>
      </c>
      <c r="K1835" s="1">
        <f t="shared" si="487"/>
        <v>3</v>
      </c>
      <c r="L1835" s="10">
        <f t="shared" si="488"/>
        <v>3</v>
      </c>
      <c r="M1835" s="1" t="str">
        <f t="shared" si="489"/>
        <v>-lie-</v>
      </c>
      <c r="N1835" s="1" t="str">
        <f t="shared" si="490"/>
        <v>[li]</v>
      </c>
      <c r="O1835" s="3" t="e" cm="1">
        <f t="array" ref="O1835">SUM(_xlfn._xlws.FILTER($G$2:$G$2454,_xlfn.MAP($M$2:$M$2454,_xlfn.LAMBDA(_xlpm.x,_xlpm.x=$M1835))))</f>
        <v>#NAME?</v>
      </c>
      <c r="P1835" s="4" t="e">
        <f t="shared" si="491"/>
        <v>#NAME?</v>
      </c>
      <c r="Q1835" s="6" t="e" cm="1">
        <f t="array" ref="Q1835">SUM(_xlfn._xlws.FILTER($G$2:$G$2454,_xlfn.MAP($N$2:$N$2454,_xlfn.LAMBDA(_xlpm.x,_xlpm.x=$N1835))))</f>
        <v>#NAME?</v>
      </c>
      <c r="R1835" s="4" t="e">
        <f t="shared" si="492"/>
        <v>#NAME?</v>
      </c>
      <c r="S1835" s="4" t="e">
        <f t="shared" si="493"/>
        <v>#NAME?</v>
      </c>
      <c r="T1835" s="4" t="e">
        <f t="shared" si="494"/>
        <v>#NAME?</v>
      </c>
      <c r="U1835" s="4" t="e">
        <f t="shared" si="495"/>
        <v>#NAME?</v>
      </c>
      <c r="V1835" s="2"/>
      <c r="X1835" s="2"/>
      <c r="AC1835" s="2"/>
      <c r="AD1835" s="2"/>
    </row>
    <row r="1836" spans="1:30">
      <c r="A1836" s="1" t="str">
        <f t="shared" si="482"/>
        <v>-nnu- : [nyu]</v>
      </c>
      <c r="B1836" s="1">
        <f t="shared" si="497"/>
        <v>0</v>
      </c>
      <c r="C1836" s="1">
        <f t="shared" si="497"/>
        <v>0</v>
      </c>
      <c r="D1836" s="1">
        <f t="shared" si="497"/>
        <v>1</v>
      </c>
      <c r="E1836" s="7">
        <v>1</v>
      </c>
      <c r="F1836" s="9" t="s">
        <v>208</v>
      </c>
      <c r="G1836" s="3" t="e">
        <f t="shared" si="483"/>
        <v>#NAME?</v>
      </c>
      <c r="H1836" s="4" t="str">
        <f t="shared" si="484"/>
        <v>nyu</v>
      </c>
      <c r="I1836" s="4" t="str">
        <f t="shared" si="485"/>
        <v>nnu</v>
      </c>
      <c r="J1836" s="10">
        <f t="shared" si="486"/>
        <v>3</v>
      </c>
      <c r="K1836" s="1">
        <f t="shared" si="487"/>
        <v>3</v>
      </c>
      <c r="L1836" s="10">
        <f t="shared" si="488"/>
        <v>3</v>
      </c>
      <c r="M1836" s="1" t="str">
        <f t="shared" si="489"/>
        <v>-nnu-</v>
      </c>
      <c r="N1836" s="1" t="str">
        <f t="shared" si="490"/>
        <v>[nyu]</v>
      </c>
      <c r="O1836" s="3" t="e" cm="1">
        <f t="array" ref="O1836">SUM(_xlfn._xlws.FILTER($G$2:$G$2454,_xlfn.MAP($M$2:$M$2454,_xlfn.LAMBDA(_xlpm.x,_xlpm.x=$M1836))))</f>
        <v>#NAME?</v>
      </c>
      <c r="P1836" s="4" t="e">
        <f t="shared" si="491"/>
        <v>#NAME?</v>
      </c>
      <c r="Q1836" s="6" t="e" cm="1">
        <f t="array" ref="Q1836">SUM(_xlfn._xlws.FILTER($G$2:$G$2454,_xlfn.MAP($N$2:$N$2454,_xlfn.LAMBDA(_xlpm.x,_xlpm.x=$N1836))))</f>
        <v>#NAME?</v>
      </c>
      <c r="R1836" s="4" t="e">
        <f t="shared" si="492"/>
        <v>#NAME?</v>
      </c>
      <c r="S1836" s="4" t="e">
        <f t="shared" si="493"/>
        <v>#NAME?</v>
      </c>
      <c r="T1836" s="4" t="e">
        <f t="shared" si="494"/>
        <v>#NAME?</v>
      </c>
      <c r="U1836" s="4" t="e">
        <f t="shared" si="495"/>
        <v>#NAME?</v>
      </c>
      <c r="V1836" s="2"/>
      <c r="X1836" s="2"/>
      <c r="AC1836" s="2"/>
      <c r="AD1836" s="2"/>
    </row>
    <row r="1837" spans="1:30">
      <c r="A1837" s="1" t="str">
        <f t="shared" si="482"/>
        <v>-nue- : [nyu]</v>
      </c>
      <c r="B1837" s="1">
        <f t="shared" si="497"/>
        <v>0</v>
      </c>
      <c r="C1837" s="1">
        <f t="shared" si="497"/>
        <v>0</v>
      </c>
      <c r="D1837" s="1">
        <f t="shared" si="497"/>
        <v>1</v>
      </c>
      <c r="E1837" s="7">
        <v>1</v>
      </c>
      <c r="F1837" s="9" t="s">
        <v>210</v>
      </c>
      <c r="G1837" s="3" t="e">
        <f t="shared" si="483"/>
        <v>#NAME?</v>
      </c>
      <c r="H1837" s="4" t="str">
        <f t="shared" si="484"/>
        <v>nyu</v>
      </c>
      <c r="I1837" s="4" t="str">
        <f t="shared" si="485"/>
        <v>nue</v>
      </c>
      <c r="J1837" s="10">
        <f t="shared" si="486"/>
        <v>3</v>
      </c>
      <c r="K1837" s="1">
        <f t="shared" si="487"/>
        <v>3</v>
      </c>
      <c r="L1837" s="10">
        <f t="shared" si="488"/>
        <v>3</v>
      </c>
      <c r="M1837" s="1" t="str">
        <f t="shared" si="489"/>
        <v>-nue-</v>
      </c>
      <c r="N1837" s="1" t="str">
        <f t="shared" si="490"/>
        <v>[nyu]</v>
      </c>
      <c r="O1837" s="3" t="e" cm="1">
        <f t="array" ref="O1837">SUM(_xlfn._xlws.FILTER($G$2:$G$2454,_xlfn.MAP($M$2:$M$2454,_xlfn.LAMBDA(_xlpm.x,_xlpm.x=$M1837))))</f>
        <v>#NAME?</v>
      </c>
      <c r="P1837" s="4" t="e">
        <f t="shared" si="491"/>
        <v>#NAME?</v>
      </c>
      <c r="Q1837" s="6" t="e" cm="1">
        <f t="array" ref="Q1837">SUM(_xlfn._xlws.FILTER($G$2:$G$2454,_xlfn.MAP($N$2:$N$2454,_xlfn.LAMBDA(_xlpm.x,_xlpm.x=$N1837))))</f>
        <v>#NAME?</v>
      </c>
      <c r="R1837" s="4" t="e">
        <f t="shared" si="492"/>
        <v>#NAME?</v>
      </c>
      <c r="S1837" s="4" t="e">
        <f t="shared" si="493"/>
        <v>#NAME?</v>
      </c>
      <c r="T1837" s="4" t="e">
        <f t="shared" si="494"/>
        <v>#NAME?</v>
      </c>
      <c r="U1837" s="4" t="e">
        <f t="shared" si="495"/>
        <v>#NAME?</v>
      </c>
      <c r="V1837" s="2"/>
      <c r="X1837" s="2"/>
      <c r="AC1837" s="2"/>
      <c r="AD1837" s="2"/>
    </row>
    <row r="1838" spans="1:30">
      <c r="A1838" s="1" t="str">
        <f t="shared" si="482"/>
        <v>-ff- : [f]</v>
      </c>
      <c r="B1838" s="1">
        <f t="shared" si="497"/>
        <v>0</v>
      </c>
      <c r="C1838" s="1">
        <f t="shared" si="497"/>
        <v>0</v>
      </c>
      <c r="D1838" s="1">
        <f t="shared" si="497"/>
        <v>0</v>
      </c>
      <c r="E1838" s="7">
        <v>8</v>
      </c>
      <c r="F1838" s="9" t="s">
        <v>45</v>
      </c>
      <c r="G1838" s="3" t="e">
        <f t="shared" si="483"/>
        <v>#NAME?</v>
      </c>
      <c r="H1838" s="4" t="str">
        <f t="shared" si="484"/>
        <v>f</v>
      </c>
      <c r="I1838" s="4" t="str">
        <f t="shared" si="485"/>
        <v>ff</v>
      </c>
      <c r="J1838" s="10">
        <f t="shared" si="486"/>
        <v>1</v>
      </c>
      <c r="K1838" s="1">
        <f t="shared" si="487"/>
        <v>2</v>
      </c>
      <c r="L1838" s="10">
        <f t="shared" si="488"/>
        <v>2</v>
      </c>
      <c r="M1838" s="1" t="str">
        <f t="shared" si="489"/>
        <v>-ff-</v>
      </c>
      <c r="N1838" s="1" t="str">
        <f t="shared" si="490"/>
        <v>[f]</v>
      </c>
      <c r="O1838" s="3" t="e" cm="1">
        <f t="array" ref="O1838">SUM(_xlfn._xlws.FILTER($G$2:$G$2454,_xlfn.MAP($M$2:$M$2454,_xlfn.LAMBDA(_xlpm.x,_xlpm.x=$M1838))))</f>
        <v>#NAME?</v>
      </c>
      <c r="P1838" s="4" t="e">
        <f t="shared" si="491"/>
        <v>#NAME?</v>
      </c>
      <c r="Q1838" s="6" t="e" cm="1">
        <f t="array" ref="Q1838">SUM(_xlfn._xlws.FILTER($G$2:$G$2454,_xlfn.MAP($N$2:$N$2454,_xlfn.LAMBDA(_xlpm.x,_xlpm.x=$N1838))))</f>
        <v>#NAME?</v>
      </c>
      <c r="R1838" s="4" t="e">
        <f t="shared" si="492"/>
        <v>#NAME?</v>
      </c>
      <c r="S1838" s="4" t="e">
        <f t="shared" si="493"/>
        <v>#NAME?</v>
      </c>
      <c r="T1838" s="4" t="e">
        <f t="shared" si="494"/>
        <v>#NAME?</v>
      </c>
      <c r="U1838" s="4" t="e">
        <f t="shared" si="495"/>
        <v>#NAME?</v>
      </c>
      <c r="V1838" s="2"/>
      <c r="X1838" s="2"/>
      <c r="AC1838" s="2"/>
      <c r="AD1838" s="2"/>
    </row>
    <row r="1839" spans="1:30">
      <c r="A1839" s="1" t="str">
        <f t="shared" si="482"/>
        <v>-tu- : [tə]</v>
      </c>
      <c r="B1839" s="1">
        <f t="shared" si="497"/>
        <v>0</v>
      </c>
      <c r="C1839" s="1">
        <f t="shared" si="497"/>
        <v>0</v>
      </c>
      <c r="D1839" s="1">
        <f t="shared" si="497"/>
        <v>0</v>
      </c>
      <c r="E1839" s="7">
        <v>3</v>
      </c>
      <c r="F1839" s="9" t="s">
        <v>1731</v>
      </c>
      <c r="G1839" s="3" t="e">
        <f t="shared" si="483"/>
        <v>#NAME?</v>
      </c>
      <c r="H1839" s="4" t="str">
        <f t="shared" si="484"/>
        <v>tə</v>
      </c>
      <c r="I1839" s="4" t="str">
        <f t="shared" si="485"/>
        <v>tu</v>
      </c>
      <c r="J1839" s="10">
        <f t="shared" si="486"/>
        <v>2</v>
      </c>
      <c r="K1839" s="1">
        <f t="shared" si="487"/>
        <v>2</v>
      </c>
      <c r="L1839" s="10">
        <f t="shared" si="488"/>
        <v>2</v>
      </c>
      <c r="M1839" s="1" t="str">
        <f t="shared" si="489"/>
        <v>-tu-</v>
      </c>
      <c r="N1839" s="1" t="str">
        <f t="shared" si="490"/>
        <v>[tə]</v>
      </c>
      <c r="O1839" s="3" t="e" cm="1">
        <f t="array" ref="O1839">SUM(_xlfn._xlws.FILTER($G$2:$G$2454,_xlfn.MAP($M$2:$M$2454,_xlfn.LAMBDA(_xlpm.x,_xlpm.x=$M1839))))</f>
        <v>#NAME?</v>
      </c>
      <c r="P1839" s="4" t="e">
        <f t="shared" si="491"/>
        <v>#NAME?</v>
      </c>
      <c r="Q1839" s="6" t="e" cm="1">
        <f t="array" ref="Q1839">SUM(_xlfn._xlws.FILTER($G$2:$G$2454,_xlfn.MAP($N$2:$N$2454,_xlfn.LAMBDA(_xlpm.x,_xlpm.x=$N1839))))</f>
        <v>#NAME?</v>
      </c>
      <c r="R1839" s="4" t="e">
        <f t="shared" si="492"/>
        <v>#NAME?</v>
      </c>
      <c r="S1839" s="4" t="e">
        <f t="shared" si="493"/>
        <v>#NAME?</v>
      </c>
      <c r="T1839" s="4" t="e">
        <f t="shared" si="494"/>
        <v>#NAME?</v>
      </c>
      <c r="U1839" s="4" t="e">
        <f t="shared" si="495"/>
        <v>#NAME?</v>
      </c>
      <c r="V1839" s="2"/>
      <c r="X1839" s="2"/>
      <c r="AC1839" s="2"/>
      <c r="AD1839" s="2"/>
    </row>
    <row r="1840" spans="1:30">
      <c r="A1840" s="1" t="str">
        <f t="shared" si="482"/>
        <v>-nei- : [ni]</v>
      </c>
      <c r="B1840" s="1">
        <f t="shared" si="497"/>
        <v>0</v>
      </c>
      <c r="C1840" s="1">
        <f t="shared" si="497"/>
        <v>0</v>
      </c>
      <c r="D1840" s="1">
        <f t="shared" si="497"/>
        <v>1</v>
      </c>
      <c r="E1840" s="7">
        <v>2</v>
      </c>
      <c r="F1840" s="9" t="s">
        <v>184</v>
      </c>
      <c r="G1840" s="3" t="e">
        <f t="shared" si="483"/>
        <v>#NAME?</v>
      </c>
      <c r="H1840" s="4" t="str">
        <f t="shared" si="484"/>
        <v>ni</v>
      </c>
      <c r="I1840" s="4" t="str">
        <f t="shared" si="485"/>
        <v>nei</v>
      </c>
      <c r="J1840" s="10">
        <f t="shared" si="486"/>
        <v>2</v>
      </c>
      <c r="K1840" s="1">
        <f t="shared" si="487"/>
        <v>3</v>
      </c>
      <c r="L1840" s="10">
        <f t="shared" si="488"/>
        <v>3</v>
      </c>
      <c r="M1840" s="1" t="str">
        <f t="shared" si="489"/>
        <v>-nei-</v>
      </c>
      <c r="N1840" s="1" t="str">
        <f t="shared" si="490"/>
        <v>[ni]</v>
      </c>
      <c r="O1840" s="3" t="e" cm="1">
        <f t="array" ref="O1840">SUM(_xlfn._xlws.FILTER($G$2:$G$2454,_xlfn.MAP($M$2:$M$2454,_xlfn.LAMBDA(_xlpm.x,_xlpm.x=$M1840))))</f>
        <v>#NAME?</v>
      </c>
      <c r="P1840" s="4" t="e">
        <f t="shared" si="491"/>
        <v>#NAME?</v>
      </c>
      <c r="Q1840" s="6" t="e" cm="1">
        <f t="array" ref="Q1840">SUM(_xlfn._xlws.FILTER($G$2:$G$2454,_xlfn.MAP($N$2:$N$2454,_xlfn.LAMBDA(_xlpm.x,_xlpm.x=$N1840))))</f>
        <v>#NAME?</v>
      </c>
      <c r="R1840" s="4" t="e">
        <f t="shared" si="492"/>
        <v>#NAME?</v>
      </c>
      <c r="S1840" s="4" t="e">
        <f t="shared" si="493"/>
        <v>#NAME?</v>
      </c>
      <c r="T1840" s="4" t="e">
        <f t="shared" si="494"/>
        <v>#NAME?</v>
      </c>
      <c r="U1840" s="4" t="e">
        <f t="shared" si="495"/>
        <v>#NAME?</v>
      </c>
      <c r="V1840" s="2"/>
      <c r="X1840" s="2"/>
      <c r="AC1840" s="2"/>
      <c r="AD1840" s="2"/>
    </row>
    <row r="1841" spans="1:30">
      <c r="A1841" s="1" t="str">
        <f t="shared" si="482"/>
        <v>-jew- : [dʒu]</v>
      </c>
      <c r="B1841" s="1">
        <f t="shared" si="497"/>
        <v>0</v>
      </c>
      <c r="C1841" s="1">
        <f t="shared" si="497"/>
        <v>0</v>
      </c>
      <c r="D1841" s="1">
        <f t="shared" si="497"/>
        <v>0</v>
      </c>
      <c r="E1841" s="7">
        <v>3</v>
      </c>
      <c r="F1841" s="9" t="s">
        <v>899</v>
      </c>
      <c r="G1841" s="3" t="e">
        <f t="shared" si="483"/>
        <v>#NAME?</v>
      </c>
      <c r="H1841" s="4" t="str">
        <f t="shared" si="484"/>
        <v>dʒu</v>
      </c>
      <c r="I1841" s="4" t="str">
        <f t="shared" si="485"/>
        <v>jew</v>
      </c>
      <c r="J1841" s="10">
        <f t="shared" si="486"/>
        <v>3</v>
      </c>
      <c r="K1841" s="1">
        <f t="shared" si="487"/>
        <v>3</v>
      </c>
      <c r="L1841" s="10">
        <f t="shared" si="488"/>
        <v>3</v>
      </c>
      <c r="M1841" s="1" t="str">
        <f t="shared" si="489"/>
        <v>-jew-</v>
      </c>
      <c r="N1841" s="1" t="str">
        <f t="shared" si="490"/>
        <v>[dʒu]</v>
      </c>
      <c r="O1841" s="3" t="e" cm="1">
        <f t="array" ref="O1841">SUM(_xlfn._xlws.FILTER($G$2:$G$2454,_xlfn.MAP($M$2:$M$2454,_xlfn.LAMBDA(_xlpm.x,_xlpm.x=$M1841))))</f>
        <v>#NAME?</v>
      </c>
      <c r="P1841" s="4" t="e">
        <f t="shared" si="491"/>
        <v>#NAME?</v>
      </c>
      <c r="Q1841" s="6" t="e" cm="1">
        <f t="array" ref="Q1841">SUM(_xlfn._xlws.FILTER($G$2:$G$2454,_xlfn.MAP($N$2:$N$2454,_xlfn.LAMBDA(_xlpm.x,_xlpm.x=$N1841))))</f>
        <v>#NAME?</v>
      </c>
      <c r="R1841" s="4" t="e">
        <f t="shared" si="492"/>
        <v>#NAME?</v>
      </c>
      <c r="S1841" s="4" t="e">
        <f t="shared" si="493"/>
        <v>#NAME?</v>
      </c>
      <c r="T1841" s="4" t="e">
        <f t="shared" si="494"/>
        <v>#NAME?</v>
      </c>
      <c r="U1841" s="4" t="e">
        <f t="shared" si="495"/>
        <v>#NAME?</v>
      </c>
      <c r="V1841" s="2"/>
      <c r="X1841" s="2"/>
      <c r="AC1841" s="2"/>
      <c r="AD1841" s="2"/>
    </row>
    <row r="1842" spans="1:30">
      <c r="A1842" s="1" t="str">
        <f t="shared" si="482"/>
        <v>-mmu- : [myu]</v>
      </c>
      <c r="B1842" s="1">
        <f t="shared" ref="B1842:D1861" si="498">_xlfn.LET(_xlpm.d,$F1842,_xlpm.k,_xlfn.CONCAT(LEFT(TRIM(B$1),1),"*"),COUNTIF(_xlpm.d,_xlpm.k))</f>
        <v>0</v>
      </c>
      <c r="C1842" s="1">
        <f t="shared" si="498"/>
        <v>1</v>
      </c>
      <c r="D1842" s="1">
        <f t="shared" si="498"/>
        <v>0</v>
      </c>
      <c r="E1842" s="7">
        <v>3</v>
      </c>
      <c r="F1842" s="9" t="s">
        <v>162</v>
      </c>
      <c r="G1842" s="3" t="e">
        <f t="shared" si="483"/>
        <v>#NAME?</v>
      </c>
      <c r="H1842" s="1" t="str">
        <f t="shared" si="484"/>
        <v>myu</v>
      </c>
      <c r="I1842" s="1" t="str">
        <f t="shared" si="485"/>
        <v>mmu</v>
      </c>
      <c r="J1842" s="10">
        <f t="shared" si="486"/>
        <v>3</v>
      </c>
      <c r="K1842" s="1">
        <f t="shared" si="487"/>
        <v>3</v>
      </c>
      <c r="L1842" s="10">
        <f t="shared" si="488"/>
        <v>3</v>
      </c>
      <c r="M1842" s="1" t="str">
        <f t="shared" si="489"/>
        <v>-mmu-</v>
      </c>
      <c r="N1842" s="1" t="str">
        <f t="shared" si="490"/>
        <v>[myu]</v>
      </c>
      <c r="O1842" s="3" t="e" cm="1">
        <f t="array" ref="O1842">SUM(_xlfn._xlws.FILTER($G$2:$G$2454,_xlfn.MAP($M$2:$M$2454,_xlfn.LAMBDA(_xlpm.x,_xlpm.x=$M1842))))</f>
        <v>#NAME?</v>
      </c>
      <c r="P1842" s="4" t="e">
        <f t="shared" si="491"/>
        <v>#NAME?</v>
      </c>
      <c r="Q1842" s="6" t="e" cm="1">
        <f t="array" ref="Q1842">SUM(_xlfn._xlws.FILTER($G$2:$G$2454,_xlfn.MAP($N$2:$N$2454,_xlfn.LAMBDA(_xlpm.x,_xlpm.x=$N1842))))</f>
        <v>#NAME?</v>
      </c>
      <c r="R1842" s="4" t="e">
        <f t="shared" si="492"/>
        <v>#NAME?</v>
      </c>
      <c r="S1842" s="4" t="e">
        <f t="shared" si="493"/>
        <v>#NAME?</v>
      </c>
      <c r="T1842" s="4" t="e">
        <f t="shared" si="494"/>
        <v>#NAME?</v>
      </c>
      <c r="U1842" s="4" t="e">
        <f t="shared" si="495"/>
        <v>#NAME?</v>
      </c>
      <c r="V1842" s="2"/>
      <c r="X1842" s="2"/>
      <c r="AC1842" s="2"/>
      <c r="AD1842" s="2"/>
    </row>
    <row r="1843" spans="1:30">
      <c r="A1843" s="1" t="str">
        <f t="shared" si="482"/>
        <v>-sy- : [zɪ]</v>
      </c>
      <c r="B1843" s="1">
        <f t="shared" si="498"/>
        <v>0</v>
      </c>
      <c r="C1843" s="1">
        <f t="shared" si="498"/>
        <v>0</v>
      </c>
      <c r="D1843" s="1">
        <f t="shared" si="498"/>
        <v>0</v>
      </c>
      <c r="E1843" s="7">
        <v>2</v>
      </c>
      <c r="F1843" s="9" t="s">
        <v>1617</v>
      </c>
      <c r="G1843" s="3" t="e">
        <f t="shared" si="483"/>
        <v>#NAME?</v>
      </c>
      <c r="H1843" s="1" t="str">
        <f t="shared" si="484"/>
        <v>zɪ</v>
      </c>
      <c r="I1843" s="1" t="str">
        <f t="shared" si="485"/>
        <v>sy</v>
      </c>
      <c r="J1843" s="10">
        <f t="shared" si="486"/>
        <v>2</v>
      </c>
      <c r="K1843" s="1">
        <f t="shared" si="487"/>
        <v>2</v>
      </c>
      <c r="L1843" s="10">
        <f t="shared" si="488"/>
        <v>2</v>
      </c>
      <c r="M1843" s="1" t="str">
        <f t="shared" si="489"/>
        <v>-sy-</v>
      </c>
      <c r="N1843" s="1" t="str">
        <f t="shared" si="490"/>
        <v>[zɪ]</v>
      </c>
      <c r="O1843" s="3" t="e" cm="1">
        <f t="array" ref="O1843">SUM(_xlfn._xlws.FILTER($G$2:$G$2454,_xlfn.MAP($M$2:$M$2454,_xlfn.LAMBDA(_xlpm.x,_xlpm.x=$M1843))))</f>
        <v>#NAME?</v>
      </c>
      <c r="P1843" s="4" t="e">
        <f t="shared" si="491"/>
        <v>#NAME?</v>
      </c>
      <c r="Q1843" s="6" t="e" cm="1">
        <f t="array" ref="Q1843">SUM(_xlfn._xlws.FILTER($G$2:$G$2454,_xlfn.MAP($N$2:$N$2454,_xlfn.LAMBDA(_xlpm.x,_xlpm.x=$N1843))))</f>
        <v>#NAME?</v>
      </c>
      <c r="R1843" s="4" t="e">
        <f t="shared" si="492"/>
        <v>#NAME?</v>
      </c>
      <c r="S1843" s="4" t="e">
        <f t="shared" si="493"/>
        <v>#NAME?</v>
      </c>
      <c r="T1843" s="4" t="e">
        <f t="shared" si="494"/>
        <v>#NAME?</v>
      </c>
      <c r="U1843" s="4" t="e">
        <f t="shared" si="495"/>
        <v>#NAME?</v>
      </c>
      <c r="V1843" s="2"/>
      <c r="X1843" s="2"/>
      <c r="AC1843" s="2"/>
      <c r="AD1843" s="2"/>
    </row>
    <row r="1844" spans="1:30">
      <c r="A1844" s="1" t="str">
        <f t="shared" si="482"/>
        <v>-try- : [tɹɪ]</v>
      </c>
      <c r="B1844" s="1">
        <f t="shared" si="498"/>
        <v>0</v>
      </c>
      <c r="C1844" s="1">
        <f t="shared" si="498"/>
        <v>0</v>
      </c>
      <c r="D1844" s="1">
        <f t="shared" si="498"/>
        <v>0</v>
      </c>
      <c r="E1844" s="7">
        <v>1</v>
      </c>
      <c r="F1844" s="9" t="s">
        <v>1574</v>
      </c>
      <c r="G1844" s="3" t="e">
        <f t="shared" si="483"/>
        <v>#NAME?</v>
      </c>
      <c r="H1844" s="4" t="str">
        <f t="shared" si="484"/>
        <v>tɹɪ</v>
      </c>
      <c r="I1844" s="4" t="str">
        <f t="shared" si="485"/>
        <v>try</v>
      </c>
      <c r="J1844" s="10">
        <f t="shared" si="486"/>
        <v>3</v>
      </c>
      <c r="K1844" s="1">
        <f t="shared" si="487"/>
        <v>3</v>
      </c>
      <c r="L1844" s="10">
        <f t="shared" si="488"/>
        <v>3</v>
      </c>
      <c r="M1844" s="1" t="str">
        <f t="shared" si="489"/>
        <v>-try-</v>
      </c>
      <c r="N1844" s="1" t="str">
        <f t="shared" si="490"/>
        <v>[tɹɪ]</v>
      </c>
      <c r="O1844" s="3" t="e" cm="1">
        <f t="array" ref="O1844">SUM(_xlfn._xlws.FILTER($G$2:$G$2454,_xlfn.MAP($M$2:$M$2454,_xlfn.LAMBDA(_xlpm.x,_xlpm.x=$M1844))))</f>
        <v>#NAME?</v>
      </c>
      <c r="P1844" s="4" t="e">
        <f t="shared" si="491"/>
        <v>#NAME?</v>
      </c>
      <c r="Q1844" s="6" t="e" cm="1">
        <f t="array" ref="Q1844">SUM(_xlfn._xlws.FILTER($G$2:$G$2454,_xlfn.MAP($N$2:$N$2454,_xlfn.LAMBDA(_xlpm.x,_xlpm.x=$N1844))))</f>
        <v>#NAME?</v>
      </c>
      <c r="R1844" s="4" t="e">
        <f t="shared" si="492"/>
        <v>#NAME?</v>
      </c>
      <c r="S1844" s="4" t="e">
        <f t="shared" si="493"/>
        <v>#NAME?</v>
      </c>
      <c r="T1844" s="4" t="e">
        <f t="shared" si="494"/>
        <v>#NAME?</v>
      </c>
      <c r="U1844" s="4" t="e">
        <f t="shared" si="495"/>
        <v>#NAME?</v>
      </c>
      <c r="V1844" s="2"/>
      <c r="X1844" s="2"/>
      <c r="AC1844" s="2"/>
      <c r="AD1844" s="2"/>
    </row>
    <row r="1845" spans="1:30">
      <c r="A1845" s="1" t="str">
        <f t="shared" si="482"/>
        <v>-grea- : [ɡɹeɪ]</v>
      </c>
      <c r="B1845" s="1">
        <f t="shared" si="498"/>
        <v>0</v>
      </c>
      <c r="C1845" s="1">
        <f t="shared" si="498"/>
        <v>0</v>
      </c>
      <c r="D1845" s="1">
        <f t="shared" si="498"/>
        <v>0</v>
      </c>
      <c r="E1845" s="7">
        <v>2</v>
      </c>
      <c r="F1845" s="9" t="s">
        <v>1177</v>
      </c>
      <c r="G1845" s="3" t="e">
        <f t="shared" si="483"/>
        <v>#NAME?</v>
      </c>
      <c r="H1845" s="4" t="str">
        <f t="shared" si="484"/>
        <v>ɡɹeɪ</v>
      </c>
      <c r="I1845" s="4" t="str">
        <f t="shared" si="485"/>
        <v>grea</v>
      </c>
      <c r="J1845" s="10">
        <f t="shared" si="486"/>
        <v>4</v>
      </c>
      <c r="K1845" s="1">
        <f t="shared" si="487"/>
        <v>4</v>
      </c>
      <c r="L1845" s="10">
        <f t="shared" si="488"/>
        <v>4</v>
      </c>
      <c r="M1845" s="1" t="str">
        <f t="shared" si="489"/>
        <v>-grea-</v>
      </c>
      <c r="N1845" s="1" t="str">
        <f t="shared" si="490"/>
        <v>[ɡɹeɪ]</v>
      </c>
      <c r="O1845" s="3" t="e" cm="1">
        <f t="array" ref="O1845">SUM(_xlfn._xlws.FILTER($G$2:$G$2454,_xlfn.MAP($M$2:$M$2454,_xlfn.LAMBDA(_xlpm.x,_xlpm.x=$M1845))))</f>
        <v>#NAME?</v>
      </c>
      <c r="P1845" s="4" t="e">
        <f t="shared" si="491"/>
        <v>#NAME?</v>
      </c>
      <c r="Q1845" s="6" t="e" cm="1">
        <f t="array" ref="Q1845">SUM(_xlfn._xlws.FILTER($G$2:$G$2454,_xlfn.MAP($N$2:$N$2454,_xlfn.LAMBDA(_xlpm.x,_xlpm.x=$N1845))))</f>
        <v>#NAME?</v>
      </c>
      <c r="R1845" s="4" t="e">
        <f t="shared" si="492"/>
        <v>#NAME?</v>
      </c>
      <c r="S1845" s="4" t="e">
        <f t="shared" si="493"/>
        <v>#NAME?</v>
      </c>
      <c r="T1845" s="4" t="e">
        <f t="shared" si="494"/>
        <v>#NAME?</v>
      </c>
      <c r="U1845" s="4" t="e">
        <f t="shared" si="495"/>
        <v>#NAME?</v>
      </c>
      <c r="V1845" s="2"/>
      <c r="X1845" s="2"/>
      <c r="AC1845" s="2"/>
      <c r="AD1845" s="2"/>
    </row>
    <row r="1846" spans="1:30">
      <c r="A1846" s="1" t="str">
        <f t="shared" si="482"/>
        <v>-pay- : [peɪ]</v>
      </c>
      <c r="B1846" s="1">
        <f t="shared" si="498"/>
        <v>0</v>
      </c>
      <c r="C1846" s="1">
        <f t="shared" si="498"/>
        <v>0</v>
      </c>
      <c r="D1846" s="1">
        <f t="shared" si="498"/>
        <v>0</v>
      </c>
      <c r="E1846" s="7">
        <v>6</v>
      </c>
      <c r="F1846" s="9" t="s">
        <v>699</v>
      </c>
      <c r="G1846" s="3" t="e">
        <f t="shared" si="483"/>
        <v>#NAME?</v>
      </c>
      <c r="H1846" s="4" t="str">
        <f t="shared" si="484"/>
        <v>peɪ</v>
      </c>
      <c r="I1846" s="4" t="str">
        <f t="shared" si="485"/>
        <v>pay</v>
      </c>
      <c r="J1846" s="10">
        <f t="shared" si="486"/>
        <v>3</v>
      </c>
      <c r="K1846" s="1">
        <f t="shared" si="487"/>
        <v>3</v>
      </c>
      <c r="L1846" s="10">
        <f t="shared" si="488"/>
        <v>3</v>
      </c>
      <c r="M1846" s="1" t="str">
        <f t="shared" si="489"/>
        <v>-pay-</v>
      </c>
      <c r="N1846" s="1" t="str">
        <f t="shared" si="490"/>
        <v>[peɪ]</v>
      </c>
      <c r="O1846" s="3" t="e" cm="1">
        <f t="array" ref="O1846">SUM(_xlfn._xlws.FILTER($G$2:$G$2454,_xlfn.MAP($M$2:$M$2454,_xlfn.LAMBDA(_xlpm.x,_xlpm.x=$M1846))))</f>
        <v>#NAME?</v>
      </c>
      <c r="P1846" s="4" t="e">
        <f t="shared" si="491"/>
        <v>#NAME?</v>
      </c>
      <c r="Q1846" s="6" t="e" cm="1">
        <f t="array" ref="Q1846">SUM(_xlfn._xlws.FILTER($G$2:$G$2454,_xlfn.MAP($N$2:$N$2454,_xlfn.LAMBDA(_xlpm.x,_xlpm.x=$N1846))))</f>
        <v>#NAME?</v>
      </c>
      <c r="R1846" s="4" t="e">
        <f t="shared" si="492"/>
        <v>#NAME?</v>
      </c>
      <c r="S1846" s="4" t="e">
        <f t="shared" si="493"/>
        <v>#NAME?</v>
      </c>
      <c r="T1846" s="4" t="e">
        <f t="shared" si="494"/>
        <v>#NAME?</v>
      </c>
      <c r="U1846" s="4" t="e">
        <f t="shared" si="495"/>
        <v>#NAME?</v>
      </c>
      <c r="V1846" s="2"/>
      <c r="X1846" s="2"/>
      <c r="AC1846" s="2"/>
      <c r="AD1846" s="2"/>
    </row>
    <row r="1847" spans="1:30">
      <c r="A1847" s="1" t="str">
        <f t="shared" si="482"/>
        <v>-tch- : [tʃ]</v>
      </c>
      <c r="B1847" s="1">
        <f t="shared" si="498"/>
        <v>0</v>
      </c>
      <c r="C1847" s="1">
        <f t="shared" si="498"/>
        <v>0</v>
      </c>
      <c r="D1847" s="1">
        <f t="shared" si="498"/>
        <v>0</v>
      </c>
      <c r="E1847" s="7">
        <v>7</v>
      </c>
      <c r="F1847" s="9" t="s">
        <v>654</v>
      </c>
      <c r="G1847" s="3" t="e">
        <f t="shared" si="483"/>
        <v>#NAME?</v>
      </c>
      <c r="H1847" s="4" t="str">
        <f t="shared" si="484"/>
        <v>tʃ</v>
      </c>
      <c r="I1847" s="4" t="str">
        <f t="shared" si="485"/>
        <v>tch</v>
      </c>
      <c r="J1847" s="10">
        <f t="shared" si="486"/>
        <v>2</v>
      </c>
      <c r="K1847" s="1">
        <f t="shared" si="487"/>
        <v>3</v>
      </c>
      <c r="L1847" s="10">
        <f t="shared" si="488"/>
        <v>3</v>
      </c>
      <c r="M1847" s="1" t="str">
        <f t="shared" si="489"/>
        <v>-tch-</v>
      </c>
      <c r="N1847" s="1" t="str">
        <f t="shared" si="490"/>
        <v>[tʃ]</v>
      </c>
      <c r="O1847" s="3" t="e" cm="1">
        <f t="array" ref="O1847">SUM(_xlfn._xlws.FILTER($G$2:$G$2454,_xlfn.MAP($M$2:$M$2454,_xlfn.LAMBDA(_xlpm.x,_xlpm.x=$M1847))))</f>
        <v>#NAME?</v>
      </c>
      <c r="P1847" s="4" t="e">
        <f t="shared" si="491"/>
        <v>#NAME?</v>
      </c>
      <c r="Q1847" s="6" t="e" cm="1">
        <f t="array" ref="Q1847">SUM(_xlfn._xlws.FILTER($G$2:$G$2454,_xlfn.MAP($N$2:$N$2454,_xlfn.LAMBDA(_xlpm.x,_xlpm.x=$N1847))))</f>
        <v>#NAME?</v>
      </c>
      <c r="R1847" s="4" t="e">
        <f t="shared" si="492"/>
        <v>#NAME?</v>
      </c>
      <c r="S1847" s="4" t="e">
        <f t="shared" si="493"/>
        <v>#NAME?</v>
      </c>
      <c r="T1847" s="4" t="e">
        <f t="shared" si="494"/>
        <v>#NAME?</v>
      </c>
      <c r="U1847" s="4" t="e">
        <f t="shared" si="495"/>
        <v>#NAME?</v>
      </c>
      <c r="V1847" s="2"/>
      <c r="X1847" s="2"/>
      <c r="AC1847" s="2"/>
      <c r="AD1847" s="2"/>
    </row>
    <row r="1848" spans="1:30">
      <c r="A1848" s="1" t="str">
        <f t="shared" si="482"/>
        <v>-sce- : [si]</v>
      </c>
      <c r="B1848" s="1">
        <f t="shared" si="498"/>
        <v>0</v>
      </c>
      <c r="C1848" s="1">
        <f t="shared" si="498"/>
        <v>0</v>
      </c>
      <c r="D1848" s="1">
        <f t="shared" si="498"/>
        <v>0</v>
      </c>
      <c r="E1848" s="7">
        <v>2</v>
      </c>
      <c r="F1848" s="9" t="s">
        <v>245</v>
      </c>
      <c r="G1848" s="3" t="e">
        <f t="shared" si="483"/>
        <v>#NAME?</v>
      </c>
      <c r="H1848" s="4" t="str">
        <f t="shared" si="484"/>
        <v>si</v>
      </c>
      <c r="I1848" s="4" t="str">
        <f t="shared" si="485"/>
        <v>sce</v>
      </c>
      <c r="J1848" s="10">
        <f t="shared" si="486"/>
        <v>2</v>
      </c>
      <c r="K1848" s="1">
        <f t="shared" si="487"/>
        <v>3</v>
      </c>
      <c r="L1848" s="10">
        <f t="shared" si="488"/>
        <v>3</v>
      </c>
      <c r="M1848" s="1" t="str">
        <f t="shared" si="489"/>
        <v>-sce-</v>
      </c>
      <c r="N1848" s="1" t="str">
        <f t="shared" si="490"/>
        <v>[si]</v>
      </c>
      <c r="O1848" s="3" t="e" cm="1">
        <f t="array" ref="O1848">SUM(_xlfn._xlws.FILTER($G$2:$G$2454,_xlfn.MAP($M$2:$M$2454,_xlfn.LAMBDA(_xlpm.x,_xlpm.x=$M1848))))</f>
        <v>#NAME?</v>
      </c>
      <c r="P1848" s="4" t="e">
        <f t="shared" si="491"/>
        <v>#NAME?</v>
      </c>
      <c r="Q1848" s="6" t="e" cm="1">
        <f t="array" ref="Q1848">SUM(_xlfn._xlws.FILTER($G$2:$G$2454,_xlfn.MAP($N$2:$N$2454,_xlfn.LAMBDA(_xlpm.x,_xlpm.x=$N1848))))</f>
        <v>#NAME?</v>
      </c>
      <c r="R1848" s="4" t="e">
        <f t="shared" si="492"/>
        <v>#NAME?</v>
      </c>
      <c r="S1848" s="4" t="e">
        <f t="shared" si="493"/>
        <v>#NAME?</v>
      </c>
      <c r="T1848" s="4" t="e">
        <f t="shared" si="494"/>
        <v>#NAME?</v>
      </c>
      <c r="U1848" s="4" t="e">
        <f t="shared" si="495"/>
        <v>#NAME?</v>
      </c>
      <c r="V1848" s="2"/>
      <c r="X1848" s="2"/>
      <c r="AC1848" s="2"/>
      <c r="AD1848" s="2"/>
    </row>
    <row r="1849" spans="1:30">
      <c r="A1849" s="1" t="str">
        <f t="shared" si="482"/>
        <v>-c- : [kə]</v>
      </c>
      <c r="B1849" s="1">
        <f t="shared" si="498"/>
        <v>0</v>
      </c>
      <c r="C1849" s="1">
        <f t="shared" si="498"/>
        <v>0</v>
      </c>
      <c r="D1849" s="1">
        <f t="shared" si="498"/>
        <v>0</v>
      </c>
      <c r="E1849" s="7">
        <v>8</v>
      </c>
      <c r="F1849" s="9" t="s">
        <v>1631</v>
      </c>
      <c r="G1849" s="3" t="e">
        <f t="shared" si="483"/>
        <v>#NAME?</v>
      </c>
      <c r="H1849" s="4" t="str">
        <f t="shared" si="484"/>
        <v>kə</v>
      </c>
      <c r="I1849" s="4" t="str">
        <f t="shared" si="485"/>
        <v>c</v>
      </c>
      <c r="J1849" s="10">
        <f t="shared" si="486"/>
        <v>2</v>
      </c>
      <c r="K1849" s="1">
        <f t="shared" si="487"/>
        <v>1</v>
      </c>
      <c r="L1849" s="10">
        <f t="shared" si="488"/>
        <v>2</v>
      </c>
      <c r="M1849" s="1" t="str">
        <f t="shared" si="489"/>
        <v>-c-</v>
      </c>
      <c r="N1849" s="1" t="str">
        <f t="shared" si="490"/>
        <v>[kə]</v>
      </c>
      <c r="O1849" s="3" t="e" cm="1">
        <f t="array" ref="O1849">SUM(_xlfn._xlws.FILTER($G$2:$G$2454,_xlfn.MAP($M$2:$M$2454,_xlfn.LAMBDA(_xlpm.x,_xlpm.x=$M1849))))</f>
        <v>#NAME?</v>
      </c>
      <c r="P1849" s="4" t="e">
        <f t="shared" si="491"/>
        <v>#NAME?</v>
      </c>
      <c r="Q1849" s="6" t="e" cm="1">
        <f t="array" ref="Q1849">SUM(_xlfn._xlws.FILTER($G$2:$G$2454,_xlfn.MAP($N$2:$N$2454,_xlfn.LAMBDA(_xlpm.x,_xlpm.x=$N1849))))</f>
        <v>#NAME?</v>
      </c>
      <c r="R1849" s="4" t="e">
        <f t="shared" si="492"/>
        <v>#NAME?</v>
      </c>
      <c r="S1849" s="4" t="e">
        <f t="shared" si="493"/>
        <v>#NAME?</v>
      </c>
      <c r="T1849" s="4" t="e">
        <f t="shared" si="494"/>
        <v>#NAME?</v>
      </c>
      <c r="U1849" s="4" t="e">
        <f t="shared" si="495"/>
        <v>#NAME?</v>
      </c>
      <c r="V1849" s="2"/>
      <c r="X1849" s="2"/>
      <c r="AC1849" s="2"/>
      <c r="AD1849" s="2"/>
    </row>
    <row r="1850" spans="1:30">
      <c r="A1850" s="1" t="str">
        <f t="shared" si="482"/>
        <v>-roa- : [ɹoʊ]</v>
      </c>
      <c r="B1850" s="1">
        <f t="shared" si="498"/>
        <v>1</v>
      </c>
      <c r="C1850" s="1">
        <f t="shared" si="498"/>
        <v>0</v>
      </c>
      <c r="D1850" s="1">
        <f t="shared" si="498"/>
        <v>0</v>
      </c>
      <c r="E1850" s="7">
        <v>3</v>
      </c>
      <c r="F1850" s="9" t="s">
        <v>1096</v>
      </c>
      <c r="G1850" s="3" t="e">
        <f t="shared" si="483"/>
        <v>#NAME?</v>
      </c>
      <c r="H1850" s="1" t="str">
        <f t="shared" si="484"/>
        <v>ɹoʊ</v>
      </c>
      <c r="I1850" s="1" t="str">
        <f t="shared" si="485"/>
        <v>roa</v>
      </c>
      <c r="J1850" s="10">
        <f t="shared" si="486"/>
        <v>3</v>
      </c>
      <c r="K1850" s="1">
        <f t="shared" si="487"/>
        <v>3</v>
      </c>
      <c r="L1850" s="10">
        <f t="shared" si="488"/>
        <v>3</v>
      </c>
      <c r="M1850" s="1" t="str">
        <f t="shared" si="489"/>
        <v>-roa-</v>
      </c>
      <c r="N1850" s="1" t="str">
        <f t="shared" si="490"/>
        <v>[ɹoʊ]</v>
      </c>
      <c r="O1850" s="3" t="e" cm="1">
        <f t="array" ref="O1850">SUM(_xlfn._xlws.FILTER($G$2:$G$2454,_xlfn.MAP($M$2:$M$2454,_xlfn.LAMBDA(_xlpm.x,_xlpm.x=$M1850))))</f>
        <v>#NAME?</v>
      </c>
      <c r="P1850" s="4" t="e">
        <f t="shared" si="491"/>
        <v>#NAME?</v>
      </c>
      <c r="Q1850" s="6" t="e" cm="1">
        <f t="array" ref="Q1850">SUM(_xlfn._xlws.FILTER($G$2:$G$2454,_xlfn.MAP($N$2:$N$2454,_xlfn.LAMBDA(_xlpm.x,_xlpm.x=$N1850))))</f>
        <v>#NAME?</v>
      </c>
      <c r="R1850" s="4" t="e">
        <f t="shared" si="492"/>
        <v>#NAME?</v>
      </c>
      <c r="S1850" s="4" t="e">
        <f t="shared" si="493"/>
        <v>#NAME?</v>
      </c>
      <c r="T1850" s="4" t="e">
        <f t="shared" si="494"/>
        <v>#NAME?</v>
      </c>
      <c r="U1850" s="4" t="e">
        <f t="shared" si="495"/>
        <v>#NAME?</v>
      </c>
      <c r="V1850" s="2"/>
      <c r="X1850" s="2"/>
      <c r="AC1850" s="2"/>
      <c r="AD1850" s="2"/>
    </row>
    <row r="1851" spans="1:30">
      <c r="A1851" s="1" t="str">
        <f t="shared" si="482"/>
        <v>-wha- : [wʌ]</v>
      </c>
      <c r="B1851" s="1">
        <f t="shared" si="498"/>
        <v>0</v>
      </c>
      <c r="C1851" s="1">
        <f t="shared" si="498"/>
        <v>0</v>
      </c>
      <c r="D1851" s="1">
        <f t="shared" si="498"/>
        <v>0</v>
      </c>
      <c r="E1851" s="7">
        <v>2</v>
      </c>
      <c r="F1851" s="9" t="s">
        <v>1331</v>
      </c>
      <c r="G1851" s="3" t="e">
        <f t="shared" si="483"/>
        <v>#NAME?</v>
      </c>
      <c r="H1851" s="1" t="str">
        <f t="shared" si="484"/>
        <v>wʌ</v>
      </c>
      <c r="I1851" s="1" t="str">
        <f t="shared" si="485"/>
        <v>wha</v>
      </c>
      <c r="J1851" s="10">
        <f t="shared" si="486"/>
        <v>2</v>
      </c>
      <c r="K1851" s="1">
        <f t="shared" si="487"/>
        <v>3</v>
      </c>
      <c r="L1851" s="10">
        <f t="shared" si="488"/>
        <v>3</v>
      </c>
      <c r="M1851" s="1" t="str">
        <f t="shared" si="489"/>
        <v>-wha-</v>
      </c>
      <c r="N1851" s="1" t="str">
        <f t="shared" si="490"/>
        <v>[wʌ]</v>
      </c>
      <c r="O1851" s="3" t="e" cm="1">
        <f t="array" ref="O1851">SUM(_xlfn._xlws.FILTER($G$2:$G$2454,_xlfn.MAP($M$2:$M$2454,_xlfn.LAMBDA(_xlpm.x,_xlpm.x=$M1851))))</f>
        <v>#NAME?</v>
      </c>
      <c r="P1851" s="4" t="e">
        <f t="shared" si="491"/>
        <v>#NAME?</v>
      </c>
      <c r="Q1851" s="6" t="e" cm="1">
        <f t="array" ref="Q1851">SUM(_xlfn._xlws.FILTER($G$2:$G$2454,_xlfn.MAP($N$2:$N$2454,_xlfn.LAMBDA(_xlpm.x,_xlpm.x=$N1851))))</f>
        <v>#NAME?</v>
      </c>
      <c r="R1851" s="4" t="e">
        <f t="shared" si="492"/>
        <v>#NAME?</v>
      </c>
      <c r="S1851" s="4" t="e">
        <f t="shared" si="493"/>
        <v>#NAME?</v>
      </c>
      <c r="T1851" s="4" t="e">
        <f t="shared" si="494"/>
        <v>#NAME?</v>
      </c>
      <c r="U1851" s="4" t="e">
        <f t="shared" si="495"/>
        <v>#NAME?</v>
      </c>
      <c r="V1851" s="2"/>
      <c r="X1851" s="2"/>
      <c r="AC1851" s="2"/>
      <c r="AD1851" s="2"/>
    </row>
    <row r="1852" spans="1:30">
      <c r="A1852" s="1" t="str">
        <f t="shared" si="482"/>
        <v>-c- : [k]</v>
      </c>
      <c r="B1852" s="1">
        <f t="shared" si="498"/>
        <v>0</v>
      </c>
      <c r="C1852" s="1">
        <f t="shared" si="498"/>
        <v>0</v>
      </c>
      <c r="D1852" s="1">
        <f t="shared" si="498"/>
        <v>0</v>
      </c>
      <c r="E1852" s="7">
        <v>25</v>
      </c>
      <c r="F1852" s="9" t="s">
        <v>74</v>
      </c>
      <c r="G1852" s="3" t="e">
        <f t="shared" si="483"/>
        <v>#NAME?</v>
      </c>
      <c r="H1852" s="4" t="str">
        <f t="shared" si="484"/>
        <v>k</v>
      </c>
      <c r="I1852" s="4" t="str">
        <f t="shared" si="485"/>
        <v>c</v>
      </c>
      <c r="J1852" s="10">
        <f t="shared" si="486"/>
        <v>1</v>
      </c>
      <c r="K1852" s="1">
        <f t="shared" si="487"/>
        <v>1</v>
      </c>
      <c r="L1852" s="10">
        <f t="shared" si="488"/>
        <v>1</v>
      </c>
      <c r="M1852" s="1" t="str">
        <f t="shared" si="489"/>
        <v>-c-</v>
      </c>
      <c r="N1852" s="1" t="str">
        <f t="shared" si="490"/>
        <v>[k]</v>
      </c>
      <c r="O1852" s="3" t="e" cm="1">
        <f t="array" ref="O1852">SUM(_xlfn._xlws.FILTER($G$2:$G$2454,_xlfn.MAP($M$2:$M$2454,_xlfn.LAMBDA(_xlpm.x,_xlpm.x=$M1852))))</f>
        <v>#NAME?</v>
      </c>
      <c r="P1852" s="4" t="e">
        <f t="shared" si="491"/>
        <v>#NAME?</v>
      </c>
      <c r="Q1852" s="6" t="e" cm="1">
        <f t="array" ref="Q1852">SUM(_xlfn._xlws.FILTER($G$2:$G$2454,_xlfn.MAP($N$2:$N$2454,_xlfn.LAMBDA(_xlpm.x,_xlpm.x=$N1852))))</f>
        <v>#NAME?</v>
      </c>
      <c r="R1852" s="4" t="e">
        <f t="shared" si="492"/>
        <v>#NAME?</v>
      </c>
      <c r="S1852" s="4" t="e">
        <f t="shared" si="493"/>
        <v>#NAME?</v>
      </c>
      <c r="T1852" s="4" t="e">
        <f t="shared" si="494"/>
        <v>#NAME?</v>
      </c>
      <c r="U1852" s="4" t="e">
        <f t="shared" si="495"/>
        <v>#NAME?</v>
      </c>
      <c r="V1852" s="2"/>
      <c r="X1852" s="2"/>
      <c r="AC1852" s="2"/>
      <c r="AD1852" s="2"/>
    </row>
    <row r="1853" spans="1:30">
      <c r="A1853" s="1" t="str">
        <f t="shared" si="482"/>
        <v>-sy- : [saɪ]</v>
      </c>
      <c r="B1853" s="1">
        <f t="shared" si="498"/>
        <v>0</v>
      </c>
      <c r="C1853" s="1">
        <f t="shared" si="498"/>
        <v>0</v>
      </c>
      <c r="D1853" s="1">
        <f t="shared" si="498"/>
        <v>0</v>
      </c>
      <c r="E1853" s="7">
        <v>1</v>
      </c>
      <c r="F1853" s="9" t="s">
        <v>2200</v>
      </c>
      <c r="G1853" s="3" t="e">
        <f t="shared" si="483"/>
        <v>#NAME?</v>
      </c>
      <c r="H1853" s="4" t="str">
        <f t="shared" si="484"/>
        <v>saɪ</v>
      </c>
      <c r="I1853" s="4" t="str">
        <f t="shared" si="485"/>
        <v>sy</v>
      </c>
      <c r="J1853" s="10">
        <f t="shared" si="486"/>
        <v>3</v>
      </c>
      <c r="K1853" s="1">
        <f t="shared" si="487"/>
        <v>2</v>
      </c>
      <c r="L1853" s="10">
        <f t="shared" si="488"/>
        <v>3</v>
      </c>
      <c r="M1853" s="1" t="str">
        <f t="shared" si="489"/>
        <v>-sy-</v>
      </c>
      <c r="N1853" s="1" t="str">
        <f t="shared" si="490"/>
        <v>[saɪ]</v>
      </c>
      <c r="O1853" s="3" t="e" cm="1">
        <f t="array" ref="O1853">SUM(_xlfn._xlws.FILTER($G$2:$G$2454,_xlfn.MAP($M$2:$M$2454,_xlfn.LAMBDA(_xlpm.x,_xlpm.x=$M1853))))</f>
        <v>#NAME?</v>
      </c>
      <c r="P1853" s="4" t="e">
        <f t="shared" si="491"/>
        <v>#NAME?</v>
      </c>
      <c r="Q1853" s="6" t="e" cm="1">
        <f t="array" ref="Q1853">SUM(_xlfn._xlws.FILTER($G$2:$G$2454,_xlfn.MAP($N$2:$N$2454,_xlfn.LAMBDA(_xlpm.x,_xlpm.x=$N1853))))</f>
        <v>#NAME?</v>
      </c>
      <c r="R1853" s="4" t="e">
        <f t="shared" si="492"/>
        <v>#NAME?</v>
      </c>
      <c r="S1853" s="4" t="e">
        <f t="shared" si="493"/>
        <v>#NAME?</v>
      </c>
      <c r="T1853" s="4" t="e">
        <f t="shared" si="494"/>
        <v>#NAME?</v>
      </c>
      <c r="U1853" s="4" t="e">
        <f t="shared" si="495"/>
        <v>#NAME?</v>
      </c>
      <c r="V1853" s="2"/>
      <c r="X1853" s="2"/>
      <c r="AC1853" s="2"/>
      <c r="AD1853" s="2"/>
    </row>
    <row r="1854" spans="1:30">
      <c r="A1854" s="1" t="str">
        <f t="shared" si="482"/>
        <v>-ffi- : [fə]</v>
      </c>
      <c r="B1854" s="1">
        <f t="shared" si="498"/>
        <v>0</v>
      </c>
      <c r="C1854" s="1">
        <f t="shared" si="498"/>
        <v>0</v>
      </c>
      <c r="D1854" s="1">
        <f t="shared" si="498"/>
        <v>0</v>
      </c>
      <c r="E1854" s="7">
        <v>5</v>
      </c>
      <c r="F1854" s="9" t="s">
        <v>1162</v>
      </c>
      <c r="G1854" s="3" t="e">
        <f t="shared" si="483"/>
        <v>#NAME?</v>
      </c>
      <c r="H1854" s="1" t="str">
        <f t="shared" si="484"/>
        <v>fə</v>
      </c>
      <c r="I1854" s="1" t="str">
        <f t="shared" si="485"/>
        <v>ffi</v>
      </c>
      <c r="J1854" s="10">
        <f t="shared" si="486"/>
        <v>2</v>
      </c>
      <c r="K1854" s="1">
        <f t="shared" si="487"/>
        <v>3</v>
      </c>
      <c r="L1854" s="10">
        <f t="shared" si="488"/>
        <v>3</v>
      </c>
      <c r="M1854" s="1" t="str">
        <f t="shared" si="489"/>
        <v>-ffi-</v>
      </c>
      <c r="N1854" s="1" t="str">
        <f t="shared" si="490"/>
        <v>[fə]</v>
      </c>
      <c r="O1854" s="3" t="e" cm="1">
        <f t="array" ref="O1854">SUM(_xlfn._xlws.FILTER($G$2:$G$2454,_xlfn.MAP($M$2:$M$2454,_xlfn.LAMBDA(_xlpm.x,_xlpm.x=$M1854))))</f>
        <v>#NAME?</v>
      </c>
      <c r="P1854" s="4" t="e">
        <f t="shared" si="491"/>
        <v>#NAME?</v>
      </c>
      <c r="Q1854" s="6" t="e" cm="1">
        <f t="array" ref="Q1854">SUM(_xlfn._xlws.FILTER($G$2:$G$2454,_xlfn.MAP($N$2:$N$2454,_xlfn.LAMBDA(_xlpm.x,_xlpm.x=$N1854))))</f>
        <v>#NAME?</v>
      </c>
      <c r="R1854" s="4" t="e">
        <f t="shared" si="492"/>
        <v>#NAME?</v>
      </c>
      <c r="S1854" s="4" t="e">
        <f t="shared" si="493"/>
        <v>#NAME?</v>
      </c>
      <c r="T1854" s="4" t="e">
        <f t="shared" si="494"/>
        <v>#NAME?</v>
      </c>
      <c r="U1854" s="4" t="e">
        <f t="shared" si="495"/>
        <v>#NAME?</v>
      </c>
      <c r="V1854" s="2"/>
      <c r="X1854" s="2"/>
      <c r="AC1854" s="2"/>
      <c r="AD1854" s="2"/>
    </row>
    <row r="1855" spans="1:30">
      <c r="A1855" s="1" t="str">
        <f t="shared" si="482"/>
        <v>-bre- : [bɹɛ]</v>
      </c>
      <c r="B1855" s="1">
        <f t="shared" si="498"/>
        <v>0</v>
      </c>
      <c r="C1855" s="1">
        <f t="shared" si="498"/>
        <v>0</v>
      </c>
      <c r="D1855" s="1">
        <f t="shared" si="498"/>
        <v>0</v>
      </c>
      <c r="E1855" s="7">
        <v>1</v>
      </c>
      <c r="F1855" s="9" t="s">
        <v>1942</v>
      </c>
      <c r="G1855" s="3" t="e">
        <f t="shared" si="483"/>
        <v>#NAME?</v>
      </c>
      <c r="H1855" s="4" t="str">
        <f t="shared" si="484"/>
        <v>bɹɛ</v>
      </c>
      <c r="I1855" s="4" t="str">
        <f t="shared" si="485"/>
        <v>bre</v>
      </c>
      <c r="J1855" s="10">
        <f t="shared" si="486"/>
        <v>3</v>
      </c>
      <c r="K1855" s="1">
        <f t="shared" si="487"/>
        <v>3</v>
      </c>
      <c r="L1855" s="10">
        <f t="shared" si="488"/>
        <v>3</v>
      </c>
      <c r="M1855" s="1" t="str">
        <f t="shared" si="489"/>
        <v>-bre-</v>
      </c>
      <c r="N1855" s="1" t="str">
        <f t="shared" si="490"/>
        <v>[bɹɛ]</v>
      </c>
      <c r="O1855" s="3" t="e" cm="1">
        <f t="array" ref="O1855">SUM(_xlfn._xlws.FILTER($G$2:$G$2454,_xlfn.MAP($M$2:$M$2454,_xlfn.LAMBDA(_xlpm.x,_xlpm.x=$M1855))))</f>
        <v>#NAME?</v>
      </c>
      <c r="P1855" s="4" t="e">
        <f t="shared" si="491"/>
        <v>#NAME?</v>
      </c>
      <c r="Q1855" s="6" t="e" cm="1">
        <f t="array" ref="Q1855">SUM(_xlfn._xlws.FILTER($G$2:$G$2454,_xlfn.MAP($N$2:$N$2454,_xlfn.LAMBDA(_xlpm.x,_xlpm.x=$N1855))))</f>
        <v>#NAME?</v>
      </c>
      <c r="R1855" s="4" t="e">
        <f t="shared" si="492"/>
        <v>#NAME?</v>
      </c>
      <c r="S1855" s="4" t="e">
        <f t="shared" si="493"/>
        <v>#NAME?</v>
      </c>
      <c r="T1855" s="4" t="e">
        <f t="shared" si="494"/>
        <v>#NAME?</v>
      </c>
      <c r="U1855" s="4" t="e">
        <f t="shared" si="495"/>
        <v>#NAME?</v>
      </c>
      <c r="V1855" s="2"/>
      <c r="X1855" s="2"/>
      <c r="AC1855" s="2"/>
      <c r="AD1855" s="2"/>
    </row>
    <row r="1856" spans="1:30">
      <c r="A1856" s="1" t="str">
        <f t="shared" si="482"/>
        <v>-cry- : [kɹaɪ]</v>
      </c>
      <c r="B1856" s="1">
        <f t="shared" si="498"/>
        <v>0</v>
      </c>
      <c r="C1856" s="1">
        <f t="shared" si="498"/>
        <v>0</v>
      </c>
      <c r="D1856" s="1">
        <f t="shared" si="498"/>
        <v>0</v>
      </c>
      <c r="E1856" s="7">
        <v>1</v>
      </c>
      <c r="F1856" s="9" t="s">
        <v>1269</v>
      </c>
      <c r="G1856" s="3" t="e">
        <f t="shared" si="483"/>
        <v>#NAME?</v>
      </c>
      <c r="H1856" s="1" t="str">
        <f t="shared" si="484"/>
        <v>kɹaɪ</v>
      </c>
      <c r="I1856" s="1" t="str">
        <f t="shared" si="485"/>
        <v>cry</v>
      </c>
      <c r="J1856" s="10">
        <f t="shared" si="486"/>
        <v>4</v>
      </c>
      <c r="K1856" s="1">
        <f t="shared" si="487"/>
        <v>3</v>
      </c>
      <c r="L1856" s="10">
        <f t="shared" si="488"/>
        <v>4</v>
      </c>
      <c r="M1856" s="1" t="str">
        <f t="shared" si="489"/>
        <v>-cry-</v>
      </c>
      <c r="N1856" s="1" t="str">
        <f t="shared" si="490"/>
        <v>[kɹaɪ]</v>
      </c>
      <c r="O1856" s="3" t="e" cm="1">
        <f t="array" ref="O1856">SUM(_xlfn._xlws.FILTER($G$2:$G$2454,_xlfn.MAP($M$2:$M$2454,_xlfn.LAMBDA(_xlpm.x,_xlpm.x=$M1856))))</f>
        <v>#NAME?</v>
      </c>
      <c r="P1856" s="4" t="e">
        <f t="shared" si="491"/>
        <v>#NAME?</v>
      </c>
      <c r="Q1856" s="6" t="e" cm="1">
        <f t="array" ref="Q1856">SUM(_xlfn._xlws.FILTER($G$2:$G$2454,_xlfn.MAP($N$2:$N$2454,_xlfn.LAMBDA(_xlpm.x,_xlpm.x=$N1856))))</f>
        <v>#NAME?</v>
      </c>
      <c r="R1856" s="4" t="e">
        <f t="shared" si="492"/>
        <v>#NAME?</v>
      </c>
      <c r="S1856" s="4" t="e">
        <f t="shared" si="493"/>
        <v>#NAME?</v>
      </c>
      <c r="T1856" s="4" t="e">
        <f t="shared" si="494"/>
        <v>#NAME?</v>
      </c>
      <c r="U1856" s="4" t="e">
        <f t="shared" si="495"/>
        <v>#NAME?</v>
      </c>
      <c r="V1856" s="2"/>
      <c r="X1856" s="2"/>
      <c r="AC1856" s="2"/>
      <c r="AD1856" s="2"/>
    </row>
    <row r="1857" spans="1:30">
      <c r="A1857" s="1" t="str">
        <f t="shared" si="482"/>
        <v>-ctory- : [ktɹɪ]</v>
      </c>
      <c r="B1857" s="1">
        <f t="shared" si="498"/>
        <v>0</v>
      </c>
      <c r="C1857" s="1">
        <f t="shared" si="498"/>
        <v>0</v>
      </c>
      <c r="D1857" s="1">
        <f t="shared" si="498"/>
        <v>0</v>
      </c>
      <c r="E1857" s="7">
        <v>1</v>
      </c>
      <c r="F1857" s="9" t="s">
        <v>1207</v>
      </c>
      <c r="G1857" s="3" t="e">
        <f t="shared" si="483"/>
        <v>#NAME?</v>
      </c>
      <c r="H1857" s="4" t="str">
        <f t="shared" si="484"/>
        <v>ktɹɪ</v>
      </c>
      <c r="I1857" s="4" t="str">
        <f t="shared" si="485"/>
        <v>ctory</v>
      </c>
      <c r="J1857" s="10">
        <f t="shared" si="486"/>
        <v>4</v>
      </c>
      <c r="K1857" s="1">
        <f t="shared" si="487"/>
        <v>5</v>
      </c>
      <c r="L1857" s="10">
        <f t="shared" si="488"/>
        <v>5</v>
      </c>
      <c r="M1857" s="1" t="str">
        <f t="shared" si="489"/>
        <v>-ctory-</v>
      </c>
      <c r="N1857" s="1" t="str">
        <f t="shared" si="490"/>
        <v>[ktɹɪ]</v>
      </c>
      <c r="O1857" s="3" t="e" cm="1">
        <f t="array" ref="O1857">SUM(_xlfn._xlws.FILTER($G$2:$G$2454,_xlfn.MAP($M$2:$M$2454,_xlfn.LAMBDA(_xlpm.x,_xlpm.x=$M1857))))</f>
        <v>#NAME?</v>
      </c>
      <c r="P1857" s="4" t="e">
        <f t="shared" si="491"/>
        <v>#NAME?</v>
      </c>
      <c r="Q1857" s="6" t="e" cm="1">
        <f t="array" ref="Q1857">SUM(_xlfn._xlws.FILTER($G$2:$G$2454,_xlfn.MAP($N$2:$N$2454,_xlfn.LAMBDA(_xlpm.x,_xlpm.x=$N1857))))</f>
        <v>#NAME?</v>
      </c>
      <c r="R1857" s="4" t="e">
        <f t="shared" si="492"/>
        <v>#NAME?</v>
      </c>
      <c r="S1857" s="4" t="e">
        <f t="shared" si="493"/>
        <v>#NAME?</v>
      </c>
      <c r="T1857" s="4" t="e">
        <f t="shared" si="494"/>
        <v>#NAME?</v>
      </c>
      <c r="U1857" s="4" t="e">
        <f t="shared" si="495"/>
        <v>#NAME?</v>
      </c>
      <c r="V1857" s="2"/>
      <c r="X1857" s="2"/>
      <c r="AC1857" s="2"/>
      <c r="AD1857" s="2"/>
    </row>
    <row r="1858" spans="1:30">
      <c r="A1858" s="1" t="str">
        <f t="shared" ref="A1858:A1921" si="499">_xlfn.LET(_xlpm.sep," : ",CONCATENATE(M1858,_xlpm.sep,N1858))</f>
        <v>-gaw- : [ɡɔ]</v>
      </c>
      <c r="B1858" s="1">
        <f t="shared" si="498"/>
        <v>0</v>
      </c>
      <c r="C1858" s="1">
        <f t="shared" si="498"/>
        <v>0</v>
      </c>
      <c r="D1858" s="1">
        <f t="shared" si="498"/>
        <v>0</v>
      </c>
      <c r="E1858" s="7">
        <v>1</v>
      </c>
      <c r="F1858" s="9" t="s">
        <v>2395</v>
      </c>
      <c r="G1858" s="3" t="e">
        <f t="shared" ref="G1858:G1921" si="500">E1858/freq.sum.r6e</f>
        <v>#NAME?</v>
      </c>
      <c r="H1858" s="1" t="str">
        <f t="shared" ref="H1858:H1921" si="501">_xlfn.LET(_xlpm.sep,":",_xlpm.w,$F1858,LEFT(_xlpm.w,FIND(_xlpm.sep,_xlpm.w)-1))</f>
        <v>ɡɔ</v>
      </c>
      <c r="I1858" s="1" t="str">
        <f t="shared" ref="I1858:I1921" si="502">_xlfn.LET(_xlpm.sep,":",_xlpm.w,$F1858,RIGHT(_xlpm.w,LEN(_xlpm.w)-FIND(_xlpm.sep,_xlpm.w)))</f>
        <v>gaw</v>
      </c>
      <c r="J1858" s="10">
        <f t="shared" ref="J1858:J1921" si="503">_xlfn.LET(_xlpm.w,H1858,LEN(_xlpm.w))</f>
        <v>2</v>
      </c>
      <c r="K1858" s="1">
        <f t="shared" ref="K1858:K1921" si="504">_xlfn.LET(_xlpm.w,I1858,LEN(_xlpm.w))</f>
        <v>3</v>
      </c>
      <c r="L1858" s="10">
        <f t="shared" ref="L1858:L1921" si="505">_xlfn.LET(_xlpm.a,J1858,_xlpm.b,K1858,MAX(_xlpm.a,_xlpm.b))</f>
        <v>3</v>
      </c>
      <c r="M1858" s="1" t="str">
        <f t="shared" ref="M1858:M1921" si="506">_xlfn.LET(_xlpm.sep,":",_xlpm.w,$F1858,_xlfn.CONCAT("-",RIGHT(_xlpm.w,LEN(_xlpm.w)-FIND(_xlpm.sep,_xlpm.w)),"-"))</f>
        <v>-gaw-</v>
      </c>
      <c r="N1858" s="1" t="str">
        <f t="shared" ref="N1858:N1921" si="507">_xlfn.LET(_xlpm.sep,":",_xlpm.w,$F1858,_xlfn.CONCAT("[",LEFT(_xlpm.w,FIND(_xlpm.sep,_xlpm.w)-1),"]"))</f>
        <v>[ɡɔ]</v>
      </c>
      <c r="O1858" s="3" t="e" cm="1">
        <f t="array" ref="O1858">SUM(_xlfn._xlws.FILTER($G$2:$G$2454,_xlfn.MAP($M$2:$M$2454,_xlfn.LAMBDA(_xlpm.x,_xlpm.x=$M1858))))</f>
        <v>#NAME?</v>
      </c>
      <c r="P1858" s="4" t="e">
        <f t="shared" ref="P1858:P1921" si="508">$G1858/O1858</f>
        <v>#NAME?</v>
      </c>
      <c r="Q1858" s="6" t="e" cm="1">
        <f t="array" ref="Q1858">SUM(_xlfn._xlws.FILTER($G$2:$G$2454,_xlfn.MAP($N$2:$N$2454,_xlfn.LAMBDA(_xlpm.x,_xlpm.x=$N1858))))</f>
        <v>#NAME?</v>
      </c>
      <c r="R1858" s="4" t="e">
        <f t="shared" ref="R1858:R1921" si="509">$G1858/Q1858</f>
        <v>#NAME?</v>
      </c>
      <c r="S1858" s="4" t="e">
        <f t="shared" ref="S1858:S1921" si="510">_xlfn.LET(_xlpm.freq,E1858,_xlpm.size,L1858+1,_xlpm.F,T1858,LOG(1+_xlpm.freq)*LOG(1+_xlpm.size)*_xlpm.F)</f>
        <v>#NAME?</v>
      </c>
      <c r="T1858" s="4" t="e">
        <f t="shared" ref="T1858:T1921" si="511">_xlfn.LET(_xlpm.a,R1858,_xlpm.b,P1858,2*_xlpm.a*_xlpm.b/(_xlpm.a+_xlpm.b))</f>
        <v>#NAME?</v>
      </c>
      <c r="U1858" s="4" t="e">
        <f t="shared" ref="U1858:U1921" si="512">_xlfn.LET(_xlpm.p,P1858,_xlpm.q,R1858,LOG(_xlpm.p/_xlpm.q))</f>
        <v>#NAME?</v>
      </c>
      <c r="V1858" s="2"/>
      <c r="X1858" s="2"/>
      <c r="AC1858" s="2"/>
      <c r="AD1858" s="2"/>
    </row>
    <row r="1859" spans="1:30">
      <c r="A1859" s="1" t="str">
        <f t="shared" si="499"/>
        <v>-groe- : [ɡɹoʊ]</v>
      </c>
      <c r="B1859" s="1">
        <f t="shared" si="498"/>
        <v>0</v>
      </c>
      <c r="C1859" s="1">
        <f t="shared" si="498"/>
        <v>0</v>
      </c>
      <c r="D1859" s="1">
        <f t="shared" si="498"/>
        <v>0</v>
      </c>
      <c r="E1859" s="7">
        <v>1</v>
      </c>
      <c r="F1859" s="9" t="s">
        <v>2425</v>
      </c>
      <c r="G1859" s="3" t="e">
        <f t="shared" si="500"/>
        <v>#NAME?</v>
      </c>
      <c r="H1859" s="4" t="str">
        <f t="shared" si="501"/>
        <v>ɡɹoʊ</v>
      </c>
      <c r="I1859" s="4" t="str">
        <f t="shared" si="502"/>
        <v>groe</v>
      </c>
      <c r="J1859" s="10">
        <f t="shared" si="503"/>
        <v>4</v>
      </c>
      <c r="K1859" s="1">
        <f t="shared" si="504"/>
        <v>4</v>
      </c>
      <c r="L1859" s="10">
        <f t="shared" si="505"/>
        <v>4</v>
      </c>
      <c r="M1859" s="1" t="str">
        <f t="shared" si="506"/>
        <v>-groe-</v>
      </c>
      <c r="N1859" s="1" t="str">
        <f t="shared" si="507"/>
        <v>[ɡɹoʊ]</v>
      </c>
      <c r="O1859" s="3" t="e" cm="1">
        <f t="array" ref="O1859">SUM(_xlfn._xlws.FILTER($G$2:$G$2454,_xlfn.MAP($M$2:$M$2454,_xlfn.LAMBDA(_xlpm.x,_xlpm.x=$M1859))))</f>
        <v>#NAME?</v>
      </c>
      <c r="P1859" s="4" t="e">
        <f t="shared" si="508"/>
        <v>#NAME?</v>
      </c>
      <c r="Q1859" s="6" t="e" cm="1">
        <f t="array" ref="Q1859">SUM(_xlfn._xlws.FILTER($G$2:$G$2454,_xlfn.MAP($N$2:$N$2454,_xlfn.LAMBDA(_xlpm.x,_xlpm.x=$N1859))))</f>
        <v>#NAME?</v>
      </c>
      <c r="R1859" s="4" t="e">
        <f t="shared" si="509"/>
        <v>#NAME?</v>
      </c>
      <c r="S1859" s="4" t="e">
        <f t="shared" si="510"/>
        <v>#NAME?</v>
      </c>
      <c r="T1859" s="4" t="e">
        <f t="shared" si="511"/>
        <v>#NAME?</v>
      </c>
      <c r="U1859" s="4" t="e">
        <f t="shared" si="512"/>
        <v>#NAME?</v>
      </c>
      <c r="V1859" s="2"/>
      <c r="X1859" s="2"/>
      <c r="AC1859" s="2"/>
      <c r="AD1859" s="2"/>
    </row>
    <row r="1860" spans="1:30">
      <c r="A1860" s="1" t="str">
        <f t="shared" si="499"/>
        <v>-gy- : [dʒɪ]</v>
      </c>
      <c r="B1860" s="1">
        <f t="shared" si="498"/>
        <v>0</v>
      </c>
      <c r="C1860" s="1">
        <f t="shared" si="498"/>
        <v>0</v>
      </c>
      <c r="D1860" s="1">
        <f t="shared" si="498"/>
        <v>0</v>
      </c>
      <c r="E1860" s="7">
        <v>4</v>
      </c>
      <c r="F1860" s="9" t="s">
        <v>1090</v>
      </c>
      <c r="G1860" s="3" t="e">
        <f t="shared" si="500"/>
        <v>#NAME?</v>
      </c>
      <c r="H1860" s="1" t="str">
        <f t="shared" si="501"/>
        <v>dʒɪ</v>
      </c>
      <c r="I1860" s="1" t="str">
        <f t="shared" si="502"/>
        <v>gy</v>
      </c>
      <c r="J1860" s="10">
        <f t="shared" si="503"/>
        <v>3</v>
      </c>
      <c r="K1860" s="1">
        <f t="shared" si="504"/>
        <v>2</v>
      </c>
      <c r="L1860" s="10">
        <f t="shared" si="505"/>
        <v>3</v>
      </c>
      <c r="M1860" s="1" t="str">
        <f t="shared" si="506"/>
        <v>-gy-</v>
      </c>
      <c r="N1860" s="1" t="str">
        <f t="shared" si="507"/>
        <v>[dʒɪ]</v>
      </c>
      <c r="O1860" s="3" t="e" cm="1">
        <f t="array" ref="O1860">SUM(_xlfn._xlws.FILTER($G$2:$G$2454,_xlfn.MAP($M$2:$M$2454,_xlfn.LAMBDA(_xlpm.x,_xlpm.x=$M1860))))</f>
        <v>#NAME?</v>
      </c>
      <c r="P1860" s="4" t="e">
        <f t="shared" si="508"/>
        <v>#NAME?</v>
      </c>
      <c r="Q1860" s="6" t="e" cm="1">
        <f t="array" ref="Q1860">SUM(_xlfn._xlws.FILTER($G$2:$G$2454,_xlfn.MAP($N$2:$N$2454,_xlfn.LAMBDA(_xlpm.x,_xlpm.x=$N1860))))</f>
        <v>#NAME?</v>
      </c>
      <c r="R1860" s="4" t="e">
        <f t="shared" si="509"/>
        <v>#NAME?</v>
      </c>
      <c r="S1860" s="4" t="e">
        <f t="shared" si="510"/>
        <v>#NAME?</v>
      </c>
      <c r="T1860" s="4" t="e">
        <f t="shared" si="511"/>
        <v>#NAME?</v>
      </c>
      <c r="U1860" s="4" t="e">
        <f t="shared" si="512"/>
        <v>#NAME?</v>
      </c>
      <c r="V1860" s="2"/>
      <c r="X1860" s="2"/>
      <c r="AC1860" s="2"/>
      <c r="AD1860" s="2"/>
    </row>
    <row r="1861" spans="1:30">
      <c r="A1861" s="1" t="str">
        <f t="shared" si="499"/>
        <v>-kely- : [klɪ]</v>
      </c>
      <c r="B1861" s="1">
        <f t="shared" si="498"/>
        <v>0</v>
      </c>
      <c r="C1861" s="1">
        <f t="shared" si="498"/>
        <v>0</v>
      </c>
      <c r="D1861" s="1">
        <f t="shared" si="498"/>
        <v>0</v>
      </c>
      <c r="E1861" s="7">
        <v>1</v>
      </c>
      <c r="F1861" s="9" t="s">
        <v>1308</v>
      </c>
      <c r="G1861" s="3" t="e">
        <f t="shared" si="500"/>
        <v>#NAME?</v>
      </c>
      <c r="H1861" s="4" t="str">
        <f t="shared" si="501"/>
        <v>klɪ</v>
      </c>
      <c r="I1861" s="4" t="str">
        <f t="shared" si="502"/>
        <v>kely</v>
      </c>
      <c r="J1861" s="10">
        <f t="shared" si="503"/>
        <v>3</v>
      </c>
      <c r="K1861" s="1">
        <f t="shared" si="504"/>
        <v>4</v>
      </c>
      <c r="L1861" s="10">
        <f t="shared" si="505"/>
        <v>4</v>
      </c>
      <c r="M1861" s="1" t="str">
        <f t="shared" si="506"/>
        <v>-kely-</v>
      </c>
      <c r="N1861" s="1" t="str">
        <f t="shared" si="507"/>
        <v>[klɪ]</v>
      </c>
      <c r="O1861" s="3" t="e" cm="1">
        <f t="array" ref="O1861">SUM(_xlfn._xlws.FILTER($G$2:$G$2454,_xlfn.MAP($M$2:$M$2454,_xlfn.LAMBDA(_xlpm.x,_xlpm.x=$M1861))))</f>
        <v>#NAME?</v>
      </c>
      <c r="P1861" s="4" t="e">
        <f t="shared" si="508"/>
        <v>#NAME?</v>
      </c>
      <c r="Q1861" s="6" t="e" cm="1">
        <f t="array" ref="Q1861">SUM(_xlfn._xlws.FILTER($G$2:$G$2454,_xlfn.MAP($N$2:$N$2454,_xlfn.LAMBDA(_xlpm.x,_xlpm.x=$N1861))))</f>
        <v>#NAME?</v>
      </c>
      <c r="R1861" s="4" t="e">
        <f t="shared" si="509"/>
        <v>#NAME?</v>
      </c>
      <c r="S1861" s="4" t="e">
        <f t="shared" si="510"/>
        <v>#NAME?</v>
      </c>
      <c r="T1861" s="4" t="e">
        <f t="shared" si="511"/>
        <v>#NAME?</v>
      </c>
      <c r="U1861" s="4" t="e">
        <f t="shared" si="512"/>
        <v>#NAME?</v>
      </c>
      <c r="V1861" s="2"/>
      <c r="X1861" s="2"/>
      <c r="AC1861" s="2"/>
      <c r="AD1861" s="2"/>
    </row>
    <row r="1862" spans="1:30">
      <c r="A1862" s="1" t="str">
        <f t="shared" si="499"/>
        <v>-ldo- : [ldə]</v>
      </c>
      <c r="B1862" s="1">
        <f t="shared" ref="B1862:D1881" si="513">_xlfn.LET(_xlpm.d,$F1862,_xlpm.k,_xlfn.CONCAT(LEFT(TRIM(B$1),1),"*"),COUNTIF(_xlpm.d,_xlpm.k))</f>
        <v>0</v>
      </c>
      <c r="C1862" s="1">
        <f t="shared" si="513"/>
        <v>0</v>
      </c>
      <c r="D1862" s="1">
        <f t="shared" si="513"/>
        <v>0</v>
      </c>
      <c r="E1862" s="7">
        <v>1</v>
      </c>
      <c r="F1862" s="9" t="s">
        <v>1274</v>
      </c>
      <c r="G1862" s="3" t="e">
        <f t="shared" si="500"/>
        <v>#NAME?</v>
      </c>
      <c r="H1862" s="4" t="str">
        <f t="shared" si="501"/>
        <v>ldə</v>
      </c>
      <c r="I1862" s="4" t="str">
        <f t="shared" si="502"/>
        <v>ldo</v>
      </c>
      <c r="J1862" s="10">
        <f t="shared" si="503"/>
        <v>3</v>
      </c>
      <c r="K1862" s="1">
        <f t="shared" si="504"/>
        <v>3</v>
      </c>
      <c r="L1862" s="10">
        <f t="shared" si="505"/>
        <v>3</v>
      </c>
      <c r="M1862" s="1" t="str">
        <f t="shared" si="506"/>
        <v>-ldo-</v>
      </c>
      <c r="N1862" s="1" t="str">
        <f t="shared" si="507"/>
        <v>[ldə]</v>
      </c>
      <c r="O1862" s="3" t="e" cm="1">
        <f t="array" ref="O1862">SUM(_xlfn._xlws.FILTER($G$2:$G$2454,_xlfn.MAP($M$2:$M$2454,_xlfn.LAMBDA(_xlpm.x,_xlpm.x=$M1862))))</f>
        <v>#NAME?</v>
      </c>
      <c r="P1862" s="4" t="e">
        <f t="shared" si="508"/>
        <v>#NAME?</v>
      </c>
      <c r="Q1862" s="6" t="e" cm="1">
        <f t="array" ref="Q1862">SUM(_xlfn._xlws.FILTER($G$2:$G$2454,_xlfn.MAP($N$2:$N$2454,_xlfn.LAMBDA(_xlpm.x,_xlpm.x=$N1862))))</f>
        <v>#NAME?</v>
      </c>
      <c r="R1862" s="4" t="e">
        <f t="shared" si="509"/>
        <v>#NAME?</v>
      </c>
      <c r="S1862" s="4" t="e">
        <f t="shared" si="510"/>
        <v>#NAME?</v>
      </c>
      <c r="T1862" s="4" t="e">
        <f t="shared" si="511"/>
        <v>#NAME?</v>
      </c>
      <c r="U1862" s="4" t="e">
        <f t="shared" si="512"/>
        <v>#NAME?</v>
      </c>
      <c r="V1862" s="2"/>
      <c r="X1862" s="2"/>
      <c r="AC1862" s="2"/>
      <c r="AD1862" s="2"/>
    </row>
    <row r="1863" spans="1:30">
      <c r="A1863" s="1" t="str">
        <f t="shared" si="499"/>
        <v>-loa- : [loʊ]</v>
      </c>
      <c r="B1863" s="1">
        <f t="shared" si="513"/>
        <v>0</v>
      </c>
      <c r="C1863" s="1">
        <f t="shared" si="513"/>
        <v>0</v>
      </c>
      <c r="D1863" s="1">
        <f t="shared" si="513"/>
        <v>0</v>
      </c>
      <c r="E1863" s="7">
        <v>4</v>
      </c>
      <c r="F1863" s="9" t="s">
        <v>928</v>
      </c>
      <c r="G1863" s="3" t="e">
        <f t="shared" si="500"/>
        <v>#NAME?</v>
      </c>
      <c r="H1863" s="1" t="str">
        <f t="shared" si="501"/>
        <v>loʊ</v>
      </c>
      <c r="I1863" s="1" t="str">
        <f t="shared" si="502"/>
        <v>loa</v>
      </c>
      <c r="J1863" s="10">
        <f t="shared" si="503"/>
        <v>3</v>
      </c>
      <c r="K1863" s="1">
        <f t="shared" si="504"/>
        <v>3</v>
      </c>
      <c r="L1863" s="10">
        <f t="shared" si="505"/>
        <v>3</v>
      </c>
      <c r="M1863" s="1" t="str">
        <f t="shared" si="506"/>
        <v>-loa-</v>
      </c>
      <c r="N1863" s="1" t="str">
        <f t="shared" si="507"/>
        <v>[loʊ]</v>
      </c>
      <c r="O1863" s="3" t="e" cm="1">
        <f t="array" ref="O1863">SUM(_xlfn._xlws.FILTER($G$2:$G$2454,_xlfn.MAP($M$2:$M$2454,_xlfn.LAMBDA(_xlpm.x,_xlpm.x=$M1863))))</f>
        <v>#NAME?</v>
      </c>
      <c r="P1863" s="4" t="e">
        <f t="shared" si="508"/>
        <v>#NAME?</v>
      </c>
      <c r="Q1863" s="6" t="e" cm="1">
        <f t="array" ref="Q1863">SUM(_xlfn._xlws.FILTER($G$2:$G$2454,_xlfn.MAP($N$2:$N$2454,_xlfn.LAMBDA(_xlpm.x,_xlpm.x=$N1863))))</f>
        <v>#NAME?</v>
      </c>
      <c r="R1863" s="4" t="e">
        <f t="shared" si="509"/>
        <v>#NAME?</v>
      </c>
      <c r="S1863" s="4" t="e">
        <f t="shared" si="510"/>
        <v>#NAME?</v>
      </c>
      <c r="T1863" s="4" t="e">
        <f t="shared" si="511"/>
        <v>#NAME?</v>
      </c>
      <c r="U1863" s="4" t="e">
        <f t="shared" si="512"/>
        <v>#NAME?</v>
      </c>
      <c r="V1863" s="2"/>
      <c r="X1863" s="2"/>
      <c r="AC1863" s="2"/>
      <c r="AD1863" s="2"/>
    </row>
    <row r="1864" spans="1:30">
      <c r="A1864" s="1" t="str">
        <f t="shared" si="499"/>
        <v>-low- : [loʊ]</v>
      </c>
      <c r="B1864" s="1">
        <f t="shared" si="513"/>
        <v>0</v>
      </c>
      <c r="C1864" s="1">
        <f t="shared" si="513"/>
        <v>0</v>
      </c>
      <c r="D1864" s="1">
        <f t="shared" si="513"/>
        <v>0</v>
      </c>
      <c r="E1864" s="7">
        <v>2</v>
      </c>
      <c r="F1864" s="9" t="s">
        <v>1128</v>
      </c>
      <c r="G1864" s="3" t="e">
        <f t="shared" si="500"/>
        <v>#NAME?</v>
      </c>
      <c r="H1864" s="4" t="str">
        <f t="shared" si="501"/>
        <v>loʊ</v>
      </c>
      <c r="I1864" s="4" t="str">
        <f t="shared" si="502"/>
        <v>low</v>
      </c>
      <c r="J1864" s="10">
        <f t="shared" si="503"/>
        <v>3</v>
      </c>
      <c r="K1864" s="1">
        <f t="shared" si="504"/>
        <v>3</v>
      </c>
      <c r="L1864" s="10">
        <f t="shared" si="505"/>
        <v>3</v>
      </c>
      <c r="M1864" s="1" t="str">
        <f t="shared" si="506"/>
        <v>-low-</v>
      </c>
      <c r="N1864" s="1" t="str">
        <f t="shared" si="507"/>
        <v>[loʊ]</v>
      </c>
      <c r="O1864" s="3" t="e" cm="1">
        <f t="array" ref="O1864">SUM(_xlfn._xlws.FILTER($G$2:$G$2454,_xlfn.MAP($M$2:$M$2454,_xlfn.LAMBDA(_xlpm.x,_xlpm.x=$M1864))))</f>
        <v>#NAME?</v>
      </c>
      <c r="P1864" s="4" t="e">
        <f t="shared" si="508"/>
        <v>#NAME?</v>
      </c>
      <c r="Q1864" s="6" t="e" cm="1">
        <f t="array" ref="Q1864">SUM(_xlfn._xlws.FILTER($G$2:$G$2454,_xlfn.MAP($N$2:$N$2454,_xlfn.LAMBDA(_xlpm.x,_xlpm.x=$N1864))))</f>
        <v>#NAME?</v>
      </c>
      <c r="R1864" s="4" t="e">
        <f t="shared" si="509"/>
        <v>#NAME?</v>
      </c>
      <c r="S1864" s="4" t="e">
        <f t="shared" si="510"/>
        <v>#NAME?</v>
      </c>
      <c r="T1864" s="4" t="e">
        <f t="shared" si="511"/>
        <v>#NAME?</v>
      </c>
      <c r="U1864" s="4" t="e">
        <f t="shared" si="512"/>
        <v>#NAME?</v>
      </c>
      <c r="V1864" s="2"/>
      <c r="X1864" s="2"/>
      <c r="AC1864" s="2"/>
      <c r="AD1864" s="2"/>
    </row>
    <row r="1865" spans="1:30">
      <c r="A1865" s="1" t="str">
        <f t="shared" si="499"/>
        <v>-mplo- : [mplɔɪ]</v>
      </c>
      <c r="B1865" s="1">
        <f t="shared" si="513"/>
        <v>0</v>
      </c>
      <c r="C1865" s="1">
        <f t="shared" si="513"/>
        <v>1</v>
      </c>
      <c r="D1865" s="1">
        <f t="shared" si="513"/>
        <v>0</v>
      </c>
      <c r="E1865" s="7">
        <v>1</v>
      </c>
      <c r="F1865" s="9" t="s">
        <v>1236</v>
      </c>
      <c r="G1865" s="3" t="e">
        <f t="shared" si="500"/>
        <v>#NAME?</v>
      </c>
      <c r="H1865" s="4" t="str">
        <f t="shared" si="501"/>
        <v>mplɔɪ</v>
      </c>
      <c r="I1865" s="4" t="str">
        <f t="shared" si="502"/>
        <v>mplo</v>
      </c>
      <c r="J1865" s="10">
        <f t="shared" si="503"/>
        <v>5</v>
      </c>
      <c r="K1865" s="1">
        <f t="shared" si="504"/>
        <v>4</v>
      </c>
      <c r="L1865" s="10">
        <f t="shared" si="505"/>
        <v>5</v>
      </c>
      <c r="M1865" s="1" t="str">
        <f t="shared" si="506"/>
        <v>-mplo-</v>
      </c>
      <c r="N1865" s="1" t="str">
        <f t="shared" si="507"/>
        <v>[mplɔɪ]</v>
      </c>
      <c r="O1865" s="3" t="e" cm="1">
        <f t="array" ref="O1865">SUM(_xlfn._xlws.FILTER($G$2:$G$2454,_xlfn.MAP($M$2:$M$2454,_xlfn.LAMBDA(_xlpm.x,_xlpm.x=$M1865))))</f>
        <v>#NAME?</v>
      </c>
      <c r="P1865" s="4" t="e">
        <f t="shared" si="508"/>
        <v>#NAME?</v>
      </c>
      <c r="Q1865" s="6" t="e" cm="1">
        <f t="array" ref="Q1865">SUM(_xlfn._xlws.FILTER($G$2:$G$2454,_xlfn.MAP($N$2:$N$2454,_xlfn.LAMBDA(_xlpm.x,_xlpm.x=$N1865))))</f>
        <v>#NAME?</v>
      </c>
      <c r="R1865" s="4" t="e">
        <f t="shared" si="509"/>
        <v>#NAME?</v>
      </c>
      <c r="S1865" s="4" t="e">
        <f t="shared" si="510"/>
        <v>#NAME?</v>
      </c>
      <c r="T1865" s="4" t="e">
        <f t="shared" si="511"/>
        <v>#NAME?</v>
      </c>
      <c r="U1865" s="4" t="e">
        <f t="shared" si="512"/>
        <v>#NAME?</v>
      </c>
      <c r="V1865" s="2"/>
      <c r="X1865" s="2"/>
      <c r="AC1865" s="2"/>
      <c r="AD1865" s="2"/>
    </row>
    <row r="1866" spans="1:30">
      <c r="A1866" s="1" t="str">
        <f t="shared" si="499"/>
        <v>-neu- : [nu]</v>
      </c>
      <c r="B1866" s="1">
        <f t="shared" si="513"/>
        <v>0</v>
      </c>
      <c r="C1866" s="1">
        <f t="shared" si="513"/>
        <v>0</v>
      </c>
      <c r="D1866" s="1">
        <f t="shared" si="513"/>
        <v>1</v>
      </c>
      <c r="E1866" s="7">
        <v>1</v>
      </c>
      <c r="F1866" s="9" t="s">
        <v>2162</v>
      </c>
      <c r="G1866" s="3" t="e">
        <f t="shared" si="500"/>
        <v>#NAME?</v>
      </c>
      <c r="H1866" s="4" t="str">
        <f t="shared" si="501"/>
        <v>nu</v>
      </c>
      <c r="I1866" s="4" t="str">
        <f t="shared" si="502"/>
        <v>neu</v>
      </c>
      <c r="J1866" s="10">
        <f t="shared" si="503"/>
        <v>2</v>
      </c>
      <c r="K1866" s="1">
        <f t="shared" si="504"/>
        <v>3</v>
      </c>
      <c r="L1866" s="10">
        <f t="shared" si="505"/>
        <v>3</v>
      </c>
      <c r="M1866" s="1" t="str">
        <f t="shared" si="506"/>
        <v>-neu-</v>
      </c>
      <c r="N1866" s="1" t="str">
        <f t="shared" si="507"/>
        <v>[nu]</v>
      </c>
      <c r="O1866" s="3" t="e" cm="1">
        <f t="array" ref="O1866">SUM(_xlfn._xlws.FILTER($G$2:$G$2454,_xlfn.MAP($M$2:$M$2454,_xlfn.LAMBDA(_xlpm.x,_xlpm.x=$M1866))))</f>
        <v>#NAME?</v>
      </c>
      <c r="P1866" s="4" t="e">
        <f t="shared" si="508"/>
        <v>#NAME?</v>
      </c>
      <c r="Q1866" s="6" t="e" cm="1">
        <f t="array" ref="Q1866">SUM(_xlfn._xlws.FILTER($G$2:$G$2454,_xlfn.MAP($N$2:$N$2454,_xlfn.LAMBDA(_xlpm.x,_xlpm.x=$N1866))))</f>
        <v>#NAME?</v>
      </c>
      <c r="R1866" s="4" t="e">
        <f t="shared" si="509"/>
        <v>#NAME?</v>
      </c>
      <c r="S1866" s="4" t="e">
        <f t="shared" si="510"/>
        <v>#NAME?</v>
      </c>
      <c r="T1866" s="4" t="e">
        <f t="shared" si="511"/>
        <v>#NAME?</v>
      </c>
      <c r="U1866" s="4" t="e">
        <f t="shared" si="512"/>
        <v>#NAME?</v>
      </c>
      <c r="V1866" s="2"/>
      <c r="X1866" s="2"/>
      <c r="AC1866" s="2"/>
      <c r="AD1866" s="2"/>
    </row>
    <row r="1867" spans="1:30">
      <c r="A1867" s="1" t="str">
        <f t="shared" si="499"/>
        <v>-ppen- : [pn]</v>
      </c>
      <c r="B1867" s="1">
        <f t="shared" si="513"/>
        <v>0</v>
      </c>
      <c r="C1867" s="1">
        <f t="shared" si="513"/>
        <v>0</v>
      </c>
      <c r="D1867" s="1">
        <f t="shared" si="513"/>
        <v>0</v>
      </c>
      <c r="E1867" s="7">
        <v>1</v>
      </c>
      <c r="F1867" s="9" t="s">
        <v>229</v>
      </c>
      <c r="G1867" s="3" t="e">
        <f t="shared" si="500"/>
        <v>#NAME?</v>
      </c>
      <c r="H1867" s="4" t="str">
        <f t="shared" si="501"/>
        <v>pn</v>
      </c>
      <c r="I1867" s="4" t="str">
        <f t="shared" si="502"/>
        <v>ppen</v>
      </c>
      <c r="J1867" s="10">
        <f t="shared" si="503"/>
        <v>2</v>
      </c>
      <c r="K1867" s="1">
        <f t="shared" si="504"/>
        <v>4</v>
      </c>
      <c r="L1867" s="10">
        <f t="shared" si="505"/>
        <v>4</v>
      </c>
      <c r="M1867" s="1" t="str">
        <f t="shared" si="506"/>
        <v>-ppen-</v>
      </c>
      <c r="N1867" s="1" t="str">
        <f t="shared" si="507"/>
        <v>[pn]</v>
      </c>
      <c r="O1867" s="3" t="e" cm="1">
        <f t="array" ref="O1867">SUM(_xlfn._xlws.FILTER($G$2:$G$2454,_xlfn.MAP($M$2:$M$2454,_xlfn.LAMBDA(_xlpm.x,_xlpm.x=$M1867))))</f>
        <v>#NAME?</v>
      </c>
      <c r="P1867" s="4" t="e">
        <f t="shared" si="508"/>
        <v>#NAME?</v>
      </c>
      <c r="Q1867" s="6" t="e" cm="1">
        <f t="array" ref="Q1867">SUM(_xlfn._xlws.FILTER($G$2:$G$2454,_xlfn.MAP($N$2:$N$2454,_xlfn.LAMBDA(_xlpm.x,_xlpm.x=$N1867))))</f>
        <v>#NAME?</v>
      </c>
      <c r="R1867" s="4" t="e">
        <f t="shared" si="509"/>
        <v>#NAME?</v>
      </c>
      <c r="S1867" s="4" t="e">
        <f t="shared" si="510"/>
        <v>#NAME?</v>
      </c>
      <c r="T1867" s="4" t="e">
        <f t="shared" si="511"/>
        <v>#NAME?</v>
      </c>
      <c r="U1867" s="4" t="e">
        <f t="shared" si="512"/>
        <v>#NAME?</v>
      </c>
      <c r="V1867" s="2"/>
      <c r="X1867" s="2"/>
      <c r="AC1867" s="2"/>
      <c r="AD1867" s="2"/>
    </row>
    <row r="1868" spans="1:30">
      <c r="A1868" s="1" t="str">
        <f t="shared" si="499"/>
        <v>-pra- : [pɹɑ]</v>
      </c>
      <c r="B1868" s="1">
        <f t="shared" si="513"/>
        <v>0</v>
      </c>
      <c r="C1868" s="1">
        <f t="shared" si="513"/>
        <v>0</v>
      </c>
      <c r="D1868" s="1">
        <f t="shared" si="513"/>
        <v>0</v>
      </c>
      <c r="E1868" s="7">
        <v>1</v>
      </c>
      <c r="F1868" s="9" t="s">
        <v>2196</v>
      </c>
      <c r="G1868" s="3" t="e">
        <f t="shared" si="500"/>
        <v>#NAME?</v>
      </c>
      <c r="H1868" s="4" t="str">
        <f t="shared" si="501"/>
        <v>pɹɑ</v>
      </c>
      <c r="I1868" s="4" t="str">
        <f t="shared" si="502"/>
        <v>pra</v>
      </c>
      <c r="J1868" s="10">
        <f t="shared" si="503"/>
        <v>3</v>
      </c>
      <c r="K1868" s="1">
        <f t="shared" si="504"/>
        <v>3</v>
      </c>
      <c r="L1868" s="10">
        <f t="shared" si="505"/>
        <v>3</v>
      </c>
      <c r="M1868" s="1" t="str">
        <f t="shared" si="506"/>
        <v>-pra-</v>
      </c>
      <c r="N1868" s="1" t="str">
        <f t="shared" si="507"/>
        <v>[pɹɑ]</v>
      </c>
      <c r="O1868" s="3" t="e" cm="1">
        <f t="array" ref="O1868">SUM(_xlfn._xlws.FILTER($G$2:$G$2454,_xlfn.MAP($M$2:$M$2454,_xlfn.LAMBDA(_xlpm.x,_xlpm.x=$M1868))))</f>
        <v>#NAME?</v>
      </c>
      <c r="P1868" s="4" t="e">
        <f t="shared" si="508"/>
        <v>#NAME?</v>
      </c>
      <c r="Q1868" s="6" t="e" cm="1">
        <f t="array" ref="Q1868">SUM(_xlfn._xlws.FILTER($G$2:$G$2454,_xlfn.MAP($N$2:$N$2454,_xlfn.LAMBDA(_xlpm.x,_xlpm.x=$N1868))))</f>
        <v>#NAME?</v>
      </c>
      <c r="R1868" s="4" t="e">
        <f t="shared" si="509"/>
        <v>#NAME?</v>
      </c>
      <c r="S1868" s="4" t="e">
        <f t="shared" si="510"/>
        <v>#NAME?</v>
      </c>
      <c r="T1868" s="4" t="e">
        <f t="shared" si="511"/>
        <v>#NAME?</v>
      </c>
      <c r="U1868" s="4" t="e">
        <f t="shared" si="512"/>
        <v>#NAME?</v>
      </c>
      <c r="V1868" s="2"/>
      <c r="X1868" s="2"/>
      <c r="AC1868" s="2"/>
      <c r="AD1868" s="2"/>
    </row>
    <row r="1869" spans="1:30">
      <c r="A1869" s="1" t="str">
        <f t="shared" si="499"/>
        <v>-rc- : [ɹkə]</v>
      </c>
      <c r="B1869" s="1">
        <f t="shared" si="513"/>
        <v>1</v>
      </c>
      <c r="C1869" s="1">
        <f t="shared" si="513"/>
        <v>0</v>
      </c>
      <c r="D1869" s="1">
        <f t="shared" si="513"/>
        <v>0</v>
      </c>
      <c r="E1869" s="7">
        <v>1</v>
      </c>
      <c r="F1869" s="9" t="s">
        <v>1338</v>
      </c>
      <c r="G1869" s="3" t="e">
        <f t="shared" si="500"/>
        <v>#NAME?</v>
      </c>
      <c r="H1869" s="4" t="str">
        <f t="shared" si="501"/>
        <v>ɹkə</v>
      </c>
      <c r="I1869" s="4" t="str">
        <f t="shared" si="502"/>
        <v>rc</v>
      </c>
      <c r="J1869" s="10">
        <f t="shared" si="503"/>
        <v>3</v>
      </c>
      <c r="K1869" s="1">
        <f t="shared" si="504"/>
        <v>2</v>
      </c>
      <c r="L1869" s="10">
        <f t="shared" si="505"/>
        <v>3</v>
      </c>
      <c r="M1869" s="1" t="str">
        <f t="shared" si="506"/>
        <v>-rc-</v>
      </c>
      <c r="N1869" s="1" t="str">
        <f t="shared" si="507"/>
        <v>[ɹkə]</v>
      </c>
      <c r="O1869" s="3" t="e" cm="1">
        <f t="array" ref="O1869">SUM(_xlfn._xlws.FILTER($G$2:$G$2454,_xlfn.MAP($M$2:$M$2454,_xlfn.LAMBDA(_xlpm.x,_xlpm.x=$M1869))))</f>
        <v>#NAME?</v>
      </c>
      <c r="P1869" s="4" t="e">
        <f t="shared" si="508"/>
        <v>#NAME?</v>
      </c>
      <c r="Q1869" s="6" t="e" cm="1">
        <f t="array" ref="Q1869">SUM(_xlfn._xlws.FILTER($G$2:$G$2454,_xlfn.MAP($N$2:$N$2454,_xlfn.LAMBDA(_xlpm.x,_xlpm.x=$N1869))))</f>
        <v>#NAME?</v>
      </c>
      <c r="R1869" s="4" t="e">
        <f t="shared" si="509"/>
        <v>#NAME?</v>
      </c>
      <c r="S1869" s="4" t="e">
        <f t="shared" si="510"/>
        <v>#NAME?</v>
      </c>
      <c r="T1869" s="4" t="e">
        <f t="shared" si="511"/>
        <v>#NAME?</v>
      </c>
      <c r="U1869" s="4" t="e">
        <f t="shared" si="512"/>
        <v>#NAME?</v>
      </c>
      <c r="V1869" s="2"/>
      <c r="X1869" s="2"/>
      <c r="AC1869" s="2"/>
      <c r="AD1869" s="2"/>
    </row>
    <row r="1870" spans="1:30">
      <c r="A1870" s="1" t="str">
        <f t="shared" si="499"/>
        <v>-rdy- : [ɹdɪ]</v>
      </c>
      <c r="B1870" s="1">
        <f t="shared" si="513"/>
        <v>1</v>
      </c>
      <c r="C1870" s="1">
        <f t="shared" si="513"/>
        <v>0</v>
      </c>
      <c r="D1870" s="1">
        <f t="shared" si="513"/>
        <v>0</v>
      </c>
      <c r="E1870" s="7">
        <v>1</v>
      </c>
      <c r="F1870" s="9" t="s">
        <v>2334</v>
      </c>
      <c r="G1870" s="3" t="e">
        <f t="shared" si="500"/>
        <v>#NAME?</v>
      </c>
      <c r="H1870" s="4" t="str">
        <f t="shared" si="501"/>
        <v>ɹdɪ</v>
      </c>
      <c r="I1870" s="4" t="str">
        <f t="shared" si="502"/>
        <v>rdy</v>
      </c>
      <c r="J1870" s="10">
        <f t="shared" si="503"/>
        <v>3</v>
      </c>
      <c r="K1870" s="1">
        <f t="shared" si="504"/>
        <v>3</v>
      </c>
      <c r="L1870" s="10">
        <f t="shared" si="505"/>
        <v>3</v>
      </c>
      <c r="M1870" s="1" t="str">
        <f t="shared" si="506"/>
        <v>-rdy-</v>
      </c>
      <c r="N1870" s="1" t="str">
        <f t="shared" si="507"/>
        <v>[ɹdɪ]</v>
      </c>
      <c r="O1870" s="3" t="e" cm="1">
        <f t="array" ref="O1870">SUM(_xlfn._xlws.FILTER($G$2:$G$2454,_xlfn.MAP($M$2:$M$2454,_xlfn.LAMBDA(_xlpm.x,_xlpm.x=$M1870))))</f>
        <v>#NAME?</v>
      </c>
      <c r="P1870" s="4" t="e">
        <f t="shared" si="508"/>
        <v>#NAME?</v>
      </c>
      <c r="Q1870" s="6" t="e" cm="1">
        <f t="array" ref="Q1870">SUM(_xlfn._xlws.FILTER($G$2:$G$2454,_xlfn.MAP($N$2:$N$2454,_xlfn.LAMBDA(_xlpm.x,_xlpm.x=$N1870))))</f>
        <v>#NAME?</v>
      </c>
      <c r="R1870" s="4" t="e">
        <f t="shared" si="509"/>
        <v>#NAME?</v>
      </c>
      <c r="S1870" s="4" t="e">
        <f t="shared" si="510"/>
        <v>#NAME?</v>
      </c>
      <c r="T1870" s="4" t="e">
        <f t="shared" si="511"/>
        <v>#NAME?</v>
      </c>
      <c r="U1870" s="4" t="e">
        <f t="shared" si="512"/>
        <v>#NAME?</v>
      </c>
      <c r="V1870" s="2"/>
      <c r="X1870" s="2"/>
      <c r="AC1870" s="2"/>
      <c r="AD1870" s="2"/>
    </row>
    <row r="1871" spans="1:30">
      <c r="A1871" s="1" t="str">
        <f t="shared" si="499"/>
        <v>-rmy- : [ɹmɪ]</v>
      </c>
      <c r="B1871" s="1">
        <f t="shared" si="513"/>
        <v>1</v>
      </c>
      <c r="C1871" s="1">
        <f t="shared" si="513"/>
        <v>0</v>
      </c>
      <c r="D1871" s="1">
        <f t="shared" si="513"/>
        <v>0</v>
      </c>
      <c r="E1871" s="7">
        <v>1</v>
      </c>
      <c r="F1871" s="9" t="s">
        <v>1278</v>
      </c>
      <c r="G1871" s="3" t="e">
        <f t="shared" si="500"/>
        <v>#NAME?</v>
      </c>
      <c r="H1871" s="1" t="str">
        <f t="shared" si="501"/>
        <v>ɹmɪ</v>
      </c>
      <c r="I1871" s="1" t="str">
        <f t="shared" si="502"/>
        <v>rmy</v>
      </c>
      <c r="J1871" s="10">
        <f t="shared" si="503"/>
        <v>3</v>
      </c>
      <c r="K1871" s="1">
        <f t="shared" si="504"/>
        <v>3</v>
      </c>
      <c r="L1871" s="10">
        <f t="shared" si="505"/>
        <v>3</v>
      </c>
      <c r="M1871" s="1" t="str">
        <f t="shared" si="506"/>
        <v>-rmy-</v>
      </c>
      <c r="N1871" s="1" t="str">
        <f t="shared" si="507"/>
        <v>[ɹmɪ]</v>
      </c>
      <c r="O1871" s="3" t="e" cm="1">
        <f t="array" ref="O1871">SUM(_xlfn._xlws.FILTER($G$2:$G$2454,_xlfn.MAP($M$2:$M$2454,_xlfn.LAMBDA(_xlpm.x,_xlpm.x=$M1871))))</f>
        <v>#NAME?</v>
      </c>
      <c r="P1871" s="4" t="e">
        <f t="shared" si="508"/>
        <v>#NAME?</v>
      </c>
      <c r="Q1871" s="6" t="e" cm="1">
        <f t="array" ref="Q1871">SUM(_xlfn._xlws.FILTER($G$2:$G$2454,_xlfn.MAP($N$2:$N$2454,_xlfn.LAMBDA(_xlpm.x,_xlpm.x=$N1871))))</f>
        <v>#NAME?</v>
      </c>
      <c r="R1871" s="4" t="e">
        <f t="shared" si="509"/>
        <v>#NAME?</v>
      </c>
      <c r="S1871" s="4" t="e">
        <f t="shared" si="510"/>
        <v>#NAME?</v>
      </c>
      <c r="T1871" s="4" t="e">
        <f t="shared" si="511"/>
        <v>#NAME?</v>
      </c>
      <c r="U1871" s="4" t="e">
        <f t="shared" si="512"/>
        <v>#NAME?</v>
      </c>
      <c r="V1871" s="2"/>
      <c r="X1871" s="2"/>
      <c r="AC1871" s="2"/>
      <c r="AD1871" s="2"/>
    </row>
    <row r="1872" spans="1:30">
      <c r="A1872" s="1" t="str">
        <f t="shared" si="499"/>
        <v>-roi- : [ɹɔɪ]</v>
      </c>
      <c r="B1872" s="1">
        <f t="shared" si="513"/>
        <v>1</v>
      </c>
      <c r="C1872" s="1">
        <f t="shared" si="513"/>
        <v>0</v>
      </c>
      <c r="D1872" s="1">
        <f t="shared" si="513"/>
        <v>0</v>
      </c>
      <c r="E1872" s="7">
        <v>1</v>
      </c>
      <c r="F1872" s="9" t="s">
        <v>2433</v>
      </c>
      <c r="G1872" s="3" t="e">
        <f t="shared" si="500"/>
        <v>#NAME?</v>
      </c>
      <c r="H1872" s="4" t="str">
        <f t="shared" si="501"/>
        <v>ɹɔɪ</v>
      </c>
      <c r="I1872" s="4" t="str">
        <f t="shared" si="502"/>
        <v>roi</v>
      </c>
      <c r="J1872" s="10">
        <f t="shared" si="503"/>
        <v>3</v>
      </c>
      <c r="K1872" s="1">
        <f t="shared" si="504"/>
        <v>3</v>
      </c>
      <c r="L1872" s="10">
        <f t="shared" si="505"/>
        <v>3</v>
      </c>
      <c r="M1872" s="1" t="str">
        <f t="shared" si="506"/>
        <v>-roi-</v>
      </c>
      <c r="N1872" s="1" t="str">
        <f t="shared" si="507"/>
        <v>[ɹɔɪ]</v>
      </c>
      <c r="O1872" s="3" t="e" cm="1">
        <f t="array" ref="O1872">SUM(_xlfn._xlws.FILTER($G$2:$G$2454,_xlfn.MAP($M$2:$M$2454,_xlfn.LAMBDA(_xlpm.x,_xlpm.x=$M1872))))</f>
        <v>#NAME?</v>
      </c>
      <c r="P1872" s="4" t="e">
        <f t="shared" si="508"/>
        <v>#NAME?</v>
      </c>
      <c r="Q1872" s="6" t="e" cm="1">
        <f t="array" ref="Q1872">SUM(_xlfn._xlws.FILTER($G$2:$G$2454,_xlfn.MAP($N$2:$N$2454,_xlfn.LAMBDA(_xlpm.x,_xlpm.x=$N1872))))</f>
        <v>#NAME?</v>
      </c>
      <c r="R1872" s="4" t="e">
        <f t="shared" si="509"/>
        <v>#NAME?</v>
      </c>
      <c r="S1872" s="4" t="e">
        <f t="shared" si="510"/>
        <v>#NAME?</v>
      </c>
      <c r="T1872" s="4" t="e">
        <f t="shared" si="511"/>
        <v>#NAME?</v>
      </c>
      <c r="U1872" s="4" t="e">
        <f t="shared" si="512"/>
        <v>#NAME?</v>
      </c>
      <c r="V1872" s="2"/>
      <c r="X1872" s="2"/>
      <c r="AC1872" s="2"/>
      <c r="AD1872" s="2"/>
    </row>
    <row r="1873" spans="1:30">
      <c r="A1873" s="1" t="str">
        <f t="shared" si="499"/>
        <v>-rrou- : [ɹaʊ]</v>
      </c>
      <c r="B1873" s="1">
        <f t="shared" si="513"/>
        <v>1</v>
      </c>
      <c r="C1873" s="1">
        <f t="shared" si="513"/>
        <v>0</v>
      </c>
      <c r="D1873" s="1">
        <f t="shared" si="513"/>
        <v>0</v>
      </c>
      <c r="E1873" s="7">
        <v>1</v>
      </c>
      <c r="F1873" s="9" t="s">
        <v>1238</v>
      </c>
      <c r="G1873" s="3" t="e">
        <f t="shared" si="500"/>
        <v>#NAME?</v>
      </c>
      <c r="H1873" s="4" t="str">
        <f t="shared" si="501"/>
        <v>ɹaʊ</v>
      </c>
      <c r="I1873" s="4" t="str">
        <f t="shared" si="502"/>
        <v>rrou</v>
      </c>
      <c r="J1873" s="10">
        <f t="shared" si="503"/>
        <v>3</v>
      </c>
      <c r="K1873" s="1">
        <f t="shared" si="504"/>
        <v>4</v>
      </c>
      <c r="L1873" s="10">
        <f t="shared" si="505"/>
        <v>4</v>
      </c>
      <c r="M1873" s="1" t="str">
        <f t="shared" si="506"/>
        <v>-rrou-</v>
      </c>
      <c r="N1873" s="1" t="str">
        <f t="shared" si="507"/>
        <v>[ɹaʊ]</v>
      </c>
      <c r="O1873" s="3" t="e" cm="1">
        <f t="array" ref="O1873">SUM(_xlfn._xlws.FILTER($G$2:$G$2454,_xlfn.MAP($M$2:$M$2454,_xlfn.LAMBDA(_xlpm.x,_xlpm.x=$M1873))))</f>
        <v>#NAME?</v>
      </c>
      <c r="P1873" s="4" t="e">
        <f t="shared" si="508"/>
        <v>#NAME?</v>
      </c>
      <c r="Q1873" s="6" t="e" cm="1">
        <f t="array" ref="Q1873">SUM(_xlfn._xlws.FILTER($G$2:$G$2454,_xlfn.MAP($N$2:$N$2454,_xlfn.LAMBDA(_xlpm.x,_xlpm.x=$N1873))))</f>
        <v>#NAME?</v>
      </c>
      <c r="R1873" s="4" t="e">
        <f t="shared" si="509"/>
        <v>#NAME?</v>
      </c>
      <c r="S1873" s="4" t="e">
        <f t="shared" si="510"/>
        <v>#NAME?</v>
      </c>
      <c r="T1873" s="4" t="e">
        <f t="shared" si="511"/>
        <v>#NAME?</v>
      </c>
      <c r="U1873" s="4" t="e">
        <f t="shared" si="512"/>
        <v>#NAME?</v>
      </c>
      <c r="V1873" s="2"/>
      <c r="X1873" s="2"/>
      <c r="AC1873" s="2"/>
      <c r="AD1873" s="2"/>
    </row>
    <row r="1874" spans="1:30">
      <c r="A1874" s="1" t="str">
        <f t="shared" si="499"/>
        <v>-sche- : [skɛ]</v>
      </c>
      <c r="B1874" s="1">
        <f t="shared" si="513"/>
        <v>0</v>
      </c>
      <c r="C1874" s="1">
        <f t="shared" si="513"/>
        <v>0</v>
      </c>
      <c r="D1874" s="1">
        <f t="shared" si="513"/>
        <v>0</v>
      </c>
      <c r="E1874" s="7">
        <v>1</v>
      </c>
      <c r="F1874" s="9" t="s">
        <v>2209</v>
      </c>
      <c r="G1874" s="3" t="e">
        <f t="shared" si="500"/>
        <v>#NAME?</v>
      </c>
      <c r="H1874" s="4" t="str">
        <f t="shared" si="501"/>
        <v>skɛ</v>
      </c>
      <c r="I1874" s="4" t="str">
        <f t="shared" si="502"/>
        <v>sche</v>
      </c>
      <c r="J1874" s="10">
        <f t="shared" si="503"/>
        <v>3</v>
      </c>
      <c r="K1874" s="1">
        <f t="shared" si="504"/>
        <v>4</v>
      </c>
      <c r="L1874" s="10">
        <f t="shared" si="505"/>
        <v>4</v>
      </c>
      <c r="M1874" s="1" t="str">
        <f t="shared" si="506"/>
        <v>-sche-</v>
      </c>
      <c r="N1874" s="1" t="str">
        <f t="shared" si="507"/>
        <v>[skɛ]</v>
      </c>
      <c r="O1874" s="3" t="e" cm="1">
        <f t="array" ref="O1874">SUM(_xlfn._xlws.FILTER($G$2:$G$2454,_xlfn.MAP($M$2:$M$2454,_xlfn.LAMBDA(_xlpm.x,_xlpm.x=$M1874))))</f>
        <v>#NAME?</v>
      </c>
      <c r="P1874" s="4" t="e">
        <f t="shared" si="508"/>
        <v>#NAME?</v>
      </c>
      <c r="Q1874" s="6" t="e" cm="1">
        <f t="array" ref="Q1874">SUM(_xlfn._xlws.FILTER($G$2:$G$2454,_xlfn.MAP($N$2:$N$2454,_xlfn.LAMBDA(_xlpm.x,_xlpm.x=$N1874))))</f>
        <v>#NAME?</v>
      </c>
      <c r="R1874" s="4" t="e">
        <f t="shared" si="509"/>
        <v>#NAME?</v>
      </c>
      <c r="S1874" s="4" t="e">
        <f t="shared" si="510"/>
        <v>#NAME?</v>
      </c>
      <c r="T1874" s="4" t="e">
        <f t="shared" si="511"/>
        <v>#NAME?</v>
      </c>
      <c r="U1874" s="4" t="e">
        <f t="shared" si="512"/>
        <v>#NAME?</v>
      </c>
      <c r="V1874" s="2"/>
      <c r="X1874" s="2"/>
      <c r="AC1874" s="2"/>
      <c r="AD1874" s="2"/>
    </row>
    <row r="1875" spans="1:30">
      <c r="A1875" s="1" t="str">
        <f t="shared" si="499"/>
        <v>-shoe- : [ʃu]</v>
      </c>
      <c r="B1875" s="1">
        <f t="shared" si="513"/>
        <v>0</v>
      </c>
      <c r="C1875" s="1">
        <f t="shared" si="513"/>
        <v>0</v>
      </c>
      <c r="D1875" s="1">
        <f t="shared" si="513"/>
        <v>0</v>
      </c>
      <c r="E1875" s="7">
        <v>1</v>
      </c>
      <c r="F1875" s="9" t="s">
        <v>1239</v>
      </c>
      <c r="G1875" s="3" t="e">
        <f t="shared" si="500"/>
        <v>#NAME?</v>
      </c>
      <c r="H1875" s="4" t="str">
        <f t="shared" si="501"/>
        <v>ʃu</v>
      </c>
      <c r="I1875" s="4" t="str">
        <f t="shared" si="502"/>
        <v>shoe</v>
      </c>
      <c r="J1875" s="10">
        <f t="shared" si="503"/>
        <v>2</v>
      </c>
      <c r="K1875" s="1">
        <f t="shared" si="504"/>
        <v>4</v>
      </c>
      <c r="L1875" s="10">
        <f t="shared" si="505"/>
        <v>4</v>
      </c>
      <c r="M1875" s="1" t="str">
        <f t="shared" si="506"/>
        <v>-shoe-</v>
      </c>
      <c r="N1875" s="1" t="str">
        <f t="shared" si="507"/>
        <v>[ʃu]</v>
      </c>
      <c r="O1875" s="3" t="e" cm="1">
        <f t="array" ref="O1875">SUM(_xlfn._xlws.FILTER($G$2:$G$2454,_xlfn.MAP($M$2:$M$2454,_xlfn.LAMBDA(_xlpm.x,_xlpm.x=$M1875))))</f>
        <v>#NAME?</v>
      </c>
      <c r="P1875" s="4" t="e">
        <f t="shared" si="508"/>
        <v>#NAME?</v>
      </c>
      <c r="Q1875" s="6" t="e" cm="1">
        <f t="array" ref="Q1875">SUM(_xlfn._xlws.FILTER($G$2:$G$2454,_xlfn.MAP($N$2:$N$2454,_xlfn.LAMBDA(_xlpm.x,_xlpm.x=$N1875))))</f>
        <v>#NAME?</v>
      </c>
      <c r="R1875" s="4" t="e">
        <f t="shared" si="509"/>
        <v>#NAME?</v>
      </c>
      <c r="S1875" s="4" t="e">
        <f t="shared" si="510"/>
        <v>#NAME?</v>
      </c>
      <c r="T1875" s="4" t="e">
        <f t="shared" si="511"/>
        <v>#NAME?</v>
      </c>
      <c r="U1875" s="4" t="e">
        <f t="shared" si="512"/>
        <v>#NAME?</v>
      </c>
      <c r="V1875" s="2"/>
      <c r="X1875" s="2"/>
      <c r="AC1875" s="2"/>
      <c r="AD1875" s="2"/>
    </row>
    <row r="1876" spans="1:30">
      <c r="A1876" s="1" t="str">
        <f t="shared" si="499"/>
        <v>-shoo- : [ʃu]</v>
      </c>
      <c r="B1876" s="1">
        <f t="shared" si="513"/>
        <v>0</v>
      </c>
      <c r="C1876" s="1">
        <f t="shared" si="513"/>
        <v>0</v>
      </c>
      <c r="D1876" s="1">
        <f t="shared" si="513"/>
        <v>0</v>
      </c>
      <c r="E1876" s="7">
        <v>1</v>
      </c>
      <c r="F1876" s="9" t="s">
        <v>1240</v>
      </c>
      <c r="G1876" s="3" t="e">
        <f t="shared" si="500"/>
        <v>#NAME?</v>
      </c>
      <c r="H1876" s="4" t="str">
        <f t="shared" si="501"/>
        <v>ʃu</v>
      </c>
      <c r="I1876" s="4" t="str">
        <f t="shared" si="502"/>
        <v>shoo</v>
      </c>
      <c r="J1876" s="10">
        <f t="shared" si="503"/>
        <v>2</v>
      </c>
      <c r="K1876" s="1">
        <f t="shared" si="504"/>
        <v>4</v>
      </c>
      <c r="L1876" s="10">
        <f t="shared" si="505"/>
        <v>4</v>
      </c>
      <c r="M1876" s="1" t="str">
        <f t="shared" si="506"/>
        <v>-shoo-</v>
      </c>
      <c r="N1876" s="1" t="str">
        <f t="shared" si="507"/>
        <v>[ʃu]</v>
      </c>
      <c r="O1876" s="3" t="e" cm="1">
        <f t="array" ref="O1876">SUM(_xlfn._xlws.FILTER($G$2:$G$2454,_xlfn.MAP($M$2:$M$2454,_xlfn.LAMBDA(_xlpm.x,_xlpm.x=$M1876))))</f>
        <v>#NAME?</v>
      </c>
      <c r="P1876" s="4" t="e">
        <f t="shared" si="508"/>
        <v>#NAME?</v>
      </c>
      <c r="Q1876" s="6" t="e" cm="1">
        <f t="array" ref="Q1876">SUM(_xlfn._xlws.FILTER($G$2:$G$2454,_xlfn.MAP($N$2:$N$2454,_xlfn.LAMBDA(_xlpm.x,_xlpm.x=$N1876))))</f>
        <v>#NAME?</v>
      </c>
      <c r="R1876" s="4" t="e">
        <f t="shared" si="509"/>
        <v>#NAME?</v>
      </c>
      <c r="S1876" s="4" t="e">
        <f t="shared" si="510"/>
        <v>#NAME?</v>
      </c>
      <c r="T1876" s="4" t="e">
        <f t="shared" si="511"/>
        <v>#NAME?</v>
      </c>
      <c r="U1876" s="4" t="e">
        <f t="shared" si="512"/>
        <v>#NAME?</v>
      </c>
      <c r="V1876" s="2"/>
      <c r="X1876" s="2"/>
      <c r="AC1876" s="2"/>
      <c r="AD1876" s="2"/>
    </row>
    <row r="1877" spans="1:30">
      <c r="A1877" s="1" t="str">
        <f t="shared" si="499"/>
        <v>-ske- : [skɛ]</v>
      </c>
      <c r="B1877" s="1">
        <f t="shared" si="513"/>
        <v>0</v>
      </c>
      <c r="C1877" s="1">
        <f t="shared" si="513"/>
        <v>0</v>
      </c>
      <c r="D1877" s="1">
        <f t="shared" si="513"/>
        <v>0</v>
      </c>
      <c r="E1877" s="7">
        <v>1</v>
      </c>
      <c r="F1877" s="9" t="s">
        <v>1279</v>
      </c>
      <c r="G1877" s="3" t="e">
        <f t="shared" si="500"/>
        <v>#NAME?</v>
      </c>
      <c r="H1877" s="4" t="str">
        <f t="shared" si="501"/>
        <v>skɛ</v>
      </c>
      <c r="I1877" s="4" t="str">
        <f t="shared" si="502"/>
        <v>ske</v>
      </c>
      <c r="J1877" s="10">
        <f t="shared" si="503"/>
        <v>3</v>
      </c>
      <c r="K1877" s="1">
        <f t="shared" si="504"/>
        <v>3</v>
      </c>
      <c r="L1877" s="10">
        <f t="shared" si="505"/>
        <v>3</v>
      </c>
      <c r="M1877" s="1" t="str">
        <f t="shared" si="506"/>
        <v>-ske-</v>
      </c>
      <c r="N1877" s="1" t="str">
        <f t="shared" si="507"/>
        <v>[skɛ]</v>
      </c>
      <c r="O1877" s="3" t="e" cm="1">
        <f t="array" ref="O1877">SUM(_xlfn._xlws.FILTER($G$2:$G$2454,_xlfn.MAP($M$2:$M$2454,_xlfn.LAMBDA(_xlpm.x,_xlpm.x=$M1877))))</f>
        <v>#NAME?</v>
      </c>
      <c r="P1877" s="4" t="e">
        <f t="shared" si="508"/>
        <v>#NAME?</v>
      </c>
      <c r="Q1877" s="6" t="e" cm="1">
        <f t="array" ref="Q1877">SUM(_xlfn._xlws.FILTER($G$2:$G$2454,_xlfn.MAP($N$2:$N$2454,_xlfn.LAMBDA(_xlpm.x,_xlpm.x=$N1877))))</f>
        <v>#NAME?</v>
      </c>
      <c r="R1877" s="4" t="e">
        <f t="shared" si="509"/>
        <v>#NAME?</v>
      </c>
      <c r="S1877" s="4" t="e">
        <f t="shared" si="510"/>
        <v>#NAME?</v>
      </c>
      <c r="T1877" s="4" t="e">
        <f t="shared" si="511"/>
        <v>#NAME?</v>
      </c>
      <c r="U1877" s="4" t="e">
        <f t="shared" si="512"/>
        <v>#NAME?</v>
      </c>
      <c r="V1877" s="2"/>
      <c r="X1877" s="2"/>
      <c r="AC1877" s="2"/>
      <c r="AD1877" s="2"/>
    </row>
    <row r="1878" spans="1:30">
      <c r="A1878" s="1" t="str">
        <f t="shared" si="499"/>
        <v>-sow- : [saʊ]</v>
      </c>
      <c r="B1878" s="1">
        <f t="shared" si="513"/>
        <v>0</v>
      </c>
      <c r="C1878" s="1">
        <f t="shared" si="513"/>
        <v>0</v>
      </c>
      <c r="D1878" s="1">
        <f t="shared" si="513"/>
        <v>0</v>
      </c>
      <c r="E1878" s="7">
        <v>1</v>
      </c>
      <c r="F1878" s="9" t="s">
        <v>1359</v>
      </c>
      <c r="G1878" s="3" t="e">
        <f t="shared" si="500"/>
        <v>#NAME?</v>
      </c>
      <c r="H1878" s="4" t="str">
        <f t="shared" si="501"/>
        <v>saʊ</v>
      </c>
      <c r="I1878" s="4" t="str">
        <f t="shared" si="502"/>
        <v>sow</v>
      </c>
      <c r="J1878" s="10">
        <f t="shared" si="503"/>
        <v>3</v>
      </c>
      <c r="K1878" s="1">
        <f t="shared" si="504"/>
        <v>3</v>
      </c>
      <c r="L1878" s="10">
        <f t="shared" si="505"/>
        <v>3</v>
      </c>
      <c r="M1878" s="1" t="str">
        <f t="shared" si="506"/>
        <v>-sow-</v>
      </c>
      <c r="N1878" s="1" t="str">
        <f t="shared" si="507"/>
        <v>[saʊ]</v>
      </c>
      <c r="O1878" s="3" t="e" cm="1">
        <f t="array" ref="O1878">SUM(_xlfn._xlws.FILTER($G$2:$G$2454,_xlfn.MAP($M$2:$M$2454,_xlfn.LAMBDA(_xlpm.x,_xlpm.x=$M1878))))</f>
        <v>#NAME?</v>
      </c>
      <c r="P1878" s="4" t="e">
        <f t="shared" si="508"/>
        <v>#NAME?</v>
      </c>
      <c r="Q1878" s="6" t="e" cm="1">
        <f t="array" ref="Q1878">SUM(_xlfn._xlws.FILTER($G$2:$G$2454,_xlfn.MAP($N$2:$N$2454,_xlfn.LAMBDA(_xlpm.x,_xlpm.x=$N1878))))</f>
        <v>#NAME?</v>
      </c>
      <c r="R1878" s="4" t="e">
        <f t="shared" si="509"/>
        <v>#NAME?</v>
      </c>
      <c r="S1878" s="4" t="e">
        <f t="shared" si="510"/>
        <v>#NAME?</v>
      </c>
      <c r="T1878" s="4" t="e">
        <f t="shared" si="511"/>
        <v>#NAME?</v>
      </c>
      <c r="U1878" s="4" t="e">
        <f t="shared" si="512"/>
        <v>#NAME?</v>
      </c>
      <c r="V1878" s="2"/>
      <c r="X1878" s="2"/>
      <c r="AC1878" s="2"/>
      <c r="AD1878" s="2"/>
    </row>
    <row r="1879" spans="1:30">
      <c r="A1879" s="1" t="str">
        <f t="shared" si="499"/>
        <v>-ssel- : [sl]</v>
      </c>
      <c r="B1879" s="1">
        <f t="shared" si="513"/>
        <v>0</v>
      </c>
      <c r="C1879" s="1">
        <f t="shared" si="513"/>
        <v>0</v>
      </c>
      <c r="D1879" s="1">
        <f t="shared" si="513"/>
        <v>0</v>
      </c>
      <c r="E1879" s="7">
        <v>1</v>
      </c>
      <c r="F1879" s="9" t="s">
        <v>256</v>
      </c>
      <c r="G1879" s="3" t="e">
        <f t="shared" si="500"/>
        <v>#NAME?</v>
      </c>
      <c r="H1879" s="4" t="str">
        <f t="shared" si="501"/>
        <v>sl</v>
      </c>
      <c r="I1879" s="4" t="str">
        <f t="shared" si="502"/>
        <v>ssel</v>
      </c>
      <c r="J1879" s="10">
        <f t="shared" si="503"/>
        <v>2</v>
      </c>
      <c r="K1879" s="1">
        <f t="shared" si="504"/>
        <v>4</v>
      </c>
      <c r="L1879" s="10">
        <f t="shared" si="505"/>
        <v>4</v>
      </c>
      <c r="M1879" s="1" t="str">
        <f t="shared" si="506"/>
        <v>-ssel-</v>
      </c>
      <c r="N1879" s="1" t="str">
        <f t="shared" si="507"/>
        <v>[sl]</v>
      </c>
      <c r="O1879" s="3" t="e" cm="1">
        <f t="array" ref="O1879">SUM(_xlfn._xlws.FILTER($G$2:$G$2454,_xlfn.MAP($M$2:$M$2454,_xlfn.LAMBDA(_xlpm.x,_xlpm.x=$M1879))))</f>
        <v>#NAME?</v>
      </c>
      <c r="P1879" s="4" t="e">
        <f t="shared" si="508"/>
        <v>#NAME?</v>
      </c>
      <c r="Q1879" s="6" t="e" cm="1">
        <f t="array" ref="Q1879">SUM(_xlfn._xlws.FILTER($G$2:$G$2454,_xlfn.MAP($N$2:$N$2454,_xlfn.LAMBDA(_xlpm.x,_xlpm.x=$N1879))))</f>
        <v>#NAME?</v>
      </c>
      <c r="R1879" s="4" t="e">
        <f t="shared" si="509"/>
        <v>#NAME?</v>
      </c>
      <c r="S1879" s="4" t="e">
        <f t="shared" si="510"/>
        <v>#NAME?</v>
      </c>
      <c r="T1879" s="4" t="e">
        <f t="shared" si="511"/>
        <v>#NAME?</v>
      </c>
      <c r="U1879" s="4" t="e">
        <f t="shared" si="512"/>
        <v>#NAME?</v>
      </c>
      <c r="V1879" s="2"/>
      <c r="X1879" s="2"/>
      <c r="AC1879" s="2"/>
      <c r="AD1879" s="2"/>
    </row>
    <row r="1880" spans="1:30">
      <c r="A1880" s="1" t="str">
        <f t="shared" si="499"/>
        <v>-stia- : [stʃə]</v>
      </c>
      <c r="B1880" s="1">
        <f t="shared" si="513"/>
        <v>0</v>
      </c>
      <c r="C1880" s="1">
        <f t="shared" si="513"/>
        <v>0</v>
      </c>
      <c r="D1880" s="1">
        <f t="shared" si="513"/>
        <v>0</v>
      </c>
      <c r="E1880" s="7">
        <v>1</v>
      </c>
      <c r="F1880" s="9" t="s">
        <v>1242</v>
      </c>
      <c r="G1880" s="3" t="e">
        <f t="shared" si="500"/>
        <v>#NAME?</v>
      </c>
      <c r="H1880" s="4" t="str">
        <f t="shared" si="501"/>
        <v>stʃə</v>
      </c>
      <c r="I1880" s="4" t="str">
        <f t="shared" si="502"/>
        <v>stia</v>
      </c>
      <c r="J1880" s="10">
        <f t="shared" si="503"/>
        <v>4</v>
      </c>
      <c r="K1880" s="1">
        <f t="shared" si="504"/>
        <v>4</v>
      </c>
      <c r="L1880" s="10">
        <f t="shared" si="505"/>
        <v>4</v>
      </c>
      <c r="M1880" s="1" t="str">
        <f t="shared" si="506"/>
        <v>-stia-</v>
      </c>
      <c r="N1880" s="1" t="str">
        <f t="shared" si="507"/>
        <v>[stʃə]</v>
      </c>
      <c r="O1880" s="3" t="e" cm="1">
        <f t="array" ref="O1880">SUM(_xlfn._xlws.FILTER($G$2:$G$2454,_xlfn.MAP($M$2:$M$2454,_xlfn.LAMBDA(_xlpm.x,_xlpm.x=$M1880))))</f>
        <v>#NAME?</v>
      </c>
      <c r="P1880" s="4" t="e">
        <f t="shared" si="508"/>
        <v>#NAME?</v>
      </c>
      <c r="Q1880" s="6" t="e" cm="1">
        <f t="array" ref="Q1880">SUM(_xlfn._xlws.FILTER($G$2:$G$2454,_xlfn.MAP($N$2:$N$2454,_xlfn.LAMBDA(_xlpm.x,_xlpm.x=$N1880))))</f>
        <v>#NAME?</v>
      </c>
      <c r="R1880" s="4" t="e">
        <f t="shared" si="509"/>
        <v>#NAME?</v>
      </c>
      <c r="S1880" s="4" t="e">
        <f t="shared" si="510"/>
        <v>#NAME?</v>
      </c>
      <c r="T1880" s="4" t="e">
        <f t="shared" si="511"/>
        <v>#NAME?</v>
      </c>
      <c r="U1880" s="4" t="e">
        <f t="shared" si="512"/>
        <v>#NAME?</v>
      </c>
      <c r="V1880" s="2"/>
      <c r="X1880" s="2"/>
      <c r="AC1880" s="2"/>
      <c r="AD1880" s="2"/>
    </row>
    <row r="1881" spans="1:30">
      <c r="A1881" s="1" t="str">
        <f t="shared" si="499"/>
        <v>-throo- : [θɹu]</v>
      </c>
      <c r="B1881" s="1">
        <f t="shared" si="513"/>
        <v>0</v>
      </c>
      <c r="C1881" s="1">
        <f t="shared" si="513"/>
        <v>0</v>
      </c>
      <c r="D1881" s="1">
        <f t="shared" si="513"/>
        <v>0</v>
      </c>
      <c r="E1881" s="7">
        <v>1</v>
      </c>
      <c r="F1881" s="9" t="s">
        <v>2427</v>
      </c>
      <c r="G1881" s="3" t="e">
        <f t="shared" si="500"/>
        <v>#NAME?</v>
      </c>
      <c r="H1881" s="4" t="str">
        <f t="shared" si="501"/>
        <v>θɹu</v>
      </c>
      <c r="I1881" s="4" t="str">
        <f t="shared" si="502"/>
        <v>throo</v>
      </c>
      <c r="J1881" s="10">
        <f t="shared" si="503"/>
        <v>3</v>
      </c>
      <c r="K1881" s="1">
        <f t="shared" si="504"/>
        <v>5</v>
      </c>
      <c r="L1881" s="10">
        <f t="shared" si="505"/>
        <v>5</v>
      </c>
      <c r="M1881" s="1" t="str">
        <f t="shared" si="506"/>
        <v>-throo-</v>
      </c>
      <c r="N1881" s="1" t="str">
        <f t="shared" si="507"/>
        <v>[θɹu]</v>
      </c>
      <c r="O1881" s="3" t="e" cm="1">
        <f t="array" ref="O1881">SUM(_xlfn._xlws.FILTER($G$2:$G$2454,_xlfn.MAP($M$2:$M$2454,_xlfn.LAMBDA(_xlpm.x,_xlpm.x=$M1881))))</f>
        <v>#NAME?</v>
      </c>
      <c r="P1881" s="4" t="e">
        <f t="shared" si="508"/>
        <v>#NAME?</v>
      </c>
      <c r="Q1881" s="6" t="e" cm="1">
        <f t="array" ref="Q1881">SUM(_xlfn._xlws.FILTER($G$2:$G$2454,_xlfn.MAP($N$2:$N$2454,_xlfn.LAMBDA(_xlpm.x,_xlpm.x=$N1881))))</f>
        <v>#NAME?</v>
      </c>
      <c r="R1881" s="4" t="e">
        <f t="shared" si="509"/>
        <v>#NAME?</v>
      </c>
      <c r="S1881" s="4" t="e">
        <f t="shared" si="510"/>
        <v>#NAME?</v>
      </c>
      <c r="T1881" s="4" t="e">
        <f t="shared" si="511"/>
        <v>#NAME?</v>
      </c>
      <c r="U1881" s="4" t="e">
        <f t="shared" si="512"/>
        <v>#NAME?</v>
      </c>
      <c r="V1881" s="2"/>
      <c r="X1881" s="2"/>
      <c r="AC1881" s="2"/>
      <c r="AD1881" s="2"/>
    </row>
    <row r="1882" spans="1:30">
      <c r="A1882" s="1" t="str">
        <f t="shared" si="499"/>
        <v>-tue- : [tʃu]</v>
      </c>
      <c r="B1882" s="1">
        <f t="shared" ref="B1882:D1901" si="514">_xlfn.LET(_xlpm.d,$F1882,_xlpm.k,_xlfn.CONCAT(LEFT(TRIM(B$1),1),"*"),COUNTIF(_xlpm.d,_xlpm.k))</f>
        <v>0</v>
      </c>
      <c r="C1882" s="1">
        <f t="shared" si="514"/>
        <v>0</v>
      </c>
      <c r="D1882" s="1">
        <f t="shared" si="514"/>
        <v>0</v>
      </c>
      <c r="E1882" s="7">
        <v>1</v>
      </c>
      <c r="F1882" s="9" t="s">
        <v>2274</v>
      </c>
      <c r="G1882" s="3" t="e">
        <f t="shared" si="500"/>
        <v>#NAME?</v>
      </c>
      <c r="H1882" s="4" t="str">
        <f t="shared" si="501"/>
        <v>tʃu</v>
      </c>
      <c r="I1882" s="4" t="str">
        <f t="shared" si="502"/>
        <v>tue</v>
      </c>
      <c r="J1882" s="10">
        <f t="shared" si="503"/>
        <v>3</v>
      </c>
      <c r="K1882" s="1">
        <f t="shared" si="504"/>
        <v>3</v>
      </c>
      <c r="L1882" s="10">
        <f t="shared" si="505"/>
        <v>3</v>
      </c>
      <c r="M1882" s="1" t="str">
        <f t="shared" si="506"/>
        <v>-tue-</v>
      </c>
      <c r="N1882" s="1" t="str">
        <f t="shared" si="507"/>
        <v>[tʃu]</v>
      </c>
      <c r="O1882" s="3" t="e" cm="1">
        <f t="array" ref="O1882">SUM(_xlfn._xlws.FILTER($G$2:$G$2454,_xlfn.MAP($M$2:$M$2454,_xlfn.LAMBDA(_xlpm.x,_xlpm.x=$M1882))))</f>
        <v>#NAME?</v>
      </c>
      <c r="P1882" s="4" t="e">
        <f t="shared" si="508"/>
        <v>#NAME?</v>
      </c>
      <c r="Q1882" s="6" t="e" cm="1">
        <f t="array" ref="Q1882">SUM(_xlfn._xlws.FILTER($G$2:$G$2454,_xlfn.MAP($N$2:$N$2454,_xlfn.LAMBDA(_xlpm.x,_xlpm.x=$N1882))))</f>
        <v>#NAME?</v>
      </c>
      <c r="R1882" s="4" t="e">
        <f t="shared" si="509"/>
        <v>#NAME?</v>
      </c>
      <c r="S1882" s="4" t="e">
        <f t="shared" si="510"/>
        <v>#NAME?</v>
      </c>
      <c r="T1882" s="4" t="e">
        <f t="shared" si="511"/>
        <v>#NAME?</v>
      </c>
      <c r="U1882" s="4" t="e">
        <f t="shared" si="512"/>
        <v>#NAME?</v>
      </c>
      <c r="V1882" s="2"/>
      <c r="X1882" s="2"/>
      <c r="AC1882" s="2"/>
      <c r="AD1882" s="2"/>
    </row>
    <row r="1883" spans="1:30">
      <c r="A1883" s="1" t="str">
        <f t="shared" si="499"/>
        <v>-voy- : [vɔɪ]</v>
      </c>
      <c r="B1883" s="1">
        <f t="shared" si="514"/>
        <v>0</v>
      </c>
      <c r="C1883" s="1">
        <f t="shared" si="514"/>
        <v>0</v>
      </c>
      <c r="D1883" s="1">
        <f t="shared" si="514"/>
        <v>0</v>
      </c>
      <c r="E1883" s="7">
        <v>1</v>
      </c>
      <c r="F1883" s="9" t="s">
        <v>1283</v>
      </c>
      <c r="G1883" s="3" t="e">
        <f t="shared" si="500"/>
        <v>#NAME?</v>
      </c>
      <c r="H1883" s="4" t="str">
        <f t="shared" si="501"/>
        <v>vɔɪ</v>
      </c>
      <c r="I1883" s="4" t="str">
        <f t="shared" si="502"/>
        <v>voy</v>
      </c>
      <c r="J1883" s="10">
        <f t="shared" si="503"/>
        <v>3</v>
      </c>
      <c r="K1883" s="1">
        <f t="shared" si="504"/>
        <v>3</v>
      </c>
      <c r="L1883" s="10">
        <f t="shared" si="505"/>
        <v>3</v>
      </c>
      <c r="M1883" s="1" t="str">
        <f t="shared" si="506"/>
        <v>-voy-</v>
      </c>
      <c r="N1883" s="1" t="str">
        <f t="shared" si="507"/>
        <v>[vɔɪ]</v>
      </c>
      <c r="O1883" s="3" t="e" cm="1">
        <f t="array" ref="O1883">SUM(_xlfn._xlws.FILTER($G$2:$G$2454,_xlfn.MAP($M$2:$M$2454,_xlfn.LAMBDA(_xlpm.x,_xlpm.x=$M1883))))</f>
        <v>#NAME?</v>
      </c>
      <c r="P1883" s="4" t="e">
        <f t="shared" si="508"/>
        <v>#NAME?</v>
      </c>
      <c r="Q1883" s="6" t="e" cm="1">
        <f t="array" ref="Q1883">SUM(_xlfn._xlws.FILTER($G$2:$G$2454,_xlfn.MAP($N$2:$N$2454,_xlfn.LAMBDA(_xlpm.x,_xlpm.x=$N1883))))</f>
        <v>#NAME?</v>
      </c>
      <c r="R1883" s="4" t="e">
        <f t="shared" si="509"/>
        <v>#NAME?</v>
      </c>
      <c r="S1883" s="4" t="e">
        <f t="shared" si="510"/>
        <v>#NAME?</v>
      </c>
      <c r="T1883" s="4" t="e">
        <f t="shared" si="511"/>
        <v>#NAME?</v>
      </c>
      <c r="U1883" s="4" t="e">
        <f t="shared" si="512"/>
        <v>#NAME?</v>
      </c>
      <c r="V1883" s="2"/>
      <c r="X1883" s="2"/>
      <c r="AC1883" s="2"/>
      <c r="AD1883" s="2"/>
    </row>
    <row r="1884" spans="1:30">
      <c r="A1884" s="1" t="str">
        <f t="shared" si="499"/>
        <v>-wri- : [ɹaɪ]</v>
      </c>
      <c r="B1884" s="1">
        <f t="shared" si="514"/>
        <v>1</v>
      </c>
      <c r="C1884" s="1">
        <f t="shared" si="514"/>
        <v>0</v>
      </c>
      <c r="D1884" s="1">
        <f t="shared" si="514"/>
        <v>0</v>
      </c>
      <c r="E1884" s="7">
        <v>3</v>
      </c>
      <c r="F1884" s="9" t="s">
        <v>1284</v>
      </c>
      <c r="G1884" s="3" t="e">
        <f t="shared" si="500"/>
        <v>#NAME?</v>
      </c>
      <c r="H1884" s="4" t="str">
        <f t="shared" si="501"/>
        <v>ɹaɪ</v>
      </c>
      <c r="I1884" s="4" t="str">
        <f t="shared" si="502"/>
        <v>wri</v>
      </c>
      <c r="J1884" s="10">
        <f t="shared" si="503"/>
        <v>3</v>
      </c>
      <c r="K1884" s="1">
        <f t="shared" si="504"/>
        <v>3</v>
      </c>
      <c r="L1884" s="10">
        <f t="shared" si="505"/>
        <v>3</v>
      </c>
      <c r="M1884" s="1" t="str">
        <f t="shared" si="506"/>
        <v>-wri-</v>
      </c>
      <c r="N1884" s="1" t="str">
        <f t="shared" si="507"/>
        <v>[ɹaɪ]</v>
      </c>
      <c r="O1884" s="3" t="e" cm="1">
        <f t="array" ref="O1884">SUM(_xlfn._xlws.FILTER($G$2:$G$2454,_xlfn.MAP($M$2:$M$2454,_xlfn.LAMBDA(_xlpm.x,_xlpm.x=$M1884))))</f>
        <v>#NAME?</v>
      </c>
      <c r="P1884" s="4" t="e">
        <f t="shared" si="508"/>
        <v>#NAME?</v>
      </c>
      <c r="Q1884" s="6" t="e" cm="1">
        <f t="array" ref="Q1884">SUM(_xlfn._xlws.FILTER($G$2:$G$2454,_xlfn.MAP($N$2:$N$2454,_xlfn.LAMBDA(_xlpm.x,_xlpm.x=$N1884))))</f>
        <v>#NAME?</v>
      </c>
      <c r="R1884" s="4" t="e">
        <f t="shared" si="509"/>
        <v>#NAME?</v>
      </c>
      <c r="S1884" s="4" t="e">
        <f t="shared" si="510"/>
        <v>#NAME?</v>
      </c>
      <c r="T1884" s="4" t="e">
        <f t="shared" si="511"/>
        <v>#NAME?</v>
      </c>
      <c r="U1884" s="4" t="e">
        <f t="shared" si="512"/>
        <v>#NAME?</v>
      </c>
      <c r="V1884" s="2"/>
      <c r="X1884" s="2"/>
      <c r="AC1884" s="2"/>
      <c r="AD1884" s="2"/>
    </row>
    <row r="1885" spans="1:30">
      <c r="A1885" s="1" t="str">
        <f t="shared" si="499"/>
        <v>-nti- : [nɪ]</v>
      </c>
      <c r="B1885" s="1">
        <f t="shared" si="514"/>
        <v>0</v>
      </c>
      <c r="C1885" s="1">
        <f t="shared" si="514"/>
        <v>0</v>
      </c>
      <c r="D1885" s="1">
        <f t="shared" si="514"/>
        <v>1</v>
      </c>
      <c r="E1885" s="7">
        <v>1</v>
      </c>
      <c r="F1885" s="9" t="s">
        <v>2173</v>
      </c>
      <c r="G1885" s="3" t="e">
        <f t="shared" si="500"/>
        <v>#NAME?</v>
      </c>
      <c r="H1885" s="4" t="str">
        <f t="shared" si="501"/>
        <v>nɪ</v>
      </c>
      <c r="I1885" s="4" t="str">
        <f t="shared" si="502"/>
        <v>nti</v>
      </c>
      <c r="J1885" s="10">
        <f t="shared" si="503"/>
        <v>2</v>
      </c>
      <c r="K1885" s="1">
        <f t="shared" si="504"/>
        <v>3</v>
      </c>
      <c r="L1885" s="10">
        <f t="shared" si="505"/>
        <v>3</v>
      </c>
      <c r="M1885" s="1" t="str">
        <f t="shared" si="506"/>
        <v>-nti-</v>
      </c>
      <c r="N1885" s="1" t="str">
        <f t="shared" si="507"/>
        <v>[nɪ]</v>
      </c>
      <c r="O1885" s="3" t="e" cm="1">
        <f t="array" ref="O1885">SUM(_xlfn._xlws.FILTER($G$2:$G$2454,_xlfn.MAP($M$2:$M$2454,_xlfn.LAMBDA(_xlpm.x,_xlpm.x=$M1885))))</f>
        <v>#NAME?</v>
      </c>
      <c r="P1885" s="4" t="e">
        <f t="shared" si="508"/>
        <v>#NAME?</v>
      </c>
      <c r="Q1885" s="6" t="e" cm="1">
        <f t="array" ref="Q1885">SUM(_xlfn._xlws.FILTER($G$2:$G$2454,_xlfn.MAP($N$2:$N$2454,_xlfn.LAMBDA(_xlpm.x,_xlpm.x=$N1885))))</f>
        <v>#NAME?</v>
      </c>
      <c r="R1885" s="4" t="e">
        <f t="shared" si="509"/>
        <v>#NAME?</v>
      </c>
      <c r="S1885" s="4" t="e">
        <f t="shared" si="510"/>
        <v>#NAME?</v>
      </c>
      <c r="T1885" s="4" t="e">
        <f t="shared" si="511"/>
        <v>#NAME?</v>
      </c>
      <c r="U1885" s="4" t="e">
        <f t="shared" si="512"/>
        <v>#NAME?</v>
      </c>
      <c r="V1885" s="2"/>
      <c r="X1885" s="2"/>
      <c r="AC1885" s="2"/>
      <c r="AD1885" s="2"/>
    </row>
    <row r="1886" spans="1:30">
      <c r="A1886" s="1" t="str">
        <f t="shared" si="499"/>
        <v>-ne- : [n]</v>
      </c>
      <c r="B1886" s="1">
        <f t="shared" si="514"/>
        <v>0</v>
      </c>
      <c r="C1886" s="1">
        <f t="shared" si="514"/>
        <v>0</v>
      </c>
      <c r="D1886" s="1">
        <f t="shared" si="514"/>
        <v>1</v>
      </c>
      <c r="E1886" s="7">
        <v>49</v>
      </c>
      <c r="F1886" s="9" t="s">
        <v>170</v>
      </c>
      <c r="G1886" s="3" t="e">
        <f t="shared" si="500"/>
        <v>#NAME?</v>
      </c>
      <c r="H1886" s="4" t="str">
        <f t="shared" si="501"/>
        <v>n</v>
      </c>
      <c r="I1886" s="4" t="str">
        <f t="shared" si="502"/>
        <v>ne</v>
      </c>
      <c r="J1886" s="10">
        <f t="shared" si="503"/>
        <v>1</v>
      </c>
      <c r="K1886" s="1">
        <f t="shared" si="504"/>
        <v>2</v>
      </c>
      <c r="L1886" s="10">
        <f t="shared" si="505"/>
        <v>2</v>
      </c>
      <c r="M1886" s="1" t="str">
        <f t="shared" si="506"/>
        <v>-ne-</v>
      </c>
      <c r="N1886" s="1" t="str">
        <f t="shared" si="507"/>
        <v>[n]</v>
      </c>
      <c r="O1886" s="3" t="e" cm="1">
        <f t="array" ref="O1886">SUM(_xlfn._xlws.FILTER($G$2:$G$2454,_xlfn.MAP($M$2:$M$2454,_xlfn.LAMBDA(_xlpm.x,_xlpm.x=$M1886))))</f>
        <v>#NAME?</v>
      </c>
      <c r="P1886" s="4" t="e">
        <f t="shared" si="508"/>
        <v>#NAME?</v>
      </c>
      <c r="Q1886" s="6" t="e" cm="1">
        <f t="array" ref="Q1886">SUM(_xlfn._xlws.FILTER($G$2:$G$2454,_xlfn.MAP($N$2:$N$2454,_xlfn.LAMBDA(_xlpm.x,_xlpm.x=$N1886))))</f>
        <v>#NAME?</v>
      </c>
      <c r="R1886" s="4" t="e">
        <f t="shared" si="509"/>
        <v>#NAME?</v>
      </c>
      <c r="S1886" s="4" t="e">
        <f t="shared" si="510"/>
        <v>#NAME?</v>
      </c>
      <c r="T1886" s="4" t="e">
        <f t="shared" si="511"/>
        <v>#NAME?</v>
      </c>
      <c r="U1886" s="4" t="e">
        <f t="shared" si="512"/>
        <v>#NAME?</v>
      </c>
      <c r="V1886" s="2"/>
      <c r="X1886" s="2"/>
      <c r="AC1886" s="2"/>
      <c r="AD1886" s="2"/>
    </row>
    <row r="1887" spans="1:30">
      <c r="A1887" s="1" t="str">
        <f t="shared" si="499"/>
        <v>-cau- : [kɔ]</v>
      </c>
      <c r="B1887" s="1">
        <f t="shared" si="514"/>
        <v>0</v>
      </c>
      <c r="C1887" s="1">
        <f t="shared" si="514"/>
        <v>0</v>
      </c>
      <c r="D1887" s="1">
        <f t="shared" si="514"/>
        <v>0</v>
      </c>
      <c r="E1887" s="7">
        <v>4</v>
      </c>
      <c r="F1887" s="9" t="s">
        <v>1268</v>
      </c>
      <c r="G1887" s="3" t="e">
        <f t="shared" si="500"/>
        <v>#NAME?</v>
      </c>
      <c r="H1887" s="4" t="str">
        <f t="shared" si="501"/>
        <v>kɔ</v>
      </c>
      <c r="I1887" s="4" t="str">
        <f t="shared" si="502"/>
        <v>cau</v>
      </c>
      <c r="J1887" s="10">
        <f t="shared" si="503"/>
        <v>2</v>
      </c>
      <c r="K1887" s="1">
        <f t="shared" si="504"/>
        <v>3</v>
      </c>
      <c r="L1887" s="10">
        <f t="shared" si="505"/>
        <v>3</v>
      </c>
      <c r="M1887" s="1" t="str">
        <f t="shared" si="506"/>
        <v>-cau-</v>
      </c>
      <c r="N1887" s="1" t="str">
        <f t="shared" si="507"/>
        <v>[kɔ]</v>
      </c>
      <c r="O1887" s="3" t="e" cm="1">
        <f t="array" ref="O1887">SUM(_xlfn._xlws.FILTER($G$2:$G$2454,_xlfn.MAP($M$2:$M$2454,_xlfn.LAMBDA(_xlpm.x,_xlpm.x=$M1887))))</f>
        <v>#NAME?</v>
      </c>
      <c r="P1887" s="4" t="e">
        <f t="shared" si="508"/>
        <v>#NAME?</v>
      </c>
      <c r="Q1887" s="6" t="e" cm="1">
        <f t="array" ref="Q1887">SUM(_xlfn._xlws.FILTER($G$2:$G$2454,_xlfn.MAP($N$2:$N$2454,_xlfn.LAMBDA(_xlpm.x,_xlpm.x=$N1887))))</f>
        <v>#NAME?</v>
      </c>
      <c r="R1887" s="4" t="e">
        <f t="shared" si="509"/>
        <v>#NAME?</v>
      </c>
      <c r="S1887" s="4" t="e">
        <f t="shared" si="510"/>
        <v>#NAME?</v>
      </c>
      <c r="T1887" s="4" t="e">
        <f t="shared" si="511"/>
        <v>#NAME?</v>
      </c>
      <c r="U1887" s="4" t="e">
        <f t="shared" si="512"/>
        <v>#NAME?</v>
      </c>
      <c r="V1887" s="2"/>
      <c r="X1887" s="2"/>
      <c r="AC1887" s="2"/>
      <c r="AD1887" s="2"/>
    </row>
    <row r="1888" spans="1:30">
      <c r="A1888" s="1" t="str">
        <f t="shared" si="499"/>
        <v>-cco- : [kɔ]</v>
      </c>
      <c r="B1888" s="1">
        <f t="shared" si="514"/>
        <v>0</v>
      </c>
      <c r="C1888" s="1">
        <f t="shared" si="514"/>
        <v>0</v>
      </c>
      <c r="D1888" s="1">
        <f t="shared" si="514"/>
        <v>0</v>
      </c>
      <c r="E1888" s="7">
        <v>4</v>
      </c>
      <c r="F1888" s="9" t="s">
        <v>1110</v>
      </c>
      <c r="G1888" s="3" t="e">
        <f t="shared" si="500"/>
        <v>#NAME?</v>
      </c>
      <c r="H1888" s="1" t="str">
        <f t="shared" si="501"/>
        <v>kɔ</v>
      </c>
      <c r="I1888" s="1" t="str">
        <f t="shared" si="502"/>
        <v>cco</v>
      </c>
      <c r="J1888" s="10">
        <f t="shared" si="503"/>
        <v>2</v>
      </c>
      <c r="K1888" s="1">
        <f t="shared" si="504"/>
        <v>3</v>
      </c>
      <c r="L1888" s="10">
        <f t="shared" si="505"/>
        <v>3</v>
      </c>
      <c r="M1888" s="1" t="str">
        <f t="shared" si="506"/>
        <v>-cco-</v>
      </c>
      <c r="N1888" s="1" t="str">
        <f t="shared" si="507"/>
        <v>[kɔ]</v>
      </c>
      <c r="O1888" s="3" t="e" cm="1">
        <f t="array" ref="O1888">SUM(_xlfn._xlws.FILTER($G$2:$G$2454,_xlfn.MAP($M$2:$M$2454,_xlfn.LAMBDA(_xlpm.x,_xlpm.x=$M1888))))</f>
        <v>#NAME?</v>
      </c>
      <c r="P1888" s="4" t="e">
        <f t="shared" si="508"/>
        <v>#NAME?</v>
      </c>
      <c r="Q1888" s="6" t="e" cm="1">
        <f t="array" ref="Q1888">SUM(_xlfn._xlws.FILTER($G$2:$G$2454,_xlfn.MAP($N$2:$N$2454,_xlfn.LAMBDA(_xlpm.x,_xlpm.x=$N1888))))</f>
        <v>#NAME?</v>
      </c>
      <c r="R1888" s="4" t="e">
        <f t="shared" si="509"/>
        <v>#NAME?</v>
      </c>
      <c r="S1888" s="4" t="e">
        <f t="shared" si="510"/>
        <v>#NAME?</v>
      </c>
      <c r="T1888" s="4" t="e">
        <f t="shared" si="511"/>
        <v>#NAME?</v>
      </c>
      <c r="U1888" s="4" t="e">
        <f t="shared" si="512"/>
        <v>#NAME?</v>
      </c>
      <c r="V1888" s="2"/>
      <c r="X1888" s="2"/>
      <c r="AC1888" s="2"/>
      <c r="AD1888" s="2"/>
    </row>
    <row r="1889" spans="1:30">
      <c r="A1889" s="1" t="str">
        <f t="shared" si="499"/>
        <v>-gue- : [ɡ]</v>
      </c>
      <c r="B1889" s="1">
        <f t="shared" si="514"/>
        <v>0</v>
      </c>
      <c r="C1889" s="1">
        <f t="shared" si="514"/>
        <v>0</v>
      </c>
      <c r="D1889" s="1">
        <f t="shared" si="514"/>
        <v>0</v>
      </c>
      <c r="E1889" s="7">
        <v>3</v>
      </c>
      <c r="F1889" s="9" t="s">
        <v>2317</v>
      </c>
      <c r="G1889" s="3" t="e">
        <f t="shared" si="500"/>
        <v>#NAME?</v>
      </c>
      <c r="H1889" s="4" t="str">
        <f t="shared" si="501"/>
        <v>ɡ</v>
      </c>
      <c r="I1889" s="4" t="str">
        <f t="shared" si="502"/>
        <v>gue</v>
      </c>
      <c r="J1889" s="10">
        <f t="shared" si="503"/>
        <v>1</v>
      </c>
      <c r="K1889" s="1">
        <f t="shared" si="504"/>
        <v>3</v>
      </c>
      <c r="L1889" s="10">
        <f t="shared" si="505"/>
        <v>3</v>
      </c>
      <c r="M1889" s="1" t="str">
        <f t="shared" si="506"/>
        <v>-gue-</v>
      </c>
      <c r="N1889" s="1" t="str">
        <f t="shared" si="507"/>
        <v>[ɡ]</v>
      </c>
      <c r="O1889" s="3" t="e" cm="1">
        <f t="array" ref="O1889">SUM(_xlfn._xlws.FILTER($G$2:$G$2454,_xlfn.MAP($M$2:$M$2454,_xlfn.LAMBDA(_xlpm.x,_xlpm.x=$M1889))))</f>
        <v>#NAME?</v>
      </c>
      <c r="P1889" s="4" t="e">
        <f t="shared" si="508"/>
        <v>#NAME?</v>
      </c>
      <c r="Q1889" s="6" t="e" cm="1">
        <f t="array" ref="Q1889">SUM(_xlfn._xlws.FILTER($G$2:$G$2454,_xlfn.MAP($N$2:$N$2454,_xlfn.LAMBDA(_xlpm.x,_xlpm.x=$N1889))))</f>
        <v>#NAME?</v>
      </c>
      <c r="R1889" s="4" t="e">
        <f t="shared" si="509"/>
        <v>#NAME?</v>
      </c>
      <c r="S1889" s="4" t="e">
        <f t="shared" si="510"/>
        <v>#NAME?</v>
      </c>
      <c r="T1889" s="4" t="e">
        <f t="shared" si="511"/>
        <v>#NAME?</v>
      </c>
      <c r="U1889" s="4" t="e">
        <f t="shared" si="512"/>
        <v>#NAME?</v>
      </c>
      <c r="V1889" s="2"/>
      <c r="X1889" s="2"/>
      <c r="AC1889" s="2"/>
      <c r="AD1889" s="2"/>
    </row>
    <row r="1890" spans="1:30">
      <c r="A1890" s="1" t="str">
        <f t="shared" si="499"/>
        <v>-ja- : [dʒə]</v>
      </c>
      <c r="B1890" s="1">
        <f t="shared" si="514"/>
        <v>0</v>
      </c>
      <c r="C1890" s="1">
        <f t="shared" si="514"/>
        <v>0</v>
      </c>
      <c r="D1890" s="1">
        <f t="shared" si="514"/>
        <v>0</v>
      </c>
      <c r="E1890" s="7">
        <v>1</v>
      </c>
      <c r="F1890" s="9" t="s">
        <v>1971</v>
      </c>
      <c r="G1890" s="3" t="e">
        <f t="shared" si="500"/>
        <v>#NAME?</v>
      </c>
      <c r="H1890" s="4" t="str">
        <f t="shared" si="501"/>
        <v>dʒə</v>
      </c>
      <c r="I1890" s="4" t="str">
        <f t="shared" si="502"/>
        <v>ja</v>
      </c>
      <c r="J1890" s="10">
        <f t="shared" si="503"/>
        <v>3</v>
      </c>
      <c r="K1890" s="1">
        <f t="shared" si="504"/>
        <v>2</v>
      </c>
      <c r="L1890" s="10">
        <f t="shared" si="505"/>
        <v>3</v>
      </c>
      <c r="M1890" s="1" t="str">
        <f t="shared" si="506"/>
        <v>-ja-</v>
      </c>
      <c r="N1890" s="1" t="str">
        <f t="shared" si="507"/>
        <v>[dʒə]</v>
      </c>
      <c r="O1890" s="3" t="e" cm="1">
        <f t="array" ref="O1890">SUM(_xlfn._xlws.FILTER($G$2:$G$2454,_xlfn.MAP($M$2:$M$2454,_xlfn.LAMBDA(_xlpm.x,_xlpm.x=$M1890))))</f>
        <v>#NAME?</v>
      </c>
      <c r="P1890" s="4" t="e">
        <f t="shared" si="508"/>
        <v>#NAME?</v>
      </c>
      <c r="Q1890" s="6" t="e" cm="1">
        <f t="array" ref="Q1890">SUM(_xlfn._xlws.FILTER($G$2:$G$2454,_xlfn.MAP($N$2:$N$2454,_xlfn.LAMBDA(_xlpm.x,_xlpm.x=$N1890))))</f>
        <v>#NAME?</v>
      </c>
      <c r="R1890" s="4" t="e">
        <f t="shared" si="509"/>
        <v>#NAME?</v>
      </c>
      <c r="S1890" s="4" t="e">
        <f t="shared" si="510"/>
        <v>#NAME?</v>
      </c>
      <c r="T1890" s="4" t="e">
        <f t="shared" si="511"/>
        <v>#NAME?</v>
      </c>
      <c r="U1890" s="4" t="e">
        <f t="shared" si="512"/>
        <v>#NAME?</v>
      </c>
      <c r="V1890" s="2"/>
      <c r="X1890" s="2"/>
      <c r="AC1890" s="2"/>
      <c r="AD1890" s="2"/>
    </row>
    <row r="1891" spans="1:30">
      <c r="A1891" s="1" t="str">
        <f t="shared" si="499"/>
        <v>-wei- : [weɪ]</v>
      </c>
      <c r="B1891" s="1">
        <f t="shared" si="514"/>
        <v>0</v>
      </c>
      <c r="C1891" s="1">
        <f t="shared" si="514"/>
        <v>0</v>
      </c>
      <c r="D1891" s="1">
        <f t="shared" si="514"/>
        <v>0</v>
      </c>
      <c r="E1891" s="7">
        <v>3</v>
      </c>
      <c r="F1891" s="9" t="s">
        <v>1899</v>
      </c>
      <c r="G1891" s="3" t="e">
        <f t="shared" si="500"/>
        <v>#NAME?</v>
      </c>
      <c r="H1891" s="4" t="str">
        <f t="shared" si="501"/>
        <v>weɪ</v>
      </c>
      <c r="I1891" s="4" t="str">
        <f t="shared" si="502"/>
        <v>wei</v>
      </c>
      <c r="J1891" s="10">
        <f t="shared" si="503"/>
        <v>3</v>
      </c>
      <c r="K1891" s="1">
        <f t="shared" si="504"/>
        <v>3</v>
      </c>
      <c r="L1891" s="10">
        <f t="shared" si="505"/>
        <v>3</v>
      </c>
      <c r="M1891" s="1" t="str">
        <f t="shared" si="506"/>
        <v>-wei-</v>
      </c>
      <c r="N1891" s="1" t="str">
        <f t="shared" si="507"/>
        <v>[weɪ]</v>
      </c>
      <c r="O1891" s="3" t="e" cm="1">
        <f t="array" ref="O1891">SUM(_xlfn._xlws.FILTER($G$2:$G$2454,_xlfn.MAP($M$2:$M$2454,_xlfn.LAMBDA(_xlpm.x,_xlpm.x=$M1891))))</f>
        <v>#NAME?</v>
      </c>
      <c r="P1891" s="4" t="e">
        <f t="shared" si="508"/>
        <v>#NAME?</v>
      </c>
      <c r="Q1891" s="6" t="e" cm="1">
        <f t="array" ref="Q1891">SUM(_xlfn._xlws.FILTER($G$2:$G$2454,_xlfn.MAP($N$2:$N$2454,_xlfn.LAMBDA(_xlpm.x,_xlpm.x=$N1891))))</f>
        <v>#NAME?</v>
      </c>
      <c r="R1891" s="4" t="e">
        <f t="shared" si="509"/>
        <v>#NAME?</v>
      </c>
      <c r="S1891" s="4" t="e">
        <f t="shared" si="510"/>
        <v>#NAME?</v>
      </c>
      <c r="T1891" s="4" t="e">
        <f t="shared" si="511"/>
        <v>#NAME?</v>
      </c>
      <c r="U1891" s="4" t="e">
        <f t="shared" si="512"/>
        <v>#NAME?</v>
      </c>
      <c r="V1891" s="2"/>
      <c r="X1891" s="2"/>
      <c r="AC1891" s="2"/>
      <c r="AD1891" s="2"/>
    </row>
    <row r="1892" spans="1:30">
      <c r="A1892" s="1" t="str">
        <f t="shared" si="499"/>
        <v>-ke- : [kə]</v>
      </c>
      <c r="B1892" s="1">
        <f t="shared" si="514"/>
        <v>0</v>
      </c>
      <c r="C1892" s="1">
        <f t="shared" si="514"/>
        <v>0</v>
      </c>
      <c r="D1892" s="1">
        <f t="shared" si="514"/>
        <v>0</v>
      </c>
      <c r="E1892" s="7">
        <v>3</v>
      </c>
      <c r="F1892" s="9" t="s">
        <v>2038</v>
      </c>
      <c r="G1892" s="3" t="e">
        <f t="shared" si="500"/>
        <v>#NAME?</v>
      </c>
      <c r="H1892" s="4" t="str">
        <f t="shared" si="501"/>
        <v>kə</v>
      </c>
      <c r="I1892" s="4" t="str">
        <f t="shared" si="502"/>
        <v>ke</v>
      </c>
      <c r="J1892" s="10">
        <f t="shared" si="503"/>
        <v>2</v>
      </c>
      <c r="K1892" s="1">
        <f t="shared" si="504"/>
        <v>2</v>
      </c>
      <c r="L1892" s="10">
        <f t="shared" si="505"/>
        <v>2</v>
      </c>
      <c r="M1892" s="1" t="str">
        <f t="shared" si="506"/>
        <v>-ke-</v>
      </c>
      <c r="N1892" s="1" t="str">
        <f t="shared" si="507"/>
        <v>[kə]</v>
      </c>
      <c r="O1892" s="3" t="e" cm="1">
        <f t="array" ref="O1892">SUM(_xlfn._xlws.FILTER($G$2:$G$2454,_xlfn.MAP($M$2:$M$2454,_xlfn.LAMBDA(_xlpm.x,_xlpm.x=$M1892))))</f>
        <v>#NAME?</v>
      </c>
      <c r="P1892" s="4" t="e">
        <f t="shared" si="508"/>
        <v>#NAME?</v>
      </c>
      <c r="Q1892" s="6" t="e" cm="1">
        <f t="array" ref="Q1892">SUM(_xlfn._xlws.FILTER($G$2:$G$2454,_xlfn.MAP($N$2:$N$2454,_xlfn.LAMBDA(_xlpm.x,_xlpm.x=$N1892))))</f>
        <v>#NAME?</v>
      </c>
      <c r="R1892" s="4" t="e">
        <f t="shared" si="509"/>
        <v>#NAME?</v>
      </c>
      <c r="S1892" s="4" t="e">
        <f t="shared" si="510"/>
        <v>#NAME?</v>
      </c>
      <c r="T1892" s="4" t="e">
        <f t="shared" si="511"/>
        <v>#NAME?</v>
      </c>
      <c r="U1892" s="4" t="e">
        <f t="shared" si="512"/>
        <v>#NAME?</v>
      </c>
      <c r="V1892" s="2"/>
      <c r="X1892" s="2"/>
      <c r="AC1892" s="2"/>
      <c r="AD1892" s="2"/>
    </row>
    <row r="1893" spans="1:30">
      <c r="A1893" s="1" t="str">
        <f t="shared" si="499"/>
        <v>-ei- : [i]</v>
      </c>
      <c r="B1893" s="1">
        <f t="shared" si="514"/>
        <v>0</v>
      </c>
      <c r="C1893" s="1">
        <f t="shared" si="514"/>
        <v>0</v>
      </c>
      <c r="D1893" s="1">
        <f t="shared" si="514"/>
        <v>0</v>
      </c>
      <c r="E1893" s="7">
        <v>1</v>
      </c>
      <c r="F1893" s="9" t="s">
        <v>73</v>
      </c>
      <c r="G1893" s="3" t="e">
        <f t="shared" si="500"/>
        <v>#NAME?</v>
      </c>
      <c r="H1893" s="4" t="str">
        <f t="shared" si="501"/>
        <v>i</v>
      </c>
      <c r="I1893" s="4" t="str">
        <f t="shared" si="502"/>
        <v>ei</v>
      </c>
      <c r="J1893" s="10">
        <f t="shared" si="503"/>
        <v>1</v>
      </c>
      <c r="K1893" s="1">
        <f t="shared" si="504"/>
        <v>2</v>
      </c>
      <c r="L1893" s="10">
        <f t="shared" si="505"/>
        <v>2</v>
      </c>
      <c r="M1893" s="1" t="str">
        <f t="shared" si="506"/>
        <v>-ei-</v>
      </c>
      <c r="N1893" s="1" t="str">
        <f t="shared" si="507"/>
        <v>[i]</v>
      </c>
      <c r="O1893" s="3" t="e" cm="1">
        <f t="array" ref="O1893">SUM(_xlfn._xlws.FILTER($G$2:$G$2454,_xlfn.MAP($M$2:$M$2454,_xlfn.LAMBDA(_xlpm.x,_xlpm.x=$M1893))))</f>
        <v>#NAME?</v>
      </c>
      <c r="P1893" s="4" t="e">
        <f t="shared" si="508"/>
        <v>#NAME?</v>
      </c>
      <c r="Q1893" s="6" t="e" cm="1">
        <f t="array" ref="Q1893">SUM(_xlfn._xlws.FILTER($G$2:$G$2454,_xlfn.MAP($N$2:$N$2454,_xlfn.LAMBDA(_xlpm.x,_xlpm.x=$N1893))))</f>
        <v>#NAME?</v>
      </c>
      <c r="R1893" s="4" t="e">
        <f t="shared" si="509"/>
        <v>#NAME?</v>
      </c>
      <c r="S1893" s="4" t="e">
        <f t="shared" si="510"/>
        <v>#NAME?</v>
      </c>
      <c r="T1893" s="4" t="e">
        <f t="shared" si="511"/>
        <v>#NAME?</v>
      </c>
      <c r="U1893" s="4" t="e">
        <f t="shared" si="512"/>
        <v>#NAME?</v>
      </c>
      <c r="V1893" s="2"/>
      <c r="X1893" s="2"/>
      <c r="AC1893" s="2"/>
      <c r="AD1893" s="2"/>
    </row>
    <row r="1894" spans="1:30">
      <c r="A1894" s="1" t="str">
        <f t="shared" si="499"/>
        <v>-gge- : [dʒɛ]</v>
      </c>
      <c r="B1894" s="1">
        <f t="shared" si="514"/>
        <v>0</v>
      </c>
      <c r="C1894" s="1">
        <f t="shared" si="514"/>
        <v>0</v>
      </c>
      <c r="D1894" s="1">
        <f t="shared" si="514"/>
        <v>0</v>
      </c>
      <c r="E1894" s="7">
        <v>2</v>
      </c>
      <c r="F1894" s="9" t="s">
        <v>1374</v>
      </c>
      <c r="G1894" s="3" t="e">
        <f t="shared" si="500"/>
        <v>#NAME?</v>
      </c>
      <c r="H1894" s="4" t="str">
        <f t="shared" si="501"/>
        <v>dʒɛ</v>
      </c>
      <c r="I1894" s="4" t="str">
        <f t="shared" si="502"/>
        <v>gge</v>
      </c>
      <c r="J1894" s="10">
        <f t="shared" si="503"/>
        <v>3</v>
      </c>
      <c r="K1894" s="1">
        <f t="shared" si="504"/>
        <v>3</v>
      </c>
      <c r="L1894" s="10">
        <f t="shared" si="505"/>
        <v>3</v>
      </c>
      <c r="M1894" s="1" t="str">
        <f t="shared" si="506"/>
        <v>-gge-</v>
      </c>
      <c r="N1894" s="1" t="str">
        <f t="shared" si="507"/>
        <v>[dʒɛ]</v>
      </c>
      <c r="O1894" s="3" t="e" cm="1">
        <f t="array" ref="O1894">SUM(_xlfn._xlws.FILTER($G$2:$G$2454,_xlfn.MAP($M$2:$M$2454,_xlfn.LAMBDA(_xlpm.x,_xlpm.x=$M1894))))</f>
        <v>#NAME?</v>
      </c>
      <c r="P1894" s="4" t="e">
        <f t="shared" si="508"/>
        <v>#NAME?</v>
      </c>
      <c r="Q1894" s="6" t="e" cm="1">
        <f t="array" ref="Q1894">SUM(_xlfn._xlws.FILTER($G$2:$G$2454,_xlfn.MAP($N$2:$N$2454,_xlfn.LAMBDA(_xlpm.x,_xlpm.x=$N1894))))</f>
        <v>#NAME?</v>
      </c>
      <c r="R1894" s="4" t="e">
        <f t="shared" si="509"/>
        <v>#NAME?</v>
      </c>
      <c r="S1894" s="4" t="e">
        <f t="shared" si="510"/>
        <v>#NAME?</v>
      </c>
      <c r="T1894" s="4" t="e">
        <f t="shared" si="511"/>
        <v>#NAME?</v>
      </c>
      <c r="U1894" s="4" t="e">
        <f t="shared" si="512"/>
        <v>#NAME?</v>
      </c>
      <c r="V1894" s="2"/>
      <c r="X1894" s="2"/>
      <c r="AC1894" s="2"/>
      <c r="AD1894" s="2"/>
    </row>
    <row r="1895" spans="1:30">
      <c r="A1895" s="1" t="str">
        <f t="shared" si="499"/>
        <v>-ny- : [nɪ]</v>
      </c>
      <c r="B1895" s="1">
        <f t="shared" si="514"/>
        <v>0</v>
      </c>
      <c r="C1895" s="1">
        <f t="shared" si="514"/>
        <v>0</v>
      </c>
      <c r="D1895" s="1">
        <f t="shared" si="514"/>
        <v>1</v>
      </c>
      <c r="E1895" s="7">
        <v>13</v>
      </c>
      <c r="F1895" s="9" t="s">
        <v>796</v>
      </c>
      <c r="G1895" s="3" t="e">
        <f t="shared" si="500"/>
        <v>#NAME?</v>
      </c>
      <c r="H1895" s="1" t="str">
        <f t="shared" si="501"/>
        <v>nɪ</v>
      </c>
      <c r="I1895" s="1" t="str">
        <f t="shared" si="502"/>
        <v>ny</v>
      </c>
      <c r="J1895" s="10">
        <f t="shared" si="503"/>
        <v>2</v>
      </c>
      <c r="K1895" s="1">
        <f t="shared" si="504"/>
        <v>2</v>
      </c>
      <c r="L1895" s="10">
        <f t="shared" si="505"/>
        <v>2</v>
      </c>
      <c r="M1895" s="1" t="str">
        <f t="shared" si="506"/>
        <v>-ny-</v>
      </c>
      <c r="N1895" s="1" t="str">
        <f t="shared" si="507"/>
        <v>[nɪ]</v>
      </c>
      <c r="O1895" s="3" t="e" cm="1">
        <f t="array" ref="O1895">SUM(_xlfn._xlws.FILTER($G$2:$G$2454,_xlfn.MAP($M$2:$M$2454,_xlfn.LAMBDA(_xlpm.x,_xlpm.x=$M1895))))</f>
        <v>#NAME?</v>
      </c>
      <c r="P1895" s="4" t="e">
        <f t="shared" si="508"/>
        <v>#NAME?</v>
      </c>
      <c r="Q1895" s="6" t="e" cm="1">
        <f t="array" ref="Q1895">SUM(_xlfn._xlws.FILTER($G$2:$G$2454,_xlfn.MAP($N$2:$N$2454,_xlfn.LAMBDA(_xlpm.x,_xlpm.x=$N1895))))</f>
        <v>#NAME?</v>
      </c>
      <c r="R1895" s="4" t="e">
        <f t="shared" si="509"/>
        <v>#NAME?</v>
      </c>
      <c r="S1895" s="4" t="e">
        <f t="shared" si="510"/>
        <v>#NAME?</v>
      </c>
      <c r="T1895" s="4" t="e">
        <f t="shared" si="511"/>
        <v>#NAME?</v>
      </c>
      <c r="U1895" s="4" t="e">
        <f t="shared" si="512"/>
        <v>#NAME?</v>
      </c>
      <c r="V1895" s="2"/>
      <c r="X1895" s="2"/>
      <c r="AC1895" s="2"/>
      <c r="AD1895" s="2"/>
    </row>
    <row r="1896" spans="1:30">
      <c r="A1896" s="1" t="str">
        <f t="shared" si="499"/>
        <v>-hei- : [haɪ]</v>
      </c>
      <c r="B1896" s="1">
        <f t="shared" si="514"/>
        <v>0</v>
      </c>
      <c r="C1896" s="1">
        <f t="shared" si="514"/>
        <v>0</v>
      </c>
      <c r="D1896" s="1">
        <f t="shared" si="514"/>
        <v>0</v>
      </c>
      <c r="E1896" s="7">
        <v>4</v>
      </c>
      <c r="F1896" s="9" t="s">
        <v>1300</v>
      </c>
      <c r="G1896" s="3" t="e">
        <f t="shared" si="500"/>
        <v>#NAME?</v>
      </c>
      <c r="H1896" s="4" t="str">
        <f t="shared" si="501"/>
        <v>haɪ</v>
      </c>
      <c r="I1896" s="4" t="str">
        <f t="shared" si="502"/>
        <v>hei</v>
      </c>
      <c r="J1896" s="10">
        <f t="shared" si="503"/>
        <v>3</v>
      </c>
      <c r="K1896" s="1">
        <f t="shared" si="504"/>
        <v>3</v>
      </c>
      <c r="L1896" s="10">
        <f t="shared" si="505"/>
        <v>3</v>
      </c>
      <c r="M1896" s="1" t="str">
        <f t="shared" si="506"/>
        <v>-hei-</v>
      </c>
      <c r="N1896" s="1" t="str">
        <f t="shared" si="507"/>
        <v>[haɪ]</v>
      </c>
      <c r="O1896" s="3" t="e" cm="1">
        <f t="array" ref="O1896">SUM(_xlfn._xlws.FILTER($G$2:$G$2454,_xlfn.MAP($M$2:$M$2454,_xlfn.LAMBDA(_xlpm.x,_xlpm.x=$M1896))))</f>
        <v>#NAME?</v>
      </c>
      <c r="P1896" s="4" t="e">
        <f t="shared" si="508"/>
        <v>#NAME?</v>
      </c>
      <c r="Q1896" s="6" t="e" cm="1">
        <f t="array" ref="Q1896">SUM(_xlfn._xlws.FILTER($G$2:$G$2454,_xlfn.MAP($N$2:$N$2454,_xlfn.LAMBDA(_xlpm.x,_xlpm.x=$N1896))))</f>
        <v>#NAME?</v>
      </c>
      <c r="R1896" s="4" t="e">
        <f t="shared" si="509"/>
        <v>#NAME?</v>
      </c>
      <c r="S1896" s="4" t="e">
        <f t="shared" si="510"/>
        <v>#NAME?</v>
      </c>
      <c r="T1896" s="4" t="e">
        <f t="shared" si="511"/>
        <v>#NAME?</v>
      </c>
      <c r="U1896" s="4" t="e">
        <f t="shared" si="512"/>
        <v>#NAME?</v>
      </c>
      <c r="V1896" s="2"/>
      <c r="X1896" s="2"/>
      <c r="AC1896" s="2"/>
      <c r="AD1896" s="2"/>
    </row>
    <row r="1897" spans="1:30">
      <c r="A1897" s="1" t="str">
        <f t="shared" si="499"/>
        <v>-tte- : [tɪ]</v>
      </c>
      <c r="B1897" s="1">
        <f t="shared" si="514"/>
        <v>0</v>
      </c>
      <c r="C1897" s="1">
        <f t="shared" si="514"/>
        <v>0</v>
      </c>
      <c r="D1897" s="1">
        <f t="shared" si="514"/>
        <v>0</v>
      </c>
      <c r="E1897" s="7">
        <v>2</v>
      </c>
      <c r="F1897" s="9" t="s">
        <v>1770</v>
      </c>
      <c r="G1897" s="3" t="e">
        <f t="shared" si="500"/>
        <v>#NAME?</v>
      </c>
      <c r="H1897" s="4" t="str">
        <f t="shared" si="501"/>
        <v>tɪ</v>
      </c>
      <c r="I1897" s="4" t="str">
        <f t="shared" si="502"/>
        <v>tte</v>
      </c>
      <c r="J1897" s="10">
        <f t="shared" si="503"/>
        <v>2</v>
      </c>
      <c r="K1897" s="1">
        <f t="shared" si="504"/>
        <v>3</v>
      </c>
      <c r="L1897" s="10">
        <f t="shared" si="505"/>
        <v>3</v>
      </c>
      <c r="M1897" s="1" t="str">
        <f t="shared" si="506"/>
        <v>-tte-</v>
      </c>
      <c r="N1897" s="1" t="str">
        <f t="shared" si="507"/>
        <v>[tɪ]</v>
      </c>
      <c r="O1897" s="3" t="e" cm="1">
        <f t="array" ref="O1897">SUM(_xlfn._xlws.FILTER($G$2:$G$2454,_xlfn.MAP($M$2:$M$2454,_xlfn.LAMBDA(_xlpm.x,_xlpm.x=$M1897))))</f>
        <v>#NAME?</v>
      </c>
      <c r="P1897" s="4" t="e">
        <f t="shared" si="508"/>
        <v>#NAME?</v>
      </c>
      <c r="Q1897" s="6" t="e" cm="1">
        <f t="array" ref="Q1897">SUM(_xlfn._xlws.FILTER($G$2:$G$2454,_xlfn.MAP($N$2:$N$2454,_xlfn.LAMBDA(_xlpm.x,_xlpm.x=$N1897))))</f>
        <v>#NAME?</v>
      </c>
      <c r="R1897" s="4" t="e">
        <f t="shared" si="509"/>
        <v>#NAME?</v>
      </c>
      <c r="S1897" s="4" t="e">
        <f t="shared" si="510"/>
        <v>#NAME?</v>
      </c>
      <c r="T1897" s="4" t="e">
        <f t="shared" si="511"/>
        <v>#NAME?</v>
      </c>
      <c r="U1897" s="4" t="e">
        <f t="shared" si="512"/>
        <v>#NAME?</v>
      </c>
      <c r="V1897" s="2"/>
      <c r="X1897" s="2"/>
      <c r="AC1897" s="2"/>
      <c r="AD1897" s="2"/>
    </row>
    <row r="1898" spans="1:30">
      <c r="A1898" s="1" t="str">
        <f t="shared" si="499"/>
        <v>-sse- : [sɛ]</v>
      </c>
      <c r="B1898" s="1">
        <f t="shared" si="514"/>
        <v>0</v>
      </c>
      <c r="C1898" s="1">
        <f t="shared" si="514"/>
        <v>0</v>
      </c>
      <c r="D1898" s="1">
        <f t="shared" si="514"/>
        <v>0</v>
      </c>
      <c r="E1898" s="7">
        <v>5</v>
      </c>
      <c r="F1898" s="9" t="s">
        <v>1465</v>
      </c>
      <c r="G1898" s="3" t="e">
        <f t="shared" si="500"/>
        <v>#NAME?</v>
      </c>
      <c r="H1898" s="1" t="str">
        <f t="shared" si="501"/>
        <v>sɛ</v>
      </c>
      <c r="I1898" s="1" t="str">
        <f t="shared" si="502"/>
        <v>sse</v>
      </c>
      <c r="J1898" s="10">
        <f t="shared" si="503"/>
        <v>2</v>
      </c>
      <c r="K1898" s="1">
        <f t="shared" si="504"/>
        <v>3</v>
      </c>
      <c r="L1898" s="10">
        <f t="shared" si="505"/>
        <v>3</v>
      </c>
      <c r="M1898" s="1" t="str">
        <f t="shared" si="506"/>
        <v>-sse-</v>
      </c>
      <c r="N1898" s="1" t="str">
        <f t="shared" si="507"/>
        <v>[sɛ]</v>
      </c>
      <c r="O1898" s="3" t="e" cm="1">
        <f t="array" ref="O1898">SUM(_xlfn._xlws.FILTER($G$2:$G$2454,_xlfn.MAP($M$2:$M$2454,_xlfn.LAMBDA(_xlpm.x,_xlpm.x=$M1898))))</f>
        <v>#NAME?</v>
      </c>
      <c r="P1898" s="4" t="e">
        <f t="shared" si="508"/>
        <v>#NAME?</v>
      </c>
      <c r="Q1898" s="6" t="e" cm="1">
        <f t="array" ref="Q1898">SUM(_xlfn._xlws.FILTER($G$2:$G$2454,_xlfn.MAP($N$2:$N$2454,_xlfn.LAMBDA(_xlpm.x,_xlpm.x=$N1898))))</f>
        <v>#NAME?</v>
      </c>
      <c r="R1898" s="4" t="e">
        <f t="shared" si="509"/>
        <v>#NAME?</v>
      </c>
      <c r="S1898" s="4" t="e">
        <f t="shared" si="510"/>
        <v>#NAME?</v>
      </c>
      <c r="T1898" s="4" t="e">
        <f t="shared" si="511"/>
        <v>#NAME?</v>
      </c>
      <c r="U1898" s="4" t="e">
        <f t="shared" si="512"/>
        <v>#NAME?</v>
      </c>
      <c r="V1898" s="2"/>
      <c r="X1898" s="2"/>
      <c r="AC1898" s="2"/>
      <c r="AD1898" s="2"/>
    </row>
    <row r="1899" spans="1:30">
      <c r="A1899" s="1" t="str">
        <f t="shared" si="499"/>
        <v>-cou- : [kɑ]</v>
      </c>
      <c r="B1899" s="1">
        <f t="shared" si="514"/>
        <v>0</v>
      </c>
      <c r="C1899" s="1">
        <f t="shared" si="514"/>
        <v>0</v>
      </c>
      <c r="D1899" s="1">
        <f t="shared" si="514"/>
        <v>0</v>
      </c>
      <c r="E1899" s="7">
        <v>1</v>
      </c>
      <c r="F1899" s="9" t="s">
        <v>1840</v>
      </c>
      <c r="G1899" s="3" t="e">
        <f t="shared" si="500"/>
        <v>#NAME?</v>
      </c>
      <c r="H1899" s="4" t="str">
        <f t="shared" si="501"/>
        <v>kɑ</v>
      </c>
      <c r="I1899" s="4" t="str">
        <f t="shared" si="502"/>
        <v>cou</v>
      </c>
      <c r="J1899" s="10">
        <f t="shared" si="503"/>
        <v>2</v>
      </c>
      <c r="K1899" s="1">
        <f t="shared" si="504"/>
        <v>3</v>
      </c>
      <c r="L1899" s="10">
        <f t="shared" si="505"/>
        <v>3</v>
      </c>
      <c r="M1899" s="1" t="str">
        <f t="shared" si="506"/>
        <v>-cou-</v>
      </c>
      <c r="N1899" s="1" t="str">
        <f t="shared" si="507"/>
        <v>[kɑ]</v>
      </c>
      <c r="O1899" s="3" t="e" cm="1">
        <f t="array" ref="O1899">SUM(_xlfn._xlws.FILTER($G$2:$G$2454,_xlfn.MAP($M$2:$M$2454,_xlfn.LAMBDA(_xlpm.x,_xlpm.x=$M1899))))</f>
        <v>#NAME?</v>
      </c>
      <c r="P1899" s="4" t="e">
        <f t="shared" si="508"/>
        <v>#NAME?</v>
      </c>
      <c r="Q1899" s="6" t="e" cm="1">
        <f t="array" ref="Q1899">SUM(_xlfn._xlws.FILTER($G$2:$G$2454,_xlfn.MAP($N$2:$N$2454,_xlfn.LAMBDA(_xlpm.x,_xlpm.x=$N1899))))</f>
        <v>#NAME?</v>
      </c>
      <c r="R1899" s="4" t="e">
        <f t="shared" si="509"/>
        <v>#NAME?</v>
      </c>
      <c r="S1899" s="4" t="e">
        <f t="shared" si="510"/>
        <v>#NAME?</v>
      </c>
      <c r="T1899" s="4" t="e">
        <f t="shared" si="511"/>
        <v>#NAME?</v>
      </c>
      <c r="U1899" s="4" t="e">
        <f t="shared" si="512"/>
        <v>#NAME?</v>
      </c>
      <c r="V1899" s="2"/>
      <c r="X1899" s="2"/>
      <c r="AC1899" s="2"/>
      <c r="AD1899" s="2"/>
    </row>
    <row r="1900" spans="1:30">
      <c r="A1900" s="1" t="str">
        <f t="shared" si="499"/>
        <v>-ff- : [fə]</v>
      </c>
      <c r="B1900" s="1">
        <f t="shared" si="514"/>
        <v>0</v>
      </c>
      <c r="C1900" s="1">
        <f t="shared" si="514"/>
        <v>0</v>
      </c>
      <c r="D1900" s="1">
        <f t="shared" si="514"/>
        <v>0</v>
      </c>
      <c r="E1900" s="7">
        <v>1</v>
      </c>
      <c r="F1900" s="9" t="s">
        <v>1986</v>
      </c>
      <c r="G1900" s="3" t="e">
        <f t="shared" si="500"/>
        <v>#NAME?</v>
      </c>
      <c r="H1900" s="1" t="str">
        <f t="shared" si="501"/>
        <v>fə</v>
      </c>
      <c r="I1900" s="1" t="str">
        <f t="shared" si="502"/>
        <v>ff</v>
      </c>
      <c r="J1900" s="10">
        <f t="shared" si="503"/>
        <v>2</v>
      </c>
      <c r="K1900" s="1">
        <f t="shared" si="504"/>
        <v>2</v>
      </c>
      <c r="L1900" s="10">
        <f t="shared" si="505"/>
        <v>2</v>
      </c>
      <c r="M1900" s="1" t="str">
        <f t="shared" si="506"/>
        <v>-ff-</v>
      </c>
      <c r="N1900" s="1" t="str">
        <f t="shared" si="507"/>
        <v>[fə]</v>
      </c>
      <c r="O1900" s="3" t="e" cm="1">
        <f t="array" ref="O1900">SUM(_xlfn._xlws.FILTER($G$2:$G$2454,_xlfn.MAP($M$2:$M$2454,_xlfn.LAMBDA(_xlpm.x,_xlpm.x=$M1900))))</f>
        <v>#NAME?</v>
      </c>
      <c r="P1900" s="4" t="e">
        <f t="shared" si="508"/>
        <v>#NAME?</v>
      </c>
      <c r="Q1900" s="6" t="e" cm="1">
        <f t="array" ref="Q1900">SUM(_xlfn._xlws.FILTER($G$2:$G$2454,_xlfn.MAP($N$2:$N$2454,_xlfn.LAMBDA(_xlpm.x,_xlpm.x=$N1900))))</f>
        <v>#NAME?</v>
      </c>
      <c r="R1900" s="4" t="e">
        <f t="shared" si="509"/>
        <v>#NAME?</v>
      </c>
      <c r="S1900" s="4" t="e">
        <f t="shared" si="510"/>
        <v>#NAME?</v>
      </c>
      <c r="T1900" s="4" t="e">
        <f t="shared" si="511"/>
        <v>#NAME?</v>
      </c>
      <c r="U1900" s="4" t="e">
        <f t="shared" si="512"/>
        <v>#NAME?</v>
      </c>
      <c r="V1900" s="2"/>
      <c r="X1900" s="2"/>
      <c r="AC1900" s="2"/>
      <c r="AD1900" s="2"/>
    </row>
    <row r="1901" spans="1:30">
      <c r="A1901" s="1" t="str">
        <f t="shared" si="499"/>
        <v>-grea- : [ɡɹi]</v>
      </c>
      <c r="B1901" s="1">
        <f t="shared" si="514"/>
        <v>0</v>
      </c>
      <c r="C1901" s="1">
        <f t="shared" si="514"/>
        <v>0</v>
      </c>
      <c r="D1901" s="1">
        <f t="shared" si="514"/>
        <v>0</v>
      </c>
      <c r="E1901" s="7">
        <v>1</v>
      </c>
      <c r="F1901" s="9" t="s">
        <v>1602</v>
      </c>
      <c r="G1901" s="3" t="e">
        <f t="shared" si="500"/>
        <v>#NAME?</v>
      </c>
      <c r="H1901" s="4" t="str">
        <f t="shared" si="501"/>
        <v>ɡɹi</v>
      </c>
      <c r="I1901" s="4" t="str">
        <f t="shared" si="502"/>
        <v>grea</v>
      </c>
      <c r="J1901" s="10">
        <f t="shared" si="503"/>
        <v>3</v>
      </c>
      <c r="K1901" s="1">
        <f t="shared" si="504"/>
        <v>4</v>
      </c>
      <c r="L1901" s="10">
        <f t="shared" si="505"/>
        <v>4</v>
      </c>
      <c r="M1901" s="1" t="str">
        <f t="shared" si="506"/>
        <v>-grea-</v>
      </c>
      <c r="N1901" s="1" t="str">
        <f t="shared" si="507"/>
        <v>[ɡɹi]</v>
      </c>
      <c r="O1901" s="3" t="e" cm="1">
        <f t="array" ref="O1901">SUM(_xlfn._xlws.FILTER($G$2:$G$2454,_xlfn.MAP($M$2:$M$2454,_xlfn.LAMBDA(_xlpm.x,_xlpm.x=$M1901))))</f>
        <v>#NAME?</v>
      </c>
      <c r="P1901" s="4" t="e">
        <f t="shared" si="508"/>
        <v>#NAME?</v>
      </c>
      <c r="Q1901" s="6" t="e" cm="1">
        <f t="array" ref="Q1901">SUM(_xlfn._xlws.FILTER($G$2:$G$2454,_xlfn.MAP($N$2:$N$2454,_xlfn.LAMBDA(_xlpm.x,_xlpm.x=$N1901))))</f>
        <v>#NAME?</v>
      </c>
      <c r="R1901" s="4" t="e">
        <f t="shared" si="509"/>
        <v>#NAME?</v>
      </c>
      <c r="S1901" s="4" t="e">
        <f t="shared" si="510"/>
        <v>#NAME?</v>
      </c>
      <c r="T1901" s="4" t="e">
        <f t="shared" si="511"/>
        <v>#NAME?</v>
      </c>
      <c r="U1901" s="4" t="e">
        <f t="shared" si="512"/>
        <v>#NAME?</v>
      </c>
      <c r="V1901" s="2"/>
      <c r="X1901" s="2"/>
      <c r="AC1901" s="2"/>
      <c r="AD1901" s="2"/>
    </row>
    <row r="1902" spans="1:30">
      <c r="A1902" s="1" t="str">
        <f t="shared" si="499"/>
        <v>-ten- : [tn]</v>
      </c>
      <c r="B1902" s="1">
        <f t="shared" ref="B1902:D1921" si="515">_xlfn.LET(_xlpm.d,$F1902,_xlpm.k,_xlfn.CONCAT(LEFT(TRIM(B$1),1),"*"),COUNTIF(_xlpm.d,_xlpm.k))</f>
        <v>0</v>
      </c>
      <c r="C1902" s="1">
        <f t="shared" si="515"/>
        <v>0</v>
      </c>
      <c r="D1902" s="1">
        <f t="shared" si="515"/>
        <v>0</v>
      </c>
      <c r="E1902" s="7">
        <v>3</v>
      </c>
      <c r="F1902" s="9" t="s">
        <v>292</v>
      </c>
      <c r="G1902" s="3" t="e">
        <f t="shared" si="500"/>
        <v>#NAME?</v>
      </c>
      <c r="H1902" s="1" t="str">
        <f t="shared" si="501"/>
        <v>tn</v>
      </c>
      <c r="I1902" s="1" t="str">
        <f t="shared" si="502"/>
        <v>ten</v>
      </c>
      <c r="J1902" s="10">
        <f t="shared" si="503"/>
        <v>2</v>
      </c>
      <c r="K1902" s="1">
        <f t="shared" si="504"/>
        <v>3</v>
      </c>
      <c r="L1902" s="10">
        <f t="shared" si="505"/>
        <v>3</v>
      </c>
      <c r="M1902" s="1" t="str">
        <f t="shared" si="506"/>
        <v>-ten-</v>
      </c>
      <c r="N1902" s="1" t="str">
        <f t="shared" si="507"/>
        <v>[tn]</v>
      </c>
      <c r="O1902" s="3" t="e" cm="1">
        <f t="array" ref="O1902">SUM(_xlfn._xlws.FILTER($G$2:$G$2454,_xlfn.MAP($M$2:$M$2454,_xlfn.LAMBDA(_xlpm.x,_xlpm.x=$M1902))))</f>
        <v>#NAME?</v>
      </c>
      <c r="P1902" s="4" t="e">
        <f t="shared" si="508"/>
        <v>#NAME?</v>
      </c>
      <c r="Q1902" s="6" t="e" cm="1">
        <f t="array" ref="Q1902">SUM(_xlfn._xlws.FILTER($G$2:$G$2454,_xlfn.MAP($N$2:$N$2454,_xlfn.LAMBDA(_xlpm.x,_xlpm.x=$N1902))))</f>
        <v>#NAME?</v>
      </c>
      <c r="R1902" s="4" t="e">
        <f t="shared" si="509"/>
        <v>#NAME?</v>
      </c>
      <c r="S1902" s="4" t="e">
        <f t="shared" si="510"/>
        <v>#NAME?</v>
      </c>
      <c r="T1902" s="4" t="e">
        <f t="shared" si="511"/>
        <v>#NAME?</v>
      </c>
      <c r="U1902" s="4" t="e">
        <f t="shared" si="512"/>
        <v>#NAME?</v>
      </c>
      <c r="V1902" s="2"/>
      <c r="X1902" s="2"/>
      <c r="AC1902" s="2"/>
      <c r="AD1902" s="2"/>
    </row>
    <row r="1903" spans="1:30">
      <c r="A1903" s="1" t="str">
        <f t="shared" si="499"/>
        <v>-ke- : [k]</v>
      </c>
      <c r="B1903" s="1">
        <f t="shared" si="515"/>
        <v>0</v>
      </c>
      <c r="C1903" s="1">
        <f t="shared" si="515"/>
        <v>0</v>
      </c>
      <c r="D1903" s="1">
        <f t="shared" si="515"/>
        <v>0</v>
      </c>
      <c r="E1903" s="7">
        <v>22</v>
      </c>
      <c r="F1903" s="9" t="s">
        <v>80</v>
      </c>
      <c r="G1903" s="3" t="e">
        <f t="shared" si="500"/>
        <v>#NAME?</v>
      </c>
      <c r="H1903" s="4" t="str">
        <f t="shared" si="501"/>
        <v>k</v>
      </c>
      <c r="I1903" s="4" t="str">
        <f t="shared" si="502"/>
        <v>ke</v>
      </c>
      <c r="J1903" s="10">
        <f t="shared" si="503"/>
        <v>1</v>
      </c>
      <c r="K1903" s="1">
        <f t="shared" si="504"/>
        <v>2</v>
      </c>
      <c r="L1903" s="10">
        <f t="shared" si="505"/>
        <v>2</v>
      </c>
      <c r="M1903" s="1" t="str">
        <f t="shared" si="506"/>
        <v>-ke-</v>
      </c>
      <c r="N1903" s="1" t="str">
        <f t="shared" si="507"/>
        <v>[k]</v>
      </c>
      <c r="O1903" s="3" t="e" cm="1">
        <f t="array" ref="O1903">SUM(_xlfn._xlws.FILTER($G$2:$G$2454,_xlfn.MAP($M$2:$M$2454,_xlfn.LAMBDA(_xlpm.x,_xlpm.x=$M1903))))</f>
        <v>#NAME?</v>
      </c>
      <c r="P1903" s="4" t="e">
        <f t="shared" si="508"/>
        <v>#NAME?</v>
      </c>
      <c r="Q1903" s="6" t="e" cm="1">
        <f t="array" ref="Q1903">SUM(_xlfn._xlws.FILTER($G$2:$G$2454,_xlfn.MAP($N$2:$N$2454,_xlfn.LAMBDA(_xlpm.x,_xlpm.x=$N1903))))</f>
        <v>#NAME?</v>
      </c>
      <c r="R1903" s="4" t="e">
        <f t="shared" si="509"/>
        <v>#NAME?</v>
      </c>
      <c r="S1903" s="4" t="e">
        <f t="shared" si="510"/>
        <v>#NAME?</v>
      </c>
      <c r="T1903" s="4" t="e">
        <f t="shared" si="511"/>
        <v>#NAME?</v>
      </c>
      <c r="U1903" s="4" t="e">
        <f t="shared" si="512"/>
        <v>#NAME?</v>
      </c>
      <c r="V1903" s="2"/>
      <c r="X1903" s="2"/>
      <c r="AC1903" s="2"/>
      <c r="AD1903" s="2"/>
    </row>
    <row r="1904" spans="1:30">
      <c r="A1904" s="1" t="str">
        <f t="shared" si="499"/>
        <v>-sci- : [saɪ]</v>
      </c>
      <c r="B1904" s="1">
        <f t="shared" si="515"/>
        <v>0</v>
      </c>
      <c r="C1904" s="1">
        <f t="shared" si="515"/>
        <v>0</v>
      </c>
      <c r="D1904" s="1">
        <f t="shared" si="515"/>
        <v>0</v>
      </c>
      <c r="E1904" s="7">
        <v>5</v>
      </c>
      <c r="F1904" s="9" t="s">
        <v>1082</v>
      </c>
      <c r="G1904" s="3" t="e">
        <f t="shared" si="500"/>
        <v>#NAME?</v>
      </c>
      <c r="H1904" s="4" t="str">
        <f t="shared" si="501"/>
        <v>saɪ</v>
      </c>
      <c r="I1904" s="4" t="str">
        <f t="shared" si="502"/>
        <v>sci</v>
      </c>
      <c r="J1904" s="10">
        <f t="shared" si="503"/>
        <v>3</v>
      </c>
      <c r="K1904" s="1">
        <f t="shared" si="504"/>
        <v>3</v>
      </c>
      <c r="L1904" s="10">
        <f t="shared" si="505"/>
        <v>3</v>
      </c>
      <c r="M1904" s="1" t="str">
        <f t="shared" si="506"/>
        <v>-sci-</v>
      </c>
      <c r="N1904" s="1" t="str">
        <f t="shared" si="507"/>
        <v>[saɪ]</v>
      </c>
      <c r="O1904" s="3" t="e" cm="1">
        <f t="array" ref="O1904">SUM(_xlfn._xlws.FILTER($G$2:$G$2454,_xlfn.MAP($M$2:$M$2454,_xlfn.LAMBDA(_xlpm.x,_xlpm.x=$M1904))))</f>
        <v>#NAME?</v>
      </c>
      <c r="P1904" s="4" t="e">
        <f t="shared" si="508"/>
        <v>#NAME?</v>
      </c>
      <c r="Q1904" s="6" t="e" cm="1">
        <f t="array" ref="Q1904">SUM(_xlfn._xlws.FILTER($G$2:$G$2454,_xlfn.MAP($N$2:$N$2454,_xlfn.LAMBDA(_xlpm.x,_xlpm.x=$N1904))))</f>
        <v>#NAME?</v>
      </c>
      <c r="R1904" s="4" t="e">
        <f t="shared" si="509"/>
        <v>#NAME?</v>
      </c>
      <c r="S1904" s="4" t="e">
        <f t="shared" si="510"/>
        <v>#NAME?</v>
      </c>
      <c r="T1904" s="4" t="e">
        <f t="shared" si="511"/>
        <v>#NAME?</v>
      </c>
      <c r="U1904" s="4" t="e">
        <f t="shared" si="512"/>
        <v>#NAME?</v>
      </c>
      <c r="V1904" s="2"/>
      <c r="X1904" s="2"/>
      <c r="AC1904" s="2"/>
      <c r="AD1904" s="2"/>
    </row>
    <row r="1905" spans="1:30">
      <c r="A1905" s="1" t="str">
        <f t="shared" si="499"/>
        <v>-fy- : [faɪ]</v>
      </c>
      <c r="B1905" s="1">
        <f t="shared" si="515"/>
        <v>0</v>
      </c>
      <c r="C1905" s="1">
        <f t="shared" si="515"/>
        <v>0</v>
      </c>
      <c r="D1905" s="1">
        <f t="shared" si="515"/>
        <v>0</v>
      </c>
      <c r="E1905" s="7">
        <v>5</v>
      </c>
      <c r="F1905" s="9" t="s">
        <v>948</v>
      </c>
      <c r="G1905" s="3" t="e">
        <f t="shared" si="500"/>
        <v>#NAME?</v>
      </c>
      <c r="H1905" s="4" t="str">
        <f t="shared" si="501"/>
        <v>faɪ</v>
      </c>
      <c r="I1905" s="4" t="str">
        <f t="shared" si="502"/>
        <v>fy</v>
      </c>
      <c r="J1905" s="10">
        <f t="shared" si="503"/>
        <v>3</v>
      </c>
      <c r="K1905" s="1">
        <f t="shared" si="504"/>
        <v>2</v>
      </c>
      <c r="L1905" s="10">
        <f t="shared" si="505"/>
        <v>3</v>
      </c>
      <c r="M1905" s="1" t="str">
        <f t="shared" si="506"/>
        <v>-fy-</v>
      </c>
      <c r="N1905" s="1" t="str">
        <f t="shared" si="507"/>
        <v>[faɪ]</v>
      </c>
      <c r="O1905" s="3" t="e" cm="1">
        <f t="array" ref="O1905">SUM(_xlfn._xlws.FILTER($G$2:$G$2454,_xlfn.MAP($M$2:$M$2454,_xlfn.LAMBDA(_xlpm.x,_xlpm.x=$M1905))))</f>
        <v>#NAME?</v>
      </c>
      <c r="P1905" s="4" t="e">
        <f t="shared" si="508"/>
        <v>#NAME?</v>
      </c>
      <c r="Q1905" s="6" t="e" cm="1">
        <f t="array" ref="Q1905">SUM(_xlfn._xlws.FILTER($G$2:$G$2454,_xlfn.MAP($N$2:$N$2454,_xlfn.LAMBDA(_xlpm.x,_xlpm.x=$N1905))))</f>
        <v>#NAME?</v>
      </c>
      <c r="R1905" s="4" t="e">
        <f t="shared" si="509"/>
        <v>#NAME?</v>
      </c>
      <c r="S1905" s="4" t="e">
        <f t="shared" si="510"/>
        <v>#NAME?</v>
      </c>
      <c r="T1905" s="4" t="e">
        <f t="shared" si="511"/>
        <v>#NAME?</v>
      </c>
      <c r="U1905" s="4" t="e">
        <f t="shared" si="512"/>
        <v>#NAME?</v>
      </c>
      <c r="V1905" s="2"/>
      <c r="X1905" s="2"/>
      <c r="AC1905" s="2"/>
      <c r="AD1905" s="2"/>
    </row>
    <row r="1906" spans="1:30">
      <c r="A1906" s="1" t="str">
        <f t="shared" si="499"/>
        <v>-ry- : [ɹɪ]</v>
      </c>
      <c r="B1906" s="1">
        <f t="shared" si="515"/>
        <v>1</v>
      </c>
      <c r="C1906" s="1">
        <f t="shared" si="515"/>
        <v>0</v>
      </c>
      <c r="D1906" s="1">
        <f t="shared" si="515"/>
        <v>0</v>
      </c>
      <c r="E1906" s="7">
        <v>48</v>
      </c>
      <c r="F1906" s="9" t="s">
        <v>562</v>
      </c>
      <c r="G1906" s="3" t="e">
        <f t="shared" si="500"/>
        <v>#NAME?</v>
      </c>
      <c r="H1906" s="4" t="str">
        <f t="shared" si="501"/>
        <v>ɹɪ</v>
      </c>
      <c r="I1906" s="4" t="str">
        <f t="shared" si="502"/>
        <v>ry</v>
      </c>
      <c r="J1906" s="10">
        <f t="shared" si="503"/>
        <v>2</v>
      </c>
      <c r="K1906" s="1">
        <f t="shared" si="504"/>
        <v>2</v>
      </c>
      <c r="L1906" s="10">
        <f t="shared" si="505"/>
        <v>2</v>
      </c>
      <c r="M1906" s="1" t="str">
        <f t="shared" si="506"/>
        <v>-ry-</v>
      </c>
      <c r="N1906" s="1" t="str">
        <f t="shared" si="507"/>
        <v>[ɹɪ]</v>
      </c>
      <c r="O1906" s="3" t="e" cm="1">
        <f t="array" ref="O1906">SUM(_xlfn._xlws.FILTER($G$2:$G$2454,_xlfn.MAP($M$2:$M$2454,_xlfn.LAMBDA(_xlpm.x,_xlpm.x=$M1906))))</f>
        <v>#NAME?</v>
      </c>
      <c r="P1906" s="4" t="e">
        <f t="shared" si="508"/>
        <v>#NAME?</v>
      </c>
      <c r="Q1906" s="6" t="e" cm="1">
        <f t="array" ref="Q1906">SUM(_xlfn._xlws.FILTER($G$2:$G$2454,_xlfn.MAP($N$2:$N$2454,_xlfn.LAMBDA(_xlpm.x,_xlpm.x=$N1906))))</f>
        <v>#NAME?</v>
      </c>
      <c r="R1906" s="4" t="e">
        <f t="shared" si="509"/>
        <v>#NAME?</v>
      </c>
      <c r="S1906" s="4" t="e">
        <f t="shared" si="510"/>
        <v>#NAME?</v>
      </c>
      <c r="T1906" s="4" t="e">
        <f t="shared" si="511"/>
        <v>#NAME?</v>
      </c>
      <c r="U1906" s="4" t="e">
        <f t="shared" si="512"/>
        <v>#NAME?</v>
      </c>
      <c r="V1906" s="2"/>
      <c r="X1906" s="2"/>
      <c r="AC1906" s="2"/>
      <c r="AD1906" s="2"/>
    </row>
    <row r="1907" spans="1:30">
      <c r="A1907" s="1" t="str">
        <f t="shared" si="499"/>
        <v>-dde- : [dɛ]</v>
      </c>
      <c r="B1907" s="1">
        <f t="shared" si="515"/>
        <v>0</v>
      </c>
      <c r="C1907" s="1">
        <f t="shared" si="515"/>
        <v>0</v>
      </c>
      <c r="D1907" s="1">
        <f t="shared" si="515"/>
        <v>0</v>
      </c>
      <c r="E1907" s="7">
        <v>1</v>
      </c>
      <c r="F1907" s="9" t="s">
        <v>1959</v>
      </c>
      <c r="G1907" s="3" t="e">
        <f t="shared" si="500"/>
        <v>#NAME?</v>
      </c>
      <c r="H1907" s="4" t="str">
        <f t="shared" si="501"/>
        <v>dɛ</v>
      </c>
      <c r="I1907" s="4" t="str">
        <f t="shared" si="502"/>
        <v>dde</v>
      </c>
      <c r="J1907" s="10">
        <f t="shared" si="503"/>
        <v>2</v>
      </c>
      <c r="K1907" s="1">
        <f t="shared" si="504"/>
        <v>3</v>
      </c>
      <c r="L1907" s="10">
        <f t="shared" si="505"/>
        <v>3</v>
      </c>
      <c r="M1907" s="1" t="str">
        <f t="shared" si="506"/>
        <v>-dde-</v>
      </c>
      <c r="N1907" s="1" t="str">
        <f t="shared" si="507"/>
        <v>[dɛ]</v>
      </c>
      <c r="O1907" s="3" t="e" cm="1">
        <f t="array" ref="O1907">SUM(_xlfn._xlws.FILTER($G$2:$G$2454,_xlfn.MAP($M$2:$M$2454,_xlfn.LAMBDA(_xlpm.x,_xlpm.x=$M1907))))</f>
        <v>#NAME?</v>
      </c>
      <c r="P1907" s="4" t="e">
        <f t="shared" si="508"/>
        <v>#NAME?</v>
      </c>
      <c r="Q1907" s="6" t="e" cm="1">
        <f t="array" ref="Q1907">SUM(_xlfn._xlws.FILTER($G$2:$G$2454,_xlfn.MAP($N$2:$N$2454,_xlfn.LAMBDA(_xlpm.x,_xlpm.x=$N1907))))</f>
        <v>#NAME?</v>
      </c>
      <c r="R1907" s="4" t="e">
        <f t="shared" si="509"/>
        <v>#NAME?</v>
      </c>
      <c r="S1907" s="4" t="e">
        <f t="shared" si="510"/>
        <v>#NAME?</v>
      </c>
      <c r="T1907" s="4" t="e">
        <f t="shared" si="511"/>
        <v>#NAME?</v>
      </c>
      <c r="U1907" s="4" t="e">
        <f t="shared" si="512"/>
        <v>#NAME?</v>
      </c>
      <c r="V1907" s="2"/>
      <c r="X1907" s="2"/>
      <c r="AC1907" s="2"/>
      <c r="AD1907" s="2"/>
    </row>
    <row r="1908" spans="1:30">
      <c r="A1908" s="1" t="str">
        <f t="shared" si="499"/>
        <v>-nea- : [ni]</v>
      </c>
      <c r="B1908" s="1">
        <f t="shared" si="515"/>
        <v>0</v>
      </c>
      <c r="C1908" s="1">
        <f t="shared" si="515"/>
        <v>0</v>
      </c>
      <c r="D1908" s="1">
        <f t="shared" si="515"/>
        <v>1</v>
      </c>
      <c r="E1908" s="7">
        <v>3</v>
      </c>
      <c r="F1908" s="9" t="s">
        <v>182</v>
      </c>
      <c r="G1908" s="3" t="e">
        <f t="shared" si="500"/>
        <v>#NAME?</v>
      </c>
      <c r="H1908" s="1" t="str">
        <f t="shared" si="501"/>
        <v>ni</v>
      </c>
      <c r="I1908" s="1" t="str">
        <f t="shared" si="502"/>
        <v>nea</v>
      </c>
      <c r="J1908" s="10">
        <f t="shared" si="503"/>
        <v>2</v>
      </c>
      <c r="K1908" s="1">
        <f t="shared" si="504"/>
        <v>3</v>
      </c>
      <c r="L1908" s="10">
        <f t="shared" si="505"/>
        <v>3</v>
      </c>
      <c r="M1908" s="1" t="str">
        <f t="shared" si="506"/>
        <v>-nea-</v>
      </c>
      <c r="N1908" s="1" t="str">
        <f t="shared" si="507"/>
        <v>[ni]</v>
      </c>
      <c r="O1908" s="3" t="e" cm="1">
        <f t="array" ref="O1908">SUM(_xlfn._xlws.FILTER($G$2:$G$2454,_xlfn.MAP($M$2:$M$2454,_xlfn.LAMBDA(_xlpm.x,_xlpm.x=$M1908))))</f>
        <v>#NAME?</v>
      </c>
      <c r="P1908" s="4" t="e">
        <f t="shared" si="508"/>
        <v>#NAME?</v>
      </c>
      <c r="Q1908" s="6" t="e" cm="1">
        <f t="array" ref="Q1908">SUM(_xlfn._xlws.FILTER($G$2:$G$2454,_xlfn.MAP($N$2:$N$2454,_xlfn.LAMBDA(_xlpm.x,_xlpm.x=$N1908))))</f>
        <v>#NAME?</v>
      </c>
      <c r="R1908" s="4" t="e">
        <f t="shared" si="509"/>
        <v>#NAME?</v>
      </c>
      <c r="S1908" s="4" t="e">
        <f t="shared" si="510"/>
        <v>#NAME?</v>
      </c>
      <c r="T1908" s="4" t="e">
        <f t="shared" si="511"/>
        <v>#NAME?</v>
      </c>
      <c r="U1908" s="4" t="e">
        <f t="shared" si="512"/>
        <v>#NAME?</v>
      </c>
      <c r="V1908" s="2"/>
      <c r="X1908" s="2"/>
      <c r="AC1908" s="2"/>
      <c r="AD1908" s="2"/>
    </row>
    <row r="1909" spans="1:30">
      <c r="A1909" s="1" t="str">
        <f t="shared" si="499"/>
        <v>-hay- : [heɪ]</v>
      </c>
      <c r="B1909" s="1">
        <f t="shared" si="515"/>
        <v>0</v>
      </c>
      <c r="C1909" s="1">
        <f t="shared" si="515"/>
        <v>0</v>
      </c>
      <c r="D1909" s="1">
        <f t="shared" si="515"/>
        <v>0</v>
      </c>
      <c r="E1909" s="7">
        <v>2</v>
      </c>
      <c r="F1909" s="9" t="s">
        <v>1119</v>
      </c>
      <c r="G1909" s="3" t="e">
        <f t="shared" si="500"/>
        <v>#NAME?</v>
      </c>
      <c r="H1909" s="4" t="str">
        <f t="shared" si="501"/>
        <v>heɪ</v>
      </c>
      <c r="I1909" s="4" t="str">
        <f t="shared" si="502"/>
        <v>hay</v>
      </c>
      <c r="J1909" s="10">
        <f t="shared" si="503"/>
        <v>3</v>
      </c>
      <c r="K1909" s="1">
        <f t="shared" si="504"/>
        <v>3</v>
      </c>
      <c r="L1909" s="10">
        <f t="shared" si="505"/>
        <v>3</v>
      </c>
      <c r="M1909" s="1" t="str">
        <f t="shared" si="506"/>
        <v>-hay-</v>
      </c>
      <c r="N1909" s="1" t="str">
        <f t="shared" si="507"/>
        <v>[heɪ]</v>
      </c>
      <c r="O1909" s="3" t="e" cm="1">
        <f t="array" ref="O1909">SUM(_xlfn._xlws.FILTER($G$2:$G$2454,_xlfn.MAP($M$2:$M$2454,_xlfn.LAMBDA(_xlpm.x,_xlpm.x=$M1909))))</f>
        <v>#NAME?</v>
      </c>
      <c r="P1909" s="4" t="e">
        <f t="shared" si="508"/>
        <v>#NAME?</v>
      </c>
      <c r="Q1909" s="6" t="e" cm="1">
        <f t="array" ref="Q1909">SUM(_xlfn._xlws.FILTER($G$2:$G$2454,_xlfn.MAP($N$2:$N$2454,_xlfn.LAMBDA(_xlpm.x,_xlpm.x=$N1909))))</f>
        <v>#NAME?</v>
      </c>
      <c r="R1909" s="4" t="e">
        <f t="shared" si="509"/>
        <v>#NAME?</v>
      </c>
      <c r="S1909" s="4" t="e">
        <f t="shared" si="510"/>
        <v>#NAME?</v>
      </c>
      <c r="T1909" s="4" t="e">
        <f t="shared" si="511"/>
        <v>#NAME?</v>
      </c>
      <c r="U1909" s="4" t="e">
        <f t="shared" si="512"/>
        <v>#NAME?</v>
      </c>
      <c r="V1909" s="2"/>
      <c r="X1909" s="2"/>
      <c r="AC1909" s="2"/>
      <c r="AD1909" s="2"/>
    </row>
    <row r="1910" spans="1:30">
      <c r="A1910" s="1" t="str">
        <f t="shared" si="499"/>
        <v>-moo- : [mu]</v>
      </c>
      <c r="B1910" s="1">
        <f t="shared" si="515"/>
        <v>0</v>
      </c>
      <c r="C1910" s="1">
        <f t="shared" si="515"/>
        <v>1</v>
      </c>
      <c r="D1910" s="1">
        <f t="shared" si="515"/>
        <v>0</v>
      </c>
      <c r="E1910" s="7">
        <v>2</v>
      </c>
      <c r="F1910" s="9" t="s">
        <v>161</v>
      </c>
      <c r="G1910" s="3" t="e">
        <f t="shared" si="500"/>
        <v>#NAME?</v>
      </c>
      <c r="H1910" s="4" t="str">
        <f t="shared" si="501"/>
        <v>mu</v>
      </c>
      <c r="I1910" s="4" t="str">
        <f t="shared" si="502"/>
        <v>moo</v>
      </c>
      <c r="J1910" s="10">
        <f t="shared" si="503"/>
        <v>2</v>
      </c>
      <c r="K1910" s="1">
        <f t="shared" si="504"/>
        <v>3</v>
      </c>
      <c r="L1910" s="10">
        <f t="shared" si="505"/>
        <v>3</v>
      </c>
      <c r="M1910" s="1" t="str">
        <f t="shared" si="506"/>
        <v>-moo-</v>
      </c>
      <c r="N1910" s="1" t="str">
        <f t="shared" si="507"/>
        <v>[mu]</v>
      </c>
      <c r="O1910" s="3" t="e" cm="1">
        <f t="array" ref="O1910">SUM(_xlfn._xlws.FILTER($G$2:$G$2454,_xlfn.MAP($M$2:$M$2454,_xlfn.LAMBDA(_xlpm.x,_xlpm.x=$M1910))))</f>
        <v>#NAME?</v>
      </c>
      <c r="P1910" s="4" t="e">
        <f t="shared" si="508"/>
        <v>#NAME?</v>
      </c>
      <c r="Q1910" s="6" t="e" cm="1">
        <f t="array" ref="Q1910">SUM(_xlfn._xlws.FILTER($G$2:$G$2454,_xlfn.MAP($N$2:$N$2454,_xlfn.LAMBDA(_xlpm.x,_xlpm.x=$N1910))))</f>
        <v>#NAME?</v>
      </c>
      <c r="R1910" s="4" t="e">
        <f t="shared" si="509"/>
        <v>#NAME?</v>
      </c>
      <c r="S1910" s="4" t="e">
        <f t="shared" si="510"/>
        <v>#NAME?</v>
      </c>
      <c r="T1910" s="4" t="e">
        <f t="shared" si="511"/>
        <v>#NAME?</v>
      </c>
      <c r="U1910" s="4" t="e">
        <f t="shared" si="512"/>
        <v>#NAME?</v>
      </c>
      <c r="V1910" s="2"/>
      <c r="X1910" s="2"/>
      <c r="AC1910" s="2"/>
      <c r="AD1910" s="2"/>
    </row>
    <row r="1911" spans="1:30">
      <c r="A1911" s="1" t="str">
        <f t="shared" si="499"/>
        <v>-thei- : [ðɛ]</v>
      </c>
      <c r="B1911" s="1">
        <f t="shared" si="515"/>
        <v>0</v>
      </c>
      <c r="C1911" s="1">
        <f t="shared" si="515"/>
        <v>0</v>
      </c>
      <c r="D1911" s="1">
        <f t="shared" si="515"/>
        <v>0</v>
      </c>
      <c r="E1911" s="7">
        <v>2</v>
      </c>
      <c r="F1911" s="9" t="s">
        <v>1032</v>
      </c>
      <c r="G1911" s="3" t="e">
        <f t="shared" si="500"/>
        <v>#NAME?</v>
      </c>
      <c r="H1911" s="1" t="str">
        <f t="shared" si="501"/>
        <v>ðɛ</v>
      </c>
      <c r="I1911" s="1" t="str">
        <f t="shared" si="502"/>
        <v>thei</v>
      </c>
      <c r="J1911" s="10">
        <f t="shared" si="503"/>
        <v>2</v>
      </c>
      <c r="K1911" s="1">
        <f t="shared" si="504"/>
        <v>4</v>
      </c>
      <c r="L1911" s="10">
        <f t="shared" si="505"/>
        <v>4</v>
      </c>
      <c r="M1911" s="1" t="str">
        <f t="shared" si="506"/>
        <v>-thei-</v>
      </c>
      <c r="N1911" s="1" t="str">
        <f t="shared" si="507"/>
        <v>[ðɛ]</v>
      </c>
      <c r="O1911" s="3" t="e" cm="1">
        <f t="array" ref="O1911">SUM(_xlfn._xlws.FILTER($G$2:$G$2454,_xlfn.MAP($M$2:$M$2454,_xlfn.LAMBDA(_xlpm.x,_xlpm.x=$M1911))))</f>
        <v>#NAME?</v>
      </c>
      <c r="P1911" s="4" t="e">
        <f t="shared" si="508"/>
        <v>#NAME?</v>
      </c>
      <c r="Q1911" s="6" t="e" cm="1">
        <f t="array" ref="Q1911">SUM(_xlfn._xlws.FILTER($G$2:$G$2454,_xlfn.MAP($N$2:$N$2454,_xlfn.LAMBDA(_xlpm.x,_xlpm.x=$N1911))))</f>
        <v>#NAME?</v>
      </c>
      <c r="R1911" s="4" t="e">
        <f t="shared" si="509"/>
        <v>#NAME?</v>
      </c>
      <c r="S1911" s="4" t="e">
        <f t="shared" si="510"/>
        <v>#NAME?</v>
      </c>
      <c r="T1911" s="4" t="e">
        <f t="shared" si="511"/>
        <v>#NAME?</v>
      </c>
      <c r="U1911" s="4" t="e">
        <f t="shared" si="512"/>
        <v>#NAME?</v>
      </c>
      <c r="V1911" s="2"/>
      <c r="X1911" s="2"/>
      <c r="AC1911" s="2"/>
      <c r="AD1911" s="2"/>
    </row>
    <row r="1912" spans="1:30">
      <c r="A1912" s="1" t="str">
        <f t="shared" si="499"/>
        <v>-mme- : [mɛ]</v>
      </c>
      <c r="B1912" s="1">
        <f t="shared" si="515"/>
        <v>0</v>
      </c>
      <c r="C1912" s="1">
        <f t="shared" si="515"/>
        <v>1</v>
      </c>
      <c r="D1912" s="1">
        <f t="shared" si="515"/>
        <v>0</v>
      </c>
      <c r="E1912" s="7">
        <v>4</v>
      </c>
      <c r="F1912" s="9" t="s">
        <v>1384</v>
      </c>
      <c r="G1912" s="3" t="e">
        <f t="shared" si="500"/>
        <v>#NAME?</v>
      </c>
      <c r="H1912" s="4" t="str">
        <f t="shared" si="501"/>
        <v>mɛ</v>
      </c>
      <c r="I1912" s="4" t="str">
        <f t="shared" si="502"/>
        <v>mme</v>
      </c>
      <c r="J1912" s="10">
        <f t="shared" si="503"/>
        <v>2</v>
      </c>
      <c r="K1912" s="1">
        <f t="shared" si="504"/>
        <v>3</v>
      </c>
      <c r="L1912" s="10">
        <f t="shared" si="505"/>
        <v>3</v>
      </c>
      <c r="M1912" s="1" t="str">
        <f t="shared" si="506"/>
        <v>-mme-</v>
      </c>
      <c r="N1912" s="1" t="str">
        <f t="shared" si="507"/>
        <v>[mɛ]</v>
      </c>
      <c r="O1912" s="3" t="e" cm="1">
        <f t="array" ref="O1912">SUM(_xlfn._xlws.FILTER($G$2:$G$2454,_xlfn.MAP($M$2:$M$2454,_xlfn.LAMBDA(_xlpm.x,_xlpm.x=$M1912))))</f>
        <v>#NAME?</v>
      </c>
      <c r="P1912" s="4" t="e">
        <f t="shared" si="508"/>
        <v>#NAME?</v>
      </c>
      <c r="Q1912" s="6" t="e" cm="1">
        <f t="array" ref="Q1912">SUM(_xlfn._xlws.FILTER($G$2:$G$2454,_xlfn.MAP($N$2:$N$2454,_xlfn.LAMBDA(_xlpm.x,_xlpm.x=$N1912))))</f>
        <v>#NAME?</v>
      </c>
      <c r="R1912" s="4" t="e">
        <f t="shared" si="509"/>
        <v>#NAME?</v>
      </c>
      <c r="S1912" s="4" t="e">
        <f t="shared" si="510"/>
        <v>#NAME?</v>
      </c>
      <c r="T1912" s="4" t="e">
        <f t="shared" si="511"/>
        <v>#NAME?</v>
      </c>
      <c r="U1912" s="4" t="e">
        <f t="shared" si="512"/>
        <v>#NAME?</v>
      </c>
      <c r="V1912" s="2"/>
      <c r="X1912" s="2"/>
      <c r="AC1912" s="2"/>
      <c r="AD1912" s="2"/>
    </row>
    <row r="1913" spans="1:30">
      <c r="A1913" s="1" t="str">
        <f t="shared" si="499"/>
        <v>-sso- : [zə]</v>
      </c>
      <c r="B1913" s="1">
        <f t="shared" si="515"/>
        <v>0</v>
      </c>
      <c r="C1913" s="1">
        <f t="shared" si="515"/>
        <v>0</v>
      </c>
      <c r="D1913" s="1">
        <f t="shared" si="515"/>
        <v>0</v>
      </c>
      <c r="E1913" s="7">
        <v>1</v>
      </c>
      <c r="F1913" s="9" t="s">
        <v>1810</v>
      </c>
      <c r="G1913" s="3" t="e">
        <f t="shared" si="500"/>
        <v>#NAME?</v>
      </c>
      <c r="H1913" s="4" t="str">
        <f t="shared" si="501"/>
        <v>zə</v>
      </c>
      <c r="I1913" s="4" t="str">
        <f t="shared" si="502"/>
        <v>sso</v>
      </c>
      <c r="J1913" s="10">
        <f t="shared" si="503"/>
        <v>2</v>
      </c>
      <c r="K1913" s="1">
        <f t="shared" si="504"/>
        <v>3</v>
      </c>
      <c r="L1913" s="10">
        <f t="shared" si="505"/>
        <v>3</v>
      </c>
      <c r="M1913" s="1" t="str">
        <f t="shared" si="506"/>
        <v>-sso-</v>
      </c>
      <c r="N1913" s="1" t="str">
        <f t="shared" si="507"/>
        <v>[zə]</v>
      </c>
      <c r="O1913" s="3" t="e" cm="1">
        <f t="array" ref="O1913">SUM(_xlfn._xlws.FILTER($G$2:$G$2454,_xlfn.MAP($M$2:$M$2454,_xlfn.LAMBDA(_xlpm.x,_xlpm.x=$M1913))))</f>
        <v>#NAME?</v>
      </c>
      <c r="P1913" s="4" t="e">
        <f t="shared" si="508"/>
        <v>#NAME?</v>
      </c>
      <c r="Q1913" s="6" t="e" cm="1">
        <f t="array" ref="Q1913">SUM(_xlfn._xlws.FILTER($G$2:$G$2454,_xlfn.MAP($N$2:$N$2454,_xlfn.LAMBDA(_xlpm.x,_xlpm.x=$N1913))))</f>
        <v>#NAME?</v>
      </c>
      <c r="R1913" s="4" t="e">
        <f t="shared" si="509"/>
        <v>#NAME?</v>
      </c>
      <c r="S1913" s="4" t="e">
        <f t="shared" si="510"/>
        <v>#NAME?</v>
      </c>
      <c r="T1913" s="4" t="e">
        <f t="shared" si="511"/>
        <v>#NAME?</v>
      </c>
      <c r="U1913" s="4" t="e">
        <f t="shared" si="512"/>
        <v>#NAME?</v>
      </c>
      <c r="V1913" s="2"/>
      <c r="X1913" s="2"/>
      <c r="AC1913" s="2"/>
      <c r="AD1913" s="2"/>
    </row>
    <row r="1914" spans="1:30">
      <c r="A1914" s="1" t="str">
        <f t="shared" si="499"/>
        <v>-nei- : [neɪ]</v>
      </c>
      <c r="B1914" s="1">
        <f t="shared" si="515"/>
        <v>0</v>
      </c>
      <c r="C1914" s="1">
        <f t="shared" si="515"/>
        <v>0</v>
      </c>
      <c r="D1914" s="1">
        <f t="shared" si="515"/>
        <v>1</v>
      </c>
      <c r="E1914" s="7">
        <v>3</v>
      </c>
      <c r="F1914" s="9" t="s">
        <v>1891</v>
      </c>
      <c r="G1914" s="3" t="e">
        <f t="shared" si="500"/>
        <v>#NAME?</v>
      </c>
      <c r="H1914" s="4" t="str">
        <f t="shared" si="501"/>
        <v>neɪ</v>
      </c>
      <c r="I1914" s="4" t="str">
        <f t="shared" si="502"/>
        <v>nei</v>
      </c>
      <c r="J1914" s="10">
        <f t="shared" si="503"/>
        <v>3</v>
      </c>
      <c r="K1914" s="1">
        <f t="shared" si="504"/>
        <v>3</v>
      </c>
      <c r="L1914" s="10">
        <f t="shared" si="505"/>
        <v>3</v>
      </c>
      <c r="M1914" s="1" t="str">
        <f t="shared" si="506"/>
        <v>-nei-</v>
      </c>
      <c r="N1914" s="1" t="str">
        <f t="shared" si="507"/>
        <v>[neɪ]</v>
      </c>
      <c r="O1914" s="3" t="e" cm="1">
        <f t="array" ref="O1914">SUM(_xlfn._xlws.FILTER($G$2:$G$2454,_xlfn.MAP($M$2:$M$2454,_xlfn.LAMBDA(_xlpm.x,_xlpm.x=$M1914))))</f>
        <v>#NAME?</v>
      </c>
      <c r="P1914" s="4" t="e">
        <f t="shared" si="508"/>
        <v>#NAME?</v>
      </c>
      <c r="Q1914" s="6" t="e" cm="1">
        <f t="array" ref="Q1914">SUM(_xlfn._xlws.FILTER($G$2:$G$2454,_xlfn.MAP($N$2:$N$2454,_xlfn.LAMBDA(_xlpm.x,_xlpm.x=$N1914))))</f>
        <v>#NAME?</v>
      </c>
      <c r="R1914" s="4" t="e">
        <f t="shared" si="509"/>
        <v>#NAME?</v>
      </c>
      <c r="S1914" s="4" t="e">
        <f t="shared" si="510"/>
        <v>#NAME?</v>
      </c>
      <c r="T1914" s="4" t="e">
        <f t="shared" si="511"/>
        <v>#NAME?</v>
      </c>
      <c r="U1914" s="4" t="e">
        <f t="shared" si="512"/>
        <v>#NAME?</v>
      </c>
      <c r="V1914" s="2"/>
      <c r="X1914" s="2"/>
      <c r="AC1914" s="2"/>
      <c r="AD1914" s="2"/>
    </row>
    <row r="1915" spans="1:30">
      <c r="A1915" s="1" t="str">
        <f t="shared" si="499"/>
        <v>-lau- : [lɔ]</v>
      </c>
      <c r="B1915" s="1">
        <f t="shared" si="515"/>
        <v>0</v>
      </c>
      <c r="C1915" s="1">
        <f t="shared" si="515"/>
        <v>0</v>
      </c>
      <c r="D1915" s="1">
        <f t="shared" si="515"/>
        <v>0</v>
      </c>
      <c r="E1915" s="7">
        <v>1</v>
      </c>
      <c r="F1915" s="9" t="s">
        <v>1640</v>
      </c>
      <c r="G1915" s="3" t="e">
        <f t="shared" si="500"/>
        <v>#NAME?</v>
      </c>
      <c r="H1915" s="1" t="str">
        <f t="shared" si="501"/>
        <v>lɔ</v>
      </c>
      <c r="I1915" s="1" t="str">
        <f t="shared" si="502"/>
        <v>lau</v>
      </c>
      <c r="J1915" s="10">
        <f t="shared" si="503"/>
        <v>2</v>
      </c>
      <c r="K1915" s="1">
        <f t="shared" si="504"/>
        <v>3</v>
      </c>
      <c r="L1915" s="10">
        <f t="shared" si="505"/>
        <v>3</v>
      </c>
      <c r="M1915" s="1" t="str">
        <f t="shared" si="506"/>
        <v>-lau-</v>
      </c>
      <c r="N1915" s="1" t="str">
        <f t="shared" si="507"/>
        <v>[lɔ]</v>
      </c>
      <c r="O1915" s="3" t="e" cm="1">
        <f t="array" ref="O1915">SUM(_xlfn._xlws.FILTER($G$2:$G$2454,_xlfn.MAP($M$2:$M$2454,_xlfn.LAMBDA(_xlpm.x,_xlpm.x=$M1915))))</f>
        <v>#NAME?</v>
      </c>
      <c r="P1915" s="4" t="e">
        <f t="shared" si="508"/>
        <v>#NAME?</v>
      </c>
      <c r="Q1915" s="6" t="e" cm="1">
        <f t="array" ref="Q1915">SUM(_xlfn._xlws.FILTER($G$2:$G$2454,_xlfn.MAP($N$2:$N$2454,_xlfn.LAMBDA(_xlpm.x,_xlpm.x=$N1915))))</f>
        <v>#NAME?</v>
      </c>
      <c r="R1915" s="4" t="e">
        <f t="shared" si="509"/>
        <v>#NAME?</v>
      </c>
      <c r="S1915" s="4" t="e">
        <f t="shared" si="510"/>
        <v>#NAME?</v>
      </c>
      <c r="T1915" s="4" t="e">
        <f t="shared" si="511"/>
        <v>#NAME?</v>
      </c>
      <c r="U1915" s="4" t="e">
        <f t="shared" si="512"/>
        <v>#NAME?</v>
      </c>
      <c r="V1915" s="2"/>
      <c r="X1915" s="2"/>
      <c r="AC1915" s="2"/>
      <c r="AD1915" s="2"/>
    </row>
    <row r="1916" spans="1:30">
      <c r="A1916" s="1" t="str">
        <f t="shared" si="499"/>
        <v>-law- : [lɔ]</v>
      </c>
      <c r="B1916" s="1">
        <f t="shared" si="515"/>
        <v>0</v>
      </c>
      <c r="C1916" s="1">
        <f t="shared" si="515"/>
        <v>0</v>
      </c>
      <c r="D1916" s="1">
        <f t="shared" si="515"/>
        <v>0</v>
      </c>
      <c r="E1916" s="7">
        <v>2</v>
      </c>
      <c r="F1916" s="9" t="s">
        <v>1301</v>
      </c>
      <c r="G1916" s="3" t="e">
        <f t="shared" si="500"/>
        <v>#NAME?</v>
      </c>
      <c r="H1916" s="4" t="str">
        <f t="shared" si="501"/>
        <v>lɔ</v>
      </c>
      <c r="I1916" s="4" t="str">
        <f t="shared" si="502"/>
        <v>law</v>
      </c>
      <c r="J1916" s="10">
        <f t="shared" si="503"/>
        <v>2</v>
      </c>
      <c r="K1916" s="1">
        <f t="shared" si="504"/>
        <v>3</v>
      </c>
      <c r="L1916" s="10">
        <f t="shared" si="505"/>
        <v>3</v>
      </c>
      <c r="M1916" s="1" t="str">
        <f t="shared" si="506"/>
        <v>-law-</v>
      </c>
      <c r="N1916" s="1" t="str">
        <f t="shared" si="507"/>
        <v>[lɔ]</v>
      </c>
      <c r="O1916" s="3" t="e" cm="1">
        <f t="array" ref="O1916">SUM(_xlfn._xlws.FILTER($G$2:$G$2454,_xlfn.MAP($M$2:$M$2454,_xlfn.LAMBDA(_xlpm.x,_xlpm.x=$M1916))))</f>
        <v>#NAME?</v>
      </c>
      <c r="P1916" s="4" t="e">
        <f t="shared" si="508"/>
        <v>#NAME?</v>
      </c>
      <c r="Q1916" s="6" t="e" cm="1">
        <f t="array" ref="Q1916">SUM(_xlfn._xlws.FILTER($G$2:$G$2454,_xlfn.MAP($N$2:$N$2454,_xlfn.LAMBDA(_xlpm.x,_xlpm.x=$N1916))))</f>
        <v>#NAME?</v>
      </c>
      <c r="R1916" s="4" t="e">
        <f t="shared" si="509"/>
        <v>#NAME?</v>
      </c>
      <c r="S1916" s="4" t="e">
        <f t="shared" si="510"/>
        <v>#NAME?</v>
      </c>
      <c r="T1916" s="4" t="e">
        <f t="shared" si="511"/>
        <v>#NAME?</v>
      </c>
      <c r="U1916" s="4" t="e">
        <f t="shared" si="512"/>
        <v>#NAME?</v>
      </c>
      <c r="V1916" s="2"/>
      <c r="X1916" s="2"/>
      <c r="AC1916" s="2"/>
      <c r="AD1916" s="2"/>
    </row>
    <row r="1917" spans="1:30">
      <c r="A1917" s="1" t="str">
        <f t="shared" si="499"/>
        <v>-nse- : [ns]</v>
      </c>
      <c r="B1917" s="1">
        <f t="shared" si="515"/>
        <v>0</v>
      </c>
      <c r="C1917" s="1">
        <f t="shared" si="515"/>
        <v>0</v>
      </c>
      <c r="D1917" s="1">
        <f t="shared" si="515"/>
        <v>1</v>
      </c>
      <c r="E1917" s="7">
        <v>11</v>
      </c>
      <c r="F1917" s="9" t="s">
        <v>190</v>
      </c>
      <c r="G1917" s="3" t="e">
        <f t="shared" si="500"/>
        <v>#NAME?</v>
      </c>
      <c r="H1917" s="4" t="str">
        <f t="shared" si="501"/>
        <v>ns</v>
      </c>
      <c r="I1917" s="4" t="str">
        <f t="shared" si="502"/>
        <v>nse</v>
      </c>
      <c r="J1917" s="10">
        <f t="shared" si="503"/>
        <v>2</v>
      </c>
      <c r="K1917" s="1">
        <f t="shared" si="504"/>
        <v>3</v>
      </c>
      <c r="L1917" s="10">
        <f t="shared" si="505"/>
        <v>3</v>
      </c>
      <c r="M1917" s="1" t="str">
        <f t="shared" si="506"/>
        <v>-nse-</v>
      </c>
      <c r="N1917" s="1" t="str">
        <f t="shared" si="507"/>
        <v>[ns]</v>
      </c>
      <c r="O1917" s="3" t="e" cm="1">
        <f t="array" ref="O1917">SUM(_xlfn._xlws.FILTER($G$2:$G$2454,_xlfn.MAP($M$2:$M$2454,_xlfn.LAMBDA(_xlpm.x,_xlpm.x=$M1917))))</f>
        <v>#NAME?</v>
      </c>
      <c r="P1917" s="4" t="e">
        <f t="shared" si="508"/>
        <v>#NAME?</v>
      </c>
      <c r="Q1917" s="6" t="e" cm="1">
        <f t="array" ref="Q1917">SUM(_xlfn._xlws.FILTER($G$2:$G$2454,_xlfn.MAP($N$2:$N$2454,_xlfn.LAMBDA(_xlpm.x,_xlpm.x=$N1917))))</f>
        <v>#NAME?</v>
      </c>
      <c r="R1917" s="4" t="e">
        <f t="shared" si="509"/>
        <v>#NAME?</v>
      </c>
      <c r="S1917" s="4" t="e">
        <f t="shared" si="510"/>
        <v>#NAME?</v>
      </c>
      <c r="T1917" s="4" t="e">
        <f t="shared" si="511"/>
        <v>#NAME?</v>
      </c>
      <c r="U1917" s="4" t="e">
        <f t="shared" si="512"/>
        <v>#NAME?</v>
      </c>
      <c r="V1917" s="2"/>
      <c r="X1917" s="2"/>
      <c r="AC1917" s="2"/>
      <c r="AD1917" s="2"/>
    </row>
    <row r="1918" spans="1:30">
      <c r="A1918" s="1" t="str">
        <f t="shared" si="499"/>
        <v>-gui- : [ɡɪ]</v>
      </c>
      <c r="B1918" s="1">
        <f t="shared" si="515"/>
        <v>0</v>
      </c>
      <c r="C1918" s="1">
        <f t="shared" si="515"/>
        <v>0</v>
      </c>
      <c r="D1918" s="1">
        <f t="shared" si="515"/>
        <v>0</v>
      </c>
      <c r="E1918" s="7">
        <v>1</v>
      </c>
      <c r="F1918" s="9" t="s">
        <v>1638</v>
      </c>
      <c r="G1918" s="3" t="e">
        <f t="shared" si="500"/>
        <v>#NAME?</v>
      </c>
      <c r="H1918" s="1" t="str">
        <f t="shared" si="501"/>
        <v>ɡɪ</v>
      </c>
      <c r="I1918" s="1" t="str">
        <f t="shared" si="502"/>
        <v>gui</v>
      </c>
      <c r="J1918" s="10">
        <f t="shared" si="503"/>
        <v>2</v>
      </c>
      <c r="K1918" s="1">
        <f t="shared" si="504"/>
        <v>3</v>
      </c>
      <c r="L1918" s="10">
        <f t="shared" si="505"/>
        <v>3</v>
      </c>
      <c r="M1918" s="1" t="str">
        <f t="shared" si="506"/>
        <v>-gui-</v>
      </c>
      <c r="N1918" s="1" t="str">
        <f t="shared" si="507"/>
        <v>[ɡɪ]</v>
      </c>
      <c r="O1918" s="3" t="e" cm="1">
        <f t="array" ref="O1918">SUM(_xlfn._xlws.FILTER($G$2:$G$2454,_xlfn.MAP($M$2:$M$2454,_xlfn.LAMBDA(_xlpm.x,_xlpm.x=$M1918))))</f>
        <v>#NAME?</v>
      </c>
      <c r="P1918" s="4" t="e">
        <f t="shared" si="508"/>
        <v>#NAME?</v>
      </c>
      <c r="Q1918" s="6" t="e" cm="1">
        <f t="array" ref="Q1918">SUM(_xlfn._xlws.FILTER($G$2:$G$2454,_xlfn.MAP($N$2:$N$2454,_xlfn.LAMBDA(_xlpm.x,_xlpm.x=$N1918))))</f>
        <v>#NAME?</v>
      </c>
      <c r="R1918" s="4" t="e">
        <f t="shared" si="509"/>
        <v>#NAME?</v>
      </c>
      <c r="S1918" s="4" t="e">
        <f t="shared" si="510"/>
        <v>#NAME?</v>
      </c>
      <c r="T1918" s="4" t="e">
        <f t="shared" si="511"/>
        <v>#NAME?</v>
      </c>
      <c r="U1918" s="4" t="e">
        <f t="shared" si="512"/>
        <v>#NAME?</v>
      </c>
      <c r="V1918" s="2"/>
      <c r="X1918" s="2"/>
      <c r="AC1918" s="2"/>
      <c r="AD1918" s="2"/>
    </row>
    <row r="1919" spans="1:30">
      <c r="A1919" s="1" t="str">
        <f t="shared" si="499"/>
        <v>-rre- : [ɹɛ]</v>
      </c>
      <c r="B1919" s="1">
        <f t="shared" si="515"/>
        <v>1</v>
      </c>
      <c r="C1919" s="1">
        <f t="shared" si="515"/>
        <v>0</v>
      </c>
      <c r="D1919" s="1">
        <f t="shared" si="515"/>
        <v>0</v>
      </c>
      <c r="E1919" s="7">
        <v>4</v>
      </c>
      <c r="F1919" s="9" t="s">
        <v>1420</v>
      </c>
      <c r="G1919" s="3" t="e">
        <f t="shared" si="500"/>
        <v>#NAME?</v>
      </c>
      <c r="H1919" s="1" t="str">
        <f t="shared" si="501"/>
        <v>ɹɛ</v>
      </c>
      <c r="I1919" s="1" t="str">
        <f t="shared" si="502"/>
        <v>rre</v>
      </c>
      <c r="J1919" s="10">
        <f t="shared" si="503"/>
        <v>2</v>
      </c>
      <c r="K1919" s="1">
        <f t="shared" si="504"/>
        <v>3</v>
      </c>
      <c r="L1919" s="10">
        <f t="shared" si="505"/>
        <v>3</v>
      </c>
      <c r="M1919" s="1" t="str">
        <f t="shared" si="506"/>
        <v>-rre-</v>
      </c>
      <c r="N1919" s="1" t="str">
        <f t="shared" si="507"/>
        <v>[ɹɛ]</v>
      </c>
      <c r="O1919" s="3" t="e" cm="1">
        <f t="array" ref="O1919">SUM(_xlfn._xlws.FILTER($G$2:$G$2454,_xlfn.MAP($M$2:$M$2454,_xlfn.LAMBDA(_xlpm.x,_xlpm.x=$M1919))))</f>
        <v>#NAME?</v>
      </c>
      <c r="P1919" s="4" t="e">
        <f t="shared" si="508"/>
        <v>#NAME?</v>
      </c>
      <c r="Q1919" s="6" t="e" cm="1">
        <f t="array" ref="Q1919">SUM(_xlfn._xlws.FILTER($G$2:$G$2454,_xlfn.MAP($N$2:$N$2454,_xlfn.LAMBDA(_xlpm.x,_xlpm.x=$N1919))))</f>
        <v>#NAME?</v>
      </c>
      <c r="R1919" s="4" t="e">
        <f t="shared" si="509"/>
        <v>#NAME?</v>
      </c>
      <c r="S1919" s="4" t="e">
        <f t="shared" si="510"/>
        <v>#NAME?</v>
      </c>
      <c r="T1919" s="4" t="e">
        <f t="shared" si="511"/>
        <v>#NAME?</v>
      </c>
      <c r="U1919" s="4" t="e">
        <f t="shared" si="512"/>
        <v>#NAME?</v>
      </c>
      <c r="V1919" s="2"/>
      <c r="X1919" s="2"/>
      <c r="AC1919" s="2"/>
      <c r="AD1919" s="2"/>
    </row>
    <row r="1920" spans="1:30">
      <c r="A1920" s="1" t="str">
        <f t="shared" si="499"/>
        <v>-zi- : [zɪ]</v>
      </c>
      <c r="B1920" s="1">
        <f t="shared" si="515"/>
        <v>0</v>
      </c>
      <c r="C1920" s="1">
        <f t="shared" si="515"/>
        <v>0</v>
      </c>
      <c r="D1920" s="1">
        <f t="shared" si="515"/>
        <v>0</v>
      </c>
      <c r="E1920" s="7">
        <v>5</v>
      </c>
      <c r="F1920" s="9" t="s">
        <v>1130</v>
      </c>
      <c r="G1920" s="3" t="e">
        <f t="shared" si="500"/>
        <v>#NAME?</v>
      </c>
      <c r="H1920" s="1" t="str">
        <f t="shared" si="501"/>
        <v>zɪ</v>
      </c>
      <c r="I1920" s="1" t="str">
        <f t="shared" si="502"/>
        <v>zi</v>
      </c>
      <c r="J1920" s="10">
        <f t="shared" si="503"/>
        <v>2</v>
      </c>
      <c r="K1920" s="1">
        <f t="shared" si="504"/>
        <v>2</v>
      </c>
      <c r="L1920" s="10">
        <f t="shared" si="505"/>
        <v>2</v>
      </c>
      <c r="M1920" s="1" t="str">
        <f t="shared" si="506"/>
        <v>-zi-</v>
      </c>
      <c r="N1920" s="1" t="str">
        <f t="shared" si="507"/>
        <v>[zɪ]</v>
      </c>
      <c r="O1920" s="3" t="e" cm="1">
        <f t="array" ref="O1920">SUM(_xlfn._xlws.FILTER($G$2:$G$2454,_xlfn.MAP($M$2:$M$2454,_xlfn.LAMBDA(_xlpm.x,_xlpm.x=$M1920))))</f>
        <v>#NAME?</v>
      </c>
      <c r="P1920" s="4" t="e">
        <f t="shared" si="508"/>
        <v>#NAME?</v>
      </c>
      <c r="Q1920" s="6" t="e" cm="1">
        <f t="array" ref="Q1920">SUM(_xlfn._xlws.FILTER($G$2:$G$2454,_xlfn.MAP($N$2:$N$2454,_xlfn.LAMBDA(_xlpm.x,_xlpm.x=$N1920))))</f>
        <v>#NAME?</v>
      </c>
      <c r="R1920" s="4" t="e">
        <f t="shared" si="509"/>
        <v>#NAME?</v>
      </c>
      <c r="S1920" s="4" t="e">
        <f t="shared" si="510"/>
        <v>#NAME?</v>
      </c>
      <c r="T1920" s="4" t="e">
        <f t="shared" si="511"/>
        <v>#NAME?</v>
      </c>
      <c r="U1920" s="4" t="e">
        <f t="shared" si="512"/>
        <v>#NAME?</v>
      </c>
      <c r="V1920" s="2"/>
      <c r="X1920" s="2"/>
      <c r="AC1920" s="2"/>
      <c r="AD1920" s="2"/>
    </row>
    <row r="1921" spans="1:30">
      <c r="A1921" s="1" t="str">
        <f t="shared" si="499"/>
        <v>-au- : [ɔ]</v>
      </c>
      <c r="B1921" s="1">
        <f t="shared" si="515"/>
        <v>0</v>
      </c>
      <c r="C1921" s="1">
        <f t="shared" si="515"/>
        <v>0</v>
      </c>
      <c r="D1921" s="1">
        <f t="shared" si="515"/>
        <v>0</v>
      </c>
      <c r="E1921" s="7">
        <v>4</v>
      </c>
      <c r="F1921" s="9" t="s">
        <v>1345</v>
      </c>
      <c r="G1921" s="3" t="e">
        <f t="shared" si="500"/>
        <v>#NAME?</v>
      </c>
      <c r="H1921" s="4" t="str">
        <f t="shared" si="501"/>
        <v>ɔ</v>
      </c>
      <c r="I1921" s="4" t="str">
        <f t="shared" si="502"/>
        <v>au</v>
      </c>
      <c r="J1921" s="10">
        <f t="shared" si="503"/>
        <v>1</v>
      </c>
      <c r="K1921" s="1">
        <f t="shared" si="504"/>
        <v>2</v>
      </c>
      <c r="L1921" s="10">
        <f t="shared" si="505"/>
        <v>2</v>
      </c>
      <c r="M1921" s="1" t="str">
        <f t="shared" si="506"/>
        <v>-au-</v>
      </c>
      <c r="N1921" s="1" t="str">
        <f t="shared" si="507"/>
        <v>[ɔ]</v>
      </c>
      <c r="O1921" s="3" t="e" cm="1">
        <f t="array" ref="O1921">SUM(_xlfn._xlws.FILTER($G$2:$G$2454,_xlfn.MAP($M$2:$M$2454,_xlfn.LAMBDA(_xlpm.x,_xlpm.x=$M1921))))</f>
        <v>#NAME?</v>
      </c>
      <c r="P1921" s="4" t="e">
        <f t="shared" si="508"/>
        <v>#NAME?</v>
      </c>
      <c r="Q1921" s="6" t="e" cm="1">
        <f t="array" ref="Q1921">SUM(_xlfn._xlws.FILTER($G$2:$G$2454,_xlfn.MAP($N$2:$N$2454,_xlfn.LAMBDA(_xlpm.x,_xlpm.x=$N1921))))</f>
        <v>#NAME?</v>
      </c>
      <c r="R1921" s="4" t="e">
        <f t="shared" si="509"/>
        <v>#NAME?</v>
      </c>
      <c r="S1921" s="4" t="e">
        <f t="shared" si="510"/>
        <v>#NAME?</v>
      </c>
      <c r="T1921" s="4" t="e">
        <f t="shared" si="511"/>
        <v>#NAME?</v>
      </c>
      <c r="U1921" s="4" t="e">
        <f t="shared" si="512"/>
        <v>#NAME?</v>
      </c>
      <c r="V1921" s="2"/>
      <c r="X1921" s="2"/>
      <c r="AC1921" s="2"/>
      <c r="AD1921" s="2"/>
    </row>
    <row r="1922" spans="1:30">
      <c r="A1922" s="1" t="str">
        <f t="shared" ref="A1922:A1985" si="516">_xlfn.LET(_xlpm.sep," : ",CONCATENATE(M1922,_xlpm.sep,N1922))</f>
        <v>-tte- : [tə]</v>
      </c>
      <c r="B1922" s="1">
        <f t="shared" ref="B1922:D1941" si="517">_xlfn.LET(_xlpm.d,$F1922,_xlpm.k,_xlfn.CONCAT(LEFT(TRIM(B$1),1),"*"),COUNTIF(_xlpm.d,_xlpm.k))</f>
        <v>0</v>
      </c>
      <c r="C1922" s="1">
        <f t="shared" si="517"/>
        <v>0</v>
      </c>
      <c r="D1922" s="1">
        <f t="shared" si="517"/>
        <v>0</v>
      </c>
      <c r="E1922" s="7">
        <v>13</v>
      </c>
      <c r="F1922" s="9" t="s">
        <v>989</v>
      </c>
      <c r="G1922" s="3" t="e">
        <f t="shared" ref="G1922:G1985" si="518">E1922/freq.sum.r6e</f>
        <v>#NAME?</v>
      </c>
      <c r="H1922" s="4" t="str">
        <f t="shared" ref="H1922:H1985" si="519">_xlfn.LET(_xlpm.sep,":",_xlpm.w,$F1922,LEFT(_xlpm.w,FIND(_xlpm.sep,_xlpm.w)-1))</f>
        <v>tə</v>
      </c>
      <c r="I1922" s="4" t="str">
        <f t="shared" ref="I1922:I1985" si="520">_xlfn.LET(_xlpm.sep,":",_xlpm.w,$F1922,RIGHT(_xlpm.w,LEN(_xlpm.w)-FIND(_xlpm.sep,_xlpm.w)))</f>
        <v>tte</v>
      </c>
      <c r="J1922" s="10">
        <f t="shared" ref="J1922:J1985" si="521">_xlfn.LET(_xlpm.w,H1922,LEN(_xlpm.w))</f>
        <v>2</v>
      </c>
      <c r="K1922" s="1">
        <f t="shared" ref="K1922:K1985" si="522">_xlfn.LET(_xlpm.w,I1922,LEN(_xlpm.w))</f>
        <v>3</v>
      </c>
      <c r="L1922" s="10">
        <f t="shared" ref="L1922:L1985" si="523">_xlfn.LET(_xlpm.a,J1922,_xlpm.b,K1922,MAX(_xlpm.a,_xlpm.b))</f>
        <v>3</v>
      </c>
      <c r="M1922" s="1" t="str">
        <f t="shared" ref="M1922:M1985" si="524">_xlfn.LET(_xlpm.sep,":",_xlpm.w,$F1922,_xlfn.CONCAT("-",RIGHT(_xlpm.w,LEN(_xlpm.w)-FIND(_xlpm.sep,_xlpm.w)),"-"))</f>
        <v>-tte-</v>
      </c>
      <c r="N1922" s="1" t="str">
        <f t="shared" ref="N1922:N1985" si="525">_xlfn.LET(_xlpm.sep,":",_xlpm.w,$F1922,_xlfn.CONCAT("[",LEFT(_xlpm.w,FIND(_xlpm.sep,_xlpm.w)-1),"]"))</f>
        <v>[tə]</v>
      </c>
      <c r="O1922" s="3" t="e" cm="1">
        <f t="array" ref="O1922">SUM(_xlfn._xlws.FILTER($G$2:$G$2454,_xlfn.MAP($M$2:$M$2454,_xlfn.LAMBDA(_xlpm.x,_xlpm.x=$M1922))))</f>
        <v>#NAME?</v>
      </c>
      <c r="P1922" s="4" t="e">
        <f t="shared" ref="P1922:P1985" si="526">$G1922/O1922</f>
        <v>#NAME?</v>
      </c>
      <c r="Q1922" s="6" t="e" cm="1">
        <f t="array" ref="Q1922">SUM(_xlfn._xlws.FILTER($G$2:$G$2454,_xlfn.MAP($N$2:$N$2454,_xlfn.LAMBDA(_xlpm.x,_xlpm.x=$N1922))))</f>
        <v>#NAME?</v>
      </c>
      <c r="R1922" s="4" t="e">
        <f t="shared" ref="R1922:R1985" si="527">$G1922/Q1922</f>
        <v>#NAME?</v>
      </c>
      <c r="S1922" s="4" t="e">
        <f t="shared" ref="S1922:S1985" si="528">_xlfn.LET(_xlpm.freq,E1922,_xlpm.size,L1922+1,_xlpm.F,T1922,LOG(1+_xlpm.freq)*LOG(1+_xlpm.size)*_xlpm.F)</f>
        <v>#NAME?</v>
      </c>
      <c r="T1922" s="4" t="e">
        <f t="shared" ref="T1922:T1985" si="529">_xlfn.LET(_xlpm.a,R1922,_xlpm.b,P1922,2*_xlpm.a*_xlpm.b/(_xlpm.a+_xlpm.b))</f>
        <v>#NAME?</v>
      </c>
      <c r="U1922" s="4" t="e">
        <f t="shared" ref="U1922:U1985" si="530">_xlfn.LET(_xlpm.p,P1922,_xlpm.q,R1922,LOG(_xlpm.p/_xlpm.q))</f>
        <v>#NAME?</v>
      </c>
      <c r="V1922" s="2"/>
      <c r="X1922" s="2"/>
      <c r="AC1922" s="2"/>
      <c r="AD1922" s="2"/>
    </row>
    <row r="1923" spans="1:30">
      <c r="A1923" s="1" t="str">
        <f t="shared" si="516"/>
        <v>-ly- : [lɪ]</v>
      </c>
      <c r="B1923" s="1">
        <f t="shared" si="517"/>
        <v>0</v>
      </c>
      <c r="C1923" s="1">
        <f t="shared" si="517"/>
        <v>0</v>
      </c>
      <c r="D1923" s="1">
        <f t="shared" si="517"/>
        <v>0</v>
      </c>
      <c r="E1923" s="7">
        <v>20</v>
      </c>
      <c r="F1923" s="9" t="s">
        <v>883</v>
      </c>
      <c r="G1923" s="3" t="e">
        <f t="shared" si="518"/>
        <v>#NAME?</v>
      </c>
      <c r="H1923" s="1" t="str">
        <f t="shared" si="519"/>
        <v>lɪ</v>
      </c>
      <c r="I1923" s="1" t="str">
        <f t="shared" si="520"/>
        <v>ly</v>
      </c>
      <c r="J1923" s="10">
        <f t="shared" si="521"/>
        <v>2</v>
      </c>
      <c r="K1923" s="1">
        <f t="shared" si="522"/>
        <v>2</v>
      </c>
      <c r="L1923" s="10">
        <f t="shared" si="523"/>
        <v>2</v>
      </c>
      <c r="M1923" s="1" t="str">
        <f t="shared" si="524"/>
        <v>-ly-</v>
      </c>
      <c r="N1923" s="1" t="str">
        <f t="shared" si="525"/>
        <v>[lɪ]</v>
      </c>
      <c r="O1923" s="3" t="e" cm="1">
        <f t="array" ref="O1923">SUM(_xlfn._xlws.FILTER($G$2:$G$2454,_xlfn.MAP($M$2:$M$2454,_xlfn.LAMBDA(_xlpm.x,_xlpm.x=$M1923))))</f>
        <v>#NAME?</v>
      </c>
      <c r="P1923" s="4" t="e">
        <f t="shared" si="526"/>
        <v>#NAME?</v>
      </c>
      <c r="Q1923" s="6" t="e" cm="1">
        <f t="array" ref="Q1923">SUM(_xlfn._xlws.FILTER($G$2:$G$2454,_xlfn.MAP($N$2:$N$2454,_xlfn.LAMBDA(_xlpm.x,_xlpm.x=$N1923))))</f>
        <v>#NAME?</v>
      </c>
      <c r="R1923" s="4" t="e">
        <f t="shared" si="527"/>
        <v>#NAME?</v>
      </c>
      <c r="S1923" s="4" t="e">
        <f t="shared" si="528"/>
        <v>#NAME?</v>
      </c>
      <c r="T1923" s="4" t="e">
        <f t="shared" si="529"/>
        <v>#NAME?</v>
      </c>
      <c r="U1923" s="4" t="e">
        <f t="shared" si="530"/>
        <v>#NAME?</v>
      </c>
      <c r="V1923" s="2"/>
      <c r="X1923" s="2"/>
      <c r="AC1923" s="2"/>
      <c r="AD1923" s="2"/>
    </row>
    <row r="1924" spans="1:30">
      <c r="A1924" s="1" t="str">
        <f t="shared" si="516"/>
        <v>-fai- : [fɛ]</v>
      </c>
      <c r="B1924" s="1">
        <f t="shared" si="517"/>
        <v>0</v>
      </c>
      <c r="C1924" s="1">
        <f t="shared" si="517"/>
        <v>0</v>
      </c>
      <c r="D1924" s="1">
        <f t="shared" si="517"/>
        <v>0</v>
      </c>
      <c r="E1924" s="7">
        <v>2</v>
      </c>
      <c r="F1924" s="9" t="s">
        <v>1565</v>
      </c>
      <c r="G1924" s="3" t="e">
        <f t="shared" si="518"/>
        <v>#NAME?</v>
      </c>
      <c r="H1924" s="4" t="str">
        <f t="shared" si="519"/>
        <v>fɛ</v>
      </c>
      <c r="I1924" s="4" t="str">
        <f t="shared" si="520"/>
        <v>fai</v>
      </c>
      <c r="J1924" s="10">
        <f t="shared" si="521"/>
        <v>2</v>
      </c>
      <c r="K1924" s="1">
        <f t="shared" si="522"/>
        <v>3</v>
      </c>
      <c r="L1924" s="10">
        <f t="shared" si="523"/>
        <v>3</v>
      </c>
      <c r="M1924" s="1" t="str">
        <f t="shared" si="524"/>
        <v>-fai-</v>
      </c>
      <c r="N1924" s="1" t="str">
        <f t="shared" si="525"/>
        <v>[fɛ]</v>
      </c>
      <c r="O1924" s="3" t="e" cm="1">
        <f t="array" ref="O1924">SUM(_xlfn._xlws.FILTER($G$2:$G$2454,_xlfn.MAP($M$2:$M$2454,_xlfn.LAMBDA(_xlpm.x,_xlpm.x=$M1924))))</f>
        <v>#NAME?</v>
      </c>
      <c r="P1924" s="4" t="e">
        <f t="shared" si="526"/>
        <v>#NAME?</v>
      </c>
      <c r="Q1924" s="6" t="e" cm="1">
        <f t="array" ref="Q1924">SUM(_xlfn._xlws.FILTER($G$2:$G$2454,_xlfn.MAP($N$2:$N$2454,_xlfn.LAMBDA(_xlpm.x,_xlpm.x=$N1924))))</f>
        <v>#NAME?</v>
      </c>
      <c r="R1924" s="4" t="e">
        <f t="shared" si="527"/>
        <v>#NAME?</v>
      </c>
      <c r="S1924" s="4" t="e">
        <f t="shared" si="528"/>
        <v>#NAME?</v>
      </c>
      <c r="T1924" s="4" t="e">
        <f t="shared" si="529"/>
        <v>#NAME?</v>
      </c>
      <c r="U1924" s="4" t="e">
        <f t="shared" si="530"/>
        <v>#NAME?</v>
      </c>
      <c r="V1924" s="2"/>
      <c r="X1924" s="2"/>
      <c r="AC1924" s="2"/>
      <c r="AD1924" s="2"/>
    </row>
    <row r="1925" spans="1:30">
      <c r="A1925" s="1" t="str">
        <f t="shared" si="516"/>
        <v>-dge- : [dʒ]</v>
      </c>
      <c r="B1925" s="1">
        <f t="shared" si="517"/>
        <v>0</v>
      </c>
      <c r="C1925" s="1">
        <f t="shared" si="517"/>
        <v>0</v>
      </c>
      <c r="D1925" s="1">
        <f t="shared" si="517"/>
        <v>0</v>
      </c>
      <c r="E1925" s="7">
        <v>7</v>
      </c>
      <c r="F1925" s="9" t="s">
        <v>904</v>
      </c>
      <c r="G1925" s="3" t="e">
        <f t="shared" si="518"/>
        <v>#NAME?</v>
      </c>
      <c r="H1925" s="4" t="str">
        <f t="shared" si="519"/>
        <v>dʒ</v>
      </c>
      <c r="I1925" s="4" t="str">
        <f t="shared" si="520"/>
        <v>dge</v>
      </c>
      <c r="J1925" s="10">
        <f t="shared" si="521"/>
        <v>2</v>
      </c>
      <c r="K1925" s="1">
        <f t="shared" si="522"/>
        <v>3</v>
      </c>
      <c r="L1925" s="10">
        <f t="shared" si="523"/>
        <v>3</v>
      </c>
      <c r="M1925" s="1" t="str">
        <f t="shared" si="524"/>
        <v>-dge-</v>
      </c>
      <c r="N1925" s="1" t="str">
        <f t="shared" si="525"/>
        <v>[dʒ]</v>
      </c>
      <c r="O1925" s="3" t="e" cm="1">
        <f t="array" ref="O1925">SUM(_xlfn._xlws.FILTER($G$2:$G$2454,_xlfn.MAP($M$2:$M$2454,_xlfn.LAMBDA(_xlpm.x,_xlpm.x=$M1925))))</f>
        <v>#NAME?</v>
      </c>
      <c r="P1925" s="4" t="e">
        <f t="shared" si="526"/>
        <v>#NAME?</v>
      </c>
      <c r="Q1925" s="6" t="e" cm="1">
        <f t="array" ref="Q1925">SUM(_xlfn._xlws.FILTER($G$2:$G$2454,_xlfn.MAP($N$2:$N$2454,_xlfn.LAMBDA(_xlpm.x,_xlpm.x=$N1925))))</f>
        <v>#NAME?</v>
      </c>
      <c r="R1925" s="4" t="e">
        <f t="shared" si="527"/>
        <v>#NAME?</v>
      </c>
      <c r="S1925" s="4" t="e">
        <f t="shared" si="528"/>
        <v>#NAME?</v>
      </c>
      <c r="T1925" s="4" t="e">
        <f t="shared" si="529"/>
        <v>#NAME?</v>
      </c>
      <c r="U1925" s="4" t="e">
        <f t="shared" si="530"/>
        <v>#NAME?</v>
      </c>
      <c r="V1925" s="2"/>
      <c r="X1925" s="2"/>
      <c r="AC1925" s="2"/>
      <c r="AD1925" s="2"/>
    </row>
    <row r="1926" spans="1:30">
      <c r="A1926" s="1" t="str">
        <f t="shared" si="516"/>
        <v>-rea- : [ɹi]</v>
      </c>
      <c r="B1926" s="1">
        <f t="shared" si="517"/>
        <v>1</v>
      </c>
      <c r="C1926" s="1">
        <f t="shared" si="517"/>
        <v>0</v>
      </c>
      <c r="D1926" s="1">
        <f t="shared" si="517"/>
        <v>0</v>
      </c>
      <c r="E1926" s="7">
        <v>5</v>
      </c>
      <c r="F1926" s="9" t="s">
        <v>1081</v>
      </c>
      <c r="G1926" s="3" t="e">
        <f t="shared" si="518"/>
        <v>#NAME?</v>
      </c>
      <c r="H1926" s="4" t="str">
        <f t="shared" si="519"/>
        <v>ɹi</v>
      </c>
      <c r="I1926" s="4" t="str">
        <f t="shared" si="520"/>
        <v>rea</v>
      </c>
      <c r="J1926" s="10">
        <f t="shared" si="521"/>
        <v>2</v>
      </c>
      <c r="K1926" s="1">
        <f t="shared" si="522"/>
        <v>3</v>
      </c>
      <c r="L1926" s="10">
        <f t="shared" si="523"/>
        <v>3</v>
      </c>
      <c r="M1926" s="1" t="str">
        <f t="shared" si="524"/>
        <v>-rea-</v>
      </c>
      <c r="N1926" s="1" t="str">
        <f t="shared" si="525"/>
        <v>[ɹi]</v>
      </c>
      <c r="O1926" s="3" t="e" cm="1">
        <f t="array" ref="O1926">SUM(_xlfn._xlws.FILTER($G$2:$G$2454,_xlfn.MAP($M$2:$M$2454,_xlfn.LAMBDA(_xlpm.x,_xlpm.x=$M1926))))</f>
        <v>#NAME?</v>
      </c>
      <c r="P1926" s="4" t="e">
        <f t="shared" si="526"/>
        <v>#NAME?</v>
      </c>
      <c r="Q1926" s="6" t="e" cm="1">
        <f t="array" ref="Q1926">SUM(_xlfn._xlws.FILTER($G$2:$G$2454,_xlfn.MAP($N$2:$N$2454,_xlfn.LAMBDA(_xlpm.x,_xlpm.x=$N1926))))</f>
        <v>#NAME?</v>
      </c>
      <c r="R1926" s="4" t="e">
        <f t="shared" si="527"/>
        <v>#NAME?</v>
      </c>
      <c r="S1926" s="4" t="e">
        <f t="shared" si="528"/>
        <v>#NAME?</v>
      </c>
      <c r="T1926" s="4" t="e">
        <f t="shared" si="529"/>
        <v>#NAME?</v>
      </c>
      <c r="U1926" s="4" t="e">
        <f t="shared" si="530"/>
        <v>#NAME?</v>
      </c>
      <c r="V1926" s="2"/>
      <c r="X1926" s="2"/>
      <c r="AC1926" s="2"/>
      <c r="AD1926" s="2"/>
    </row>
    <row r="1927" spans="1:30">
      <c r="A1927" s="1" t="str">
        <f t="shared" si="516"/>
        <v>-bei- : [baɪ]</v>
      </c>
      <c r="B1927" s="1">
        <f t="shared" si="517"/>
        <v>0</v>
      </c>
      <c r="C1927" s="1">
        <f t="shared" si="517"/>
        <v>0</v>
      </c>
      <c r="D1927" s="1">
        <f t="shared" si="517"/>
        <v>0</v>
      </c>
      <c r="E1927" s="7">
        <v>1</v>
      </c>
      <c r="F1927" s="9" t="s">
        <v>1921</v>
      </c>
      <c r="G1927" s="3" t="e">
        <f t="shared" si="518"/>
        <v>#NAME?</v>
      </c>
      <c r="H1927" s="4" t="str">
        <f t="shared" si="519"/>
        <v>baɪ</v>
      </c>
      <c r="I1927" s="4" t="str">
        <f t="shared" si="520"/>
        <v>bei</v>
      </c>
      <c r="J1927" s="10">
        <f t="shared" si="521"/>
        <v>3</v>
      </c>
      <c r="K1927" s="1">
        <f t="shared" si="522"/>
        <v>3</v>
      </c>
      <c r="L1927" s="10">
        <f t="shared" si="523"/>
        <v>3</v>
      </c>
      <c r="M1927" s="1" t="str">
        <f t="shared" si="524"/>
        <v>-bei-</v>
      </c>
      <c r="N1927" s="1" t="str">
        <f t="shared" si="525"/>
        <v>[baɪ]</v>
      </c>
      <c r="O1927" s="3" t="e" cm="1">
        <f t="array" ref="O1927">SUM(_xlfn._xlws.FILTER($G$2:$G$2454,_xlfn.MAP($M$2:$M$2454,_xlfn.LAMBDA(_xlpm.x,_xlpm.x=$M1927))))</f>
        <v>#NAME?</v>
      </c>
      <c r="P1927" s="4" t="e">
        <f t="shared" si="526"/>
        <v>#NAME?</v>
      </c>
      <c r="Q1927" s="6" t="e" cm="1">
        <f t="array" ref="Q1927">SUM(_xlfn._xlws.FILTER($G$2:$G$2454,_xlfn.MAP($N$2:$N$2454,_xlfn.LAMBDA(_xlpm.x,_xlpm.x=$N1927))))</f>
        <v>#NAME?</v>
      </c>
      <c r="R1927" s="4" t="e">
        <f t="shared" si="527"/>
        <v>#NAME?</v>
      </c>
      <c r="S1927" s="4" t="e">
        <f t="shared" si="528"/>
        <v>#NAME?</v>
      </c>
      <c r="T1927" s="4" t="e">
        <f t="shared" si="529"/>
        <v>#NAME?</v>
      </c>
      <c r="U1927" s="4" t="e">
        <f t="shared" si="530"/>
        <v>#NAME?</v>
      </c>
      <c r="V1927" s="2"/>
      <c r="X1927" s="2"/>
      <c r="AC1927" s="2"/>
      <c r="AD1927" s="2"/>
    </row>
    <row r="1928" spans="1:30">
      <c r="A1928" s="1" t="str">
        <f t="shared" si="516"/>
        <v>-braw- : [bɹɔ]</v>
      </c>
      <c r="B1928" s="1">
        <f t="shared" si="517"/>
        <v>0</v>
      </c>
      <c r="C1928" s="1">
        <f t="shared" si="517"/>
        <v>0</v>
      </c>
      <c r="D1928" s="1">
        <f t="shared" si="517"/>
        <v>0</v>
      </c>
      <c r="E1928" s="7">
        <v>1</v>
      </c>
      <c r="F1928" s="9" t="s">
        <v>1941</v>
      </c>
      <c r="G1928" s="3" t="e">
        <f t="shared" si="518"/>
        <v>#NAME?</v>
      </c>
      <c r="H1928" s="1" t="str">
        <f t="shared" si="519"/>
        <v>bɹɔ</v>
      </c>
      <c r="I1928" s="1" t="str">
        <f t="shared" si="520"/>
        <v>braw</v>
      </c>
      <c r="J1928" s="10">
        <f t="shared" si="521"/>
        <v>3</v>
      </c>
      <c r="K1928" s="1">
        <f t="shared" si="522"/>
        <v>4</v>
      </c>
      <c r="L1928" s="10">
        <f t="shared" si="523"/>
        <v>4</v>
      </c>
      <c r="M1928" s="1" t="str">
        <f t="shared" si="524"/>
        <v>-braw-</v>
      </c>
      <c r="N1928" s="1" t="str">
        <f t="shared" si="525"/>
        <v>[bɹɔ]</v>
      </c>
      <c r="O1928" s="3" t="e" cm="1">
        <f t="array" ref="O1928">SUM(_xlfn._xlws.FILTER($G$2:$G$2454,_xlfn.MAP($M$2:$M$2454,_xlfn.LAMBDA(_xlpm.x,_xlpm.x=$M1928))))</f>
        <v>#NAME?</v>
      </c>
      <c r="P1928" s="4" t="e">
        <f t="shared" si="526"/>
        <v>#NAME?</v>
      </c>
      <c r="Q1928" s="6" t="e" cm="1">
        <f t="array" ref="Q1928">SUM(_xlfn._xlws.FILTER($G$2:$G$2454,_xlfn.MAP($N$2:$N$2454,_xlfn.LAMBDA(_xlpm.x,_xlpm.x=$N1928))))</f>
        <v>#NAME?</v>
      </c>
      <c r="R1928" s="4" t="e">
        <f t="shared" si="527"/>
        <v>#NAME?</v>
      </c>
      <c r="S1928" s="4" t="e">
        <f t="shared" si="528"/>
        <v>#NAME?</v>
      </c>
      <c r="T1928" s="4" t="e">
        <f t="shared" si="529"/>
        <v>#NAME?</v>
      </c>
      <c r="U1928" s="4" t="e">
        <f t="shared" si="530"/>
        <v>#NAME?</v>
      </c>
      <c r="V1928" s="2"/>
      <c r="X1928" s="2"/>
      <c r="AC1928" s="2"/>
      <c r="AD1928" s="2"/>
    </row>
    <row r="1929" spans="1:30">
      <c r="A1929" s="1" t="str">
        <f t="shared" si="516"/>
        <v>-brou- : [bɹɔ]</v>
      </c>
      <c r="B1929" s="1">
        <f t="shared" si="517"/>
        <v>0</v>
      </c>
      <c r="C1929" s="1">
        <f t="shared" si="517"/>
        <v>0</v>
      </c>
      <c r="D1929" s="1">
        <f t="shared" si="517"/>
        <v>0</v>
      </c>
      <c r="E1929" s="7">
        <v>1</v>
      </c>
      <c r="F1929" s="9" t="s">
        <v>1884</v>
      </c>
      <c r="G1929" s="3" t="e">
        <f t="shared" si="518"/>
        <v>#NAME?</v>
      </c>
      <c r="H1929" s="4" t="str">
        <f t="shared" si="519"/>
        <v>bɹɔ</v>
      </c>
      <c r="I1929" s="4" t="str">
        <f t="shared" si="520"/>
        <v>brou</v>
      </c>
      <c r="J1929" s="10">
        <f t="shared" si="521"/>
        <v>3</v>
      </c>
      <c r="K1929" s="1">
        <f t="shared" si="522"/>
        <v>4</v>
      </c>
      <c r="L1929" s="10">
        <f t="shared" si="523"/>
        <v>4</v>
      </c>
      <c r="M1929" s="1" t="str">
        <f t="shared" si="524"/>
        <v>-brou-</v>
      </c>
      <c r="N1929" s="1" t="str">
        <f t="shared" si="525"/>
        <v>[bɹɔ]</v>
      </c>
      <c r="O1929" s="3" t="e" cm="1">
        <f t="array" ref="O1929">SUM(_xlfn._xlws.FILTER($G$2:$G$2454,_xlfn.MAP($M$2:$M$2454,_xlfn.LAMBDA(_xlpm.x,_xlpm.x=$M1929))))</f>
        <v>#NAME?</v>
      </c>
      <c r="P1929" s="4" t="e">
        <f t="shared" si="526"/>
        <v>#NAME?</v>
      </c>
      <c r="Q1929" s="6" t="e" cm="1">
        <f t="array" ref="Q1929">SUM(_xlfn._xlws.FILTER($G$2:$G$2454,_xlfn.MAP($N$2:$N$2454,_xlfn.LAMBDA(_xlpm.x,_xlpm.x=$N1929))))</f>
        <v>#NAME?</v>
      </c>
      <c r="R1929" s="4" t="e">
        <f t="shared" si="527"/>
        <v>#NAME?</v>
      </c>
      <c r="S1929" s="4" t="e">
        <f t="shared" si="528"/>
        <v>#NAME?</v>
      </c>
      <c r="T1929" s="4" t="e">
        <f t="shared" si="529"/>
        <v>#NAME?</v>
      </c>
      <c r="U1929" s="4" t="e">
        <f t="shared" si="530"/>
        <v>#NAME?</v>
      </c>
      <c r="V1929" s="2"/>
      <c r="X1929" s="2"/>
      <c r="AC1929" s="2"/>
      <c r="AD1929" s="2"/>
    </row>
    <row r="1930" spans="1:30">
      <c r="A1930" s="1" t="str">
        <f t="shared" si="516"/>
        <v>-cree- : [kɹi]</v>
      </c>
      <c r="B1930" s="1">
        <f t="shared" si="517"/>
        <v>0</v>
      </c>
      <c r="C1930" s="1">
        <f t="shared" si="517"/>
        <v>0</v>
      </c>
      <c r="D1930" s="1">
        <f t="shared" si="517"/>
        <v>0</v>
      </c>
      <c r="E1930" s="7">
        <v>1</v>
      </c>
      <c r="F1930" s="9" t="s">
        <v>1306</v>
      </c>
      <c r="G1930" s="3" t="e">
        <f t="shared" si="518"/>
        <v>#NAME?</v>
      </c>
      <c r="H1930" s="4" t="str">
        <f t="shared" si="519"/>
        <v>kɹi</v>
      </c>
      <c r="I1930" s="4" t="str">
        <f t="shared" si="520"/>
        <v>cree</v>
      </c>
      <c r="J1930" s="10">
        <f t="shared" si="521"/>
        <v>3</v>
      </c>
      <c r="K1930" s="1">
        <f t="shared" si="522"/>
        <v>4</v>
      </c>
      <c r="L1930" s="10">
        <f t="shared" si="523"/>
        <v>4</v>
      </c>
      <c r="M1930" s="1" t="str">
        <f t="shared" si="524"/>
        <v>-cree-</v>
      </c>
      <c r="N1930" s="1" t="str">
        <f t="shared" si="525"/>
        <v>[kɹi]</v>
      </c>
      <c r="O1930" s="3" t="e" cm="1">
        <f t="array" ref="O1930">SUM(_xlfn._xlws.FILTER($G$2:$G$2454,_xlfn.MAP($M$2:$M$2454,_xlfn.LAMBDA(_xlpm.x,_xlpm.x=$M1930))))</f>
        <v>#NAME?</v>
      </c>
      <c r="P1930" s="4" t="e">
        <f t="shared" si="526"/>
        <v>#NAME?</v>
      </c>
      <c r="Q1930" s="6" t="e" cm="1">
        <f t="array" ref="Q1930">SUM(_xlfn._xlws.FILTER($G$2:$G$2454,_xlfn.MAP($N$2:$N$2454,_xlfn.LAMBDA(_xlpm.x,_xlpm.x=$N1930))))</f>
        <v>#NAME?</v>
      </c>
      <c r="R1930" s="4" t="e">
        <f t="shared" si="527"/>
        <v>#NAME?</v>
      </c>
      <c r="S1930" s="4" t="e">
        <f t="shared" si="528"/>
        <v>#NAME?</v>
      </c>
      <c r="T1930" s="4" t="e">
        <f t="shared" si="529"/>
        <v>#NAME?</v>
      </c>
      <c r="U1930" s="4" t="e">
        <f t="shared" si="530"/>
        <v>#NAME?</v>
      </c>
      <c r="V1930" s="2"/>
      <c r="X1930" s="2"/>
      <c r="AC1930" s="2"/>
      <c r="AD1930" s="2"/>
    </row>
    <row r="1931" spans="1:30">
      <c r="A1931" s="1" t="str">
        <f t="shared" si="516"/>
        <v>-cuu- : [kyu]</v>
      </c>
      <c r="B1931" s="1">
        <f t="shared" si="517"/>
        <v>0</v>
      </c>
      <c r="C1931" s="1">
        <f t="shared" si="517"/>
        <v>0</v>
      </c>
      <c r="D1931" s="1">
        <f t="shared" si="517"/>
        <v>0</v>
      </c>
      <c r="E1931" s="7">
        <v>1</v>
      </c>
      <c r="F1931" s="9" t="s">
        <v>2032</v>
      </c>
      <c r="G1931" s="3" t="e">
        <f t="shared" si="518"/>
        <v>#NAME?</v>
      </c>
      <c r="H1931" s="4" t="str">
        <f t="shared" si="519"/>
        <v>kyu</v>
      </c>
      <c r="I1931" s="4" t="str">
        <f t="shared" si="520"/>
        <v>cuu</v>
      </c>
      <c r="J1931" s="10">
        <f t="shared" si="521"/>
        <v>3</v>
      </c>
      <c r="K1931" s="1">
        <f t="shared" si="522"/>
        <v>3</v>
      </c>
      <c r="L1931" s="10">
        <f t="shared" si="523"/>
        <v>3</v>
      </c>
      <c r="M1931" s="1" t="str">
        <f t="shared" si="524"/>
        <v>-cuu-</v>
      </c>
      <c r="N1931" s="1" t="str">
        <f t="shared" si="525"/>
        <v>[kyu]</v>
      </c>
      <c r="O1931" s="3" t="e" cm="1">
        <f t="array" ref="O1931">SUM(_xlfn._xlws.FILTER($G$2:$G$2454,_xlfn.MAP($M$2:$M$2454,_xlfn.LAMBDA(_xlpm.x,_xlpm.x=$M1931))))</f>
        <v>#NAME?</v>
      </c>
      <c r="P1931" s="4" t="e">
        <f t="shared" si="526"/>
        <v>#NAME?</v>
      </c>
      <c r="Q1931" s="6" t="e" cm="1">
        <f t="array" ref="Q1931">SUM(_xlfn._xlws.FILTER($G$2:$G$2454,_xlfn.MAP($N$2:$N$2454,_xlfn.LAMBDA(_xlpm.x,_xlpm.x=$N1931))))</f>
        <v>#NAME?</v>
      </c>
      <c r="R1931" s="4" t="e">
        <f t="shared" si="527"/>
        <v>#NAME?</v>
      </c>
      <c r="S1931" s="4" t="e">
        <f t="shared" si="528"/>
        <v>#NAME?</v>
      </c>
      <c r="T1931" s="4" t="e">
        <f t="shared" si="529"/>
        <v>#NAME?</v>
      </c>
      <c r="U1931" s="4" t="e">
        <f t="shared" si="530"/>
        <v>#NAME?</v>
      </c>
      <c r="V1931" s="2"/>
      <c r="X1931" s="2"/>
      <c r="AC1931" s="2"/>
      <c r="AD1931" s="2"/>
    </row>
    <row r="1932" spans="1:30">
      <c r="A1932" s="1" t="str">
        <f t="shared" si="516"/>
        <v>-cy- : [saɪ]</v>
      </c>
      <c r="B1932" s="1">
        <f t="shared" si="517"/>
        <v>0</v>
      </c>
      <c r="C1932" s="1">
        <f t="shared" si="517"/>
        <v>0</v>
      </c>
      <c r="D1932" s="1">
        <f t="shared" si="517"/>
        <v>0</v>
      </c>
      <c r="E1932" s="7">
        <v>2</v>
      </c>
      <c r="F1932" s="9" t="s">
        <v>1593</v>
      </c>
      <c r="G1932" s="3" t="e">
        <f t="shared" si="518"/>
        <v>#NAME?</v>
      </c>
      <c r="H1932" s="4" t="str">
        <f t="shared" si="519"/>
        <v>saɪ</v>
      </c>
      <c r="I1932" s="4" t="str">
        <f t="shared" si="520"/>
        <v>cy</v>
      </c>
      <c r="J1932" s="10">
        <f t="shared" si="521"/>
        <v>3</v>
      </c>
      <c r="K1932" s="1">
        <f t="shared" si="522"/>
        <v>2</v>
      </c>
      <c r="L1932" s="10">
        <f t="shared" si="523"/>
        <v>3</v>
      </c>
      <c r="M1932" s="1" t="str">
        <f t="shared" si="524"/>
        <v>-cy-</v>
      </c>
      <c r="N1932" s="1" t="str">
        <f t="shared" si="525"/>
        <v>[saɪ]</v>
      </c>
      <c r="O1932" s="3" t="e" cm="1">
        <f t="array" ref="O1932">SUM(_xlfn._xlws.FILTER($G$2:$G$2454,_xlfn.MAP($M$2:$M$2454,_xlfn.LAMBDA(_xlpm.x,_xlpm.x=$M1932))))</f>
        <v>#NAME?</v>
      </c>
      <c r="P1932" s="4" t="e">
        <f t="shared" si="526"/>
        <v>#NAME?</v>
      </c>
      <c r="Q1932" s="6" t="e" cm="1">
        <f t="array" ref="Q1932">SUM(_xlfn._xlws.FILTER($G$2:$G$2454,_xlfn.MAP($N$2:$N$2454,_xlfn.LAMBDA(_xlpm.x,_xlpm.x=$N1932))))</f>
        <v>#NAME?</v>
      </c>
      <c r="R1932" s="4" t="e">
        <f t="shared" si="527"/>
        <v>#NAME?</v>
      </c>
      <c r="S1932" s="4" t="e">
        <f t="shared" si="528"/>
        <v>#NAME?</v>
      </c>
      <c r="T1932" s="4" t="e">
        <f t="shared" si="529"/>
        <v>#NAME?</v>
      </c>
      <c r="U1932" s="4" t="e">
        <f t="shared" si="530"/>
        <v>#NAME?</v>
      </c>
      <c r="V1932" s="2"/>
      <c r="X1932" s="2"/>
      <c r="AC1932" s="2"/>
      <c r="AD1932" s="2"/>
    </row>
    <row r="1933" spans="1:30">
      <c r="A1933" s="1" t="str">
        <f t="shared" si="516"/>
        <v>-fry- : [fɹaɪ]</v>
      </c>
      <c r="B1933" s="1">
        <f t="shared" si="517"/>
        <v>0</v>
      </c>
      <c r="C1933" s="1">
        <f t="shared" si="517"/>
        <v>0</v>
      </c>
      <c r="D1933" s="1">
        <f t="shared" si="517"/>
        <v>0</v>
      </c>
      <c r="E1933" s="7">
        <v>1</v>
      </c>
      <c r="F1933" s="9" t="s">
        <v>1355</v>
      </c>
      <c r="G1933" s="3" t="e">
        <f t="shared" si="518"/>
        <v>#NAME?</v>
      </c>
      <c r="H1933" s="4" t="str">
        <f t="shared" si="519"/>
        <v>fɹaɪ</v>
      </c>
      <c r="I1933" s="4" t="str">
        <f t="shared" si="520"/>
        <v>fry</v>
      </c>
      <c r="J1933" s="10">
        <f t="shared" si="521"/>
        <v>4</v>
      </c>
      <c r="K1933" s="1">
        <f t="shared" si="522"/>
        <v>3</v>
      </c>
      <c r="L1933" s="10">
        <f t="shared" si="523"/>
        <v>4</v>
      </c>
      <c r="M1933" s="1" t="str">
        <f t="shared" si="524"/>
        <v>-fry-</v>
      </c>
      <c r="N1933" s="1" t="str">
        <f t="shared" si="525"/>
        <v>[fɹaɪ]</v>
      </c>
      <c r="O1933" s="3" t="e" cm="1">
        <f t="array" ref="O1933">SUM(_xlfn._xlws.FILTER($G$2:$G$2454,_xlfn.MAP($M$2:$M$2454,_xlfn.LAMBDA(_xlpm.x,_xlpm.x=$M1933))))</f>
        <v>#NAME?</v>
      </c>
      <c r="P1933" s="4" t="e">
        <f t="shared" si="526"/>
        <v>#NAME?</v>
      </c>
      <c r="Q1933" s="6" t="e" cm="1">
        <f t="array" ref="Q1933">SUM(_xlfn._xlws.FILTER($G$2:$G$2454,_xlfn.MAP($N$2:$N$2454,_xlfn.LAMBDA(_xlpm.x,_xlpm.x=$N1933))))</f>
        <v>#NAME?</v>
      </c>
      <c r="R1933" s="4" t="e">
        <f t="shared" si="527"/>
        <v>#NAME?</v>
      </c>
      <c r="S1933" s="4" t="e">
        <f t="shared" si="528"/>
        <v>#NAME?</v>
      </c>
      <c r="T1933" s="4" t="e">
        <f t="shared" si="529"/>
        <v>#NAME?</v>
      </c>
      <c r="U1933" s="4" t="e">
        <f t="shared" si="530"/>
        <v>#NAME?</v>
      </c>
      <c r="V1933" s="2"/>
      <c r="X1933" s="2"/>
      <c r="AC1933" s="2"/>
      <c r="AD1933" s="2"/>
    </row>
    <row r="1934" spans="1:30">
      <c r="A1934" s="1" t="str">
        <f t="shared" si="516"/>
        <v>-goh- : [ɡɑ]</v>
      </c>
      <c r="B1934" s="1">
        <f t="shared" si="517"/>
        <v>0</v>
      </c>
      <c r="C1934" s="1">
        <f t="shared" si="517"/>
        <v>0</v>
      </c>
      <c r="D1934" s="1">
        <f t="shared" si="517"/>
        <v>0</v>
      </c>
      <c r="E1934" s="7">
        <v>1</v>
      </c>
      <c r="F1934" s="9" t="s">
        <v>2464</v>
      </c>
      <c r="G1934" s="3" t="e">
        <f t="shared" si="518"/>
        <v>#NAME?</v>
      </c>
      <c r="H1934" s="4" t="str">
        <f t="shared" si="519"/>
        <v>ɡɑ</v>
      </c>
      <c r="I1934" s="4" t="str">
        <f t="shared" si="520"/>
        <v>goh</v>
      </c>
      <c r="J1934" s="10">
        <f t="shared" si="521"/>
        <v>2</v>
      </c>
      <c r="K1934" s="1">
        <f t="shared" si="522"/>
        <v>3</v>
      </c>
      <c r="L1934" s="10">
        <f t="shared" si="523"/>
        <v>3</v>
      </c>
      <c r="M1934" s="1" t="str">
        <f t="shared" si="524"/>
        <v>-goh-</v>
      </c>
      <c r="N1934" s="1" t="str">
        <f t="shared" si="525"/>
        <v>[ɡɑ]</v>
      </c>
      <c r="O1934" s="3" t="e" cm="1">
        <f t="array" ref="O1934">SUM(_xlfn._xlws.FILTER($G$2:$G$2454,_xlfn.MAP($M$2:$M$2454,_xlfn.LAMBDA(_xlpm.x,_xlpm.x=$M1934))))</f>
        <v>#NAME?</v>
      </c>
      <c r="P1934" s="4" t="e">
        <f t="shared" si="526"/>
        <v>#NAME?</v>
      </c>
      <c r="Q1934" s="6" t="e" cm="1">
        <f t="array" ref="Q1934">SUM(_xlfn._xlws.FILTER($G$2:$G$2454,_xlfn.MAP($N$2:$N$2454,_xlfn.LAMBDA(_xlpm.x,_xlpm.x=$N1934))))</f>
        <v>#NAME?</v>
      </c>
      <c r="R1934" s="4" t="e">
        <f t="shared" si="527"/>
        <v>#NAME?</v>
      </c>
      <c r="S1934" s="4" t="e">
        <f t="shared" si="528"/>
        <v>#NAME?</v>
      </c>
      <c r="T1934" s="4" t="e">
        <f t="shared" si="529"/>
        <v>#NAME?</v>
      </c>
      <c r="U1934" s="4" t="e">
        <f t="shared" si="530"/>
        <v>#NAME?</v>
      </c>
      <c r="V1934" s="2"/>
      <c r="X1934" s="2"/>
      <c r="AC1934" s="2"/>
      <c r="AD1934" s="2"/>
    </row>
    <row r="1935" spans="1:30">
      <c r="A1935" s="1" t="str">
        <f t="shared" si="516"/>
        <v>-grew- : [ɡɹu]</v>
      </c>
      <c r="B1935" s="1">
        <f t="shared" si="517"/>
        <v>0</v>
      </c>
      <c r="C1935" s="1">
        <f t="shared" si="517"/>
        <v>0</v>
      </c>
      <c r="D1935" s="1">
        <f t="shared" si="517"/>
        <v>0</v>
      </c>
      <c r="E1935" s="7">
        <v>1</v>
      </c>
      <c r="F1935" s="9" t="s">
        <v>1307</v>
      </c>
      <c r="G1935" s="3" t="e">
        <f t="shared" si="518"/>
        <v>#NAME?</v>
      </c>
      <c r="H1935" s="4" t="str">
        <f t="shared" si="519"/>
        <v>ɡɹu</v>
      </c>
      <c r="I1935" s="4" t="str">
        <f t="shared" si="520"/>
        <v>grew</v>
      </c>
      <c r="J1935" s="10">
        <f t="shared" si="521"/>
        <v>3</v>
      </c>
      <c r="K1935" s="1">
        <f t="shared" si="522"/>
        <v>4</v>
      </c>
      <c r="L1935" s="10">
        <f t="shared" si="523"/>
        <v>4</v>
      </c>
      <c r="M1935" s="1" t="str">
        <f t="shared" si="524"/>
        <v>-grew-</v>
      </c>
      <c r="N1935" s="1" t="str">
        <f t="shared" si="525"/>
        <v>[ɡɹu]</v>
      </c>
      <c r="O1935" s="3" t="e" cm="1">
        <f t="array" ref="O1935">SUM(_xlfn._xlws.FILTER($G$2:$G$2454,_xlfn.MAP($M$2:$M$2454,_xlfn.LAMBDA(_xlpm.x,_xlpm.x=$M1935))))</f>
        <v>#NAME?</v>
      </c>
      <c r="P1935" s="4" t="e">
        <f t="shared" si="526"/>
        <v>#NAME?</v>
      </c>
      <c r="Q1935" s="6" t="e" cm="1">
        <f t="array" ref="Q1935">SUM(_xlfn._xlws.FILTER($G$2:$G$2454,_xlfn.MAP($N$2:$N$2454,_xlfn.LAMBDA(_xlpm.x,_xlpm.x=$N1935))))</f>
        <v>#NAME?</v>
      </c>
      <c r="R1935" s="4" t="e">
        <f t="shared" si="527"/>
        <v>#NAME?</v>
      </c>
      <c r="S1935" s="4" t="e">
        <f t="shared" si="528"/>
        <v>#NAME?</v>
      </c>
      <c r="T1935" s="4" t="e">
        <f t="shared" si="529"/>
        <v>#NAME?</v>
      </c>
      <c r="U1935" s="4" t="e">
        <f t="shared" si="530"/>
        <v>#NAME?</v>
      </c>
      <c r="V1935" s="2"/>
      <c r="X1935" s="2"/>
      <c r="AC1935" s="2"/>
      <c r="AD1935" s="2"/>
    </row>
    <row r="1936" spans="1:30">
      <c r="A1936" s="1" t="str">
        <f t="shared" si="516"/>
        <v>-grue- : [ɡɹu]</v>
      </c>
      <c r="B1936" s="1">
        <f t="shared" si="517"/>
        <v>0</v>
      </c>
      <c r="C1936" s="1">
        <f t="shared" si="517"/>
        <v>0</v>
      </c>
      <c r="D1936" s="1">
        <f t="shared" si="517"/>
        <v>0</v>
      </c>
      <c r="E1936" s="7">
        <v>1</v>
      </c>
      <c r="F1936" s="9" t="s">
        <v>2426</v>
      </c>
      <c r="G1936" s="3" t="e">
        <f t="shared" si="518"/>
        <v>#NAME?</v>
      </c>
      <c r="H1936" s="1" t="str">
        <f t="shared" si="519"/>
        <v>ɡɹu</v>
      </c>
      <c r="I1936" s="1" t="str">
        <f t="shared" si="520"/>
        <v>grue</v>
      </c>
      <c r="J1936" s="10">
        <f t="shared" si="521"/>
        <v>3</v>
      </c>
      <c r="K1936" s="1">
        <f t="shared" si="522"/>
        <v>4</v>
      </c>
      <c r="L1936" s="10">
        <f t="shared" si="523"/>
        <v>4</v>
      </c>
      <c r="M1936" s="1" t="str">
        <f t="shared" si="524"/>
        <v>-grue-</v>
      </c>
      <c r="N1936" s="1" t="str">
        <f t="shared" si="525"/>
        <v>[ɡɹu]</v>
      </c>
      <c r="O1936" s="3" t="e" cm="1">
        <f t="array" ref="O1936">SUM(_xlfn._xlws.FILTER($G$2:$G$2454,_xlfn.MAP($M$2:$M$2454,_xlfn.LAMBDA(_xlpm.x,_xlpm.x=$M1936))))</f>
        <v>#NAME?</v>
      </c>
      <c r="P1936" s="4" t="e">
        <f t="shared" si="526"/>
        <v>#NAME?</v>
      </c>
      <c r="Q1936" s="6" t="e" cm="1">
        <f t="array" ref="Q1936">SUM(_xlfn._xlws.FILTER($G$2:$G$2454,_xlfn.MAP($N$2:$N$2454,_xlfn.LAMBDA(_xlpm.x,_xlpm.x=$N1936))))</f>
        <v>#NAME?</v>
      </c>
      <c r="R1936" s="4" t="e">
        <f t="shared" si="527"/>
        <v>#NAME?</v>
      </c>
      <c r="S1936" s="4" t="e">
        <f t="shared" si="528"/>
        <v>#NAME?</v>
      </c>
      <c r="T1936" s="4" t="e">
        <f t="shared" si="529"/>
        <v>#NAME?</v>
      </c>
      <c r="U1936" s="4" t="e">
        <f t="shared" si="530"/>
        <v>#NAME?</v>
      </c>
      <c r="V1936" s="2"/>
      <c r="X1936" s="2"/>
      <c r="AC1936" s="2"/>
      <c r="AD1936" s="2"/>
    </row>
    <row r="1937" spans="1:30">
      <c r="A1937" s="1" t="str">
        <f t="shared" si="516"/>
        <v>-gua- : [ɡɑ]</v>
      </c>
      <c r="B1937" s="1">
        <f t="shared" si="517"/>
        <v>0</v>
      </c>
      <c r="C1937" s="1">
        <f t="shared" si="517"/>
        <v>0</v>
      </c>
      <c r="D1937" s="1">
        <f t="shared" si="517"/>
        <v>0</v>
      </c>
      <c r="E1937" s="7">
        <v>1</v>
      </c>
      <c r="F1937" s="9" t="s">
        <v>1556</v>
      </c>
      <c r="G1937" s="3" t="e">
        <f t="shared" si="518"/>
        <v>#NAME?</v>
      </c>
      <c r="H1937" s="4" t="str">
        <f t="shared" si="519"/>
        <v>ɡɑ</v>
      </c>
      <c r="I1937" s="4" t="str">
        <f t="shared" si="520"/>
        <v>gua</v>
      </c>
      <c r="J1937" s="10">
        <f t="shared" si="521"/>
        <v>2</v>
      </c>
      <c r="K1937" s="1">
        <f t="shared" si="522"/>
        <v>3</v>
      </c>
      <c r="L1937" s="10">
        <f t="shared" si="523"/>
        <v>3</v>
      </c>
      <c r="M1937" s="1" t="str">
        <f t="shared" si="524"/>
        <v>-gua-</v>
      </c>
      <c r="N1937" s="1" t="str">
        <f t="shared" si="525"/>
        <v>[ɡɑ]</v>
      </c>
      <c r="O1937" s="3" t="e" cm="1">
        <f t="array" ref="O1937">SUM(_xlfn._xlws.FILTER($G$2:$G$2454,_xlfn.MAP($M$2:$M$2454,_xlfn.LAMBDA(_xlpm.x,_xlpm.x=$M1937))))</f>
        <v>#NAME?</v>
      </c>
      <c r="P1937" s="4" t="e">
        <f t="shared" si="526"/>
        <v>#NAME?</v>
      </c>
      <c r="Q1937" s="6" t="e" cm="1">
        <f t="array" ref="Q1937">SUM(_xlfn._xlws.FILTER($G$2:$G$2454,_xlfn.MAP($N$2:$N$2454,_xlfn.LAMBDA(_xlpm.x,_xlpm.x=$N1937))))</f>
        <v>#NAME?</v>
      </c>
      <c r="R1937" s="4" t="e">
        <f t="shared" si="527"/>
        <v>#NAME?</v>
      </c>
      <c r="S1937" s="4" t="e">
        <f t="shared" si="528"/>
        <v>#NAME?</v>
      </c>
      <c r="T1937" s="4" t="e">
        <f t="shared" si="529"/>
        <v>#NAME?</v>
      </c>
      <c r="U1937" s="4" t="e">
        <f t="shared" si="530"/>
        <v>#NAME?</v>
      </c>
      <c r="V1937" s="2"/>
      <c r="X1937" s="2"/>
      <c r="AC1937" s="2"/>
      <c r="AD1937" s="2"/>
    </row>
    <row r="1938" spans="1:30">
      <c r="A1938" s="1" t="str">
        <f t="shared" si="516"/>
        <v>-joh- : [dʒɑ]</v>
      </c>
      <c r="B1938" s="1">
        <f t="shared" si="517"/>
        <v>0</v>
      </c>
      <c r="C1938" s="1">
        <f t="shared" si="517"/>
        <v>0</v>
      </c>
      <c r="D1938" s="1">
        <f t="shared" si="517"/>
        <v>0</v>
      </c>
      <c r="E1938" s="7">
        <v>1</v>
      </c>
      <c r="F1938" s="9" t="s">
        <v>2446</v>
      </c>
      <c r="G1938" s="3" t="e">
        <f t="shared" si="518"/>
        <v>#NAME?</v>
      </c>
      <c r="H1938" s="4" t="str">
        <f t="shared" si="519"/>
        <v>dʒɑ</v>
      </c>
      <c r="I1938" s="4" t="str">
        <f t="shared" si="520"/>
        <v>joh</v>
      </c>
      <c r="J1938" s="10">
        <f t="shared" si="521"/>
        <v>3</v>
      </c>
      <c r="K1938" s="1">
        <f t="shared" si="522"/>
        <v>3</v>
      </c>
      <c r="L1938" s="10">
        <f t="shared" si="523"/>
        <v>3</v>
      </c>
      <c r="M1938" s="1" t="str">
        <f t="shared" si="524"/>
        <v>-joh-</v>
      </c>
      <c r="N1938" s="1" t="str">
        <f t="shared" si="525"/>
        <v>[dʒɑ]</v>
      </c>
      <c r="O1938" s="3" t="e" cm="1">
        <f t="array" ref="O1938">SUM(_xlfn._xlws.FILTER($G$2:$G$2454,_xlfn.MAP($M$2:$M$2454,_xlfn.LAMBDA(_xlpm.x,_xlpm.x=$M1938))))</f>
        <v>#NAME?</v>
      </c>
      <c r="P1938" s="4" t="e">
        <f t="shared" si="526"/>
        <v>#NAME?</v>
      </c>
      <c r="Q1938" s="6" t="e" cm="1">
        <f t="array" ref="Q1938">SUM(_xlfn._xlws.FILTER($G$2:$G$2454,_xlfn.MAP($N$2:$N$2454,_xlfn.LAMBDA(_xlpm.x,_xlpm.x=$N1938))))</f>
        <v>#NAME?</v>
      </c>
      <c r="R1938" s="4" t="e">
        <f t="shared" si="527"/>
        <v>#NAME?</v>
      </c>
      <c r="S1938" s="4" t="e">
        <f t="shared" si="528"/>
        <v>#NAME?</v>
      </c>
      <c r="T1938" s="4" t="e">
        <f t="shared" si="529"/>
        <v>#NAME?</v>
      </c>
      <c r="U1938" s="4" t="e">
        <f t="shared" si="530"/>
        <v>#NAME?</v>
      </c>
      <c r="V1938" s="2"/>
      <c r="X1938" s="2"/>
      <c r="AC1938" s="2"/>
      <c r="AD1938" s="2"/>
    </row>
    <row r="1939" spans="1:30">
      <c r="A1939" s="1" t="str">
        <f t="shared" si="516"/>
        <v>-kno- : [nɑ]</v>
      </c>
      <c r="B1939" s="1">
        <f t="shared" si="517"/>
        <v>0</v>
      </c>
      <c r="C1939" s="1">
        <f t="shared" si="517"/>
        <v>0</v>
      </c>
      <c r="D1939" s="1">
        <f t="shared" si="517"/>
        <v>1</v>
      </c>
      <c r="E1939" s="7">
        <v>2</v>
      </c>
      <c r="F1939" s="9" t="s">
        <v>1165</v>
      </c>
      <c r="G1939" s="3" t="e">
        <f t="shared" si="518"/>
        <v>#NAME?</v>
      </c>
      <c r="H1939" s="4" t="str">
        <f t="shared" si="519"/>
        <v>nɑ</v>
      </c>
      <c r="I1939" s="4" t="str">
        <f t="shared" si="520"/>
        <v>kno</v>
      </c>
      <c r="J1939" s="10">
        <f t="shared" si="521"/>
        <v>2</v>
      </c>
      <c r="K1939" s="1">
        <f t="shared" si="522"/>
        <v>3</v>
      </c>
      <c r="L1939" s="10">
        <f t="shared" si="523"/>
        <v>3</v>
      </c>
      <c r="M1939" s="1" t="str">
        <f t="shared" si="524"/>
        <v>-kno-</v>
      </c>
      <c r="N1939" s="1" t="str">
        <f t="shared" si="525"/>
        <v>[nɑ]</v>
      </c>
      <c r="O1939" s="3" t="e" cm="1">
        <f t="array" ref="O1939">SUM(_xlfn._xlws.FILTER($G$2:$G$2454,_xlfn.MAP($M$2:$M$2454,_xlfn.LAMBDA(_xlpm.x,_xlpm.x=$M1939))))</f>
        <v>#NAME?</v>
      </c>
      <c r="P1939" s="4" t="e">
        <f t="shared" si="526"/>
        <v>#NAME?</v>
      </c>
      <c r="Q1939" s="6" t="e" cm="1">
        <f t="array" ref="Q1939">SUM(_xlfn._xlws.FILTER($G$2:$G$2454,_xlfn.MAP($N$2:$N$2454,_xlfn.LAMBDA(_xlpm.x,_xlpm.x=$N1939))))</f>
        <v>#NAME?</v>
      </c>
      <c r="R1939" s="4" t="e">
        <f t="shared" si="527"/>
        <v>#NAME?</v>
      </c>
      <c r="S1939" s="4" t="e">
        <f t="shared" si="528"/>
        <v>#NAME?</v>
      </c>
      <c r="T1939" s="4" t="e">
        <f t="shared" si="529"/>
        <v>#NAME?</v>
      </c>
      <c r="U1939" s="4" t="e">
        <f t="shared" si="530"/>
        <v>#NAME?</v>
      </c>
      <c r="V1939" s="2"/>
      <c r="X1939" s="2"/>
      <c r="AC1939" s="2"/>
      <c r="AD1939" s="2"/>
    </row>
    <row r="1940" spans="1:30">
      <c r="A1940" s="1" t="str">
        <f t="shared" si="516"/>
        <v>-kri- : [kɹi]</v>
      </c>
      <c r="B1940" s="1">
        <f t="shared" si="517"/>
        <v>0</v>
      </c>
      <c r="C1940" s="1">
        <f t="shared" si="517"/>
        <v>0</v>
      </c>
      <c r="D1940" s="1">
        <f t="shared" si="517"/>
        <v>0</v>
      </c>
      <c r="E1940" s="7">
        <v>1</v>
      </c>
      <c r="F1940" s="9" t="s">
        <v>2043</v>
      </c>
      <c r="G1940" s="3" t="e">
        <f t="shared" si="518"/>
        <v>#NAME?</v>
      </c>
      <c r="H1940" s="4" t="str">
        <f t="shared" si="519"/>
        <v>kɹi</v>
      </c>
      <c r="I1940" s="4" t="str">
        <f t="shared" si="520"/>
        <v>kri</v>
      </c>
      <c r="J1940" s="10">
        <f t="shared" si="521"/>
        <v>3</v>
      </c>
      <c r="K1940" s="1">
        <f t="shared" si="522"/>
        <v>3</v>
      </c>
      <c r="L1940" s="10">
        <f t="shared" si="523"/>
        <v>3</v>
      </c>
      <c r="M1940" s="1" t="str">
        <f t="shared" si="524"/>
        <v>-kri-</v>
      </c>
      <c r="N1940" s="1" t="str">
        <f t="shared" si="525"/>
        <v>[kɹi]</v>
      </c>
      <c r="O1940" s="3" t="e" cm="1">
        <f t="array" ref="O1940">SUM(_xlfn._xlws.FILTER($G$2:$G$2454,_xlfn.MAP($M$2:$M$2454,_xlfn.LAMBDA(_xlpm.x,_xlpm.x=$M1940))))</f>
        <v>#NAME?</v>
      </c>
      <c r="P1940" s="4" t="e">
        <f t="shared" si="526"/>
        <v>#NAME?</v>
      </c>
      <c r="Q1940" s="6" t="e" cm="1">
        <f t="array" ref="Q1940">SUM(_xlfn._xlws.FILTER($G$2:$G$2454,_xlfn.MAP($N$2:$N$2454,_xlfn.LAMBDA(_xlpm.x,_xlpm.x=$N1940))))</f>
        <v>#NAME?</v>
      </c>
      <c r="R1940" s="4" t="e">
        <f t="shared" si="527"/>
        <v>#NAME?</v>
      </c>
      <c r="S1940" s="4" t="e">
        <f t="shared" si="528"/>
        <v>#NAME?</v>
      </c>
      <c r="T1940" s="4" t="e">
        <f t="shared" si="529"/>
        <v>#NAME?</v>
      </c>
      <c r="U1940" s="4" t="e">
        <f t="shared" si="530"/>
        <v>#NAME?</v>
      </c>
      <c r="V1940" s="2"/>
      <c r="X1940" s="2"/>
      <c r="AC1940" s="2"/>
      <c r="AD1940" s="2"/>
    </row>
    <row r="1941" spans="1:30">
      <c r="A1941" s="1" t="str">
        <f t="shared" si="516"/>
        <v>-may- : [maɪ]</v>
      </c>
      <c r="B1941" s="1">
        <f t="shared" si="517"/>
        <v>0</v>
      </c>
      <c r="C1941" s="1">
        <f t="shared" si="517"/>
        <v>1</v>
      </c>
      <c r="D1941" s="1">
        <f t="shared" si="517"/>
        <v>0</v>
      </c>
      <c r="E1941" s="7">
        <v>1</v>
      </c>
      <c r="F1941" s="9" t="s">
        <v>2099</v>
      </c>
      <c r="G1941" s="3" t="e">
        <f t="shared" si="518"/>
        <v>#NAME?</v>
      </c>
      <c r="H1941" s="4" t="str">
        <f t="shared" si="519"/>
        <v>maɪ</v>
      </c>
      <c r="I1941" s="4" t="str">
        <f t="shared" si="520"/>
        <v>may</v>
      </c>
      <c r="J1941" s="10">
        <f t="shared" si="521"/>
        <v>3</v>
      </c>
      <c r="K1941" s="1">
        <f t="shared" si="522"/>
        <v>3</v>
      </c>
      <c r="L1941" s="10">
        <f t="shared" si="523"/>
        <v>3</v>
      </c>
      <c r="M1941" s="1" t="str">
        <f t="shared" si="524"/>
        <v>-may-</v>
      </c>
      <c r="N1941" s="1" t="str">
        <f t="shared" si="525"/>
        <v>[maɪ]</v>
      </c>
      <c r="O1941" s="3" t="e" cm="1">
        <f t="array" ref="O1941">SUM(_xlfn._xlws.FILTER($G$2:$G$2454,_xlfn.MAP($M$2:$M$2454,_xlfn.LAMBDA(_xlpm.x,_xlpm.x=$M1941))))</f>
        <v>#NAME?</v>
      </c>
      <c r="P1941" s="4" t="e">
        <f t="shared" si="526"/>
        <v>#NAME?</v>
      </c>
      <c r="Q1941" s="6" t="e" cm="1">
        <f t="array" ref="Q1941">SUM(_xlfn._xlws.FILTER($G$2:$G$2454,_xlfn.MAP($N$2:$N$2454,_xlfn.LAMBDA(_xlpm.x,_xlpm.x=$N1941))))</f>
        <v>#NAME?</v>
      </c>
      <c r="R1941" s="4" t="e">
        <f t="shared" si="527"/>
        <v>#NAME?</v>
      </c>
      <c r="S1941" s="4" t="e">
        <f t="shared" si="528"/>
        <v>#NAME?</v>
      </c>
      <c r="T1941" s="4" t="e">
        <f t="shared" si="529"/>
        <v>#NAME?</v>
      </c>
      <c r="U1941" s="4" t="e">
        <f t="shared" si="530"/>
        <v>#NAME?</v>
      </c>
      <c r="V1941" s="2"/>
      <c r="X1941" s="2"/>
      <c r="AC1941" s="2"/>
      <c r="AD1941" s="2"/>
    </row>
    <row r="1942" spans="1:30">
      <c r="A1942" s="1" t="str">
        <f t="shared" si="516"/>
        <v>-ncie- : [ntʃə]</v>
      </c>
      <c r="B1942" s="1">
        <f t="shared" ref="B1942:D1961" si="531">_xlfn.LET(_xlpm.d,$F1942,_xlpm.k,_xlfn.CONCAT(LEFT(TRIM(B$1),1),"*"),COUNTIF(_xlpm.d,_xlpm.k))</f>
        <v>0</v>
      </c>
      <c r="C1942" s="1">
        <f t="shared" si="531"/>
        <v>0</v>
      </c>
      <c r="D1942" s="1">
        <f t="shared" si="531"/>
        <v>1</v>
      </c>
      <c r="E1942" s="7">
        <v>1</v>
      </c>
      <c r="F1942" s="9" t="s">
        <v>1309</v>
      </c>
      <c r="G1942" s="3" t="e">
        <f t="shared" si="518"/>
        <v>#NAME?</v>
      </c>
      <c r="H1942" s="1" t="str">
        <f t="shared" si="519"/>
        <v>ntʃə</v>
      </c>
      <c r="I1942" s="1" t="str">
        <f t="shared" si="520"/>
        <v>ncie</v>
      </c>
      <c r="J1942" s="10">
        <f t="shared" si="521"/>
        <v>4</v>
      </c>
      <c r="K1942" s="1">
        <f t="shared" si="522"/>
        <v>4</v>
      </c>
      <c r="L1942" s="10">
        <f t="shared" si="523"/>
        <v>4</v>
      </c>
      <c r="M1942" s="1" t="str">
        <f t="shared" si="524"/>
        <v>-ncie-</v>
      </c>
      <c r="N1942" s="1" t="str">
        <f t="shared" si="525"/>
        <v>[ntʃə]</v>
      </c>
      <c r="O1942" s="3" t="e" cm="1">
        <f t="array" ref="O1942">SUM(_xlfn._xlws.FILTER($G$2:$G$2454,_xlfn.MAP($M$2:$M$2454,_xlfn.LAMBDA(_xlpm.x,_xlpm.x=$M1942))))</f>
        <v>#NAME?</v>
      </c>
      <c r="P1942" s="4" t="e">
        <f t="shared" si="526"/>
        <v>#NAME?</v>
      </c>
      <c r="Q1942" s="6" t="e" cm="1">
        <f t="array" ref="Q1942">SUM(_xlfn._xlws.FILTER($G$2:$G$2454,_xlfn.MAP($N$2:$N$2454,_xlfn.LAMBDA(_xlpm.x,_xlpm.x=$N1942))))</f>
        <v>#NAME?</v>
      </c>
      <c r="R1942" s="4" t="e">
        <f t="shared" si="527"/>
        <v>#NAME?</v>
      </c>
      <c r="S1942" s="4" t="e">
        <f t="shared" si="528"/>
        <v>#NAME?</v>
      </c>
      <c r="T1942" s="4" t="e">
        <f t="shared" si="529"/>
        <v>#NAME?</v>
      </c>
      <c r="U1942" s="4" t="e">
        <f t="shared" si="530"/>
        <v>#NAME?</v>
      </c>
      <c r="V1942" s="2"/>
      <c r="X1942" s="2"/>
      <c r="AC1942" s="2"/>
      <c r="AD1942" s="2"/>
    </row>
    <row r="1943" spans="1:30">
      <c r="A1943" s="1" t="str">
        <f t="shared" si="516"/>
        <v>-ncy- : [nsɪ]</v>
      </c>
      <c r="B1943" s="1">
        <f t="shared" si="531"/>
        <v>0</v>
      </c>
      <c r="C1943" s="1">
        <f t="shared" si="531"/>
        <v>0</v>
      </c>
      <c r="D1943" s="1">
        <f t="shared" si="531"/>
        <v>1</v>
      </c>
      <c r="E1943" s="7">
        <v>5</v>
      </c>
      <c r="F1943" s="9" t="s">
        <v>896</v>
      </c>
      <c r="G1943" s="3" t="e">
        <f t="shared" si="518"/>
        <v>#NAME?</v>
      </c>
      <c r="H1943" s="1" t="str">
        <f t="shared" si="519"/>
        <v>nsɪ</v>
      </c>
      <c r="I1943" s="1" t="str">
        <f t="shared" si="520"/>
        <v>ncy</v>
      </c>
      <c r="J1943" s="10">
        <f t="shared" si="521"/>
        <v>3</v>
      </c>
      <c r="K1943" s="1">
        <f t="shared" si="522"/>
        <v>3</v>
      </c>
      <c r="L1943" s="10">
        <f t="shared" si="523"/>
        <v>3</v>
      </c>
      <c r="M1943" s="1" t="str">
        <f t="shared" si="524"/>
        <v>-ncy-</v>
      </c>
      <c r="N1943" s="1" t="str">
        <f t="shared" si="525"/>
        <v>[nsɪ]</v>
      </c>
      <c r="O1943" s="3" t="e" cm="1">
        <f t="array" ref="O1943">SUM(_xlfn._xlws.FILTER($G$2:$G$2454,_xlfn.MAP($M$2:$M$2454,_xlfn.LAMBDA(_xlpm.x,_xlpm.x=$M1943))))</f>
        <v>#NAME?</v>
      </c>
      <c r="P1943" s="4" t="e">
        <f t="shared" si="526"/>
        <v>#NAME?</v>
      </c>
      <c r="Q1943" s="6" t="e" cm="1">
        <f t="array" ref="Q1943">SUM(_xlfn._xlws.FILTER($G$2:$G$2454,_xlfn.MAP($N$2:$N$2454,_xlfn.LAMBDA(_xlpm.x,_xlpm.x=$N1943))))</f>
        <v>#NAME?</v>
      </c>
      <c r="R1943" s="4" t="e">
        <f t="shared" si="527"/>
        <v>#NAME?</v>
      </c>
      <c r="S1943" s="4" t="e">
        <f t="shared" si="528"/>
        <v>#NAME?</v>
      </c>
      <c r="T1943" s="4" t="e">
        <f t="shared" si="529"/>
        <v>#NAME?</v>
      </c>
      <c r="U1943" s="4" t="e">
        <f t="shared" si="530"/>
        <v>#NAME?</v>
      </c>
      <c r="V1943" s="2"/>
      <c r="X1943" s="2"/>
      <c r="AC1943" s="2"/>
      <c r="AD1943" s="2"/>
    </row>
    <row r="1944" spans="1:30">
      <c r="A1944" s="1" t="str">
        <f t="shared" si="516"/>
        <v>-nga- : [ŋɡə]</v>
      </c>
      <c r="B1944" s="1">
        <f t="shared" si="531"/>
        <v>0</v>
      </c>
      <c r="C1944" s="1">
        <f t="shared" si="531"/>
        <v>0</v>
      </c>
      <c r="D1944" s="1">
        <f t="shared" si="531"/>
        <v>0</v>
      </c>
      <c r="E1944" s="7">
        <v>1</v>
      </c>
      <c r="F1944" s="9" t="s">
        <v>2430</v>
      </c>
      <c r="G1944" s="3" t="e">
        <f t="shared" si="518"/>
        <v>#NAME?</v>
      </c>
      <c r="H1944" s="1" t="str">
        <f t="shared" si="519"/>
        <v>ŋɡə</v>
      </c>
      <c r="I1944" s="1" t="str">
        <f t="shared" si="520"/>
        <v>nga</v>
      </c>
      <c r="J1944" s="10">
        <f t="shared" si="521"/>
        <v>3</v>
      </c>
      <c r="K1944" s="1">
        <f t="shared" si="522"/>
        <v>3</v>
      </c>
      <c r="L1944" s="10">
        <f t="shared" si="523"/>
        <v>3</v>
      </c>
      <c r="M1944" s="1" t="str">
        <f t="shared" si="524"/>
        <v>-nga-</v>
      </c>
      <c r="N1944" s="1" t="str">
        <f t="shared" si="525"/>
        <v>[ŋɡə]</v>
      </c>
      <c r="O1944" s="3" t="e" cm="1">
        <f t="array" ref="O1944">SUM(_xlfn._xlws.FILTER($G$2:$G$2454,_xlfn.MAP($M$2:$M$2454,_xlfn.LAMBDA(_xlpm.x,_xlpm.x=$M1944))))</f>
        <v>#NAME?</v>
      </c>
      <c r="P1944" s="4" t="e">
        <f t="shared" si="526"/>
        <v>#NAME?</v>
      </c>
      <c r="Q1944" s="6" t="e" cm="1">
        <f t="array" ref="Q1944">SUM(_xlfn._xlws.FILTER($G$2:$G$2454,_xlfn.MAP($N$2:$N$2454,_xlfn.LAMBDA(_xlpm.x,_xlpm.x=$N1944))))</f>
        <v>#NAME?</v>
      </c>
      <c r="R1944" s="4" t="e">
        <f t="shared" si="527"/>
        <v>#NAME?</v>
      </c>
      <c r="S1944" s="4" t="e">
        <f t="shared" si="528"/>
        <v>#NAME?</v>
      </c>
      <c r="T1944" s="4" t="e">
        <f t="shared" si="529"/>
        <v>#NAME?</v>
      </c>
      <c r="U1944" s="4" t="e">
        <f t="shared" si="530"/>
        <v>#NAME?</v>
      </c>
      <c r="V1944" s="2"/>
      <c r="X1944" s="2"/>
      <c r="AC1944" s="2"/>
      <c r="AD1944" s="2"/>
    </row>
    <row r="1945" spans="1:30">
      <c r="A1945" s="1" t="str">
        <f t="shared" si="516"/>
        <v>-nnou- : [naʊ]</v>
      </c>
      <c r="B1945" s="1">
        <f t="shared" si="531"/>
        <v>0</v>
      </c>
      <c r="C1945" s="1">
        <f t="shared" si="531"/>
        <v>0</v>
      </c>
      <c r="D1945" s="1">
        <f t="shared" si="531"/>
        <v>1</v>
      </c>
      <c r="E1945" s="7">
        <v>1</v>
      </c>
      <c r="F1945" s="9" t="s">
        <v>1310</v>
      </c>
      <c r="G1945" s="3" t="e">
        <f t="shared" si="518"/>
        <v>#NAME?</v>
      </c>
      <c r="H1945" s="4" t="str">
        <f t="shared" si="519"/>
        <v>naʊ</v>
      </c>
      <c r="I1945" s="4" t="str">
        <f t="shared" si="520"/>
        <v>nnou</v>
      </c>
      <c r="J1945" s="10">
        <f t="shared" si="521"/>
        <v>3</v>
      </c>
      <c r="K1945" s="1">
        <f t="shared" si="522"/>
        <v>4</v>
      </c>
      <c r="L1945" s="10">
        <f t="shared" si="523"/>
        <v>4</v>
      </c>
      <c r="M1945" s="1" t="str">
        <f t="shared" si="524"/>
        <v>-nnou-</v>
      </c>
      <c r="N1945" s="1" t="str">
        <f t="shared" si="525"/>
        <v>[naʊ]</v>
      </c>
      <c r="O1945" s="3" t="e" cm="1">
        <f t="array" ref="O1945">SUM(_xlfn._xlws.FILTER($G$2:$G$2454,_xlfn.MAP($M$2:$M$2454,_xlfn.LAMBDA(_xlpm.x,_xlpm.x=$M1945))))</f>
        <v>#NAME?</v>
      </c>
      <c r="P1945" s="4" t="e">
        <f t="shared" si="526"/>
        <v>#NAME?</v>
      </c>
      <c r="Q1945" s="6" t="e" cm="1">
        <f t="array" ref="Q1945">SUM(_xlfn._xlws.FILTER($G$2:$G$2454,_xlfn.MAP($N$2:$N$2454,_xlfn.LAMBDA(_xlpm.x,_xlpm.x=$N1945))))</f>
        <v>#NAME?</v>
      </c>
      <c r="R1945" s="4" t="e">
        <f t="shared" si="527"/>
        <v>#NAME?</v>
      </c>
      <c r="S1945" s="4" t="e">
        <f t="shared" si="528"/>
        <v>#NAME?</v>
      </c>
      <c r="T1945" s="4" t="e">
        <f t="shared" si="529"/>
        <v>#NAME?</v>
      </c>
      <c r="U1945" s="4" t="e">
        <f t="shared" si="530"/>
        <v>#NAME?</v>
      </c>
      <c r="V1945" s="2"/>
      <c r="X1945" s="2"/>
      <c r="AC1945" s="2"/>
      <c r="AD1945" s="2"/>
    </row>
    <row r="1946" spans="1:30">
      <c r="A1946" s="1" t="str">
        <f t="shared" si="516"/>
        <v>-pele- : [plə]</v>
      </c>
      <c r="B1946" s="1">
        <f t="shared" si="531"/>
        <v>0</v>
      </c>
      <c r="C1946" s="1">
        <f t="shared" si="531"/>
        <v>0</v>
      </c>
      <c r="D1946" s="1">
        <f t="shared" si="531"/>
        <v>0</v>
      </c>
      <c r="E1946" s="7">
        <v>1</v>
      </c>
      <c r="F1946" s="9" t="s">
        <v>1311</v>
      </c>
      <c r="G1946" s="3" t="e">
        <f t="shared" si="518"/>
        <v>#NAME?</v>
      </c>
      <c r="H1946" s="4" t="str">
        <f t="shared" si="519"/>
        <v>plə</v>
      </c>
      <c r="I1946" s="4" t="str">
        <f t="shared" si="520"/>
        <v>pele</v>
      </c>
      <c r="J1946" s="10">
        <f t="shared" si="521"/>
        <v>3</v>
      </c>
      <c r="K1946" s="1">
        <f t="shared" si="522"/>
        <v>4</v>
      </c>
      <c r="L1946" s="10">
        <f t="shared" si="523"/>
        <v>4</v>
      </c>
      <c r="M1946" s="1" t="str">
        <f t="shared" si="524"/>
        <v>-pele-</v>
      </c>
      <c r="N1946" s="1" t="str">
        <f t="shared" si="525"/>
        <v>[plə]</v>
      </c>
      <c r="O1946" s="3" t="e" cm="1">
        <f t="array" ref="O1946">SUM(_xlfn._xlws.FILTER($G$2:$G$2454,_xlfn.MAP($M$2:$M$2454,_xlfn.LAMBDA(_xlpm.x,_xlpm.x=$M1946))))</f>
        <v>#NAME?</v>
      </c>
      <c r="P1946" s="4" t="e">
        <f t="shared" si="526"/>
        <v>#NAME?</v>
      </c>
      <c r="Q1946" s="6" t="e" cm="1">
        <f t="array" ref="Q1946">SUM(_xlfn._xlws.FILTER($G$2:$G$2454,_xlfn.MAP($N$2:$N$2454,_xlfn.LAMBDA(_xlpm.x,_xlpm.x=$N1946))))</f>
        <v>#NAME?</v>
      </c>
      <c r="R1946" s="4" t="e">
        <f t="shared" si="527"/>
        <v>#NAME?</v>
      </c>
      <c r="S1946" s="4" t="e">
        <f t="shared" si="528"/>
        <v>#NAME?</v>
      </c>
      <c r="T1946" s="4" t="e">
        <f t="shared" si="529"/>
        <v>#NAME?</v>
      </c>
      <c r="U1946" s="4" t="e">
        <f t="shared" si="530"/>
        <v>#NAME?</v>
      </c>
      <c r="V1946" s="2"/>
      <c r="X1946" s="2"/>
      <c r="AC1946" s="2"/>
      <c r="AD1946" s="2"/>
    </row>
    <row r="1947" spans="1:30">
      <c r="A1947" s="1" t="str">
        <f t="shared" si="516"/>
        <v>-pes- : [ps]</v>
      </c>
      <c r="B1947" s="1">
        <f t="shared" si="531"/>
        <v>0</v>
      </c>
      <c r="C1947" s="1">
        <f t="shared" si="531"/>
        <v>0</v>
      </c>
      <c r="D1947" s="1">
        <f t="shared" si="531"/>
        <v>0</v>
      </c>
      <c r="E1947" s="7">
        <v>1</v>
      </c>
      <c r="F1947" s="9" t="s">
        <v>230</v>
      </c>
      <c r="G1947" s="3" t="e">
        <f t="shared" si="518"/>
        <v>#NAME?</v>
      </c>
      <c r="H1947" s="4" t="str">
        <f t="shared" si="519"/>
        <v>ps</v>
      </c>
      <c r="I1947" s="4" t="str">
        <f t="shared" si="520"/>
        <v>pes</v>
      </c>
      <c r="J1947" s="10">
        <f t="shared" si="521"/>
        <v>2</v>
      </c>
      <c r="K1947" s="1">
        <f t="shared" si="522"/>
        <v>3</v>
      </c>
      <c r="L1947" s="10">
        <f t="shared" si="523"/>
        <v>3</v>
      </c>
      <c r="M1947" s="1" t="str">
        <f t="shared" si="524"/>
        <v>-pes-</v>
      </c>
      <c r="N1947" s="1" t="str">
        <f t="shared" si="525"/>
        <v>[ps]</v>
      </c>
      <c r="O1947" s="3" t="e" cm="1">
        <f t="array" ref="O1947">SUM(_xlfn._xlws.FILTER($G$2:$G$2454,_xlfn.MAP($M$2:$M$2454,_xlfn.LAMBDA(_xlpm.x,_xlpm.x=$M1947))))</f>
        <v>#NAME?</v>
      </c>
      <c r="P1947" s="4" t="e">
        <f t="shared" si="526"/>
        <v>#NAME?</v>
      </c>
      <c r="Q1947" s="6" t="e" cm="1">
        <f t="array" ref="Q1947">SUM(_xlfn._xlws.FILTER($G$2:$G$2454,_xlfn.MAP($N$2:$N$2454,_xlfn.LAMBDA(_xlpm.x,_xlpm.x=$N1947))))</f>
        <v>#NAME?</v>
      </c>
      <c r="R1947" s="4" t="e">
        <f t="shared" si="527"/>
        <v>#NAME?</v>
      </c>
      <c r="S1947" s="4" t="e">
        <f t="shared" si="528"/>
        <v>#NAME?</v>
      </c>
      <c r="T1947" s="4" t="e">
        <f t="shared" si="529"/>
        <v>#NAME?</v>
      </c>
      <c r="U1947" s="4" t="e">
        <f t="shared" si="530"/>
        <v>#NAME?</v>
      </c>
      <c r="V1947" s="2"/>
      <c r="X1947" s="2"/>
      <c r="AC1947" s="2"/>
      <c r="AD1947" s="2"/>
    </row>
    <row r="1948" spans="1:30">
      <c r="A1948" s="1" t="str">
        <f t="shared" si="516"/>
        <v>-pproa- : [pɹoʊ]</v>
      </c>
      <c r="B1948" s="1">
        <f t="shared" si="531"/>
        <v>0</v>
      </c>
      <c r="C1948" s="1">
        <f t="shared" si="531"/>
        <v>0</v>
      </c>
      <c r="D1948" s="1">
        <f t="shared" si="531"/>
        <v>0</v>
      </c>
      <c r="E1948" s="7">
        <v>1</v>
      </c>
      <c r="F1948" s="9" t="s">
        <v>1267</v>
      </c>
      <c r="G1948" s="3" t="e">
        <f t="shared" si="518"/>
        <v>#NAME?</v>
      </c>
      <c r="H1948" s="1" t="str">
        <f t="shared" si="519"/>
        <v>pɹoʊ</v>
      </c>
      <c r="I1948" s="1" t="str">
        <f t="shared" si="520"/>
        <v>pproa</v>
      </c>
      <c r="J1948" s="10">
        <f t="shared" si="521"/>
        <v>4</v>
      </c>
      <c r="K1948" s="1">
        <f t="shared" si="522"/>
        <v>5</v>
      </c>
      <c r="L1948" s="10">
        <f t="shared" si="523"/>
        <v>5</v>
      </c>
      <c r="M1948" s="1" t="str">
        <f t="shared" si="524"/>
        <v>-pproa-</v>
      </c>
      <c r="N1948" s="1" t="str">
        <f t="shared" si="525"/>
        <v>[pɹoʊ]</v>
      </c>
      <c r="O1948" s="3" t="e" cm="1">
        <f t="array" ref="O1948">SUM(_xlfn._xlws.FILTER($G$2:$G$2454,_xlfn.MAP($M$2:$M$2454,_xlfn.LAMBDA(_xlpm.x,_xlpm.x=$M1948))))</f>
        <v>#NAME?</v>
      </c>
      <c r="P1948" s="4" t="e">
        <f t="shared" si="526"/>
        <v>#NAME?</v>
      </c>
      <c r="Q1948" s="6" t="e" cm="1">
        <f t="array" ref="Q1948">SUM(_xlfn._xlws.FILTER($G$2:$G$2454,_xlfn.MAP($N$2:$N$2454,_xlfn.LAMBDA(_xlpm.x,_xlpm.x=$N1948))))</f>
        <v>#NAME?</v>
      </c>
      <c r="R1948" s="4" t="e">
        <f t="shared" si="527"/>
        <v>#NAME?</v>
      </c>
      <c r="S1948" s="4" t="e">
        <f t="shared" si="528"/>
        <v>#NAME?</v>
      </c>
      <c r="T1948" s="4" t="e">
        <f t="shared" si="529"/>
        <v>#NAME?</v>
      </c>
      <c r="U1948" s="4" t="e">
        <f t="shared" si="530"/>
        <v>#NAME?</v>
      </c>
      <c r="V1948" s="2"/>
      <c r="X1948" s="2"/>
      <c r="AC1948" s="2"/>
      <c r="AD1948" s="2"/>
    </row>
    <row r="1949" spans="1:30">
      <c r="A1949" s="1" t="str">
        <f t="shared" si="516"/>
        <v>-refo- : [ɹfɔ]</v>
      </c>
      <c r="B1949" s="1">
        <f t="shared" si="531"/>
        <v>1</v>
      </c>
      <c r="C1949" s="1">
        <f t="shared" si="531"/>
        <v>0</v>
      </c>
      <c r="D1949" s="1">
        <f t="shared" si="531"/>
        <v>0</v>
      </c>
      <c r="E1949" s="7">
        <v>1</v>
      </c>
      <c r="F1949" s="9" t="s">
        <v>1312</v>
      </c>
      <c r="G1949" s="3" t="e">
        <f t="shared" si="518"/>
        <v>#NAME?</v>
      </c>
      <c r="H1949" s="4" t="str">
        <f t="shared" si="519"/>
        <v>ɹfɔ</v>
      </c>
      <c r="I1949" s="4" t="str">
        <f t="shared" si="520"/>
        <v>refo</v>
      </c>
      <c r="J1949" s="10">
        <f t="shared" si="521"/>
        <v>3</v>
      </c>
      <c r="K1949" s="1">
        <f t="shared" si="522"/>
        <v>4</v>
      </c>
      <c r="L1949" s="10">
        <f t="shared" si="523"/>
        <v>4</v>
      </c>
      <c r="M1949" s="1" t="str">
        <f t="shared" si="524"/>
        <v>-refo-</v>
      </c>
      <c r="N1949" s="1" t="str">
        <f t="shared" si="525"/>
        <v>[ɹfɔ]</v>
      </c>
      <c r="O1949" s="3" t="e" cm="1">
        <f t="array" ref="O1949">SUM(_xlfn._xlws.FILTER($G$2:$G$2454,_xlfn.MAP($M$2:$M$2454,_xlfn.LAMBDA(_xlpm.x,_xlpm.x=$M1949))))</f>
        <v>#NAME?</v>
      </c>
      <c r="P1949" s="4" t="e">
        <f t="shared" si="526"/>
        <v>#NAME?</v>
      </c>
      <c r="Q1949" s="6" t="e" cm="1">
        <f t="array" ref="Q1949">SUM(_xlfn._xlws.FILTER($G$2:$G$2454,_xlfn.MAP($N$2:$N$2454,_xlfn.LAMBDA(_xlpm.x,_xlpm.x=$N1949))))</f>
        <v>#NAME?</v>
      </c>
      <c r="R1949" s="4" t="e">
        <f t="shared" si="527"/>
        <v>#NAME?</v>
      </c>
      <c r="S1949" s="4" t="e">
        <f t="shared" si="528"/>
        <v>#NAME?</v>
      </c>
      <c r="T1949" s="4" t="e">
        <f t="shared" si="529"/>
        <v>#NAME?</v>
      </c>
      <c r="U1949" s="4" t="e">
        <f t="shared" si="530"/>
        <v>#NAME?</v>
      </c>
      <c r="V1949" s="2"/>
      <c r="X1949" s="2"/>
      <c r="AC1949" s="2"/>
      <c r="AD1949" s="2"/>
    </row>
    <row r="1950" spans="1:30">
      <c r="A1950" s="1" t="str">
        <f t="shared" si="516"/>
        <v>-ru- : [ɹə]</v>
      </c>
      <c r="B1950" s="1">
        <f t="shared" si="531"/>
        <v>1</v>
      </c>
      <c r="C1950" s="1">
        <f t="shared" si="531"/>
        <v>0</v>
      </c>
      <c r="D1950" s="1">
        <f t="shared" si="531"/>
        <v>0</v>
      </c>
      <c r="E1950" s="7">
        <v>2</v>
      </c>
      <c r="F1950" s="9" t="s">
        <v>2413</v>
      </c>
      <c r="G1950" s="3" t="e">
        <f t="shared" si="518"/>
        <v>#NAME?</v>
      </c>
      <c r="H1950" s="4" t="str">
        <f t="shared" si="519"/>
        <v>ɹə</v>
      </c>
      <c r="I1950" s="4" t="str">
        <f t="shared" si="520"/>
        <v>ru</v>
      </c>
      <c r="J1950" s="10">
        <f t="shared" si="521"/>
        <v>2</v>
      </c>
      <c r="K1950" s="1">
        <f t="shared" si="522"/>
        <v>2</v>
      </c>
      <c r="L1950" s="10">
        <f t="shared" si="523"/>
        <v>2</v>
      </c>
      <c r="M1950" s="1" t="str">
        <f t="shared" si="524"/>
        <v>-ru-</v>
      </c>
      <c r="N1950" s="1" t="str">
        <f t="shared" si="525"/>
        <v>[ɹə]</v>
      </c>
      <c r="O1950" s="3" t="e" cm="1">
        <f t="array" ref="O1950">SUM(_xlfn._xlws.FILTER($G$2:$G$2454,_xlfn.MAP($M$2:$M$2454,_xlfn.LAMBDA(_xlpm.x,_xlpm.x=$M1950))))</f>
        <v>#NAME?</v>
      </c>
      <c r="P1950" s="4" t="e">
        <f t="shared" si="526"/>
        <v>#NAME?</v>
      </c>
      <c r="Q1950" s="6" t="e" cm="1">
        <f t="array" ref="Q1950">SUM(_xlfn._xlws.FILTER($G$2:$G$2454,_xlfn.MAP($N$2:$N$2454,_xlfn.LAMBDA(_xlpm.x,_xlpm.x=$N1950))))</f>
        <v>#NAME?</v>
      </c>
      <c r="R1950" s="4" t="e">
        <f t="shared" si="527"/>
        <v>#NAME?</v>
      </c>
      <c r="S1950" s="4" t="e">
        <f t="shared" si="528"/>
        <v>#NAME?</v>
      </c>
      <c r="T1950" s="4" t="e">
        <f t="shared" si="529"/>
        <v>#NAME?</v>
      </c>
      <c r="U1950" s="4" t="e">
        <f t="shared" si="530"/>
        <v>#NAME?</v>
      </c>
      <c r="V1950" s="2"/>
      <c r="X1950" s="2"/>
      <c r="AC1950" s="2"/>
      <c r="AD1950" s="2"/>
    </row>
    <row r="1951" spans="1:30">
      <c r="A1951" s="1" t="str">
        <f t="shared" si="516"/>
        <v>-rvou- : [ɹvə]</v>
      </c>
      <c r="B1951" s="1">
        <f t="shared" si="531"/>
        <v>1</v>
      </c>
      <c r="C1951" s="1">
        <f t="shared" si="531"/>
        <v>0</v>
      </c>
      <c r="D1951" s="1">
        <f t="shared" si="531"/>
        <v>0</v>
      </c>
      <c r="E1951" s="7">
        <v>1</v>
      </c>
      <c r="F1951" s="9" t="s">
        <v>1313</v>
      </c>
      <c r="G1951" s="3" t="e">
        <f t="shared" si="518"/>
        <v>#NAME?</v>
      </c>
      <c r="H1951" s="4" t="str">
        <f t="shared" si="519"/>
        <v>ɹvə</v>
      </c>
      <c r="I1951" s="4" t="str">
        <f t="shared" si="520"/>
        <v>rvou</v>
      </c>
      <c r="J1951" s="10">
        <f t="shared" si="521"/>
        <v>3</v>
      </c>
      <c r="K1951" s="1">
        <f t="shared" si="522"/>
        <v>4</v>
      </c>
      <c r="L1951" s="10">
        <f t="shared" si="523"/>
        <v>4</v>
      </c>
      <c r="M1951" s="1" t="str">
        <f t="shared" si="524"/>
        <v>-rvou-</v>
      </c>
      <c r="N1951" s="1" t="str">
        <f t="shared" si="525"/>
        <v>[ɹvə]</v>
      </c>
      <c r="O1951" s="3" t="e" cm="1">
        <f t="array" ref="O1951">SUM(_xlfn._xlws.FILTER($G$2:$G$2454,_xlfn.MAP($M$2:$M$2454,_xlfn.LAMBDA(_xlpm.x,_xlpm.x=$M1951))))</f>
        <v>#NAME?</v>
      </c>
      <c r="P1951" s="4" t="e">
        <f t="shared" si="526"/>
        <v>#NAME?</v>
      </c>
      <c r="Q1951" s="6" t="e" cm="1">
        <f t="array" ref="Q1951">SUM(_xlfn._xlws.FILTER($G$2:$G$2454,_xlfn.MAP($N$2:$N$2454,_xlfn.LAMBDA(_xlpm.x,_xlpm.x=$N1951))))</f>
        <v>#NAME?</v>
      </c>
      <c r="R1951" s="4" t="e">
        <f t="shared" si="527"/>
        <v>#NAME?</v>
      </c>
      <c r="S1951" s="4" t="e">
        <f t="shared" si="528"/>
        <v>#NAME?</v>
      </c>
      <c r="T1951" s="4" t="e">
        <f t="shared" si="529"/>
        <v>#NAME?</v>
      </c>
      <c r="U1951" s="4" t="e">
        <f t="shared" si="530"/>
        <v>#NAME?</v>
      </c>
      <c r="V1951" s="2"/>
      <c r="X1951" s="2"/>
      <c r="AC1951" s="2"/>
      <c r="AD1951" s="2"/>
    </row>
    <row r="1952" spans="1:30">
      <c r="A1952" s="1" t="str">
        <f t="shared" si="516"/>
        <v>-sai- : [seɪ]</v>
      </c>
      <c r="B1952" s="1">
        <f t="shared" si="531"/>
        <v>0</v>
      </c>
      <c r="C1952" s="1">
        <f t="shared" si="531"/>
        <v>0</v>
      </c>
      <c r="D1952" s="1">
        <f t="shared" si="531"/>
        <v>0</v>
      </c>
      <c r="E1952" s="7">
        <v>2</v>
      </c>
      <c r="F1952" s="9" t="s">
        <v>1327</v>
      </c>
      <c r="G1952" s="3" t="e">
        <f t="shared" si="518"/>
        <v>#NAME?</v>
      </c>
      <c r="H1952" s="4" t="str">
        <f t="shared" si="519"/>
        <v>seɪ</v>
      </c>
      <c r="I1952" s="4" t="str">
        <f t="shared" si="520"/>
        <v>sai</v>
      </c>
      <c r="J1952" s="10">
        <f t="shared" si="521"/>
        <v>3</v>
      </c>
      <c r="K1952" s="1">
        <f t="shared" si="522"/>
        <v>3</v>
      </c>
      <c r="L1952" s="10">
        <f t="shared" si="523"/>
        <v>3</v>
      </c>
      <c r="M1952" s="1" t="str">
        <f t="shared" si="524"/>
        <v>-sai-</v>
      </c>
      <c r="N1952" s="1" t="str">
        <f t="shared" si="525"/>
        <v>[seɪ]</v>
      </c>
      <c r="O1952" s="3" t="e" cm="1">
        <f t="array" ref="O1952">SUM(_xlfn._xlws.FILTER($G$2:$G$2454,_xlfn.MAP($M$2:$M$2454,_xlfn.LAMBDA(_xlpm.x,_xlpm.x=$M1952))))</f>
        <v>#NAME?</v>
      </c>
      <c r="P1952" s="4" t="e">
        <f t="shared" si="526"/>
        <v>#NAME?</v>
      </c>
      <c r="Q1952" s="6" t="e" cm="1">
        <f t="array" ref="Q1952">SUM(_xlfn._xlws.FILTER($G$2:$G$2454,_xlfn.MAP($N$2:$N$2454,_xlfn.LAMBDA(_xlpm.x,_xlpm.x=$N1952))))</f>
        <v>#NAME?</v>
      </c>
      <c r="R1952" s="4" t="e">
        <f t="shared" si="527"/>
        <v>#NAME?</v>
      </c>
      <c r="S1952" s="4" t="e">
        <f t="shared" si="528"/>
        <v>#NAME?</v>
      </c>
      <c r="T1952" s="4" t="e">
        <f t="shared" si="529"/>
        <v>#NAME?</v>
      </c>
      <c r="U1952" s="4" t="e">
        <f t="shared" si="530"/>
        <v>#NAME?</v>
      </c>
      <c r="V1952" s="2"/>
      <c r="X1952" s="2"/>
      <c r="AC1952" s="2"/>
      <c r="AD1952" s="2"/>
    </row>
    <row r="1953" spans="1:30">
      <c r="A1953" s="1" t="str">
        <f t="shared" si="516"/>
        <v>-say- : [seɪ]</v>
      </c>
      <c r="B1953" s="1">
        <f t="shared" si="531"/>
        <v>0</v>
      </c>
      <c r="C1953" s="1">
        <f t="shared" si="531"/>
        <v>0</v>
      </c>
      <c r="D1953" s="1">
        <f t="shared" si="531"/>
        <v>0</v>
      </c>
      <c r="E1953" s="7">
        <v>2</v>
      </c>
      <c r="F1953" s="9" t="s">
        <v>1328</v>
      </c>
      <c r="G1953" s="3" t="e">
        <f t="shared" si="518"/>
        <v>#NAME?</v>
      </c>
      <c r="H1953" s="4" t="str">
        <f t="shared" si="519"/>
        <v>seɪ</v>
      </c>
      <c r="I1953" s="4" t="str">
        <f t="shared" si="520"/>
        <v>say</v>
      </c>
      <c r="J1953" s="10">
        <f t="shared" si="521"/>
        <v>3</v>
      </c>
      <c r="K1953" s="1">
        <f t="shared" si="522"/>
        <v>3</v>
      </c>
      <c r="L1953" s="10">
        <f t="shared" si="523"/>
        <v>3</v>
      </c>
      <c r="M1953" s="1" t="str">
        <f t="shared" si="524"/>
        <v>-say-</v>
      </c>
      <c r="N1953" s="1" t="str">
        <f t="shared" si="525"/>
        <v>[seɪ]</v>
      </c>
      <c r="O1953" s="3" t="e" cm="1">
        <f t="array" ref="O1953">SUM(_xlfn._xlws.FILTER($G$2:$G$2454,_xlfn.MAP($M$2:$M$2454,_xlfn.LAMBDA(_xlpm.x,_xlpm.x=$M1953))))</f>
        <v>#NAME?</v>
      </c>
      <c r="P1953" s="4" t="e">
        <f t="shared" si="526"/>
        <v>#NAME?</v>
      </c>
      <c r="Q1953" s="6" t="e" cm="1">
        <f t="array" ref="Q1953">SUM(_xlfn._xlws.FILTER($G$2:$G$2454,_xlfn.MAP($N$2:$N$2454,_xlfn.LAMBDA(_xlpm.x,_xlpm.x=$N1953))))</f>
        <v>#NAME?</v>
      </c>
      <c r="R1953" s="4" t="e">
        <f t="shared" si="527"/>
        <v>#NAME?</v>
      </c>
      <c r="S1953" s="4" t="e">
        <f t="shared" si="528"/>
        <v>#NAME?</v>
      </c>
      <c r="T1953" s="4" t="e">
        <f t="shared" si="529"/>
        <v>#NAME?</v>
      </c>
      <c r="U1953" s="4" t="e">
        <f t="shared" si="530"/>
        <v>#NAME?</v>
      </c>
      <c r="V1953" s="2"/>
      <c r="X1953" s="2"/>
      <c r="AC1953" s="2"/>
      <c r="AD1953" s="2"/>
    </row>
    <row r="1954" spans="1:30">
      <c r="A1954" s="1" t="str">
        <f t="shared" si="516"/>
        <v>-sen- : [sn]</v>
      </c>
      <c r="B1954" s="1">
        <f t="shared" si="531"/>
        <v>0</v>
      </c>
      <c r="C1954" s="1">
        <f t="shared" si="531"/>
        <v>0</v>
      </c>
      <c r="D1954" s="1">
        <f t="shared" si="531"/>
        <v>0</v>
      </c>
      <c r="E1954" s="7">
        <v>1</v>
      </c>
      <c r="F1954" s="9" t="s">
        <v>260</v>
      </c>
      <c r="G1954" s="3" t="e">
        <f t="shared" si="518"/>
        <v>#NAME?</v>
      </c>
      <c r="H1954" s="1" t="str">
        <f t="shared" si="519"/>
        <v>sn</v>
      </c>
      <c r="I1954" s="1" t="str">
        <f t="shared" si="520"/>
        <v>sen</v>
      </c>
      <c r="J1954" s="10">
        <f t="shared" si="521"/>
        <v>2</v>
      </c>
      <c r="K1954" s="1">
        <f t="shared" si="522"/>
        <v>3</v>
      </c>
      <c r="L1954" s="10">
        <f t="shared" si="523"/>
        <v>3</v>
      </c>
      <c r="M1954" s="1" t="str">
        <f t="shared" si="524"/>
        <v>-sen-</v>
      </c>
      <c r="N1954" s="1" t="str">
        <f t="shared" si="525"/>
        <v>[sn]</v>
      </c>
      <c r="O1954" s="3" t="e" cm="1">
        <f t="array" ref="O1954">SUM(_xlfn._xlws.FILTER($G$2:$G$2454,_xlfn.MAP($M$2:$M$2454,_xlfn.LAMBDA(_xlpm.x,_xlpm.x=$M1954))))</f>
        <v>#NAME?</v>
      </c>
      <c r="P1954" s="4" t="e">
        <f t="shared" si="526"/>
        <v>#NAME?</v>
      </c>
      <c r="Q1954" s="6" t="e" cm="1">
        <f t="array" ref="Q1954">SUM(_xlfn._xlws.FILTER($G$2:$G$2454,_xlfn.MAP($N$2:$N$2454,_xlfn.LAMBDA(_xlpm.x,_xlpm.x=$N1954))))</f>
        <v>#NAME?</v>
      </c>
      <c r="R1954" s="4" t="e">
        <f t="shared" si="527"/>
        <v>#NAME?</v>
      </c>
      <c r="S1954" s="4" t="e">
        <f t="shared" si="528"/>
        <v>#NAME?</v>
      </c>
      <c r="T1954" s="4" t="e">
        <f t="shared" si="529"/>
        <v>#NAME?</v>
      </c>
      <c r="U1954" s="4" t="e">
        <f t="shared" si="530"/>
        <v>#NAME?</v>
      </c>
      <c r="V1954" s="2"/>
      <c r="X1954" s="2"/>
      <c r="AC1954" s="2"/>
      <c r="AD1954" s="2"/>
    </row>
    <row r="1955" spans="1:30">
      <c r="A1955" s="1" t="str">
        <f t="shared" si="516"/>
        <v>-ssen- : [sn]</v>
      </c>
      <c r="B1955" s="1">
        <f t="shared" si="531"/>
        <v>0</v>
      </c>
      <c r="C1955" s="1">
        <f t="shared" si="531"/>
        <v>0</v>
      </c>
      <c r="D1955" s="1">
        <f t="shared" si="531"/>
        <v>0</v>
      </c>
      <c r="E1955" s="7">
        <v>1</v>
      </c>
      <c r="F1955" s="9" t="s">
        <v>261</v>
      </c>
      <c r="G1955" s="3" t="e">
        <f t="shared" si="518"/>
        <v>#NAME?</v>
      </c>
      <c r="H1955" s="4" t="str">
        <f t="shared" si="519"/>
        <v>sn</v>
      </c>
      <c r="I1955" s="4" t="str">
        <f t="shared" si="520"/>
        <v>ssen</v>
      </c>
      <c r="J1955" s="10">
        <f t="shared" si="521"/>
        <v>2</v>
      </c>
      <c r="K1955" s="1">
        <f t="shared" si="522"/>
        <v>4</v>
      </c>
      <c r="L1955" s="10">
        <f t="shared" si="523"/>
        <v>4</v>
      </c>
      <c r="M1955" s="1" t="str">
        <f t="shared" si="524"/>
        <v>-ssen-</v>
      </c>
      <c r="N1955" s="1" t="str">
        <f t="shared" si="525"/>
        <v>[sn]</v>
      </c>
      <c r="O1955" s="3" t="e" cm="1">
        <f t="array" ref="O1955">SUM(_xlfn._xlws.FILTER($G$2:$G$2454,_xlfn.MAP($M$2:$M$2454,_xlfn.LAMBDA(_xlpm.x,_xlpm.x=$M1955))))</f>
        <v>#NAME?</v>
      </c>
      <c r="P1955" s="4" t="e">
        <f t="shared" si="526"/>
        <v>#NAME?</v>
      </c>
      <c r="Q1955" s="6" t="e" cm="1">
        <f t="array" ref="Q1955">SUM(_xlfn._xlws.FILTER($G$2:$G$2454,_xlfn.MAP($N$2:$N$2454,_xlfn.LAMBDA(_xlpm.x,_xlpm.x=$N1955))))</f>
        <v>#NAME?</v>
      </c>
      <c r="R1955" s="4" t="e">
        <f t="shared" si="527"/>
        <v>#NAME?</v>
      </c>
      <c r="S1955" s="4" t="e">
        <f t="shared" si="528"/>
        <v>#NAME?</v>
      </c>
      <c r="T1955" s="4" t="e">
        <f t="shared" si="529"/>
        <v>#NAME?</v>
      </c>
      <c r="U1955" s="4" t="e">
        <f t="shared" si="530"/>
        <v>#NAME?</v>
      </c>
      <c r="V1955" s="2"/>
      <c r="X1955" s="2"/>
      <c r="AC1955" s="2"/>
      <c r="AD1955" s="2"/>
    </row>
    <row r="1956" spans="1:30">
      <c r="A1956" s="1" t="str">
        <f t="shared" si="516"/>
        <v>-sson- : [sn]</v>
      </c>
      <c r="B1956" s="1">
        <f t="shared" si="531"/>
        <v>0</v>
      </c>
      <c r="C1956" s="1">
        <f t="shared" si="531"/>
        <v>0</v>
      </c>
      <c r="D1956" s="1">
        <f t="shared" si="531"/>
        <v>0</v>
      </c>
      <c r="E1956" s="7">
        <v>1</v>
      </c>
      <c r="F1956" s="9" t="s">
        <v>262</v>
      </c>
      <c r="G1956" s="3" t="e">
        <f t="shared" si="518"/>
        <v>#NAME?</v>
      </c>
      <c r="H1956" s="1" t="str">
        <f t="shared" si="519"/>
        <v>sn</v>
      </c>
      <c r="I1956" s="1" t="str">
        <f t="shared" si="520"/>
        <v>sson</v>
      </c>
      <c r="J1956" s="10">
        <f t="shared" si="521"/>
        <v>2</v>
      </c>
      <c r="K1956" s="1">
        <f t="shared" si="522"/>
        <v>4</v>
      </c>
      <c r="L1956" s="10">
        <f t="shared" si="523"/>
        <v>4</v>
      </c>
      <c r="M1956" s="1" t="str">
        <f t="shared" si="524"/>
        <v>-sson-</v>
      </c>
      <c r="N1956" s="1" t="str">
        <f t="shared" si="525"/>
        <v>[sn]</v>
      </c>
      <c r="O1956" s="3" t="e" cm="1">
        <f t="array" ref="O1956">SUM(_xlfn._xlws.FILTER($G$2:$G$2454,_xlfn.MAP($M$2:$M$2454,_xlfn.LAMBDA(_xlpm.x,_xlpm.x=$M1956))))</f>
        <v>#NAME?</v>
      </c>
      <c r="P1956" s="4" t="e">
        <f t="shared" si="526"/>
        <v>#NAME?</v>
      </c>
      <c r="Q1956" s="6" t="e" cm="1">
        <f t="array" ref="Q1956">SUM(_xlfn._xlws.FILTER($G$2:$G$2454,_xlfn.MAP($N$2:$N$2454,_xlfn.LAMBDA(_xlpm.x,_xlpm.x=$N1956))))</f>
        <v>#NAME?</v>
      </c>
      <c r="R1956" s="4" t="e">
        <f t="shared" si="527"/>
        <v>#NAME?</v>
      </c>
      <c r="S1956" s="4" t="e">
        <f t="shared" si="528"/>
        <v>#NAME?</v>
      </c>
      <c r="T1956" s="4" t="e">
        <f t="shared" si="529"/>
        <v>#NAME?</v>
      </c>
      <c r="U1956" s="4" t="e">
        <f t="shared" si="530"/>
        <v>#NAME?</v>
      </c>
      <c r="V1956" s="2"/>
      <c r="X1956" s="2"/>
      <c r="AC1956" s="2"/>
      <c r="AD1956" s="2"/>
    </row>
    <row r="1957" spans="1:30">
      <c r="A1957" s="1" t="str">
        <f t="shared" si="516"/>
        <v>-stir- : [stɜ]</v>
      </c>
      <c r="B1957" s="1">
        <f t="shared" si="531"/>
        <v>0</v>
      </c>
      <c r="C1957" s="1">
        <f t="shared" si="531"/>
        <v>0</v>
      </c>
      <c r="D1957" s="1">
        <f t="shared" si="531"/>
        <v>0</v>
      </c>
      <c r="E1957" s="7">
        <v>1</v>
      </c>
      <c r="F1957" s="9" t="s">
        <v>2234</v>
      </c>
      <c r="G1957" s="3" t="e">
        <f t="shared" si="518"/>
        <v>#NAME?</v>
      </c>
      <c r="H1957" s="4" t="str">
        <f t="shared" si="519"/>
        <v>stɜ</v>
      </c>
      <c r="I1957" s="4" t="str">
        <f t="shared" si="520"/>
        <v>stir</v>
      </c>
      <c r="J1957" s="10">
        <f t="shared" si="521"/>
        <v>3</v>
      </c>
      <c r="K1957" s="1">
        <f t="shared" si="522"/>
        <v>4</v>
      </c>
      <c r="L1957" s="10">
        <f t="shared" si="523"/>
        <v>4</v>
      </c>
      <c r="M1957" s="1" t="str">
        <f t="shared" si="524"/>
        <v>-stir-</v>
      </c>
      <c r="N1957" s="1" t="str">
        <f t="shared" si="525"/>
        <v>[stɜ]</v>
      </c>
      <c r="O1957" s="3" t="e" cm="1">
        <f t="array" ref="O1957">SUM(_xlfn._xlws.FILTER($G$2:$G$2454,_xlfn.MAP($M$2:$M$2454,_xlfn.LAMBDA(_xlpm.x,_xlpm.x=$M1957))))</f>
        <v>#NAME?</v>
      </c>
      <c r="P1957" s="4" t="e">
        <f t="shared" si="526"/>
        <v>#NAME?</v>
      </c>
      <c r="Q1957" s="6" t="e" cm="1">
        <f t="array" ref="Q1957">SUM(_xlfn._xlws.FILTER($G$2:$G$2454,_xlfn.MAP($N$2:$N$2454,_xlfn.LAMBDA(_xlpm.x,_xlpm.x=$N1957))))</f>
        <v>#NAME?</v>
      </c>
      <c r="R1957" s="4" t="e">
        <f t="shared" si="527"/>
        <v>#NAME?</v>
      </c>
      <c r="S1957" s="4" t="e">
        <f t="shared" si="528"/>
        <v>#NAME?</v>
      </c>
      <c r="T1957" s="4" t="e">
        <f t="shared" si="529"/>
        <v>#NAME?</v>
      </c>
      <c r="U1957" s="4" t="e">
        <f t="shared" si="530"/>
        <v>#NAME?</v>
      </c>
      <c r="V1957" s="2"/>
      <c r="X1957" s="2"/>
      <c r="AC1957" s="2"/>
      <c r="AD1957" s="2"/>
    </row>
    <row r="1958" spans="1:30">
      <c r="A1958" s="1" t="str">
        <f t="shared" si="516"/>
        <v>-thir- : [θɜ]</v>
      </c>
      <c r="B1958" s="1">
        <f t="shared" si="531"/>
        <v>0</v>
      </c>
      <c r="C1958" s="1">
        <f t="shared" si="531"/>
        <v>0</v>
      </c>
      <c r="D1958" s="1">
        <f t="shared" si="531"/>
        <v>0</v>
      </c>
      <c r="E1958" s="7">
        <v>1</v>
      </c>
      <c r="F1958" s="9" t="s">
        <v>1314</v>
      </c>
      <c r="G1958" s="3" t="e">
        <f t="shared" si="518"/>
        <v>#NAME?</v>
      </c>
      <c r="H1958" s="4" t="str">
        <f t="shared" si="519"/>
        <v>θɜ</v>
      </c>
      <c r="I1958" s="4" t="str">
        <f t="shared" si="520"/>
        <v>thir</v>
      </c>
      <c r="J1958" s="10">
        <f t="shared" si="521"/>
        <v>2</v>
      </c>
      <c r="K1958" s="1">
        <f t="shared" si="522"/>
        <v>4</v>
      </c>
      <c r="L1958" s="10">
        <f t="shared" si="523"/>
        <v>4</v>
      </c>
      <c r="M1958" s="1" t="str">
        <f t="shared" si="524"/>
        <v>-thir-</v>
      </c>
      <c r="N1958" s="1" t="str">
        <f t="shared" si="525"/>
        <v>[θɜ]</v>
      </c>
      <c r="O1958" s="3" t="e" cm="1">
        <f t="array" ref="O1958">SUM(_xlfn._xlws.FILTER($G$2:$G$2454,_xlfn.MAP($M$2:$M$2454,_xlfn.LAMBDA(_xlpm.x,_xlpm.x=$M1958))))</f>
        <v>#NAME?</v>
      </c>
      <c r="P1958" s="4" t="e">
        <f t="shared" si="526"/>
        <v>#NAME?</v>
      </c>
      <c r="Q1958" s="6" t="e" cm="1">
        <f t="array" ref="Q1958">SUM(_xlfn._xlws.FILTER($G$2:$G$2454,_xlfn.MAP($N$2:$N$2454,_xlfn.LAMBDA(_xlpm.x,_xlpm.x=$N1958))))</f>
        <v>#NAME?</v>
      </c>
      <c r="R1958" s="4" t="e">
        <f t="shared" si="527"/>
        <v>#NAME?</v>
      </c>
      <c r="S1958" s="4" t="e">
        <f t="shared" si="528"/>
        <v>#NAME?</v>
      </c>
      <c r="T1958" s="4" t="e">
        <f t="shared" si="529"/>
        <v>#NAME?</v>
      </c>
      <c r="U1958" s="4" t="e">
        <f t="shared" si="530"/>
        <v>#NAME?</v>
      </c>
      <c r="V1958" s="2"/>
      <c r="X1958" s="2"/>
      <c r="AC1958" s="2"/>
      <c r="AD1958" s="2"/>
    </row>
    <row r="1959" spans="1:30">
      <c r="A1959" s="1" t="str">
        <f t="shared" si="516"/>
        <v>-two- : [tu]</v>
      </c>
      <c r="B1959" s="1">
        <f t="shared" si="531"/>
        <v>0</v>
      </c>
      <c r="C1959" s="1">
        <f t="shared" si="531"/>
        <v>0</v>
      </c>
      <c r="D1959" s="1">
        <f t="shared" si="531"/>
        <v>0</v>
      </c>
      <c r="E1959" s="7">
        <v>2</v>
      </c>
      <c r="F1959" s="9" t="s">
        <v>300</v>
      </c>
      <c r="G1959" s="3" t="e">
        <f t="shared" si="518"/>
        <v>#NAME?</v>
      </c>
      <c r="H1959" s="4" t="str">
        <f t="shared" si="519"/>
        <v>tu</v>
      </c>
      <c r="I1959" s="4" t="str">
        <f t="shared" si="520"/>
        <v>two</v>
      </c>
      <c r="J1959" s="10">
        <f t="shared" si="521"/>
        <v>2</v>
      </c>
      <c r="K1959" s="1">
        <f t="shared" si="522"/>
        <v>3</v>
      </c>
      <c r="L1959" s="10">
        <f t="shared" si="523"/>
        <v>3</v>
      </c>
      <c r="M1959" s="1" t="str">
        <f t="shared" si="524"/>
        <v>-two-</v>
      </c>
      <c r="N1959" s="1" t="str">
        <f t="shared" si="525"/>
        <v>[tu]</v>
      </c>
      <c r="O1959" s="3" t="e" cm="1">
        <f t="array" ref="O1959">SUM(_xlfn._xlws.FILTER($G$2:$G$2454,_xlfn.MAP($M$2:$M$2454,_xlfn.LAMBDA(_xlpm.x,_xlpm.x=$M1959))))</f>
        <v>#NAME?</v>
      </c>
      <c r="P1959" s="4" t="e">
        <f t="shared" si="526"/>
        <v>#NAME?</v>
      </c>
      <c r="Q1959" s="6" t="e" cm="1">
        <f t="array" ref="Q1959">SUM(_xlfn._xlws.FILTER($G$2:$G$2454,_xlfn.MAP($N$2:$N$2454,_xlfn.LAMBDA(_xlpm.x,_xlpm.x=$N1959))))</f>
        <v>#NAME?</v>
      </c>
      <c r="R1959" s="4" t="e">
        <f t="shared" si="527"/>
        <v>#NAME?</v>
      </c>
      <c r="S1959" s="4" t="e">
        <f t="shared" si="528"/>
        <v>#NAME?</v>
      </c>
      <c r="T1959" s="4" t="e">
        <f t="shared" si="529"/>
        <v>#NAME?</v>
      </c>
      <c r="U1959" s="4" t="e">
        <f t="shared" si="530"/>
        <v>#NAME?</v>
      </c>
      <c r="V1959" s="2"/>
      <c r="X1959" s="2"/>
      <c r="AC1959" s="2"/>
      <c r="AD1959" s="2"/>
    </row>
    <row r="1960" spans="1:30">
      <c r="A1960" s="1" t="str">
        <f t="shared" si="516"/>
        <v>-vai- : [veɪ]</v>
      </c>
      <c r="B1960" s="1">
        <f t="shared" si="531"/>
        <v>0</v>
      </c>
      <c r="C1960" s="1">
        <f t="shared" si="531"/>
        <v>0</v>
      </c>
      <c r="D1960" s="1">
        <f t="shared" si="531"/>
        <v>0</v>
      </c>
      <c r="E1960" s="7">
        <v>2</v>
      </c>
      <c r="F1960" s="9" t="s">
        <v>1164</v>
      </c>
      <c r="G1960" s="3" t="e">
        <f t="shared" si="518"/>
        <v>#NAME?</v>
      </c>
      <c r="H1960" s="4" t="str">
        <f t="shared" si="519"/>
        <v>veɪ</v>
      </c>
      <c r="I1960" s="4" t="str">
        <f t="shared" si="520"/>
        <v>vai</v>
      </c>
      <c r="J1960" s="10">
        <f t="shared" si="521"/>
        <v>3</v>
      </c>
      <c r="K1960" s="1">
        <f t="shared" si="522"/>
        <v>3</v>
      </c>
      <c r="L1960" s="10">
        <f t="shared" si="523"/>
        <v>3</v>
      </c>
      <c r="M1960" s="1" t="str">
        <f t="shared" si="524"/>
        <v>-vai-</v>
      </c>
      <c r="N1960" s="1" t="str">
        <f t="shared" si="525"/>
        <v>[veɪ]</v>
      </c>
      <c r="O1960" s="3" t="e" cm="1">
        <f t="array" ref="O1960">SUM(_xlfn._xlws.FILTER($G$2:$G$2454,_xlfn.MAP($M$2:$M$2454,_xlfn.LAMBDA(_xlpm.x,_xlpm.x=$M1960))))</f>
        <v>#NAME?</v>
      </c>
      <c r="P1960" s="4" t="e">
        <f t="shared" si="526"/>
        <v>#NAME?</v>
      </c>
      <c r="Q1960" s="6" t="e" cm="1">
        <f t="array" ref="Q1960">SUM(_xlfn._xlws.FILTER($G$2:$G$2454,_xlfn.MAP($N$2:$N$2454,_xlfn.LAMBDA(_xlpm.x,_xlpm.x=$N1960))))</f>
        <v>#NAME?</v>
      </c>
      <c r="R1960" s="4" t="e">
        <f t="shared" si="527"/>
        <v>#NAME?</v>
      </c>
      <c r="S1960" s="4" t="e">
        <f t="shared" si="528"/>
        <v>#NAME?</v>
      </c>
      <c r="T1960" s="4" t="e">
        <f t="shared" si="529"/>
        <v>#NAME?</v>
      </c>
      <c r="U1960" s="4" t="e">
        <f t="shared" si="530"/>
        <v>#NAME?</v>
      </c>
      <c r="V1960" s="2"/>
      <c r="X1960" s="2"/>
      <c r="AC1960" s="2"/>
      <c r="AD1960" s="2"/>
    </row>
    <row r="1961" spans="1:30">
      <c r="A1961" s="1" t="str">
        <f t="shared" si="516"/>
        <v>-wro- : [ɹoʊ]</v>
      </c>
      <c r="B1961" s="1">
        <f t="shared" si="531"/>
        <v>1</v>
      </c>
      <c r="C1961" s="1">
        <f t="shared" si="531"/>
        <v>0</v>
      </c>
      <c r="D1961" s="1">
        <f t="shared" si="531"/>
        <v>0</v>
      </c>
      <c r="E1961" s="7">
        <v>1</v>
      </c>
      <c r="F1961" s="9" t="s">
        <v>1652</v>
      </c>
      <c r="G1961" s="3" t="e">
        <f t="shared" si="518"/>
        <v>#NAME?</v>
      </c>
      <c r="H1961" s="1" t="str">
        <f t="shared" si="519"/>
        <v>ɹoʊ</v>
      </c>
      <c r="I1961" s="1" t="str">
        <f t="shared" si="520"/>
        <v>wro</v>
      </c>
      <c r="J1961" s="10">
        <f t="shared" si="521"/>
        <v>3</v>
      </c>
      <c r="K1961" s="1">
        <f t="shared" si="522"/>
        <v>3</v>
      </c>
      <c r="L1961" s="10">
        <f t="shared" si="523"/>
        <v>3</v>
      </c>
      <c r="M1961" s="1" t="str">
        <f t="shared" si="524"/>
        <v>-wro-</v>
      </c>
      <c r="N1961" s="1" t="str">
        <f t="shared" si="525"/>
        <v>[ɹoʊ]</v>
      </c>
      <c r="O1961" s="3" t="e" cm="1">
        <f t="array" ref="O1961">SUM(_xlfn._xlws.FILTER($G$2:$G$2454,_xlfn.MAP($M$2:$M$2454,_xlfn.LAMBDA(_xlpm.x,_xlpm.x=$M1961))))</f>
        <v>#NAME?</v>
      </c>
      <c r="P1961" s="4" t="e">
        <f t="shared" si="526"/>
        <v>#NAME?</v>
      </c>
      <c r="Q1961" s="6" t="e" cm="1">
        <f t="array" ref="Q1961">SUM(_xlfn._xlws.FILTER($G$2:$G$2454,_xlfn.MAP($N$2:$N$2454,_xlfn.LAMBDA(_xlpm.x,_xlpm.x=$N1961))))</f>
        <v>#NAME?</v>
      </c>
      <c r="R1961" s="4" t="e">
        <f t="shared" si="527"/>
        <v>#NAME?</v>
      </c>
      <c r="S1961" s="4" t="e">
        <f t="shared" si="528"/>
        <v>#NAME?</v>
      </c>
      <c r="T1961" s="4" t="e">
        <f t="shared" si="529"/>
        <v>#NAME?</v>
      </c>
      <c r="U1961" s="4" t="e">
        <f t="shared" si="530"/>
        <v>#NAME?</v>
      </c>
      <c r="V1961" s="2"/>
      <c r="X1961" s="2"/>
      <c r="AC1961" s="2"/>
      <c r="AD1961" s="2"/>
    </row>
    <row r="1962" spans="1:30">
      <c r="A1962" s="1" t="str">
        <f t="shared" si="516"/>
        <v>-sse- : [sə]</v>
      </c>
      <c r="B1962" s="1">
        <f t="shared" ref="B1962:D1981" si="532">_xlfn.LET(_xlpm.d,$F1962,_xlpm.k,_xlfn.CONCAT(LEFT(TRIM(B$1),1),"*"),COUNTIF(_xlpm.d,_xlpm.k))</f>
        <v>0</v>
      </c>
      <c r="C1962" s="1">
        <f t="shared" si="532"/>
        <v>0</v>
      </c>
      <c r="D1962" s="1">
        <f t="shared" si="532"/>
        <v>0</v>
      </c>
      <c r="E1962" s="7">
        <v>4</v>
      </c>
      <c r="F1962" s="9" t="s">
        <v>1488</v>
      </c>
      <c r="G1962" s="3" t="e">
        <f t="shared" si="518"/>
        <v>#NAME?</v>
      </c>
      <c r="H1962" s="4" t="str">
        <f t="shared" si="519"/>
        <v>sə</v>
      </c>
      <c r="I1962" s="4" t="str">
        <f t="shared" si="520"/>
        <v>sse</v>
      </c>
      <c r="J1962" s="10">
        <f t="shared" si="521"/>
        <v>2</v>
      </c>
      <c r="K1962" s="1">
        <f t="shared" si="522"/>
        <v>3</v>
      </c>
      <c r="L1962" s="10">
        <f t="shared" si="523"/>
        <v>3</v>
      </c>
      <c r="M1962" s="1" t="str">
        <f t="shared" si="524"/>
        <v>-sse-</v>
      </c>
      <c r="N1962" s="1" t="str">
        <f t="shared" si="525"/>
        <v>[sə]</v>
      </c>
      <c r="O1962" s="3" t="e" cm="1">
        <f t="array" ref="O1962">SUM(_xlfn._xlws.FILTER($G$2:$G$2454,_xlfn.MAP($M$2:$M$2454,_xlfn.LAMBDA(_xlpm.x,_xlpm.x=$M1962))))</f>
        <v>#NAME?</v>
      </c>
      <c r="P1962" s="4" t="e">
        <f t="shared" si="526"/>
        <v>#NAME?</v>
      </c>
      <c r="Q1962" s="6" t="e" cm="1">
        <f t="array" ref="Q1962">SUM(_xlfn._xlws.FILTER($G$2:$G$2454,_xlfn.MAP($N$2:$N$2454,_xlfn.LAMBDA(_xlpm.x,_xlpm.x=$N1962))))</f>
        <v>#NAME?</v>
      </c>
      <c r="R1962" s="4" t="e">
        <f t="shared" si="527"/>
        <v>#NAME?</v>
      </c>
      <c r="S1962" s="4" t="e">
        <f t="shared" si="528"/>
        <v>#NAME?</v>
      </c>
      <c r="T1962" s="4" t="e">
        <f t="shared" si="529"/>
        <v>#NAME?</v>
      </c>
      <c r="U1962" s="4" t="e">
        <f t="shared" si="530"/>
        <v>#NAME?</v>
      </c>
      <c r="V1962" s="2"/>
      <c r="X1962" s="2"/>
      <c r="AC1962" s="2"/>
      <c r="AD1962" s="2"/>
    </row>
    <row r="1963" spans="1:30">
      <c r="A1963" s="1" t="str">
        <f t="shared" si="516"/>
        <v>-f- : [v]</v>
      </c>
      <c r="B1963" s="1">
        <f t="shared" si="532"/>
        <v>0</v>
      </c>
      <c r="C1963" s="1">
        <f t="shared" si="532"/>
        <v>0</v>
      </c>
      <c r="D1963" s="1">
        <f t="shared" si="532"/>
        <v>0</v>
      </c>
      <c r="E1963" s="7">
        <v>1</v>
      </c>
      <c r="F1963" s="9" t="s">
        <v>304</v>
      </c>
      <c r="G1963" s="3" t="e">
        <f t="shared" si="518"/>
        <v>#NAME?</v>
      </c>
      <c r="H1963" s="4" t="str">
        <f t="shared" si="519"/>
        <v>v</v>
      </c>
      <c r="I1963" s="4" t="str">
        <f t="shared" si="520"/>
        <v>f</v>
      </c>
      <c r="J1963" s="10">
        <f t="shared" si="521"/>
        <v>1</v>
      </c>
      <c r="K1963" s="1">
        <f t="shared" si="522"/>
        <v>1</v>
      </c>
      <c r="L1963" s="10">
        <f t="shared" si="523"/>
        <v>1</v>
      </c>
      <c r="M1963" s="1" t="str">
        <f t="shared" si="524"/>
        <v>-f-</v>
      </c>
      <c r="N1963" s="1" t="str">
        <f t="shared" si="525"/>
        <v>[v]</v>
      </c>
      <c r="O1963" s="3" t="e" cm="1">
        <f t="array" ref="O1963">SUM(_xlfn._xlws.FILTER($G$2:$G$2454,_xlfn.MAP($M$2:$M$2454,_xlfn.LAMBDA(_xlpm.x,_xlpm.x=$M1963))))</f>
        <v>#NAME?</v>
      </c>
      <c r="P1963" s="4" t="e">
        <f t="shared" si="526"/>
        <v>#NAME?</v>
      </c>
      <c r="Q1963" s="6" t="e" cm="1">
        <f t="array" ref="Q1963">SUM(_xlfn._xlws.FILTER($G$2:$G$2454,_xlfn.MAP($N$2:$N$2454,_xlfn.LAMBDA(_xlpm.x,_xlpm.x=$N1963))))</f>
        <v>#NAME?</v>
      </c>
      <c r="R1963" s="4" t="e">
        <f t="shared" si="527"/>
        <v>#NAME?</v>
      </c>
      <c r="S1963" s="4" t="e">
        <f t="shared" si="528"/>
        <v>#NAME?</v>
      </c>
      <c r="T1963" s="4" t="e">
        <f t="shared" si="529"/>
        <v>#NAME?</v>
      </c>
      <c r="U1963" s="4" t="e">
        <f t="shared" si="530"/>
        <v>#NAME?</v>
      </c>
      <c r="V1963" s="2"/>
      <c r="X1963" s="2"/>
      <c r="AC1963" s="2"/>
      <c r="AD1963" s="2"/>
    </row>
    <row r="1964" spans="1:30">
      <c r="A1964" s="1" t="str">
        <f t="shared" si="516"/>
        <v>-dea- : [dɛ]</v>
      </c>
      <c r="B1964" s="1">
        <f t="shared" si="532"/>
        <v>0</v>
      </c>
      <c r="C1964" s="1">
        <f t="shared" si="532"/>
        <v>0</v>
      </c>
      <c r="D1964" s="1">
        <f t="shared" si="532"/>
        <v>0</v>
      </c>
      <c r="E1964" s="7">
        <v>4</v>
      </c>
      <c r="F1964" s="9" t="s">
        <v>1175</v>
      </c>
      <c r="G1964" s="3" t="e">
        <f t="shared" si="518"/>
        <v>#NAME?</v>
      </c>
      <c r="H1964" s="4" t="str">
        <f t="shared" si="519"/>
        <v>dɛ</v>
      </c>
      <c r="I1964" s="4" t="str">
        <f t="shared" si="520"/>
        <v>dea</v>
      </c>
      <c r="J1964" s="10">
        <f t="shared" si="521"/>
        <v>2</v>
      </c>
      <c r="K1964" s="1">
        <f t="shared" si="522"/>
        <v>3</v>
      </c>
      <c r="L1964" s="10">
        <f t="shared" si="523"/>
        <v>3</v>
      </c>
      <c r="M1964" s="1" t="str">
        <f t="shared" si="524"/>
        <v>-dea-</v>
      </c>
      <c r="N1964" s="1" t="str">
        <f t="shared" si="525"/>
        <v>[dɛ]</v>
      </c>
      <c r="O1964" s="3" t="e" cm="1">
        <f t="array" ref="O1964">SUM(_xlfn._xlws.FILTER($G$2:$G$2454,_xlfn.MAP($M$2:$M$2454,_xlfn.LAMBDA(_xlpm.x,_xlpm.x=$M1964))))</f>
        <v>#NAME?</v>
      </c>
      <c r="P1964" s="4" t="e">
        <f t="shared" si="526"/>
        <v>#NAME?</v>
      </c>
      <c r="Q1964" s="6" t="e" cm="1">
        <f t="array" ref="Q1964">SUM(_xlfn._xlws.FILTER($G$2:$G$2454,_xlfn.MAP($N$2:$N$2454,_xlfn.LAMBDA(_xlpm.x,_xlpm.x=$N1964))))</f>
        <v>#NAME?</v>
      </c>
      <c r="R1964" s="4" t="e">
        <f t="shared" si="527"/>
        <v>#NAME?</v>
      </c>
      <c r="S1964" s="4" t="e">
        <f t="shared" si="528"/>
        <v>#NAME?</v>
      </c>
      <c r="T1964" s="4" t="e">
        <f t="shared" si="529"/>
        <v>#NAME?</v>
      </c>
      <c r="U1964" s="4" t="e">
        <f t="shared" si="530"/>
        <v>#NAME?</v>
      </c>
      <c r="V1964" s="2"/>
      <c r="X1964" s="2"/>
      <c r="AC1964" s="2"/>
      <c r="AD1964" s="2"/>
    </row>
    <row r="1965" spans="1:30">
      <c r="A1965" s="1" t="str">
        <f t="shared" si="516"/>
        <v>-cei- : [si]</v>
      </c>
      <c r="B1965" s="1">
        <f t="shared" si="532"/>
        <v>0</v>
      </c>
      <c r="C1965" s="1">
        <f t="shared" si="532"/>
        <v>0</v>
      </c>
      <c r="D1965" s="1">
        <f t="shared" si="532"/>
        <v>0</v>
      </c>
      <c r="E1965" s="7">
        <v>5</v>
      </c>
      <c r="F1965" s="9" t="s">
        <v>244</v>
      </c>
      <c r="G1965" s="3" t="e">
        <f t="shared" si="518"/>
        <v>#NAME?</v>
      </c>
      <c r="H1965" s="1" t="str">
        <f t="shared" si="519"/>
        <v>si</v>
      </c>
      <c r="I1965" s="1" t="str">
        <f t="shared" si="520"/>
        <v>cei</v>
      </c>
      <c r="J1965" s="10">
        <f t="shared" si="521"/>
        <v>2</v>
      </c>
      <c r="K1965" s="1">
        <f t="shared" si="522"/>
        <v>3</v>
      </c>
      <c r="L1965" s="10">
        <f t="shared" si="523"/>
        <v>3</v>
      </c>
      <c r="M1965" s="1" t="str">
        <f t="shared" si="524"/>
        <v>-cei-</v>
      </c>
      <c r="N1965" s="1" t="str">
        <f t="shared" si="525"/>
        <v>[si]</v>
      </c>
      <c r="O1965" s="3" t="e" cm="1">
        <f t="array" ref="O1965">SUM(_xlfn._xlws.FILTER($G$2:$G$2454,_xlfn.MAP($M$2:$M$2454,_xlfn.LAMBDA(_xlpm.x,_xlpm.x=$M1965))))</f>
        <v>#NAME?</v>
      </c>
      <c r="P1965" s="4" t="e">
        <f t="shared" si="526"/>
        <v>#NAME?</v>
      </c>
      <c r="Q1965" s="6" t="e" cm="1">
        <f t="array" ref="Q1965">SUM(_xlfn._xlws.FILTER($G$2:$G$2454,_xlfn.MAP($N$2:$N$2454,_xlfn.LAMBDA(_xlpm.x,_xlpm.x=$N1965))))</f>
        <v>#NAME?</v>
      </c>
      <c r="R1965" s="4" t="e">
        <f t="shared" si="527"/>
        <v>#NAME?</v>
      </c>
      <c r="S1965" s="4" t="e">
        <f t="shared" si="528"/>
        <v>#NAME?</v>
      </c>
      <c r="T1965" s="4" t="e">
        <f t="shared" si="529"/>
        <v>#NAME?</v>
      </c>
      <c r="U1965" s="4" t="e">
        <f t="shared" si="530"/>
        <v>#NAME?</v>
      </c>
      <c r="V1965" s="2"/>
      <c r="X1965" s="2"/>
      <c r="AC1965" s="2"/>
      <c r="AD1965" s="2"/>
    </row>
    <row r="1966" spans="1:30">
      <c r="A1966" s="1" t="str">
        <f t="shared" si="516"/>
        <v>-sty- : [stɪ]</v>
      </c>
      <c r="B1966" s="1">
        <f t="shared" si="532"/>
        <v>0</v>
      </c>
      <c r="C1966" s="1">
        <f t="shared" si="532"/>
        <v>0</v>
      </c>
      <c r="D1966" s="1">
        <f t="shared" si="532"/>
        <v>0</v>
      </c>
      <c r="E1966" s="7">
        <v>4</v>
      </c>
      <c r="F1966" s="9" t="s">
        <v>1099</v>
      </c>
      <c r="G1966" s="3" t="e">
        <f t="shared" si="518"/>
        <v>#NAME?</v>
      </c>
      <c r="H1966" s="4" t="str">
        <f t="shared" si="519"/>
        <v>stɪ</v>
      </c>
      <c r="I1966" s="4" t="str">
        <f t="shared" si="520"/>
        <v>sty</v>
      </c>
      <c r="J1966" s="10">
        <f t="shared" si="521"/>
        <v>3</v>
      </c>
      <c r="K1966" s="1">
        <f t="shared" si="522"/>
        <v>3</v>
      </c>
      <c r="L1966" s="10">
        <f t="shared" si="523"/>
        <v>3</v>
      </c>
      <c r="M1966" s="1" t="str">
        <f t="shared" si="524"/>
        <v>-sty-</v>
      </c>
      <c r="N1966" s="1" t="str">
        <f t="shared" si="525"/>
        <v>[stɪ]</v>
      </c>
      <c r="O1966" s="3" t="e" cm="1">
        <f t="array" ref="O1966">SUM(_xlfn._xlws.FILTER($G$2:$G$2454,_xlfn.MAP($M$2:$M$2454,_xlfn.LAMBDA(_xlpm.x,_xlpm.x=$M1966))))</f>
        <v>#NAME?</v>
      </c>
      <c r="P1966" s="4" t="e">
        <f t="shared" si="526"/>
        <v>#NAME?</v>
      </c>
      <c r="Q1966" s="6" t="e" cm="1">
        <f t="array" ref="Q1966">SUM(_xlfn._xlws.FILTER($G$2:$G$2454,_xlfn.MAP($N$2:$N$2454,_xlfn.LAMBDA(_xlpm.x,_xlpm.x=$N1966))))</f>
        <v>#NAME?</v>
      </c>
      <c r="R1966" s="4" t="e">
        <f t="shared" si="527"/>
        <v>#NAME?</v>
      </c>
      <c r="S1966" s="4" t="e">
        <f t="shared" si="528"/>
        <v>#NAME?</v>
      </c>
      <c r="T1966" s="4" t="e">
        <f t="shared" si="529"/>
        <v>#NAME?</v>
      </c>
      <c r="U1966" s="4" t="e">
        <f t="shared" si="530"/>
        <v>#NAME?</v>
      </c>
      <c r="V1966" s="2"/>
      <c r="X1966" s="2"/>
      <c r="AC1966" s="2"/>
      <c r="AD1966" s="2"/>
    </row>
    <row r="1967" spans="1:30">
      <c r="A1967" s="1" t="str">
        <f t="shared" si="516"/>
        <v>-nty- : [ntɪ]</v>
      </c>
      <c r="B1967" s="1">
        <f t="shared" si="532"/>
        <v>0</v>
      </c>
      <c r="C1967" s="1">
        <f t="shared" si="532"/>
        <v>0</v>
      </c>
      <c r="D1967" s="1">
        <f t="shared" si="532"/>
        <v>1</v>
      </c>
      <c r="E1967" s="7">
        <v>4</v>
      </c>
      <c r="F1967" s="9" t="s">
        <v>993</v>
      </c>
      <c r="G1967" s="3" t="e">
        <f t="shared" si="518"/>
        <v>#NAME?</v>
      </c>
      <c r="H1967" s="4" t="str">
        <f t="shared" si="519"/>
        <v>ntɪ</v>
      </c>
      <c r="I1967" s="4" t="str">
        <f t="shared" si="520"/>
        <v>nty</v>
      </c>
      <c r="J1967" s="10">
        <f t="shared" si="521"/>
        <v>3</v>
      </c>
      <c r="K1967" s="1">
        <f t="shared" si="522"/>
        <v>3</v>
      </c>
      <c r="L1967" s="10">
        <f t="shared" si="523"/>
        <v>3</v>
      </c>
      <c r="M1967" s="1" t="str">
        <f t="shared" si="524"/>
        <v>-nty-</v>
      </c>
      <c r="N1967" s="1" t="str">
        <f t="shared" si="525"/>
        <v>[ntɪ]</v>
      </c>
      <c r="O1967" s="3" t="e" cm="1">
        <f t="array" ref="O1967">SUM(_xlfn._xlws.FILTER($G$2:$G$2454,_xlfn.MAP($M$2:$M$2454,_xlfn.LAMBDA(_xlpm.x,_xlpm.x=$M1967))))</f>
        <v>#NAME?</v>
      </c>
      <c r="P1967" s="4" t="e">
        <f t="shared" si="526"/>
        <v>#NAME?</v>
      </c>
      <c r="Q1967" s="6" t="e" cm="1">
        <f t="array" ref="Q1967">SUM(_xlfn._xlws.FILTER($G$2:$G$2454,_xlfn.MAP($N$2:$N$2454,_xlfn.LAMBDA(_xlpm.x,_xlpm.x=$N1967))))</f>
        <v>#NAME?</v>
      </c>
      <c r="R1967" s="4" t="e">
        <f t="shared" si="527"/>
        <v>#NAME?</v>
      </c>
      <c r="S1967" s="4" t="e">
        <f t="shared" si="528"/>
        <v>#NAME?</v>
      </c>
      <c r="T1967" s="4" t="e">
        <f t="shared" si="529"/>
        <v>#NAME?</v>
      </c>
      <c r="U1967" s="4" t="e">
        <f t="shared" si="530"/>
        <v>#NAME?</v>
      </c>
      <c r="V1967" s="2"/>
      <c r="X1967" s="2"/>
      <c r="AC1967" s="2"/>
      <c r="AD1967" s="2"/>
    </row>
    <row r="1968" spans="1:30">
      <c r="A1968" s="1" t="str">
        <f t="shared" si="516"/>
        <v>-ttra- : [tɹæ]</v>
      </c>
      <c r="B1968" s="1">
        <f t="shared" si="532"/>
        <v>0</v>
      </c>
      <c r="C1968" s="1">
        <f t="shared" si="532"/>
        <v>0</v>
      </c>
      <c r="D1968" s="1">
        <f t="shared" si="532"/>
        <v>0</v>
      </c>
      <c r="E1968" s="7">
        <v>4</v>
      </c>
      <c r="F1968" s="9" t="s">
        <v>957</v>
      </c>
      <c r="G1968" s="3" t="e">
        <f t="shared" si="518"/>
        <v>#NAME?</v>
      </c>
      <c r="H1968" s="4" t="str">
        <f t="shared" si="519"/>
        <v>tɹæ</v>
      </c>
      <c r="I1968" s="4" t="str">
        <f t="shared" si="520"/>
        <v>ttra</v>
      </c>
      <c r="J1968" s="10">
        <f t="shared" si="521"/>
        <v>3</v>
      </c>
      <c r="K1968" s="1">
        <f t="shared" si="522"/>
        <v>4</v>
      </c>
      <c r="L1968" s="10">
        <f t="shared" si="523"/>
        <v>4</v>
      </c>
      <c r="M1968" s="1" t="str">
        <f t="shared" si="524"/>
        <v>-ttra-</v>
      </c>
      <c r="N1968" s="1" t="str">
        <f t="shared" si="525"/>
        <v>[tɹæ]</v>
      </c>
      <c r="O1968" s="3" t="e" cm="1">
        <f t="array" ref="O1968">SUM(_xlfn._xlws.FILTER($G$2:$G$2454,_xlfn.MAP($M$2:$M$2454,_xlfn.LAMBDA(_xlpm.x,_xlpm.x=$M1968))))</f>
        <v>#NAME?</v>
      </c>
      <c r="P1968" s="4" t="e">
        <f t="shared" si="526"/>
        <v>#NAME?</v>
      </c>
      <c r="Q1968" s="6" t="e" cm="1">
        <f t="array" ref="Q1968">SUM(_xlfn._xlws.FILTER($G$2:$G$2454,_xlfn.MAP($N$2:$N$2454,_xlfn.LAMBDA(_xlpm.x,_xlpm.x=$N1968))))</f>
        <v>#NAME?</v>
      </c>
      <c r="R1968" s="4" t="e">
        <f t="shared" si="527"/>
        <v>#NAME?</v>
      </c>
      <c r="S1968" s="4" t="e">
        <f t="shared" si="528"/>
        <v>#NAME?</v>
      </c>
      <c r="T1968" s="4" t="e">
        <f t="shared" si="529"/>
        <v>#NAME?</v>
      </c>
      <c r="U1968" s="4" t="e">
        <f t="shared" si="530"/>
        <v>#NAME?</v>
      </c>
      <c r="V1968" s="2"/>
      <c r="X1968" s="2"/>
      <c r="AC1968" s="2"/>
      <c r="AD1968" s="2"/>
    </row>
    <row r="1969" spans="1:30">
      <c r="A1969" s="1" t="str">
        <f t="shared" si="516"/>
        <v>-wai- : [weɪ]</v>
      </c>
      <c r="B1969" s="1">
        <f t="shared" si="532"/>
        <v>0</v>
      </c>
      <c r="C1969" s="1">
        <f t="shared" si="532"/>
        <v>0</v>
      </c>
      <c r="D1969" s="1">
        <f t="shared" si="532"/>
        <v>0</v>
      </c>
      <c r="E1969" s="7">
        <v>4</v>
      </c>
      <c r="F1969" s="9" t="s">
        <v>994</v>
      </c>
      <c r="G1969" s="3" t="e">
        <f t="shared" si="518"/>
        <v>#NAME?</v>
      </c>
      <c r="H1969" s="4" t="str">
        <f t="shared" si="519"/>
        <v>weɪ</v>
      </c>
      <c r="I1969" s="4" t="str">
        <f t="shared" si="520"/>
        <v>wai</v>
      </c>
      <c r="J1969" s="10">
        <f t="shared" si="521"/>
        <v>3</v>
      </c>
      <c r="K1969" s="1">
        <f t="shared" si="522"/>
        <v>3</v>
      </c>
      <c r="L1969" s="10">
        <f t="shared" si="523"/>
        <v>3</v>
      </c>
      <c r="M1969" s="1" t="str">
        <f t="shared" si="524"/>
        <v>-wai-</v>
      </c>
      <c r="N1969" s="1" t="str">
        <f t="shared" si="525"/>
        <v>[weɪ]</v>
      </c>
      <c r="O1969" s="3" t="e" cm="1">
        <f t="array" ref="O1969">SUM(_xlfn._xlws.FILTER($G$2:$G$2454,_xlfn.MAP($M$2:$M$2454,_xlfn.LAMBDA(_xlpm.x,_xlpm.x=$M1969))))</f>
        <v>#NAME?</v>
      </c>
      <c r="P1969" s="4" t="e">
        <f t="shared" si="526"/>
        <v>#NAME?</v>
      </c>
      <c r="Q1969" s="6" t="e" cm="1">
        <f t="array" ref="Q1969">SUM(_xlfn._xlws.FILTER($G$2:$G$2454,_xlfn.MAP($N$2:$N$2454,_xlfn.LAMBDA(_xlpm.x,_xlpm.x=$N1969))))</f>
        <v>#NAME?</v>
      </c>
      <c r="R1969" s="4" t="e">
        <f t="shared" si="527"/>
        <v>#NAME?</v>
      </c>
      <c r="S1969" s="4" t="e">
        <f t="shared" si="528"/>
        <v>#NAME?</v>
      </c>
      <c r="T1969" s="4" t="e">
        <f t="shared" si="529"/>
        <v>#NAME?</v>
      </c>
      <c r="U1969" s="4" t="e">
        <f t="shared" si="530"/>
        <v>#NAME?</v>
      </c>
      <c r="V1969" s="2"/>
      <c r="X1969" s="2"/>
      <c r="AC1969" s="2"/>
      <c r="AD1969" s="2"/>
    </row>
    <row r="1970" spans="1:30">
      <c r="A1970" s="1" t="str">
        <f t="shared" si="516"/>
        <v>-llo- : [loʊ]</v>
      </c>
      <c r="B1970" s="1">
        <f t="shared" si="532"/>
        <v>0</v>
      </c>
      <c r="C1970" s="1">
        <f t="shared" si="532"/>
        <v>0</v>
      </c>
      <c r="D1970" s="1">
        <f t="shared" si="532"/>
        <v>0</v>
      </c>
      <c r="E1970" s="7">
        <v>1</v>
      </c>
      <c r="F1970" s="9" t="s">
        <v>1682</v>
      </c>
      <c r="G1970" s="3" t="e">
        <f t="shared" si="518"/>
        <v>#NAME?</v>
      </c>
      <c r="H1970" s="4" t="str">
        <f t="shared" si="519"/>
        <v>loʊ</v>
      </c>
      <c r="I1970" s="4" t="str">
        <f t="shared" si="520"/>
        <v>llo</v>
      </c>
      <c r="J1970" s="10">
        <f t="shared" si="521"/>
        <v>3</v>
      </c>
      <c r="K1970" s="1">
        <f t="shared" si="522"/>
        <v>3</v>
      </c>
      <c r="L1970" s="10">
        <f t="shared" si="523"/>
        <v>3</v>
      </c>
      <c r="M1970" s="1" t="str">
        <f t="shared" si="524"/>
        <v>-llo-</v>
      </c>
      <c r="N1970" s="1" t="str">
        <f t="shared" si="525"/>
        <v>[loʊ]</v>
      </c>
      <c r="O1970" s="3" t="e" cm="1">
        <f t="array" ref="O1970">SUM(_xlfn._xlws.FILTER($G$2:$G$2454,_xlfn.MAP($M$2:$M$2454,_xlfn.LAMBDA(_xlpm.x,_xlpm.x=$M1970))))</f>
        <v>#NAME?</v>
      </c>
      <c r="P1970" s="4" t="e">
        <f t="shared" si="526"/>
        <v>#NAME?</v>
      </c>
      <c r="Q1970" s="6" t="e" cm="1">
        <f t="array" ref="Q1970">SUM(_xlfn._xlws.FILTER($G$2:$G$2454,_xlfn.MAP($N$2:$N$2454,_xlfn.LAMBDA(_xlpm.x,_xlpm.x=$N1970))))</f>
        <v>#NAME?</v>
      </c>
      <c r="R1970" s="4" t="e">
        <f t="shared" si="527"/>
        <v>#NAME?</v>
      </c>
      <c r="S1970" s="4" t="e">
        <f t="shared" si="528"/>
        <v>#NAME?</v>
      </c>
      <c r="T1970" s="4" t="e">
        <f t="shared" si="529"/>
        <v>#NAME?</v>
      </c>
      <c r="U1970" s="4" t="e">
        <f t="shared" si="530"/>
        <v>#NAME?</v>
      </c>
      <c r="V1970" s="2"/>
      <c r="X1970" s="2"/>
      <c r="AC1970" s="2"/>
      <c r="AD1970" s="2"/>
    </row>
    <row r="1971" spans="1:30">
      <c r="A1971" s="1" t="str">
        <f t="shared" si="516"/>
        <v>-rra- : [ɹeɪ]</v>
      </c>
      <c r="B1971" s="1">
        <f t="shared" si="532"/>
        <v>1</v>
      </c>
      <c r="C1971" s="1">
        <f t="shared" si="532"/>
        <v>0</v>
      </c>
      <c r="D1971" s="1">
        <f t="shared" si="532"/>
        <v>0</v>
      </c>
      <c r="E1971" s="7">
        <v>2</v>
      </c>
      <c r="F1971" s="9" t="s">
        <v>1543</v>
      </c>
      <c r="G1971" s="3" t="e">
        <f t="shared" si="518"/>
        <v>#NAME?</v>
      </c>
      <c r="H1971" s="4" t="str">
        <f t="shared" si="519"/>
        <v>ɹeɪ</v>
      </c>
      <c r="I1971" s="4" t="str">
        <f t="shared" si="520"/>
        <v>rra</v>
      </c>
      <c r="J1971" s="10">
        <f t="shared" si="521"/>
        <v>3</v>
      </c>
      <c r="K1971" s="1">
        <f t="shared" si="522"/>
        <v>3</v>
      </c>
      <c r="L1971" s="10">
        <f t="shared" si="523"/>
        <v>3</v>
      </c>
      <c r="M1971" s="1" t="str">
        <f t="shared" si="524"/>
        <v>-rra-</v>
      </c>
      <c r="N1971" s="1" t="str">
        <f t="shared" si="525"/>
        <v>[ɹeɪ]</v>
      </c>
      <c r="O1971" s="3" t="e" cm="1">
        <f t="array" ref="O1971">SUM(_xlfn._xlws.FILTER($G$2:$G$2454,_xlfn.MAP($M$2:$M$2454,_xlfn.LAMBDA(_xlpm.x,_xlpm.x=$M1971))))</f>
        <v>#NAME?</v>
      </c>
      <c r="P1971" s="4" t="e">
        <f t="shared" si="526"/>
        <v>#NAME?</v>
      </c>
      <c r="Q1971" s="6" t="e" cm="1">
        <f t="array" ref="Q1971">SUM(_xlfn._xlws.FILTER($G$2:$G$2454,_xlfn.MAP($N$2:$N$2454,_xlfn.LAMBDA(_xlpm.x,_xlpm.x=$N1971))))</f>
        <v>#NAME?</v>
      </c>
      <c r="R1971" s="4" t="e">
        <f t="shared" si="527"/>
        <v>#NAME?</v>
      </c>
      <c r="S1971" s="4" t="e">
        <f t="shared" si="528"/>
        <v>#NAME?</v>
      </c>
      <c r="T1971" s="4" t="e">
        <f t="shared" si="529"/>
        <v>#NAME?</v>
      </c>
      <c r="U1971" s="4" t="e">
        <f t="shared" si="530"/>
        <v>#NAME?</v>
      </c>
      <c r="V1971" s="2"/>
      <c r="X1971" s="2"/>
      <c r="AC1971" s="2"/>
      <c r="AD1971" s="2"/>
    </row>
    <row r="1972" spans="1:30">
      <c r="A1972" s="1" t="str">
        <f t="shared" si="516"/>
        <v>-ki- : [kə]</v>
      </c>
      <c r="B1972" s="1">
        <f t="shared" si="532"/>
        <v>0</v>
      </c>
      <c r="C1972" s="1">
        <f t="shared" si="532"/>
        <v>0</v>
      </c>
      <c r="D1972" s="1">
        <f t="shared" si="532"/>
        <v>0</v>
      </c>
      <c r="E1972" s="7">
        <v>1</v>
      </c>
      <c r="F1972" s="9" t="s">
        <v>1864</v>
      </c>
      <c r="G1972" s="3" t="e">
        <f t="shared" si="518"/>
        <v>#NAME?</v>
      </c>
      <c r="H1972" s="4" t="str">
        <f t="shared" si="519"/>
        <v>kə</v>
      </c>
      <c r="I1972" s="4" t="str">
        <f t="shared" si="520"/>
        <v>ki</v>
      </c>
      <c r="J1972" s="10">
        <f t="shared" si="521"/>
        <v>2</v>
      </c>
      <c r="K1972" s="1">
        <f t="shared" si="522"/>
        <v>2</v>
      </c>
      <c r="L1972" s="10">
        <f t="shared" si="523"/>
        <v>2</v>
      </c>
      <c r="M1972" s="1" t="str">
        <f t="shared" si="524"/>
        <v>-ki-</v>
      </c>
      <c r="N1972" s="1" t="str">
        <f t="shared" si="525"/>
        <v>[kə]</v>
      </c>
      <c r="O1972" s="3" t="e" cm="1">
        <f t="array" ref="O1972">SUM(_xlfn._xlws.FILTER($G$2:$G$2454,_xlfn.MAP($M$2:$M$2454,_xlfn.LAMBDA(_xlpm.x,_xlpm.x=$M1972))))</f>
        <v>#NAME?</v>
      </c>
      <c r="P1972" s="4" t="e">
        <f t="shared" si="526"/>
        <v>#NAME?</v>
      </c>
      <c r="Q1972" s="6" t="e" cm="1">
        <f t="array" ref="Q1972">SUM(_xlfn._xlws.FILTER($G$2:$G$2454,_xlfn.MAP($N$2:$N$2454,_xlfn.LAMBDA(_xlpm.x,_xlpm.x=$N1972))))</f>
        <v>#NAME?</v>
      </c>
      <c r="R1972" s="4" t="e">
        <f t="shared" si="527"/>
        <v>#NAME?</v>
      </c>
      <c r="S1972" s="4" t="e">
        <f t="shared" si="528"/>
        <v>#NAME?</v>
      </c>
      <c r="T1972" s="4" t="e">
        <f t="shared" si="529"/>
        <v>#NAME?</v>
      </c>
      <c r="U1972" s="4" t="e">
        <f t="shared" si="530"/>
        <v>#NAME?</v>
      </c>
      <c r="V1972" s="2"/>
      <c r="X1972" s="2"/>
      <c r="AC1972" s="2"/>
      <c r="AD1972" s="2"/>
    </row>
    <row r="1973" spans="1:30">
      <c r="A1973" s="1" t="str">
        <f t="shared" si="516"/>
        <v>-vo- : [və]</v>
      </c>
      <c r="B1973" s="1">
        <f t="shared" si="532"/>
        <v>0</v>
      </c>
      <c r="C1973" s="1">
        <f t="shared" si="532"/>
        <v>0</v>
      </c>
      <c r="D1973" s="1">
        <f t="shared" si="532"/>
        <v>0</v>
      </c>
      <c r="E1973" s="7">
        <v>6</v>
      </c>
      <c r="F1973" s="9" t="s">
        <v>1335</v>
      </c>
      <c r="G1973" s="3" t="e">
        <f t="shared" si="518"/>
        <v>#NAME?</v>
      </c>
      <c r="H1973" s="4" t="str">
        <f t="shared" si="519"/>
        <v>və</v>
      </c>
      <c r="I1973" s="4" t="str">
        <f t="shared" si="520"/>
        <v>vo</v>
      </c>
      <c r="J1973" s="10">
        <f t="shared" si="521"/>
        <v>2</v>
      </c>
      <c r="K1973" s="1">
        <f t="shared" si="522"/>
        <v>2</v>
      </c>
      <c r="L1973" s="10">
        <f t="shared" si="523"/>
        <v>2</v>
      </c>
      <c r="M1973" s="1" t="str">
        <f t="shared" si="524"/>
        <v>-vo-</v>
      </c>
      <c r="N1973" s="1" t="str">
        <f t="shared" si="525"/>
        <v>[və]</v>
      </c>
      <c r="O1973" s="3" t="e" cm="1">
        <f t="array" ref="O1973">SUM(_xlfn._xlws.FILTER($G$2:$G$2454,_xlfn.MAP($M$2:$M$2454,_xlfn.LAMBDA(_xlpm.x,_xlpm.x=$M1973))))</f>
        <v>#NAME?</v>
      </c>
      <c r="P1973" s="4" t="e">
        <f t="shared" si="526"/>
        <v>#NAME?</v>
      </c>
      <c r="Q1973" s="6" t="e" cm="1">
        <f t="array" ref="Q1973">SUM(_xlfn._xlws.FILTER($G$2:$G$2454,_xlfn.MAP($N$2:$N$2454,_xlfn.LAMBDA(_xlpm.x,_xlpm.x=$N1973))))</f>
        <v>#NAME?</v>
      </c>
      <c r="R1973" s="4" t="e">
        <f t="shared" si="527"/>
        <v>#NAME?</v>
      </c>
      <c r="S1973" s="4" t="e">
        <f t="shared" si="528"/>
        <v>#NAME?</v>
      </c>
      <c r="T1973" s="4" t="e">
        <f t="shared" si="529"/>
        <v>#NAME?</v>
      </c>
      <c r="U1973" s="4" t="e">
        <f t="shared" si="530"/>
        <v>#NAME?</v>
      </c>
      <c r="V1973" s="2"/>
      <c r="X1973" s="2"/>
      <c r="AC1973" s="2"/>
      <c r="AD1973" s="2"/>
    </row>
    <row r="1974" spans="1:30">
      <c r="A1974" s="1" t="str">
        <f t="shared" si="516"/>
        <v>-tai- : [teɪ]</v>
      </c>
      <c r="B1974" s="1">
        <f t="shared" si="532"/>
        <v>0</v>
      </c>
      <c r="C1974" s="1">
        <f t="shared" si="532"/>
        <v>0</v>
      </c>
      <c r="D1974" s="1">
        <f t="shared" si="532"/>
        <v>0</v>
      </c>
      <c r="E1974" s="7">
        <v>5</v>
      </c>
      <c r="F1974" s="9" t="s">
        <v>1089</v>
      </c>
      <c r="G1974" s="3" t="e">
        <f t="shared" si="518"/>
        <v>#NAME?</v>
      </c>
      <c r="H1974" s="4" t="str">
        <f t="shared" si="519"/>
        <v>teɪ</v>
      </c>
      <c r="I1974" s="4" t="str">
        <f t="shared" si="520"/>
        <v>tai</v>
      </c>
      <c r="J1974" s="10">
        <f t="shared" si="521"/>
        <v>3</v>
      </c>
      <c r="K1974" s="1">
        <f t="shared" si="522"/>
        <v>3</v>
      </c>
      <c r="L1974" s="10">
        <f t="shared" si="523"/>
        <v>3</v>
      </c>
      <c r="M1974" s="1" t="str">
        <f t="shared" si="524"/>
        <v>-tai-</v>
      </c>
      <c r="N1974" s="1" t="str">
        <f t="shared" si="525"/>
        <v>[teɪ]</v>
      </c>
      <c r="O1974" s="3" t="e" cm="1">
        <f t="array" ref="O1974">SUM(_xlfn._xlws.FILTER($G$2:$G$2454,_xlfn.MAP($M$2:$M$2454,_xlfn.LAMBDA(_xlpm.x,_xlpm.x=$M1974))))</f>
        <v>#NAME?</v>
      </c>
      <c r="P1974" s="4" t="e">
        <f t="shared" si="526"/>
        <v>#NAME?</v>
      </c>
      <c r="Q1974" s="6" t="e" cm="1">
        <f t="array" ref="Q1974">SUM(_xlfn._xlws.FILTER($G$2:$G$2454,_xlfn.MAP($N$2:$N$2454,_xlfn.LAMBDA(_xlpm.x,_xlpm.x=$N1974))))</f>
        <v>#NAME?</v>
      </c>
      <c r="R1974" s="4" t="e">
        <f t="shared" si="527"/>
        <v>#NAME?</v>
      </c>
      <c r="S1974" s="4" t="e">
        <f t="shared" si="528"/>
        <v>#NAME?</v>
      </c>
      <c r="T1974" s="4" t="e">
        <f t="shared" si="529"/>
        <v>#NAME?</v>
      </c>
      <c r="U1974" s="4" t="e">
        <f t="shared" si="530"/>
        <v>#NAME?</v>
      </c>
      <c r="V1974" s="2"/>
      <c r="X1974" s="2"/>
      <c r="AC1974" s="2"/>
      <c r="AD1974" s="2"/>
    </row>
    <row r="1975" spans="1:30">
      <c r="A1975" s="1" t="str">
        <f t="shared" si="516"/>
        <v>-nu- : [nə]</v>
      </c>
      <c r="B1975" s="1">
        <f t="shared" si="532"/>
        <v>0</v>
      </c>
      <c r="C1975" s="1">
        <f t="shared" si="532"/>
        <v>0</v>
      </c>
      <c r="D1975" s="1">
        <f t="shared" si="532"/>
        <v>1</v>
      </c>
      <c r="E1975" s="7">
        <v>4</v>
      </c>
      <c r="F1975" s="9" t="s">
        <v>1616</v>
      </c>
      <c r="G1975" s="3" t="e">
        <f t="shared" si="518"/>
        <v>#NAME?</v>
      </c>
      <c r="H1975" s="4" t="str">
        <f t="shared" si="519"/>
        <v>nə</v>
      </c>
      <c r="I1975" s="4" t="str">
        <f t="shared" si="520"/>
        <v>nu</v>
      </c>
      <c r="J1975" s="10">
        <f t="shared" si="521"/>
        <v>2</v>
      </c>
      <c r="K1975" s="1">
        <f t="shared" si="522"/>
        <v>2</v>
      </c>
      <c r="L1975" s="10">
        <f t="shared" si="523"/>
        <v>2</v>
      </c>
      <c r="M1975" s="1" t="str">
        <f t="shared" si="524"/>
        <v>-nu-</v>
      </c>
      <c r="N1975" s="1" t="str">
        <f t="shared" si="525"/>
        <v>[nə]</v>
      </c>
      <c r="O1975" s="3" t="e" cm="1">
        <f t="array" ref="O1975">SUM(_xlfn._xlws.FILTER($G$2:$G$2454,_xlfn.MAP($M$2:$M$2454,_xlfn.LAMBDA(_xlpm.x,_xlpm.x=$M1975))))</f>
        <v>#NAME?</v>
      </c>
      <c r="P1975" s="4" t="e">
        <f t="shared" si="526"/>
        <v>#NAME?</v>
      </c>
      <c r="Q1975" s="6" t="e" cm="1">
        <f t="array" ref="Q1975">SUM(_xlfn._xlws.FILTER($G$2:$G$2454,_xlfn.MAP($N$2:$N$2454,_xlfn.LAMBDA(_xlpm.x,_xlpm.x=$N1975))))</f>
        <v>#NAME?</v>
      </c>
      <c r="R1975" s="4" t="e">
        <f t="shared" si="527"/>
        <v>#NAME?</v>
      </c>
      <c r="S1975" s="4" t="e">
        <f t="shared" si="528"/>
        <v>#NAME?</v>
      </c>
      <c r="T1975" s="4" t="e">
        <f t="shared" si="529"/>
        <v>#NAME?</v>
      </c>
      <c r="U1975" s="4" t="e">
        <f t="shared" si="530"/>
        <v>#NAME?</v>
      </c>
      <c r="V1975" s="2"/>
      <c r="X1975" s="2"/>
      <c r="AC1975" s="2"/>
      <c r="AD1975" s="2"/>
    </row>
    <row r="1976" spans="1:30">
      <c r="A1976" s="1" t="str">
        <f t="shared" si="516"/>
        <v>-tre- : [tɹɪ]</v>
      </c>
      <c r="B1976" s="1">
        <f t="shared" si="532"/>
        <v>0</v>
      </c>
      <c r="C1976" s="1">
        <f t="shared" si="532"/>
        <v>0</v>
      </c>
      <c r="D1976" s="1">
        <f t="shared" si="532"/>
        <v>0</v>
      </c>
      <c r="E1976" s="7">
        <v>1</v>
      </c>
      <c r="F1976" s="9" t="s">
        <v>2474</v>
      </c>
      <c r="G1976" s="3" t="e">
        <f t="shared" si="518"/>
        <v>#NAME?</v>
      </c>
      <c r="H1976" s="4" t="str">
        <f t="shared" si="519"/>
        <v>tɹɪ</v>
      </c>
      <c r="I1976" s="4" t="str">
        <f t="shared" si="520"/>
        <v>tre</v>
      </c>
      <c r="J1976" s="10">
        <f t="shared" si="521"/>
        <v>3</v>
      </c>
      <c r="K1976" s="1">
        <f t="shared" si="522"/>
        <v>3</v>
      </c>
      <c r="L1976" s="10">
        <f t="shared" si="523"/>
        <v>3</v>
      </c>
      <c r="M1976" s="1" t="str">
        <f t="shared" si="524"/>
        <v>-tre-</v>
      </c>
      <c r="N1976" s="1" t="str">
        <f t="shared" si="525"/>
        <v>[tɹɪ]</v>
      </c>
      <c r="O1976" s="3" t="e" cm="1">
        <f t="array" ref="O1976">SUM(_xlfn._xlws.FILTER($G$2:$G$2454,_xlfn.MAP($M$2:$M$2454,_xlfn.LAMBDA(_xlpm.x,_xlpm.x=$M1976))))</f>
        <v>#NAME?</v>
      </c>
      <c r="P1976" s="4" t="e">
        <f t="shared" si="526"/>
        <v>#NAME?</v>
      </c>
      <c r="Q1976" s="6" t="e" cm="1">
        <f t="array" ref="Q1976">SUM(_xlfn._xlws.FILTER($G$2:$G$2454,_xlfn.MAP($N$2:$N$2454,_xlfn.LAMBDA(_xlpm.x,_xlpm.x=$N1976))))</f>
        <v>#NAME?</v>
      </c>
      <c r="R1976" s="4" t="e">
        <f t="shared" si="527"/>
        <v>#NAME?</v>
      </c>
      <c r="S1976" s="4" t="e">
        <f t="shared" si="528"/>
        <v>#NAME?</v>
      </c>
      <c r="T1976" s="4" t="e">
        <f t="shared" si="529"/>
        <v>#NAME?</v>
      </c>
      <c r="U1976" s="4" t="e">
        <f t="shared" si="530"/>
        <v>#NAME?</v>
      </c>
      <c r="V1976" s="2"/>
      <c r="X1976" s="2"/>
      <c r="AC1976" s="2"/>
      <c r="AD1976" s="2"/>
    </row>
    <row r="1977" spans="1:30">
      <c r="A1977" s="1" t="str">
        <f t="shared" si="516"/>
        <v>-fie- : [faɪ]</v>
      </c>
      <c r="B1977" s="1">
        <f t="shared" si="532"/>
        <v>0</v>
      </c>
      <c r="C1977" s="1">
        <f t="shared" si="532"/>
        <v>0</v>
      </c>
      <c r="D1977" s="1">
        <f t="shared" si="532"/>
        <v>0</v>
      </c>
      <c r="E1977" s="7">
        <v>2</v>
      </c>
      <c r="F1977" s="9" t="s">
        <v>1974</v>
      </c>
      <c r="G1977" s="3" t="e">
        <f t="shared" si="518"/>
        <v>#NAME?</v>
      </c>
      <c r="H1977" s="4" t="str">
        <f t="shared" si="519"/>
        <v>faɪ</v>
      </c>
      <c r="I1977" s="4" t="str">
        <f t="shared" si="520"/>
        <v>fie</v>
      </c>
      <c r="J1977" s="10">
        <f t="shared" si="521"/>
        <v>3</v>
      </c>
      <c r="K1977" s="1">
        <f t="shared" si="522"/>
        <v>3</v>
      </c>
      <c r="L1977" s="10">
        <f t="shared" si="523"/>
        <v>3</v>
      </c>
      <c r="M1977" s="1" t="str">
        <f t="shared" si="524"/>
        <v>-fie-</v>
      </c>
      <c r="N1977" s="1" t="str">
        <f t="shared" si="525"/>
        <v>[faɪ]</v>
      </c>
      <c r="O1977" s="3" t="e" cm="1">
        <f t="array" ref="O1977">SUM(_xlfn._xlws.FILTER($G$2:$G$2454,_xlfn.MAP($M$2:$M$2454,_xlfn.LAMBDA(_xlpm.x,_xlpm.x=$M1977))))</f>
        <v>#NAME?</v>
      </c>
      <c r="P1977" s="4" t="e">
        <f t="shared" si="526"/>
        <v>#NAME?</v>
      </c>
      <c r="Q1977" s="6" t="e" cm="1">
        <f t="array" ref="Q1977">SUM(_xlfn._xlws.FILTER($G$2:$G$2454,_xlfn.MAP($N$2:$N$2454,_xlfn.LAMBDA(_xlpm.x,_xlpm.x=$N1977))))</f>
        <v>#NAME?</v>
      </c>
      <c r="R1977" s="4" t="e">
        <f t="shared" si="527"/>
        <v>#NAME?</v>
      </c>
      <c r="S1977" s="4" t="e">
        <f t="shared" si="528"/>
        <v>#NAME?</v>
      </c>
      <c r="T1977" s="4" t="e">
        <f t="shared" si="529"/>
        <v>#NAME?</v>
      </c>
      <c r="U1977" s="4" t="e">
        <f t="shared" si="530"/>
        <v>#NAME?</v>
      </c>
      <c r="V1977" s="2"/>
      <c r="X1977" s="2"/>
      <c r="AC1977" s="2"/>
      <c r="AD1977" s="2"/>
    </row>
    <row r="1978" spans="1:30">
      <c r="A1978" s="1" t="str">
        <f t="shared" si="516"/>
        <v>-ll- : [l]</v>
      </c>
      <c r="B1978" s="1">
        <f t="shared" si="532"/>
        <v>0</v>
      </c>
      <c r="C1978" s="1">
        <f t="shared" si="532"/>
        <v>0</v>
      </c>
      <c r="D1978" s="1">
        <f t="shared" si="532"/>
        <v>0</v>
      </c>
      <c r="E1978" s="7">
        <v>50</v>
      </c>
      <c r="F1978" s="9" t="s">
        <v>113</v>
      </c>
      <c r="G1978" s="3" t="e">
        <f t="shared" si="518"/>
        <v>#NAME?</v>
      </c>
      <c r="H1978" s="4" t="str">
        <f t="shared" si="519"/>
        <v>l</v>
      </c>
      <c r="I1978" s="4" t="str">
        <f t="shared" si="520"/>
        <v>ll</v>
      </c>
      <c r="J1978" s="10">
        <f t="shared" si="521"/>
        <v>1</v>
      </c>
      <c r="K1978" s="1">
        <f t="shared" si="522"/>
        <v>2</v>
      </c>
      <c r="L1978" s="10">
        <f t="shared" si="523"/>
        <v>2</v>
      </c>
      <c r="M1978" s="1" t="str">
        <f t="shared" si="524"/>
        <v>-ll-</v>
      </c>
      <c r="N1978" s="1" t="str">
        <f t="shared" si="525"/>
        <v>[l]</v>
      </c>
      <c r="O1978" s="3" t="e" cm="1">
        <f t="array" ref="O1978">SUM(_xlfn._xlws.FILTER($G$2:$G$2454,_xlfn.MAP($M$2:$M$2454,_xlfn.LAMBDA(_xlpm.x,_xlpm.x=$M1978))))</f>
        <v>#NAME?</v>
      </c>
      <c r="P1978" s="4" t="e">
        <f t="shared" si="526"/>
        <v>#NAME?</v>
      </c>
      <c r="Q1978" s="6" t="e" cm="1">
        <f t="array" ref="Q1978">SUM(_xlfn._xlws.FILTER($G$2:$G$2454,_xlfn.MAP($N$2:$N$2454,_xlfn.LAMBDA(_xlpm.x,_xlpm.x=$N1978))))</f>
        <v>#NAME?</v>
      </c>
      <c r="R1978" s="4" t="e">
        <f t="shared" si="527"/>
        <v>#NAME?</v>
      </c>
      <c r="S1978" s="4" t="e">
        <f t="shared" si="528"/>
        <v>#NAME?</v>
      </c>
      <c r="T1978" s="4" t="e">
        <f t="shared" si="529"/>
        <v>#NAME?</v>
      </c>
      <c r="U1978" s="4" t="e">
        <f t="shared" si="530"/>
        <v>#NAME?</v>
      </c>
      <c r="V1978" s="2"/>
      <c r="X1978" s="2"/>
      <c r="AC1978" s="2"/>
      <c r="AD1978" s="2"/>
    </row>
    <row r="1979" spans="1:30">
      <c r="A1979" s="1" t="str">
        <f t="shared" si="516"/>
        <v>-cha- : [kə]</v>
      </c>
      <c r="B1979" s="1">
        <f t="shared" si="532"/>
        <v>0</v>
      </c>
      <c r="C1979" s="1">
        <f t="shared" si="532"/>
        <v>0</v>
      </c>
      <c r="D1979" s="1">
        <f t="shared" si="532"/>
        <v>0</v>
      </c>
      <c r="E1979" s="7">
        <v>2</v>
      </c>
      <c r="F1979" s="9" t="s">
        <v>1791</v>
      </c>
      <c r="G1979" s="3" t="e">
        <f t="shared" si="518"/>
        <v>#NAME?</v>
      </c>
      <c r="H1979" s="4" t="str">
        <f t="shared" si="519"/>
        <v>kə</v>
      </c>
      <c r="I1979" s="4" t="str">
        <f t="shared" si="520"/>
        <v>cha</v>
      </c>
      <c r="J1979" s="10">
        <f t="shared" si="521"/>
        <v>2</v>
      </c>
      <c r="K1979" s="1">
        <f t="shared" si="522"/>
        <v>3</v>
      </c>
      <c r="L1979" s="10">
        <f t="shared" si="523"/>
        <v>3</v>
      </c>
      <c r="M1979" s="1" t="str">
        <f t="shared" si="524"/>
        <v>-cha-</v>
      </c>
      <c r="N1979" s="1" t="str">
        <f t="shared" si="525"/>
        <v>[kə]</v>
      </c>
      <c r="O1979" s="3" t="e" cm="1">
        <f t="array" ref="O1979">SUM(_xlfn._xlws.FILTER($G$2:$G$2454,_xlfn.MAP($M$2:$M$2454,_xlfn.LAMBDA(_xlpm.x,_xlpm.x=$M1979))))</f>
        <v>#NAME?</v>
      </c>
      <c r="P1979" s="4" t="e">
        <f t="shared" si="526"/>
        <v>#NAME?</v>
      </c>
      <c r="Q1979" s="6" t="e" cm="1">
        <f t="array" ref="Q1979">SUM(_xlfn._xlws.FILTER($G$2:$G$2454,_xlfn.MAP($N$2:$N$2454,_xlfn.LAMBDA(_xlpm.x,_xlpm.x=$N1979))))</f>
        <v>#NAME?</v>
      </c>
      <c r="R1979" s="4" t="e">
        <f t="shared" si="527"/>
        <v>#NAME?</v>
      </c>
      <c r="S1979" s="4" t="e">
        <f t="shared" si="528"/>
        <v>#NAME?</v>
      </c>
      <c r="T1979" s="4" t="e">
        <f t="shared" si="529"/>
        <v>#NAME?</v>
      </c>
      <c r="U1979" s="4" t="e">
        <f t="shared" si="530"/>
        <v>#NAME?</v>
      </c>
      <c r="V1979" s="2"/>
      <c r="X1979" s="2"/>
      <c r="AC1979" s="2"/>
      <c r="AD1979" s="2"/>
    </row>
    <row r="1980" spans="1:30">
      <c r="A1980" s="1" t="str">
        <f t="shared" si="516"/>
        <v>-wei- : [wɪ]</v>
      </c>
      <c r="B1980" s="1">
        <f t="shared" si="532"/>
        <v>0</v>
      </c>
      <c r="C1980" s="1">
        <f t="shared" si="532"/>
        <v>0</v>
      </c>
      <c r="D1980" s="1">
        <f t="shared" si="532"/>
        <v>0</v>
      </c>
      <c r="E1980" s="7">
        <v>2</v>
      </c>
      <c r="F1980" s="9" t="s">
        <v>2293</v>
      </c>
      <c r="G1980" s="3" t="e">
        <f t="shared" si="518"/>
        <v>#NAME?</v>
      </c>
      <c r="H1980" s="1" t="str">
        <f t="shared" si="519"/>
        <v>wɪ</v>
      </c>
      <c r="I1980" s="1" t="str">
        <f t="shared" si="520"/>
        <v>wei</v>
      </c>
      <c r="J1980" s="10">
        <f t="shared" si="521"/>
        <v>2</v>
      </c>
      <c r="K1980" s="1">
        <f t="shared" si="522"/>
        <v>3</v>
      </c>
      <c r="L1980" s="10">
        <f t="shared" si="523"/>
        <v>3</v>
      </c>
      <c r="M1980" s="1" t="str">
        <f t="shared" si="524"/>
        <v>-wei-</v>
      </c>
      <c r="N1980" s="1" t="str">
        <f t="shared" si="525"/>
        <v>[wɪ]</v>
      </c>
      <c r="O1980" s="3" t="e" cm="1">
        <f t="array" ref="O1980">SUM(_xlfn._xlws.FILTER($G$2:$G$2454,_xlfn.MAP($M$2:$M$2454,_xlfn.LAMBDA(_xlpm.x,_xlpm.x=$M1980))))</f>
        <v>#NAME?</v>
      </c>
      <c r="P1980" s="4" t="e">
        <f t="shared" si="526"/>
        <v>#NAME?</v>
      </c>
      <c r="Q1980" s="6" t="e" cm="1">
        <f t="array" ref="Q1980">SUM(_xlfn._xlws.FILTER($G$2:$G$2454,_xlfn.MAP($N$2:$N$2454,_xlfn.LAMBDA(_xlpm.x,_xlpm.x=$N1980))))</f>
        <v>#NAME?</v>
      </c>
      <c r="R1980" s="4" t="e">
        <f t="shared" si="527"/>
        <v>#NAME?</v>
      </c>
      <c r="S1980" s="4" t="e">
        <f t="shared" si="528"/>
        <v>#NAME?</v>
      </c>
      <c r="T1980" s="4" t="e">
        <f t="shared" si="529"/>
        <v>#NAME?</v>
      </c>
      <c r="U1980" s="4" t="e">
        <f t="shared" si="530"/>
        <v>#NAME?</v>
      </c>
      <c r="V1980" s="2"/>
      <c r="X1980" s="2"/>
      <c r="AC1980" s="2"/>
      <c r="AD1980" s="2"/>
    </row>
    <row r="1981" spans="1:30">
      <c r="A1981" s="1" t="str">
        <f t="shared" si="516"/>
        <v>-sau- : [sɔ]</v>
      </c>
      <c r="B1981" s="1">
        <f t="shared" si="532"/>
        <v>0</v>
      </c>
      <c r="C1981" s="1">
        <f t="shared" si="532"/>
        <v>0</v>
      </c>
      <c r="D1981" s="1">
        <f t="shared" si="532"/>
        <v>0</v>
      </c>
      <c r="E1981" s="7">
        <v>3</v>
      </c>
      <c r="F1981" s="9" t="s">
        <v>1109</v>
      </c>
      <c r="G1981" s="3" t="e">
        <f t="shared" si="518"/>
        <v>#NAME?</v>
      </c>
      <c r="H1981" s="4" t="str">
        <f t="shared" si="519"/>
        <v>sɔ</v>
      </c>
      <c r="I1981" s="4" t="str">
        <f t="shared" si="520"/>
        <v>sau</v>
      </c>
      <c r="J1981" s="10">
        <f t="shared" si="521"/>
        <v>2</v>
      </c>
      <c r="K1981" s="1">
        <f t="shared" si="522"/>
        <v>3</v>
      </c>
      <c r="L1981" s="10">
        <f t="shared" si="523"/>
        <v>3</v>
      </c>
      <c r="M1981" s="1" t="str">
        <f t="shared" si="524"/>
        <v>-sau-</v>
      </c>
      <c r="N1981" s="1" t="str">
        <f t="shared" si="525"/>
        <v>[sɔ]</v>
      </c>
      <c r="O1981" s="3" t="e" cm="1">
        <f t="array" ref="O1981">SUM(_xlfn._xlws.FILTER($G$2:$G$2454,_xlfn.MAP($M$2:$M$2454,_xlfn.LAMBDA(_xlpm.x,_xlpm.x=$M1981))))</f>
        <v>#NAME?</v>
      </c>
      <c r="P1981" s="4" t="e">
        <f t="shared" si="526"/>
        <v>#NAME?</v>
      </c>
      <c r="Q1981" s="6" t="e" cm="1">
        <f t="array" ref="Q1981">SUM(_xlfn._xlws.FILTER($G$2:$G$2454,_xlfn.MAP($N$2:$N$2454,_xlfn.LAMBDA(_xlpm.x,_xlpm.x=$N1981))))</f>
        <v>#NAME?</v>
      </c>
      <c r="R1981" s="4" t="e">
        <f t="shared" si="527"/>
        <v>#NAME?</v>
      </c>
      <c r="S1981" s="4" t="e">
        <f t="shared" si="528"/>
        <v>#NAME?</v>
      </c>
      <c r="T1981" s="4" t="e">
        <f t="shared" si="529"/>
        <v>#NAME?</v>
      </c>
      <c r="U1981" s="4" t="e">
        <f t="shared" si="530"/>
        <v>#NAME?</v>
      </c>
      <c r="V1981" s="2"/>
      <c r="X1981" s="2"/>
      <c r="AC1981" s="2"/>
      <c r="AD1981" s="2"/>
    </row>
    <row r="1982" spans="1:30">
      <c r="A1982" s="1" t="str">
        <f t="shared" si="516"/>
        <v>-die- : [daɪ]</v>
      </c>
      <c r="B1982" s="1">
        <f t="shared" ref="B1982:D2001" si="533">_xlfn.LET(_xlpm.d,$F1982,_xlpm.k,_xlfn.CONCAT(LEFT(TRIM(B$1),1),"*"),COUNTIF(_xlpm.d,_xlpm.k))</f>
        <v>0</v>
      </c>
      <c r="C1982" s="1">
        <f t="shared" si="533"/>
        <v>0</v>
      </c>
      <c r="D1982" s="1">
        <f t="shared" si="533"/>
        <v>0</v>
      </c>
      <c r="E1982" s="7">
        <v>2</v>
      </c>
      <c r="F1982" s="9" t="s">
        <v>1254</v>
      </c>
      <c r="G1982" s="3" t="e">
        <f t="shared" si="518"/>
        <v>#NAME?</v>
      </c>
      <c r="H1982" s="4" t="str">
        <f t="shared" si="519"/>
        <v>daɪ</v>
      </c>
      <c r="I1982" s="4" t="str">
        <f t="shared" si="520"/>
        <v>die</v>
      </c>
      <c r="J1982" s="10">
        <f t="shared" si="521"/>
        <v>3</v>
      </c>
      <c r="K1982" s="1">
        <f t="shared" si="522"/>
        <v>3</v>
      </c>
      <c r="L1982" s="10">
        <f t="shared" si="523"/>
        <v>3</v>
      </c>
      <c r="M1982" s="1" t="str">
        <f t="shared" si="524"/>
        <v>-die-</v>
      </c>
      <c r="N1982" s="1" t="str">
        <f t="shared" si="525"/>
        <v>[daɪ]</v>
      </c>
      <c r="O1982" s="3" t="e" cm="1">
        <f t="array" ref="O1982">SUM(_xlfn._xlws.FILTER($G$2:$G$2454,_xlfn.MAP($M$2:$M$2454,_xlfn.LAMBDA(_xlpm.x,_xlpm.x=$M1982))))</f>
        <v>#NAME?</v>
      </c>
      <c r="P1982" s="4" t="e">
        <f t="shared" si="526"/>
        <v>#NAME?</v>
      </c>
      <c r="Q1982" s="6" t="e" cm="1">
        <f t="array" ref="Q1982">SUM(_xlfn._xlws.FILTER($G$2:$G$2454,_xlfn.MAP($N$2:$N$2454,_xlfn.LAMBDA(_xlpm.x,_xlpm.x=$N1982))))</f>
        <v>#NAME?</v>
      </c>
      <c r="R1982" s="4" t="e">
        <f t="shared" si="527"/>
        <v>#NAME?</v>
      </c>
      <c r="S1982" s="4" t="e">
        <f t="shared" si="528"/>
        <v>#NAME?</v>
      </c>
      <c r="T1982" s="4" t="e">
        <f t="shared" si="529"/>
        <v>#NAME?</v>
      </c>
      <c r="U1982" s="4" t="e">
        <f t="shared" si="530"/>
        <v>#NAME?</v>
      </c>
      <c r="V1982" s="2"/>
      <c r="X1982" s="2"/>
      <c r="AC1982" s="2"/>
      <c r="AD1982" s="2"/>
    </row>
    <row r="1983" spans="1:30">
      <c r="A1983" s="1" t="str">
        <f t="shared" si="516"/>
        <v>-fea- : [fɛ]</v>
      </c>
      <c r="B1983" s="1">
        <f t="shared" si="533"/>
        <v>0</v>
      </c>
      <c r="C1983" s="1">
        <f t="shared" si="533"/>
        <v>0</v>
      </c>
      <c r="D1983" s="1">
        <f t="shared" si="533"/>
        <v>0</v>
      </c>
      <c r="E1983" s="7">
        <v>1</v>
      </c>
      <c r="F1983" s="9" t="s">
        <v>1772</v>
      </c>
      <c r="G1983" s="3" t="e">
        <f t="shared" si="518"/>
        <v>#NAME?</v>
      </c>
      <c r="H1983" s="4" t="str">
        <f t="shared" si="519"/>
        <v>fɛ</v>
      </c>
      <c r="I1983" s="4" t="str">
        <f t="shared" si="520"/>
        <v>fea</v>
      </c>
      <c r="J1983" s="10">
        <f t="shared" si="521"/>
        <v>2</v>
      </c>
      <c r="K1983" s="1">
        <f t="shared" si="522"/>
        <v>3</v>
      </c>
      <c r="L1983" s="10">
        <f t="shared" si="523"/>
        <v>3</v>
      </c>
      <c r="M1983" s="1" t="str">
        <f t="shared" si="524"/>
        <v>-fea-</v>
      </c>
      <c r="N1983" s="1" t="str">
        <f t="shared" si="525"/>
        <v>[fɛ]</v>
      </c>
      <c r="O1983" s="3" t="e" cm="1">
        <f t="array" ref="O1983">SUM(_xlfn._xlws.FILTER($G$2:$G$2454,_xlfn.MAP($M$2:$M$2454,_xlfn.LAMBDA(_xlpm.x,_xlpm.x=$M1983))))</f>
        <v>#NAME?</v>
      </c>
      <c r="P1983" s="4" t="e">
        <f t="shared" si="526"/>
        <v>#NAME?</v>
      </c>
      <c r="Q1983" s="6" t="e" cm="1">
        <f t="array" ref="Q1983">SUM(_xlfn._xlws.FILTER($G$2:$G$2454,_xlfn.MAP($N$2:$N$2454,_xlfn.LAMBDA(_xlpm.x,_xlpm.x=$N1983))))</f>
        <v>#NAME?</v>
      </c>
      <c r="R1983" s="4" t="e">
        <f t="shared" si="527"/>
        <v>#NAME?</v>
      </c>
      <c r="S1983" s="4" t="e">
        <f t="shared" si="528"/>
        <v>#NAME?</v>
      </c>
      <c r="T1983" s="4" t="e">
        <f t="shared" si="529"/>
        <v>#NAME?</v>
      </c>
      <c r="U1983" s="4" t="e">
        <f t="shared" si="530"/>
        <v>#NAME?</v>
      </c>
      <c r="V1983" s="2"/>
      <c r="X1983" s="2"/>
      <c r="AC1983" s="2"/>
      <c r="AD1983" s="2"/>
    </row>
    <row r="1984" spans="1:30">
      <c r="A1984" s="1" t="str">
        <f t="shared" si="516"/>
        <v>-hy- : [haɪ]</v>
      </c>
      <c r="B1984" s="1">
        <f t="shared" si="533"/>
        <v>0</v>
      </c>
      <c r="C1984" s="1">
        <f t="shared" si="533"/>
        <v>0</v>
      </c>
      <c r="D1984" s="1">
        <f t="shared" si="533"/>
        <v>0</v>
      </c>
      <c r="E1984" s="7">
        <v>3</v>
      </c>
      <c r="F1984" s="9" t="s">
        <v>1998</v>
      </c>
      <c r="G1984" s="3" t="e">
        <f t="shared" si="518"/>
        <v>#NAME?</v>
      </c>
      <c r="H1984" s="4" t="str">
        <f t="shared" si="519"/>
        <v>haɪ</v>
      </c>
      <c r="I1984" s="4" t="str">
        <f t="shared" si="520"/>
        <v>hy</v>
      </c>
      <c r="J1984" s="10">
        <f t="shared" si="521"/>
        <v>3</v>
      </c>
      <c r="K1984" s="1">
        <f t="shared" si="522"/>
        <v>2</v>
      </c>
      <c r="L1984" s="10">
        <f t="shared" si="523"/>
        <v>3</v>
      </c>
      <c r="M1984" s="1" t="str">
        <f t="shared" si="524"/>
        <v>-hy-</v>
      </c>
      <c r="N1984" s="1" t="str">
        <f t="shared" si="525"/>
        <v>[haɪ]</v>
      </c>
      <c r="O1984" s="3" t="e" cm="1">
        <f t="array" ref="O1984">SUM(_xlfn._xlws.FILTER($G$2:$G$2454,_xlfn.MAP($M$2:$M$2454,_xlfn.LAMBDA(_xlpm.x,_xlpm.x=$M1984))))</f>
        <v>#NAME?</v>
      </c>
      <c r="P1984" s="4" t="e">
        <f t="shared" si="526"/>
        <v>#NAME?</v>
      </c>
      <c r="Q1984" s="6" t="e" cm="1">
        <f t="array" ref="Q1984">SUM(_xlfn._xlws.FILTER($G$2:$G$2454,_xlfn.MAP($N$2:$N$2454,_xlfn.LAMBDA(_xlpm.x,_xlpm.x=$N1984))))</f>
        <v>#NAME?</v>
      </c>
      <c r="R1984" s="4" t="e">
        <f t="shared" si="527"/>
        <v>#NAME?</v>
      </c>
      <c r="S1984" s="4" t="e">
        <f t="shared" si="528"/>
        <v>#NAME?</v>
      </c>
      <c r="T1984" s="4" t="e">
        <f t="shared" si="529"/>
        <v>#NAME?</v>
      </c>
      <c r="U1984" s="4" t="e">
        <f t="shared" si="530"/>
        <v>#NAME?</v>
      </c>
      <c r="V1984" s="2"/>
      <c r="X1984" s="2"/>
      <c r="AC1984" s="2"/>
      <c r="AD1984" s="2"/>
    </row>
    <row r="1985" spans="1:30">
      <c r="A1985" s="1" t="str">
        <f t="shared" si="516"/>
        <v>-cie- : [ʃɪ]</v>
      </c>
      <c r="B1985" s="1">
        <f t="shared" si="533"/>
        <v>0</v>
      </c>
      <c r="C1985" s="1">
        <f t="shared" si="533"/>
        <v>0</v>
      </c>
      <c r="D1985" s="1">
        <f t="shared" si="533"/>
        <v>0</v>
      </c>
      <c r="E1985" s="7">
        <v>1</v>
      </c>
      <c r="F1985" s="9" t="s">
        <v>1671</v>
      </c>
      <c r="G1985" s="3" t="e">
        <f t="shared" si="518"/>
        <v>#NAME?</v>
      </c>
      <c r="H1985" s="4" t="str">
        <f t="shared" si="519"/>
        <v>ʃɪ</v>
      </c>
      <c r="I1985" s="4" t="str">
        <f t="shared" si="520"/>
        <v>cie</v>
      </c>
      <c r="J1985" s="10">
        <f t="shared" si="521"/>
        <v>2</v>
      </c>
      <c r="K1985" s="1">
        <f t="shared" si="522"/>
        <v>3</v>
      </c>
      <c r="L1985" s="10">
        <f t="shared" si="523"/>
        <v>3</v>
      </c>
      <c r="M1985" s="1" t="str">
        <f t="shared" si="524"/>
        <v>-cie-</v>
      </c>
      <c r="N1985" s="1" t="str">
        <f t="shared" si="525"/>
        <v>[ʃɪ]</v>
      </c>
      <c r="O1985" s="3" t="e" cm="1">
        <f t="array" ref="O1985">SUM(_xlfn._xlws.FILTER($G$2:$G$2454,_xlfn.MAP($M$2:$M$2454,_xlfn.LAMBDA(_xlpm.x,_xlpm.x=$M1985))))</f>
        <v>#NAME?</v>
      </c>
      <c r="P1985" s="4" t="e">
        <f t="shared" si="526"/>
        <v>#NAME?</v>
      </c>
      <c r="Q1985" s="6" t="e" cm="1">
        <f t="array" ref="Q1985">SUM(_xlfn._xlws.FILTER($G$2:$G$2454,_xlfn.MAP($N$2:$N$2454,_xlfn.LAMBDA(_xlpm.x,_xlpm.x=$N1985))))</f>
        <v>#NAME?</v>
      </c>
      <c r="R1985" s="4" t="e">
        <f t="shared" si="527"/>
        <v>#NAME?</v>
      </c>
      <c r="S1985" s="4" t="e">
        <f t="shared" si="528"/>
        <v>#NAME?</v>
      </c>
      <c r="T1985" s="4" t="e">
        <f t="shared" si="529"/>
        <v>#NAME?</v>
      </c>
      <c r="U1985" s="4" t="e">
        <f t="shared" si="530"/>
        <v>#NAME?</v>
      </c>
      <c r="V1985" s="2"/>
      <c r="X1985" s="2"/>
      <c r="AC1985" s="2"/>
      <c r="AD1985" s="2"/>
    </row>
    <row r="1986" spans="1:30">
      <c r="A1986" s="1" t="str">
        <f t="shared" ref="A1986:A2049" si="534">_xlfn.LET(_xlpm.sep," : ",CONCATENATE(M1986,_xlpm.sep,N1986))</f>
        <v>-nds- : [nz]</v>
      </c>
      <c r="B1986" s="1">
        <f t="shared" si="533"/>
        <v>0</v>
      </c>
      <c r="C1986" s="1">
        <f t="shared" si="533"/>
        <v>0</v>
      </c>
      <c r="D1986" s="1">
        <f t="shared" si="533"/>
        <v>1</v>
      </c>
      <c r="E1986" s="7">
        <v>1</v>
      </c>
      <c r="F1986" s="9" t="s">
        <v>211</v>
      </c>
      <c r="G1986" s="3" t="e">
        <f t="shared" ref="G1986:G2049" si="535">E1986/freq.sum.r6e</f>
        <v>#NAME?</v>
      </c>
      <c r="H1986" s="4" t="str">
        <f t="shared" ref="H1986:H2049" si="536">_xlfn.LET(_xlpm.sep,":",_xlpm.w,$F1986,LEFT(_xlpm.w,FIND(_xlpm.sep,_xlpm.w)-1))</f>
        <v>nz</v>
      </c>
      <c r="I1986" s="4" t="str">
        <f t="shared" ref="I1986:I2049" si="537">_xlfn.LET(_xlpm.sep,":",_xlpm.w,$F1986,RIGHT(_xlpm.w,LEN(_xlpm.w)-FIND(_xlpm.sep,_xlpm.w)))</f>
        <v>nds</v>
      </c>
      <c r="J1986" s="10">
        <f t="shared" ref="J1986:J2049" si="538">_xlfn.LET(_xlpm.w,H1986,LEN(_xlpm.w))</f>
        <v>2</v>
      </c>
      <c r="K1986" s="1">
        <f t="shared" ref="K1986:K2049" si="539">_xlfn.LET(_xlpm.w,I1986,LEN(_xlpm.w))</f>
        <v>3</v>
      </c>
      <c r="L1986" s="10">
        <f t="shared" ref="L1986:L2049" si="540">_xlfn.LET(_xlpm.a,J1986,_xlpm.b,K1986,MAX(_xlpm.a,_xlpm.b))</f>
        <v>3</v>
      </c>
      <c r="M1986" s="1" t="str">
        <f t="shared" ref="M1986:M2049" si="541">_xlfn.LET(_xlpm.sep,":",_xlpm.w,$F1986,_xlfn.CONCAT("-",RIGHT(_xlpm.w,LEN(_xlpm.w)-FIND(_xlpm.sep,_xlpm.w)),"-"))</f>
        <v>-nds-</v>
      </c>
      <c r="N1986" s="1" t="str">
        <f t="shared" ref="N1986:N2049" si="542">_xlfn.LET(_xlpm.sep,":",_xlpm.w,$F1986,_xlfn.CONCAT("[",LEFT(_xlpm.w,FIND(_xlpm.sep,_xlpm.w)-1),"]"))</f>
        <v>[nz]</v>
      </c>
      <c r="O1986" s="3" t="e" cm="1">
        <f t="array" ref="O1986">SUM(_xlfn._xlws.FILTER($G$2:$G$2454,_xlfn.MAP($M$2:$M$2454,_xlfn.LAMBDA(_xlpm.x,_xlpm.x=$M1986))))</f>
        <v>#NAME?</v>
      </c>
      <c r="P1986" s="4" t="e">
        <f t="shared" ref="P1986:P2049" si="543">$G1986/O1986</f>
        <v>#NAME?</v>
      </c>
      <c r="Q1986" s="6" t="e" cm="1">
        <f t="array" ref="Q1986">SUM(_xlfn._xlws.FILTER($G$2:$G$2454,_xlfn.MAP($N$2:$N$2454,_xlfn.LAMBDA(_xlpm.x,_xlpm.x=$N1986))))</f>
        <v>#NAME?</v>
      </c>
      <c r="R1986" s="4" t="e">
        <f t="shared" ref="R1986:R2049" si="544">$G1986/Q1986</f>
        <v>#NAME?</v>
      </c>
      <c r="S1986" s="4" t="e">
        <f t="shared" ref="S1986:S2049" si="545">_xlfn.LET(_xlpm.freq,E1986,_xlpm.size,L1986+1,_xlpm.F,T1986,LOG(1+_xlpm.freq)*LOG(1+_xlpm.size)*_xlpm.F)</f>
        <v>#NAME?</v>
      </c>
      <c r="T1986" s="4" t="e">
        <f t="shared" ref="T1986:T2049" si="546">_xlfn.LET(_xlpm.a,R1986,_xlpm.b,P1986,2*_xlpm.a*_xlpm.b/(_xlpm.a+_xlpm.b))</f>
        <v>#NAME?</v>
      </c>
      <c r="U1986" s="4" t="e">
        <f t="shared" ref="U1986:U2049" si="547">_xlfn.LET(_xlpm.p,P1986,_xlpm.q,R1986,LOG(_xlpm.p/_xlpm.q))</f>
        <v>#NAME?</v>
      </c>
      <c r="V1986" s="2"/>
      <c r="X1986" s="2"/>
      <c r="AC1986" s="2"/>
      <c r="AD1986" s="2"/>
    </row>
    <row r="1987" spans="1:30">
      <c r="A1987" s="1" t="str">
        <f t="shared" si="534"/>
        <v>-gge- : [ɡə]</v>
      </c>
      <c r="B1987" s="1">
        <f t="shared" si="533"/>
        <v>0</v>
      </c>
      <c r="C1987" s="1">
        <f t="shared" si="533"/>
        <v>0</v>
      </c>
      <c r="D1987" s="1">
        <f t="shared" si="533"/>
        <v>0</v>
      </c>
      <c r="E1987" s="7">
        <v>1</v>
      </c>
      <c r="F1987" s="9" t="s">
        <v>1729</v>
      </c>
      <c r="G1987" s="3" t="e">
        <f t="shared" si="535"/>
        <v>#NAME?</v>
      </c>
      <c r="H1987" s="4" t="str">
        <f t="shared" si="536"/>
        <v>ɡə</v>
      </c>
      <c r="I1987" s="4" t="str">
        <f t="shared" si="537"/>
        <v>gge</v>
      </c>
      <c r="J1987" s="10">
        <f t="shared" si="538"/>
        <v>2</v>
      </c>
      <c r="K1987" s="1">
        <f t="shared" si="539"/>
        <v>3</v>
      </c>
      <c r="L1987" s="10">
        <f t="shared" si="540"/>
        <v>3</v>
      </c>
      <c r="M1987" s="1" t="str">
        <f t="shared" si="541"/>
        <v>-gge-</v>
      </c>
      <c r="N1987" s="1" t="str">
        <f t="shared" si="542"/>
        <v>[ɡə]</v>
      </c>
      <c r="O1987" s="3" t="e" cm="1">
        <f t="array" ref="O1987">SUM(_xlfn._xlws.FILTER($G$2:$G$2454,_xlfn.MAP($M$2:$M$2454,_xlfn.LAMBDA(_xlpm.x,_xlpm.x=$M1987))))</f>
        <v>#NAME?</v>
      </c>
      <c r="P1987" s="4" t="e">
        <f t="shared" si="543"/>
        <v>#NAME?</v>
      </c>
      <c r="Q1987" s="6" t="e" cm="1">
        <f t="array" ref="Q1987">SUM(_xlfn._xlws.FILTER($G$2:$G$2454,_xlfn.MAP($N$2:$N$2454,_xlfn.LAMBDA(_xlpm.x,_xlpm.x=$N1987))))</f>
        <v>#NAME?</v>
      </c>
      <c r="R1987" s="4" t="e">
        <f t="shared" si="544"/>
        <v>#NAME?</v>
      </c>
      <c r="S1987" s="4" t="e">
        <f t="shared" si="545"/>
        <v>#NAME?</v>
      </c>
      <c r="T1987" s="4" t="e">
        <f t="shared" si="546"/>
        <v>#NAME?</v>
      </c>
      <c r="U1987" s="4" t="e">
        <f t="shared" si="547"/>
        <v>#NAME?</v>
      </c>
      <c r="V1987" s="2"/>
      <c r="X1987" s="2"/>
      <c r="AC1987" s="2"/>
      <c r="AD1987" s="2"/>
    </row>
    <row r="1988" spans="1:30">
      <c r="A1988" s="1" t="str">
        <f t="shared" si="534"/>
        <v>-fea- : [fɪ]</v>
      </c>
      <c r="B1988" s="1">
        <f t="shared" si="533"/>
        <v>0</v>
      </c>
      <c r="C1988" s="1">
        <f t="shared" si="533"/>
        <v>0</v>
      </c>
      <c r="D1988" s="1">
        <f t="shared" si="533"/>
        <v>0</v>
      </c>
      <c r="E1988" s="7">
        <v>1</v>
      </c>
      <c r="F1988" s="9" t="s">
        <v>1777</v>
      </c>
      <c r="G1988" s="3" t="e">
        <f t="shared" si="535"/>
        <v>#NAME?</v>
      </c>
      <c r="H1988" s="4" t="str">
        <f t="shared" si="536"/>
        <v>fɪ</v>
      </c>
      <c r="I1988" s="4" t="str">
        <f t="shared" si="537"/>
        <v>fea</v>
      </c>
      <c r="J1988" s="10">
        <f t="shared" si="538"/>
        <v>2</v>
      </c>
      <c r="K1988" s="1">
        <f t="shared" si="539"/>
        <v>3</v>
      </c>
      <c r="L1988" s="10">
        <f t="shared" si="540"/>
        <v>3</v>
      </c>
      <c r="M1988" s="1" t="str">
        <f t="shared" si="541"/>
        <v>-fea-</v>
      </c>
      <c r="N1988" s="1" t="str">
        <f t="shared" si="542"/>
        <v>[fɪ]</v>
      </c>
      <c r="O1988" s="3" t="e" cm="1">
        <f t="array" ref="O1988">SUM(_xlfn._xlws.FILTER($G$2:$G$2454,_xlfn.MAP($M$2:$M$2454,_xlfn.LAMBDA(_xlpm.x,_xlpm.x=$M1988))))</f>
        <v>#NAME?</v>
      </c>
      <c r="P1988" s="4" t="e">
        <f t="shared" si="543"/>
        <v>#NAME?</v>
      </c>
      <c r="Q1988" s="6" t="e" cm="1">
        <f t="array" ref="Q1988">SUM(_xlfn._xlws.FILTER($G$2:$G$2454,_xlfn.MAP($N$2:$N$2454,_xlfn.LAMBDA(_xlpm.x,_xlpm.x=$N1988))))</f>
        <v>#NAME?</v>
      </c>
      <c r="R1988" s="4" t="e">
        <f t="shared" si="544"/>
        <v>#NAME?</v>
      </c>
      <c r="S1988" s="4" t="e">
        <f t="shared" si="545"/>
        <v>#NAME?</v>
      </c>
      <c r="T1988" s="4" t="e">
        <f t="shared" si="546"/>
        <v>#NAME?</v>
      </c>
      <c r="U1988" s="4" t="e">
        <f t="shared" si="547"/>
        <v>#NAME?</v>
      </c>
      <c r="V1988" s="2"/>
      <c r="X1988" s="2"/>
      <c r="AC1988" s="2"/>
      <c r="AD1988" s="2"/>
    </row>
    <row r="1989" spans="1:30">
      <c r="A1989" s="1" t="str">
        <f t="shared" si="534"/>
        <v>-ppe- : [pə]</v>
      </c>
      <c r="B1989" s="1">
        <f t="shared" si="533"/>
        <v>0</v>
      </c>
      <c r="C1989" s="1">
        <f t="shared" si="533"/>
        <v>0</v>
      </c>
      <c r="D1989" s="1">
        <f t="shared" si="533"/>
        <v>0</v>
      </c>
      <c r="E1989" s="7">
        <v>10</v>
      </c>
      <c r="F1989" s="9" t="s">
        <v>940</v>
      </c>
      <c r="G1989" s="3" t="e">
        <f t="shared" si="535"/>
        <v>#NAME?</v>
      </c>
      <c r="H1989" s="1" t="str">
        <f t="shared" si="536"/>
        <v>pə</v>
      </c>
      <c r="I1989" s="1" t="str">
        <f t="shared" si="537"/>
        <v>ppe</v>
      </c>
      <c r="J1989" s="10">
        <f t="shared" si="538"/>
        <v>2</v>
      </c>
      <c r="K1989" s="1">
        <f t="shared" si="539"/>
        <v>3</v>
      </c>
      <c r="L1989" s="10">
        <f t="shared" si="540"/>
        <v>3</v>
      </c>
      <c r="M1989" s="1" t="str">
        <f t="shared" si="541"/>
        <v>-ppe-</v>
      </c>
      <c r="N1989" s="1" t="str">
        <f t="shared" si="542"/>
        <v>[pə]</v>
      </c>
      <c r="O1989" s="3" t="e" cm="1">
        <f t="array" ref="O1989">SUM(_xlfn._xlws.FILTER($G$2:$G$2454,_xlfn.MAP($M$2:$M$2454,_xlfn.LAMBDA(_xlpm.x,_xlpm.x=$M1989))))</f>
        <v>#NAME?</v>
      </c>
      <c r="P1989" s="4" t="e">
        <f t="shared" si="543"/>
        <v>#NAME?</v>
      </c>
      <c r="Q1989" s="6" t="e" cm="1">
        <f t="array" ref="Q1989">SUM(_xlfn._xlws.FILTER($G$2:$G$2454,_xlfn.MAP($N$2:$N$2454,_xlfn.LAMBDA(_xlpm.x,_xlpm.x=$N1989))))</f>
        <v>#NAME?</v>
      </c>
      <c r="R1989" s="4" t="e">
        <f t="shared" si="544"/>
        <v>#NAME?</v>
      </c>
      <c r="S1989" s="4" t="e">
        <f t="shared" si="545"/>
        <v>#NAME?</v>
      </c>
      <c r="T1989" s="4" t="e">
        <f t="shared" si="546"/>
        <v>#NAME?</v>
      </c>
      <c r="U1989" s="4" t="e">
        <f t="shared" si="547"/>
        <v>#NAME?</v>
      </c>
      <c r="V1989" s="2"/>
      <c r="X1989" s="2"/>
      <c r="AC1989" s="2"/>
      <c r="AD1989" s="2"/>
    </row>
    <row r="1990" spans="1:30">
      <c r="A1990" s="1" t="str">
        <f t="shared" si="534"/>
        <v>-sse- : [sɪ]</v>
      </c>
      <c r="B1990" s="1">
        <f t="shared" si="533"/>
        <v>0</v>
      </c>
      <c r="C1990" s="1">
        <f t="shared" si="533"/>
        <v>0</v>
      </c>
      <c r="D1990" s="1">
        <f t="shared" si="533"/>
        <v>0</v>
      </c>
      <c r="E1990" s="7">
        <v>2</v>
      </c>
      <c r="F1990" s="9" t="s">
        <v>2244</v>
      </c>
      <c r="G1990" s="3" t="e">
        <f t="shared" si="535"/>
        <v>#NAME?</v>
      </c>
      <c r="H1990" s="4" t="str">
        <f t="shared" si="536"/>
        <v>sɪ</v>
      </c>
      <c r="I1990" s="4" t="str">
        <f t="shared" si="537"/>
        <v>sse</v>
      </c>
      <c r="J1990" s="10">
        <f t="shared" si="538"/>
        <v>2</v>
      </c>
      <c r="K1990" s="1">
        <f t="shared" si="539"/>
        <v>3</v>
      </c>
      <c r="L1990" s="10">
        <f t="shared" si="540"/>
        <v>3</v>
      </c>
      <c r="M1990" s="1" t="str">
        <f t="shared" si="541"/>
        <v>-sse-</v>
      </c>
      <c r="N1990" s="1" t="str">
        <f t="shared" si="542"/>
        <v>[sɪ]</v>
      </c>
      <c r="O1990" s="3" t="e" cm="1">
        <f t="array" ref="O1990">SUM(_xlfn._xlws.FILTER($G$2:$G$2454,_xlfn.MAP($M$2:$M$2454,_xlfn.LAMBDA(_xlpm.x,_xlpm.x=$M1990))))</f>
        <v>#NAME?</v>
      </c>
      <c r="P1990" s="4" t="e">
        <f t="shared" si="543"/>
        <v>#NAME?</v>
      </c>
      <c r="Q1990" s="6" t="e" cm="1">
        <f t="array" ref="Q1990">SUM(_xlfn._xlws.FILTER($G$2:$G$2454,_xlfn.MAP($N$2:$N$2454,_xlfn.LAMBDA(_xlpm.x,_xlpm.x=$N1990))))</f>
        <v>#NAME?</v>
      </c>
      <c r="R1990" s="4" t="e">
        <f t="shared" si="544"/>
        <v>#NAME?</v>
      </c>
      <c r="S1990" s="4" t="e">
        <f t="shared" si="545"/>
        <v>#NAME?</v>
      </c>
      <c r="T1990" s="4" t="e">
        <f t="shared" si="546"/>
        <v>#NAME?</v>
      </c>
      <c r="U1990" s="4" t="e">
        <f t="shared" si="547"/>
        <v>#NAME?</v>
      </c>
      <c r="V1990" s="2"/>
      <c r="X1990" s="2"/>
      <c r="AC1990" s="2"/>
      <c r="AD1990" s="2"/>
    </row>
    <row r="1991" spans="1:30">
      <c r="A1991" s="1" t="str">
        <f t="shared" si="534"/>
        <v>-brai- : [bɹeɪ]</v>
      </c>
      <c r="B1991" s="1">
        <f t="shared" si="533"/>
        <v>0</v>
      </c>
      <c r="C1991" s="1">
        <f t="shared" si="533"/>
        <v>0</v>
      </c>
      <c r="D1991" s="1">
        <f t="shared" si="533"/>
        <v>0</v>
      </c>
      <c r="E1991" s="7">
        <v>1</v>
      </c>
      <c r="F1991" s="9" t="s">
        <v>1234</v>
      </c>
      <c r="G1991" s="3" t="e">
        <f t="shared" si="535"/>
        <v>#NAME?</v>
      </c>
      <c r="H1991" s="4" t="str">
        <f t="shared" si="536"/>
        <v>bɹeɪ</v>
      </c>
      <c r="I1991" s="4" t="str">
        <f t="shared" si="537"/>
        <v>brai</v>
      </c>
      <c r="J1991" s="10">
        <f t="shared" si="538"/>
        <v>4</v>
      </c>
      <c r="K1991" s="1">
        <f t="shared" si="539"/>
        <v>4</v>
      </c>
      <c r="L1991" s="10">
        <f t="shared" si="540"/>
        <v>4</v>
      </c>
      <c r="M1991" s="1" t="str">
        <f t="shared" si="541"/>
        <v>-brai-</v>
      </c>
      <c r="N1991" s="1" t="str">
        <f t="shared" si="542"/>
        <v>[bɹeɪ]</v>
      </c>
      <c r="O1991" s="3" t="e" cm="1">
        <f t="array" ref="O1991">SUM(_xlfn._xlws.FILTER($G$2:$G$2454,_xlfn.MAP($M$2:$M$2454,_xlfn.LAMBDA(_xlpm.x,_xlpm.x=$M1991))))</f>
        <v>#NAME?</v>
      </c>
      <c r="P1991" s="4" t="e">
        <f t="shared" si="543"/>
        <v>#NAME?</v>
      </c>
      <c r="Q1991" s="6" t="e" cm="1">
        <f t="array" ref="Q1991">SUM(_xlfn._xlws.FILTER($G$2:$G$2454,_xlfn.MAP($N$2:$N$2454,_xlfn.LAMBDA(_xlpm.x,_xlpm.x=$N1991))))</f>
        <v>#NAME?</v>
      </c>
      <c r="R1991" s="4" t="e">
        <f t="shared" si="544"/>
        <v>#NAME?</v>
      </c>
      <c r="S1991" s="4" t="e">
        <f t="shared" si="545"/>
        <v>#NAME?</v>
      </c>
      <c r="T1991" s="4" t="e">
        <f t="shared" si="546"/>
        <v>#NAME?</v>
      </c>
      <c r="U1991" s="4" t="e">
        <f t="shared" si="547"/>
        <v>#NAME?</v>
      </c>
      <c r="V1991" s="2"/>
      <c r="X1991" s="2"/>
      <c r="AC1991" s="2"/>
      <c r="AD1991" s="2"/>
    </row>
    <row r="1992" spans="1:30">
      <c r="A1992" s="1" t="str">
        <f t="shared" si="534"/>
        <v>-lie- : [laɪ]</v>
      </c>
      <c r="B1992" s="1">
        <f t="shared" si="533"/>
        <v>0</v>
      </c>
      <c r="C1992" s="1">
        <f t="shared" si="533"/>
        <v>0</v>
      </c>
      <c r="D1992" s="1">
        <f t="shared" si="533"/>
        <v>0</v>
      </c>
      <c r="E1992" s="7">
        <v>1</v>
      </c>
      <c r="F1992" s="9" t="s">
        <v>1785</v>
      </c>
      <c r="G1992" s="3" t="e">
        <f t="shared" si="535"/>
        <v>#NAME?</v>
      </c>
      <c r="H1992" s="1" t="str">
        <f t="shared" si="536"/>
        <v>laɪ</v>
      </c>
      <c r="I1992" s="1" t="str">
        <f t="shared" si="537"/>
        <v>lie</v>
      </c>
      <c r="J1992" s="10">
        <f t="shared" si="538"/>
        <v>3</v>
      </c>
      <c r="K1992" s="1">
        <f t="shared" si="539"/>
        <v>3</v>
      </c>
      <c r="L1992" s="10">
        <f t="shared" si="540"/>
        <v>3</v>
      </c>
      <c r="M1992" s="1" t="str">
        <f t="shared" si="541"/>
        <v>-lie-</v>
      </c>
      <c r="N1992" s="1" t="str">
        <f t="shared" si="542"/>
        <v>[laɪ]</v>
      </c>
      <c r="O1992" s="3" t="e" cm="1">
        <f t="array" ref="O1992">SUM(_xlfn._xlws.FILTER($G$2:$G$2454,_xlfn.MAP($M$2:$M$2454,_xlfn.LAMBDA(_xlpm.x,_xlpm.x=$M1992))))</f>
        <v>#NAME?</v>
      </c>
      <c r="P1992" s="4" t="e">
        <f t="shared" si="543"/>
        <v>#NAME?</v>
      </c>
      <c r="Q1992" s="6" t="e" cm="1">
        <f t="array" ref="Q1992">SUM(_xlfn._xlws.FILTER($G$2:$G$2454,_xlfn.MAP($N$2:$N$2454,_xlfn.LAMBDA(_xlpm.x,_xlpm.x=$N1992))))</f>
        <v>#NAME?</v>
      </c>
      <c r="R1992" s="4" t="e">
        <f t="shared" si="544"/>
        <v>#NAME?</v>
      </c>
      <c r="S1992" s="4" t="e">
        <f t="shared" si="545"/>
        <v>#NAME?</v>
      </c>
      <c r="T1992" s="4" t="e">
        <f t="shared" si="546"/>
        <v>#NAME?</v>
      </c>
      <c r="U1992" s="4" t="e">
        <f t="shared" si="547"/>
        <v>#NAME?</v>
      </c>
      <c r="V1992" s="2"/>
      <c r="X1992" s="2"/>
      <c r="AC1992" s="2"/>
      <c r="AD1992" s="2"/>
    </row>
    <row r="1993" spans="1:30">
      <c r="A1993" s="1" t="str">
        <f t="shared" si="534"/>
        <v>-ndke- : [ŋkə]</v>
      </c>
      <c r="B1993" s="1">
        <f t="shared" si="533"/>
        <v>0</v>
      </c>
      <c r="C1993" s="1">
        <f t="shared" si="533"/>
        <v>0</v>
      </c>
      <c r="D1993" s="1">
        <f t="shared" si="533"/>
        <v>0</v>
      </c>
      <c r="E1993" s="7">
        <v>1</v>
      </c>
      <c r="F1993" s="9" t="s">
        <v>1416</v>
      </c>
      <c r="G1993" s="3" t="e">
        <f t="shared" si="535"/>
        <v>#NAME?</v>
      </c>
      <c r="H1993" s="4" t="str">
        <f t="shared" si="536"/>
        <v>ŋkə</v>
      </c>
      <c r="I1993" s="4" t="str">
        <f t="shared" si="537"/>
        <v>ndke</v>
      </c>
      <c r="J1993" s="10">
        <f t="shared" si="538"/>
        <v>3</v>
      </c>
      <c r="K1993" s="1">
        <f t="shared" si="539"/>
        <v>4</v>
      </c>
      <c r="L1993" s="10">
        <f t="shared" si="540"/>
        <v>4</v>
      </c>
      <c r="M1993" s="1" t="str">
        <f t="shared" si="541"/>
        <v>-ndke-</v>
      </c>
      <c r="N1993" s="1" t="str">
        <f t="shared" si="542"/>
        <v>[ŋkə]</v>
      </c>
      <c r="O1993" s="3" t="e" cm="1">
        <f t="array" ref="O1993">SUM(_xlfn._xlws.FILTER($G$2:$G$2454,_xlfn.MAP($M$2:$M$2454,_xlfn.LAMBDA(_xlpm.x,_xlpm.x=$M1993))))</f>
        <v>#NAME?</v>
      </c>
      <c r="P1993" s="4" t="e">
        <f t="shared" si="543"/>
        <v>#NAME?</v>
      </c>
      <c r="Q1993" s="6" t="e" cm="1">
        <f t="array" ref="Q1993">SUM(_xlfn._xlws.FILTER($G$2:$G$2454,_xlfn.MAP($N$2:$N$2454,_xlfn.LAMBDA(_xlpm.x,_xlpm.x=$N1993))))</f>
        <v>#NAME?</v>
      </c>
      <c r="R1993" s="4" t="e">
        <f t="shared" si="544"/>
        <v>#NAME?</v>
      </c>
      <c r="S1993" s="4" t="e">
        <f t="shared" si="545"/>
        <v>#NAME?</v>
      </c>
      <c r="T1993" s="4" t="e">
        <f t="shared" si="546"/>
        <v>#NAME?</v>
      </c>
      <c r="U1993" s="4" t="e">
        <f t="shared" si="547"/>
        <v>#NAME?</v>
      </c>
      <c r="V1993" s="2"/>
      <c r="X1993" s="2"/>
      <c r="AC1993" s="2"/>
      <c r="AD1993" s="2"/>
    </row>
    <row r="1994" spans="1:30">
      <c r="A1994" s="1" t="str">
        <f t="shared" si="534"/>
        <v>-nke- : [ŋkə]</v>
      </c>
      <c r="B1994" s="1">
        <f t="shared" si="533"/>
        <v>0</v>
      </c>
      <c r="C1994" s="1">
        <f t="shared" si="533"/>
        <v>0</v>
      </c>
      <c r="D1994" s="1">
        <f t="shared" si="533"/>
        <v>0</v>
      </c>
      <c r="E1994" s="7">
        <v>1</v>
      </c>
      <c r="F1994" s="9" t="s">
        <v>2350</v>
      </c>
      <c r="G1994" s="3" t="e">
        <f t="shared" si="535"/>
        <v>#NAME?</v>
      </c>
      <c r="H1994" s="4" t="str">
        <f t="shared" si="536"/>
        <v>ŋkə</v>
      </c>
      <c r="I1994" s="4" t="str">
        <f t="shared" si="537"/>
        <v>nke</v>
      </c>
      <c r="J1994" s="10">
        <f t="shared" si="538"/>
        <v>3</v>
      </c>
      <c r="K1994" s="1">
        <f t="shared" si="539"/>
        <v>3</v>
      </c>
      <c r="L1994" s="10">
        <f t="shared" si="540"/>
        <v>3</v>
      </c>
      <c r="M1994" s="1" t="str">
        <f t="shared" si="541"/>
        <v>-nke-</v>
      </c>
      <c r="N1994" s="1" t="str">
        <f t="shared" si="542"/>
        <v>[ŋkə]</v>
      </c>
      <c r="O1994" s="3" t="e" cm="1">
        <f t="array" ref="O1994">SUM(_xlfn._xlws.FILTER($G$2:$G$2454,_xlfn.MAP($M$2:$M$2454,_xlfn.LAMBDA(_xlpm.x,_xlpm.x=$M1994))))</f>
        <v>#NAME?</v>
      </c>
      <c r="P1994" s="4" t="e">
        <f t="shared" si="543"/>
        <v>#NAME?</v>
      </c>
      <c r="Q1994" s="6" t="e" cm="1">
        <f t="array" ref="Q1994">SUM(_xlfn._xlws.FILTER($G$2:$G$2454,_xlfn.MAP($N$2:$N$2454,_xlfn.LAMBDA(_xlpm.x,_xlpm.x=$N1994))))</f>
        <v>#NAME?</v>
      </c>
      <c r="R1994" s="4" t="e">
        <f t="shared" si="544"/>
        <v>#NAME?</v>
      </c>
      <c r="S1994" s="4" t="e">
        <f t="shared" si="545"/>
        <v>#NAME?</v>
      </c>
      <c r="T1994" s="4" t="e">
        <f t="shared" si="546"/>
        <v>#NAME?</v>
      </c>
      <c r="U1994" s="4" t="e">
        <f t="shared" si="547"/>
        <v>#NAME?</v>
      </c>
      <c r="V1994" s="2"/>
      <c r="X1994" s="2"/>
      <c r="AC1994" s="2"/>
      <c r="AD1994" s="2"/>
    </row>
    <row r="1995" spans="1:30">
      <c r="A1995" s="1" t="str">
        <f t="shared" si="534"/>
        <v>-noo- : [nu]</v>
      </c>
      <c r="B1995" s="1">
        <f t="shared" si="533"/>
        <v>0</v>
      </c>
      <c r="C1995" s="1">
        <f t="shared" si="533"/>
        <v>0</v>
      </c>
      <c r="D1995" s="1">
        <f t="shared" si="533"/>
        <v>1</v>
      </c>
      <c r="E1995" s="7">
        <v>2</v>
      </c>
      <c r="F1995" s="9" t="s">
        <v>203</v>
      </c>
      <c r="G1995" s="3" t="e">
        <f t="shared" si="535"/>
        <v>#NAME?</v>
      </c>
      <c r="H1995" s="4" t="str">
        <f t="shared" si="536"/>
        <v>nu</v>
      </c>
      <c r="I1995" s="4" t="str">
        <f t="shared" si="537"/>
        <v>noo</v>
      </c>
      <c r="J1995" s="10">
        <f t="shared" si="538"/>
        <v>2</v>
      </c>
      <c r="K1995" s="1">
        <f t="shared" si="539"/>
        <v>3</v>
      </c>
      <c r="L1995" s="10">
        <f t="shared" si="540"/>
        <v>3</v>
      </c>
      <c r="M1995" s="1" t="str">
        <f t="shared" si="541"/>
        <v>-noo-</v>
      </c>
      <c r="N1995" s="1" t="str">
        <f t="shared" si="542"/>
        <v>[nu]</v>
      </c>
      <c r="O1995" s="3" t="e" cm="1">
        <f t="array" ref="O1995">SUM(_xlfn._xlws.FILTER($G$2:$G$2454,_xlfn.MAP($M$2:$M$2454,_xlfn.LAMBDA(_xlpm.x,_xlpm.x=$M1995))))</f>
        <v>#NAME?</v>
      </c>
      <c r="P1995" s="4" t="e">
        <f t="shared" si="543"/>
        <v>#NAME?</v>
      </c>
      <c r="Q1995" s="6" t="e" cm="1">
        <f t="array" ref="Q1995">SUM(_xlfn._xlws.FILTER($G$2:$G$2454,_xlfn.MAP($N$2:$N$2454,_xlfn.LAMBDA(_xlpm.x,_xlpm.x=$N1995))))</f>
        <v>#NAME?</v>
      </c>
      <c r="R1995" s="4" t="e">
        <f t="shared" si="544"/>
        <v>#NAME?</v>
      </c>
      <c r="S1995" s="4" t="e">
        <f t="shared" si="545"/>
        <v>#NAME?</v>
      </c>
      <c r="T1995" s="4" t="e">
        <f t="shared" si="546"/>
        <v>#NAME?</v>
      </c>
      <c r="U1995" s="4" t="e">
        <f t="shared" si="547"/>
        <v>#NAME?</v>
      </c>
      <c r="V1995" s="2"/>
      <c r="X1995" s="2"/>
      <c r="AC1995" s="2"/>
      <c r="AD1995" s="2"/>
    </row>
    <row r="1996" spans="1:30">
      <c r="A1996" s="1" t="str">
        <f t="shared" si="534"/>
        <v>-nsce- : [nsɛ]</v>
      </c>
      <c r="B1996" s="1">
        <f t="shared" si="533"/>
        <v>0</v>
      </c>
      <c r="C1996" s="1">
        <f t="shared" si="533"/>
        <v>0</v>
      </c>
      <c r="D1996" s="1">
        <f t="shared" si="533"/>
        <v>1</v>
      </c>
      <c r="E1996" s="7">
        <v>1</v>
      </c>
      <c r="F1996" s="9" t="s">
        <v>2151</v>
      </c>
      <c r="G1996" s="3" t="e">
        <f t="shared" si="535"/>
        <v>#NAME?</v>
      </c>
      <c r="H1996" s="4" t="str">
        <f t="shared" si="536"/>
        <v>nsɛ</v>
      </c>
      <c r="I1996" s="4" t="str">
        <f t="shared" si="537"/>
        <v>nsce</v>
      </c>
      <c r="J1996" s="10">
        <f t="shared" si="538"/>
        <v>3</v>
      </c>
      <c r="K1996" s="1">
        <f t="shared" si="539"/>
        <v>4</v>
      </c>
      <c r="L1996" s="10">
        <f t="shared" si="540"/>
        <v>4</v>
      </c>
      <c r="M1996" s="1" t="str">
        <f t="shared" si="541"/>
        <v>-nsce-</v>
      </c>
      <c r="N1996" s="1" t="str">
        <f t="shared" si="542"/>
        <v>[nsɛ]</v>
      </c>
      <c r="O1996" s="3" t="e" cm="1">
        <f t="array" ref="O1996">SUM(_xlfn._xlws.FILTER($G$2:$G$2454,_xlfn.MAP($M$2:$M$2454,_xlfn.LAMBDA(_xlpm.x,_xlpm.x=$M1996))))</f>
        <v>#NAME?</v>
      </c>
      <c r="P1996" s="4" t="e">
        <f t="shared" si="543"/>
        <v>#NAME?</v>
      </c>
      <c r="Q1996" s="6" t="e" cm="1">
        <f t="array" ref="Q1996">SUM(_xlfn._xlws.FILTER($G$2:$G$2454,_xlfn.MAP($N$2:$N$2454,_xlfn.LAMBDA(_xlpm.x,_xlpm.x=$N1996))))</f>
        <v>#NAME?</v>
      </c>
      <c r="R1996" s="4" t="e">
        <f t="shared" si="544"/>
        <v>#NAME?</v>
      </c>
      <c r="S1996" s="4" t="e">
        <f t="shared" si="545"/>
        <v>#NAME?</v>
      </c>
      <c r="T1996" s="4" t="e">
        <f t="shared" si="546"/>
        <v>#NAME?</v>
      </c>
      <c r="U1996" s="4" t="e">
        <f t="shared" si="547"/>
        <v>#NAME?</v>
      </c>
      <c r="V1996" s="2"/>
      <c r="X1996" s="2"/>
      <c r="AC1996" s="2"/>
      <c r="AD1996" s="2"/>
    </row>
    <row r="1997" spans="1:30">
      <c r="A1997" s="1" t="str">
        <f t="shared" si="534"/>
        <v>-nue- : [nu]</v>
      </c>
      <c r="B1997" s="1">
        <f t="shared" si="533"/>
        <v>0</v>
      </c>
      <c r="C1997" s="1">
        <f t="shared" si="533"/>
        <v>0</v>
      </c>
      <c r="D1997" s="1">
        <f t="shared" si="533"/>
        <v>1</v>
      </c>
      <c r="E1997" s="7">
        <v>1</v>
      </c>
      <c r="F1997" s="9" t="s">
        <v>205</v>
      </c>
      <c r="G1997" s="3" t="e">
        <f t="shared" si="535"/>
        <v>#NAME?</v>
      </c>
      <c r="H1997" s="4" t="str">
        <f t="shared" si="536"/>
        <v>nu</v>
      </c>
      <c r="I1997" s="4" t="str">
        <f t="shared" si="537"/>
        <v>nue</v>
      </c>
      <c r="J1997" s="10">
        <f t="shared" si="538"/>
        <v>2</v>
      </c>
      <c r="K1997" s="1">
        <f t="shared" si="539"/>
        <v>3</v>
      </c>
      <c r="L1997" s="10">
        <f t="shared" si="540"/>
        <v>3</v>
      </c>
      <c r="M1997" s="1" t="str">
        <f t="shared" si="541"/>
        <v>-nue-</v>
      </c>
      <c r="N1997" s="1" t="str">
        <f t="shared" si="542"/>
        <v>[nu]</v>
      </c>
      <c r="O1997" s="3" t="e" cm="1">
        <f t="array" ref="O1997">SUM(_xlfn._xlws.FILTER($G$2:$G$2454,_xlfn.MAP($M$2:$M$2454,_xlfn.LAMBDA(_xlpm.x,_xlpm.x=$M1997))))</f>
        <v>#NAME?</v>
      </c>
      <c r="P1997" s="4" t="e">
        <f t="shared" si="543"/>
        <v>#NAME?</v>
      </c>
      <c r="Q1997" s="6" t="e" cm="1">
        <f t="array" ref="Q1997">SUM(_xlfn._xlws.FILTER($G$2:$G$2454,_xlfn.MAP($N$2:$N$2454,_xlfn.LAMBDA(_xlpm.x,_xlpm.x=$N1997))))</f>
        <v>#NAME?</v>
      </c>
      <c r="R1997" s="4" t="e">
        <f t="shared" si="544"/>
        <v>#NAME?</v>
      </c>
      <c r="S1997" s="4" t="e">
        <f t="shared" si="545"/>
        <v>#NAME?</v>
      </c>
      <c r="T1997" s="4" t="e">
        <f t="shared" si="546"/>
        <v>#NAME?</v>
      </c>
      <c r="U1997" s="4" t="e">
        <f t="shared" si="547"/>
        <v>#NAME?</v>
      </c>
      <c r="V1997" s="2"/>
      <c r="X1997" s="2"/>
      <c r="AC1997" s="2"/>
      <c r="AD1997" s="2"/>
    </row>
    <row r="1998" spans="1:30">
      <c r="A1998" s="1" t="str">
        <f t="shared" si="534"/>
        <v>-rda- : [ɹdə]</v>
      </c>
      <c r="B1998" s="1">
        <f t="shared" si="533"/>
        <v>1</v>
      </c>
      <c r="C1998" s="1">
        <f t="shared" si="533"/>
        <v>0</v>
      </c>
      <c r="D1998" s="1">
        <f t="shared" si="533"/>
        <v>0</v>
      </c>
      <c r="E1998" s="7">
        <v>2</v>
      </c>
      <c r="F1998" s="9" t="s">
        <v>2332</v>
      </c>
      <c r="G1998" s="3" t="e">
        <f t="shared" si="535"/>
        <v>#NAME?</v>
      </c>
      <c r="H1998" s="1" t="str">
        <f t="shared" si="536"/>
        <v>ɹdə</v>
      </c>
      <c r="I1998" s="1" t="str">
        <f t="shared" si="537"/>
        <v>rda</v>
      </c>
      <c r="J1998" s="10">
        <f t="shared" si="538"/>
        <v>3</v>
      </c>
      <c r="K1998" s="1">
        <f t="shared" si="539"/>
        <v>3</v>
      </c>
      <c r="L1998" s="10">
        <f t="shared" si="540"/>
        <v>3</v>
      </c>
      <c r="M1998" s="1" t="str">
        <f t="shared" si="541"/>
        <v>-rda-</v>
      </c>
      <c r="N1998" s="1" t="str">
        <f t="shared" si="542"/>
        <v>[ɹdə]</v>
      </c>
      <c r="O1998" s="3" t="e" cm="1">
        <f t="array" ref="O1998">SUM(_xlfn._xlws.FILTER($G$2:$G$2454,_xlfn.MAP($M$2:$M$2454,_xlfn.LAMBDA(_xlpm.x,_xlpm.x=$M1998))))</f>
        <v>#NAME?</v>
      </c>
      <c r="P1998" s="4" t="e">
        <f t="shared" si="543"/>
        <v>#NAME?</v>
      </c>
      <c r="Q1998" s="6" t="e" cm="1">
        <f t="array" ref="Q1998">SUM(_xlfn._xlws.FILTER($G$2:$G$2454,_xlfn.MAP($N$2:$N$2454,_xlfn.LAMBDA(_xlpm.x,_xlpm.x=$N1998))))</f>
        <v>#NAME?</v>
      </c>
      <c r="R1998" s="4" t="e">
        <f t="shared" si="544"/>
        <v>#NAME?</v>
      </c>
      <c r="S1998" s="4" t="e">
        <f t="shared" si="545"/>
        <v>#NAME?</v>
      </c>
      <c r="T1998" s="4" t="e">
        <f t="shared" si="546"/>
        <v>#NAME?</v>
      </c>
      <c r="U1998" s="4" t="e">
        <f t="shared" si="547"/>
        <v>#NAME?</v>
      </c>
      <c r="V1998" s="2"/>
      <c r="X1998" s="2"/>
      <c r="AC1998" s="2"/>
      <c r="AD1998" s="2"/>
    </row>
    <row r="1999" spans="1:30">
      <c r="A1999" s="1" t="str">
        <f t="shared" si="534"/>
        <v>-soo- : [su]</v>
      </c>
      <c r="B1999" s="1">
        <f t="shared" si="533"/>
        <v>0</v>
      </c>
      <c r="C1999" s="1">
        <f t="shared" si="533"/>
        <v>0</v>
      </c>
      <c r="D1999" s="1">
        <f t="shared" si="533"/>
        <v>0</v>
      </c>
      <c r="E1999" s="7">
        <v>1</v>
      </c>
      <c r="F1999" s="9" t="s">
        <v>277</v>
      </c>
      <c r="G1999" s="3" t="e">
        <f t="shared" si="535"/>
        <v>#NAME?</v>
      </c>
      <c r="H1999" s="1" t="str">
        <f t="shared" si="536"/>
        <v>su</v>
      </c>
      <c r="I1999" s="1" t="str">
        <f t="shared" si="537"/>
        <v>soo</v>
      </c>
      <c r="J1999" s="10">
        <f t="shared" si="538"/>
        <v>2</v>
      </c>
      <c r="K1999" s="1">
        <f t="shared" si="539"/>
        <v>3</v>
      </c>
      <c r="L1999" s="10">
        <f t="shared" si="540"/>
        <v>3</v>
      </c>
      <c r="M1999" s="1" t="str">
        <f t="shared" si="541"/>
        <v>-soo-</v>
      </c>
      <c r="N1999" s="1" t="str">
        <f t="shared" si="542"/>
        <v>[su]</v>
      </c>
      <c r="O1999" s="3" t="e" cm="1">
        <f t="array" ref="O1999">SUM(_xlfn._xlws.FILTER($G$2:$G$2454,_xlfn.MAP($M$2:$M$2454,_xlfn.LAMBDA(_xlpm.x,_xlpm.x=$M1999))))</f>
        <v>#NAME?</v>
      </c>
      <c r="P1999" s="4" t="e">
        <f t="shared" si="543"/>
        <v>#NAME?</v>
      </c>
      <c r="Q1999" s="6" t="e" cm="1">
        <f t="array" ref="Q1999">SUM(_xlfn._xlws.FILTER($G$2:$G$2454,_xlfn.MAP($N$2:$N$2454,_xlfn.LAMBDA(_xlpm.x,_xlpm.x=$N1999))))</f>
        <v>#NAME?</v>
      </c>
      <c r="R1999" s="4" t="e">
        <f t="shared" si="544"/>
        <v>#NAME?</v>
      </c>
      <c r="S1999" s="4" t="e">
        <f t="shared" si="545"/>
        <v>#NAME?</v>
      </c>
      <c r="T1999" s="4" t="e">
        <f t="shared" si="546"/>
        <v>#NAME?</v>
      </c>
      <c r="U1999" s="4" t="e">
        <f t="shared" si="547"/>
        <v>#NAME?</v>
      </c>
      <c r="V1999" s="2"/>
      <c r="X1999" s="2"/>
      <c r="AC1999" s="2"/>
      <c r="AD1999" s="2"/>
    </row>
    <row r="2000" spans="1:30">
      <c r="A2000" s="1" t="str">
        <f t="shared" si="534"/>
        <v>-wou- : [wʊ]</v>
      </c>
      <c r="B2000" s="1">
        <f t="shared" si="533"/>
        <v>0</v>
      </c>
      <c r="C2000" s="1">
        <f t="shared" si="533"/>
        <v>0</v>
      </c>
      <c r="D2000" s="1">
        <f t="shared" si="533"/>
        <v>0</v>
      </c>
      <c r="E2000" s="7">
        <v>1</v>
      </c>
      <c r="F2000" s="9" t="s">
        <v>1598</v>
      </c>
      <c r="G2000" s="3" t="e">
        <f t="shared" si="535"/>
        <v>#NAME?</v>
      </c>
      <c r="H2000" s="1" t="str">
        <f t="shared" si="536"/>
        <v>wʊ</v>
      </c>
      <c r="I2000" s="1" t="str">
        <f t="shared" si="537"/>
        <v>wou</v>
      </c>
      <c r="J2000" s="10">
        <f t="shared" si="538"/>
        <v>2</v>
      </c>
      <c r="K2000" s="1">
        <f t="shared" si="539"/>
        <v>3</v>
      </c>
      <c r="L2000" s="10">
        <f t="shared" si="540"/>
        <v>3</v>
      </c>
      <c r="M2000" s="1" t="str">
        <f t="shared" si="541"/>
        <v>-wou-</v>
      </c>
      <c r="N2000" s="1" t="str">
        <f t="shared" si="542"/>
        <v>[wʊ]</v>
      </c>
      <c r="O2000" s="3" t="e" cm="1">
        <f t="array" ref="O2000">SUM(_xlfn._xlws.FILTER($G$2:$G$2454,_xlfn.MAP($M$2:$M$2454,_xlfn.LAMBDA(_xlpm.x,_xlpm.x=$M2000))))</f>
        <v>#NAME?</v>
      </c>
      <c r="P2000" s="4" t="e">
        <f t="shared" si="543"/>
        <v>#NAME?</v>
      </c>
      <c r="Q2000" s="6" t="e" cm="1">
        <f t="array" ref="Q2000">SUM(_xlfn._xlws.FILTER($G$2:$G$2454,_xlfn.MAP($N$2:$N$2454,_xlfn.LAMBDA(_xlpm.x,_xlpm.x=$N2000))))</f>
        <v>#NAME?</v>
      </c>
      <c r="R2000" s="4" t="e">
        <f t="shared" si="544"/>
        <v>#NAME?</v>
      </c>
      <c r="S2000" s="4" t="e">
        <f t="shared" si="545"/>
        <v>#NAME?</v>
      </c>
      <c r="T2000" s="4" t="e">
        <f t="shared" si="546"/>
        <v>#NAME?</v>
      </c>
      <c r="U2000" s="4" t="e">
        <f t="shared" si="547"/>
        <v>#NAME?</v>
      </c>
      <c r="V2000" s="2"/>
      <c r="X2000" s="2"/>
      <c r="AC2000" s="2"/>
      <c r="AD2000" s="2"/>
    </row>
    <row r="2001" spans="1:30">
      <c r="A2001" s="1" t="str">
        <f t="shared" si="534"/>
        <v>-brei- : [bɹaɪ]</v>
      </c>
      <c r="B2001" s="1">
        <f t="shared" si="533"/>
        <v>0</v>
      </c>
      <c r="C2001" s="1">
        <f t="shared" si="533"/>
        <v>0</v>
      </c>
      <c r="D2001" s="1">
        <f t="shared" si="533"/>
        <v>0</v>
      </c>
      <c r="E2001" s="7">
        <v>1</v>
      </c>
      <c r="F2001" s="9" t="s">
        <v>1937</v>
      </c>
      <c r="G2001" s="3" t="e">
        <f t="shared" si="535"/>
        <v>#NAME?</v>
      </c>
      <c r="H2001" s="4" t="str">
        <f t="shared" si="536"/>
        <v>bɹaɪ</v>
      </c>
      <c r="I2001" s="4" t="str">
        <f t="shared" si="537"/>
        <v>brei</v>
      </c>
      <c r="J2001" s="10">
        <f t="shared" si="538"/>
        <v>4</v>
      </c>
      <c r="K2001" s="1">
        <f t="shared" si="539"/>
        <v>4</v>
      </c>
      <c r="L2001" s="10">
        <f t="shared" si="540"/>
        <v>4</v>
      </c>
      <c r="M2001" s="1" t="str">
        <f t="shared" si="541"/>
        <v>-brei-</v>
      </c>
      <c r="N2001" s="1" t="str">
        <f t="shared" si="542"/>
        <v>[bɹaɪ]</v>
      </c>
      <c r="O2001" s="3" t="e" cm="1">
        <f t="array" ref="O2001">SUM(_xlfn._xlws.FILTER($G$2:$G$2454,_xlfn.MAP($M$2:$M$2454,_xlfn.LAMBDA(_xlpm.x,_xlpm.x=$M2001))))</f>
        <v>#NAME?</v>
      </c>
      <c r="P2001" s="4" t="e">
        <f t="shared" si="543"/>
        <v>#NAME?</v>
      </c>
      <c r="Q2001" s="6" t="e" cm="1">
        <f t="array" ref="Q2001">SUM(_xlfn._xlws.FILTER($G$2:$G$2454,_xlfn.MAP($N$2:$N$2454,_xlfn.LAMBDA(_xlpm.x,_xlpm.x=$N2001))))</f>
        <v>#NAME?</v>
      </c>
      <c r="R2001" s="4" t="e">
        <f t="shared" si="544"/>
        <v>#NAME?</v>
      </c>
      <c r="S2001" s="4" t="e">
        <f t="shared" si="545"/>
        <v>#NAME?</v>
      </c>
      <c r="T2001" s="4" t="e">
        <f t="shared" si="546"/>
        <v>#NAME?</v>
      </c>
      <c r="U2001" s="4" t="e">
        <f t="shared" si="547"/>
        <v>#NAME?</v>
      </c>
      <c r="V2001" s="2"/>
      <c r="X2001" s="2"/>
      <c r="AC2001" s="2"/>
      <c r="AD2001" s="2"/>
    </row>
    <row r="2002" spans="1:30">
      <c r="A2002" s="1" t="str">
        <f t="shared" si="534"/>
        <v>-few- : [fyu]</v>
      </c>
      <c r="B2002" s="1">
        <f t="shared" ref="B2002:D2021" si="548">_xlfn.LET(_xlpm.d,$F2002,_xlpm.k,_xlfn.CONCAT(LEFT(TRIM(B$1),1),"*"),COUNTIF(_xlpm.d,_xlpm.k))</f>
        <v>0</v>
      </c>
      <c r="C2002" s="1">
        <f t="shared" si="548"/>
        <v>0</v>
      </c>
      <c r="D2002" s="1">
        <f t="shared" si="548"/>
        <v>0</v>
      </c>
      <c r="E2002" s="7">
        <v>1</v>
      </c>
      <c r="F2002" s="9" t="s">
        <v>59</v>
      </c>
      <c r="G2002" s="3" t="e">
        <f t="shared" si="535"/>
        <v>#NAME?</v>
      </c>
      <c r="H2002" s="1" t="str">
        <f t="shared" si="536"/>
        <v>fyu</v>
      </c>
      <c r="I2002" s="1" t="str">
        <f t="shared" si="537"/>
        <v>few</v>
      </c>
      <c r="J2002" s="10">
        <f t="shared" si="538"/>
        <v>3</v>
      </c>
      <c r="K2002" s="1">
        <f t="shared" si="539"/>
        <v>3</v>
      </c>
      <c r="L2002" s="10">
        <f t="shared" si="540"/>
        <v>3</v>
      </c>
      <c r="M2002" s="1" t="str">
        <f t="shared" si="541"/>
        <v>-few-</v>
      </c>
      <c r="N2002" s="1" t="str">
        <f t="shared" si="542"/>
        <v>[fyu]</v>
      </c>
      <c r="O2002" s="3" t="e" cm="1">
        <f t="array" ref="O2002">SUM(_xlfn._xlws.FILTER($G$2:$G$2454,_xlfn.MAP($M$2:$M$2454,_xlfn.LAMBDA(_xlpm.x,_xlpm.x=$M2002))))</f>
        <v>#NAME?</v>
      </c>
      <c r="P2002" s="4" t="e">
        <f t="shared" si="543"/>
        <v>#NAME?</v>
      </c>
      <c r="Q2002" s="6" t="e" cm="1">
        <f t="array" ref="Q2002">SUM(_xlfn._xlws.FILTER($G$2:$G$2454,_xlfn.MAP($N$2:$N$2454,_xlfn.LAMBDA(_xlpm.x,_xlpm.x=$N2002))))</f>
        <v>#NAME?</v>
      </c>
      <c r="R2002" s="4" t="e">
        <f t="shared" si="544"/>
        <v>#NAME?</v>
      </c>
      <c r="S2002" s="4" t="e">
        <f t="shared" si="545"/>
        <v>#NAME?</v>
      </c>
      <c r="T2002" s="4" t="e">
        <f t="shared" si="546"/>
        <v>#NAME?</v>
      </c>
      <c r="U2002" s="4" t="e">
        <f t="shared" si="547"/>
        <v>#NAME?</v>
      </c>
      <c r="V2002" s="2"/>
      <c r="X2002" s="2"/>
      <c r="AC2002" s="2"/>
      <c r="AD2002" s="2"/>
    </row>
    <row r="2003" spans="1:30">
      <c r="A2003" s="1" t="str">
        <f t="shared" si="534"/>
        <v>-ko- : [kəʊ]</v>
      </c>
      <c r="B2003" s="1">
        <f t="shared" si="548"/>
        <v>0</v>
      </c>
      <c r="C2003" s="1">
        <f t="shared" si="548"/>
        <v>0</v>
      </c>
      <c r="D2003" s="1">
        <f t="shared" si="548"/>
        <v>0</v>
      </c>
      <c r="E2003" s="7">
        <v>1</v>
      </c>
      <c r="F2003" s="9" t="s">
        <v>2048</v>
      </c>
      <c r="G2003" s="3" t="e">
        <f t="shared" si="535"/>
        <v>#NAME?</v>
      </c>
      <c r="H2003" s="4" t="str">
        <f t="shared" si="536"/>
        <v>kəʊ</v>
      </c>
      <c r="I2003" s="4" t="str">
        <f t="shared" si="537"/>
        <v>ko</v>
      </c>
      <c r="J2003" s="10">
        <f t="shared" si="538"/>
        <v>3</v>
      </c>
      <c r="K2003" s="1">
        <f t="shared" si="539"/>
        <v>2</v>
      </c>
      <c r="L2003" s="10">
        <f t="shared" si="540"/>
        <v>3</v>
      </c>
      <c r="M2003" s="1" t="str">
        <f t="shared" si="541"/>
        <v>-ko-</v>
      </c>
      <c r="N2003" s="1" t="str">
        <f t="shared" si="542"/>
        <v>[kəʊ]</v>
      </c>
      <c r="O2003" s="3" t="e" cm="1">
        <f t="array" ref="O2003">SUM(_xlfn._xlws.FILTER($G$2:$G$2454,_xlfn.MAP($M$2:$M$2454,_xlfn.LAMBDA(_xlpm.x,_xlpm.x=$M2003))))</f>
        <v>#NAME?</v>
      </c>
      <c r="P2003" s="4" t="e">
        <f t="shared" si="543"/>
        <v>#NAME?</v>
      </c>
      <c r="Q2003" s="6" t="e" cm="1">
        <f t="array" ref="Q2003">SUM(_xlfn._xlws.FILTER($G$2:$G$2454,_xlfn.MAP($N$2:$N$2454,_xlfn.LAMBDA(_xlpm.x,_xlpm.x=$N2003))))</f>
        <v>#NAME?</v>
      </c>
      <c r="R2003" s="4" t="e">
        <f t="shared" si="544"/>
        <v>#NAME?</v>
      </c>
      <c r="S2003" s="4" t="e">
        <f t="shared" si="545"/>
        <v>#NAME?</v>
      </c>
      <c r="T2003" s="4" t="e">
        <f t="shared" si="546"/>
        <v>#NAME?</v>
      </c>
      <c r="U2003" s="4" t="e">
        <f t="shared" si="547"/>
        <v>#NAME?</v>
      </c>
      <c r="V2003" s="2"/>
      <c r="X2003" s="2"/>
      <c r="AC2003" s="2"/>
      <c r="AD2003" s="2"/>
    </row>
    <row r="2004" spans="1:30">
      <c r="A2004" s="1" t="str">
        <f t="shared" si="534"/>
        <v>-llio- : [lyə]</v>
      </c>
      <c r="B2004" s="1">
        <f t="shared" si="548"/>
        <v>0</v>
      </c>
      <c r="C2004" s="1">
        <f t="shared" si="548"/>
        <v>0</v>
      </c>
      <c r="D2004" s="1">
        <f t="shared" si="548"/>
        <v>0</v>
      </c>
      <c r="E2004" s="7">
        <v>1</v>
      </c>
      <c r="F2004" s="9" t="s">
        <v>1371</v>
      </c>
      <c r="G2004" s="3" t="e">
        <f t="shared" si="535"/>
        <v>#NAME?</v>
      </c>
      <c r="H2004" s="4" t="str">
        <f t="shared" si="536"/>
        <v>lyə</v>
      </c>
      <c r="I2004" s="4" t="str">
        <f t="shared" si="537"/>
        <v>llio</v>
      </c>
      <c r="J2004" s="10">
        <f t="shared" si="538"/>
        <v>3</v>
      </c>
      <c r="K2004" s="1">
        <f t="shared" si="539"/>
        <v>4</v>
      </c>
      <c r="L2004" s="10">
        <f t="shared" si="540"/>
        <v>4</v>
      </c>
      <c r="M2004" s="1" t="str">
        <f t="shared" si="541"/>
        <v>-llio-</v>
      </c>
      <c r="N2004" s="1" t="str">
        <f t="shared" si="542"/>
        <v>[lyə]</v>
      </c>
      <c r="O2004" s="3" t="e" cm="1">
        <f t="array" ref="O2004">SUM(_xlfn._xlws.FILTER($G$2:$G$2454,_xlfn.MAP($M$2:$M$2454,_xlfn.LAMBDA(_xlpm.x,_xlpm.x=$M2004))))</f>
        <v>#NAME?</v>
      </c>
      <c r="P2004" s="4" t="e">
        <f t="shared" si="543"/>
        <v>#NAME?</v>
      </c>
      <c r="Q2004" s="6" t="e" cm="1">
        <f t="array" ref="Q2004">SUM(_xlfn._xlws.FILTER($G$2:$G$2454,_xlfn.MAP($N$2:$N$2454,_xlfn.LAMBDA(_xlpm.x,_xlpm.x=$N2004))))</f>
        <v>#NAME?</v>
      </c>
      <c r="R2004" s="4" t="e">
        <f t="shared" si="544"/>
        <v>#NAME?</v>
      </c>
      <c r="S2004" s="4" t="e">
        <f t="shared" si="545"/>
        <v>#NAME?</v>
      </c>
      <c r="T2004" s="4" t="e">
        <f t="shared" si="546"/>
        <v>#NAME?</v>
      </c>
      <c r="U2004" s="4" t="e">
        <f t="shared" si="547"/>
        <v>#NAME?</v>
      </c>
      <c r="V2004" s="2"/>
      <c r="X2004" s="2"/>
      <c r="AC2004" s="2"/>
      <c r="AD2004" s="2"/>
    </row>
    <row r="2005" spans="1:30">
      <c r="A2005" s="1" t="str">
        <f t="shared" si="534"/>
        <v>-lua- : [lyə]</v>
      </c>
      <c r="B2005" s="1">
        <f t="shared" si="548"/>
        <v>0</v>
      </c>
      <c r="C2005" s="1">
        <f t="shared" si="548"/>
        <v>0</v>
      </c>
      <c r="D2005" s="1">
        <f t="shared" si="548"/>
        <v>0</v>
      </c>
      <c r="E2005" s="7">
        <v>1</v>
      </c>
      <c r="F2005" s="9" t="s">
        <v>1408</v>
      </c>
      <c r="G2005" s="3" t="e">
        <f t="shared" si="535"/>
        <v>#NAME?</v>
      </c>
      <c r="H2005" s="1" t="str">
        <f t="shared" si="536"/>
        <v>lyə</v>
      </c>
      <c r="I2005" s="1" t="str">
        <f t="shared" si="537"/>
        <v>lua</v>
      </c>
      <c r="J2005" s="10">
        <f t="shared" si="538"/>
        <v>3</v>
      </c>
      <c r="K2005" s="1">
        <f t="shared" si="539"/>
        <v>3</v>
      </c>
      <c r="L2005" s="10">
        <f t="shared" si="540"/>
        <v>3</v>
      </c>
      <c r="M2005" s="1" t="str">
        <f t="shared" si="541"/>
        <v>-lua-</v>
      </c>
      <c r="N2005" s="1" t="str">
        <f t="shared" si="542"/>
        <v>[lyə]</v>
      </c>
      <c r="O2005" s="3" t="e" cm="1">
        <f t="array" ref="O2005">SUM(_xlfn._xlws.FILTER($G$2:$G$2454,_xlfn.MAP($M$2:$M$2454,_xlfn.LAMBDA(_xlpm.x,_xlpm.x=$M2005))))</f>
        <v>#NAME?</v>
      </c>
      <c r="P2005" s="4" t="e">
        <f t="shared" si="543"/>
        <v>#NAME?</v>
      </c>
      <c r="Q2005" s="6" t="e" cm="1">
        <f t="array" ref="Q2005">SUM(_xlfn._xlws.FILTER($G$2:$G$2454,_xlfn.MAP($N$2:$N$2454,_xlfn.LAMBDA(_xlpm.x,_xlpm.x=$N2005))))</f>
        <v>#NAME?</v>
      </c>
      <c r="R2005" s="4" t="e">
        <f t="shared" si="544"/>
        <v>#NAME?</v>
      </c>
      <c r="S2005" s="4" t="e">
        <f t="shared" si="545"/>
        <v>#NAME?</v>
      </c>
      <c r="T2005" s="4" t="e">
        <f t="shared" si="546"/>
        <v>#NAME?</v>
      </c>
      <c r="U2005" s="4" t="e">
        <f t="shared" si="547"/>
        <v>#NAME?</v>
      </c>
      <c r="V2005" s="2"/>
      <c r="X2005" s="2"/>
      <c r="AC2005" s="2"/>
      <c r="AD2005" s="2"/>
    </row>
    <row r="2006" spans="1:30">
      <c r="A2006" s="1" t="str">
        <f t="shared" si="534"/>
        <v>-may- : [meɪ]</v>
      </c>
      <c r="B2006" s="1">
        <f t="shared" si="548"/>
        <v>0</v>
      </c>
      <c r="C2006" s="1">
        <f t="shared" si="548"/>
        <v>1</v>
      </c>
      <c r="D2006" s="1">
        <f t="shared" si="548"/>
        <v>0</v>
      </c>
      <c r="E2006" s="7">
        <v>2</v>
      </c>
      <c r="F2006" s="9" t="s">
        <v>1375</v>
      </c>
      <c r="G2006" s="3" t="e">
        <f t="shared" si="535"/>
        <v>#NAME?</v>
      </c>
      <c r="H2006" s="4" t="str">
        <f t="shared" si="536"/>
        <v>meɪ</v>
      </c>
      <c r="I2006" s="4" t="str">
        <f t="shared" si="537"/>
        <v>may</v>
      </c>
      <c r="J2006" s="10">
        <f t="shared" si="538"/>
        <v>3</v>
      </c>
      <c r="K2006" s="1">
        <f t="shared" si="539"/>
        <v>3</v>
      </c>
      <c r="L2006" s="10">
        <f t="shared" si="540"/>
        <v>3</v>
      </c>
      <c r="M2006" s="1" t="str">
        <f t="shared" si="541"/>
        <v>-may-</v>
      </c>
      <c r="N2006" s="1" t="str">
        <f t="shared" si="542"/>
        <v>[meɪ]</v>
      </c>
      <c r="O2006" s="3" t="e" cm="1">
        <f t="array" ref="O2006">SUM(_xlfn._xlws.FILTER($G$2:$G$2454,_xlfn.MAP($M$2:$M$2454,_xlfn.LAMBDA(_xlpm.x,_xlpm.x=$M2006))))</f>
        <v>#NAME?</v>
      </c>
      <c r="P2006" s="4" t="e">
        <f t="shared" si="543"/>
        <v>#NAME?</v>
      </c>
      <c r="Q2006" s="6" t="e" cm="1">
        <f t="array" ref="Q2006">SUM(_xlfn._xlws.FILTER($G$2:$G$2454,_xlfn.MAP($N$2:$N$2454,_xlfn.LAMBDA(_xlpm.x,_xlpm.x=$N2006))))</f>
        <v>#NAME?</v>
      </c>
      <c r="R2006" s="4" t="e">
        <f t="shared" si="544"/>
        <v>#NAME?</v>
      </c>
      <c r="S2006" s="4" t="e">
        <f t="shared" si="545"/>
        <v>#NAME?</v>
      </c>
      <c r="T2006" s="4" t="e">
        <f t="shared" si="546"/>
        <v>#NAME?</v>
      </c>
      <c r="U2006" s="4" t="e">
        <f t="shared" si="547"/>
        <v>#NAME?</v>
      </c>
      <c r="V2006" s="2"/>
      <c r="X2006" s="2"/>
      <c r="AC2006" s="2"/>
      <c r="AD2006" s="2"/>
    </row>
    <row r="2007" spans="1:30">
      <c r="A2007" s="1" t="str">
        <f t="shared" si="534"/>
        <v>-ped- : [pt]</v>
      </c>
      <c r="B2007" s="1">
        <f t="shared" si="548"/>
        <v>0</v>
      </c>
      <c r="C2007" s="1">
        <f t="shared" si="548"/>
        <v>0</v>
      </c>
      <c r="D2007" s="1">
        <f t="shared" si="548"/>
        <v>0</v>
      </c>
      <c r="E2007" s="7">
        <v>1</v>
      </c>
      <c r="F2007" s="9" t="s">
        <v>232</v>
      </c>
      <c r="G2007" s="3" t="e">
        <f t="shared" si="535"/>
        <v>#NAME?</v>
      </c>
      <c r="H2007" s="4" t="str">
        <f t="shared" si="536"/>
        <v>pt</v>
      </c>
      <c r="I2007" s="4" t="str">
        <f t="shared" si="537"/>
        <v>ped</v>
      </c>
      <c r="J2007" s="10">
        <f t="shared" si="538"/>
        <v>2</v>
      </c>
      <c r="K2007" s="1">
        <f t="shared" si="539"/>
        <v>3</v>
      </c>
      <c r="L2007" s="10">
        <f t="shared" si="540"/>
        <v>3</v>
      </c>
      <c r="M2007" s="1" t="str">
        <f t="shared" si="541"/>
        <v>-ped-</v>
      </c>
      <c r="N2007" s="1" t="str">
        <f t="shared" si="542"/>
        <v>[pt]</v>
      </c>
      <c r="O2007" s="3" t="e" cm="1">
        <f t="array" ref="O2007">SUM(_xlfn._xlws.FILTER($G$2:$G$2454,_xlfn.MAP($M$2:$M$2454,_xlfn.LAMBDA(_xlpm.x,_xlpm.x=$M2007))))</f>
        <v>#NAME?</v>
      </c>
      <c r="P2007" s="4" t="e">
        <f t="shared" si="543"/>
        <v>#NAME?</v>
      </c>
      <c r="Q2007" s="6" t="e" cm="1">
        <f t="array" ref="Q2007">SUM(_xlfn._xlws.FILTER($G$2:$G$2454,_xlfn.MAP($N$2:$N$2454,_xlfn.LAMBDA(_xlpm.x,_xlpm.x=$N2007))))</f>
        <v>#NAME?</v>
      </c>
      <c r="R2007" s="4" t="e">
        <f t="shared" si="544"/>
        <v>#NAME?</v>
      </c>
      <c r="S2007" s="4" t="e">
        <f t="shared" si="545"/>
        <v>#NAME?</v>
      </c>
      <c r="T2007" s="4" t="e">
        <f t="shared" si="546"/>
        <v>#NAME?</v>
      </c>
      <c r="U2007" s="4" t="e">
        <f t="shared" si="547"/>
        <v>#NAME?</v>
      </c>
      <c r="V2007" s="2"/>
      <c r="X2007" s="2"/>
      <c r="AC2007" s="2"/>
      <c r="AD2007" s="2"/>
    </row>
    <row r="2008" spans="1:30">
      <c r="A2008" s="1" t="str">
        <f t="shared" si="534"/>
        <v>-phew- : [fyu]</v>
      </c>
      <c r="B2008" s="1">
        <f t="shared" si="548"/>
        <v>0</v>
      </c>
      <c r="C2008" s="1">
        <f t="shared" si="548"/>
        <v>0</v>
      </c>
      <c r="D2008" s="1">
        <f t="shared" si="548"/>
        <v>0</v>
      </c>
      <c r="E2008" s="7">
        <v>1</v>
      </c>
      <c r="F2008" s="9" t="s">
        <v>61</v>
      </c>
      <c r="G2008" s="3" t="e">
        <f t="shared" si="535"/>
        <v>#NAME?</v>
      </c>
      <c r="H2008" s="4" t="str">
        <f t="shared" si="536"/>
        <v>fyu</v>
      </c>
      <c r="I2008" s="4" t="str">
        <f t="shared" si="537"/>
        <v>phew</v>
      </c>
      <c r="J2008" s="10">
        <f t="shared" si="538"/>
        <v>3</v>
      </c>
      <c r="K2008" s="1">
        <f t="shared" si="539"/>
        <v>4</v>
      </c>
      <c r="L2008" s="10">
        <f t="shared" si="540"/>
        <v>4</v>
      </c>
      <c r="M2008" s="1" t="str">
        <f t="shared" si="541"/>
        <v>-phew-</v>
      </c>
      <c r="N2008" s="1" t="str">
        <f t="shared" si="542"/>
        <v>[fyu]</v>
      </c>
      <c r="O2008" s="3" t="e" cm="1">
        <f t="array" ref="O2008">SUM(_xlfn._xlws.FILTER($G$2:$G$2454,_xlfn.MAP($M$2:$M$2454,_xlfn.LAMBDA(_xlpm.x,_xlpm.x=$M2008))))</f>
        <v>#NAME?</v>
      </c>
      <c r="P2008" s="4" t="e">
        <f t="shared" si="543"/>
        <v>#NAME?</v>
      </c>
      <c r="Q2008" s="6" t="e" cm="1">
        <f t="array" ref="Q2008">SUM(_xlfn._xlws.FILTER($G$2:$G$2454,_xlfn.MAP($N$2:$N$2454,_xlfn.LAMBDA(_xlpm.x,_xlpm.x=$N2008))))</f>
        <v>#NAME?</v>
      </c>
      <c r="R2008" s="4" t="e">
        <f t="shared" si="544"/>
        <v>#NAME?</v>
      </c>
      <c r="S2008" s="4" t="e">
        <f t="shared" si="545"/>
        <v>#NAME?</v>
      </c>
      <c r="T2008" s="4" t="e">
        <f t="shared" si="546"/>
        <v>#NAME?</v>
      </c>
      <c r="U2008" s="4" t="e">
        <f t="shared" si="547"/>
        <v>#NAME?</v>
      </c>
      <c r="V2008" s="2"/>
      <c r="X2008" s="2"/>
      <c r="AC2008" s="2"/>
      <c r="AD2008" s="2"/>
    </row>
    <row r="2009" spans="1:30">
      <c r="A2009" s="1" t="str">
        <f t="shared" si="534"/>
        <v>-proo- : [pɹu]</v>
      </c>
      <c r="B2009" s="1">
        <f t="shared" si="548"/>
        <v>0</v>
      </c>
      <c r="C2009" s="1">
        <f t="shared" si="548"/>
        <v>0</v>
      </c>
      <c r="D2009" s="1">
        <f t="shared" si="548"/>
        <v>0</v>
      </c>
      <c r="E2009" s="7">
        <v>1</v>
      </c>
      <c r="F2009" s="9" t="s">
        <v>1372</v>
      </c>
      <c r="G2009" s="3" t="e">
        <f t="shared" si="535"/>
        <v>#NAME?</v>
      </c>
      <c r="H2009" s="4" t="str">
        <f t="shared" si="536"/>
        <v>pɹu</v>
      </c>
      <c r="I2009" s="4" t="str">
        <f t="shared" si="537"/>
        <v>proo</v>
      </c>
      <c r="J2009" s="10">
        <f t="shared" si="538"/>
        <v>3</v>
      </c>
      <c r="K2009" s="1">
        <f t="shared" si="539"/>
        <v>4</v>
      </c>
      <c r="L2009" s="10">
        <f t="shared" si="540"/>
        <v>4</v>
      </c>
      <c r="M2009" s="1" t="str">
        <f t="shared" si="541"/>
        <v>-proo-</v>
      </c>
      <c r="N2009" s="1" t="str">
        <f t="shared" si="542"/>
        <v>[pɹu]</v>
      </c>
      <c r="O2009" s="3" t="e" cm="1">
        <f t="array" ref="O2009">SUM(_xlfn._xlws.FILTER($G$2:$G$2454,_xlfn.MAP($M$2:$M$2454,_xlfn.LAMBDA(_xlpm.x,_xlpm.x=$M2009))))</f>
        <v>#NAME?</v>
      </c>
      <c r="P2009" s="4" t="e">
        <f t="shared" si="543"/>
        <v>#NAME?</v>
      </c>
      <c r="Q2009" s="6" t="e" cm="1">
        <f t="array" ref="Q2009">SUM(_xlfn._xlws.FILTER($G$2:$G$2454,_xlfn.MAP($N$2:$N$2454,_xlfn.LAMBDA(_xlpm.x,_xlpm.x=$N2009))))</f>
        <v>#NAME?</v>
      </c>
      <c r="R2009" s="4" t="e">
        <f t="shared" si="544"/>
        <v>#NAME?</v>
      </c>
      <c r="S2009" s="4" t="e">
        <f t="shared" si="545"/>
        <v>#NAME?</v>
      </c>
      <c r="T2009" s="4" t="e">
        <f t="shared" si="546"/>
        <v>#NAME?</v>
      </c>
      <c r="U2009" s="4" t="e">
        <f t="shared" si="547"/>
        <v>#NAME?</v>
      </c>
      <c r="V2009" s="2"/>
      <c r="X2009" s="2"/>
      <c r="AC2009" s="2"/>
      <c r="AD2009" s="2"/>
    </row>
    <row r="2010" spans="1:30">
      <c r="A2010" s="1" t="str">
        <f t="shared" si="534"/>
        <v>-pru- : [pɹu]</v>
      </c>
      <c r="B2010" s="1">
        <f t="shared" si="548"/>
        <v>0</v>
      </c>
      <c r="C2010" s="1">
        <f t="shared" si="548"/>
        <v>0</v>
      </c>
      <c r="D2010" s="1">
        <f t="shared" si="548"/>
        <v>0</v>
      </c>
      <c r="E2010" s="7">
        <v>1</v>
      </c>
      <c r="F2010" s="9" t="s">
        <v>2195</v>
      </c>
      <c r="G2010" s="3" t="e">
        <f t="shared" si="535"/>
        <v>#NAME?</v>
      </c>
      <c r="H2010" s="4" t="str">
        <f t="shared" si="536"/>
        <v>pɹu</v>
      </c>
      <c r="I2010" s="4" t="str">
        <f t="shared" si="537"/>
        <v>pru</v>
      </c>
      <c r="J2010" s="10">
        <f t="shared" si="538"/>
        <v>3</v>
      </c>
      <c r="K2010" s="1">
        <f t="shared" si="539"/>
        <v>3</v>
      </c>
      <c r="L2010" s="10">
        <f t="shared" si="540"/>
        <v>3</v>
      </c>
      <c r="M2010" s="1" t="str">
        <f t="shared" si="541"/>
        <v>-pru-</v>
      </c>
      <c r="N2010" s="1" t="str">
        <f t="shared" si="542"/>
        <v>[pɹu]</v>
      </c>
      <c r="O2010" s="3" t="e" cm="1">
        <f t="array" ref="O2010">SUM(_xlfn._xlws.FILTER($G$2:$G$2454,_xlfn.MAP($M$2:$M$2454,_xlfn.LAMBDA(_xlpm.x,_xlpm.x=$M2010))))</f>
        <v>#NAME?</v>
      </c>
      <c r="P2010" s="4" t="e">
        <f t="shared" si="543"/>
        <v>#NAME?</v>
      </c>
      <c r="Q2010" s="6" t="e" cm="1">
        <f t="array" ref="Q2010">SUM(_xlfn._xlws.FILTER($G$2:$G$2454,_xlfn.MAP($N$2:$N$2454,_xlfn.LAMBDA(_xlpm.x,_xlpm.x=$N2010))))</f>
        <v>#NAME?</v>
      </c>
      <c r="R2010" s="4" t="e">
        <f t="shared" si="544"/>
        <v>#NAME?</v>
      </c>
      <c r="S2010" s="4" t="e">
        <f t="shared" si="545"/>
        <v>#NAME?</v>
      </c>
      <c r="T2010" s="4" t="e">
        <f t="shared" si="546"/>
        <v>#NAME?</v>
      </c>
      <c r="U2010" s="4" t="e">
        <f t="shared" si="547"/>
        <v>#NAME?</v>
      </c>
      <c r="V2010" s="2"/>
      <c r="X2010" s="2"/>
      <c r="AC2010" s="2"/>
      <c r="AD2010" s="2"/>
    </row>
    <row r="2011" spans="1:30">
      <c r="A2011" s="1" t="str">
        <f t="shared" si="534"/>
        <v>-pry- : [pɹaɪ]</v>
      </c>
      <c r="B2011" s="1">
        <f t="shared" si="548"/>
        <v>0</v>
      </c>
      <c r="C2011" s="1">
        <f t="shared" si="548"/>
        <v>0</v>
      </c>
      <c r="D2011" s="1">
        <f t="shared" si="548"/>
        <v>0</v>
      </c>
      <c r="E2011" s="7">
        <v>1</v>
      </c>
      <c r="F2011" s="9" t="s">
        <v>2194</v>
      </c>
      <c r="G2011" s="3" t="e">
        <f t="shared" si="535"/>
        <v>#NAME?</v>
      </c>
      <c r="H2011" s="4" t="str">
        <f t="shared" si="536"/>
        <v>pɹaɪ</v>
      </c>
      <c r="I2011" s="4" t="str">
        <f t="shared" si="537"/>
        <v>pry</v>
      </c>
      <c r="J2011" s="10">
        <f t="shared" si="538"/>
        <v>4</v>
      </c>
      <c r="K2011" s="1">
        <f t="shared" si="539"/>
        <v>3</v>
      </c>
      <c r="L2011" s="10">
        <f t="shared" si="540"/>
        <v>4</v>
      </c>
      <c r="M2011" s="1" t="str">
        <f t="shared" si="541"/>
        <v>-pry-</v>
      </c>
      <c r="N2011" s="1" t="str">
        <f t="shared" si="542"/>
        <v>[pɹaɪ]</v>
      </c>
      <c r="O2011" s="3" t="e" cm="1">
        <f t="array" ref="O2011">SUM(_xlfn._xlws.FILTER($G$2:$G$2454,_xlfn.MAP($M$2:$M$2454,_xlfn.LAMBDA(_xlpm.x,_xlpm.x=$M2011))))</f>
        <v>#NAME?</v>
      </c>
      <c r="P2011" s="4" t="e">
        <f t="shared" si="543"/>
        <v>#NAME?</v>
      </c>
      <c r="Q2011" s="6" t="e" cm="1">
        <f t="array" ref="Q2011">SUM(_xlfn._xlws.FILTER($G$2:$G$2454,_xlfn.MAP($N$2:$N$2454,_xlfn.LAMBDA(_xlpm.x,_xlpm.x=$N2011))))</f>
        <v>#NAME?</v>
      </c>
      <c r="R2011" s="4" t="e">
        <f t="shared" si="544"/>
        <v>#NAME?</v>
      </c>
      <c r="S2011" s="4" t="e">
        <f t="shared" si="545"/>
        <v>#NAME?</v>
      </c>
      <c r="T2011" s="4" t="e">
        <f t="shared" si="546"/>
        <v>#NAME?</v>
      </c>
      <c r="U2011" s="4" t="e">
        <f t="shared" si="547"/>
        <v>#NAME?</v>
      </c>
      <c r="V2011" s="2"/>
      <c r="X2011" s="2"/>
      <c r="AC2011" s="2"/>
      <c r="AD2011" s="2"/>
    </row>
    <row r="2012" spans="1:30">
      <c r="A2012" s="1" t="str">
        <f t="shared" si="534"/>
        <v>-rcy- : [ɹsɪ]</v>
      </c>
      <c r="B2012" s="1">
        <f t="shared" si="548"/>
        <v>1</v>
      </c>
      <c r="C2012" s="1">
        <f t="shared" si="548"/>
        <v>0</v>
      </c>
      <c r="D2012" s="1">
        <f t="shared" si="548"/>
        <v>0</v>
      </c>
      <c r="E2012" s="7">
        <v>1</v>
      </c>
      <c r="F2012" s="9" t="s">
        <v>1412</v>
      </c>
      <c r="G2012" s="3" t="e">
        <f t="shared" si="535"/>
        <v>#NAME?</v>
      </c>
      <c r="H2012" s="4" t="str">
        <f t="shared" si="536"/>
        <v>ɹsɪ</v>
      </c>
      <c r="I2012" s="4" t="str">
        <f t="shared" si="537"/>
        <v>rcy</v>
      </c>
      <c r="J2012" s="10">
        <f t="shared" si="538"/>
        <v>3</v>
      </c>
      <c r="K2012" s="1">
        <f t="shared" si="539"/>
        <v>3</v>
      </c>
      <c r="L2012" s="10">
        <f t="shared" si="540"/>
        <v>3</v>
      </c>
      <c r="M2012" s="1" t="str">
        <f t="shared" si="541"/>
        <v>-rcy-</v>
      </c>
      <c r="N2012" s="1" t="str">
        <f t="shared" si="542"/>
        <v>[ɹsɪ]</v>
      </c>
      <c r="O2012" s="3" t="e" cm="1">
        <f t="array" ref="O2012">SUM(_xlfn._xlws.FILTER($G$2:$G$2454,_xlfn.MAP($M$2:$M$2454,_xlfn.LAMBDA(_xlpm.x,_xlpm.x=$M2012))))</f>
        <v>#NAME?</v>
      </c>
      <c r="P2012" s="4" t="e">
        <f t="shared" si="543"/>
        <v>#NAME?</v>
      </c>
      <c r="Q2012" s="6" t="e" cm="1">
        <f t="array" ref="Q2012">SUM(_xlfn._xlws.FILTER($G$2:$G$2454,_xlfn.MAP($N$2:$N$2454,_xlfn.LAMBDA(_xlpm.x,_xlpm.x=$N2012))))</f>
        <v>#NAME?</v>
      </c>
      <c r="R2012" s="4" t="e">
        <f t="shared" si="544"/>
        <v>#NAME?</v>
      </c>
      <c r="S2012" s="4" t="e">
        <f t="shared" si="545"/>
        <v>#NAME?</v>
      </c>
      <c r="T2012" s="4" t="e">
        <f t="shared" si="546"/>
        <v>#NAME?</v>
      </c>
      <c r="U2012" s="4" t="e">
        <f t="shared" si="547"/>
        <v>#NAME?</v>
      </c>
      <c r="V2012" s="2"/>
      <c r="X2012" s="2"/>
      <c r="AC2012" s="2"/>
      <c r="AD2012" s="2"/>
    </row>
    <row r="2013" spans="1:30">
      <c r="A2013" s="1" t="str">
        <f t="shared" si="534"/>
        <v>-rney- : [ɹnɪ]</v>
      </c>
      <c r="B2013" s="1">
        <f t="shared" si="548"/>
        <v>1</v>
      </c>
      <c r="C2013" s="1">
        <f t="shared" si="548"/>
        <v>0</v>
      </c>
      <c r="D2013" s="1">
        <f t="shared" si="548"/>
        <v>0</v>
      </c>
      <c r="E2013" s="7">
        <v>2</v>
      </c>
      <c r="F2013" s="9" t="s">
        <v>1217</v>
      </c>
      <c r="G2013" s="3" t="e">
        <f t="shared" si="535"/>
        <v>#NAME?</v>
      </c>
      <c r="H2013" s="4" t="str">
        <f t="shared" si="536"/>
        <v>ɹnɪ</v>
      </c>
      <c r="I2013" s="4" t="str">
        <f t="shared" si="537"/>
        <v>rney</v>
      </c>
      <c r="J2013" s="10">
        <f t="shared" si="538"/>
        <v>3</v>
      </c>
      <c r="K2013" s="1">
        <f t="shared" si="539"/>
        <v>4</v>
      </c>
      <c r="L2013" s="10">
        <f t="shared" si="540"/>
        <v>4</v>
      </c>
      <c r="M2013" s="1" t="str">
        <f t="shared" si="541"/>
        <v>-rney-</v>
      </c>
      <c r="N2013" s="1" t="str">
        <f t="shared" si="542"/>
        <v>[ɹnɪ]</v>
      </c>
      <c r="O2013" s="3" t="e" cm="1">
        <f t="array" ref="O2013">SUM(_xlfn._xlws.FILTER($G$2:$G$2454,_xlfn.MAP($M$2:$M$2454,_xlfn.LAMBDA(_xlpm.x,_xlpm.x=$M2013))))</f>
        <v>#NAME?</v>
      </c>
      <c r="P2013" s="4" t="e">
        <f t="shared" si="543"/>
        <v>#NAME?</v>
      </c>
      <c r="Q2013" s="6" t="e" cm="1">
        <f t="array" ref="Q2013">SUM(_xlfn._xlws.FILTER($G$2:$G$2454,_xlfn.MAP($N$2:$N$2454,_xlfn.LAMBDA(_xlpm.x,_xlpm.x=$N2013))))</f>
        <v>#NAME?</v>
      </c>
      <c r="R2013" s="4" t="e">
        <f t="shared" si="544"/>
        <v>#NAME?</v>
      </c>
      <c r="S2013" s="4" t="e">
        <f t="shared" si="545"/>
        <v>#NAME?</v>
      </c>
      <c r="T2013" s="4" t="e">
        <f t="shared" si="546"/>
        <v>#NAME?</v>
      </c>
      <c r="U2013" s="4" t="e">
        <f t="shared" si="547"/>
        <v>#NAME?</v>
      </c>
      <c r="V2013" s="2"/>
      <c r="X2013" s="2"/>
      <c r="AC2013" s="2"/>
      <c r="AD2013" s="2"/>
    </row>
    <row r="2014" spans="1:30">
      <c r="A2014" s="1" t="str">
        <f t="shared" si="534"/>
        <v>-rno- : [ɹnə]</v>
      </c>
      <c r="B2014" s="1">
        <f t="shared" si="548"/>
        <v>1</v>
      </c>
      <c r="C2014" s="1">
        <f t="shared" si="548"/>
        <v>0</v>
      </c>
      <c r="D2014" s="1">
        <f t="shared" si="548"/>
        <v>0</v>
      </c>
      <c r="E2014" s="7">
        <v>1</v>
      </c>
      <c r="F2014" s="9" t="s">
        <v>1413</v>
      </c>
      <c r="G2014" s="3" t="e">
        <f t="shared" si="535"/>
        <v>#NAME?</v>
      </c>
      <c r="H2014" s="4" t="str">
        <f t="shared" si="536"/>
        <v>ɹnə</v>
      </c>
      <c r="I2014" s="4" t="str">
        <f t="shared" si="537"/>
        <v>rno</v>
      </c>
      <c r="J2014" s="10">
        <f t="shared" si="538"/>
        <v>3</v>
      </c>
      <c r="K2014" s="1">
        <f t="shared" si="539"/>
        <v>3</v>
      </c>
      <c r="L2014" s="10">
        <f t="shared" si="540"/>
        <v>3</v>
      </c>
      <c r="M2014" s="1" t="str">
        <f t="shared" si="541"/>
        <v>-rno-</v>
      </c>
      <c r="N2014" s="1" t="str">
        <f t="shared" si="542"/>
        <v>[ɹnə]</v>
      </c>
      <c r="O2014" s="3" t="e" cm="1">
        <f t="array" ref="O2014">SUM(_xlfn._xlws.FILTER($G$2:$G$2454,_xlfn.MAP($M$2:$M$2454,_xlfn.LAMBDA(_xlpm.x,_xlpm.x=$M2014))))</f>
        <v>#NAME?</v>
      </c>
      <c r="P2014" s="4" t="e">
        <f t="shared" si="543"/>
        <v>#NAME?</v>
      </c>
      <c r="Q2014" s="6" t="e" cm="1">
        <f t="array" ref="Q2014">SUM(_xlfn._xlws.FILTER($G$2:$G$2454,_xlfn.MAP($N$2:$N$2454,_xlfn.LAMBDA(_xlpm.x,_xlpm.x=$N2014))))</f>
        <v>#NAME?</v>
      </c>
      <c r="R2014" s="4" t="e">
        <f t="shared" si="544"/>
        <v>#NAME?</v>
      </c>
      <c r="S2014" s="4" t="e">
        <f t="shared" si="545"/>
        <v>#NAME?</v>
      </c>
      <c r="T2014" s="4" t="e">
        <f t="shared" si="546"/>
        <v>#NAME?</v>
      </c>
      <c r="U2014" s="4" t="e">
        <f t="shared" si="547"/>
        <v>#NAME?</v>
      </c>
      <c r="V2014" s="2"/>
      <c r="X2014" s="2"/>
      <c r="AC2014" s="2"/>
      <c r="AD2014" s="2"/>
    </row>
    <row r="2015" spans="1:30">
      <c r="A2015" s="1" t="str">
        <f t="shared" si="534"/>
        <v>-shaw- : [ʃɔ]</v>
      </c>
      <c r="B2015" s="1">
        <f t="shared" si="548"/>
        <v>0</v>
      </c>
      <c r="C2015" s="1">
        <f t="shared" si="548"/>
        <v>0</v>
      </c>
      <c r="D2015" s="1">
        <f t="shared" si="548"/>
        <v>0</v>
      </c>
      <c r="E2015" s="7">
        <v>1</v>
      </c>
      <c r="F2015" s="9" t="s">
        <v>2415</v>
      </c>
      <c r="G2015" s="3" t="e">
        <f t="shared" si="535"/>
        <v>#NAME?</v>
      </c>
      <c r="H2015" s="4" t="str">
        <f t="shared" si="536"/>
        <v>ʃɔ</v>
      </c>
      <c r="I2015" s="4" t="str">
        <f t="shared" si="537"/>
        <v>shaw</v>
      </c>
      <c r="J2015" s="10">
        <f t="shared" si="538"/>
        <v>2</v>
      </c>
      <c r="K2015" s="1">
        <f t="shared" si="539"/>
        <v>4</v>
      </c>
      <c r="L2015" s="10">
        <f t="shared" si="540"/>
        <v>4</v>
      </c>
      <c r="M2015" s="1" t="str">
        <f t="shared" si="541"/>
        <v>-shaw-</v>
      </c>
      <c r="N2015" s="1" t="str">
        <f t="shared" si="542"/>
        <v>[ʃɔ]</v>
      </c>
      <c r="O2015" s="3" t="e" cm="1">
        <f t="array" ref="O2015">SUM(_xlfn._xlws.FILTER($G$2:$G$2454,_xlfn.MAP($M$2:$M$2454,_xlfn.LAMBDA(_xlpm.x,_xlpm.x=$M2015))))</f>
        <v>#NAME?</v>
      </c>
      <c r="P2015" s="4" t="e">
        <f t="shared" si="543"/>
        <v>#NAME?</v>
      </c>
      <c r="Q2015" s="6" t="e" cm="1">
        <f t="array" ref="Q2015">SUM(_xlfn._xlws.FILTER($G$2:$G$2454,_xlfn.MAP($N$2:$N$2454,_xlfn.LAMBDA(_xlpm.x,_xlpm.x=$N2015))))</f>
        <v>#NAME?</v>
      </c>
      <c r="R2015" s="4" t="e">
        <f t="shared" si="544"/>
        <v>#NAME?</v>
      </c>
      <c r="S2015" s="4" t="e">
        <f t="shared" si="545"/>
        <v>#NAME?</v>
      </c>
      <c r="T2015" s="4" t="e">
        <f t="shared" si="546"/>
        <v>#NAME?</v>
      </c>
      <c r="U2015" s="4" t="e">
        <f t="shared" si="547"/>
        <v>#NAME?</v>
      </c>
      <c r="V2015" s="2"/>
      <c r="X2015" s="2"/>
      <c r="AC2015" s="2"/>
      <c r="AD2015" s="2"/>
    </row>
    <row r="2016" spans="1:30">
      <c r="A2016" s="1" t="str">
        <f t="shared" si="534"/>
        <v>-shie- : [ʃi]</v>
      </c>
      <c r="B2016" s="1">
        <f t="shared" si="548"/>
        <v>0</v>
      </c>
      <c r="C2016" s="1">
        <f t="shared" si="548"/>
        <v>0</v>
      </c>
      <c r="D2016" s="1">
        <f t="shared" si="548"/>
        <v>0</v>
      </c>
      <c r="E2016" s="7">
        <v>1</v>
      </c>
      <c r="F2016" s="9" t="s">
        <v>1373</v>
      </c>
      <c r="G2016" s="3" t="e">
        <f t="shared" si="535"/>
        <v>#NAME?</v>
      </c>
      <c r="H2016" s="4" t="str">
        <f t="shared" si="536"/>
        <v>ʃi</v>
      </c>
      <c r="I2016" s="4" t="str">
        <f t="shared" si="537"/>
        <v>shie</v>
      </c>
      <c r="J2016" s="10">
        <f t="shared" si="538"/>
        <v>2</v>
      </c>
      <c r="K2016" s="1">
        <f t="shared" si="539"/>
        <v>4</v>
      </c>
      <c r="L2016" s="10">
        <f t="shared" si="540"/>
        <v>4</v>
      </c>
      <c r="M2016" s="1" t="str">
        <f t="shared" si="541"/>
        <v>-shie-</v>
      </c>
      <c r="N2016" s="1" t="str">
        <f t="shared" si="542"/>
        <v>[ʃi]</v>
      </c>
      <c r="O2016" s="3" t="e" cm="1">
        <f t="array" ref="O2016">SUM(_xlfn._xlws.FILTER($G$2:$G$2454,_xlfn.MAP($M$2:$M$2454,_xlfn.LAMBDA(_xlpm.x,_xlpm.x=$M2016))))</f>
        <v>#NAME?</v>
      </c>
      <c r="P2016" s="4" t="e">
        <f t="shared" si="543"/>
        <v>#NAME?</v>
      </c>
      <c r="Q2016" s="6" t="e" cm="1">
        <f t="array" ref="Q2016">SUM(_xlfn._xlws.FILTER($G$2:$G$2454,_xlfn.MAP($N$2:$N$2454,_xlfn.LAMBDA(_xlpm.x,_xlpm.x=$N2016))))</f>
        <v>#NAME?</v>
      </c>
      <c r="R2016" s="4" t="e">
        <f t="shared" si="544"/>
        <v>#NAME?</v>
      </c>
      <c r="S2016" s="4" t="e">
        <f t="shared" si="545"/>
        <v>#NAME?</v>
      </c>
      <c r="T2016" s="4" t="e">
        <f t="shared" si="546"/>
        <v>#NAME?</v>
      </c>
      <c r="U2016" s="4" t="e">
        <f t="shared" si="547"/>
        <v>#NAME?</v>
      </c>
      <c r="V2016" s="2"/>
      <c r="X2016" s="2"/>
      <c r="AC2016" s="2"/>
      <c r="AD2016" s="2"/>
    </row>
    <row r="2017" spans="1:30">
      <c r="A2017" s="1" t="str">
        <f t="shared" si="534"/>
        <v>-st's- : [sts]</v>
      </c>
      <c r="B2017" s="1">
        <f t="shared" si="548"/>
        <v>0</v>
      </c>
      <c r="C2017" s="1">
        <f t="shared" si="548"/>
        <v>0</v>
      </c>
      <c r="D2017" s="1">
        <f t="shared" si="548"/>
        <v>0</v>
      </c>
      <c r="E2017" s="7">
        <v>1</v>
      </c>
      <c r="F2017" s="9" t="s">
        <v>2231</v>
      </c>
      <c r="G2017" s="3" t="e">
        <f t="shared" si="535"/>
        <v>#NAME?</v>
      </c>
      <c r="H2017" s="4" t="str">
        <f t="shared" si="536"/>
        <v>sts</v>
      </c>
      <c r="I2017" s="4" t="str">
        <f t="shared" si="537"/>
        <v>st's</v>
      </c>
      <c r="J2017" s="10">
        <f t="shared" si="538"/>
        <v>3</v>
      </c>
      <c r="K2017" s="1">
        <f t="shared" si="539"/>
        <v>4</v>
      </c>
      <c r="L2017" s="10">
        <f t="shared" si="540"/>
        <v>4</v>
      </c>
      <c r="M2017" s="1" t="str">
        <f t="shared" si="541"/>
        <v>-st's-</v>
      </c>
      <c r="N2017" s="1" t="str">
        <f t="shared" si="542"/>
        <v>[sts]</v>
      </c>
      <c r="O2017" s="3" t="e" cm="1">
        <f t="array" ref="O2017">SUM(_xlfn._xlws.FILTER($G$2:$G$2454,_xlfn.MAP($M$2:$M$2454,_xlfn.LAMBDA(_xlpm.x,_xlpm.x=$M2017))))</f>
        <v>#NAME?</v>
      </c>
      <c r="P2017" s="4" t="e">
        <f t="shared" si="543"/>
        <v>#NAME?</v>
      </c>
      <c r="Q2017" s="6" t="e" cm="1">
        <f t="array" ref="Q2017">SUM(_xlfn._xlws.FILTER($G$2:$G$2454,_xlfn.MAP($N$2:$N$2454,_xlfn.LAMBDA(_xlpm.x,_xlpm.x=$N2017))))</f>
        <v>#NAME?</v>
      </c>
      <c r="R2017" s="4" t="e">
        <f t="shared" si="544"/>
        <v>#NAME?</v>
      </c>
      <c r="S2017" s="4" t="e">
        <f t="shared" si="545"/>
        <v>#NAME?</v>
      </c>
      <c r="T2017" s="4" t="e">
        <f t="shared" si="546"/>
        <v>#NAME?</v>
      </c>
      <c r="U2017" s="4" t="e">
        <f t="shared" si="547"/>
        <v>#NAME?</v>
      </c>
      <c r="V2017" s="2"/>
      <c r="X2017" s="2"/>
      <c r="AC2017" s="2"/>
      <c r="AD2017" s="2"/>
    </row>
    <row r="2018" spans="1:30">
      <c r="A2018" s="1" t="str">
        <f t="shared" si="534"/>
        <v>-stew- : [stu]</v>
      </c>
      <c r="B2018" s="1">
        <f t="shared" si="548"/>
        <v>0</v>
      </c>
      <c r="C2018" s="1">
        <f t="shared" si="548"/>
        <v>0</v>
      </c>
      <c r="D2018" s="1">
        <f t="shared" si="548"/>
        <v>0</v>
      </c>
      <c r="E2018" s="7">
        <v>1</v>
      </c>
      <c r="F2018" s="9" t="s">
        <v>2232</v>
      </c>
      <c r="G2018" s="3" t="e">
        <f t="shared" si="535"/>
        <v>#NAME?</v>
      </c>
      <c r="H2018" s="4" t="str">
        <f t="shared" si="536"/>
        <v>stu</v>
      </c>
      <c r="I2018" s="4" t="str">
        <f t="shared" si="537"/>
        <v>stew</v>
      </c>
      <c r="J2018" s="10">
        <f t="shared" si="538"/>
        <v>3</v>
      </c>
      <c r="K2018" s="1">
        <f t="shared" si="539"/>
        <v>4</v>
      </c>
      <c r="L2018" s="10">
        <f t="shared" si="540"/>
        <v>4</v>
      </c>
      <c r="M2018" s="1" t="str">
        <f t="shared" si="541"/>
        <v>-stew-</v>
      </c>
      <c r="N2018" s="1" t="str">
        <f t="shared" si="542"/>
        <v>[stu]</v>
      </c>
      <c r="O2018" s="3" t="e" cm="1">
        <f t="array" ref="O2018">SUM(_xlfn._xlws.FILTER($G$2:$G$2454,_xlfn.MAP($M$2:$M$2454,_xlfn.LAMBDA(_xlpm.x,_xlpm.x=$M2018))))</f>
        <v>#NAME?</v>
      </c>
      <c r="P2018" s="4" t="e">
        <f t="shared" si="543"/>
        <v>#NAME?</v>
      </c>
      <c r="Q2018" s="6" t="e" cm="1">
        <f t="array" ref="Q2018">SUM(_xlfn._xlws.FILTER($G$2:$G$2454,_xlfn.MAP($N$2:$N$2454,_xlfn.LAMBDA(_xlpm.x,_xlpm.x=$N2018))))</f>
        <v>#NAME?</v>
      </c>
      <c r="R2018" s="4" t="e">
        <f t="shared" si="544"/>
        <v>#NAME?</v>
      </c>
      <c r="S2018" s="4" t="e">
        <f t="shared" si="545"/>
        <v>#NAME?</v>
      </c>
      <c r="T2018" s="4" t="e">
        <f t="shared" si="546"/>
        <v>#NAME?</v>
      </c>
      <c r="U2018" s="4" t="e">
        <f t="shared" si="547"/>
        <v>#NAME?</v>
      </c>
      <c r="V2018" s="2"/>
      <c r="X2018" s="2"/>
      <c r="AC2018" s="2"/>
      <c r="AD2018" s="2"/>
    </row>
    <row r="2019" spans="1:30">
      <c r="A2019" s="1" t="str">
        <f t="shared" si="534"/>
        <v>-ve's- : [vz]</v>
      </c>
      <c r="B2019" s="1">
        <f t="shared" si="548"/>
        <v>0</v>
      </c>
      <c r="C2019" s="1">
        <f t="shared" si="548"/>
        <v>0</v>
      </c>
      <c r="D2019" s="1">
        <f t="shared" si="548"/>
        <v>0</v>
      </c>
      <c r="E2019" s="7">
        <v>1</v>
      </c>
      <c r="F2019" s="9" t="s">
        <v>2285</v>
      </c>
      <c r="G2019" s="3" t="e">
        <f t="shared" si="535"/>
        <v>#NAME?</v>
      </c>
      <c r="H2019" s="1" t="str">
        <f t="shared" si="536"/>
        <v>vz</v>
      </c>
      <c r="I2019" s="1" t="str">
        <f t="shared" si="537"/>
        <v>ve's</v>
      </c>
      <c r="J2019" s="10">
        <f t="shared" si="538"/>
        <v>2</v>
      </c>
      <c r="K2019" s="1">
        <f t="shared" si="539"/>
        <v>4</v>
      </c>
      <c r="L2019" s="10">
        <f t="shared" si="540"/>
        <v>4</v>
      </c>
      <c r="M2019" s="1" t="str">
        <f t="shared" si="541"/>
        <v>-ve's-</v>
      </c>
      <c r="N2019" s="1" t="str">
        <f t="shared" si="542"/>
        <v>[vz]</v>
      </c>
      <c r="O2019" s="3" t="e" cm="1">
        <f t="array" ref="O2019">SUM(_xlfn._xlws.FILTER($G$2:$G$2454,_xlfn.MAP($M$2:$M$2454,_xlfn.LAMBDA(_xlpm.x,_xlpm.x=$M2019))))</f>
        <v>#NAME?</v>
      </c>
      <c r="P2019" s="4" t="e">
        <f t="shared" si="543"/>
        <v>#NAME?</v>
      </c>
      <c r="Q2019" s="6" t="e" cm="1">
        <f t="array" ref="Q2019">SUM(_xlfn._xlws.FILTER($G$2:$G$2454,_xlfn.MAP($N$2:$N$2454,_xlfn.LAMBDA(_xlpm.x,_xlpm.x=$N2019))))</f>
        <v>#NAME?</v>
      </c>
      <c r="R2019" s="4" t="e">
        <f t="shared" si="544"/>
        <v>#NAME?</v>
      </c>
      <c r="S2019" s="4" t="e">
        <f t="shared" si="545"/>
        <v>#NAME?</v>
      </c>
      <c r="T2019" s="4" t="e">
        <f t="shared" si="546"/>
        <v>#NAME?</v>
      </c>
      <c r="U2019" s="4" t="e">
        <f t="shared" si="547"/>
        <v>#NAME?</v>
      </c>
      <c r="V2019" s="2"/>
      <c r="X2019" s="2"/>
      <c r="AC2019" s="2"/>
      <c r="AD2019" s="2"/>
    </row>
    <row r="2020" spans="1:30">
      <c r="A2020" s="1" t="str">
        <f t="shared" si="534"/>
        <v>-ch- : [k]</v>
      </c>
      <c r="B2020" s="1">
        <f t="shared" si="548"/>
        <v>0</v>
      </c>
      <c r="C2020" s="1">
        <f t="shared" si="548"/>
        <v>0</v>
      </c>
      <c r="D2020" s="1">
        <f t="shared" si="548"/>
        <v>0</v>
      </c>
      <c r="E2020" s="7">
        <v>2</v>
      </c>
      <c r="F2020" s="9" t="s">
        <v>75</v>
      </c>
      <c r="G2020" s="3" t="e">
        <f t="shared" si="535"/>
        <v>#NAME?</v>
      </c>
      <c r="H2020" s="4" t="str">
        <f t="shared" si="536"/>
        <v>k</v>
      </c>
      <c r="I2020" s="4" t="str">
        <f t="shared" si="537"/>
        <v>ch</v>
      </c>
      <c r="J2020" s="10">
        <f t="shared" si="538"/>
        <v>1</v>
      </c>
      <c r="K2020" s="1">
        <f t="shared" si="539"/>
        <v>2</v>
      </c>
      <c r="L2020" s="10">
        <f t="shared" si="540"/>
        <v>2</v>
      </c>
      <c r="M2020" s="1" t="str">
        <f t="shared" si="541"/>
        <v>-ch-</v>
      </c>
      <c r="N2020" s="1" t="str">
        <f t="shared" si="542"/>
        <v>[k]</v>
      </c>
      <c r="O2020" s="3" t="e" cm="1">
        <f t="array" ref="O2020">SUM(_xlfn._xlws.FILTER($G$2:$G$2454,_xlfn.MAP($M$2:$M$2454,_xlfn.LAMBDA(_xlpm.x,_xlpm.x=$M2020))))</f>
        <v>#NAME?</v>
      </c>
      <c r="P2020" s="4" t="e">
        <f t="shared" si="543"/>
        <v>#NAME?</v>
      </c>
      <c r="Q2020" s="6" t="e" cm="1">
        <f t="array" ref="Q2020">SUM(_xlfn._xlws.FILTER($G$2:$G$2454,_xlfn.MAP($N$2:$N$2454,_xlfn.LAMBDA(_xlpm.x,_xlpm.x=$N2020))))</f>
        <v>#NAME?</v>
      </c>
      <c r="R2020" s="4" t="e">
        <f t="shared" si="544"/>
        <v>#NAME?</v>
      </c>
      <c r="S2020" s="4" t="e">
        <f t="shared" si="545"/>
        <v>#NAME?</v>
      </c>
      <c r="T2020" s="4" t="e">
        <f t="shared" si="546"/>
        <v>#NAME?</v>
      </c>
      <c r="U2020" s="4" t="e">
        <f t="shared" si="547"/>
        <v>#NAME?</v>
      </c>
      <c r="V2020" s="2"/>
      <c r="X2020" s="2"/>
      <c r="AC2020" s="2"/>
      <c r="AD2020" s="2"/>
    </row>
    <row r="2021" spans="1:30">
      <c r="A2021" s="1" t="str">
        <f t="shared" si="534"/>
        <v>-hai- : [hɛ]</v>
      </c>
      <c r="B2021" s="1">
        <f t="shared" si="548"/>
        <v>0</v>
      </c>
      <c r="C2021" s="1">
        <f t="shared" si="548"/>
        <v>0</v>
      </c>
      <c r="D2021" s="1">
        <f t="shared" si="548"/>
        <v>0</v>
      </c>
      <c r="E2021" s="7">
        <v>4</v>
      </c>
      <c r="F2021" s="9" t="s">
        <v>1151</v>
      </c>
      <c r="G2021" s="3" t="e">
        <f t="shared" si="535"/>
        <v>#NAME?</v>
      </c>
      <c r="H2021" s="4" t="str">
        <f t="shared" si="536"/>
        <v>hɛ</v>
      </c>
      <c r="I2021" s="4" t="str">
        <f t="shared" si="537"/>
        <v>hai</v>
      </c>
      <c r="J2021" s="10">
        <f t="shared" si="538"/>
        <v>2</v>
      </c>
      <c r="K2021" s="1">
        <f t="shared" si="539"/>
        <v>3</v>
      </c>
      <c r="L2021" s="10">
        <f t="shared" si="540"/>
        <v>3</v>
      </c>
      <c r="M2021" s="1" t="str">
        <f t="shared" si="541"/>
        <v>-hai-</v>
      </c>
      <c r="N2021" s="1" t="str">
        <f t="shared" si="542"/>
        <v>[hɛ]</v>
      </c>
      <c r="O2021" s="3" t="e" cm="1">
        <f t="array" ref="O2021">SUM(_xlfn._xlws.FILTER($G$2:$G$2454,_xlfn.MAP($M$2:$M$2454,_xlfn.LAMBDA(_xlpm.x,_xlpm.x=$M2021))))</f>
        <v>#NAME?</v>
      </c>
      <c r="P2021" s="4" t="e">
        <f t="shared" si="543"/>
        <v>#NAME?</v>
      </c>
      <c r="Q2021" s="6" t="e" cm="1">
        <f t="array" ref="Q2021">SUM(_xlfn._xlws.FILTER($G$2:$G$2454,_xlfn.MAP($N$2:$N$2454,_xlfn.LAMBDA(_xlpm.x,_xlpm.x=$N2021))))</f>
        <v>#NAME?</v>
      </c>
      <c r="R2021" s="4" t="e">
        <f t="shared" si="544"/>
        <v>#NAME?</v>
      </c>
      <c r="S2021" s="4" t="e">
        <f t="shared" si="545"/>
        <v>#NAME?</v>
      </c>
      <c r="T2021" s="4" t="e">
        <f t="shared" si="546"/>
        <v>#NAME?</v>
      </c>
      <c r="U2021" s="4" t="e">
        <f t="shared" si="547"/>
        <v>#NAME?</v>
      </c>
      <c r="V2021" s="2"/>
      <c r="X2021" s="2"/>
      <c r="AC2021" s="2"/>
      <c r="AD2021" s="2"/>
    </row>
    <row r="2022" spans="1:30">
      <c r="A2022" s="1" t="str">
        <f t="shared" si="534"/>
        <v>-da- : [dɪ]</v>
      </c>
      <c r="B2022" s="1">
        <f t="shared" ref="B2022:D2041" si="549">_xlfn.LET(_xlpm.d,$F2022,_xlpm.k,_xlfn.CONCAT(LEFT(TRIM(B$1),1),"*"),COUNTIF(_xlpm.d,_xlpm.k))</f>
        <v>0</v>
      </c>
      <c r="C2022" s="1">
        <f t="shared" si="549"/>
        <v>0</v>
      </c>
      <c r="D2022" s="1">
        <f t="shared" si="549"/>
        <v>0</v>
      </c>
      <c r="E2022" s="7">
        <v>2</v>
      </c>
      <c r="F2022" s="9" t="s">
        <v>1957</v>
      </c>
      <c r="G2022" s="3" t="e">
        <f t="shared" si="535"/>
        <v>#NAME?</v>
      </c>
      <c r="H2022" s="4" t="str">
        <f t="shared" si="536"/>
        <v>dɪ</v>
      </c>
      <c r="I2022" s="4" t="str">
        <f t="shared" si="537"/>
        <v>da</v>
      </c>
      <c r="J2022" s="10">
        <f t="shared" si="538"/>
        <v>2</v>
      </c>
      <c r="K2022" s="1">
        <f t="shared" si="539"/>
        <v>2</v>
      </c>
      <c r="L2022" s="10">
        <f t="shared" si="540"/>
        <v>2</v>
      </c>
      <c r="M2022" s="1" t="str">
        <f t="shared" si="541"/>
        <v>-da-</v>
      </c>
      <c r="N2022" s="1" t="str">
        <f t="shared" si="542"/>
        <v>[dɪ]</v>
      </c>
      <c r="O2022" s="3" t="e" cm="1">
        <f t="array" ref="O2022">SUM(_xlfn._xlws.FILTER($G$2:$G$2454,_xlfn.MAP($M$2:$M$2454,_xlfn.LAMBDA(_xlpm.x,_xlpm.x=$M2022))))</f>
        <v>#NAME?</v>
      </c>
      <c r="P2022" s="4" t="e">
        <f t="shared" si="543"/>
        <v>#NAME?</v>
      </c>
      <c r="Q2022" s="6" t="e" cm="1">
        <f t="array" ref="Q2022">SUM(_xlfn._xlws.FILTER($G$2:$G$2454,_xlfn.MAP($N$2:$N$2454,_xlfn.LAMBDA(_xlpm.x,_xlpm.x=$N2022))))</f>
        <v>#NAME?</v>
      </c>
      <c r="R2022" s="4" t="e">
        <f t="shared" si="544"/>
        <v>#NAME?</v>
      </c>
      <c r="S2022" s="4" t="e">
        <f t="shared" si="545"/>
        <v>#NAME?</v>
      </c>
      <c r="T2022" s="4" t="e">
        <f t="shared" si="546"/>
        <v>#NAME?</v>
      </c>
      <c r="U2022" s="4" t="e">
        <f t="shared" si="547"/>
        <v>#NAME?</v>
      </c>
      <c r="V2022" s="2"/>
      <c r="X2022" s="2"/>
      <c r="AC2022" s="2"/>
      <c r="AD2022" s="2"/>
    </row>
    <row r="2023" spans="1:30">
      <c r="A2023" s="1" t="str">
        <f t="shared" si="534"/>
        <v>-bea- : [bɪ]</v>
      </c>
      <c r="B2023" s="1">
        <f t="shared" si="549"/>
        <v>0</v>
      </c>
      <c r="C2023" s="1">
        <f t="shared" si="549"/>
        <v>0</v>
      </c>
      <c r="D2023" s="1">
        <f t="shared" si="549"/>
        <v>0</v>
      </c>
      <c r="E2023" s="7">
        <v>1</v>
      </c>
      <c r="F2023" s="9" t="s">
        <v>1824</v>
      </c>
      <c r="G2023" s="3" t="e">
        <f t="shared" si="535"/>
        <v>#NAME?</v>
      </c>
      <c r="H2023" s="4" t="str">
        <f t="shared" si="536"/>
        <v>bɪ</v>
      </c>
      <c r="I2023" s="4" t="str">
        <f t="shared" si="537"/>
        <v>bea</v>
      </c>
      <c r="J2023" s="10">
        <f t="shared" si="538"/>
        <v>2</v>
      </c>
      <c r="K2023" s="1">
        <f t="shared" si="539"/>
        <v>3</v>
      </c>
      <c r="L2023" s="10">
        <f t="shared" si="540"/>
        <v>3</v>
      </c>
      <c r="M2023" s="1" t="str">
        <f t="shared" si="541"/>
        <v>-bea-</v>
      </c>
      <c r="N2023" s="1" t="str">
        <f t="shared" si="542"/>
        <v>[bɪ]</v>
      </c>
      <c r="O2023" s="3" t="e" cm="1">
        <f t="array" ref="O2023">SUM(_xlfn._xlws.FILTER($G$2:$G$2454,_xlfn.MAP($M$2:$M$2454,_xlfn.LAMBDA(_xlpm.x,_xlpm.x=$M2023))))</f>
        <v>#NAME?</v>
      </c>
      <c r="P2023" s="4" t="e">
        <f t="shared" si="543"/>
        <v>#NAME?</v>
      </c>
      <c r="Q2023" s="6" t="e" cm="1">
        <f t="array" ref="Q2023">SUM(_xlfn._xlws.FILTER($G$2:$G$2454,_xlfn.MAP($N$2:$N$2454,_xlfn.LAMBDA(_xlpm.x,_xlpm.x=$N2023))))</f>
        <v>#NAME?</v>
      </c>
      <c r="R2023" s="4" t="e">
        <f t="shared" si="544"/>
        <v>#NAME?</v>
      </c>
      <c r="S2023" s="4" t="e">
        <f t="shared" si="545"/>
        <v>#NAME?</v>
      </c>
      <c r="T2023" s="4" t="e">
        <f t="shared" si="546"/>
        <v>#NAME?</v>
      </c>
      <c r="U2023" s="4" t="e">
        <f t="shared" si="547"/>
        <v>#NAME?</v>
      </c>
      <c r="V2023" s="2"/>
      <c r="X2023" s="2"/>
      <c r="AC2023" s="2"/>
      <c r="AD2023" s="2"/>
    </row>
    <row r="2024" spans="1:30">
      <c r="A2024" s="1" t="str">
        <f t="shared" si="534"/>
        <v>-cho- : [kɔ]</v>
      </c>
      <c r="B2024" s="1">
        <f t="shared" si="549"/>
        <v>0</v>
      </c>
      <c r="C2024" s="1">
        <f t="shared" si="549"/>
        <v>0</v>
      </c>
      <c r="D2024" s="1">
        <f t="shared" si="549"/>
        <v>0</v>
      </c>
      <c r="E2024" s="7">
        <v>1</v>
      </c>
      <c r="F2024" s="9" t="s">
        <v>2037</v>
      </c>
      <c r="G2024" s="3" t="e">
        <f t="shared" si="535"/>
        <v>#NAME?</v>
      </c>
      <c r="H2024" s="4" t="str">
        <f t="shared" si="536"/>
        <v>kɔ</v>
      </c>
      <c r="I2024" s="4" t="str">
        <f t="shared" si="537"/>
        <v>cho</v>
      </c>
      <c r="J2024" s="10">
        <f t="shared" si="538"/>
        <v>2</v>
      </c>
      <c r="K2024" s="1">
        <f t="shared" si="539"/>
        <v>3</v>
      </c>
      <c r="L2024" s="10">
        <f t="shared" si="540"/>
        <v>3</v>
      </c>
      <c r="M2024" s="1" t="str">
        <f t="shared" si="541"/>
        <v>-cho-</v>
      </c>
      <c r="N2024" s="1" t="str">
        <f t="shared" si="542"/>
        <v>[kɔ]</v>
      </c>
      <c r="O2024" s="3" t="e" cm="1">
        <f t="array" ref="O2024">SUM(_xlfn._xlws.FILTER($G$2:$G$2454,_xlfn.MAP($M$2:$M$2454,_xlfn.LAMBDA(_xlpm.x,_xlpm.x=$M2024))))</f>
        <v>#NAME?</v>
      </c>
      <c r="P2024" s="4" t="e">
        <f t="shared" si="543"/>
        <v>#NAME?</v>
      </c>
      <c r="Q2024" s="6" t="e" cm="1">
        <f t="array" ref="Q2024">SUM(_xlfn._xlws.FILTER($G$2:$G$2454,_xlfn.MAP($N$2:$N$2454,_xlfn.LAMBDA(_xlpm.x,_xlpm.x=$N2024))))</f>
        <v>#NAME?</v>
      </c>
      <c r="R2024" s="4" t="e">
        <f t="shared" si="544"/>
        <v>#NAME?</v>
      </c>
      <c r="S2024" s="4" t="e">
        <f t="shared" si="545"/>
        <v>#NAME?</v>
      </c>
      <c r="T2024" s="4" t="e">
        <f t="shared" si="546"/>
        <v>#NAME?</v>
      </c>
      <c r="U2024" s="4" t="e">
        <f t="shared" si="547"/>
        <v>#NAME?</v>
      </c>
      <c r="V2024" s="2"/>
      <c r="X2024" s="2"/>
      <c r="AC2024" s="2"/>
      <c r="AD2024" s="2"/>
    </row>
    <row r="2025" spans="1:30">
      <c r="A2025" s="1" t="str">
        <f t="shared" si="534"/>
        <v>-coa- : [kɔ]</v>
      </c>
      <c r="B2025" s="1">
        <f t="shared" si="549"/>
        <v>0</v>
      </c>
      <c r="C2025" s="1">
        <f t="shared" si="549"/>
        <v>0</v>
      </c>
      <c r="D2025" s="1">
        <f t="shared" si="549"/>
        <v>0</v>
      </c>
      <c r="E2025" s="7">
        <v>1</v>
      </c>
      <c r="F2025" s="9" t="s">
        <v>1736</v>
      </c>
      <c r="G2025" s="3" t="e">
        <f t="shared" si="535"/>
        <v>#NAME?</v>
      </c>
      <c r="H2025" s="4" t="str">
        <f t="shared" si="536"/>
        <v>kɔ</v>
      </c>
      <c r="I2025" s="4" t="str">
        <f t="shared" si="537"/>
        <v>coa</v>
      </c>
      <c r="J2025" s="10">
        <f t="shared" si="538"/>
        <v>2</v>
      </c>
      <c r="K2025" s="1">
        <f t="shared" si="539"/>
        <v>3</v>
      </c>
      <c r="L2025" s="10">
        <f t="shared" si="540"/>
        <v>3</v>
      </c>
      <c r="M2025" s="1" t="str">
        <f t="shared" si="541"/>
        <v>-coa-</v>
      </c>
      <c r="N2025" s="1" t="str">
        <f t="shared" si="542"/>
        <v>[kɔ]</v>
      </c>
      <c r="O2025" s="3" t="e" cm="1">
        <f t="array" ref="O2025">SUM(_xlfn._xlws.FILTER($G$2:$G$2454,_xlfn.MAP($M$2:$M$2454,_xlfn.LAMBDA(_xlpm.x,_xlpm.x=$M2025))))</f>
        <v>#NAME?</v>
      </c>
      <c r="P2025" s="4" t="e">
        <f t="shared" si="543"/>
        <v>#NAME?</v>
      </c>
      <c r="Q2025" s="6" t="e" cm="1">
        <f t="array" ref="Q2025">SUM(_xlfn._xlws.FILTER($G$2:$G$2454,_xlfn.MAP($N$2:$N$2454,_xlfn.LAMBDA(_xlpm.x,_xlpm.x=$N2025))))</f>
        <v>#NAME?</v>
      </c>
      <c r="R2025" s="4" t="e">
        <f t="shared" si="544"/>
        <v>#NAME?</v>
      </c>
      <c r="S2025" s="4" t="e">
        <f t="shared" si="545"/>
        <v>#NAME?</v>
      </c>
      <c r="T2025" s="4" t="e">
        <f t="shared" si="546"/>
        <v>#NAME?</v>
      </c>
      <c r="U2025" s="4" t="e">
        <f t="shared" si="547"/>
        <v>#NAME?</v>
      </c>
      <c r="V2025" s="2"/>
      <c r="X2025" s="2"/>
      <c r="AC2025" s="2"/>
      <c r="AD2025" s="2"/>
    </row>
    <row r="2026" spans="1:30">
      <c r="A2026" s="1" t="str">
        <f t="shared" si="534"/>
        <v>-mea- : [mɛ]</v>
      </c>
      <c r="B2026" s="1">
        <f t="shared" si="549"/>
        <v>0</v>
      </c>
      <c r="C2026" s="1">
        <f t="shared" si="549"/>
        <v>1</v>
      </c>
      <c r="D2026" s="1">
        <f t="shared" si="549"/>
        <v>0</v>
      </c>
      <c r="E2026" s="7">
        <v>1</v>
      </c>
      <c r="F2026" s="9" t="s">
        <v>1815</v>
      </c>
      <c r="G2026" s="3" t="e">
        <f t="shared" si="535"/>
        <v>#NAME?</v>
      </c>
      <c r="H2026" s="1" t="str">
        <f t="shared" si="536"/>
        <v>mɛ</v>
      </c>
      <c r="I2026" s="1" t="str">
        <f t="shared" si="537"/>
        <v>mea</v>
      </c>
      <c r="J2026" s="10">
        <f t="shared" si="538"/>
        <v>2</v>
      </c>
      <c r="K2026" s="1">
        <f t="shared" si="539"/>
        <v>3</v>
      </c>
      <c r="L2026" s="10">
        <f t="shared" si="540"/>
        <v>3</v>
      </c>
      <c r="M2026" s="1" t="str">
        <f t="shared" si="541"/>
        <v>-mea-</v>
      </c>
      <c r="N2026" s="1" t="str">
        <f t="shared" si="542"/>
        <v>[mɛ]</v>
      </c>
      <c r="O2026" s="3" t="e" cm="1">
        <f t="array" ref="O2026">SUM(_xlfn._xlws.FILTER($G$2:$G$2454,_xlfn.MAP($M$2:$M$2454,_xlfn.LAMBDA(_xlpm.x,_xlpm.x=$M2026))))</f>
        <v>#NAME?</v>
      </c>
      <c r="P2026" s="4" t="e">
        <f t="shared" si="543"/>
        <v>#NAME?</v>
      </c>
      <c r="Q2026" s="6" t="e" cm="1">
        <f t="array" ref="Q2026">SUM(_xlfn._xlws.FILTER($G$2:$G$2454,_xlfn.MAP($N$2:$N$2454,_xlfn.LAMBDA(_xlpm.x,_xlpm.x=$N2026))))</f>
        <v>#NAME?</v>
      </c>
      <c r="R2026" s="4" t="e">
        <f t="shared" si="544"/>
        <v>#NAME?</v>
      </c>
      <c r="S2026" s="4" t="e">
        <f t="shared" si="545"/>
        <v>#NAME?</v>
      </c>
      <c r="T2026" s="4" t="e">
        <f t="shared" si="546"/>
        <v>#NAME?</v>
      </c>
      <c r="U2026" s="4" t="e">
        <f t="shared" si="547"/>
        <v>#NAME?</v>
      </c>
      <c r="V2026" s="2"/>
      <c r="X2026" s="2"/>
      <c r="AC2026" s="2"/>
      <c r="AD2026" s="2"/>
    </row>
    <row r="2027" spans="1:30">
      <c r="A2027" s="1" t="str">
        <f t="shared" si="534"/>
        <v>-lu- : [lə]</v>
      </c>
      <c r="B2027" s="1">
        <f t="shared" si="549"/>
        <v>0</v>
      </c>
      <c r="C2027" s="1">
        <f t="shared" si="549"/>
        <v>0</v>
      </c>
      <c r="D2027" s="1">
        <f t="shared" si="549"/>
        <v>0</v>
      </c>
      <c r="E2027" s="7">
        <v>1</v>
      </c>
      <c r="F2027" s="9" t="s">
        <v>2092</v>
      </c>
      <c r="G2027" s="3" t="e">
        <f t="shared" si="535"/>
        <v>#NAME?</v>
      </c>
      <c r="H2027" s="4" t="str">
        <f t="shared" si="536"/>
        <v>lə</v>
      </c>
      <c r="I2027" s="4" t="str">
        <f t="shared" si="537"/>
        <v>lu</v>
      </c>
      <c r="J2027" s="10">
        <f t="shared" si="538"/>
        <v>2</v>
      </c>
      <c r="K2027" s="1">
        <f t="shared" si="539"/>
        <v>2</v>
      </c>
      <c r="L2027" s="10">
        <f t="shared" si="540"/>
        <v>2</v>
      </c>
      <c r="M2027" s="1" t="str">
        <f t="shared" si="541"/>
        <v>-lu-</v>
      </c>
      <c r="N2027" s="1" t="str">
        <f t="shared" si="542"/>
        <v>[lə]</v>
      </c>
      <c r="O2027" s="3" t="e" cm="1">
        <f t="array" ref="O2027">SUM(_xlfn._xlws.FILTER($G$2:$G$2454,_xlfn.MAP($M$2:$M$2454,_xlfn.LAMBDA(_xlpm.x,_xlpm.x=$M2027))))</f>
        <v>#NAME?</v>
      </c>
      <c r="P2027" s="4" t="e">
        <f t="shared" si="543"/>
        <v>#NAME?</v>
      </c>
      <c r="Q2027" s="6" t="e" cm="1">
        <f t="array" ref="Q2027">SUM(_xlfn._xlws.FILTER($G$2:$G$2454,_xlfn.MAP($N$2:$N$2454,_xlfn.LAMBDA(_xlpm.x,_xlpm.x=$N2027))))</f>
        <v>#NAME?</v>
      </c>
      <c r="R2027" s="4" t="e">
        <f t="shared" si="544"/>
        <v>#NAME?</v>
      </c>
      <c r="S2027" s="4" t="e">
        <f t="shared" si="545"/>
        <v>#NAME?</v>
      </c>
      <c r="T2027" s="4" t="e">
        <f t="shared" si="546"/>
        <v>#NAME?</v>
      </c>
      <c r="U2027" s="4" t="e">
        <f t="shared" si="547"/>
        <v>#NAME?</v>
      </c>
      <c r="V2027" s="2"/>
      <c r="X2027" s="2"/>
      <c r="AC2027" s="2"/>
      <c r="AD2027" s="2"/>
    </row>
    <row r="2028" spans="1:30">
      <c r="A2028" s="1" t="str">
        <f t="shared" si="534"/>
        <v>-au- : [ɑ]</v>
      </c>
      <c r="B2028" s="1">
        <f t="shared" si="549"/>
        <v>0</v>
      </c>
      <c r="C2028" s="1">
        <f t="shared" si="549"/>
        <v>0</v>
      </c>
      <c r="D2028" s="1">
        <f t="shared" si="549"/>
        <v>0</v>
      </c>
      <c r="E2028" s="7">
        <v>2</v>
      </c>
      <c r="F2028" s="9" t="s">
        <v>1687</v>
      </c>
      <c r="G2028" s="3" t="e">
        <f t="shared" si="535"/>
        <v>#NAME?</v>
      </c>
      <c r="H2028" s="4" t="str">
        <f t="shared" si="536"/>
        <v>ɑ</v>
      </c>
      <c r="I2028" s="4" t="str">
        <f t="shared" si="537"/>
        <v>au</v>
      </c>
      <c r="J2028" s="10">
        <f t="shared" si="538"/>
        <v>1</v>
      </c>
      <c r="K2028" s="1">
        <f t="shared" si="539"/>
        <v>2</v>
      </c>
      <c r="L2028" s="10">
        <f t="shared" si="540"/>
        <v>2</v>
      </c>
      <c r="M2028" s="1" t="str">
        <f t="shared" si="541"/>
        <v>-au-</v>
      </c>
      <c r="N2028" s="1" t="str">
        <f t="shared" si="542"/>
        <v>[ɑ]</v>
      </c>
      <c r="O2028" s="3" t="e" cm="1">
        <f t="array" ref="O2028">SUM(_xlfn._xlws.FILTER($G$2:$G$2454,_xlfn.MAP($M$2:$M$2454,_xlfn.LAMBDA(_xlpm.x,_xlpm.x=$M2028))))</f>
        <v>#NAME?</v>
      </c>
      <c r="P2028" s="4" t="e">
        <f t="shared" si="543"/>
        <v>#NAME?</v>
      </c>
      <c r="Q2028" s="6" t="e" cm="1">
        <f t="array" ref="Q2028">SUM(_xlfn._xlws.FILTER($G$2:$G$2454,_xlfn.MAP($N$2:$N$2454,_xlfn.LAMBDA(_xlpm.x,_xlpm.x=$N2028))))</f>
        <v>#NAME?</v>
      </c>
      <c r="R2028" s="4" t="e">
        <f t="shared" si="544"/>
        <v>#NAME?</v>
      </c>
      <c r="S2028" s="4" t="e">
        <f t="shared" si="545"/>
        <v>#NAME?</v>
      </c>
      <c r="T2028" s="4" t="e">
        <f t="shared" si="546"/>
        <v>#NAME?</v>
      </c>
      <c r="U2028" s="4" t="e">
        <f t="shared" si="547"/>
        <v>#NAME?</v>
      </c>
      <c r="V2028" s="2"/>
      <c r="X2028" s="2"/>
      <c r="AC2028" s="2"/>
      <c r="AD2028" s="2"/>
    </row>
    <row r="2029" spans="1:30">
      <c r="A2029" s="1" t="str">
        <f t="shared" si="534"/>
        <v>-k- : [k]</v>
      </c>
      <c r="B2029" s="1">
        <f t="shared" si="549"/>
        <v>0</v>
      </c>
      <c r="C2029" s="1">
        <f t="shared" si="549"/>
        <v>0</v>
      </c>
      <c r="D2029" s="1">
        <f t="shared" si="549"/>
        <v>0</v>
      </c>
      <c r="E2029" s="7">
        <v>20</v>
      </c>
      <c r="F2029" s="9" t="s">
        <v>79</v>
      </c>
      <c r="G2029" s="3" t="e">
        <f t="shared" si="535"/>
        <v>#NAME?</v>
      </c>
      <c r="H2029" s="4" t="str">
        <f t="shared" si="536"/>
        <v>k</v>
      </c>
      <c r="I2029" s="4" t="str">
        <f t="shared" si="537"/>
        <v>k</v>
      </c>
      <c r="J2029" s="10">
        <f t="shared" si="538"/>
        <v>1</v>
      </c>
      <c r="K2029" s="1">
        <f t="shared" si="539"/>
        <v>1</v>
      </c>
      <c r="L2029" s="10">
        <f t="shared" si="540"/>
        <v>1</v>
      </c>
      <c r="M2029" s="1" t="str">
        <f t="shared" si="541"/>
        <v>-k-</v>
      </c>
      <c r="N2029" s="1" t="str">
        <f t="shared" si="542"/>
        <v>[k]</v>
      </c>
      <c r="O2029" s="3" t="e" cm="1">
        <f t="array" ref="O2029">SUM(_xlfn._xlws.FILTER($G$2:$G$2454,_xlfn.MAP($M$2:$M$2454,_xlfn.LAMBDA(_xlpm.x,_xlpm.x=$M2029))))</f>
        <v>#NAME?</v>
      </c>
      <c r="P2029" s="4" t="e">
        <f t="shared" si="543"/>
        <v>#NAME?</v>
      </c>
      <c r="Q2029" s="6" t="e" cm="1">
        <f t="array" ref="Q2029">SUM(_xlfn._xlws.FILTER($G$2:$G$2454,_xlfn.MAP($N$2:$N$2454,_xlfn.LAMBDA(_xlpm.x,_xlpm.x=$N2029))))</f>
        <v>#NAME?</v>
      </c>
      <c r="R2029" s="4" t="e">
        <f t="shared" si="544"/>
        <v>#NAME?</v>
      </c>
      <c r="S2029" s="4" t="e">
        <f t="shared" si="545"/>
        <v>#NAME?</v>
      </c>
      <c r="T2029" s="4" t="e">
        <f t="shared" si="546"/>
        <v>#NAME?</v>
      </c>
      <c r="U2029" s="4" t="e">
        <f t="shared" si="547"/>
        <v>#NAME?</v>
      </c>
      <c r="V2029" s="2"/>
      <c r="X2029" s="2"/>
      <c r="AC2029" s="2"/>
      <c r="AD2029" s="2"/>
    </row>
    <row r="2030" spans="1:30">
      <c r="A2030" s="1" t="str">
        <f t="shared" si="534"/>
        <v>-u- : [ə]</v>
      </c>
      <c r="B2030" s="1">
        <f t="shared" si="549"/>
        <v>0</v>
      </c>
      <c r="C2030" s="1">
        <f t="shared" si="549"/>
        <v>0</v>
      </c>
      <c r="D2030" s="1">
        <f t="shared" si="549"/>
        <v>0</v>
      </c>
      <c r="E2030" s="7">
        <v>19</v>
      </c>
      <c r="F2030" s="9" t="s">
        <v>1439</v>
      </c>
      <c r="G2030" s="3" t="e">
        <f t="shared" si="535"/>
        <v>#NAME?</v>
      </c>
      <c r="H2030" s="4" t="str">
        <f t="shared" si="536"/>
        <v>ə</v>
      </c>
      <c r="I2030" s="4" t="str">
        <f t="shared" si="537"/>
        <v>u</v>
      </c>
      <c r="J2030" s="10">
        <f t="shared" si="538"/>
        <v>1</v>
      </c>
      <c r="K2030" s="1">
        <f t="shared" si="539"/>
        <v>1</v>
      </c>
      <c r="L2030" s="10">
        <f t="shared" si="540"/>
        <v>1</v>
      </c>
      <c r="M2030" s="1" t="str">
        <f t="shared" si="541"/>
        <v>-u-</v>
      </c>
      <c r="N2030" s="1" t="str">
        <f t="shared" si="542"/>
        <v>[ə]</v>
      </c>
      <c r="O2030" s="3" t="e" cm="1">
        <f t="array" ref="O2030">SUM(_xlfn._xlws.FILTER($G$2:$G$2454,_xlfn.MAP($M$2:$M$2454,_xlfn.LAMBDA(_xlpm.x,_xlpm.x=$M2030))))</f>
        <v>#NAME?</v>
      </c>
      <c r="P2030" s="4" t="e">
        <f t="shared" si="543"/>
        <v>#NAME?</v>
      </c>
      <c r="Q2030" s="6" t="e" cm="1">
        <f t="array" ref="Q2030">SUM(_xlfn._xlws.FILTER($G$2:$G$2454,_xlfn.MAP($N$2:$N$2454,_xlfn.LAMBDA(_xlpm.x,_xlpm.x=$N2030))))</f>
        <v>#NAME?</v>
      </c>
      <c r="R2030" s="4" t="e">
        <f t="shared" si="544"/>
        <v>#NAME?</v>
      </c>
      <c r="S2030" s="4" t="e">
        <f t="shared" si="545"/>
        <v>#NAME?</v>
      </c>
      <c r="T2030" s="4" t="e">
        <f t="shared" si="546"/>
        <v>#NAME?</v>
      </c>
      <c r="U2030" s="4" t="e">
        <f t="shared" si="547"/>
        <v>#NAME?</v>
      </c>
      <c r="V2030" s="2"/>
      <c r="X2030" s="2"/>
      <c r="AC2030" s="2"/>
      <c r="AD2030" s="2"/>
    </row>
    <row r="2031" spans="1:30">
      <c r="A2031" s="1" t="str">
        <f t="shared" si="534"/>
        <v>-red- : [ɹd]</v>
      </c>
      <c r="B2031" s="1">
        <f t="shared" si="549"/>
        <v>1</v>
      </c>
      <c r="C2031" s="1">
        <f t="shared" si="549"/>
        <v>0</v>
      </c>
      <c r="D2031" s="1">
        <f t="shared" si="549"/>
        <v>0</v>
      </c>
      <c r="E2031" s="7">
        <v>8</v>
      </c>
      <c r="F2031" s="9" t="s">
        <v>939</v>
      </c>
      <c r="G2031" s="3" t="e">
        <f t="shared" si="535"/>
        <v>#NAME?</v>
      </c>
      <c r="H2031" s="4" t="str">
        <f t="shared" si="536"/>
        <v>ɹd</v>
      </c>
      <c r="I2031" s="4" t="str">
        <f t="shared" si="537"/>
        <v>red</v>
      </c>
      <c r="J2031" s="10">
        <f t="shared" si="538"/>
        <v>2</v>
      </c>
      <c r="K2031" s="1">
        <f t="shared" si="539"/>
        <v>3</v>
      </c>
      <c r="L2031" s="10">
        <f t="shared" si="540"/>
        <v>3</v>
      </c>
      <c r="M2031" s="1" t="str">
        <f t="shared" si="541"/>
        <v>-red-</v>
      </c>
      <c r="N2031" s="1" t="str">
        <f t="shared" si="542"/>
        <v>[ɹd]</v>
      </c>
      <c r="O2031" s="3" t="e" cm="1">
        <f t="array" ref="O2031">SUM(_xlfn._xlws.FILTER($G$2:$G$2454,_xlfn.MAP($M$2:$M$2454,_xlfn.LAMBDA(_xlpm.x,_xlpm.x=$M2031))))</f>
        <v>#NAME?</v>
      </c>
      <c r="P2031" s="4" t="e">
        <f t="shared" si="543"/>
        <v>#NAME?</v>
      </c>
      <c r="Q2031" s="6" t="e" cm="1">
        <f t="array" ref="Q2031">SUM(_xlfn._xlws.FILTER($G$2:$G$2454,_xlfn.MAP($N$2:$N$2454,_xlfn.LAMBDA(_xlpm.x,_xlpm.x=$N2031))))</f>
        <v>#NAME?</v>
      </c>
      <c r="R2031" s="4" t="e">
        <f t="shared" si="544"/>
        <v>#NAME?</v>
      </c>
      <c r="S2031" s="4" t="e">
        <f t="shared" si="545"/>
        <v>#NAME?</v>
      </c>
      <c r="T2031" s="4" t="e">
        <f t="shared" si="546"/>
        <v>#NAME?</v>
      </c>
      <c r="U2031" s="4" t="e">
        <f t="shared" si="547"/>
        <v>#NAME?</v>
      </c>
      <c r="V2031" s="2"/>
      <c r="X2031" s="2"/>
      <c r="AC2031" s="2"/>
      <c r="AD2031" s="2"/>
    </row>
    <row r="2032" spans="1:30">
      <c r="A2032" s="1" t="str">
        <f t="shared" si="534"/>
        <v>-ow- : [oʊ]</v>
      </c>
      <c r="B2032" s="1">
        <f t="shared" si="549"/>
        <v>0</v>
      </c>
      <c r="C2032" s="1">
        <f t="shared" si="549"/>
        <v>0</v>
      </c>
      <c r="D2032" s="1">
        <f t="shared" si="549"/>
        <v>0</v>
      </c>
      <c r="E2032" s="7">
        <v>5</v>
      </c>
      <c r="F2032" s="9" t="s">
        <v>1113</v>
      </c>
      <c r="G2032" s="3" t="e">
        <f t="shared" si="535"/>
        <v>#NAME?</v>
      </c>
      <c r="H2032" s="4" t="str">
        <f t="shared" si="536"/>
        <v>oʊ</v>
      </c>
      <c r="I2032" s="4" t="str">
        <f t="shared" si="537"/>
        <v>ow</v>
      </c>
      <c r="J2032" s="10">
        <f t="shared" si="538"/>
        <v>2</v>
      </c>
      <c r="K2032" s="1">
        <f t="shared" si="539"/>
        <v>2</v>
      </c>
      <c r="L2032" s="10">
        <f t="shared" si="540"/>
        <v>2</v>
      </c>
      <c r="M2032" s="1" t="str">
        <f t="shared" si="541"/>
        <v>-ow-</v>
      </c>
      <c r="N2032" s="1" t="str">
        <f t="shared" si="542"/>
        <v>[oʊ]</v>
      </c>
      <c r="O2032" s="3" t="e" cm="1">
        <f t="array" ref="O2032">SUM(_xlfn._xlws.FILTER($G$2:$G$2454,_xlfn.MAP($M$2:$M$2454,_xlfn.LAMBDA(_xlpm.x,_xlpm.x=$M2032))))</f>
        <v>#NAME?</v>
      </c>
      <c r="P2032" s="4" t="e">
        <f t="shared" si="543"/>
        <v>#NAME?</v>
      </c>
      <c r="Q2032" s="6" t="e" cm="1">
        <f t="array" ref="Q2032">SUM(_xlfn._xlws.FILTER($G$2:$G$2454,_xlfn.MAP($N$2:$N$2454,_xlfn.LAMBDA(_xlpm.x,_xlpm.x=$N2032))))</f>
        <v>#NAME?</v>
      </c>
      <c r="R2032" s="4" t="e">
        <f t="shared" si="544"/>
        <v>#NAME?</v>
      </c>
      <c r="S2032" s="4" t="e">
        <f t="shared" si="545"/>
        <v>#NAME?</v>
      </c>
      <c r="T2032" s="4" t="e">
        <f t="shared" si="546"/>
        <v>#NAME?</v>
      </c>
      <c r="U2032" s="4" t="e">
        <f t="shared" si="547"/>
        <v>#NAME?</v>
      </c>
      <c r="V2032" s="2"/>
      <c r="X2032" s="2"/>
      <c r="AC2032" s="2"/>
      <c r="AD2032" s="2"/>
    </row>
    <row r="2033" spans="1:30">
      <c r="A2033" s="1" t="str">
        <f t="shared" si="534"/>
        <v>-rai- : [ɹeɪ]</v>
      </c>
      <c r="B2033" s="1">
        <f t="shared" si="549"/>
        <v>1</v>
      </c>
      <c r="C2033" s="1">
        <f t="shared" si="549"/>
        <v>0</v>
      </c>
      <c r="D2033" s="1">
        <f t="shared" si="549"/>
        <v>0</v>
      </c>
      <c r="E2033" s="7">
        <v>5</v>
      </c>
      <c r="F2033" s="9" t="s">
        <v>1023</v>
      </c>
      <c r="G2033" s="3" t="e">
        <f t="shared" si="535"/>
        <v>#NAME?</v>
      </c>
      <c r="H2033" s="4" t="str">
        <f t="shared" si="536"/>
        <v>ɹeɪ</v>
      </c>
      <c r="I2033" s="4" t="str">
        <f t="shared" si="537"/>
        <v>rai</v>
      </c>
      <c r="J2033" s="10">
        <f t="shared" si="538"/>
        <v>3</v>
      </c>
      <c r="K2033" s="1">
        <f t="shared" si="539"/>
        <v>3</v>
      </c>
      <c r="L2033" s="10">
        <f t="shared" si="540"/>
        <v>3</v>
      </c>
      <c r="M2033" s="1" t="str">
        <f t="shared" si="541"/>
        <v>-rai-</v>
      </c>
      <c r="N2033" s="1" t="str">
        <f t="shared" si="542"/>
        <v>[ɹeɪ]</v>
      </c>
      <c r="O2033" s="3" t="e" cm="1">
        <f t="array" ref="O2033">SUM(_xlfn._xlws.FILTER($G$2:$G$2454,_xlfn.MAP($M$2:$M$2454,_xlfn.LAMBDA(_xlpm.x,_xlpm.x=$M2033))))</f>
        <v>#NAME?</v>
      </c>
      <c r="P2033" s="4" t="e">
        <f t="shared" si="543"/>
        <v>#NAME?</v>
      </c>
      <c r="Q2033" s="6" t="e" cm="1">
        <f t="array" ref="Q2033">SUM(_xlfn._xlws.FILTER($G$2:$G$2454,_xlfn.MAP($N$2:$N$2454,_xlfn.LAMBDA(_xlpm.x,_xlpm.x=$N2033))))</f>
        <v>#NAME?</v>
      </c>
      <c r="R2033" s="4" t="e">
        <f t="shared" si="544"/>
        <v>#NAME?</v>
      </c>
      <c r="S2033" s="4" t="e">
        <f t="shared" si="545"/>
        <v>#NAME?</v>
      </c>
      <c r="T2033" s="4" t="e">
        <f t="shared" si="546"/>
        <v>#NAME?</v>
      </c>
      <c r="U2033" s="4" t="e">
        <f t="shared" si="547"/>
        <v>#NAME?</v>
      </c>
      <c r="V2033" s="2"/>
      <c r="X2033" s="2"/>
      <c r="AC2033" s="2"/>
      <c r="AD2033" s="2"/>
    </row>
    <row r="2034" spans="1:30">
      <c r="A2034" s="1" t="str">
        <f t="shared" si="534"/>
        <v>-lly- : [lɪ]</v>
      </c>
      <c r="B2034" s="1">
        <f t="shared" si="549"/>
        <v>0</v>
      </c>
      <c r="C2034" s="1">
        <f t="shared" si="549"/>
        <v>0</v>
      </c>
      <c r="D2034" s="1">
        <f t="shared" si="549"/>
        <v>0</v>
      </c>
      <c r="E2034" s="7">
        <v>18</v>
      </c>
      <c r="F2034" s="9" t="s">
        <v>708</v>
      </c>
      <c r="G2034" s="3" t="e">
        <f t="shared" si="535"/>
        <v>#NAME?</v>
      </c>
      <c r="H2034" s="4" t="str">
        <f t="shared" si="536"/>
        <v>lɪ</v>
      </c>
      <c r="I2034" s="4" t="str">
        <f t="shared" si="537"/>
        <v>lly</v>
      </c>
      <c r="J2034" s="10">
        <f t="shared" si="538"/>
        <v>2</v>
      </c>
      <c r="K2034" s="1">
        <f t="shared" si="539"/>
        <v>3</v>
      </c>
      <c r="L2034" s="10">
        <f t="shared" si="540"/>
        <v>3</v>
      </c>
      <c r="M2034" s="1" t="str">
        <f t="shared" si="541"/>
        <v>-lly-</v>
      </c>
      <c r="N2034" s="1" t="str">
        <f t="shared" si="542"/>
        <v>[lɪ]</v>
      </c>
      <c r="O2034" s="3" t="e" cm="1">
        <f t="array" ref="O2034">SUM(_xlfn._xlws.FILTER($G$2:$G$2454,_xlfn.MAP($M$2:$M$2454,_xlfn.LAMBDA(_xlpm.x,_xlpm.x=$M2034))))</f>
        <v>#NAME?</v>
      </c>
      <c r="P2034" s="4" t="e">
        <f t="shared" si="543"/>
        <v>#NAME?</v>
      </c>
      <c r="Q2034" s="6" t="e" cm="1">
        <f t="array" ref="Q2034">SUM(_xlfn._xlws.FILTER($G$2:$G$2454,_xlfn.MAP($N$2:$N$2454,_xlfn.LAMBDA(_xlpm.x,_xlpm.x=$N2034))))</f>
        <v>#NAME?</v>
      </c>
      <c r="R2034" s="4" t="e">
        <f t="shared" si="544"/>
        <v>#NAME?</v>
      </c>
      <c r="S2034" s="4" t="e">
        <f t="shared" si="545"/>
        <v>#NAME?</v>
      </c>
      <c r="T2034" s="4" t="e">
        <f t="shared" si="546"/>
        <v>#NAME?</v>
      </c>
      <c r="U2034" s="4" t="e">
        <f t="shared" si="547"/>
        <v>#NAME?</v>
      </c>
      <c r="V2034" s="2"/>
      <c r="X2034" s="2"/>
      <c r="AC2034" s="2"/>
      <c r="AD2034" s="2"/>
    </row>
    <row r="2035" spans="1:30">
      <c r="A2035" s="1" t="str">
        <f t="shared" si="534"/>
        <v>-'s- : [ɹz]</v>
      </c>
      <c r="B2035" s="1">
        <f t="shared" si="549"/>
        <v>1</v>
      </c>
      <c r="C2035" s="1">
        <f t="shared" si="549"/>
        <v>0</v>
      </c>
      <c r="D2035" s="1">
        <f t="shared" si="549"/>
        <v>0</v>
      </c>
      <c r="E2035" s="7">
        <v>1</v>
      </c>
      <c r="F2035" s="9" t="s">
        <v>2388</v>
      </c>
      <c r="G2035" s="3" t="e">
        <f t="shared" si="535"/>
        <v>#NAME?</v>
      </c>
      <c r="H2035" s="1" t="str">
        <f t="shared" si="536"/>
        <v>ɹz</v>
      </c>
      <c r="I2035" s="1" t="str">
        <f t="shared" si="537"/>
        <v>'s</v>
      </c>
      <c r="J2035" s="10">
        <f t="shared" si="538"/>
        <v>2</v>
      </c>
      <c r="K2035" s="1">
        <f t="shared" si="539"/>
        <v>2</v>
      </c>
      <c r="L2035" s="10">
        <f t="shared" si="540"/>
        <v>2</v>
      </c>
      <c r="M2035" s="1" t="str">
        <f t="shared" si="541"/>
        <v>-'s-</v>
      </c>
      <c r="N2035" s="1" t="str">
        <f t="shared" si="542"/>
        <v>[ɹz]</v>
      </c>
      <c r="O2035" s="3" t="e" cm="1">
        <f t="array" ref="O2035">SUM(_xlfn._xlws.FILTER($G$2:$G$2454,_xlfn.MAP($M$2:$M$2454,_xlfn.LAMBDA(_xlpm.x,_xlpm.x=$M2035))))</f>
        <v>#NAME?</v>
      </c>
      <c r="P2035" s="4" t="e">
        <f t="shared" si="543"/>
        <v>#NAME?</v>
      </c>
      <c r="Q2035" s="6" t="e" cm="1">
        <f t="array" ref="Q2035">SUM(_xlfn._xlws.FILTER($G$2:$G$2454,_xlfn.MAP($N$2:$N$2454,_xlfn.LAMBDA(_xlpm.x,_xlpm.x=$N2035))))</f>
        <v>#NAME?</v>
      </c>
      <c r="R2035" s="4" t="e">
        <f t="shared" si="544"/>
        <v>#NAME?</v>
      </c>
      <c r="S2035" s="4" t="e">
        <f t="shared" si="545"/>
        <v>#NAME?</v>
      </c>
      <c r="T2035" s="4" t="e">
        <f t="shared" si="546"/>
        <v>#NAME?</v>
      </c>
      <c r="U2035" s="4" t="e">
        <f t="shared" si="547"/>
        <v>#NAME?</v>
      </c>
      <c r="V2035" s="2"/>
      <c r="X2035" s="2"/>
      <c r="AC2035" s="2"/>
      <c r="AD2035" s="2"/>
    </row>
    <row r="2036" spans="1:30">
      <c r="A2036" s="1" t="str">
        <f t="shared" si="534"/>
        <v>-d's- : [dz]</v>
      </c>
      <c r="B2036" s="1">
        <f t="shared" si="549"/>
        <v>0</v>
      </c>
      <c r="C2036" s="1">
        <f t="shared" si="549"/>
        <v>0</v>
      </c>
      <c r="D2036" s="1">
        <f t="shared" si="549"/>
        <v>0</v>
      </c>
      <c r="E2036" s="7">
        <v>2</v>
      </c>
      <c r="F2036" s="9" t="s">
        <v>1956</v>
      </c>
      <c r="G2036" s="3" t="e">
        <f t="shared" si="535"/>
        <v>#NAME?</v>
      </c>
      <c r="H2036" s="4" t="str">
        <f t="shared" si="536"/>
        <v>dz</v>
      </c>
      <c r="I2036" s="4" t="str">
        <f t="shared" si="537"/>
        <v>d's</v>
      </c>
      <c r="J2036" s="10">
        <f t="shared" si="538"/>
        <v>2</v>
      </c>
      <c r="K2036" s="1">
        <f t="shared" si="539"/>
        <v>3</v>
      </c>
      <c r="L2036" s="10">
        <f t="shared" si="540"/>
        <v>3</v>
      </c>
      <c r="M2036" s="1" t="str">
        <f t="shared" si="541"/>
        <v>-d's-</v>
      </c>
      <c r="N2036" s="1" t="str">
        <f t="shared" si="542"/>
        <v>[dz]</v>
      </c>
      <c r="O2036" s="3" t="e" cm="1">
        <f t="array" ref="O2036">SUM(_xlfn._xlws.FILTER($G$2:$G$2454,_xlfn.MAP($M$2:$M$2454,_xlfn.LAMBDA(_xlpm.x,_xlpm.x=$M2036))))</f>
        <v>#NAME?</v>
      </c>
      <c r="P2036" s="4" t="e">
        <f t="shared" si="543"/>
        <v>#NAME?</v>
      </c>
      <c r="Q2036" s="6" t="e" cm="1">
        <f t="array" ref="Q2036">SUM(_xlfn._xlws.FILTER($G$2:$G$2454,_xlfn.MAP($N$2:$N$2454,_xlfn.LAMBDA(_xlpm.x,_xlpm.x=$N2036))))</f>
        <v>#NAME?</v>
      </c>
      <c r="R2036" s="4" t="e">
        <f t="shared" si="544"/>
        <v>#NAME?</v>
      </c>
      <c r="S2036" s="4" t="e">
        <f t="shared" si="545"/>
        <v>#NAME?</v>
      </c>
      <c r="T2036" s="4" t="e">
        <f t="shared" si="546"/>
        <v>#NAME?</v>
      </c>
      <c r="U2036" s="4" t="e">
        <f t="shared" si="547"/>
        <v>#NAME?</v>
      </c>
      <c r="V2036" s="2"/>
      <c r="X2036" s="2"/>
      <c r="AC2036" s="2"/>
      <c r="AD2036" s="2"/>
    </row>
    <row r="2037" spans="1:30">
      <c r="A2037" s="1" t="str">
        <f t="shared" si="534"/>
        <v>-dau- : [dɔ]</v>
      </c>
      <c r="B2037" s="1">
        <f t="shared" si="549"/>
        <v>0</v>
      </c>
      <c r="C2037" s="1">
        <f t="shared" si="549"/>
        <v>0</v>
      </c>
      <c r="D2037" s="1">
        <f t="shared" si="549"/>
        <v>0</v>
      </c>
      <c r="E2037" s="7">
        <v>2</v>
      </c>
      <c r="F2037" s="9" t="s">
        <v>1885</v>
      </c>
      <c r="G2037" s="3" t="e">
        <f t="shared" si="535"/>
        <v>#NAME?</v>
      </c>
      <c r="H2037" s="4" t="str">
        <f t="shared" si="536"/>
        <v>dɔ</v>
      </c>
      <c r="I2037" s="4" t="str">
        <f t="shared" si="537"/>
        <v>dau</v>
      </c>
      <c r="J2037" s="10">
        <f t="shared" si="538"/>
        <v>2</v>
      </c>
      <c r="K2037" s="1">
        <f t="shared" si="539"/>
        <v>3</v>
      </c>
      <c r="L2037" s="10">
        <f t="shared" si="540"/>
        <v>3</v>
      </c>
      <c r="M2037" s="1" t="str">
        <f t="shared" si="541"/>
        <v>-dau-</v>
      </c>
      <c r="N2037" s="1" t="str">
        <f t="shared" si="542"/>
        <v>[dɔ]</v>
      </c>
      <c r="O2037" s="3" t="e" cm="1">
        <f t="array" ref="O2037">SUM(_xlfn._xlws.FILTER($G$2:$G$2454,_xlfn.MAP($M$2:$M$2454,_xlfn.LAMBDA(_xlpm.x,_xlpm.x=$M2037))))</f>
        <v>#NAME?</v>
      </c>
      <c r="P2037" s="4" t="e">
        <f t="shared" si="543"/>
        <v>#NAME?</v>
      </c>
      <c r="Q2037" s="6" t="e" cm="1">
        <f t="array" ref="Q2037">SUM(_xlfn._xlws.FILTER($G$2:$G$2454,_xlfn.MAP($N$2:$N$2454,_xlfn.LAMBDA(_xlpm.x,_xlpm.x=$N2037))))</f>
        <v>#NAME?</v>
      </c>
      <c r="R2037" s="4" t="e">
        <f t="shared" si="544"/>
        <v>#NAME?</v>
      </c>
      <c r="S2037" s="4" t="e">
        <f t="shared" si="545"/>
        <v>#NAME?</v>
      </c>
      <c r="T2037" s="4" t="e">
        <f t="shared" si="546"/>
        <v>#NAME?</v>
      </c>
      <c r="U2037" s="4" t="e">
        <f t="shared" si="547"/>
        <v>#NAME?</v>
      </c>
      <c r="V2037" s="2"/>
      <c r="X2037" s="2"/>
      <c r="AC2037" s="2"/>
      <c r="AD2037" s="2"/>
    </row>
    <row r="2038" spans="1:30">
      <c r="A2038" s="1" t="str">
        <f t="shared" si="534"/>
        <v>-ei- : [aɪ]</v>
      </c>
      <c r="B2038" s="1">
        <f t="shared" si="549"/>
        <v>0</v>
      </c>
      <c r="C2038" s="1">
        <f t="shared" si="549"/>
        <v>0</v>
      </c>
      <c r="D2038" s="1">
        <f t="shared" si="549"/>
        <v>0</v>
      </c>
      <c r="E2038" s="7">
        <v>1</v>
      </c>
      <c r="F2038" s="9" t="s">
        <v>1920</v>
      </c>
      <c r="G2038" s="3" t="e">
        <f t="shared" si="535"/>
        <v>#NAME?</v>
      </c>
      <c r="H2038" s="1" t="str">
        <f t="shared" si="536"/>
        <v>aɪ</v>
      </c>
      <c r="I2038" s="1" t="str">
        <f t="shared" si="537"/>
        <v>ei</v>
      </c>
      <c r="J2038" s="10">
        <f t="shared" si="538"/>
        <v>2</v>
      </c>
      <c r="K2038" s="1">
        <f t="shared" si="539"/>
        <v>2</v>
      </c>
      <c r="L2038" s="10">
        <f t="shared" si="540"/>
        <v>2</v>
      </c>
      <c r="M2038" s="1" t="str">
        <f t="shared" si="541"/>
        <v>-ei-</v>
      </c>
      <c r="N2038" s="1" t="str">
        <f t="shared" si="542"/>
        <v>[aɪ]</v>
      </c>
      <c r="O2038" s="3" t="e" cm="1">
        <f t="array" ref="O2038">SUM(_xlfn._xlws.FILTER($G$2:$G$2454,_xlfn.MAP($M$2:$M$2454,_xlfn.LAMBDA(_xlpm.x,_xlpm.x=$M2038))))</f>
        <v>#NAME?</v>
      </c>
      <c r="P2038" s="4" t="e">
        <f t="shared" si="543"/>
        <v>#NAME?</v>
      </c>
      <c r="Q2038" s="6" t="e" cm="1">
        <f t="array" ref="Q2038">SUM(_xlfn._xlws.FILTER($G$2:$G$2454,_xlfn.MAP($N$2:$N$2454,_xlfn.LAMBDA(_xlpm.x,_xlpm.x=$N2038))))</f>
        <v>#NAME?</v>
      </c>
      <c r="R2038" s="4" t="e">
        <f t="shared" si="544"/>
        <v>#NAME?</v>
      </c>
      <c r="S2038" s="4" t="e">
        <f t="shared" si="545"/>
        <v>#NAME?</v>
      </c>
      <c r="T2038" s="4" t="e">
        <f t="shared" si="546"/>
        <v>#NAME?</v>
      </c>
      <c r="U2038" s="4" t="e">
        <f t="shared" si="547"/>
        <v>#NAME?</v>
      </c>
      <c r="V2038" s="2"/>
      <c r="X2038" s="2"/>
      <c r="AC2038" s="2"/>
      <c r="AD2038" s="2"/>
    </row>
    <row r="2039" spans="1:30">
      <c r="A2039" s="1" t="str">
        <f t="shared" si="534"/>
        <v>-grie- : [ɡɹi]</v>
      </c>
      <c r="B2039" s="1">
        <f t="shared" si="549"/>
        <v>0</v>
      </c>
      <c r="C2039" s="1">
        <f t="shared" si="549"/>
        <v>0</v>
      </c>
      <c r="D2039" s="1">
        <f t="shared" si="549"/>
        <v>0</v>
      </c>
      <c r="E2039" s="7">
        <v>2</v>
      </c>
      <c r="F2039" s="9" t="s">
        <v>1216</v>
      </c>
      <c r="G2039" s="3" t="e">
        <f t="shared" si="535"/>
        <v>#NAME?</v>
      </c>
      <c r="H2039" s="4" t="str">
        <f t="shared" si="536"/>
        <v>ɡɹi</v>
      </c>
      <c r="I2039" s="4" t="str">
        <f t="shared" si="537"/>
        <v>grie</v>
      </c>
      <c r="J2039" s="10">
        <f t="shared" si="538"/>
        <v>3</v>
      </c>
      <c r="K2039" s="1">
        <f t="shared" si="539"/>
        <v>4</v>
      </c>
      <c r="L2039" s="10">
        <f t="shared" si="540"/>
        <v>4</v>
      </c>
      <c r="M2039" s="1" t="str">
        <f t="shared" si="541"/>
        <v>-grie-</v>
      </c>
      <c r="N2039" s="1" t="str">
        <f t="shared" si="542"/>
        <v>[ɡɹi]</v>
      </c>
      <c r="O2039" s="3" t="e" cm="1">
        <f t="array" ref="O2039">SUM(_xlfn._xlws.FILTER($G$2:$G$2454,_xlfn.MAP($M$2:$M$2454,_xlfn.LAMBDA(_xlpm.x,_xlpm.x=$M2039))))</f>
        <v>#NAME?</v>
      </c>
      <c r="P2039" s="4" t="e">
        <f t="shared" si="543"/>
        <v>#NAME?</v>
      </c>
      <c r="Q2039" s="6" t="e" cm="1">
        <f t="array" ref="Q2039">SUM(_xlfn._xlws.FILTER($G$2:$G$2454,_xlfn.MAP($N$2:$N$2454,_xlfn.LAMBDA(_xlpm.x,_xlpm.x=$N2039))))</f>
        <v>#NAME?</v>
      </c>
      <c r="R2039" s="4" t="e">
        <f t="shared" si="544"/>
        <v>#NAME?</v>
      </c>
      <c r="S2039" s="4" t="e">
        <f t="shared" si="545"/>
        <v>#NAME?</v>
      </c>
      <c r="T2039" s="4" t="e">
        <f t="shared" si="546"/>
        <v>#NAME?</v>
      </c>
      <c r="U2039" s="4" t="e">
        <f t="shared" si="547"/>
        <v>#NAME?</v>
      </c>
      <c r="V2039" s="2"/>
      <c r="X2039" s="2"/>
      <c r="AC2039" s="2"/>
      <c r="AD2039" s="2"/>
    </row>
    <row r="2040" spans="1:30">
      <c r="A2040" s="1" t="str">
        <f t="shared" si="534"/>
        <v>-phe- : [fɜ]</v>
      </c>
      <c r="B2040" s="1">
        <f t="shared" si="549"/>
        <v>0</v>
      </c>
      <c r="C2040" s="1">
        <f t="shared" si="549"/>
        <v>0</v>
      </c>
      <c r="D2040" s="1">
        <f t="shared" si="549"/>
        <v>0</v>
      </c>
      <c r="E2040" s="7">
        <v>2</v>
      </c>
      <c r="F2040" s="9" t="s">
        <v>1990</v>
      </c>
      <c r="G2040" s="3" t="e">
        <f t="shared" si="535"/>
        <v>#NAME?</v>
      </c>
      <c r="H2040" s="4" t="str">
        <f t="shared" si="536"/>
        <v>fɜ</v>
      </c>
      <c r="I2040" s="4" t="str">
        <f t="shared" si="537"/>
        <v>phe</v>
      </c>
      <c r="J2040" s="10">
        <f t="shared" si="538"/>
        <v>2</v>
      </c>
      <c r="K2040" s="1">
        <f t="shared" si="539"/>
        <v>3</v>
      </c>
      <c r="L2040" s="10">
        <f t="shared" si="540"/>
        <v>3</v>
      </c>
      <c r="M2040" s="1" t="str">
        <f t="shared" si="541"/>
        <v>-phe-</v>
      </c>
      <c r="N2040" s="1" t="str">
        <f t="shared" si="542"/>
        <v>[fɜ]</v>
      </c>
      <c r="O2040" s="3" t="e" cm="1">
        <f t="array" ref="O2040">SUM(_xlfn._xlws.FILTER($G$2:$G$2454,_xlfn.MAP($M$2:$M$2454,_xlfn.LAMBDA(_xlpm.x,_xlpm.x=$M2040))))</f>
        <v>#NAME?</v>
      </c>
      <c r="P2040" s="4" t="e">
        <f t="shared" si="543"/>
        <v>#NAME?</v>
      </c>
      <c r="Q2040" s="6" t="e" cm="1">
        <f t="array" ref="Q2040">SUM(_xlfn._xlws.FILTER($G$2:$G$2454,_xlfn.MAP($N$2:$N$2454,_xlfn.LAMBDA(_xlpm.x,_xlpm.x=$N2040))))</f>
        <v>#NAME?</v>
      </c>
      <c r="R2040" s="4" t="e">
        <f t="shared" si="544"/>
        <v>#NAME?</v>
      </c>
      <c r="S2040" s="4" t="e">
        <f t="shared" si="545"/>
        <v>#NAME?</v>
      </c>
      <c r="T2040" s="4" t="e">
        <f t="shared" si="546"/>
        <v>#NAME?</v>
      </c>
      <c r="U2040" s="4" t="e">
        <f t="shared" si="547"/>
        <v>#NAME?</v>
      </c>
      <c r="V2040" s="2"/>
      <c r="X2040" s="2"/>
      <c r="AC2040" s="2"/>
      <c r="AD2040" s="2"/>
    </row>
    <row r="2041" spans="1:30">
      <c r="A2041" s="1" t="str">
        <f t="shared" si="534"/>
        <v>-pray- : [pɹɛ]</v>
      </c>
      <c r="B2041" s="1">
        <f t="shared" si="549"/>
        <v>0</v>
      </c>
      <c r="C2041" s="1">
        <f t="shared" si="549"/>
        <v>0</v>
      </c>
      <c r="D2041" s="1">
        <f t="shared" si="549"/>
        <v>0</v>
      </c>
      <c r="E2041" s="7">
        <v>1</v>
      </c>
      <c r="F2041" s="9" t="s">
        <v>1553</v>
      </c>
      <c r="G2041" s="3" t="e">
        <f t="shared" si="535"/>
        <v>#NAME?</v>
      </c>
      <c r="H2041" s="4" t="str">
        <f t="shared" si="536"/>
        <v>pɹɛ</v>
      </c>
      <c r="I2041" s="4" t="str">
        <f t="shared" si="537"/>
        <v>pray</v>
      </c>
      <c r="J2041" s="10">
        <f t="shared" si="538"/>
        <v>3</v>
      </c>
      <c r="K2041" s="1">
        <f t="shared" si="539"/>
        <v>4</v>
      </c>
      <c r="L2041" s="10">
        <f t="shared" si="540"/>
        <v>4</v>
      </c>
      <c r="M2041" s="1" t="str">
        <f t="shared" si="541"/>
        <v>-pray-</v>
      </c>
      <c r="N2041" s="1" t="str">
        <f t="shared" si="542"/>
        <v>[pɹɛ]</v>
      </c>
      <c r="O2041" s="3" t="e" cm="1">
        <f t="array" ref="O2041">SUM(_xlfn._xlws.FILTER($G$2:$G$2454,_xlfn.MAP($M$2:$M$2454,_xlfn.LAMBDA(_xlpm.x,_xlpm.x=$M2041))))</f>
        <v>#NAME?</v>
      </c>
      <c r="P2041" s="4" t="e">
        <f t="shared" si="543"/>
        <v>#NAME?</v>
      </c>
      <c r="Q2041" s="6" t="e" cm="1">
        <f t="array" ref="Q2041">SUM(_xlfn._xlws.FILTER($G$2:$G$2454,_xlfn.MAP($N$2:$N$2454,_xlfn.LAMBDA(_xlpm.x,_xlpm.x=$N2041))))</f>
        <v>#NAME?</v>
      </c>
      <c r="R2041" s="4" t="e">
        <f t="shared" si="544"/>
        <v>#NAME?</v>
      </c>
      <c r="S2041" s="4" t="e">
        <f t="shared" si="545"/>
        <v>#NAME?</v>
      </c>
      <c r="T2041" s="4" t="e">
        <f t="shared" si="546"/>
        <v>#NAME?</v>
      </c>
      <c r="U2041" s="4" t="e">
        <f t="shared" si="547"/>
        <v>#NAME?</v>
      </c>
      <c r="V2041" s="2"/>
      <c r="X2041" s="2"/>
      <c r="AC2041" s="2"/>
      <c r="AD2041" s="2"/>
    </row>
    <row r="2042" spans="1:30">
      <c r="A2042" s="1" t="str">
        <f t="shared" si="534"/>
        <v>-stee- : [stɪ]</v>
      </c>
      <c r="B2042" s="1">
        <f t="shared" ref="B2042:D2061" si="550">_xlfn.LET(_xlpm.d,$F2042,_xlpm.k,_xlfn.CONCAT(LEFT(TRIM(B$1),1),"*"),COUNTIF(_xlpm.d,_xlpm.k))</f>
        <v>0</v>
      </c>
      <c r="C2042" s="1">
        <f t="shared" si="550"/>
        <v>0</v>
      </c>
      <c r="D2042" s="1">
        <f t="shared" si="550"/>
        <v>0</v>
      </c>
      <c r="E2042" s="7">
        <v>1</v>
      </c>
      <c r="F2042" s="9" t="s">
        <v>1724</v>
      </c>
      <c r="G2042" s="3" t="e">
        <f t="shared" si="535"/>
        <v>#NAME?</v>
      </c>
      <c r="H2042" s="4" t="str">
        <f t="shared" si="536"/>
        <v>stɪ</v>
      </c>
      <c r="I2042" s="4" t="str">
        <f t="shared" si="537"/>
        <v>stee</v>
      </c>
      <c r="J2042" s="10">
        <f t="shared" si="538"/>
        <v>3</v>
      </c>
      <c r="K2042" s="1">
        <f t="shared" si="539"/>
        <v>4</v>
      </c>
      <c r="L2042" s="10">
        <f t="shared" si="540"/>
        <v>4</v>
      </c>
      <c r="M2042" s="1" t="str">
        <f t="shared" si="541"/>
        <v>-stee-</v>
      </c>
      <c r="N2042" s="1" t="str">
        <f t="shared" si="542"/>
        <v>[stɪ]</v>
      </c>
      <c r="O2042" s="3" t="e" cm="1">
        <f t="array" ref="O2042">SUM(_xlfn._xlws.FILTER($G$2:$G$2454,_xlfn.MAP($M$2:$M$2454,_xlfn.LAMBDA(_xlpm.x,_xlpm.x=$M2042))))</f>
        <v>#NAME?</v>
      </c>
      <c r="P2042" s="4" t="e">
        <f t="shared" si="543"/>
        <v>#NAME?</v>
      </c>
      <c r="Q2042" s="6" t="e" cm="1">
        <f t="array" ref="Q2042">SUM(_xlfn._xlws.FILTER($G$2:$G$2454,_xlfn.MAP($N$2:$N$2454,_xlfn.LAMBDA(_xlpm.x,_xlpm.x=$N2042))))</f>
        <v>#NAME?</v>
      </c>
      <c r="R2042" s="4" t="e">
        <f t="shared" si="544"/>
        <v>#NAME?</v>
      </c>
      <c r="S2042" s="4" t="e">
        <f t="shared" si="545"/>
        <v>#NAME?</v>
      </c>
      <c r="T2042" s="4" t="e">
        <f t="shared" si="546"/>
        <v>#NAME?</v>
      </c>
      <c r="U2042" s="4" t="e">
        <f t="shared" si="547"/>
        <v>#NAME?</v>
      </c>
      <c r="V2042" s="2"/>
      <c r="X2042" s="2"/>
      <c r="AC2042" s="2"/>
      <c r="AD2042" s="2"/>
    </row>
    <row r="2043" spans="1:30">
      <c r="A2043" s="1" t="str">
        <f t="shared" si="534"/>
        <v>-za- : [zə]</v>
      </c>
      <c r="B2043" s="1">
        <f t="shared" si="550"/>
        <v>0</v>
      </c>
      <c r="C2043" s="1">
        <f t="shared" si="550"/>
        <v>0</v>
      </c>
      <c r="D2043" s="1">
        <f t="shared" si="550"/>
        <v>0</v>
      </c>
      <c r="E2043" s="7">
        <v>2</v>
      </c>
      <c r="F2043" s="9" t="s">
        <v>2306</v>
      </c>
      <c r="G2043" s="3" t="e">
        <f t="shared" si="535"/>
        <v>#NAME?</v>
      </c>
      <c r="H2043" s="4" t="str">
        <f t="shared" si="536"/>
        <v>zə</v>
      </c>
      <c r="I2043" s="4" t="str">
        <f t="shared" si="537"/>
        <v>za</v>
      </c>
      <c r="J2043" s="10">
        <f t="shared" si="538"/>
        <v>2</v>
      </c>
      <c r="K2043" s="1">
        <f t="shared" si="539"/>
        <v>2</v>
      </c>
      <c r="L2043" s="10">
        <f t="shared" si="540"/>
        <v>2</v>
      </c>
      <c r="M2043" s="1" t="str">
        <f t="shared" si="541"/>
        <v>-za-</v>
      </c>
      <c r="N2043" s="1" t="str">
        <f t="shared" si="542"/>
        <v>[zə]</v>
      </c>
      <c r="O2043" s="3" t="e" cm="1">
        <f t="array" ref="O2043">SUM(_xlfn._xlws.FILTER($G$2:$G$2454,_xlfn.MAP($M$2:$M$2454,_xlfn.LAMBDA(_xlpm.x,_xlpm.x=$M2043))))</f>
        <v>#NAME?</v>
      </c>
      <c r="P2043" s="4" t="e">
        <f t="shared" si="543"/>
        <v>#NAME?</v>
      </c>
      <c r="Q2043" s="6" t="e" cm="1">
        <f t="array" ref="Q2043">SUM(_xlfn._xlws.FILTER($G$2:$G$2454,_xlfn.MAP($N$2:$N$2454,_xlfn.LAMBDA(_xlpm.x,_xlpm.x=$N2043))))</f>
        <v>#NAME?</v>
      </c>
      <c r="R2043" s="4" t="e">
        <f t="shared" si="544"/>
        <v>#NAME?</v>
      </c>
      <c r="S2043" s="4" t="e">
        <f t="shared" si="545"/>
        <v>#NAME?</v>
      </c>
      <c r="T2043" s="4" t="e">
        <f t="shared" si="546"/>
        <v>#NAME?</v>
      </c>
      <c r="U2043" s="4" t="e">
        <f t="shared" si="547"/>
        <v>#NAME?</v>
      </c>
      <c r="V2043" s="2"/>
      <c r="X2043" s="2"/>
      <c r="AC2043" s="2"/>
      <c r="AD2043" s="2"/>
    </row>
    <row r="2044" spans="1:30">
      <c r="A2044" s="1" t="str">
        <f t="shared" si="534"/>
        <v>-ei- : [eɪ]</v>
      </c>
      <c r="B2044" s="1">
        <f t="shared" si="550"/>
        <v>0</v>
      </c>
      <c r="C2044" s="1">
        <f t="shared" si="550"/>
        <v>0</v>
      </c>
      <c r="D2044" s="1">
        <f t="shared" si="550"/>
        <v>0</v>
      </c>
      <c r="E2044" s="7">
        <v>2</v>
      </c>
      <c r="F2044" s="9" t="s">
        <v>1886</v>
      </c>
      <c r="G2044" s="3" t="e">
        <f t="shared" si="535"/>
        <v>#NAME?</v>
      </c>
      <c r="H2044" s="1" t="str">
        <f t="shared" si="536"/>
        <v>eɪ</v>
      </c>
      <c r="I2044" s="1" t="str">
        <f t="shared" si="537"/>
        <v>ei</v>
      </c>
      <c r="J2044" s="10">
        <f t="shared" si="538"/>
        <v>2</v>
      </c>
      <c r="K2044" s="1">
        <f t="shared" si="539"/>
        <v>2</v>
      </c>
      <c r="L2044" s="10">
        <f t="shared" si="540"/>
        <v>2</v>
      </c>
      <c r="M2044" s="1" t="str">
        <f t="shared" si="541"/>
        <v>-ei-</v>
      </c>
      <c r="N2044" s="1" t="str">
        <f t="shared" si="542"/>
        <v>[eɪ]</v>
      </c>
      <c r="O2044" s="3" t="e" cm="1">
        <f t="array" ref="O2044">SUM(_xlfn._xlws.FILTER($G$2:$G$2454,_xlfn.MAP($M$2:$M$2454,_xlfn.LAMBDA(_xlpm.x,_xlpm.x=$M2044))))</f>
        <v>#NAME?</v>
      </c>
      <c r="P2044" s="4" t="e">
        <f t="shared" si="543"/>
        <v>#NAME?</v>
      </c>
      <c r="Q2044" s="6" t="e" cm="1">
        <f t="array" ref="Q2044">SUM(_xlfn._xlws.FILTER($G$2:$G$2454,_xlfn.MAP($N$2:$N$2454,_xlfn.LAMBDA(_xlpm.x,_xlpm.x=$N2044))))</f>
        <v>#NAME?</v>
      </c>
      <c r="R2044" s="4" t="e">
        <f t="shared" si="544"/>
        <v>#NAME?</v>
      </c>
      <c r="S2044" s="4" t="e">
        <f t="shared" si="545"/>
        <v>#NAME?</v>
      </c>
      <c r="T2044" s="4" t="e">
        <f t="shared" si="546"/>
        <v>#NAME?</v>
      </c>
      <c r="U2044" s="4" t="e">
        <f t="shared" si="547"/>
        <v>#NAME?</v>
      </c>
      <c r="V2044" s="2"/>
      <c r="X2044" s="2"/>
      <c r="AC2044" s="2"/>
      <c r="AD2044" s="2"/>
    </row>
    <row r="2045" spans="1:30">
      <c r="A2045" s="1" t="str">
        <f t="shared" si="534"/>
        <v>-ssi- : [sə]</v>
      </c>
      <c r="B2045" s="1">
        <f t="shared" si="550"/>
        <v>0</v>
      </c>
      <c r="C2045" s="1">
        <f t="shared" si="550"/>
        <v>0</v>
      </c>
      <c r="D2045" s="1">
        <f t="shared" si="550"/>
        <v>0</v>
      </c>
      <c r="E2045" s="7">
        <v>7</v>
      </c>
      <c r="F2045" s="9" t="s">
        <v>1198</v>
      </c>
      <c r="G2045" s="3" t="e">
        <f t="shared" si="535"/>
        <v>#NAME?</v>
      </c>
      <c r="H2045" s="4" t="str">
        <f t="shared" si="536"/>
        <v>sə</v>
      </c>
      <c r="I2045" s="4" t="str">
        <f t="shared" si="537"/>
        <v>ssi</v>
      </c>
      <c r="J2045" s="10">
        <f t="shared" si="538"/>
        <v>2</v>
      </c>
      <c r="K2045" s="1">
        <f t="shared" si="539"/>
        <v>3</v>
      </c>
      <c r="L2045" s="10">
        <f t="shared" si="540"/>
        <v>3</v>
      </c>
      <c r="M2045" s="1" t="str">
        <f t="shared" si="541"/>
        <v>-ssi-</v>
      </c>
      <c r="N2045" s="1" t="str">
        <f t="shared" si="542"/>
        <v>[sə]</v>
      </c>
      <c r="O2045" s="3" t="e" cm="1">
        <f t="array" ref="O2045">SUM(_xlfn._xlws.FILTER($G$2:$G$2454,_xlfn.MAP($M$2:$M$2454,_xlfn.LAMBDA(_xlpm.x,_xlpm.x=$M2045))))</f>
        <v>#NAME?</v>
      </c>
      <c r="P2045" s="4" t="e">
        <f t="shared" si="543"/>
        <v>#NAME?</v>
      </c>
      <c r="Q2045" s="6" t="e" cm="1">
        <f t="array" ref="Q2045">SUM(_xlfn._xlws.FILTER($G$2:$G$2454,_xlfn.MAP($N$2:$N$2454,_xlfn.LAMBDA(_xlpm.x,_xlpm.x=$N2045))))</f>
        <v>#NAME?</v>
      </c>
      <c r="R2045" s="4" t="e">
        <f t="shared" si="544"/>
        <v>#NAME?</v>
      </c>
      <c r="S2045" s="4" t="e">
        <f t="shared" si="545"/>
        <v>#NAME?</v>
      </c>
      <c r="T2045" s="4" t="e">
        <f t="shared" si="546"/>
        <v>#NAME?</v>
      </c>
      <c r="U2045" s="4" t="e">
        <f t="shared" si="547"/>
        <v>#NAME?</v>
      </c>
      <c r="V2045" s="2"/>
      <c r="X2045" s="2"/>
      <c r="AC2045" s="2"/>
      <c r="AD2045" s="2"/>
    </row>
    <row r="2046" spans="1:30">
      <c r="A2046" s="1" t="str">
        <f t="shared" si="534"/>
        <v>-frei- : [fɹi]</v>
      </c>
      <c r="B2046" s="1">
        <f t="shared" si="550"/>
        <v>0</v>
      </c>
      <c r="C2046" s="1">
        <f t="shared" si="550"/>
        <v>0</v>
      </c>
      <c r="D2046" s="1">
        <f t="shared" si="550"/>
        <v>0</v>
      </c>
      <c r="E2046" s="7">
        <v>1</v>
      </c>
      <c r="F2046" s="9" t="s">
        <v>1994</v>
      </c>
      <c r="G2046" s="3" t="e">
        <f t="shared" si="535"/>
        <v>#NAME?</v>
      </c>
      <c r="H2046" s="4" t="str">
        <f t="shared" si="536"/>
        <v>fɹi</v>
      </c>
      <c r="I2046" s="4" t="str">
        <f t="shared" si="537"/>
        <v>frei</v>
      </c>
      <c r="J2046" s="10">
        <f t="shared" si="538"/>
        <v>3</v>
      </c>
      <c r="K2046" s="1">
        <f t="shared" si="539"/>
        <v>4</v>
      </c>
      <c r="L2046" s="10">
        <f t="shared" si="540"/>
        <v>4</v>
      </c>
      <c r="M2046" s="1" t="str">
        <f t="shared" si="541"/>
        <v>-frei-</v>
      </c>
      <c r="N2046" s="1" t="str">
        <f t="shared" si="542"/>
        <v>[fɹi]</v>
      </c>
      <c r="O2046" s="3" t="e" cm="1">
        <f t="array" ref="O2046">SUM(_xlfn._xlws.FILTER($G$2:$G$2454,_xlfn.MAP($M$2:$M$2454,_xlfn.LAMBDA(_xlpm.x,_xlpm.x=$M2046))))</f>
        <v>#NAME?</v>
      </c>
      <c r="P2046" s="4" t="e">
        <f t="shared" si="543"/>
        <v>#NAME?</v>
      </c>
      <c r="Q2046" s="6" t="e" cm="1">
        <f t="array" ref="Q2046">SUM(_xlfn._xlws.FILTER($G$2:$G$2454,_xlfn.MAP($N$2:$N$2454,_xlfn.LAMBDA(_xlpm.x,_xlpm.x=$N2046))))</f>
        <v>#NAME?</v>
      </c>
      <c r="R2046" s="4" t="e">
        <f t="shared" si="544"/>
        <v>#NAME?</v>
      </c>
      <c r="S2046" s="4" t="e">
        <f t="shared" si="545"/>
        <v>#NAME?</v>
      </c>
      <c r="T2046" s="4" t="e">
        <f t="shared" si="546"/>
        <v>#NAME?</v>
      </c>
      <c r="U2046" s="4" t="e">
        <f t="shared" si="547"/>
        <v>#NAME?</v>
      </c>
      <c r="V2046" s="2"/>
      <c r="X2046" s="2"/>
      <c r="AC2046" s="2"/>
      <c r="AD2046" s="2"/>
    </row>
    <row r="2047" spans="1:30">
      <c r="A2047" s="1" t="str">
        <f t="shared" si="534"/>
        <v>-ger- : [ɡɜ]</v>
      </c>
      <c r="B2047" s="1">
        <f t="shared" si="550"/>
        <v>0</v>
      </c>
      <c r="C2047" s="1">
        <f t="shared" si="550"/>
        <v>0</v>
      </c>
      <c r="D2047" s="1">
        <f t="shared" si="550"/>
        <v>0</v>
      </c>
      <c r="E2047" s="7">
        <v>1</v>
      </c>
      <c r="F2047" s="9" t="s">
        <v>2396</v>
      </c>
      <c r="G2047" s="3" t="e">
        <f t="shared" si="535"/>
        <v>#NAME?</v>
      </c>
      <c r="H2047" s="4" t="str">
        <f t="shared" si="536"/>
        <v>ɡɜ</v>
      </c>
      <c r="I2047" s="4" t="str">
        <f t="shared" si="537"/>
        <v>ger</v>
      </c>
      <c r="J2047" s="10">
        <f t="shared" si="538"/>
        <v>2</v>
      </c>
      <c r="K2047" s="1">
        <f t="shared" si="539"/>
        <v>3</v>
      </c>
      <c r="L2047" s="10">
        <f t="shared" si="540"/>
        <v>3</v>
      </c>
      <c r="M2047" s="1" t="str">
        <f t="shared" si="541"/>
        <v>-ger-</v>
      </c>
      <c r="N2047" s="1" t="str">
        <f t="shared" si="542"/>
        <v>[ɡɜ]</v>
      </c>
      <c r="O2047" s="3" t="e" cm="1">
        <f t="array" ref="O2047">SUM(_xlfn._xlws.FILTER($G$2:$G$2454,_xlfn.MAP($M$2:$M$2454,_xlfn.LAMBDA(_xlpm.x,_xlpm.x=$M2047))))</f>
        <v>#NAME?</v>
      </c>
      <c r="P2047" s="4" t="e">
        <f t="shared" si="543"/>
        <v>#NAME?</v>
      </c>
      <c r="Q2047" s="6" t="e" cm="1">
        <f t="array" ref="Q2047">SUM(_xlfn._xlws.FILTER($G$2:$G$2454,_xlfn.MAP($N$2:$N$2454,_xlfn.LAMBDA(_xlpm.x,_xlpm.x=$N2047))))</f>
        <v>#NAME?</v>
      </c>
      <c r="R2047" s="4" t="e">
        <f t="shared" si="544"/>
        <v>#NAME?</v>
      </c>
      <c r="S2047" s="4" t="e">
        <f t="shared" si="545"/>
        <v>#NAME?</v>
      </c>
      <c r="T2047" s="4" t="e">
        <f t="shared" si="546"/>
        <v>#NAME?</v>
      </c>
      <c r="U2047" s="4" t="e">
        <f t="shared" si="547"/>
        <v>#NAME?</v>
      </c>
      <c r="V2047" s="2"/>
      <c r="X2047" s="2"/>
      <c r="AC2047" s="2"/>
      <c r="AD2047" s="2"/>
    </row>
    <row r="2048" spans="1:30">
      <c r="A2048" s="1" t="str">
        <f t="shared" si="534"/>
        <v>-ggi- : [ɡɪ]</v>
      </c>
      <c r="B2048" s="1">
        <f t="shared" si="550"/>
        <v>0</v>
      </c>
      <c r="C2048" s="1">
        <f t="shared" si="550"/>
        <v>0</v>
      </c>
      <c r="D2048" s="1">
        <f t="shared" si="550"/>
        <v>0</v>
      </c>
      <c r="E2048" s="7">
        <v>2</v>
      </c>
      <c r="F2048" s="9" t="s">
        <v>2397</v>
      </c>
      <c r="G2048" s="3" t="e">
        <f t="shared" si="535"/>
        <v>#NAME?</v>
      </c>
      <c r="H2048" s="4" t="str">
        <f t="shared" si="536"/>
        <v>ɡɪ</v>
      </c>
      <c r="I2048" s="4" t="str">
        <f t="shared" si="537"/>
        <v>ggi</v>
      </c>
      <c r="J2048" s="10">
        <f t="shared" si="538"/>
        <v>2</v>
      </c>
      <c r="K2048" s="1">
        <f t="shared" si="539"/>
        <v>3</v>
      </c>
      <c r="L2048" s="10">
        <f t="shared" si="540"/>
        <v>3</v>
      </c>
      <c r="M2048" s="1" t="str">
        <f t="shared" si="541"/>
        <v>-ggi-</v>
      </c>
      <c r="N2048" s="1" t="str">
        <f t="shared" si="542"/>
        <v>[ɡɪ]</v>
      </c>
      <c r="O2048" s="3" t="e" cm="1">
        <f t="array" ref="O2048">SUM(_xlfn._xlws.FILTER($G$2:$G$2454,_xlfn.MAP($M$2:$M$2454,_xlfn.LAMBDA(_xlpm.x,_xlpm.x=$M2048))))</f>
        <v>#NAME?</v>
      </c>
      <c r="P2048" s="4" t="e">
        <f t="shared" si="543"/>
        <v>#NAME?</v>
      </c>
      <c r="Q2048" s="6" t="e" cm="1">
        <f t="array" ref="Q2048">SUM(_xlfn._xlws.FILTER($G$2:$G$2454,_xlfn.MAP($N$2:$N$2454,_xlfn.LAMBDA(_xlpm.x,_xlpm.x=$N2048))))</f>
        <v>#NAME?</v>
      </c>
      <c r="R2048" s="4" t="e">
        <f t="shared" si="544"/>
        <v>#NAME?</v>
      </c>
      <c r="S2048" s="4" t="e">
        <f t="shared" si="545"/>
        <v>#NAME?</v>
      </c>
      <c r="T2048" s="4" t="e">
        <f t="shared" si="546"/>
        <v>#NAME?</v>
      </c>
      <c r="U2048" s="4" t="e">
        <f t="shared" si="547"/>
        <v>#NAME?</v>
      </c>
      <c r="V2048" s="2"/>
      <c r="X2048" s="2"/>
      <c r="AC2048" s="2"/>
      <c r="AD2048" s="2"/>
    </row>
    <row r="2049" spans="1:30">
      <c r="A2049" s="1" t="str">
        <f t="shared" si="534"/>
        <v>-ghey- : [ɡɪ]</v>
      </c>
      <c r="B2049" s="1">
        <f t="shared" si="550"/>
        <v>0</v>
      </c>
      <c r="C2049" s="1">
        <f t="shared" si="550"/>
        <v>0</v>
      </c>
      <c r="D2049" s="1">
        <f t="shared" si="550"/>
        <v>0</v>
      </c>
      <c r="E2049" s="7">
        <v>1</v>
      </c>
      <c r="F2049" s="9" t="s">
        <v>2399</v>
      </c>
      <c r="G2049" s="3" t="e">
        <f t="shared" si="535"/>
        <v>#NAME?</v>
      </c>
      <c r="H2049" s="1" t="str">
        <f t="shared" si="536"/>
        <v>ɡɪ</v>
      </c>
      <c r="I2049" s="1" t="str">
        <f t="shared" si="537"/>
        <v>ghey</v>
      </c>
      <c r="J2049" s="10">
        <f t="shared" si="538"/>
        <v>2</v>
      </c>
      <c r="K2049" s="1">
        <f t="shared" si="539"/>
        <v>4</v>
      </c>
      <c r="L2049" s="10">
        <f t="shared" si="540"/>
        <v>4</v>
      </c>
      <c r="M2049" s="1" t="str">
        <f t="shared" si="541"/>
        <v>-ghey-</v>
      </c>
      <c r="N2049" s="1" t="str">
        <f t="shared" si="542"/>
        <v>[ɡɪ]</v>
      </c>
      <c r="O2049" s="3" t="e" cm="1">
        <f t="array" ref="O2049">SUM(_xlfn._xlws.FILTER($G$2:$G$2454,_xlfn.MAP($M$2:$M$2454,_xlfn.LAMBDA(_xlpm.x,_xlpm.x=$M2049))))</f>
        <v>#NAME?</v>
      </c>
      <c r="P2049" s="4" t="e">
        <f t="shared" si="543"/>
        <v>#NAME?</v>
      </c>
      <c r="Q2049" s="6" t="e" cm="1">
        <f t="array" ref="Q2049">SUM(_xlfn._xlws.FILTER($G$2:$G$2454,_xlfn.MAP($N$2:$N$2454,_xlfn.LAMBDA(_xlpm.x,_xlpm.x=$N2049))))</f>
        <v>#NAME?</v>
      </c>
      <c r="R2049" s="4" t="e">
        <f t="shared" si="544"/>
        <v>#NAME?</v>
      </c>
      <c r="S2049" s="4" t="e">
        <f t="shared" si="545"/>
        <v>#NAME?</v>
      </c>
      <c r="T2049" s="4" t="e">
        <f t="shared" si="546"/>
        <v>#NAME?</v>
      </c>
      <c r="U2049" s="4" t="e">
        <f t="shared" si="547"/>
        <v>#NAME?</v>
      </c>
      <c r="V2049" s="2"/>
      <c r="X2049" s="2"/>
      <c r="AC2049" s="2"/>
      <c r="AD2049" s="2"/>
    </row>
    <row r="2050" spans="1:30">
      <c r="A2050" s="1" t="str">
        <f t="shared" ref="A2050:A2113" si="551">_xlfn.LET(_xlpm.sep," : ",CONCATENATE(M2050,_xlpm.sep,N2050))</f>
        <v>-jee- : [dʒi]</v>
      </c>
      <c r="B2050" s="1">
        <f t="shared" si="550"/>
        <v>0</v>
      </c>
      <c r="C2050" s="1">
        <f t="shared" si="550"/>
        <v>0</v>
      </c>
      <c r="D2050" s="1">
        <f t="shared" si="550"/>
        <v>0</v>
      </c>
      <c r="E2050" s="7">
        <v>1</v>
      </c>
      <c r="F2050" s="9" t="s">
        <v>2445</v>
      </c>
      <c r="G2050" s="3" t="e">
        <f t="shared" ref="G2050:G2113" si="552">E2050/freq.sum.r6e</f>
        <v>#NAME?</v>
      </c>
      <c r="H2050" s="4" t="str">
        <f t="shared" ref="H2050:H2113" si="553">_xlfn.LET(_xlpm.sep,":",_xlpm.w,$F2050,LEFT(_xlpm.w,FIND(_xlpm.sep,_xlpm.w)-1))</f>
        <v>dʒi</v>
      </c>
      <c r="I2050" s="4" t="str">
        <f t="shared" ref="I2050:I2113" si="554">_xlfn.LET(_xlpm.sep,":",_xlpm.w,$F2050,RIGHT(_xlpm.w,LEN(_xlpm.w)-FIND(_xlpm.sep,_xlpm.w)))</f>
        <v>jee</v>
      </c>
      <c r="J2050" s="10">
        <f t="shared" ref="J2050:J2113" si="555">_xlfn.LET(_xlpm.w,H2050,LEN(_xlpm.w))</f>
        <v>3</v>
      </c>
      <c r="K2050" s="1">
        <f t="shared" ref="K2050:K2113" si="556">_xlfn.LET(_xlpm.w,I2050,LEN(_xlpm.w))</f>
        <v>3</v>
      </c>
      <c r="L2050" s="10">
        <f t="shared" ref="L2050:L2113" si="557">_xlfn.LET(_xlpm.a,J2050,_xlpm.b,K2050,MAX(_xlpm.a,_xlpm.b))</f>
        <v>3</v>
      </c>
      <c r="M2050" s="1" t="str">
        <f t="shared" ref="M2050:M2113" si="558">_xlfn.LET(_xlpm.sep,":",_xlpm.w,$F2050,_xlfn.CONCAT("-",RIGHT(_xlpm.w,LEN(_xlpm.w)-FIND(_xlpm.sep,_xlpm.w)),"-"))</f>
        <v>-jee-</v>
      </c>
      <c r="N2050" s="1" t="str">
        <f t="shared" ref="N2050:N2113" si="559">_xlfn.LET(_xlpm.sep,":",_xlpm.w,$F2050,_xlfn.CONCAT("[",LEFT(_xlpm.w,FIND(_xlpm.sep,_xlpm.w)-1),"]"))</f>
        <v>[dʒi]</v>
      </c>
      <c r="O2050" s="3" t="e" cm="1">
        <f t="array" ref="O2050">SUM(_xlfn._xlws.FILTER($G$2:$G$2454,_xlfn.MAP($M$2:$M$2454,_xlfn.LAMBDA(_xlpm.x,_xlpm.x=$M2050))))</f>
        <v>#NAME?</v>
      </c>
      <c r="P2050" s="4" t="e">
        <f t="shared" ref="P2050:P2113" si="560">$G2050/O2050</f>
        <v>#NAME?</v>
      </c>
      <c r="Q2050" s="6" t="e" cm="1">
        <f t="array" ref="Q2050">SUM(_xlfn._xlws.FILTER($G$2:$G$2454,_xlfn.MAP($N$2:$N$2454,_xlfn.LAMBDA(_xlpm.x,_xlpm.x=$N2050))))</f>
        <v>#NAME?</v>
      </c>
      <c r="R2050" s="4" t="e">
        <f t="shared" ref="R2050:R2113" si="561">$G2050/Q2050</f>
        <v>#NAME?</v>
      </c>
      <c r="S2050" s="4" t="e">
        <f t="shared" ref="S2050:S2113" si="562">_xlfn.LET(_xlpm.freq,E2050,_xlpm.size,L2050+1,_xlpm.F,T2050,LOG(1+_xlpm.freq)*LOG(1+_xlpm.size)*_xlpm.F)</f>
        <v>#NAME?</v>
      </c>
      <c r="T2050" s="4" t="e">
        <f t="shared" ref="T2050:T2113" si="563">_xlfn.LET(_xlpm.a,R2050,_xlpm.b,P2050,2*_xlpm.a*_xlpm.b/(_xlpm.a+_xlpm.b))</f>
        <v>#NAME?</v>
      </c>
      <c r="U2050" s="4" t="e">
        <f t="shared" ref="U2050:U2113" si="564">_xlfn.LET(_xlpm.p,P2050,_xlpm.q,R2050,LOG(_xlpm.p/_xlpm.q))</f>
        <v>#NAME?</v>
      </c>
      <c r="V2050" s="2"/>
      <c r="X2050" s="2"/>
      <c r="AC2050" s="2"/>
      <c r="AD2050" s="2"/>
    </row>
    <row r="2051" spans="1:30">
      <c r="A2051" s="1" t="str">
        <f t="shared" si="551"/>
        <v>-nc- : [ŋk]</v>
      </c>
      <c r="B2051" s="1">
        <f t="shared" si="550"/>
        <v>0</v>
      </c>
      <c r="C2051" s="1">
        <f t="shared" si="550"/>
        <v>0</v>
      </c>
      <c r="D2051" s="1">
        <f t="shared" si="550"/>
        <v>0</v>
      </c>
      <c r="E2051" s="7">
        <v>1</v>
      </c>
      <c r="F2051" s="9" t="s">
        <v>2342</v>
      </c>
      <c r="G2051" s="3" t="e">
        <f t="shared" si="552"/>
        <v>#NAME?</v>
      </c>
      <c r="H2051" s="4" t="str">
        <f t="shared" si="553"/>
        <v>ŋk</v>
      </c>
      <c r="I2051" s="4" t="str">
        <f t="shared" si="554"/>
        <v>nc</v>
      </c>
      <c r="J2051" s="10">
        <f t="shared" si="555"/>
        <v>2</v>
      </c>
      <c r="K2051" s="1">
        <f t="shared" si="556"/>
        <v>2</v>
      </c>
      <c r="L2051" s="10">
        <f t="shared" si="557"/>
        <v>2</v>
      </c>
      <c r="M2051" s="1" t="str">
        <f t="shared" si="558"/>
        <v>-nc-</v>
      </c>
      <c r="N2051" s="1" t="str">
        <f t="shared" si="559"/>
        <v>[ŋk]</v>
      </c>
      <c r="O2051" s="3" t="e" cm="1">
        <f t="array" ref="O2051">SUM(_xlfn._xlws.FILTER($G$2:$G$2454,_xlfn.MAP($M$2:$M$2454,_xlfn.LAMBDA(_xlpm.x,_xlpm.x=$M2051))))</f>
        <v>#NAME?</v>
      </c>
      <c r="P2051" s="4" t="e">
        <f t="shared" si="560"/>
        <v>#NAME?</v>
      </c>
      <c r="Q2051" s="6" t="e" cm="1">
        <f t="array" ref="Q2051">SUM(_xlfn._xlws.FILTER($G$2:$G$2454,_xlfn.MAP($N$2:$N$2454,_xlfn.LAMBDA(_xlpm.x,_xlpm.x=$N2051))))</f>
        <v>#NAME?</v>
      </c>
      <c r="R2051" s="4" t="e">
        <f t="shared" si="561"/>
        <v>#NAME?</v>
      </c>
      <c r="S2051" s="4" t="e">
        <f t="shared" si="562"/>
        <v>#NAME?</v>
      </c>
      <c r="T2051" s="4" t="e">
        <f t="shared" si="563"/>
        <v>#NAME?</v>
      </c>
      <c r="U2051" s="4" t="e">
        <f t="shared" si="564"/>
        <v>#NAME?</v>
      </c>
      <c r="V2051" s="2"/>
      <c r="X2051" s="2"/>
      <c r="AC2051" s="2"/>
      <c r="AD2051" s="2"/>
    </row>
    <row r="2052" spans="1:30">
      <c r="A2052" s="1" t="str">
        <f t="shared" si="551"/>
        <v>-phra- : [fɹeɪ]</v>
      </c>
      <c r="B2052" s="1">
        <f t="shared" si="550"/>
        <v>0</v>
      </c>
      <c r="C2052" s="1">
        <f t="shared" si="550"/>
        <v>0</v>
      </c>
      <c r="D2052" s="1">
        <f t="shared" si="550"/>
        <v>0</v>
      </c>
      <c r="E2052" s="7">
        <v>1</v>
      </c>
      <c r="F2052" s="9" t="s">
        <v>1417</v>
      </c>
      <c r="G2052" s="3" t="e">
        <f t="shared" si="552"/>
        <v>#NAME?</v>
      </c>
      <c r="H2052" s="4" t="str">
        <f t="shared" si="553"/>
        <v>fɹeɪ</v>
      </c>
      <c r="I2052" s="4" t="str">
        <f t="shared" si="554"/>
        <v>phra</v>
      </c>
      <c r="J2052" s="10">
        <f t="shared" si="555"/>
        <v>4</v>
      </c>
      <c r="K2052" s="1">
        <f t="shared" si="556"/>
        <v>4</v>
      </c>
      <c r="L2052" s="10">
        <f t="shared" si="557"/>
        <v>4</v>
      </c>
      <c r="M2052" s="1" t="str">
        <f t="shared" si="558"/>
        <v>-phra-</v>
      </c>
      <c r="N2052" s="1" t="str">
        <f t="shared" si="559"/>
        <v>[fɹeɪ]</v>
      </c>
      <c r="O2052" s="3" t="e" cm="1">
        <f t="array" ref="O2052">SUM(_xlfn._xlws.FILTER($G$2:$G$2454,_xlfn.MAP($M$2:$M$2454,_xlfn.LAMBDA(_xlpm.x,_xlpm.x=$M2052))))</f>
        <v>#NAME?</v>
      </c>
      <c r="P2052" s="4" t="e">
        <f t="shared" si="560"/>
        <v>#NAME?</v>
      </c>
      <c r="Q2052" s="6" t="e" cm="1">
        <f t="array" ref="Q2052">SUM(_xlfn._xlws.FILTER($G$2:$G$2454,_xlfn.MAP($N$2:$N$2454,_xlfn.LAMBDA(_xlpm.x,_xlpm.x=$N2052))))</f>
        <v>#NAME?</v>
      </c>
      <c r="R2052" s="4" t="e">
        <f t="shared" si="561"/>
        <v>#NAME?</v>
      </c>
      <c r="S2052" s="4" t="e">
        <f t="shared" si="562"/>
        <v>#NAME?</v>
      </c>
      <c r="T2052" s="4" t="e">
        <f t="shared" si="563"/>
        <v>#NAME?</v>
      </c>
      <c r="U2052" s="4" t="e">
        <f t="shared" si="564"/>
        <v>#NAME?</v>
      </c>
      <c r="V2052" s="2"/>
      <c r="X2052" s="2"/>
      <c r="AC2052" s="2"/>
      <c r="AD2052" s="2"/>
    </row>
    <row r="2053" spans="1:30">
      <c r="A2053" s="1" t="str">
        <f t="shared" si="551"/>
        <v>-toe- : [toʊ]</v>
      </c>
      <c r="B2053" s="1">
        <f t="shared" si="550"/>
        <v>0</v>
      </c>
      <c r="C2053" s="1">
        <f t="shared" si="550"/>
        <v>0</v>
      </c>
      <c r="D2053" s="1">
        <f t="shared" si="550"/>
        <v>0</v>
      </c>
      <c r="E2053" s="7">
        <v>1</v>
      </c>
      <c r="F2053" s="9" t="s">
        <v>1449</v>
      </c>
      <c r="G2053" s="3" t="e">
        <f t="shared" si="552"/>
        <v>#NAME?</v>
      </c>
      <c r="H2053" s="4" t="str">
        <f t="shared" si="553"/>
        <v>toʊ</v>
      </c>
      <c r="I2053" s="4" t="str">
        <f t="shared" si="554"/>
        <v>toe</v>
      </c>
      <c r="J2053" s="10">
        <f t="shared" si="555"/>
        <v>3</v>
      </c>
      <c r="K2053" s="1">
        <f t="shared" si="556"/>
        <v>3</v>
      </c>
      <c r="L2053" s="10">
        <f t="shared" si="557"/>
        <v>3</v>
      </c>
      <c r="M2053" s="1" t="str">
        <f t="shared" si="558"/>
        <v>-toe-</v>
      </c>
      <c r="N2053" s="1" t="str">
        <f t="shared" si="559"/>
        <v>[toʊ]</v>
      </c>
      <c r="O2053" s="3" t="e" cm="1">
        <f t="array" ref="O2053">SUM(_xlfn._xlws.FILTER($G$2:$G$2454,_xlfn.MAP($M$2:$M$2454,_xlfn.LAMBDA(_xlpm.x,_xlpm.x=$M2053))))</f>
        <v>#NAME?</v>
      </c>
      <c r="P2053" s="4" t="e">
        <f t="shared" si="560"/>
        <v>#NAME?</v>
      </c>
      <c r="Q2053" s="6" t="e" cm="1">
        <f t="array" ref="Q2053">SUM(_xlfn._xlws.FILTER($G$2:$G$2454,_xlfn.MAP($N$2:$N$2454,_xlfn.LAMBDA(_xlpm.x,_xlpm.x=$N2053))))</f>
        <v>#NAME?</v>
      </c>
      <c r="R2053" s="4" t="e">
        <f t="shared" si="561"/>
        <v>#NAME?</v>
      </c>
      <c r="S2053" s="4" t="e">
        <f t="shared" si="562"/>
        <v>#NAME?</v>
      </c>
      <c r="T2053" s="4" t="e">
        <f t="shared" si="563"/>
        <v>#NAME?</v>
      </c>
      <c r="U2053" s="4" t="e">
        <f t="shared" si="564"/>
        <v>#NAME?</v>
      </c>
      <c r="V2053" s="2"/>
      <c r="X2053" s="2"/>
      <c r="AC2053" s="2"/>
      <c r="AD2053" s="2"/>
    </row>
    <row r="2054" spans="1:30">
      <c r="A2054" s="1" t="str">
        <f t="shared" si="551"/>
        <v>-tea- : [tɛ]</v>
      </c>
      <c r="B2054" s="1">
        <f t="shared" si="550"/>
        <v>0</v>
      </c>
      <c r="C2054" s="1">
        <f t="shared" si="550"/>
        <v>0</v>
      </c>
      <c r="D2054" s="1">
        <f t="shared" si="550"/>
        <v>0</v>
      </c>
      <c r="E2054" s="7">
        <v>1</v>
      </c>
      <c r="F2054" s="9" t="s">
        <v>1811</v>
      </c>
      <c r="G2054" s="3" t="e">
        <f t="shared" si="552"/>
        <v>#NAME?</v>
      </c>
      <c r="H2054" s="4" t="str">
        <f t="shared" si="553"/>
        <v>tɛ</v>
      </c>
      <c r="I2054" s="4" t="str">
        <f t="shared" si="554"/>
        <v>tea</v>
      </c>
      <c r="J2054" s="10">
        <f t="shared" si="555"/>
        <v>2</v>
      </c>
      <c r="K2054" s="1">
        <f t="shared" si="556"/>
        <v>3</v>
      </c>
      <c r="L2054" s="10">
        <f t="shared" si="557"/>
        <v>3</v>
      </c>
      <c r="M2054" s="1" t="str">
        <f t="shared" si="558"/>
        <v>-tea-</v>
      </c>
      <c r="N2054" s="1" t="str">
        <f t="shared" si="559"/>
        <v>[tɛ]</v>
      </c>
      <c r="O2054" s="3" t="e" cm="1">
        <f t="array" ref="O2054">SUM(_xlfn._xlws.FILTER($G$2:$G$2454,_xlfn.MAP($M$2:$M$2454,_xlfn.LAMBDA(_xlpm.x,_xlpm.x=$M2054))))</f>
        <v>#NAME?</v>
      </c>
      <c r="P2054" s="4" t="e">
        <f t="shared" si="560"/>
        <v>#NAME?</v>
      </c>
      <c r="Q2054" s="6" t="e" cm="1">
        <f t="array" ref="Q2054">SUM(_xlfn._xlws.FILTER($G$2:$G$2454,_xlfn.MAP($N$2:$N$2454,_xlfn.LAMBDA(_xlpm.x,_xlpm.x=$N2054))))</f>
        <v>#NAME?</v>
      </c>
      <c r="R2054" s="4" t="e">
        <f t="shared" si="561"/>
        <v>#NAME?</v>
      </c>
      <c r="S2054" s="4" t="e">
        <f t="shared" si="562"/>
        <v>#NAME?</v>
      </c>
      <c r="T2054" s="4" t="e">
        <f t="shared" si="563"/>
        <v>#NAME?</v>
      </c>
      <c r="U2054" s="4" t="e">
        <f t="shared" si="564"/>
        <v>#NAME?</v>
      </c>
      <c r="V2054" s="2"/>
      <c r="X2054" s="2"/>
      <c r="AC2054" s="2"/>
      <c r="AD2054" s="2"/>
    </row>
    <row r="2055" spans="1:30">
      <c r="A2055" s="1" t="str">
        <f t="shared" si="551"/>
        <v>-lea- : [lɪ]</v>
      </c>
      <c r="B2055" s="1">
        <f t="shared" si="550"/>
        <v>0</v>
      </c>
      <c r="C2055" s="1">
        <f t="shared" si="550"/>
        <v>0</v>
      </c>
      <c r="D2055" s="1">
        <f t="shared" si="550"/>
        <v>0</v>
      </c>
      <c r="E2055" s="7">
        <v>1</v>
      </c>
      <c r="F2055" s="9" t="s">
        <v>2085</v>
      </c>
      <c r="G2055" s="3" t="e">
        <f t="shared" si="552"/>
        <v>#NAME?</v>
      </c>
      <c r="H2055" s="4" t="str">
        <f t="shared" si="553"/>
        <v>lɪ</v>
      </c>
      <c r="I2055" s="4" t="str">
        <f t="shared" si="554"/>
        <v>lea</v>
      </c>
      <c r="J2055" s="10">
        <f t="shared" si="555"/>
        <v>2</v>
      </c>
      <c r="K2055" s="1">
        <f t="shared" si="556"/>
        <v>3</v>
      </c>
      <c r="L2055" s="10">
        <f t="shared" si="557"/>
        <v>3</v>
      </c>
      <c r="M2055" s="1" t="str">
        <f t="shared" si="558"/>
        <v>-lea-</v>
      </c>
      <c r="N2055" s="1" t="str">
        <f t="shared" si="559"/>
        <v>[lɪ]</v>
      </c>
      <c r="O2055" s="3" t="e" cm="1">
        <f t="array" ref="O2055">SUM(_xlfn._xlws.FILTER($G$2:$G$2454,_xlfn.MAP($M$2:$M$2454,_xlfn.LAMBDA(_xlpm.x,_xlpm.x=$M2055))))</f>
        <v>#NAME?</v>
      </c>
      <c r="P2055" s="4" t="e">
        <f t="shared" si="560"/>
        <v>#NAME?</v>
      </c>
      <c r="Q2055" s="6" t="e" cm="1">
        <f t="array" ref="Q2055">SUM(_xlfn._xlws.FILTER($G$2:$G$2454,_xlfn.MAP($N$2:$N$2454,_xlfn.LAMBDA(_xlpm.x,_xlpm.x=$N2055))))</f>
        <v>#NAME?</v>
      </c>
      <c r="R2055" s="4" t="e">
        <f t="shared" si="561"/>
        <v>#NAME?</v>
      </c>
      <c r="S2055" s="4" t="e">
        <f t="shared" si="562"/>
        <v>#NAME?</v>
      </c>
      <c r="T2055" s="4" t="e">
        <f t="shared" si="563"/>
        <v>#NAME?</v>
      </c>
      <c r="U2055" s="4" t="e">
        <f t="shared" si="564"/>
        <v>#NAME?</v>
      </c>
      <c r="V2055" s="2"/>
      <c r="X2055" s="2"/>
      <c r="AC2055" s="2"/>
      <c r="AD2055" s="2"/>
    </row>
    <row r="2056" spans="1:30">
      <c r="A2056" s="1" t="str">
        <f t="shared" si="551"/>
        <v>-dde- : [də]</v>
      </c>
      <c r="B2056" s="1">
        <f t="shared" si="550"/>
        <v>0</v>
      </c>
      <c r="C2056" s="1">
        <f t="shared" si="550"/>
        <v>0</v>
      </c>
      <c r="D2056" s="1">
        <f t="shared" si="550"/>
        <v>0</v>
      </c>
      <c r="E2056" s="7">
        <v>4</v>
      </c>
      <c r="F2056" s="9" t="s">
        <v>1368</v>
      </c>
      <c r="G2056" s="3" t="e">
        <f t="shared" si="552"/>
        <v>#NAME?</v>
      </c>
      <c r="H2056" s="4" t="str">
        <f t="shared" si="553"/>
        <v>də</v>
      </c>
      <c r="I2056" s="4" t="str">
        <f t="shared" si="554"/>
        <v>dde</v>
      </c>
      <c r="J2056" s="10">
        <f t="shared" si="555"/>
        <v>2</v>
      </c>
      <c r="K2056" s="1">
        <f t="shared" si="556"/>
        <v>3</v>
      </c>
      <c r="L2056" s="10">
        <f t="shared" si="557"/>
        <v>3</v>
      </c>
      <c r="M2056" s="1" t="str">
        <f t="shared" si="558"/>
        <v>-dde-</v>
      </c>
      <c r="N2056" s="1" t="str">
        <f t="shared" si="559"/>
        <v>[də]</v>
      </c>
      <c r="O2056" s="3" t="e" cm="1">
        <f t="array" ref="O2056">SUM(_xlfn._xlws.FILTER($G$2:$G$2454,_xlfn.MAP($M$2:$M$2454,_xlfn.LAMBDA(_xlpm.x,_xlpm.x=$M2056))))</f>
        <v>#NAME?</v>
      </c>
      <c r="P2056" s="4" t="e">
        <f t="shared" si="560"/>
        <v>#NAME?</v>
      </c>
      <c r="Q2056" s="6" t="e" cm="1">
        <f t="array" ref="Q2056">SUM(_xlfn._xlws.FILTER($G$2:$G$2454,_xlfn.MAP($N$2:$N$2454,_xlfn.LAMBDA(_xlpm.x,_xlpm.x=$N2056))))</f>
        <v>#NAME?</v>
      </c>
      <c r="R2056" s="4" t="e">
        <f t="shared" si="561"/>
        <v>#NAME?</v>
      </c>
      <c r="S2056" s="4" t="e">
        <f t="shared" si="562"/>
        <v>#NAME?</v>
      </c>
      <c r="T2056" s="4" t="e">
        <f t="shared" si="563"/>
        <v>#NAME?</v>
      </c>
      <c r="U2056" s="4" t="e">
        <f t="shared" si="564"/>
        <v>#NAME?</v>
      </c>
      <c r="V2056" s="2"/>
      <c r="X2056" s="2"/>
      <c r="AC2056" s="2"/>
      <c r="AD2056" s="2"/>
    </row>
    <row r="2057" spans="1:30">
      <c r="A2057" s="1" t="str">
        <f t="shared" si="551"/>
        <v>-rta- : [ɹtə]</v>
      </c>
      <c r="B2057" s="1">
        <f t="shared" si="550"/>
        <v>1</v>
      </c>
      <c r="C2057" s="1">
        <f t="shared" si="550"/>
        <v>0</v>
      </c>
      <c r="D2057" s="1">
        <f t="shared" si="550"/>
        <v>0</v>
      </c>
      <c r="E2057" s="7">
        <v>3</v>
      </c>
      <c r="F2057" s="9" t="s">
        <v>1188</v>
      </c>
      <c r="G2057" s="3" t="e">
        <f t="shared" si="552"/>
        <v>#NAME?</v>
      </c>
      <c r="H2057" s="4" t="str">
        <f t="shared" si="553"/>
        <v>ɹtə</v>
      </c>
      <c r="I2057" s="4" t="str">
        <f t="shared" si="554"/>
        <v>rta</v>
      </c>
      <c r="J2057" s="10">
        <f t="shared" si="555"/>
        <v>3</v>
      </c>
      <c r="K2057" s="1">
        <f t="shared" si="556"/>
        <v>3</v>
      </c>
      <c r="L2057" s="10">
        <f t="shared" si="557"/>
        <v>3</v>
      </c>
      <c r="M2057" s="1" t="str">
        <f t="shared" si="558"/>
        <v>-rta-</v>
      </c>
      <c r="N2057" s="1" t="str">
        <f t="shared" si="559"/>
        <v>[ɹtə]</v>
      </c>
      <c r="O2057" s="3" t="e" cm="1">
        <f t="array" ref="O2057">SUM(_xlfn._xlws.FILTER($G$2:$G$2454,_xlfn.MAP($M$2:$M$2454,_xlfn.LAMBDA(_xlpm.x,_xlpm.x=$M2057))))</f>
        <v>#NAME?</v>
      </c>
      <c r="P2057" s="4" t="e">
        <f t="shared" si="560"/>
        <v>#NAME?</v>
      </c>
      <c r="Q2057" s="6" t="e" cm="1">
        <f t="array" ref="Q2057">SUM(_xlfn._xlws.FILTER($G$2:$G$2454,_xlfn.MAP($N$2:$N$2454,_xlfn.LAMBDA(_xlpm.x,_xlpm.x=$N2057))))</f>
        <v>#NAME?</v>
      </c>
      <c r="R2057" s="4" t="e">
        <f t="shared" si="561"/>
        <v>#NAME?</v>
      </c>
      <c r="S2057" s="4" t="e">
        <f t="shared" si="562"/>
        <v>#NAME?</v>
      </c>
      <c r="T2057" s="4" t="e">
        <f t="shared" si="563"/>
        <v>#NAME?</v>
      </c>
      <c r="U2057" s="4" t="e">
        <f t="shared" si="564"/>
        <v>#NAME?</v>
      </c>
      <c r="V2057" s="2"/>
      <c r="X2057" s="2"/>
      <c r="AC2057" s="2"/>
      <c r="AD2057" s="2"/>
    </row>
    <row r="2058" spans="1:30">
      <c r="A2058" s="1" t="str">
        <f t="shared" si="551"/>
        <v>-ld- : [d]</v>
      </c>
      <c r="B2058" s="1">
        <f t="shared" si="550"/>
        <v>0</v>
      </c>
      <c r="C2058" s="1">
        <f t="shared" si="550"/>
        <v>0</v>
      </c>
      <c r="D2058" s="1">
        <f t="shared" si="550"/>
        <v>0</v>
      </c>
      <c r="E2058" s="7">
        <v>3</v>
      </c>
      <c r="F2058" s="9" t="s">
        <v>25</v>
      </c>
      <c r="G2058" s="3" t="e">
        <f t="shared" si="552"/>
        <v>#NAME?</v>
      </c>
      <c r="H2058" s="4" t="str">
        <f t="shared" si="553"/>
        <v>d</v>
      </c>
      <c r="I2058" s="4" t="str">
        <f t="shared" si="554"/>
        <v>ld</v>
      </c>
      <c r="J2058" s="10">
        <f t="shared" si="555"/>
        <v>1</v>
      </c>
      <c r="K2058" s="1">
        <f t="shared" si="556"/>
        <v>2</v>
      </c>
      <c r="L2058" s="10">
        <f t="shared" si="557"/>
        <v>2</v>
      </c>
      <c r="M2058" s="1" t="str">
        <f t="shared" si="558"/>
        <v>-ld-</v>
      </c>
      <c r="N2058" s="1" t="str">
        <f t="shared" si="559"/>
        <v>[d]</v>
      </c>
      <c r="O2058" s="3" t="e" cm="1">
        <f t="array" ref="O2058">SUM(_xlfn._xlws.FILTER($G$2:$G$2454,_xlfn.MAP($M$2:$M$2454,_xlfn.LAMBDA(_xlpm.x,_xlpm.x=$M2058))))</f>
        <v>#NAME?</v>
      </c>
      <c r="P2058" s="4" t="e">
        <f t="shared" si="560"/>
        <v>#NAME?</v>
      </c>
      <c r="Q2058" s="6" t="e" cm="1">
        <f t="array" ref="Q2058">SUM(_xlfn._xlws.FILTER($G$2:$G$2454,_xlfn.MAP($N$2:$N$2454,_xlfn.LAMBDA(_xlpm.x,_xlpm.x=$N2058))))</f>
        <v>#NAME?</v>
      </c>
      <c r="R2058" s="4" t="e">
        <f t="shared" si="561"/>
        <v>#NAME?</v>
      </c>
      <c r="S2058" s="4" t="e">
        <f t="shared" si="562"/>
        <v>#NAME?</v>
      </c>
      <c r="T2058" s="4" t="e">
        <f t="shared" si="563"/>
        <v>#NAME?</v>
      </c>
      <c r="U2058" s="4" t="e">
        <f t="shared" si="564"/>
        <v>#NAME?</v>
      </c>
      <c r="V2058" s="2"/>
      <c r="X2058" s="2"/>
      <c r="AC2058" s="2"/>
      <c r="AD2058" s="2"/>
    </row>
    <row r="2059" spans="1:30">
      <c r="A2059" s="1" t="str">
        <f t="shared" si="551"/>
        <v>-doe- : [dʌ]</v>
      </c>
      <c r="B2059" s="1">
        <f t="shared" si="550"/>
        <v>0</v>
      </c>
      <c r="C2059" s="1">
        <f t="shared" si="550"/>
        <v>0</v>
      </c>
      <c r="D2059" s="1">
        <f t="shared" si="550"/>
        <v>0</v>
      </c>
      <c r="E2059" s="7">
        <v>2</v>
      </c>
      <c r="F2059" s="9" t="s">
        <v>1605</v>
      </c>
      <c r="G2059" s="3" t="e">
        <f t="shared" si="552"/>
        <v>#NAME?</v>
      </c>
      <c r="H2059" s="4" t="str">
        <f t="shared" si="553"/>
        <v>dʌ</v>
      </c>
      <c r="I2059" s="4" t="str">
        <f t="shared" si="554"/>
        <v>doe</v>
      </c>
      <c r="J2059" s="10">
        <f t="shared" si="555"/>
        <v>2</v>
      </c>
      <c r="K2059" s="1">
        <f t="shared" si="556"/>
        <v>3</v>
      </c>
      <c r="L2059" s="10">
        <f t="shared" si="557"/>
        <v>3</v>
      </c>
      <c r="M2059" s="1" t="str">
        <f t="shared" si="558"/>
        <v>-doe-</v>
      </c>
      <c r="N2059" s="1" t="str">
        <f t="shared" si="559"/>
        <v>[dʌ]</v>
      </c>
      <c r="O2059" s="3" t="e" cm="1">
        <f t="array" ref="O2059">SUM(_xlfn._xlws.FILTER($G$2:$G$2454,_xlfn.MAP($M$2:$M$2454,_xlfn.LAMBDA(_xlpm.x,_xlpm.x=$M2059))))</f>
        <v>#NAME?</v>
      </c>
      <c r="P2059" s="4" t="e">
        <f t="shared" si="560"/>
        <v>#NAME?</v>
      </c>
      <c r="Q2059" s="6" t="e" cm="1">
        <f t="array" ref="Q2059">SUM(_xlfn._xlws.FILTER($G$2:$G$2454,_xlfn.MAP($N$2:$N$2454,_xlfn.LAMBDA(_xlpm.x,_xlpm.x=$N2059))))</f>
        <v>#NAME?</v>
      </c>
      <c r="R2059" s="4" t="e">
        <f t="shared" si="561"/>
        <v>#NAME?</v>
      </c>
      <c r="S2059" s="4" t="e">
        <f t="shared" si="562"/>
        <v>#NAME?</v>
      </c>
      <c r="T2059" s="4" t="e">
        <f t="shared" si="563"/>
        <v>#NAME?</v>
      </c>
      <c r="U2059" s="4" t="e">
        <f t="shared" si="564"/>
        <v>#NAME?</v>
      </c>
      <c r="V2059" s="2"/>
      <c r="X2059" s="2"/>
      <c r="AC2059" s="2"/>
      <c r="AD2059" s="2"/>
    </row>
    <row r="2060" spans="1:30">
      <c r="A2060" s="1" t="str">
        <f t="shared" si="551"/>
        <v>-rru- : [ɹʌ]</v>
      </c>
      <c r="B2060" s="1">
        <f t="shared" si="550"/>
        <v>1</v>
      </c>
      <c r="C2060" s="1">
        <f t="shared" si="550"/>
        <v>0</v>
      </c>
      <c r="D2060" s="1">
        <f t="shared" si="550"/>
        <v>0</v>
      </c>
      <c r="E2060" s="7">
        <v>2</v>
      </c>
      <c r="F2060" s="9" t="s">
        <v>1287</v>
      </c>
      <c r="G2060" s="3" t="e">
        <f t="shared" si="552"/>
        <v>#NAME?</v>
      </c>
      <c r="H2060" s="4" t="str">
        <f t="shared" si="553"/>
        <v>ɹʌ</v>
      </c>
      <c r="I2060" s="4" t="str">
        <f t="shared" si="554"/>
        <v>rru</v>
      </c>
      <c r="J2060" s="10">
        <f t="shared" si="555"/>
        <v>2</v>
      </c>
      <c r="K2060" s="1">
        <f t="shared" si="556"/>
        <v>3</v>
      </c>
      <c r="L2060" s="10">
        <f t="shared" si="557"/>
        <v>3</v>
      </c>
      <c r="M2060" s="1" t="str">
        <f t="shared" si="558"/>
        <v>-rru-</v>
      </c>
      <c r="N2060" s="1" t="str">
        <f t="shared" si="559"/>
        <v>[ɹʌ]</v>
      </c>
      <c r="O2060" s="3" t="e" cm="1">
        <f t="array" ref="O2060">SUM(_xlfn._xlws.FILTER($G$2:$G$2454,_xlfn.MAP($M$2:$M$2454,_xlfn.LAMBDA(_xlpm.x,_xlpm.x=$M2060))))</f>
        <v>#NAME?</v>
      </c>
      <c r="P2060" s="4" t="e">
        <f t="shared" si="560"/>
        <v>#NAME?</v>
      </c>
      <c r="Q2060" s="6" t="e" cm="1">
        <f t="array" ref="Q2060">SUM(_xlfn._xlws.FILTER($G$2:$G$2454,_xlfn.MAP($N$2:$N$2454,_xlfn.LAMBDA(_xlpm.x,_xlpm.x=$N2060))))</f>
        <v>#NAME?</v>
      </c>
      <c r="R2060" s="4" t="e">
        <f t="shared" si="561"/>
        <v>#NAME?</v>
      </c>
      <c r="S2060" s="4" t="e">
        <f t="shared" si="562"/>
        <v>#NAME?</v>
      </c>
      <c r="T2060" s="4" t="e">
        <f t="shared" si="563"/>
        <v>#NAME?</v>
      </c>
      <c r="U2060" s="4" t="e">
        <f t="shared" si="564"/>
        <v>#NAME?</v>
      </c>
      <c r="V2060" s="2"/>
      <c r="X2060" s="2"/>
      <c r="AC2060" s="2"/>
      <c r="AD2060" s="2"/>
    </row>
    <row r="2061" spans="1:30">
      <c r="A2061" s="1" t="str">
        <f t="shared" si="551"/>
        <v>-sso- : [sə]</v>
      </c>
      <c r="B2061" s="1">
        <f t="shared" si="550"/>
        <v>0</v>
      </c>
      <c r="C2061" s="1">
        <f t="shared" si="550"/>
        <v>0</v>
      </c>
      <c r="D2061" s="1">
        <f t="shared" si="550"/>
        <v>0</v>
      </c>
      <c r="E2061" s="7">
        <v>5</v>
      </c>
      <c r="F2061" s="9" t="s">
        <v>1381</v>
      </c>
      <c r="G2061" s="3" t="e">
        <f t="shared" si="552"/>
        <v>#NAME?</v>
      </c>
      <c r="H2061" s="1" t="str">
        <f t="shared" si="553"/>
        <v>sə</v>
      </c>
      <c r="I2061" s="1" t="str">
        <f t="shared" si="554"/>
        <v>sso</v>
      </c>
      <c r="J2061" s="10">
        <f t="shared" si="555"/>
        <v>2</v>
      </c>
      <c r="K2061" s="1">
        <f t="shared" si="556"/>
        <v>3</v>
      </c>
      <c r="L2061" s="10">
        <f t="shared" si="557"/>
        <v>3</v>
      </c>
      <c r="M2061" s="1" t="str">
        <f t="shared" si="558"/>
        <v>-sso-</v>
      </c>
      <c r="N2061" s="1" t="str">
        <f t="shared" si="559"/>
        <v>[sə]</v>
      </c>
      <c r="O2061" s="3" t="e" cm="1">
        <f t="array" ref="O2061">SUM(_xlfn._xlws.FILTER($G$2:$G$2454,_xlfn.MAP($M$2:$M$2454,_xlfn.LAMBDA(_xlpm.x,_xlpm.x=$M2061))))</f>
        <v>#NAME?</v>
      </c>
      <c r="P2061" s="4" t="e">
        <f t="shared" si="560"/>
        <v>#NAME?</v>
      </c>
      <c r="Q2061" s="6" t="e" cm="1">
        <f t="array" ref="Q2061">SUM(_xlfn._xlws.FILTER($G$2:$G$2454,_xlfn.MAP($N$2:$N$2454,_xlfn.LAMBDA(_xlpm.x,_xlpm.x=$N2061))))</f>
        <v>#NAME?</v>
      </c>
      <c r="R2061" s="4" t="e">
        <f t="shared" si="561"/>
        <v>#NAME?</v>
      </c>
      <c r="S2061" s="4" t="e">
        <f t="shared" si="562"/>
        <v>#NAME?</v>
      </c>
      <c r="T2061" s="4" t="e">
        <f t="shared" si="563"/>
        <v>#NAME?</v>
      </c>
      <c r="U2061" s="4" t="e">
        <f t="shared" si="564"/>
        <v>#NAME?</v>
      </c>
      <c r="V2061" s="2"/>
      <c r="X2061" s="2"/>
      <c r="AC2061" s="2"/>
      <c r="AD2061" s="2"/>
    </row>
    <row r="2062" spans="1:30">
      <c r="A2062" s="1" t="str">
        <f t="shared" si="551"/>
        <v>-lle- : [lə]</v>
      </c>
      <c r="B2062" s="1">
        <f t="shared" ref="B2062:D2081" si="565">_xlfn.LET(_xlpm.d,$F2062,_xlpm.k,_xlfn.CONCAT(LEFT(TRIM(B$1),1),"*"),COUNTIF(_xlpm.d,_xlpm.k))</f>
        <v>0</v>
      </c>
      <c r="C2062" s="1">
        <f t="shared" si="565"/>
        <v>0</v>
      </c>
      <c r="D2062" s="1">
        <f t="shared" si="565"/>
        <v>0</v>
      </c>
      <c r="E2062" s="7">
        <v>6</v>
      </c>
      <c r="F2062" s="9" t="s">
        <v>1392</v>
      </c>
      <c r="G2062" s="3" t="e">
        <f t="shared" si="552"/>
        <v>#NAME?</v>
      </c>
      <c r="H2062" s="4" t="str">
        <f t="shared" si="553"/>
        <v>lə</v>
      </c>
      <c r="I2062" s="4" t="str">
        <f t="shared" si="554"/>
        <v>lle</v>
      </c>
      <c r="J2062" s="10">
        <f t="shared" si="555"/>
        <v>2</v>
      </c>
      <c r="K2062" s="1">
        <f t="shared" si="556"/>
        <v>3</v>
      </c>
      <c r="L2062" s="10">
        <f t="shared" si="557"/>
        <v>3</v>
      </c>
      <c r="M2062" s="1" t="str">
        <f t="shared" si="558"/>
        <v>-lle-</v>
      </c>
      <c r="N2062" s="1" t="str">
        <f t="shared" si="559"/>
        <v>[lə]</v>
      </c>
      <c r="O2062" s="3" t="e" cm="1">
        <f t="array" ref="O2062">SUM(_xlfn._xlws.FILTER($G$2:$G$2454,_xlfn.MAP($M$2:$M$2454,_xlfn.LAMBDA(_xlpm.x,_xlpm.x=$M2062))))</f>
        <v>#NAME?</v>
      </c>
      <c r="P2062" s="4" t="e">
        <f t="shared" si="560"/>
        <v>#NAME?</v>
      </c>
      <c r="Q2062" s="6" t="e" cm="1">
        <f t="array" ref="Q2062">SUM(_xlfn._xlws.FILTER($G$2:$G$2454,_xlfn.MAP($N$2:$N$2454,_xlfn.LAMBDA(_xlpm.x,_xlpm.x=$N2062))))</f>
        <v>#NAME?</v>
      </c>
      <c r="R2062" s="4" t="e">
        <f t="shared" si="561"/>
        <v>#NAME?</v>
      </c>
      <c r="S2062" s="4" t="e">
        <f t="shared" si="562"/>
        <v>#NAME?</v>
      </c>
      <c r="T2062" s="4" t="e">
        <f t="shared" si="563"/>
        <v>#NAME?</v>
      </c>
      <c r="U2062" s="4" t="e">
        <f t="shared" si="564"/>
        <v>#NAME?</v>
      </c>
      <c r="V2062" s="2"/>
      <c r="X2062" s="2"/>
      <c r="AC2062" s="2"/>
      <c r="AD2062" s="2"/>
    </row>
    <row r="2063" spans="1:30">
      <c r="A2063" s="1" t="str">
        <f t="shared" si="551"/>
        <v>-pho- : [fə]</v>
      </c>
      <c r="B2063" s="1">
        <f t="shared" si="565"/>
        <v>0</v>
      </c>
      <c r="C2063" s="1">
        <f t="shared" si="565"/>
        <v>0</v>
      </c>
      <c r="D2063" s="1">
        <f t="shared" si="565"/>
        <v>0</v>
      </c>
      <c r="E2063" s="7">
        <v>1</v>
      </c>
      <c r="F2063" s="9" t="s">
        <v>1788</v>
      </c>
      <c r="G2063" s="3" t="e">
        <f t="shared" si="552"/>
        <v>#NAME?</v>
      </c>
      <c r="H2063" s="4" t="str">
        <f t="shared" si="553"/>
        <v>fə</v>
      </c>
      <c r="I2063" s="4" t="str">
        <f t="shared" si="554"/>
        <v>pho</v>
      </c>
      <c r="J2063" s="10">
        <f t="shared" si="555"/>
        <v>2</v>
      </c>
      <c r="K2063" s="1">
        <f t="shared" si="556"/>
        <v>3</v>
      </c>
      <c r="L2063" s="10">
        <f t="shared" si="557"/>
        <v>3</v>
      </c>
      <c r="M2063" s="1" t="str">
        <f t="shared" si="558"/>
        <v>-pho-</v>
      </c>
      <c r="N2063" s="1" t="str">
        <f t="shared" si="559"/>
        <v>[fə]</v>
      </c>
      <c r="O2063" s="3" t="e" cm="1">
        <f t="array" ref="O2063">SUM(_xlfn._xlws.FILTER($G$2:$G$2454,_xlfn.MAP($M$2:$M$2454,_xlfn.LAMBDA(_xlpm.x,_xlpm.x=$M2063))))</f>
        <v>#NAME?</v>
      </c>
      <c r="P2063" s="4" t="e">
        <f t="shared" si="560"/>
        <v>#NAME?</v>
      </c>
      <c r="Q2063" s="6" t="e" cm="1">
        <f t="array" ref="Q2063">SUM(_xlfn._xlws.FILTER($G$2:$G$2454,_xlfn.MAP($N$2:$N$2454,_xlfn.LAMBDA(_xlpm.x,_xlpm.x=$N2063))))</f>
        <v>#NAME?</v>
      </c>
      <c r="R2063" s="4" t="e">
        <f t="shared" si="561"/>
        <v>#NAME?</v>
      </c>
      <c r="S2063" s="4" t="e">
        <f t="shared" si="562"/>
        <v>#NAME?</v>
      </c>
      <c r="T2063" s="4" t="e">
        <f t="shared" si="563"/>
        <v>#NAME?</v>
      </c>
      <c r="U2063" s="4" t="e">
        <f t="shared" si="564"/>
        <v>#NAME?</v>
      </c>
      <c r="V2063" s="2"/>
      <c r="X2063" s="2"/>
      <c r="AC2063" s="2"/>
      <c r="AD2063" s="2"/>
    </row>
    <row r="2064" spans="1:30">
      <c r="A2064" s="1" t="str">
        <f t="shared" si="551"/>
        <v>-mme- : [mə]</v>
      </c>
      <c r="B2064" s="1">
        <f t="shared" si="565"/>
        <v>0</v>
      </c>
      <c r="C2064" s="1">
        <f t="shared" si="565"/>
        <v>1</v>
      </c>
      <c r="D2064" s="1">
        <f t="shared" si="565"/>
        <v>0</v>
      </c>
      <c r="E2064" s="7">
        <v>4</v>
      </c>
      <c r="F2064" s="9" t="s">
        <v>1497</v>
      </c>
      <c r="G2064" s="3" t="e">
        <f t="shared" si="552"/>
        <v>#NAME?</v>
      </c>
      <c r="H2064" s="1" t="str">
        <f t="shared" si="553"/>
        <v>mə</v>
      </c>
      <c r="I2064" s="1" t="str">
        <f t="shared" si="554"/>
        <v>mme</v>
      </c>
      <c r="J2064" s="10">
        <f t="shared" si="555"/>
        <v>2</v>
      </c>
      <c r="K2064" s="1">
        <f t="shared" si="556"/>
        <v>3</v>
      </c>
      <c r="L2064" s="10">
        <f t="shared" si="557"/>
        <v>3</v>
      </c>
      <c r="M2064" s="1" t="str">
        <f t="shared" si="558"/>
        <v>-mme-</v>
      </c>
      <c r="N2064" s="1" t="str">
        <f t="shared" si="559"/>
        <v>[mə]</v>
      </c>
      <c r="O2064" s="3" t="e" cm="1">
        <f t="array" ref="O2064">SUM(_xlfn._xlws.FILTER($G$2:$G$2454,_xlfn.MAP($M$2:$M$2454,_xlfn.LAMBDA(_xlpm.x,_xlpm.x=$M2064))))</f>
        <v>#NAME?</v>
      </c>
      <c r="P2064" s="4" t="e">
        <f t="shared" si="560"/>
        <v>#NAME?</v>
      </c>
      <c r="Q2064" s="6" t="e" cm="1">
        <f t="array" ref="Q2064">SUM(_xlfn._xlws.FILTER($G$2:$G$2454,_xlfn.MAP($N$2:$N$2454,_xlfn.LAMBDA(_xlpm.x,_xlpm.x=$N2064))))</f>
        <v>#NAME?</v>
      </c>
      <c r="R2064" s="4" t="e">
        <f t="shared" si="561"/>
        <v>#NAME?</v>
      </c>
      <c r="S2064" s="4" t="e">
        <f t="shared" si="562"/>
        <v>#NAME?</v>
      </c>
      <c r="T2064" s="4" t="e">
        <f t="shared" si="563"/>
        <v>#NAME?</v>
      </c>
      <c r="U2064" s="4" t="e">
        <f t="shared" si="564"/>
        <v>#NAME?</v>
      </c>
      <c r="V2064" s="2"/>
      <c r="X2064" s="2"/>
      <c r="AC2064" s="2"/>
      <c r="AD2064" s="2"/>
    </row>
    <row r="2065" spans="1:30">
      <c r="A2065" s="1" t="str">
        <f t="shared" si="551"/>
        <v>-rou- : [ɹə]</v>
      </c>
      <c r="B2065" s="1">
        <f t="shared" si="565"/>
        <v>1</v>
      </c>
      <c r="C2065" s="1">
        <f t="shared" si="565"/>
        <v>0</v>
      </c>
      <c r="D2065" s="1">
        <f t="shared" si="565"/>
        <v>0</v>
      </c>
      <c r="E2065" s="7">
        <v>6</v>
      </c>
      <c r="F2065" s="9" t="s">
        <v>1367</v>
      </c>
      <c r="G2065" s="3" t="e">
        <f t="shared" si="552"/>
        <v>#NAME?</v>
      </c>
      <c r="H2065" s="4" t="str">
        <f t="shared" si="553"/>
        <v>ɹə</v>
      </c>
      <c r="I2065" s="4" t="str">
        <f t="shared" si="554"/>
        <v>rou</v>
      </c>
      <c r="J2065" s="10">
        <f t="shared" si="555"/>
        <v>2</v>
      </c>
      <c r="K2065" s="1">
        <f t="shared" si="556"/>
        <v>3</v>
      </c>
      <c r="L2065" s="10">
        <f t="shared" si="557"/>
        <v>3</v>
      </c>
      <c r="M2065" s="1" t="str">
        <f t="shared" si="558"/>
        <v>-rou-</v>
      </c>
      <c r="N2065" s="1" t="str">
        <f t="shared" si="559"/>
        <v>[ɹə]</v>
      </c>
      <c r="O2065" s="3" t="e" cm="1">
        <f t="array" ref="O2065">SUM(_xlfn._xlws.FILTER($G$2:$G$2454,_xlfn.MAP($M$2:$M$2454,_xlfn.LAMBDA(_xlpm.x,_xlpm.x=$M2065))))</f>
        <v>#NAME?</v>
      </c>
      <c r="P2065" s="4" t="e">
        <f t="shared" si="560"/>
        <v>#NAME?</v>
      </c>
      <c r="Q2065" s="6" t="e" cm="1">
        <f t="array" ref="Q2065">SUM(_xlfn._xlws.FILTER($G$2:$G$2454,_xlfn.MAP($N$2:$N$2454,_xlfn.LAMBDA(_xlpm.x,_xlpm.x=$N2065))))</f>
        <v>#NAME?</v>
      </c>
      <c r="R2065" s="4" t="e">
        <f t="shared" si="561"/>
        <v>#NAME?</v>
      </c>
      <c r="S2065" s="4" t="e">
        <f t="shared" si="562"/>
        <v>#NAME?</v>
      </c>
      <c r="T2065" s="4" t="e">
        <f t="shared" si="563"/>
        <v>#NAME?</v>
      </c>
      <c r="U2065" s="4" t="e">
        <f t="shared" si="564"/>
        <v>#NAME?</v>
      </c>
      <c r="V2065" s="2"/>
      <c r="X2065" s="2"/>
      <c r="AC2065" s="2"/>
      <c r="AD2065" s="2"/>
    </row>
    <row r="2066" spans="1:30">
      <c r="A2066" s="1" t="str">
        <f t="shared" si="551"/>
        <v>-rre- : [ɹə]</v>
      </c>
      <c r="B2066" s="1">
        <f t="shared" si="565"/>
        <v>1</v>
      </c>
      <c r="C2066" s="1">
        <f t="shared" si="565"/>
        <v>0</v>
      </c>
      <c r="D2066" s="1">
        <f t="shared" si="565"/>
        <v>0</v>
      </c>
      <c r="E2066" s="7">
        <v>6</v>
      </c>
      <c r="F2066" s="9" t="s">
        <v>1377</v>
      </c>
      <c r="G2066" s="3" t="e">
        <f t="shared" si="552"/>
        <v>#NAME?</v>
      </c>
      <c r="H2066" s="1" t="str">
        <f t="shared" si="553"/>
        <v>ɹə</v>
      </c>
      <c r="I2066" s="1" t="str">
        <f t="shared" si="554"/>
        <v>rre</v>
      </c>
      <c r="J2066" s="10">
        <f t="shared" si="555"/>
        <v>2</v>
      </c>
      <c r="K2066" s="1">
        <f t="shared" si="556"/>
        <v>3</v>
      </c>
      <c r="L2066" s="10">
        <f t="shared" si="557"/>
        <v>3</v>
      </c>
      <c r="M2066" s="1" t="str">
        <f t="shared" si="558"/>
        <v>-rre-</v>
      </c>
      <c r="N2066" s="1" t="str">
        <f t="shared" si="559"/>
        <v>[ɹə]</v>
      </c>
      <c r="O2066" s="3" t="e" cm="1">
        <f t="array" ref="O2066">SUM(_xlfn._xlws.FILTER($G$2:$G$2454,_xlfn.MAP($M$2:$M$2454,_xlfn.LAMBDA(_xlpm.x,_xlpm.x=$M2066))))</f>
        <v>#NAME?</v>
      </c>
      <c r="P2066" s="4" t="e">
        <f t="shared" si="560"/>
        <v>#NAME?</v>
      </c>
      <c r="Q2066" s="6" t="e" cm="1">
        <f t="array" ref="Q2066">SUM(_xlfn._xlws.FILTER($G$2:$G$2454,_xlfn.MAP($N$2:$N$2454,_xlfn.LAMBDA(_xlpm.x,_xlpm.x=$N2066))))</f>
        <v>#NAME?</v>
      </c>
      <c r="R2066" s="4" t="e">
        <f t="shared" si="561"/>
        <v>#NAME?</v>
      </c>
      <c r="S2066" s="4" t="e">
        <f t="shared" si="562"/>
        <v>#NAME?</v>
      </c>
      <c r="T2066" s="4" t="e">
        <f t="shared" si="563"/>
        <v>#NAME?</v>
      </c>
      <c r="U2066" s="4" t="e">
        <f t="shared" si="564"/>
        <v>#NAME?</v>
      </c>
      <c r="V2066" s="2"/>
      <c r="X2066" s="2"/>
      <c r="AC2066" s="2"/>
      <c r="AD2066" s="2"/>
    </row>
    <row r="2067" spans="1:30">
      <c r="A2067" s="1" t="str">
        <f t="shared" si="551"/>
        <v>-cci- : [ksə]</v>
      </c>
      <c r="B2067" s="1">
        <f t="shared" si="565"/>
        <v>0</v>
      </c>
      <c r="C2067" s="1">
        <f t="shared" si="565"/>
        <v>0</v>
      </c>
      <c r="D2067" s="1">
        <f t="shared" si="565"/>
        <v>0</v>
      </c>
      <c r="E2067" s="7">
        <v>1</v>
      </c>
      <c r="F2067" s="9" t="s">
        <v>1478</v>
      </c>
      <c r="G2067" s="3" t="e">
        <f t="shared" si="552"/>
        <v>#NAME?</v>
      </c>
      <c r="H2067" s="4" t="str">
        <f t="shared" si="553"/>
        <v>ksə</v>
      </c>
      <c r="I2067" s="4" t="str">
        <f t="shared" si="554"/>
        <v>cci</v>
      </c>
      <c r="J2067" s="10">
        <f t="shared" si="555"/>
        <v>3</v>
      </c>
      <c r="K2067" s="1">
        <f t="shared" si="556"/>
        <v>3</v>
      </c>
      <c r="L2067" s="10">
        <f t="shared" si="557"/>
        <v>3</v>
      </c>
      <c r="M2067" s="1" t="str">
        <f t="shared" si="558"/>
        <v>-cci-</v>
      </c>
      <c r="N2067" s="1" t="str">
        <f t="shared" si="559"/>
        <v>[ksə]</v>
      </c>
      <c r="O2067" s="3" t="e" cm="1">
        <f t="array" ref="O2067">SUM(_xlfn._xlws.FILTER($G$2:$G$2454,_xlfn.MAP($M$2:$M$2454,_xlfn.LAMBDA(_xlpm.x,_xlpm.x=$M2067))))</f>
        <v>#NAME?</v>
      </c>
      <c r="P2067" s="4" t="e">
        <f t="shared" si="560"/>
        <v>#NAME?</v>
      </c>
      <c r="Q2067" s="6" t="e" cm="1">
        <f t="array" ref="Q2067">SUM(_xlfn._xlws.FILTER($G$2:$G$2454,_xlfn.MAP($N$2:$N$2454,_xlfn.LAMBDA(_xlpm.x,_xlpm.x=$N2067))))</f>
        <v>#NAME?</v>
      </c>
      <c r="R2067" s="4" t="e">
        <f t="shared" si="561"/>
        <v>#NAME?</v>
      </c>
      <c r="S2067" s="4" t="e">
        <f t="shared" si="562"/>
        <v>#NAME?</v>
      </c>
      <c r="T2067" s="4" t="e">
        <f t="shared" si="563"/>
        <v>#NAME?</v>
      </c>
      <c r="U2067" s="4" t="e">
        <f t="shared" si="564"/>
        <v>#NAME?</v>
      </c>
      <c r="V2067" s="2"/>
      <c r="X2067" s="2"/>
      <c r="AC2067" s="2"/>
      <c r="AD2067" s="2"/>
    </row>
    <row r="2068" spans="1:30">
      <c r="A2068" s="1" t="str">
        <f t="shared" si="551"/>
        <v>-cky- : [kɪ]</v>
      </c>
      <c r="B2068" s="1">
        <f t="shared" si="565"/>
        <v>0</v>
      </c>
      <c r="C2068" s="1">
        <f t="shared" si="565"/>
        <v>0</v>
      </c>
      <c r="D2068" s="1">
        <f t="shared" si="565"/>
        <v>0</v>
      </c>
      <c r="E2068" s="7">
        <v>3</v>
      </c>
      <c r="F2068" s="9" t="s">
        <v>1344</v>
      </c>
      <c r="G2068" s="3" t="e">
        <f t="shared" si="552"/>
        <v>#NAME?</v>
      </c>
      <c r="H2068" s="4" t="str">
        <f t="shared" si="553"/>
        <v>kɪ</v>
      </c>
      <c r="I2068" s="4" t="str">
        <f t="shared" si="554"/>
        <v>cky</v>
      </c>
      <c r="J2068" s="10">
        <f t="shared" si="555"/>
        <v>2</v>
      </c>
      <c r="K2068" s="1">
        <f t="shared" si="556"/>
        <v>3</v>
      </c>
      <c r="L2068" s="10">
        <f t="shared" si="557"/>
        <v>3</v>
      </c>
      <c r="M2068" s="1" t="str">
        <f t="shared" si="558"/>
        <v>-cky-</v>
      </c>
      <c r="N2068" s="1" t="str">
        <f t="shared" si="559"/>
        <v>[kɪ]</v>
      </c>
      <c r="O2068" s="3" t="e" cm="1">
        <f t="array" ref="O2068">SUM(_xlfn._xlws.FILTER($G$2:$G$2454,_xlfn.MAP($M$2:$M$2454,_xlfn.LAMBDA(_xlpm.x,_xlpm.x=$M2068))))</f>
        <v>#NAME?</v>
      </c>
      <c r="P2068" s="4" t="e">
        <f t="shared" si="560"/>
        <v>#NAME?</v>
      </c>
      <c r="Q2068" s="6" t="e" cm="1">
        <f t="array" ref="Q2068">SUM(_xlfn._xlws.FILTER($G$2:$G$2454,_xlfn.MAP($N$2:$N$2454,_xlfn.LAMBDA(_xlpm.x,_xlpm.x=$N2068))))</f>
        <v>#NAME?</v>
      </c>
      <c r="R2068" s="4" t="e">
        <f t="shared" si="561"/>
        <v>#NAME?</v>
      </c>
      <c r="S2068" s="4" t="e">
        <f t="shared" si="562"/>
        <v>#NAME?</v>
      </c>
      <c r="T2068" s="4" t="e">
        <f t="shared" si="563"/>
        <v>#NAME?</v>
      </c>
      <c r="U2068" s="4" t="e">
        <f t="shared" si="564"/>
        <v>#NAME?</v>
      </c>
      <c r="V2068" s="2"/>
      <c r="X2068" s="2"/>
      <c r="AC2068" s="2"/>
      <c r="AD2068" s="2"/>
    </row>
    <row r="2069" spans="1:30">
      <c r="A2069" s="1" t="str">
        <f t="shared" si="551"/>
        <v>-ffed- : [ft]</v>
      </c>
      <c r="B2069" s="1">
        <f t="shared" si="565"/>
        <v>0</v>
      </c>
      <c r="C2069" s="1">
        <f t="shared" si="565"/>
        <v>0</v>
      </c>
      <c r="D2069" s="1">
        <f t="shared" si="565"/>
        <v>0</v>
      </c>
      <c r="E2069" s="7">
        <v>1</v>
      </c>
      <c r="F2069" s="9" t="s">
        <v>1984</v>
      </c>
      <c r="G2069" s="3" t="e">
        <f t="shared" si="552"/>
        <v>#NAME?</v>
      </c>
      <c r="H2069" s="4" t="str">
        <f t="shared" si="553"/>
        <v>ft</v>
      </c>
      <c r="I2069" s="4" t="str">
        <f t="shared" si="554"/>
        <v>ffed</v>
      </c>
      <c r="J2069" s="10">
        <f t="shared" si="555"/>
        <v>2</v>
      </c>
      <c r="K2069" s="1">
        <f t="shared" si="556"/>
        <v>4</v>
      </c>
      <c r="L2069" s="10">
        <f t="shared" si="557"/>
        <v>4</v>
      </c>
      <c r="M2069" s="1" t="str">
        <f t="shared" si="558"/>
        <v>-ffed-</v>
      </c>
      <c r="N2069" s="1" t="str">
        <f t="shared" si="559"/>
        <v>[ft]</v>
      </c>
      <c r="O2069" s="3" t="e" cm="1">
        <f t="array" ref="O2069">SUM(_xlfn._xlws.FILTER($G$2:$G$2454,_xlfn.MAP($M$2:$M$2454,_xlfn.LAMBDA(_xlpm.x,_xlpm.x=$M2069))))</f>
        <v>#NAME?</v>
      </c>
      <c r="P2069" s="4" t="e">
        <f t="shared" si="560"/>
        <v>#NAME?</v>
      </c>
      <c r="Q2069" s="6" t="e" cm="1">
        <f t="array" ref="Q2069">SUM(_xlfn._xlws.FILTER($G$2:$G$2454,_xlfn.MAP($N$2:$N$2454,_xlfn.LAMBDA(_xlpm.x,_xlpm.x=$N2069))))</f>
        <v>#NAME?</v>
      </c>
      <c r="R2069" s="4" t="e">
        <f t="shared" si="561"/>
        <v>#NAME?</v>
      </c>
      <c r="S2069" s="4" t="e">
        <f t="shared" si="562"/>
        <v>#NAME?</v>
      </c>
      <c r="T2069" s="4" t="e">
        <f t="shared" si="563"/>
        <v>#NAME?</v>
      </c>
      <c r="U2069" s="4" t="e">
        <f t="shared" si="564"/>
        <v>#NAME?</v>
      </c>
      <c r="V2069" s="2"/>
      <c r="X2069" s="2"/>
      <c r="AC2069" s="2"/>
      <c r="AD2069" s="2"/>
    </row>
    <row r="2070" spans="1:30">
      <c r="A2070" s="1" t="str">
        <f t="shared" si="551"/>
        <v>-heu- : [hɜ]</v>
      </c>
      <c r="B2070" s="1">
        <f t="shared" si="565"/>
        <v>0</v>
      </c>
      <c r="C2070" s="1">
        <f t="shared" si="565"/>
        <v>0</v>
      </c>
      <c r="D2070" s="1">
        <f t="shared" si="565"/>
        <v>0</v>
      </c>
      <c r="E2070" s="7">
        <v>1</v>
      </c>
      <c r="F2070" s="9" t="s">
        <v>2003</v>
      </c>
      <c r="G2070" s="3" t="e">
        <f t="shared" si="552"/>
        <v>#NAME?</v>
      </c>
      <c r="H2070" s="4" t="str">
        <f t="shared" si="553"/>
        <v>hɜ</v>
      </c>
      <c r="I2070" s="4" t="str">
        <f t="shared" si="554"/>
        <v>heu</v>
      </c>
      <c r="J2070" s="10">
        <f t="shared" si="555"/>
        <v>2</v>
      </c>
      <c r="K2070" s="1">
        <f t="shared" si="556"/>
        <v>3</v>
      </c>
      <c r="L2070" s="10">
        <f t="shared" si="557"/>
        <v>3</v>
      </c>
      <c r="M2070" s="1" t="str">
        <f t="shared" si="558"/>
        <v>-heu-</v>
      </c>
      <c r="N2070" s="1" t="str">
        <f t="shared" si="559"/>
        <v>[hɜ]</v>
      </c>
      <c r="O2070" s="3" t="e" cm="1">
        <f t="array" ref="O2070">SUM(_xlfn._xlws.FILTER($G$2:$G$2454,_xlfn.MAP($M$2:$M$2454,_xlfn.LAMBDA(_xlpm.x,_xlpm.x=$M2070))))</f>
        <v>#NAME?</v>
      </c>
      <c r="P2070" s="4" t="e">
        <f t="shared" si="560"/>
        <v>#NAME?</v>
      </c>
      <c r="Q2070" s="6" t="e" cm="1">
        <f t="array" ref="Q2070">SUM(_xlfn._xlws.FILTER($G$2:$G$2454,_xlfn.MAP($N$2:$N$2454,_xlfn.LAMBDA(_xlpm.x,_xlpm.x=$N2070))))</f>
        <v>#NAME?</v>
      </c>
      <c r="R2070" s="4" t="e">
        <f t="shared" si="561"/>
        <v>#NAME?</v>
      </c>
      <c r="S2070" s="4" t="e">
        <f t="shared" si="562"/>
        <v>#NAME?</v>
      </c>
      <c r="T2070" s="4" t="e">
        <f t="shared" si="563"/>
        <v>#NAME?</v>
      </c>
      <c r="U2070" s="4" t="e">
        <f t="shared" si="564"/>
        <v>#NAME?</v>
      </c>
      <c r="V2070" s="2"/>
      <c r="X2070" s="2"/>
      <c r="AC2070" s="2"/>
      <c r="AD2070" s="2"/>
    </row>
    <row r="2071" spans="1:30">
      <c r="A2071" s="1" t="str">
        <f t="shared" si="551"/>
        <v>-hur- : [hɜ]</v>
      </c>
      <c r="B2071" s="1">
        <f t="shared" si="565"/>
        <v>0</v>
      </c>
      <c r="C2071" s="1">
        <f t="shared" si="565"/>
        <v>0</v>
      </c>
      <c r="D2071" s="1">
        <f t="shared" si="565"/>
        <v>0</v>
      </c>
      <c r="E2071" s="7">
        <v>1</v>
      </c>
      <c r="F2071" s="9" t="s">
        <v>2004</v>
      </c>
      <c r="G2071" s="3" t="e">
        <f t="shared" si="552"/>
        <v>#NAME?</v>
      </c>
      <c r="H2071" s="4" t="str">
        <f t="shared" si="553"/>
        <v>hɜ</v>
      </c>
      <c r="I2071" s="4" t="str">
        <f t="shared" si="554"/>
        <v>hur</v>
      </c>
      <c r="J2071" s="10">
        <f t="shared" si="555"/>
        <v>2</v>
      </c>
      <c r="K2071" s="1">
        <f t="shared" si="556"/>
        <v>3</v>
      </c>
      <c r="L2071" s="10">
        <f t="shared" si="557"/>
        <v>3</v>
      </c>
      <c r="M2071" s="1" t="str">
        <f t="shared" si="558"/>
        <v>-hur-</v>
      </c>
      <c r="N2071" s="1" t="str">
        <f t="shared" si="559"/>
        <v>[hɜ]</v>
      </c>
      <c r="O2071" s="3" t="e" cm="1">
        <f t="array" ref="O2071">SUM(_xlfn._xlws.FILTER($G$2:$G$2454,_xlfn.MAP($M$2:$M$2454,_xlfn.LAMBDA(_xlpm.x,_xlpm.x=$M2071))))</f>
        <v>#NAME?</v>
      </c>
      <c r="P2071" s="4" t="e">
        <f t="shared" si="560"/>
        <v>#NAME?</v>
      </c>
      <c r="Q2071" s="6" t="e" cm="1">
        <f t="array" ref="Q2071">SUM(_xlfn._xlws.FILTER($G$2:$G$2454,_xlfn.MAP($N$2:$N$2454,_xlfn.LAMBDA(_xlpm.x,_xlpm.x=$N2071))))</f>
        <v>#NAME?</v>
      </c>
      <c r="R2071" s="4" t="e">
        <f t="shared" si="561"/>
        <v>#NAME?</v>
      </c>
      <c r="S2071" s="4" t="e">
        <f t="shared" si="562"/>
        <v>#NAME?</v>
      </c>
      <c r="T2071" s="4" t="e">
        <f t="shared" si="563"/>
        <v>#NAME?</v>
      </c>
      <c r="U2071" s="4" t="e">
        <f t="shared" si="564"/>
        <v>#NAME?</v>
      </c>
      <c r="V2071" s="2"/>
      <c r="X2071" s="2"/>
      <c r="AC2071" s="2"/>
      <c r="AD2071" s="2"/>
    </row>
    <row r="2072" spans="1:30">
      <c r="A2072" s="1" t="str">
        <f t="shared" si="551"/>
        <v>-ng's- : [ŋz]</v>
      </c>
      <c r="B2072" s="1">
        <f t="shared" si="565"/>
        <v>0</v>
      </c>
      <c r="C2072" s="1">
        <f t="shared" si="565"/>
        <v>0</v>
      </c>
      <c r="D2072" s="1">
        <f t="shared" si="565"/>
        <v>0</v>
      </c>
      <c r="E2072" s="7">
        <v>1</v>
      </c>
      <c r="F2072" s="9" t="s">
        <v>2389</v>
      </c>
      <c r="G2072" s="3" t="e">
        <f t="shared" si="552"/>
        <v>#NAME?</v>
      </c>
      <c r="H2072" s="4" t="str">
        <f t="shared" si="553"/>
        <v>ŋz</v>
      </c>
      <c r="I2072" s="4" t="str">
        <f t="shared" si="554"/>
        <v>ng's</v>
      </c>
      <c r="J2072" s="10">
        <f t="shared" si="555"/>
        <v>2</v>
      </c>
      <c r="K2072" s="1">
        <f t="shared" si="556"/>
        <v>4</v>
      </c>
      <c r="L2072" s="10">
        <f t="shared" si="557"/>
        <v>4</v>
      </c>
      <c r="M2072" s="1" t="str">
        <f t="shared" si="558"/>
        <v>-ng's-</v>
      </c>
      <c r="N2072" s="1" t="str">
        <f t="shared" si="559"/>
        <v>[ŋz]</v>
      </c>
      <c r="O2072" s="3" t="e" cm="1">
        <f t="array" ref="O2072">SUM(_xlfn._xlws.FILTER($G$2:$G$2454,_xlfn.MAP($M$2:$M$2454,_xlfn.LAMBDA(_xlpm.x,_xlpm.x=$M2072))))</f>
        <v>#NAME?</v>
      </c>
      <c r="P2072" s="4" t="e">
        <f t="shared" si="560"/>
        <v>#NAME?</v>
      </c>
      <c r="Q2072" s="6" t="e" cm="1">
        <f t="array" ref="Q2072">SUM(_xlfn._xlws.FILTER($G$2:$G$2454,_xlfn.MAP($N$2:$N$2454,_xlfn.LAMBDA(_xlpm.x,_xlpm.x=$N2072))))</f>
        <v>#NAME?</v>
      </c>
      <c r="R2072" s="4" t="e">
        <f t="shared" si="561"/>
        <v>#NAME?</v>
      </c>
      <c r="S2072" s="4" t="e">
        <f t="shared" si="562"/>
        <v>#NAME?</v>
      </c>
      <c r="T2072" s="4" t="e">
        <f t="shared" si="563"/>
        <v>#NAME?</v>
      </c>
      <c r="U2072" s="4" t="e">
        <f t="shared" si="564"/>
        <v>#NAME?</v>
      </c>
      <c r="V2072" s="2"/>
      <c r="X2072" s="2"/>
      <c r="AC2072" s="2"/>
      <c r="AD2072" s="2"/>
    </row>
    <row r="2073" spans="1:30">
      <c r="A2073" s="1" t="str">
        <f t="shared" si="551"/>
        <v>-nju- : [ndʒə]</v>
      </c>
      <c r="B2073" s="1">
        <f t="shared" si="565"/>
        <v>0</v>
      </c>
      <c r="C2073" s="1">
        <f t="shared" si="565"/>
        <v>0</v>
      </c>
      <c r="D2073" s="1">
        <f t="shared" si="565"/>
        <v>1</v>
      </c>
      <c r="E2073" s="7">
        <v>1</v>
      </c>
      <c r="F2073" s="9" t="s">
        <v>2139</v>
      </c>
      <c r="G2073" s="3" t="e">
        <f t="shared" si="552"/>
        <v>#NAME?</v>
      </c>
      <c r="H2073" s="4" t="str">
        <f t="shared" si="553"/>
        <v>ndʒə</v>
      </c>
      <c r="I2073" s="4" t="str">
        <f t="shared" si="554"/>
        <v>nju</v>
      </c>
      <c r="J2073" s="10">
        <f t="shared" si="555"/>
        <v>4</v>
      </c>
      <c r="K2073" s="1">
        <f t="shared" si="556"/>
        <v>3</v>
      </c>
      <c r="L2073" s="10">
        <f t="shared" si="557"/>
        <v>4</v>
      </c>
      <c r="M2073" s="1" t="str">
        <f t="shared" si="558"/>
        <v>-nju-</v>
      </c>
      <c r="N2073" s="1" t="str">
        <f t="shared" si="559"/>
        <v>[ndʒə]</v>
      </c>
      <c r="O2073" s="3" t="e" cm="1">
        <f t="array" ref="O2073">SUM(_xlfn._xlws.FILTER($G$2:$G$2454,_xlfn.MAP($M$2:$M$2454,_xlfn.LAMBDA(_xlpm.x,_xlpm.x=$M2073))))</f>
        <v>#NAME?</v>
      </c>
      <c r="P2073" s="4" t="e">
        <f t="shared" si="560"/>
        <v>#NAME?</v>
      </c>
      <c r="Q2073" s="6" t="e" cm="1">
        <f t="array" ref="Q2073">SUM(_xlfn._xlws.FILTER($G$2:$G$2454,_xlfn.MAP($N$2:$N$2454,_xlfn.LAMBDA(_xlpm.x,_xlpm.x=$N2073))))</f>
        <v>#NAME?</v>
      </c>
      <c r="R2073" s="4" t="e">
        <f t="shared" si="561"/>
        <v>#NAME?</v>
      </c>
      <c r="S2073" s="4" t="e">
        <f t="shared" si="562"/>
        <v>#NAME?</v>
      </c>
      <c r="T2073" s="4" t="e">
        <f t="shared" si="563"/>
        <v>#NAME?</v>
      </c>
      <c r="U2073" s="4" t="e">
        <f t="shared" si="564"/>
        <v>#NAME?</v>
      </c>
      <c r="V2073" s="2"/>
      <c r="X2073" s="2"/>
      <c r="AC2073" s="2"/>
      <c r="AD2073" s="2"/>
    </row>
    <row r="2074" spans="1:30">
      <c r="A2074" s="1" t="str">
        <f t="shared" si="551"/>
        <v>-phre- : [fɹɛ]</v>
      </c>
      <c r="B2074" s="1">
        <f t="shared" si="565"/>
        <v>0</v>
      </c>
      <c r="C2074" s="1">
        <f t="shared" si="565"/>
        <v>0</v>
      </c>
      <c r="D2074" s="1">
        <f t="shared" si="565"/>
        <v>0</v>
      </c>
      <c r="E2074" s="7">
        <v>1</v>
      </c>
      <c r="F2074" s="9" t="s">
        <v>1996</v>
      </c>
      <c r="G2074" s="3" t="e">
        <f t="shared" si="552"/>
        <v>#NAME?</v>
      </c>
      <c r="H2074" s="4" t="str">
        <f t="shared" si="553"/>
        <v>fɹɛ</v>
      </c>
      <c r="I2074" s="4" t="str">
        <f t="shared" si="554"/>
        <v>phre</v>
      </c>
      <c r="J2074" s="10">
        <f t="shared" si="555"/>
        <v>3</v>
      </c>
      <c r="K2074" s="1">
        <f t="shared" si="556"/>
        <v>4</v>
      </c>
      <c r="L2074" s="10">
        <f t="shared" si="557"/>
        <v>4</v>
      </c>
      <c r="M2074" s="1" t="str">
        <f t="shared" si="558"/>
        <v>-phre-</v>
      </c>
      <c r="N2074" s="1" t="str">
        <f t="shared" si="559"/>
        <v>[fɹɛ]</v>
      </c>
      <c r="O2074" s="3" t="e" cm="1">
        <f t="array" ref="O2074">SUM(_xlfn._xlws.FILTER($G$2:$G$2454,_xlfn.MAP($M$2:$M$2454,_xlfn.LAMBDA(_xlpm.x,_xlpm.x=$M2074))))</f>
        <v>#NAME?</v>
      </c>
      <c r="P2074" s="4" t="e">
        <f t="shared" si="560"/>
        <v>#NAME?</v>
      </c>
      <c r="Q2074" s="6" t="e" cm="1">
        <f t="array" ref="Q2074">SUM(_xlfn._xlws.FILTER($G$2:$G$2454,_xlfn.MAP($N$2:$N$2454,_xlfn.LAMBDA(_xlpm.x,_xlpm.x=$N2074))))</f>
        <v>#NAME?</v>
      </c>
      <c r="R2074" s="4" t="e">
        <f t="shared" si="561"/>
        <v>#NAME?</v>
      </c>
      <c r="S2074" s="4" t="e">
        <f t="shared" si="562"/>
        <v>#NAME?</v>
      </c>
      <c r="T2074" s="4" t="e">
        <f t="shared" si="563"/>
        <v>#NAME?</v>
      </c>
      <c r="U2074" s="4" t="e">
        <f t="shared" si="564"/>
        <v>#NAME?</v>
      </c>
      <c r="V2074" s="2"/>
      <c r="X2074" s="2"/>
      <c r="AC2074" s="2"/>
      <c r="AD2074" s="2"/>
    </row>
    <row r="2075" spans="1:30">
      <c r="A2075" s="1" t="str">
        <f t="shared" si="551"/>
        <v>-pple- : [pl]</v>
      </c>
      <c r="B2075" s="1">
        <f t="shared" si="565"/>
        <v>0</v>
      </c>
      <c r="C2075" s="1">
        <f t="shared" si="565"/>
        <v>0</v>
      </c>
      <c r="D2075" s="1">
        <f t="shared" si="565"/>
        <v>0</v>
      </c>
      <c r="E2075" s="7">
        <v>1</v>
      </c>
      <c r="F2075" s="9" t="s">
        <v>225</v>
      </c>
      <c r="G2075" s="3" t="e">
        <f t="shared" si="552"/>
        <v>#NAME?</v>
      </c>
      <c r="H2075" s="4" t="str">
        <f t="shared" si="553"/>
        <v>pl</v>
      </c>
      <c r="I2075" s="4" t="str">
        <f t="shared" si="554"/>
        <v>pple</v>
      </c>
      <c r="J2075" s="10">
        <f t="shared" si="555"/>
        <v>2</v>
      </c>
      <c r="K2075" s="1">
        <f t="shared" si="556"/>
        <v>4</v>
      </c>
      <c r="L2075" s="10">
        <f t="shared" si="557"/>
        <v>4</v>
      </c>
      <c r="M2075" s="1" t="str">
        <f t="shared" si="558"/>
        <v>-pple-</v>
      </c>
      <c r="N2075" s="1" t="str">
        <f t="shared" si="559"/>
        <v>[pl]</v>
      </c>
      <c r="O2075" s="3" t="e" cm="1">
        <f t="array" ref="O2075">SUM(_xlfn._xlws.FILTER($G$2:$G$2454,_xlfn.MAP($M$2:$M$2454,_xlfn.LAMBDA(_xlpm.x,_xlpm.x=$M2075))))</f>
        <v>#NAME?</v>
      </c>
      <c r="P2075" s="4" t="e">
        <f t="shared" si="560"/>
        <v>#NAME?</v>
      </c>
      <c r="Q2075" s="6" t="e" cm="1">
        <f t="array" ref="Q2075">SUM(_xlfn._xlws.FILTER($G$2:$G$2454,_xlfn.MAP($N$2:$N$2454,_xlfn.LAMBDA(_xlpm.x,_xlpm.x=$N2075))))</f>
        <v>#NAME?</v>
      </c>
      <c r="R2075" s="4" t="e">
        <f t="shared" si="561"/>
        <v>#NAME?</v>
      </c>
      <c r="S2075" s="4" t="e">
        <f t="shared" si="562"/>
        <v>#NAME?</v>
      </c>
      <c r="T2075" s="4" t="e">
        <f t="shared" si="563"/>
        <v>#NAME?</v>
      </c>
      <c r="U2075" s="4" t="e">
        <f t="shared" si="564"/>
        <v>#NAME?</v>
      </c>
      <c r="V2075" s="2"/>
      <c r="X2075" s="2"/>
      <c r="AC2075" s="2"/>
      <c r="AD2075" s="2"/>
    </row>
    <row r="2076" spans="1:30">
      <c r="A2076" s="1" t="str">
        <f t="shared" si="551"/>
        <v>-rea- : [ɹɛ]</v>
      </c>
      <c r="B2076" s="1">
        <f t="shared" si="565"/>
        <v>1</v>
      </c>
      <c r="C2076" s="1">
        <f t="shared" si="565"/>
        <v>0</v>
      </c>
      <c r="D2076" s="1">
        <f t="shared" si="565"/>
        <v>0</v>
      </c>
      <c r="E2076" s="7">
        <v>2</v>
      </c>
      <c r="F2076" s="9" t="s">
        <v>1674</v>
      </c>
      <c r="G2076" s="3" t="e">
        <f t="shared" si="552"/>
        <v>#NAME?</v>
      </c>
      <c r="H2076" s="4" t="str">
        <f t="shared" si="553"/>
        <v>ɹɛ</v>
      </c>
      <c r="I2076" s="4" t="str">
        <f t="shared" si="554"/>
        <v>rea</v>
      </c>
      <c r="J2076" s="10">
        <f t="shared" si="555"/>
        <v>2</v>
      </c>
      <c r="K2076" s="1">
        <f t="shared" si="556"/>
        <v>3</v>
      </c>
      <c r="L2076" s="10">
        <f t="shared" si="557"/>
        <v>3</v>
      </c>
      <c r="M2076" s="1" t="str">
        <f t="shared" si="558"/>
        <v>-rea-</v>
      </c>
      <c r="N2076" s="1" t="str">
        <f t="shared" si="559"/>
        <v>[ɹɛ]</v>
      </c>
      <c r="O2076" s="3" t="e" cm="1">
        <f t="array" ref="O2076">SUM(_xlfn._xlws.FILTER($G$2:$G$2454,_xlfn.MAP($M$2:$M$2454,_xlfn.LAMBDA(_xlpm.x,_xlpm.x=$M2076))))</f>
        <v>#NAME?</v>
      </c>
      <c r="P2076" s="4" t="e">
        <f t="shared" si="560"/>
        <v>#NAME?</v>
      </c>
      <c r="Q2076" s="6" t="e" cm="1">
        <f t="array" ref="Q2076">SUM(_xlfn._xlws.FILTER($G$2:$G$2454,_xlfn.MAP($N$2:$N$2454,_xlfn.LAMBDA(_xlpm.x,_xlpm.x=$N2076))))</f>
        <v>#NAME?</v>
      </c>
      <c r="R2076" s="4" t="e">
        <f t="shared" si="561"/>
        <v>#NAME?</v>
      </c>
      <c r="S2076" s="4" t="e">
        <f t="shared" si="562"/>
        <v>#NAME?</v>
      </c>
      <c r="T2076" s="4" t="e">
        <f t="shared" si="563"/>
        <v>#NAME?</v>
      </c>
      <c r="U2076" s="4" t="e">
        <f t="shared" si="564"/>
        <v>#NAME?</v>
      </c>
      <c r="V2076" s="2"/>
      <c r="X2076" s="2"/>
      <c r="AC2076" s="2"/>
      <c r="AD2076" s="2"/>
    </row>
    <row r="2077" spans="1:30">
      <c r="A2077" s="1" t="str">
        <f t="shared" si="551"/>
        <v>-sku- : [skʌ]</v>
      </c>
      <c r="B2077" s="1">
        <f t="shared" si="565"/>
        <v>0</v>
      </c>
      <c r="C2077" s="1">
        <f t="shared" si="565"/>
        <v>0</v>
      </c>
      <c r="D2077" s="1">
        <f t="shared" si="565"/>
        <v>0</v>
      </c>
      <c r="E2077" s="7">
        <v>1</v>
      </c>
      <c r="F2077" s="9" t="s">
        <v>2210</v>
      </c>
      <c r="G2077" s="3" t="e">
        <f t="shared" si="552"/>
        <v>#NAME?</v>
      </c>
      <c r="H2077" s="4" t="str">
        <f t="shared" si="553"/>
        <v>skʌ</v>
      </c>
      <c r="I2077" s="4" t="str">
        <f t="shared" si="554"/>
        <v>sku</v>
      </c>
      <c r="J2077" s="10">
        <f t="shared" si="555"/>
        <v>3</v>
      </c>
      <c r="K2077" s="1">
        <f t="shared" si="556"/>
        <v>3</v>
      </c>
      <c r="L2077" s="10">
        <f t="shared" si="557"/>
        <v>3</v>
      </c>
      <c r="M2077" s="1" t="str">
        <f t="shared" si="558"/>
        <v>-sku-</v>
      </c>
      <c r="N2077" s="1" t="str">
        <f t="shared" si="559"/>
        <v>[skʌ]</v>
      </c>
      <c r="O2077" s="3" t="e" cm="1">
        <f t="array" ref="O2077">SUM(_xlfn._xlws.FILTER($G$2:$G$2454,_xlfn.MAP($M$2:$M$2454,_xlfn.LAMBDA(_xlpm.x,_xlpm.x=$M2077))))</f>
        <v>#NAME?</v>
      </c>
      <c r="P2077" s="4" t="e">
        <f t="shared" si="560"/>
        <v>#NAME?</v>
      </c>
      <c r="Q2077" s="6" t="e" cm="1">
        <f t="array" ref="Q2077">SUM(_xlfn._xlws.FILTER($G$2:$G$2454,_xlfn.MAP($N$2:$N$2454,_xlfn.LAMBDA(_xlpm.x,_xlpm.x=$N2077))))</f>
        <v>#NAME?</v>
      </c>
      <c r="R2077" s="4" t="e">
        <f t="shared" si="561"/>
        <v>#NAME?</v>
      </c>
      <c r="S2077" s="4" t="e">
        <f t="shared" si="562"/>
        <v>#NAME?</v>
      </c>
      <c r="T2077" s="4" t="e">
        <f t="shared" si="563"/>
        <v>#NAME?</v>
      </c>
      <c r="U2077" s="4" t="e">
        <f t="shared" si="564"/>
        <v>#NAME?</v>
      </c>
      <c r="V2077" s="2"/>
      <c r="X2077" s="2"/>
      <c r="AC2077" s="2"/>
      <c r="AD2077" s="2"/>
    </row>
    <row r="2078" spans="1:30">
      <c r="A2078" s="1" t="str">
        <f t="shared" si="551"/>
        <v>-tray- : [tɹeɪ]</v>
      </c>
      <c r="B2078" s="1">
        <f t="shared" si="565"/>
        <v>0</v>
      </c>
      <c r="C2078" s="1">
        <f t="shared" si="565"/>
        <v>0</v>
      </c>
      <c r="D2078" s="1">
        <f t="shared" si="565"/>
        <v>0</v>
      </c>
      <c r="E2078" s="7">
        <v>1</v>
      </c>
      <c r="F2078" s="9" t="s">
        <v>1477</v>
      </c>
      <c r="G2078" s="3" t="e">
        <f t="shared" si="552"/>
        <v>#NAME?</v>
      </c>
      <c r="H2078" s="1" t="str">
        <f t="shared" si="553"/>
        <v>tɹeɪ</v>
      </c>
      <c r="I2078" s="1" t="str">
        <f t="shared" si="554"/>
        <v>tray</v>
      </c>
      <c r="J2078" s="10">
        <f t="shared" si="555"/>
        <v>4</v>
      </c>
      <c r="K2078" s="1">
        <f t="shared" si="556"/>
        <v>4</v>
      </c>
      <c r="L2078" s="10">
        <f t="shared" si="557"/>
        <v>4</v>
      </c>
      <c r="M2078" s="1" t="str">
        <f t="shared" si="558"/>
        <v>-tray-</v>
      </c>
      <c r="N2078" s="1" t="str">
        <f t="shared" si="559"/>
        <v>[tɹeɪ]</v>
      </c>
      <c r="O2078" s="3" t="e" cm="1">
        <f t="array" ref="O2078">SUM(_xlfn._xlws.FILTER($G$2:$G$2454,_xlfn.MAP($M$2:$M$2454,_xlfn.LAMBDA(_xlpm.x,_xlpm.x=$M2078))))</f>
        <v>#NAME?</v>
      </c>
      <c r="P2078" s="4" t="e">
        <f t="shared" si="560"/>
        <v>#NAME?</v>
      </c>
      <c r="Q2078" s="6" t="e" cm="1">
        <f t="array" ref="Q2078">SUM(_xlfn._xlws.FILTER($G$2:$G$2454,_xlfn.MAP($N$2:$N$2454,_xlfn.LAMBDA(_xlpm.x,_xlpm.x=$N2078))))</f>
        <v>#NAME?</v>
      </c>
      <c r="R2078" s="4" t="e">
        <f t="shared" si="561"/>
        <v>#NAME?</v>
      </c>
      <c r="S2078" s="4" t="e">
        <f t="shared" si="562"/>
        <v>#NAME?</v>
      </c>
      <c r="T2078" s="4" t="e">
        <f t="shared" si="563"/>
        <v>#NAME?</v>
      </c>
      <c r="U2078" s="4" t="e">
        <f t="shared" si="564"/>
        <v>#NAME?</v>
      </c>
      <c r="V2078" s="2"/>
      <c r="X2078" s="2"/>
      <c r="AC2078" s="2"/>
      <c r="AD2078" s="2"/>
    </row>
    <row r="2079" spans="1:30">
      <c r="A2079" s="1" t="str">
        <f t="shared" si="551"/>
        <v>-xy- : [ksə]</v>
      </c>
      <c r="B2079" s="1">
        <f t="shared" si="565"/>
        <v>0</v>
      </c>
      <c r="C2079" s="1">
        <f t="shared" si="565"/>
        <v>0</v>
      </c>
      <c r="D2079" s="1">
        <f t="shared" si="565"/>
        <v>0</v>
      </c>
      <c r="E2079" s="7">
        <v>1</v>
      </c>
      <c r="F2079" s="9" t="s">
        <v>1515</v>
      </c>
      <c r="G2079" s="3" t="e">
        <f t="shared" si="552"/>
        <v>#NAME?</v>
      </c>
      <c r="H2079" s="4" t="str">
        <f t="shared" si="553"/>
        <v>ksə</v>
      </c>
      <c r="I2079" s="4" t="str">
        <f t="shared" si="554"/>
        <v>xy</v>
      </c>
      <c r="J2079" s="10">
        <f t="shared" si="555"/>
        <v>3</v>
      </c>
      <c r="K2079" s="1">
        <f t="shared" si="556"/>
        <v>2</v>
      </c>
      <c r="L2079" s="10">
        <f t="shared" si="557"/>
        <v>3</v>
      </c>
      <c r="M2079" s="1" t="str">
        <f t="shared" si="558"/>
        <v>-xy-</v>
      </c>
      <c r="N2079" s="1" t="str">
        <f t="shared" si="559"/>
        <v>[ksə]</v>
      </c>
      <c r="O2079" s="3" t="e" cm="1">
        <f t="array" ref="O2079">SUM(_xlfn._xlws.FILTER($G$2:$G$2454,_xlfn.MAP($M$2:$M$2454,_xlfn.LAMBDA(_xlpm.x,_xlpm.x=$M2079))))</f>
        <v>#NAME?</v>
      </c>
      <c r="P2079" s="4" t="e">
        <f t="shared" si="560"/>
        <v>#NAME?</v>
      </c>
      <c r="Q2079" s="6" t="e" cm="1">
        <f t="array" ref="Q2079">SUM(_xlfn._xlws.FILTER($G$2:$G$2454,_xlfn.MAP($N$2:$N$2454,_xlfn.LAMBDA(_xlpm.x,_xlpm.x=$N2079))))</f>
        <v>#NAME?</v>
      </c>
      <c r="R2079" s="4" t="e">
        <f t="shared" si="561"/>
        <v>#NAME?</v>
      </c>
      <c r="S2079" s="4" t="e">
        <f t="shared" si="562"/>
        <v>#NAME?</v>
      </c>
      <c r="T2079" s="4" t="e">
        <f t="shared" si="563"/>
        <v>#NAME?</v>
      </c>
      <c r="U2079" s="4" t="e">
        <f t="shared" si="564"/>
        <v>#NAME?</v>
      </c>
      <c r="V2079" s="2"/>
      <c r="X2079" s="2"/>
      <c r="AC2079" s="2"/>
      <c r="AD2079" s="2"/>
    </row>
    <row r="2080" spans="1:30">
      <c r="A2080" s="1" t="str">
        <f t="shared" si="551"/>
        <v>-ssi- : [sɪ]</v>
      </c>
      <c r="B2080" s="1">
        <f t="shared" si="565"/>
        <v>0</v>
      </c>
      <c r="C2080" s="1">
        <f t="shared" si="565"/>
        <v>0</v>
      </c>
      <c r="D2080" s="1">
        <f t="shared" si="565"/>
        <v>0</v>
      </c>
      <c r="E2080" s="7">
        <v>4</v>
      </c>
      <c r="F2080" s="9" t="s">
        <v>1521</v>
      </c>
      <c r="G2080" s="3" t="e">
        <f t="shared" si="552"/>
        <v>#NAME?</v>
      </c>
      <c r="H2080" s="4" t="str">
        <f t="shared" si="553"/>
        <v>sɪ</v>
      </c>
      <c r="I2080" s="4" t="str">
        <f t="shared" si="554"/>
        <v>ssi</v>
      </c>
      <c r="J2080" s="10">
        <f t="shared" si="555"/>
        <v>2</v>
      </c>
      <c r="K2080" s="1">
        <f t="shared" si="556"/>
        <v>3</v>
      </c>
      <c r="L2080" s="10">
        <f t="shared" si="557"/>
        <v>3</v>
      </c>
      <c r="M2080" s="1" t="str">
        <f t="shared" si="558"/>
        <v>-ssi-</v>
      </c>
      <c r="N2080" s="1" t="str">
        <f t="shared" si="559"/>
        <v>[sɪ]</v>
      </c>
      <c r="O2080" s="3" t="e" cm="1">
        <f t="array" ref="O2080">SUM(_xlfn._xlws.FILTER($G$2:$G$2454,_xlfn.MAP($M$2:$M$2454,_xlfn.LAMBDA(_xlpm.x,_xlpm.x=$M2080))))</f>
        <v>#NAME?</v>
      </c>
      <c r="P2080" s="4" t="e">
        <f t="shared" si="560"/>
        <v>#NAME?</v>
      </c>
      <c r="Q2080" s="6" t="e" cm="1">
        <f t="array" ref="Q2080">SUM(_xlfn._xlws.FILTER($G$2:$G$2454,_xlfn.MAP($N$2:$N$2454,_xlfn.LAMBDA(_xlpm.x,_xlpm.x=$N2080))))</f>
        <v>#NAME?</v>
      </c>
      <c r="R2080" s="4" t="e">
        <f t="shared" si="561"/>
        <v>#NAME?</v>
      </c>
      <c r="S2080" s="4" t="e">
        <f t="shared" si="562"/>
        <v>#NAME?</v>
      </c>
      <c r="T2080" s="4" t="e">
        <f t="shared" si="563"/>
        <v>#NAME?</v>
      </c>
      <c r="U2080" s="4" t="e">
        <f t="shared" si="564"/>
        <v>#NAME?</v>
      </c>
      <c r="V2080" s="2"/>
      <c r="X2080" s="2"/>
      <c r="AC2080" s="2"/>
      <c r="AD2080" s="2"/>
    </row>
    <row r="2081" spans="1:30">
      <c r="A2081" s="1" t="str">
        <f t="shared" si="551"/>
        <v>-mmi- : [mɪ]</v>
      </c>
      <c r="B2081" s="1">
        <f t="shared" si="565"/>
        <v>0</v>
      </c>
      <c r="C2081" s="1">
        <f t="shared" si="565"/>
        <v>1</v>
      </c>
      <c r="D2081" s="1">
        <f t="shared" si="565"/>
        <v>0</v>
      </c>
      <c r="E2081" s="7">
        <v>7</v>
      </c>
      <c r="F2081" s="9" t="s">
        <v>1131</v>
      </c>
      <c r="G2081" s="3" t="e">
        <f t="shared" si="552"/>
        <v>#NAME?</v>
      </c>
      <c r="H2081" s="4" t="str">
        <f t="shared" si="553"/>
        <v>mɪ</v>
      </c>
      <c r="I2081" s="4" t="str">
        <f t="shared" si="554"/>
        <v>mmi</v>
      </c>
      <c r="J2081" s="10">
        <f t="shared" si="555"/>
        <v>2</v>
      </c>
      <c r="K2081" s="1">
        <f t="shared" si="556"/>
        <v>3</v>
      </c>
      <c r="L2081" s="10">
        <f t="shared" si="557"/>
        <v>3</v>
      </c>
      <c r="M2081" s="1" t="str">
        <f t="shared" si="558"/>
        <v>-mmi-</v>
      </c>
      <c r="N2081" s="1" t="str">
        <f t="shared" si="559"/>
        <v>[mɪ]</v>
      </c>
      <c r="O2081" s="3" t="e" cm="1">
        <f t="array" ref="O2081">SUM(_xlfn._xlws.FILTER($G$2:$G$2454,_xlfn.MAP($M$2:$M$2454,_xlfn.LAMBDA(_xlpm.x,_xlpm.x=$M2081))))</f>
        <v>#NAME?</v>
      </c>
      <c r="P2081" s="4" t="e">
        <f t="shared" si="560"/>
        <v>#NAME?</v>
      </c>
      <c r="Q2081" s="6" t="e" cm="1">
        <f t="array" ref="Q2081">SUM(_xlfn._xlws.FILTER($G$2:$G$2454,_xlfn.MAP($N$2:$N$2454,_xlfn.LAMBDA(_xlpm.x,_xlpm.x=$N2081))))</f>
        <v>#NAME?</v>
      </c>
      <c r="R2081" s="4" t="e">
        <f t="shared" si="561"/>
        <v>#NAME?</v>
      </c>
      <c r="S2081" s="4" t="e">
        <f t="shared" si="562"/>
        <v>#NAME?</v>
      </c>
      <c r="T2081" s="4" t="e">
        <f t="shared" si="563"/>
        <v>#NAME?</v>
      </c>
      <c r="U2081" s="4" t="e">
        <f t="shared" si="564"/>
        <v>#NAME?</v>
      </c>
      <c r="V2081" s="2"/>
      <c r="X2081" s="2"/>
      <c r="AC2081" s="2"/>
      <c r="AD2081" s="2"/>
    </row>
    <row r="2082" spans="1:30">
      <c r="A2082" s="1" t="str">
        <f t="shared" si="551"/>
        <v>-ndu- : [ndə]</v>
      </c>
      <c r="B2082" s="1">
        <f t="shared" ref="B2082:D2101" si="566">_xlfn.LET(_xlpm.d,$F2082,_xlpm.k,_xlfn.CONCAT(LEFT(TRIM(B$1),1),"*"),COUNTIF(_xlpm.d,_xlpm.k))</f>
        <v>0</v>
      </c>
      <c r="C2082" s="1">
        <f t="shared" si="566"/>
        <v>0</v>
      </c>
      <c r="D2082" s="1">
        <f t="shared" si="566"/>
        <v>1</v>
      </c>
      <c r="E2082" s="7">
        <v>2</v>
      </c>
      <c r="F2082" s="9" t="s">
        <v>1548</v>
      </c>
      <c r="G2082" s="3" t="e">
        <f t="shared" si="552"/>
        <v>#NAME?</v>
      </c>
      <c r="H2082" s="4" t="str">
        <f t="shared" si="553"/>
        <v>ndə</v>
      </c>
      <c r="I2082" s="4" t="str">
        <f t="shared" si="554"/>
        <v>ndu</v>
      </c>
      <c r="J2082" s="10">
        <f t="shared" si="555"/>
        <v>3</v>
      </c>
      <c r="K2082" s="1">
        <f t="shared" si="556"/>
        <v>3</v>
      </c>
      <c r="L2082" s="10">
        <f t="shared" si="557"/>
        <v>3</v>
      </c>
      <c r="M2082" s="1" t="str">
        <f t="shared" si="558"/>
        <v>-ndu-</v>
      </c>
      <c r="N2082" s="1" t="str">
        <f t="shared" si="559"/>
        <v>[ndə]</v>
      </c>
      <c r="O2082" s="3" t="e" cm="1">
        <f t="array" ref="O2082">SUM(_xlfn._xlws.FILTER($G$2:$G$2454,_xlfn.MAP($M$2:$M$2454,_xlfn.LAMBDA(_xlpm.x,_xlpm.x=$M2082))))</f>
        <v>#NAME?</v>
      </c>
      <c r="P2082" s="4" t="e">
        <f t="shared" si="560"/>
        <v>#NAME?</v>
      </c>
      <c r="Q2082" s="6" t="e" cm="1">
        <f t="array" ref="Q2082">SUM(_xlfn._xlws.FILTER($G$2:$G$2454,_xlfn.MAP($N$2:$N$2454,_xlfn.LAMBDA(_xlpm.x,_xlpm.x=$N2082))))</f>
        <v>#NAME?</v>
      </c>
      <c r="R2082" s="4" t="e">
        <f t="shared" si="561"/>
        <v>#NAME?</v>
      </c>
      <c r="S2082" s="4" t="e">
        <f t="shared" si="562"/>
        <v>#NAME?</v>
      </c>
      <c r="T2082" s="4" t="e">
        <f t="shared" si="563"/>
        <v>#NAME?</v>
      </c>
      <c r="U2082" s="4" t="e">
        <f t="shared" si="564"/>
        <v>#NAME?</v>
      </c>
      <c r="V2082" s="2"/>
      <c r="X2082" s="2"/>
      <c r="AC2082" s="2"/>
      <c r="AD2082" s="2"/>
    </row>
    <row r="2083" spans="1:30">
      <c r="A2083" s="1" t="str">
        <f t="shared" si="551"/>
        <v>-ghbo- : [bə]</v>
      </c>
      <c r="B2083" s="1">
        <f t="shared" si="566"/>
        <v>0</v>
      </c>
      <c r="C2083" s="1">
        <f t="shared" si="566"/>
        <v>0</v>
      </c>
      <c r="D2083" s="1">
        <f t="shared" si="566"/>
        <v>0</v>
      </c>
      <c r="E2083" s="7">
        <v>3</v>
      </c>
      <c r="F2083" s="9" t="s">
        <v>1883</v>
      </c>
      <c r="G2083" s="3" t="e">
        <f t="shared" si="552"/>
        <v>#NAME?</v>
      </c>
      <c r="H2083" s="4" t="str">
        <f t="shared" si="553"/>
        <v>bə</v>
      </c>
      <c r="I2083" s="4" t="str">
        <f t="shared" si="554"/>
        <v>ghbo</v>
      </c>
      <c r="J2083" s="10">
        <f t="shared" si="555"/>
        <v>2</v>
      </c>
      <c r="K2083" s="1">
        <f t="shared" si="556"/>
        <v>4</v>
      </c>
      <c r="L2083" s="10">
        <f t="shared" si="557"/>
        <v>4</v>
      </c>
      <c r="M2083" s="1" t="str">
        <f t="shared" si="558"/>
        <v>-ghbo-</v>
      </c>
      <c r="N2083" s="1" t="str">
        <f t="shared" si="559"/>
        <v>[bə]</v>
      </c>
      <c r="O2083" s="3" t="e" cm="1">
        <f t="array" ref="O2083">SUM(_xlfn._xlws.FILTER($G$2:$G$2454,_xlfn.MAP($M$2:$M$2454,_xlfn.LAMBDA(_xlpm.x,_xlpm.x=$M2083))))</f>
        <v>#NAME?</v>
      </c>
      <c r="P2083" s="4" t="e">
        <f t="shared" si="560"/>
        <v>#NAME?</v>
      </c>
      <c r="Q2083" s="6" t="e" cm="1">
        <f t="array" ref="Q2083">SUM(_xlfn._xlws.FILTER($G$2:$G$2454,_xlfn.MAP($N$2:$N$2454,_xlfn.LAMBDA(_xlpm.x,_xlpm.x=$N2083))))</f>
        <v>#NAME?</v>
      </c>
      <c r="R2083" s="4" t="e">
        <f t="shared" si="561"/>
        <v>#NAME?</v>
      </c>
      <c r="S2083" s="4" t="e">
        <f t="shared" si="562"/>
        <v>#NAME?</v>
      </c>
      <c r="T2083" s="4" t="e">
        <f t="shared" si="563"/>
        <v>#NAME?</v>
      </c>
      <c r="U2083" s="4" t="e">
        <f t="shared" si="564"/>
        <v>#NAME?</v>
      </c>
      <c r="V2083" s="2"/>
      <c r="X2083" s="2"/>
      <c r="AC2083" s="2"/>
      <c r="AD2083" s="2"/>
    </row>
    <row r="2084" spans="1:30">
      <c r="A2084" s="1" t="str">
        <f t="shared" si="551"/>
        <v>-bbi- : [bə]</v>
      </c>
      <c r="B2084" s="1">
        <f t="shared" si="566"/>
        <v>0</v>
      </c>
      <c r="C2084" s="1">
        <f t="shared" si="566"/>
        <v>0</v>
      </c>
      <c r="D2084" s="1">
        <f t="shared" si="566"/>
        <v>0</v>
      </c>
      <c r="E2084" s="7">
        <v>1</v>
      </c>
      <c r="F2084" s="9" t="s">
        <v>1734</v>
      </c>
      <c r="G2084" s="3" t="e">
        <f t="shared" si="552"/>
        <v>#NAME?</v>
      </c>
      <c r="H2084" s="1" t="str">
        <f t="shared" si="553"/>
        <v>bə</v>
      </c>
      <c r="I2084" s="1" t="str">
        <f t="shared" si="554"/>
        <v>bbi</v>
      </c>
      <c r="J2084" s="10">
        <f t="shared" si="555"/>
        <v>2</v>
      </c>
      <c r="K2084" s="1">
        <f t="shared" si="556"/>
        <v>3</v>
      </c>
      <c r="L2084" s="10">
        <f t="shared" si="557"/>
        <v>3</v>
      </c>
      <c r="M2084" s="1" t="str">
        <f t="shared" si="558"/>
        <v>-bbi-</v>
      </c>
      <c r="N2084" s="1" t="str">
        <f t="shared" si="559"/>
        <v>[bə]</v>
      </c>
      <c r="O2084" s="3" t="e" cm="1">
        <f t="array" ref="O2084">SUM(_xlfn._xlws.FILTER($G$2:$G$2454,_xlfn.MAP($M$2:$M$2454,_xlfn.LAMBDA(_xlpm.x,_xlpm.x=$M2084))))</f>
        <v>#NAME?</v>
      </c>
      <c r="P2084" s="4" t="e">
        <f t="shared" si="560"/>
        <v>#NAME?</v>
      </c>
      <c r="Q2084" s="6" t="e" cm="1">
        <f t="array" ref="Q2084">SUM(_xlfn._xlws.FILTER($G$2:$G$2454,_xlfn.MAP($N$2:$N$2454,_xlfn.LAMBDA(_xlpm.x,_xlpm.x=$N2084))))</f>
        <v>#NAME?</v>
      </c>
      <c r="R2084" s="4" t="e">
        <f t="shared" si="561"/>
        <v>#NAME?</v>
      </c>
      <c r="S2084" s="4" t="e">
        <f t="shared" si="562"/>
        <v>#NAME?</v>
      </c>
      <c r="T2084" s="4" t="e">
        <f t="shared" si="563"/>
        <v>#NAME?</v>
      </c>
      <c r="U2084" s="4" t="e">
        <f t="shared" si="564"/>
        <v>#NAME?</v>
      </c>
      <c r="V2084" s="2"/>
      <c r="X2084" s="2"/>
      <c r="AC2084" s="2"/>
      <c r="AD2084" s="2"/>
    </row>
    <row r="2085" spans="1:30">
      <c r="A2085" s="1" t="str">
        <f t="shared" si="551"/>
        <v>-lled- : [ld]</v>
      </c>
      <c r="B2085" s="1">
        <f t="shared" si="566"/>
        <v>0</v>
      </c>
      <c r="C2085" s="1">
        <f t="shared" si="566"/>
        <v>0</v>
      </c>
      <c r="D2085" s="1">
        <f t="shared" si="566"/>
        <v>0</v>
      </c>
      <c r="E2085" s="7">
        <v>3</v>
      </c>
      <c r="F2085" s="9" t="s">
        <v>115</v>
      </c>
      <c r="G2085" s="3" t="e">
        <f t="shared" si="552"/>
        <v>#NAME?</v>
      </c>
      <c r="H2085" s="4" t="str">
        <f t="shared" si="553"/>
        <v>ld</v>
      </c>
      <c r="I2085" s="4" t="str">
        <f t="shared" si="554"/>
        <v>lled</v>
      </c>
      <c r="J2085" s="10">
        <f t="shared" si="555"/>
        <v>2</v>
      </c>
      <c r="K2085" s="1">
        <f t="shared" si="556"/>
        <v>4</v>
      </c>
      <c r="L2085" s="10">
        <f t="shared" si="557"/>
        <v>4</v>
      </c>
      <c r="M2085" s="1" t="str">
        <f t="shared" si="558"/>
        <v>-lled-</v>
      </c>
      <c r="N2085" s="1" t="str">
        <f t="shared" si="559"/>
        <v>[ld]</v>
      </c>
      <c r="O2085" s="3" t="e" cm="1">
        <f t="array" ref="O2085">SUM(_xlfn._xlws.FILTER($G$2:$G$2454,_xlfn.MAP($M$2:$M$2454,_xlfn.LAMBDA(_xlpm.x,_xlpm.x=$M2085))))</f>
        <v>#NAME?</v>
      </c>
      <c r="P2085" s="4" t="e">
        <f t="shared" si="560"/>
        <v>#NAME?</v>
      </c>
      <c r="Q2085" s="6" t="e" cm="1">
        <f t="array" ref="Q2085">SUM(_xlfn._xlws.FILTER($G$2:$G$2454,_xlfn.MAP($N$2:$N$2454,_xlfn.LAMBDA(_xlpm.x,_xlpm.x=$N2085))))</f>
        <v>#NAME?</v>
      </c>
      <c r="R2085" s="4" t="e">
        <f t="shared" si="561"/>
        <v>#NAME?</v>
      </c>
      <c r="S2085" s="4" t="e">
        <f t="shared" si="562"/>
        <v>#NAME?</v>
      </c>
      <c r="T2085" s="4" t="e">
        <f t="shared" si="563"/>
        <v>#NAME?</v>
      </c>
      <c r="U2085" s="4" t="e">
        <f t="shared" si="564"/>
        <v>#NAME?</v>
      </c>
      <c r="V2085" s="2"/>
      <c r="X2085" s="2"/>
      <c r="AC2085" s="2"/>
      <c r="AD2085" s="2"/>
    </row>
    <row r="2086" spans="1:30">
      <c r="A2086" s="1" t="str">
        <f t="shared" si="551"/>
        <v>-che- : [k]</v>
      </c>
      <c r="B2086" s="1">
        <f t="shared" si="566"/>
        <v>0</v>
      </c>
      <c r="C2086" s="1">
        <f t="shared" si="566"/>
        <v>0</v>
      </c>
      <c r="D2086" s="1">
        <f t="shared" si="566"/>
        <v>0</v>
      </c>
      <c r="E2086" s="7">
        <v>2</v>
      </c>
      <c r="F2086" s="9" t="s">
        <v>76</v>
      </c>
      <c r="G2086" s="3" t="e">
        <f t="shared" si="552"/>
        <v>#NAME?</v>
      </c>
      <c r="H2086" s="1" t="str">
        <f t="shared" si="553"/>
        <v>k</v>
      </c>
      <c r="I2086" s="1" t="str">
        <f t="shared" si="554"/>
        <v>che</v>
      </c>
      <c r="J2086" s="10">
        <f t="shared" si="555"/>
        <v>1</v>
      </c>
      <c r="K2086" s="1">
        <f t="shared" si="556"/>
        <v>3</v>
      </c>
      <c r="L2086" s="10">
        <f t="shared" si="557"/>
        <v>3</v>
      </c>
      <c r="M2086" s="1" t="str">
        <f t="shared" si="558"/>
        <v>-che-</v>
      </c>
      <c r="N2086" s="1" t="str">
        <f t="shared" si="559"/>
        <v>[k]</v>
      </c>
      <c r="O2086" s="3" t="e" cm="1">
        <f t="array" ref="O2086">SUM(_xlfn._xlws.FILTER($G$2:$G$2454,_xlfn.MAP($M$2:$M$2454,_xlfn.LAMBDA(_xlpm.x,_xlpm.x=$M2086))))</f>
        <v>#NAME?</v>
      </c>
      <c r="P2086" s="4" t="e">
        <f t="shared" si="560"/>
        <v>#NAME?</v>
      </c>
      <c r="Q2086" s="6" t="e" cm="1">
        <f t="array" ref="Q2086">SUM(_xlfn._xlws.FILTER($G$2:$G$2454,_xlfn.MAP($N$2:$N$2454,_xlfn.LAMBDA(_xlpm.x,_xlpm.x=$N2086))))</f>
        <v>#NAME?</v>
      </c>
      <c r="R2086" s="4" t="e">
        <f t="shared" si="561"/>
        <v>#NAME?</v>
      </c>
      <c r="S2086" s="4" t="e">
        <f t="shared" si="562"/>
        <v>#NAME?</v>
      </c>
      <c r="T2086" s="4" t="e">
        <f t="shared" si="563"/>
        <v>#NAME?</v>
      </c>
      <c r="U2086" s="4" t="e">
        <f t="shared" si="564"/>
        <v>#NAME?</v>
      </c>
      <c r="V2086" s="2"/>
      <c r="X2086" s="2"/>
      <c r="AC2086" s="2"/>
      <c r="AD2086" s="2"/>
    </row>
    <row r="2087" spans="1:30">
      <c r="A2087" s="1" t="str">
        <f t="shared" si="551"/>
        <v>-ssio- : [ʃə]</v>
      </c>
      <c r="B2087" s="1">
        <f t="shared" si="566"/>
        <v>0</v>
      </c>
      <c r="C2087" s="1">
        <f t="shared" si="566"/>
        <v>0</v>
      </c>
      <c r="D2087" s="1">
        <f t="shared" si="566"/>
        <v>0</v>
      </c>
      <c r="E2087" s="7">
        <v>16</v>
      </c>
      <c r="F2087" s="9" t="s">
        <v>923</v>
      </c>
      <c r="G2087" s="3" t="e">
        <f t="shared" si="552"/>
        <v>#NAME?</v>
      </c>
      <c r="H2087" s="4" t="str">
        <f t="shared" si="553"/>
        <v>ʃə</v>
      </c>
      <c r="I2087" s="4" t="str">
        <f t="shared" si="554"/>
        <v>ssio</v>
      </c>
      <c r="J2087" s="10">
        <f t="shared" si="555"/>
        <v>2</v>
      </c>
      <c r="K2087" s="1">
        <f t="shared" si="556"/>
        <v>4</v>
      </c>
      <c r="L2087" s="10">
        <f t="shared" si="557"/>
        <v>4</v>
      </c>
      <c r="M2087" s="1" t="str">
        <f t="shared" si="558"/>
        <v>-ssio-</v>
      </c>
      <c r="N2087" s="1" t="str">
        <f t="shared" si="559"/>
        <v>[ʃə]</v>
      </c>
      <c r="O2087" s="3" t="e" cm="1">
        <f t="array" ref="O2087">SUM(_xlfn._xlws.FILTER($G$2:$G$2454,_xlfn.MAP($M$2:$M$2454,_xlfn.LAMBDA(_xlpm.x,_xlpm.x=$M2087))))</f>
        <v>#NAME?</v>
      </c>
      <c r="P2087" s="4" t="e">
        <f t="shared" si="560"/>
        <v>#NAME?</v>
      </c>
      <c r="Q2087" s="6" t="e" cm="1">
        <f t="array" ref="Q2087">SUM(_xlfn._xlws.FILTER($G$2:$G$2454,_xlfn.MAP($N$2:$N$2454,_xlfn.LAMBDA(_xlpm.x,_xlpm.x=$N2087))))</f>
        <v>#NAME?</v>
      </c>
      <c r="R2087" s="4" t="e">
        <f t="shared" si="561"/>
        <v>#NAME?</v>
      </c>
      <c r="S2087" s="4" t="e">
        <f t="shared" si="562"/>
        <v>#NAME?</v>
      </c>
      <c r="T2087" s="4" t="e">
        <f t="shared" si="563"/>
        <v>#NAME?</v>
      </c>
      <c r="U2087" s="4" t="e">
        <f t="shared" si="564"/>
        <v>#NAME?</v>
      </c>
      <c r="V2087" s="2"/>
      <c r="X2087" s="2"/>
      <c r="AC2087" s="2"/>
      <c r="AD2087" s="2"/>
    </row>
    <row r="2088" spans="1:30">
      <c r="A2088" s="1" t="str">
        <f t="shared" si="551"/>
        <v>-jea- : [dʒɛ]</v>
      </c>
      <c r="B2088" s="1">
        <f t="shared" si="566"/>
        <v>0</v>
      </c>
      <c r="C2088" s="1">
        <f t="shared" si="566"/>
        <v>0</v>
      </c>
      <c r="D2088" s="1">
        <f t="shared" si="566"/>
        <v>0</v>
      </c>
      <c r="E2088" s="7">
        <v>2</v>
      </c>
      <c r="F2088" s="9" t="s">
        <v>1329</v>
      </c>
      <c r="G2088" s="3" t="e">
        <f t="shared" si="552"/>
        <v>#NAME?</v>
      </c>
      <c r="H2088" s="4" t="str">
        <f t="shared" si="553"/>
        <v>dʒɛ</v>
      </c>
      <c r="I2088" s="4" t="str">
        <f t="shared" si="554"/>
        <v>jea</v>
      </c>
      <c r="J2088" s="10">
        <f t="shared" si="555"/>
        <v>3</v>
      </c>
      <c r="K2088" s="1">
        <f t="shared" si="556"/>
        <v>3</v>
      </c>
      <c r="L2088" s="10">
        <f t="shared" si="557"/>
        <v>3</v>
      </c>
      <c r="M2088" s="1" t="str">
        <f t="shared" si="558"/>
        <v>-jea-</v>
      </c>
      <c r="N2088" s="1" t="str">
        <f t="shared" si="559"/>
        <v>[dʒɛ]</v>
      </c>
      <c r="O2088" s="3" t="e" cm="1">
        <f t="array" ref="O2088">SUM(_xlfn._xlws.FILTER($G$2:$G$2454,_xlfn.MAP($M$2:$M$2454,_xlfn.LAMBDA(_xlpm.x,_xlpm.x=$M2088))))</f>
        <v>#NAME?</v>
      </c>
      <c r="P2088" s="4" t="e">
        <f t="shared" si="560"/>
        <v>#NAME?</v>
      </c>
      <c r="Q2088" s="6" t="e" cm="1">
        <f t="array" ref="Q2088">SUM(_xlfn._xlws.FILTER($G$2:$G$2454,_xlfn.MAP($N$2:$N$2454,_xlfn.LAMBDA(_xlpm.x,_xlpm.x=$N2088))))</f>
        <v>#NAME?</v>
      </c>
      <c r="R2088" s="4" t="e">
        <f t="shared" si="561"/>
        <v>#NAME?</v>
      </c>
      <c r="S2088" s="4" t="e">
        <f t="shared" si="562"/>
        <v>#NAME?</v>
      </c>
      <c r="T2088" s="4" t="e">
        <f t="shared" si="563"/>
        <v>#NAME?</v>
      </c>
      <c r="U2088" s="4" t="e">
        <f t="shared" si="564"/>
        <v>#NAME?</v>
      </c>
      <c r="V2088" s="2"/>
      <c r="X2088" s="2"/>
      <c r="AC2088" s="2"/>
      <c r="AD2088" s="2"/>
    </row>
    <row r="2089" spans="1:30">
      <c r="A2089" s="1" t="str">
        <f t="shared" si="551"/>
        <v>-ght- : [t]</v>
      </c>
      <c r="B2089" s="1">
        <f t="shared" si="566"/>
        <v>0</v>
      </c>
      <c r="C2089" s="1">
        <f t="shared" si="566"/>
        <v>0</v>
      </c>
      <c r="D2089" s="1">
        <f t="shared" si="566"/>
        <v>0</v>
      </c>
      <c r="E2089" s="7">
        <v>26</v>
      </c>
      <c r="F2089" s="9" t="s">
        <v>1892</v>
      </c>
      <c r="G2089" s="3" t="e">
        <f t="shared" si="552"/>
        <v>#NAME?</v>
      </c>
      <c r="H2089" s="1" t="str">
        <f t="shared" si="553"/>
        <v>t</v>
      </c>
      <c r="I2089" s="1" t="str">
        <f t="shared" si="554"/>
        <v>ght</v>
      </c>
      <c r="J2089" s="10">
        <f t="shared" si="555"/>
        <v>1</v>
      </c>
      <c r="K2089" s="1">
        <f t="shared" si="556"/>
        <v>3</v>
      </c>
      <c r="L2089" s="10">
        <f t="shared" si="557"/>
        <v>3</v>
      </c>
      <c r="M2089" s="1" t="str">
        <f t="shared" si="558"/>
        <v>-ght-</v>
      </c>
      <c r="N2089" s="1" t="str">
        <f t="shared" si="559"/>
        <v>[t]</v>
      </c>
      <c r="O2089" s="3" t="e" cm="1">
        <f t="array" ref="O2089">SUM(_xlfn._xlws.FILTER($G$2:$G$2454,_xlfn.MAP($M$2:$M$2454,_xlfn.LAMBDA(_xlpm.x,_xlpm.x=$M2089))))</f>
        <v>#NAME?</v>
      </c>
      <c r="P2089" s="4" t="e">
        <f t="shared" si="560"/>
        <v>#NAME?</v>
      </c>
      <c r="Q2089" s="6" t="e" cm="1">
        <f t="array" ref="Q2089">SUM(_xlfn._xlws.FILTER($G$2:$G$2454,_xlfn.MAP($N$2:$N$2454,_xlfn.LAMBDA(_xlpm.x,_xlpm.x=$N2089))))</f>
        <v>#NAME?</v>
      </c>
      <c r="R2089" s="4" t="e">
        <f t="shared" si="561"/>
        <v>#NAME?</v>
      </c>
      <c r="S2089" s="4" t="e">
        <f t="shared" si="562"/>
        <v>#NAME?</v>
      </c>
      <c r="T2089" s="4" t="e">
        <f t="shared" si="563"/>
        <v>#NAME?</v>
      </c>
      <c r="U2089" s="4" t="e">
        <f t="shared" si="564"/>
        <v>#NAME?</v>
      </c>
      <c r="V2089" s="2"/>
      <c r="X2089" s="2"/>
      <c r="AC2089" s="2"/>
      <c r="AD2089" s="2"/>
    </row>
    <row r="2090" spans="1:30">
      <c r="A2090" s="1" t="str">
        <f t="shared" si="551"/>
        <v>-ccu- : [kʌ]</v>
      </c>
      <c r="B2090" s="1">
        <f t="shared" si="566"/>
        <v>0</v>
      </c>
      <c r="C2090" s="1">
        <f t="shared" si="566"/>
        <v>0</v>
      </c>
      <c r="D2090" s="1">
        <f t="shared" si="566"/>
        <v>0</v>
      </c>
      <c r="E2090" s="7">
        <v>2</v>
      </c>
      <c r="F2090" s="9" t="s">
        <v>1604</v>
      </c>
      <c r="G2090" s="3" t="e">
        <f t="shared" si="552"/>
        <v>#NAME?</v>
      </c>
      <c r="H2090" s="4" t="str">
        <f t="shared" si="553"/>
        <v>kʌ</v>
      </c>
      <c r="I2090" s="4" t="str">
        <f t="shared" si="554"/>
        <v>ccu</v>
      </c>
      <c r="J2090" s="10">
        <f t="shared" si="555"/>
        <v>2</v>
      </c>
      <c r="K2090" s="1">
        <f t="shared" si="556"/>
        <v>3</v>
      </c>
      <c r="L2090" s="10">
        <f t="shared" si="557"/>
        <v>3</v>
      </c>
      <c r="M2090" s="1" t="str">
        <f t="shared" si="558"/>
        <v>-ccu-</v>
      </c>
      <c r="N2090" s="1" t="str">
        <f t="shared" si="559"/>
        <v>[kʌ]</v>
      </c>
      <c r="O2090" s="3" t="e" cm="1">
        <f t="array" ref="O2090">SUM(_xlfn._xlws.FILTER($G$2:$G$2454,_xlfn.MAP($M$2:$M$2454,_xlfn.LAMBDA(_xlpm.x,_xlpm.x=$M2090))))</f>
        <v>#NAME?</v>
      </c>
      <c r="P2090" s="4" t="e">
        <f t="shared" si="560"/>
        <v>#NAME?</v>
      </c>
      <c r="Q2090" s="6" t="e" cm="1">
        <f t="array" ref="Q2090">SUM(_xlfn._xlws.FILTER($G$2:$G$2454,_xlfn.MAP($N$2:$N$2454,_xlfn.LAMBDA(_xlpm.x,_xlpm.x=$N2090))))</f>
        <v>#NAME?</v>
      </c>
      <c r="R2090" s="4" t="e">
        <f t="shared" si="561"/>
        <v>#NAME?</v>
      </c>
      <c r="S2090" s="4" t="e">
        <f t="shared" si="562"/>
        <v>#NAME?</v>
      </c>
      <c r="T2090" s="4" t="e">
        <f t="shared" si="563"/>
        <v>#NAME?</v>
      </c>
      <c r="U2090" s="4" t="e">
        <f t="shared" si="564"/>
        <v>#NAME?</v>
      </c>
      <c r="V2090" s="2"/>
      <c r="X2090" s="2"/>
      <c r="AC2090" s="2"/>
      <c r="AD2090" s="2"/>
    </row>
    <row r="2091" spans="1:30">
      <c r="A2091" s="1" t="str">
        <f t="shared" si="551"/>
        <v>-eye- : [aɪ]</v>
      </c>
      <c r="B2091" s="1">
        <f t="shared" si="566"/>
        <v>0</v>
      </c>
      <c r="C2091" s="1">
        <f t="shared" si="566"/>
        <v>0</v>
      </c>
      <c r="D2091" s="1">
        <f t="shared" si="566"/>
        <v>0</v>
      </c>
      <c r="E2091" s="7">
        <v>3</v>
      </c>
      <c r="F2091" s="9" t="s">
        <v>1245</v>
      </c>
      <c r="G2091" s="3" t="e">
        <f t="shared" si="552"/>
        <v>#NAME?</v>
      </c>
      <c r="H2091" s="4" t="str">
        <f t="shared" si="553"/>
        <v>aɪ</v>
      </c>
      <c r="I2091" s="4" t="str">
        <f t="shared" si="554"/>
        <v>eye</v>
      </c>
      <c r="J2091" s="10">
        <f t="shared" si="555"/>
        <v>2</v>
      </c>
      <c r="K2091" s="1">
        <f t="shared" si="556"/>
        <v>3</v>
      </c>
      <c r="L2091" s="10">
        <f t="shared" si="557"/>
        <v>3</v>
      </c>
      <c r="M2091" s="1" t="str">
        <f t="shared" si="558"/>
        <v>-eye-</v>
      </c>
      <c r="N2091" s="1" t="str">
        <f t="shared" si="559"/>
        <v>[aɪ]</v>
      </c>
      <c r="O2091" s="3" t="e" cm="1">
        <f t="array" ref="O2091">SUM(_xlfn._xlws.FILTER($G$2:$G$2454,_xlfn.MAP($M$2:$M$2454,_xlfn.LAMBDA(_xlpm.x,_xlpm.x=$M2091))))</f>
        <v>#NAME?</v>
      </c>
      <c r="P2091" s="4" t="e">
        <f t="shared" si="560"/>
        <v>#NAME?</v>
      </c>
      <c r="Q2091" s="6" t="e" cm="1">
        <f t="array" ref="Q2091">SUM(_xlfn._xlws.FILTER($G$2:$G$2454,_xlfn.MAP($N$2:$N$2454,_xlfn.LAMBDA(_xlpm.x,_xlpm.x=$N2091))))</f>
        <v>#NAME?</v>
      </c>
      <c r="R2091" s="4" t="e">
        <f t="shared" si="561"/>
        <v>#NAME?</v>
      </c>
      <c r="S2091" s="4" t="e">
        <f t="shared" si="562"/>
        <v>#NAME?</v>
      </c>
      <c r="T2091" s="4" t="e">
        <f t="shared" si="563"/>
        <v>#NAME?</v>
      </c>
      <c r="U2091" s="4" t="e">
        <f t="shared" si="564"/>
        <v>#NAME?</v>
      </c>
      <c r="V2091" s="2"/>
      <c r="X2091" s="2"/>
      <c r="AC2091" s="2"/>
      <c r="AD2091" s="2"/>
    </row>
    <row r="2092" spans="1:30">
      <c r="A2092" s="1" t="str">
        <f t="shared" si="551"/>
        <v>-kes- : [ks]</v>
      </c>
      <c r="B2092" s="1">
        <f t="shared" si="566"/>
        <v>0</v>
      </c>
      <c r="C2092" s="1">
        <f t="shared" si="566"/>
        <v>0</v>
      </c>
      <c r="D2092" s="1">
        <f t="shared" si="566"/>
        <v>0</v>
      </c>
      <c r="E2092" s="7">
        <v>3</v>
      </c>
      <c r="F2092" s="9" t="s">
        <v>91</v>
      </c>
      <c r="G2092" s="3" t="e">
        <f t="shared" si="552"/>
        <v>#NAME?</v>
      </c>
      <c r="H2092" s="4" t="str">
        <f t="shared" si="553"/>
        <v>ks</v>
      </c>
      <c r="I2092" s="4" t="str">
        <f t="shared" si="554"/>
        <v>kes</v>
      </c>
      <c r="J2092" s="10">
        <f t="shared" si="555"/>
        <v>2</v>
      </c>
      <c r="K2092" s="1">
        <f t="shared" si="556"/>
        <v>3</v>
      </c>
      <c r="L2092" s="10">
        <f t="shared" si="557"/>
        <v>3</v>
      </c>
      <c r="M2092" s="1" t="str">
        <f t="shared" si="558"/>
        <v>-kes-</v>
      </c>
      <c r="N2092" s="1" t="str">
        <f t="shared" si="559"/>
        <v>[ks]</v>
      </c>
      <c r="O2092" s="3" t="e" cm="1">
        <f t="array" ref="O2092">SUM(_xlfn._xlws.FILTER($G$2:$G$2454,_xlfn.MAP($M$2:$M$2454,_xlfn.LAMBDA(_xlpm.x,_xlpm.x=$M2092))))</f>
        <v>#NAME?</v>
      </c>
      <c r="P2092" s="4" t="e">
        <f t="shared" si="560"/>
        <v>#NAME?</v>
      </c>
      <c r="Q2092" s="6" t="e" cm="1">
        <f t="array" ref="Q2092">SUM(_xlfn._xlws.FILTER($G$2:$G$2454,_xlfn.MAP($N$2:$N$2454,_xlfn.LAMBDA(_xlpm.x,_xlpm.x=$N2092))))</f>
        <v>#NAME?</v>
      </c>
      <c r="R2092" s="4" t="e">
        <f t="shared" si="561"/>
        <v>#NAME?</v>
      </c>
      <c r="S2092" s="4" t="e">
        <f t="shared" si="562"/>
        <v>#NAME?</v>
      </c>
      <c r="T2092" s="4" t="e">
        <f t="shared" si="563"/>
        <v>#NAME?</v>
      </c>
      <c r="U2092" s="4" t="e">
        <f t="shared" si="564"/>
        <v>#NAME?</v>
      </c>
      <c r="V2092" s="2"/>
      <c r="X2092" s="2"/>
      <c r="AC2092" s="2"/>
      <c r="AD2092" s="2"/>
    </row>
    <row r="2093" spans="1:30">
      <c r="A2093" s="1" t="str">
        <f t="shared" si="551"/>
        <v>-ks- : [ks]</v>
      </c>
      <c r="B2093" s="1">
        <f t="shared" si="566"/>
        <v>0</v>
      </c>
      <c r="C2093" s="1">
        <f t="shared" si="566"/>
        <v>0</v>
      </c>
      <c r="D2093" s="1">
        <f t="shared" si="566"/>
        <v>0</v>
      </c>
      <c r="E2093" s="7">
        <v>3</v>
      </c>
      <c r="F2093" s="9" t="s">
        <v>92</v>
      </c>
      <c r="G2093" s="3" t="e">
        <f t="shared" si="552"/>
        <v>#NAME?</v>
      </c>
      <c r="H2093" s="4" t="str">
        <f t="shared" si="553"/>
        <v>ks</v>
      </c>
      <c r="I2093" s="4" t="str">
        <f t="shared" si="554"/>
        <v>ks</v>
      </c>
      <c r="J2093" s="10">
        <f t="shared" si="555"/>
        <v>2</v>
      </c>
      <c r="K2093" s="1">
        <f t="shared" si="556"/>
        <v>2</v>
      </c>
      <c r="L2093" s="10">
        <f t="shared" si="557"/>
        <v>2</v>
      </c>
      <c r="M2093" s="1" t="str">
        <f t="shared" si="558"/>
        <v>-ks-</v>
      </c>
      <c r="N2093" s="1" t="str">
        <f t="shared" si="559"/>
        <v>[ks]</v>
      </c>
      <c r="O2093" s="3" t="e" cm="1">
        <f t="array" ref="O2093">SUM(_xlfn._xlws.FILTER($G$2:$G$2454,_xlfn.MAP($M$2:$M$2454,_xlfn.LAMBDA(_xlpm.x,_xlpm.x=$M2093))))</f>
        <v>#NAME?</v>
      </c>
      <c r="P2093" s="4" t="e">
        <f t="shared" si="560"/>
        <v>#NAME?</v>
      </c>
      <c r="Q2093" s="6" t="e" cm="1">
        <f t="array" ref="Q2093">SUM(_xlfn._xlws.FILTER($G$2:$G$2454,_xlfn.MAP($N$2:$N$2454,_xlfn.LAMBDA(_xlpm.x,_xlpm.x=$N2093))))</f>
        <v>#NAME?</v>
      </c>
      <c r="R2093" s="4" t="e">
        <f t="shared" si="561"/>
        <v>#NAME?</v>
      </c>
      <c r="S2093" s="4" t="e">
        <f t="shared" si="562"/>
        <v>#NAME?</v>
      </c>
      <c r="T2093" s="4" t="e">
        <f t="shared" si="563"/>
        <v>#NAME?</v>
      </c>
      <c r="U2093" s="4" t="e">
        <f t="shared" si="564"/>
        <v>#NAME?</v>
      </c>
      <c r="V2093" s="2"/>
      <c r="X2093" s="2"/>
      <c r="AC2093" s="2"/>
      <c r="AD2093" s="2"/>
    </row>
    <row r="2094" spans="1:30">
      <c r="A2094" s="1" t="str">
        <f t="shared" si="551"/>
        <v>-les- : [lz]</v>
      </c>
      <c r="B2094" s="1">
        <f t="shared" si="566"/>
        <v>0</v>
      </c>
      <c r="C2094" s="1">
        <f t="shared" si="566"/>
        <v>0</v>
      </c>
      <c r="D2094" s="1">
        <f t="shared" si="566"/>
        <v>0</v>
      </c>
      <c r="E2094" s="7">
        <v>3</v>
      </c>
      <c r="F2094" s="9" t="s">
        <v>137</v>
      </c>
      <c r="G2094" s="3" t="e">
        <f t="shared" si="552"/>
        <v>#NAME?</v>
      </c>
      <c r="H2094" s="4" t="str">
        <f t="shared" si="553"/>
        <v>lz</v>
      </c>
      <c r="I2094" s="4" t="str">
        <f t="shared" si="554"/>
        <v>les</v>
      </c>
      <c r="J2094" s="10">
        <f t="shared" si="555"/>
        <v>2</v>
      </c>
      <c r="K2094" s="1">
        <f t="shared" si="556"/>
        <v>3</v>
      </c>
      <c r="L2094" s="10">
        <f t="shared" si="557"/>
        <v>3</v>
      </c>
      <c r="M2094" s="1" t="str">
        <f t="shared" si="558"/>
        <v>-les-</v>
      </c>
      <c r="N2094" s="1" t="str">
        <f t="shared" si="559"/>
        <v>[lz]</v>
      </c>
      <c r="O2094" s="3" t="e" cm="1">
        <f t="array" ref="O2094">SUM(_xlfn._xlws.FILTER($G$2:$G$2454,_xlfn.MAP($M$2:$M$2454,_xlfn.LAMBDA(_xlpm.x,_xlpm.x=$M2094))))</f>
        <v>#NAME?</v>
      </c>
      <c r="P2094" s="4" t="e">
        <f t="shared" si="560"/>
        <v>#NAME?</v>
      </c>
      <c r="Q2094" s="6" t="e" cm="1">
        <f t="array" ref="Q2094">SUM(_xlfn._xlws.FILTER($G$2:$G$2454,_xlfn.MAP($N$2:$N$2454,_xlfn.LAMBDA(_xlpm.x,_xlpm.x=$N2094))))</f>
        <v>#NAME?</v>
      </c>
      <c r="R2094" s="4" t="e">
        <f t="shared" si="561"/>
        <v>#NAME?</v>
      </c>
      <c r="S2094" s="4" t="e">
        <f t="shared" si="562"/>
        <v>#NAME?</v>
      </c>
      <c r="T2094" s="4" t="e">
        <f t="shared" si="563"/>
        <v>#NAME?</v>
      </c>
      <c r="U2094" s="4" t="e">
        <f t="shared" si="564"/>
        <v>#NAME?</v>
      </c>
      <c r="V2094" s="2"/>
      <c r="X2094" s="2"/>
      <c r="AC2094" s="2"/>
      <c r="AD2094" s="2"/>
    </row>
    <row r="2095" spans="1:30">
      <c r="A2095" s="1" t="str">
        <f t="shared" si="551"/>
        <v>-lls- : [lz]</v>
      </c>
      <c r="B2095" s="1">
        <f t="shared" si="566"/>
        <v>0</v>
      </c>
      <c r="C2095" s="1">
        <f t="shared" si="566"/>
        <v>0</v>
      </c>
      <c r="D2095" s="1">
        <f t="shared" si="566"/>
        <v>0</v>
      </c>
      <c r="E2095" s="7">
        <v>3</v>
      </c>
      <c r="F2095" s="9" t="s">
        <v>138</v>
      </c>
      <c r="G2095" s="3" t="e">
        <f t="shared" si="552"/>
        <v>#NAME?</v>
      </c>
      <c r="H2095" s="1" t="str">
        <f t="shared" si="553"/>
        <v>lz</v>
      </c>
      <c r="I2095" s="1" t="str">
        <f t="shared" si="554"/>
        <v>lls</v>
      </c>
      <c r="J2095" s="10">
        <f t="shared" si="555"/>
        <v>2</v>
      </c>
      <c r="K2095" s="1">
        <f t="shared" si="556"/>
        <v>3</v>
      </c>
      <c r="L2095" s="10">
        <f t="shared" si="557"/>
        <v>3</v>
      </c>
      <c r="M2095" s="1" t="str">
        <f t="shared" si="558"/>
        <v>-lls-</v>
      </c>
      <c r="N2095" s="1" t="str">
        <f t="shared" si="559"/>
        <v>[lz]</v>
      </c>
      <c r="O2095" s="3" t="e" cm="1">
        <f t="array" ref="O2095">SUM(_xlfn._xlws.FILTER($G$2:$G$2454,_xlfn.MAP($M$2:$M$2454,_xlfn.LAMBDA(_xlpm.x,_xlpm.x=$M2095))))</f>
        <v>#NAME?</v>
      </c>
      <c r="P2095" s="4" t="e">
        <f t="shared" si="560"/>
        <v>#NAME?</v>
      </c>
      <c r="Q2095" s="6" t="e" cm="1">
        <f t="array" ref="Q2095">SUM(_xlfn._xlws.FILTER($G$2:$G$2454,_xlfn.MAP($N$2:$N$2454,_xlfn.LAMBDA(_xlpm.x,_xlpm.x=$N2095))))</f>
        <v>#NAME?</v>
      </c>
      <c r="R2095" s="4" t="e">
        <f t="shared" si="561"/>
        <v>#NAME?</v>
      </c>
      <c r="S2095" s="4" t="e">
        <f t="shared" si="562"/>
        <v>#NAME?</v>
      </c>
      <c r="T2095" s="4" t="e">
        <f t="shared" si="563"/>
        <v>#NAME?</v>
      </c>
      <c r="U2095" s="4" t="e">
        <f t="shared" si="564"/>
        <v>#NAME?</v>
      </c>
      <c r="V2095" s="2"/>
      <c r="X2095" s="2"/>
      <c r="AC2095" s="2"/>
      <c r="AD2095" s="2"/>
    </row>
    <row r="2096" spans="1:30">
      <c r="A2096" s="1" t="str">
        <f t="shared" si="551"/>
        <v>-xe- : [ks]</v>
      </c>
      <c r="B2096" s="1">
        <f t="shared" si="566"/>
        <v>0</v>
      </c>
      <c r="C2096" s="1">
        <f t="shared" si="566"/>
        <v>0</v>
      </c>
      <c r="D2096" s="1">
        <f t="shared" si="566"/>
        <v>0</v>
      </c>
      <c r="E2096" s="7">
        <v>1</v>
      </c>
      <c r="F2096" s="9" t="s">
        <v>94</v>
      </c>
      <c r="G2096" s="3" t="e">
        <f t="shared" si="552"/>
        <v>#NAME?</v>
      </c>
      <c r="H2096" s="4" t="str">
        <f t="shared" si="553"/>
        <v>ks</v>
      </c>
      <c r="I2096" s="4" t="str">
        <f t="shared" si="554"/>
        <v>xe</v>
      </c>
      <c r="J2096" s="10">
        <f t="shared" si="555"/>
        <v>2</v>
      </c>
      <c r="K2096" s="1">
        <f t="shared" si="556"/>
        <v>2</v>
      </c>
      <c r="L2096" s="10">
        <f t="shared" si="557"/>
        <v>2</v>
      </c>
      <c r="M2096" s="1" t="str">
        <f t="shared" si="558"/>
        <v>-xe-</v>
      </c>
      <c r="N2096" s="1" t="str">
        <f t="shared" si="559"/>
        <v>[ks]</v>
      </c>
      <c r="O2096" s="3" t="e" cm="1">
        <f t="array" ref="O2096">SUM(_xlfn._xlws.FILTER($G$2:$G$2454,_xlfn.MAP($M$2:$M$2454,_xlfn.LAMBDA(_xlpm.x,_xlpm.x=$M2096))))</f>
        <v>#NAME?</v>
      </c>
      <c r="P2096" s="4" t="e">
        <f t="shared" si="560"/>
        <v>#NAME?</v>
      </c>
      <c r="Q2096" s="6" t="e" cm="1">
        <f t="array" ref="Q2096">SUM(_xlfn._xlws.FILTER($G$2:$G$2454,_xlfn.MAP($N$2:$N$2454,_xlfn.LAMBDA(_xlpm.x,_xlpm.x=$N2096))))</f>
        <v>#NAME?</v>
      </c>
      <c r="R2096" s="4" t="e">
        <f t="shared" si="561"/>
        <v>#NAME?</v>
      </c>
      <c r="S2096" s="4" t="e">
        <f t="shared" si="562"/>
        <v>#NAME?</v>
      </c>
      <c r="T2096" s="4" t="e">
        <f t="shared" si="563"/>
        <v>#NAME?</v>
      </c>
      <c r="U2096" s="4" t="e">
        <f t="shared" si="564"/>
        <v>#NAME?</v>
      </c>
      <c r="V2096" s="2"/>
      <c r="X2096" s="2"/>
      <c r="AC2096" s="2"/>
      <c r="AD2096" s="2"/>
    </row>
    <row r="2097" spans="1:30">
      <c r="A2097" s="1" t="str">
        <f t="shared" si="551"/>
        <v>-nto- : [ntə]</v>
      </c>
      <c r="B2097" s="1">
        <f t="shared" si="566"/>
        <v>0</v>
      </c>
      <c r="C2097" s="1">
        <f t="shared" si="566"/>
        <v>0</v>
      </c>
      <c r="D2097" s="1">
        <f t="shared" si="566"/>
        <v>1</v>
      </c>
      <c r="E2097" s="7">
        <v>1</v>
      </c>
      <c r="F2097" s="9" t="s">
        <v>1773</v>
      </c>
      <c r="G2097" s="3" t="e">
        <f t="shared" si="552"/>
        <v>#NAME?</v>
      </c>
      <c r="H2097" s="4" t="str">
        <f t="shared" si="553"/>
        <v>ntə</v>
      </c>
      <c r="I2097" s="4" t="str">
        <f t="shared" si="554"/>
        <v>nto</v>
      </c>
      <c r="J2097" s="10">
        <f t="shared" si="555"/>
        <v>3</v>
      </c>
      <c r="K2097" s="1">
        <f t="shared" si="556"/>
        <v>3</v>
      </c>
      <c r="L2097" s="10">
        <f t="shared" si="557"/>
        <v>3</v>
      </c>
      <c r="M2097" s="1" t="str">
        <f t="shared" si="558"/>
        <v>-nto-</v>
      </c>
      <c r="N2097" s="1" t="str">
        <f t="shared" si="559"/>
        <v>[ntə]</v>
      </c>
      <c r="O2097" s="3" t="e" cm="1">
        <f t="array" ref="O2097">SUM(_xlfn._xlws.FILTER($G$2:$G$2454,_xlfn.MAP($M$2:$M$2454,_xlfn.LAMBDA(_xlpm.x,_xlpm.x=$M2097))))</f>
        <v>#NAME?</v>
      </c>
      <c r="P2097" s="4" t="e">
        <f t="shared" si="560"/>
        <v>#NAME?</v>
      </c>
      <c r="Q2097" s="6" t="e" cm="1">
        <f t="array" ref="Q2097">SUM(_xlfn._xlws.FILTER($G$2:$G$2454,_xlfn.MAP($N$2:$N$2454,_xlfn.LAMBDA(_xlpm.x,_xlpm.x=$N2097))))</f>
        <v>#NAME?</v>
      </c>
      <c r="R2097" s="4" t="e">
        <f t="shared" si="561"/>
        <v>#NAME?</v>
      </c>
      <c r="S2097" s="4" t="e">
        <f t="shared" si="562"/>
        <v>#NAME?</v>
      </c>
      <c r="T2097" s="4" t="e">
        <f t="shared" si="563"/>
        <v>#NAME?</v>
      </c>
      <c r="U2097" s="4" t="e">
        <f t="shared" si="564"/>
        <v>#NAME?</v>
      </c>
      <c r="V2097" s="2"/>
      <c r="X2097" s="2"/>
      <c r="AC2097" s="2"/>
      <c r="AD2097" s="2"/>
    </row>
    <row r="2098" spans="1:30">
      <c r="A2098" s="1" t="str">
        <f t="shared" si="551"/>
        <v>-phy- : [fɪ]</v>
      </c>
      <c r="B2098" s="1">
        <f t="shared" si="566"/>
        <v>0</v>
      </c>
      <c r="C2098" s="1">
        <f t="shared" si="566"/>
        <v>0</v>
      </c>
      <c r="D2098" s="1">
        <f t="shared" si="566"/>
        <v>0</v>
      </c>
      <c r="E2098" s="7">
        <v>4</v>
      </c>
      <c r="F2098" s="9" t="s">
        <v>1200</v>
      </c>
      <c r="G2098" s="3" t="e">
        <f t="shared" si="552"/>
        <v>#NAME?</v>
      </c>
      <c r="H2098" s="4" t="str">
        <f t="shared" si="553"/>
        <v>fɪ</v>
      </c>
      <c r="I2098" s="4" t="str">
        <f t="shared" si="554"/>
        <v>phy</v>
      </c>
      <c r="J2098" s="10">
        <f t="shared" si="555"/>
        <v>2</v>
      </c>
      <c r="K2098" s="1">
        <f t="shared" si="556"/>
        <v>3</v>
      </c>
      <c r="L2098" s="10">
        <f t="shared" si="557"/>
        <v>3</v>
      </c>
      <c r="M2098" s="1" t="str">
        <f t="shared" si="558"/>
        <v>-phy-</v>
      </c>
      <c r="N2098" s="1" t="str">
        <f t="shared" si="559"/>
        <v>[fɪ]</v>
      </c>
      <c r="O2098" s="3" t="e" cm="1">
        <f t="array" ref="O2098">SUM(_xlfn._xlws.FILTER($G$2:$G$2454,_xlfn.MAP($M$2:$M$2454,_xlfn.LAMBDA(_xlpm.x,_xlpm.x=$M2098))))</f>
        <v>#NAME?</v>
      </c>
      <c r="P2098" s="4" t="e">
        <f t="shared" si="560"/>
        <v>#NAME?</v>
      </c>
      <c r="Q2098" s="6" t="e" cm="1">
        <f t="array" ref="Q2098">SUM(_xlfn._xlws.FILTER($G$2:$G$2454,_xlfn.MAP($N$2:$N$2454,_xlfn.LAMBDA(_xlpm.x,_xlpm.x=$N2098))))</f>
        <v>#NAME?</v>
      </c>
      <c r="R2098" s="4" t="e">
        <f t="shared" si="561"/>
        <v>#NAME?</v>
      </c>
      <c r="S2098" s="4" t="e">
        <f t="shared" si="562"/>
        <v>#NAME?</v>
      </c>
      <c r="T2098" s="4" t="e">
        <f t="shared" si="563"/>
        <v>#NAME?</v>
      </c>
      <c r="U2098" s="4" t="e">
        <f t="shared" si="564"/>
        <v>#NAME?</v>
      </c>
      <c r="V2098" s="2"/>
      <c r="X2098" s="2"/>
      <c r="AC2098" s="2"/>
      <c r="AD2098" s="2"/>
    </row>
    <row r="2099" spans="1:30">
      <c r="A2099" s="1" t="str">
        <f t="shared" si="551"/>
        <v>-ppo- : [pə]</v>
      </c>
      <c r="B2099" s="1">
        <f t="shared" si="566"/>
        <v>0</v>
      </c>
      <c r="C2099" s="1">
        <f t="shared" si="566"/>
        <v>0</v>
      </c>
      <c r="D2099" s="1">
        <f t="shared" si="566"/>
        <v>0</v>
      </c>
      <c r="E2099" s="7">
        <v>3</v>
      </c>
      <c r="F2099" s="9" t="s">
        <v>1566</v>
      </c>
      <c r="G2099" s="3" t="e">
        <f t="shared" si="552"/>
        <v>#NAME?</v>
      </c>
      <c r="H2099" s="4" t="str">
        <f t="shared" si="553"/>
        <v>pə</v>
      </c>
      <c r="I2099" s="4" t="str">
        <f t="shared" si="554"/>
        <v>ppo</v>
      </c>
      <c r="J2099" s="10">
        <f t="shared" si="555"/>
        <v>2</v>
      </c>
      <c r="K2099" s="1">
        <f t="shared" si="556"/>
        <v>3</v>
      </c>
      <c r="L2099" s="10">
        <f t="shared" si="557"/>
        <v>3</v>
      </c>
      <c r="M2099" s="1" t="str">
        <f t="shared" si="558"/>
        <v>-ppo-</v>
      </c>
      <c r="N2099" s="1" t="str">
        <f t="shared" si="559"/>
        <v>[pə]</v>
      </c>
      <c r="O2099" s="3" t="e" cm="1">
        <f t="array" ref="O2099">SUM(_xlfn._xlws.FILTER($G$2:$G$2454,_xlfn.MAP($M$2:$M$2454,_xlfn.LAMBDA(_xlpm.x,_xlpm.x=$M2099))))</f>
        <v>#NAME?</v>
      </c>
      <c r="P2099" s="4" t="e">
        <f t="shared" si="560"/>
        <v>#NAME?</v>
      </c>
      <c r="Q2099" s="6" t="e" cm="1">
        <f t="array" ref="Q2099">SUM(_xlfn._xlws.FILTER($G$2:$G$2454,_xlfn.MAP($N$2:$N$2454,_xlfn.LAMBDA(_xlpm.x,_xlpm.x=$N2099))))</f>
        <v>#NAME?</v>
      </c>
      <c r="R2099" s="4" t="e">
        <f t="shared" si="561"/>
        <v>#NAME?</v>
      </c>
      <c r="S2099" s="4" t="e">
        <f t="shared" si="562"/>
        <v>#NAME?</v>
      </c>
      <c r="T2099" s="4" t="e">
        <f t="shared" si="563"/>
        <v>#NAME?</v>
      </c>
      <c r="U2099" s="4" t="e">
        <f t="shared" si="564"/>
        <v>#NAME?</v>
      </c>
      <c r="V2099" s="2"/>
      <c r="X2099" s="2"/>
      <c r="AC2099" s="2"/>
      <c r="AD2099" s="2"/>
    </row>
    <row r="2100" spans="1:30">
      <c r="A2100" s="1" t="str">
        <f t="shared" si="551"/>
        <v>-lle- : [lɪ]</v>
      </c>
      <c r="B2100" s="1">
        <f t="shared" si="566"/>
        <v>0</v>
      </c>
      <c r="C2100" s="1">
        <f t="shared" si="566"/>
        <v>0</v>
      </c>
      <c r="D2100" s="1">
        <f t="shared" si="566"/>
        <v>0</v>
      </c>
      <c r="E2100" s="7">
        <v>1</v>
      </c>
      <c r="F2100" s="9" t="s">
        <v>1856</v>
      </c>
      <c r="G2100" s="3" t="e">
        <f t="shared" si="552"/>
        <v>#NAME?</v>
      </c>
      <c r="H2100" s="4" t="str">
        <f t="shared" si="553"/>
        <v>lɪ</v>
      </c>
      <c r="I2100" s="4" t="str">
        <f t="shared" si="554"/>
        <v>lle</v>
      </c>
      <c r="J2100" s="10">
        <f t="shared" si="555"/>
        <v>2</v>
      </c>
      <c r="K2100" s="1">
        <f t="shared" si="556"/>
        <v>3</v>
      </c>
      <c r="L2100" s="10">
        <f t="shared" si="557"/>
        <v>3</v>
      </c>
      <c r="M2100" s="1" t="str">
        <f t="shared" si="558"/>
        <v>-lle-</v>
      </c>
      <c r="N2100" s="1" t="str">
        <f t="shared" si="559"/>
        <v>[lɪ]</v>
      </c>
      <c r="O2100" s="3" t="e" cm="1">
        <f t="array" ref="O2100">SUM(_xlfn._xlws.FILTER($G$2:$G$2454,_xlfn.MAP($M$2:$M$2454,_xlfn.LAMBDA(_xlpm.x,_xlpm.x=$M2100))))</f>
        <v>#NAME?</v>
      </c>
      <c r="P2100" s="4" t="e">
        <f t="shared" si="560"/>
        <v>#NAME?</v>
      </c>
      <c r="Q2100" s="6" t="e" cm="1">
        <f t="array" ref="Q2100">SUM(_xlfn._xlws.FILTER($G$2:$G$2454,_xlfn.MAP($N$2:$N$2454,_xlfn.LAMBDA(_xlpm.x,_xlpm.x=$N2100))))</f>
        <v>#NAME?</v>
      </c>
      <c r="R2100" s="4" t="e">
        <f t="shared" si="561"/>
        <v>#NAME?</v>
      </c>
      <c r="S2100" s="4" t="e">
        <f t="shared" si="562"/>
        <v>#NAME?</v>
      </c>
      <c r="T2100" s="4" t="e">
        <f t="shared" si="563"/>
        <v>#NAME?</v>
      </c>
      <c r="U2100" s="4" t="e">
        <f t="shared" si="564"/>
        <v>#NAME?</v>
      </c>
      <c r="V2100" s="2"/>
      <c r="X2100" s="2"/>
      <c r="AC2100" s="2"/>
      <c r="AD2100" s="2"/>
    </row>
    <row r="2101" spans="1:30">
      <c r="A2101" s="1" t="str">
        <f t="shared" si="551"/>
        <v>-knee- : [ni]</v>
      </c>
      <c r="B2101" s="1">
        <f t="shared" si="566"/>
        <v>0</v>
      </c>
      <c r="C2101" s="1">
        <f t="shared" si="566"/>
        <v>0</v>
      </c>
      <c r="D2101" s="1">
        <f t="shared" si="566"/>
        <v>1</v>
      </c>
      <c r="E2101" s="7">
        <v>2</v>
      </c>
      <c r="F2101" s="9" t="s">
        <v>180</v>
      </c>
      <c r="G2101" s="3" t="e">
        <f t="shared" si="552"/>
        <v>#NAME?</v>
      </c>
      <c r="H2101" s="4" t="str">
        <f t="shared" si="553"/>
        <v>ni</v>
      </c>
      <c r="I2101" s="4" t="str">
        <f t="shared" si="554"/>
        <v>knee</v>
      </c>
      <c r="J2101" s="10">
        <f t="shared" si="555"/>
        <v>2</v>
      </c>
      <c r="K2101" s="1">
        <f t="shared" si="556"/>
        <v>4</v>
      </c>
      <c r="L2101" s="10">
        <f t="shared" si="557"/>
        <v>4</v>
      </c>
      <c r="M2101" s="1" t="str">
        <f t="shared" si="558"/>
        <v>-knee-</v>
      </c>
      <c r="N2101" s="1" t="str">
        <f t="shared" si="559"/>
        <v>[ni]</v>
      </c>
      <c r="O2101" s="3" t="e" cm="1">
        <f t="array" ref="O2101">SUM(_xlfn._xlws.FILTER($G$2:$G$2454,_xlfn.MAP($M$2:$M$2454,_xlfn.LAMBDA(_xlpm.x,_xlpm.x=$M2101))))</f>
        <v>#NAME?</v>
      </c>
      <c r="P2101" s="4" t="e">
        <f t="shared" si="560"/>
        <v>#NAME?</v>
      </c>
      <c r="Q2101" s="6" t="e" cm="1">
        <f t="array" ref="Q2101">SUM(_xlfn._xlws.FILTER($G$2:$G$2454,_xlfn.MAP($N$2:$N$2454,_xlfn.LAMBDA(_xlpm.x,_xlpm.x=$N2101))))</f>
        <v>#NAME?</v>
      </c>
      <c r="R2101" s="4" t="e">
        <f t="shared" si="561"/>
        <v>#NAME?</v>
      </c>
      <c r="S2101" s="4" t="e">
        <f t="shared" si="562"/>
        <v>#NAME?</v>
      </c>
      <c r="T2101" s="4" t="e">
        <f t="shared" si="563"/>
        <v>#NAME?</v>
      </c>
      <c r="U2101" s="4" t="e">
        <f t="shared" si="564"/>
        <v>#NAME?</v>
      </c>
      <c r="V2101" s="2"/>
      <c r="X2101" s="2"/>
      <c r="AC2101" s="2"/>
      <c r="AD2101" s="2"/>
    </row>
    <row r="2102" spans="1:30">
      <c r="A2102" s="1" t="str">
        <f t="shared" si="551"/>
        <v>-nie- : [ni]</v>
      </c>
      <c r="B2102" s="1">
        <f t="shared" ref="B2102:D2121" si="567">_xlfn.LET(_xlpm.d,$F2102,_xlpm.k,_xlfn.CONCAT(LEFT(TRIM(B$1),1),"*"),COUNTIF(_xlpm.d,_xlpm.k))</f>
        <v>0</v>
      </c>
      <c r="C2102" s="1">
        <f t="shared" si="567"/>
        <v>0</v>
      </c>
      <c r="D2102" s="1">
        <f t="shared" si="567"/>
        <v>1</v>
      </c>
      <c r="E2102" s="7">
        <v>2</v>
      </c>
      <c r="F2102" s="9" t="s">
        <v>186</v>
      </c>
      <c r="G2102" s="3" t="e">
        <f t="shared" si="552"/>
        <v>#NAME?</v>
      </c>
      <c r="H2102" s="4" t="str">
        <f t="shared" si="553"/>
        <v>ni</v>
      </c>
      <c r="I2102" s="4" t="str">
        <f t="shared" si="554"/>
        <v>nie</v>
      </c>
      <c r="J2102" s="10">
        <f t="shared" si="555"/>
        <v>2</v>
      </c>
      <c r="K2102" s="1">
        <f t="shared" si="556"/>
        <v>3</v>
      </c>
      <c r="L2102" s="10">
        <f t="shared" si="557"/>
        <v>3</v>
      </c>
      <c r="M2102" s="1" t="str">
        <f t="shared" si="558"/>
        <v>-nie-</v>
      </c>
      <c r="N2102" s="1" t="str">
        <f t="shared" si="559"/>
        <v>[ni]</v>
      </c>
      <c r="O2102" s="3" t="e" cm="1">
        <f t="array" ref="O2102">SUM(_xlfn._xlws.FILTER($G$2:$G$2454,_xlfn.MAP($M$2:$M$2454,_xlfn.LAMBDA(_xlpm.x,_xlpm.x=$M2102))))</f>
        <v>#NAME?</v>
      </c>
      <c r="P2102" s="4" t="e">
        <f t="shared" si="560"/>
        <v>#NAME?</v>
      </c>
      <c r="Q2102" s="6" t="e" cm="1">
        <f t="array" ref="Q2102">SUM(_xlfn._xlws.FILTER($G$2:$G$2454,_xlfn.MAP($N$2:$N$2454,_xlfn.LAMBDA(_xlpm.x,_xlpm.x=$N2102))))</f>
        <v>#NAME?</v>
      </c>
      <c r="R2102" s="4" t="e">
        <f t="shared" si="561"/>
        <v>#NAME?</v>
      </c>
      <c r="S2102" s="4" t="e">
        <f t="shared" si="562"/>
        <v>#NAME?</v>
      </c>
      <c r="T2102" s="4" t="e">
        <f t="shared" si="563"/>
        <v>#NAME?</v>
      </c>
      <c r="U2102" s="4" t="e">
        <f t="shared" si="564"/>
        <v>#NAME?</v>
      </c>
      <c r="V2102" s="2"/>
      <c r="X2102" s="2"/>
      <c r="AC2102" s="2"/>
      <c r="AD2102" s="2"/>
    </row>
    <row r="2103" spans="1:30">
      <c r="A2103" s="1" t="str">
        <f t="shared" si="551"/>
        <v>-tchi- : [tʃɪ]</v>
      </c>
      <c r="B2103" s="1">
        <f t="shared" si="567"/>
        <v>0</v>
      </c>
      <c r="C2103" s="1">
        <f t="shared" si="567"/>
        <v>0</v>
      </c>
      <c r="D2103" s="1">
        <f t="shared" si="567"/>
        <v>0</v>
      </c>
      <c r="E2103" s="7">
        <v>1</v>
      </c>
      <c r="F2103" s="9" t="s">
        <v>1476</v>
      </c>
      <c r="G2103" s="3" t="e">
        <f t="shared" si="552"/>
        <v>#NAME?</v>
      </c>
      <c r="H2103" s="1" t="str">
        <f t="shared" si="553"/>
        <v>tʃɪ</v>
      </c>
      <c r="I2103" s="1" t="str">
        <f t="shared" si="554"/>
        <v>tchi</v>
      </c>
      <c r="J2103" s="10">
        <f t="shared" si="555"/>
        <v>3</v>
      </c>
      <c r="K2103" s="1">
        <f t="shared" si="556"/>
        <v>4</v>
      </c>
      <c r="L2103" s="10">
        <f t="shared" si="557"/>
        <v>4</v>
      </c>
      <c r="M2103" s="1" t="str">
        <f t="shared" si="558"/>
        <v>-tchi-</v>
      </c>
      <c r="N2103" s="1" t="str">
        <f t="shared" si="559"/>
        <v>[tʃɪ]</v>
      </c>
      <c r="O2103" s="3" t="e" cm="1">
        <f t="array" ref="O2103">SUM(_xlfn._xlws.FILTER($G$2:$G$2454,_xlfn.MAP($M$2:$M$2454,_xlfn.LAMBDA(_xlpm.x,_xlpm.x=$M2103))))</f>
        <v>#NAME?</v>
      </c>
      <c r="P2103" s="4" t="e">
        <f t="shared" si="560"/>
        <v>#NAME?</v>
      </c>
      <c r="Q2103" s="6" t="e" cm="1">
        <f t="array" ref="Q2103">SUM(_xlfn._xlws.FILTER($G$2:$G$2454,_xlfn.MAP($N$2:$N$2454,_xlfn.LAMBDA(_xlpm.x,_xlpm.x=$N2103))))</f>
        <v>#NAME?</v>
      </c>
      <c r="R2103" s="4" t="e">
        <f t="shared" si="561"/>
        <v>#NAME?</v>
      </c>
      <c r="S2103" s="4" t="e">
        <f t="shared" si="562"/>
        <v>#NAME?</v>
      </c>
      <c r="T2103" s="4" t="e">
        <f t="shared" si="563"/>
        <v>#NAME?</v>
      </c>
      <c r="U2103" s="4" t="e">
        <f t="shared" si="564"/>
        <v>#NAME?</v>
      </c>
      <c r="V2103" s="2"/>
      <c r="X2103" s="2"/>
      <c r="AC2103" s="2"/>
      <c r="AD2103" s="2"/>
    </row>
    <row r="2104" spans="1:30">
      <c r="A2104" s="1" t="str">
        <f t="shared" si="551"/>
        <v>-tchy- : [tʃɪ]</v>
      </c>
      <c r="B2104" s="1">
        <f t="shared" si="567"/>
        <v>0</v>
      </c>
      <c r="C2104" s="1">
        <f t="shared" si="567"/>
        <v>0</v>
      </c>
      <c r="D2104" s="1">
        <f t="shared" si="567"/>
        <v>0</v>
      </c>
      <c r="E2104" s="7">
        <v>1</v>
      </c>
      <c r="F2104" s="9" t="s">
        <v>2277</v>
      </c>
      <c r="G2104" s="3" t="e">
        <f t="shared" si="552"/>
        <v>#NAME?</v>
      </c>
      <c r="H2104" s="4" t="str">
        <f t="shared" si="553"/>
        <v>tʃɪ</v>
      </c>
      <c r="I2104" s="4" t="str">
        <f t="shared" si="554"/>
        <v>tchy</v>
      </c>
      <c r="J2104" s="10">
        <f t="shared" si="555"/>
        <v>3</v>
      </c>
      <c r="K2104" s="1">
        <f t="shared" si="556"/>
        <v>4</v>
      </c>
      <c r="L2104" s="10">
        <f t="shared" si="557"/>
        <v>4</v>
      </c>
      <c r="M2104" s="1" t="str">
        <f t="shared" si="558"/>
        <v>-tchy-</v>
      </c>
      <c r="N2104" s="1" t="str">
        <f t="shared" si="559"/>
        <v>[tʃɪ]</v>
      </c>
      <c r="O2104" s="3" t="e" cm="1">
        <f t="array" ref="O2104">SUM(_xlfn._xlws.FILTER($G$2:$G$2454,_xlfn.MAP($M$2:$M$2454,_xlfn.LAMBDA(_xlpm.x,_xlpm.x=$M2104))))</f>
        <v>#NAME?</v>
      </c>
      <c r="P2104" s="4" t="e">
        <f t="shared" si="560"/>
        <v>#NAME?</v>
      </c>
      <c r="Q2104" s="6" t="e" cm="1">
        <f t="array" ref="Q2104">SUM(_xlfn._xlws.FILTER($G$2:$G$2454,_xlfn.MAP($N$2:$N$2454,_xlfn.LAMBDA(_xlpm.x,_xlpm.x=$N2104))))</f>
        <v>#NAME?</v>
      </c>
      <c r="R2104" s="4" t="e">
        <f t="shared" si="561"/>
        <v>#NAME?</v>
      </c>
      <c r="S2104" s="4" t="e">
        <f t="shared" si="562"/>
        <v>#NAME?</v>
      </c>
      <c r="T2104" s="4" t="e">
        <f t="shared" si="563"/>
        <v>#NAME?</v>
      </c>
      <c r="U2104" s="4" t="e">
        <f t="shared" si="564"/>
        <v>#NAME?</v>
      </c>
      <c r="V2104" s="2"/>
      <c r="X2104" s="2"/>
      <c r="AC2104" s="2"/>
      <c r="AD2104" s="2"/>
    </row>
    <row r="2105" spans="1:30">
      <c r="A2105" s="1" t="str">
        <f t="shared" si="551"/>
        <v>-btle- : [tl]</v>
      </c>
      <c r="B2105" s="1">
        <f t="shared" si="567"/>
        <v>0</v>
      </c>
      <c r="C2105" s="1">
        <f t="shared" si="567"/>
        <v>0</v>
      </c>
      <c r="D2105" s="1">
        <f t="shared" si="567"/>
        <v>0</v>
      </c>
      <c r="E2105" s="7">
        <v>1</v>
      </c>
      <c r="F2105" s="9" t="s">
        <v>2254</v>
      </c>
      <c r="G2105" s="3" t="e">
        <f t="shared" si="552"/>
        <v>#NAME?</v>
      </c>
      <c r="H2105" s="4" t="str">
        <f t="shared" si="553"/>
        <v>tl</v>
      </c>
      <c r="I2105" s="4" t="str">
        <f t="shared" si="554"/>
        <v>btle</v>
      </c>
      <c r="J2105" s="10">
        <f t="shared" si="555"/>
        <v>2</v>
      </c>
      <c r="K2105" s="1">
        <f t="shared" si="556"/>
        <v>4</v>
      </c>
      <c r="L2105" s="10">
        <f t="shared" si="557"/>
        <v>4</v>
      </c>
      <c r="M2105" s="1" t="str">
        <f t="shared" si="558"/>
        <v>-btle-</v>
      </c>
      <c r="N2105" s="1" t="str">
        <f t="shared" si="559"/>
        <v>[tl]</v>
      </c>
      <c r="O2105" s="3" t="e" cm="1">
        <f t="array" ref="O2105">SUM(_xlfn._xlws.FILTER($G$2:$G$2454,_xlfn.MAP($M$2:$M$2454,_xlfn.LAMBDA(_xlpm.x,_xlpm.x=$M2105))))</f>
        <v>#NAME?</v>
      </c>
      <c r="P2105" s="4" t="e">
        <f t="shared" si="560"/>
        <v>#NAME?</v>
      </c>
      <c r="Q2105" s="6" t="e" cm="1">
        <f t="array" ref="Q2105">SUM(_xlfn._xlws.FILTER($G$2:$G$2454,_xlfn.MAP($N$2:$N$2454,_xlfn.LAMBDA(_xlpm.x,_xlpm.x=$N2105))))</f>
        <v>#NAME?</v>
      </c>
      <c r="R2105" s="4" t="e">
        <f t="shared" si="561"/>
        <v>#NAME?</v>
      </c>
      <c r="S2105" s="4" t="e">
        <f t="shared" si="562"/>
        <v>#NAME?</v>
      </c>
      <c r="T2105" s="4" t="e">
        <f t="shared" si="563"/>
        <v>#NAME?</v>
      </c>
      <c r="U2105" s="4" t="e">
        <f t="shared" si="564"/>
        <v>#NAME?</v>
      </c>
      <c r="V2105" s="2"/>
      <c r="X2105" s="2"/>
      <c r="AC2105" s="2"/>
      <c r="AD2105" s="2"/>
    </row>
    <row r="2106" spans="1:30">
      <c r="A2106" s="1" t="str">
        <f t="shared" si="551"/>
        <v>-ccou- : [kaʊ]</v>
      </c>
      <c r="B2106" s="1">
        <f t="shared" si="567"/>
        <v>0</v>
      </c>
      <c r="C2106" s="1">
        <f t="shared" si="567"/>
        <v>0</v>
      </c>
      <c r="D2106" s="1">
        <f t="shared" si="567"/>
        <v>0</v>
      </c>
      <c r="E2106" s="7">
        <v>1</v>
      </c>
      <c r="F2106" s="9" t="s">
        <v>1495</v>
      </c>
      <c r="G2106" s="3" t="e">
        <f t="shared" si="552"/>
        <v>#NAME?</v>
      </c>
      <c r="H2106" s="4" t="str">
        <f t="shared" si="553"/>
        <v>kaʊ</v>
      </c>
      <c r="I2106" s="4" t="str">
        <f t="shared" si="554"/>
        <v>ccou</v>
      </c>
      <c r="J2106" s="10">
        <f t="shared" si="555"/>
        <v>3</v>
      </c>
      <c r="K2106" s="1">
        <f t="shared" si="556"/>
        <v>4</v>
      </c>
      <c r="L2106" s="10">
        <f t="shared" si="557"/>
        <v>4</v>
      </c>
      <c r="M2106" s="1" t="str">
        <f t="shared" si="558"/>
        <v>-ccou-</v>
      </c>
      <c r="N2106" s="1" t="str">
        <f t="shared" si="559"/>
        <v>[kaʊ]</v>
      </c>
      <c r="O2106" s="3" t="e" cm="1">
        <f t="array" ref="O2106">SUM(_xlfn._xlws.FILTER($G$2:$G$2454,_xlfn.MAP($M$2:$M$2454,_xlfn.LAMBDA(_xlpm.x,_xlpm.x=$M2106))))</f>
        <v>#NAME?</v>
      </c>
      <c r="P2106" s="4" t="e">
        <f t="shared" si="560"/>
        <v>#NAME?</v>
      </c>
      <c r="Q2106" s="6" t="e" cm="1">
        <f t="array" ref="Q2106">SUM(_xlfn._xlws.FILTER($G$2:$G$2454,_xlfn.MAP($N$2:$N$2454,_xlfn.LAMBDA(_xlpm.x,_xlpm.x=$N2106))))</f>
        <v>#NAME?</v>
      </c>
      <c r="R2106" s="4" t="e">
        <f t="shared" si="561"/>
        <v>#NAME?</v>
      </c>
      <c r="S2106" s="4" t="e">
        <f t="shared" si="562"/>
        <v>#NAME?</v>
      </c>
      <c r="T2106" s="4" t="e">
        <f t="shared" si="563"/>
        <v>#NAME?</v>
      </c>
      <c r="U2106" s="4" t="e">
        <f t="shared" si="564"/>
        <v>#NAME?</v>
      </c>
      <c r="V2106" s="2"/>
      <c r="X2106" s="2"/>
      <c r="AC2106" s="2"/>
      <c r="AD2106" s="2"/>
    </row>
    <row r="2107" spans="1:30">
      <c r="A2107" s="1" t="str">
        <f t="shared" si="551"/>
        <v>-ccow- : [kaʊ]</v>
      </c>
      <c r="B2107" s="1">
        <f t="shared" si="567"/>
        <v>0</v>
      </c>
      <c r="C2107" s="1">
        <f t="shared" si="567"/>
        <v>0</v>
      </c>
      <c r="D2107" s="1">
        <f t="shared" si="567"/>
        <v>0</v>
      </c>
      <c r="E2107" s="7">
        <v>1</v>
      </c>
      <c r="F2107" s="9" t="s">
        <v>2009</v>
      </c>
      <c r="G2107" s="3" t="e">
        <f t="shared" si="552"/>
        <v>#NAME?</v>
      </c>
      <c r="H2107" s="4" t="str">
        <f t="shared" si="553"/>
        <v>kaʊ</v>
      </c>
      <c r="I2107" s="4" t="str">
        <f t="shared" si="554"/>
        <v>ccow</v>
      </c>
      <c r="J2107" s="10">
        <f t="shared" si="555"/>
        <v>3</v>
      </c>
      <c r="K2107" s="1">
        <f t="shared" si="556"/>
        <v>4</v>
      </c>
      <c r="L2107" s="10">
        <f t="shared" si="557"/>
        <v>4</v>
      </c>
      <c r="M2107" s="1" t="str">
        <f t="shared" si="558"/>
        <v>-ccow-</v>
      </c>
      <c r="N2107" s="1" t="str">
        <f t="shared" si="559"/>
        <v>[kaʊ]</v>
      </c>
      <c r="O2107" s="3" t="e" cm="1">
        <f t="array" ref="O2107">SUM(_xlfn._xlws.FILTER($G$2:$G$2454,_xlfn.MAP($M$2:$M$2454,_xlfn.LAMBDA(_xlpm.x,_xlpm.x=$M2107))))</f>
        <v>#NAME?</v>
      </c>
      <c r="P2107" s="4" t="e">
        <f t="shared" si="560"/>
        <v>#NAME?</v>
      </c>
      <c r="Q2107" s="6" t="e" cm="1">
        <f t="array" ref="Q2107">SUM(_xlfn._xlws.FILTER($G$2:$G$2454,_xlfn.MAP($N$2:$N$2454,_xlfn.LAMBDA(_xlpm.x,_xlpm.x=$N2107))))</f>
        <v>#NAME?</v>
      </c>
      <c r="R2107" s="4" t="e">
        <f t="shared" si="561"/>
        <v>#NAME?</v>
      </c>
      <c r="S2107" s="4" t="e">
        <f t="shared" si="562"/>
        <v>#NAME?</v>
      </c>
      <c r="T2107" s="4" t="e">
        <f t="shared" si="563"/>
        <v>#NAME?</v>
      </c>
      <c r="U2107" s="4" t="e">
        <f t="shared" si="564"/>
        <v>#NAME?</v>
      </c>
      <c r="V2107" s="2"/>
      <c r="X2107" s="2"/>
      <c r="AC2107" s="2"/>
      <c r="AD2107" s="2"/>
    </row>
    <row r="2108" spans="1:30">
      <c r="A2108" s="1" t="str">
        <f t="shared" si="551"/>
        <v>-ckey- : [ki]</v>
      </c>
      <c r="B2108" s="1">
        <f t="shared" si="567"/>
        <v>0</v>
      </c>
      <c r="C2108" s="1">
        <f t="shared" si="567"/>
        <v>0</v>
      </c>
      <c r="D2108" s="1">
        <f t="shared" si="567"/>
        <v>0</v>
      </c>
      <c r="E2108" s="7">
        <v>1</v>
      </c>
      <c r="F2108" s="9" t="s">
        <v>2015</v>
      </c>
      <c r="G2108" s="3" t="e">
        <f t="shared" si="552"/>
        <v>#NAME?</v>
      </c>
      <c r="H2108" s="4" t="str">
        <f t="shared" si="553"/>
        <v>ki</v>
      </c>
      <c r="I2108" s="4" t="str">
        <f t="shared" si="554"/>
        <v>ckey</v>
      </c>
      <c r="J2108" s="10">
        <f t="shared" si="555"/>
        <v>2</v>
      </c>
      <c r="K2108" s="1">
        <f t="shared" si="556"/>
        <v>4</v>
      </c>
      <c r="L2108" s="10">
        <f t="shared" si="557"/>
        <v>4</v>
      </c>
      <c r="M2108" s="1" t="str">
        <f t="shared" si="558"/>
        <v>-ckey-</v>
      </c>
      <c r="N2108" s="1" t="str">
        <f t="shared" si="559"/>
        <v>[ki]</v>
      </c>
      <c r="O2108" s="3" t="e" cm="1">
        <f t="array" ref="O2108">SUM(_xlfn._xlws.FILTER($G$2:$G$2454,_xlfn.MAP($M$2:$M$2454,_xlfn.LAMBDA(_xlpm.x,_xlpm.x=$M2108))))</f>
        <v>#NAME?</v>
      </c>
      <c r="P2108" s="4" t="e">
        <f t="shared" si="560"/>
        <v>#NAME?</v>
      </c>
      <c r="Q2108" s="6" t="e" cm="1">
        <f t="array" ref="Q2108">SUM(_xlfn._xlws.FILTER($G$2:$G$2454,_xlfn.MAP($N$2:$N$2454,_xlfn.LAMBDA(_xlpm.x,_xlpm.x=$N2108))))</f>
        <v>#NAME?</v>
      </c>
      <c r="R2108" s="4" t="e">
        <f t="shared" si="561"/>
        <v>#NAME?</v>
      </c>
      <c r="S2108" s="4" t="e">
        <f t="shared" si="562"/>
        <v>#NAME?</v>
      </c>
      <c r="T2108" s="4" t="e">
        <f t="shared" si="563"/>
        <v>#NAME?</v>
      </c>
      <c r="U2108" s="4" t="e">
        <f t="shared" si="564"/>
        <v>#NAME?</v>
      </c>
      <c r="V2108" s="2"/>
      <c r="X2108" s="2"/>
      <c r="AC2108" s="2"/>
      <c r="AD2108" s="2"/>
    </row>
    <row r="2109" spans="1:30">
      <c r="A2109" s="1" t="str">
        <f t="shared" si="551"/>
        <v>-cow- : [kaʊ]</v>
      </c>
      <c r="B2109" s="1">
        <f t="shared" si="567"/>
        <v>0</v>
      </c>
      <c r="C2109" s="1">
        <f t="shared" si="567"/>
        <v>0</v>
      </c>
      <c r="D2109" s="1">
        <f t="shared" si="567"/>
        <v>0</v>
      </c>
      <c r="E2109" s="7">
        <v>1</v>
      </c>
      <c r="F2109" s="9" t="s">
        <v>1526</v>
      </c>
      <c r="G2109" s="3" t="e">
        <f t="shared" si="552"/>
        <v>#NAME?</v>
      </c>
      <c r="H2109" s="1" t="str">
        <f t="shared" si="553"/>
        <v>kaʊ</v>
      </c>
      <c r="I2109" s="1" t="str">
        <f t="shared" si="554"/>
        <v>cow</v>
      </c>
      <c r="J2109" s="10">
        <f t="shared" si="555"/>
        <v>3</v>
      </c>
      <c r="K2109" s="1">
        <f t="shared" si="556"/>
        <v>3</v>
      </c>
      <c r="L2109" s="10">
        <f t="shared" si="557"/>
        <v>3</v>
      </c>
      <c r="M2109" s="1" t="str">
        <f t="shared" si="558"/>
        <v>-cow-</v>
      </c>
      <c r="N2109" s="1" t="str">
        <f t="shared" si="559"/>
        <v>[kaʊ]</v>
      </c>
      <c r="O2109" s="3" t="e" cm="1">
        <f t="array" ref="O2109">SUM(_xlfn._xlws.FILTER($G$2:$G$2454,_xlfn.MAP($M$2:$M$2454,_xlfn.LAMBDA(_xlpm.x,_xlpm.x=$M2109))))</f>
        <v>#NAME?</v>
      </c>
      <c r="P2109" s="4" t="e">
        <f t="shared" si="560"/>
        <v>#NAME?</v>
      </c>
      <c r="Q2109" s="6" t="e" cm="1">
        <f t="array" ref="Q2109">SUM(_xlfn._xlws.FILTER($G$2:$G$2454,_xlfn.MAP($N$2:$N$2454,_xlfn.LAMBDA(_xlpm.x,_xlpm.x=$N2109))))</f>
        <v>#NAME?</v>
      </c>
      <c r="R2109" s="4" t="e">
        <f t="shared" si="561"/>
        <v>#NAME?</v>
      </c>
      <c r="S2109" s="4" t="e">
        <f t="shared" si="562"/>
        <v>#NAME?</v>
      </c>
      <c r="T2109" s="4" t="e">
        <f t="shared" si="563"/>
        <v>#NAME?</v>
      </c>
      <c r="U2109" s="4" t="e">
        <f t="shared" si="564"/>
        <v>#NAME?</v>
      </c>
      <c r="V2109" s="2"/>
      <c r="X2109" s="2"/>
      <c r="AC2109" s="2"/>
      <c r="AD2109" s="2"/>
    </row>
    <row r="2110" spans="1:30">
      <c r="A2110" s="1" t="str">
        <f t="shared" si="551"/>
        <v>-kua- : [kwɑ]</v>
      </c>
      <c r="B2110" s="1">
        <f t="shared" si="567"/>
        <v>0</v>
      </c>
      <c r="C2110" s="1">
        <f t="shared" si="567"/>
        <v>0</v>
      </c>
      <c r="D2110" s="1">
        <f t="shared" si="567"/>
        <v>0</v>
      </c>
      <c r="E2110" s="7">
        <v>1</v>
      </c>
      <c r="F2110" s="9" t="s">
        <v>2031</v>
      </c>
      <c r="G2110" s="3" t="e">
        <f t="shared" si="552"/>
        <v>#NAME?</v>
      </c>
      <c r="H2110" s="4" t="str">
        <f t="shared" si="553"/>
        <v>kwɑ</v>
      </c>
      <c r="I2110" s="4" t="str">
        <f t="shared" si="554"/>
        <v>kua</v>
      </c>
      <c r="J2110" s="10">
        <f t="shared" si="555"/>
        <v>3</v>
      </c>
      <c r="K2110" s="1">
        <f t="shared" si="556"/>
        <v>3</v>
      </c>
      <c r="L2110" s="10">
        <f t="shared" si="557"/>
        <v>3</v>
      </c>
      <c r="M2110" s="1" t="str">
        <f t="shared" si="558"/>
        <v>-kua-</v>
      </c>
      <c r="N2110" s="1" t="str">
        <f t="shared" si="559"/>
        <v>[kwɑ]</v>
      </c>
      <c r="O2110" s="3" t="e" cm="1">
        <f t="array" ref="O2110">SUM(_xlfn._xlws.FILTER($G$2:$G$2454,_xlfn.MAP($M$2:$M$2454,_xlfn.LAMBDA(_xlpm.x,_xlpm.x=$M2110))))</f>
        <v>#NAME?</v>
      </c>
      <c r="P2110" s="4" t="e">
        <f t="shared" si="560"/>
        <v>#NAME?</v>
      </c>
      <c r="Q2110" s="6" t="e" cm="1">
        <f t="array" ref="Q2110">SUM(_xlfn._xlws.FILTER($G$2:$G$2454,_xlfn.MAP($N$2:$N$2454,_xlfn.LAMBDA(_xlpm.x,_xlpm.x=$N2110))))</f>
        <v>#NAME?</v>
      </c>
      <c r="R2110" s="4" t="e">
        <f t="shared" si="561"/>
        <v>#NAME?</v>
      </c>
      <c r="S2110" s="4" t="e">
        <f t="shared" si="562"/>
        <v>#NAME?</v>
      </c>
      <c r="T2110" s="4" t="e">
        <f t="shared" si="563"/>
        <v>#NAME?</v>
      </c>
      <c r="U2110" s="4" t="e">
        <f t="shared" si="564"/>
        <v>#NAME?</v>
      </c>
      <c r="V2110" s="2"/>
      <c r="X2110" s="2"/>
      <c r="AC2110" s="2"/>
      <c r="AD2110" s="2"/>
    </row>
    <row r="2111" spans="1:30">
      <c r="A2111" s="1" t="str">
        <f t="shared" si="551"/>
        <v>-mee- : [mi]</v>
      </c>
      <c r="B2111" s="1">
        <f t="shared" si="567"/>
        <v>0</v>
      </c>
      <c r="C2111" s="1">
        <f t="shared" si="567"/>
        <v>1</v>
      </c>
      <c r="D2111" s="1">
        <f t="shared" si="567"/>
        <v>0</v>
      </c>
      <c r="E2111" s="7">
        <v>2</v>
      </c>
      <c r="F2111" s="9" t="s">
        <v>150</v>
      </c>
      <c r="G2111" s="3" t="e">
        <f t="shared" si="552"/>
        <v>#NAME?</v>
      </c>
      <c r="H2111" s="4" t="str">
        <f t="shared" si="553"/>
        <v>mi</v>
      </c>
      <c r="I2111" s="4" t="str">
        <f t="shared" si="554"/>
        <v>mee</v>
      </c>
      <c r="J2111" s="10">
        <f t="shared" si="555"/>
        <v>2</v>
      </c>
      <c r="K2111" s="1">
        <f t="shared" si="556"/>
        <v>3</v>
      </c>
      <c r="L2111" s="10">
        <f t="shared" si="557"/>
        <v>3</v>
      </c>
      <c r="M2111" s="1" t="str">
        <f t="shared" si="558"/>
        <v>-mee-</v>
      </c>
      <c r="N2111" s="1" t="str">
        <f t="shared" si="559"/>
        <v>[mi]</v>
      </c>
      <c r="O2111" s="3" t="e" cm="1">
        <f t="array" ref="O2111">SUM(_xlfn._xlws.FILTER($G$2:$G$2454,_xlfn.MAP($M$2:$M$2454,_xlfn.LAMBDA(_xlpm.x,_xlpm.x=$M2111))))</f>
        <v>#NAME?</v>
      </c>
      <c r="P2111" s="4" t="e">
        <f t="shared" si="560"/>
        <v>#NAME?</v>
      </c>
      <c r="Q2111" s="6" t="e" cm="1">
        <f t="array" ref="Q2111">SUM(_xlfn._xlws.FILTER($G$2:$G$2454,_xlfn.MAP($N$2:$N$2454,_xlfn.LAMBDA(_xlpm.x,_xlpm.x=$N2111))))</f>
        <v>#NAME?</v>
      </c>
      <c r="R2111" s="4" t="e">
        <f t="shared" si="561"/>
        <v>#NAME?</v>
      </c>
      <c r="S2111" s="4" t="e">
        <f t="shared" si="562"/>
        <v>#NAME?</v>
      </c>
      <c r="T2111" s="4" t="e">
        <f t="shared" si="563"/>
        <v>#NAME?</v>
      </c>
      <c r="U2111" s="4" t="e">
        <f t="shared" si="564"/>
        <v>#NAME?</v>
      </c>
      <c r="V2111" s="2"/>
      <c r="X2111" s="2"/>
      <c r="AC2111" s="2"/>
      <c r="AD2111" s="2"/>
    </row>
    <row r="2112" spans="1:30">
      <c r="A2112" s="1" t="str">
        <f t="shared" si="551"/>
        <v>-pau- : [pɔ]</v>
      </c>
      <c r="B2112" s="1">
        <f t="shared" si="567"/>
        <v>0</v>
      </c>
      <c r="C2112" s="1">
        <f t="shared" si="567"/>
        <v>0</v>
      </c>
      <c r="D2112" s="1">
        <f t="shared" si="567"/>
        <v>0</v>
      </c>
      <c r="E2112" s="7">
        <v>1</v>
      </c>
      <c r="F2112" s="9" t="s">
        <v>1503</v>
      </c>
      <c r="G2112" s="3" t="e">
        <f t="shared" si="552"/>
        <v>#NAME?</v>
      </c>
      <c r="H2112" s="4" t="str">
        <f t="shared" si="553"/>
        <v>pɔ</v>
      </c>
      <c r="I2112" s="4" t="str">
        <f t="shared" si="554"/>
        <v>pau</v>
      </c>
      <c r="J2112" s="10">
        <f t="shared" si="555"/>
        <v>2</v>
      </c>
      <c r="K2112" s="1">
        <f t="shared" si="556"/>
        <v>3</v>
      </c>
      <c r="L2112" s="10">
        <f t="shared" si="557"/>
        <v>3</v>
      </c>
      <c r="M2112" s="1" t="str">
        <f t="shared" si="558"/>
        <v>-pau-</v>
      </c>
      <c r="N2112" s="1" t="str">
        <f t="shared" si="559"/>
        <v>[pɔ]</v>
      </c>
      <c r="O2112" s="3" t="e" cm="1">
        <f t="array" ref="O2112">SUM(_xlfn._xlws.FILTER($G$2:$G$2454,_xlfn.MAP($M$2:$M$2454,_xlfn.LAMBDA(_xlpm.x,_xlpm.x=$M2112))))</f>
        <v>#NAME?</v>
      </c>
      <c r="P2112" s="4" t="e">
        <f t="shared" si="560"/>
        <v>#NAME?</v>
      </c>
      <c r="Q2112" s="6" t="e" cm="1">
        <f t="array" ref="Q2112">SUM(_xlfn._xlws.FILTER($G$2:$G$2454,_xlfn.MAP($N$2:$N$2454,_xlfn.LAMBDA(_xlpm.x,_xlpm.x=$N2112))))</f>
        <v>#NAME?</v>
      </c>
      <c r="R2112" s="4" t="e">
        <f t="shared" si="561"/>
        <v>#NAME?</v>
      </c>
      <c r="S2112" s="4" t="e">
        <f t="shared" si="562"/>
        <v>#NAME?</v>
      </c>
      <c r="T2112" s="4" t="e">
        <f t="shared" si="563"/>
        <v>#NAME?</v>
      </c>
      <c r="U2112" s="4" t="e">
        <f t="shared" si="564"/>
        <v>#NAME?</v>
      </c>
      <c r="V2112" s="2"/>
      <c r="X2112" s="2"/>
      <c r="AC2112" s="2"/>
      <c r="AD2112" s="2"/>
    </row>
    <row r="2113" spans="1:30">
      <c r="A2113" s="1" t="str">
        <f t="shared" si="551"/>
        <v>-paw- : [pɔ]</v>
      </c>
      <c r="B2113" s="1">
        <f t="shared" si="567"/>
        <v>0</v>
      </c>
      <c r="C2113" s="1">
        <f t="shared" si="567"/>
        <v>0</v>
      </c>
      <c r="D2113" s="1">
        <f t="shared" si="567"/>
        <v>0</v>
      </c>
      <c r="E2113" s="7">
        <v>1</v>
      </c>
      <c r="F2113" s="9" t="s">
        <v>1504</v>
      </c>
      <c r="G2113" s="3" t="e">
        <f t="shared" si="552"/>
        <v>#NAME?</v>
      </c>
      <c r="H2113" s="4" t="str">
        <f t="shared" si="553"/>
        <v>pɔ</v>
      </c>
      <c r="I2113" s="4" t="str">
        <f t="shared" si="554"/>
        <v>paw</v>
      </c>
      <c r="J2113" s="10">
        <f t="shared" si="555"/>
        <v>2</v>
      </c>
      <c r="K2113" s="1">
        <f t="shared" si="556"/>
        <v>3</v>
      </c>
      <c r="L2113" s="10">
        <f t="shared" si="557"/>
        <v>3</v>
      </c>
      <c r="M2113" s="1" t="str">
        <f t="shared" si="558"/>
        <v>-paw-</v>
      </c>
      <c r="N2113" s="1" t="str">
        <f t="shared" si="559"/>
        <v>[pɔ]</v>
      </c>
      <c r="O2113" s="3" t="e" cm="1">
        <f t="array" ref="O2113">SUM(_xlfn._xlws.FILTER($G$2:$G$2454,_xlfn.MAP($M$2:$M$2454,_xlfn.LAMBDA(_xlpm.x,_xlpm.x=$M2113))))</f>
        <v>#NAME?</v>
      </c>
      <c r="P2113" s="4" t="e">
        <f t="shared" si="560"/>
        <v>#NAME?</v>
      </c>
      <c r="Q2113" s="6" t="e" cm="1">
        <f t="array" ref="Q2113">SUM(_xlfn._xlws.FILTER($G$2:$G$2454,_xlfn.MAP($N$2:$N$2454,_xlfn.LAMBDA(_xlpm.x,_xlpm.x=$N2113))))</f>
        <v>#NAME?</v>
      </c>
      <c r="R2113" s="4" t="e">
        <f t="shared" si="561"/>
        <v>#NAME?</v>
      </c>
      <c r="S2113" s="4" t="e">
        <f t="shared" si="562"/>
        <v>#NAME?</v>
      </c>
      <c r="T2113" s="4" t="e">
        <f t="shared" si="563"/>
        <v>#NAME?</v>
      </c>
      <c r="U2113" s="4" t="e">
        <f t="shared" si="564"/>
        <v>#NAME?</v>
      </c>
      <c r="V2113" s="2"/>
      <c r="X2113" s="2"/>
      <c r="AC2113" s="2"/>
      <c r="AD2113" s="2"/>
    </row>
    <row r="2114" spans="1:30">
      <c r="A2114" s="1" t="str">
        <f t="shared" ref="A2114:A2177" si="568">_xlfn.LET(_xlpm.sep," : ",CONCATENATE(M2114,_xlpm.sep,N2114))</f>
        <v>-peo- : [pi]</v>
      </c>
      <c r="B2114" s="1">
        <f t="shared" si="567"/>
        <v>0</v>
      </c>
      <c r="C2114" s="1">
        <f t="shared" si="567"/>
        <v>0</v>
      </c>
      <c r="D2114" s="1">
        <f t="shared" si="567"/>
        <v>0</v>
      </c>
      <c r="E2114" s="7">
        <v>1</v>
      </c>
      <c r="F2114" s="9" t="s">
        <v>222</v>
      </c>
      <c r="G2114" s="3" t="e">
        <f t="shared" ref="G2114:G2177" si="569">E2114/freq.sum.r6e</f>
        <v>#NAME?</v>
      </c>
      <c r="H2114" s="4" t="str">
        <f t="shared" ref="H2114:H2177" si="570">_xlfn.LET(_xlpm.sep,":",_xlpm.w,$F2114,LEFT(_xlpm.w,FIND(_xlpm.sep,_xlpm.w)-1))</f>
        <v>pi</v>
      </c>
      <c r="I2114" s="4" t="str">
        <f t="shared" ref="I2114:I2177" si="571">_xlfn.LET(_xlpm.sep,":",_xlpm.w,$F2114,RIGHT(_xlpm.w,LEN(_xlpm.w)-FIND(_xlpm.sep,_xlpm.w)))</f>
        <v>peo</v>
      </c>
      <c r="J2114" s="10">
        <f t="shared" ref="J2114:J2177" si="572">_xlfn.LET(_xlpm.w,H2114,LEN(_xlpm.w))</f>
        <v>2</v>
      </c>
      <c r="K2114" s="1">
        <f t="shared" ref="K2114:K2177" si="573">_xlfn.LET(_xlpm.w,I2114,LEN(_xlpm.w))</f>
        <v>3</v>
      </c>
      <c r="L2114" s="10">
        <f t="shared" ref="L2114:L2177" si="574">_xlfn.LET(_xlpm.a,J2114,_xlpm.b,K2114,MAX(_xlpm.a,_xlpm.b))</f>
        <v>3</v>
      </c>
      <c r="M2114" s="1" t="str">
        <f t="shared" ref="M2114:M2177" si="575">_xlfn.LET(_xlpm.sep,":",_xlpm.w,$F2114,_xlfn.CONCAT("-",RIGHT(_xlpm.w,LEN(_xlpm.w)-FIND(_xlpm.sep,_xlpm.w)),"-"))</f>
        <v>-peo-</v>
      </c>
      <c r="N2114" s="1" t="str">
        <f t="shared" ref="N2114:N2177" si="576">_xlfn.LET(_xlpm.sep,":",_xlpm.w,$F2114,_xlfn.CONCAT("[",LEFT(_xlpm.w,FIND(_xlpm.sep,_xlpm.w)-1),"]"))</f>
        <v>[pi]</v>
      </c>
      <c r="O2114" s="3" t="e" cm="1">
        <f t="array" ref="O2114">SUM(_xlfn._xlws.FILTER($G$2:$G$2454,_xlfn.MAP($M$2:$M$2454,_xlfn.LAMBDA(_xlpm.x,_xlpm.x=$M2114))))</f>
        <v>#NAME?</v>
      </c>
      <c r="P2114" s="4" t="e">
        <f t="shared" ref="P2114:P2177" si="577">$G2114/O2114</f>
        <v>#NAME?</v>
      </c>
      <c r="Q2114" s="6" t="e" cm="1">
        <f t="array" ref="Q2114">SUM(_xlfn._xlws.FILTER($G$2:$G$2454,_xlfn.MAP($N$2:$N$2454,_xlfn.LAMBDA(_xlpm.x,_xlpm.x=$N2114))))</f>
        <v>#NAME?</v>
      </c>
      <c r="R2114" s="4" t="e">
        <f t="shared" ref="R2114:R2177" si="578">$G2114/Q2114</f>
        <v>#NAME?</v>
      </c>
      <c r="S2114" s="4" t="e">
        <f t="shared" ref="S2114:S2177" si="579">_xlfn.LET(_xlpm.freq,E2114,_xlpm.size,L2114+1,_xlpm.F,T2114,LOG(1+_xlpm.freq)*LOG(1+_xlpm.size)*_xlpm.F)</f>
        <v>#NAME?</v>
      </c>
      <c r="T2114" s="4" t="e">
        <f t="shared" ref="T2114:T2177" si="580">_xlfn.LET(_xlpm.a,R2114,_xlpm.b,P2114,2*_xlpm.a*_xlpm.b/(_xlpm.a+_xlpm.b))</f>
        <v>#NAME?</v>
      </c>
      <c r="U2114" s="4" t="e">
        <f t="shared" ref="U2114:U2177" si="581">_xlfn.LET(_xlpm.p,P2114,_xlpm.q,R2114,LOG(_xlpm.p/_xlpm.q))</f>
        <v>#NAME?</v>
      </c>
      <c r="V2114" s="2"/>
      <c r="X2114" s="2"/>
      <c r="AC2114" s="2"/>
      <c r="AD2114" s="2"/>
    </row>
    <row r="2115" spans="1:30">
      <c r="A2115" s="1" t="str">
        <f t="shared" si="568"/>
        <v>-sed- : [st]</v>
      </c>
      <c r="B2115" s="1">
        <f t="shared" si="567"/>
        <v>0</v>
      </c>
      <c r="C2115" s="1">
        <f t="shared" si="567"/>
        <v>0</v>
      </c>
      <c r="D2115" s="1">
        <f t="shared" si="567"/>
        <v>0</v>
      </c>
      <c r="E2115" s="7">
        <v>5</v>
      </c>
      <c r="F2115" s="9" t="s">
        <v>268</v>
      </c>
      <c r="G2115" s="3" t="e">
        <f t="shared" si="569"/>
        <v>#NAME?</v>
      </c>
      <c r="H2115" s="4" t="str">
        <f t="shared" si="570"/>
        <v>st</v>
      </c>
      <c r="I2115" s="4" t="str">
        <f t="shared" si="571"/>
        <v>sed</v>
      </c>
      <c r="J2115" s="10">
        <f t="shared" si="572"/>
        <v>2</v>
      </c>
      <c r="K2115" s="1">
        <f t="shared" si="573"/>
        <v>3</v>
      </c>
      <c r="L2115" s="10">
        <f t="shared" si="574"/>
        <v>3</v>
      </c>
      <c r="M2115" s="1" t="str">
        <f t="shared" si="575"/>
        <v>-sed-</v>
      </c>
      <c r="N2115" s="1" t="str">
        <f t="shared" si="576"/>
        <v>[st]</v>
      </c>
      <c r="O2115" s="3" t="e" cm="1">
        <f t="array" ref="O2115">SUM(_xlfn._xlws.FILTER($G$2:$G$2454,_xlfn.MAP($M$2:$M$2454,_xlfn.LAMBDA(_xlpm.x,_xlpm.x=$M2115))))</f>
        <v>#NAME?</v>
      </c>
      <c r="P2115" s="4" t="e">
        <f t="shared" si="577"/>
        <v>#NAME?</v>
      </c>
      <c r="Q2115" s="6" t="e" cm="1">
        <f t="array" ref="Q2115">SUM(_xlfn._xlws.FILTER($G$2:$G$2454,_xlfn.MAP($N$2:$N$2454,_xlfn.LAMBDA(_xlpm.x,_xlpm.x=$N2115))))</f>
        <v>#NAME?</v>
      </c>
      <c r="R2115" s="4" t="e">
        <f t="shared" si="578"/>
        <v>#NAME?</v>
      </c>
      <c r="S2115" s="4" t="e">
        <f t="shared" si="579"/>
        <v>#NAME?</v>
      </c>
      <c r="T2115" s="4" t="e">
        <f t="shared" si="580"/>
        <v>#NAME?</v>
      </c>
      <c r="U2115" s="4" t="e">
        <f t="shared" si="581"/>
        <v>#NAME?</v>
      </c>
      <c r="V2115" s="2"/>
      <c r="X2115" s="2"/>
      <c r="AC2115" s="2"/>
      <c r="AD2115" s="2"/>
    </row>
    <row r="2116" spans="1:30">
      <c r="A2116" s="1" t="str">
        <f t="shared" si="568"/>
        <v>-taw- : [tɔ]</v>
      </c>
      <c r="B2116" s="1">
        <f t="shared" si="567"/>
        <v>0</v>
      </c>
      <c r="C2116" s="1">
        <f t="shared" si="567"/>
        <v>0</v>
      </c>
      <c r="D2116" s="1">
        <f t="shared" si="567"/>
        <v>0</v>
      </c>
      <c r="E2116" s="7">
        <v>1</v>
      </c>
      <c r="F2116" s="9" t="s">
        <v>2264</v>
      </c>
      <c r="G2116" s="3" t="e">
        <f t="shared" si="569"/>
        <v>#NAME?</v>
      </c>
      <c r="H2116" s="1" t="str">
        <f t="shared" si="570"/>
        <v>tɔ</v>
      </c>
      <c r="I2116" s="1" t="str">
        <f t="shared" si="571"/>
        <v>taw</v>
      </c>
      <c r="J2116" s="10">
        <f t="shared" si="572"/>
        <v>2</v>
      </c>
      <c r="K2116" s="1">
        <f t="shared" si="573"/>
        <v>3</v>
      </c>
      <c r="L2116" s="10">
        <f t="shared" si="574"/>
        <v>3</v>
      </c>
      <c r="M2116" s="1" t="str">
        <f t="shared" si="575"/>
        <v>-taw-</v>
      </c>
      <c r="N2116" s="1" t="str">
        <f t="shared" si="576"/>
        <v>[tɔ]</v>
      </c>
      <c r="O2116" s="3" t="e" cm="1">
        <f t="array" ref="O2116">SUM(_xlfn._xlws.FILTER($G$2:$G$2454,_xlfn.MAP($M$2:$M$2454,_xlfn.LAMBDA(_xlpm.x,_xlpm.x=$M2116))))</f>
        <v>#NAME?</v>
      </c>
      <c r="P2116" s="4" t="e">
        <f t="shared" si="577"/>
        <v>#NAME?</v>
      </c>
      <c r="Q2116" s="6" t="e" cm="1">
        <f t="array" ref="Q2116">SUM(_xlfn._xlws.FILTER($G$2:$G$2454,_xlfn.MAP($N$2:$N$2454,_xlfn.LAMBDA(_xlpm.x,_xlpm.x=$N2116))))</f>
        <v>#NAME?</v>
      </c>
      <c r="R2116" s="4" t="e">
        <f t="shared" si="578"/>
        <v>#NAME?</v>
      </c>
      <c r="S2116" s="4" t="e">
        <f t="shared" si="579"/>
        <v>#NAME?</v>
      </c>
      <c r="T2116" s="4" t="e">
        <f t="shared" si="580"/>
        <v>#NAME?</v>
      </c>
      <c r="U2116" s="4" t="e">
        <f t="shared" si="581"/>
        <v>#NAME?</v>
      </c>
      <c r="V2116" s="2"/>
      <c r="X2116" s="2"/>
      <c r="AC2116" s="2"/>
      <c r="AD2116" s="2"/>
    </row>
    <row r="2117" spans="1:30">
      <c r="A2117" s="1" t="str">
        <f t="shared" si="568"/>
        <v>-wra- : [ɹæ]</v>
      </c>
      <c r="B2117" s="1">
        <f t="shared" si="567"/>
        <v>1</v>
      </c>
      <c r="C2117" s="1">
        <f t="shared" si="567"/>
        <v>0</v>
      </c>
      <c r="D2117" s="1">
        <f t="shared" si="567"/>
        <v>0</v>
      </c>
      <c r="E2117" s="7">
        <v>1</v>
      </c>
      <c r="F2117" s="9" t="s">
        <v>1507</v>
      </c>
      <c r="G2117" s="3" t="e">
        <f t="shared" si="569"/>
        <v>#NAME?</v>
      </c>
      <c r="H2117" s="4" t="str">
        <f t="shared" si="570"/>
        <v>ɹæ</v>
      </c>
      <c r="I2117" s="4" t="str">
        <f t="shared" si="571"/>
        <v>wra</v>
      </c>
      <c r="J2117" s="10">
        <f t="shared" si="572"/>
        <v>2</v>
      </c>
      <c r="K2117" s="1">
        <f t="shared" si="573"/>
        <v>3</v>
      </c>
      <c r="L2117" s="10">
        <f t="shared" si="574"/>
        <v>3</v>
      </c>
      <c r="M2117" s="1" t="str">
        <f t="shared" si="575"/>
        <v>-wra-</v>
      </c>
      <c r="N2117" s="1" t="str">
        <f t="shared" si="576"/>
        <v>[ɹæ]</v>
      </c>
      <c r="O2117" s="3" t="e" cm="1">
        <f t="array" ref="O2117">SUM(_xlfn._xlws.FILTER($G$2:$G$2454,_xlfn.MAP($M$2:$M$2454,_xlfn.LAMBDA(_xlpm.x,_xlpm.x=$M2117))))</f>
        <v>#NAME?</v>
      </c>
      <c r="P2117" s="4" t="e">
        <f t="shared" si="577"/>
        <v>#NAME?</v>
      </c>
      <c r="Q2117" s="6" t="e" cm="1">
        <f t="array" ref="Q2117">SUM(_xlfn._xlws.FILTER($G$2:$G$2454,_xlfn.MAP($N$2:$N$2454,_xlfn.LAMBDA(_xlpm.x,_xlpm.x=$N2117))))</f>
        <v>#NAME?</v>
      </c>
      <c r="R2117" s="4" t="e">
        <f t="shared" si="578"/>
        <v>#NAME?</v>
      </c>
      <c r="S2117" s="4" t="e">
        <f t="shared" si="579"/>
        <v>#NAME?</v>
      </c>
      <c r="T2117" s="4" t="e">
        <f t="shared" si="580"/>
        <v>#NAME?</v>
      </c>
      <c r="U2117" s="4" t="e">
        <f t="shared" si="581"/>
        <v>#NAME?</v>
      </c>
      <c r="V2117" s="2"/>
      <c r="X2117" s="2"/>
      <c r="AC2117" s="2"/>
      <c r="AD2117" s="2"/>
    </row>
    <row r="2118" spans="1:30">
      <c r="A2118" s="1" t="str">
        <f t="shared" si="568"/>
        <v>-sce- : [sɛ]</v>
      </c>
      <c r="B2118" s="1">
        <f t="shared" si="567"/>
        <v>0</v>
      </c>
      <c r="C2118" s="1">
        <f t="shared" si="567"/>
        <v>0</v>
      </c>
      <c r="D2118" s="1">
        <f t="shared" si="567"/>
        <v>0</v>
      </c>
      <c r="E2118" s="7">
        <v>4</v>
      </c>
      <c r="F2118" s="9" t="s">
        <v>1429</v>
      </c>
      <c r="G2118" s="3" t="e">
        <f t="shared" si="569"/>
        <v>#NAME?</v>
      </c>
      <c r="H2118" s="4" t="str">
        <f t="shared" si="570"/>
        <v>sɛ</v>
      </c>
      <c r="I2118" s="4" t="str">
        <f t="shared" si="571"/>
        <v>sce</v>
      </c>
      <c r="J2118" s="10">
        <f t="shared" si="572"/>
        <v>2</v>
      </c>
      <c r="K2118" s="1">
        <f t="shared" si="573"/>
        <v>3</v>
      </c>
      <c r="L2118" s="10">
        <f t="shared" si="574"/>
        <v>3</v>
      </c>
      <c r="M2118" s="1" t="str">
        <f t="shared" si="575"/>
        <v>-sce-</v>
      </c>
      <c r="N2118" s="1" t="str">
        <f t="shared" si="576"/>
        <v>[sɛ]</v>
      </c>
      <c r="O2118" s="3" t="e" cm="1">
        <f t="array" ref="O2118">SUM(_xlfn._xlws.FILTER($G$2:$G$2454,_xlfn.MAP($M$2:$M$2454,_xlfn.LAMBDA(_xlpm.x,_xlpm.x=$M2118))))</f>
        <v>#NAME?</v>
      </c>
      <c r="P2118" s="4" t="e">
        <f t="shared" si="577"/>
        <v>#NAME?</v>
      </c>
      <c r="Q2118" s="6" t="e" cm="1">
        <f t="array" ref="Q2118">SUM(_xlfn._xlws.FILTER($G$2:$G$2454,_xlfn.MAP($N$2:$N$2454,_xlfn.LAMBDA(_xlpm.x,_xlpm.x=$N2118))))</f>
        <v>#NAME?</v>
      </c>
      <c r="R2118" s="4" t="e">
        <f t="shared" si="578"/>
        <v>#NAME?</v>
      </c>
      <c r="S2118" s="4" t="e">
        <f t="shared" si="579"/>
        <v>#NAME?</v>
      </c>
      <c r="T2118" s="4" t="e">
        <f t="shared" si="580"/>
        <v>#NAME?</v>
      </c>
      <c r="U2118" s="4" t="e">
        <f t="shared" si="581"/>
        <v>#NAME?</v>
      </c>
      <c r="V2118" s="2"/>
      <c r="X2118" s="2"/>
      <c r="AC2118" s="2"/>
      <c r="AD2118" s="2"/>
    </row>
    <row r="2119" spans="1:30">
      <c r="A2119" s="1" t="str">
        <f t="shared" si="568"/>
        <v>-zo- : [zə]</v>
      </c>
      <c r="B2119" s="1">
        <f t="shared" si="567"/>
        <v>0</v>
      </c>
      <c r="C2119" s="1">
        <f t="shared" si="567"/>
        <v>0</v>
      </c>
      <c r="D2119" s="1">
        <f t="shared" si="567"/>
        <v>0</v>
      </c>
      <c r="E2119" s="7">
        <v>3</v>
      </c>
      <c r="F2119" s="9" t="s">
        <v>1493</v>
      </c>
      <c r="G2119" s="3" t="e">
        <f t="shared" si="569"/>
        <v>#NAME?</v>
      </c>
      <c r="H2119" s="4" t="str">
        <f t="shared" si="570"/>
        <v>zə</v>
      </c>
      <c r="I2119" s="4" t="str">
        <f t="shared" si="571"/>
        <v>zo</v>
      </c>
      <c r="J2119" s="10">
        <f t="shared" si="572"/>
        <v>2</v>
      </c>
      <c r="K2119" s="1">
        <f t="shared" si="573"/>
        <v>2</v>
      </c>
      <c r="L2119" s="10">
        <f t="shared" si="574"/>
        <v>2</v>
      </c>
      <c r="M2119" s="1" t="str">
        <f t="shared" si="575"/>
        <v>-zo-</v>
      </c>
      <c r="N2119" s="1" t="str">
        <f t="shared" si="576"/>
        <v>[zə]</v>
      </c>
      <c r="O2119" s="3" t="e" cm="1">
        <f t="array" ref="O2119">SUM(_xlfn._xlws.FILTER($G$2:$G$2454,_xlfn.MAP($M$2:$M$2454,_xlfn.LAMBDA(_xlpm.x,_xlpm.x=$M2119))))</f>
        <v>#NAME?</v>
      </c>
      <c r="P2119" s="4" t="e">
        <f t="shared" si="577"/>
        <v>#NAME?</v>
      </c>
      <c r="Q2119" s="6" t="e" cm="1">
        <f t="array" ref="Q2119">SUM(_xlfn._xlws.FILTER($G$2:$G$2454,_xlfn.MAP($N$2:$N$2454,_xlfn.LAMBDA(_xlpm.x,_xlpm.x=$N2119))))</f>
        <v>#NAME?</v>
      </c>
      <c r="R2119" s="4" t="e">
        <f t="shared" si="578"/>
        <v>#NAME?</v>
      </c>
      <c r="S2119" s="4" t="e">
        <f t="shared" si="579"/>
        <v>#NAME?</v>
      </c>
      <c r="T2119" s="4" t="e">
        <f t="shared" si="580"/>
        <v>#NAME?</v>
      </c>
      <c r="U2119" s="4" t="e">
        <f t="shared" si="581"/>
        <v>#NAME?</v>
      </c>
      <c r="V2119" s="2"/>
      <c r="X2119" s="2"/>
      <c r="AC2119" s="2"/>
      <c r="AD2119" s="2"/>
    </row>
    <row r="2120" spans="1:30">
      <c r="A2120" s="1" t="str">
        <f t="shared" si="568"/>
        <v>-lay- : [leɪ]</v>
      </c>
      <c r="B2120" s="1">
        <f t="shared" si="567"/>
        <v>0</v>
      </c>
      <c r="C2120" s="1">
        <f t="shared" si="567"/>
        <v>0</v>
      </c>
      <c r="D2120" s="1">
        <f t="shared" si="567"/>
        <v>0</v>
      </c>
      <c r="E2120" s="7">
        <v>3</v>
      </c>
      <c r="F2120" s="9" t="s">
        <v>1291</v>
      </c>
      <c r="G2120" s="3" t="e">
        <f t="shared" si="569"/>
        <v>#NAME?</v>
      </c>
      <c r="H2120" s="1" t="str">
        <f t="shared" si="570"/>
        <v>leɪ</v>
      </c>
      <c r="I2120" s="1" t="str">
        <f t="shared" si="571"/>
        <v>lay</v>
      </c>
      <c r="J2120" s="10">
        <f t="shared" si="572"/>
        <v>3</v>
      </c>
      <c r="K2120" s="1">
        <f t="shared" si="573"/>
        <v>3</v>
      </c>
      <c r="L2120" s="10">
        <f t="shared" si="574"/>
        <v>3</v>
      </c>
      <c r="M2120" s="1" t="str">
        <f t="shared" si="575"/>
        <v>-lay-</v>
      </c>
      <c r="N2120" s="1" t="str">
        <f t="shared" si="576"/>
        <v>[leɪ]</v>
      </c>
      <c r="O2120" s="3" t="e" cm="1">
        <f t="array" ref="O2120">SUM(_xlfn._xlws.FILTER($G$2:$G$2454,_xlfn.MAP($M$2:$M$2454,_xlfn.LAMBDA(_xlpm.x,_xlpm.x=$M2120))))</f>
        <v>#NAME?</v>
      </c>
      <c r="P2120" s="4" t="e">
        <f t="shared" si="577"/>
        <v>#NAME?</v>
      </c>
      <c r="Q2120" s="6" t="e" cm="1">
        <f t="array" ref="Q2120">SUM(_xlfn._xlws.FILTER($G$2:$G$2454,_xlfn.MAP($N$2:$N$2454,_xlfn.LAMBDA(_xlpm.x,_xlpm.x=$N2120))))</f>
        <v>#NAME?</v>
      </c>
      <c r="R2120" s="4" t="e">
        <f t="shared" si="578"/>
        <v>#NAME?</v>
      </c>
      <c r="S2120" s="4" t="e">
        <f t="shared" si="579"/>
        <v>#NAME?</v>
      </c>
      <c r="T2120" s="4" t="e">
        <f t="shared" si="580"/>
        <v>#NAME?</v>
      </c>
      <c r="U2120" s="4" t="e">
        <f t="shared" si="581"/>
        <v>#NAME?</v>
      </c>
      <c r="V2120" s="2"/>
      <c r="X2120" s="2"/>
      <c r="AC2120" s="2"/>
      <c r="AD2120" s="2"/>
    </row>
    <row r="2121" spans="1:30">
      <c r="A2121" s="1" t="str">
        <f t="shared" si="568"/>
        <v>-bay- : [beɪ]</v>
      </c>
      <c r="B2121" s="1">
        <f t="shared" si="567"/>
        <v>0</v>
      </c>
      <c r="C2121" s="1">
        <f t="shared" si="567"/>
        <v>0</v>
      </c>
      <c r="D2121" s="1">
        <f t="shared" si="567"/>
        <v>0</v>
      </c>
      <c r="E2121" s="7">
        <v>2</v>
      </c>
      <c r="F2121" s="9" t="s">
        <v>1388</v>
      </c>
      <c r="G2121" s="3" t="e">
        <f t="shared" si="569"/>
        <v>#NAME?</v>
      </c>
      <c r="H2121" s="4" t="str">
        <f t="shared" si="570"/>
        <v>beɪ</v>
      </c>
      <c r="I2121" s="4" t="str">
        <f t="shared" si="571"/>
        <v>bay</v>
      </c>
      <c r="J2121" s="10">
        <f t="shared" si="572"/>
        <v>3</v>
      </c>
      <c r="K2121" s="1">
        <f t="shared" si="573"/>
        <v>3</v>
      </c>
      <c r="L2121" s="10">
        <f t="shared" si="574"/>
        <v>3</v>
      </c>
      <c r="M2121" s="1" t="str">
        <f t="shared" si="575"/>
        <v>-bay-</v>
      </c>
      <c r="N2121" s="1" t="str">
        <f t="shared" si="576"/>
        <v>[beɪ]</v>
      </c>
      <c r="O2121" s="3" t="e" cm="1">
        <f t="array" ref="O2121">SUM(_xlfn._xlws.FILTER($G$2:$G$2454,_xlfn.MAP($M$2:$M$2454,_xlfn.LAMBDA(_xlpm.x,_xlpm.x=$M2121))))</f>
        <v>#NAME?</v>
      </c>
      <c r="P2121" s="4" t="e">
        <f t="shared" si="577"/>
        <v>#NAME?</v>
      </c>
      <c r="Q2121" s="6" t="e" cm="1">
        <f t="array" ref="Q2121">SUM(_xlfn._xlws.FILTER($G$2:$G$2454,_xlfn.MAP($N$2:$N$2454,_xlfn.LAMBDA(_xlpm.x,_xlpm.x=$N2121))))</f>
        <v>#NAME?</v>
      </c>
      <c r="R2121" s="4" t="e">
        <f t="shared" si="578"/>
        <v>#NAME?</v>
      </c>
      <c r="S2121" s="4" t="e">
        <f t="shared" si="579"/>
        <v>#NAME?</v>
      </c>
      <c r="T2121" s="4" t="e">
        <f t="shared" si="580"/>
        <v>#NAME?</v>
      </c>
      <c r="U2121" s="4" t="e">
        <f t="shared" si="581"/>
        <v>#NAME?</v>
      </c>
      <c r="V2121" s="2"/>
      <c r="X2121" s="2"/>
      <c r="AC2121" s="2"/>
      <c r="AD2121" s="2"/>
    </row>
    <row r="2122" spans="1:30">
      <c r="A2122" s="1" t="str">
        <f t="shared" si="568"/>
        <v>-bei- : [beɪ]</v>
      </c>
      <c r="B2122" s="1">
        <f t="shared" ref="B2122:D2141" si="582">_xlfn.LET(_xlpm.d,$F2122,_xlpm.k,_xlfn.CONCAT(LEFT(TRIM(B$1),1),"*"),COUNTIF(_xlpm.d,_xlpm.k))</f>
        <v>0</v>
      </c>
      <c r="C2122" s="1">
        <f t="shared" si="582"/>
        <v>0</v>
      </c>
      <c r="D2122" s="1">
        <f t="shared" si="582"/>
        <v>0</v>
      </c>
      <c r="E2122" s="7">
        <v>1</v>
      </c>
      <c r="F2122" s="9" t="s">
        <v>1923</v>
      </c>
      <c r="G2122" s="3" t="e">
        <f t="shared" si="569"/>
        <v>#NAME?</v>
      </c>
      <c r="H2122" s="4" t="str">
        <f t="shared" si="570"/>
        <v>beɪ</v>
      </c>
      <c r="I2122" s="4" t="str">
        <f t="shared" si="571"/>
        <v>bei</v>
      </c>
      <c r="J2122" s="10">
        <f t="shared" si="572"/>
        <v>3</v>
      </c>
      <c r="K2122" s="1">
        <f t="shared" si="573"/>
        <v>3</v>
      </c>
      <c r="L2122" s="10">
        <f t="shared" si="574"/>
        <v>3</v>
      </c>
      <c r="M2122" s="1" t="str">
        <f t="shared" si="575"/>
        <v>-bei-</v>
      </c>
      <c r="N2122" s="1" t="str">
        <f t="shared" si="576"/>
        <v>[beɪ]</v>
      </c>
      <c r="O2122" s="3" t="e" cm="1">
        <f t="array" ref="O2122">SUM(_xlfn._xlws.FILTER($G$2:$G$2454,_xlfn.MAP($M$2:$M$2454,_xlfn.LAMBDA(_xlpm.x,_xlpm.x=$M2122))))</f>
        <v>#NAME?</v>
      </c>
      <c r="P2122" s="4" t="e">
        <f t="shared" si="577"/>
        <v>#NAME?</v>
      </c>
      <c r="Q2122" s="6" t="e" cm="1">
        <f t="array" ref="Q2122">SUM(_xlfn._xlws.FILTER($G$2:$G$2454,_xlfn.MAP($N$2:$N$2454,_xlfn.LAMBDA(_xlpm.x,_xlpm.x=$N2122))))</f>
        <v>#NAME?</v>
      </c>
      <c r="R2122" s="4" t="e">
        <f t="shared" si="578"/>
        <v>#NAME?</v>
      </c>
      <c r="S2122" s="4" t="e">
        <f t="shared" si="579"/>
        <v>#NAME?</v>
      </c>
      <c r="T2122" s="4" t="e">
        <f t="shared" si="580"/>
        <v>#NAME?</v>
      </c>
      <c r="U2122" s="4" t="e">
        <f t="shared" si="581"/>
        <v>#NAME?</v>
      </c>
      <c r="V2122" s="2"/>
      <c r="X2122" s="2"/>
      <c r="AC2122" s="2"/>
      <c r="AD2122" s="2"/>
    </row>
    <row r="2123" spans="1:30">
      <c r="A2123" s="1" t="str">
        <f t="shared" si="568"/>
        <v>-bey- : [beɪ]</v>
      </c>
      <c r="B2123" s="1">
        <f t="shared" si="582"/>
        <v>0</v>
      </c>
      <c r="C2123" s="1">
        <f t="shared" si="582"/>
        <v>0</v>
      </c>
      <c r="D2123" s="1">
        <f t="shared" si="582"/>
        <v>0</v>
      </c>
      <c r="E2123" s="7">
        <v>2</v>
      </c>
      <c r="F2123" s="9" t="s">
        <v>1389</v>
      </c>
      <c r="G2123" s="3" t="e">
        <f t="shared" si="569"/>
        <v>#NAME?</v>
      </c>
      <c r="H2123" s="4" t="str">
        <f t="shared" si="570"/>
        <v>beɪ</v>
      </c>
      <c r="I2123" s="4" t="str">
        <f t="shared" si="571"/>
        <v>bey</v>
      </c>
      <c r="J2123" s="10">
        <f t="shared" si="572"/>
        <v>3</v>
      </c>
      <c r="K2123" s="1">
        <f t="shared" si="573"/>
        <v>3</v>
      </c>
      <c r="L2123" s="10">
        <f t="shared" si="574"/>
        <v>3</v>
      </c>
      <c r="M2123" s="1" t="str">
        <f t="shared" si="575"/>
        <v>-bey-</v>
      </c>
      <c r="N2123" s="1" t="str">
        <f t="shared" si="576"/>
        <v>[beɪ]</v>
      </c>
      <c r="O2123" s="3" t="e" cm="1">
        <f t="array" ref="O2123">SUM(_xlfn._xlws.FILTER($G$2:$G$2454,_xlfn.MAP($M$2:$M$2454,_xlfn.LAMBDA(_xlpm.x,_xlpm.x=$M2123))))</f>
        <v>#NAME?</v>
      </c>
      <c r="P2123" s="4" t="e">
        <f t="shared" si="577"/>
        <v>#NAME?</v>
      </c>
      <c r="Q2123" s="6" t="e" cm="1">
        <f t="array" ref="Q2123">SUM(_xlfn._xlws.FILTER($G$2:$G$2454,_xlfn.MAP($N$2:$N$2454,_xlfn.LAMBDA(_xlpm.x,_xlpm.x=$N2123))))</f>
        <v>#NAME?</v>
      </c>
      <c r="R2123" s="4" t="e">
        <f t="shared" si="578"/>
        <v>#NAME?</v>
      </c>
      <c r="S2123" s="4" t="e">
        <f t="shared" si="579"/>
        <v>#NAME?</v>
      </c>
      <c r="T2123" s="4" t="e">
        <f t="shared" si="580"/>
        <v>#NAME?</v>
      </c>
      <c r="U2123" s="4" t="e">
        <f t="shared" si="581"/>
        <v>#NAME?</v>
      </c>
      <c r="V2123" s="2"/>
      <c r="X2123" s="2"/>
      <c r="AC2123" s="2"/>
      <c r="AD2123" s="2"/>
    </row>
    <row r="2124" spans="1:30">
      <c r="A2124" s="1" t="str">
        <f t="shared" si="568"/>
        <v>-fou- : [fɔ]</v>
      </c>
      <c r="B2124" s="1">
        <f t="shared" si="582"/>
        <v>0</v>
      </c>
      <c r="C2124" s="1">
        <f t="shared" si="582"/>
        <v>0</v>
      </c>
      <c r="D2124" s="1">
        <f t="shared" si="582"/>
        <v>0</v>
      </c>
      <c r="E2124" s="7">
        <v>2</v>
      </c>
      <c r="F2124" s="9" t="s">
        <v>1592</v>
      </c>
      <c r="G2124" s="3" t="e">
        <f t="shared" si="569"/>
        <v>#NAME?</v>
      </c>
      <c r="H2124" s="4" t="str">
        <f t="shared" si="570"/>
        <v>fɔ</v>
      </c>
      <c r="I2124" s="4" t="str">
        <f t="shared" si="571"/>
        <v>fou</v>
      </c>
      <c r="J2124" s="10">
        <f t="shared" si="572"/>
        <v>2</v>
      </c>
      <c r="K2124" s="1">
        <f t="shared" si="573"/>
        <v>3</v>
      </c>
      <c r="L2124" s="10">
        <f t="shared" si="574"/>
        <v>3</v>
      </c>
      <c r="M2124" s="1" t="str">
        <f t="shared" si="575"/>
        <v>-fou-</v>
      </c>
      <c r="N2124" s="1" t="str">
        <f t="shared" si="576"/>
        <v>[fɔ]</v>
      </c>
      <c r="O2124" s="3" t="e" cm="1">
        <f t="array" ref="O2124">SUM(_xlfn._xlws.FILTER($G$2:$G$2454,_xlfn.MAP($M$2:$M$2454,_xlfn.LAMBDA(_xlpm.x,_xlpm.x=$M2124))))</f>
        <v>#NAME?</v>
      </c>
      <c r="P2124" s="4" t="e">
        <f t="shared" si="577"/>
        <v>#NAME?</v>
      </c>
      <c r="Q2124" s="6" t="e" cm="1">
        <f t="array" ref="Q2124">SUM(_xlfn._xlws.FILTER($G$2:$G$2454,_xlfn.MAP($N$2:$N$2454,_xlfn.LAMBDA(_xlpm.x,_xlpm.x=$N2124))))</f>
        <v>#NAME?</v>
      </c>
      <c r="R2124" s="4" t="e">
        <f t="shared" si="578"/>
        <v>#NAME?</v>
      </c>
      <c r="S2124" s="4" t="e">
        <f t="shared" si="579"/>
        <v>#NAME?</v>
      </c>
      <c r="T2124" s="4" t="e">
        <f t="shared" si="580"/>
        <v>#NAME?</v>
      </c>
      <c r="U2124" s="4" t="e">
        <f t="shared" si="581"/>
        <v>#NAME?</v>
      </c>
      <c r="V2124" s="2"/>
      <c r="X2124" s="2"/>
      <c r="AC2124" s="2"/>
      <c r="AD2124" s="2"/>
    </row>
    <row r="2125" spans="1:30">
      <c r="A2125" s="1" t="str">
        <f t="shared" si="568"/>
        <v>-my- : [mɪ]</v>
      </c>
      <c r="B2125" s="1">
        <f t="shared" si="582"/>
        <v>0</v>
      </c>
      <c r="C2125" s="1">
        <f t="shared" si="582"/>
        <v>1</v>
      </c>
      <c r="D2125" s="1">
        <f t="shared" si="582"/>
        <v>0</v>
      </c>
      <c r="E2125" s="7">
        <v>4</v>
      </c>
      <c r="F2125" s="9" t="s">
        <v>1431</v>
      </c>
      <c r="G2125" s="3" t="e">
        <f t="shared" si="569"/>
        <v>#NAME?</v>
      </c>
      <c r="H2125" s="4" t="str">
        <f t="shared" si="570"/>
        <v>mɪ</v>
      </c>
      <c r="I2125" s="4" t="str">
        <f t="shared" si="571"/>
        <v>my</v>
      </c>
      <c r="J2125" s="10">
        <f t="shared" si="572"/>
        <v>2</v>
      </c>
      <c r="K2125" s="1">
        <f t="shared" si="573"/>
        <v>2</v>
      </c>
      <c r="L2125" s="10">
        <f t="shared" si="574"/>
        <v>2</v>
      </c>
      <c r="M2125" s="1" t="str">
        <f t="shared" si="575"/>
        <v>-my-</v>
      </c>
      <c r="N2125" s="1" t="str">
        <f t="shared" si="576"/>
        <v>[mɪ]</v>
      </c>
      <c r="O2125" s="3" t="e" cm="1">
        <f t="array" ref="O2125">SUM(_xlfn._xlws.FILTER($G$2:$G$2454,_xlfn.MAP($M$2:$M$2454,_xlfn.LAMBDA(_xlpm.x,_xlpm.x=$M2125))))</f>
        <v>#NAME?</v>
      </c>
      <c r="P2125" s="4" t="e">
        <f t="shared" si="577"/>
        <v>#NAME?</v>
      </c>
      <c r="Q2125" s="6" t="e" cm="1">
        <f t="array" ref="Q2125">SUM(_xlfn._xlws.FILTER($G$2:$G$2454,_xlfn.MAP($N$2:$N$2454,_xlfn.LAMBDA(_xlpm.x,_xlpm.x=$N2125))))</f>
        <v>#NAME?</v>
      </c>
      <c r="R2125" s="4" t="e">
        <f t="shared" si="578"/>
        <v>#NAME?</v>
      </c>
      <c r="S2125" s="4" t="e">
        <f t="shared" si="579"/>
        <v>#NAME?</v>
      </c>
      <c r="T2125" s="4" t="e">
        <f t="shared" si="580"/>
        <v>#NAME?</v>
      </c>
      <c r="U2125" s="4" t="e">
        <f t="shared" si="581"/>
        <v>#NAME?</v>
      </c>
      <c r="V2125" s="2"/>
      <c r="X2125" s="2"/>
      <c r="AC2125" s="2"/>
      <c r="AD2125" s="2"/>
    </row>
    <row r="2126" spans="1:30">
      <c r="A2126" s="1" t="str">
        <f t="shared" si="568"/>
        <v>-rri- : [ɹə]</v>
      </c>
      <c r="B2126" s="1">
        <f t="shared" si="582"/>
        <v>1</v>
      </c>
      <c r="C2126" s="1">
        <f t="shared" si="582"/>
        <v>0</v>
      </c>
      <c r="D2126" s="1">
        <f t="shared" si="582"/>
        <v>0</v>
      </c>
      <c r="E2126" s="7">
        <v>1</v>
      </c>
      <c r="F2126" s="9" t="s">
        <v>2466</v>
      </c>
      <c r="G2126" s="3" t="e">
        <f t="shared" si="569"/>
        <v>#NAME?</v>
      </c>
      <c r="H2126" s="4" t="str">
        <f t="shared" si="570"/>
        <v>ɹə</v>
      </c>
      <c r="I2126" s="4" t="str">
        <f t="shared" si="571"/>
        <v>rri</v>
      </c>
      <c r="J2126" s="10">
        <f t="shared" si="572"/>
        <v>2</v>
      </c>
      <c r="K2126" s="1">
        <f t="shared" si="573"/>
        <v>3</v>
      </c>
      <c r="L2126" s="10">
        <f t="shared" si="574"/>
        <v>3</v>
      </c>
      <c r="M2126" s="1" t="str">
        <f t="shared" si="575"/>
        <v>-rri-</v>
      </c>
      <c r="N2126" s="1" t="str">
        <f t="shared" si="576"/>
        <v>[ɹə]</v>
      </c>
      <c r="O2126" s="3" t="e" cm="1">
        <f t="array" ref="O2126">SUM(_xlfn._xlws.FILTER($G$2:$G$2454,_xlfn.MAP($M$2:$M$2454,_xlfn.LAMBDA(_xlpm.x,_xlpm.x=$M2126))))</f>
        <v>#NAME?</v>
      </c>
      <c r="P2126" s="4" t="e">
        <f t="shared" si="577"/>
        <v>#NAME?</v>
      </c>
      <c r="Q2126" s="6" t="e" cm="1">
        <f t="array" ref="Q2126">SUM(_xlfn._xlws.FILTER($G$2:$G$2454,_xlfn.MAP($N$2:$N$2454,_xlfn.LAMBDA(_xlpm.x,_xlpm.x=$N2126))))</f>
        <v>#NAME?</v>
      </c>
      <c r="R2126" s="4" t="e">
        <f t="shared" si="578"/>
        <v>#NAME?</v>
      </c>
      <c r="S2126" s="4" t="e">
        <f t="shared" si="579"/>
        <v>#NAME?</v>
      </c>
      <c r="T2126" s="4" t="e">
        <f t="shared" si="580"/>
        <v>#NAME?</v>
      </c>
      <c r="U2126" s="4" t="e">
        <f t="shared" si="581"/>
        <v>#NAME?</v>
      </c>
      <c r="V2126" s="2"/>
      <c r="X2126" s="2"/>
      <c r="AC2126" s="2"/>
      <c r="AD2126" s="2"/>
    </row>
    <row r="2127" spans="1:30">
      <c r="A2127" s="1" t="str">
        <f t="shared" si="568"/>
        <v>-sci- : [sə]</v>
      </c>
      <c r="B2127" s="1">
        <f t="shared" si="582"/>
        <v>0</v>
      </c>
      <c r="C2127" s="1">
        <f t="shared" si="582"/>
        <v>0</v>
      </c>
      <c r="D2127" s="1">
        <f t="shared" si="582"/>
        <v>0</v>
      </c>
      <c r="E2127" s="7">
        <v>1</v>
      </c>
      <c r="F2127" s="9" t="s">
        <v>1837</v>
      </c>
      <c r="G2127" s="3" t="e">
        <f t="shared" si="569"/>
        <v>#NAME?</v>
      </c>
      <c r="H2127" s="4" t="str">
        <f t="shared" si="570"/>
        <v>sə</v>
      </c>
      <c r="I2127" s="4" t="str">
        <f t="shared" si="571"/>
        <v>sci</v>
      </c>
      <c r="J2127" s="10">
        <f t="shared" si="572"/>
        <v>2</v>
      </c>
      <c r="K2127" s="1">
        <f t="shared" si="573"/>
        <v>3</v>
      </c>
      <c r="L2127" s="10">
        <f t="shared" si="574"/>
        <v>3</v>
      </c>
      <c r="M2127" s="1" t="str">
        <f t="shared" si="575"/>
        <v>-sci-</v>
      </c>
      <c r="N2127" s="1" t="str">
        <f t="shared" si="576"/>
        <v>[sə]</v>
      </c>
      <c r="O2127" s="3" t="e" cm="1">
        <f t="array" ref="O2127">SUM(_xlfn._xlws.FILTER($G$2:$G$2454,_xlfn.MAP($M$2:$M$2454,_xlfn.LAMBDA(_xlpm.x,_xlpm.x=$M2127))))</f>
        <v>#NAME?</v>
      </c>
      <c r="P2127" s="4" t="e">
        <f t="shared" si="577"/>
        <v>#NAME?</v>
      </c>
      <c r="Q2127" s="6" t="e" cm="1">
        <f t="array" ref="Q2127">SUM(_xlfn._xlws.FILTER($G$2:$G$2454,_xlfn.MAP($N$2:$N$2454,_xlfn.LAMBDA(_xlpm.x,_xlpm.x=$N2127))))</f>
        <v>#NAME?</v>
      </c>
      <c r="R2127" s="4" t="e">
        <f t="shared" si="578"/>
        <v>#NAME?</v>
      </c>
      <c r="S2127" s="4" t="e">
        <f t="shared" si="579"/>
        <v>#NAME?</v>
      </c>
      <c r="T2127" s="4" t="e">
        <f t="shared" si="580"/>
        <v>#NAME?</v>
      </c>
      <c r="U2127" s="4" t="e">
        <f t="shared" si="581"/>
        <v>#NAME?</v>
      </c>
      <c r="V2127" s="2"/>
      <c r="X2127" s="2"/>
      <c r="AC2127" s="2"/>
      <c r="AD2127" s="2"/>
    </row>
    <row r="2128" spans="1:30">
      <c r="A2128" s="1" t="str">
        <f t="shared" si="568"/>
        <v>-tte- : [t]</v>
      </c>
      <c r="B2128" s="1">
        <f t="shared" si="582"/>
        <v>0</v>
      </c>
      <c r="C2128" s="1">
        <f t="shared" si="582"/>
        <v>0</v>
      </c>
      <c r="D2128" s="1">
        <f t="shared" si="582"/>
        <v>0</v>
      </c>
      <c r="E2128" s="7">
        <v>2</v>
      </c>
      <c r="F2128" s="9" t="s">
        <v>2248</v>
      </c>
      <c r="G2128" s="3" t="e">
        <f t="shared" si="569"/>
        <v>#NAME?</v>
      </c>
      <c r="H2128" s="4" t="str">
        <f t="shared" si="570"/>
        <v>t</v>
      </c>
      <c r="I2128" s="4" t="str">
        <f t="shared" si="571"/>
        <v>tte</v>
      </c>
      <c r="J2128" s="10">
        <f t="shared" si="572"/>
        <v>1</v>
      </c>
      <c r="K2128" s="1">
        <f t="shared" si="573"/>
        <v>3</v>
      </c>
      <c r="L2128" s="10">
        <f t="shared" si="574"/>
        <v>3</v>
      </c>
      <c r="M2128" s="1" t="str">
        <f t="shared" si="575"/>
        <v>-tte-</v>
      </c>
      <c r="N2128" s="1" t="str">
        <f t="shared" si="576"/>
        <v>[t]</v>
      </c>
      <c r="O2128" s="3" t="e" cm="1">
        <f t="array" ref="O2128">SUM(_xlfn._xlws.FILTER($G$2:$G$2454,_xlfn.MAP($M$2:$M$2454,_xlfn.LAMBDA(_xlpm.x,_xlpm.x=$M2128))))</f>
        <v>#NAME?</v>
      </c>
      <c r="P2128" s="4" t="e">
        <f t="shared" si="577"/>
        <v>#NAME?</v>
      </c>
      <c r="Q2128" s="6" t="e" cm="1">
        <f t="array" ref="Q2128">SUM(_xlfn._xlws.FILTER($G$2:$G$2454,_xlfn.MAP($N$2:$N$2454,_xlfn.LAMBDA(_xlpm.x,_xlpm.x=$N2128))))</f>
        <v>#NAME?</v>
      </c>
      <c r="R2128" s="4" t="e">
        <f t="shared" si="578"/>
        <v>#NAME?</v>
      </c>
      <c r="S2128" s="4" t="e">
        <f t="shared" si="579"/>
        <v>#NAME?</v>
      </c>
      <c r="T2128" s="4" t="e">
        <f t="shared" si="580"/>
        <v>#NAME?</v>
      </c>
      <c r="U2128" s="4" t="e">
        <f t="shared" si="581"/>
        <v>#NAME?</v>
      </c>
      <c r="V2128" s="2"/>
      <c r="X2128" s="2"/>
      <c r="AC2128" s="2"/>
      <c r="AD2128" s="2"/>
    </row>
    <row r="2129" spans="1:30">
      <c r="A2129" s="1" t="str">
        <f t="shared" si="568"/>
        <v>-nee- : [nɪ]</v>
      </c>
      <c r="B2129" s="1">
        <f t="shared" si="582"/>
        <v>0</v>
      </c>
      <c r="C2129" s="1">
        <f t="shared" si="582"/>
        <v>0</v>
      </c>
      <c r="D2129" s="1">
        <f t="shared" si="582"/>
        <v>1</v>
      </c>
      <c r="E2129" s="7">
        <v>1</v>
      </c>
      <c r="F2129" s="9" t="s">
        <v>1831</v>
      </c>
      <c r="G2129" s="3" t="e">
        <f t="shared" si="569"/>
        <v>#NAME?</v>
      </c>
      <c r="H2129" s="4" t="str">
        <f t="shared" si="570"/>
        <v>nɪ</v>
      </c>
      <c r="I2129" s="4" t="str">
        <f t="shared" si="571"/>
        <v>nee</v>
      </c>
      <c r="J2129" s="10">
        <f t="shared" si="572"/>
        <v>2</v>
      </c>
      <c r="K2129" s="1">
        <f t="shared" si="573"/>
        <v>3</v>
      </c>
      <c r="L2129" s="10">
        <f t="shared" si="574"/>
        <v>3</v>
      </c>
      <c r="M2129" s="1" t="str">
        <f t="shared" si="575"/>
        <v>-nee-</v>
      </c>
      <c r="N2129" s="1" t="str">
        <f t="shared" si="576"/>
        <v>[nɪ]</v>
      </c>
      <c r="O2129" s="3" t="e" cm="1">
        <f t="array" ref="O2129">SUM(_xlfn._xlws.FILTER($G$2:$G$2454,_xlfn.MAP($M$2:$M$2454,_xlfn.LAMBDA(_xlpm.x,_xlpm.x=$M2129))))</f>
        <v>#NAME?</v>
      </c>
      <c r="P2129" s="4" t="e">
        <f t="shared" si="577"/>
        <v>#NAME?</v>
      </c>
      <c r="Q2129" s="6" t="e" cm="1">
        <f t="array" ref="Q2129">SUM(_xlfn._xlws.FILTER($G$2:$G$2454,_xlfn.MAP($N$2:$N$2454,_xlfn.LAMBDA(_xlpm.x,_xlpm.x=$N2129))))</f>
        <v>#NAME?</v>
      </c>
      <c r="R2129" s="4" t="e">
        <f t="shared" si="578"/>
        <v>#NAME?</v>
      </c>
      <c r="S2129" s="4" t="e">
        <f t="shared" si="579"/>
        <v>#NAME?</v>
      </c>
      <c r="T2129" s="4" t="e">
        <f t="shared" si="580"/>
        <v>#NAME?</v>
      </c>
      <c r="U2129" s="4" t="e">
        <f t="shared" si="581"/>
        <v>#NAME?</v>
      </c>
      <c r="V2129" s="2"/>
      <c r="X2129" s="2"/>
      <c r="AC2129" s="2"/>
      <c r="AD2129" s="2"/>
    </row>
    <row r="2130" spans="1:30">
      <c r="A2130" s="1" t="str">
        <f t="shared" si="568"/>
        <v>-nni- : [nɪ]</v>
      </c>
      <c r="B2130" s="1">
        <f t="shared" si="582"/>
        <v>0</v>
      </c>
      <c r="C2130" s="1">
        <f t="shared" si="582"/>
        <v>0</v>
      </c>
      <c r="D2130" s="1">
        <f t="shared" si="582"/>
        <v>1</v>
      </c>
      <c r="E2130" s="7">
        <v>4</v>
      </c>
      <c r="F2130" s="9" t="s">
        <v>1435</v>
      </c>
      <c r="G2130" s="3" t="e">
        <f t="shared" si="569"/>
        <v>#NAME?</v>
      </c>
      <c r="H2130" s="1" t="str">
        <f t="shared" si="570"/>
        <v>nɪ</v>
      </c>
      <c r="I2130" s="1" t="str">
        <f t="shared" si="571"/>
        <v>nni</v>
      </c>
      <c r="J2130" s="10">
        <f t="shared" si="572"/>
        <v>2</v>
      </c>
      <c r="K2130" s="1">
        <f t="shared" si="573"/>
        <v>3</v>
      </c>
      <c r="L2130" s="10">
        <f t="shared" si="574"/>
        <v>3</v>
      </c>
      <c r="M2130" s="1" t="str">
        <f t="shared" si="575"/>
        <v>-nni-</v>
      </c>
      <c r="N2130" s="1" t="str">
        <f t="shared" si="576"/>
        <v>[nɪ]</v>
      </c>
      <c r="O2130" s="3" t="e" cm="1">
        <f t="array" ref="O2130">SUM(_xlfn._xlws.FILTER($G$2:$G$2454,_xlfn.MAP($M$2:$M$2454,_xlfn.LAMBDA(_xlpm.x,_xlpm.x=$M2130))))</f>
        <v>#NAME?</v>
      </c>
      <c r="P2130" s="4" t="e">
        <f t="shared" si="577"/>
        <v>#NAME?</v>
      </c>
      <c r="Q2130" s="6" t="e" cm="1">
        <f t="array" ref="Q2130">SUM(_xlfn._xlws.FILTER($G$2:$G$2454,_xlfn.MAP($N$2:$N$2454,_xlfn.LAMBDA(_xlpm.x,_xlpm.x=$N2130))))</f>
        <v>#NAME?</v>
      </c>
      <c r="R2130" s="4" t="e">
        <f t="shared" si="578"/>
        <v>#NAME?</v>
      </c>
      <c r="S2130" s="4" t="e">
        <f t="shared" si="579"/>
        <v>#NAME?</v>
      </c>
      <c r="T2130" s="4" t="e">
        <f t="shared" si="580"/>
        <v>#NAME?</v>
      </c>
      <c r="U2130" s="4" t="e">
        <f t="shared" si="581"/>
        <v>#NAME?</v>
      </c>
      <c r="V2130" s="2"/>
      <c r="X2130" s="2"/>
      <c r="AC2130" s="2"/>
      <c r="AD2130" s="2"/>
    </row>
    <row r="2131" spans="1:30">
      <c r="A2131" s="1" t="str">
        <f t="shared" si="568"/>
        <v>-ppi- : [pɪ]</v>
      </c>
      <c r="B2131" s="1">
        <f t="shared" si="582"/>
        <v>0</v>
      </c>
      <c r="C2131" s="1">
        <f t="shared" si="582"/>
        <v>0</v>
      </c>
      <c r="D2131" s="1">
        <f t="shared" si="582"/>
        <v>0</v>
      </c>
      <c r="E2131" s="7">
        <v>4</v>
      </c>
      <c r="F2131" s="9" t="s">
        <v>1247</v>
      </c>
      <c r="G2131" s="3" t="e">
        <f t="shared" si="569"/>
        <v>#NAME?</v>
      </c>
      <c r="H2131" s="4" t="str">
        <f t="shared" si="570"/>
        <v>pɪ</v>
      </c>
      <c r="I2131" s="4" t="str">
        <f t="shared" si="571"/>
        <v>ppi</v>
      </c>
      <c r="J2131" s="10">
        <f t="shared" si="572"/>
        <v>2</v>
      </c>
      <c r="K2131" s="1">
        <f t="shared" si="573"/>
        <v>3</v>
      </c>
      <c r="L2131" s="10">
        <f t="shared" si="574"/>
        <v>3</v>
      </c>
      <c r="M2131" s="1" t="str">
        <f t="shared" si="575"/>
        <v>-ppi-</v>
      </c>
      <c r="N2131" s="1" t="str">
        <f t="shared" si="576"/>
        <v>[pɪ]</v>
      </c>
      <c r="O2131" s="3" t="e" cm="1">
        <f t="array" ref="O2131">SUM(_xlfn._xlws.FILTER($G$2:$G$2454,_xlfn.MAP($M$2:$M$2454,_xlfn.LAMBDA(_xlpm.x,_xlpm.x=$M2131))))</f>
        <v>#NAME?</v>
      </c>
      <c r="P2131" s="4" t="e">
        <f t="shared" si="577"/>
        <v>#NAME?</v>
      </c>
      <c r="Q2131" s="6" t="e" cm="1">
        <f t="array" ref="Q2131">SUM(_xlfn._xlws.FILTER($G$2:$G$2454,_xlfn.MAP($N$2:$N$2454,_xlfn.LAMBDA(_xlpm.x,_xlpm.x=$N2131))))</f>
        <v>#NAME?</v>
      </c>
      <c r="R2131" s="4" t="e">
        <f t="shared" si="578"/>
        <v>#NAME?</v>
      </c>
      <c r="S2131" s="4" t="e">
        <f t="shared" si="579"/>
        <v>#NAME?</v>
      </c>
      <c r="T2131" s="4" t="e">
        <f t="shared" si="580"/>
        <v>#NAME?</v>
      </c>
      <c r="U2131" s="4" t="e">
        <f t="shared" si="581"/>
        <v>#NAME?</v>
      </c>
      <c r="V2131" s="2"/>
      <c r="X2131" s="2"/>
      <c r="AC2131" s="2"/>
      <c r="AD2131" s="2"/>
    </row>
    <row r="2132" spans="1:30">
      <c r="A2132" s="1" t="str">
        <f t="shared" si="568"/>
        <v>-sy- : [sɪ]</v>
      </c>
      <c r="B2132" s="1">
        <f t="shared" si="582"/>
        <v>0</v>
      </c>
      <c r="C2132" s="1">
        <f t="shared" si="582"/>
        <v>0</v>
      </c>
      <c r="D2132" s="1">
        <f t="shared" si="582"/>
        <v>0</v>
      </c>
      <c r="E2132" s="7">
        <v>6</v>
      </c>
      <c r="F2132" s="9" t="s">
        <v>1396</v>
      </c>
      <c r="G2132" s="3" t="e">
        <f t="shared" si="569"/>
        <v>#NAME?</v>
      </c>
      <c r="H2132" s="4" t="str">
        <f t="shared" si="570"/>
        <v>sɪ</v>
      </c>
      <c r="I2132" s="4" t="str">
        <f t="shared" si="571"/>
        <v>sy</v>
      </c>
      <c r="J2132" s="10">
        <f t="shared" si="572"/>
        <v>2</v>
      </c>
      <c r="K2132" s="1">
        <f t="shared" si="573"/>
        <v>2</v>
      </c>
      <c r="L2132" s="10">
        <f t="shared" si="574"/>
        <v>2</v>
      </c>
      <c r="M2132" s="1" t="str">
        <f t="shared" si="575"/>
        <v>-sy-</v>
      </c>
      <c r="N2132" s="1" t="str">
        <f t="shared" si="576"/>
        <v>[sɪ]</v>
      </c>
      <c r="O2132" s="3" t="e" cm="1">
        <f t="array" ref="O2132">SUM(_xlfn._xlws.FILTER($G$2:$G$2454,_xlfn.MAP($M$2:$M$2454,_xlfn.LAMBDA(_xlpm.x,_xlpm.x=$M2132))))</f>
        <v>#NAME?</v>
      </c>
      <c r="P2132" s="4" t="e">
        <f t="shared" si="577"/>
        <v>#NAME?</v>
      </c>
      <c r="Q2132" s="6" t="e" cm="1">
        <f t="array" ref="Q2132">SUM(_xlfn._xlws.FILTER($G$2:$G$2454,_xlfn.MAP($N$2:$N$2454,_xlfn.LAMBDA(_xlpm.x,_xlpm.x=$N2132))))</f>
        <v>#NAME?</v>
      </c>
      <c r="R2132" s="4" t="e">
        <f t="shared" si="578"/>
        <v>#NAME?</v>
      </c>
      <c r="S2132" s="4" t="e">
        <f t="shared" si="579"/>
        <v>#NAME?</v>
      </c>
      <c r="T2132" s="4" t="e">
        <f t="shared" si="580"/>
        <v>#NAME?</v>
      </c>
      <c r="U2132" s="4" t="e">
        <f t="shared" si="581"/>
        <v>#NAME?</v>
      </c>
      <c r="V2132" s="2"/>
      <c r="X2132" s="2"/>
      <c r="AC2132" s="2"/>
      <c r="AD2132" s="2"/>
    </row>
    <row r="2133" spans="1:30">
      <c r="A2133" s="1" t="str">
        <f t="shared" si="568"/>
        <v>-ze- : [z]</v>
      </c>
      <c r="B2133" s="1">
        <f t="shared" si="582"/>
        <v>0</v>
      </c>
      <c r="C2133" s="1">
        <f t="shared" si="582"/>
        <v>0</v>
      </c>
      <c r="D2133" s="1">
        <f t="shared" si="582"/>
        <v>0</v>
      </c>
      <c r="E2133" s="7">
        <v>10</v>
      </c>
      <c r="F2133" s="9" t="s">
        <v>323</v>
      </c>
      <c r="G2133" s="3" t="e">
        <f t="shared" si="569"/>
        <v>#NAME?</v>
      </c>
      <c r="H2133" s="4" t="str">
        <f t="shared" si="570"/>
        <v>z</v>
      </c>
      <c r="I2133" s="4" t="str">
        <f t="shared" si="571"/>
        <v>ze</v>
      </c>
      <c r="J2133" s="10">
        <f t="shared" si="572"/>
        <v>1</v>
      </c>
      <c r="K2133" s="1">
        <f t="shared" si="573"/>
        <v>2</v>
      </c>
      <c r="L2133" s="10">
        <f t="shared" si="574"/>
        <v>2</v>
      </c>
      <c r="M2133" s="1" t="str">
        <f t="shared" si="575"/>
        <v>-ze-</v>
      </c>
      <c r="N2133" s="1" t="str">
        <f t="shared" si="576"/>
        <v>[z]</v>
      </c>
      <c r="O2133" s="3" t="e" cm="1">
        <f t="array" ref="O2133">SUM(_xlfn._xlws.FILTER($G$2:$G$2454,_xlfn.MAP($M$2:$M$2454,_xlfn.LAMBDA(_xlpm.x,_xlpm.x=$M2133))))</f>
        <v>#NAME?</v>
      </c>
      <c r="P2133" s="4" t="e">
        <f t="shared" si="577"/>
        <v>#NAME?</v>
      </c>
      <c r="Q2133" s="6" t="e" cm="1">
        <f t="array" ref="Q2133">SUM(_xlfn._xlws.FILTER($G$2:$G$2454,_xlfn.MAP($N$2:$N$2454,_xlfn.LAMBDA(_xlpm.x,_xlpm.x=$N2133))))</f>
        <v>#NAME?</v>
      </c>
      <c r="R2133" s="4" t="e">
        <f t="shared" si="578"/>
        <v>#NAME?</v>
      </c>
      <c r="S2133" s="4" t="e">
        <f t="shared" si="579"/>
        <v>#NAME?</v>
      </c>
      <c r="T2133" s="4" t="e">
        <f t="shared" si="580"/>
        <v>#NAME?</v>
      </c>
      <c r="U2133" s="4" t="e">
        <f t="shared" si="581"/>
        <v>#NAME?</v>
      </c>
      <c r="V2133" s="2"/>
      <c r="X2133" s="2"/>
      <c r="AC2133" s="2"/>
      <c r="AD2133" s="2"/>
    </row>
    <row r="2134" spans="1:30">
      <c r="A2134" s="1" t="str">
        <f t="shared" si="568"/>
        <v>-buy- : [baɪ]</v>
      </c>
      <c r="B2134" s="1">
        <f t="shared" si="582"/>
        <v>0</v>
      </c>
      <c r="C2134" s="1">
        <f t="shared" si="582"/>
        <v>0</v>
      </c>
      <c r="D2134" s="1">
        <f t="shared" si="582"/>
        <v>0</v>
      </c>
      <c r="E2134" s="7">
        <v>1</v>
      </c>
      <c r="F2134" s="9" t="s">
        <v>1498</v>
      </c>
      <c r="G2134" s="3" t="e">
        <f t="shared" si="569"/>
        <v>#NAME?</v>
      </c>
      <c r="H2134" s="4" t="str">
        <f t="shared" si="570"/>
        <v>baɪ</v>
      </c>
      <c r="I2134" s="4" t="str">
        <f t="shared" si="571"/>
        <v>buy</v>
      </c>
      <c r="J2134" s="10">
        <f t="shared" si="572"/>
        <v>3</v>
      </c>
      <c r="K2134" s="1">
        <f t="shared" si="573"/>
        <v>3</v>
      </c>
      <c r="L2134" s="10">
        <f t="shared" si="574"/>
        <v>3</v>
      </c>
      <c r="M2134" s="1" t="str">
        <f t="shared" si="575"/>
        <v>-buy-</v>
      </c>
      <c r="N2134" s="1" t="str">
        <f t="shared" si="576"/>
        <v>[baɪ]</v>
      </c>
      <c r="O2134" s="3" t="e" cm="1">
        <f t="array" ref="O2134">SUM(_xlfn._xlws.FILTER($G$2:$G$2454,_xlfn.MAP($M$2:$M$2454,_xlfn.LAMBDA(_xlpm.x,_xlpm.x=$M2134))))</f>
        <v>#NAME?</v>
      </c>
      <c r="P2134" s="4" t="e">
        <f t="shared" si="577"/>
        <v>#NAME?</v>
      </c>
      <c r="Q2134" s="6" t="e" cm="1">
        <f t="array" ref="Q2134">SUM(_xlfn._xlws.FILTER($G$2:$G$2454,_xlfn.MAP($N$2:$N$2454,_xlfn.LAMBDA(_xlpm.x,_xlpm.x=$N2134))))</f>
        <v>#NAME?</v>
      </c>
      <c r="R2134" s="4" t="e">
        <f t="shared" si="578"/>
        <v>#NAME?</v>
      </c>
      <c r="S2134" s="4" t="e">
        <f t="shared" si="579"/>
        <v>#NAME?</v>
      </c>
      <c r="T2134" s="4" t="e">
        <f t="shared" si="580"/>
        <v>#NAME?</v>
      </c>
      <c r="U2134" s="4" t="e">
        <f t="shared" si="581"/>
        <v>#NAME?</v>
      </c>
      <c r="V2134" s="2"/>
      <c r="X2134" s="2"/>
      <c r="AC2134" s="2"/>
      <c r="AD2134" s="2"/>
    </row>
    <row r="2135" spans="1:30">
      <c r="A2135" s="1" t="str">
        <f t="shared" si="568"/>
        <v>-bye- : [baɪ]</v>
      </c>
      <c r="B2135" s="1">
        <f t="shared" si="582"/>
        <v>0</v>
      </c>
      <c r="C2135" s="1">
        <f t="shared" si="582"/>
        <v>0</v>
      </c>
      <c r="D2135" s="1">
        <f t="shared" si="582"/>
        <v>0</v>
      </c>
      <c r="E2135" s="7">
        <v>1</v>
      </c>
      <c r="F2135" s="9" t="s">
        <v>1499</v>
      </c>
      <c r="G2135" s="3" t="e">
        <f t="shared" si="569"/>
        <v>#NAME?</v>
      </c>
      <c r="H2135" s="4" t="str">
        <f t="shared" si="570"/>
        <v>baɪ</v>
      </c>
      <c r="I2135" s="4" t="str">
        <f t="shared" si="571"/>
        <v>bye</v>
      </c>
      <c r="J2135" s="10">
        <f t="shared" si="572"/>
        <v>3</v>
      </c>
      <c r="K2135" s="1">
        <f t="shared" si="573"/>
        <v>3</v>
      </c>
      <c r="L2135" s="10">
        <f t="shared" si="574"/>
        <v>3</v>
      </c>
      <c r="M2135" s="1" t="str">
        <f t="shared" si="575"/>
        <v>-bye-</v>
      </c>
      <c r="N2135" s="1" t="str">
        <f t="shared" si="576"/>
        <v>[baɪ]</v>
      </c>
      <c r="O2135" s="3" t="e" cm="1">
        <f t="array" ref="O2135">SUM(_xlfn._xlws.FILTER($G$2:$G$2454,_xlfn.MAP($M$2:$M$2454,_xlfn.LAMBDA(_xlpm.x,_xlpm.x=$M2135))))</f>
        <v>#NAME?</v>
      </c>
      <c r="P2135" s="4" t="e">
        <f t="shared" si="577"/>
        <v>#NAME?</v>
      </c>
      <c r="Q2135" s="6" t="e" cm="1">
        <f t="array" ref="Q2135">SUM(_xlfn._xlws.FILTER($G$2:$G$2454,_xlfn.MAP($N$2:$N$2454,_xlfn.LAMBDA(_xlpm.x,_xlpm.x=$N2135))))</f>
        <v>#NAME?</v>
      </c>
      <c r="R2135" s="4" t="e">
        <f t="shared" si="578"/>
        <v>#NAME?</v>
      </c>
      <c r="S2135" s="4" t="e">
        <f t="shared" si="579"/>
        <v>#NAME?</v>
      </c>
      <c r="T2135" s="4" t="e">
        <f t="shared" si="580"/>
        <v>#NAME?</v>
      </c>
      <c r="U2135" s="4" t="e">
        <f t="shared" si="581"/>
        <v>#NAME?</v>
      </c>
      <c r="V2135" s="2"/>
      <c r="X2135" s="2"/>
      <c r="AC2135" s="2"/>
      <c r="AD2135" s="2"/>
    </row>
    <row r="2136" spans="1:30">
      <c r="A2136" s="1" t="str">
        <f t="shared" si="568"/>
        <v>-dgi- : [dʒɪ]</v>
      </c>
      <c r="B2136" s="1">
        <f t="shared" si="582"/>
        <v>0</v>
      </c>
      <c r="C2136" s="1">
        <f t="shared" si="582"/>
        <v>0</v>
      </c>
      <c r="D2136" s="1">
        <f t="shared" si="582"/>
        <v>0</v>
      </c>
      <c r="E2136" s="7">
        <v>2</v>
      </c>
      <c r="F2136" s="9" t="s">
        <v>1399</v>
      </c>
      <c r="G2136" s="3" t="e">
        <f t="shared" si="569"/>
        <v>#NAME?</v>
      </c>
      <c r="H2136" s="4" t="str">
        <f t="shared" si="570"/>
        <v>dʒɪ</v>
      </c>
      <c r="I2136" s="4" t="str">
        <f t="shared" si="571"/>
        <v>dgi</v>
      </c>
      <c r="J2136" s="10">
        <f t="shared" si="572"/>
        <v>3</v>
      </c>
      <c r="K2136" s="1">
        <f t="shared" si="573"/>
        <v>3</v>
      </c>
      <c r="L2136" s="10">
        <f t="shared" si="574"/>
        <v>3</v>
      </c>
      <c r="M2136" s="1" t="str">
        <f t="shared" si="575"/>
        <v>-dgi-</v>
      </c>
      <c r="N2136" s="1" t="str">
        <f t="shared" si="576"/>
        <v>[dʒɪ]</v>
      </c>
      <c r="O2136" s="3" t="e" cm="1">
        <f t="array" ref="O2136">SUM(_xlfn._xlws.FILTER($G$2:$G$2454,_xlfn.MAP($M$2:$M$2454,_xlfn.LAMBDA(_xlpm.x,_xlpm.x=$M2136))))</f>
        <v>#NAME?</v>
      </c>
      <c r="P2136" s="4" t="e">
        <f t="shared" si="577"/>
        <v>#NAME?</v>
      </c>
      <c r="Q2136" s="6" t="e" cm="1">
        <f t="array" ref="Q2136">SUM(_xlfn._xlws.FILTER($G$2:$G$2454,_xlfn.MAP($N$2:$N$2454,_xlfn.LAMBDA(_xlpm.x,_xlpm.x=$N2136))))</f>
        <v>#NAME?</v>
      </c>
      <c r="R2136" s="4" t="e">
        <f t="shared" si="578"/>
        <v>#NAME?</v>
      </c>
      <c r="S2136" s="4" t="e">
        <f t="shared" si="579"/>
        <v>#NAME?</v>
      </c>
      <c r="T2136" s="4" t="e">
        <f t="shared" si="580"/>
        <v>#NAME?</v>
      </c>
      <c r="U2136" s="4" t="e">
        <f t="shared" si="581"/>
        <v>#NAME?</v>
      </c>
      <c r="V2136" s="2"/>
      <c r="X2136" s="2"/>
      <c r="AC2136" s="2"/>
      <c r="AD2136" s="2"/>
    </row>
    <row r="2137" spans="1:30">
      <c r="A2137" s="1" t="str">
        <f t="shared" si="568"/>
        <v>-gay- : [ɡeɪ]</v>
      </c>
      <c r="B2137" s="1">
        <f t="shared" si="582"/>
        <v>0</v>
      </c>
      <c r="C2137" s="1">
        <f t="shared" si="582"/>
        <v>0</v>
      </c>
      <c r="D2137" s="1">
        <f t="shared" si="582"/>
        <v>0</v>
      </c>
      <c r="E2137" s="7">
        <v>1</v>
      </c>
      <c r="F2137" s="9" t="s">
        <v>1529</v>
      </c>
      <c r="G2137" s="3" t="e">
        <f t="shared" si="569"/>
        <v>#NAME?</v>
      </c>
      <c r="H2137" s="4" t="str">
        <f t="shared" si="570"/>
        <v>ɡeɪ</v>
      </c>
      <c r="I2137" s="4" t="str">
        <f t="shared" si="571"/>
        <v>gay</v>
      </c>
      <c r="J2137" s="10">
        <f t="shared" si="572"/>
        <v>3</v>
      </c>
      <c r="K2137" s="1">
        <f t="shared" si="573"/>
        <v>3</v>
      </c>
      <c r="L2137" s="10">
        <f t="shared" si="574"/>
        <v>3</v>
      </c>
      <c r="M2137" s="1" t="str">
        <f t="shared" si="575"/>
        <v>-gay-</v>
      </c>
      <c r="N2137" s="1" t="str">
        <f t="shared" si="576"/>
        <v>[ɡeɪ]</v>
      </c>
      <c r="O2137" s="3" t="e" cm="1">
        <f t="array" ref="O2137">SUM(_xlfn._xlws.FILTER($G$2:$G$2454,_xlfn.MAP($M$2:$M$2454,_xlfn.LAMBDA(_xlpm.x,_xlpm.x=$M2137))))</f>
        <v>#NAME?</v>
      </c>
      <c r="P2137" s="4" t="e">
        <f t="shared" si="577"/>
        <v>#NAME?</v>
      </c>
      <c r="Q2137" s="6" t="e" cm="1">
        <f t="array" ref="Q2137">SUM(_xlfn._xlws.FILTER($G$2:$G$2454,_xlfn.MAP($N$2:$N$2454,_xlfn.LAMBDA(_xlpm.x,_xlpm.x=$N2137))))</f>
        <v>#NAME?</v>
      </c>
      <c r="R2137" s="4" t="e">
        <f t="shared" si="578"/>
        <v>#NAME?</v>
      </c>
      <c r="S2137" s="4" t="e">
        <f t="shared" si="579"/>
        <v>#NAME?</v>
      </c>
      <c r="T2137" s="4" t="e">
        <f t="shared" si="580"/>
        <v>#NAME?</v>
      </c>
      <c r="U2137" s="4" t="e">
        <f t="shared" si="581"/>
        <v>#NAME?</v>
      </c>
      <c r="V2137" s="2"/>
      <c r="X2137" s="2"/>
      <c r="AC2137" s="2"/>
      <c r="AD2137" s="2"/>
    </row>
    <row r="2138" spans="1:30">
      <c r="A2138" s="1" t="str">
        <f t="shared" si="568"/>
        <v>-goe- : [ɡoʊ]</v>
      </c>
      <c r="B2138" s="1">
        <f t="shared" si="582"/>
        <v>0</v>
      </c>
      <c r="C2138" s="1">
        <f t="shared" si="582"/>
        <v>0</v>
      </c>
      <c r="D2138" s="1">
        <f t="shared" si="582"/>
        <v>0</v>
      </c>
      <c r="E2138" s="7">
        <v>1</v>
      </c>
      <c r="F2138" s="9" t="s">
        <v>1527</v>
      </c>
      <c r="G2138" s="3" t="e">
        <f t="shared" si="569"/>
        <v>#NAME?</v>
      </c>
      <c r="H2138" s="1" t="str">
        <f t="shared" si="570"/>
        <v>ɡoʊ</v>
      </c>
      <c r="I2138" s="1" t="str">
        <f t="shared" si="571"/>
        <v>goe</v>
      </c>
      <c r="J2138" s="10">
        <f t="shared" si="572"/>
        <v>3</v>
      </c>
      <c r="K2138" s="1">
        <f t="shared" si="573"/>
        <v>3</v>
      </c>
      <c r="L2138" s="10">
        <f t="shared" si="574"/>
        <v>3</v>
      </c>
      <c r="M2138" s="1" t="str">
        <f t="shared" si="575"/>
        <v>-goe-</v>
      </c>
      <c r="N2138" s="1" t="str">
        <f t="shared" si="576"/>
        <v>[ɡoʊ]</v>
      </c>
      <c r="O2138" s="3" t="e" cm="1">
        <f t="array" ref="O2138">SUM(_xlfn._xlws.FILTER($G$2:$G$2454,_xlfn.MAP($M$2:$M$2454,_xlfn.LAMBDA(_xlpm.x,_xlpm.x=$M2138))))</f>
        <v>#NAME?</v>
      </c>
      <c r="P2138" s="4" t="e">
        <f t="shared" si="577"/>
        <v>#NAME?</v>
      </c>
      <c r="Q2138" s="6" t="e" cm="1">
        <f t="array" ref="Q2138">SUM(_xlfn._xlws.FILTER($G$2:$G$2454,_xlfn.MAP($N$2:$N$2454,_xlfn.LAMBDA(_xlpm.x,_xlpm.x=$N2138))))</f>
        <v>#NAME?</v>
      </c>
      <c r="R2138" s="4" t="e">
        <f t="shared" si="578"/>
        <v>#NAME?</v>
      </c>
      <c r="S2138" s="4" t="e">
        <f t="shared" si="579"/>
        <v>#NAME?</v>
      </c>
      <c r="T2138" s="4" t="e">
        <f t="shared" si="580"/>
        <v>#NAME?</v>
      </c>
      <c r="U2138" s="4" t="e">
        <f t="shared" si="581"/>
        <v>#NAME?</v>
      </c>
      <c r="V2138" s="2"/>
      <c r="X2138" s="2"/>
      <c r="AC2138" s="2"/>
      <c r="AD2138" s="2"/>
    </row>
    <row r="2139" spans="1:30">
      <c r="A2139" s="1" t="str">
        <f t="shared" si="568"/>
        <v>-hee- : [hi]</v>
      </c>
      <c r="B2139" s="1">
        <f t="shared" si="582"/>
        <v>0</v>
      </c>
      <c r="C2139" s="1">
        <f t="shared" si="582"/>
        <v>0</v>
      </c>
      <c r="D2139" s="1">
        <f t="shared" si="582"/>
        <v>0</v>
      </c>
      <c r="E2139" s="7">
        <v>1</v>
      </c>
      <c r="F2139" s="9" t="s">
        <v>66</v>
      </c>
      <c r="G2139" s="3" t="e">
        <f t="shared" si="569"/>
        <v>#NAME?</v>
      </c>
      <c r="H2139" s="4" t="str">
        <f t="shared" si="570"/>
        <v>hi</v>
      </c>
      <c r="I2139" s="4" t="str">
        <f t="shared" si="571"/>
        <v>hee</v>
      </c>
      <c r="J2139" s="10">
        <f t="shared" si="572"/>
        <v>2</v>
      </c>
      <c r="K2139" s="1">
        <f t="shared" si="573"/>
        <v>3</v>
      </c>
      <c r="L2139" s="10">
        <f t="shared" si="574"/>
        <v>3</v>
      </c>
      <c r="M2139" s="1" t="str">
        <f t="shared" si="575"/>
        <v>-hee-</v>
      </c>
      <c r="N2139" s="1" t="str">
        <f t="shared" si="576"/>
        <v>[hi]</v>
      </c>
      <c r="O2139" s="3" t="e" cm="1">
        <f t="array" ref="O2139">SUM(_xlfn._xlws.FILTER($G$2:$G$2454,_xlfn.MAP($M$2:$M$2454,_xlfn.LAMBDA(_xlpm.x,_xlpm.x=$M2139))))</f>
        <v>#NAME?</v>
      </c>
      <c r="P2139" s="4" t="e">
        <f t="shared" si="577"/>
        <v>#NAME?</v>
      </c>
      <c r="Q2139" s="6" t="e" cm="1">
        <f t="array" ref="Q2139">SUM(_xlfn._xlws.FILTER($G$2:$G$2454,_xlfn.MAP($N$2:$N$2454,_xlfn.LAMBDA(_xlpm.x,_xlpm.x=$N2139))))</f>
        <v>#NAME?</v>
      </c>
      <c r="R2139" s="4" t="e">
        <f t="shared" si="578"/>
        <v>#NAME?</v>
      </c>
      <c r="S2139" s="4" t="e">
        <f t="shared" si="579"/>
        <v>#NAME?</v>
      </c>
      <c r="T2139" s="4" t="e">
        <f t="shared" si="580"/>
        <v>#NAME?</v>
      </c>
      <c r="U2139" s="4" t="e">
        <f t="shared" si="581"/>
        <v>#NAME?</v>
      </c>
      <c r="V2139" s="2"/>
      <c r="X2139" s="2"/>
      <c r="AC2139" s="2"/>
      <c r="AD2139" s="2"/>
    </row>
    <row r="2140" spans="1:30">
      <c r="A2140" s="1" t="str">
        <f t="shared" si="568"/>
        <v>-ltie- : [ltɪ]</v>
      </c>
      <c r="B2140" s="1">
        <f t="shared" si="582"/>
        <v>0</v>
      </c>
      <c r="C2140" s="1">
        <f t="shared" si="582"/>
        <v>0</v>
      </c>
      <c r="D2140" s="1">
        <f t="shared" si="582"/>
        <v>0</v>
      </c>
      <c r="E2140" s="7">
        <v>1</v>
      </c>
      <c r="F2140" s="9" t="s">
        <v>2074</v>
      </c>
      <c r="G2140" s="3" t="e">
        <f t="shared" si="569"/>
        <v>#NAME?</v>
      </c>
      <c r="H2140" s="4" t="str">
        <f t="shared" si="570"/>
        <v>ltɪ</v>
      </c>
      <c r="I2140" s="4" t="str">
        <f t="shared" si="571"/>
        <v>ltie</v>
      </c>
      <c r="J2140" s="10">
        <f t="shared" si="572"/>
        <v>3</v>
      </c>
      <c r="K2140" s="1">
        <f t="shared" si="573"/>
        <v>4</v>
      </c>
      <c r="L2140" s="10">
        <f t="shared" si="574"/>
        <v>4</v>
      </c>
      <c r="M2140" s="1" t="str">
        <f t="shared" si="575"/>
        <v>-ltie-</v>
      </c>
      <c r="N2140" s="1" t="str">
        <f t="shared" si="576"/>
        <v>[ltɪ]</v>
      </c>
      <c r="O2140" s="3" t="e" cm="1">
        <f t="array" ref="O2140">SUM(_xlfn._xlws.FILTER($G$2:$G$2454,_xlfn.MAP($M$2:$M$2454,_xlfn.LAMBDA(_xlpm.x,_xlpm.x=$M2140))))</f>
        <v>#NAME?</v>
      </c>
      <c r="P2140" s="4" t="e">
        <f t="shared" si="577"/>
        <v>#NAME?</v>
      </c>
      <c r="Q2140" s="6" t="e" cm="1">
        <f t="array" ref="Q2140">SUM(_xlfn._xlws.FILTER($G$2:$G$2454,_xlfn.MAP($N$2:$N$2454,_xlfn.LAMBDA(_xlpm.x,_xlpm.x=$N2140))))</f>
        <v>#NAME?</v>
      </c>
      <c r="R2140" s="4" t="e">
        <f t="shared" si="578"/>
        <v>#NAME?</v>
      </c>
      <c r="S2140" s="4" t="e">
        <f t="shared" si="579"/>
        <v>#NAME?</v>
      </c>
      <c r="T2140" s="4" t="e">
        <f t="shared" si="580"/>
        <v>#NAME?</v>
      </c>
      <c r="U2140" s="4" t="e">
        <f t="shared" si="581"/>
        <v>#NAME?</v>
      </c>
      <c r="V2140" s="2"/>
      <c r="X2140" s="2"/>
      <c r="AC2140" s="2"/>
      <c r="AD2140" s="2"/>
    </row>
    <row r="2141" spans="1:30">
      <c r="A2141" s="1" t="str">
        <f t="shared" si="568"/>
        <v>-nna- : [nɑ]</v>
      </c>
      <c r="B2141" s="1">
        <f t="shared" si="582"/>
        <v>0</v>
      </c>
      <c r="C2141" s="1">
        <f t="shared" si="582"/>
        <v>0</v>
      </c>
      <c r="D2141" s="1">
        <f t="shared" si="582"/>
        <v>1</v>
      </c>
      <c r="E2141" s="7">
        <v>1</v>
      </c>
      <c r="F2141" s="9" t="s">
        <v>2171</v>
      </c>
      <c r="G2141" s="3" t="e">
        <f t="shared" si="569"/>
        <v>#NAME?</v>
      </c>
      <c r="H2141" s="1" t="str">
        <f t="shared" si="570"/>
        <v>nɑ</v>
      </c>
      <c r="I2141" s="1" t="str">
        <f t="shared" si="571"/>
        <v>nna</v>
      </c>
      <c r="J2141" s="10">
        <f t="shared" si="572"/>
        <v>2</v>
      </c>
      <c r="K2141" s="1">
        <f t="shared" si="573"/>
        <v>3</v>
      </c>
      <c r="L2141" s="10">
        <f t="shared" si="574"/>
        <v>3</v>
      </c>
      <c r="M2141" s="1" t="str">
        <f t="shared" si="575"/>
        <v>-nna-</v>
      </c>
      <c r="N2141" s="1" t="str">
        <f t="shared" si="576"/>
        <v>[nɑ]</v>
      </c>
      <c r="O2141" s="3" t="e" cm="1">
        <f t="array" ref="O2141">SUM(_xlfn._xlws.FILTER($G$2:$G$2454,_xlfn.MAP($M$2:$M$2454,_xlfn.LAMBDA(_xlpm.x,_xlpm.x=$M2141))))</f>
        <v>#NAME?</v>
      </c>
      <c r="P2141" s="4" t="e">
        <f t="shared" si="577"/>
        <v>#NAME?</v>
      </c>
      <c r="Q2141" s="6" t="e" cm="1">
        <f t="array" ref="Q2141">SUM(_xlfn._xlws.FILTER($G$2:$G$2454,_xlfn.MAP($N$2:$N$2454,_xlfn.LAMBDA(_xlpm.x,_xlpm.x=$N2141))))</f>
        <v>#NAME?</v>
      </c>
      <c r="R2141" s="4" t="e">
        <f t="shared" si="578"/>
        <v>#NAME?</v>
      </c>
      <c r="S2141" s="4" t="e">
        <f t="shared" si="579"/>
        <v>#NAME?</v>
      </c>
      <c r="T2141" s="4" t="e">
        <f t="shared" si="580"/>
        <v>#NAME?</v>
      </c>
      <c r="U2141" s="4" t="e">
        <f t="shared" si="581"/>
        <v>#NAME?</v>
      </c>
      <c r="V2141" s="2"/>
      <c r="X2141" s="2"/>
      <c r="AC2141" s="2"/>
      <c r="AD2141" s="2"/>
    </row>
    <row r="2142" spans="1:30">
      <c r="A2142" s="1" t="str">
        <f t="shared" si="568"/>
        <v>-rmo- : [ɹmə]</v>
      </c>
      <c r="B2142" s="1">
        <f t="shared" ref="B2142:D2161" si="583">_xlfn.LET(_xlpm.d,$F2142,_xlpm.k,_xlfn.CONCAT(LEFT(TRIM(B$1),1),"*"),COUNTIF(_xlpm.d,_xlpm.k))</f>
        <v>1</v>
      </c>
      <c r="C2142" s="1">
        <f t="shared" si="583"/>
        <v>0</v>
      </c>
      <c r="D2142" s="1">
        <f t="shared" si="583"/>
        <v>0</v>
      </c>
      <c r="E2142" s="7">
        <v>2</v>
      </c>
      <c r="F2142" s="9" t="s">
        <v>1423</v>
      </c>
      <c r="G2142" s="3" t="e">
        <f t="shared" si="569"/>
        <v>#NAME?</v>
      </c>
      <c r="H2142" s="4" t="str">
        <f t="shared" si="570"/>
        <v>ɹmə</v>
      </c>
      <c r="I2142" s="4" t="str">
        <f t="shared" si="571"/>
        <v>rmo</v>
      </c>
      <c r="J2142" s="10">
        <f t="shared" si="572"/>
        <v>3</v>
      </c>
      <c r="K2142" s="1">
        <f t="shared" si="573"/>
        <v>3</v>
      </c>
      <c r="L2142" s="10">
        <f t="shared" si="574"/>
        <v>3</v>
      </c>
      <c r="M2142" s="1" t="str">
        <f t="shared" si="575"/>
        <v>-rmo-</v>
      </c>
      <c r="N2142" s="1" t="str">
        <f t="shared" si="576"/>
        <v>[ɹmə]</v>
      </c>
      <c r="O2142" s="3" t="e" cm="1">
        <f t="array" ref="O2142">SUM(_xlfn._xlws.FILTER($G$2:$G$2454,_xlfn.MAP($M$2:$M$2454,_xlfn.LAMBDA(_xlpm.x,_xlpm.x=$M2142))))</f>
        <v>#NAME?</v>
      </c>
      <c r="P2142" s="4" t="e">
        <f t="shared" si="577"/>
        <v>#NAME?</v>
      </c>
      <c r="Q2142" s="6" t="e" cm="1">
        <f t="array" ref="Q2142">SUM(_xlfn._xlws.FILTER($G$2:$G$2454,_xlfn.MAP($N$2:$N$2454,_xlfn.LAMBDA(_xlpm.x,_xlpm.x=$N2142))))</f>
        <v>#NAME?</v>
      </c>
      <c r="R2142" s="4" t="e">
        <f t="shared" si="578"/>
        <v>#NAME?</v>
      </c>
      <c r="S2142" s="4" t="e">
        <f t="shared" si="579"/>
        <v>#NAME?</v>
      </c>
      <c r="T2142" s="4" t="e">
        <f t="shared" si="580"/>
        <v>#NAME?</v>
      </c>
      <c r="U2142" s="4" t="e">
        <f t="shared" si="581"/>
        <v>#NAME?</v>
      </c>
      <c r="V2142" s="2"/>
      <c r="X2142" s="2"/>
      <c r="AC2142" s="2"/>
      <c r="AD2142" s="2"/>
    </row>
    <row r="2143" spans="1:30">
      <c r="A2143" s="1" t="str">
        <f t="shared" si="568"/>
        <v>-saa- : [sɑ]</v>
      </c>
      <c r="B2143" s="1">
        <f t="shared" si="583"/>
        <v>0</v>
      </c>
      <c r="C2143" s="1">
        <f t="shared" si="583"/>
        <v>0</v>
      </c>
      <c r="D2143" s="1">
        <f t="shared" si="583"/>
        <v>0</v>
      </c>
      <c r="E2143" s="7">
        <v>1</v>
      </c>
      <c r="F2143" s="9" t="s">
        <v>2240</v>
      </c>
      <c r="G2143" s="3" t="e">
        <f t="shared" si="569"/>
        <v>#NAME?</v>
      </c>
      <c r="H2143" s="4" t="str">
        <f t="shared" si="570"/>
        <v>sɑ</v>
      </c>
      <c r="I2143" s="4" t="str">
        <f t="shared" si="571"/>
        <v>saa</v>
      </c>
      <c r="J2143" s="10">
        <f t="shared" si="572"/>
        <v>2</v>
      </c>
      <c r="K2143" s="1">
        <f t="shared" si="573"/>
        <v>3</v>
      </c>
      <c r="L2143" s="10">
        <f t="shared" si="574"/>
        <v>3</v>
      </c>
      <c r="M2143" s="1" t="str">
        <f t="shared" si="575"/>
        <v>-saa-</v>
      </c>
      <c r="N2143" s="1" t="str">
        <f t="shared" si="576"/>
        <v>[sɑ]</v>
      </c>
      <c r="O2143" s="3" t="e" cm="1">
        <f t="array" ref="O2143">SUM(_xlfn._xlws.FILTER($G$2:$G$2454,_xlfn.MAP($M$2:$M$2454,_xlfn.LAMBDA(_xlpm.x,_xlpm.x=$M2143))))</f>
        <v>#NAME?</v>
      </c>
      <c r="P2143" s="4" t="e">
        <f t="shared" si="577"/>
        <v>#NAME?</v>
      </c>
      <c r="Q2143" s="6" t="e" cm="1">
        <f t="array" ref="Q2143">SUM(_xlfn._xlws.FILTER($G$2:$G$2454,_xlfn.MAP($N$2:$N$2454,_xlfn.LAMBDA(_xlpm.x,_xlpm.x=$N2143))))</f>
        <v>#NAME?</v>
      </c>
      <c r="R2143" s="4" t="e">
        <f t="shared" si="578"/>
        <v>#NAME?</v>
      </c>
      <c r="S2143" s="4" t="e">
        <f t="shared" si="579"/>
        <v>#NAME?</v>
      </c>
      <c r="T2143" s="4" t="e">
        <f t="shared" si="580"/>
        <v>#NAME?</v>
      </c>
      <c r="U2143" s="4" t="e">
        <f t="shared" si="581"/>
        <v>#NAME?</v>
      </c>
      <c r="V2143" s="2"/>
      <c r="X2143" s="2"/>
      <c r="AC2143" s="2"/>
      <c r="AD2143" s="2"/>
    </row>
    <row r="2144" spans="1:30">
      <c r="A2144" s="1" t="str">
        <f t="shared" si="568"/>
        <v>-stay- : [steɪ]</v>
      </c>
      <c r="B2144" s="1">
        <f t="shared" si="583"/>
        <v>0</v>
      </c>
      <c r="C2144" s="1">
        <f t="shared" si="583"/>
        <v>0</v>
      </c>
      <c r="D2144" s="1">
        <f t="shared" si="583"/>
        <v>0</v>
      </c>
      <c r="E2144" s="7">
        <v>1</v>
      </c>
      <c r="F2144" s="9" t="s">
        <v>1496</v>
      </c>
      <c r="G2144" s="3" t="e">
        <f t="shared" si="569"/>
        <v>#NAME?</v>
      </c>
      <c r="H2144" s="4" t="str">
        <f t="shared" si="570"/>
        <v>steɪ</v>
      </c>
      <c r="I2144" s="4" t="str">
        <f t="shared" si="571"/>
        <v>stay</v>
      </c>
      <c r="J2144" s="10">
        <f t="shared" si="572"/>
        <v>4</v>
      </c>
      <c r="K2144" s="1">
        <f t="shared" si="573"/>
        <v>4</v>
      </c>
      <c r="L2144" s="10">
        <f t="shared" si="574"/>
        <v>4</v>
      </c>
      <c r="M2144" s="1" t="str">
        <f t="shared" si="575"/>
        <v>-stay-</v>
      </c>
      <c r="N2144" s="1" t="str">
        <f t="shared" si="576"/>
        <v>[steɪ]</v>
      </c>
      <c r="O2144" s="3" t="e" cm="1">
        <f t="array" ref="O2144">SUM(_xlfn._xlws.FILTER($G$2:$G$2454,_xlfn.MAP($M$2:$M$2454,_xlfn.LAMBDA(_xlpm.x,_xlpm.x=$M2144))))</f>
        <v>#NAME?</v>
      </c>
      <c r="P2144" s="4" t="e">
        <f t="shared" si="577"/>
        <v>#NAME?</v>
      </c>
      <c r="Q2144" s="6" t="e" cm="1">
        <f t="array" ref="Q2144">SUM(_xlfn._xlws.FILTER($G$2:$G$2454,_xlfn.MAP($N$2:$N$2454,_xlfn.LAMBDA(_xlpm.x,_xlpm.x=$N2144))))</f>
        <v>#NAME?</v>
      </c>
      <c r="R2144" s="4" t="e">
        <f t="shared" si="578"/>
        <v>#NAME?</v>
      </c>
      <c r="S2144" s="4" t="e">
        <f t="shared" si="579"/>
        <v>#NAME?</v>
      </c>
      <c r="T2144" s="4" t="e">
        <f t="shared" si="580"/>
        <v>#NAME?</v>
      </c>
      <c r="U2144" s="4" t="e">
        <f t="shared" si="581"/>
        <v>#NAME?</v>
      </c>
      <c r="V2144" s="2"/>
      <c r="X2144" s="2"/>
      <c r="AC2144" s="2"/>
      <c r="AD2144" s="2"/>
    </row>
    <row r="2145" spans="1:30">
      <c r="A2145" s="1" t="str">
        <f t="shared" si="568"/>
        <v>-vei- : [veɪ]</v>
      </c>
      <c r="B2145" s="1">
        <f t="shared" si="583"/>
        <v>0</v>
      </c>
      <c r="C2145" s="1">
        <f t="shared" si="583"/>
        <v>0</v>
      </c>
      <c r="D2145" s="1">
        <f t="shared" si="583"/>
        <v>0</v>
      </c>
      <c r="E2145" s="7">
        <v>1</v>
      </c>
      <c r="F2145" s="9" t="s">
        <v>1528</v>
      </c>
      <c r="G2145" s="3" t="e">
        <f t="shared" si="569"/>
        <v>#NAME?</v>
      </c>
      <c r="H2145" s="4" t="str">
        <f t="shared" si="570"/>
        <v>veɪ</v>
      </c>
      <c r="I2145" s="4" t="str">
        <f t="shared" si="571"/>
        <v>vei</v>
      </c>
      <c r="J2145" s="10">
        <f t="shared" si="572"/>
        <v>3</v>
      </c>
      <c r="K2145" s="1">
        <f t="shared" si="573"/>
        <v>3</v>
      </c>
      <c r="L2145" s="10">
        <f t="shared" si="574"/>
        <v>3</v>
      </c>
      <c r="M2145" s="1" t="str">
        <f t="shared" si="575"/>
        <v>-vei-</v>
      </c>
      <c r="N2145" s="1" t="str">
        <f t="shared" si="576"/>
        <v>[veɪ]</v>
      </c>
      <c r="O2145" s="3" t="e" cm="1">
        <f t="array" ref="O2145">SUM(_xlfn._xlws.FILTER($G$2:$G$2454,_xlfn.MAP($M$2:$M$2454,_xlfn.LAMBDA(_xlpm.x,_xlpm.x=$M2145))))</f>
        <v>#NAME?</v>
      </c>
      <c r="P2145" s="4" t="e">
        <f t="shared" si="577"/>
        <v>#NAME?</v>
      </c>
      <c r="Q2145" s="6" t="e" cm="1">
        <f t="array" ref="Q2145">SUM(_xlfn._xlws.FILTER($G$2:$G$2454,_xlfn.MAP($N$2:$N$2454,_xlfn.LAMBDA(_xlpm.x,_xlpm.x=$N2145))))</f>
        <v>#NAME?</v>
      </c>
      <c r="R2145" s="4" t="e">
        <f t="shared" si="578"/>
        <v>#NAME?</v>
      </c>
      <c r="S2145" s="4" t="e">
        <f t="shared" si="579"/>
        <v>#NAME?</v>
      </c>
      <c r="T2145" s="4" t="e">
        <f t="shared" si="580"/>
        <v>#NAME?</v>
      </c>
      <c r="U2145" s="4" t="e">
        <f t="shared" si="581"/>
        <v>#NAME?</v>
      </c>
      <c r="V2145" s="2"/>
      <c r="X2145" s="2"/>
      <c r="AC2145" s="2"/>
      <c r="AD2145" s="2"/>
    </row>
    <row r="2146" spans="1:30">
      <c r="A2146" s="1" t="str">
        <f t="shared" si="568"/>
        <v>-why- : [waɪ]</v>
      </c>
      <c r="B2146" s="1">
        <f t="shared" si="583"/>
        <v>0</v>
      </c>
      <c r="C2146" s="1">
        <f t="shared" si="583"/>
        <v>0</v>
      </c>
      <c r="D2146" s="1">
        <f t="shared" si="583"/>
        <v>0</v>
      </c>
      <c r="E2146" s="7">
        <v>1</v>
      </c>
      <c r="F2146" s="9" t="s">
        <v>1698</v>
      </c>
      <c r="G2146" s="3" t="e">
        <f t="shared" si="569"/>
        <v>#NAME?</v>
      </c>
      <c r="H2146" s="4" t="str">
        <f t="shared" si="570"/>
        <v>waɪ</v>
      </c>
      <c r="I2146" s="4" t="str">
        <f t="shared" si="571"/>
        <v>why</v>
      </c>
      <c r="J2146" s="10">
        <f t="shared" si="572"/>
        <v>3</v>
      </c>
      <c r="K2146" s="1">
        <f t="shared" si="573"/>
        <v>3</v>
      </c>
      <c r="L2146" s="10">
        <f t="shared" si="574"/>
        <v>3</v>
      </c>
      <c r="M2146" s="1" t="str">
        <f t="shared" si="575"/>
        <v>-why-</v>
      </c>
      <c r="N2146" s="1" t="str">
        <f t="shared" si="576"/>
        <v>[waɪ]</v>
      </c>
      <c r="O2146" s="3" t="e" cm="1">
        <f t="array" ref="O2146">SUM(_xlfn._xlws.FILTER($G$2:$G$2454,_xlfn.MAP($M$2:$M$2454,_xlfn.LAMBDA(_xlpm.x,_xlpm.x=$M2146))))</f>
        <v>#NAME?</v>
      </c>
      <c r="P2146" s="4" t="e">
        <f t="shared" si="577"/>
        <v>#NAME?</v>
      </c>
      <c r="Q2146" s="6" t="e" cm="1">
        <f t="array" ref="Q2146">SUM(_xlfn._xlws.FILTER($G$2:$G$2454,_xlfn.MAP($N$2:$N$2454,_xlfn.LAMBDA(_xlpm.x,_xlpm.x=$N2146))))</f>
        <v>#NAME?</v>
      </c>
      <c r="R2146" s="4" t="e">
        <f t="shared" si="578"/>
        <v>#NAME?</v>
      </c>
      <c r="S2146" s="4" t="e">
        <f t="shared" si="579"/>
        <v>#NAME?</v>
      </c>
      <c r="T2146" s="4" t="e">
        <f t="shared" si="580"/>
        <v>#NAME?</v>
      </c>
      <c r="U2146" s="4" t="e">
        <f t="shared" si="581"/>
        <v>#NAME?</v>
      </c>
      <c r="V2146" s="2"/>
      <c r="X2146" s="2"/>
      <c r="AC2146" s="2"/>
      <c r="AD2146" s="2"/>
    </row>
    <row r="2147" spans="1:30">
      <c r="A2147" s="1" t="str">
        <f t="shared" si="568"/>
        <v>-mme- : [m]</v>
      </c>
      <c r="B2147" s="1">
        <f t="shared" si="583"/>
        <v>0</v>
      </c>
      <c r="C2147" s="1">
        <f t="shared" si="583"/>
        <v>1</v>
      </c>
      <c r="D2147" s="1">
        <f t="shared" si="583"/>
        <v>0</v>
      </c>
      <c r="E2147" s="7">
        <v>1</v>
      </c>
      <c r="F2147" s="9" t="s">
        <v>2098</v>
      </c>
      <c r="G2147" s="3" t="e">
        <f t="shared" si="569"/>
        <v>#NAME?</v>
      </c>
      <c r="H2147" s="4" t="str">
        <f t="shared" si="570"/>
        <v>m</v>
      </c>
      <c r="I2147" s="4" t="str">
        <f t="shared" si="571"/>
        <v>mme</v>
      </c>
      <c r="J2147" s="10">
        <f t="shared" si="572"/>
        <v>1</v>
      </c>
      <c r="K2147" s="1">
        <f t="shared" si="573"/>
        <v>3</v>
      </c>
      <c r="L2147" s="10">
        <f t="shared" si="574"/>
        <v>3</v>
      </c>
      <c r="M2147" s="1" t="str">
        <f t="shared" si="575"/>
        <v>-mme-</v>
      </c>
      <c r="N2147" s="1" t="str">
        <f t="shared" si="576"/>
        <v>[m]</v>
      </c>
      <c r="O2147" s="3" t="e" cm="1">
        <f t="array" ref="O2147">SUM(_xlfn._xlws.FILTER($G$2:$G$2454,_xlfn.MAP($M$2:$M$2454,_xlfn.LAMBDA(_xlpm.x,_xlpm.x=$M2147))))</f>
        <v>#NAME?</v>
      </c>
      <c r="P2147" s="4" t="e">
        <f t="shared" si="577"/>
        <v>#NAME?</v>
      </c>
      <c r="Q2147" s="6" t="e" cm="1">
        <f t="array" ref="Q2147">SUM(_xlfn._xlws.FILTER($G$2:$G$2454,_xlfn.MAP($N$2:$N$2454,_xlfn.LAMBDA(_xlpm.x,_xlpm.x=$N2147))))</f>
        <v>#NAME?</v>
      </c>
      <c r="R2147" s="4" t="e">
        <f t="shared" si="578"/>
        <v>#NAME?</v>
      </c>
      <c r="S2147" s="4" t="e">
        <f t="shared" si="579"/>
        <v>#NAME?</v>
      </c>
      <c r="T2147" s="4" t="e">
        <f t="shared" si="580"/>
        <v>#NAME?</v>
      </c>
      <c r="U2147" s="4" t="e">
        <f t="shared" si="581"/>
        <v>#NAME?</v>
      </c>
      <c r="V2147" s="2"/>
      <c r="X2147" s="2"/>
      <c r="AC2147" s="2"/>
      <c r="AD2147" s="2"/>
    </row>
    <row r="2148" spans="1:30">
      <c r="A2148" s="1" t="str">
        <f t="shared" si="568"/>
        <v>-dd- : [də]</v>
      </c>
      <c r="B2148" s="1">
        <f t="shared" si="583"/>
        <v>0</v>
      </c>
      <c r="C2148" s="1">
        <f t="shared" si="583"/>
        <v>0</v>
      </c>
      <c r="D2148" s="1">
        <f t="shared" si="583"/>
        <v>0</v>
      </c>
      <c r="E2148" s="7">
        <v>1</v>
      </c>
      <c r="F2148" s="9" t="s">
        <v>1958</v>
      </c>
      <c r="G2148" s="3" t="e">
        <f t="shared" si="569"/>
        <v>#NAME?</v>
      </c>
      <c r="H2148" s="4" t="str">
        <f t="shared" si="570"/>
        <v>də</v>
      </c>
      <c r="I2148" s="4" t="str">
        <f t="shared" si="571"/>
        <v>dd</v>
      </c>
      <c r="J2148" s="10">
        <f t="shared" si="572"/>
        <v>2</v>
      </c>
      <c r="K2148" s="1">
        <f t="shared" si="573"/>
        <v>2</v>
      </c>
      <c r="L2148" s="10">
        <f t="shared" si="574"/>
        <v>2</v>
      </c>
      <c r="M2148" s="1" t="str">
        <f t="shared" si="575"/>
        <v>-dd-</v>
      </c>
      <c r="N2148" s="1" t="str">
        <f t="shared" si="576"/>
        <v>[də]</v>
      </c>
      <c r="O2148" s="3" t="e" cm="1">
        <f t="array" ref="O2148">SUM(_xlfn._xlws.FILTER($G$2:$G$2454,_xlfn.MAP($M$2:$M$2454,_xlfn.LAMBDA(_xlpm.x,_xlpm.x=$M2148))))</f>
        <v>#NAME?</v>
      </c>
      <c r="P2148" s="4" t="e">
        <f t="shared" si="577"/>
        <v>#NAME?</v>
      </c>
      <c r="Q2148" s="6" t="e" cm="1">
        <f t="array" ref="Q2148">SUM(_xlfn._xlws.FILTER($G$2:$G$2454,_xlfn.MAP($N$2:$N$2454,_xlfn.LAMBDA(_xlpm.x,_xlpm.x=$N2148))))</f>
        <v>#NAME?</v>
      </c>
      <c r="R2148" s="4" t="e">
        <f t="shared" si="578"/>
        <v>#NAME?</v>
      </c>
      <c r="S2148" s="4" t="e">
        <f t="shared" si="579"/>
        <v>#NAME?</v>
      </c>
      <c r="T2148" s="4" t="e">
        <f t="shared" si="580"/>
        <v>#NAME?</v>
      </c>
      <c r="U2148" s="4" t="e">
        <f t="shared" si="581"/>
        <v>#NAME?</v>
      </c>
      <c r="V2148" s="2"/>
      <c r="X2148" s="2"/>
      <c r="AC2148" s="2"/>
      <c r="AD2148" s="2"/>
    </row>
    <row r="2149" spans="1:30">
      <c r="A2149" s="1" t="str">
        <f t="shared" si="568"/>
        <v>-nes- : [nz]</v>
      </c>
      <c r="B2149" s="1">
        <f t="shared" si="583"/>
        <v>0</v>
      </c>
      <c r="C2149" s="1">
        <f t="shared" si="583"/>
        <v>0</v>
      </c>
      <c r="D2149" s="1">
        <f t="shared" si="583"/>
        <v>1</v>
      </c>
      <c r="E2149" s="7">
        <v>5</v>
      </c>
      <c r="F2149" s="9" t="s">
        <v>213</v>
      </c>
      <c r="G2149" s="3" t="e">
        <f t="shared" si="569"/>
        <v>#NAME?</v>
      </c>
      <c r="H2149" s="4" t="str">
        <f t="shared" si="570"/>
        <v>nz</v>
      </c>
      <c r="I2149" s="4" t="str">
        <f t="shared" si="571"/>
        <v>nes</v>
      </c>
      <c r="J2149" s="10">
        <f t="shared" si="572"/>
        <v>2</v>
      </c>
      <c r="K2149" s="1">
        <f t="shared" si="573"/>
        <v>3</v>
      </c>
      <c r="L2149" s="10">
        <f t="shared" si="574"/>
        <v>3</v>
      </c>
      <c r="M2149" s="1" t="str">
        <f t="shared" si="575"/>
        <v>-nes-</v>
      </c>
      <c r="N2149" s="1" t="str">
        <f t="shared" si="576"/>
        <v>[nz]</v>
      </c>
      <c r="O2149" s="3" t="e" cm="1">
        <f t="array" ref="O2149">SUM(_xlfn._xlws.FILTER($G$2:$G$2454,_xlfn.MAP($M$2:$M$2454,_xlfn.LAMBDA(_xlpm.x,_xlpm.x=$M2149))))</f>
        <v>#NAME?</v>
      </c>
      <c r="P2149" s="4" t="e">
        <f t="shared" si="577"/>
        <v>#NAME?</v>
      </c>
      <c r="Q2149" s="6" t="e" cm="1">
        <f t="array" ref="Q2149">SUM(_xlfn._xlws.FILTER($G$2:$G$2454,_xlfn.MAP($N$2:$N$2454,_xlfn.LAMBDA(_xlpm.x,_xlpm.x=$N2149))))</f>
        <v>#NAME?</v>
      </c>
      <c r="R2149" s="4" t="e">
        <f t="shared" si="578"/>
        <v>#NAME?</v>
      </c>
      <c r="S2149" s="4" t="e">
        <f t="shared" si="579"/>
        <v>#NAME?</v>
      </c>
      <c r="T2149" s="4" t="e">
        <f t="shared" si="580"/>
        <v>#NAME?</v>
      </c>
      <c r="U2149" s="4" t="e">
        <f t="shared" si="581"/>
        <v>#NAME?</v>
      </c>
      <c r="V2149" s="2"/>
      <c r="X2149" s="2"/>
      <c r="AC2149" s="2"/>
      <c r="AD2149" s="2"/>
    </row>
    <row r="2150" spans="1:30">
      <c r="A2150" s="1" t="str">
        <f t="shared" si="568"/>
        <v>-mma- : [mæ]</v>
      </c>
      <c r="B2150" s="1">
        <f t="shared" si="583"/>
        <v>0</v>
      </c>
      <c r="C2150" s="1">
        <f t="shared" si="583"/>
        <v>1</v>
      </c>
      <c r="D2150" s="1">
        <f t="shared" si="583"/>
        <v>0</v>
      </c>
      <c r="E2150" s="7">
        <v>2</v>
      </c>
      <c r="F2150" s="9" t="s">
        <v>167</v>
      </c>
      <c r="G2150" s="3" t="e">
        <f t="shared" si="569"/>
        <v>#NAME?</v>
      </c>
      <c r="H2150" s="1" t="str">
        <f t="shared" si="570"/>
        <v>mæ</v>
      </c>
      <c r="I2150" s="1" t="str">
        <f t="shared" si="571"/>
        <v>mma</v>
      </c>
      <c r="J2150" s="10">
        <f t="shared" si="572"/>
        <v>2</v>
      </c>
      <c r="K2150" s="1">
        <f t="shared" si="573"/>
        <v>3</v>
      </c>
      <c r="L2150" s="10">
        <f t="shared" si="574"/>
        <v>3</v>
      </c>
      <c r="M2150" s="1" t="str">
        <f t="shared" si="575"/>
        <v>-mma-</v>
      </c>
      <c r="N2150" s="1" t="str">
        <f t="shared" si="576"/>
        <v>[mæ]</v>
      </c>
      <c r="O2150" s="3" t="e" cm="1">
        <f t="array" ref="O2150">SUM(_xlfn._xlws.FILTER($G$2:$G$2454,_xlfn.MAP($M$2:$M$2454,_xlfn.LAMBDA(_xlpm.x,_xlpm.x=$M2150))))</f>
        <v>#NAME?</v>
      </c>
      <c r="P2150" s="4" t="e">
        <f t="shared" si="577"/>
        <v>#NAME?</v>
      </c>
      <c r="Q2150" s="6" t="e" cm="1">
        <f t="array" ref="Q2150">SUM(_xlfn._xlws.FILTER($G$2:$G$2454,_xlfn.MAP($N$2:$N$2454,_xlfn.LAMBDA(_xlpm.x,_xlpm.x=$N2150))))</f>
        <v>#NAME?</v>
      </c>
      <c r="R2150" s="4" t="e">
        <f t="shared" si="578"/>
        <v>#NAME?</v>
      </c>
      <c r="S2150" s="4" t="e">
        <f t="shared" si="579"/>
        <v>#NAME?</v>
      </c>
      <c r="T2150" s="4" t="e">
        <f t="shared" si="580"/>
        <v>#NAME?</v>
      </c>
      <c r="U2150" s="4" t="e">
        <f t="shared" si="581"/>
        <v>#NAME?</v>
      </c>
      <c r="V2150" s="2"/>
      <c r="X2150" s="2"/>
      <c r="AC2150" s="2"/>
      <c r="AD2150" s="2"/>
    </row>
    <row r="2151" spans="1:30">
      <c r="A2151" s="1" t="str">
        <f t="shared" si="568"/>
        <v>-nne- : [nə]</v>
      </c>
      <c r="B2151" s="1">
        <f t="shared" si="583"/>
        <v>0</v>
      </c>
      <c r="C2151" s="1">
        <f t="shared" si="583"/>
        <v>0</v>
      </c>
      <c r="D2151" s="1">
        <f t="shared" si="583"/>
        <v>1</v>
      </c>
      <c r="E2151" s="7">
        <v>6</v>
      </c>
      <c r="F2151" s="9" t="s">
        <v>1385</v>
      </c>
      <c r="G2151" s="3" t="e">
        <f t="shared" si="569"/>
        <v>#NAME?</v>
      </c>
      <c r="H2151" s="4" t="str">
        <f t="shared" si="570"/>
        <v>nə</v>
      </c>
      <c r="I2151" s="4" t="str">
        <f t="shared" si="571"/>
        <v>nne</v>
      </c>
      <c r="J2151" s="10">
        <f t="shared" si="572"/>
        <v>2</v>
      </c>
      <c r="K2151" s="1">
        <f t="shared" si="573"/>
        <v>3</v>
      </c>
      <c r="L2151" s="10">
        <f t="shared" si="574"/>
        <v>3</v>
      </c>
      <c r="M2151" s="1" t="str">
        <f t="shared" si="575"/>
        <v>-nne-</v>
      </c>
      <c r="N2151" s="1" t="str">
        <f t="shared" si="576"/>
        <v>[nə]</v>
      </c>
      <c r="O2151" s="3" t="e" cm="1">
        <f t="array" ref="O2151">SUM(_xlfn._xlws.FILTER($G$2:$G$2454,_xlfn.MAP($M$2:$M$2454,_xlfn.LAMBDA(_xlpm.x,_xlpm.x=$M2151))))</f>
        <v>#NAME?</v>
      </c>
      <c r="P2151" s="4" t="e">
        <f t="shared" si="577"/>
        <v>#NAME?</v>
      </c>
      <c r="Q2151" s="6" t="e" cm="1">
        <f t="array" ref="Q2151">SUM(_xlfn._xlws.FILTER($G$2:$G$2454,_xlfn.MAP($N$2:$N$2454,_xlfn.LAMBDA(_xlpm.x,_xlpm.x=$N2151))))</f>
        <v>#NAME?</v>
      </c>
      <c r="R2151" s="4" t="e">
        <f t="shared" si="578"/>
        <v>#NAME?</v>
      </c>
      <c r="S2151" s="4" t="e">
        <f t="shared" si="579"/>
        <v>#NAME?</v>
      </c>
      <c r="T2151" s="4" t="e">
        <f t="shared" si="580"/>
        <v>#NAME?</v>
      </c>
      <c r="U2151" s="4" t="e">
        <f t="shared" si="581"/>
        <v>#NAME?</v>
      </c>
      <c r="V2151" s="2"/>
      <c r="X2151" s="2"/>
      <c r="AC2151" s="2"/>
      <c r="AD2151" s="2"/>
    </row>
    <row r="2152" spans="1:30">
      <c r="A2152" s="1" t="str">
        <f t="shared" si="568"/>
        <v>-gg- : [ɡ]</v>
      </c>
      <c r="B2152" s="1">
        <f t="shared" si="583"/>
        <v>0</v>
      </c>
      <c r="C2152" s="1">
        <f t="shared" si="583"/>
        <v>0</v>
      </c>
      <c r="D2152" s="1">
        <f t="shared" si="583"/>
        <v>0</v>
      </c>
      <c r="E2152" s="7">
        <v>2</v>
      </c>
      <c r="F2152" s="9" t="s">
        <v>1705</v>
      </c>
      <c r="G2152" s="3" t="e">
        <f t="shared" si="569"/>
        <v>#NAME?</v>
      </c>
      <c r="H2152" s="4" t="str">
        <f t="shared" si="570"/>
        <v>ɡ</v>
      </c>
      <c r="I2152" s="4" t="str">
        <f t="shared" si="571"/>
        <v>gg</v>
      </c>
      <c r="J2152" s="10">
        <f t="shared" si="572"/>
        <v>1</v>
      </c>
      <c r="K2152" s="1">
        <f t="shared" si="573"/>
        <v>2</v>
      </c>
      <c r="L2152" s="10">
        <f t="shared" si="574"/>
        <v>2</v>
      </c>
      <c r="M2152" s="1" t="str">
        <f t="shared" si="575"/>
        <v>-gg-</v>
      </c>
      <c r="N2152" s="1" t="str">
        <f t="shared" si="576"/>
        <v>[ɡ]</v>
      </c>
      <c r="O2152" s="3" t="e" cm="1">
        <f t="array" ref="O2152">SUM(_xlfn._xlws.FILTER($G$2:$G$2454,_xlfn.MAP($M$2:$M$2454,_xlfn.LAMBDA(_xlpm.x,_xlpm.x=$M2152))))</f>
        <v>#NAME?</v>
      </c>
      <c r="P2152" s="4" t="e">
        <f t="shared" si="577"/>
        <v>#NAME?</v>
      </c>
      <c r="Q2152" s="6" t="e" cm="1">
        <f t="array" ref="Q2152">SUM(_xlfn._xlws.FILTER($G$2:$G$2454,_xlfn.MAP($N$2:$N$2454,_xlfn.LAMBDA(_xlpm.x,_xlpm.x=$N2152))))</f>
        <v>#NAME?</v>
      </c>
      <c r="R2152" s="4" t="e">
        <f t="shared" si="578"/>
        <v>#NAME?</v>
      </c>
      <c r="S2152" s="4" t="e">
        <f t="shared" si="579"/>
        <v>#NAME?</v>
      </c>
      <c r="T2152" s="4" t="e">
        <f t="shared" si="580"/>
        <v>#NAME?</v>
      </c>
      <c r="U2152" s="4" t="e">
        <f t="shared" si="581"/>
        <v>#NAME?</v>
      </c>
      <c r="V2152" s="2"/>
      <c r="X2152" s="2"/>
      <c r="AC2152" s="2"/>
      <c r="AD2152" s="2"/>
    </row>
    <row r="2153" spans="1:30">
      <c r="A2153" s="1" t="str">
        <f t="shared" si="568"/>
        <v>-gio- : [dʒə]</v>
      </c>
      <c r="B2153" s="1">
        <f t="shared" si="583"/>
        <v>0</v>
      </c>
      <c r="C2153" s="1">
        <f t="shared" si="583"/>
        <v>0</v>
      </c>
      <c r="D2153" s="1">
        <f t="shared" si="583"/>
        <v>0</v>
      </c>
      <c r="E2153" s="7">
        <v>2</v>
      </c>
      <c r="F2153" s="9" t="s">
        <v>1421</v>
      </c>
      <c r="G2153" s="3" t="e">
        <f t="shared" si="569"/>
        <v>#NAME?</v>
      </c>
      <c r="H2153" s="4" t="str">
        <f t="shared" si="570"/>
        <v>dʒə</v>
      </c>
      <c r="I2153" s="4" t="str">
        <f t="shared" si="571"/>
        <v>gio</v>
      </c>
      <c r="J2153" s="10">
        <f t="shared" si="572"/>
        <v>3</v>
      </c>
      <c r="K2153" s="1">
        <f t="shared" si="573"/>
        <v>3</v>
      </c>
      <c r="L2153" s="10">
        <f t="shared" si="574"/>
        <v>3</v>
      </c>
      <c r="M2153" s="1" t="str">
        <f t="shared" si="575"/>
        <v>-gio-</v>
      </c>
      <c r="N2153" s="1" t="str">
        <f t="shared" si="576"/>
        <v>[dʒə]</v>
      </c>
      <c r="O2153" s="3" t="e" cm="1">
        <f t="array" ref="O2153">SUM(_xlfn._xlws.FILTER($G$2:$G$2454,_xlfn.MAP($M$2:$M$2454,_xlfn.LAMBDA(_xlpm.x,_xlpm.x=$M2153))))</f>
        <v>#NAME?</v>
      </c>
      <c r="P2153" s="4" t="e">
        <f t="shared" si="577"/>
        <v>#NAME?</v>
      </c>
      <c r="Q2153" s="6" t="e" cm="1">
        <f t="array" ref="Q2153">SUM(_xlfn._xlws.FILTER($G$2:$G$2454,_xlfn.MAP($N$2:$N$2454,_xlfn.LAMBDA(_xlpm.x,_xlpm.x=$N2153))))</f>
        <v>#NAME?</v>
      </c>
      <c r="R2153" s="4" t="e">
        <f t="shared" si="578"/>
        <v>#NAME?</v>
      </c>
      <c r="S2153" s="4" t="e">
        <f t="shared" si="579"/>
        <v>#NAME?</v>
      </c>
      <c r="T2153" s="4" t="e">
        <f t="shared" si="580"/>
        <v>#NAME?</v>
      </c>
      <c r="U2153" s="4" t="e">
        <f t="shared" si="581"/>
        <v>#NAME?</v>
      </c>
      <c r="V2153" s="2"/>
      <c r="X2153" s="2"/>
      <c r="AC2153" s="2"/>
      <c r="AD2153" s="2"/>
    </row>
    <row r="2154" spans="1:30">
      <c r="A2154" s="1" t="str">
        <f t="shared" si="568"/>
        <v>-lee- : [li]</v>
      </c>
      <c r="B2154" s="1">
        <f t="shared" si="583"/>
        <v>0</v>
      </c>
      <c r="C2154" s="1">
        <f t="shared" si="583"/>
        <v>0</v>
      </c>
      <c r="D2154" s="1">
        <f t="shared" si="583"/>
        <v>0</v>
      </c>
      <c r="E2154" s="7">
        <v>2</v>
      </c>
      <c r="F2154" s="9" t="s">
        <v>2063</v>
      </c>
      <c r="G2154" s="3" t="e">
        <f t="shared" si="569"/>
        <v>#NAME?</v>
      </c>
      <c r="H2154" s="4" t="str">
        <f t="shared" si="570"/>
        <v>li</v>
      </c>
      <c r="I2154" s="4" t="str">
        <f t="shared" si="571"/>
        <v>lee</v>
      </c>
      <c r="J2154" s="10">
        <f t="shared" si="572"/>
        <v>2</v>
      </c>
      <c r="K2154" s="1">
        <f t="shared" si="573"/>
        <v>3</v>
      </c>
      <c r="L2154" s="10">
        <f t="shared" si="574"/>
        <v>3</v>
      </c>
      <c r="M2154" s="1" t="str">
        <f t="shared" si="575"/>
        <v>-lee-</v>
      </c>
      <c r="N2154" s="1" t="str">
        <f t="shared" si="576"/>
        <v>[li]</v>
      </c>
      <c r="O2154" s="3" t="e" cm="1">
        <f t="array" ref="O2154">SUM(_xlfn._xlws.FILTER($G$2:$G$2454,_xlfn.MAP($M$2:$M$2454,_xlfn.LAMBDA(_xlpm.x,_xlpm.x=$M2154))))</f>
        <v>#NAME?</v>
      </c>
      <c r="P2154" s="4" t="e">
        <f t="shared" si="577"/>
        <v>#NAME?</v>
      </c>
      <c r="Q2154" s="6" t="e" cm="1">
        <f t="array" ref="Q2154">SUM(_xlfn._xlws.FILTER($G$2:$G$2454,_xlfn.MAP($N$2:$N$2454,_xlfn.LAMBDA(_xlpm.x,_xlpm.x=$N2154))))</f>
        <v>#NAME?</v>
      </c>
      <c r="R2154" s="4" t="e">
        <f t="shared" si="578"/>
        <v>#NAME?</v>
      </c>
      <c r="S2154" s="4" t="e">
        <f t="shared" si="579"/>
        <v>#NAME?</v>
      </c>
      <c r="T2154" s="4" t="e">
        <f t="shared" si="580"/>
        <v>#NAME?</v>
      </c>
      <c r="U2154" s="4" t="e">
        <f t="shared" si="581"/>
        <v>#NAME?</v>
      </c>
      <c r="V2154" s="2"/>
      <c r="X2154" s="2"/>
      <c r="AC2154" s="2"/>
      <c r="AD2154" s="2"/>
    </row>
    <row r="2155" spans="1:30">
      <c r="A2155" s="1" t="str">
        <f t="shared" si="568"/>
        <v>-cki- : [kɪ]</v>
      </c>
      <c r="B2155" s="1">
        <f t="shared" si="583"/>
        <v>0</v>
      </c>
      <c r="C2155" s="1">
        <f t="shared" si="583"/>
        <v>0</v>
      </c>
      <c r="D2155" s="1">
        <f t="shared" si="583"/>
        <v>0</v>
      </c>
      <c r="E2155" s="7">
        <v>3</v>
      </c>
      <c r="F2155" s="9" t="s">
        <v>1343</v>
      </c>
      <c r="G2155" s="3" t="e">
        <f t="shared" si="569"/>
        <v>#NAME?</v>
      </c>
      <c r="H2155" s="1" t="str">
        <f t="shared" si="570"/>
        <v>kɪ</v>
      </c>
      <c r="I2155" s="1" t="str">
        <f t="shared" si="571"/>
        <v>cki</v>
      </c>
      <c r="J2155" s="10">
        <f t="shared" si="572"/>
        <v>2</v>
      </c>
      <c r="K2155" s="1">
        <f t="shared" si="573"/>
        <v>3</v>
      </c>
      <c r="L2155" s="10">
        <f t="shared" si="574"/>
        <v>3</v>
      </c>
      <c r="M2155" s="1" t="str">
        <f t="shared" si="575"/>
        <v>-cki-</v>
      </c>
      <c r="N2155" s="1" t="str">
        <f t="shared" si="576"/>
        <v>[kɪ]</v>
      </c>
      <c r="O2155" s="3" t="e" cm="1">
        <f t="array" ref="O2155">SUM(_xlfn._xlws.FILTER($G$2:$G$2454,_xlfn.MAP($M$2:$M$2454,_xlfn.LAMBDA(_xlpm.x,_xlpm.x=$M2155))))</f>
        <v>#NAME?</v>
      </c>
      <c r="P2155" s="4" t="e">
        <f t="shared" si="577"/>
        <v>#NAME?</v>
      </c>
      <c r="Q2155" s="6" t="e" cm="1">
        <f t="array" ref="Q2155">SUM(_xlfn._xlws.FILTER($G$2:$G$2454,_xlfn.MAP($N$2:$N$2454,_xlfn.LAMBDA(_xlpm.x,_xlpm.x=$N2155))))</f>
        <v>#NAME?</v>
      </c>
      <c r="R2155" s="4" t="e">
        <f t="shared" si="578"/>
        <v>#NAME?</v>
      </c>
      <c r="S2155" s="4" t="e">
        <f t="shared" si="579"/>
        <v>#NAME?</v>
      </c>
      <c r="T2155" s="4" t="e">
        <f t="shared" si="580"/>
        <v>#NAME?</v>
      </c>
      <c r="U2155" s="4" t="e">
        <f t="shared" si="581"/>
        <v>#NAME?</v>
      </c>
      <c r="V2155" s="2"/>
      <c r="X2155" s="2"/>
      <c r="AC2155" s="2"/>
      <c r="AD2155" s="2"/>
    </row>
    <row r="2156" spans="1:30">
      <c r="A2156" s="1" t="str">
        <f t="shared" si="568"/>
        <v>-key- : [kɪ]</v>
      </c>
      <c r="B2156" s="1">
        <f t="shared" si="583"/>
        <v>0</v>
      </c>
      <c r="C2156" s="1">
        <f t="shared" si="583"/>
        <v>0</v>
      </c>
      <c r="D2156" s="1">
        <f t="shared" si="583"/>
        <v>0</v>
      </c>
      <c r="E2156" s="7">
        <v>1</v>
      </c>
      <c r="F2156" s="9" t="s">
        <v>2039</v>
      </c>
      <c r="G2156" s="3" t="e">
        <f t="shared" si="569"/>
        <v>#NAME?</v>
      </c>
      <c r="H2156" s="4" t="str">
        <f t="shared" si="570"/>
        <v>kɪ</v>
      </c>
      <c r="I2156" s="4" t="str">
        <f t="shared" si="571"/>
        <v>key</v>
      </c>
      <c r="J2156" s="10">
        <f t="shared" si="572"/>
        <v>2</v>
      </c>
      <c r="K2156" s="1">
        <f t="shared" si="573"/>
        <v>3</v>
      </c>
      <c r="L2156" s="10">
        <f t="shared" si="574"/>
        <v>3</v>
      </c>
      <c r="M2156" s="1" t="str">
        <f t="shared" si="575"/>
        <v>-key-</v>
      </c>
      <c r="N2156" s="1" t="str">
        <f t="shared" si="576"/>
        <v>[kɪ]</v>
      </c>
      <c r="O2156" s="3" t="e" cm="1">
        <f t="array" ref="O2156">SUM(_xlfn._xlws.FILTER($G$2:$G$2454,_xlfn.MAP($M$2:$M$2454,_xlfn.LAMBDA(_xlpm.x,_xlpm.x=$M2156))))</f>
        <v>#NAME?</v>
      </c>
      <c r="P2156" s="4" t="e">
        <f t="shared" si="577"/>
        <v>#NAME?</v>
      </c>
      <c r="Q2156" s="6" t="e" cm="1">
        <f t="array" ref="Q2156">SUM(_xlfn._xlws.FILTER($G$2:$G$2454,_xlfn.MAP($N$2:$N$2454,_xlfn.LAMBDA(_xlpm.x,_xlpm.x=$N2156))))</f>
        <v>#NAME?</v>
      </c>
      <c r="R2156" s="4" t="e">
        <f t="shared" si="578"/>
        <v>#NAME?</v>
      </c>
      <c r="S2156" s="4" t="e">
        <f t="shared" si="579"/>
        <v>#NAME?</v>
      </c>
      <c r="T2156" s="4" t="e">
        <f t="shared" si="580"/>
        <v>#NAME?</v>
      </c>
      <c r="U2156" s="4" t="e">
        <f t="shared" si="581"/>
        <v>#NAME?</v>
      </c>
      <c r="V2156" s="2"/>
      <c r="X2156" s="2"/>
      <c r="AC2156" s="2"/>
      <c r="AD2156" s="2"/>
    </row>
    <row r="2157" spans="1:30">
      <c r="A2157" s="1" t="str">
        <f t="shared" si="568"/>
        <v>-ssa- : [sɛ]</v>
      </c>
      <c r="B2157" s="1">
        <f t="shared" si="583"/>
        <v>0</v>
      </c>
      <c r="C2157" s="1">
        <f t="shared" si="583"/>
        <v>0</v>
      </c>
      <c r="D2157" s="1">
        <f t="shared" si="583"/>
        <v>0</v>
      </c>
      <c r="E2157" s="7">
        <v>2</v>
      </c>
      <c r="F2157" s="9" t="s">
        <v>1828</v>
      </c>
      <c r="G2157" s="3" t="e">
        <f t="shared" si="569"/>
        <v>#NAME?</v>
      </c>
      <c r="H2157" s="1" t="str">
        <f t="shared" si="570"/>
        <v>sɛ</v>
      </c>
      <c r="I2157" s="1" t="str">
        <f t="shared" si="571"/>
        <v>ssa</v>
      </c>
      <c r="J2157" s="10">
        <f t="shared" si="572"/>
        <v>2</v>
      </c>
      <c r="K2157" s="1">
        <f t="shared" si="573"/>
        <v>3</v>
      </c>
      <c r="L2157" s="10">
        <f t="shared" si="574"/>
        <v>3</v>
      </c>
      <c r="M2157" s="1" t="str">
        <f t="shared" si="575"/>
        <v>-ssa-</v>
      </c>
      <c r="N2157" s="1" t="str">
        <f t="shared" si="576"/>
        <v>[sɛ]</v>
      </c>
      <c r="O2157" s="3" t="e" cm="1">
        <f t="array" ref="O2157">SUM(_xlfn._xlws.FILTER($G$2:$G$2454,_xlfn.MAP($M$2:$M$2454,_xlfn.LAMBDA(_xlpm.x,_xlpm.x=$M2157))))</f>
        <v>#NAME?</v>
      </c>
      <c r="P2157" s="4" t="e">
        <f t="shared" si="577"/>
        <v>#NAME?</v>
      </c>
      <c r="Q2157" s="6" t="e" cm="1">
        <f t="array" ref="Q2157">SUM(_xlfn._xlws.FILTER($G$2:$G$2454,_xlfn.MAP($N$2:$N$2454,_xlfn.LAMBDA(_xlpm.x,_xlpm.x=$N2157))))</f>
        <v>#NAME?</v>
      </c>
      <c r="R2157" s="4" t="e">
        <f t="shared" si="578"/>
        <v>#NAME?</v>
      </c>
      <c r="S2157" s="4" t="e">
        <f t="shared" si="579"/>
        <v>#NAME?</v>
      </c>
      <c r="T2157" s="4" t="e">
        <f t="shared" si="580"/>
        <v>#NAME?</v>
      </c>
      <c r="U2157" s="4" t="e">
        <f t="shared" si="581"/>
        <v>#NAME?</v>
      </c>
      <c r="V2157" s="2"/>
      <c r="X2157" s="2"/>
      <c r="AC2157" s="2"/>
      <c r="AD2157" s="2"/>
    </row>
    <row r="2158" spans="1:30">
      <c r="A2158" s="1" t="str">
        <f t="shared" si="568"/>
        <v>-ned- : [nd]</v>
      </c>
      <c r="B2158" s="1">
        <f t="shared" si="583"/>
        <v>0</v>
      </c>
      <c r="C2158" s="1">
        <f t="shared" si="583"/>
        <v>0</v>
      </c>
      <c r="D2158" s="1">
        <f t="shared" si="583"/>
        <v>1</v>
      </c>
      <c r="E2158" s="7">
        <v>8</v>
      </c>
      <c r="F2158" s="9" t="s">
        <v>174</v>
      </c>
      <c r="G2158" s="3" t="e">
        <f t="shared" si="569"/>
        <v>#NAME?</v>
      </c>
      <c r="H2158" s="4" t="str">
        <f t="shared" si="570"/>
        <v>nd</v>
      </c>
      <c r="I2158" s="4" t="str">
        <f t="shared" si="571"/>
        <v>ned</v>
      </c>
      <c r="J2158" s="10">
        <f t="shared" si="572"/>
        <v>2</v>
      </c>
      <c r="K2158" s="1">
        <f t="shared" si="573"/>
        <v>3</v>
      </c>
      <c r="L2158" s="10">
        <f t="shared" si="574"/>
        <v>3</v>
      </c>
      <c r="M2158" s="1" t="str">
        <f t="shared" si="575"/>
        <v>-ned-</v>
      </c>
      <c r="N2158" s="1" t="str">
        <f t="shared" si="576"/>
        <v>[nd]</v>
      </c>
      <c r="O2158" s="3" t="e" cm="1">
        <f t="array" ref="O2158">SUM(_xlfn._xlws.FILTER($G$2:$G$2454,_xlfn.MAP($M$2:$M$2454,_xlfn.LAMBDA(_xlpm.x,_xlpm.x=$M2158))))</f>
        <v>#NAME?</v>
      </c>
      <c r="P2158" s="4" t="e">
        <f t="shared" si="577"/>
        <v>#NAME?</v>
      </c>
      <c r="Q2158" s="6" t="e" cm="1">
        <f t="array" ref="Q2158">SUM(_xlfn._xlws.FILTER($G$2:$G$2454,_xlfn.MAP($N$2:$N$2454,_xlfn.LAMBDA(_xlpm.x,_xlpm.x=$N2158))))</f>
        <v>#NAME?</v>
      </c>
      <c r="R2158" s="4" t="e">
        <f t="shared" si="578"/>
        <v>#NAME?</v>
      </c>
      <c r="S2158" s="4" t="e">
        <f t="shared" si="579"/>
        <v>#NAME?</v>
      </c>
      <c r="T2158" s="4" t="e">
        <f t="shared" si="580"/>
        <v>#NAME?</v>
      </c>
      <c r="U2158" s="4" t="e">
        <f t="shared" si="581"/>
        <v>#NAME?</v>
      </c>
      <c r="V2158" s="2"/>
      <c r="X2158" s="2"/>
      <c r="AC2158" s="2"/>
      <c r="AD2158" s="2"/>
    </row>
    <row r="2159" spans="1:30">
      <c r="A2159" s="1" t="str">
        <f t="shared" si="568"/>
        <v>-r's- : [ɹz]</v>
      </c>
      <c r="B2159" s="1">
        <f t="shared" si="583"/>
        <v>1</v>
      </c>
      <c r="C2159" s="1">
        <f t="shared" si="583"/>
        <v>0</v>
      </c>
      <c r="D2159" s="1">
        <f t="shared" si="583"/>
        <v>0</v>
      </c>
      <c r="E2159" s="7">
        <v>6</v>
      </c>
      <c r="F2159" s="9" t="s">
        <v>2390</v>
      </c>
      <c r="G2159" s="3" t="e">
        <f t="shared" si="569"/>
        <v>#NAME?</v>
      </c>
      <c r="H2159" s="4" t="str">
        <f t="shared" si="570"/>
        <v>ɹz</v>
      </c>
      <c r="I2159" s="4" t="str">
        <f t="shared" si="571"/>
        <v>r's</v>
      </c>
      <c r="J2159" s="10">
        <f t="shared" si="572"/>
        <v>2</v>
      </c>
      <c r="K2159" s="1">
        <f t="shared" si="573"/>
        <v>3</v>
      </c>
      <c r="L2159" s="10">
        <f t="shared" si="574"/>
        <v>3</v>
      </c>
      <c r="M2159" s="1" t="str">
        <f t="shared" si="575"/>
        <v>-r's-</v>
      </c>
      <c r="N2159" s="1" t="str">
        <f t="shared" si="576"/>
        <v>[ɹz]</v>
      </c>
      <c r="O2159" s="3" t="e" cm="1">
        <f t="array" ref="O2159">SUM(_xlfn._xlws.FILTER($G$2:$G$2454,_xlfn.MAP($M$2:$M$2454,_xlfn.LAMBDA(_xlpm.x,_xlpm.x=$M2159))))</f>
        <v>#NAME?</v>
      </c>
      <c r="P2159" s="4" t="e">
        <f t="shared" si="577"/>
        <v>#NAME?</v>
      </c>
      <c r="Q2159" s="6" t="e" cm="1">
        <f t="array" ref="Q2159">SUM(_xlfn._xlws.FILTER($G$2:$G$2454,_xlfn.MAP($N$2:$N$2454,_xlfn.LAMBDA(_xlpm.x,_xlpm.x=$N2159))))</f>
        <v>#NAME?</v>
      </c>
      <c r="R2159" s="4" t="e">
        <f t="shared" si="578"/>
        <v>#NAME?</v>
      </c>
      <c r="S2159" s="4" t="e">
        <f t="shared" si="579"/>
        <v>#NAME?</v>
      </c>
      <c r="T2159" s="4" t="e">
        <f t="shared" si="580"/>
        <v>#NAME?</v>
      </c>
      <c r="U2159" s="4" t="e">
        <f t="shared" si="581"/>
        <v>#NAME?</v>
      </c>
      <c r="V2159" s="2"/>
      <c r="X2159" s="2"/>
      <c r="AC2159" s="2"/>
      <c r="AD2159" s="2"/>
    </row>
    <row r="2160" spans="1:30">
      <c r="A2160" s="1" t="str">
        <f t="shared" si="568"/>
        <v>-ttri- : [tɹɪ]</v>
      </c>
      <c r="B2160" s="1">
        <f t="shared" si="583"/>
        <v>0</v>
      </c>
      <c r="C2160" s="1">
        <f t="shared" si="583"/>
        <v>0</v>
      </c>
      <c r="D2160" s="1">
        <f t="shared" si="583"/>
        <v>0</v>
      </c>
      <c r="E2160" s="7">
        <v>1</v>
      </c>
      <c r="F2160" s="9" t="s">
        <v>2279</v>
      </c>
      <c r="G2160" s="3" t="e">
        <f t="shared" si="569"/>
        <v>#NAME?</v>
      </c>
      <c r="H2160" s="4" t="str">
        <f t="shared" si="570"/>
        <v>tɹɪ</v>
      </c>
      <c r="I2160" s="4" t="str">
        <f t="shared" si="571"/>
        <v>ttri</v>
      </c>
      <c r="J2160" s="10">
        <f t="shared" si="572"/>
        <v>3</v>
      </c>
      <c r="K2160" s="1">
        <f t="shared" si="573"/>
        <v>4</v>
      </c>
      <c r="L2160" s="10">
        <f t="shared" si="574"/>
        <v>4</v>
      </c>
      <c r="M2160" s="1" t="str">
        <f t="shared" si="575"/>
        <v>-ttri-</v>
      </c>
      <c r="N2160" s="1" t="str">
        <f t="shared" si="576"/>
        <v>[tɹɪ]</v>
      </c>
      <c r="O2160" s="3" t="e" cm="1">
        <f t="array" ref="O2160">SUM(_xlfn._xlws.FILTER($G$2:$G$2454,_xlfn.MAP($M$2:$M$2454,_xlfn.LAMBDA(_xlpm.x,_xlpm.x=$M2160))))</f>
        <v>#NAME?</v>
      </c>
      <c r="P2160" s="4" t="e">
        <f t="shared" si="577"/>
        <v>#NAME?</v>
      </c>
      <c r="Q2160" s="6" t="e" cm="1">
        <f t="array" ref="Q2160">SUM(_xlfn._xlws.FILTER($G$2:$G$2454,_xlfn.MAP($N$2:$N$2454,_xlfn.LAMBDA(_xlpm.x,_xlpm.x=$N2160))))</f>
        <v>#NAME?</v>
      </c>
      <c r="R2160" s="4" t="e">
        <f t="shared" si="578"/>
        <v>#NAME?</v>
      </c>
      <c r="S2160" s="4" t="e">
        <f t="shared" si="579"/>
        <v>#NAME?</v>
      </c>
      <c r="T2160" s="4" t="e">
        <f t="shared" si="580"/>
        <v>#NAME?</v>
      </c>
      <c r="U2160" s="4" t="e">
        <f t="shared" si="581"/>
        <v>#NAME?</v>
      </c>
      <c r="V2160" s="2"/>
      <c r="X2160" s="2"/>
      <c r="AC2160" s="2"/>
      <c r="AD2160" s="2"/>
    </row>
    <row r="2161" spans="1:30">
      <c r="A2161" s="1" t="str">
        <f t="shared" si="568"/>
        <v>-giu- : [dʒu]</v>
      </c>
      <c r="B2161" s="1">
        <f t="shared" si="583"/>
        <v>0</v>
      </c>
      <c r="C2161" s="1">
        <f t="shared" si="583"/>
        <v>0</v>
      </c>
      <c r="D2161" s="1">
        <f t="shared" si="583"/>
        <v>0</v>
      </c>
      <c r="E2161" s="7">
        <v>1</v>
      </c>
      <c r="F2161" s="9" t="s">
        <v>1965</v>
      </c>
      <c r="G2161" s="3" t="e">
        <f t="shared" si="569"/>
        <v>#NAME?</v>
      </c>
      <c r="H2161" s="1" t="str">
        <f t="shared" si="570"/>
        <v>dʒu</v>
      </c>
      <c r="I2161" s="1" t="str">
        <f t="shared" si="571"/>
        <v>giu</v>
      </c>
      <c r="J2161" s="10">
        <f t="shared" si="572"/>
        <v>3</v>
      </c>
      <c r="K2161" s="1">
        <f t="shared" si="573"/>
        <v>3</v>
      </c>
      <c r="L2161" s="10">
        <f t="shared" si="574"/>
        <v>3</v>
      </c>
      <c r="M2161" s="1" t="str">
        <f t="shared" si="575"/>
        <v>-giu-</v>
      </c>
      <c r="N2161" s="1" t="str">
        <f t="shared" si="576"/>
        <v>[dʒu]</v>
      </c>
      <c r="O2161" s="3" t="e" cm="1">
        <f t="array" ref="O2161">SUM(_xlfn._xlws.FILTER($G$2:$G$2454,_xlfn.MAP($M$2:$M$2454,_xlfn.LAMBDA(_xlpm.x,_xlpm.x=$M2161))))</f>
        <v>#NAME?</v>
      </c>
      <c r="P2161" s="4" t="e">
        <f t="shared" si="577"/>
        <v>#NAME?</v>
      </c>
      <c r="Q2161" s="6" t="e" cm="1">
        <f t="array" ref="Q2161">SUM(_xlfn._xlws.FILTER($G$2:$G$2454,_xlfn.MAP($N$2:$N$2454,_xlfn.LAMBDA(_xlpm.x,_xlpm.x=$N2161))))</f>
        <v>#NAME?</v>
      </c>
      <c r="R2161" s="4" t="e">
        <f t="shared" si="578"/>
        <v>#NAME?</v>
      </c>
      <c r="S2161" s="4" t="e">
        <f t="shared" si="579"/>
        <v>#NAME?</v>
      </c>
      <c r="T2161" s="4" t="e">
        <f t="shared" si="580"/>
        <v>#NAME?</v>
      </c>
      <c r="U2161" s="4" t="e">
        <f t="shared" si="581"/>
        <v>#NAME?</v>
      </c>
      <c r="V2161" s="2"/>
      <c r="X2161" s="2"/>
      <c r="AC2161" s="2"/>
      <c r="AD2161" s="2"/>
    </row>
    <row r="2162" spans="1:30">
      <c r="A2162" s="1" t="str">
        <f t="shared" si="568"/>
        <v>-grai- : [ɡɹeɪ]</v>
      </c>
      <c r="B2162" s="1">
        <f t="shared" ref="B2162:D2181" si="584">_xlfn.LET(_xlpm.d,$F2162,_xlpm.k,_xlfn.CONCAT(LEFT(TRIM(B$1),1),"*"),COUNTIF(_xlpm.d,_xlpm.k))</f>
        <v>0</v>
      </c>
      <c r="C2162" s="1">
        <f t="shared" si="584"/>
        <v>0</v>
      </c>
      <c r="D2162" s="1">
        <f t="shared" si="584"/>
        <v>0</v>
      </c>
      <c r="E2162" s="7">
        <v>1</v>
      </c>
      <c r="F2162" s="9" t="s">
        <v>1522</v>
      </c>
      <c r="G2162" s="3" t="e">
        <f t="shared" si="569"/>
        <v>#NAME?</v>
      </c>
      <c r="H2162" s="4" t="str">
        <f t="shared" si="570"/>
        <v>ɡɹeɪ</v>
      </c>
      <c r="I2162" s="4" t="str">
        <f t="shared" si="571"/>
        <v>grai</v>
      </c>
      <c r="J2162" s="10">
        <f t="shared" si="572"/>
        <v>4</v>
      </c>
      <c r="K2162" s="1">
        <f t="shared" si="573"/>
        <v>4</v>
      </c>
      <c r="L2162" s="10">
        <f t="shared" si="574"/>
        <v>4</v>
      </c>
      <c r="M2162" s="1" t="str">
        <f t="shared" si="575"/>
        <v>-grai-</v>
      </c>
      <c r="N2162" s="1" t="str">
        <f t="shared" si="576"/>
        <v>[ɡɹeɪ]</v>
      </c>
      <c r="O2162" s="3" t="e" cm="1">
        <f t="array" ref="O2162">SUM(_xlfn._xlws.FILTER($G$2:$G$2454,_xlfn.MAP($M$2:$M$2454,_xlfn.LAMBDA(_xlpm.x,_xlpm.x=$M2162))))</f>
        <v>#NAME?</v>
      </c>
      <c r="P2162" s="4" t="e">
        <f t="shared" si="577"/>
        <v>#NAME?</v>
      </c>
      <c r="Q2162" s="6" t="e" cm="1">
        <f t="array" ref="Q2162">SUM(_xlfn._xlws.FILTER($G$2:$G$2454,_xlfn.MAP($N$2:$N$2454,_xlfn.LAMBDA(_xlpm.x,_xlpm.x=$N2162))))</f>
        <v>#NAME?</v>
      </c>
      <c r="R2162" s="4" t="e">
        <f t="shared" si="578"/>
        <v>#NAME?</v>
      </c>
      <c r="S2162" s="4" t="e">
        <f t="shared" si="579"/>
        <v>#NAME?</v>
      </c>
      <c r="T2162" s="4" t="e">
        <f t="shared" si="580"/>
        <v>#NAME?</v>
      </c>
      <c r="U2162" s="4" t="e">
        <f t="shared" si="581"/>
        <v>#NAME?</v>
      </c>
      <c r="V2162" s="2"/>
      <c r="X2162" s="2"/>
      <c r="AC2162" s="2"/>
      <c r="AD2162" s="2"/>
    </row>
    <row r="2163" spans="1:30">
      <c r="A2163" s="1" t="str">
        <f t="shared" si="568"/>
        <v>-gray- : [ɡɹeɪ]</v>
      </c>
      <c r="B2163" s="1">
        <f t="shared" si="584"/>
        <v>0</v>
      </c>
      <c r="C2163" s="1">
        <f t="shared" si="584"/>
        <v>0</v>
      </c>
      <c r="D2163" s="1">
        <f t="shared" si="584"/>
        <v>0</v>
      </c>
      <c r="E2163" s="7">
        <v>1</v>
      </c>
      <c r="F2163" s="9" t="s">
        <v>1523</v>
      </c>
      <c r="G2163" s="3" t="e">
        <f t="shared" si="569"/>
        <v>#NAME?</v>
      </c>
      <c r="H2163" s="4" t="str">
        <f t="shared" si="570"/>
        <v>ɡɹeɪ</v>
      </c>
      <c r="I2163" s="4" t="str">
        <f t="shared" si="571"/>
        <v>gray</v>
      </c>
      <c r="J2163" s="10">
        <f t="shared" si="572"/>
        <v>4</v>
      </c>
      <c r="K2163" s="1">
        <f t="shared" si="573"/>
        <v>4</v>
      </c>
      <c r="L2163" s="10">
        <f t="shared" si="574"/>
        <v>4</v>
      </c>
      <c r="M2163" s="1" t="str">
        <f t="shared" si="575"/>
        <v>-gray-</v>
      </c>
      <c r="N2163" s="1" t="str">
        <f t="shared" si="576"/>
        <v>[ɡɹeɪ]</v>
      </c>
      <c r="O2163" s="3" t="e" cm="1">
        <f t="array" ref="O2163">SUM(_xlfn._xlws.FILTER($G$2:$G$2454,_xlfn.MAP($M$2:$M$2454,_xlfn.LAMBDA(_xlpm.x,_xlpm.x=$M2163))))</f>
        <v>#NAME?</v>
      </c>
      <c r="P2163" s="4" t="e">
        <f t="shared" si="577"/>
        <v>#NAME?</v>
      </c>
      <c r="Q2163" s="6" t="e" cm="1">
        <f t="array" ref="Q2163">SUM(_xlfn._xlws.FILTER($G$2:$G$2454,_xlfn.MAP($N$2:$N$2454,_xlfn.LAMBDA(_xlpm.x,_xlpm.x=$N2163))))</f>
        <v>#NAME?</v>
      </c>
      <c r="R2163" s="4" t="e">
        <f t="shared" si="578"/>
        <v>#NAME?</v>
      </c>
      <c r="S2163" s="4" t="e">
        <f t="shared" si="579"/>
        <v>#NAME?</v>
      </c>
      <c r="T2163" s="4" t="e">
        <f t="shared" si="580"/>
        <v>#NAME?</v>
      </c>
      <c r="U2163" s="4" t="e">
        <f t="shared" si="581"/>
        <v>#NAME?</v>
      </c>
      <c r="V2163" s="2"/>
      <c r="X2163" s="2"/>
      <c r="AC2163" s="2"/>
      <c r="AD2163" s="2"/>
    </row>
    <row r="2164" spans="1:30">
      <c r="A2164" s="1" t="str">
        <f t="shared" si="568"/>
        <v>-jui- : [dʒu]</v>
      </c>
      <c r="B2164" s="1">
        <f t="shared" si="584"/>
        <v>0</v>
      </c>
      <c r="C2164" s="1">
        <f t="shared" si="584"/>
        <v>0</v>
      </c>
      <c r="D2164" s="1">
        <f t="shared" si="584"/>
        <v>0</v>
      </c>
      <c r="E2164" s="7">
        <v>1</v>
      </c>
      <c r="F2164" s="9" t="s">
        <v>1537</v>
      </c>
      <c r="G2164" s="3" t="e">
        <f t="shared" si="569"/>
        <v>#NAME?</v>
      </c>
      <c r="H2164" s="1" t="str">
        <f t="shared" si="570"/>
        <v>dʒu</v>
      </c>
      <c r="I2164" s="1" t="str">
        <f t="shared" si="571"/>
        <v>jui</v>
      </c>
      <c r="J2164" s="10">
        <f t="shared" si="572"/>
        <v>3</v>
      </c>
      <c r="K2164" s="1">
        <f t="shared" si="573"/>
        <v>3</v>
      </c>
      <c r="L2164" s="10">
        <f t="shared" si="574"/>
        <v>3</v>
      </c>
      <c r="M2164" s="1" t="str">
        <f t="shared" si="575"/>
        <v>-jui-</v>
      </c>
      <c r="N2164" s="1" t="str">
        <f t="shared" si="576"/>
        <v>[dʒu]</v>
      </c>
      <c r="O2164" s="3" t="e" cm="1">
        <f t="array" ref="O2164">SUM(_xlfn._xlws.FILTER($G$2:$G$2454,_xlfn.MAP($M$2:$M$2454,_xlfn.LAMBDA(_xlpm.x,_xlpm.x=$M2164))))</f>
        <v>#NAME?</v>
      </c>
      <c r="P2164" s="4" t="e">
        <f t="shared" si="577"/>
        <v>#NAME?</v>
      </c>
      <c r="Q2164" s="6" t="e" cm="1">
        <f t="array" ref="Q2164">SUM(_xlfn._xlws.FILTER($G$2:$G$2454,_xlfn.MAP($N$2:$N$2454,_xlfn.LAMBDA(_xlpm.x,_xlpm.x=$N2164))))</f>
        <v>#NAME?</v>
      </c>
      <c r="R2164" s="4" t="e">
        <f t="shared" si="578"/>
        <v>#NAME?</v>
      </c>
      <c r="S2164" s="4" t="e">
        <f t="shared" si="579"/>
        <v>#NAME?</v>
      </c>
      <c r="T2164" s="4" t="e">
        <f t="shared" si="580"/>
        <v>#NAME?</v>
      </c>
      <c r="U2164" s="4" t="e">
        <f t="shared" si="581"/>
        <v>#NAME?</v>
      </c>
      <c r="V2164" s="2"/>
      <c r="X2164" s="2"/>
      <c r="AC2164" s="2"/>
      <c r="AD2164" s="2"/>
    </row>
    <row r="2165" spans="1:30">
      <c r="A2165" s="1" t="str">
        <f t="shared" si="568"/>
        <v>-llu- : [lu]</v>
      </c>
      <c r="B2165" s="1">
        <f t="shared" si="584"/>
        <v>0</v>
      </c>
      <c r="C2165" s="1">
        <f t="shared" si="584"/>
        <v>0</v>
      </c>
      <c r="D2165" s="1">
        <f t="shared" si="584"/>
        <v>0</v>
      </c>
      <c r="E2165" s="7">
        <v>1</v>
      </c>
      <c r="F2165" s="9" t="s">
        <v>2075</v>
      </c>
      <c r="G2165" s="3" t="e">
        <f t="shared" si="569"/>
        <v>#NAME?</v>
      </c>
      <c r="H2165" s="4" t="str">
        <f t="shared" si="570"/>
        <v>lu</v>
      </c>
      <c r="I2165" s="4" t="str">
        <f t="shared" si="571"/>
        <v>llu</v>
      </c>
      <c r="J2165" s="10">
        <f t="shared" si="572"/>
        <v>2</v>
      </c>
      <c r="K2165" s="1">
        <f t="shared" si="573"/>
        <v>3</v>
      </c>
      <c r="L2165" s="10">
        <f t="shared" si="574"/>
        <v>3</v>
      </c>
      <c r="M2165" s="1" t="str">
        <f t="shared" si="575"/>
        <v>-llu-</v>
      </c>
      <c r="N2165" s="1" t="str">
        <f t="shared" si="576"/>
        <v>[lu]</v>
      </c>
      <c r="O2165" s="3" t="e" cm="1">
        <f t="array" ref="O2165">SUM(_xlfn._xlws.FILTER($G$2:$G$2454,_xlfn.MAP($M$2:$M$2454,_xlfn.LAMBDA(_xlpm.x,_xlpm.x=$M2165))))</f>
        <v>#NAME?</v>
      </c>
      <c r="P2165" s="4" t="e">
        <f t="shared" si="577"/>
        <v>#NAME?</v>
      </c>
      <c r="Q2165" s="6" t="e" cm="1">
        <f t="array" ref="Q2165">SUM(_xlfn._xlws.FILTER($G$2:$G$2454,_xlfn.MAP($N$2:$N$2454,_xlfn.LAMBDA(_xlpm.x,_xlpm.x=$N2165))))</f>
        <v>#NAME?</v>
      </c>
      <c r="R2165" s="4" t="e">
        <f t="shared" si="578"/>
        <v>#NAME?</v>
      </c>
      <c r="S2165" s="4" t="e">
        <f t="shared" si="579"/>
        <v>#NAME?</v>
      </c>
      <c r="T2165" s="4" t="e">
        <f t="shared" si="580"/>
        <v>#NAME?</v>
      </c>
      <c r="U2165" s="4" t="e">
        <f t="shared" si="581"/>
        <v>#NAME?</v>
      </c>
      <c r="V2165" s="2"/>
      <c r="X2165" s="2"/>
      <c r="AC2165" s="2"/>
      <c r="AD2165" s="2"/>
    </row>
    <row r="2166" spans="1:30">
      <c r="A2166" s="1" t="str">
        <f t="shared" si="568"/>
        <v>-phi- : [faɪ]</v>
      </c>
      <c r="B2166" s="1">
        <f t="shared" si="584"/>
        <v>0</v>
      </c>
      <c r="C2166" s="1">
        <f t="shared" si="584"/>
        <v>0</v>
      </c>
      <c r="D2166" s="1">
        <f t="shared" si="584"/>
        <v>0</v>
      </c>
      <c r="E2166" s="7">
        <v>1</v>
      </c>
      <c r="F2166" s="9" t="s">
        <v>1976</v>
      </c>
      <c r="G2166" s="3" t="e">
        <f t="shared" si="569"/>
        <v>#NAME?</v>
      </c>
      <c r="H2166" s="1" t="str">
        <f t="shared" si="570"/>
        <v>faɪ</v>
      </c>
      <c r="I2166" s="1" t="str">
        <f t="shared" si="571"/>
        <v>phi</v>
      </c>
      <c r="J2166" s="10">
        <f t="shared" si="572"/>
        <v>3</v>
      </c>
      <c r="K2166" s="1">
        <f t="shared" si="573"/>
        <v>3</v>
      </c>
      <c r="L2166" s="10">
        <f t="shared" si="574"/>
        <v>3</v>
      </c>
      <c r="M2166" s="1" t="str">
        <f t="shared" si="575"/>
        <v>-phi-</v>
      </c>
      <c r="N2166" s="1" t="str">
        <f t="shared" si="576"/>
        <v>[faɪ]</v>
      </c>
      <c r="O2166" s="3" t="e" cm="1">
        <f t="array" ref="O2166">SUM(_xlfn._xlws.FILTER($G$2:$G$2454,_xlfn.MAP($M$2:$M$2454,_xlfn.LAMBDA(_xlpm.x,_xlpm.x=$M2166))))</f>
        <v>#NAME?</v>
      </c>
      <c r="P2166" s="4" t="e">
        <f t="shared" si="577"/>
        <v>#NAME?</v>
      </c>
      <c r="Q2166" s="6" t="e" cm="1">
        <f t="array" ref="Q2166">SUM(_xlfn._xlws.FILTER($G$2:$G$2454,_xlfn.MAP($N$2:$N$2454,_xlfn.LAMBDA(_xlpm.x,_xlpm.x=$N2166))))</f>
        <v>#NAME?</v>
      </c>
      <c r="R2166" s="4" t="e">
        <f t="shared" si="578"/>
        <v>#NAME?</v>
      </c>
      <c r="S2166" s="4" t="e">
        <f t="shared" si="579"/>
        <v>#NAME?</v>
      </c>
      <c r="T2166" s="4" t="e">
        <f t="shared" si="580"/>
        <v>#NAME?</v>
      </c>
      <c r="U2166" s="4" t="e">
        <f t="shared" si="581"/>
        <v>#NAME?</v>
      </c>
      <c r="V2166" s="2"/>
      <c r="X2166" s="2"/>
      <c r="AC2166" s="2"/>
      <c r="AD2166" s="2"/>
    </row>
    <row r="2167" spans="1:30">
      <c r="A2167" s="1" t="str">
        <f t="shared" si="568"/>
        <v>-sci- : [sɪ]</v>
      </c>
      <c r="B2167" s="1">
        <f t="shared" si="584"/>
        <v>0</v>
      </c>
      <c r="C2167" s="1">
        <f t="shared" si="584"/>
        <v>0</v>
      </c>
      <c r="D2167" s="1">
        <f t="shared" si="584"/>
        <v>0</v>
      </c>
      <c r="E2167" s="7">
        <v>2</v>
      </c>
      <c r="F2167" s="9" t="s">
        <v>1745</v>
      </c>
      <c r="G2167" s="3" t="e">
        <f t="shared" si="569"/>
        <v>#NAME?</v>
      </c>
      <c r="H2167" s="4" t="str">
        <f t="shared" si="570"/>
        <v>sɪ</v>
      </c>
      <c r="I2167" s="4" t="str">
        <f t="shared" si="571"/>
        <v>sci</v>
      </c>
      <c r="J2167" s="10">
        <f t="shared" si="572"/>
        <v>2</v>
      </c>
      <c r="K2167" s="1">
        <f t="shared" si="573"/>
        <v>3</v>
      </c>
      <c r="L2167" s="10">
        <f t="shared" si="574"/>
        <v>3</v>
      </c>
      <c r="M2167" s="1" t="str">
        <f t="shared" si="575"/>
        <v>-sci-</v>
      </c>
      <c r="N2167" s="1" t="str">
        <f t="shared" si="576"/>
        <v>[sɪ]</v>
      </c>
      <c r="O2167" s="3" t="e" cm="1">
        <f t="array" ref="O2167">SUM(_xlfn._xlws.FILTER($G$2:$G$2454,_xlfn.MAP($M$2:$M$2454,_xlfn.LAMBDA(_xlpm.x,_xlpm.x=$M2167))))</f>
        <v>#NAME?</v>
      </c>
      <c r="P2167" s="4" t="e">
        <f t="shared" si="577"/>
        <v>#NAME?</v>
      </c>
      <c r="Q2167" s="6" t="e" cm="1">
        <f t="array" ref="Q2167">SUM(_xlfn._xlws.FILTER($G$2:$G$2454,_xlfn.MAP($N$2:$N$2454,_xlfn.LAMBDA(_xlpm.x,_xlpm.x=$N2167))))</f>
        <v>#NAME?</v>
      </c>
      <c r="R2167" s="4" t="e">
        <f t="shared" si="578"/>
        <v>#NAME?</v>
      </c>
      <c r="S2167" s="4" t="e">
        <f t="shared" si="579"/>
        <v>#NAME?</v>
      </c>
      <c r="T2167" s="4" t="e">
        <f t="shared" si="580"/>
        <v>#NAME?</v>
      </c>
      <c r="U2167" s="4" t="e">
        <f t="shared" si="581"/>
        <v>#NAME?</v>
      </c>
      <c r="V2167" s="2"/>
      <c r="X2167" s="2"/>
      <c r="AC2167" s="2"/>
      <c r="AD2167" s="2"/>
    </row>
    <row r="2168" spans="1:30">
      <c r="A2168" s="1" t="str">
        <f t="shared" si="568"/>
        <v>-zy- : [zɪ]</v>
      </c>
      <c r="B2168" s="1">
        <f t="shared" si="584"/>
        <v>0</v>
      </c>
      <c r="C2168" s="1">
        <f t="shared" si="584"/>
        <v>0</v>
      </c>
      <c r="D2168" s="1">
        <f t="shared" si="584"/>
        <v>0</v>
      </c>
      <c r="E2168" s="7">
        <v>2</v>
      </c>
      <c r="F2168" s="9" t="s">
        <v>1568</v>
      </c>
      <c r="G2168" s="3" t="e">
        <f t="shared" si="569"/>
        <v>#NAME?</v>
      </c>
      <c r="H2168" s="4" t="str">
        <f t="shared" si="570"/>
        <v>zɪ</v>
      </c>
      <c r="I2168" s="4" t="str">
        <f t="shared" si="571"/>
        <v>zy</v>
      </c>
      <c r="J2168" s="10">
        <f t="shared" si="572"/>
        <v>2</v>
      </c>
      <c r="K2168" s="1">
        <f t="shared" si="573"/>
        <v>2</v>
      </c>
      <c r="L2168" s="10">
        <f t="shared" si="574"/>
        <v>2</v>
      </c>
      <c r="M2168" s="1" t="str">
        <f t="shared" si="575"/>
        <v>-zy-</v>
      </c>
      <c r="N2168" s="1" t="str">
        <f t="shared" si="576"/>
        <v>[zɪ]</v>
      </c>
      <c r="O2168" s="3" t="e" cm="1">
        <f t="array" ref="O2168">SUM(_xlfn._xlws.FILTER($G$2:$G$2454,_xlfn.MAP($M$2:$M$2454,_xlfn.LAMBDA(_xlpm.x,_xlpm.x=$M2168))))</f>
        <v>#NAME?</v>
      </c>
      <c r="P2168" s="4" t="e">
        <f t="shared" si="577"/>
        <v>#NAME?</v>
      </c>
      <c r="Q2168" s="6" t="e" cm="1">
        <f t="array" ref="Q2168">SUM(_xlfn._xlws.FILTER($G$2:$G$2454,_xlfn.MAP($N$2:$N$2454,_xlfn.LAMBDA(_xlpm.x,_xlpm.x=$N2168))))</f>
        <v>#NAME?</v>
      </c>
      <c r="R2168" s="4" t="e">
        <f t="shared" si="578"/>
        <v>#NAME?</v>
      </c>
      <c r="S2168" s="4" t="e">
        <f t="shared" si="579"/>
        <v>#NAME?</v>
      </c>
      <c r="T2168" s="4" t="e">
        <f t="shared" si="580"/>
        <v>#NAME?</v>
      </c>
      <c r="U2168" s="4" t="e">
        <f t="shared" si="581"/>
        <v>#NAME?</v>
      </c>
      <c r="V2168" s="2"/>
      <c r="X2168" s="2"/>
      <c r="AC2168" s="2"/>
      <c r="AD2168" s="2"/>
    </row>
    <row r="2169" spans="1:30">
      <c r="A2169" s="1" t="str">
        <f t="shared" si="568"/>
        <v>-lla- : [lə]</v>
      </c>
      <c r="B2169" s="1">
        <f t="shared" si="584"/>
        <v>0</v>
      </c>
      <c r="C2169" s="1">
        <f t="shared" si="584"/>
        <v>0</v>
      </c>
      <c r="D2169" s="1">
        <f t="shared" si="584"/>
        <v>0</v>
      </c>
      <c r="E2169" s="7">
        <v>9</v>
      </c>
      <c r="F2169" s="9" t="s">
        <v>1149</v>
      </c>
      <c r="G2169" s="3" t="e">
        <f t="shared" si="569"/>
        <v>#NAME?</v>
      </c>
      <c r="H2169" s="4" t="str">
        <f t="shared" si="570"/>
        <v>lə</v>
      </c>
      <c r="I2169" s="4" t="str">
        <f t="shared" si="571"/>
        <v>lla</v>
      </c>
      <c r="J2169" s="10">
        <f t="shared" si="572"/>
        <v>2</v>
      </c>
      <c r="K2169" s="1">
        <f t="shared" si="573"/>
        <v>3</v>
      </c>
      <c r="L2169" s="10">
        <f t="shared" si="574"/>
        <v>3</v>
      </c>
      <c r="M2169" s="1" t="str">
        <f t="shared" si="575"/>
        <v>-lla-</v>
      </c>
      <c r="N2169" s="1" t="str">
        <f t="shared" si="576"/>
        <v>[lə]</v>
      </c>
      <c r="O2169" s="3" t="e" cm="1">
        <f t="array" ref="O2169">SUM(_xlfn._xlws.FILTER($G$2:$G$2454,_xlfn.MAP($M$2:$M$2454,_xlfn.LAMBDA(_xlpm.x,_xlpm.x=$M2169))))</f>
        <v>#NAME?</v>
      </c>
      <c r="P2169" s="4" t="e">
        <f t="shared" si="577"/>
        <v>#NAME?</v>
      </c>
      <c r="Q2169" s="6" t="e" cm="1">
        <f t="array" ref="Q2169">SUM(_xlfn._xlws.FILTER($G$2:$G$2454,_xlfn.MAP($N$2:$N$2454,_xlfn.LAMBDA(_xlpm.x,_xlpm.x=$N2169))))</f>
        <v>#NAME?</v>
      </c>
      <c r="R2169" s="4" t="e">
        <f t="shared" si="578"/>
        <v>#NAME?</v>
      </c>
      <c r="S2169" s="4" t="e">
        <f t="shared" si="579"/>
        <v>#NAME?</v>
      </c>
      <c r="T2169" s="4" t="e">
        <f t="shared" si="580"/>
        <v>#NAME?</v>
      </c>
      <c r="U2169" s="4" t="e">
        <f t="shared" si="581"/>
        <v>#NAME?</v>
      </c>
      <c r="V2169" s="2"/>
      <c r="X2169" s="2"/>
      <c r="AC2169" s="2"/>
      <c r="AD2169" s="2"/>
    </row>
    <row r="2170" spans="1:30">
      <c r="A2170" s="1" t="str">
        <f t="shared" si="568"/>
        <v>-sla- : [lə]</v>
      </c>
      <c r="B2170" s="1">
        <f t="shared" si="584"/>
        <v>0</v>
      </c>
      <c r="C2170" s="1">
        <f t="shared" si="584"/>
        <v>0</v>
      </c>
      <c r="D2170" s="1">
        <f t="shared" si="584"/>
        <v>0</v>
      </c>
      <c r="E2170" s="7">
        <v>3</v>
      </c>
      <c r="F2170" s="9" t="s">
        <v>1890</v>
      </c>
      <c r="G2170" s="3" t="e">
        <f t="shared" si="569"/>
        <v>#NAME?</v>
      </c>
      <c r="H2170" s="4" t="str">
        <f t="shared" si="570"/>
        <v>lə</v>
      </c>
      <c r="I2170" s="4" t="str">
        <f t="shared" si="571"/>
        <v>sla</v>
      </c>
      <c r="J2170" s="10">
        <f t="shared" si="572"/>
        <v>2</v>
      </c>
      <c r="K2170" s="1">
        <f t="shared" si="573"/>
        <v>3</v>
      </c>
      <c r="L2170" s="10">
        <f t="shared" si="574"/>
        <v>3</v>
      </c>
      <c r="M2170" s="1" t="str">
        <f t="shared" si="575"/>
        <v>-sla-</v>
      </c>
      <c r="N2170" s="1" t="str">
        <f t="shared" si="576"/>
        <v>[lə]</v>
      </c>
      <c r="O2170" s="3" t="e" cm="1">
        <f t="array" ref="O2170">SUM(_xlfn._xlws.FILTER($G$2:$G$2454,_xlfn.MAP($M$2:$M$2454,_xlfn.LAMBDA(_xlpm.x,_xlpm.x=$M2170))))</f>
        <v>#NAME?</v>
      </c>
      <c r="P2170" s="4" t="e">
        <f t="shared" si="577"/>
        <v>#NAME?</v>
      </c>
      <c r="Q2170" s="6" t="e" cm="1">
        <f t="array" ref="Q2170">SUM(_xlfn._xlws.FILTER($G$2:$G$2454,_xlfn.MAP($N$2:$N$2454,_xlfn.LAMBDA(_xlpm.x,_xlpm.x=$N2170))))</f>
        <v>#NAME?</v>
      </c>
      <c r="R2170" s="4" t="e">
        <f t="shared" si="578"/>
        <v>#NAME?</v>
      </c>
      <c r="S2170" s="4" t="e">
        <f t="shared" si="579"/>
        <v>#NAME?</v>
      </c>
      <c r="T2170" s="4" t="e">
        <f t="shared" si="580"/>
        <v>#NAME?</v>
      </c>
      <c r="U2170" s="4" t="e">
        <f t="shared" si="581"/>
        <v>#NAME?</v>
      </c>
      <c r="V2170" s="2"/>
      <c r="X2170" s="2"/>
      <c r="AC2170" s="2"/>
      <c r="AD2170" s="2"/>
    </row>
    <row r="2171" spans="1:30">
      <c r="A2171" s="1" t="str">
        <f t="shared" si="568"/>
        <v>-by- : [bɪ]</v>
      </c>
      <c r="B2171" s="1">
        <f t="shared" si="584"/>
        <v>0</v>
      </c>
      <c r="C2171" s="1">
        <f t="shared" si="584"/>
        <v>0</v>
      </c>
      <c r="D2171" s="1">
        <f t="shared" si="584"/>
        <v>0</v>
      </c>
      <c r="E2171" s="7">
        <v>3</v>
      </c>
      <c r="F2171" s="9" t="s">
        <v>1546</v>
      </c>
      <c r="G2171" s="3" t="e">
        <f t="shared" si="569"/>
        <v>#NAME?</v>
      </c>
      <c r="H2171" s="1" t="str">
        <f t="shared" si="570"/>
        <v>bɪ</v>
      </c>
      <c r="I2171" s="1" t="str">
        <f t="shared" si="571"/>
        <v>by</v>
      </c>
      <c r="J2171" s="10">
        <f t="shared" si="572"/>
        <v>2</v>
      </c>
      <c r="K2171" s="1">
        <f t="shared" si="573"/>
        <v>2</v>
      </c>
      <c r="L2171" s="10">
        <f t="shared" si="574"/>
        <v>2</v>
      </c>
      <c r="M2171" s="1" t="str">
        <f t="shared" si="575"/>
        <v>-by-</v>
      </c>
      <c r="N2171" s="1" t="str">
        <f t="shared" si="576"/>
        <v>[bɪ]</v>
      </c>
      <c r="O2171" s="3" t="e" cm="1">
        <f t="array" ref="O2171">SUM(_xlfn._xlws.FILTER($G$2:$G$2454,_xlfn.MAP($M$2:$M$2454,_xlfn.LAMBDA(_xlpm.x,_xlpm.x=$M2171))))</f>
        <v>#NAME?</v>
      </c>
      <c r="P2171" s="4" t="e">
        <f t="shared" si="577"/>
        <v>#NAME?</v>
      </c>
      <c r="Q2171" s="6" t="e" cm="1">
        <f t="array" ref="Q2171">SUM(_xlfn._xlws.FILTER($G$2:$G$2454,_xlfn.MAP($N$2:$N$2454,_xlfn.LAMBDA(_xlpm.x,_xlpm.x=$N2171))))</f>
        <v>#NAME?</v>
      </c>
      <c r="R2171" s="4" t="e">
        <f t="shared" si="578"/>
        <v>#NAME?</v>
      </c>
      <c r="S2171" s="4" t="e">
        <f t="shared" si="579"/>
        <v>#NAME?</v>
      </c>
      <c r="T2171" s="4" t="e">
        <f t="shared" si="580"/>
        <v>#NAME?</v>
      </c>
      <c r="U2171" s="4" t="e">
        <f t="shared" si="581"/>
        <v>#NAME?</v>
      </c>
      <c r="V2171" s="2"/>
      <c r="X2171" s="2"/>
      <c r="AC2171" s="2"/>
      <c r="AD2171" s="2"/>
    </row>
    <row r="2172" spans="1:30">
      <c r="A2172" s="1" t="str">
        <f t="shared" si="568"/>
        <v>-ked- : [kt]</v>
      </c>
      <c r="B2172" s="1">
        <f t="shared" si="584"/>
        <v>0</v>
      </c>
      <c r="C2172" s="1">
        <f t="shared" si="584"/>
        <v>0</v>
      </c>
      <c r="D2172" s="1">
        <f t="shared" si="584"/>
        <v>0</v>
      </c>
      <c r="E2172" s="7">
        <v>4</v>
      </c>
      <c r="F2172" s="9" t="s">
        <v>100</v>
      </c>
      <c r="G2172" s="3" t="e">
        <f t="shared" si="569"/>
        <v>#NAME?</v>
      </c>
      <c r="H2172" s="1" t="str">
        <f t="shared" si="570"/>
        <v>kt</v>
      </c>
      <c r="I2172" s="1" t="str">
        <f t="shared" si="571"/>
        <v>ked</v>
      </c>
      <c r="J2172" s="10">
        <f t="shared" si="572"/>
        <v>2</v>
      </c>
      <c r="K2172" s="1">
        <f t="shared" si="573"/>
        <v>3</v>
      </c>
      <c r="L2172" s="10">
        <f t="shared" si="574"/>
        <v>3</v>
      </c>
      <c r="M2172" s="1" t="str">
        <f t="shared" si="575"/>
        <v>-ked-</v>
      </c>
      <c r="N2172" s="1" t="str">
        <f t="shared" si="576"/>
        <v>[kt]</v>
      </c>
      <c r="O2172" s="3" t="e" cm="1">
        <f t="array" ref="O2172">SUM(_xlfn._xlws.FILTER($G$2:$G$2454,_xlfn.MAP($M$2:$M$2454,_xlfn.LAMBDA(_xlpm.x,_xlpm.x=$M2172))))</f>
        <v>#NAME?</v>
      </c>
      <c r="P2172" s="4" t="e">
        <f t="shared" si="577"/>
        <v>#NAME?</v>
      </c>
      <c r="Q2172" s="6" t="e" cm="1">
        <f t="array" ref="Q2172">SUM(_xlfn._xlws.FILTER($G$2:$G$2454,_xlfn.MAP($N$2:$N$2454,_xlfn.LAMBDA(_xlpm.x,_xlpm.x=$N2172))))</f>
        <v>#NAME?</v>
      </c>
      <c r="R2172" s="4" t="e">
        <f t="shared" si="578"/>
        <v>#NAME?</v>
      </c>
      <c r="S2172" s="4" t="e">
        <f t="shared" si="579"/>
        <v>#NAME?</v>
      </c>
      <c r="T2172" s="4" t="e">
        <f t="shared" si="580"/>
        <v>#NAME?</v>
      </c>
      <c r="U2172" s="4" t="e">
        <f t="shared" si="581"/>
        <v>#NAME?</v>
      </c>
      <c r="V2172" s="2"/>
      <c r="X2172" s="2"/>
      <c r="AC2172" s="2"/>
      <c r="AD2172" s="2"/>
    </row>
    <row r="2173" spans="1:30">
      <c r="A2173" s="1" t="str">
        <f t="shared" si="568"/>
        <v>-ro- : [ə]</v>
      </c>
      <c r="B2173" s="1">
        <f t="shared" si="584"/>
        <v>0</v>
      </c>
      <c r="C2173" s="1">
        <f t="shared" si="584"/>
        <v>0</v>
      </c>
      <c r="D2173" s="1">
        <f t="shared" si="584"/>
        <v>0</v>
      </c>
      <c r="E2173" s="7">
        <v>1</v>
      </c>
      <c r="F2173" s="9" t="s">
        <v>1881</v>
      </c>
      <c r="G2173" s="3" t="e">
        <f t="shared" si="569"/>
        <v>#NAME?</v>
      </c>
      <c r="H2173" s="4" t="str">
        <f t="shared" si="570"/>
        <v>ə</v>
      </c>
      <c r="I2173" s="4" t="str">
        <f t="shared" si="571"/>
        <v>ro</v>
      </c>
      <c r="J2173" s="10">
        <f t="shared" si="572"/>
        <v>1</v>
      </c>
      <c r="K2173" s="1">
        <f t="shared" si="573"/>
        <v>2</v>
      </c>
      <c r="L2173" s="10">
        <f t="shared" si="574"/>
        <v>2</v>
      </c>
      <c r="M2173" s="1" t="str">
        <f t="shared" si="575"/>
        <v>-ro-</v>
      </c>
      <c r="N2173" s="1" t="str">
        <f t="shared" si="576"/>
        <v>[ə]</v>
      </c>
      <c r="O2173" s="3" t="e" cm="1">
        <f t="array" ref="O2173">SUM(_xlfn._xlws.FILTER($G$2:$G$2454,_xlfn.MAP($M$2:$M$2454,_xlfn.LAMBDA(_xlpm.x,_xlpm.x=$M2173))))</f>
        <v>#NAME?</v>
      </c>
      <c r="P2173" s="4" t="e">
        <f t="shared" si="577"/>
        <v>#NAME?</v>
      </c>
      <c r="Q2173" s="6" t="e" cm="1">
        <f t="array" ref="Q2173">SUM(_xlfn._xlws.FILTER($G$2:$G$2454,_xlfn.MAP($N$2:$N$2454,_xlfn.LAMBDA(_xlpm.x,_xlpm.x=$N2173))))</f>
        <v>#NAME?</v>
      </c>
      <c r="R2173" s="4" t="e">
        <f t="shared" si="578"/>
        <v>#NAME?</v>
      </c>
      <c r="S2173" s="4" t="e">
        <f t="shared" si="579"/>
        <v>#NAME?</v>
      </c>
      <c r="T2173" s="4" t="e">
        <f t="shared" si="580"/>
        <v>#NAME?</v>
      </c>
      <c r="U2173" s="4" t="e">
        <f t="shared" si="581"/>
        <v>#NAME?</v>
      </c>
      <c r="V2173" s="2"/>
      <c r="X2173" s="2"/>
      <c r="AC2173" s="2"/>
      <c r="AD2173" s="2"/>
    </row>
    <row r="2174" spans="1:30">
      <c r="A2174" s="1" t="str">
        <f t="shared" si="568"/>
        <v>-ghe- : [ɡə]</v>
      </c>
      <c r="B2174" s="1">
        <f t="shared" si="584"/>
        <v>0</v>
      </c>
      <c r="C2174" s="1">
        <f t="shared" si="584"/>
        <v>0</v>
      </c>
      <c r="D2174" s="1">
        <f t="shared" si="584"/>
        <v>0</v>
      </c>
      <c r="E2174" s="7">
        <v>1</v>
      </c>
      <c r="F2174" s="9" t="s">
        <v>2398</v>
      </c>
      <c r="G2174" s="3" t="e">
        <f t="shared" si="569"/>
        <v>#NAME?</v>
      </c>
      <c r="H2174" s="1" t="str">
        <f t="shared" si="570"/>
        <v>ɡə</v>
      </c>
      <c r="I2174" s="1" t="str">
        <f t="shared" si="571"/>
        <v>ghe</v>
      </c>
      <c r="J2174" s="10">
        <f t="shared" si="572"/>
        <v>2</v>
      </c>
      <c r="K2174" s="1">
        <f t="shared" si="573"/>
        <v>3</v>
      </c>
      <c r="L2174" s="10">
        <f t="shared" si="574"/>
        <v>3</v>
      </c>
      <c r="M2174" s="1" t="str">
        <f t="shared" si="575"/>
        <v>-ghe-</v>
      </c>
      <c r="N2174" s="1" t="str">
        <f t="shared" si="576"/>
        <v>[ɡə]</v>
      </c>
      <c r="O2174" s="3" t="e" cm="1">
        <f t="array" ref="O2174">SUM(_xlfn._xlws.FILTER($G$2:$G$2454,_xlfn.MAP($M$2:$M$2454,_xlfn.LAMBDA(_xlpm.x,_xlpm.x=$M2174))))</f>
        <v>#NAME?</v>
      </c>
      <c r="P2174" s="4" t="e">
        <f t="shared" si="577"/>
        <v>#NAME?</v>
      </c>
      <c r="Q2174" s="6" t="e" cm="1">
        <f t="array" ref="Q2174">SUM(_xlfn._xlws.FILTER($G$2:$G$2454,_xlfn.MAP($N$2:$N$2454,_xlfn.LAMBDA(_xlpm.x,_xlpm.x=$N2174))))</f>
        <v>#NAME?</v>
      </c>
      <c r="R2174" s="4" t="e">
        <f t="shared" si="578"/>
        <v>#NAME?</v>
      </c>
      <c r="S2174" s="4" t="e">
        <f t="shared" si="579"/>
        <v>#NAME?</v>
      </c>
      <c r="T2174" s="4" t="e">
        <f t="shared" si="580"/>
        <v>#NAME?</v>
      </c>
      <c r="U2174" s="4" t="e">
        <f t="shared" si="581"/>
        <v>#NAME?</v>
      </c>
      <c r="V2174" s="2"/>
      <c r="X2174" s="2"/>
      <c r="AC2174" s="2"/>
      <c r="AD2174" s="2"/>
    </row>
    <row r="2175" spans="1:30">
      <c r="A2175" s="1" t="str">
        <f t="shared" si="568"/>
        <v>-cau- : [kɑ]</v>
      </c>
      <c r="B2175" s="1">
        <f t="shared" si="584"/>
        <v>0</v>
      </c>
      <c r="C2175" s="1">
        <f t="shared" si="584"/>
        <v>0</v>
      </c>
      <c r="D2175" s="1">
        <f t="shared" si="584"/>
        <v>0</v>
      </c>
      <c r="E2175" s="7">
        <v>2</v>
      </c>
      <c r="F2175" s="9" t="s">
        <v>1707</v>
      </c>
      <c r="G2175" s="3" t="e">
        <f t="shared" si="569"/>
        <v>#NAME?</v>
      </c>
      <c r="H2175" s="1" t="str">
        <f t="shared" si="570"/>
        <v>kɑ</v>
      </c>
      <c r="I2175" s="1" t="str">
        <f t="shared" si="571"/>
        <v>cau</v>
      </c>
      <c r="J2175" s="10">
        <f t="shared" si="572"/>
        <v>2</v>
      </c>
      <c r="K2175" s="1">
        <f t="shared" si="573"/>
        <v>3</v>
      </c>
      <c r="L2175" s="10">
        <f t="shared" si="574"/>
        <v>3</v>
      </c>
      <c r="M2175" s="1" t="str">
        <f t="shared" si="575"/>
        <v>-cau-</v>
      </c>
      <c r="N2175" s="1" t="str">
        <f t="shared" si="576"/>
        <v>[kɑ]</v>
      </c>
      <c r="O2175" s="3" t="e" cm="1">
        <f t="array" ref="O2175">SUM(_xlfn._xlws.FILTER($G$2:$G$2454,_xlfn.MAP($M$2:$M$2454,_xlfn.LAMBDA(_xlpm.x,_xlpm.x=$M2175))))</f>
        <v>#NAME?</v>
      </c>
      <c r="P2175" s="4" t="e">
        <f t="shared" si="577"/>
        <v>#NAME?</v>
      </c>
      <c r="Q2175" s="6" t="e" cm="1">
        <f t="array" ref="Q2175">SUM(_xlfn._xlws.FILTER($G$2:$G$2454,_xlfn.MAP($N$2:$N$2454,_xlfn.LAMBDA(_xlpm.x,_xlpm.x=$N2175))))</f>
        <v>#NAME?</v>
      </c>
      <c r="R2175" s="4" t="e">
        <f t="shared" si="578"/>
        <v>#NAME?</v>
      </c>
      <c r="S2175" s="4" t="e">
        <f t="shared" si="579"/>
        <v>#NAME?</v>
      </c>
      <c r="T2175" s="4" t="e">
        <f t="shared" si="580"/>
        <v>#NAME?</v>
      </c>
      <c r="U2175" s="4" t="e">
        <f t="shared" si="581"/>
        <v>#NAME?</v>
      </c>
      <c r="V2175" s="2"/>
      <c r="X2175" s="2"/>
      <c r="AC2175" s="2"/>
      <c r="AD2175" s="2"/>
    </row>
    <row r="2176" spans="1:30">
      <c r="A2176" s="1" t="str">
        <f t="shared" si="568"/>
        <v>-cco- : [kɑ]</v>
      </c>
      <c r="B2176" s="1">
        <f t="shared" si="584"/>
        <v>0</v>
      </c>
      <c r="C2176" s="1">
        <f t="shared" si="584"/>
        <v>0</v>
      </c>
      <c r="D2176" s="1">
        <f t="shared" si="584"/>
        <v>0</v>
      </c>
      <c r="E2176" s="7">
        <v>1</v>
      </c>
      <c r="F2176" s="9" t="s">
        <v>2035</v>
      </c>
      <c r="G2176" s="3" t="e">
        <f t="shared" si="569"/>
        <v>#NAME?</v>
      </c>
      <c r="H2176" s="4" t="str">
        <f t="shared" si="570"/>
        <v>kɑ</v>
      </c>
      <c r="I2176" s="4" t="str">
        <f t="shared" si="571"/>
        <v>cco</v>
      </c>
      <c r="J2176" s="10">
        <f t="shared" si="572"/>
        <v>2</v>
      </c>
      <c r="K2176" s="1">
        <f t="shared" si="573"/>
        <v>3</v>
      </c>
      <c r="L2176" s="10">
        <f t="shared" si="574"/>
        <v>3</v>
      </c>
      <c r="M2176" s="1" t="str">
        <f t="shared" si="575"/>
        <v>-cco-</v>
      </c>
      <c r="N2176" s="1" t="str">
        <f t="shared" si="576"/>
        <v>[kɑ]</v>
      </c>
      <c r="O2176" s="3" t="e" cm="1">
        <f t="array" ref="O2176">SUM(_xlfn._xlws.FILTER($G$2:$G$2454,_xlfn.MAP($M$2:$M$2454,_xlfn.LAMBDA(_xlpm.x,_xlpm.x=$M2176))))</f>
        <v>#NAME?</v>
      </c>
      <c r="P2176" s="4" t="e">
        <f t="shared" si="577"/>
        <v>#NAME?</v>
      </c>
      <c r="Q2176" s="6" t="e" cm="1">
        <f t="array" ref="Q2176">SUM(_xlfn._xlws.FILTER($G$2:$G$2454,_xlfn.MAP($N$2:$N$2454,_xlfn.LAMBDA(_xlpm.x,_xlpm.x=$N2176))))</f>
        <v>#NAME?</v>
      </c>
      <c r="R2176" s="4" t="e">
        <f t="shared" si="578"/>
        <v>#NAME?</v>
      </c>
      <c r="S2176" s="4" t="e">
        <f t="shared" si="579"/>
        <v>#NAME?</v>
      </c>
      <c r="T2176" s="4" t="e">
        <f t="shared" si="580"/>
        <v>#NAME?</v>
      </c>
      <c r="U2176" s="4" t="e">
        <f t="shared" si="581"/>
        <v>#NAME?</v>
      </c>
      <c r="V2176" s="2"/>
      <c r="X2176" s="2"/>
      <c r="AC2176" s="2"/>
      <c r="AD2176" s="2"/>
    </row>
    <row r="2177" spans="1:30">
      <c r="A2177" s="1" t="str">
        <f t="shared" si="568"/>
        <v>-psy- : [saɪ]</v>
      </c>
      <c r="B2177" s="1">
        <f t="shared" si="584"/>
        <v>0</v>
      </c>
      <c r="C2177" s="1">
        <f t="shared" si="584"/>
        <v>0</v>
      </c>
      <c r="D2177" s="1">
        <f t="shared" si="584"/>
        <v>0</v>
      </c>
      <c r="E2177" s="7">
        <v>3</v>
      </c>
      <c r="F2177" s="9" t="s">
        <v>1325</v>
      </c>
      <c r="G2177" s="3" t="e">
        <f t="shared" si="569"/>
        <v>#NAME?</v>
      </c>
      <c r="H2177" s="4" t="str">
        <f t="shared" si="570"/>
        <v>saɪ</v>
      </c>
      <c r="I2177" s="4" t="str">
        <f t="shared" si="571"/>
        <v>psy</v>
      </c>
      <c r="J2177" s="10">
        <f t="shared" si="572"/>
        <v>3</v>
      </c>
      <c r="K2177" s="1">
        <f t="shared" si="573"/>
        <v>3</v>
      </c>
      <c r="L2177" s="10">
        <f t="shared" si="574"/>
        <v>3</v>
      </c>
      <c r="M2177" s="1" t="str">
        <f t="shared" si="575"/>
        <v>-psy-</v>
      </c>
      <c r="N2177" s="1" t="str">
        <f t="shared" si="576"/>
        <v>[saɪ]</v>
      </c>
      <c r="O2177" s="3" t="e" cm="1">
        <f t="array" ref="O2177">SUM(_xlfn._xlws.FILTER($G$2:$G$2454,_xlfn.MAP($M$2:$M$2454,_xlfn.LAMBDA(_xlpm.x,_xlpm.x=$M2177))))</f>
        <v>#NAME?</v>
      </c>
      <c r="P2177" s="4" t="e">
        <f t="shared" si="577"/>
        <v>#NAME?</v>
      </c>
      <c r="Q2177" s="6" t="e" cm="1">
        <f t="array" ref="Q2177">SUM(_xlfn._xlws.FILTER($G$2:$G$2454,_xlfn.MAP($N$2:$N$2454,_xlfn.LAMBDA(_xlpm.x,_xlpm.x=$N2177))))</f>
        <v>#NAME?</v>
      </c>
      <c r="R2177" s="4" t="e">
        <f t="shared" si="578"/>
        <v>#NAME?</v>
      </c>
      <c r="S2177" s="4" t="e">
        <f t="shared" si="579"/>
        <v>#NAME?</v>
      </c>
      <c r="T2177" s="4" t="e">
        <f t="shared" si="580"/>
        <v>#NAME?</v>
      </c>
      <c r="U2177" s="4" t="e">
        <f t="shared" si="581"/>
        <v>#NAME?</v>
      </c>
      <c r="V2177" s="2"/>
      <c r="X2177" s="2"/>
      <c r="AC2177" s="2"/>
      <c r="AD2177" s="2"/>
    </row>
    <row r="2178" spans="1:30">
      <c r="A2178" s="1" t="str">
        <f t="shared" ref="A2178:A2241" si="585">_xlfn.LET(_xlpm.sep," : ",CONCATENATE(M2178,_xlpm.sep,N2178))</f>
        <v>-tree- : [ɹi]</v>
      </c>
      <c r="B2178" s="1">
        <f t="shared" si="584"/>
        <v>1</v>
      </c>
      <c r="C2178" s="1">
        <f t="shared" si="584"/>
        <v>0</v>
      </c>
      <c r="D2178" s="1">
        <f t="shared" si="584"/>
        <v>0</v>
      </c>
      <c r="E2178" s="7">
        <v>1</v>
      </c>
      <c r="F2178" s="9" t="s">
        <v>2463</v>
      </c>
      <c r="G2178" s="3" t="e">
        <f t="shared" ref="G2178:G2241" si="586">E2178/freq.sum.r6e</f>
        <v>#NAME?</v>
      </c>
      <c r="H2178" s="1" t="str">
        <f t="shared" ref="H2178:H2241" si="587">_xlfn.LET(_xlpm.sep,":",_xlpm.w,$F2178,LEFT(_xlpm.w,FIND(_xlpm.sep,_xlpm.w)-1))</f>
        <v>ɹi</v>
      </c>
      <c r="I2178" s="1" t="str">
        <f t="shared" ref="I2178:I2241" si="588">_xlfn.LET(_xlpm.sep,":",_xlpm.w,$F2178,RIGHT(_xlpm.w,LEN(_xlpm.w)-FIND(_xlpm.sep,_xlpm.w)))</f>
        <v>tree</v>
      </c>
      <c r="J2178" s="10">
        <f t="shared" ref="J2178:J2241" si="589">_xlfn.LET(_xlpm.w,H2178,LEN(_xlpm.w))</f>
        <v>2</v>
      </c>
      <c r="K2178" s="1">
        <f t="shared" ref="K2178:K2241" si="590">_xlfn.LET(_xlpm.w,I2178,LEN(_xlpm.w))</f>
        <v>4</v>
      </c>
      <c r="L2178" s="10">
        <f t="shared" ref="L2178:L2241" si="591">_xlfn.LET(_xlpm.a,J2178,_xlpm.b,K2178,MAX(_xlpm.a,_xlpm.b))</f>
        <v>4</v>
      </c>
      <c r="M2178" s="1" t="str">
        <f t="shared" ref="M2178:M2241" si="592">_xlfn.LET(_xlpm.sep,":",_xlpm.w,$F2178,_xlfn.CONCAT("-",RIGHT(_xlpm.w,LEN(_xlpm.w)-FIND(_xlpm.sep,_xlpm.w)),"-"))</f>
        <v>-tree-</v>
      </c>
      <c r="N2178" s="1" t="str">
        <f t="shared" ref="N2178:N2241" si="593">_xlfn.LET(_xlpm.sep,":",_xlpm.w,$F2178,_xlfn.CONCAT("[",LEFT(_xlpm.w,FIND(_xlpm.sep,_xlpm.w)-1),"]"))</f>
        <v>[ɹi]</v>
      </c>
      <c r="O2178" s="3" t="e" cm="1">
        <f t="array" ref="O2178">SUM(_xlfn._xlws.FILTER($G$2:$G$2454,_xlfn.MAP($M$2:$M$2454,_xlfn.LAMBDA(_xlpm.x,_xlpm.x=$M2178))))</f>
        <v>#NAME?</v>
      </c>
      <c r="P2178" s="4" t="e">
        <f t="shared" ref="P2178:P2241" si="594">$G2178/O2178</f>
        <v>#NAME?</v>
      </c>
      <c r="Q2178" s="6" t="e" cm="1">
        <f t="array" ref="Q2178">SUM(_xlfn._xlws.FILTER($G$2:$G$2454,_xlfn.MAP($N$2:$N$2454,_xlfn.LAMBDA(_xlpm.x,_xlpm.x=$N2178))))</f>
        <v>#NAME?</v>
      </c>
      <c r="R2178" s="4" t="e">
        <f t="shared" ref="R2178:R2241" si="595">$G2178/Q2178</f>
        <v>#NAME?</v>
      </c>
      <c r="S2178" s="4" t="e">
        <f t="shared" ref="S2178:S2241" si="596">_xlfn.LET(_xlpm.freq,E2178,_xlpm.size,L2178+1,_xlpm.F,T2178,LOG(1+_xlpm.freq)*LOG(1+_xlpm.size)*_xlpm.F)</f>
        <v>#NAME?</v>
      </c>
      <c r="T2178" s="4" t="e">
        <f t="shared" ref="T2178:T2241" si="597">_xlfn.LET(_xlpm.a,R2178,_xlpm.b,P2178,2*_xlpm.a*_xlpm.b/(_xlpm.a+_xlpm.b))</f>
        <v>#NAME?</v>
      </c>
      <c r="U2178" s="4" t="e">
        <f t="shared" ref="U2178:U2241" si="598">_xlfn.LET(_xlpm.p,P2178,_xlpm.q,R2178,LOG(_xlpm.p/_xlpm.q))</f>
        <v>#NAME?</v>
      </c>
      <c r="V2178" s="2"/>
      <c r="X2178" s="2"/>
      <c r="AC2178" s="2"/>
      <c r="AD2178" s="2"/>
    </row>
    <row r="2179" spans="1:30">
      <c r="A2179" s="1" t="str">
        <f t="shared" si="585"/>
        <v>-sse- : [s]</v>
      </c>
      <c r="B2179" s="1">
        <f t="shared" si="584"/>
        <v>0</v>
      </c>
      <c r="C2179" s="1">
        <f t="shared" si="584"/>
        <v>0</v>
      </c>
      <c r="D2179" s="1">
        <f t="shared" si="584"/>
        <v>0</v>
      </c>
      <c r="E2179" s="7">
        <v>1</v>
      </c>
      <c r="F2179" s="9" t="s">
        <v>2198</v>
      </c>
      <c r="G2179" s="3" t="e">
        <f t="shared" si="586"/>
        <v>#NAME?</v>
      </c>
      <c r="H2179" s="4" t="str">
        <f t="shared" si="587"/>
        <v>s</v>
      </c>
      <c r="I2179" s="4" t="str">
        <f t="shared" si="588"/>
        <v>sse</v>
      </c>
      <c r="J2179" s="10">
        <f t="shared" si="589"/>
        <v>1</v>
      </c>
      <c r="K2179" s="1">
        <f t="shared" si="590"/>
        <v>3</v>
      </c>
      <c r="L2179" s="10">
        <f t="shared" si="591"/>
        <v>3</v>
      </c>
      <c r="M2179" s="1" t="str">
        <f t="shared" si="592"/>
        <v>-sse-</v>
      </c>
      <c r="N2179" s="1" t="str">
        <f t="shared" si="593"/>
        <v>[s]</v>
      </c>
      <c r="O2179" s="3" t="e" cm="1">
        <f t="array" ref="O2179">SUM(_xlfn._xlws.FILTER($G$2:$G$2454,_xlfn.MAP($M$2:$M$2454,_xlfn.LAMBDA(_xlpm.x,_xlpm.x=$M2179))))</f>
        <v>#NAME?</v>
      </c>
      <c r="P2179" s="4" t="e">
        <f t="shared" si="594"/>
        <v>#NAME?</v>
      </c>
      <c r="Q2179" s="6" t="e" cm="1">
        <f t="array" ref="Q2179">SUM(_xlfn._xlws.FILTER($G$2:$G$2454,_xlfn.MAP($N$2:$N$2454,_xlfn.LAMBDA(_xlpm.x,_xlpm.x=$N2179))))</f>
        <v>#NAME?</v>
      </c>
      <c r="R2179" s="4" t="e">
        <f t="shared" si="595"/>
        <v>#NAME?</v>
      </c>
      <c r="S2179" s="4" t="e">
        <f t="shared" si="596"/>
        <v>#NAME?</v>
      </c>
      <c r="T2179" s="4" t="e">
        <f t="shared" si="597"/>
        <v>#NAME?</v>
      </c>
      <c r="U2179" s="4" t="e">
        <f t="shared" si="598"/>
        <v>#NAME?</v>
      </c>
      <c r="V2179" s="2"/>
      <c r="X2179" s="2"/>
      <c r="AC2179" s="2"/>
      <c r="AD2179" s="2"/>
    </row>
    <row r="2180" spans="1:30">
      <c r="A2180" s="1" t="str">
        <f t="shared" si="585"/>
        <v>-kay- : [keɪ]</v>
      </c>
      <c r="B2180" s="1">
        <f t="shared" si="584"/>
        <v>0</v>
      </c>
      <c r="C2180" s="1">
        <f t="shared" si="584"/>
        <v>0</v>
      </c>
      <c r="D2180" s="1">
        <f t="shared" si="584"/>
        <v>0</v>
      </c>
      <c r="E2180" s="7">
        <v>3</v>
      </c>
      <c r="F2180" s="9" t="s">
        <v>1382</v>
      </c>
      <c r="G2180" s="3" t="e">
        <f t="shared" si="586"/>
        <v>#NAME?</v>
      </c>
      <c r="H2180" s="4" t="str">
        <f t="shared" si="587"/>
        <v>keɪ</v>
      </c>
      <c r="I2180" s="4" t="str">
        <f t="shared" si="588"/>
        <v>kay</v>
      </c>
      <c r="J2180" s="10">
        <f t="shared" si="589"/>
        <v>3</v>
      </c>
      <c r="K2180" s="1">
        <f t="shared" si="590"/>
        <v>3</v>
      </c>
      <c r="L2180" s="10">
        <f t="shared" si="591"/>
        <v>3</v>
      </c>
      <c r="M2180" s="1" t="str">
        <f t="shared" si="592"/>
        <v>-kay-</v>
      </c>
      <c r="N2180" s="1" t="str">
        <f t="shared" si="593"/>
        <v>[keɪ]</v>
      </c>
      <c r="O2180" s="3" t="e" cm="1">
        <f t="array" ref="O2180">SUM(_xlfn._xlws.FILTER($G$2:$G$2454,_xlfn.MAP($M$2:$M$2454,_xlfn.LAMBDA(_xlpm.x,_xlpm.x=$M2180))))</f>
        <v>#NAME?</v>
      </c>
      <c r="P2180" s="4" t="e">
        <f t="shared" si="594"/>
        <v>#NAME?</v>
      </c>
      <c r="Q2180" s="6" t="e" cm="1">
        <f t="array" ref="Q2180">SUM(_xlfn._xlws.FILTER($G$2:$G$2454,_xlfn.MAP($N$2:$N$2454,_xlfn.LAMBDA(_xlpm.x,_xlpm.x=$N2180))))</f>
        <v>#NAME?</v>
      </c>
      <c r="R2180" s="4" t="e">
        <f t="shared" si="595"/>
        <v>#NAME?</v>
      </c>
      <c r="S2180" s="4" t="e">
        <f t="shared" si="596"/>
        <v>#NAME?</v>
      </c>
      <c r="T2180" s="4" t="e">
        <f t="shared" si="597"/>
        <v>#NAME?</v>
      </c>
      <c r="U2180" s="4" t="e">
        <f t="shared" si="598"/>
        <v>#NAME?</v>
      </c>
      <c r="V2180" s="2"/>
      <c r="X2180" s="2"/>
      <c r="AC2180" s="2"/>
      <c r="AD2180" s="2"/>
    </row>
    <row r="2181" spans="1:30">
      <c r="A2181" s="1" t="str">
        <f t="shared" si="585"/>
        <v>-knew- : [nu]</v>
      </c>
      <c r="B2181" s="1">
        <f t="shared" si="584"/>
        <v>0</v>
      </c>
      <c r="C2181" s="1">
        <f t="shared" si="584"/>
        <v>0</v>
      </c>
      <c r="D2181" s="1">
        <f t="shared" si="584"/>
        <v>1</v>
      </c>
      <c r="E2181" s="7">
        <v>1</v>
      </c>
      <c r="F2181" s="9" t="s">
        <v>201</v>
      </c>
      <c r="G2181" s="3" t="e">
        <f t="shared" si="586"/>
        <v>#NAME?</v>
      </c>
      <c r="H2181" s="4" t="str">
        <f t="shared" si="587"/>
        <v>nu</v>
      </c>
      <c r="I2181" s="4" t="str">
        <f t="shared" si="588"/>
        <v>knew</v>
      </c>
      <c r="J2181" s="10">
        <f t="shared" si="589"/>
        <v>2</v>
      </c>
      <c r="K2181" s="1">
        <f t="shared" si="590"/>
        <v>4</v>
      </c>
      <c r="L2181" s="10">
        <f t="shared" si="591"/>
        <v>4</v>
      </c>
      <c r="M2181" s="1" t="str">
        <f t="shared" si="592"/>
        <v>-knew-</v>
      </c>
      <c r="N2181" s="1" t="str">
        <f t="shared" si="593"/>
        <v>[nu]</v>
      </c>
      <c r="O2181" s="3" t="e" cm="1">
        <f t="array" ref="O2181">SUM(_xlfn._xlws.FILTER($G$2:$G$2454,_xlfn.MAP($M$2:$M$2454,_xlfn.LAMBDA(_xlpm.x,_xlpm.x=$M2181))))</f>
        <v>#NAME?</v>
      </c>
      <c r="P2181" s="4" t="e">
        <f t="shared" si="594"/>
        <v>#NAME?</v>
      </c>
      <c r="Q2181" s="6" t="e" cm="1">
        <f t="array" ref="Q2181">SUM(_xlfn._xlws.FILTER($G$2:$G$2454,_xlfn.MAP($N$2:$N$2454,_xlfn.LAMBDA(_xlpm.x,_xlpm.x=$N2181))))</f>
        <v>#NAME?</v>
      </c>
      <c r="R2181" s="4" t="e">
        <f t="shared" si="595"/>
        <v>#NAME?</v>
      </c>
      <c r="S2181" s="4" t="e">
        <f t="shared" si="596"/>
        <v>#NAME?</v>
      </c>
      <c r="T2181" s="4" t="e">
        <f t="shared" si="597"/>
        <v>#NAME?</v>
      </c>
      <c r="U2181" s="4" t="e">
        <f t="shared" si="598"/>
        <v>#NAME?</v>
      </c>
      <c r="V2181" s="2"/>
      <c r="X2181" s="2"/>
      <c r="AC2181" s="2"/>
      <c r="AD2181" s="2"/>
    </row>
    <row r="2182" spans="1:30">
      <c r="A2182" s="1" t="str">
        <f t="shared" si="585"/>
        <v>-mau- : [mɔ]</v>
      </c>
      <c r="B2182" s="1">
        <f t="shared" ref="B2182:D2201" si="599">_xlfn.LET(_xlpm.d,$F2182,_xlpm.k,_xlfn.CONCAT(LEFT(TRIM(B$1),1),"*"),COUNTIF(_xlpm.d,_xlpm.k))</f>
        <v>0</v>
      </c>
      <c r="C2182" s="1">
        <f t="shared" si="599"/>
        <v>1</v>
      </c>
      <c r="D2182" s="1">
        <f t="shared" si="599"/>
        <v>0</v>
      </c>
      <c r="E2182" s="7">
        <v>1</v>
      </c>
      <c r="F2182" s="9" t="s">
        <v>2125</v>
      </c>
      <c r="G2182" s="3" t="e">
        <f t="shared" si="586"/>
        <v>#NAME?</v>
      </c>
      <c r="H2182" s="1" t="str">
        <f t="shared" si="587"/>
        <v>mɔ</v>
      </c>
      <c r="I2182" s="1" t="str">
        <f t="shared" si="588"/>
        <v>mau</v>
      </c>
      <c r="J2182" s="10">
        <f t="shared" si="589"/>
        <v>2</v>
      </c>
      <c r="K2182" s="1">
        <f t="shared" si="590"/>
        <v>3</v>
      </c>
      <c r="L2182" s="10">
        <f t="shared" si="591"/>
        <v>3</v>
      </c>
      <c r="M2182" s="1" t="str">
        <f t="shared" si="592"/>
        <v>-mau-</v>
      </c>
      <c r="N2182" s="1" t="str">
        <f t="shared" si="593"/>
        <v>[mɔ]</v>
      </c>
      <c r="O2182" s="3" t="e" cm="1">
        <f t="array" ref="O2182">SUM(_xlfn._xlws.FILTER($G$2:$G$2454,_xlfn.MAP($M$2:$M$2454,_xlfn.LAMBDA(_xlpm.x,_xlpm.x=$M2182))))</f>
        <v>#NAME?</v>
      </c>
      <c r="P2182" s="4" t="e">
        <f t="shared" si="594"/>
        <v>#NAME?</v>
      </c>
      <c r="Q2182" s="6" t="e" cm="1">
        <f t="array" ref="Q2182">SUM(_xlfn._xlws.FILTER($G$2:$G$2454,_xlfn.MAP($N$2:$N$2454,_xlfn.LAMBDA(_xlpm.x,_xlpm.x=$N2182))))</f>
        <v>#NAME?</v>
      </c>
      <c r="R2182" s="4" t="e">
        <f t="shared" si="595"/>
        <v>#NAME?</v>
      </c>
      <c r="S2182" s="4" t="e">
        <f t="shared" si="596"/>
        <v>#NAME?</v>
      </c>
      <c r="T2182" s="4" t="e">
        <f t="shared" si="597"/>
        <v>#NAME?</v>
      </c>
      <c r="U2182" s="4" t="e">
        <f t="shared" si="598"/>
        <v>#NAME?</v>
      </c>
      <c r="V2182" s="2"/>
      <c r="X2182" s="2"/>
      <c r="AC2182" s="2"/>
      <c r="AD2182" s="2"/>
    </row>
    <row r="2183" spans="1:30">
      <c r="A2183" s="1" t="str">
        <f t="shared" si="585"/>
        <v>-nso- : [nsə]</v>
      </c>
      <c r="B2183" s="1">
        <f t="shared" si="599"/>
        <v>0</v>
      </c>
      <c r="C2183" s="1">
        <f t="shared" si="599"/>
        <v>0</v>
      </c>
      <c r="D2183" s="1">
        <f t="shared" si="599"/>
        <v>1</v>
      </c>
      <c r="E2183" s="7">
        <v>1</v>
      </c>
      <c r="F2183" s="9" t="s">
        <v>1573</v>
      </c>
      <c r="G2183" s="3" t="e">
        <f t="shared" si="586"/>
        <v>#NAME?</v>
      </c>
      <c r="H2183" s="4" t="str">
        <f t="shared" si="587"/>
        <v>nsə</v>
      </c>
      <c r="I2183" s="4" t="str">
        <f t="shared" si="588"/>
        <v>nso</v>
      </c>
      <c r="J2183" s="10">
        <f t="shared" si="589"/>
        <v>3</v>
      </c>
      <c r="K2183" s="1">
        <f t="shared" si="590"/>
        <v>3</v>
      </c>
      <c r="L2183" s="10">
        <f t="shared" si="591"/>
        <v>3</v>
      </c>
      <c r="M2183" s="1" t="str">
        <f t="shared" si="592"/>
        <v>-nso-</v>
      </c>
      <c r="N2183" s="1" t="str">
        <f t="shared" si="593"/>
        <v>[nsə]</v>
      </c>
      <c r="O2183" s="3" t="e" cm="1">
        <f t="array" ref="O2183">SUM(_xlfn._xlws.FILTER($G$2:$G$2454,_xlfn.MAP($M$2:$M$2454,_xlfn.LAMBDA(_xlpm.x,_xlpm.x=$M2183))))</f>
        <v>#NAME?</v>
      </c>
      <c r="P2183" s="4" t="e">
        <f t="shared" si="594"/>
        <v>#NAME?</v>
      </c>
      <c r="Q2183" s="6" t="e" cm="1">
        <f t="array" ref="Q2183">SUM(_xlfn._xlws.FILTER($G$2:$G$2454,_xlfn.MAP($N$2:$N$2454,_xlfn.LAMBDA(_xlpm.x,_xlpm.x=$N2183))))</f>
        <v>#NAME?</v>
      </c>
      <c r="R2183" s="4" t="e">
        <f t="shared" si="595"/>
        <v>#NAME?</v>
      </c>
      <c r="S2183" s="4" t="e">
        <f t="shared" si="596"/>
        <v>#NAME?</v>
      </c>
      <c r="T2183" s="4" t="e">
        <f t="shared" si="597"/>
        <v>#NAME?</v>
      </c>
      <c r="U2183" s="4" t="e">
        <f t="shared" si="598"/>
        <v>#NAME?</v>
      </c>
      <c r="V2183" s="2"/>
      <c r="X2183" s="2"/>
      <c r="AC2183" s="2"/>
      <c r="AD2183" s="2"/>
    </row>
    <row r="2184" spans="1:30">
      <c r="A2184" s="1" t="str">
        <f t="shared" si="585"/>
        <v>-nswe- : [nsə]</v>
      </c>
      <c r="B2184" s="1">
        <f t="shared" si="599"/>
        <v>0</v>
      </c>
      <c r="C2184" s="1">
        <f t="shared" si="599"/>
        <v>0</v>
      </c>
      <c r="D2184" s="1">
        <f t="shared" si="599"/>
        <v>1</v>
      </c>
      <c r="E2184" s="7">
        <v>1</v>
      </c>
      <c r="F2184" s="9" t="s">
        <v>1549</v>
      </c>
      <c r="G2184" s="3" t="e">
        <f t="shared" si="586"/>
        <v>#NAME?</v>
      </c>
      <c r="H2184" s="4" t="str">
        <f t="shared" si="587"/>
        <v>nsə</v>
      </c>
      <c r="I2184" s="4" t="str">
        <f t="shared" si="588"/>
        <v>nswe</v>
      </c>
      <c r="J2184" s="10">
        <f t="shared" si="589"/>
        <v>3</v>
      </c>
      <c r="K2184" s="1">
        <f t="shared" si="590"/>
        <v>4</v>
      </c>
      <c r="L2184" s="10">
        <f t="shared" si="591"/>
        <v>4</v>
      </c>
      <c r="M2184" s="1" t="str">
        <f t="shared" si="592"/>
        <v>-nswe-</v>
      </c>
      <c r="N2184" s="1" t="str">
        <f t="shared" si="593"/>
        <v>[nsə]</v>
      </c>
      <c r="O2184" s="3" t="e" cm="1">
        <f t="array" ref="O2184">SUM(_xlfn._xlws.FILTER($G$2:$G$2454,_xlfn.MAP($M$2:$M$2454,_xlfn.LAMBDA(_xlpm.x,_xlpm.x=$M2184))))</f>
        <v>#NAME?</v>
      </c>
      <c r="P2184" s="4" t="e">
        <f t="shared" si="594"/>
        <v>#NAME?</v>
      </c>
      <c r="Q2184" s="6" t="e" cm="1">
        <f t="array" ref="Q2184">SUM(_xlfn._xlws.FILTER($G$2:$G$2454,_xlfn.MAP($N$2:$N$2454,_xlfn.LAMBDA(_xlpm.x,_xlpm.x=$N2184))))</f>
        <v>#NAME?</v>
      </c>
      <c r="R2184" s="4" t="e">
        <f t="shared" si="595"/>
        <v>#NAME?</v>
      </c>
      <c r="S2184" s="4" t="e">
        <f t="shared" si="596"/>
        <v>#NAME?</v>
      </c>
      <c r="T2184" s="4" t="e">
        <f t="shared" si="597"/>
        <v>#NAME?</v>
      </c>
      <c r="U2184" s="4" t="e">
        <f t="shared" si="598"/>
        <v>#NAME?</v>
      </c>
      <c r="V2184" s="2"/>
      <c r="X2184" s="2"/>
      <c r="AC2184" s="2"/>
      <c r="AD2184" s="2"/>
    </row>
    <row r="2185" spans="1:30">
      <c r="A2185" s="1" t="str">
        <f t="shared" si="585"/>
        <v>-nui- : [nu]</v>
      </c>
      <c r="B2185" s="1">
        <f t="shared" si="599"/>
        <v>0</v>
      </c>
      <c r="C2185" s="1">
        <f t="shared" si="599"/>
        <v>0</v>
      </c>
      <c r="D2185" s="1">
        <f t="shared" si="599"/>
        <v>1</v>
      </c>
      <c r="E2185" s="7">
        <v>1</v>
      </c>
      <c r="F2185" s="9" t="s">
        <v>206</v>
      </c>
      <c r="G2185" s="3" t="e">
        <f t="shared" si="586"/>
        <v>#NAME?</v>
      </c>
      <c r="H2185" s="4" t="str">
        <f t="shared" si="587"/>
        <v>nu</v>
      </c>
      <c r="I2185" s="4" t="str">
        <f t="shared" si="588"/>
        <v>nui</v>
      </c>
      <c r="J2185" s="10">
        <f t="shared" si="589"/>
        <v>2</v>
      </c>
      <c r="K2185" s="1">
        <f t="shared" si="590"/>
        <v>3</v>
      </c>
      <c r="L2185" s="10">
        <f t="shared" si="591"/>
        <v>3</v>
      </c>
      <c r="M2185" s="1" t="str">
        <f t="shared" si="592"/>
        <v>-nui-</v>
      </c>
      <c r="N2185" s="1" t="str">
        <f t="shared" si="593"/>
        <v>[nu]</v>
      </c>
      <c r="O2185" s="3" t="e" cm="1">
        <f t="array" ref="O2185">SUM(_xlfn._xlws.FILTER($G$2:$G$2454,_xlfn.MAP($M$2:$M$2454,_xlfn.LAMBDA(_xlpm.x,_xlpm.x=$M2185))))</f>
        <v>#NAME?</v>
      </c>
      <c r="P2185" s="4" t="e">
        <f t="shared" si="594"/>
        <v>#NAME?</v>
      </c>
      <c r="Q2185" s="6" t="e" cm="1">
        <f t="array" ref="Q2185">SUM(_xlfn._xlws.FILTER($G$2:$G$2454,_xlfn.MAP($N$2:$N$2454,_xlfn.LAMBDA(_xlpm.x,_xlpm.x=$N2185))))</f>
        <v>#NAME?</v>
      </c>
      <c r="R2185" s="4" t="e">
        <f t="shared" si="595"/>
        <v>#NAME?</v>
      </c>
      <c r="S2185" s="4" t="e">
        <f t="shared" si="596"/>
        <v>#NAME?</v>
      </c>
      <c r="T2185" s="4" t="e">
        <f t="shared" si="597"/>
        <v>#NAME?</v>
      </c>
      <c r="U2185" s="4" t="e">
        <f t="shared" si="598"/>
        <v>#NAME?</v>
      </c>
      <c r="V2185" s="2"/>
      <c r="X2185" s="2"/>
      <c r="AC2185" s="2"/>
      <c r="AD2185" s="2"/>
    </row>
    <row r="2186" spans="1:30">
      <c r="A2186" s="1" t="str">
        <f t="shared" si="585"/>
        <v>-onsi- : [nsə]</v>
      </c>
      <c r="B2186" s="1">
        <f t="shared" si="599"/>
        <v>0</v>
      </c>
      <c r="C2186" s="1">
        <f t="shared" si="599"/>
        <v>0</v>
      </c>
      <c r="D2186" s="1">
        <f t="shared" si="599"/>
        <v>1</v>
      </c>
      <c r="E2186" s="7">
        <v>1</v>
      </c>
      <c r="F2186" s="9" t="s">
        <v>1550</v>
      </c>
      <c r="G2186" s="3" t="e">
        <f t="shared" si="586"/>
        <v>#NAME?</v>
      </c>
      <c r="H2186" s="4" t="str">
        <f t="shared" si="587"/>
        <v>nsə</v>
      </c>
      <c r="I2186" s="4" t="str">
        <f t="shared" si="588"/>
        <v>onsi</v>
      </c>
      <c r="J2186" s="10">
        <f t="shared" si="589"/>
        <v>3</v>
      </c>
      <c r="K2186" s="1">
        <f t="shared" si="590"/>
        <v>4</v>
      </c>
      <c r="L2186" s="10">
        <f t="shared" si="591"/>
        <v>4</v>
      </c>
      <c r="M2186" s="1" t="str">
        <f t="shared" si="592"/>
        <v>-onsi-</v>
      </c>
      <c r="N2186" s="1" t="str">
        <f t="shared" si="593"/>
        <v>[nsə]</v>
      </c>
      <c r="O2186" s="3" t="e" cm="1">
        <f t="array" ref="O2186">SUM(_xlfn._xlws.FILTER($G$2:$G$2454,_xlfn.MAP($M$2:$M$2454,_xlfn.LAMBDA(_xlpm.x,_xlpm.x=$M2186))))</f>
        <v>#NAME?</v>
      </c>
      <c r="P2186" s="4" t="e">
        <f t="shared" si="594"/>
        <v>#NAME?</v>
      </c>
      <c r="Q2186" s="6" t="e" cm="1">
        <f t="array" ref="Q2186">SUM(_xlfn._xlws.FILTER($G$2:$G$2454,_xlfn.MAP($N$2:$N$2454,_xlfn.LAMBDA(_xlpm.x,_xlpm.x=$N2186))))</f>
        <v>#NAME?</v>
      </c>
      <c r="R2186" s="4" t="e">
        <f t="shared" si="595"/>
        <v>#NAME?</v>
      </c>
      <c r="S2186" s="4" t="e">
        <f t="shared" si="596"/>
        <v>#NAME?</v>
      </c>
      <c r="T2186" s="4" t="e">
        <f t="shared" si="597"/>
        <v>#NAME?</v>
      </c>
      <c r="U2186" s="4" t="e">
        <f t="shared" si="598"/>
        <v>#NAME?</v>
      </c>
      <c r="V2186" s="2"/>
      <c r="X2186" s="2"/>
      <c r="AC2186" s="2"/>
      <c r="AD2186" s="2"/>
    </row>
    <row r="2187" spans="1:30">
      <c r="A2187" s="1" t="str">
        <f t="shared" si="585"/>
        <v>-pei- : [pɜ]</v>
      </c>
      <c r="B2187" s="1">
        <f t="shared" si="599"/>
        <v>0</v>
      </c>
      <c r="C2187" s="1">
        <f t="shared" si="599"/>
        <v>0</v>
      </c>
      <c r="D2187" s="1">
        <f t="shared" si="599"/>
        <v>0</v>
      </c>
      <c r="E2187" s="7">
        <v>1</v>
      </c>
      <c r="F2187" s="9" t="s">
        <v>1578</v>
      </c>
      <c r="G2187" s="3" t="e">
        <f t="shared" si="586"/>
        <v>#NAME?</v>
      </c>
      <c r="H2187" s="4" t="str">
        <f t="shared" si="587"/>
        <v>pɜ</v>
      </c>
      <c r="I2187" s="4" t="str">
        <f t="shared" si="588"/>
        <v>pei</v>
      </c>
      <c r="J2187" s="10">
        <f t="shared" si="589"/>
        <v>2</v>
      </c>
      <c r="K2187" s="1">
        <f t="shared" si="590"/>
        <v>3</v>
      </c>
      <c r="L2187" s="10">
        <f t="shared" si="591"/>
        <v>3</v>
      </c>
      <c r="M2187" s="1" t="str">
        <f t="shared" si="592"/>
        <v>-pei-</v>
      </c>
      <c r="N2187" s="1" t="str">
        <f t="shared" si="593"/>
        <v>[pɜ]</v>
      </c>
      <c r="O2187" s="3" t="e" cm="1">
        <f t="array" ref="O2187">SUM(_xlfn._xlws.FILTER($G$2:$G$2454,_xlfn.MAP($M$2:$M$2454,_xlfn.LAMBDA(_xlpm.x,_xlpm.x=$M2187))))</f>
        <v>#NAME?</v>
      </c>
      <c r="P2187" s="4" t="e">
        <f t="shared" si="594"/>
        <v>#NAME?</v>
      </c>
      <c r="Q2187" s="6" t="e" cm="1">
        <f t="array" ref="Q2187">SUM(_xlfn._xlws.FILTER($G$2:$G$2454,_xlfn.MAP($N$2:$N$2454,_xlfn.LAMBDA(_xlpm.x,_xlpm.x=$N2187))))</f>
        <v>#NAME?</v>
      </c>
      <c r="R2187" s="4" t="e">
        <f t="shared" si="595"/>
        <v>#NAME?</v>
      </c>
      <c r="S2187" s="4" t="e">
        <f t="shared" si="596"/>
        <v>#NAME?</v>
      </c>
      <c r="T2187" s="4" t="e">
        <f t="shared" si="597"/>
        <v>#NAME?</v>
      </c>
      <c r="U2187" s="4" t="e">
        <f t="shared" si="598"/>
        <v>#NAME?</v>
      </c>
      <c r="V2187" s="2"/>
      <c r="X2187" s="2"/>
      <c r="AC2187" s="2"/>
      <c r="AD2187" s="2"/>
    </row>
    <row r="2188" spans="1:30">
      <c r="A2188" s="1" t="str">
        <f t="shared" si="585"/>
        <v>-rdo- : [ɹdə]</v>
      </c>
      <c r="B2188" s="1">
        <f t="shared" si="599"/>
        <v>1</v>
      </c>
      <c r="C2188" s="1">
        <f t="shared" si="599"/>
        <v>0</v>
      </c>
      <c r="D2188" s="1">
        <f t="shared" si="599"/>
        <v>0</v>
      </c>
      <c r="E2188" s="7">
        <v>1</v>
      </c>
      <c r="F2188" s="9" t="s">
        <v>1580</v>
      </c>
      <c r="G2188" s="3" t="e">
        <f t="shared" si="586"/>
        <v>#NAME?</v>
      </c>
      <c r="H2188" s="4" t="str">
        <f t="shared" si="587"/>
        <v>ɹdə</v>
      </c>
      <c r="I2188" s="4" t="str">
        <f t="shared" si="588"/>
        <v>rdo</v>
      </c>
      <c r="J2188" s="10">
        <f t="shared" si="589"/>
        <v>3</v>
      </c>
      <c r="K2188" s="1">
        <f t="shared" si="590"/>
        <v>3</v>
      </c>
      <c r="L2188" s="10">
        <f t="shared" si="591"/>
        <v>3</v>
      </c>
      <c r="M2188" s="1" t="str">
        <f t="shared" si="592"/>
        <v>-rdo-</v>
      </c>
      <c r="N2188" s="1" t="str">
        <f t="shared" si="593"/>
        <v>[ɹdə]</v>
      </c>
      <c r="O2188" s="3" t="e" cm="1">
        <f t="array" ref="O2188">SUM(_xlfn._xlws.FILTER($G$2:$G$2454,_xlfn.MAP($M$2:$M$2454,_xlfn.LAMBDA(_xlpm.x,_xlpm.x=$M2188))))</f>
        <v>#NAME?</v>
      </c>
      <c r="P2188" s="4" t="e">
        <f t="shared" si="594"/>
        <v>#NAME?</v>
      </c>
      <c r="Q2188" s="6" t="e" cm="1">
        <f t="array" ref="Q2188">SUM(_xlfn._xlws.FILTER($G$2:$G$2454,_xlfn.MAP($N$2:$N$2454,_xlfn.LAMBDA(_xlpm.x,_xlpm.x=$N2188))))</f>
        <v>#NAME?</v>
      </c>
      <c r="R2188" s="4" t="e">
        <f t="shared" si="595"/>
        <v>#NAME?</v>
      </c>
      <c r="S2188" s="4" t="e">
        <f t="shared" si="596"/>
        <v>#NAME?</v>
      </c>
      <c r="T2188" s="4" t="e">
        <f t="shared" si="597"/>
        <v>#NAME?</v>
      </c>
      <c r="U2188" s="4" t="e">
        <f t="shared" si="598"/>
        <v>#NAME?</v>
      </c>
      <c r="V2188" s="2"/>
      <c r="X2188" s="2"/>
      <c r="AC2188" s="2"/>
      <c r="AD2188" s="2"/>
    </row>
    <row r="2189" spans="1:30">
      <c r="A2189" s="1" t="str">
        <f t="shared" si="585"/>
        <v>-key- : [keɪ]</v>
      </c>
      <c r="B2189" s="1">
        <f t="shared" si="599"/>
        <v>0</v>
      </c>
      <c r="C2189" s="1">
        <f t="shared" si="599"/>
        <v>0</v>
      </c>
      <c r="D2189" s="1">
        <f t="shared" si="599"/>
        <v>0</v>
      </c>
      <c r="E2189" s="7">
        <v>1</v>
      </c>
      <c r="F2189" s="9" t="s">
        <v>2010</v>
      </c>
      <c r="G2189" s="3" t="e">
        <f t="shared" si="586"/>
        <v>#NAME?</v>
      </c>
      <c r="H2189" s="4" t="str">
        <f t="shared" si="587"/>
        <v>keɪ</v>
      </c>
      <c r="I2189" s="4" t="str">
        <f t="shared" si="588"/>
        <v>key</v>
      </c>
      <c r="J2189" s="10">
        <f t="shared" si="589"/>
        <v>3</v>
      </c>
      <c r="K2189" s="1">
        <f t="shared" si="590"/>
        <v>3</v>
      </c>
      <c r="L2189" s="10">
        <f t="shared" si="591"/>
        <v>3</v>
      </c>
      <c r="M2189" s="1" t="str">
        <f t="shared" si="592"/>
        <v>-key-</v>
      </c>
      <c r="N2189" s="1" t="str">
        <f t="shared" si="593"/>
        <v>[keɪ]</v>
      </c>
      <c r="O2189" s="3" t="e" cm="1">
        <f t="array" ref="O2189">SUM(_xlfn._xlws.FILTER($G$2:$G$2454,_xlfn.MAP($M$2:$M$2454,_xlfn.LAMBDA(_xlpm.x,_xlpm.x=$M2189))))</f>
        <v>#NAME?</v>
      </c>
      <c r="P2189" s="4" t="e">
        <f t="shared" si="594"/>
        <v>#NAME?</v>
      </c>
      <c r="Q2189" s="6" t="e" cm="1">
        <f t="array" ref="Q2189">SUM(_xlfn._xlws.FILTER($G$2:$G$2454,_xlfn.MAP($N$2:$N$2454,_xlfn.LAMBDA(_xlpm.x,_xlpm.x=$N2189))))</f>
        <v>#NAME?</v>
      </c>
      <c r="R2189" s="4" t="e">
        <f t="shared" si="595"/>
        <v>#NAME?</v>
      </c>
      <c r="S2189" s="4" t="e">
        <f t="shared" si="596"/>
        <v>#NAME?</v>
      </c>
      <c r="T2189" s="4" t="e">
        <f t="shared" si="597"/>
        <v>#NAME?</v>
      </c>
      <c r="U2189" s="4" t="e">
        <f t="shared" si="598"/>
        <v>#NAME?</v>
      </c>
      <c r="V2189" s="2"/>
      <c r="X2189" s="2"/>
      <c r="AC2189" s="2"/>
      <c r="AD2189" s="2"/>
    </row>
    <row r="2190" spans="1:30">
      <c r="A2190" s="1" t="str">
        <f t="shared" si="585"/>
        <v>-rcea- : [ɹsə]</v>
      </c>
      <c r="B2190" s="1">
        <f t="shared" si="599"/>
        <v>1</v>
      </c>
      <c r="C2190" s="1">
        <f t="shared" si="599"/>
        <v>0</v>
      </c>
      <c r="D2190" s="1">
        <f t="shared" si="599"/>
        <v>0</v>
      </c>
      <c r="E2190" s="7">
        <v>1</v>
      </c>
      <c r="F2190" s="9" t="s">
        <v>2374</v>
      </c>
      <c r="G2190" s="3" t="e">
        <f t="shared" si="586"/>
        <v>#NAME?</v>
      </c>
      <c r="H2190" s="4" t="str">
        <f t="shared" si="587"/>
        <v>ɹsə</v>
      </c>
      <c r="I2190" s="4" t="str">
        <f t="shared" si="588"/>
        <v>rcea</v>
      </c>
      <c r="J2190" s="10">
        <f t="shared" si="589"/>
        <v>3</v>
      </c>
      <c r="K2190" s="1">
        <f t="shared" si="590"/>
        <v>4</v>
      </c>
      <c r="L2190" s="10">
        <f t="shared" si="591"/>
        <v>4</v>
      </c>
      <c r="M2190" s="1" t="str">
        <f t="shared" si="592"/>
        <v>-rcea-</v>
      </c>
      <c r="N2190" s="1" t="str">
        <f t="shared" si="593"/>
        <v>[ɹsə]</v>
      </c>
      <c r="O2190" s="3" t="e" cm="1">
        <f t="array" ref="O2190">SUM(_xlfn._xlws.FILTER($G$2:$G$2454,_xlfn.MAP($M$2:$M$2454,_xlfn.LAMBDA(_xlpm.x,_xlpm.x=$M2190))))</f>
        <v>#NAME?</v>
      </c>
      <c r="P2190" s="4" t="e">
        <f t="shared" si="594"/>
        <v>#NAME?</v>
      </c>
      <c r="Q2190" s="6" t="e" cm="1">
        <f t="array" ref="Q2190">SUM(_xlfn._xlws.FILTER($G$2:$G$2454,_xlfn.MAP($N$2:$N$2454,_xlfn.LAMBDA(_xlpm.x,_xlpm.x=$N2190))))</f>
        <v>#NAME?</v>
      </c>
      <c r="R2190" s="4" t="e">
        <f t="shared" si="595"/>
        <v>#NAME?</v>
      </c>
      <c r="S2190" s="4" t="e">
        <f t="shared" si="596"/>
        <v>#NAME?</v>
      </c>
      <c r="T2190" s="4" t="e">
        <f t="shared" si="597"/>
        <v>#NAME?</v>
      </c>
      <c r="U2190" s="4" t="e">
        <f t="shared" si="598"/>
        <v>#NAME?</v>
      </c>
      <c r="V2190" s="2"/>
      <c r="X2190" s="2"/>
      <c r="AC2190" s="2"/>
      <c r="AD2190" s="2"/>
    </row>
    <row r="2191" spans="1:30">
      <c r="A2191" s="1" t="str">
        <f t="shared" si="585"/>
        <v>-rsi- : [ɹsə]</v>
      </c>
      <c r="B2191" s="1">
        <f t="shared" si="599"/>
        <v>1</v>
      </c>
      <c r="C2191" s="1">
        <f t="shared" si="599"/>
        <v>0</v>
      </c>
      <c r="D2191" s="1">
        <f t="shared" si="599"/>
        <v>0</v>
      </c>
      <c r="E2191" s="7">
        <v>1</v>
      </c>
      <c r="F2191" s="9" t="s">
        <v>1582</v>
      </c>
      <c r="G2191" s="3" t="e">
        <f t="shared" si="586"/>
        <v>#NAME?</v>
      </c>
      <c r="H2191" s="1" t="str">
        <f t="shared" si="587"/>
        <v>ɹsə</v>
      </c>
      <c r="I2191" s="1" t="str">
        <f t="shared" si="588"/>
        <v>rsi</v>
      </c>
      <c r="J2191" s="10">
        <f t="shared" si="589"/>
        <v>3</v>
      </c>
      <c r="K2191" s="1">
        <f t="shared" si="590"/>
        <v>3</v>
      </c>
      <c r="L2191" s="10">
        <f t="shared" si="591"/>
        <v>3</v>
      </c>
      <c r="M2191" s="1" t="str">
        <f t="shared" si="592"/>
        <v>-rsi-</v>
      </c>
      <c r="N2191" s="1" t="str">
        <f t="shared" si="593"/>
        <v>[ɹsə]</v>
      </c>
      <c r="O2191" s="3" t="e" cm="1">
        <f t="array" ref="O2191">SUM(_xlfn._xlws.FILTER($G$2:$G$2454,_xlfn.MAP($M$2:$M$2454,_xlfn.LAMBDA(_xlpm.x,_xlpm.x=$M2191))))</f>
        <v>#NAME?</v>
      </c>
      <c r="P2191" s="4" t="e">
        <f t="shared" si="594"/>
        <v>#NAME?</v>
      </c>
      <c r="Q2191" s="6" t="e" cm="1">
        <f t="array" ref="Q2191">SUM(_xlfn._xlws.FILTER($G$2:$G$2454,_xlfn.MAP($N$2:$N$2454,_xlfn.LAMBDA(_xlpm.x,_xlpm.x=$N2191))))</f>
        <v>#NAME?</v>
      </c>
      <c r="R2191" s="4" t="e">
        <f t="shared" si="595"/>
        <v>#NAME?</v>
      </c>
      <c r="S2191" s="4" t="e">
        <f t="shared" si="596"/>
        <v>#NAME?</v>
      </c>
      <c r="T2191" s="4" t="e">
        <f t="shared" si="597"/>
        <v>#NAME?</v>
      </c>
      <c r="U2191" s="4" t="e">
        <f t="shared" si="598"/>
        <v>#NAME?</v>
      </c>
      <c r="V2191" s="2"/>
      <c r="X2191" s="2"/>
      <c r="AC2191" s="2"/>
      <c r="AD2191" s="2"/>
    </row>
    <row r="2192" spans="1:30">
      <c r="A2192" s="1" t="str">
        <f t="shared" si="585"/>
        <v>-t's- : [ts]</v>
      </c>
      <c r="B2192" s="1">
        <f t="shared" si="599"/>
        <v>0</v>
      </c>
      <c r="C2192" s="1">
        <f t="shared" si="599"/>
        <v>0</v>
      </c>
      <c r="D2192" s="1">
        <f t="shared" si="599"/>
        <v>0</v>
      </c>
      <c r="E2192" s="7">
        <v>2</v>
      </c>
      <c r="F2192" s="9" t="s">
        <v>294</v>
      </c>
      <c r="G2192" s="3" t="e">
        <f t="shared" si="586"/>
        <v>#NAME?</v>
      </c>
      <c r="H2192" s="4" t="str">
        <f t="shared" si="587"/>
        <v>ts</v>
      </c>
      <c r="I2192" s="4" t="str">
        <f t="shared" si="588"/>
        <v>t's</v>
      </c>
      <c r="J2192" s="10">
        <f t="shared" si="589"/>
        <v>2</v>
      </c>
      <c r="K2192" s="1">
        <f t="shared" si="590"/>
        <v>3</v>
      </c>
      <c r="L2192" s="10">
        <f t="shared" si="591"/>
        <v>3</v>
      </c>
      <c r="M2192" s="1" t="str">
        <f t="shared" si="592"/>
        <v>-t's-</v>
      </c>
      <c r="N2192" s="1" t="str">
        <f t="shared" si="593"/>
        <v>[ts]</v>
      </c>
      <c r="O2192" s="3" t="e" cm="1">
        <f t="array" ref="O2192">SUM(_xlfn._xlws.FILTER($G$2:$G$2454,_xlfn.MAP($M$2:$M$2454,_xlfn.LAMBDA(_xlpm.x,_xlpm.x=$M2192))))</f>
        <v>#NAME?</v>
      </c>
      <c r="P2192" s="4" t="e">
        <f t="shared" si="594"/>
        <v>#NAME?</v>
      </c>
      <c r="Q2192" s="6" t="e" cm="1">
        <f t="array" ref="Q2192">SUM(_xlfn._xlws.FILTER($G$2:$G$2454,_xlfn.MAP($N$2:$N$2454,_xlfn.LAMBDA(_xlpm.x,_xlpm.x=$N2192))))</f>
        <v>#NAME?</v>
      </c>
      <c r="R2192" s="4" t="e">
        <f t="shared" si="595"/>
        <v>#NAME?</v>
      </c>
      <c r="S2192" s="4" t="e">
        <f t="shared" si="596"/>
        <v>#NAME?</v>
      </c>
      <c r="T2192" s="4" t="e">
        <f t="shared" si="597"/>
        <v>#NAME?</v>
      </c>
      <c r="U2192" s="4" t="e">
        <f t="shared" si="598"/>
        <v>#NAME?</v>
      </c>
      <c r="V2192" s="2"/>
      <c r="X2192" s="2"/>
      <c r="AC2192" s="2"/>
      <c r="AD2192" s="2"/>
    </row>
    <row r="2193" spans="1:30">
      <c r="A2193" s="1" t="str">
        <f t="shared" si="585"/>
        <v>-tie- : [tɪ]</v>
      </c>
      <c r="B2193" s="1">
        <f t="shared" si="599"/>
        <v>0</v>
      </c>
      <c r="C2193" s="1">
        <f t="shared" si="599"/>
        <v>0</v>
      </c>
      <c r="D2193" s="1">
        <f t="shared" si="599"/>
        <v>0</v>
      </c>
      <c r="E2193" s="7">
        <v>4</v>
      </c>
      <c r="F2193" s="9" t="s">
        <v>1540</v>
      </c>
      <c r="G2193" s="3" t="e">
        <f t="shared" si="586"/>
        <v>#NAME?</v>
      </c>
      <c r="H2193" s="1" t="str">
        <f t="shared" si="587"/>
        <v>tɪ</v>
      </c>
      <c r="I2193" s="1" t="str">
        <f t="shared" si="588"/>
        <v>tie</v>
      </c>
      <c r="J2193" s="10">
        <f t="shared" si="589"/>
        <v>2</v>
      </c>
      <c r="K2193" s="1">
        <f t="shared" si="590"/>
        <v>3</v>
      </c>
      <c r="L2193" s="10">
        <f t="shared" si="591"/>
        <v>3</v>
      </c>
      <c r="M2193" s="1" t="str">
        <f t="shared" si="592"/>
        <v>-tie-</v>
      </c>
      <c r="N2193" s="1" t="str">
        <f t="shared" si="593"/>
        <v>[tɪ]</v>
      </c>
      <c r="O2193" s="3" t="e" cm="1">
        <f t="array" ref="O2193">SUM(_xlfn._xlws.FILTER($G$2:$G$2454,_xlfn.MAP($M$2:$M$2454,_xlfn.LAMBDA(_xlpm.x,_xlpm.x=$M2193))))</f>
        <v>#NAME?</v>
      </c>
      <c r="P2193" s="4" t="e">
        <f t="shared" si="594"/>
        <v>#NAME?</v>
      </c>
      <c r="Q2193" s="6" t="e" cm="1">
        <f t="array" ref="Q2193">SUM(_xlfn._xlws.FILTER($G$2:$G$2454,_xlfn.MAP($N$2:$N$2454,_xlfn.LAMBDA(_xlpm.x,_xlpm.x=$N2193))))</f>
        <v>#NAME?</v>
      </c>
      <c r="R2193" s="4" t="e">
        <f t="shared" si="595"/>
        <v>#NAME?</v>
      </c>
      <c r="S2193" s="4" t="e">
        <f t="shared" si="596"/>
        <v>#NAME?</v>
      </c>
      <c r="T2193" s="4" t="e">
        <f t="shared" si="597"/>
        <v>#NAME?</v>
      </c>
      <c r="U2193" s="4" t="e">
        <f t="shared" si="598"/>
        <v>#NAME?</v>
      </c>
      <c r="V2193" s="2"/>
      <c r="X2193" s="2"/>
      <c r="AC2193" s="2"/>
      <c r="AD2193" s="2"/>
    </row>
    <row r="2194" spans="1:30">
      <c r="A2194" s="1" t="str">
        <f t="shared" si="585"/>
        <v>-cke- : [kə]</v>
      </c>
      <c r="B2194" s="1">
        <f t="shared" si="599"/>
        <v>0</v>
      </c>
      <c r="C2194" s="1">
        <f t="shared" si="599"/>
        <v>0</v>
      </c>
      <c r="D2194" s="1">
        <f t="shared" si="599"/>
        <v>0</v>
      </c>
      <c r="E2194" s="7">
        <v>2</v>
      </c>
      <c r="F2194" s="9" t="s">
        <v>1779</v>
      </c>
      <c r="G2194" s="3" t="e">
        <f t="shared" si="586"/>
        <v>#NAME?</v>
      </c>
      <c r="H2194" s="4" t="str">
        <f t="shared" si="587"/>
        <v>kə</v>
      </c>
      <c r="I2194" s="4" t="str">
        <f t="shared" si="588"/>
        <v>cke</v>
      </c>
      <c r="J2194" s="10">
        <f t="shared" si="589"/>
        <v>2</v>
      </c>
      <c r="K2194" s="1">
        <f t="shared" si="590"/>
        <v>3</v>
      </c>
      <c r="L2194" s="10">
        <f t="shared" si="591"/>
        <v>3</v>
      </c>
      <c r="M2194" s="1" t="str">
        <f t="shared" si="592"/>
        <v>-cke-</v>
      </c>
      <c r="N2194" s="1" t="str">
        <f t="shared" si="593"/>
        <v>[kə]</v>
      </c>
      <c r="O2194" s="3" t="e" cm="1">
        <f t="array" ref="O2194">SUM(_xlfn._xlws.FILTER($G$2:$G$2454,_xlfn.MAP($M$2:$M$2454,_xlfn.LAMBDA(_xlpm.x,_xlpm.x=$M2194))))</f>
        <v>#NAME?</v>
      </c>
      <c r="P2194" s="4" t="e">
        <f t="shared" si="594"/>
        <v>#NAME?</v>
      </c>
      <c r="Q2194" s="6" t="e" cm="1">
        <f t="array" ref="Q2194">SUM(_xlfn._xlws.FILTER($G$2:$G$2454,_xlfn.MAP($N$2:$N$2454,_xlfn.LAMBDA(_xlpm.x,_xlpm.x=$N2194))))</f>
        <v>#NAME?</v>
      </c>
      <c r="R2194" s="4" t="e">
        <f t="shared" si="595"/>
        <v>#NAME?</v>
      </c>
      <c r="S2194" s="4" t="e">
        <f t="shared" si="596"/>
        <v>#NAME?</v>
      </c>
      <c r="T2194" s="4" t="e">
        <f t="shared" si="597"/>
        <v>#NAME?</v>
      </c>
      <c r="U2194" s="4" t="e">
        <f t="shared" si="598"/>
        <v>#NAME?</v>
      </c>
      <c r="V2194" s="2"/>
      <c r="X2194" s="2"/>
      <c r="AC2194" s="2"/>
      <c r="AD2194" s="2"/>
    </row>
    <row r="2195" spans="1:30">
      <c r="A2195" s="1" t="str">
        <f t="shared" si="585"/>
        <v>-mou- : [mə]</v>
      </c>
      <c r="B2195" s="1">
        <f t="shared" si="599"/>
        <v>0</v>
      </c>
      <c r="C2195" s="1">
        <f t="shared" si="599"/>
        <v>1</v>
      </c>
      <c r="D2195" s="1">
        <f t="shared" si="599"/>
        <v>0</v>
      </c>
      <c r="E2195" s="7">
        <v>1</v>
      </c>
      <c r="F2195" s="9" t="s">
        <v>1843</v>
      </c>
      <c r="G2195" s="3" t="e">
        <f t="shared" si="586"/>
        <v>#NAME?</v>
      </c>
      <c r="H2195" s="4" t="str">
        <f t="shared" si="587"/>
        <v>mə</v>
      </c>
      <c r="I2195" s="4" t="str">
        <f t="shared" si="588"/>
        <v>mou</v>
      </c>
      <c r="J2195" s="10">
        <f t="shared" si="589"/>
        <v>2</v>
      </c>
      <c r="K2195" s="1">
        <f t="shared" si="590"/>
        <v>3</v>
      </c>
      <c r="L2195" s="10">
        <f t="shared" si="591"/>
        <v>3</v>
      </c>
      <c r="M2195" s="1" t="str">
        <f t="shared" si="592"/>
        <v>-mou-</v>
      </c>
      <c r="N2195" s="1" t="str">
        <f t="shared" si="593"/>
        <v>[mə]</v>
      </c>
      <c r="O2195" s="3" t="e" cm="1">
        <f t="array" ref="O2195">SUM(_xlfn._xlws.FILTER($G$2:$G$2454,_xlfn.MAP($M$2:$M$2454,_xlfn.LAMBDA(_xlpm.x,_xlpm.x=$M2195))))</f>
        <v>#NAME?</v>
      </c>
      <c r="P2195" s="4" t="e">
        <f t="shared" si="594"/>
        <v>#NAME?</v>
      </c>
      <c r="Q2195" s="6" t="e" cm="1">
        <f t="array" ref="Q2195">SUM(_xlfn._xlws.FILTER($G$2:$G$2454,_xlfn.MAP($N$2:$N$2454,_xlfn.LAMBDA(_xlpm.x,_xlpm.x=$N2195))))</f>
        <v>#NAME?</v>
      </c>
      <c r="R2195" s="4" t="e">
        <f t="shared" si="595"/>
        <v>#NAME?</v>
      </c>
      <c r="S2195" s="4" t="e">
        <f t="shared" si="596"/>
        <v>#NAME?</v>
      </c>
      <c r="T2195" s="4" t="e">
        <f t="shared" si="597"/>
        <v>#NAME?</v>
      </c>
      <c r="U2195" s="4" t="e">
        <f t="shared" si="598"/>
        <v>#NAME?</v>
      </c>
      <c r="V2195" s="2"/>
      <c r="X2195" s="2"/>
      <c r="AC2195" s="2"/>
      <c r="AD2195" s="2"/>
    </row>
    <row r="2196" spans="1:30">
      <c r="A2196" s="1" t="str">
        <f t="shared" si="585"/>
        <v>-bbe- : [bə]</v>
      </c>
      <c r="B2196" s="1">
        <f t="shared" si="599"/>
        <v>0</v>
      </c>
      <c r="C2196" s="1">
        <f t="shared" si="599"/>
        <v>0</v>
      </c>
      <c r="D2196" s="1">
        <f t="shared" si="599"/>
        <v>0</v>
      </c>
      <c r="E2196" s="7">
        <v>2</v>
      </c>
      <c r="F2196" s="9" t="s">
        <v>1469</v>
      </c>
      <c r="G2196" s="3" t="e">
        <f t="shared" si="586"/>
        <v>#NAME?</v>
      </c>
      <c r="H2196" s="4" t="str">
        <f t="shared" si="587"/>
        <v>bə</v>
      </c>
      <c r="I2196" s="4" t="str">
        <f t="shared" si="588"/>
        <v>bbe</v>
      </c>
      <c r="J2196" s="10">
        <f t="shared" si="589"/>
        <v>2</v>
      </c>
      <c r="K2196" s="1">
        <f t="shared" si="590"/>
        <v>3</v>
      </c>
      <c r="L2196" s="10">
        <f t="shared" si="591"/>
        <v>3</v>
      </c>
      <c r="M2196" s="1" t="str">
        <f t="shared" si="592"/>
        <v>-bbe-</v>
      </c>
      <c r="N2196" s="1" t="str">
        <f t="shared" si="593"/>
        <v>[bə]</v>
      </c>
      <c r="O2196" s="3" t="e" cm="1">
        <f t="array" ref="O2196">SUM(_xlfn._xlws.FILTER($G$2:$G$2454,_xlfn.MAP($M$2:$M$2454,_xlfn.LAMBDA(_xlpm.x,_xlpm.x=$M2196))))</f>
        <v>#NAME?</v>
      </c>
      <c r="P2196" s="4" t="e">
        <f t="shared" si="594"/>
        <v>#NAME?</v>
      </c>
      <c r="Q2196" s="6" t="e" cm="1">
        <f t="array" ref="Q2196">SUM(_xlfn._xlws.FILTER($G$2:$G$2454,_xlfn.MAP($N$2:$N$2454,_xlfn.LAMBDA(_xlpm.x,_xlpm.x=$N2196))))</f>
        <v>#NAME?</v>
      </c>
      <c r="R2196" s="4" t="e">
        <f t="shared" si="595"/>
        <v>#NAME?</v>
      </c>
      <c r="S2196" s="4" t="e">
        <f t="shared" si="596"/>
        <v>#NAME?</v>
      </c>
      <c r="T2196" s="4" t="e">
        <f t="shared" si="597"/>
        <v>#NAME?</v>
      </c>
      <c r="U2196" s="4" t="e">
        <f t="shared" si="598"/>
        <v>#NAME?</v>
      </c>
      <c r="V2196" s="2"/>
      <c r="X2196" s="2"/>
      <c r="AC2196" s="2"/>
      <c r="AD2196" s="2"/>
    </row>
    <row r="2197" spans="1:30">
      <c r="A2197" s="1" t="str">
        <f t="shared" si="585"/>
        <v>-cy- : [sɪ]</v>
      </c>
      <c r="B2197" s="1">
        <f t="shared" si="599"/>
        <v>0</v>
      </c>
      <c r="C2197" s="1">
        <f t="shared" si="599"/>
        <v>0</v>
      </c>
      <c r="D2197" s="1">
        <f t="shared" si="599"/>
        <v>0</v>
      </c>
      <c r="E2197" s="7">
        <v>5</v>
      </c>
      <c r="F2197" s="9" t="s">
        <v>1470</v>
      </c>
      <c r="G2197" s="3" t="e">
        <f t="shared" si="586"/>
        <v>#NAME?</v>
      </c>
      <c r="H2197" s="4" t="str">
        <f t="shared" si="587"/>
        <v>sɪ</v>
      </c>
      <c r="I2197" s="4" t="str">
        <f t="shared" si="588"/>
        <v>cy</v>
      </c>
      <c r="J2197" s="10">
        <f t="shared" si="589"/>
        <v>2</v>
      </c>
      <c r="K2197" s="1">
        <f t="shared" si="590"/>
        <v>2</v>
      </c>
      <c r="L2197" s="10">
        <f t="shared" si="591"/>
        <v>2</v>
      </c>
      <c r="M2197" s="1" t="str">
        <f t="shared" si="592"/>
        <v>-cy-</v>
      </c>
      <c r="N2197" s="1" t="str">
        <f t="shared" si="593"/>
        <v>[sɪ]</v>
      </c>
      <c r="O2197" s="3" t="e" cm="1">
        <f t="array" ref="O2197">SUM(_xlfn._xlws.FILTER($G$2:$G$2454,_xlfn.MAP($M$2:$M$2454,_xlfn.LAMBDA(_xlpm.x,_xlpm.x=$M2197))))</f>
        <v>#NAME?</v>
      </c>
      <c r="P2197" s="4" t="e">
        <f t="shared" si="594"/>
        <v>#NAME?</v>
      </c>
      <c r="Q2197" s="6" t="e" cm="1">
        <f t="array" ref="Q2197">SUM(_xlfn._xlws.FILTER($G$2:$G$2454,_xlfn.MAP($N$2:$N$2454,_xlfn.LAMBDA(_xlpm.x,_xlpm.x=$N2197))))</f>
        <v>#NAME?</v>
      </c>
      <c r="R2197" s="4" t="e">
        <f t="shared" si="595"/>
        <v>#NAME?</v>
      </c>
      <c r="S2197" s="4" t="e">
        <f t="shared" si="596"/>
        <v>#NAME?</v>
      </c>
      <c r="T2197" s="4" t="e">
        <f t="shared" si="597"/>
        <v>#NAME?</v>
      </c>
      <c r="U2197" s="4" t="e">
        <f t="shared" si="598"/>
        <v>#NAME?</v>
      </c>
      <c r="V2197" s="2"/>
      <c r="X2197" s="2"/>
      <c r="AC2197" s="2"/>
      <c r="AD2197" s="2"/>
    </row>
    <row r="2198" spans="1:30">
      <c r="A2198" s="1" t="str">
        <f t="shared" si="585"/>
        <v>-sce- : [sɪ]</v>
      </c>
      <c r="B2198" s="1">
        <f t="shared" si="599"/>
        <v>0</v>
      </c>
      <c r="C2198" s="1">
        <f t="shared" si="599"/>
        <v>0</v>
      </c>
      <c r="D2198" s="1">
        <f t="shared" si="599"/>
        <v>0</v>
      </c>
      <c r="E2198" s="7">
        <v>1</v>
      </c>
      <c r="F2198" s="9" t="s">
        <v>2241</v>
      </c>
      <c r="G2198" s="3" t="e">
        <f t="shared" si="586"/>
        <v>#NAME?</v>
      </c>
      <c r="H2198" s="4" t="str">
        <f t="shared" si="587"/>
        <v>sɪ</v>
      </c>
      <c r="I2198" s="4" t="str">
        <f t="shared" si="588"/>
        <v>sce</v>
      </c>
      <c r="J2198" s="10">
        <f t="shared" si="589"/>
        <v>2</v>
      </c>
      <c r="K2198" s="1">
        <f t="shared" si="590"/>
        <v>3</v>
      </c>
      <c r="L2198" s="10">
        <f t="shared" si="591"/>
        <v>3</v>
      </c>
      <c r="M2198" s="1" t="str">
        <f t="shared" si="592"/>
        <v>-sce-</v>
      </c>
      <c r="N2198" s="1" t="str">
        <f t="shared" si="593"/>
        <v>[sɪ]</v>
      </c>
      <c r="O2198" s="3" t="e" cm="1">
        <f t="array" ref="O2198">SUM(_xlfn._xlws.FILTER($G$2:$G$2454,_xlfn.MAP($M$2:$M$2454,_xlfn.LAMBDA(_xlpm.x,_xlpm.x=$M2198))))</f>
        <v>#NAME?</v>
      </c>
      <c r="P2198" s="4" t="e">
        <f t="shared" si="594"/>
        <v>#NAME?</v>
      </c>
      <c r="Q2198" s="6" t="e" cm="1">
        <f t="array" ref="Q2198">SUM(_xlfn._xlws.FILTER($G$2:$G$2454,_xlfn.MAP($N$2:$N$2454,_xlfn.LAMBDA(_xlpm.x,_xlpm.x=$N2198))))</f>
        <v>#NAME?</v>
      </c>
      <c r="R2198" s="4" t="e">
        <f t="shared" si="595"/>
        <v>#NAME?</v>
      </c>
      <c r="S2198" s="4" t="e">
        <f t="shared" si="596"/>
        <v>#NAME?</v>
      </c>
      <c r="T2198" s="4" t="e">
        <f t="shared" si="597"/>
        <v>#NAME?</v>
      </c>
      <c r="U2198" s="4" t="e">
        <f t="shared" si="598"/>
        <v>#NAME?</v>
      </c>
      <c r="V2198" s="2"/>
      <c r="X2198" s="2"/>
      <c r="AC2198" s="2"/>
      <c r="AD2198" s="2"/>
    </row>
    <row r="2199" spans="1:30">
      <c r="A2199" s="1" t="str">
        <f t="shared" si="585"/>
        <v>-ssa- : [sə]</v>
      </c>
      <c r="B2199" s="1">
        <f t="shared" si="599"/>
        <v>0</v>
      </c>
      <c r="C2199" s="1">
        <f t="shared" si="599"/>
        <v>0</v>
      </c>
      <c r="D2199" s="1">
        <f t="shared" si="599"/>
        <v>0</v>
      </c>
      <c r="E2199" s="7">
        <v>1</v>
      </c>
      <c r="F2199" s="9" t="s">
        <v>1836</v>
      </c>
      <c r="G2199" s="3" t="e">
        <f t="shared" si="586"/>
        <v>#NAME?</v>
      </c>
      <c r="H2199" s="1" t="str">
        <f t="shared" si="587"/>
        <v>sə</v>
      </c>
      <c r="I2199" s="1" t="str">
        <f t="shared" si="588"/>
        <v>ssa</v>
      </c>
      <c r="J2199" s="10">
        <f t="shared" si="589"/>
        <v>2</v>
      </c>
      <c r="K2199" s="1">
        <f t="shared" si="590"/>
        <v>3</v>
      </c>
      <c r="L2199" s="10">
        <f t="shared" si="591"/>
        <v>3</v>
      </c>
      <c r="M2199" s="1" t="str">
        <f t="shared" si="592"/>
        <v>-ssa-</v>
      </c>
      <c r="N2199" s="1" t="str">
        <f t="shared" si="593"/>
        <v>[sə]</v>
      </c>
      <c r="O2199" s="3" t="e" cm="1">
        <f t="array" ref="O2199">SUM(_xlfn._xlws.FILTER($G$2:$G$2454,_xlfn.MAP($M$2:$M$2454,_xlfn.LAMBDA(_xlpm.x,_xlpm.x=$M2199))))</f>
        <v>#NAME?</v>
      </c>
      <c r="P2199" s="4" t="e">
        <f t="shared" si="594"/>
        <v>#NAME?</v>
      </c>
      <c r="Q2199" s="6" t="e" cm="1">
        <f t="array" ref="Q2199">SUM(_xlfn._xlws.FILTER($G$2:$G$2454,_xlfn.MAP($N$2:$N$2454,_xlfn.LAMBDA(_xlpm.x,_xlpm.x=$N2199))))</f>
        <v>#NAME?</v>
      </c>
      <c r="R2199" s="4" t="e">
        <f t="shared" si="595"/>
        <v>#NAME?</v>
      </c>
      <c r="S2199" s="4" t="e">
        <f t="shared" si="596"/>
        <v>#NAME?</v>
      </c>
      <c r="T2199" s="4" t="e">
        <f t="shared" si="597"/>
        <v>#NAME?</v>
      </c>
      <c r="U2199" s="4" t="e">
        <f t="shared" si="598"/>
        <v>#NAME?</v>
      </c>
      <c r="V2199" s="2"/>
      <c r="X2199" s="2"/>
      <c r="AC2199" s="2"/>
      <c r="AD2199" s="2"/>
    </row>
    <row r="2200" spans="1:30">
      <c r="A2200" s="1" t="str">
        <f t="shared" si="585"/>
        <v>-ne's- : [nz]</v>
      </c>
      <c r="B2200" s="1">
        <f t="shared" si="599"/>
        <v>0</v>
      </c>
      <c r="C2200" s="1">
        <f t="shared" si="599"/>
        <v>0</v>
      </c>
      <c r="D2200" s="1">
        <f t="shared" si="599"/>
        <v>1</v>
      </c>
      <c r="E2200" s="7">
        <v>4</v>
      </c>
      <c r="F2200" s="9" t="s">
        <v>212</v>
      </c>
      <c r="G2200" s="3" t="e">
        <f t="shared" si="586"/>
        <v>#NAME?</v>
      </c>
      <c r="H2200" s="4" t="str">
        <f t="shared" si="587"/>
        <v>nz</v>
      </c>
      <c r="I2200" s="4" t="str">
        <f t="shared" si="588"/>
        <v>ne's</v>
      </c>
      <c r="J2200" s="10">
        <f t="shared" si="589"/>
        <v>2</v>
      </c>
      <c r="K2200" s="1">
        <f t="shared" si="590"/>
        <v>4</v>
      </c>
      <c r="L2200" s="10">
        <f t="shared" si="591"/>
        <v>4</v>
      </c>
      <c r="M2200" s="1" t="str">
        <f t="shared" si="592"/>
        <v>-ne's-</v>
      </c>
      <c r="N2200" s="1" t="str">
        <f t="shared" si="593"/>
        <v>[nz]</v>
      </c>
      <c r="O2200" s="3" t="e" cm="1">
        <f t="array" ref="O2200">SUM(_xlfn._xlws.FILTER($G$2:$G$2454,_xlfn.MAP($M$2:$M$2454,_xlfn.LAMBDA(_xlpm.x,_xlpm.x=$M2200))))</f>
        <v>#NAME?</v>
      </c>
      <c r="P2200" s="4" t="e">
        <f t="shared" si="594"/>
        <v>#NAME?</v>
      </c>
      <c r="Q2200" s="6" t="e" cm="1">
        <f t="array" ref="Q2200">SUM(_xlfn._xlws.FILTER($G$2:$G$2454,_xlfn.MAP($N$2:$N$2454,_xlfn.LAMBDA(_xlpm.x,_xlpm.x=$N2200))))</f>
        <v>#NAME?</v>
      </c>
      <c r="R2200" s="4" t="e">
        <f t="shared" si="595"/>
        <v>#NAME?</v>
      </c>
      <c r="S2200" s="4" t="e">
        <f t="shared" si="596"/>
        <v>#NAME?</v>
      </c>
      <c r="T2200" s="4" t="e">
        <f t="shared" si="597"/>
        <v>#NAME?</v>
      </c>
      <c r="U2200" s="4" t="e">
        <f t="shared" si="598"/>
        <v>#NAME?</v>
      </c>
      <c r="V2200" s="2"/>
      <c r="X2200" s="2"/>
      <c r="AC2200" s="2"/>
      <c r="AD2200" s="2"/>
    </row>
    <row r="2201" spans="1:30">
      <c r="A2201" s="1" t="str">
        <f t="shared" si="585"/>
        <v>-au- : [æ]</v>
      </c>
      <c r="B2201" s="1">
        <f t="shared" si="599"/>
        <v>0</v>
      </c>
      <c r="C2201" s="1">
        <f t="shared" si="599"/>
        <v>0</v>
      </c>
      <c r="D2201" s="1">
        <f t="shared" si="599"/>
        <v>0</v>
      </c>
      <c r="E2201" s="7">
        <v>1</v>
      </c>
      <c r="F2201" s="9" t="s">
        <v>336</v>
      </c>
      <c r="G2201" s="3" t="e">
        <f t="shared" si="586"/>
        <v>#NAME?</v>
      </c>
      <c r="H2201" s="4" t="str">
        <f t="shared" si="587"/>
        <v>æ</v>
      </c>
      <c r="I2201" s="4" t="str">
        <f t="shared" si="588"/>
        <v>au</v>
      </c>
      <c r="J2201" s="10">
        <f t="shared" si="589"/>
        <v>1</v>
      </c>
      <c r="K2201" s="1">
        <f t="shared" si="590"/>
        <v>2</v>
      </c>
      <c r="L2201" s="10">
        <f t="shared" si="591"/>
        <v>2</v>
      </c>
      <c r="M2201" s="1" t="str">
        <f t="shared" si="592"/>
        <v>-au-</v>
      </c>
      <c r="N2201" s="1" t="str">
        <f t="shared" si="593"/>
        <v>[æ]</v>
      </c>
      <c r="O2201" s="3" t="e" cm="1">
        <f t="array" ref="O2201">SUM(_xlfn._xlws.FILTER($G$2:$G$2454,_xlfn.MAP($M$2:$M$2454,_xlfn.LAMBDA(_xlpm.x,_xlpm.x=$M2201))))</f>
        <v>#NAME?</v>
      </c>
      <c r="P2201" s="4" t="e">
        <f t="shared" si="594"/>
        <v>#NAME?</v>
      </c>
      <c r="Q2201" s="6" t="e" cm="1">
        <f t="array" ref="Q2201">SUM(_xlfn._xlws.FILTER($G$2:$G$2454,_xlfn.MAP($N$2:$N$2454,_xlfn.LAMBDA(_xlpm.x,_xlpm.x=$N2201))))</f>
        <v>#NAME?</v>
      </c>
      <c r="R2201" s="4" t="e">
        <f t="shared" si="595"/>
        <v>#NAME?</v>
      </c>
      <c r="S2201" s="4" t="e">
        <f t="shared" si="596"/>
        <v>#NAME?</v>
      </c>
      <c r="T2201" s="4" t="e">
        <f t="shared" si="597"/>
        <v>#NAME?</v>
      </c>
      <c r="U2201" s="4" t="e">
        <f t="shared" si="598"/>
        <v>#NAME?</v>
      </c>
      <c r="V2201" s="2"/>
      <c r="X2201" s="2"/>
      <c r="AC2201" s="2"/>
      <c r="AD2201" s="2"/>
    </row>
    <row r="2202" spans="1:30">
      <c r="A2202" s="1" t="str">
        <f t="shared" si="585"/>
        <v>-lli- : [lɪ]</v>
      </c>
      <c r="B2202" s="1">
        <f t="shared" ref="B2202:D2221" si="600">_xlfn.LET(_xlpm.d,$F2202,_xlpm.k,_xlfn.CONCAT(LEFT(TRIM(B$1),1),"*"),COUNTIF(_xlpm.d,_xlpm.k))</f>
        <v>0</v>
      </c>
      <c r="C2202" s="1">
        <f t="shared" si="600"/>
        <v>0</v>
      </c>
      <c r="D2202" s="1">
        <f t="shared" si="600"/>
        <v>0</v>
      </c>
      <c r="E2202" s="7">
        <v>8</v>
      </c>
      <c r="F2202" s="9" t="s">
        <v>1259</v>
      </c>
      <c r="G2202" s="3" t="e">
        <f t="shared" si="586"/>
        <v>#NAME?</v>
      </c>
      <c r="H2202" s="1" t="str">
        <f t="shared" si="587"/>
        <v>lɪ</v>
      </c>
      <c r="I2202" s="1" t="str">
        <f t="shared" si="588"/>
        <v>lli</v>
      </c>
      <c r="J2202" s="10">
        <f t="shared" si="589"/>
        <v>2</v>
      </c>
      <c r="K2202" s="1">
        <f t="shared" si="590"/>
        <v>3</v>
      </c>
      <c r="L2202" s="10">
        <f t="shared" si="591"/>
        <v>3</v>
      </c>
      <c r="M2202" s="1" t="str">
        <f t="shared" si="592"/>
        <v>-lli-</v>
      </c>
      <c r="N2202" s="1" t="str">
        <f t="shared" si="593"/>
        <v>[lɪ]</v>
      </c>
      <c r="O2202" s="3" t="e" cm="1">
        <f t="array" ref="O2202">SUM(_xlfn._xlws.FILTER($G$2:$G$2454,_xlfn.MAP($M$2:$M$2454,_xlfn.LAMBDA(_xlpm.x,_xlpm.x=$M2202))))</f>
        <v>#NAME?</v>
      </c>
      <c r="P2202" s="4" t="e">
        <f t="shared" si="594"/>
        <v>#NAME?</v>
      </c>
      <c r="Q2202" s="6" t="e" cm="1">
        <f t="array" ref="Q2202">SUM(_xlfn._xlws.FILTER($G$2:$G$2454,_xlfn.MAP($N$2:$N$2454,_xlfn.LAMBDA(_xlpm.x,_xlpm.x=$N2202))))</f>
        <v>#NAME?</v>
      </c>
      <c r="R2202" s="4" t="e">
        <f t="shared" si="595"/>
        <v>#NAME?</v>
      </c>
      <c r="S2202" s="4" t="e">
        <f t="shared" si="596"/>
        <v>#NAME?</v>
      </c>
      <c r="T2202" s="4" t="e">
        <f t="shared" si="597"/>
        <v>#NAME?</v>
      </c>
      <c r="U2202" s="4" t="e">
        <f t="shared" si="598"/>
        <v>#NAME?</v>
      </c>
      <c r="V2202" s="2"/>
      <c r="X2202" s="2"/>
      <c r="AC2202" s="2"/>
      <c r="AD2202" s="2"/>
    </row>
    <row r="2203" spans="1:30">
      <c r="A2203" s="1" t="str">
        <f t="shared" si="585"/>
        <v>-beu- : [bɜ]</v>
      </c>
      <c r="B2203" s="1">
        <f t="shared" si="600"/>
        <v>0</v>
      </c>
      <c r="C2203" s="1">
        <f t="shared" si="600"/>
        <v>0</v>
      </c>
      <c r="D2203" s="1">
        <f t="shared" si="600"/>
        <v>0</v>
      </c>
      <c r="E2203" s="7">
        <v>1</v>
      </c>
      <c r="F2203" s="9" t="s">
        <v>1934</v>
      </c>
      <c r="G2203" s="3" t="e">
        <f t="shared" si="586"/>
        <v>#NAME?</v>
      </c>
      <c r="H2203" s="4" t="str">
        <f t="shared" si="587"/>
        <v>bɜ</v>
      </c>
      <c r="I2203" s="4" t="str">
        <f t="shared" si="588"/>
        <v>beu</v>
      </c>
      <c r="J2203" s="10">
        <f t="shared" si="589"/>
        <v>2</v>
      </c>
      <c r="K2203" s="1">
        <f t="shared" si="590"/>
        <v>3</v>
      </c>
      <c r="L2203" s="10">
        <f t="shared" si="591"/>
        <v>3</v>
      </c>
      <c r="M2203" s="1" t="str">
        <f t="shared" si="592"/>
        <v>-beu-</v>
      </c>
      <c r="N2203" s="1" t="str">
        <f t="shared" si="593"/>
        <v>[bɜ]</v>
      </c>
      <c r="O2203" s="3" t="e" cm="1">
        <f t="array" ref="O2203">SUM(_xlfn._xlws.FILTER($G$2:$G$2454,_xlfn.MAP($M$2:$M$2454,_xlfn.LAMBDA(_xlpm.x,_xlpm.x=$M2203))))</f>
        <v>#NAME?</v>
      </c>
      <c r="P2203" s="4" t="e">
        <f t="shared" si="594"/>
        <v>#NAME?</v>
      </c>
      <c r="Q2203" s="6" t="e" cm="1">
        <f t="array" ref="Q2203">SUM(_xlfn._xlws.FILTER($G$2:$G$2454,_xlfn.MAP($N$2:$N$2454,_xlfn.LAMBDA(_xlpm.x,_xlpm.x=$N2203))))</f>
        <v>#NAME?</v>
      </c>
      <c r="R2203" s="4" t="e">
        <f t="shared" si="595"/>
        <v>#NAME?</v>
      </c>
      <c r="S2203" s="4" t="e">
        <f t="shared" si="596"/>
        <v>#NAME?</v>
      </c>
      <c r="T2203" s="4" t="e">
        <f t="shared" si="597"/>
        <v>#NAME?</v>
      </c>
      <c r="U2203" s="4" t="e">
        <f t="shared" si="598"/>
        <v>#NAME?</v>
      </c>
      <c r="V2203" s="2"/>
      <c r="X2203" s="2"/>
      <c r="AC2203" s="2"/>
      <c r="AD2203" s="2"/>
    </row>
    <row r="2204" spans="1:30">
      <c r="A2204" s="1" t="str">
        <f t="shared" si="585"/>
        <v>-dy- : [dɪ]</v>
      </c>
      <c r="B2204" s="1">
        <f t="shared" si="600"/>
        <v>0</v>
      </c>
      <c r="C2204" s="1">
        <f t="shared" si="600"/>
        <v>0</v>
      </c>
      <c r="D2204" s="1">
        <f t="shared" si="600"/>
        <v>0</v>
      </c>
      <c r="E2204" s="7">
        <v>11</v>
      </c>
      <c r="F2204" s="9" t="s">
        <v>1294</v>
      </c>
      <c r="G2204" s="3" t="e">
        <f t="shared" si="586"/>
        <v>#NAME?</v>
      </c>
      <c r="H2204" s="1" t="str">
        <f t="shared" si="587"/>
        <v>dɪ</v>
      </c>
      <c r="I2204" s="1" t="str">
        <f t="shared" si="588"/>
        <v>dy</v>
      </c>
      <c r="J2204" s="10">
        <f t="shared" si="589"/>
        <v>2</v>
      </c>
      <c r="K2204" s="1">
        <f t="shared" si="590"/>
        <v>2</v>
      </c>
      <c r="L2204" s="10">
        <f t="shared" si="591"/>
        <v>2</v>
      </c>
      <c r="M2204" s="1" t="str">
        <f t="shared" si="592"/>
        <v>-dy-</v>
      </c>
      <c r="N2204" s="1" t="str">
        <f t="shared" si="593"/>
        <v>[dɪ]</v>
      </c>
      <c r="O2204" s="3" t="e" cm="1">
        <f t="array" ref="O2204">SUM(_xlfn._xlws.FILTER($G$2:$G$2454,_xlfn.MAP($M$2:$M$2454,_xlfn.LAMBDA(_xlpm.x,_xlpm.x=$M2204))))</f>
        <v>#NAME?</v>
      </c>
      <c r="P2204" s="4" t="e">
        <f t="shared" si="594"/>
        <v>#NAME?</v>
      </c>
      <c r="Q2204" s="6" t="e" cm="1">
        <f t="array" ref="Q2204">SUM(_xlfn._xlws.FILTER($G$2:$G$2454,_xlfn.MAP($N$2:$N$2454,_xlfn.LAMBDA(_xlpm.x,_xlpm.x=$N2204))))</f>
        <v>#NAME?</v>
      </c>
      <c r="R2204" s="4" t="e">
        <f t="shared" si="595"/>
        <v>#NAME?</v>
      </c>
      <c r="S2204" s="4" t="e">
        <f t="shared" si="596"/>
        <v>#NAME?</v>
      </c>
      <c r="T2204" s="4" t="e">
        <f t="shared" si="597"/>
        <v>#NAME?</v>
      </c>
      <c r="U2204" s="4" t="e">
        <f t="shared" si="598"/>
        <v>#NAME?</v>
      </c>
      <c r="V2204" s="2"/>
      <c r="X2204" s="2"/>
      <c r="AC2204" s="2"/>
      <c r="AD2204" s="2"/>
    </row>
    <row r="2205" spans="1:30">
      <c r="A2205" s="1" t="str">
        <f t="shared" si="585"/>
        <v>-m's- : [mz]</v>
      </c>
      <c r="B2205" s="1">
        <f t="shared" si="600"/>
        <v>0</v>
      </c>
      <c r="C2205" s="1">
        <f t="shared" si="600"/>
        <v>1</v>
      </c>
      <c r="D2205" s="1">
        <f t="shared" si="600"/>
        <v>0</v>
      </c>
      <c r="E2205" s="7">
        <v>1</v>
      </c>
      <c r="F2205" s="9" t="s">
        <v>2123</v>
      </c>
      <c r="G2205" s="3" t="e">
        <f t="shared" si="586"/>
        <v>#NAME?</v>
      </c>
      <c r="H2205" s="4" t="str">
        <f t="shared" si="587"/>
        <v>mz</v>
      </c>
      <c r="I2205" s="4" t="str">
        <f t="shared" si="588"/>
        <v>m's</v>
      </c>
      <c r="J2205" s="10">
        <f t="shared" si="589"/>
        <v>2</v>
      </c>
      <c r="K2205" s="1">
        <f t="shared" si="590"/>
        <v>3</v>
      </c>
      <c r="L2205" s="10">
        <f t="shared" si="591"/>
        <v>3</v>
      </c>
      <c r="M2205" s="1" t="str">
        <f t="shared" si="592"/>
        <v>-m's-</v>
      </c>
      <c r="N2205" s="1" t="str">
        <f t="shared" si="593"/>
        <v>[mz]</v>
      </c>
      <c r="O2205" s="3" t="e" cm="1">
        <f t="array" ref="O2205">SUM(_xlfn._xlws.FILTER($G$2:$G$2454,_xlfn.MAP($M$2:$M$2454,_xlfn.LAMBDA(_xlpm.x,_xlpm.x=$M2205))))</f>
        <v>#NAME?</v>
      </c>
      <c r="P2205" s="4" t="e">
        <f t="shared" si="594"/>
        <v>#NAME?</v>
      </c>
      <c r="Q2205" s="6" t="e" cm="1">
        <f t="array" ref="Q2205">SUM(_xlfn._xlws.FILTER($G$2:$G$2454,_xlfn.MAP($N$2:$N$2454,_xlfn.LAMBDA(_xlpm.x,_xlpm.x=$N2205))))</f>
        <v>#NAME?</v>
      </c>
      <c r="R2205" s="4" t="e">
        <f t="shared" si="595"/>
        <v>#NAME?</v>
      </c>
      <c r="S2205" s="4" t="e">
        <f t="shared" si="596"/>
        <v>#NAME?</v>
      </c>
      <c r="T2205" s="4" t="e">
        <f t="shared" si="597"/>
        <v>#NAME?</v>
      </c>
      <c r="U2205" s="4" t="e">
        <f t="shared" si="598"/>
        <v>#NAME?</v>
      </c>
      <c r="V2205" s="2"/>
      <c r="X2205" s="2"/>
      <c r="AC2205" s="2"/>
      <c r="AD2205" s="2"/>
    </row>
    <row r="2206" spans="1:30">
      <c r="A2206" s="1" t="str">
        <f t="shared" si="585"/>
        <v>-moa- : [moʊ]</v>
      </c>
      <c r="B2206" s="1">
        <f t="shared" si="600"/>
        <v>0</v>
      </c>
      <c r="C2206" s="1">
        <f t="shared" si="600"/>
        <v>1</v>
      </c>
      <c r="D2206" s="1">
        <f t="shared" si="600"/>
        <v>0</v>
      </c>
      <c r="E2206" s="7">
        <v>1</v>
      </c>
      <c r="F2206" s="9" t="s">
        <v>2118</v>
      </c>
      <c r="G2206" s="3" t="e">
        <f t="shared" si="586"/>
        <v>#NAME?</v>
      </c>
      <c r="H2206" s="1" t="str">
        <f t="shared" si="587"/>
        <v>moʊ</v>
      </c>
      <c r="I2206" s="1" t="str">
        <f t="shared" si="588"/>
        <v>moa</v>
      </c>
      <c r="J2206" s="10">
        <f t="shared" si="589"/>
        <v>3</v>
      </c>
      <c r="K2206" s="1">
        <f t="shared" si="590"/>
        <v>3</v>
      </c>
      <c r="L2206" s="10">
        <f t="shared" si="591"/>
        <v>3</v>
      </c>
      <c r="M2206" s="1" t="str">
        <f t="shared" si="592"/>
        <v>-moa-</v>
      </c>
      <c r="N2206" s="1" t="str">
        <f t="shared" si="593"/>
        <v>[moʊ]</v>
      </c>
      <c r="O2206" s="3" t="e" cm="1">
        <f t="array" ref="O2206">SUM(_xlfn._xlws.FILTER($G$2:$G$2454,_xlfn.MAP($M$2:$M$2454,_xlfn.LAMBDA(_xlpm.x,_xlpm.x=$M2206))))</f>
        <v>#NAME?</v>
      </c>
      <c r="P2206" s="4" t="e">
        <f t="shared" si="594"/>
        <v>#NAME?</v>
      </c>
      <c r="Q2206" s="6" t="e" cm="1">
        <f t="array" ref="Q2206">SUM(_xlfn._xlws.FILTER($G$2:$G$2454,_xlfn.MAP($N$2:$N$2454,_xlfn.LAMBDA(_xlpm.x,_xlpm.x=$N2206))))</f>
        <v>#NAME?</v>
      </c>
      <c r="R2206" s="4" t="e">
        <f t="shared" si="595"/>
        <v>#NAME?</v>
      </c>
      <c r="S2206" s="4" t="e">
        <f t="shared" si="596"/>
        <v>#NAME?</v>
      </c>
      <c r="T2206" s="4" t="e">
        <f t="shared" si="597"/>
        <v>#NAME?</v>
      </c>
      <c r="U2206" s="4" t="e">
        <f t="shared" si="598"/>
        <v>#NAME?</v>
      </c>
      <c r="V2206" s="2"/>
      <c r="X2206" s="2"/>
      <c r="AC2206" s="2"/>
      <c r="AD2206" s="2"/>
    </row>
    <row r="2207" spans="1:30">
      <c r="A2207" s="1" t="str">
        <f t="shared" si="585"/>
        <v>-o'- : [əʊ]</v>
      </c>
      <c r="B2207" s="1">
        <f t="shared" si="600"/>
        <v>0</v>
      </c>
      <c r="C2207" s="1">
        <f t="shared" si="600"/>
        <v>0</v>
      </c>
      <c r="D2207" s="1">
        <f t="shared" si="600"/>
        <v>0</v>
      </c>
      <c r="E2207" s="7">
        <v>1</v>
      </c>
      <c r="F2207" s="9" t="s">
        <v>2404</v>
      </c>
      <c r="G2207" s="3" t="e">
        <f t="shared" si="586"/>
        <v>#NAME?</v>
      </c>
      <c r="H2207" s="4" t="str">
        <f t="shared" si="587"/>
        <v>əʊ</v>
      </c>
      <c r="I2207" s="4" t="str">
        <f t="shared" si="588"/>
        <v>o'</v>
      </c>
      <c r="J2207" s="10">
        <f t="shared" si="589"/>
        <v>2</v>
      </c>
      <c r="K2207" s="1">
        <f t="shared" si="590"/>
        <v>2</v>
      </c>
      <c r="L2207" s="10">
        <f t="shared" si="591"/>
        <v>2</v>
      </c>
      <c r="M2207" s="1" t="str">
        <f t="shared" si="592"/>
        <v>-o'-</v>
      </c>
      <c r="N2207" s="1" t="str">
        <f t="shared" si="593"/>
        <v>[əʊ]</v>
      </c>
      <c r="O2207" s="3" t="e" cm="1">
        <f t="array" ref="O2207">SUM(_xlfn._xlws.FILTER($G$2:$G$2454,_xlfn.MAP($M$2:$M$2454,_xlfn.LAMBDA(_xlpm.x,_xlpm.x=$M2207))))</f>
        <v>#NAME?</v>
      </c>
      <c r="P2207" s="4" t="e">
        <f t="shared" si="594"/>
        <v>#NAME?</v>
      </c>
      <c r="Q2207" s="6" t="e" cm="1">
        <f t="array" ref="Q2207">SUM(_xlfn._xlws.FILTER($G$2:$G$2454,_xlfn.MAP($N$2:$N$2454,_xlfn.LAMBDA(_xlpm.x,_xlpm.x=$N2207))))</f>
        <v>#NAME?</v>
      </c>
      <c r="R2207" s="4" t="e">
        <f t="shared" si="595"/>
        <v>#NAME?</v>
      </c>
      <c r="S2207" s="4" t="e">
        <f t="shared" si="596"/>
        <v>#NAME?</v>
      </c>
      <c r="T2207" s="4" t="e">
        <f t="shared" si="597"/>
        <v>#NAME?</v>
      </c>
      <c r="U2207" s="4" t="e">
        <f t="shared" si="598"/>
        <v>#NAME?</v>
      </c>
      <c r="V2207" s="2"/>
      <c r="X2207" s="2"/>
      <c r="AC2207" s="2"/>
      <c r="AD2207" s="2"/>
    </row>
    <row r="2208" spans="1:30">
      <c r="A2208" s="1" t="str">
        <f t="shared" si="585"/>
        <v>-pha- : [fə]</v>
      </c>
      <c r="B2208" s="1">
        <f t="shared" si="600"/>
        <v>0</v>
      </c>
      <c r="C2208" s="1">
        <f t="shared" si="600"/>
        <v>0</v>
      </c>
      <c r="D2208" s="1">
        <f t="shared" si="600"/>
        <v>0</v>
      </c>
      <c r="E2208" s="7">
        <v>2</v>
      </c>
      <c r="F2208" s="9" t="s">
        <v>1572</v>
      </c>
      <c r="G2208" s="3" t="e">
        <f t="shared" si="586"/>
        <v>#NAME?</v>
      </c>
      <c r="H2208" s="4" t="str">
        <f t="shared" si="587"/>
        <v>fə</v>
      </c>
      <c r="I2208" s="4" t="str">
        <f t="shared" si="588"/>
        <v>pha</v>
      </c>
      <c r="J2208" s="10">
        <f t="shared" si="589"/>
        <v>2</v>
      </c>
      <c r="K2208" s="1">
        <f t="shared" si="590"/>
        <v>3</v>
      </c>
      <c r="L2208" s="10">
        <f t="shared" si="591"/>
        <v>3</v>
      </c>
      <c r="M2208" s="1" t="str">
        <f t="shared" si="592"/>
        <v>-pha-</v>
      </c>
      <c r="N2208" s="1" t="str">
        <f t="shared" si="593"/>
        <v>[fə]</v>
      </c>
      <c r="O2208" s="3" t="e" cm="1">
        <f t="array" ref="O2208">SUM(_xlfn._xlws.FILTER($G$2:$G$2454,_xlfn.MAP($M$2:$M$2454,_xlfn.LAMBDA(_xlpm.x,_xlpm.x=$M2208))))</f>
        <v>#NAME?</v>
      </c>
      <c r="P2208" s="4" t="e">
        <f t="shared" si="594"/>
        <v>#NAME?</v>
      </c>
      <c r="Q2208" s="6" t="e" cm="1">
        <f t="array" ref="Q2208">SUM(_xlfn._xlws.FILTER($G$2:$G$2454,_xlfn.MAP($N$2:$N$2454,_xlfn.LAMBDA(_xlpm.x,_xlpm.x=$N2208))))</f>
        <v>#NAME?</v>
      </c>
      <c r="R2208" s="4" t="e">
        <f t="shared" si="595"/>
        <v>#NAME?</v>
      </c>
      <c r="S2208" s="4" t="e">
        <f t="shared" si="596"/>
        <v>#NAME?</v>
      </c>
      <c r="T2208" s="4" t="e">
        <f t="shared" si="597"/>
        <v>#NAME?</v>
      </c>
      <c r="U2208" s="4" t="e">
        <f t="shared" si="598"/>
        <v>#NAME?</v>
      </c>
      <c r="V2208" s="2"/>
      <c r="X2208" s="2"/>
      <c r="AC2208" s="2"/>
      <c r="AD2208" s="2"/>
    </row>
    <row r="2209" spans="1:30">
      <c r="A2209" s="1" t="str">
        <f t="shared" si="585"/>
        <v>-py- : [pɪ]</v>
      </c>
      <c r="B2209" s="1">
        <f t="shared" si="600"/>
        <v>0</v>
      </c>
      <c r="C2209" s="1">
        <f t="shared" si="600"/>
        <v>0</v>
      </c>
      <c r="D2209" s="1">
        <f t="shared" si="600"/>
        <v>0</v>
      </c>
      <c r="E2209" s="7">
        <v>3</v>
      </c>
      <c r="F2209" s="9" t="s">
        <v>1441</v>
      </c>
      <c r="G2209" s="3" t="e">
        <f t="shared" si="586"/>
        <v>#NAME?</v>
      </c>
      <c r="H2209" s="1" t="str">
        <f t="shared" si="587"/>
        <v>pɪ</v>
      </c>
      <c r="I2209" s="1" t="str">
        <f t="shared" si="588"/>
        <v>py</v>
      </c>
      <c r="J2209" s="10">
        <f t="shared" si="589"/>
        <v>2</v>
      </c>
      <c r="K2209" s="1">
        <f t="shared" si="590"/>
        <v>2</v>
      </c>
      <c r="L2209" s="10">
        <f t="shared" si="591"/>
        <v>2</v>
      </c>
      <c r="M2209" s="1" t="str">
        <f t="shared" si="592"/>
        <v>-py-</v>
      </c>
      <c r="N2209" s="1" t="str">
        <f t="shared" si="593"/>
        <v>[pɪ]</v>
      </c>
      <c r="O2209" s="3" t="e" cm="1">
        <f t="array" ref="O2209">SUM(_xlfn._xlws.FILTER($G$2:$G$2454,_xlfn.MAP($M$2:$M$2454,_xlfn.LAMBDA(_xlpm.x,_xlpm.x=$M2209))))</f>
        <v>#NAME?</v>
      </c>
      <c r="P2209" s="4" t="e">
        <f t="shared" si="594"/>
        <v>#NAME?</v>
      </c>
      <c r="Q2209" s="6" t="e" cm="1">
        <f t="array" ref="Q2209">SUM(_xlfn._xlws.FILTER($G$2:$G$2454,_xlfn.MAP($N$2:$N$2454,_xlfn.LAMBDA(_xlpm.x,_xlpm.x=$N2209))))</f>
        <v>#NAME?</v>
      </c>
      <c r="R2209" s="4" t="e">
        <f t="shared" si="595"/>
        <v>#NAME?</v>
      </c>
      <c r="S2209" s="4" t="e">
        <f t="shared" si="596"/>
        <v>#NAME?</v>
      </c>
      <c r="T2209" s="4" t="e">
        <f t="shared" si="597"/>
        <v>#NAME?</v>
      </c>
      <c r="U2209" s="4" t="e">
        <f t="shared" si="598"/>
        <v>#NAME?</v>
      </c>
      <c r="V2209" s="2"/>
      <c r="X2209" s="2"/>
      <c r="AC2209" s="2"/>
      <c r="AD2209" s="2"/>
    </row>
    <row r="2210" spans="1:30">
      <c r="A2210" s="1" t="str">
        <f t="shared" si="585"/>
        <v>-sew- : [soʊ]</v>
      </c>
      <c r="B2210" s="1">
        <f t="shared" si="600"/>
        <v>0</v>
      </c>
      <c r="C2210" s="1">
        <f t="shared" si="600"/>
        <v>0</v>
      </c>
      <c r="D2210" s="1">
        <f t="shared" si="600"/>
        <v>0</v>
      </c>
      <c r="E2210" s="7">
        <v>1</v>
      </c>
      <c r="F2210" s="9" t="s">
        <v>1583</v>
      </c>
      <c r="G2210" s="3" t="e">
        <f t="shared" si="586"/>
        <v>#NAME?</v>
      </c>
      <c r="H2210" s="4" t="str">
        <f t="shared" si="587"/>
        <v>soʊ</v>
      </c>
      <c r="I2210" s="4" t="str">
        <f t="shared" si="588"/>
        <v>sew</v>
      </c>
      <c r="J2210" s="10">
        <f t="shared" si="589"/>
        <v>3</v>
      </c>
      <c r="K2210" s="1">
        <f t="shared" si="590"/>
        <v>3</v>
      </c>
      <c r="L2210" s="10">
        <f t="shared" si="591"/>
        <v>3</v>
      </c>
      <c r="M2210" s="1" t="str">
        <f t="shared" si="592"/>
        <v>-sew-</v>
      </c>
      <c r="N2210" s="1" t="str">
        <f t="shared" si="593"/>
        <v>[soʊ]</v>
      </c>
      <c r="O2210" s="3" t="e" cm="1">
        <f t="array" ref="O2210">SUM(_xlfn._xlws.FILTER($G$2:$G$2454,_xlfn.MAP($M$2:$M$2454,_xlfn.LAMBDA(_xlpm.x,_xlpm.x=$M2210))))</f>
        <v>#NAME?</v>
      </c>
      <c r="P2210" s="4" t="e">
        <f t="shared" si="594"/>
        <v>#NAME?</v>
      </c>
      <c r="Q2210" s="6" t="e" cm="1">
        <f t="array" ref="Q2210">SUM(_xlfn._xlws.FILTER($G$2:$G$2454,_xlfn.MAP($N$2:$N$2454,_xlfn.LAMBDA(_xlpm.x,_xlpm.x=$N2210))))</f>
        <v>#NAME?</v>
      </c>
      <c r="R2210" s="4" t="e">
        <f t="shared" si="595"/>
        <v>#NAME?</v>
      </c>
      <c r="S2210" s="4" t="e">
        <f t="shared" si="596"/>
        <v>#NAME?</v>
      </c>
      <c r="T2210" s="4" t="e">
        <f t="shared" si="597"/>
        <v>#NAME?</v>
      </c>
      <c r="U2210" s="4" t="e">
        <f t="shared" si="598"/>
        <v>#NAME?</v>
      </c>
      <c r="V2210" s="2"/>
      <c r="X2210" s="2"/>
      <c r="AC2210" s="2"/>
      <c r="AD2210" s="2"/>
    </row>
    <row r="2211" spans="1:30">
      <c r="A2211" s="1" t="str">
        <f t="shared" si="585"/>
        <v>-soa- : [soʊ]</v>
      </c>
      <c r="B2211" s="1">
        <f t="shared" si="600"/>
        <v>0</v>
      </c>
      <c r="C2211" s="1">
        <f t="shared" si="600"/>
        <v>0</v>
      </c>
      <c r="D2211" s="1">
        <f t="shared" si="600"/>
        <v>0</v>
      </c>
      <c r="E2211" s="7">
        <v>1</v>
      </c>
      <c r="F2211" s="9" t="s">
        <v>1584</v>
      </c>
      <c r="G2211" s="3" t="e">
        <f t="shared" si="586"/>
        <v>#NAME?</v>
      </c>
      <c r="H2211" s="4" t="str">
        <f t="shared" si="587"/>
        <v>soʊ</v>
      </c>
      <c r="I2211" s="4" t="str">
        <f t="shared" si="588"/>
        <v>soa</v>
      </c>
      <c r="J2211" s="10">
        <f t="shared" si="589"/>
        <v>3</v>
      </c>
      <c r="K2211" s="1">
        <f t="shared" si="590"/>
        <v>3</v>
      </c>
      <c r="L2211" s="10">
        <f t="shared" si="591"/>
        <v>3</v>
      </c>
      <c r="M2211" s="1" t="str">
        <f t="shared" si="592"/>
        <v>-soa-</v>
      </c>
      <c r="N2211" s="1" t="str">
        <f t="shared" si="593"/>
        <v>[soʊ]</v>
      </c>
      <c r="O2211" s="3" t="e" cm="1">
        <f t="array" ref="O2211">SUM(_xlfn._xlws.FILTER($G$2:$G$2454,_xlfn.MAP($M$2:$M$2454,_xlfn.LAMBDA(_xlpm.x,_xlpm.x=$M2211))))</f>
        <v>#NAME?</v>
      </c>
      <c r="P2211" s="4" t="e">
        <f t="shared" si="594"/>
        <v>#NAME?</v>
      </c>
      <c r="Q2211" s="6" t="e" cm="1">
        <f t="array" ref="Q2211">SUM(_xlfn._xlws.FILTER($G$2:$G$2454,_xlfn.MAP($N$2:$N$2454,_xlfn.LAMBDA(_xlpm.x,_xlpm.x=$N2211))))</f>
        <v>#NAME?</v>
      </c>
      <c r="R2211" s="4" t="e">
        <f t="shared" si="595"/>
        <v>#NAME?</v>
      </c>
      <c r="S2211" s="4" t="e">
        <f t="shared" si="596"/>
        <v>#NAME?</v>
      </c>
      <c r="T2211" s="4" t="e">
        <f t="shared" si="597"/>
        <v>#NAME?</v>
      </c>
      <c r="U2211" s="4" t="e">
        <f t="shared" si="598"/>
        <v>#NAME?</v>
      </c>
      <c r="V2211" s="2"/>
      <c r="X2211" s="2"/>
      <c r="AC2211" s="2"/>
      <c r="AD2211" s="2"/>
    </row>
    <row r="2212" spans="1:30">
      <c r="A2212" s="1" t="str">
        <f t="shared" si="585"/>
        <v>-whea- : [wi]</v>
      </c>
      <c r="B2212" s="1">
        <f t="shared" si="600"/>
        <v>0</v>
      </c>
      <c r="C2212" s="1">
        <f t="shared" si="600"/>
        <v>0</v>
      </c>
      <c r="D2212" s="1">
        <f t="shared" si="600"/>
        <v>0</v>
      </c>
      <c r="E2212" s="7">
        <v>1</v>
      </c>
      <c r="F2212" s="9" t="s">
        <v>315</v>
      </c>
      <c r="G2212" s="3" t="e">
        <f t="shared" si="586"/>
        <v>#NAME?</v>
      </c>
      <c r="H2212" s="4" t="str">
        <f t="shared" si="587"/>
        <v>wi</v>
      </c>
      <c r="I2212" s="4" t="str">
        <f t="shared" si="588"/>
        <v>whea</v>
      </c>
      <c r="J2212" s="10">
        <f t="shared" si="589"/>
        <v>2</v>
      </c>
      <c r="K2212" s="1">
        <f t="shared" si="590"/>
        <v>4</v>
      </c>
      <c r="L2212" s="10">
        <f t="shared" si="591"/>
        <v>4</v>
      </c>
      <c r="M2212" s="1" t="str">
        <f t="shared" si="592"/>
        <v>-whea-</v>
      </c>
      <c r="N2212" s="1" t="str">
        <f t="shared" si="593"/>
        <v>[wi]</v>
      </c>
      <c r="O2212" s="3" t="e" cm="1">
        <f t="array" ref="O2212">SUM(_xlfn._xlws.FILTER($G$2:$G$2454,_xlfn.MAP($M$2:$M$2454,_xlfn.LAMBDA(_xlpm.x,_xlpm.x=$M2212))))</f>
        <v>#NAME?</v>
      </c>
      <c r="P2212" s="4" t="e">
        <f t="shared" si="594"/>
        <v>#NAME?</v>
      </c>
      <c r="Q2212" s="6" t="e" cm="1">
        <f t="array" ref="Q2212">SUM(_xlfn._xlws.FILTER($G$2:$G$2454,_xlfn.MAP($N$2:$N$2454,_xlfn.LAMBDA(_xlpm.x,_xlpm.x=$N2212))))</f>
        <v>#NAME?</v>
      </c>
      <c r="R2212" s="4" t="e">
        <f t="shared" si="595"/>
        <v>#NAME?</v>
      </c>
      <c r="S2212" s="4" t="e">
        <f t="shared" si="596"/>
        <v>#NAME?</v>
      </c>
      <c r="T2212" s="4" t="e">
        <f t="shared" si="597"/>
        <v>#NAME?</v>
      </c>
      <c r="U2212" s="4" t="e">
        <f t="shared" si="598"/>
        <v>#NAME?</v>
      </c>
      <c r="V2212" s="2"/>
      <c r="X2212" s="2"/>
      <c r="AC2212" s="2"/>
      <c r="AD2212" s="2"/>
    </row>
    <row r="2213" spans="1:30">
      <c r="A2213" s="1" t="str">
        <f t="shared" si="585"/>
        <v>-whee- : [wi]</v>
      </c>
      <c r="B2213" s="1">
        <f t="shared" si="600"/>
        <v>0</v>
      </c>
      <c r="C2213" s="1">
        <f t="shared" si="600"/>
        <v>0</v>
      </c>
      <c r="D2213" s="1">
        <f t="shared" si="600"/>
        <v>0</v>
      </c>
      <c r="E2213" s="7">
        <v>1</v>
      </c>
      <c r="F2213" s="9" t="s">
        <v>316</v>
      </c>
      <c r="G2213" s="3" t="e">
        <f t="shared" si="586"/>
        <v>#NAME?</v>
      </c>
      <c r="H2213" s="1" t="str">
        <f t="shared" si="587"/>
        <v>wi</v>
      </c>
      <c r="I2213" s="1" t="str">
        <f t="shared" si="588"/>
        <v>whee</v>
      </c>
      <c r="J2213" s="10">
        <f t="shared" si="589"/>
        <v>2</v>
      </c>
      <c r="K2213" s="1">
        <f t="shared" si="590"/>
        <v>4</v>
      </c>
      <c r="L2213" s="10">
        <f t="shared" si="591"/>
        <v>4</v>
      </c>
      <c r="M2213" s="1" t="str">
        <f t="shared" si="592"/>
        <v>-whee-</v>
      </c>
      <c r="N2213" s="1" t="str">
        <f t="shared" si="593"/>
        <v>[wi]</v>
      </c>
      <c r="O2213" s="3" t="e" cm="1">
        <f t="array" ref="O2213">SUM(_xlfn._xlws.FILTER($G$2:$G$2454,_xlfn.MAP($M$2:$M$2454,_xlfn.LAMBDA(_xlpm.x,_xlpm.x=$M2213))))</f>
        <v>#NAME?</v>
      </c>
      <c r="P2213" s="4" t="e">
        <f t="shared" si="594"/>
        <v>#NAME?</v>
      </c>
      <c r="Q2213" s="6" t="e" cm="1">
        <f t="array" ref="Q2213">SUM(_xlfn._xlws.FILTER($G$2:$G$2454,_xlfn.MAP($N$2:$N$2454,_xlfn.LAMBDA(_xlpm.x,_xlpm.x=$N2213))))</f>
        <v>#NAME?</v>
      </c>
      <c r="R2213" s="4" t="e">
        <f t="shared" si="595"/>
        <v>#NAME?</v>
      </c>
      <c r="S2213" s="4" t="e">
        <f t="shared" si="596"/>
        <v>#NAME?</v>
      </c>
      <c r="T2213" s="4" t="e">
        <f t="shared" si="597"/>
        <v>#NAME?</v>
      </c>
      <c r="U2213" s="4" t="e">
        <f t="shared" si="598"/>
        <v>#NAME?</v>
      </c>
      <c r="V2213" s="2"/>
      <c r="X2213" s="2"/>
      <c r="AC2213" s="2"/>
      <c r="AD2213" s="2"/>
    </row>
    <row r="2214" spans="1:30">
      <c r="A2214" s="1" t="str">
        <f t="shared" si="585"/>
        <v>-cia- : [ʃə]</v>
      </c>
      <c r="B2214" s="1">
        <f t="shared" si="600"/>
        <v>0</v>
      </c>
      <c r="C2214" s="1">
        <f t="shared" si="600"/>
        <v>0</v>
      </c>
      <c r="D2214" s="1">
        <f t="shared" si="600"/>
        <v>0</v>
      </c>
      <c r="E2214" s="7">
        <v>10</v>
      </c>
      <c r="F2214" s="9" t="s">
        <v>1209</v>
      </c>
      <c r="G2214" s="3" t="e">
        <f t="shared" si="586"/>
        <v>#NAME?</v>
      </c>
      <c r="H2214" s="4" t="str">
        <f t="shared" si="587"/>
        <v>ʃə</v>
      </c>
      <c r="I2214" s="4" t="str">
        <f t="shared" si="588"/>
        <v>cia</v>
      </c>
      <c r="J2214" s="10">
        <f t="shared" si="589"/>
        <v>2</v>
      </c>
      <c r="K2214" s="1">
        <f t="shared" si="590"/>
        <v>3</v>
      </c>
      <c r="L2214" s="10">
        <f t="shared" si="591"/>
        <v>3</v>
      </c>
      <c r="M2214" s="1" t="str">
        <f t="shared" si="592"/>
        <v>-cia-</v>
      </c>
      <c r="N2214" s="1" t="str">
        <f t="shared" si="593"/>
        <v>[ʃə]</v>
      </c>
      <c r="O2214" s="3" t="e" cm="1">
        <f t="array" ref="O2214">SUM(_xlfn._xlws.FILTER($G$2:$G$2454,_xlfn.MAP($M$2:$M$2454,_xlfn.LAMBDA(_xlpm.x,_xlpm.x=$M2214))))</f>
        <v>#NAME?</v>
      </c>
      <c r="P2214" s="4" t="e">
        <f t="shared" si="594"/>
        <v>#NAME?</v>
      </c>
      <c r="Q2214" s="6" t="e" cm="1">
        <f t="array" ref="Q2214">SUM(_xlfn._xlws.FILTER($G$2:$G$2454,_xlfn.MAP($N$2:$N$2454,_xlfn.LAMBDA(_xlpm.x,_xlpm.x=$N2214))))</f>
        <v>#NAME?</v>
      </c>
      <c r="R2214" s="4" t="e">
        <f t="shared" si="595"/>
        <v>#NAME?</v>
      </c>
      <c r="S2214" s="4" t="e">
        <f t="shared" si="596"/>
        <v>#NAME?</v>
      </c>
      <c r="T2214" s="4" t="e">
        <f t="shared" si="597"/>
        <v>#NAME?</v>
      </c>
      <c r="U2214" s="4" t="e">
        <f t="shared" si="598"/>
        <v>#NAME?</v>
      </c>
      <c r="V2214" s="2"/>
      <c r="X2214" s="2"/>
      <c r="AC2214" s="2"/>
      <c r="AD2214" s="2"/>
    </row>
    <row r="2215" spans="1:30">
      <c r="A2215" s="1" t="str">
        <f t="shared" si="585"/>
        <v>-bee- : [bɪ]</v>
      </c>
      <c r="B2215" s="1">
        <f t="shared" si="600"/>
        <v>0</v>
      </c>
      <c r="C2215" s="1">
        <f t="shared" si="600"/>
        <v>0</v>
      </c>
      <c r="D2215" s="1">
        <f t="shared" si="600"/>
        <v>0</v>
      </c>
      <c r="E2215" s="7">
        <v>2</v>
      </c>
      <c r="F2215" s="9" t="s">
        <v>1661</v>
      </c>
      <c r="G2215" s="3" t="e">
        <f t="shared" si="586"/>
        <v>#NAME?</v>
      </c>
      <c r="H2215" s="4" t="str">
        <f t="shared" si="587"/>
        <v>bɪ</v>
      </c>
      <c r="I2215" s="4" t="str">
        <f t="shared" si="588"/>
        <v>bee</v>
      </c>
      <c r="J2215" s="10">
        <f t="shared" si="589"/>
        <v>2</v>
      </c>
      <c r="K2215" s="1">
        <f t="shared" si="590"/>
        <v>3</v>
      </c>
      <c r="L2215" s="10">
        <f t="shared" si="591"/>
        <v>3</v>
      </c>
      <c r="M2215" s="1" t="str">
        <f t="shared" si="592"/>
        <v>-bee-</v>
      </c>
      <c r="N2215" s="1" t="str">
        <f t="shared" si="593"/>
        <v>[bɪ]</v>
      </c>
      <c r="O2215" s="3" t="e" cm="1">
        <f t="array" ref="O2215">SUM(_xlfn._xlws.FILTER($G$2:$G$2454,_xlfn.MAP($M$2:$M$2454,_xlfn.LAMBDA(_xlpm.x,_xlpm.x=$M2215))))</f>
        <v>#NAME?</v>
      </c>
      <c r="P2215" s="4" t="e">
        <f t="shared" si="594"/>
        <v>#NAME?</v>
      </c>
      <c r="Q2215" s="6" t="e" cm="1">
        <f t="array" ref="Q2215">SUM(_xlfn._xlws.FILTER($G$2:$G$2454,_xlfn.MAP($N$2:$N$2454,_xlfn.LAMBDA(_xlpm.x,_xlpm.x=$N2215))))</f>
        <v>#NAME?</v>
      </c>
      <c r="R2215" s="4" t="e">
        <f t="shared" si="595"/>
        <v>#NAME?</v>
      </c>
      <c r="S2215" s="4" t="e">
        <f t="shared" si="596"/>
        <v>#NAME?</v>
      </c>
      <c r="T2215" s="4" t="e">
        <f t="shared" si="597"/>
        <v>#NAME?</v>
      </c>
      <c r="U2215" s="4" t="e">
        <f t="shared" si="598"/>
        <v>#NAME?</v>
      </c>
      <c r="V2215" s="2"/>
      <c r="X2215" s="2"/>
      <c r="AC2215" s="2"/>
      <c r="AD2215" s="2"/>
    </row>
    <row r="2216" spans="1:30">
      <c r="A2216" s="1" t="str">
        <f t="shared" si="585"/>
        <v>-coh- : [koʊ]</v>
      </c>
      <c r="B2216" s="1">
        <f t="shared" si="600"/>
        <v>0</v>
      </c>
      <c r="C2216" s="1">
        <f t="shared" si="600"/>
        <v>0</v>
      </c>
      <c r="D2216" s="1">
        <f t="shared" si="600"/>
        <v>0</v>
      </c>
      <c r="E2216" s="7">
        <v>1</v>
      </c>
      <c r="F2216" s="9" t="s">
        <v>2450</v>
      </c>
      <c r="G2216" s="3" t="e">
        <f t="shared" si="586"/>
        <v>#NAME?</v>
      </c>
      <c r="H2216" s="1" t="str">
        <f t="shared" si="587"/>
        <v>koʊ</v>
      </c>
      <c r="I2216" s="1" t="str">
        <f t="shared" si="588"/>
        <v>coh</v>
      </c>
      <c r="J2216" s="10">
        <f t="shared" si="589"/>
        <v>3</v>
      </c>
      <c r="K2216" s="1">
        <f t="shared" si="590"/>
        <v>3</v>
      </c>
      <c r="L2216" s="10">
        <f t="shared" si="591"/>
        <v>3</v>
      </c>
      <c r="M2216" s="1" t="str">
        <f t="shared" si="592"/>
        <v>-coh-</v>
      </c>
      <c r="N2216" s="1" t="str">
        <f t="shared" si="593"/>
        <v>[koʊ]</v>
      </c>
      <c r="O2216" s="3" t="e" cm="1">
        <f t="array" ref="O2216">SUM(_xlfn._xlws.FILTER($G$2:$G$2454,_xlfn.MAP($M$2:$M$2454,_xlfn.LAMBDA(_xlpm.x,_xlpm.x=$M2216))))</f>
        <v>#NAME?</v>
      </c>
      <c r="P2216" s="4" t="e">
        <f t="shared" si="594"/>
        <v>#NAME?</v>
      </c>
      <c r="Q2216" s="6" t="e" cm="1">
        <f t="array" ref="Q2216">SUM(_xlfn._xlws.FILTER($G$2:$G$2454,_xlfn.MAP($N$2:$N$2454,_xlfn.LAMBDA(_xlpm.x,_xlpm.x=$N2216))))</f>
        <v>#NAME?</v>
      </c>
      <c r="R2216" s="4" t="e">
        <f t="shared" si="595"/>
        <v>#NAME?</v>
      </c>
      <c r="S2216" s="4" t="e">
        <f t="shared" si="596"/>
        <v>#NAME?</v>
      </c>
      <c r="T2216" s="4" t="e">
        <f t="shared" si="597"/>
        <v>#NAME?</v>
      </c>
      <c r="U2216" s="4" t="e">
        <f t="shared" si="598"/>
        <v>#NAME?</v>
      </c>
      <c r="V2216" s="2"/>
      <c r="X2216" s="2"/>
      <c r="AC2216" s="2"/>
      <c r="AD2216" s="2"/>
    </row>
    <row r="2217" spans="1:30">
      <c r="A2217" s="1" t="str">
        <f t="shared" si="585"/>
        <v>-gga- : [ɡɪ]</v>
      </c>
      <c r="B2217" s="1">
        <f t="shared" si="600"/>
        <v>0</v>
      </c>
      <c r="C2217" s="1">
        <f t="shared" si="600"/>
        <v>0</v>
      </c>
      <c r="D2217" s="1">
        <f t="shared" si="600"/>
        <v>0</v>
      </c>
      <c r="E2217" s="7">
        <v>1</v>
      </c>
      <c r="F2217" s="9" t="s">
        <v>1606</v>
      </c>
      <c r="G2217" s="3" t="e">
        <f t="shared" si="586"/>
        <v>#NAME?</v>
      </c>
      <c r="H2217" s="4" t="str">
        <f t="shared" si="587"/>
        <v>ɡɪ</v>
      </c>
      <c r="I2217" s="4" t="str">
        <f t="shared" si="588"/>
        <v>gga</v>
      </c>
      <c r="J2217" s="10">
        <f t="shared" si="589"/>
        <v>2</v>
      </c>
      <c r="K2217" s="1">
        <f t="shared" si="590"/>
        <v>3</v>
      </c>
      <c r="L2217" s="10">
        <f t="shared" si="591"/>
        <v>3</v>
      </c>
      <c r="M2217" s="1" t="str">
        <f t="shared" si="592"/>
        <v>-gga-</v>
      </c>
      <c r="N2217" s="1" t="str">
        <f t="shared" si="593"/>
        <v>[ɡɪ]</v>
      </c>
      <c r="O2217" s="3" t="e" cm="1">
        <f t="array" ref="O2217">SUM(_xlfn._xlws.FILTER($G$2:$G$2454,_xlfn.MAP($M$2:$M$2454,_xlfn.LAMBDA(_xlpm.x,_xlpm.x=$M2217))))</f>
        <v>#NAME?</v>
      </c>
      <c r="P2217" s="4" t="e">
        <f t="shared" si="594"/>
        <v>#NAME?</v>
      </c>
      <c r="Q2217" s="6" t="e" cm="1">
        <f t="array" ref="Q2217">SUM(_xlfn._xlws.FILTER($G$2:$G$2454,_xlfn.MAP($N$2:$N$2454,_xlfn.LAMBDA(_xlpm.x,_xlpm.x=$N2217))))</f>
        <v>#NAME?</v>
      </c>
      <c r="R2217" s="4" t="e">
        <f t="shared" si="595"/>
        <v>#NAME?</v>
      </c>
      <c r="S2217" s="4" t="e">
        <f t="shared" si="596"/>
        <v>#NAME?</v>
      </c>
      <c r="T2217" s="4" t="e">
        <f t="shared" si="597"/>
        <v>#NAME?</v>
      </c>
      <c r="U2217" s="4" t="e">
        <f t="shared" si="598"/>
        <v>#NAME?</v>
      </c>
      <c r="V2217" s="2"/>
      <c r="X2217" s="2"/>
      <c r="AC2217" s="2"/>
      <c r="AD2217" s="2"/>
    </row>
    <row r="2218" spans="1:30">
      <c r="A2218" s="1" t="str">
        <f t="shared" si="585"/>
        <v>-h- : []</v>
      </c>
      <c r="B2218" s="1">
        <f t="shared" si="600"/>
        <v>0</v>
      </c>
      <c r="C2218" s="1">
        <f t="shared" si="600"/>
        <v>0</v>
      </c>
      <c r="D2218" s="1">
        <f t="shared" si="600"/>
        <v>0</v>
      </c>
      <c r="E2218" s="7">
        <v>1</v>
      </c>
      <c r="F2218" s="9" t="s">
        <v>1910</v>
      </c>
      <c r="G2218" s="3" t="e">
        <f t="shared" si="586"/>
        <v>#NAME?</v>
      </c>
      <c r="H2218" s="4" t="str">
        <f t="shared" si="587"/>
        <v/>
      </c>
      <c r="I2218" s="4" t="str">
        <f t="shared" si="588"/>
        <v>h</v>
      </c>
      <c r="J2218" s="10">
        <f t="shared" si="589"/>
        <v>0</v>
      </c>
      <c r="K2218" s="1">
        <f t="shared" si="590"/>
        <v>1</v>
      </c>
      <c r="L2218" s="10">
        <f t="shared" si="591"/>
        <v>1</v>
      </c>
      <c r="M2218" s="1" t="str">
        <f t="shared" si="592"/>
        <v>-h-</v>
      </c>
      <c r="N2218" s="1" t="str">
        <f t="shared" si="593"/>
        <v>[]</v>
      </c>
      <c r="O2218" s="3" t="e" cm="1">
        <f t="array" ref="O2218">SUM(_xlfn._xlws.FILTER($G$2:$G$2454,_xlfn.MAP($M$2:$M$2454,_xlfn.LAMBDA(_xlpm.x,_xlpm.x=$M2218))))</f>
        <v>#NAME?</v>
      </c>
      <c r="P2218" s="4" t="e">
        <f t="shared" si="594"/>
        <v>#NAME?</v>
      </c>
      <c r="Q2218" s="6" t="e" cm="1">
        <f t="array" ref="Q2218">SUM(_xlfn._xlws.FILTER($G$2:$G$2454,_xlfn.MAP($N$2:$N$2454,_xlfn.LAMBDA(_xlpm.x,_xlpm.x=$N2218))))</f>
        <v>#NAME?</v>
      </c>
      <c r="R2218" s="4" t="e">
        <f t="shared" si="595"/>
        <v>#NAME?</v>
      </c>
      <c r="S2218" s="4" t="e">
        <f t="shared" si="596"/>
        <v>#NAME?</v>
      </c>
      <c r="T2218" s="4" t="e">
        <f t="shared" si="597"/>
        <v>#NAME?</v>
      </c>
      <c r="U2218" s="4" t="e">
        <f t="shared" si="598"/>
        <v>#NAME?</v>
      </c>
      <c r="V2218" s="2"/>
      <c r="X2218" s="2"/>
      <c r="AC2218" s="2"/>
      <c r="AD2218" s="2"/>
    </row>
    <row r="2219" spans="1:30">
      <c r="A2219" s="1" t="str">
        <f t="shared" si="585"/>
        <v>-koh- : [koʊ]</v>
      </c>
      <c r="B2219" s="1">
        <f t="shared" si="600"/>
        <v>0</v>
      </c>
      <c r="C2219" s="1">
        <f t="shared" si="600"/>
        <v>0</v>
      </c>
      <c r="D2219" s="1">
        <f t="shared" si="600"/>
        <v>0</v>
      </c>
      <c r="E2219" s="7">
        <v>1</v>
      </c>
      <c r="F2219" s="9" t="s">
        <v>2451</v>
      </c>
      <c r="G2219" s="3" t="e">
        <f t="shared" si="586"/>
        <v>#NAME?</v>
      </c>
      <c r="H2219" s="4" t="str">
        <f t="shared" si="587"/>
        <v>koʊ</v>
      </c>
      <c r="I2219" s="4" t="str">
        <f t="shared" si="588"/>
        <v>koh</v>
      </c>
      <c r="J2219" s="10">
        <f t="shared" si="589"/>
        <v>3</v>
      </c>
      <c r="K2219" s="1">
        <f t="shared" si="590"/>
        <v>3</v>
      </c>
      <c r="L2219" s="10">
        <f t="shared" si="591"/>
        <v>3</v>
      </c>
      <c r="M2219" s="1" t="str">
        <f t="shared" si="592"/>
        <v>-koh-</v>
      </c>
      <c r="N2219" s="1" t="str">
        <f t="shared" si="593"/>
        <v>[koʊ]</v>
      </c>
      <c r="O2219" s="3" t="e" cm="1">
        <f t="array" ref="O2219">SUM(_xlfn._xlws.FILTER($G$2:$G$2454,_xlfn.MAP($M$2:$M$2454,_xlfn.LAMBDA(_xlpm.x,_xlpm.x=$M2219))))</f>
        <v>#NAME?</v>
      </c>
      <c r="P2219" s="4" t="e">
        <f t="shared" si="594"/>
        <v>#NAME?</v>
      </c>
      <c r="Q2219" s="6" t="e" cm="1">
        <f t="array" ref="Q2219">SUM(_xlfn._xlws.FILTER($G$2:$G$2454,_xlfn.MAP($N$2:$N$2454,_xlfn.LAMBDA(_xlpm.x,_xlpm.x=$N2219))))</f>
        <v>#NAME?</v>
      </c>
      <c r="R2219" s="4" t="e">
        <f t="shared" si="595"/>
        <v>#NAME?</v>
      </c>
      <c r="S2219" s="4" t="e">
        <f t="shared" si="596"/>
        <v>#NAME?</v>
      </c>
      <c r="T2219" s="4" t="e">
        <f t="shared" si="597"/>
        <v>#NAME?</v>
      </c>
      <c r="U2219" s="4" t="e">
        <f t="shared" si="598"/>
        <v>#NAME?</v>
      </c>
      <c r="V2219" s="2"/>
      <c r="X2219" s="2"/>
      <c r="AC2219" s="2"/>
      <c r="AD2219" s="2"/>
    </row>
    <row r="2220" spans="1:30">
      <c r="A2220" s="1" t="str">
        <f t="shared" si="585"/>
        <v>-ncia- : [nʃə]</v>
      </c>
      <c r="B2220" s="1">
        <f t="shared" si="600"/>
        <v>0</v>
      </c>
      <c r="C2220" s="1">
        <f t="shared" si="600"/>
        <v>0</v>
      </c>
      <c r="D2220" s="1">
        <f t="shared" si="600"/>
        <v>1</v>
      </c>
      <c r="E2220" s="7">
        <v>1</v>
      </c>
      <c r="F2220" s="9" t="s">
        <v>1589</v>
      </c>
      <c r="G2220" s="3" t="e">
        <f t="shared" si="586"/>
        <v>#NAME?</v>
      </c>
      <c r="H2220" s="1" t="str">
        <f t="shared" si="587"/>
        <v>nʃə</v>
      </c>
      <c r="I2220" s="1" t="str">
        <f t="shared" si="588"/>
        <v>ncia</v>
      </c>
      <c r="J2220" s="10">
        <f t="shared" si="589"/>
        <v>3</v>
      </c>
      <c r="K2220" s="1">
        <f t="shared" si="590"/>
        <v>4</v>
      </c>
      <c r="L2220" s="10">
        <f t="shared" si="591"/>
        <v>4</v>
      </c>
      <c r="M2220" s="1" t="str">
        <f t="shared" si="592"/>
        <v>-ncia-</v>
      </c>
      <c r="N2220" s="1" t="str">
        <f t="shared" si="593"/>
        <v>[nʃə]</v>
      </c>
      <c r="O2220" s="3" t="e" cm="1">
        <f t="array" ref="O2220">SUM(_xlfn._xlws.FILTER($G$2:$G$2454,_xlfn.MAP($M$2:$M$2454,_xlfn.LAMBDA(_xlpm.x,_xlpm.x=$M2220))))</f>
        <v>#NAME?</v>
      </c>
      <c r="P2220" s="4" t="e">
        <f t="shared" si="594"/>
        <v>#NAME?</v>
      </c>
      <c r="Q2220" s="6" t="e" cm="1">
        <f t="array" ref="Q2220">SUM(_xlfn._xlws.FILTER($G$2:$G$2454,_xlfn.MAP($N$2:$N$2454,_xlfn.LAMBDA(_xlpm.x,_xlpm.x=$N2220))))</f>
        <v>#NAME?</v>
      </c>
      <c r="R2220" s="4" t="e">
        <f t="shared" si="595"/>
        <v>#NAME?</v>
      </c>
      <c r="S2220" s="4" t="e">
        <f t="shared" si="596"/>
        <v>#NAME?</v>
      </c>
      <c r="T2220" s="4" t="e">
        <f t="shared" si="597"/>
        <v>#NAME?</v>
      </c>
      <c r="U2220" s="4" t="e">
        <f t="shared" si="598"/>
        <v>#NAME?</v>
      </c>
      <c r="V2220" s="2"/>
      <c r="X2220" s="2"/>
      <c r="AC2220" s="2"/>
      <c r="AD2220" s="2"/>
    </row>
    <row r="2221" spans="1:30">
      <c r="A2221" s="1" t="str">
        <f t="shared" si="585"/>
        <v>-nscie- : [nʃə]</v>
      </c>
      <c r="B2221" s="1">
        <f t="shared" si="600"/>
        <v>0</v>
      </c>
      <c r="C2221" s="1">
        <f t="shared" si="600"/>
        <v>0</v>
      </c>
      <c r="D2221" s="1">
        <f t="shared" si="600"/>
        <v>1</v>
      </c>
      <c r="E2221" s="7">
        <v>1</v>
      </c>
      <c r="F2221" s="9" t="s">
        <v>1561</v>
      </c>
      <c r="G2221" s="3" t="e">
        <f t="shared" si="586"/>
        <v>#NAME?</v>
      </c>
      <c r="H2221" s="4" t="str">
        <f t="shared" si="587"/>
        <v>nʃə</v>
      </c>
      <c r="I2221" s="4" t="str">
        <f t="shared" si="588"/>
        <v>nscie</v>
      </c>
      <c r="J2221" s="10">
        <f t="shared" si="589"/>
        <v>3</v>
      </c>
      <c r="K2221" s="1">
        <f t="shared" si="590"/>
        <v>5</v>
      </c>
      <c r="L2221" s="10">
        <f t="shared" si="591"/>
        <v>5</v>
      </c>
      <c r="M2221" s="1" t="str">
        <f t="shared" si="592"/>
        <v>-nscie-</v>
      </c>
      <c r="N2221" s="1" t="str">
        <f t="shared" si="593"/>
        <v>[nʃə]</v>
      </c>
      <c r="O2221" s="3" t="e" cm="1">
        <f t="array" ref="O2221">SUM(_xlfn._xlws.FILTER($G$2:$G$2454,_xlfn.MAP($M$2:$M$2454,_xlfn.LAMBDA(_xlpm.x,_xlpm.x=$M2221))))</f>
        <v>#NAME?</v>
      </c>
      <c r="P2221" s="4" t="e">
        <f t="shared" si="594"/>
        <v>#NAME?</v>
      </c>
      <c r="Q2221" s="6" t="e" cm="1">
        <f t="array" ref="Q2221">SUM(_xlfn._xlws.FILTER($G$2:$G$2454,_xlfn.MAP($N$2:$N$2454,_xlfn.LAMBDA(_xlpm.x,_xlpm.x=$N2221))))</f>
        <v>#NAME?</v>
      </c>
      <c r="R2221" s="4" t="e">
        <f t="shared" si="595"/>
        <v>#NAME?</v>
      </c>
      <c r="S2221" s="4" t="e">
        <f t="shared" si="596"/>
        <v>#NAME?</v>
      </c>
      <c r="T2221" s="4" t="e">
        <f t="shared" si="597"/>
        <v>#NAME?</v>
      </c>
      <c r="U2221" s="4" t="e">
        <f t="shared" si="598"/>
        <v>#NAME?</v>
      </c>
      <c r="V2221" s="2"/>
      <c r="X2221" s="2"/>
      <c r="AC2221" s="2"/>
      <c r="AD2221" s="2"/>
    </row>
    <row r="2222" spans="1:30">
      <c r="A2222" s="1" t="str">
        <f t="shared" si="585"/>
        <v>-nsciou- : [nʃə]</v>
      </c>
      <c r="B2222" s="1">
        <f t="shared" ref="B2222:D2241" si="601">_xlfn.LET(_xlpm.d,$F2222,_xlpm.k,_xlfn.CONCAT(LEFT(TRIM(B$1),1),"*"),COUNTIF(_xlpm.d,_xlpm.k))</f>
        <v>0</v>
      </c>
      <c r="C2222" s="1">
        <f t="shared" si="601"/>
        <v>0</v>
      </c>
      <c r="D2222" s="1">
        <f t="shared" si="601"/>
        <v>1</v>
      </c>
      <c r="E2222" s="7">
        <v>1</v>
      </c>
      <c r="F2222" s="9" t="s">
        <v>1547</v>
      </c>
      <c r="G2222" s="3" t="e">
        <f t="shared" si="586"/>
        <v>#NAME?</v>
      </c>
      <c r="H2222" s="4" t="str">
        <f t="shared" si="587"/>
        <v>nʃə</v>
      </c>
      <c r="I2222" s="4" t="str">
        <f t="shared" si="588"/>
        <v>nsciou</v>
      </c>
      <c r="J2222" s="10">
        <f t="shared" si="589"/>
        <v>3</v>
      </c>
      <c r="K2222" s="1">
        <f t="shared" si="590"/>
        <v>6</v>
      </c>
      <c r="L2222" s="10">
        <f t="shared" si="591"/>
        <v>6</v>
      </c>
      <c r="M2222" s="1" t="str">
        <f t="shared" si="592"/>
        <v>-nsciou-</v>
      </c>
      <c r="N2222" s="1" t="str">
        <f t="shared" si="593"/>
        <v>[nʃə]</v>
      </c>
      <c r="O2222" s="3" t="e" cm="1">
        <f t="array" ref="O2222">SUM(_xlfn._xlws.FILTER($G$2:$G$2454,_xlfn.MAP($M$2:$M$2454,_xlfn.LAMBDA(_xlpm.x,_xlpm.x=$M2222))))</f>
        <v>#NAME?</v>
      </c>
      <c r="P2222" s="4" t="e">
        <f t="shared" si="594"/>
        <v>#NAME?</v>
      </c>
      <c r="Q2222" s="6" t="e" cm="1">
        <f t="array" ref="Q2222">SUM(_xlfn._xlws.FILTER($G$2:$G$2454,_xlfn.MAP($N$2:$N$2454,_xlfn.LAMBDA(_xlpm.x,_xlpm.x=$N2222))))</f>
        <v>#NAME?</v>
      </c>
      <c r="R2222" s="4" t="e">
        <f t="shared" si="595"/>
        <v>#NAME?</v>
      </c>
      <c r="S2222" s="4" t="e">
        <f t="shared" si="596"/>
        <v>#NAME?</v>
      </c>
      <c r="T2222" s="4" t="e">
        <f t="shared" si="597"/>
        <v>#NAME?</v>
      </c>
      <c r="U2222" s="4" t="e">
        <f t="shared" si="598"/>
        <v>#NAME?</v>
      </c>
      <c r="V2222" s="2"/>
      <c r="X2222" s="2"/>
      <c r="AC2222" s="2"/>
      <c r="AD2222" s="2"/>
    </row>
    <row r="2223" spans="1:30">
      <c r="A2223" s="1" t="str">
        <f t="shared" si="585"/>
        <v>-nsio- : [nʃə]</v>
      </c>
      <c r="B2223" s="1">
        <f t="shared" si="601"/>
        <v>0</v>
      </c>
      <c r="C2223" s="1">
        <f t="shared" si="601"/>
        <v>0</v>
      </c>
      <c r="D2223" s="1">
        <f t="shared" si="601"/>
        <v>1</v>
      </c>
      <c r="E2223" s="7">
        <v>1</v>
      </c>
      <c r="F2223" s="9" t="s">
        <v>1590</v>
      </c>
      <c r="G2223" s="3" t="e">
        <f t="shared" si="586"/>
        <v>#NAME?</v>
      </c>
      <c r="H2223" s="4" t="str">
        <f t="shared" si="587"/>
        <v>nʃə</v>
      </c>
      <c r="I2223" s="4" t="str">
        <f t="shared" si="588"/>
        <v>nsio</v>
      </c>
      <c r="J2223" s="10">
        <f t="shared" si="589"/>
        <v>3</v>
      </c>
      <c r="K2223" s="1">
        <f t="shared" si="590"/>
        <v>4</v>
      </c>
      <c r="L2223" s="10">
        <f t="shared" si="591"/>
        <v>4</v>
      </c>
      <c r="M2223" s="1" t="str">
        <f t="shared" si="592"/>
        <v>-nsio-</v>
      </c>
      <c r="N2223" s="1" t="str">
        <f t="shared" si="593"/>
        <v>[nʃə]</v>
      </c>
      <c r="O2223" s="3" t="e" cm="1">
        <f t="array" ref="O2223">SUM(_xlfn._xlws.FILTER($G$2:$G$2454,_xlfn.MAP($M$2:$M$2454,_xlfn.LAMBDA(_xlpm.x,_xlpm.x=$M2223))))</f>
        <v>#NAME?</v>
      </c>
      <c r="P2223" s="4" t="e">
        <f t="shared" si="594"/>
        <v>#NAME?</v>
      </c>
      <c r="Q2223" s="6" t="e" cm="1">
        <f t="array" ref="Q2223">SUM(_xlfn._xlws.FILTER($G$2:$G$2454,_xlfn.MAP($N$2:$N$2454,_xlfn.LAMBDA(_xlpm.x,_xlpm.x=$N2223))))</f>
        <v>#NAME?</v>
      </c>
      <c r="R2223" s="4" t="e">
        <f t="shared" si="595"/>
        <v>#NAME?</v>
      </c>
      <c r="S2223" s="4" t="e">
        <f t="shared" si="596"/>
        <v>#NAME?</v>
      </c>
      <c r="T2223" s="4" t="e">
        <f t="shared" si="597"/>
        <v>#NAME?</v>
      </c>
      <c r="U2223" s="4" t="e">
        <f t="shared" si="598"/>
        <v>#NAME?</v>
      </c>
      <c r="V2223" s="2"/>
      <c r="X2223" s="2"/>
      <c r="AC2223" s="2"/>
      <c r="AD2223" s="2"/>
    </row>
    <row r="2224" spans="1:30">
      <c r="A2224" s="1" t="str">
        <f t="shared" si="585"/>
        <v>-nt's- : [nts]</v>
      </c>
      <c r="B2224" s="1">
        <f t="shared" si="601"/>
        <v>0</v>
      </c>
      <c r="C2224" s="1">
        <f t="shared" si="601"/>
        <v>0</v>
      </c>
      <c r="D2224" s="1">
        <f t="shared" si="601"/>
        <v>1</v>
      </c>
      <c r="E2224" s="7">
        <v>1</v>
      </c>
      <c r="F2224" s="9" t="s">
        <v>2156</v>
      </c>
      <c r="G2224" s="3" t="e">
        <f t="shared" si="586"/>
        <v>#NAME?</v>
      </c>
      <c r="H2224" s="4" t="str">
        <f t="shared" si="587"/>
        <v>nts</v>
      </c>
      <c r="I2224" s="4" t="str">
        <f t="shared" si="588"/>
        <v>nt's</v>
      </c>
      <c r="J2224" s="10">
        <f t="shared" si="589"/>
        <v>3</v>
      </c>
      <c r="K2224" s="1">
        <f t="shared" si="590"/>
        <v>4</v>
      </c>
      <c r="L2224" s="10">
        <f t="shared" si="591"/>
        <v>4</v>
      </c>
      <c r="M2224" s="1" t="str">
        <f t="shared" si="592"/>
        <v>-nt's-</v>
      </c>
      <c r="N2224" s="1" t="str">
        <f t="shared" si="593"/>
        <v>[nts]</v>
      </c>
      <c r="O2224" s="3" t="e" cm="1">
        <f t="array" ref="O2224">SUM(_xlfn._xlws.FILTER($G$2:$G$2454,_xlfn.MAP($M$2:$M$2454,_xlfn.LAMBDA(_xlpm.x,_xlpm.x=$M2224))))</f>
        <v>#NAME?</v>
      </c>
      <c r="P2224" s="4" t="e">
        <f t="shared" si="594"/>
        <v>#NAME?</v>
      </c>
      <c r="Q2224" s="6" t="e" cm="1">
        <f t="array" ref="Q2224">SUM(_xlfn._xlws.FILTER($G$2:$G$2454,_xlfn.MAP($N$2:$N$2454,_xlfn.LAMBDA(_xlpm.x,_xlpm.x=$N2224))))</f>
        <v>#NAME?</v>
      </c>
      <c r="R2224" s="4" t="e">
        <f t="shared" si="595"/>
        <v>#NAME?</v>
      </c>
      <c r="S2224" s="4" t="e">
        <f t="shared" si="596"/>
        <v>#NAME?</v>
      </c>
      <c r="T2224" s="4" t="e">
        <f t="shared" si="597"/>
        <v>#NAME?</v>
      </c>
      <c r="U2224" s="4" t="e">
        <f t="shared" si="598"/>
        <v>#NAME?</v>
      </c>
      <c r="V2224" s="2"/>
      <c r="X2224" s="2"/>
      <c r="AC2224" s="2"/>
      <c r="AD2224" s="2"/>
    </row>
    <row r="2225" spans="1:30">
      <c r="A2225" s="1" t="str">
        <f t="shared" si="585"/>
        <v>-ai- : [ɛ]</v>
      </c>
      <c r="B2225" s="1">
        <f t="shared" si="601"/>
        <v>0</v>
      </c>
      <c r="C2225" s="1">
        <f t="shared" si="601"/>
        <v>0</v>
      </c>
      <c r="D2225" s="1">
        <f t="shared" si="601"/>
        <v>0</v>
      </c>
      <c r="E2225" s="7">
        <v>6</v>
      </c>
      <c r="F2225" s="9" t="s">
        <v>1436</v>
      </c>
      <c r="G2225" s="3" t="e">
        <f t="shared" si="586"/>
        <v>#NAME?</v>
      </c>
      <c r="H2225" s="4" t="str">
        <f t="shared" si="587"/>
        <v>ɛ</v>
      </c>
      <c r="I2225" s="4" t="str">
        <f t="shared" si="588"/>
        <v>ai</v>
      </c>
      <c r="J2225" s="10">
        <f t="shared" si="589"/>
        <v>1</v>
      </c>
      <c r="K2225" s="1">
        <f t="shared" si="590"/>
        <v>2</v>
      </c>
      <c r="L2225" s="10">
        <f t="shared" si="591"/>
        <v>2</v>
      </c>
      <c r="M2225" s="1" t="str">
        <f t="shared" si="592"/>
        <v>-ai-</v>
      </c>
      <c r="N2225" s="1" t="str">
        <f t="shared" si="593"/>
        <v>[ɛ]</v>
      </c>
      <c r="O2225" s="3" t="e" cm="1">
        <f t="array" ref="O2225">SUM(_xlfn._xlws.FILTER($G$2:$G$2454,_xlfn.MAP($M$2:$M$2454,_xlfn.LAMBDA(_xlpm.x,_xlpm.x=$M2225))))</f>
        <v>#NAME?</v>
      </c>
      <c r="P2225" s="4" t="e">
        <f t="shared" si="594"/>
        <v>#NAME?</v>
      </c>
      <c r="Q2225" s="6" t="e" cm="1">
        <f t="array" ref="Q2225">SUM(_xlfn._xlws.FILTER($G$2:$G$2454,_xlfn.MAP($N$2:$N$2454,_xlfn.LAMBDA(_xlpm.x,_xlpm.x=$N2225))))</f>
        <v>#NAME?</v>
      </c>
      <c r="R2225" s="4" t="e">
        <f t="shared" si="595"/>
        <v>#NAME?</v>
      </c>
      <c r="S2225" s="4" t="e">
        <f t="shared" si="596"/>
        <v>#NAME?</v>
      </c>
      <c r="T2225" s="4" t="e">
        <f t="shared" si="597"/>
        <v>#NAME?</v>
      </c>
      <c r="U2225" s="4" t="e">
        <f t="shared" si="598"/>
        <v>#NAME?</v>
      </c>
      <c r="V2225" s="2"/>
      <c r="X2225" s="2"/>
      <c r="AC2225" s="2"/>
      <c r="AD2225" s="2"/>
    </row>
    <row r="2226" spans="1:30">
      <c r="A2226" s="1" t="str">
        <f t="shared" si="585"/>
        <v>-ssa- : [sɪ]</v>
      </c>
      <c r="B2226" s="1">
        <f t="shared" si="601"/>
        <v>0</v>
      </c>
      <c r="C2226" s="1">
        <f t="shared" si="601"/>
        <v>0</v>
      </c>
      <c r="D2226" s="1">
        <f t="shared" si="601"/>
        <v>0</v>
      </c>
      <c r="E2226" s="7">
        <v>1</v>
      </c>
      <c r="F2226" s="9" t="s">
        <v>2243</v>
      </c>
      <c r="G2226" s="3" t="e">
        <f t="shared" si="586"/>
        <v>#NAME?</v>
      </c>
      <c r="H2226" s="4" t="str">
        <f t="shared" si="587"/>
        <v>sɪ</v>
      </c>
      <c r="I2226" s="4" t="str">
        <f t="shared" si="588"/>
        <v>ssa</v>
      </c>
      <c r="J2226" s="10">
        <f t="shared" si="589"/>
        <v>2</v>
      </c>
      <c r="K2226" s="1">
        <f t="shared" si="590"/>
        <v>3</v>
      </c>
      <c r="L2226" s="10">
        <f t="shared" si="591"/>
        <v>3</v>
      </c>
      <c r="M2226" s="1" t="str">
        <f t="shared" si="592"/>
        <v>-ssa-</v>
      </c>
      <c r="N2226" s="1" t="str">
        <f t="shared" si="593"/>
        <v>[sɪ]</v>
      </c>
      <c r="O2226" s="3" t="e" cm="1">
        <f t="array" ref="O2226">SUM(_xlfn._xlws.FILTER($G$2:$G$2454,_xlfn.MAP($M$2:$M$2454,_xlfn.LAMBDA(_xlpm.x,_xlpm.x=$M2226))))</f>
        <v>#NAME?</v>
      </c>
      <c r="P2226" s="4" t="e">
        <f t="shared" si="594"/>
        <v>#NAME?</v>
      </c>
      <c r="Q2226" s="6" t="e" cm="1">
        <f t="array" ref="Q2226">SUM(_xlfn._xlws.FILTER($G$2:$G$2454,_xlfn.MAP($N$2:$N$2454,_xlfn.LAMBDA(_xlpm.x,_xlpm.x=$N2226))))</f>
        <v>#NAME?</v>
      </c>
      <c r="R2226" s="4" t="e">
        <f t="shared" si="595"/>
        <v>#NAME?</v>
      </c>
      <c r="S2226" s="4" t="e">
        <f t="shared" si="596"/>
        <v>#NAME?</v>
      </c>
      <c r="T2226" s="4" t="e">
        <f t="shared" si="597"/>
        <v>#NAME?</v>
      </c>
      <c r="U2226" s="4" t="e">
        <f t="shared" si="598"/>
        <v>#NAME?</v>
      </c>
      <c r="V2226" s="2"/>
      <c r="X2226" s="2"/>
      <c r="AC2226" s="2"/>
      <c r="AD2226" s="2"/>
    </row>
    <row r="2227" spans="1:30">
      <c r="A2227" s="1" t="str">
        <f t="shared" si="585"/>
        <v>-'s- : [z]</v>
      </c>
      <c r="B2227" s="1">
        <f t="shared" si="601"/>
        <v>0</v>
      </c>
      <c r="C2227" s="1">
        <f t="shared" si="601"/>
        <v>0</v>
      </c>
      <c r="D2227" s="1">
        <f t="shared" si="601"/>
        <v>0</v>
      </c>
      <c r="E2227" s="7">
        <v>9</v>
      </c>
      <c r="F2227" s="9" t="s">
        <v>2298</v>
      </c>
      <c r="G2227" s="3" t="e">
        <f t="shared" si="586"/>
        <v>#NAME?</v>
      </c>
      <c r="H2227" s="1" t="str">
        <f t="shared" si="587"/>
        <v>z</v>
      </c>
      <c r="I2227" s="1" t="str">
        <f t="shared" si="588"/>
        <v>'s</v>
      </c>
      <c r="J2227" s="10">
        <f t="shared" si="589"/>
        <v>1</v>
      </c>
      <c r="K2227" s="1">
        <f t="shared" si="590"/>
        <v>2</v>
      </c>
      <c r="L2227" s="10">
        <f t="shared" si="591"/>
        <v>2</v>
      </c>
      <c r="M2227" s="1" t="str">
        <f t="shared" si="592"/>
        <v>-'s-</v>
      </c>
      <c r="N2227" s="1" t="str">
        <f t="shared" si="593"/>
        <v>[z]</v>
      </c>
      <c r="O2227" s="3" t="e" cm="1">
        <f t="array" ref="O2227">SUM(_xlfn._xlws.FILTER($G$2:$G$2454,_xlfn.MAP($M$2:$M$2454,_xlfn.LAMBDA(_xlpm.x,_xlpm.x=$M2227))))</f>
        <v>#NAME?</v>
      </c>
      <c r="P2227" s="4" t="e">
        <f t="shared" si="594"/>
        <v>#NAME?</v>
      </c>
      <c r="Q2227" s="6" t="e" cm="1">
        <f t="array" ref="Q2227">SUM(_xlfn._xlws.FILTER($G$2:$G$2454,_xlfn.MAP($N$2:$N$2454,_xlfn.LAMBDA(_xlpm.x,_xlpm.x=$N2227))))</f>
        <v>#NAME?</v>
      </c>
      <c r="R2227" s="4" t="e">
        <f t="shared" si="595"/>
        <v>#NAME?</v>
      </c>
      <c r="S2227" s="4" t="e">
        <f t="shared" si="596"/>
        <v>#NAME?</v>
      </c>
      <c r="T2227" s="4" t="e">
        <f t="shared" si="597"/>
        <v>#NAME?</v>
      </c>
      <c r="U2227" s="4" t="e">
        <f t="shared" si="598"/>
        <v>#NAME?</v>
      </c>
      <c r="V2227" s="2"/>
      <c r="X2227" s="2"/>
      <c r="AC2227" s="2"/>
      <c r="AD2227" s="2"/>
    </row>
    <row r="2228" spans="1:30">
      <c r="A2228" s="1" t="str">
        <f t="shared" si="585"/>
        <v>-nni- : [nə]</v>
      </c>
      <c r="B2228" s="1">
        <f t="shared" si="601"/>
        <v>0</v>
      </c>
      <c r="C2228" s="1">
        <f t="shared" si="601"/>
        <v>0</v>
      </c>
      <c r="D2228" s="1">
        <f t="shared" si="601"/>
        <v>1</v>
      </c>
      <c r="E2228" s="7">
        <v>2</v>
      </c>
      <c r="F2228" s="9" t="s">
        <v>1758</v>
      </c>
      <c r="G2228" s="3" t="e">
        <f t="shared" si="586"/>
        <v>#NAME?</v>
      </c>
      <c r="H2228" s="4" t="str">
        <f t="shared" si="587"/>
        <v>nə</v>
      </c>
      <c r="I2228" s="4" t="str">
        <f t="shared" si="588"/>
        <v>nni</v>
      </c>
      <c r="J2228" s="10">
        <f t="shared" si="589"/>
        <v>2</v>
      </c>
      <c r="K2228" s="1">
        <f t="shared" si="590"/>
        <v>3</v>
      </c>
      <c r="L2228" s="10">
        <f t="shared" si="591"/>
        <v>3</v>
      </c>
      <c r="M2228" s="1" t="str">
        <f t="shared" si="592"/>
        <v>-nni-</v>
      </c>
      <c r="N2228" s="1" t="str">
        <f t="shared" si="593"/>
        <v>[nə]</v>
      </c>
      <c r="O2228" s="3" t="e" cm="1">
        <f t="array" ref="O2228">SUM(_xlfn._xlws.FILTER($G$2:$G$2454,_xlfn.MAP($M$2:$M$2454,_xlfn.LAMBDA(_xlpm.x,_xlpm.x=$M2228))))</f>
        <v>#NAME?</v>
      </c>
      <c r="P2228" s="4" t="e">
        <f t="shared" si="594"/>
        <v>#NAME?</v>
      </c>
      <c r="Q2228" s="6" t="e" cm="1">
        <f t="array" ref="Q2228">SUM(_xlfn._xlws.FILTER($G$2:$G$2454,_xlfn.MAP($N$2:$N$2454,_xlfn.LAMBDA(_xlpm.x,_xlpm.x=$N2228))))</f>
        <v>#NAME?</v>
      </c>
      <c r="R2228" s="4" t="e">
        <f t="shared" si="595"/>
        <v>#NAME?</v>
      </c>
      <c r="S2228" s="4" t="e">
        <f t="shared" si="596"/>
        <v>#NAME?</v>
      </c>
      <c r="T2228" s="4" t="e">
        <f t="shared" si="597"/>
        <v>#NAME?</v>
      </c>
      <c r="U2228" s="4" t="e">
        <f t="shared" si="598"/>
        <v>#NAME?</v>
      </c>
      <c r="V2228" s="2"/>
      <c r="X2228" s="2"/>
      <c r="AC2228" s="2"/>
      <c r="AD2228" s="2"/>
    </row>
    <row r="2229" spans="1:30">
      <c r="A2229" s="1" t="str">
        <f t="shared" si="585"/>
        <v>-reo- : [ɹoʊ]</v>
      </c>
      <c r="B2229" s="1">
        <f t="shared" si="601"/>
        <v>1</v>
      </c>
      <c r="C2229" s="1">
        <f t="shared" si="601"/>
        <v>0</v>
      </c>
      <c r="D2229" s="1">
        <f t="shared" si="601"/>
        <v>0</v>
      </c>
      <c r="E2229" s="7">
        <v>1</v>
      </c>
      <c r="F2229" s="9" t="s">
        <v>1624</v>
      </c>
      <c r="G2229" s="3" t="e">
        <f t="shared" si="586"/>
        <v>#NAME?</v>
      </c>
      <c r="H2229" s="1" t="str">
        <f t="shared" si="587"/>
        <v>ɹoʊ</v>
      </c>
      <c r="I2229" s="1" t="str">
        <f t="shared" si="588"/>
        <v>reo</v>
      </c>
      <c r="J2229" s="10">
        <f t="shared" si="589"/>
        <v>3</v>
      </c>
      <c r="K2229" s="1">
        <f t="shared" si="590"/>
        <v>3</v>
      </c>
      <c r="L2229" s="10">
        <f t="shared" si="591"/>
        <v>3</v>
      </c>
      <c r="M2229" s="1" t="str">
        <f t="shared" si="592"/>
        <v>-reo-</v>
      </c>
      <c r="N2229" s="1" t="str">
        <f t="shared" si="593"/>
        <v>[ɹoʊ]</v>
      </c>
      <c r="O2229" s="3" t="e" cm="1">
        <f t="array" ref="O2229">SUM(_xlfn._xlws.FILTER($G$2:$G$2454,_xlfn.MAP($M$2:$M$2454,_xlfn.LAMBDA(_xlpm.x,_xlpm.x=$M2229))))</f>
        <v>#NAME?</v>
      </c>
      <c r="P2229" s="4" t="e">
        <f t="shared" si="594"/>
        <v>#NAME?</v>
      </c>
      <c r="Q2229" s="6" t="e" cm="1">
        <f t="array" ref="Q2229">SUM(_xlfn._xlws.FILTER($G$2:$G$2454,_xlfn.MAP($N$2:$N$2454,_xlfn.LAMBDA(_xlpm.x,_xlpm.x=$N2229))))</f>
        <v>#NAME?</v>
      </c>
      <c r="R2229" s="4" t="e">
        <f t="shared" si="595"/>
        <v>#NAME?</v>
      </c>
      <c r="S2229" s="4" t="e">
        <f t="shared" si="596"/>
        <v>#NAME?</v>
      </c>
      <c r="T2229" s="4" t="e">
        <f t="shared" si="597"/>
        <v>#NAME?</v>
      </c>
      <c r="U2229" s="4" t="e">
        <f t="shared" si="598"/>
        <v>#NAME?</v>
      </c>
      <c r="V2229" s="2"/>
      <c r="X2229" s="2"/>
      <c r="AC2229" s="2"/>
      <c r="AD2229" s="2"/>
    </row>
    <row r="2230" spans="1:30">
      <c r="A2230" s="1" t="str">
        <f t="shared" si="585"/>
        <v>-rho- : [ɹoʊ]</v>
      </c>
      <c r="B2230" s="1">
        <f t="shared" si="601"/>
        <v>1</v>
      </c>
      <c r="C2230" s="1">
        <f t="shared" si="601"/>
        <v>0</v>
      </c>
      <c r="D2230" s="1">
        <f t="shared" si="601"/>
        <v>0</v>
      </c>
      <c r="E2230" s="7">
        <v>1</v>
      </c>
      <c r="F2230" s="9" t="s">
        <v>2367</v>
      </c>
      <c r="G2230" s="3" t="e">
        <f t="shared" si="586"/>
        <v>#NAME?</v>
      </c>
      <c r="H2230" s="1" t="str">
        <f t="shared" si="587"/>
        <v>ɹoʊ</v>
      </c>
      <c r="I2230" s="1" t="str">
        <f t="shared" si="588"/>
        <v>rho</v>
      </c>
      <c r="J2230" s="10">
        <f t="shared" si="589"/>
        <v>3</v>
      </c>
      <c r="K2230" s="1">
        <f t="shared" si="590"/>
        <v>3</v>
      </c>
      <c r="L2230" s="10">
        <f t="shared" si="591"/>
        <v>3</v>
      </c>
      <c r="M2230" s="1" t="str">
        <f t="shared" si="592"/>
        <v>-rho-</v>
      </c>
      <c r="N2230" s="1" t="str">
        <f t="shared" si="593"/>
        <v>[ɹoʊ]</v>
      </c>
      <c r="O2230" s="3" t="e" cm="1">
        <f t="array" ref="O2230">SUM(_xlfn._xlws.FILTER($G$2:$G$2454,_xlfn.MAP($M$2:$M$2454,_xlfn.LAMBDA(_xlpm.x,_xlpm.x=$M2230))))</f>
        <v>#NAME?</v>
      </c>
      <c r="P2230" s="4" t="e">
        <f t="shared" si="594"/>
        <v>#NAME?</v>
      </c>
      <c r="Q2230" s="6" t="e" cm="1">
        <f t="array" ref="Q2230">SUM(_xlfn._xlws.FILTER($G$2:$G$2454,_xlfn.MAP($N$2:$N$2454,_xlfn.LAMBDA(_xlpm.x,_xlpm.x=$N2230))))</f>
        <v>#NAME?</v>
      </c>
      <c r="R2230" s="4" t="e">
        <f t="shared" si="595"/>
        <v>#NAME?</v>
      </c>
      <c r="S2230" s="4" t="e">
        <f t="shared" si="596"/>
        <v>#NAME?</v>
      </c>
      <c r="T2230" s="4" t="e">
        <f t="shared" si="597"/>
        <v>#NAME?</v>
      </c>
      <c r="U2230" s="4" t="e">
        <f t="shared" si="598"/>
        <v>#NAME?</v>
      </c>
      <c r="V2230" s="2"/>
      <c r="X2230" s="2"/>
      <c r="AC2230" s="2"/>
      <c r="AD2230" s="2"/>
    </row>
    <row r="2231" spans="1:30">
      <c r="A2231" s="1" t="str">
        <f t="shared" si="585"/>
        <v>-row- : [ɹoʊ]</v>
      </c>
      <c r="B2231" s="1">
        <f t="shared" si="601"/>
        <v>1</v>
      </c>
      <c r="C2231" s="1">
        <f t="shared" si="601"/>
        <v>0</v>
      </c>
      <c r="D2231" s="1">
        <f t="shared" si="601"/>
        <v>0</v>
      </c>
      <c r="E2231" s="7">
        <v>1</v>
      </c>
      <c r="F2231" s="9" t="s">
        <v>1625</v>
      </c>
      <c r="G2231" s="3" t="e">
        <f t="shared" si="586"/>
        <v>#NAME?</v>
      </c>
      <c r="H2231" s="4" t="str">
        <f t="shared" si="587"/>
        <v>ɹoʊ</v>
      </c>
      <c r="I2231" s="4" t="str">
        <f t="shared" si="588"/>
        <v>row</v>
      </c>
      <c r="J2231" s="10">
        <f t="shared" si="589"/>
        <v>3</v>
      </c>
      <c r="K2231" s="1">
        <f t="shared" si="590"/>
        <v>3</v>
      </c>
      <c r="L2231" s="10">
        <f t="shared" si="591"/>
        <v>3</v>
      </c>
      <c r="M2231" s="1" t="str">
        <f t="shared" si="592"/>
        <v>-row-</v>
      </c>
      <c r="N2231" s="1" t="str">
        <f t="shared" si="593"/>
        <v>[ɹoʊ]</v>
      </c>
      <c r="O2231" s="3" t="e" cm="1">
        <f t="array" ref="O2231">SUM(_xlfn._xlws.FILTER($G$2:$G$2454,_xlfn.MAP($M$2:$M$2454,_xlfn.LAMBDA(_xlpm.x,_xlpm.x=$M2231))))</f>
        <v>#NAME?</v>
      </c>
      <c r="P2231" s="4" t="e">
        <f t="shared" si="594"/>
        <v>#NAME?</v>
      </c>
      <c r="Q2231" s="6" t="e" cm="1">
        <f t="array" ref="Q2231">SUM(_xlfn._xlws.FILTER($G$2:$G$2454,_xlfn.MAP($N$2:$N$2454,_xlfn.LAMBDA(_xlpm.x,_xlpm.x=$N2231))))</f>
        <v>#NAME?</v>
      </c>
      <c r="R2231" s="4" t="e">
        <f t="shared" si="595"/>
        <v>#NAME?</v>
      </c>
      <c r="S2231" s="4" t="e">
        <f t="shared" si="596"/>
        <v>#NAME?</v>
      </c>
      <c r="T2231" s="4" t="e">
        <f t="shared" si="597"/>
        <v>#NAME?</v>
      </c>
      <c r="U2231" s="4" t="e">
        <f t="shared" si="598"/>
        <v>#NAME?</v>
      </c>
      <c r="V2231" s="2"/>
      <c r="X2231" s="2"/>
      <c r="AC2231" s="2"/>
      <c r="AD2231" s="2"/>
    </row>
    <row r="2232" spans="1:30">
      <c r="A2232" s="1" t="str">
        <f t="shared" si="585"/>
        <v>-she- : [ʃə]</v>
      </c>
      <c r="B2232" s="1">
        <f t="shared" si="601"/>
        <v>0</v>
      </c>
      <c r="C2232" s="1">
        <f t="shared" si="601"/>
        <v>0</v>
      </c>
      <c r="D2232" s="1">
        <f t="shared" si="601"/>
        <v>0</v>
      </c>
      <c r="E2232" s="7">
        <v>2</v>
      </c>
      <c r="F2232" s="9" t="s">
        <v>1794</v>
      </c>
      <c r="G2232" s="3" t="e">
        <f t="shared" si="586"/>
        <v>#NAME?</v>
      </c>
      <c r="H2232" s="4" t="str">
        <f t="shared" si="587"/>
        <v>ʃə</v>
      </c>
      <c r="I2232" s="4" t="str">
        <f t="shared" si="588"/>
        <v>she</v>
      </c>
      <c r="J2232" s="10">
        <f t="shared" si="589"/>
        <v>2</v>
      </c>
      <c r="K2232" s="1">
        <f t="shared" si="590"/>
        <v>3</v>
      </c>
      <c r="L2232" s="10">
        <f t="shared" si="591"/>
        <v>3</v>
      </c>
      <c r="M2232" s="1" t="str">
        <f t="shared" si="592"/>
        <v>-she-</v>
      </c>
      <c r="N2232" s="1" t="str">
        <f t="shared" si="593"/>
        <v>[ʃə]</v>
      </c>
      <c r="O2232" s="3" t="e" cm="1">
        <f t="array" ref="O2232">SUM(_xlfn._xlws.FILTER($G$2:$G$2454,_xlfn.MAP($M$2:$M$2454,_xlfn.LAMBDA(_xlpm.x,_xlpm.x=$M2232))))</f>
        <v>#NAME?</v>
      </c>
      <c r="P2232" s="4" t="e">
        <f t="shared" si="594"/>
        <v>#NAME?</v>
      </c>
      <c r="Q2232" s="6" t="e" cm="1">
        <f t="array" ref="Q2232">SUM(_xlfn._xlws.FILTER($G$2:$G$2454,_xlfn.MAP($N$2:$N$2454,_xlfn.LAMBDA(_xlpm.x,_xlpm.x=$N2232))))</f>
        <v>#NAME?</v>
      </c>
      <c r="R2232" s="4" t="e">
        <f t="shared" si="595"/>
        <v>#NAME?</v>
      </c>
      <c r="S2232" s="4" t="e">
        <f t="shared" si="596"/>
        <v>#NAME?</v>
      </c>
      <c r="T2232" s="4" t="e">
        <f t="shared" si="597"/>
        <v>#NAME?</v>
      </c>
      <c r="U2232" s="4" t="e">
        <f t="shared" si="598"/>
        <v>#NAME?</v>
      </c>
      <c r="V2232" s="2"/>
      <c r="X2232" s="2"/>
      <c r="AC2232" s="2"/>
      <c r="AD2232" s="2"/>
    </row>
    <row r="2233" spans="1:30">
      <c r="A2233" s="1" t="str">
        <f t="shared" si="585"/>
        <v>-due- : [du]</v>
      </c>
      <c r="B2233" s="1">
        <f t="shared" si="601"/>
        <v>0</v>
      </c>
      <c r="C2233" s="1">
        <f t="shared" si="601"/>
        <v>0</v>
      </c>
      <c r="D2233" s="1">
        <f t="shared" si="601"/>
        <v>0</v>
      </c>
      <c r="E2233" s="7">
        <v>1</v>
      </c>
      <c r="F2233" s="9" t="s">
        <v>37</v>
      </c>
      <c r="G2233" s="3" t="e">
        <f t="shared" si="586"/>
        <v>#NAME?</v>
      </c>
      <c r="H2233" s="1" t="str">
        <f t="shared" si="587"/>
        <v>du</v>
      </c>
      <c r="I2233" s="1" t="str">
        <f t="shared" si="588"/>
        <v>due</v>
      </c>
      <c r="J2233" s="10">
        <f t="shared" si="589"/>
        <v>2</v>
      </c>
      <c r="K2233" s="1">
        <f t="shared" si="590"/>
        <v>3</v>
      </c>
      <c r="L2233" s="10">
        <f t="shared" si="591"/>
        <v>3</v>
      </c>
      <c r="M2233" s="1" t="str">
        <f t="shared" si="592"/>
        <v>-due-</v>
      </c>
      <c r="N2233" s="1" t="str">
        <f t="shared" si="593"/>
        <v>[du]</v>
      </c>
      <c r="O2233" s="3" t="e" cm="1">
        <f t="array" ref="O2233">SUM(_xlfn._xlws.FILTER($G$2:$G$2454,_xlfn.MAP($M$2:$M$2454,_xlfn.LAMBDA(_xlpm.x,_xlpm.x=$M2233))))</f>
        <v>#NAME?</v>
      </c>
      <c r="P2233" s="4" t="e">
        <f t="shared" si="594"/>
        <v>#NAME?</v>
      </c>
      <c r="Q2233" s="6" t="e" cm="1">
        <f t="array" ref="Q2233">SUM(_xlfn._xlws.FILTER($G$2:$G$2454,_xlfn.MAP($N$2:$N$2454,_xlfn.LAMBDA(_xlpm.x,_xlpm.x=$N2233))))</f>
        <v>#NAME?</v>
      </c>
      <c r="R2233" s="4" t="e">
        <f t="shared" si="595"/>
        <v>#NAME?</v>
      </c>
      <c r="S2233" s="4" t="e">
        <f t="shared" si="596"/>
        <v>#NAME?</v>
      </c>
      <c r="T2233" s="4" t="e">
        <f t="shared" si="597"/>
        <v>#NAME?</v>
      </c>
      <c r="U2233" s="4" t="e">
        <f t="shared" si="598"/>
        <v>#NAME?</v>
      </c>
      <c r="V2233" s="2"/>
      <c r="X2233" s="2"/>
      <c r="AC2233" s="2"/>
      <c r="AD2233" s="2"/>
    </row>
    <row r="2234" spans="1:30">
      <c r="A2234" s="1" t="str">
        <f t="shared" si="585"/>
        <v>-plai- : [pleɪ]</v>
      </c>
      <c r="B2234" s="1">
        <f t="shared" si="601"/>
        <v>0</v>
      </c>
      <c r="C2234" s="1">
        <f t="shared" si="601"/>
        <v>0</v>
      </c>
      <c r="D2234" s="1">
        <f t="shared" si="601"/>
        <v>0</v>
      </c>
      <c r="E2234" s="7">
        <v>1</v>
      </c>
      <c r="F2234" s="9" t="s">
        <v>1591</v>
      </c>
      <c r="G2234" s="3" t="e">
        <f t="shared" si="586"/>
        <v>#NAME?</v>
      </c>
      <c r="H2234" s="1" t="str">
        <f t="shared" si="587"/>
        <v>pleɪ</v>
      </c>
      <c r="I2234" s="1" t="str">
        <f t="shared" si="588"/>
        <v>plai</v>
      </c>
      <c r="J2234" s="10">
        <f t="shared" si="589"/>
        <v>4</v>
      </c>
      <c r="K2234" s="1">
        <f t="shared" si="590"/>
        <v>4</v>
      </c>
      <c r="L2234" s="10">
        <f t="shared" si="591"/>
        <v>4</v>
      </c>
      <c r="M2234" s="1" t="str">
        <f t="shared" si="592"/>
        <v>-plai-</v>
      </c>
      <c r="N2234" s="1" t="str">
        <f t="shared" si="593"/>
        <v>[pleɪ]</v>
      </c>
      <c r="O2234" s="3" t="e" cm="1">
        <f t="array" ref="O2234">SUM(_xlfn._xlws.FILTER($G$2:$G$2454,_xlfn.MAP($M$2:$M$2454,_xlfn.LAMBDA(_xlpm.x,_xlpm.x=$M2234))))</f>
        <v>#NAME?</v>
      </c>
      <c r="P2234" s="4" t="e">
        <f t="shared" si="594"/>
        <v>#NAME?</v>
      </c>
      <c r="Q2234" s="6" t="e" cm="1">
        <f t="array" ref="Q2234">SUM(_xlfn._xlws.FILTER($G$2:$G$2454,_xlfn.MAP($N$2:$N$2454,_xlfn.LAMBDA(_xlpm.x,_xlpm.x=$N2234))))</f>
        <v>#NAME?</v>
      </c>
      <c r="R2234" s="4" t="e">
        <f t="shared" si="595"/>
        <v>#NAME?</v>
      </c>
      <c r="S2234" s="4" t="e">
        <f t="shared" si="596"/>
        <v>#NAME?</v>
      </c>
      <c r="T2234" s="4" t="e">
        <f t="shared" si="597"/>
        <v>#NAME?</v>
      </c>
      <c r="U2234" s="4" t="e">
        <f t="shared" si="598"/>
        <v>#NAME?</v>
      </c>
      <c r="V2234" s="2"/>
      <c r="X2234" s="2"/>
      <c r="AC2234" s="2"/>
      <c r="AD2234" s="2"/>
    </row>
    <row r="2235" spans="1:30">
      <c r="A2235" s="1" t="str">
        <f t="shared" si="585"/>
        <v>-spai- : [spɛ]</v>
      </c>
      <c r="B2235" s="1">
        <f t="shared" si="601"/>
        <v>0</v>
      </c>
      <c r="C2235" s="1">
        <f t="shared" si="601"/>
        <v>0</v>
      </c>
      <c r="D2235" s="1">
        <f t="shared" si="601"/>
        <v>0</v>
      </c>
      <c r="E2235" s="7">
        <v>1</v>
      </c>
      <c r="F2235" s="9" t="s">
        <v>1601</v>
      </c>
      <c r="G2235" s="3" t="e">
        <f t="shared" si="586"/>
        <v>#NAME?</v>
      </c>
      <c r="H2235" s="4" t="str">
        <f t="shared" si="587"/>
        <v>spɛ</v>
      </c>
      <c r="I2235" s="4" t="str">
        <f t="shared" si="588"/>
        <v>spai</v>
      </c>
      <c r="J2235" s="10">
        <f t="shared" si="589"/>
        <v>3</v>
      </c>
      <c r="K2235" s="1">
        <f t="shared" si="590"/>
        <v>4</v>
      </c>
      <c r="L2235" s="10">
        <f t="shared" si="591"/>
        <v>4</v>
      </c>
      <c r="M2235" s="1" t="str">
        <f t="shared" si="592"/>
        <v>-spai-</v>
      </c>
      <c r="N2235" s="1" t="str">
        <f t="shared" si="593"/>
        <v>[spɛ]</v>
      </c>
      <c r="O2235" s="3" t="e" cm="1">
        <f t="array" ref="O2235">SUM(_xlfn._xlws.FILTER($G$2:$G$2454,_xlfn.MAP($M$2:$M$2454,_xlfn.LAMBDA(_xlpm.x,_xlpm.x=$M2235))))</f>
        <v>#NAME?</v>
      </c>
      <c r="P2235" s="4" t="e">
        <f t="shared" si="594"/>
        <v>#NAME?</v>
      </c>
      <c r="Q2235" s="6" t="e" cm="1">
        <f t="array" ref="Q2235">SUM(_xlfn._xlws.FILTER($G$2:$G$2454,_xlfn.MAP($N$2:$N$2454,_xlfn.LAMBDA(_xlpm.x,_xlpm.x=$N2235))))</f>
        <v>#NAME?</v>
      </c>
      <c r="R2235" s="4" t="e">
        <f t="shared" si="595"/>
        <v>#NAME?</v>
      </c>
      <c r="S2235" s="4" t="e">
        <f t="shared" si="596"/>
        <v>#NAME?</v>
      </c>
      <c r="T2235" s="4" t="e">
        <f t="shared" si="597"/>
        <v>#NAME?</v>
      </c>
      <c r="U2235" s="4" t="e">
        <f t="shared" si="598"/>
        <v>#NAME?</v>
      </c>
      <c r="V2235" s="2"/>
      <c r="X2235" s="2"/>
      <c r="AC2235" s="2"/>
      <c r="AD2235" s="2"/>
    </row>
    <row r="2236" spans="1:30">
      <c r="A2236" s="1" t="str">
        <f t="shared" si="585"/>
        <v>-que- : [k]</v>
      </c>
      <c r="B2236" s="1">
        <f t="shared" si="601"/>
        <v>0</v>
      </c>
      <c r="C2236" s="1">
        <f t="shared" si="601"/>
        <v>0</v>
      </c>
      <c r="D2236" s="1">
        <f t="shared" si="601"/>
        <v>0</v>
      </c>
      <c r="E2236" s="7">
        <v>2</v>
      </c>
      <c r="F2236" s="9" t="s">
        <v>82</v>
      </c>
      <c r="G2236" s="3" t="e">
        <f t="shared" si="586"/>
        <v>#NAME?</v>
      </c>
      <c r="H2236" s="1" t="str">
        <f t="shared" si="587"/>
        <v>k</v>
      </c>
      <c r="I2236" s="1" t="str">
        <f t="shared" si="588"/>
        <v>que</v>
      </c>
      <c r="J2236" s="10">
        <f t="shared" si="589"/>
        <v>1</v>
      </c>
      <c r="K2236" s="1">
        <f t="shared" si="590"/>
        <v>3</v>
      </c>
      <c r="L2236" s="10">
        <f t="shared" si="591"/>
        <v>3</v>
      </c>
      <c r="M2236" s="1" t="str">
        <f t="shared" si="592"/>
        <v>-que-</v>
      </c>
      <c r="N2236" s="1" t="str">
        <f t="shared" si="593"/>
        <v>[k]</v>
      </c>
      <c r="O2236" s="3" t="e" cm="1">
        <f t="array" ref="O2236">SUM(_xlfn._xlws.FILTER($G$2:$G$2454,_xlfn.MAP($M$2:$M$2454,_xlfn.LAMBDA(_xlpm.x,_xlpm.x=$M2236))))</f>
        <v>#NAME?</v>
      </c>
      <c r="P2236" s="4" t="e">
        <f t="shared" si="594"/>
        <v>#NAME?</v>
      </c>
      <c r="Q2236" s="6" t="e" cm="1">
        <f t="array" ref="Q2236">SUM(_xlfn._xlws.FILTER($G$2:$G$2454,_xlfn.MAP($N$2:$N$2454,_xlfn.LAMBDA(_xlpm.x,_xlpm.x=$N2236))))</f>
        <v>#NAME?</v>
      </c>
      <c r="R2236" s="4" t="e">
        <f t="shared" si="595"/>
        <v>#NAME?</v>
      </c>
      <c r="S2236" s="4" t="e">
        <f t="shared" si="596"/>
        <v>#NAME?</v>
      </c>
      <c r="T2236" s="4" t="e">
        <f t="shared" si="597"/>
        <v>#NAME?</v>
      </c>
      <c r="U2236" s="4" t="e">
        <f t="shared" si="598"/>
        <v>#NAME?</v>
      </c>
      <c r="V2236" s="2"/>
      <c r="X2236" s="2"/>
      <c r="AC2236" s="2"/>
      <c r="AD2236" s="2"/>
    </row>
    <row r="2237" spans="1:30">
      <c r="A2237" s="1" t="str">
        <f t="shared" si="585"/>
        <v>-rra- : [ɹə]</v>
      </c>
      <c r="B2237" s="1">
        <f t="shared" si="601"/>
        <v>1</v>
      </c>
      <c r="C2237" s="1">
        <f t="shared" si="601"/>
        <v>0</v>
      </c>
      <c r="D2237" s="1">
        <f t="shared" si="601"/>
        <v>0</v>
      </c>
      <c r="E2237" s="7">
        <v>3</v>
      </c>
      <c r="F2237" s="9" t="s">
        <v>2407</v>
      </c>
      <c r="G2237" s="3" t="e">
        <f t="shared" si="586"/>
        <v>#NAME?</v>
      </c>
      <c r="H2237" s="1" t="str">
        <f t="shared" si="587"/>
        <v>ɹə</v>
      </c>
      <c r="I2237" s="1" t="str">
        <f t="shared" si="588"/>
        <v>rra</v>
      </c>
      <c r="J2237" s="10">
        <f t="shared" si="589"/>
        <v>2</v>
      </c>
      <c r="K2237" s="1">
        <f t="shared" si="590"/>
        <v>3</v>
      </c>
      <c r="L2237" s="10">
        <f t="shared" si="591"/>
        <v>3</v>
      </c>
      <c r="M2237" s="1" t="str">
        <f t="shared" si="592"/>
        <v>-rra-</v>
      </c>
      <c r="N2237" s="1" t="str">
        <f t="shared" si="593"/>
        <v>[ɹə]</v>
      </c>
      <c r="O2237" s="3" t="e" cm="1">
        <f t="array" ref="O2237">SUM(_xlfn._xlws.FILTER($G$2:$G$2454,_xlfn.MAP($M$2:$M$2454,_xlfn.LAMBDA(_xlpm.x,_xlpm.x=$M2237))))</f>
        <v>#NAME?</v>
      </c>
      <c r="P2237" s="4" t="e">
        <f t="shared" si="594"/>
        <v>#NAME?</v>
      </c>
      <c r="Q2237" s="6" t="e" cm="1">
        <f t="array" ref="Q2237">SUM(_xlfn._xlws.FILTER($G$2:$G$2454,_xlfn.MAP($N$2:$N$2454,_xlfn.LAMBDA(_xlpm.x,_xlpm.x=$N2237))))</f>
        <v>#NAME?</v>
      </c>
      <c r="R2237" s="4" t="e">
        <f t="shared" si="595"/>
        <v>#NAME?</v>
      </c>
      <c r="S2237" s="4" t="e">
        <f t="shared" si="596"/>
        <v>#NAME?</v>
      </c>
      <c r="T2237" s="4" t="e">
        <f t="shared" si="597"/>
        <v>#NAME?</v>
      </c>
      <c r="U2237" s="4" t="e">
        <f t="shared" si="598"/>
        <v>#NAME?</v>
      </c>
      <c r="V2237" s="2"/>
      <c r="X2237" s="2"/>
      <c r="AC2237" s="2"/>
      <c r="AD2237" s="2"/>
    </row>
    <row r="2238" spans="1:30">
      <c r="A2238" s="1" t="str">
        <f t="shared" si="585"/>
        <v>-mb- : [m]</v>
      </c>
      <c r="B2238" s="1">
        <f t="shared" si="601"/>
        <v>0</v>
      </c>
      <c r="C2238" s="1">
        <f t="shared" si="601"/>
        <v>1</v>
      </c>
      <c r="D2238" s="1">
        <f t="shared" si="601"/>
        <v>0</v>
      </c>
      <c r="E2238" s="7">
        <v>6</v>
      </c>
      <c r="F2238" s="9" t="s">
        <v>143</v>
      </c>
      <c r="G2238" s="3" t="e">
        <f t="shared" si="586"/>
        <v>#NAME?</v>
      </c>
      <c r="H2238" s="4" t="str">
        <f t="shared" si="587"/>
        <v>m</v>
      </c>
      <c r="I2238" s="4" t="str">
        <f t="shared" si="588"/>
        <v>mb</v>
      </c>
      <c r="J2238" s="10">
        <f t="shared" si="589"/>
        <v>1</v>
      </c>
      <c r="K2238" s="1">
        <f t="shared" si="590"/>
        <v>2</v>
      </c>
      <c r="L2238" s="10">
        <f t="shared" si="591"/>
        <v>2</v>
      </c>
      <c r="M2238" s="1" t="str">
        <f t="shared" si="592"/>
        <v>-mb-</v>
      </c>
      <c r="N2238" s="1" t="str">
        <f t="shared" si="593"/>
        <v>[m]</v>
      </c>
      <c r="O2238" s="3" t="e" cm="1">
        <f t="array" ref="O2238">SUM(_xlfn._xlws.FILTER($G$2:$G$2454,_xlfn.MAP($M$2:$M$2454,_xlfn.LAMBDA(_xlpm.x,_xlpm.x=$M2238))))</f>
        <v>#NAME?</v>
      </c>
      <c r="P2238" s="4" t="e">
        <f t="shared" si="594"/>
        <v>#NAME?</v>
      </c>
      <c r="Q2238" s="6" t="e" cm="1">
        <f t="array" ref="Q2238">SUM(_xlfn._xlws.FILTER($G$2:$G$2454,_xlfn.MAP($N$2:$N$2454,_xlfn.LAMBDA(_xlpm.x,_xlpm.x=$N2238))))</f>
        <v>#NAME?</v>
      </c>
      <c r="R2238" s="4" t="e">
        <f t="shared" si="595"/>
        <v>#NAME?</v>
      </c>
      <c r="S2238" s="4" t="e">
        <f t="shared" si="596"/>
        <v>#NAME?</v>
      </c>
      <c r="T2238" s="4" t="e">
        <f t="shared" si="597"/>
        <v>#NAME?</v>
      </c>
      <c r="U2238" s="4" t="e">
        <f t="shared" si="598"/>
        <v>#NAME?</v>
      </c>
      <c r="V2238" s="2"/>
      <c r="X2238" s="2"/>
      <c r="AC2238" s="2"/>
      <c r="AD2238" s="2"/>
    </row>
    <row r="2239" spans="1:30">
      <c r="A2239" s="1" t="str">
        <f t="shared" si="585"/>
        <v>-tea- : [tə]</v>
      </c>
      <c r="B2239" s="1">
        <f t="shared" si="601"/>
        <v>0</v>
      </c>
      <c r="C2239" s="1">
        <f t="shared" si="601"/>
        <v>0</v>
      </c>
      <c r="D2239" s="1">
        <f t="shared" si="601"/>
        <v>0</v>
      </c>
      <c r="E2239" s="7">
        <v>1</v>
      </c>
      <c r="F2239" s="9" t="s">
        <v>2265</v>
      </c>
      <c r="G2239" s="3" t="e">
        <f t="shared" si="586"/>
        <v>#NAME?</v>
      </c>
      <c r="H2239" s="4" t="str">
        <f t="shared" si="587"/>
        <v>tə</v>
      </c>
      <c r="I2239" s="4" t="str">
        <f t="shared" si="588"/>
        <v>tea</v>
      </c>
      <c r="J2239" s="10">
        <f t="shared" si="589"/>
        <v>2</v>
      </c>
      <c r="K2239" s="1">
        <f t="shared" si="590"/>
        <v>3</v>
      </c>
      <c r="L2239" s="10">
        <f t="shared" si="591"/>
        <v>3</v>
      </c>
      <c r="M2239" s="1" t="str">
        <f t="shared" si="592"/>
        <v>-tea-</v>
      </c>
      <c r="N2239" s="1" t="str">
        <f t="shared" si="593"/>
        <v>[tə]</v>
      </c>
      <c r="O2239" s="3" t="e" cm="1">
        <f t="array" ref="O2239">SUM(_xlfn._xlws.FILTER($G$2:$G$2454,_xlfn.MAP($M$2:$M$2454,_xlfn.LAMBDA(_xlpm.x,_xlpm.x=$M2239))))</f>
        <v>#NAME?</v>
      </c>
      <c r="P2239" s="4" t="e">
        <f t="shared" si="594"/>
        <v>#NAME?</v>
      </c>
      <c r="Q2239" s="6" t="e" cm="1">
        <f t="array" ref="Q2239">SUM(_xlfn._xlws.FILTER($G$2:$G$2454,_xlfn.MAP($N$2:$N$2454,_xlfn.LAMBDA(_xlpm.x,_xlpm.x=$N2239))))</f>
        <v>#NAME?</v>
      </c>
      <c r="R2239" s="4" t="e">
        <f t="shared" si="595"/>
        <v>#NAME?</v>
      </c>
      <c r="S2239" s="4" t="e">
        <f t="shared" si="596"/>
        <v>#NAME?</v>
      </c>
      <c r="T2239" s="4" t="e">
        <f t="shared" si="597"/>
        <v>#NAME?</v>
      </c>
      <c r="U2239" s="4" t="e">
        <f t="shared" si="598"/>
        <v>#NAME?</v>
      </c>
      <c r="V2239" s="2"/>
      <c r="X2239" s="2"/>
      <c r="AC2239" s="2"/>
      <c r="AD2239" s="2"/>
    </row>
    <row r="2240" spans="1:30">
      <c r="A2240" s="1" t="str">
        <f t="shared" si="585"/>
        <v>-lki- : [kɪ]</v>
      </c>
      <c r="B2240" s="1">
        <f t="shared" si="601"/>
        <v>0</v>
      </c>
      <c r="C2240" s="1">
        <f t="shared" si="601"/>
        <v>0</v>
      </c>
      <c r="D2240" s="1">
        <f t="shared" si="601"/>
        <v>0</v>
      </c>
      <c r="E2240" s="7">
        <v>2</v>
      </c>
      <c r="F2240" s="9" t="s">
        <v>1519</v>
      </c>
      <c r="G2240" s="3" t="e">
        <f t="shared" si="586"/>
        <v>#NAME?</v>
      </c>
      <c r="H2240" s="4" t="str">
        <f t="shared" si="587"/>
        <v>kɪ</v>
      </c>
      <c r="I2240" s="4" t="str">
        <f t="shared" si="588"/>
        <v>lki</v>
      </c>
      <c r="J2240" s="10">
        <f t="shared" si="589"/>
        <v>2</v>
      </c>
      <c r="K2240" s="1">
        <f t="shared" si="590"/>
        <v>3</v>
      </c>
      <c r="L2240" s="10">
        <f t="shared" si="591"/>
        <v>3</v>
      </c>
      <c r="M2240" s="1" t="str">
        <f t="shared" si="592"/>
        <v>-lki-</v>
      </c>
      <c r="N2240" s="1" t="str">
        <f t="shared" si="593"/>
        <v>[kɪ]</v>
      </c>
      <c r="O2240" s="3" t="e" cm="1">
        <f t="array" ref="O2240">SUM(_xlfn._xlws.FILTER($G$2:$G$2454,_xlfn.MAP($M$2:$M$2454,_xlfn.LAMBDA(_xlpm.x,_xlpm.x=$M2240))))</f>
        <v>#NAME?</v>
      </c>
      <c r="P2240" s="4" t="e">
        <f t="shared" si="594"/>
        <v>#NAME?</v>
      </c>
      <c r="Q2240" s="6" t="e" cm="1">
        <f t="array" ref="Q2240">SUM(_xlfn._xlws.FILTER($G$2:$G$2454,_xlfn.MAP($N$2:$N$2454,_xlfn.LAMBDA(_xlpm.x,_xlpm.x=$N2240))))</f>
        <v>#NAME?</v>
      </c>
      <c r="R2240" s="4" t="e">
        <f t="shared" si="595"/>
        <v>#NAME?</v>
      </c>
      <c r="S2240" s="4" t="e">
        <f t="shared" si="596"/>
        <v>#NAME?</v>
      </c>
      <c r="T2240" s="4" t="e">
        <f t="shared" si="597"/>
        <v>#NAME?</v>
      </c>
      <c r="U2240" s="4" t="e">
        <f t="shared" si="598"/>
        <v>#NAME?</v>
      </c>
      <c r="V2240" s="2"/>
      <c r="X2240" s="2"/>
      <c r="AC2240" s="2"/>
      <c r="AD2240" s="2"/>
    </row>
    <row r="2241" spans="1:30">
      <c r="A2241" s="1" t="str">
        <f t="shared" si="585"/>
        <v>-oa- : [oʊ]</v>
      </c>
      <c r="B2241" s="1">
        <f t="shared" si="601"/>
        <v>0</v>
      </c>
      <c r="C2241" s="1">
        <f t="shared" si="601"/>
        <v>0</v>
      </c>
      <c r="D2241" s="1">
        <f t="shared" si="601"/>
        <v>0</v>
      </c>
      <c r="E2241" s="7">
        <v>1</v>
      </c>
      <c r="F2241" s="9" t="s">
        <v>2177</v>
      </c>
      <c r="G2241" s="3" t="e">
        <f t="shared" si="586"/>
        <v>#NAME?</v>
      </c>
      <c r="H2241" s="1" t="str">
        <f t="shared" si="587"/>
        <v>oʊ</v>
      </c>
      <c r="I2241" s="1" t="str">
        <f t="shared" si="588"/>
        <v>oa</v>
      </c>
      <c r="J2241" s="10">
        <f t="shared" si="589"/>
        <v>2</v>
      </c>
      <c r="K2241" s="1">
        <f t="shared" si="590"/>
        <v>2</v>
      </c>
      <c r="L2241" s="10">
        <f t="shared" si="591"/>
        <v>2</v>
      </c>
      <c r="M2241" s="1" t="str">
        <f t="shared" si="592"/>
        <v>-oa-</v>
      </c>
      <c r="N2241" s="1" t="str">
        <f t="shared" si="593"/>
        <v>[oʊ]</v>
      </c>
      <c r="O2241" s="3" t="e" cm="1">
        <f t="array" ref="O2241">SUM(_xlfn._xlws.FILTER($G$2:$G$2454,_xlfn.MAP($M$2:$M$2454,_xlfn.LAMBDA(_xlpm.x,_xlpm.x=$M2241))))</f>
        <v>#NAME?</v>
      </c>
      <c r="P2241" s="4" t="e">
        <f t="shared" si="594"/>
        <v>#NAME?</v>
      </c>
      <c r="Q2241" s="6" t="e" cm="1">
        <f t="array" ref="Q2241">SUM(_xlfn._xlws.FILTER($G$2:$G$2454,_xlfn.MAP($N$2:$N$2454,_xlfn.LAMBDA(_xlpm.x,_xlpm.x=$N2241))))</f>
        <v>#NAME?</v>
      </c>
      <c r="R2241" s="4" t="e">
        <f t="shared" si="595"/>
        <v>#NAME?</v>
      </c>
      <c r="S2241" s="4" t="e">
        <f t="shared" si="596"/>
        <v>#NAME?</v>
      </c>
      <c r="T2241" s="4" t="e">
        <f t="shared" si="597"/>
        <v>#NAME?</v>
      </c>
      <c r="U2241" s="4" t="e">
        <f t="shared" si="598"/>
        <v>#NAME?</v>
      </c>
      <c r="V2241" s="2"/>
      <c r="X2241" s="2"/>
      <c r="AC2241" s="2"/>
      <c r="AD2241" s="2"/>
    </row>
    <row r="2242" spans="1:30">
      <c r="A2242" s="1" t="str">
        <f t="shared" ref="A2242:A2305" si="602">_xlfn.LET(_xlpm.sep," : ",CONCATENATE(M2242,_xlpm.sep,N2242))</f>
        <v>-ph- : [f]</v>
      </c>
      <c r="B2242" s="1">
        <f t="shared" ref="B2242:D2261" si="603">_xlfn.LET(_xlpm.d,$F2242,_xlpm.k,_xlfn.CONCAT(LEFT(TRIM(B$1),1),"*"),COUNTIF(_xlpm.d,_xlpm.k))</f>
        <v>0</v>
      </c>
      <c r="C2242" s="1">
        <f t="shared" si="603"/>
        <v>0</v>
      </c>
      <c r="D2242" s="1">
        <f t="shared" si="603"/>
        <v>0</v>
      </c>
      <c r="E2242" s="7">
        <v>2</v>
      </c>
      <c r="F2242" s="9" t="s">
        <v>48</v>
      </c>
      <c r="G2242" s="3" t="e">
        <f t="shared" ref="G2242:G2305" si="604">E2242/freq.sum.r6e</f>
        <v>#NAME?</v>
      </c>
      <c r="H2242" s="1" t="str">
        <f t="shared" ref="H2242:H2305" si="605">_xlfn.LET(_xlpm.sep,":",_xlpm.w,$F2242,LEFT(_xlpm.w,FIND(_xlpm.sep,_xlpm.w)-1))</f>
        <v>f</v>
      </c>
      <c r="I2242" s="1" t="str">
        <f t="shared" ref="I2242:I2305" si="606">_xlfn.LET(_xlpm.sep,":",_xlpm.w,$F2242,RIGHT(_xlpm.w,LEN(_xlpm.w)-FIND(_xlpm.sep,_xlpm.w)))</f>
        <v>ph</v>
      </c>
      <c r="J2242" s="10">
        <f t="shared" ref="J2242:J2305" si="607">_xlfn.LET(_xlpm.w,H2242,LEN(_xlpm.w))</f>
        <v>1</v>
      </c>
      <c r="K2242" s="1">
        <f t="shared" ref="K2242:K2305" si="608">_xlfn.LET(_xlpm.w,I2242,LEN(_xlpm.w))</f>
        <v>2</v>
      </c>
      <c r="L2242" s="10">
        <f t="shared" ref="L2242:L2305" si="609">_xlfn.LET(_xlpm.a,J2242,_xlpm.b,K2242,MAX(_xlpm.a,_xlpm.b))</f>
        <v>2</v>
      </c>
      <c r="M2242" s="1" t="str">
        <f t="shared" ref="M2242:M2305" si="610">_xlfn.LET(_xlpm.sep,":",_xlpm.w,$F2242,_xlfn.CONCAT("-",RIGHT(_xlpm.w,LEN(_xlpm.w)-FIND(_xlpm.sep,_xlpm.w)),"-"))</f>
        <v>-ph-</v>
      </c>
      <c r="N2242" s="1" t="str">
        <f t="shared" ref="N2242:N2305" si="611">_xlfn.LET(_xlpm.sep,":",_xlpm.w,$F2242,_xlfn.CONCAT("[",LEFT(_xlpm.w,FIND(_xlpm.sep,_xlpm.w)-1),"]"))</f>
        <v>[f]</v>
      </c>
      <c r="O2242" s="3" t="e" cm="1">
        <f t="array" ref="O2242">SUM(_xlfn._xlws.FILTER($G$2:$G$2454,_xlfn.MAP($M$2:$M$2454,_xlfn.LAMBDA(_xlpm.x,_xlpm.x=$M2242))))</f>
        <v>#NAME?</v>
      </c>
      <c r="P2242" s="4" t="e">
        <f t="shared" ref="P2242:P2305" si="612">$G2242/O2242</f>
        <v>#NAME?</v>
      </c>
      <c r="Q2242" s="6" t="e" cm="1">
        <f t="array" ref="Q2242">SUM(_xlfn._xlws.FILTER($G$2:$G$2454,_xlfn.MAP($N$2:$N$2454,_xlfn.LAMBDA(_xlpm.x,_xlpm.x=$N2242))))</f>
        <v>#NAME?</v>
      </c>
      <c r="R2242" s="4" t="e">
        <f t="shared" ref="R2242:R2305" si="613">$G2242/Q2242</f>
        <v>#NAME?</v>
      </c>
      <c r="S2242" s="4" t="e">
        <f t="shared" ref="S2242:S2305" si="614">_xlfn.LET(_xlpm.freq,E2242,_xlpm.size,L2242+1,_xlpm.F,T2242,LOG(1+_xlpm.freq)*LOG(1+_xlpm.size)*_xlpm.F)</f>
        <v>#NAME?</v>
      </c>
      <c r="T2242" s="4" t="e">
        <f t="shared" ref="T2242:T2305" si="615">_xlfn.LET(_xlpm.a,R2242,_xlpm.b,P2242,2*_xlpm.a*_xlpm.b/(_xlpm.a+_xlpm.b))</f>
        <v>#NAME?</v>
      </c>
      <c r="U2242" s="4" t="e">
        <f t="shared" ref="U2242:U2305" si="616">_xlfn.LET(_xlpm.p,P2242,_xlpm.q,R2242,LOG(_xlpm.p/_xlpm.q))</f>
        <v>#NAME?</v>
      </c>
      <c r="V2242" s="2"/>
      <c r="X2242" s="2"/>
      <c r="AC2242" s="2"/>
      <c r="AD2242" s="2"/>
    </row>
    <row r="2243" spans="1:30">
      <c r="A2243" s="1" t="str">
        <f t="shared" si="602"/>
        <v>-ray- : [ɹeɪ]</v>
      </c>
      <c r="B2243" s="1">
        <f t="shared" si="603"/>
        <v>1</v>
      </c>
      <c r="C2243" s="1">
        <f t="shared" si="603"/>
        <v>0</v>
      </c>
      <c r="D2243" s="1">
        <f t="shared" si="603"/>
        <v>0</v>
      </c>
      <c r="E2243" s="7">
        <v>2</v>
      </c>
      <c r="F2243" s="9" t="s">
        <v>1509</v>
      </c>
      <c r="G2243" s="3" t="e">
        <f t="shared" si="604"/>
        <v>#NAME?</v>
      </c>
      <c r="H2243" s="4" t="str">
        <f t="shared" si="605"/>
        <v>ɹeɪ</v>
      </c>
      <c r="I2243" s="4" t="str">
        <f t="shared" si="606"/>
        <v>ray</v>
      </c>
      <c r="J2243" s="10">
        <f t="shared" si="607"/>
        <v>3</v>
      </c>
      <c r="K2243" s="1">
        <f t="shared" si="608"/>
        <v>3</v>
      </c>
      <c r="L2243" s="10">
        <f t="shared" si="609"/>
        <v>3</v>
      </c>
      <c r="M2243" s="1" t="str">
        <f t="shared" si="610"/>
        <v>-ray-</v>
      </c>
      <c r="N2243" s="1" t="str">
        <f t="shared" si="611"/>
        <v>[ɹeɪ]</v>
      </c>
      <c r="O2243" s="3" t="e" cm="1">
        <f t="array" ref="O2243">SUM(_xlfn._xlws.FILTER($G$2:$G$2454,_xlfn.MAP($M$2:$M$2454,_xlfn.LAMBDA(_xlpm.x,_xlpm.x=$M2243))))</f>
        <v>#NAME?</v>
      </c>
      <c r="P2243" s="4" t="e">
        <f t="shared" si="612"/>
        <v>#NAME?</v>
      </c>
      <c r="Q2243" s="6" t="e" cm="1">
        <f t="array" ref="Q2243">SUM(_xlfn._xlws.FILTER($G$2:$G$2454,_xlfn.MAP($N$2:$N$2454,_xlfn.LAMBDA(_xlpm.x,_xlpm.x=$N2243))))</f>
        <v>#NAME?</v>
      </c>
      <c r="R2243" s="4" t="e">
        <f t="shared" si="613"/>
        <v>#NAME?</v>
      </c>
      <c r="S2243" s="4" t="e">
        <f t="shared" si="614"/>
        <v>#NAME?</v>
      </c>
      <c r="T2243" s="4" t="e">
        <f t="shared" si="615"/>
        <v>#NAME?</v>
      </c>
      <c r="U2243" s="4" t="e">
        <f t="shared" si="616"/>
        <v>#NAME?</v>
      </c>
      <c r="V2243" s="2"/>
      <c r="X2243" s="2"/>
      <c r="AC2243" s="2"/>
      <c r="AD2243" s="2"/>
    </row>
    <row r="2244" spans="1:30">
      <c r="A2244" s="1" t="str">
        <f t="shared" si="602"/>
        <v>-res- : [ɹz]</v>
      </c>
      <c r="B2244" s="1">
        <f t="shared" si="603"/>
        <v>1</v>
      </c>
      <c r="C2244" s="1">
        <f t="shared" si="603"/>
        <v>0</v>
      </c>
      <c r="D2244" s="1">
        <f t="shared" si="603"/>
        <v>0</v>
      </c>
      <c r="E2244" s="7">
        <v>4</v>
      </c>
      <c r="F2244" s="9" t="s">
        <v>1419</v>
      </c>
      <c r="G2244" s="3" t="e">
        <f t="shared" si="604"/>
        <v>#NAME?</v>
      </c>
      <c r="H2244" s="4" t="str">
        <f t="shared" si="605"/>
        <v>ɹz</v>
      </c>
      <c r="I2244" s="4" t="str">
        <f t="shared" si="606"/>
        <v>res</v>
      </c>
      <c r="J2244" s="10">
        <f t="shared" si="607"/>
        <v>2</v>
      </c>
      <c r="K2244" s="1">
        <f t="shared" si="608"/>
        <v>3</v>
      </c>
      <c r="L2244" s="10">
        <f t="shared" si="609"/>
        <v>3</v>
      </c>
      <c r="M2244" s="1" t="str">
        <f t="shared" si="610"/>
        <v>-res-</v>
      </c>
      <c r="N2244" s="1" t="str">
        <f t="shared" si="611"/>
        <v>[ɹz]</v>
      </c>
      <c r="O2244" s="3" t="e" cm="1">
        <f t="array" ref="O2244">SUM(_xlfn._xlws.FILTER($G$2:$G$2454,_xlfn.MAP($M$2:$M$2454,_xlfn.LAMBDA(_xlpm.x,_xlpm.x=$M2244))))</f>
        <v>#NAME?</v>
      </c>
      <c r="P2244" s="4" t="e">
        <f t="shared" si="612"/>
        <v>#NAME?</v>
      </c>
      <c r="Q2244" s="6" t="e" cm="1">
        <f t="array" ref="Q2244">SUM(_xlfn._xlws.FILTER($G$2:$G$2454,_xlfn.MAP($N$2:$N$2454,_xlfn.LAMBDA(_xlpm.x,_xlpm.x=$N2244))))</f>
        <v>#NAME?</v>
      </c>
      <c r="R2244" s="4" t="e">
        <f t="shared" si="613"/>
        <v>#NAME?</v>
      </c>
      <c r="S2244" s="4" t="e">
        <f t="shared" si="614"/>
        <v>#NAME?</v>
      </c>
      <c r="T2244" s="4" t="e">
        <f t="shared" si="615"/>
        <v>#NAME?</v>
      </c>
      <c r="U2244" s="4" t="e">
        <f t="shared" si="616"/>
        <v>#NAME?</v>
      </c>
      <c r="V2244" s="2"/>
      <c r="X2244" s="2"/>
      <c r="AC2244" s="2"/>
      <c r="AD2244" s="2"/>
    </row>
    <row r="2245" spans="1:30">
      <c r="A2245" s="1" t="str">
        <f t="shared" si="602"/>
        <v>-tta- : [tɪ]</v>
      </c>
      <c r="B2245" s="1">
        <f t="shared" si="603"/>
        <v>0</v>
      </c>
      <c r="C2245" s="1">
        <f t="shared" si="603"/>
        <v>0</v>
      </c>
      <c r="D2245" s="1">
        <f t="shared" si="603"/>
        <v>0</v>
      </c>
      <c r="E2245" s="7">
        <v>1</v>
      </c>
      <c r="F2245" s="9" t="s">
        <v>2272</v>
      </c>
      <c r="G2245" s="3" t="e">
        <f t="shared" si="604"/>
        <v>#NAME?</v>
      </c>
      <c r="H2245" s="4" t="str">
        <f t="shared" si="605"/>
        <v>tɪ</v>
      </c>
      <c r="I2245" s="4" t="str">
        <f t="shared" si="606"/>
        <v>tta</v>
      </c>
      <c r="J2245" s="10">
        <f t="shared" si="607"/>
        <v>2</v>
      </c>
      <c r="K2245" s="1">
        <f t="shared" si="608"/>
        <v>3</v>
      </c>
      <c r="L2245" s="10">
        <f t="shared" si="609"/>
        <v>3</v>
      </c>
      <c r="M2245" s="1" t="str">
        <f t="shared" si="610"/>
        <v>-tta-</v>
      </c>
      <c r="N2245" s="1" t="str">
        <f t="shared" si="611"/>
        <v>[tɪ]</v>
      </c>
      <c r="O2245" s="3" t="e" cm="1">
        <f t="array" ref="O2245">SUM(_xlfn._xlws.FILTER($G$2:$G$2454,_xlfn.MAP($M$2:$M$2454,_xlfn.LAMBDA(_xlpm.x,_xlpm.x=$M2245))))</f>
        <v>#NAME?</v>
      </c>
      <c r="P2245" s="4" t="e">
        <f t="shared" si="612"/>
        <v>#NAME?</v>
      </c>
      <c r="Q2245" s="6" t="e" cm="1">
        <f t="array" ref="Q2245">SUM(_xlfn._xlws.FILTER($G$2:$G$2454,_xlfn.MAP($N$2:$N$2454,_xlfn.LAMBDA(_xlpm.x,_xlpm.x=$N2245))))</f>
        <v>#NAME?</v>
      </c>
      <c r="R2245" s="4" t="e">
        <f t="shared" si="613"/>
        <v>#NAME?</v>
      </c>
      <c r="S2245" s="4" t="e">
        <f t="shared" si="614"/>
        <v>#NAME?</v>
      </c>
      <c r="T2245" s="4" t="e">
        <f t="shared" si="615"/>
        <v>#NAME?</v>
      </c>
      <c r="U2245" s="4" t="e">
        <f t="shared" si="616"/>
        <v>#NAME?</v>
      </c>
      <c r="V2245" s="2"/>
      <c r="X2245" s="2"/>
      <c r="AC2245" s="2"/>
      <c r="AD2245" s="2"/>
    </row>
    <row r="2246" spans="1:30">
      <c r="A2246" s="1" t="str">
        <f t="shared" si="602"/>
        <v>-tti- : [tɪ]</v>
      </c>
      <c r="B2246" s="1">
        <f t="shared" si="603"/>
        <v>0</v>
      </c>
      <c r="C2246" s="1">
        <f t="shared" si="603"/>
        <v>0</v>
      </c>
      <c r="D2246" s="1">
        <f t="shared" si="603"/>
        <v>0</v>
      </c>
      <c r="E2246" s="7">
        <v>5</v>
      </c>
      <c r="F2246" s="9" t="s">
        <v>1525</v>
      </c>
      <c r="G2246" s="3" t="e">
        <f t="shared" si="604"/>
        <v>#NAME?</v>
      </c>
      <c r="H2246" s="4" t="str">
        <f t="shared" si="605"/>
        <v>tɪ</v>
      </c>
      <c r="I2246" s="4" t="str">
        <f t="shared" si="606"/>
        <v>tti</v>
      </c>
      <c r="J2246" s="10">
        <f t="shared" si="607"/>
        <v>2</v>
      </c>
      <c r="K2246" s="1">
        <f t="shared" si="608"/>
        <v>3</v>
      </c>
      <c r="L2246" s="10">
        <f t="shared" si="609"/>
        <v>3</v>
      </c>
      <c r="M2246" s="1" t="str">
        <f t="shared" si="610"/>
        <v>-tti-</v>
      </c>
      <c r="N2246" s="1" t="str">
        <f t="shared" si="611"/>
        <v>[tɪ]</v>
      </c>
      <c r="O2246" s="3" t="e" cm="1">
        <f t="array" ref="O2246">SUM(_xlfn._xlws.FILTER($G$2:$G$2454,_xlfn.MAP($M$2:$M$2454,_xlfn.LAMBDA(_xlpm.x,_xlpm.x=$M2246))))</f>
        <v>#NAME?</v>
      </c>
      <c r="P2246" s="4" t="e">
        <f t="shared" si="612"/>
        <v>#NAME?</v>
      </c>
      <c r="Q2246" s="6" t="e" cm="1">
        <f t="array" ref="Q2246">SUM(_xlfn._xlws.FILTER($G$2:$G$2454,_xlfn.MAP($N$2:$N$2454,_xlfn.LAMBDA(_xlpm.x,_xlpm.x=$N2246))))</f>
        <v>#NAME?</v>
      </c>
      <c r="R2246" s="4" t="e">
        <f t="shared" si="613"/>
        <v>#NAME?</v>
      </c>
      <c r="S2246" s="4" t="e">
        <f t="shared" si="614"/>
        <v>#NAME?</v>
      </c>
      <c r="T2246" s="4" t="e">
        <f t="shared" si="615"/>
        <v>#NAME?</v>
      </c>
      <c r="U2246" s="4" t="e">
        <f t="shared" si="616"/>
        <v>#NAME?</v>
      </c>
      <c r="V2246" s="2"/>
      <c r="X2246" s="2"/>
      <c r="AC2246" s="2"/>
      <c r="AD2246" s="2"/>
    </row>
    <row r="2247" spans="1:30">
      <c r="A2247" s="1" t="str">
        <f t="shared" si="602"/>
        <v>-ou- : [ə]</v>
      </c>
      <c r="B2247" s="1">
        <f t="shared" si="603"/>
        <v>0</v>
      </c>
      <c r="C2247" s="1">
        <f t="shared" si="603"/>
        <v>0</v>
      </c>
      <c r="D2247" s="1">
        <f t="shared" si="603"/>
        <v>0</v>
      </c>
      <c r="E2247" s="7">
        <v>7</v>
      </c>
      <c r="F2247" s="9" t="s">
        <v>1703</v>
      </c>
      <c r="G2247" s="3" t="e">
        <f t="shared" si="604"/>
        <v>#NAME?</v>
      </c>
      <c r="H2247" s="4" t="str">
        <f t="shared" si="605"/>
        <v>ə</v>
      </c>
      <c r="I2247" s="4" t="str">
        <f t="shared" si="606"/>
        <v>ou</v>
      </c>
      <c r="J2247" s="10">
        <f t="shared" si="607"/>
        <v>1</v>
      </c>
      <c r="K2247" s="1">
        <f t="shared" si="608"/>
        <v>2</v>
      </c>
      <c r="L2247" s="10">
        <f t="shared" si="609"/>
        <v>2</v>
      </c>
      <c r="M2247" s="1" t="str">
        <f t="shared" si="610"/>
        <v>-ou-</v>
      </c>
      <c r="N2247" s="1" t="str">
        <f t="shared" si="611"/>
        <v>[ə]</v>
      </c>
      <c r="O2247" s="3" t="e" cm="1">
        <f t="array" ref="O2247">SUM(_xlfn._xlws.FILTER($G$2:$G$2454,_xlfn.MAP($M$2:$M$2454,_xlfn.LAMBDA(_xlpm.x,_xlpm.x=$M2247))))</f>
        <v>#NAME?</v>
      </c>
      <c r="P2247" s="4" t="e">
        <f t="shared" si="612"/>
        <v>#NAME?</v>
      </c>
      <c r="Q2247" s="6" t="e" cm="1">
        <f t="array" ref="Q2247">SUM(_xlfn._xlws.FILTER($G$2:$G$2454,_xlfn.MAP($N$2:$N$2454,_xlfn.LAMBDA(_xlpm.x,_xlpm.x=$N2247))))</f>
        <v>#NAME?</v>
      </c>
      <c r="R2247" s="4" t="e">
        <f t="shared" si="613"/>
        <v>#NAME?</v>
      </c>
      <c r="S2247" s="4" t="e">
        <f t="shared" si="614"/>
        <v>#NAME?</v>
      </c>
      <c r="T2247" s="4" t="e">
        <f t="shared" si="615"/>
        <v>#NAME?</v>
      </c>
      <c r="U2247" s="4" t="e">
        <f t="shared" si="616"/>
        <v>#NAME?</v>
      </c>
      <c r="V2247" s="2"/>
      <c r="X2247" s="2"/>
      <c r="AC2247" s="2"/>
      <c r="AD2247" s="2"/>
    </row>
    <row r="2248" spans="1:30">
      <c r="A2248" s="1" t="str">
        <f t="shared" si="602"/>
        <v>-ka- : [kæ]</v>
      </c>
      <c r="B2248" s="1">
        <f t="shared" si="603"/>
        <v>0</v>
      </c>
      <c r="C2248" s="1">
        <f t="shared" si="603"/>
        <v>0</v>
      </c>
      <c r="D2248" s="1">
        <f t="shared" si="603"/>
        <v>0</v>
      </c>
      <c r="E2248" s="7">
        <v>2</v>
      </c>
      <c r="F2248" s="9" t="s">
        <v>2008</v>
      </c>
      <c r="G2248" s="3" t="e">
        <f t="shared" si="604"/>
        <v>#NAME?</v>
      </c>
      <c r="H2248" s="4" t="str">
        <f t="shared" si="605"/>
        <v>kæ</v>
      </c>
      <c r="I2248" s="4" t="str">
        <f t="shared" si="606"/>
        <v>ka</v>
      </c>
      <c r="J2248" s="10">
        <f t="shared" si="607"/>
        <v>2</v>
      </c>
      <c r="K2248" s="1">
        <f t="shared" si="608"/>
        <v>2</v>
      </c>
      <c r="L2248" s="10">
        <f t="shared" si="609"/>
        <v>2</v>
      </c>
      <c r="M2248" s="1" t="str">
        <f t="shared" si="610"/>
        <v>-ka-</v>
      </c>
      <c r="N2248" s="1" t="str">
        <f t="shared" si="611"/>
        <v>[kæ]</v>
      </c>
      <c r="O2248" s="3" t="e" cm="1">
        <f t="array" ref="O2248">SUM(_xlfn._xlws.FILTER($G$2:$G$2454,_xlfn.MAP($M$2:$M$2454,_xlfn.LAMBDA(_xlpm.x,_xlpm.x=$M2248))))</f>
        <v>#NAME?</v>
      </c>
      <c r="P2248" s="4" t="e">
        <f t="shared" si="612"/>
        <v>#NAME?</v>
      </c>
      <c r="Q2248" s="6" t="e" cm="1">
        <f t="array" ref="Q2248">SUM(_xlfn._xlws.FILTER($G$2:$G$2454,_xlfn.MAP($N$2:$N$2454,_xlfn.LAMBDA(_xlpm.x,_xlpm.x=$N2248))))</f>
        <v>#NAME?</v>
      </c>
      <c r="R2248" s="4" t="e">
        <f t="shared" si="613"/>
        <v>#NAME?</v>
      </c>
      <c r="S2248" s="4" t="e">
        <f t="shared" si="614"/>
        <v>#NAME?</v>
      </c>
      <c r="T2248" s="4" t="e">
        <f t="shared" si="615"/>
        <v>#NAME?</v>
      </c>
      <c r="U2248" s="4" t="e">
        <f t="shared" si="616"/>
        <v>#NAME?</v>
      </c>
      <c r="V2248" s="2"/>
      <c r="X2248" s="2"/>
      <c r="AC2248" s="2"/>
      <c r="AD2248" s="2"/>
    </row>
    <row r="2249" spans="1:30">
      <c r="A2249" s="1" t="str">
        <f t="shared" si="602"/>
        <v>-vy- : [vɪ]</v>
      </c>
      <c r="B2249" s="1">
        <f t="shared" si="603"/>
        <v>0</v>
      </c>
      <c r="C2249" s="1">
        <f t="shared" si="603"/>
        <v>0</v>
      </c>
      <c r="D2249" s="1">
        <f t="shared" si="603"/>
        <v>0</v>
      </c>
      <c r="E2249" s="7">
        <v>2</v>
      </c>
      <c r="F2249" s="9" t="s">
        <v>1567</v>
      </c>
      <c r="G2249" s="3" t="e">
        <f t="shared" si="604"/>
        <v>#NAME?</v>
      </c>
      <c r="H2249" s="4" t="str">
        <f t="shared" si="605"/>
        <v>vɪ</v>
      </c>
      <c r="I2249" s="4" t="str">
        <f t="shared" si="606"/>
        <v>vy</v>
      </c>
      <c r="J2249" s="10">
        <f t="shared" si="607"/>
        <v>2</v>
      </c>
      <c r="K2249" s="1">
        <f t="shared" si="608"/>
        <v>2</v>
      </c>
      <c r="L2249" s="10">
        <f t="shared" si="609"/>
        <v>2</v>
      </c>
      <c r="M2249" s="1" t="str">
        <f t="shared" si="610"/>
        <v>-vy-</v>
      </c>
      <c r="N2249" s="1" t="str">
        <f t="shared" si="611"/>
        <v>[vɪ]</v>
      </c>
      <c r="O2249" s="3" t="e" cm="1">
        <f t="array" ref="O2249">SUM(_xlfn._xlws.FILTER($G$2:$G$2454,_xlfn.MAP($M$2:$M$2454,_xlfn.LAMBDA(_xlpm.x,_xlpm.x=$M2249))))</f>
        <v>#NAME?</v>
      </c>
      <c r="P2249" s="4" t="e">
        <f t="shared" si="612"/>
        <v>#NAME?</v>
      </c>
      <c r="Q2249" s="6" t="e" cm="1">
        <f t="array" ref="Q2249">SUM(_xlfn._xlws.FILTER($G$2:$G$2454,_xlfn.MAP($N$2:$N$2454,_xlfn.LAMBDA(_xlpm.x,_xlpm.x=$N2249))))</f>
        <v>#NAME?</v>
      </c>
      <c r="R2249" s="4" t="e">
        <f t="shared" si="613"/>
        <v>#NAME?</v>
      </c>
      <c r="S2249" s="4" t="e">
        <f t="shared" si="614"/>
        <v>#NAME?</v>
      </c>
      <c r="T2249" s="4" t="e">
        <f t="shared" si="615"/>
        <v>#NAME?</v>
      </c>
      <c r="U2249" s="4" t="e">
        <f t="shared" si="616"/>
        <v>#NAME?</v>
      </c>
      <c r="V2249" s="2"/>
      <c r="X2249" s="2"/>
      <c r="AC2249" s="2"/>
      <c r="AD2249" s="2"/>
    </row>
    <row r="2250" spans="1:30">
      <c r="A2250" s="1" t="str">
        <f t="shared" si="602"/>
        <v>-tie- : [ʃə]</v>
      </c>
      <c r="B2250" s="1">
        <f t="shared" si="603"/>
        <v>0</v>
      </c>
      <c r="C2250" s="1">
        <f t="shared" si="603"/>
        <v>0</v>
      </c>
      <c r="D2250" s="1">
        <f t="shared" si="603"/>
        <v>0</v>
      </c>
      <c r="E2250" s="7">
        <v>3</v>
      </c>
      <c r="F2250" s="9" t="s">
        <v>1710</v>
      </c>
      <c r="G2250" s="3" t="e">
        <f t="shared" si="604"/>
        <v>#NAME?</v>
      </c>
      <c r="H2250" s="4" t="str">
        <f t="shared" si="605"/>
        <v>ʃə</v>
      </c>
      <c r="I2250" s="4" t="str">
        <f t="shared" si="606"/>
        <v>tie</v>
      </c>
      <c r="J2250" s="10">
        <f t="shared" si="607"/>
        <v>2</v>
      </c>
      <c r="K2250" s="1">
        <f t="shared" si="608"/>
        <v>3</v>
      </c>
      <c r="L2250" s="10">
        <f t="shared" si="609"/>
        <v>3</v>
      </c>
      <c r="M2250" s="1" t="str">
        <f t="shared" si="610"/>
        <v>-tie-</v>
      </c>
      <c r="N2250" s="1" t="str">
        <f t="shared" si="611"/>
        <v>[ʃə]</v>
      </c>
      <c r="O2250" s="3" t="e" cm="1">
        <f t="array" ref="O2250">SUM(_xlfn._xlws.FILTER($G$2:$G$2454,_xlfn.MAP($M$2:$M$2454,_xlfn.LAMBDA(_xlpm.x,_xlpm.x=$M2250))))</f>
        <v>#NAME?</v>
      </c>
      <c r="P2250" s="4" t="e">
        <f t="shared" si="612"/>
        <v>#NAME?</v>
      </c>
      <c r="Q2250" s="6" t="e" cm="1">
        <f t="array" ref="Q2250">SUM(_xlfn._xlws.FILTER($G$2:$G$2454,_xlfn.MAP($N$2:$N$2454,_xlfn.LAMBDA(_xlpm.x,_xlpm.x=$N2250))))</f>
        <v>#NAME?</v>
      </c>
      <c r="R2250" s="4" t="e">
        <f t="shared" si="613"/>
        <v>#NAME?</v>
      </c>
      <c r="S2250" s="4" t="e">
        <f t="shared" si="614"/>
        <v>#NAME?</v>
      </c>
      <c r="T2250" s="4" t="e">
        <f t="shared" si="615"/>
        <v>#NAME?</v>
      </c>
      <c r="U2250" s="4" t="e">
        <f t="shared" si="616"/>
        <v>#NAME?</v>
      </c>
      <c r="V2250" s="2"/>
      <c r="X2250" s="2"/>
      <c r="AC2250" s="2"/>
      <c r="AD2250" s="2"/>
    </row>
    <row r="2251" spans="1:30">
      <c r="A2251" s="1" t="str">
        <f t="shared" si="602"/>
        <v>-dia- : [daɪ]</v>
      </c>
      <c r="B2251" s="1">
        <f t="shared" si="603"/>
        <v>0</v>
      </c>
      <c r="C2251" s="1">
        <f t="shared" si="603"/>
        <v>0</v>
      </c>
      <c r="D2251" s="1">
        <f t="shared" si="603"/>
        <v>0</v>
      </c>
      <c r="E2251" s="7">
        <v>1</v>
      </c>
      <c r="F2251" s="9" t="s">
        <v>1576</v>
      </c>
      <c r="G2251" s="3" t="e">
        <f t="shared" si="604"/>
        <v>#NAME?</v>
      </c>
      <c r="H2251" s="1" t="str">
        <f t="shared" si="605"/>
        <v>daɪ</v>
      </c>
      <c r="I2251" s="1" t="str">
        <f t="shared" si="606"/>
        <v>dia</v>
      </c>
      <c r="J2251" s="10">
        <f t="shared" si="607"/>
        <v>3</v>
      </c>
      <c r="K2251" s="1">
        <f t="shared" si="608"/>
        <v>3</v>
      </c>
      <c r="L2251" s="10">
        <f t="shared" si="609"/>
        <v>3</v>
      </c>
      <c r="M2251" s="1" t="str">
        <f t="shared" si="610"/>
        <v>-dia-</v>
      </c>
      <c r="N2251" s="1" t="str">
        <f t="shared" si="611"/>
        <v>[daɪ]</v>
      </c>
      <c r="O2251" s="3" t="e" cm="1">
        <f t="array" ref="O2251">SUM(_xlfn._xlws.FILTER($G$2:$G$2454,_xlfn.MAP($M$2:$M$2454,_xlfn.LAMBDA(_xlpm.x,_xlpm.x=$M2251))))</f>
        <v>#NAME?</v>
      </c>
      <c r="P2251" s="4" t="e">
        <f t="shared" si="612"/>
        <v>#NAME?</v>
      </c>
      <c r="Q2251" s="6" t="e" cm="1">
        <f t="array" ref="Q2251">SUM(_xlfn._xlws.FILTER($G$2:$G$2454,_xlfn.MAP($N$2:$N$2454,_xlfn.LAMBDA(_xlpm.x,_xlpm.x=$N2251))))</f>
        <v>#NAME?</v>
      </c>
      <c r="R2251" s="4" t="e">
        <f t="shared" si="613"/>
        <v>#NAME?</v>
      </c>
      <c r="S2251" s="4" t="e">
        <f t="shared" si="614"/>
        <v>#NAME?</v>
      </c>
      <c r="T2251" s="4" t="e">
        <f t="shared" si="615"/>
        <v>#NAME?</v>
      </c>
      <c r="U2251" s="4" t="e">
        <f t="shared" si="616"/>
        <v>#NAME?</v>
      </c>
      <c r="V2251" s="2"/>
      <c r="X2251" s="2"/>
      <c r="AC2251" s="2"/>
      <c r="AD2251" s="2"/>
    </row>
    <row r="2252" spans="1:30">
      <c r="A2252" s="1" t="str">
        <f t="shared" si="602"/>
        <v>-ee- : [i]</v>
      </c>
      <c r="B2252" s="1">
        <f t="shared" si="603"/>
        <v>0</v>
      </c>
      <c r="C2252" s="1">
        <f t="shared" si="603"/>
        <v>0</v>
      </c>
      <c r="D2252" s="1">
        <f t="shared" si="603"/>
        <v>0</v>
      </c>
      <c r="E2252" s="7">
        <v>1</v>
      </c>
      <c r="F2252" s="9" t="s">
        <v>2005</v>
      </c>
      <c r="G2252" s="3" t="e">
        <f t="shared" si="604"/>
        <v>#NAME?</v>
      </c>
      <c r="H2252" s="4" t="str">
        <f t="shared" si="605"/>
        <v>i</v>
      </c>
      <c r="I2252" s="4" t="str">
        <f t="shared" si="606"/>
        <v>ee</v>
      </c>
      <c r="J2252" s="10">
        <f t="shared" si="607"/>
        <v>1</v>
      </c>
      <c r="K2252" s="1">
        <f t="shared" si="608"/>
        <v>2</v>
      </c>
      <c r="L2252" s="10">
        <f t="shared" si="609"/>
        <v>2</v>
      </c>
      <c r="M2252" s="1" t="str">
        <f t="shared" si="610"/>
        <v>-ee-</v>
      </c>
      <c r="N2252" s="1" t="str">
        <f t="shared" si="611"/>
        <v>[i]</v>
      </c>
      <c r="O2252" s="3" t="e" cm="1">
        <f t="array" ref="O2252">SUM(_xlfn._xlws.FILTER($G$2:$G$2454,_xlfn.MAP($M$2:$M$2454,_xlfn.LAMBDA(_xlpm.x,_xlpm.x=$M2252))))</f>
        <v>#NAME?</v>
      </c>
      <c r="P2252" s="4" t="e">
        <f t="shared" si="612"/>
        <v>#NAME?</v>
      </c>
      <c r="Q2252" s="6" t="e" cm="1">
        <f t="array" ref="Q2252">SUM(_xlfn._xlws.FILTER($G$2:$G$2454,_xlfn.MAP($N$2:$N$2454,_xlfn.LAMBDA(_xlpm.x,_xlpm.x=$N2252))))</f>
        <v>#NAME?</v>
      </c>
      <c r="R2252" s="4" t="e">
        <f t="shared" si="613"/>
        <v>#NAME?</v>
      </c>
      <c r="S2252" s="4" t="e">
        <f t="shared" si="614"/>
        <v>#NAME?</v>
      </c>
      <c r="T2252" s="4" t="e">
        <f t="shared" si="615"/>
        <v>#NAME?</v>
      </c>
      <c r="U2252" s="4" t="e">
        <f t="shared" si="616"/>
        <v>#NAME?</v>
      </c>
      <c r="V2252" s="2"/>
      <c r="X2252" s="2"/>
      <c r="AC2252" s="2"/>
      <c r="AD2252" s="2"/>
    </row>
    <row r="2253" spans="1:30">
      <c r="A2253" s="1" t="str">
        <f t="shared" si="602"/>
        <v>-kni- : [naɪ]</v>
      </c>
      <c r="B2253" s="1">
        <f t="shared" si="603"/>
        <v>0</v>
      </c>
      <c r="C2253" s="1">
        <f t="shared" si="603"/>
        <v>0</v>
      </c>
      <c r="D2253" s="1">
        <f t="shared" si="603"/>
        <v>1</v>
      </c>
      <c r="E2253" s="7">
        <v>1</v>
      </c>
      <c r="F2253" s="9" t="s">
        <v>1637</v>
      </c>
      <c r="G2253" s="3" t="e">
        <f t="shared" si="604"/>
        <v>#NAME?</v>
      </c>
      <c r="H2253" s="4" t="str">
        <f t="shared" si="605"/>
        <v>naɪ</v>
      </c>
      <c r="I2253" s="4" t="str">
        <f t="shared" si="606"/>
        <v>kni</v>
      </c>
      <c r="J2253" s="10">
        <f t="shared" si="607"/>
        <v>3</v>
      </c>
      <c r="K2253" s="1">
        <f t="shared" si="608"/>
        <v>3</v>
      </c>
      <c r="L2253" s="10">
        <f t="shared" si="609"/>
        <v>3</v>
      </c>
      <c r="M2253" s="1" t="str">
        <f t="shared" si="610"/>
        <v>-kni-</v>
      </c>
      <c r="N2253" s="1" t="str">
        <f t="shared" si="611"/>
        <v>[naɪ]</v>
      </c>
      <c r="O2253" s="3" t="e" cm="1">
        <f t="array" ref="O2253">SUM(_xlfn._xlws.FILTER($G$2:$G$2454,_xlfn.MAP($M$2:$M$2454,_xlfn.LAMBDA(_xlpm.x,_xlpm.x=$M2253))))</f>
        <v>#NAME?</v>
      </c>
      <c r="P2253" s="4" t="e">
        <f t="shared" si="612"/>
        <v>#NAME?</v>
      </c>
      <c r="Q2253" s="6" t="e" cm="1">
        <f t="array" ref="Q2253">SUM(_xlfn._xlws.FILTER($G$2:$G$2454,_xlfn.MAP($N$2:$N$2454,_xlfn.LAMBDA(_xlpm.x,_xlpm.x=$N2253))))</f>
        <v>#NAME?</v>
      </c>
      <c r="R2253" s="4" t="e">
        <f t="shared" si="613"/>
        <v>#NAME?</v>
      </c>
      <c r="S2253" s="4" t="e">
        <f t="shared" si="614"/>
        <v>#NAME?</v>
      </c>
      <c r="T2253" s="4" t="e">
        <f t="shared" si="615"/>
        <v>#NAME?</v>
      </c>
      <c r="U2253" s="4" t="e">
        <f t="shared" si="616"/>
        <v>#NAME?</v>
      </c>
      <c r="V2253" s="2"/>
      <c r="X2253" s="2"/>
      <c r="AC2253" s="2"/>
      <c r="AD2253" s="2"/>
    </row>
    <row r="2254" spans="1:30">
      <c r="A2254" s="1" t="str">
        <f t="shared" si="602"/>
        <v>-ldt- : [lt]</v>
      </c>
      <c r="B2254" s="1">
        <f t="shared" si="603"/>
        <v>0</v>
      </c>
      <c r="C2254" s="1">
        <f t="shared" si="603"/>
        <v>0</v>
      </c>
      <c r="D2254" s="1">
        <f t="shared" si="603"/>
        <v>0</v>
      </c>
      <c r="E2254" s="7">
        <v>1</v>
      </c>
      <c r="F2254" s="9" t="s">
        <v>2071</v>
      </c>
      <c r="G2254" s="3" t="e">
        <f t="shared" si="604"/>
        <v>#NAME?</v>
      </c>
      <c r="H2254" s="1" t="str">
        <f t="shared" si="605"/>
        <v>lt</v>
      </c>
      <c r="I2254" s="1" t="str">
        <f t="shared" si="606"/>
        <v>ldt</v>
      </c>
      <c r="J2254" s="10">
        <f t="shared" si="607"/>
        <v>2</v>
      </c>
      <c r="K2254" s="1">
        <f t="shared" si="608"/>
        <v>3</v>
      </c>
      <c r="L2254" s="10">
        <f t="shared" si="609"/>
        <v>3</v>
      </c>
      <c r="M2254" s="1" t="str">
        <f t="shared" si="610"/>
        <v>-ldt-</v>
      </c>
      <c r="N2254" s="1" t="str">
        <f t="shared" si="611"/>
        <v>[lt]</v>
      </c>
      <c r="O2254" s="3" t="e" cm="1">
        <f t="array" ref="O2254">SUM(_xlfn._xlws.FILTER($G$2:$G$2454,_xlfn.MAP($M$2:$M$2454,_xlfn.LAMBDA(_xlpm.x,_xlpm.x=$M2254))))</f>
        <v>#NAME?</v>
      </c>
      <c r="P2254" s="4" t="e">
        <f t="shared" si="612"/>
        <v>#NAME?</v>
      </c>
      <c r="Q2254" s="6" t="e" cm="1">
        <f t="array" ref="Q2254">SUM(_xlfn._xlws.FILTER($G$2:$G$2454,_xlfn.MAP($N$2:$N$2454,_xlfn.LAMBDA(_xlpm.x,_xlpm.x=$N2254))))</f>
        <v>#NAME?</v>
      </c>
      <c r="R2254" s="4" t="e">
        <f t="shared" si="613"/>
        <v>#NAME?</v>
      </c>
      <c r="S2254" s="4" t="e">
        <f t="shared" si="614"/>
        <v>#NAME?</v>
      </c>
      <c r="T2254" s="4" t="e">
        <f t="shared" si="615"/>
        <v>#NAME?</v>
      </c>
      <c r="U2254" s="4" t="e">
        <f t="shared" si="616"/>
        <v>#NAME?</v>
      </c>
      <c r="V2254" s="2"/>
      <c r="X2254" s="2"/>
      <c r="AC2254" s="2"/>
      <c r="AD2254" s="2"/>
    </row>
    <row r="2255" spans="1:30">
      <c r="A2255" s="1" t="str">
        <f t="shared" si="602"/>
        <v>-saw- : [sɔ]</v>
      </c>
      <c r="B2255" s="1">
        <f t="shared" si="603"/>
        <v>0</v>
      </c>
      <c r="C2255" s="1">
        <f t="shared" si="603"/>
        <v>0</v>
      </c>
      <c r="D2255" s="1">
        <f t="shared" si="603"/>
        <v>0</v>
      </c>
      <c r="E2255" s="7">
        <v>1</v>
      </c>
      <c r="F2255" s="9" t="s">
        <v>1655</v>
      </c>
      <c r="G2255" s="3" t="e">
        <f t="shared" si="604"/>
        <v>#NAME?</v>
      </c>
      <c r="H2255" s="4" t="str">
        <f t="shared" si="605"/>
        <v>sɔ</v>
      </c>
      <c r="I2255" s="4" t="str">
        <f t="shared" si="606"/>
        <v>saw</v>
      </c>
      <c r="J2255" s="10">
        <f t="shared" si="607"/>
        <v>2</v>
      </c>
      <c r="K2255" s="1">
        <f t="shared" si="608"/>
        <v>3</v>
      </c>
      <c r="L2255" s="10">
        <f t="shared" si="609"/>
        <v>3</v>
      </c>
      <c r="M2255" s="1" t="str">
        <f t="shared" si="610"/>
        <v>-saw-</v>
      </c>
      <c r="N2255" s="1" t="str">
        <f t="shared" si="611"/>
        <v>[sɔ]</v>
      </c>
      <c r="O2255" s="3" t="e" cm="1">
        <f t="array" ref="O2255">SUM(_xlfn._xlws.FILTER($G$2:$G$2454,_xlfn.MAP($M$2:$M$2454,_xlfn.LAMBDA(_xlpm.x,_xlpm.x=$M2255))))</f>
        <v>#NAME?</v>
      </c>
      <c r="P2255" s="4" t="e">
        <f t="shared" si="612"/>
        <v>#NAME?</v>
      </c>
      <c r="Q2255" s="6" t="e" cm="1">
        <f t="array" ref="Q2255">SUM(_xlfn._xlws.FILTER($G$2:$G$2454,_xlfn.MAP($N$2:$N$2454,_xlfn.LAMBDA(_xlpm.x,_xlpm.x=$N2255))))</f>
        <v>#NAME?</v>
      </c>
      <c r="R2255" s="4" t="e">
        <f t="shared" si="613"/>
        <v>#NAME?</v>
      </c>
      <c r="S2255" s="4" t="e">
        <f t="shared" si="614"/>
        <v>#NAME?</v>
      </c>
      <c r="T2255" s="4" t="e">
        <f t="shared" si="615"/>
        <v>#NAME?</v>
      </c>
      <c r="U2255" s="4" t="e">
        <f t="shared" si="616"/>
        <v>#NAME?</v>
      </c>
      <c r="V2255" s="2"/>
      <c r="X2255" s="2"/>
      <c r="AC2255" s="2"/>
      <c r="AD2255" s="2"/>
    </row>
    <row r="2256" spans="1:30">
      <c r="A2256" s="1" t="str">
        <f t="shared" si="602"/>
        <v>-swo- : [sɔ]</v>
      </c>
      <c r="B2256" s="1">
        <f t="shared" si="603"/>
        <v>0</v>
      </c>
      <c r="C2256" s="1">
        <f t="shared" si="603"/>
        <v>0</v>
      </c>
      <c r="D2256" s="1">
        <f t="shared" si="603"/>
        <v>0</v>
      </c>
      <c r="E2256" s="7">
        <v>1</v>
      </c>
      <c r="F2256" s="9" t="s">
        <v>1656</v>
      </c>
      <c r="G2256" s="3" t="e">
        <f t="shared" si="604"/>
        <v>#NAME?</v>
      </c>
      <c r="H2256" s="1" t="str">
        <f t="shared" si="605"/>
        <v>sɔ</v>
      </c>
      <c r="I2256" s="1" t="str">
        <f t="shared" si="606"/>
        <v>swo</v>
      </c>
      <c r="J2256" s="10">
        <f t="shared" si="607"/>
        <v>2</v>
      </c>
      <c r="K2256" s="1">
        <f t="shared" si="608"/>
        <v>3</v>
      </c>
      <c r="L2256" s="10">
        <f t="shared" si="609"/>
        <v>3</v>
      </c>
      <c r="M2256" s="1" t="str">
        <f t="shared" si="610"/>
        <v>-swo-</v>
      </c>
      <c r="N2256" s="1" t="str">
        <f t="shared" si="611"/>
        <v>[sɔ]</v>
      </c>
      <c r="O2256" s="3" t="e" cm="1">
        <f t="array" ref="O2256">SUM(_xlfn._xlws.FILTER($G$2:$G$2454,_xlfn.MAP($M$2:$M$2454,_xlfn.LAMBDA(_xlpm.x,_xlpm.x=$M2256))))</f>
        <v>#NAME?</v>
      </c>
      <c r="P2256" s="4" t="e">
        <f t="shared" si="612"/>
        <v>#NAME?</v>
      </c>
      <c r="Q2256" s="6" t="e" cm="1">
        <f t="array" ref="Q2256">SUM(_xlfn._xlws.FILTER($G$2:$G$2454,_xlfn.MAP($N$2:$N$2454,_xlfn.LAMBDA(_xlpm.x,_xlpm.x=$N2256))))</f>
        <v>#NAME?</v>
      </c>
      <c r="R2256" s="4" t="e">
        <f t="shared" si="613"/>
        <v>#NAME?</v>
      </c>
      <c r="S2256" s="4" t="e">
        <f t="shared" si="614"/>
        <v>#NAME?</v>
      </c>
      <c r="T2256" s="4" t="e">
        <f t="shared" si="615"/>
        <v>#NAME?</v>
      </c>
      <c r="U2256" s="4" t="e">
        <f t="shared" si="616"/>
        <v>#NAME?</v>
      </c>
      <c r="V2256" s="2"/>
      <c r="X2256" s="2"/>
      <c r="AC2256" s="2"/>
      <c r="AD2256" s="2"/>
    </row>
    <row r="2257" spans="1:30">
      <c r="A2257" s="1" t="str">
        <f t="shared" si="602"/>
        <v>-thy- : [θɪ]</v>
      </c>
      <c r="B2257" s="1">
        <f t="shared" si="603"/>
        <v>0</v>
      </c>
      <c r="C2257" s="1">
        <f t="shared" si="603"/>
        <v>0</v>
      </c>
      <c r="D2257" s="1">
        <f t="shared" si="603"/>
        <v>0</v>
      </c>
      <c r="E2257" s="7">
        <v>1</v>
      </c>
      <c r="F2257" s="9" t="s">
        <v>1657</v>
      </c>
      <c r="G2257" s="3" t="e">
        <f t="shared" si="604"/>
        <v>#NAME?</v>
      </c>
      <c r="H2257" s="4" t="str">
        <f t="shared" si="605"/>
        <v>θɪ</v>
      </c>
      <c r="I2257" s="4" t="str">
        <f t="shared" si="606"/>
        <v>thy</v>
      </c>
      <c r="J2257" s="10">
        <f t="shared" si="607"/>
        <v>2</v>
      </c>
      <c r="K2257" s="1">
        <f t="shared" si="608"/>
        <v>3</v>
      </c>
      <c r="L2257" s="10">
        <f t="shared" si="609"/>
        <v>3</v>
      </c>
      <c r="M2257" s="1" t="str">
        <f t="shared" si="610"/>
        <v>-thy-</v>
      </c>
      <c r="N2257" s="1" t="str">
        <f t="shared" si="611"/>
        <v>[θɪ]</v>
      </c>
      <c r="O2257" s="3" t="e" cm="1">
        <f t="array" ref="O2257">SUM(_xlfn._xlws.FILTER($G$2:$G$2454,_xlfn.MAP($M$2:$M$2454,_xlfn.LAMBDA(_xlpm.x,_xlpm.x=$M2257))))</f>
        <v>#NAME?</v>
      </c>
      <c r="P2257" s="4" t="e">
        <f t="shared" si="612"/>
        <v>#NAME?</v>
      </c>
      <c r="Q2257" s="6" t="e" cm="1">
        <f t="array" ref="Q2257">SUM(_xlfn._xlws.FILTER($G$2:$G$2454,_xlfn.MAP($N$2:$N$2454,_xlfn.LAMBDA(_xlpm.x,_xlpm.x=$N2257))))</f>
        <v>#NAME?</v>
      </c>
      <c r="R2257" s="4" t="e">
        <f t="shared" si="613"/>
        <v>#NAME?</v>
      </c>
      <c r="S2257" s="4" t="e">
        <f t="shared" si="614"/>
        <v>#NAME?</v>
      </c>
      <c r="T2257" s="4" t="e">
        <f t="shared" si="615"/>
        <v>#NAME?</v>
      </c>
      <c r="U2257" s="4" t="e">
        <f t="shared" si="616"/>
        <v>#NAME?</v>
      </c>
      <c r="V2257" s="2"/>
      <c r="X2257" s="2"/>
      <c r="AC2257" s="2"/>
      <c r="AD2257" s="2"/>
    </row>
    <row r="2258" spans="1:30">
      <c r="A2258" s="1" t="str">
        <f t="shared" si="602"/>
        <v>-n's- : [nz]</v>
      </c>
      <c r="B2258" s="1">
        <f t="shared" si="603"/>
        <v>0</v>
      </c>
      <c r="C2258" s="1">
        <f t="shared" si="603"/>
        <v>0</v>
      </c>
      <c r="D2258" s="1">
        <f t="shared" si="603"/>
        <v>1</v>
      </c>
      <c r="E2258" s="7">
        <v>3</v>
      </c>
      <c r="F2258" s="9" t="s">
        <v>2164</v>
      </c>
      <c r="G2258" s="3" t="e">
        <f t="shared" si="604"/>
        <v>#NAME?</v>
      </c>
      <c r="H2258" s="4" t="str">
        <f t="shared" si="605"/>
        <v>nz</v>
      </c>
      <c r="I2258" s="4" t="str">
        <f t="shared" si="606"/>
        <v>n's</v>
      </c>
      <c r="J2258" s="10">
        <f t="shared" si="607"/>
        <v>2</v>
      </c>
      <c r="K2258" s="1">
        <f t="shared" si="608"/>
        <v>3</v>
      </c>
      <c r="L2258" s="10">
        <f t="shared" si="609"/>
        <v>3</v>
      </c>
      <c r="M2258" s="1" t="str">
        <f t="shared" si="610"/>
        <v>-n's-</v>
      </c>
      <c r="N2258" s="1" t="str">
        <f t="shared" si="611"/>
        <v>[nz]</v>
      </c>
      <c r="O2258" s="3" t="e" cm="1">
        <f t="array" ref="O2258">SUM(_xlfn._xlws.FILTER($G$2:$G$2454,_xlfn.MAP($M$2:$M$2454,_xlfn.LAMBDA(_xlpm.x,_xlpm.x=$M2258))))</f>
        <v>#NAME?</v>
      </c>
      <c r="P2258" s="4" t="e">
        <f t="shared" si="612"/>
        <v>#NAME?</v>
      </c>
      <c r="Q2258" s="6" t="e" cm="1">
        <f t="array" ref="Q2258">SUM(_xlfn._xlws.FILTER($G$2:$G$2454,_xlfn.MAP($N$2:$N$2454,_xlfn.LAMBDA(_xlpm.x,_xlpm.x=$N2258))))</f>
        <v>#NAME?</v>
      </c>
      <c r="R2258" s="4" t="e">
        <f t="shared" si="613"/>
        <v>#NAME?</v>
      </c>
      <c r="S2258" s="4" t="e">
        <f t="shared" si="614"/>
        <v>#NAME?</v>
      </c>
      <c r="T2258" s="4" t="e">
        <f t="shared" si="615"/>
        <v>#NAME?</v>
      </c>
      <c r="U2258" s="4" t="e">
        <f t="shared" si="616"/>
        <v>#NAME?</v>
      </c>
      <c r="V2258" s="2"/>
      <c r="X2258" s="2"/>
      <c r="AC2258" s="2"/>
      <c r="AD2258" s="2"/>
    </row>
    <row r="2259" spans="1:30">
      <c r="A2259" s="1" t="str">
        <f t="shared" si="602"/>
        <v>-nea- : [nɪ]</v>
      </c>
      <c r="B2259" s="1">
        <f t="shared" si="603"/>
        <v>0</v>
      </c>
      <c r="C2259" s="1">
        <f t="shared" si="603"/>
        <v>0</v>
      </c>
      <c r="D2259" s="1">
        <f t="shared" si="603"/>
        <v>1</v>
      </c>
      <c r="E2259" s="7">
        <v>1</v>
      </c>
      <c r="F2259" s="9" t="s">
        <v>1695</v>
      </c>
      <c r="G2259" s="3" t="e">
        <f t="shared" si="604"/>
        <v>#NAME?</v>
      </c>
      <c r="H2259" s="4" t="str">
        <f t="shared" si="605"/>
        <v>nɪ</v>
      </c>
      <c r="I2259" s="4" t="str">
        <f t="shared" si="606"/>
        <v>nea</v>
      </c>
      <c r="J2259" s="10">
        <f t="shared" si="607"/>
        <v>2</v>
      </c>
      <c r="K2259" s="1">
        <f t="shared" si="608"/>
        <v>3</v>
      </c>
      <c r="L2259" s="10">
        <f t="shared" si="609"/>
        <v>3</v>
      </c>
      <c r="M2259" s="1" t="str">
        <f t="shared" si="610"/>
        <v>-nea-</v>
      </c>
      <c r="N2259" s="1" t="str">
        <f t="shared" si="611"/>
        <v>[nɪ]</v>
      </c>
      <c r="O2259" s="3" t="e" cm="1">
        <f t="array" ref="O2259">SUM(_xlfn._xlws.FILTER($G$2:$G$2454,_xlfn.MAP($M$2:$M$2454,_xlfn.LAMBDA(_xlpm.x,_xlpm.x=$M2259))))</f>
        <v>#NAME?</v>
      </c>
      <c r="P2259" s="4" t="e">
        <f t="shared" si="612"/>
        <v>#NAME?</v>
      </c>
      <c r="Q2259" s="6" t="e" cm="1">
        <f t="array" ref="Q2259">SUM(_xlfn._xlws.FILTER($G$2:$G$2454,_xlfn.MAP($N$2:$N$2454,_xlfn.LAMBDA(_xlpm.x,_xlpm.x=$N2259))))</f>
        <v>#NAME?</v>
      </c>
      <c r="R2259" s="4" t="e">
        <f t="shared" si="613"/>
        <v>#NAME?</v>
      </c>
      <c r="S2259" s="4" t="e">
        <f t="shared" si="614"/>
        <v>#NAME?</v>
      </c>
      <c r="T2259" s="4" t="e">
        <f t="shared" si="615"/>
        <v>#NAME?</v>
      </c>
      <c r="U2259" s="4" t="e">
        <f t="shared" si="616"/>
        <v>#NAME?</v>
      </c>
      <c r="V2259" s="2"/>
      <c r="X2259" s="2"/>
      <c r="AC2259" s="2"/>
      <c r="AD2259" s="2"/>
    </row>
    <row r="2260" spans="1:30">
      <c r="A2260" s="1" t="str">
        <f t="shared" si="602"/>
        <v>-schi- : [ʃɪ]</v>
      </c>
      <c r="B2260" s="1">
        <f t="shared" si="603"/>
        <v>0</v>
      </c>
      <c r="C2260" s="1">
        <f t="shared" si="603"/>
        <v>0</v>
      </c>
      <c r="D2260" s="1">
        <f t="shared" si="603"/>
        <v>0</v>
      </c>
      <c r="E2260" s="7">
        <v>1</v>
      </c>
      <c r="F2260" s="9" t="s">
        <v>2414</v>
      </c>
      <c r="G2260" s="3" t="e">
        <f t="shared" si="604"/>
        <v>#NAME?</v>
      </c>
      <c r="H2260" s="4" t="str">
        <f t="shared" si="605"/>
        <v>ʃɪ</v>
      </c>
      <c r="I2260" s="4" t="str">
        <f t="shared" si="606"/>
        <v>schi</v>
      </c>
      <c r="J2260" s="10">
        <f t="shared" si="607"/>
        <v>2</v>
      </c>
      <c r="K2260" s="1">
        <f t="shared" si="608"/>
        <v>4</v>
      </c>
      <c r="L2260" s="10">
        <f t="shared" si="609"/>
        <v>4</v>
      </c>
      <c r="M2260" s="1" t="str">
        <f t="shared" si="610"/>
        <v>-schi-</v>
      </c>
      <c r="N2260" s="1" t="str">
        <f t="shared" si="611"/>
        <v>[ʃɪ]</v>
      </c>
      <c r="O2260" s="3" t="e" cm="1">
        <f t="array" ref="O2260">SUM(_xlfn._xlws.FILTER($G$2:$G$2454,_xlfn.MAP($M$2:$M$2454,_xlfn.LAMBDA(_xlpm.x,_xlpm.x=$M2260))))</f>
        <v>#NAME?</v>
      </c>
      <c r="P2260" s="4" t="e">
        <f t="shared" si="612"/>
        <v>#NAME?</v>
      </c>
      <c r="Q2260" s="6" t="e" cm="1">
        <f t="array" ref="Q2260">SUM(_xlfn._xlws.FILTER($G$2:$G$2454,_xlfn.MAP($N$2:$N$2454,_xlfn.LAMBDA(_xlpm.x,_xlpm.x=$N2260))))</f>
        <v>#NAME?</v>
      </c>
      <c r="R2260" s="4" t="e">
        <f t="shared" si="613"/>
        <v>#NAME?</v>
      </c>
      <c r="S2260" s="4" t="e">
        <f t="shared" si="614"/>
        <v>#NAME?</v>
      </c>
      <c r="T2260" s="4" t="e">
        <f t="shared" si="615"/>
        <v>#NAME?</v>
      </c>
      <c r="U2260" s="4" t="e">
        <f t="shared" si="616"/>
        <v>#NAME?</v>
      </c>
      <c r="V2260" s="2"/>
      <c r="X2260" s="2"/>
      <c r="AC2260" s="2"/>
      <c r="AD2260" s="2"/>
    </row>
    <row r="2261" spans="1:30">
      <c r="A2261" s="1" t="str">
        <f t="shared" si="602"/>
        <v>-phi- : [fɪ]</v>
      </c>
      <c r="B2261" s="1">
        <f t="shared" si="603"/>
        <v>0</v>
      </c>
      <c r="C2261" s="1">
        <f t="shared" si="603"/>
        <v>0</v>
      </c>
      <c r="D2261" s="1">
        <f t="shared" si="603"/>
        <v>0</v>
      </c>
      <c r="E2261" s="7">
        <v>1</v>
      </c>
      <c r="F2261" s="9" t="s">
        <v>1992</v>
      </c>
      <c r="G2261" s="3" t="e">
        <f t="shared" si="604"/>
        <v>#NAME?</v>
      </c>
      <c r="H2261" s="4" t="str">
        <f t="shared" si="605"/>
        <v>fɪ</v>
      </c>
      <c r="I2261" s="4" t="str">
        <f t="shared" si="606"/>
        <v>phi</v>
      </c>
      <c r="J2261" s="10">
        <f t="shared" si="607"/>
        <v>2</v>
      </c>
      <c r="K2261" s="1">
        <f t="shared" si="608"/>
        <v>3</v>
      </c>
      <c r="L2261" s="10">
        <f t="shared" si="609"/>
        <v>3</v>
      </c>
      <c r="M2261" s="1" t="str">
        <f t="shared" si="610"/>
        <v>-phi-</v>
      </c>
      <c r="N2261" s="1" t="str">
        <f t="shared" si="611"/>
        <v>[fɪ]</v>
      </c>
      <c r="O2261" s="3" t="e" cm="1">
        <f t="array" ref="O2261">SUM(_xlfn._xlws.FILTER($G$2:$G$2454,_xlfn.MAP($M$2:$M$2454,_xlfn.LAMBDA(_xlpm.x,_xlpm.x=$M2261))))</f>
        <v>#NAME?</v>
      </c>
      <c r="P2261" s="4" t="e">
        <f t="shared" si="612"/>
        <v>#NAME?</v>
      </c>
      <c r="Q2261" s="6" t="e" cm="1">
        <f t="array" ref="Q2261">SUM(_xlfn._xlws.FILTER($G$2:$G$2454,_xlfn.MAP($N$2:$N$2454,_xlfn.LAMBDA(_xlpm.x,_xlpm.x=$N2261))))</f>
        <v>#NAME?</v>
      </c>
      <c r="R2261" s="4" t="e">
        <f t="shared" si="613"/>
        <v>#NAME?</v>
      </c>
      <c r="S2261" s="4" t="e">
        <f t="shared" si="614"/>
        <v>#NAME?</v>
      </c>
      <c r="T2261" s="4" t="e">
        <f t="shared" si="615"/>
        <v>#NAME?</v>
      </c>
      <c r="U2261" s="4" t="e">
        <f t="shared" si="616"/>
        <v>#NAME?</v>
      </c>
      <c r="V2261" s="2"/>
      <c r="X2261" s="2"/>
      <c r="AC2261" s="2"/>
      <c r="AD2261" s="2"/>
    </row>
    <row r="2262" spans="1:30">
      <c r="A2262" s="1" t="str">
        <f t="shared" si="602"/>
        <v>-rry- : [ɹɪ]</v>
      </c>
      <c r="B2262" s="1">
        <f t="shared" ref="B2262:D2281" si="617">_xlfn.LET(_xlpm.d,$F2262,_xlpm.k,_xlfn.CONCAT(LEFT(TRIM(B$1),1),"*"),COUNTIF(_xlpm.d,_xlpm.k))</f>
        <v>1</v>
      </c>
      <c r="C2262" s="1">
        <f t="shared" si="617"/>
        <v>0</v>
      </c>
      <c r="D2262" s="1">
        <f t="shared" si="617"/>
        <v>0</v>
      </c>
      <c r="E2262" s="7">
        <v>13</v>
      </c>
      <c r="F2262" s="9" t="s">
        <v>1262</v>
      </c>
      <c r="G2262" s="3" t="e">
        <f t="shared" si="604"/>
        <v>#NAME?</v>
      </c>
      <c r="H2262" s="4" t="str">
        <f t="shared" si="605"/>
        <v>ɹɪ</v>
      </c>
      <c r="I2262" s="4" t="str">
        <f t="shared" si="606"/>
        <v>rry</v>
      </c>
      <c r="J2262" s="10">
        <f t="shared" si="607"/>
        <v>2</v>
      </c>
      <c r="K2262" s="1">
        <f t="shared" si="608"/>
        <v>3</v>
      </c>
      <c r="L2262" s="10">
        <f t="shared" si="609"/>
        <v>3</v>
      </c>
      <c r="M2262" s="1" t="str">
        <f t="shared" si="610"/>
        <v>-rry-</v>
      </c>
      <c r="N2262" s="1" t="str">
        <f t="shared" si="611"/>
        <v>[ɹɪ]</v>
      </c>
      <c r="O2262" s="3" t="e" cm="1">
        <f t="array" ref="O2262">SUM(_xlfn._xlws.FILTER($G$2:$G$2454,_xlfn.MAP($M$2:$M$2454,_xlfn.LAMBDA(_xlpm.x,_xlpm.x=$M2262))))</f>
        <v>#NAME?</v>
      </c>
      <c r="P2262" s="4" t="e">
        <f t="shared" si="612"/>
        <v>#NAME?</v>
      </c>
      <c r="Q2262" s="6" t="e" cm="1">
        <f t="array" ref="Q2262">SUM(_xlfn._xlws.FILTER($G$2:$G$2454,_xlfn.MAP($N$2:$N$2454,_xlfn.LAMBDA(_xlpm.x,_xlpm.x=$N2262))))</f>
        <v>#NAME?</v>
      </c>
      <c r="R2262" s="4" t="e">
        <f t="shared" si="613"/>
        <v>#NAME?</v>
      </c>
      <c r="S2262" s="4" t="e">
        <f t="shared" si="614"/>
        <v>#NAME?</v>
      </c>
      <c r="T2262" s="4" t="e">
        <f t="shared" si="615"/>
        <v>#NAME?</v>
      </c>
      <c r="U2262" s="4" t="e">
        <f t="shared" si="616"/>
        <v>#NAME?</v>
      </c>
      <c r="V2262" s="2"/>
      <c r="X2262" s="2"/>
      <c r="AC2262" s="2"/>
      <c r="AD2262" s="2"/>
    </row>
    <row r="2263" spans="1:30">
      <c r="A2263" s="1" t="str">
        <f t="shared" si="602"/>
        <v>-erce- : [ɹs]</v>
      </c>
      <c r="B2263" s="1">
        <f t="shared" si="617"/>
        <v>1</v>
      </c>
      <c r="C2263" s="1">
        <f t="shared" si="617"/>
        <v>0</v>
      </c>
      <c r="D2263" s="1">
        <f t="shared" si="617"/>
        <v>0</v>
      </c>
      <c r="E2263" s="7">
        <v>1</v>
      </c>
      <c r="F2263" s="9" t="s">
        <v>1642</v>
      </c>
      <c r="G2263" s="3" t="e">
        <f t="shared" si="604"/>
        <v>#NAME?</v>
      </c>
      <c r="H2263" s="1" t="str">
        <f t="shared" si="605"/>
        <v>ɹs</v>
      </c>
      <c r="I2263" s="1" t="str">
        <f t="shared" si="606"/>
        <v>erce</v>
      </c>
      <c r="J2263" s="10">
        <f t="shared" si="607"/>
        <v>2</v>
      </c>
      <c r="K2263" s="1">
        <f t="shared" si="608"/>
        <v>4</v>
      </c>
      <c r="L2263" s="10">
        <f t="shared" si="609"/>
        <v>4</v>
      </c>
      <c r="M2263" s="1" t="str">
        <f t="shared" si="610"/>
        <v>-erce-</v>
      </c>
      <c r="N2263" s="1" t="str">
        <f t="shared" si="611"/>
        <v>[ɹs]</v>
      </c>
      <c r="O2263" s="3" t="e" cm="1">
        <f t="array" ref="O2263">SUM(_xlfn._xlws.FILTER($G$2:$G$2454,_xlfn.MAP($M$2:$M$2454,_xlfn.LAMBDA(_xlpm.x,_xlpm.x=$M2263))))</f>
        <v>#NAME?</v>
      </c>
      <c r="P2263" s="4" t="e">
        <f t="shared" si="612"/>
        <v>#NAME?</v>
      </c>
      <c r="Q2263" s="6" t="e" cm="1">
        <f t="array" ref="Q2263">SUM(_xlfn._xlws.FILTER($G$2:$G$2454,_xlfn.MAP($N$2:$N$2454,_xlfn.LAMBDA(_xlpm.x,_xlpm.x=$N2263))))</f>
        <v>#NAME?</v>
      </c>
      <c r="R2263" s="4" t="e">
        <f t="shared" si="613"/>
        <v>#NAME?</v>
      </c>
      <c r="S2263" s="4" t="e">
        <f t="shared" si="614"/>
        <v>#NAME?</v>
      </c>
      <c r="T2263" s="4" t="e">
        <f t="shared" si="615"/>
        <v>#NAME?</v>
      </c>
      <c r="U2263" s="4" t="e">
        <f t="shared" si="616"/>
        <v>#NAME?</v>
      </c>
      <c r="V2263" s="2"/>
      <c r="X2263" s="2"/>
      <c r="AC2263" s="2"/>
      <c r="AD2263" s="2"/>
    </row>
    <row r="2264" spans="1:30">
      <c r="A2264" s="1" t="str">
        <f t="shared" si="602"/>
        <v>-mie- : [mi]</v>
      </c>
      <c r="B2264" s="1">
        <f t="shared" si="617"/>
        <v>0</v>
      </c>
      <c r="C2264" s="1">
        <f t="shared" si="617"/>
        <v>1</v>
      </c>
      <c r="D2264" s="1">
        <f t="shared" si="617"/>
        <v>0</v>
      </c>
      <c r="E2264" s="7">
        <v>1</v>
      </c>
      <c r="F2264" s="9" t="s">
        <v>2117</v>
      </c>
      <c r="G2264" s="3" t="e">
        <f t="shared" si="604"/>
        <v>#NAME?</v>
      </c>
      <c r="H2264" s="1" t="str">
        <f t="shared" si="605"/>
        <v>mi</v>
      </c>
      <c r="I2264" s="1" t="str">
        <f t="shared" si="606"/>
        <v>mie</v>
      </c>
      <c r="J2264" s="10">
        <f t="shared" si="607"/>
        <v>2</v>
      </c>
      <c r="K2264" s="1">
        <f t="shared" si="608"/>
        <v>3</v>
      </c>
      <c r="L2264" s="10">
        <f t="shared" si="609"/>
        <v>3</v>
      </c>
      <c r="M2264" s="1" t="str">
        <f t="shared" si="610"/>
        <v>-mie-</v>
      </c>
      <c r="N2264" s="1" t="str">
        <f t="shared" si="611"/>
        <v>[mi]</v>
      </c>
      <c r="O2264" s="3" t="e" cm="1">
        <f t="array" ref="O2264">SUM(_xlfn._xlws.FILTER($G$2:$G$2454,_xlfn.MAP($M$2:$M$2454,_xlfn.LAMBDA(_xlpm.x,_xlpm.x=$M2264))))</f>
        <v>#NAME?</v>
      </c>
      <c r="P2264" s="4" t="e">
        <f t="shared" si="612"/>
        <v>#NAME?</v>
      </c>
      <c r="Q2264" s="6" t="e" cm="1">
        <f t="array" ref="Q2264">SUM(_xlfn._xlws.FILTER($G$2:$G$2454,_xlfn.MAP($N$2:$N$2454,_xlfn.LAMBDA(_xlpm.x,_xlpm.x=$N2264))))</f>
        <v>#NAME?</v>
      </c>
      <c r="R2264" s="4" t="e">
        <f t="shared" si="613"/>
        <v>#NAME?</v>
      </c>
      <c r="S2264" s="4" t="e">
        <f t="shared" si="614"/>
        <v>#NAME?</v>
      </c>
      <c r="T2264" s="4" t="e">
        <f t="shared" si="615"/>
        <v>#NAME?</v>
      </c>
      <c r="U2264" s="4" t="e">
        <f t="shared" si="616"/>
        <v>#NAME?</v>
      </c>
      <c r="V2264" s="2"/>
      <c r="X2264" s="2"/>
      <c r="AC2264" s="2"/>
      <c r="AD2264" s="2"/>
    </row>
    <row r="2265" spans="1:30">
      <c r="A2265" s="1" t="str">
        <f t="shared" si="602"/>
        <v>-raw- : [ɹɑ]</v>
      </c>
      <c r="B2265" s="1">
        <f t="shared" si="617"/>
        <v>1</v>
      </c>
      <c r="C2265" s="1">
        <f t="shared" si="617"/>
        <v>0</v>
      </c>
      <c r="D2265" s="1">
        <f t="shared" si="617"/>
        <v>0</v>
      </c>
      <c r="E2265" s="7">
        <v>1</v>
      </c>
      <c r="F2265" s="9" t="s">
        <v>1670</v>
      </c>
      <c r="G2265" s="3" t="e">
        <f t="shared" si="604"/>
        <v>#NAME?</v>
      </c>
      <c r="H2265" s="1" t="str">
        <f t="shared" si="605"/>
        <v>ɹɑ</v>
      </c>
      <c r="I2265" s="1" t="str">
        <f t="shared" si="606"/>
        <v>raw</v>
      </c>
      <c r="J2265" s="10">
        <f t="shared" si="607"/>
        <v>2</v>
      </c>
      <c r="K2265" s="1">
        <f t="shared" si="608"/>
        <v>3</v>
      </c>
      <c r="L2265" s="10">
        <f t="shared" si="609"/>
        <v>3</v>
      </c>
      <c r="M2265" s="1" t="str">
        <f t="shared" si="610"/>
        <v>-raw-</v>
      </c>
      <c r="N2265" s="1" t="str">
        <f t="shared" si="611"/>
        <v>[ɹɑ]</v>
      </c>
      <c r="O2265" s="3" t="e" cm="1">
        <f t="array" ref="O2265">SUM(_xlfn._xlws.FILTER($G$2:$G$2454,_xlfn.MAP($M$2:$M$2454,_xlfn.LAMBDA(_xlpm.x,_xlpm.x=$M2265))))</f>
        <v>#NAME?</v>
      </c>
      <c r="P2265" s="4" t="e">
        <f t="shared" si="612"/>
        <v>#NAME?</v>
      </c>
      <c r="Q2265" s="6" t="e" cm="1">
        <f t="array" ref="Q2265">SUM(_xlfn._xlws.FILTER($G$2:$G$2454,_xlfn.MAP($N$2:$N$2454,_xlfn.LAMBDA(_xlpm.x,_xlpm.x=$N2265))))</f>
        <v>#NAME?</v>
      </c>
      <c r="R2265" s="4" t="e">
        <f t="shared" si="613"/>
        <v>#NAME?</v>
      </c>
      <c r="S2265" s="4" t="e">
        <f t="shared" si="614"/>
        <v>#NAME?</v>
      </c>
      <c r="T2265" s="4" t="e">
        <f t="shared" si="615"/>
        <v>#NAME?</v>
      </c>
      <c r="U2265" s="4" t="e">
        <f t="shared" si="616"/>
        <v>#NAME?</v>
      </c>
      <c r="V2265" s="2"/>
      <c r="X2265" s="2"/>
      <c r="AC2265" s="2"/>
      <c r="AD2265" s="2"/>
    </row>
    <row r="2266" spans="1:30">
      <c r="A2266" s="1" t="str">
        <f t="shared" si="602"/>
        <v>-rrah- : [ɹɑ]</v>
      </c>
      <c r="B2266" s="1">
        <f t="shared" si="617"/>
        <v>1</v>
      </c>
      <c r="C2266" s="1">
        <f t="shared" si="617"/>
        <v>0</v>
      </c>
      <c r="D2266" s="1">
        <f t="shared" si="617"/>
        <v>0</v>
      </c>
      <c r="E2266" s="7">
        <v>1</v>
      </c>
      <c r="F2266" s="9" t="s">
        <v>1916</v>
      </c>
      <c r="G2266" s="3" t="e">
        <f t="shared" si="604"/>
        <v>#NAME?</v>
      </c>
      <c r="H2266" s="4" t="str">
        <f t="shared" si="605"/>
        <v>ɹɑ</v>
      </c>
      <c r="I2266" s="4" t="str">
        <f t="shared" si="606"/>
        <v>rrah</v>
      </c>
      <c r="J2266" s="10">
        <f t="shared" si="607"/>
        <v>2</v>
      </c>
      <c r="K2266" s="1">
        <f t="shared" si="608"/>
        <v>4</v>
      </c>
      <c r="L2266" s="10">
        <f t="shared" si="609"/>
        <v>4</v>
      </c>
      <c r="M2266" s="1" t="str">
        <f t="shared" si="610"/>
        <v>-rrah-</v>
      </c>
      <c r="N2266" s="1" t="str">
        <f t="shared" si="611"/>
        <v>[ɹɑ]</v>
      </c>
      <c r="O2266" s="3" t="e" cm="1">
        <f t="array" ref="O2266">SUM(_xlfn._xlws.FILTER($G$2:$G$2454,_xlfn.MAP($M$2:$M$2454,_xlfn.LAMBDA(_xlpm.x,_xlpm.x=$M2266))))</f>
        <v>#NAME?</v>
      </c>
      <c r="P2266" s="4" t="e">
        <f t="shared" si="612"/>
        <v>#NAME?</v>
      </c>
      <c r="Q2266" s="6" t="e" cm="1">
        <f t="array" ref="Q2266">SUM(_xlfn._xlws.FILTER($G$2:$G$2454,_xlfn.MAP($N$2:$N$2454,_xlfn.LAMBDA(_xlpm.x,_xlpm.x=$N2266))))</f>
        <v>#NAME?</v>
      </c>
      <c r="R2266" s="4" t="e">
        <f t="shared" si="613"/>
        <v>#NAME?</v>
      </c>
      <c r="S2266" s="4" t="e">
        <f t="shared" si="614"/>
        <v>#NAME?</v>
      </c>
      <c r="T2266" s="4" t="e">
        <f t="shared" si="615"/>
        <v>#NAME?</v>
      </c>
      <c r="U2266" s="4" t="e">
        <f t="shared" si="616"/>
        <v>#NAME?</v>
      </c>
      <c r="V2266" s="2"/>
      <c r="X2266" s="2"/>
      <c r="AC2266" s="2"/>
      <c r="AD2266" s="2"/>
    </row>
    <row r="2267" spans="1:30">
      <c r="A2267" s="1" t="str">
        <f t="shared" si="602"/>
        <v>-ser- : [sɜ]</v>
      </c>
      <c r="B2267" s="1">
        <f t="shared" si="617"/>
        <v>0</v>
      </c>
      <c r="C2267" s="1">
        <f t="shared" si="617"/>
        <v>0</v>
      </c>
      <c r="D2267" s="1">
        <f t="shared" si="617"/>
        <v>0</v>
      </c>
      <c r="E2267" s="7">
        <v>1</v>
      </c>
      <c r="F2267" s="9" t="s">
        <v>2242</v>
      </c>
      <c r="G2267" s="3" t="e">
        <f t="shared" si="604"/>
        <v>#NAME?</v>
      </c>
      <c r="H2267" s="4" t="str">
        <f t="shared" si="605"/>
        <v>sɜ</v>
      </c>
      <c r="I2267" s="4" t="str">
        <f t="shared" si="606"/>
        <v>ser</v>
      </c>
      <c r="J2267" s="10">
        <f t="shared" si="607"/>
        <v>2</v>
      </c>
      <c r="K2267" s="1">
        <f t="shared" si="608"/>
        <v>3</v>
      </c>
      <c r="L2267" s="10">
        <f t="shared" si="609"/>
        <v>3</v>
      </c>
      <c r="M2267" s="1" t="str">
        <f t="shared" si="610"/>
        <v>-ser-</v>
      </c>
      <c r="N2267" s="1" t="str">
        <f t="shared" si="611"/>
        <v>[sɜ]</v>
      </c>
      <c r="O2267" s="3" t="e" cm="1">
        <f t="array" ref="O2267">SUM(_xlfn._xlws.FILTER($G$2:$G$2454,_xlfn.MAP($M$2:$M$2454,_xlfn.LAMBDA(_xlpm.x,_xlpm.x=$M2267))))</f>
        <v>#NAME?</v>
      </c>
      <c r="P2267" s="4" t="e">
        <f t="shared" si="612"/>
        <v>#NAME?</v>
      </c>
      <c r="Q2267" s="6" t="e" cm="1">
        <f t="array" ref="Q2267">SUM(_xlfn._xlws.FILTER($G$2:$G$2454,_xlfn.MAP($N$2:$N$2454,_xlfn.LAMBDA(_xlpm.x,_xlpm.x=$N2267))))</f>
        <v>#NAME?</v>
      </c>
      <c r="R2267" s="4" t="e">
        <f t="shared" si="613"/>
        <v>#NAME?</v>
      </c>
      <c r="S2267" s="4" t="e">
        <f t="shared" si="614"/>
        <v>#NAME?</v>
      </c>
      <c r="T2267" s="4" t="e">
        <f t="shared" si="615"/>
        <v>#NAME?</v>
      </c>
      <c r="U2267" s="4" t="e">
        <f t="shared" si="616"/>
        <v>#NAME?</v>
      </c>
      <c r="V2267" s="2"/>
      <c r="X2267" s="2"/>
      <c r="AC2267" s="2"/>
      <c r="AD2267" s="2"/>
    </row>
    <row r="2268" spans="1:30">
      <c r="A2268" s="1" t="str">
        <f t="shared" si="602"/>
        <v>-tche- : [tʃə]</v>
      </c>
      <c r="B2268" s="1">
        <f t="shared" si="617"/>
        <v>0</v>
      </c>
      <c r="C2268" s="1">
        <f t="shared" si="617"/>
        <v>0</v>
      </c>
      <c r="D2268" s="1">
        <f t="shared" si="617"/>
        <v>0</v>
      </c>
      <c r="E2268" s="7">
        <v>1</v>
      </c>
      <c r="F2268" s="9" t="s">
        <v>1643</v>
      </c>
      <c r="G2268" s="3" t="e">
        <f t="shared" si="604"/>
        <v>#NAME?</v>
      </c>
      <c r="H2268" s="1" t="str">
        <f t="shared" si="605"/>
        <v>tʃə</v>
      </c>
      <c r="I2268" s="1" t="str">
        <f t="shared" si="606"/>
        <v>tche</v>
      </c>
      <c r="J2268" s="10">
        <f t="shared" si="607"/>
        <v>3</v>
      </c>
      <c r="K2268" s="1">
        <f t="shared" si="608"/>
        <v>4</v>
      </c>
      <c r="L2268" s="10">
        <f t="shared" si="609"/>
        <v>4</v>
      </c>
      <c r="M2268" s="1" t="str">
        <f t="shared" si="610"/>
        <v>-tche-</v>
      </c>
      <c r="N2268" s="1" t="str">
        <f t="shared" si="611"/>
        <v>[tʃə]</v>
      </c>
      <c r="O2268" s="3" t="e" cm="1">
        <f t="array" ref="O2268">SUM(_xlfn._xlws.FILTER($G$2:$G$2454,_xlfn.MAP($M$2:$M$2454,_xlfn.LAMBDA(_xlpm.x,_xlpm.x=$M2268))))</f>
        <v>#NAME?</v>
      </c>
      <c r="P2268" s="4" t="e">
        <f t="shared" si="612"/>
        <v>#NAME?</v>
      </c>
      <c r="Q2268" s="6" t="e" cm="1">
        <f t="array" ref="Q2268">SUM(_xlfn._xlws.FILTER($G$2:$G$2454,_xlfn.MAP($N$2:$N$2454,_xlfn.LAMBDA(_xlpm.x,_xlpm.x=$N2268))))</f>
        <v>#NAME?</v>
      </c>
      <c r="R2268" s="4" t="e">
        <f t="shared" si="613"/>
        <v>#NAME?</v>
      </c>
      <c r="S2268" s="4" t="e">
        <f t="shared" si="614"/>
        <v>#NAME?</v>
      </c>
      <c r="T2268" s="4" t="e">
        <f t="shared" si="615"/>
        <v>#NAME?</v>
      </c>
      <c r="U2268" s="4" t="e">
        <f t="shared" si="616"/>
        <v>#NAME?</v>
      </c>
      <c r="V2268" s="2"/>
      <c r="X2268" s="2"/>
      <c r="AC2268" s="2"/>
      <c r="AD2268" s="2"/>
    </row>
    <row r="2269" spans="1:30">
      <c r="A2269" s="1" t="str">
        <f t="shared" si="602"/>
        <v>-tye- : [taɪ]</v>
      </c>
      <c r="B2269" s="1">
        <f t="shared" si="617"/>
        <v>0</v>
      </c>
      <c r="C2269" s="1">
        <f t="shared" si="617"/>
        <v>0</v>
      </c>
      <c r="D2269" s="1">
        <f t="shared" si="617"/>
        <v>0</v>
      </c>
      <c r="E2269" s="7">
        <v>1</v>
      </c>
      <c r="F2269" s="9" t="s">
        <v>2250</v>
      </c>
      <c r="G2269" s="3" t="e">
        <f t="shared" si="604"/>
        <v>#NAME?</v>
      </c>
      <c r="H2269" s="4" t="str">
        <f t="shared" si="605"/>
        <v>taɪ</v>
      </c>
      <c r="I2269" s="4" t="str">
        <f t="shared" si="606"/>
        <v>tye</v>
      </c>
      <c r="J2269" s="10">
        <f t="shared" si="607"/>
        <v>3</v>
      </c>
      <c r="K2269" s="1">
        <f t="shared" si="608"/>
        <v>3</v>
      </c>
      <c r="L2269" s="10">
        <f t="shared" si="609"/>
        <v>3</v>
      </c>
      <c r="M2269" s="1" t="str">
        <f t="shared" si="610"/>
        <v>-tye-</v>
      </c>
      <c r="N2269" s="1" t="str">
        <f t="shared" si="611"/>
        <v>[taɪ]</v>
      </c>
      <c r="O2269" s="3" t="e" cm="1">
        <f t="array" ref="O2269">SUM(_xlfn._xlws.FILTER($G$2:$G$2454,_xlfn.MAP($M$2:$M$2454,_xlfn.LAMBDA(_xlpm.x,_xlpm.x=$M2269))))</f>
        <v>#NAME?</v>
      </c>
      <c r="P2269" s="4" t="e">
        <f t="shared" si="612"/>
        <v>#NAME?</v>
      </c>
      <c r="Q2269" s="6" t="e" cm="1">
        <f t="array" ref="Q2269">SUM(_xlfn._xlws.FILTER($G$2:$G$2454,_xlfn.MAP($N$2:$N$2454,_xlfn.LAMBDA(_xlpm.x,_xlpm.x=$N2269))))</f>
        <v>#NAME?</v>
      </c>
      <c r="R2269" s="4" t="e">
        <f t="shared" si="613"/>
        <v>#NAME?</v>
      </c>
      <c r="S2269" s="4" t="e">
        <f t="shared" si="614"/>
        <v>#NAME?</v>
      </c>
      <c r="T2269" s="4" t="e">
        <f t="shared" si="615"/>
        <v>#NAME?</v>
      </c>
      <c r="U2269" s="4" t="e">
        <f t="shared" si="616"/>
        <v>#NAME?</v>
      </c>
      <c r="V2269" s="2"/>
      <c r="X2269" s="2"/>
      <c r="AC2269" s="2"/>
      <c r="AD2269" s="2"/>
    </row>
    <row r="2270" spans="1:30">
      <c r="A2270" s="1" t="str">
        <f t="shared" si="602"/>
        <v>-tou- : [tə]</v>
      </c>
      <c r="B2270" s="1">
        <f t="shared" si="617"/>
        <v>0</v>
      </c>
      <c r="C2270" s="1">
        <f t="shared" si="617"/>
        <v>0</v>
      </c>
      <c r="D2270" s="1">
        <f t="shared" si="617"/>
        <v>0</v>
      </c>
      <c r="E2270" s="7">
        <v>1</v>
      </c>
      <c r="F2270" s="9" t="s">
        <v>2270</v>
      </c>
      <c r="G2270" s="3" t="e">
        <f t="shared" si="604"/>
        <v>#NAME?</v>
      </c>
      <c r="H2270" s="1" t="str">
        <f t="shared" si="605"/>
        <v>tə</v>
      </c>
      <c r="I2270" s="1" t="str">
        <f t="shared" si="606"/>
        <v>tou</v>
      </c>
      <c r="J2270" s="10">
        <f t="shared" si="607"/>
        <v>2</v>
      </c>
      <c r="K2270" s="1">
        <f t="shared" si="608"/>
        <v>3</v>
      </c>
      <c r="L2270" s="10">
        <f t="shared" si="609"/>
        <v>3</v>
      </c>
      <c r="M2270" s="1" t="str">
        <f t="shared" si="610"/>
        <v>-tou-</v>
      </c>
      <c r="N2270" s="1" t="str">
        <f t="shared" si="611"/>
        <v>[tə]</v>
      </c>
      <c r="O2270" s="3" t="e" cm="1">
        <f t="array" ref="O2270">SUM(_xlfn._xlws.FILTER($G$2:$G$2454,_xlfn.MAP($M$2:$M$2454,_xlfn.LAMBDA(_xlpm.x,_xlpm.x=$M2270))))</f>
        <v>#NAME?</v>
      </c>
      <c r="P2270" s="4" t="e">
        <f t="shared" si="612"/>
        <v>#NAME?</v>
      </c>
      <c r="Q2270" s="6" t="e" cm="1">
        <f t="array" ref="Q2270">SUM(_xlfn._xlws.FILTER($G$2:$G$2454,_xlfn.MAP($N$2:$N$2454,_xlfn.LAMBDA(_xlpm.x,_xlpm.x=$N2270))))</f>
        <v>#NAME?</v>
      </c>
      <c r="R2270" s="4" t="e">
        <f t="shared" si="613"/>
        <v>#NAME?</v>
      </c>
      <c r="S2270" s="4" t="e">
        <f t="shared" si="614"/>
        <v>#NAME?</v>
      </c>
      <c r="T2270" s="4" t="e">
        <f t="shared" si="615"/>
        <v>#NAME?</v>
      </c>
      <c r="U2270" s="4" t="e">
        <f t="shared" si="616"/>
        <v>#NAME?</v>
      </c>
      <c r="V2270" s="2"/>
      <c r="X2270" s="2"/>
      <c r="AC2270" s="2"/>
      <c r="AD2270" s="2"/>
    </row>
    <row r="2271" spans="1:30">
      <c r="A2271" s="1" t="str">
        <f t="shared" si="602"/>
        <v>-tta- : [tə]</v>
      </c>
      <c r="B2271" s="1">
        <f t="shared" si="617"/>
        <v>0</v>
      </c>
      <c r="C2271" s="1">
        <f t="shared" si="617"/>
        <v>0</v>
      </c>
      <c r="D2271" s="1">
        <f t="shared" si="617"/>
        <v>0</v>
      </c>
      <c r="E2271" s="7">
        <v>4</v>
      </c>
      <c r="F2271" s="9" t="s">
        <v>1560</v>
      </c>
      <c r="G2271" s="3" t="e">
        <f t="shared" si="604"/>
        <v>#NAME?</v>
      </c>
      <c r="H2271" s="1" t="str">
        <f t="shared" si="605"/>
        <v>tə</v>
      </c>
      <c r="I2271" s="1" t="str">
        <f t="shared" si="606"/>
        <v>tta</v>
      </c>
      <c r="J2271" s="10">
        <f t="shared" si="607"/>
        <v>2</v>
      </c>
      <c r="K2271" s="1">
        <f t="shared" si="608"/>
        <v>3</v>
      </c>
      <c r="L2271" s="10">
        <f t="shared" si="609"/>
        <v>3</v>
      </c>
      <c r="M2271" s="1" t="str">
        <f t="shared" si="610"/>
        <v>-tta-</v>
      </c>
      <c r="N2271" s="1" t="str">
        <f t="shared" si="611"/>
        <v>[tə]</v>
      </c>
      <c r="O2271" s="3" t="e" cm="1">
        <f t="array" ref="O2271">SUM(_xlfn._xlws.FILTER($G$2:$G$2454,_xlfn.MAP($M$2:$M$2454,_xlfn.LAMBDA(_xlpm.x,_xlpm.x=$M2271))))</f>
        <v>#NAME?</v>
      </c>
      <c r="P2271" s="4" t="e">
        <f t="shared" si="612"/>
        <v>#NAME?</v>
      </c>
      <c r="Q2271" s="6" t="e" cm="1">
        <f t="array" ref="Q2271">SUM(_xlfn._xlws.FILTER($G$2:$G$2454,_xlfn.MAP($N$2:$N$2454,_xlfn.LAMBDA(_xlpm.x,_xlpm.x=$N2271))))</f>
        <v>#NAME?</v>
      </c>
      <c r="R2271" s="4" t="e">
        <f t="shared" si="613"/>
        <v>#NAME?</v>
      </c>
      <c r="S2271" s="4" t="e">
        <f t="shared" si="614"/>
        <v>#NAME?</v>
      </c>
      <c r="T2271" s="4" t="e">
        <f t="shared" si="615"/>
        <v>#NAME?</v>
      </c>
      <c r="U2271" s="4" t="e">
        <f t="shared" si="616"/>
        <v>#NAME?</v>
      </c>
      <c r="V2271" s="2"/>
      <c r="X2271" s="2"/>
      <c r="AC2271" s="2"/>
      <c r="AD2271" s="2"/>
    </row>
    <row r="2272" spans="1:30">
      <c r="A2272" s="1" t="str">
        <f t="shared" si="602"/>
        <v>-bbi- : [bɪ]</v>
      </c>
      <c r="B2272" s="1">
        <f t="shared" si="617"/>
        <v>0</v>
      </c>
      <c r="C2272" s="1">
        <f t="shared" si="617"/>
        <v>0</v>
      </c>
      <c r="D2272" s="1">
        <f t="shared" si="617"/>
        <v>0</v>
      </c>
      <c r="E2272" s="7">
        <v>2</v>
      </c>
      <c r="F2272" s="9" t="s">
        <v>1660</v>
      </c>
      <c r="G2272" s="3" t="e">
        <f t="shared" si="604"/>
        <v>#NAME?</v>
      </c>
      <c r="H2272" s="4" t="str">
        <f t="shared" si="605"/>
        <v>bɪ</v>
      </c>
      <c r="I2272" s="4" t="str">
        <f t="shared" si="606"/>
        <v>bbi</v>
      </c>
      <c r="J2272" s="10">
        <f t="shared" si="607"/>
        <v>2</v>
      </c>
      <c r="K2272" s="1">
        <f t="shared" si="608"/>
        <v>3</v>
      </c>
      <c r="L2272" s="10">
        <f t="shared" si="609"/>
        <v>3</v>
      </c>
      <c r="M2272" s="1" t="str">
        <f t="shared" si="610"/>
        <v>-bbi-</v>
      </c>
      <c r="N2272" s="1" t="str">
        <f t="shared" si="611"/>
        <v>[bɪ]</v>
      </c>
      <c r="O2272" s="3" t="e" cm="1">
        <f t="array" ref="O2272">SUM(_xlfn._xlws.FILTER($G$2:$G$2454,_xlfn.MAP($M$2:$M$2454,_xlfn.LAMBDA(_xlpm.x,_xlpm.x=$M2272))))</f>
        <v>#NAME?</v>
      </c>
      <c r="P2272" s="4" t="e">
        <f t="shared" si="612"/>
        <v>#NAME?</v>
      </c>
      <c r="Q2272" s="6" t="e" cm="1">
        <f t="array" ref="Q2272">SUM(_xlfn._xlws.FILTER($G$2:$G$2454,_xlfn.MAP($N$2:$N$2454,_xlfn.LAMBDA(_xlpm.x,_xlpm.x=$N2272))))</f>
        <v>#NAME?</v>
      </c>
      <c r="R2272" s="4" t="e">
        <f t="shared" si="613"/>
        <v>#NAME?</v>
      </c>
      <c r="S2272" s="4" t="e">
        <f t="shared" si="614"/>
        <v>#NAME?</v>
      </c>
      <c r="T2272" s="4" t="e">
        <f t="shared" si="615"/>
        <v>#NAME?</v>
      </c>
      <c r="U2272" s="4" t="e">
        <f t="shared" si="616"/>
        <v>#NAME?</v>
      </c>
      <c r="V2272" s="2"/>
      <c r="X2272" s="2"/>
      <c r="AC2272" s="2"/>
      <c r="AD2272" s="2"/>
    </row>
    <row r="2273" spans="1:30">
      <c r="A2273" s="1" t="str">
        <f t="shared" si="602"/>
        <v>-bui- : [bɪ]</v>
      </c>
      <c r="B2273" s="1">
        <f t="shared" si="617"/>
        <v>0</v>
      </c>
      <c r="C2273" s="1">
        <f t="shared" si="617"/>
        <v>0</v>
      </c>
      <c r="D2273" s="1">
        <f t="shared" si="617"/>
        <v>0</v>
      </c>
      <c r="E2273" s="7">
        <v>3</v>
      </c>
      <c r="F2273" s="9" t="s">
        <v>1490</v>
      </c>
      <c r="G2273" s="3" t="e">
        <f t="shared" si="604"/>
        <v>#NAME?</v>
      </c>
      <c r="H2273" s="4" t="str">
        <f t="shared" si="605"/>
        <v>bɪ</v>
      </c>
      <c r="I2273" s="4" t="str">
        <f t="shared" si="606"/>
        <v>bui</v>
      </c>
      <c r="J2273" s="10">
        <f t="shared" si="607"/>
        <v>2</v>
      </c>
      <c r="K2273" s="1">
        <f t="shared" si="608"/>
        <v>3</v>
      </c>
      <c r="L2273" s="10">
        <f t="shared" si="609"/>
        <v>3</v>
      </c>
      <c r="M2273" s="1" t="str">
        <f t="shared" si="610"/>
        <v>-bui-</v>
      </c>
      <c r="N2273" s="1" t="str">
        <f t="shared" si="611"/>
        <v>[bɪ]</v>
      </c>
      <c r="O2273" s="3" t="e" cm="1">
        <f t="array" ref="O2273">SUM(_xlfn._xlws.FILTER($G$2:$G$2454,_xlfn.MAP($M$2:$M$2454,_xlfn.LAMBDA(_xlpm.x,_xlpm.x=$M2273))))</f>
        <v>#NAME?</v>
      </c>
      <c r="P2273" s="4" t="e">
        <f t="shared" si="612"/>
        <v>#NAME?</v>
      </c>
      <c r="Q2273" s="6" t="e" cm="1">
        <f t="array" ref="Q2273">SUM(_xlfn._xlws.FILTER($G$2:$G$2454,_xlfn.MAP($N$2:$N$2454,_xlfn.LAMBDA(_xlpm.x,_xlpm.x=$N2273))))</f>
        <v>#NAME?</v>
      </c>
      <c r="R2273" s="4" t="e">
        <f t="shared" si="613"/>
        <v>#NAME?</v>
      </c>
      <c r="S2273" s="4" t="e">
        <f t="shared" si="614"/>
        <v>#NAME?</v>
      </c>
      <c r="T2273" s="4" t="e">
        <f t="shared" si="615"/>
        <v>#NAME?</v>
      </c>
      <c r="U2273" s="4" t="e">
        <f t="shared" si="616"/>
        <v>#NAME?</v>
      </c>
      <c r="V2273" s="2"/>
      <c r="X2273" s="2"/>
      <c r="AC2273" s="2"/>
      <c r="AD2273" s="2"/>
    </row>
    <row r="2274" spans="1:30">
      <c r="A2274" s="1" t="str">
        <f t="shared" si="602"/>
        <v>-dai- : [deɪ]</v>
      </c>
      <c r="B2274" s="1">
        <f t="shared" si="617"/>
        <v>0</v>
      </c>
      <c r="C2274" s="1">
        <f t="shared" si="617"/>
        <v>0</v>
      </c>
      <c r="D2274" s="1">
        <f t="shared" si="617"/>
        <v>0</v>
      </c>
      <c r="E2274" s="7">
        <v>1</v>
      </c>
      <c r="F2274" s="9" t="s">
        <v>1680</v>
      </c>
      <c r="G2274" s="3" t="e">
        <f t="shared" si="604"/>
        <v>#NAME?</v>
      </c>
      <c r="H2274" s="4" t="str">
        <f t="shared" si="605"/>
        <v>deɪ</v>
      </c>
      <c r="I2274" s="4" t="str">
        <f t="shared" si="606"/>
        <v>dai</v>
      </c>
      <c r="J2274" s="10">
        <f t="shared" si="607"/>
        <v>3</v>
      </c>
      <c r="K2274" s="1">
        <f t="shared" si="608"/>
        <v>3</v>
      </c>
      <c r="L2274" s="10">
        <f t="shared" si="609"/>
        <v>3</v>
      </c>
      <c r="M2274" s="1" t="str">
        <f t="shared" si="610"/>
        <v>-dai-</v>
      </c>
      <c r="N2274" s="1" t="str">
        <f t="shared" si="611"/>
        <v>[deɪ]</v>
      </c>
      <c r="O2274" s="3" t="e" cm="1">
        <f t="array" ref="O2274">SUM(_xlfn._xlws.FILTER($G$2:$G$2454,_xlfn.MAP($M$2:$M$2454,_xlfn.LAMBDA(_xlpm.x,_xlpm.x=$M2274))))</f>
        <v>#NAME?</v>
      </c>
      <c r="P2274" s="4" t="e">
        <f t="shared" si="612"/>
        <v>#NAME?</v>
      </c>
      <c r="Q2274" s="6" t="e" cm="1">
        <f t="array" ref="Q2274">SUM(_xlfn._xlws.FILTER($G$2:$G$2454,_xlfn.MAP($N$2:$N$2454,_xlfn.LAMBDA(_xlpm.x,_xlpm.x=$N2274))))</f>
        <v>#NAME?</v>
      </c>
      <c r="R2274" s="4" t="e">
        <f t="shared" si="613"/>
        <v>#NAME?</v>
      </c>
      <c r="S2274" s="4" t="e">
        <f t="shared" si="614"/>
        <v>#NAME?</v>
      </c>
      <c r="T2274" s="4" t="e">
        <f t="shared" si="615"/>
        <v>#NAME?</v>
      </c>
      <c r="U2274" s="4" t="e">
        <f t="shared" si="616"/>
        <v>#NAME?</v>
      </c>
      <c r="V2274" s="2"/>
      <c r="X2274" s="2"/>
      <c r="AC2274" s="2"/>
      <c r="AD2274" s="2"/>
    </row>
    <row r="2275" spans="1:30">
      <c r="A2275" s="1" t="str">
        <f t="shared" si="602"/>
        <v>-fah- : [fæ]</v>
      </c>
      <c r="B2275" s="1">
        <f t="shared" si="617"/>
        <v>0</v>
      </c>
      <c r="C2275" s="1">
        <f t="shared" si="617"/>
        <v>0</v>
      </c>
      <c r="D2275" s="1">
        <f t="shared" si="617"/>
        <v>0</v>
      </c>
      <c r="E2275" s="7">
        <v>1</v>
      </c>
      <c r="F2275" s="9" t="s">
        <v>2447</v>
      </c>
      <c r="G2275" s="3" t="e">
        <f t="shared" si="604"/>
        <v>#NAME?</v>
      </c>
      <c r="H2275" s="4" t="str">
        <f t="shared" si="605"/>
        <v>fæ</v>
      </c>
      <c r="I2275" s="4" t="str">
        <f t="shared" si="606"/>
        <v>fah</v>
      </c>
      <c r="J2275" s="10">
        <f t="shared" si="607"/>
        <v>2</v>
      </c>
      <c r="K2275" s="1">
        <f t="shared" si="608"/>
        <v>3</v>
      </c>
      <c r="L2275" s="10">
        <f t="shared" si="609"/>
        <v>3</v>
      </c>
      <c r="M2275" s="1" t="str">
        <f t="shared" si="610"/>
        <v>-fah-</v>
      </c>
      <c r="N2275" s="1" t="str">
        <f t="shared" si="611"/>
        <v>[fæ]</v>
      </c>
      <c r="O2275" s="3" t="e" cm="1">
        <f t="array" ref="O2275">SUM(_xlfn._xlws.FILTER($G$2:$G$2454,_xlfn.MAP($M$2:$M$2454,_xlfn.LAMBDA(_xlpm.x,_xlpm.x=$M2275))))</f>
        <v>#NAME?</v>
      </c>
      <c r="P2275" s="4" t="e">
        <f t="shared" si="612"/>
        <v>#NAME?</v>
      </c>
      <c r="Q2275" s="6" t="e" cm="1">
        <f t="array" ref="Q2275">SUM(_xlfn._xlws.FILTER($G$2:$G$2454,_xlfn.MAP($N$2:$N$2454,_xlfn.LAMBDA(_xlpm.x,_xlpm.x=$N2275))))</f>
        <v>#NAME?</v>
      </c>
      <c r="R2275" s="4" t="e">
        <f t="shared" si="613"/>
        <v>#NAME?</v>
      </c>
      <c r="S2275" s="4" t="e">
        <f t="shared" si="614"/>
        <v>#NAME?</v>
      </c>
      <c r="T2275" s="4" t="e">
        <f t="shared" si="615"/>
        <v>#NAME?</v>
      </c>
      <c r="U2275" s="4" t="e">
        <f t="shared" si="616"/>
        <v>#NAME?</v>
      </c>
      <c r="V2275" s="2"/>
      <c r="X2275" s="2"/>
      <c r="AC2275" s="2"/>
      <c r="AD2275" s="2"/>
    </row>
    <row r="2276" spans="1:30">
      <c r="A2276" s="1" t="str">
        <f t="shared" si="602"/>
        <v>-fau- : [fɔ]</v>
      </c>
      <c r="B2276" s="1">
        <f t="shared" si="617"/>
        <v>0</v>
      </c>
      <c r="C2276" s="1">
        <f t="shared" si="617"/>
        <v>0</v>
      </c>
      <c r="D2276" s="1">
        <f t="shared" si="617"/>
        <v>0</v>
      </c>
      <c r="E2276" s="7">
        <v>2</v>
      </c>
      <c r="F2276" s="9" t="s">
        <v>1571</v>
      </c>
      <c r="G2276" s="3" t="e">
        <f t="shared" si="604"/>
        <v>#NAME?</v>
      </c>
      <c r="H2276" s="1" t="str">
        <f t="shared" si="605"/>
        <v>fɔ</v>
      </c>
      <c r="I2276" s="1" t="str">
        <f t="shared" si="606"/>
        <v>fau</v>
      </c>
      <c r="J2276" s="10">
        <f t="shared" si="607"/>
        <v>2</v>
      </c>
      <c r="K2276" s="1">
        <f t="shared" si="608"/>
        <v>3</v>
      </c>
      <c r="L2276" s="10">
        <f t="shared" si="609"/>
        <v>3</v>
      </c>
      <c r="M2276" s="1" t="str">
        <f t="shared" si="610"/>
        <v>-fau-</v>
      </c>
      <c r="N2276" s="1" t="str">
        <f t="shared" si="611"/>
        <v>[fɔ]</v>
      </c>
      <c r="O2276" s="3" t="e" cm="1">
        <f t="array" ref="O2276">SUM(_xlfn._xlws.FILTER($G$2:$G$2454,_xlfn.MAP($M$2:$M$2454,_xlfn.LAMBDA(_xlpm.x,_xlpm.x=$M2276))))</f>
        <v>#NAME?</v>
      </c>
      <c r="P2276" s="4" t="e">
        <f t="shared" si="612"/>
        <v>#NAME?</v>
      </c>
      <c r="Q2276" s="6" t="e" cm="1">
        <f t="array" ref="Q2276">SUM(_xlfn._xlws.FILTER($G$2:$G$2454,_xlfn.MAP($N$2:$N$2454,_xlfn.LAMBDA(_xlpm.x,_xlpm.x=$N2276))))</f>
        <v>#NAME?</v>
      </c>
      <c r="R2276" s="4" t="e">
        <f t="shared" si="613"/>
        <v>#NAME?</v>
      </c>
      <c r="S2276" s="4" t="e">
        <f t="shared" si="614"/>
        <v>#NAME?</v>
      </c>
      <c r="T2276" s="4" t="e">
        <f t="shared" si="615"/>
        <v>#NAME?</v>
      </c>
      <c r="U2276" s="4" t="e">
        <f t="shared" si="616"/>
        <v>#NAME?</v>
      </c>
      <c r="V2276" s="2"/>
      <c r="X2276" s="2"/>
      <c r="AC2276" s="2"/>
      <c r="AD2276" s="2"/>
    </row>
    <row r="2277" spans="1:30">
      <c r="A2277" s="1" t="str">
        <f t="shared" si="602"/>
        <v>-ffo- : [fɔ]</v>
      </c>
      <c r="B2277" s="1">
        <f t="shared" si="617"/>
        <v>0</v>
      </c>
      <c r="C2277" s="1">
        <f t="shared" si="617"/>
        <v>0</v>
      </c>
      <c r="D2277" s="1">
        <f t="shared" si="617"/>
        <v>0</v>
      </c>
      <c r="E2277" s="7">
        <v>1</v>
      </c>
      <c r="F2277" s="9" t="s">
        <v>1783</v>
      </c>
      <c r="G2277" s="3" t="e">
        <f t="shared" si="604"/>
        <v>#NAME?</v>
      </c>
      <c r="H2277" s="4" t="str">
        <f t="shared" si="605"/>
        <v>fɔ</v>
      </c>
      <c r="I2277" s="4" t="str">
        <f t="shared" si="606"/>
        <v>ffo</v>
      </c>
      <c r="J2277" s="10">
        <f t="shared" si="607"/>
        <v>2</v>
      </c>
      <c r="K2277" s="1">
        <f t="shared" si="608"/>
        <v>3</v>
      </c>
      <c r="L2277" s="10">
        <f t="shared" si="609"/>
        <v>3</v>
      </c>
      <c r="M2277" s="1" t="str">
        <f t="shared" si="610"/>
        <v>-ffo-</v>
      </c>
      <c r="N2277" s="1" t="str">
        <f t="shared" si="611"/>
        <v>[fɔ]</v>
      </c>
      <c r="O2277" s="3" t="e" cm="1">
        <f t="array" ref="O2277">SUM(_xlfn._xlws.FILTER($G$2:$G$2454,_xlfn.MAP($M$2:$M$2454,_xlfn.LAMBDA(_xlpm.x,_xlpm.x=$M2277))))</f>
        <v>#NAME?</v>
      </c>
      <c r="P2277" s="4" t="e">
        <f t="shared" si="612"/>
        <v>#NAME?</v>
      </c>
      <c r="Q2277" s="6" t="e" cm="1">
        <f t="array" ref="Q2277">SUM(_xlfn._xlws.FILTER($G$2:$G$2454,_xlfn.MAP($N$2:$N$2454,_xlfn.LAMBDA(_xlpm.x,_xlpm.x=$N2277))))</f>
        <v>#NAME?</v>
      </c>
      <c r="R2277" s="4" t="e">
        <f t="shared" si="613"/>
        <v>#NAME?</v>
      </c>
      <c r="S2277" s="4" t="e">
        <f t="shared" si="614"/>
        <v>#NAME?</v>
      </c>
      <c r="T2277" s="4" t="e">
        <f t="shared" si="615"/>
        <v>#NAME?</v>
      </c>
      <c r="U2277" s="4" t="e">
        <f t="shared" si="616"/>
        <v>#NAME?</v>
      </c>
      <c r="V2277" s="2"/>
      <c r="X2277" s="2"/>
      <c r="AC2277" s="2"/>
      <c r="AD2277" s="2"/>
    </row>
    <row r="2278" spans="1:30">
      <c r="A2278" s="1" t="str">
        <f t="shared" si="602"/>
        <v>-oa- : [ɔ]</v>
      </c>
      <c r="B2278" s="1">
        <f t="shared" si="617"/>
        <v>0</v>
      </c>
      <c r="C2278" s="1">
        <f t="shared" si="617"/>
        <v>0</v>
      </c>
      <c r="D2278" s="1">
        <f t="shared" si="617"/>
        <v>0</v>
      </c>
      <c r="E2278" s="7">
        <v>1</v>
      </c>
      <c r="F2278" s="9" t="s">
        <v>1801</v>
      </c>
      <c r="G2278" s="3" t="e">
        <f t="shared" si="604"/>
        <v>#NAME?</v>
      </c>
      <c r="H2278" s="4" t="str">
        <f t="shared" si="605"/>
        <v>ɔ</v>
      </c>
      <c r="I2278" s="4" t="str">
        <f t="shared" si="606"/>
        <v>oa</v>
      </c>
      <c r="J2278" s="10">
        <f t="shared" si="607"/>
        <v>1</v>
      </c>
      <c r="K2278" s="1">
        <f t="shared" si="608"/>
        <v>2</v>
      </c>
      <c r="L2278" s="10">
        <f t="shared" si="609"/>
        <v>2</v>
      </c>
      <c r="M2278" s="1" t="str">
        <f t="shared" si="610"/>
        <v>-oa-</v>
      </c>
      <c r="N2278" s="1" t="str">
        <f t="shared" si="611"/>
        <v>[ɔ]</v>
      </c>
      <c r="O2278" s="3" t="e" cm="1">
        <f t="array" ref="O2278">SUM(_xlfn._xlws.FILTER($G$2:$G$2454,_xlfn.MAP($M$2:$M$2454,_xlfn.LAMBDA(_xlpm.x,_xlpm.x=$M2278))))</f>
        <v>#NAME?</v>
      </c>
      <c r="P2278" s="4" t="e">
        <f t="shared" si="612"/>
        <v>#NAME?</v>
      </c>
      <c r="Q2278" s="6" t="e" cm="1">
        <f t="array" ref="Q2278">SUM(_xlfn._xlws.FILTER($G$2:$G$2454,_xlfn.MAP($N$2:$N$2454,_xlfn.LAMBDA(_xlpm.x,_xlpm.x=$N2278))))</f>
        <v>#NAME?</v>
      </c>
      <c r="R2278" s="4" t="e">
        <f t="shared" si="613"/>
        <v>#NAME?</v>
      </c>
      <c r="S2278" s="4" t="e">
        <f t="shared" si="614"/>
        <v>#NAME?</v>
      </c>
      <c r="T2278" s="4" t="e">
        <f t="shared" si="615"/>
        <v>#NAME?</v>
      </c>
      <c r="U2278" s="4" t="e">
        <f t="shared" si="616"/>
        <v>#NAME?</v>
      </c>
      <c r="V2278" s="2"/>
      <c r="X2278" s="2"/>
      <c r="AC2278" s="2"/>
      <c r="AD2278" s="2"/>
    </row>
    <row r="2279" spans="1:30">
      <c r="A2279" s="1" t="str">
        <f t="shared" si="602"/>
        <v>-rre- : [ɹɪ]</v>
      </c>
      <c r="B2279" s="1">
        <f t="shared" si="617"/>
        <v>1</v>
      </c>
      <c r="C2279" s="1">
        <f t="shared" si="617"/>
        <v>0</v>
      </c>
      <c r="D2279" s="1">
        <f t="shared" si="617"/>
        <v>0</v>
      </c>
      <c r="E2279" s="7">
        <v>1</v>
      </c>
      <c r="F2279" s="9" t="s">
        <v>2409</v>
      </c>
      <c r="G2279" s="3" t="e">
        <f t="shared" si="604"/>
        <v>#NAME?</v>
      </c>
      <c r="H2279" s="1" t="str">
        <f t="shared" si="605"/>
        <v>ɹɪ</v>
      </c>
      <c r="I2279" s="1" t="str">
        <f t="shared" si="606"/>
        <v>rre</v>
      </c>
      <c r="J2279" s="10">
        <f t="shared" si="607"/>
        <v>2</v>
      </c>
      <c r="K2279" s="1">
        <f t="shared" si="608"/>
        <v>3</v>
      </c>
      <c r="L2279" s="10">
        <f t="shared" si="609"/>
        <v>3</v>
      </c>
      <c r="M2279" s="1" t="str">
        <f t="shared" si="610"/>
        <v>-rre-</v>
      </c>
      <c r="N2279" s="1" t="str">
        <f t="shared" si="611"/>
        <v>[ɹɪ]</v>
      </c>
      <c r="O2279" s="3" t="e" cm="1">
        <f t="array" ref="O2279">SUM(_xlfn._xlws.FILTER($G$2:$G$2454,_xlfn.MAP($M$2:$M$2454,_xlfn.LAMBDA(_xlpm.x,_xlpm.x=$M2279))))</f>
        <v>#NAME?</v>
      </c>
      <c r="P2279" s="4" t="e">
        <f t="shared" si="612"/>
        <v>#NAME?</v>
      </c>
      <c r="Q2279" s="6" t="e" cm="1">
        <f t="array" ref="Q2279">SUM(_xlfn._xlws.FILTER($G$2:$G$2454,_xlfn.MAP($N$2:$N$2454,_xlfn.LAMBDA(_xlpm.x,_xlpm.x=$N2279))))</f>
        <v>#NAME?</v>
      </c>
      <c r="R2279" s="4" t="e">
        <f t="shared" si="613"/>
        <v>#NAME?</v>
      </c>
      <c r="S2279" s="4" t="e">
        <f t="shared" si="614"/>
        <v>#NAME?</v>
      </c>
      <c r="T2279" s="4" t="e">
        <f t="shared" si="615"/>
        <v>#NAME?</v>
      </c>
      <c r="U2279" s="4" t="e">
        <f t="shared" si="616"/>
        <v>#NAME?</v>
      </c>
      <c r="V2279" s="2"/>
      <c r="X2279" s="2"/>
      <c r="AC2279" s="2"/>
      <c r="AD2279" s="2"/>
    </row>
    <row r="2280" spans="1:30">
      <c r="A2280" s="1" t="str">
        <f t="shared" si="602"/>
        <v>-lie- : [lɪ]</v>
      </c>
      <c r="B2280" s="1">
        <f t="shared" si="617"/>
        <v>0</v>
      </c>
      <c r="C2280" s="1">
        <f t="shared" si="617"/>
        <v>0</v>
      </c>
      <c r="D2280" s="1">
        <f t="shared" si="617"/>
        <v>0</v>
      </c>
      <c r="E2280" s="7">
        <v>1</v>
      </c>
      <c r="F2280" s="9" t="s">
        <v>1853</v>
      </c>
      <c r="G2280" s="3" t="e">
        <f t="shared" si="604"/>
        <v>#NAME?</v>
      </c>
      <c r="H2280" s="4" t="str">
        <f t="shared" si="605"/>
        <v>lɪ</v>
      </c>
      <c r="I2280" s="4" t="str">
        <f t="shared" si="606"/>
        <v>lie</v>
      </c>
      <c r="J2280" s="10">
        <f t="shared" si="607"/>
        <v>2</v>
      </c>
      <c r="K2280" s="1">
        <f t="shared" si="608"/>
        <v>3</v>
      </c>
      <c r="L2280" s="10">
        <f t="shared" si="609"/>
        <v>3</v>
      </c>
      <c r="M2280" s="1" t="str">
        <f t="shared" si="610"/>
        <v>-lie-</v>
      </c>
      <c r="N2280" s="1" t="str">
        <f t="shared" si="611"/>
        <v>[lɪ]</v>
      </c>
      <c r="O2280" s="3" t="e" cm="1">
        <f t="array" ref="O2280">SUM(_xlfn._xlws.FILTER($G$2:$G$2454,_xlfn.MAP($M$2:$M$2454,_xlfn.LAMBDA(_xlpm.x,_xlpm.x=$M2280))))</f>
        <v>#NAME?</v>
      </c>
      <c r="P2280" s="4" t="e">
        <f t="shared" si="612"/>
        <v>#NAME?</v>
      </c>
      <c r="Q2280" s="6" t="e" cm="1">
        <f t="array" ref="Q2280">SUM(_xlfn._xlws.FILTER($G$2:$G$2454,_xlfn.MAP($N$2:$N$2454,_xlfn.LAMBDA(_xlpm.x,_xlpm.x=$N2280))))</f>
        <v>#NAME?</v>
      </c>
      <c r="R2280" s="4" t="e">
        <f t="shared" si="613"/>
        <v>#NAME?</v>
      </c>
      <c r="S2280" s="4" t="e">
        <f t="shared" si="614"/>
        <v>#NAME?</v>
      </c>
      <c r="T2280" s="4" t="e">
        <f t="shared" si="615"/>
        <v>#NAME?</v>
      </c>
      <c r="U2280" s="4" t="e">
        <f t="shared" si="616"/>
        <v>#NAME?</v>
      </c>
      <c r="V2280" s="2"/>
      <c r="X2280" s="2"/>
      <c r="AC2280" s="2"/>
      <c r="AD2280" s="2"/>
    </row>
    <row r="2281" spans="1:30">
      <c r="A2281" s="1" t="str">
        <f t="shared" si="602"/>
        <v>-ppea- : [pɪ]</v>
      </c>
      <c r="B2281" s="1">
        <f t="shared" si="617"/>
        <v>0</v>
      </c>
      <c r="C2281" s="1">
        <f t="shared" si="617"/>
        <v>0</v>
      </c>
      <c r="D2281" s="1">
        <f t="shared" si="617"/>
        <v>0</v>
      </c>
      <c r="E2281" s="7">
        <v>2</v>
      </c>
      <c r="F2281" s="9" t="s">
        <v>1542</v>
      </c>
      <c r="G2281" s="3" t="e">
        <f t="shared" si="604"/>
        <v>#NAME?</v>
      </c>
      <c r="H2281" s="1" t="str">
        <f t="shared" si="605"/>
        <v>pɪ</v>
      </c>
      <c r="I2281" s="1" t="str">
        <f t="shared" si="606"/>
        <v>ppea</v>
      </c>
      <c r="J2281" s="10">
        <f t="shared" si="607"/>
        <v>2</v>
      </c>
      <c r="K2281" s="1">
        <f t="shared" si="608"/>
        <v>4</v>
      </c>
      <c r="L2281" s="10">
        <f t="shared" si="609"/>
        <v>4</v>
      </c>
      <c r="M2281" s="1" t="str">
        <f t="shared" si="610"/>
        <v>-ppea-</v>
      </c>
      <c r="N2281" s="1" t="str">
        <f t="shared" si="611"/>
        <v>[pɪ]</v>
      </c>
      <c r="O2281" s="3" t="e" cm="1">
        <f t="array" ref="O2281">SUM(_xlfn._xlws.FILTER($G$2:$G$2454,_xlfn.MAP($M$2:$M$2454,_xlfn.LAMBDA(_xlpm.x,_xlpm.x=$M2281))))</f>
        <v>#NAME?</v>
      </c>
      <c r="P2281" s="4" t="e">
        <f t="shared" si="612"/>
        <v>#NAME?</v>
      </c>
      <c r="Q2281" s="6" t="e" cm="1">
        <f t="array" ref="Q2281">SUM(_xlfn._xlws.FILTER($G$2:$G$2454,_xlfn.MAP($N$2:$N$2454,_xlfn.LAMBDA(_xlpm.x,_xlpm.x=$N2281))))</f>
        <v>#NAME?</v>
      </c>
      <c r="R2281" s="4" t="e">
        <f t="shared" si="613"/>
        <v>#NAME?</v>
      </c>
      <c r="S2281" s="4" t="e">
        <f t="shared" si="614"/>
        <v>#NAME?</v>
      </c>
      <c r="T2281" s="4" t="e">
        <f t="shared" si="615"/>
        <v>#NAME?</v>
      </c>
      <c r="U2281" s="4" t="e">
        <f t="shared" si="616"/>
        <v>#NAME?</v>
      </c>
      <c r="V2281" s="2"/>
      <c r="X2281" s="2"/>
      <c r="AC2281" s="2"/>
      <c r="AD2281" s="2"/>
    </row>
    <row r="2282" spans="1:30">
      <c r="A2282" s="1" t="str">
        <f t="shared" si="602"/>
        <v>-ffo- : [fə]</v>
      </c>
      <c r="B2282" s="1">
        <f t="shared" ref="B2282:D2301" si="618">_xlfn.LET(_xlpm.d,$F2282,_xlpm.k,_xlfn.CONCAT(LEFT(TRIM(B$1),1),"*"),COUNTIF(_xlpm.d,_xlpm.k))</f>
        <v>0</v>
      </c>
      <c r="C2282" s="1">
        <f t="shared" si="618"/>
        <v>0</v>
      </c>
      <c r="D2282" s="1">
        <f t="shared" si="618"/>
        <v>0</v>
      </c>
      <c r="E2282" s="7">
        <v>1</v>
      </c>
      <c r="F2282" s="9" t="s">
        <v>1778</v>
      </c>
      <c r="G2282" s="3" t="e">
        <f t="shared" si="604"/>
        <v>#NAME?</v>
      </c>
      <c r="H2282" s="4" t="str">
        <f t="shared" si="605"/>
        <v>fə</v>
      </c>
      <c r="I2282" s="4" t="str">
        <f t="shared" si="606"/>
        <v>ffo</v>
      </c>
      <c r="J2282" s="10">
        <f t="shared" si="607"/>
        <v>2</v>
      </c>
      <c r="K2282" s="1">
        <f t="shared" si="608"/>
        <v>3</v>
      </c>
      <c r="L2282" s="10">
        <f t="shared" si="609"/>
        <v>3</v>
      </c>
      <c r="M2282" s="1" t="str">
        <f t="shared" si="610"/>
        <v>-ffo-</v>
      </c>
      <c r="N2282" s="1" t="str">
        <f t="shared" si="611"/>
        <v>[fə]</v>
      </c>
      <c r="O2282" s="3" t="e" cm="1">
        <f t="array" ref="O2282">SUM(_xlfn._xlws.FILTER($G$2:$G$2454,_xlfn.MAP($M$2:$M$2454,_xlfn.LAMBDA(_xlpm.x,_xlpm.x=$M2282))))</f>
        <v>#NAME?</v>
      </c>
      <c r="P2282" s="4" t="e">
        <f t="shared" si="612"/>
        <v>#NAME?</v>
      </c>
      <c r="Q2282" s="6" t="e" cm="1">
        <f t="array" ref="Q2282">SUM(_xlfn._xlws.FILTER($G$2:$G$2454,_xlfn.MAP($N$2:$N$2454,_xlfn.LAMBDA(_xlpm.x,_xlpm.x=$N2282))))</f>
        <v>#NAME?</v>
      </c>
      <c r="R2282" s="4" t="e">
        <f t="shared" si="613"/>
        <v>#NAME?</v>
      </c>
      <c r="S2282" s="4" t="e">
        <f t="shared" si="614"/>
        <v>#NAME?</v>
      </c>
      <c r="T2282" s="4" t="e">
        <f t="shared" si="615"/>
        <v>#NAME?</v>
      </c>
      <c r="U2282" s="4" t="e">
        <f t="shared" si="616"/>
        <v>#NAME?</v>
      </c>
      <c r="V2282" s="2"/>
      <c r="X2282" s="2"/>
      <c r="AC2282" s="2"/>
      <c r="AD2282" s="2"/>
    </row>
    <row r="2283" spans="1:30">
      <c r="A2283" s="1" t="str">
        <f t="shared" si="602"/>
        <v>-ghte- : [tɪ]</v>
      </c>
      <c r="B2283" s="1">
        <f t="shared" si="618"/>
        <v>0</v>
      </c>
      <c r="C2283" s="1">
        <f t="shared" si="618"/>
        <v>0</v>
      </c>
      <c r="D2283" s="1">
        <f t="shared" si="618"/>
        <v>0</v>
      </c>
      <c r="E2283" s="7">
        <v>1</v>
      </c>
      <c r="F2283" s="9" t="s">
        <v>2261</v>
      </c>
      <c r="G2283" s="3" t="e">
        <f t="shared" si="604"/>
        <v>#NAME?</v>
      </c>
      <c r="H2283" s="4" t="str">
        <f t="shared" si="605"/>
        <v>tɪ</v>
      </c>
      <c r="I2283" s="4" t="str">
        <f t="shared" si="606"/>
        <v>ghte</v>
      </c>
      <c r="J2283" s="10">
        <f t="shared" si="607"/>
        <v>2</v>
      </c>
      <c r="K2283" s="1">
        <f t="shared" si="608"/>
        <v>4</v>
      </c>
      <c r="L2283" s="10">
        <f t="shared" si="609"/>
        <v>4</v>
      </c>
      <c r="M2283" s="1" t="str">
        <f t="shared" si="610"/>
        <v>-ghte-</v>
      </c>
      <c r="N2283" s="1" t="str">
        <f t="shared" si="611"/>
        <v>[tɪ]</v>
      </c>
      <c r="O2283" s="3" t="e" cm="1">
        <f t="array" ref="O2283">SUM(_xlfn._xlws.FILTER($G$2:$G$2454,_xlfn.MAP($M$2:$M$2454,_xlfn.LAMBDA(_xlpm.x,_xlpm.x=$M2283))))</f>
        <v>#NAME?</v>
      </c>
      <c r="P2283" s="4" t="e">
        <f t="shared" si="612"/>
        <v>#NAME?</v>
      </c>
      <c r="Q2283" s="6" t="e" cm="1">
        <f t="array" ref="Q2283">SUM(_xlfn._xlws.FILTER($G$2:$G$2454,_xlfn.MAP($N$2:$N$2454,_xlfn.LAMBDA(_xlpm.x,_xlpm.x=$N2283))))</f>
        <v>#NAME?</v>
      </c>
      <c r="R2283" s="4" t="e">
        <f t="shared" si="613"/>
        <v>#NAME?</v>
      </c>
      <c r="S2283" s="4" t="e">
        <f t="shared" si="614"/>
        <v>#NAME?</v>
      </c>
      <c r="T2283" s="4" t="e">
        <f t="shared" si="615"/>
        <v>#NAME?</v>
      </c>
      <c r="U2283" s="4" t="e">
        <f t="shared" si="616"/>
        <v>#NAME?</v>
      </c>
      <c r="V2283" s="2"/>
      <c r="X2283" s="2"/>
      <c r="AC2283" s="2"/>
      <c r="AD2283" s="2"/>
    </row>
    <row r="2284" spans="1:30">
      <c r="A2284" s="1" t="str">
        <f t="shared" si="602"/>
        <v>-dje- : [dʒɪ]</v>
      </c>
      <c r="B2284" s="1">
        <f t="shared" si="618"/>
        <v>0</v>
      </c>
      <c r="C2284" s="1">
        <f t="shared" si="618"/>
        <v>0</v>
      </c>
      <c r="D2284" s="1">
        <f t="shared" si="618"/>
        <v>0</v>
      </c>
      <c r="E2284" s="7">
        <v>1</v>
      </c>
      <c r="F2284" s="9" t="s">
        <v>1689</v>
      </c>
      <c r="G2284" s="3" t="e">
        <f t="shared" si="604"/>
        <v>#NAME?</v>
      </c>
      <c r="H2284" s="1" t="str">
        <f t="shared" si="605"/>
        <v>dʒɪ</v>
      </c>
      <c r="I2284" s="1" t="str">
        <f t="shared" si="606"/>
        <v>dje</v>
      </c>
      <c r="J2284" s="10">
        <f t="shared" si="607"/>
        <v>3</v>
      </c>
      <c r="K2284" s="1">
        <f t="shared" si="608"/>
        <v>3</v>
      </c>
      <c r="L2284" s="10">
        <f t="shared" si="609"/>
        <v>3</v>
      </c>
      <c r="M2284" s="1" t="str">
        <f t="shared" si="610"/>
        <v>-dje-</v>
      </c>
      <c r="N2284" s="1" t="str">
        <f t="shared" si="611"/>
        <v>[dʒɪ]</v>
      </c>
      <c r="O2284" s="3" t="e" cm="1">
        <f t="array" ref="O2284">SUM(_xlfn._xlws.FILTER($G$2:$G$2454,_xlfn.MAP($M$2:$M$2454,_xlfn.LAMBDA(_xlpm.x,_xlpm.x=$M2284))))</f>
        <v>#NAME?</v>
      </c>
      <c r="P2284" s="4" t="e">
        <f t="shared" si="612"/>
        <v>#NAME?</v>
      </c>
      <c r="Q2284" s="6" t="e" cm="1">
        <f t="array" ref="Q2284">SUM(_xlfn._xlws.FILTER($G$2:$G$2454,_xlfn.MAP($N$2:$N$2454,_xlfn.LAMBDA(_xlpm.x,_xlpm.x=$N2284))))</f>
        <v>#NAME?</v>
      </c>
      <c r="R2284" s="4" t="e">
        <f t="shared" si="613"/>
        <v>#NAME?</v>
      </c>
      <c r="S2284" s="4" t="e">
        <f t="shared" si="614"/>
        <v>#NAME?</v>
      </c>
      <c r="T2284" s="4" t="e">
        <f t="shared" si="615"/>
        <v>#NAME?</v>
      </c>
      <c r="U2284" s="4" t="e">
        <f t="shared" si="616"/>
        <v>#NAME?</v>
      </c>
      <c r="V2284" s="2"/>
      <c r="X2284" s="2"/>
      <c r="AC2284" s="2"/>
      <c r="AD2284" s="2"/>
    </row>
    <row r="2285" spans="1:30">
      <c r="A2285" s="1" t="str">
        <f t="shared" si="602"/>
        <v>-gie- : [dʒɪ]</v>
      </c>
      <c r="B2285" s="1">
        <f t="shared" si="618"/>
        <v>0</v>
      </c>
      <c r="C2285" s="1">
        <f t="shared" si="618"/>
        <v>0</v>
      </c>
      <c r="D2285" s="1">
        <f t="shared" si="618"/>
        <v>0</v>
      </c>
      <c r="E2285" s="7">
        <v>1</v>
      </c>
      <c r="F2285" s="9" t="s">
        <v>1690</v>
      </c>
      <c r="G2285" s="3" t="e">
        <f t="shared" si="604"/>
        <v>#NAME?</v>
      </c>
      <c r="H2285" s="4" t="str">
        <f t="shared" si="605"/>
        <v>dʒɪ</v>
      </c>
      <c r="I2285" s="4" t="str">
        <f t="shared" si="606"/>
        <v>gie</v>
      </c>
      <c r="J2285" s="10">
        <f t="shared" si="607"/>
        <v>3</v>
      </c>
      <c r="K2285" s="1">
        <f t="shared" si="608"/>
        <v>3</v>
      </c>
      <c r="L2285" s="10">
        <f t="shared" si="609"/>
        <v>3</v>
      </c>
      <c r="M2285" s="1" t="str">
        <f t="shared" si="610"/>
        <v>-gie-</v>
      </c>
      <c r="N2285" s="1" t="str">
        <f t="shared" si="611"/>
        <v>[dʒɪ]</v>
      </c>
      <c r="O2285" s="3" t="e" cm="1">
        <f t="array" ref="O2285">SUM(_xlfn._xlws.FILTER($G$2:$G$2454,_xlfn.MAP($M$2:$M$2454,_xlfn.LAMBDA(_xlpm.x,_xlpm.x=$M2285))))</f>
        <v>#NAME?</v>
      </c>
      <c r="P2285" s="4" t="e">
        <f t="shared" si="612"/>
        <v>#NAME?</v>
      </c>
      <c r="Q2285" s="6" t="e" cm="1">
        <f t="array" ref="Q2285">SUM(_xlfn._xlws.FILTER($G$2:$G$2454,_xlfn.MAP($N$2:$N$2454,_xlfn.LAMBDA(_xlpm.x,_xlpm.x=$N2285))))</f>
        <v>#NAME?</v>
      </c>
      <c r="R2285" s="4" t="e">
        <f t="shared" si="613"/>
        <v>#NAME?</v>
      </c>
      <c r="S2285" s="4" t="e">
        <f t="shared" si="614"/>
        <v>#NAME?</v>
      </c>
      <c r="T2285" s="4" t="e">
        <f t="shared" si="615"/>
        <v>#NAME?</v>
      </c>
      <c r="U2285" s="4" t="e">
        <f t="shared" si="616"/>
        <v>#NAME?</v>
      </c>
      <c r="V2285" s="2"/>
      <c r="X2285" s="2"/>
      <c r="AC2285" s="2"/>
      <c r="AD2285" s="2"/>
    </row>
    <row r="2286" spans="1:30">
      <c r="A2286" s="1" t="str">
        <f t="shared" si="602"/>
        <v>-lou- : [lə]</v>
      </c>
      <c r="B2286" s="1">
        <f t="shared" si="618"/>
        <v>0</v>
      </c>
      <c r="C2286" s="1">
        <f t="shared" si="618"/>
        <v>0</v>
      </c>
      <c r="D2286" s="1">
        <f t="shared" si="618"/>
        <v>0</v>
      </c>
      <c r="E2286" s="7">
        <v>3</v>
      </c>
      <c r="F2286" s="9" t="s">
        <v>1646</v>
      </c>
      <c r="G2286" s="3" t="e">
        <f t="shared" si="604"/>
        <v>#NAME?</v>
      </c>
      <c r="H2286" s="4" t="str">
        <f t="shared" si="605"/>
        <v>lə</v>
      </c>
      <c r="I2286" s="4" t="str">
        <f t="shared" si="606"/>
        <v>lou</v>
      </c>
      <c r="J2286" s="10">
        <f t="shared" si="607"/>
        <v>2</v>
      </c>
      <c r="K2286" s="1">
        <f t="shared" si="608"/>
        <v>3</v>
      </c>
      <c r="L2286" s="10">
        <f t="shared" si="609"/>
        <v>3</v>
      </c>
      <c r="M2286" s="1" t="str">
        <f t="shared" si="610"/>
        <v>-lou-</v>
      </c>
      <c r="N2286" s="1" t="str">
        <f t="shared" si="611"/>
        <v>[lə]</v>
      </c>
      <c r="O2286" s="3" t="e" cm="1">
        <f t="array" ref="O2286">SUM(_xlfn._xlws.FILTER($G$2:$G$2454,_xlfn.MAP($M$2:$M$2454,_xlfn.LAMBDA(_xlpm.x,_xlpm.x=$M2286))))</f>
        <v>#NAME?</v>
      </c>
      <c r="P2286" s="4" t="e">
        <f t="shared" si="612"/>
        <v>#NAME?</v>
      </c>
      <c r="Q2286" s="6" t="e" cm="1">
        <f t="array" ref="Q2286">SUM(_xlfn._xlws.FILTER($G$2:$G$2454,_xlfn.MAP($N$2:$N$2454,_xlfn.LAMBDA(_xlpm.x,_xlpm.x=$N2286))))</f>
        <v>#NAME?</v>
      </c>
      <c r="R2286" s="4" t="e">
        <f t="shared" si="613"/>
        <v>#NAME?</v>
      </c>
      <c r="S2286" s="4" t="e">
        <f t="shared" si="614"/>
        <v>#NAME?</v>
      </c>
      <c r="T2286" s="4" t="e">
        <f t="shared" si="615"/>
        <v>#NAME?</v>
      </c>
      <c r="U2286" s="4" t="e">
        <f t="shared" si="616"/>
        <v>#NAME?</v>
      </c>
      <c r="V2286" s="2"/>
      <c r="X2286" s="2"/>
      <c r="AC2286" s="2"/>
      <c r="AD2286" s="2"/>
    </row>
    <row r="2287" spans="1:30">
      <c r="A2287" s="1" t="str">
        <f t="shared" si="602"/>
        <v>-geo- : [dʒə]</v>
      </c>
      <c r="B2287" s="1">
        <f t="shared" si="618"/>
        <v>0</v>
      </c>
      <c r="C2287" s="1">
        <f t="shared" si="618"/>
        <v>0</v>
      </c>
      <c r="D2287" s="1">
        <f t="shared" si="618"/>
        <v>0</v>
      </c>
      <c r="E2287" s="7">
        <v>1</v>
      </c>
      <c r="F2287" s="9" t="s">
        <v>1699</v>
      </c>
      <c r="G2287" s="3" t="e">
        <f t="shared" si="604"/>
        <v>#NAME?</v>
      </c>
      <c r="H2287" s="4" t="str">
        <f t="shared" si="605"/>
        <v>dʒə</v>
      </c>
      <c r="I2287" s="4" t="str">
        <f t="shared" si="606"/>
        <v>geo</v>
      </c>
      <c r="J2287" s="10">
        <f t="shared" si="607"/>
        <v>3</v>
      </c>
      <c r="K2287" s="1">
        <f t="shared" si="608"/>
        <v>3</v>
      </c>
      <c r="L2287" s="10">
        <f t="shared" si="609"/>
        <v>3</v>
      </c>
      <c r="M2287" s="1" t="str">
        <f t="shared" si="610"/>
        <v>-geo-</v>
      </c>
      <c r="N2287" s="1" t="str">
        <f t="shared" si="611"/>
        <v>[dʒə]</v>
      </c>
      <c r="O2287" s="3" t="e" cm="1">
        <f t="array" ref="O2287">SUM(_xlfn._xlws.FILTER($G$2:$G$2454,_xlfn.MAP($M$2:$M$2454,_xlfn.LAMBDA(_xlpm.x,_xlpm.x=$M2287))))</f>
        <v>#NAME?</v>
      </c>
      <c r="P2287" s="4" t="e">
        <f t="shared" si="612"/>
        <v>#NAME?</v>
      </c>
      <c r="Q2287" s="6" t="e" cm="1">
        <f t="array" ref="Q2287">SUM(_xlfn._xlws.FILTER($G$2:$G$2454,_xlfn.MAP($N$2:$N$2454,_xlfn.LAMBDA(_xlpm.x,_xlpm.x=$N2287))))</f>
        <v>#NAME?</v>
      </c>
      <c r="R2287" s="4" t="e">
        <f t="shared" si="613"/>
        <v>#NAME?</v>
      </c>
      <c r="S2287" s="4" t="e">
        <f t="shared" si="614"/>
        <v>#NAME?</v>
      </c>
      <c r="T2287" s="4" t="e">
        <f t="shared" si="615"/>
        <v>#NAME?</v>
      </c>
      <c r="U2287" s="4" t="e">
        <f t="shared" si="616"/>
        <v>#NAME?</v>
      </c>
      <c r="V2287" s="2"/>
      <c r="X2287" s="2"/>
      <c r="AC2287" s="2"/>
      <c r="AD2287" s="2"/>
    </row>
    <row r="2288" spans="1:30">
      <c r="A2288" s="1" t="str">
        <f t="shared" si="602"/>
        <v>-geou- : [dʒə]</v>
      </c>
      <c r="B2288" s="1">
        <f t="shared" si="618"/>
        <v>0</v>
      </c>
      <c r="C2288" s="1">
        <f t="shared" si="618"/>
        <v>0</v>
      </c>
      <c r="D2288" s="1">
        <f t="shared" si="618"/>
        <v>0</v>
      </c>
      <c r="E2288" s="7">
        <v>1</v>
      </c>
      <c r="F2288" s="9" t="s">
        <v>1970</v>
      </c>
      <c r="G2288" s="3" t="e">
        <f t="shared" si="604"/>
        <v>#NAME?</v>
      </c>
      <c r="H2288" s="4" t="str">
        <f t="shared" si="605"/>
        <v>dʒə</v>
      </c>
      <c r="I2288" s="4" t="str">
        <f t="shared" si="606"/>
        <v>geou</v>
      </c>
      <c r="J2288" s="10">
        <f t="shared" si="607"/>
        <v>3</v>
      </c>
      <c r="K2288" s="1">
        <f t="shared" si="608"/>
        <v>4</v>
      </c>
      <c r="L2288" s="10">
        <f t="shared" si="609"/>
        <v>4</v>
      </c>
      <c r="M2288" s="1" t="str">
        <f t="shared" si="610"/>
        <v>-geou-</v>
      </c>
      <c r="N2288" s="1" t="str">
        <f t="shared" si="611"/>
        <v>[dʒə]</v>
      </c>
      <c r="O2288" s="3" t="e" cm="1">
        <f t="array" ref="O2288">SUM(_xlfn._xlws.FILTER($G$2:$G$2454,_xlfn.MAP($M$2:$M$2454,_xlfn.LAMBDA(_xlpm.x,_xlpm.x=$M2288))))</f>
        <v>#NAME?</v>
      </c>
      <c r="P2288" s="4" t="e">
        <f t="shared" si="612"/>
        <v>#NAME?</v>
      </c>
      <c r="Q2288" s="6" t="e" cm="1">
        <f t="array" ref="Q2288">SUM(_xlfn._xlws.FILTER($G$2:$G$2454,_xlfn.MAP($N$2:$N$2454,_xlfn.LAMBDA(_xlpm.x,_xlpm.x=$N2288))))</f>
        <v>#NAME?</v>
      </c>
      <c r="R2288" s="4" t="e">
        <f t="shared" si="613"/>
        <v>#NAME?</v>
      </c>
      <c r="S2288" s="4" t="e">
        <f t="shared" si="614"/>
        <v>#NAME?</v>
      </c>
      <c r="T2288" s="4" t="e">
        <f t="shared" si="615"/>
        <v>#NAME?</v>
      </c>
      <c r="U2288" s="4" t="e">
        <f t="shared" si="616"/>
        <v>#NAME?</v>
      </c>
      <c r="V2288" s="2"/>
      <c r="X2288" s="2"/>
      <c r="AC2288" s="2"/>
      <c r="AD2288" s="2"/>
    </row>
    <row r="2289" spans="1:30">
      <c r="A2289" s="1" t="str">
        <f t="shared" si="602"/>
        <v>-ghway- : [weɪ]</v>
      </c>
      <c r="B2289" s="1">
        <f t="shared" si="618"/>
        <v>0</v>
      </c>
      <c r="C2289" s="1">
        <f t="shared" si="618"/>
        <v>0</v>
      </c>
      <c r="D2289" s="1">
        <f t="shared" si="618"/>
        <v>0</v>
      </c>
      <c r="E2289" s="7">
        <v>1</v>
      </c>
      <c r="F2289" s="9" t="s">
        <v>1898</v>
      </c>
      <c r="G2289" s="3" t="e">
        <f t="shared" si="604"/>
        <v>#NAME?</v>
      </c>
      <c r="H2289" s="1" t="str">
        <f t="shared" si="605"/>
        <v>weɪ</v>
      </c>
      <c r="I2289" s="1" t="str">
        <f t="shared" si="606"/>
        <v>ghway</v>
      </c>
      <c r="J2289" s="10">
        <f t="shared" si="607"/>
        <v>3</v>
      </c>
      <c r="K2289" s="1">
        <f t="shared" si="608"/>
        <v>5</v>
      </c>
      <c r="L2289" s="10">
        <f t="shared" si="609"/>
        <v>5</v>
      </c>
      <c r="M2289" s="1" t="str">
        <f t="shared" si="610"/>
        <v>-ghway-</v>
      </c>
      <c r="N2289" s="1" t="str">
        <f t="shared" si="611"/>
        <v>[weɪ]</v>
      </c>
      <c r="O2289" s="3" t="e" cm="1">
        <f t="array" ref="O2289">SUM(_xlfn._xlws.FILTER($G$2:$G$2454,_xlfn.MAP($M$2:$M$2454,_xlfn.LAMBDA(_xlpm.x,_xlpm.x=$M2289))))</f>
        <v>#NAME?</v>
      </c>
      <c r="P2289" s="4" t="e">
        <f t="shared" si="612"/>
        <v>#NAME?</v>
      </c>
      <c r="Q2289" s="6" t="e" cm="1">
        <f t="array" ref="Q2289">SUM(_xlfn._xlws.FILTER($G$2:$G$2454,_xlfn.MAP($N$2:$N$2454,_xlfn.LAMBDA(_xlpm.x,_xlpm.x=$N2289))))</f>
        <v>#NAME?</v>
      </c>
      <c r="R2289" s="4" t="e">
        <f t="shared" si="613"/>
        <v>#NAME?</v>
      </c>
      <c r="S2289" s="4" t="e">
        <f t="shared" si="614"/>
        <v>#NAME?</v>
      </c>
      <c r="T2289" s="4" t="e">
        <f t="shared" si="615"/>
        <v>#NAME?</v>
      </c>
      <c r="U2289" s="4" t="e">
        <f t="shared" si="616"/>
        <v>#NAME?</v>
      </c>
      <c r="V2289" s="2"/>
      <c r="X2289" s="2"/>
      <c r="AC2289" s="2"/>
      <c r="AD2289" s="2"/>
    </row>
    <row r="2290" spans="1:30">
      <c r="A2290" s="1" t="str">
        <f t="shared" si="602"/>
        <v>-giou- : [dʒə]</v>
      </c>
      <c r="B2290" s="1">
        <f t="shared" si="618"/>
        <v>0</v>
      </c>
      <c r="C2290" s="1">
        <f t="shared" si="618"/>
        <v>0</v>
      </c>
      <c r="D2290" s="1">
        <f t="shared" si="618"/>
        <v>0</v>
      </c>
      <c r="E2290" s="7">
        <v>1</v>
      </c>
      <c r="F2290" s="9" t="s">
        <v>1676</v>
      </c>
      <c r="G2290" s="3" t="e">
        <f t="shared" si="604"/>
        <v>#NAME?</v>
      </c>
      <c r="H2290" s="4" t="str">
        <f t="shared" si="605"/>
        <v>dʒə</v>
      </c>
      <c r="I2290" s="4" t="str">
        <f t="shared" si="606"/>
        <v>giou</v>
      </c>
      <c r="J2290" s="10">
        <f t="shared" si="607"/>
        <v>3</v>
      </c>
      <c r="K2290" s="1">
        <f t="shared" si="608"/>
        <v>4</v>
      </c>
      <c r="L2290" s="10">
        <f t="shared" si="609"/>
        <v>4</v>
      </c>
      <c r="M2290" s="1" t="str">
        <f t="shared" si="610"/>
        <v>-giou-</v>
      </c>
      <c r="N2290" s="1" t="str">
        <f t="shared" si="611"/>
        <v>[dʒə]</v>
      </c>
      <c r="O2290" s="3" t="e" cm="1">
        <f t="array" ref="O2290">SUM(_xlfn._xlws.FILTER($G$2:$G$2454,_xlfn.MAP($M$2:$M$2454,_xlfn.LAMBDA(_xlpm.x,_xlpm.x=$M2290))))</f>
        <v>#NAME?</v>
      </c>
      <c r="P2290" s="4" t="e">
        <f t="shared" si="612"/>
        <v>#NAME?</v>
      </c>
      <c r="Q2290" s="6" t="e" cm="1">
        <f t="array" ref="Q2290">SUM(_xlfn._xlws.FILTER($G$2:$G$2454,_xlfn.MAP($N$2:$N$2454,_xlfn.LAMBDA(_xlpm.x,_xlpm.x=$N2290))))</f>
        <v>#NAME?</v>
      </c>
      <c r="R2290" s="4" t="e">
        <f t="shared" si="613"/>
        <v>#NAME?</v>
      </c>
      <c r="S2290" s="4" t="e">
        <f t="shared" si="614"/>
        <v>#NAME?</v>
      </c>
      <c r="T2290" s="4" t="e">
        <f t="shared" si="615"/>
        <v>#NAME?</v>
      </c>
      <c r="U2290" s="4" t="e">
        <f t="shared" si="616"/>
        <v>#NAME?</v>
      </c>
      <c r="V2290" s="2"/>
      <c r="X2290" s="2"/>
      <c r="AC2290" s="2"/>
      <c r="AD2290" s="2"/>
    </row>
    <row r="2291" spans="1:30">
      <c r="A2291" s="1" t="str">
        <f t="shared" si="602"/>
        <v>-we- : [ə]</v>
      </c>
      <c r="B2291" s="1">
        <f t="shared" si="618"/>
        <v>0</v>
      </c>
      <c r="C2291" s="1">
        <f t="shared" si="618"/>
        <v>0</v>
      </c>
      <c r="D2291" s="1">
        <f t="shared" si="618"/>
        <v>0</v>
      </c>
      <c r="E2291" s="7">
        <v>1</v>
      </c>
      <c r="F2291" s="9" t="s">
        <v>1862</v>
      </c>
      <c r="G2291" s="3" t="e">
        <f t="shared" si="604"/>
        <v>#NAME?</v>
      </c>
      <c r="H2291" s="4" t="str">
        <f t="shared" si="605"/>
        <v>ə</v>
      </c>
      <c r="I2291" s="4" t="str">
        <f t="shared" si="606"/>
        <v>we</v>
      </c>
      <c r="J2291" s="10">
        <f t="shared" si="607"/>
        <v>1</v>
      </c>
      <c r="K2291" s="1">
        <f t="shared" si="608"/>
        <v>2</v>
      </c>
      <c r="L2291" s="10">
        <f t="shared" si="609"/>
        <v>2</v>
      </c>
      <c r="M2291" s="1" t="str">
        <f t="shared" si="610"/>
        <v>-we-</v>
      </c>
      <c r="N2291" s="1" t="str">
        <f t="shared" si="611"/>
        <v>[ə]</v>
      </c>
      <c r="O2291" s="3" t="e" cm="1">
        <f t="array" ref="O2291">SUM(_xlfn._xlws.FILTER($G$2:$G$2454,_xlfn.MAP($M$2:$M$2454,_xlfn.LAMBDA(_xlpm.x,_xlpm.x=$M2291))))</f>
        <v>#NAME?</v>
      </c>
      <c r="P2291" s="4" t="e">
        <f t="shared" si="612"/>
        <v>#NAME?</v>
      </c>
      <c r="Q2291" s="6" t="e" cm="1">
        <f t="array" ref="Q2291">SUM(_xlfn._xlws.FILTER($G$2:$G$2454,_xlfn.MAP($N$2:$N$2454,_xlfn.LAMBDA(_xlpm.x,_xlpm.x=$N2291))))</f>
        <v>#NAME?</v>
      </c>
      <c r="R2291" s="4" t="e">
        <f t="shared" si="613"/>
        <v>#NAME?</v>
      </c>
      <c r="S2291" s="4" t="e">
        <f t="shared" si="614"/>
        <v>#NAME?</v>
      </c>
      <c r="T2291" s="4" t="e">
        <f t="shared" si="615"/>
        <v>#NAME?</v>
      </c>
      <c r="U2291" s="4" t="e">
        <f t="shared" si="616"/>
        <v>#NAME?</v>
      </c>
      <c r="V2291" s="2"/>
      <c r="X2291" s="2"/>
      <c r="AC2291" s="2"/>
      <c r="AD2291" s="2"/>
    </row>
    <row r="2292" spans="1:30">
      <c r="A2292" s="1" t="str">
        <f t="shared" si="602"/>
        <v>-sai- : [sɛ]</v>
      </c>
      <c r="B2292" s="1">
        <f t="shared" si="618"/>
        <v>0</v>
      </c>
      <c r="C2292" s="1">
        <f t="shared" si="618"/>
        <v>0</v>
      </c>
      <c r="D2292" s="1">
        <f t="shared" si="618"/>
        <v>0</v>
      </c>
      <c r="E2292" s="7">
        <v>1</v>
      </c>
      <c r="F2292" s="9" t="s">
        <v>1826</v>
      </c>
      <c r="G2292" s="3" t="e">
        <f t="shared" si="604"/>
        <v>#NAME?</v>
      </c>
      <c r="H2292" s="1" t="str">
        <f t="shared" si="605"/>
        <v>sɛ</v>
      </c>
      <c r="I2292" s="1" t="str">
        <f t="shared" si="606"/>
        <v>sai</v>
      </c>
      <c r="J2292" s="10">
        <f t="shared" si="607"/>
        <v>2</v>
      </c>
      <c r="K2292" s="1">
        <f t="shared" si="608"/>
        <v>3</v>
      </c>
      <c r="L2292" s="10">
        <f t="shared" si="609"/>
        <v>3</v>
      </c>
      <c r="M2292" s="1" t="str">
        <f t="shared" si="610"/>
        <v>-sai-</v>
      </c>
      <c r="N2292" s="1" t="str">
        <f t="shared" si="611"/>
        <v>[sɛ]</v>
      </c>
      <c r="O2292" s="3" t="e" cm="1">
        <f t="array" ref="O2292">SUM(_xlfn._xlws.FILTER($G$2:$G$2454,_xlfn.MAP($M$2:$M$2454,_xlfn.LAMBDA(_xlpm.x,_xlpm.x=$M2292))))</f>
        <v>#NAME?</v>
      </c>
      <c r="P2292" s="4" t="e">
        <f t="shared" si="612"/>
        <v>#NAME?</v>
      </c>
      <c r="Q2292" s="6" t="e" cm="1">
        <f t="array" ref="Q2292">SUM(_xlfn._xlws.FILTER($G$2:$G$2454,_xlfn.MAP($N$2:$N$2454,_xlfn.LAMBDA(_xlpm.x,_xlpm.x=$N2292))))</f>
        <v>#NAME?</v>
      </c>
      <c r="R2292" s="4" t="e">
        <f t="shared" si="613"/>
        <v>#NAME?</v>
      </c>
      <c r="S2292" s="4" t="e">
        <f t="shared" si="614"/>
        <v>#NAME?</v>
      </c>
      <c r="T2292" s="4" t="e">
        <f t="shared" si="615"/>
        <v>#NAME?</v>
      </c>
      <c r="U2292" s="4" t="e">
        <f t="shared" si="616"/>
        <v>#NAME?</v>
      </c>
      <c r="V2292" s="2"/>
      <c r="X2292" s="2"/>
      <c r="AC2292" s="2"/>
      <c r="AD2292" s="2"/>
    </row>
    <row r="2293" spans="1:30">
      <c r="A2293" s="1" t="str">
        <f t="shared" si="602"/>
        <v>-say- : [sɛ]</v>
      </c>
      <c r="B2293" s="1">
        <f t="shared" si="618"/>
        <v>0</v>
      </c>
      <c r="C2293" s="1">
        <f t="shared" si="618"/>
        <v>0</v>
      </c>
      <c r="D2293" s="1">
        <f t="shared" si="618"/>
        <v>0</v>
      </c>
      <c r="E2293" s="7">
        <v>1</v>
      </c>
      <c r="F2293" s="9" t="s">
        <v>1827</v>
      </c>
      <c r="G2293" s="3" t="e">
        <f t="shared" si="604"/>
        <v>#NAME?</v>
      </c>
      <c r="H2293" s="4" t="str">
        <f t="shared" si="605"/>
        <v>sɛ</v>
      </c>
      <c r="I2293" s="4" t="str">
        <f t="shared" si="606"/>
        <v>say</v>
      </c>
      <c r="J2293" s="10">
        <f t="shared" si="607"/>
        <v>2</v>
      </c>
      <c r="K2293" s="1">
        <f t="shared" si="608"/>
        <v>3</v>
      </c>
      <c r="L2293" s="10">
        <f t="shared" si="609"/>
        <v>3</v>
      </c>
      <c r="M2293" s="1" t="str">
        <f t="shared" si="610"/>
        <v>-say-</v>
      </c>
      <c r="N2293" s="1" t="str">
        <f t="shared" si="611"/>
        <v>[sɛ]</v>
      </c>
      <c r="O2293" s="3" t="e" cm="1">
        <f t="array" ref="O2293">SUM(_xlfn._xlws.FILTER($G$2:$G$2454,_xlfn.MAP($M$2:$M$2454,_xlfn.LAMBDA(_xlpm.x,_xlpm.x=$M2293))))</f>
        <v>#NAME?</v>
      </c>
      <c r="P2293" s="4" t="e">
        <f t="shared" si="612"/>
        <v>#NAME?</v>
      </c>
      <c r="Q2293" s="6" t="e" cm="1">
        <f t="array" ref="Q2293">SUM(_xlfn._xlws.FILTER($G$2:$G$2454,_xlfn.MAP($N$2:$N$2454,_xlfn.LAMBDA(_xlpm.x,_xlpm.x=$N2293))))</f>
        <v>#NAME?</v>
      </c>
      <c r="R2293" s="4" t="e">
        <f t="shared" si="613"/>
        <v>#NAME?</v>
      </c>
      <c r="S2293" s="4" t="e">
        <f t="shared" si="614"/>
        <v>#NAME?</v>
      </c>
      <c r="T2293" s="4" t="e">
        <f t="shared" si="615"/>
        <v>#NAME?</v>
      </c>
      <c r="U2293" s="4" t="e">
        <f t="shared" si="616"/>
        <v>#NAME?</v>
      </c>
      <c r="V2293" s="2"/>
      <c r="X2293" s="2"/>
      <c r="AC2293" s="2"/>
      <c r="AD2293" s="2"/>
    </row>
    <row r="2294" spans="1:30">
      <c r="A2294" s="1" t="str">
        <f t="shared" si="602"/>
        <v>-lle- : [l]</v>
      </c>
      <c r="B2294" s="1">
        <f t="shared" si="618"/>
        <v>0</v>
      </c>
      <c r="C2294" s="1">
        <f t="shared" si="618"/>
        <v>0</v>
      </c>
      <c r="D2294" s="1">
        <f t="shared" si="618"/>
        <v>0</v>
      </c>
      <c r="E2294" s="7">
        <v>2</v>
      </c>
      <c r="F2294" s="9" t="s">
        <v>2053</v>
      </c>
      <c r="G2294" s="3" t="e">
        <f t="shared" si="604"/>
        <v>#NAME?</v>
      </c>
      <c r="H2294" s="1" t="str">
        <f t="shared" si="605"/>
        <v>l</v>
      </c>
      <c r="I2294" s="1" t="str">
        <f t="shared" si="606"/>
        <v>lle</v>
      </c>
      <c r="J2294" s="10">
        <f t="shared" si="607"/>
        <v>1</v>
      </c>
      <c r="K2294" s="1">
        <f t="shared" si="608"/>
        <v>3</v>
      </c>
      <c r="L2294" s="10">
        <f t="shared" si="609"/>
        <v>3</v>
      </c>
      <c r="M2294" s="1" t="str">
        <f t="shared" si="610"/>
        <v>-lle-</v>
      </c>
      <c r="N2294" s="1" t="str">
        <f t="shared" si="611"/>
        <v>[l]</v>
      </c>
      <c r="O2294" s="3" t="e" cm="1">
        <f t="array" ref="O2294">SUM(_xlfn._xlws.FILTER($G$2:$G$2454,_xlfn.MAP($M$2:$M$2454,_xlfn.LAMBDA(_xlpm.x,_xlpm.x=$M2294))))</f>
        <v>#NAME?</v>
      </c>
      <c r="P2294" s="4" t="e">
        <f t="shared" si="612"/>
        <v>#NAME?</v>
      </c>
      <c r="Q2294" s="6" t="e" cm="1">
        <f t="array" ref="Q2294">SUM(_xlfn._xlws.FILTER($G$2:$G$2454,_xlfn.MAP($N$2:$N$2454,_xlfn.LAMBDA(_xlpm.x,_xlpm.x=$N2294))))</f>
        <v>#NAME?</v>
      </c>
      <c r="R2294" s="4" t="e">
        <f t="shared" si="613"/>
        <v>#NAME?</v>
      </c>
      <c r="S2294" s="4" t="e">
        <f t="shared" si="614"/>
        <v>#NAME?</v>
      </c>
      <c r="T2294" s="4" t="e">
        <f t="shared" si="615"/>
        <v>#NAME?</v>
      </c>
      <c r="U2294" s="4" t="e">
        <f t="shared" si="616"/>
        <v>#NAME?</v>
      </c>
      <c r="V2294" s="2"/>
      <c r="X2294" s="2"/>
      <c r="AC2294" s="2"/>
      <c r="AD2294" s="2"/>
    </row>
    <row r="2295" spans="1:30">
      <c r="A2295" s="1" t="str">
        <f t="shared" si="602"/>
        <v>-mma- : [mə]</v>
      </c>
      <c r="B2295" s="1">
        <f t="shared" si="618"/>
        <v>0</v>
      </c>
      <c r="C2295" s="1">
        <f t="shared" si="618"/>
        <v>1</v>
      </c>
      <c r="D2295" s="1">
        <f t="shared" si="618"/>
        <v>0</v>
      </c>
      <c r="E2295" s="7">
        <v>2</v>
      </c>
      <c r="F2295" s="9" t="s">
        <v>1728</v>
      </c>
      <c r="G2295" s="3" t="e">
        <f t="shared" si="604"/>
        <v>#NAME?</v>
      </c>
      <c r="H2295" s="4" t="str">
        <f t="shared" si="605"/>
        <v>mə</v>
      </c>
      <c r="I2295" s="4" t="str">
        <f t="shared" si="606"/>
        <v>mma</v>
      </c>
      <c r="J2295" s="10">
        <f t="shared" si="607"/>
        <v>2</v>
      </c>
      <c r="K2295" s="1">
        <f t="shared" si="608"/>
        <v>3</v>
      </c>
      <c r="L2295" s="10">
        <f t="shared" si="609"/>
        <v>3</v>
      </c>
      <c r="M2295" s="1" t="str">
        <f t="shared" si="610"/>
        <v>-mma-</v>
      </c>
      <c r="N2295" s="1" t="str">
        <f t="shared" si="611"/>
        <v>[mə]</v>
      </c>
      <c r="O2295" s="3" t="e" cm="1">
        <f t="array" ref="O2295">SUM(_xlfn._xlws.FILTER($G$2:$G$2454,_xlfn.MAP($M$2:$M$2454,_xlfn.LAMBDA(_xlpm.x,_xlpm.x=$M2295))))</f>
        <v>#NAME?</v>
      </c>
      <c r="P2295" s="4" t="e">
        <f t="shared" si="612"/>
        <v>#NAME?</v>
      </c>
      <c r="Q2295" s="6" t="e" cm="1">
        <f t="array" ref="Q2295">SUM(_xlfn._xlws.FILTER($G$2:$G$2454,_xlfn.MAP($N$2:$N$2454,_xlfn.LAMBDA(_xlpm.x,_xlpm.x=$N2295))))</f>
        <v>#NAME?</v>
      </c>
      <c r="R2295" s="4" t="e">
        <f t="shared" si="613"/>
        <v>#NAME?</v>
      </c>
      <c r="S2295" s="4" t="e">
        <f t="shared" si="614"/>
        <v>#NAME?</v>
      </c>
      <c r="T2295" s="4" t="e">
        <f t="shared" si="615"/>
        <v>#NAME?</v>
      </c>
      <c r="U2295" s="4" t="e">
        <f t="shared" si="616"/>
        <v>#NAME?</v>
      </c>
      <c r="V2295" s="2"/>
      <c r="X2295" s="2"/>
      <c r="AC2295" s="2"/>
      <c r="AD2295" s="2"/>
    </row>
    <row r="2296" spans="1:30">
      <c r="A2296" s="1" t="str">
        <f t="shared" si="602"/>
        <v>-fye- : [faɪ]</v>
      </c>
      <c r="B2296" s="1">
        <f t="shared" si="618"/>
        <v>0</v>
      </c>
      <c r="C2296" s="1">
        <f t="shared" si="618"/>
        <v>0</v>
      </c>
      <c r="D2296" s="1">
        <f t="shared" si="618"/>
        <v>0</v>
      </c>
      <c r="E2296" s="7">
        <v>1</v>
      </c>
      <c r="F2296" s="9" t="s">
        <v>1975</v>
      </c>
      <c r="G2296" s="3" t="e">
        <f t="shared" si="604"/>
        <v>#NAME?</v>
      </c>
      <c r="H2296" s="1" t="str">
        <f t="shared" si="605"/>
        <v>faɪ</v>
      </c>
      <c r="I2296" s="1" t="str">
        <f t="shared" si="606"/>
        <v>fye</v>
      </c>
      <c r="J2296" s="10">
        <f t="shared" si="607"/>
        <v>3</v>
      </c>
      <c r="K2296" s="1">
        <f t="shared" si="608"/>
        <v>3</v>
      </c>
      <c r="L2296" s="10">
        <f t="shared" si="609"/>
        <v>3</v>
      </c>
      <c r="M2296" s="1" t="str">
        <f t="shared" si="610"/>
        <v>-fye-</v>
      </c>
      <c r="N2296" s="1" t="str">
        <f t="shared" si="611"/>
        <v>[faɪ]</v>
      </c>
      <c r="O2296" s="3" t="e" cm="1">
        <f t="array" ref="O2296">SUM(_xlfn._xlws.FILTER($G$2:$G$2454,_xlfn.MAP($M$2:$M$2454,_xlfn.LAMBDA(_xlpm.x,_xlpm.x=$M2296))))</f>
        <v>#NAME?</v>
      </c>
      <c r="P2296" s="4" t="e">
        <f t="shared" si="612"/>
        <v>#NAME?</v>
      </c>
      <c r="Q2296" s="6" t="e" cm="1">
        <f t="array" ref="Q2296">SUM(_xlfn._xlws.FILTER($G$2:$G$2454,_xlfn.MAP($N$2:$N$2454,_xlfn.LAMBDA(_xlpm.x,_xlpm.x=$N2296))))</f>
        <v>#NAME?</v>
      </c>
      <c r="R2296" s="4" t="e">
        <f t="shared" si="613"/>
        <v>#NAME?</v>
      </c>
      <c r="S2296" s="4" t="e">
        <f t="shared" si="614"/>
        <v>#NAME?</v>
      </c>
      <c r="T2296" s="4" t="e">
        <f t="shared" si="615"/>
        <v>#NAME?</v>
      </c>
      <c r="U2296" s="4" t="e">
        <f t="shared" si="616"/>
        <v>#NAME?</v>
      </c>
      <c r="V2296" s="2"/>
      <c r="X2296" s="2"/>
      <c r="AC2296" s="2"/>
      <c r="AD2296" s="2"/>
    </row>
    <row r="2297" spans="1:30">
      <c r="A2297" s="1" t="str">
        <f t="shared" si="602"/>
        <v>-ghte- : [tə]</v>
      </c>
      <c r="B2297" s="1">
        <f t="shared" si="618"/>
        <v>0</v>
      </c>
      <c r="C2297" s="1">
        <f t="shared" si="618"/>
        <v>0</v>
      </c>
      <c r="D2297" s="1">
        <f t="shared" si="618"/>
        <v>0</v>
      </c>
      <c r="E2297" s="7">
        <v>3</v>
      </c>
      <c r="F2297" s="9" t="s">
        <v>1896</v>
      </c>
      <c r="G2297" s="3" t="e">
        <f t="shared" si="604"/>
        <v>#NAME?</v>
      </c>
      <c r="H2297" s="1" t="str">
        <f t="shared" si="605"/>
        <v>tə</v>
      </c>
      <c r="I2297" s="1" t="str">
        <f t="shared" si="606"/>
        <v>ghte</v>
      </c>
      <c r="J2297" s="10">
        <f t="shared" si="607"/>
        <v>2</v>
      </c>
      <c r="K2297" s="1">
        <f t="shared" si="608"/>
        <v>4</v>
      </c>
      <c r="L2297" s="10">
        <f t="shared" si="609"/>
        <v>4</v>
      </c>
      <c r="M2297" s="1" t="str">
        <f t="shared" si="610"/>
        <v>-ghte-</v>
      </c>
      <c r="N2297" s="1" t="str">
        <f t="shared" si="611"/>
        <v>[tə]</v>
      </c>
      <c r="O2297" s="3" t="e" cm="1">
        <f t="array" ref="O2297">SUM(_xlfn._xlws.FILTER($G$2:$G$2454,_xlfn.MAP($M$2:$M$2454,_xlfn.LAMBDA(_xlpm.x,_xlpm.x=$M2297))))</f>
        <v>#NAME?</v>
      </c>
      <c r="P2297" s="4" t="e">
        <f t="shared" si="612"/>
        <v>#NAME?</v>
      </c>
      <c r="Q2297" s="6" t="e" cm="1">
        <f t="array" ref="Q2297">SUM(_xlfn._xlws.FILTER($G$2:$G$2454,_xlfn.MAP($N$2:$N$2454,_xlfn.LAMBDA(_xlpm.x,_xlpm.x=$N2297))))</f>
        <v>#NAME?</v>
      </c>
      <c r="R2297" s="4" t="e">
        <f t="shared" si="613"/>
        <v>#NAME?</v>
      </c>
      <c r="S2297" s="4" t="e">
        <f t="shared" si="614"/>
        <v>#NAME?</v>
      </c>
      <c r="T2297" s="4" t="e">
        <f t="shared" si="615"/>
        <v>#NAME?</v>
      </c>
      <c r="U2297" s="4" t="e">
        <f t="shared" si="616"/>
        <v>#NAME?</v>
      </c>
      <c r="V2297" s="2"/>
      <c r="X2297" s="2"/>
      <c r="AC2297" s="2"/>
      <c r="AD2297" s="2"/>
    </row>
    <row r="2298" spans="1:30">
      <c r="A2298" s="1" t="str">
        <f t="shared" si="602"/>
        <v>-ney- : [nɪ]</v>
      </c>
      <c r="B2298" s="1">
        <f t="shared" si="618"/>
        <v>0</v>
      </c>
      <c r="C2298" s="1">
        <f t="shared" si="618"/>
        <v>0</v>
      </c>
      <c r="D2298" s="1">
        <f t="shared" si="618"/>
        <v>1</v>
      </c>
      <c r="E2298" s="7">
        <v>3</v>
      </c>
      <c r="F2298" s="9" t="s">
        <v>1539</v>
      </c>
      <c r="G2298" s="3" t="e">
        <f t="shared" si="604"/>
        <v>#NAME?</v>
      </c>
      <c r="H2298" s="4" t="str">
        <f t="shared" si="605"/>
        <v>nɪ</v>
      </c>
      <c r="I2298" s="4" t="str">
        <f t="shared" si="606"/>
        <v>ney</v>
      </c>
      <c r="J2298" s="10">
        <f t="shared" si="607"/>
        <v>2</v>
      </c>
      <c r="K2298" s="1">
        <f t="shared" si="608"/>
        <v>3</v>
      </c>
      <c r="L2298" s="10">
        <f t="shared" si="609"/>
        <v>3</v>
      </c>
      <c r="M2298" s="1" t="str">
        <f t="shared" si="610"/>
        <v>-ney-</v>
      </c>
      <c r="N2298" s="1" t="str">
        <f t="shared" si="611"/>
        <v>[nɪ]</v>
      </c>
      <c r="O2298" s="3" t="e" cm="1">
        <f t="array" ref="O2298">SUM(_xlfn._xlws.FILTER($G$2:$G$2454,_xlfn.MAP($M$2:$M$2454,_xlfn.LAMBDA(_xlpm.x,_xlpm.x=$M2298))))</f>
        <v>#NAME?</v>
      </c>
      <c r="P2298" s="4" t="e">
        <f t="shared" si="612"/>
        <v>#NAME?</v>
      </c>
      <c r="Q2298" s="6" t="e" cm="1">
        <f t="array" ref="Q2298">SUM(_xlfn._xlws.FILTER($G$2:$G$2454,_xlfn.MAP($N$2:$N$2454,_xlfn.LAMBDA(_xlpm.x,_xlpm.x=$N2298))))</f>
        <v>#NAME?</v>
      </c>
      <c r="R2298" s="4" t="e">
        <f t="shared" si="613"/>
        <v>#NAME?</v>
      </c>
      <c r="S2298" s="4" t="e">
        <f t="shared" si="614"/>
        <v>#NAME?</v>
      </c>
      <c r="T2298" s="4" t="e">
        <f t="shared" si="615"/>
        <v>#NAME?</v>
      </c>
      <c r="U2298" s="4" t="e">
        <f t="shared" si="616"/>
        <v>#NAME?</v>
      </c>
      <c r="V2298" s="2"/>
      <c r="X2298" s="2"/>
      <c r="AC2298" s="2"/>
      <c r="AD2298" s="2"/>
    </row>
    <row r="2299" spans="1:30">
      <c r="A2299" s="1" t="str">
        <f t="shared" si="602"/>
        <v>-gor- : [ɡə]</v>
      </c>
      <c r="B2299" s="1">
        <f t="shared" si="618"/>
        <v>0</v>
      </c>
      <c r="C2299" s="1">
        <f t="shared" si="618"/>
        <v>0</v>
      </c>
      <c r="D2299" s="1">
        <f t="shared" si="618"/>
        <v>0</v>
      </c>
      <c r="E2299" s="7">
        <v>1</v>
      </c>
      <c r="F2299" s="9" t="s">
        <v>2401</v>
      </c>
      <c r="G2299" s="3" t="e">
        <f t="shared" si="604"/>
        <v>#NAME?</v>
      </c>
      <c r="H2299" s="1" t="str">
        <f t="shared" si="605"/>
        <v>ɡə</v>
      </c>
      <c r="I2299" s="1" t="str">
        <f t="shared" si="606"/>
        <v>gor</v>
      </c>
      <c r="J2299" s="10">
        <f t="shared" si="607"/>
        <v>2</v>
      </c>
      <c r="K2299" s="1">
        <f t="shared" si="608"/>
        <v>3</v>
      </c>
      <c r="L2299" s="10">
        <f t="shared" si="609"/>
        <v>3</v>
      </c>
      <c r="M2299" s="1" t="str">
        <f t="shared" si="610"/>
        <v>-gor-</v>
      </c>
      <c r="N2299" s="1" t="str">
        <f t="shared" si="611"/>
        <v>[ɡə]</v>
      </c>
      <c r="O2299" s="3" t="e" cm="1">
        <f t="array" ref="O2299">SUM(_xlfn._xlws.FILTER($G$2:$G$2454,_xlfn.MAP($M$2:$M$2454,_xlfn.LAMBDA(_xlpm.x,_xlpm.x=$M2299))))</f>
        <v>#NAME?</v>
      </c>
      <c r="P2299" s="4" t="e">
        <f t="shared" si="612"/>
        <v>#NAME?</v>
      </c>
      <c r="Q2299" s="6" t="e" cm="1">
        <f t="array" ref="Q2299">SUM(_xlfn._xlws.FILTER($G$2:$G$2454,_xlfn.MAP($N$2:$N$2454,_xlfn.LAMBDA(_xlpm.x,_xlpm.x=$N2299))))</f>
        <v>#NAME?</v>
      </c>
      <c r="R2299" s="4" t="e">
        <f t="shared" si="613"/>
        <v>#NAME?</v>
      </c>
      <c r="S2299" s="4" t="e">
        <f t="shared" si="614"/>
        <v>#NAME?</v>
      </c>
      <c r="T2299" s="4" t="e">
        <f t="shared" si="615"/>
        <v>#NAME?</v>
      </c>
      <c r="U2299" s="4" t="e">
        <f t="shared" si="616"/>
        <v>#NAME?</v>
      </c>
      <c r="V2299" s="2"/>
      <c r="X2299" s="2"/>
      <c r="AC2299" s="2"/>
      <c r="AD2299" s="2"/>
    </row>
    <row r="2300" spans="1:30">
      <c r="A2300" s="1" t="str">
        <f t="shared" si="602"/>
        <v>-nai- : [neɪ]</v>
      </c>
      <c r="B2300" s="1">
        <f t="shared" si="618"/>
        <v>0</v>
      </c>
      <c r="C2300" s="1">
        <f t="shared" si="618"/>
        <v>0</v>
      </c>
      <c r="D2300" s="1">
        <f t="shared" si="618"/>
        <v>1</v>
      </c>
      <c r="E2300" s="7">
        <v>1</v>
      </c>
      <c r="F2300" s="9" t="s">
        <v>1714</v>
      </c>
      <c r="G2300" s="3" t="e">
        <f t="shared" si="604"/>
        <v>#NAME?</v>
      </c>
      <c r="H2300" s="1" t="str">
        <f t="shared" si="605"/>
        <v>neɪ</v>
      </c>
      <c r="I2300" s="1" t="str">
        <f t="shared" si="606"/>
        <v>nai</v>
      </c>
      <c r="J2300" s="10">
        <f t="shared" si="607"/>
        <v>3</v>
      </c>
      <c r="K2300" s="1">
        <f t="shared" si="608"/>
        <v>3</v>
      </c>
      <c r="L2300" s="10">
        <f t="shared" si="609"/>
        <v>3</v>
      </c>
      <c r="M2300" s="1" t="str">
        <f t="shared" si="610"/>
        <v>-nai-</v>
      </c>
      <c r="N2300" s="1" t="str">
        <f t="shared" si="611"/>
        <v>[neɪ]</v>
      </c>
      <c r="O2300" s="3" t="e" cm="1">
        <f t="array" ref="O2300">SUM(_xlfn._xlws.FILTER($G$2:$G$2454,_xlfn.MAP($M$2:$M$2454,_xlfn.LAMBDA(_xlpm.x,_xlpm.x=$M2300))))</f>
        <v>#NAME?</v>
      </c>
      <c r="P2300" s="4" t="e">
        <f t="shared" si="612"/>
        <v>#NAME?</v>
      </c>
      <c r="Q2300" s="6" t="e" cm="1">
        <f t="array" ref="Q2300">SUM(_xlfn._xlws.FILTER($G$2:$G$2454,_xlfn.MAP($N$2:$N$2454,_xlfn.LAMBDA(_xlpm.x,_xlpm.x=$N2300))))</f>
        <v>#NAME?</v>
      </c>
      <c r="R2300" s="4" t="e">
        <f t="shared" si="613"/>
        <v>#NAME?</v>
      </c>
      <c r="S2300" s="4" t="e">
        <f t="shared" si="614"/>
        <v>#NAME?</v>
      </c>
      <c r="T2300" s="4" t="e">
        <f t="shared" si="615"/>
        <v>#NAME?</v>
      </c>
      <c r="U2300" s="4" t="e">
        <f t="shared" si="616"/>
        <v>#NAME?</v>
      </c>
      <c r="V2300" s="2"/>
      <c r="X2300" s="2"/>
      <c r="AC2300" s="2"/>
      <c r="AD2300" s="2"/>
    </row>
    <row r="2301" spans="1:30">
      <c r="A2301" s="1" t="str">
        <f t="shared" si="602"/>
        <v>-rri- : [ɹɪ]</v>
      </c>
      <c r="B2301" s="1">
        <f t="shared" si="618"/>
        <v>1</v>
      </c>
      <c r="C2301" s="1">
        <f t="shared" si="618"/>
        <v>0</v>
      </c>
      <c r="D2301" s="1">
        <f t="shared" si="618"/>
        <v>0</v>
      </c>
      <c r="E2301" s="7">
        <v>7</v>
      </c>
      <c r="F2301" s="9" t="s">
        <v>2411</v>
      </c>
      <c r="G2301" s="3" t="e">
        <f t="shared" si="604"/>
        <v>#NAME?</v>
      </c>
      <c r="H2301" s="4" t="str">
        <f t="shared" si="605"/>
        <v>ɹɪ</v>
      </c>
      <c r="I2301" s="4" t="str">
        <f t="shared" si="606"/>
        <v>rri</v>
      </c>
      <c r="J2301" s="10">
        <f t="shared" si="607"/>
        <v>2</v>
      </c>
      <c r="K2301" s="1">
        <f t="shared" si="608"/>
        <v>3</v>
      </c>
      <c r="L2301" s="10">
        <f t="shared" si="609"/>
        <v>3</v>
      </c>
      <c r="M2301" s="1" t="str">
        <f t="shared" si="610"/>
        <v>-rri-</v>
      </c>
      <c r="N2301" s="1" t="str">
        <f t="shared" si="611"/>
        <v>[ɹɪ]</v>
      </c>
      <c r="O2301" s="3" t="e" cm="1">
        <f t="array" ref="O2301">SUM(_xlfn._xlws.FILTER($G$2:$G$2454,_xlfn.MAP($M$2:$M$2454,_xlfn.LAMBDA(_xlpm.x,_xlpm.x=$M2301))))</f>
        <v>#NAME?</v>
      </c>
      <c r="P2301" s="4" t="e">
        <f t="shared" si="612"/>
        <v>#NAME?</v>
      </c>
      <c r="Q2301" s="6" t="e" cm="1">
        <f t="array" ref="Q2301">SUM(_xlfn._xlws.FILTER($G$2:$G$2454,_xlfn.MAP($N$2:$N$2454,_xlfn.LAMBDA(_xlpm.x,_xlpm.x=$N2301))))</f>
        <v>#NAME?</v>
      </c>
      <c r="R2301" s="4" t="e">
        <f t="shared" si="613"/>
        <v>#NAME?</v>
      </c>
      <c r="S2301" s="4" t="e">
        <f t="shared" si="614"/>
        <v>#NAME?</v>
      </c>
      <c r="T2301" s="4" t="e">
        <f t="shared" si="615"/>
        <v>#NAME?</v>
      </c>
      <c r="U2301" s="4" t="e">
        <f t="shared" si="616"/>
        <v>#NAME?</v>
      </c>
      <c r="V2301" s="2"/>
      <c r="X2301" s="2"/>
      <c r="AC2301" s="2"/>
      <c r="AD2301" s="2"/>
    </row>
    <row r="2302" spans="1:30">
      <c r="A2302" s="1" t="str">
        <f t="shared" si="602"/>
        <v>-ew- : [yu]</v>
      </c>
      <c r="B2302" s="1">
        <f t="shared" ref="B2302:D2321" si="619">_xlfn.LET(_xlpm.d,$F2302,_xlpm.k,_xlfn.CONCAT(LEFT(TRIM(B$1),1),"*"),COUNTIF(_xlpm.d,_xlpm.k))</f>
        <v>0</v>
      </c>
      <c r="C2302" s="1">
        <f t="shared" si="619"/>
        <v>0</v>
      </c>
      <c r="D2302" s="1">
        <f t="shared" si="619"/>
        <v>0</v>
      </c>
      <c r="E2302" s="7">
        <v>1</v>
      </c>
      <c r="F2302" s="9" t="s">
        <v>2297</v>
      </c>
      <c r="G2302" s="3" t="e">
        <f t="shared" si="604"/>
        <v>#NAME?</v>
      </c>
      <c r="H2302" s="4" t="str">
        <f t="shared" si="605"/>
        <v>yu</v>
      </c>
      <c r="I2302" s="4" t="str">
        <f t="shared" si="606"/>
        <v>ew</v>
      </c>
      <c r="J2302" s="10">
        <f t="shared" si="607"/>
        <v>2</v>
      </c>
      <c r="K2302" s="1">
        <f t="shared" si="608"/>
        <v>2</v>
      </c>
      <c r="L2302" s="10">
        <f t="shared" si="609"/>
        <v>2</v>
      </c>
      <c r="M2302" s="1" t="str">
        <f t="shared" si="610"/>
        <v>-ew-</v>
      </c>
      <c r="N2302" s="1" t="str">
        <f t="shared" si="611"/>
        <v>[yu]</v>
      </c>
      <c r="O2302" s="3" t="e" cm="1">
        <f t="array" ref="O2302">SUM(_xlfn._xlws.FILTER($G$2:$G$2454,_xlfn.MAP($M$2:$M$2454,_xlfn.LAMBDA(_xlpm.x,_xlpm.x=$M2302))))</f>
        <v>#NAME?</v>
      </c>
      <c r="P2302" s="4" t="e">
        <f t="shared" si="612"/>
        <v>#NAME?</v>
      </c>
      <c r="Q2302" s="6" t="e" cm="1">
        <f t="array" ref="Q2302">SUM(_xlfn._xlws.FILTER($G$2:$G$2454,_xlfn.MAP($N$2:$N$2454,_xlfn.LAMBDA(_xlpm.x,_xlpm.x=$N2302))))</f>
        <v>#NAME?</v>
      </c>
      <c r="R2302" s="4" t="e">
        <f t="shared" si="613"/>
        <v>#NAME?</v>
      </c>
      <c r="S2302" s="4" t="e">
        <f t="shared" si="614"/>
        <v>#NAME?</v>
      </c>
      <c r="T2302" s="4" t="e">
        <f t="shared" si="615"/>
        <v>#NAME?</v>
      </c>
      <c r="U2302" s="4" t="e">
        <f t="shared" si="616"/>
        <v>#NAME?</v>
      </c>
      <c r="V2302" s="2"/>
      <c r="X2302" s="2"/>
      <c r="AC2302" s="2"/>
      <c r="AD2302" s="2"/>
    </row>
    <row r="2303" spans="1:30">
      <c r="A2303" s="1" t="str">
        <f t="shared" si="602"/>
        <v>-ght's- : [ts]</v>
      </c>
      <c r="B2303" s="1">
        <f t="shared" si="619"/>
        <v>0</v>
      </c>
      <c r="C2303" s="1">
        <f t="shared" si="619"/>
        <v>0</v>
      </c>
      <c r="D2303" s="1">
        <f t="shared" si="619"/>
        <v>0</v>
      </c>
      <c r="E2303" s="7">
        <v>1</v>
      </c>
      <c r="F2303" s="9" t="s">
        <v>2438</v>
      </c>
      <c r="G2303" s="3" t="e">
        <f t="shared" si="604"/>
        <v>#NAME?</v>
      </c>
      <c r="H2303" s="4" t="str">
        <f t="shared" si="605"/>
        <v>ts</v>
      </c>
      <c r="I2303" s="4" t="str">
        <f t="shared" si="606"/>
        <v>ght's</v>
      </c>
      <c r="J2303" s="10">
        <f t="shared" si="607"/>
        <v>2</v>
      </c>
      <c r="K2303" s="1">
        <f t="shared" si="608"/>
        <v>5</v>
      </c>
      <c r="L2303" s="10">
        <f t="shared" si="609"/>
        <v>5</v>
      </c>
      <c r="M2303" s="1" t="str">
        <f t="shared" si="610"/>
        <v>-ght's-</v>
      </c>
      <c r="N2303" s="1" t="str">
        <f t="shared" si="611"/>
        <v>[ts]</v>
      </c>
      <c r="O2303" s="3" t="e" cm="1">
        <f t="array" ref="O2303">SUM(_xlfn._xlws.FILTER($G$2:$G$2454,_xlfn.MAP($M$2:$M$2454,_xlfn.LAMBDA(_xlpm.x,_xlpm.x=$M2303))))</f>
        <v>#NAME?</v>
      </c>
      <c r="P2303" s="4" t="e">
        <f t="shared" si="612"/>
        <v>#NAME?</v>
      </c>
      <c r="Q2303" s="6" t="e" cm="1">
        <f t="array" ref="Q2303">SUM(_xlfn._xlws.FILTER($G$2:$G$2454,_xlfn.MAP($N$2:$N$2454,_xlfn.LAMBDA(_xlpm.x,_xlpm.x=$N2303))))</f>
        <v>#NAME?</v>
      </c>
      <c r="R2303" s="4" t="e">
        <f t="shared" si="613"/>
        <v>#NAME?</v>
      </c>
      <c r="S2303" s="4" t="e">
        <f t="shared" si="614"/>
        <v>#NAME?</v>
      </c>
      <c r="T2303" s="4" t="e">
        <f t="shared" si="615"/>
        <v>#NAME?</v>
      </c>
      <c r="U2303" s="4" t="e">
        <f t="shared" si="616"/>
        <v>#NAME?</v>
      </c>
      <c r="V2303" s="2"/>
      <c r="X2303" s="2"/>
      <c r="AC2303" s="2"/>
      <c r="AD2303" s="2"/>
    </row>
    <row r="2304" spans="1:30">
      <c r="A2304" s="1" t="str">
        <f t="shared" si="602"/>
        <v>-ghts- : [ts]</v>
      </c>
      <c r="B2304" s="1">
        <f t="shared" si="619"/>
        <v>0</v>
      </c>
      <c r="C2304" s="1">
        <f t="shared" si="619"/>
        <v>0</v>
      </c>
      <c r="D2304" s="1">
        <f t="shared" si="619"/>
        <v>0</v>
      </c>
      <c r="E2304" s="7">
        <v>1</v>
      </c>
      <c r="F2304" s="9" t="s">
        <v>1895</v>
      </c>
      <c r="G2304" s="3" t="e">
        <f t="shared" si="604"/>
        <v>#NAME?</v>
      </c>
      <c r="H2304" s="1" t="str">
        <f t="shared" si="605"/>
        <v>ts</v>
      </c>
      <c r="I2304" s="1" t="str">
        <f t="shared" si="606"/>
        <v>ghts</v>
      </c>
      <c r="J2304" s="10">
        <f t="shared" si="607"/>
        <v>2</v>
      </c>
      <c r="K2304" s="1">
        <f t="shared" si="608"/>
        <v>4</v>
      </c>
      <c r="L2304" s="10">
        <f t="shared" si="609"/>
        <v>4</v>
      </c>
      <c r="M2304" s="1" t="str">
        <f t="shared" si="610"/>
        <v>-ghts-</v>
      </c>
      <c r="N2304" s="1" t="str">
        <f t="shared" si="611"/>
        <v>[ts]</v>
      </c>
      <c r="O2304" s="3" t="e" cm="1">
        <f t="array" ref="O2304">SUM(_xlfn._xlws.FILTER($G$2:$G$2454,_xlfn.MAP($M$2:$M$2454,_xlfn.LAMBDA(_xlpm.x,_xlpm.x=$M2304))))</f>
        <v>#NAME?</v>
      </c>
      <c r="P2304" s="4" t="e">
        <f t="shared" si="612"/>
        <v>#NAME?</v>
      </c>
      <c r="Q2304" s="6" t="e" cm="1">
        <f t="array" ref="Q2304">SUM(_xlfn._xlws.FILTER($G$2:$G$2454,_xlfn.MAP($N$2:$N$2454,_xlfn.LAMBDA(_xlpm.x,_xlpm.x=$N2304))))</f>
        <v>#NAME?</v>
      </c>
      <c r="R2304" s="4" t="e">
        <f t="shared" si="613"/>
        <v>#NAME?</v>
      </c>
      <c r="S2304" s="4" t="e">
        <f t="shared" si="614"/>
        <v>#NAME?</v>
      </c>
      <c r="T2304" s="4" t="e">
        <f t="shared" si="615"/>
        <v>#NAME?</v>
      </c>
      <c r="U2304" s="4" t="e">
        <f t="shared" si="616"/>
        <v>#NAME?</v>
      </c>
      <c r="V2304" s="2"/>
      <c r="X2304" s="2"/>
      <c r="AC2304" s="2"/>
      <c r="AD2304" s="2"/>
    </row>
    <row r="2305" spans="1:30">
      <c r="A2305" s="1" t="str">
        <f t="shared" si="602"/>
        <v>-ttes- : [ts]</v>
      </c>
      <c r="B2305" s="1">
        <f t="shared" si="619"/>
        <v>0</v>
      </c>
      <c r="C2305" s="1">
        <f t="shared" si="619"/>
        <v>0</v>
      </c>
      <c r="D2305" s="1">
        <f t="shared" si="619"/>
        <v>0</v>
      </c>
      <c r="E2305" s="7">
        <v>1</v>
      </c>
      <c r="F2305" s="9" t="s">
        <v>2257</v>
      </c>
      <c r="G2305" s="3" t="e">
        <f t="shared" si="604"/>
        <v>#NAME?</v>
      </c>
      <c r="H2305" s="4" t="str">
        <f t="shared" si="605"/>
        <v>ts</v>
      </c>
      <c r="I2305" s="4" t="str">
        <f t="shared" si="606"/>
        <v>ttes</v>
      </c>
      <c r="J2305" s="10">
        <f t="shared" si="607"/>
        <v>2</v>
      </c>
      <c r="K2305" s="1">
        <f t="shared" si="608"/>
        <v>4</v>
      </c>
      <c r="L2305" s="10">
        <f t="shared" si="609"/>
        <v>4</v>
      </c>
      <c r="M2305" s="1" t="str">
        <f t="shared" si="610"/>
        <v>-ttes-</v>
      </c>
      <c r="N2305" s="1" t="str">
        <f t="shared" si="611"/>
        <v>[ts]</v>
      </c>
      <c r="O2305" s="3" t="e" cm="1">
        <f t="array" ref="O2305">SUM(_xlfn._xlws.FILTER($G$2:$G$2454,_xlfn.MAP($M$2:$M$2454,_xlfn.LAMBDA(_xlpm.x,_xlpm.x=$M2305))))</f>
        <v>#NAME?</v>
      </c>
      <c r="P2305" s="4" t="e">
        <f t="shared" si="612"/>
        <v>#NAME?</v>
      </c>
      <c r="Q2305" s="6" t="e" cm="1">
        <f t="array" ref="Q2305">SUM(_xlfn._xlws.FILTER($G$2:$G$2454,_xlfn.MAP($N$2:$N$2454,_xlfn.LAMBDA(_xlpm.x,_xlpm.x=$N2305))))</f>
        <v>#NAME?</v>
      </c>
      <c r="R2305" s="4" t="e">
        <f t="shared" si="613"/>
        <v>#NAME?</v>
      </c>
      <c r="S2305" s="4" t="e">
        <f t="shared" si="614"/>
        <v>#NAME?</v>
      </c>
      <c r="T2305" s="4" t="e">
        <f t="shared" si="615"/>
        <v>#NAME?</v>
      </c>
      <c r="U2305" s="4" t="e">
        <f t="shared" si="616"/>
        <v>#NAME?</v>
      </c>
      <c r="V2305" s="2"/>
      <c r="X2305" s="2"/>
      <c r="AC2305" s="2"/>
      <c r="AD2305" s="2"/>
    </row>
    <row r="2306" spans="1:30">
      <c r="A2306" s="1" t="str">
        <f t="shared" ref="A2306:A2369" si="620">_xlfn.LET(_xlpm.sep," : ",CONCATENATE(M2306,_xlpm.sep,N2306))</f>
        <v>-uh- : [ʌ]</v>
      </c>
      <c r="B2306" s="1">
        <f t="shared" si="619"/>
        <v>0</v>
      </c>
      <c r="C2306" s="1">
        <f t="shared" si="619"/>
        <v>0</v>
      </c>
      <c r="D2306" s="1">
        <f t="shared" si="619"/>
        <v>0</v>
      </c>
      <c r="E2306" s="7">
        <v>1</v>
      </c>
      <c r="F2306" s="9" t="s">
        <v>1915</v>
      </c>
      <c r="G2306" s="3" t="e">
        <f t="shared" ref="G2306:G2369" si="621">E2306/freq.sum.r6e</f>
        <v>#NAME?</v>
      </c>
      <c r="H2306" s="4" t="str">
        <f t="shared" ref="H2306:H2369" si="622">_xlfn.LET(_xlpm.sep,":",_xlpm.w,$F2306,LEFT(_xlpm.w,FIND(_xlpm.sep,_xlpm.w)-1))</f>
        <v>ʌ</v>
      </c>
      <c r="I2306" s="4" t="str">
        <f t="shared" ref="I2306:I2369" si="623">_xlfn.LET(_xlpm.sep,":",_xlpm.w,$F2306,RIGHT(_xlpm.w,LEN(_xlpm.w)-FIND(_xlpm.sep,_xlpm.w)))</f>
        <v>uh</v>
      </c>
      <c r="J2306" s="10">
        <f t="shared" ref="J2306:J2369" si="624">_xlfn.LET(_xlpm.w,H2306,LEN(_xlpm.w))</f>
        <v>1</v>
      </c>
      <c r="K2306" s="1">
        <f t="shared" ref="K2306:K2369" si="625">_xlfn.LET(_xlpm.w,I2306,LEN(_xlpm.w))</f>
        <v>2</v>
      </c>
      <c r="L2306" s="10">
        <f t="shared" ref="L2306:L2369" si="626">_xlfn.LET(_xlpm.a,J2306,_xlpm.b,K2306,MAX(_xlpm.a,_xlpm.b))</f>
        <v>2</v>
      </c>
      <c r="M2306" s="1" t="str">
        <f t="shared" ref="M2306:M2369" si="627">_xlfn.LET(_xlpm.sep,":",_xlpm.w,$F2306,_xlfn.CONCAT("-",RIGHT(_xlpm.w,LEN(_xlpm.w)-FIND(_xlpm.sep,_xlpm.w)),"-"))</f>
        <v>-uh-</v>
      </c>
      <c r="N2306" s="1" t="str">
        <f t="shared" ref="N2306:N2369" si="628">_xlfn.LET(_xlpm.sep,":",_xlpm.w,$F2306,_xlfn.CONCAT("[",LEFT(_xlpm.w,FIND(_xlpm.sep,_xlpm.w)-1),"]"))</f>
        <v>[ʌ]</v>
      </c>
      <c r="O2306" s="3" t="e" cm="1">
        <f t="array" ref="O2306">SUM(_xlfn._xlws.FILTER($G$2:$G$2454,_xlfn.MAP($M$2:$M$2454,_xlfn.LAMBDA(_xlpm.x,_xlpm.x=$M2306))))</f>
        <v>#NAME?</v>
      </c>
      <c r="P2306" s="4" t="e">
        <f t="shared" ref="P2306:P2369" si="629">$G2306/O2306</f>
        <v>#NAME?</v>
      </c>
      <c r="Q2306" s="6" t="e" cm="1">
        <f t="array" ref="Q2306">SUM(_xlfn._xlws.FILTER($G$2:$G$2454,_xlfn.MAP($N$2:$N$2454,_xlfn.LAMBDA(_xlpm.x,_xlpm.x=$N2306))))</f>
        <v>#NAME?</v>
      </c>
      <c r="R2306" s="4" t="e">
        <f t="shared" ref="R2306:R2369" si="630">$G2306/Q2306</f>
        <v>#NAME?</v>
      </c>
      <c r="S2306" s="4" t="e">
        <f t="shared" ref="S2306:S2369" si="631">_xlfn.LET(_xlpm.freq,E2306,_xlpm.size,L2306+1,_xlpm.F,T2306,LOG(1+_xlpm.freq)*LOG(1+_xlpm.size)*_xlpm.F)</f>
        <v>#NAME?</v>
      </c>
      <c r="T2306" s="4" t="e">
        <f t="shared" ref="T2306:T2369" si="632">_xlfn.LET(_xlpm.a,R2306,_xlpm.b,P2306,2*_xlpm.a*_xlpm.b/(_xlpm.a+_xlpm.b))</f>
        <v>#NAME?</v>
      </c>
      <c r="U2306" s="4" t="e">
        <f t="shared" ref="U2306:U2369" si="633">_xlfn.LET(_xlpm.p,P2306,_xlpm.q,R2306,LOG(_xlpm.p/_xlpm.q))</f>
        <v>#NAME?</v>
      </c>
      <c r="V2306" s="2"/>
      <c r="X2306" s="2"/>
      <c r="AC2306" s="2"/>
      <c r="AD2306" s="2"/>
    </row>
    <row r="2307" spans="1:30">
      <c r="A2307" s="1" t="str">
        <f t="shared" si="620"/>
        <v>-dde- : [dɪ]</v>
      </c>
      <c r="B2307" s="1">
        <f t="shared" si="619"/>
        <v>0</v>
      </c>
      <c r="C2307" s="1">
        <f t="shared" si="619"/>
        <v>0</v>
      </c>
      <c r="D2307" s="1">
        <f t="shared" si="619"/>
        <v>0</v>
      </c>
      <c r="E2307" s="7">
        <v>2</v>
      </c>
      <c r="F2307" s="9" t="s">
        <v>1806</v>
      </c>
      <c r="G2307" s="3" t="e">
        <f t="shared" si="621"/>
        <v>#NAME?</v>
      </c>
      <c r="H2307" s="4" t="str">
        <f t="shared" si="622"/>
        <v>dɪ</v>
      </c>
      <c r="I2307" s="4" t="str">
        <f t="shared" si="623"/>
        <v>dde</v>
      </c>
      <c r="J2307" s="10">
        <f t="shared" si="624"/>
        <v>2</v>
      </c>
      <c r="K2307" s="1">
        <f t="shared" si="625"/>
        <v>3</v>
      </c>
      <c r="L2307" s="10">
        <f t="shared" si="626"/>
        <v>3</v>
      </c>
      <c r="M2307" s="1" t="str">
        <f t="shared" si="627"/>
        <v>-dde-</v>
      </c>
      <c r="N2307" s="1" t="str">
        <f t="shared" si="628"/>
        <v>[dɪ]</v>
      </c>
      <c r="O2307" s="3" t="e" cm="1">
        <f t="array" ref="O2307">SUM(_xlfn._xlws.FILTER($G$2:$G$2454,_xlfn.MAP($M$2:$M$2454,_xlfn.LAMBDA(_xlpm.x,_xlpm.x=$M2307))))</f>
        <v>#NAME?</v>
      </c>
      <c r="P2307" s="4" t="e">
        <f t="shared" si="629"/>
        <v>#NAME?</v>
      </c>
      <c r="Q2307" s="6" t="e" cm="1">
        <f t="array" ref="Q2307">SUM(_xlfn._xlws.FILTER($G$2:$G$2454,_xlfn.MAP($N$2:$N$2454,_xlfn.LAMBDA(_xlpm.x,_xlpm.x=$N2307))))</f>
        <v>#NAME?</v>
      </c>
      <c r="R2307" s="4" t="e">
        <f t="shared" si="630"/>
        <v>#NAME?</v>
      </c>
      <c r="S2307" s="4" t="e">
        <f t="shared" si="631"/>
        <v>#NAME?</v>
      </c>
      <c r="T2307" s="4" t="e">
        <f t="shared" si="632"/>
        <v>#NAME?</v>
      </c>
      <c r="U2307" s="4" t="e">
        <f t="shared" si="633"/>
        <v>#NAME?</v>
      </c>
      <c r="V2307" s="2"/>
      <c r="X2307" s="2"/>
      <c r="AC2307" s="2"/>
      <c r="AD2307" s="2"/>
    </row>
    <row r="2308" spans="1:30">
      <c r="A2308" s="1" t="str">
        <f t="shared" si="620"/>
        <v>-dee- : [dɪ]</v>
      </c>
      <c r="B2308" s="1">
        <f t="shared" si="619"/>
        <v>0</v>
      </c>
      <c r="C2308" s="1">
        <f t="shared" si="619"/>
        <v>0</v>
      </c>
      <c r="D2308" s="1">
        <f t="shared" si="619"/>
        <v>0</v>
      </c>
      <c r="E2308" s="7">
        <v>2</v>
      </c>
      <c r="F2308" s="9" t="s">
        <v>1807</v>
      </c>
      <c r="G2308" s="3" t="e">
        <f t="shared" si="621"/>
        <v>#NAME?</v>
      </c>
      <c r="H2308" s="4" t="str">
        <f t="shared" si="622"/>
        <v>dɪ</v>
      </c>
      <c r="I2308" s="4" t="str">
        <f t="shared" si="623"/>
        <v>dee</v>
      </c>
      <c r="J2308" s="10">
        <f t="shared" si="624"/>
        <v>2</v>
      </c>
      <c r="K2308" s="1">
        <f t="shared" si="625"/>
        <v>3</v>
      </c>
      <c r="L2308" s="10">
        <f t="shared" si="626"/>
        <v>3</v>
      </c>
      <c r="M2308" s="1" t="str">
        <f t="shared" si="627"/>
        <v>-dee-</v>
      </c>
      <c r="N2308" s="1" t="str">
        <f t="shared" si="628"/>
        <v>[dɪ]</v>
      </c>
      <c r="O2308" s="3" t="e" cm="1">
        <f t="array" ref="O2308">SUM(_xlfn._xlws.FILTER($G$2:$G$2454,_xlfn.MAP($M$2:$M$2454,_xlfn.LAMBDA(_xlpm.x,_xlpm.x=$M2308))))</f>
        <v>#NAME?</v>
      </c>
      <c r="P2308" s="4" t="e">
        <f t="shared" si="629"/>
        <v>#NAME?</v>
      </c>
      <c r="Q2308" s="6" t="e" cm="1">
        <f t="array" ref="Q2308">SUM(_xlfn._xlws.FILTER($G$2:$G$2454,_xlfn.MAP($N$2:$N$2454,_xlfn.LAMBDA(_xlpm.x,_xlpm.x=$N2308))))</f>
        <v>#NAME?</v>
      </c>
      <c r="R2308" s="4" t="e">
        <f t="shared" si="630"/>
        <v>#NAME?</v>
      </c>
      <c r="S2308" s="4" t="e">
        <f t="shared" si="631"/>
        <v>#NAME?</v>
      </c>
      <c r="T2308" s="4" t="e">
        <f t="shared" si="632"/>
        <v>#NAME?</v>
      </c>
      <c r="U2308" s="4" t="e">
        <f t="shared" si="633"/>
        <v>#NAME?</v>
      </c>
      <c r="V2308" s="2"/>
      <c r="X2308" s="2"/>
      <c r="AC2308" s="2"/>
      <c r="AD2308" s="2"/>
    </row>
    <row r="2309" spans="1:30">
      <c r="A2309" s="1" t="str">
        <f t="shared" si="620"/>
        <v>-bbo- : [bə]</v>
      </c>
      <c r="B2309" s="1">
        <f t="shared" si="619"/>
        <v>0</v>
      </c>
      <c r="C2309" s="1">
        <f t="shared" si="619"/>
        <v>0</v>
      </c>
      <c r="D2309" s="1">
        <f t="shared" si="619"/>
        <v>0</v>
      </c>
      <c r="E2309" s="7">
        <v>1</v>
      </c>
      <c r="F2309" s="9" t="s">
        <v>1721</v>
      </c>
      <c r="G2309" s="3" t="e">
        <f t="shared" si="621"/>
        <v>#NAME?</v>
      </c>
      <c r="H2309" s="4" t="str">
        <f t="shared" si="622"/>
        <v>bə</v>
      </c>
      <c r="I2309" s="4" t="str">
        <f t="shared" si="623"/>
        <v>bbo</v>
      </c>
      <c r="J2309" s="10">
        <f t="shared" si="624"/>
        <v>2</v>
      </c>
      <c r="K2309" s="1">
        <f t="shared" si="625"/>
        <v>3</v>
      </c>
      <c r="L2309" s="10">
        <f t="shared" si="626"/>
        <v>3</v>
      </c>
      <c r="M2309" s="1" t="str">
        <f t="shared" si="627"/>
        <v>-bbo-</v>
      </c>
      <c r="N2309" s="1" t="str">
        <f t="shared" si="628"/>
        <v>[bə]</v>
      </c>
      <c r="O2309" s="3" t="e" cm="1">
        <f t="array" ref="O2309">SUM(_xlfn._xlws.FILTER($G$2:$G$2454,_xlfn.MAP($M$2:$M$2454,_xlfn.LAMBDA(_xlpm.x,_xlpm.x=$M2309))))</f>
        <v>#NAME?</v>
      </c>
      <c r="P2309" s="4" t="e">
        <f t="shared" si="629"/>
        <v>#NAME?</v>
      </c>
      <c r="Q2309" s="6" t="e" cm="1">
        <f t="array" ref="Q2309">SUM(_xlfn._xlws.FILTER($G$2:$G$2454,_xlfn.MAP($N$2:$N$2454,_xlfn.LAMBDA(_xlpm.x,_xlpm.x=$N2309))))</f>
        <v>#NAME?</v>
      </c>
      <c r="R2309" s="4" t="e">
        <f t="shared" si="630"/>
        <v>#NAME?</v>
      </c>
      <c r="S2309" s="4" t="e">
        <f t="shared" si="631"/>
        <v>#NAME?</v>
      </c>
      <c r="T2309" s="4" t="e">
        <f t="shared" si="632"/>
        <v>#NAME?</v>
      </c>
      <c r="U2309" s="4" t="e">
        <f t="shared" si="633"/>
        <v>#NAME?</v>
      </c>
      <c r="V2309" s="2"/>
      <c r="X2309" s="2"/>
      <c r="AC2309" s="2"/>
      <c r="AD2309" s="2"/>
    </row>
    <row r="2310" spans="1:30">
      <c r="A2310" s="1" t="str">
        <f t="shared" si="620"/>
        <v>-pboa- : [bə]</v>
      </c>
      <c r="B2310" s="1">
        <f t="shared" si="619"/>
        <v>0</v>
      </c>
      <c r="C2310" s="1">
        <f t="shared" si="619"/>
        <v>0</v>
      </c>
      <c r="D2310" s="1">
        <f t="shared" si="619"/>
        <v>0</v>
      </c>
      <c r="E2310" s="7">
        <v>1</v>
      </c>
      <c r="F2310" s="9" t="s">
        <v>1709</v>
      </c>
      <c r="G2310" s="3" t="e">
        <f t="shared" si="621"/>
        <v>#NAME?</v>
      </c>
      <c r="H2310" s="1" t="str">
        <f t="shared" si="622"/>
        <v>bə</v>
      </c>
      <c r="I2310" s="1" t="str">
        <f t="shared" si="623"/>
        <v>pboa</v>
      </c>
      <c r="J2310" s="10">
        <f t="shared" si="624"/>
        <v>2</v>
      </c>
      <c r="K2310" s="1">
        <f t="shared" si="625"/>
        <v>4</v>
      </c>
      <c r="L2310" s="10">
        <f t="shared" si="626"/>
        <v>4</v>
      </c>
      <c r="M2310" s="1" t="str">
        <f t="shared" si="627"/>
        <v>-pboa-</v>
      </c>
      <c r="N2310" s="1" t="str">
        <f t="shared" si="628"/>
        <v>[bə]</v>
      </c>
      <c r="O2310" s="3" t="e" cm="1">
        <f t="array" ref="O2310">SUM(_xlfn._xlws.FILTER($G$2:$G$2454,_xlfn.MAP($M$2:$M$2454,_xlfn.LAMBDA(_xlpm.x,_xlpm.x=$M2310))))</f>
        <v>#NAME?</v>
      </c>
      <c r="P2310" s="4" t="e">
        <f t="shared" si="629"/>
        <v>#NAME?</v>
      </c>
      <c r="Q2310" s="6" t="e" cm="1">
        <f t="array" ref="Q2310">SUM(_xlfn._xlws.FILTER($G$2:$G$2454,_xlfn.MAP($N$2:$N$2454,_xlfn.LAMBDA(_xlpm.x,_xlpm.x=$N2310))))</f>
        <v>#NAME?</v>
      </c>
      <c r="R2310" s="4" t="e">
        <f t="shared" si="630"/>
        <v>#NAME?</v>
      </c>
      <c r="S2310" s="4" t="e">
        <f t="shared" si="631"/>
        <v>#NAME?</v>
      </c>
      <c r="T2310" s="4" t="e">
        <f t="shared" si="632"/>
        <v>#NAME?</v>
      </c>
      <c r="U2310" s="4" t="e">
        <f t="shared" si="633"/>
        <v>#NAME?</v>
      </c>
      <c r="V2310" s="2"/>
      <c r="X2310" s="2"/>
      <c r="AC2310" s="2"/>
      <c r="AD2310" s="2"/>
    </row>
    <row r="2311" spans="1:30">
      <c r="A2311" s="1" t="str">
        <f t="shared" si="620"/>
        <v>-lk- : [k]</v>
      </c>
      <c r="B2311" s="1">
        <f t="shared" si="619"/>
        <v>0</v>
      </c>
      <c r="C2311" s="1">
        <f t="shared" si="619"/>
        <v>0</v>
      </c>
      <c r="D2311" s="1">
        <f t="shared" si="619"/>
        <v>0</v>
      </c>
      <c r="E2311" s="7">
        <v>3</v>
      </c>
      <c r="F2311" s="9" t="s">
        <v>81</v>
      </c>
      <c r="G2311" s="3" t="e">
        <f t="shared" si="621"/>
        <v>#NAME?</v>
      </c>
      <c r="H2311" s="4" t="str">
        <f t="shared" si="622"/>
        <v>k</v>
      </c>
      <c r="I2311" s="4" t="str">
        <f t="shared" si="623"/>
        <v>lk</v>
      </c>
      <c r="J2311" s="10">
        <f t="shared" si="624"/>
        <v>1</v>
      </c>
      <c r="K2311" s="1">
        <f t="shared" si="625"/>
        <v>2</v>
      </c>
      <c r="L2311" s="10">
        <f t="shared" si="626"/>
        <v>2</v>
      </c>
      <c r="M2311" s="1" t="str">
        <f t="shared" si="627"/>
        <v>-lk-</v>
      </c>
      <c r="N2311" s="1" t="str">
        <f t="shared" si="628"/>
        <v>[k]</v>
      </c>
      <c r="O2311" s="3" t="e" cm="1">
        <f t="array" ref="O2311">SUM(_xlfn._xlws.FILTER($G$2:$G$2454,_xlfn.MAP($M$2:$M$2454,_xlfn.LAMBDA(_xlpm.x,_xlpm.x=$M2311))))</f>
        <v>#NAME?</v>
      </c>
      <c r="P2311" s="4" t="e">
        <f t="shared" si="629"/>
        <v>#NAME?</v>
      </c>
      <c r="Q2311" s="6" t="e" cm="1">
        <f t="array" ref="Q2311">SUM(_xlfn._xlws.FILTER($G$2:$G$2454,_xlfn.MAP($N$2:$N$2454,_xlfn.LAMBDA(_xlpm.x,_xlpm.x=$N2311))))</f>
        <v>#NAME?</v>
      </c>
      <c r="R2311" s="4" t="e">
        <f t="shared" si="630"/>
        <v>#NAME?</v>
      </c>
      <c r="S2311" s="4" t="e">
        <f t="shared" si="631"/>
        <v>#NAME?</v>
      </c>
      <c r="T2311" s="4" t="e">
        <f t="shared" si="632"/>
        <v>#NAME?</v>
      </c>
      <c r="U2311" s="4" t="e">
        <f t="shared" si="633"/>
        <v>#NAME?</v>
      </c>
      <c r="V2311" s="2"/>
      <c r="X2311" s="2"/>
      <c r="AC2311" s="2"/>
      <c r="AD2311" s="2"/>
    </row>
    <row r="2312" spans="1:30">
      <c r="A2312" s="1" t="str">
        <f t="shared" si="620"/>
        <v>-nou- : [nə]</v>
      </c>
      <c r="B2312" s="1">
        <f t="shared" si="619"/>
        <v>0</v>
      </c>
      <c r="C2312" s="1">
        <f t="shared" si="619"/>
        <v>0</v>
      </c>
      <c r="D2312" s="1">
        <f t="shared" si="619"/>
        <v>1</v>
      </c>
      <c r="E2312" s="7">
        <v>1</v>
      </c>
      <c r="F2312" s="9" t="s">
        <v>1849</v>
      </c>
      <c r="G2312" s="3" t="e">
        <f t="shared" si="621"/>
        <v>#NAME?</v>
      </c>
      <c r="H2312" s="4" t="str">
        <f t="shared" si="622"/>
        <v>nə</v>
      </c>
      <c r="I2312" s="4" t="str">
        <f t="shared" si="623"/>
        <v>nou</v>
      </c>
      <c r="J2312" s="10">
        <f t="shared" si="624"/>
        <v>2</v>
      </c>
      <c r="K2312" s="1">
        <f t="shared" si="625"/>
        <v>3</v>
      </c>
      <c r="L2312" s="10">
        <f t="shared" si="626"/>
        <v>3</v>
      </c>
      <c r="M2312" s="1" t="str">
        <f t="shared" si="627"/>
        <v>-nou-</v>
      </c>
      <c r="N2312" s="1" t="str">
        <f t="shared" si="628"/>
        <v>[nə]</v>
      </c>
      <c r="O2312" s="3" t="e" cm="1">
        <f t="array" ref="O2312">SUM(_xlfn._xlws.FILTER($G$2:$G$2454,_xlfn.MAP($M$2:$M$2454,_xlfn.LAMBDA(_xlpm.x,_xlpm.x=$M2312))))</f>
        <v>#NAME?</v>
      </c>
      <c r="P2312" s="4" t="e">
        <f t="shared" si="629"/>
        <v>#NAME?</v>
      </c>
      <c r="Q2312" s="6" t="e" cm="1">
        <f t="array" ref="Q2312">SUM(_xlfn._xlws.FILTER($G$2:$G$2454,_xlfn.MAP($N$2:$N$2454,_xlfn.LAMBDA(_xlpm.x,_xlpm.x=$N2312))))</f>
        <v>#NAME?</v>
      </c>
      <c r="R2312" s="4" t="e">
        <f t="shared" si="630"/>
        <v>#NAME?</v>
      </c>
      <c r="S2312" s="4" t="e">
        <f t="shared" si="631"/>
        <v>#NAME?</v>
      </c>
      <c r="T2312" s="4" t="e">
        <f t="shared" si="632"/>
        <v>#NAME?</v>
      </c>
      <c r="U2312" s="4" t="e">
        <f t="shared" si="633"/>
        <v>#NAME?</v>
      </c>
      <c r="V2312" s="2"/>
      <c r="X2312" s="2"/>
      <c r="AC2312" s="2"/>
      <c r="AD2312" s="2"/>
    </row>
    <row r="2313" spans="1:30">
      <c r="A2313" s="1" t="str">
        <f t="shared" si="620"/>
        <v>-cee- : [si]</v>
      </c>
      <c r="B2313" s="1">
        <f t="shared" si="619"/>
        <v>0</v>
      </c>
      <c r="C2313" s="1">
        <f t="shared" si="619"/>
        <v>0</v>
      </c>
      <c r="D2313" s="1">
        <f t="shared" si="619"/>
        <v>0</v>
      </c>
      <c r="E2313" s="7">
        <v>1</v>
      </c>
      <c r="F2313" s="9" t="s">
        <v>2203</v>
      </c>
      <c r="G2313" s="3" t="e">
        <f t="shared" si="621"/>
        <v>#NAME?</v>
      </c>
      <c r="H2313" s="4" t="str">
        <f t="shared" si="622"/>
        <v>si</v>
      </c>
      <c r="I2313" s="4" t="str">
        <f t="shared" si="623"/>
        <v>cee</v>
      </c>
      <c r="J2313" s="10">
        <f t="shared" si="624"/>
        <v>2</v>
      </c>
      <c r="K2313" s="1">
        <f t="shared" si="625"/>
        <v>3</v>
      </c>
      <c r="L2313" s="10">
        <f t="shared" si="626"/>
        <v>3</v>
      </c>
      <c r="M2313" s="1" t="str">
        <f t="shared" si="627"/>
        <v>-cee-</v>
      </c>
      <c r="N2313" s="1" t="str">
        <f t="shared" si="628"/>
        <v>[si]</v>
      </c>
      <c r="O2313" s="3" t="e" cm="1">
        <f t="array" ref="O2313">SUM(_xlfn._xlws.FILTER($G$2:$G$2454,_xlfn.MAP($M$2:$M$2454,_xlfn.LAMBDA(_xlpm.x,_xlpm.x=$M2313))))</f>
        <v>#NAME?</v>
      </c>
      <c r="P2313" s="4" t="e">
        <f t="shared" si="629"/>
        <v>#NAME?</v>
      </c>
      <c r="Q2313" s="6" t="e" cm="1">
        <f t="array" ref="Q2313">SUM(_xlfn._xlws.FILTER($G$2:$G$2454,_xlfn.MAP($N$2:$N$2454,_xlfn.LAMBDA(_xlpm.x,_xlpm.x=$N2313))))</f>
        <v>#NAME?</v>
      </c>
      <c r="R2313" s="4" t="e">
        <f t="shared" si="630"/>
        <v>#NAME?</v>
      </c>
      <c r="S2313" s="4" t="e">
        <f t="shared" si="631"/>
        <v>#NAME?</v>
      </c>
      <c r="T2313" s="4" t="e">
        <f t="shared" si="632"/>
        <v>#NAME?</v>
      </c>
      <c r="U2313" s="4" t="e">
        <f t="shared" si="633"/>
        <v>#NAME?</v>
      </c>
      <c r="V2313" s="2"/>
      <c r="X2313" s="2"/>
      <c r="AC2313" s="2"/>
      <c r="AD2313" s="2"/>
    </row>
    <row r="2314" spans="1:30">
      <c r="A2314" s="1" t="str">
        <f t="shared" si="620"/>
        <v>-ck's- : [ks]</v>
      </c>
      <c r="B2314" s="1">
        <f t="shared" si="619"/>
        <v>0</v>
      </c>
      <c r="C2314" s="1">
        <f t="shared" si="619"/>
        <v>0</v>
      </c>
      <c r="D2314" s="1">
        <f t="shared" si="619"/>
        <v>0</v>
      </c>
      <c r="E2314" s="7">
        <v>1</v>
      </c>
      <c r="F2314" s="9" t="s">
        <v>2020</v>
      </c>
      <c r="G2314" s="3" t="e">
        <f t="shared" si="621"/>
        <v>#NAME?</v>
      </c>
      <c r="H2314" s="4" t="str">
        <f t="shared" si="622"/>
        <v>ks</v>
      </c>
      <c r="I2314" s="4" t="str">
        <f t="shared" si="623"/>
        <v>ck's</v>
      </c>
      <c r="J2314" s="10">
        <f t="shared" si="624"/>
        <v>2</v>
      </c>
      <c r="K2314" s="1">
        <f t="shared" si="625"/>
        <v>4</v>
      </c>
      <c r="L2314" s="10">
        <f t="shared" si="626"/>
        <v>4</v>
      </c>
      <c r="M2314" s="1" t="str">
        <f t="shared" si="627"/>
        <v>-ck's-</v>
      </c>
      <c r="N2314" s="1" t="str">
        <f t="shared" si="628"/>
        <v>[ks]</v>
      </c>
      <c r="O2314" s="3" t="e" cm="1">
        <f t="array" ref="O2314">SUM(_xlfn._xlws.FILTER($G$2:$G$2454,_xlfn.MAP($M$2:$M$2454,_xlfn.LAMBDA(_xlpm.x,_xlpm.x=$M2314))))</f>
        <v>#NAME?</v>
      </c>
      <c r="P2314" s="4" t="e">
        <f t="shared" si="629"/>
        <v>#NAME?</v>
      </c>
      <c r="Q2314" s="6" t="e" cm="1">
        <f t="array" ref="Q2314">SUM(_xlfn._xlws.FILTER($G$2:$G$2454,_xlfn.MAP($N$2:$N$2454,_xlfn.LAMBDA(_xlpm.x,_xlpm.x=$N2314))))</f>
        <v>#NAME?</v>
      </c>
      <c r="R2314" s="4" t="e">
        <f t="shared" si="630"/>
        <v>#NAME?</v>
      </c>
      <c r="S2314" s="4" t="e">
        <f t="shared" si="631"/>
        <v>#NAME?</v>
      </c>
      <c r="T2314" s="4" t="e">
        <f t="shared" si="632"/>
        <v>#NAME?</v>
      </c>
      <c r="U2314" s="4" t="e">
        <f t="shared" si="633"/>
        <v>#NAME?</v>
      </c>
      <c r="V2314" s="2"/>
      <c r="X2314" s="2"/>
      <c r="AC2314" s="2"/>
      <c r="AD2314" s="2"/>
    </row>
    <row r="2315" spans="1:30">
      <c r="A2315" s="1" t="str">
        <f t="shared" si="620"/>
        <v>-cks- : [ks]</v>
      </c>
      <c r="B2315" s="1">
        <f t="shared" si="619"/>
        <v>0</v>
      </c>
      <c r="C2315" s="1">
        <f t="shared" si="619"/>
        <v>0</v>
      </c>
      <c r="D2315" s="1">
        <f t="shared" si="619"/>
        <v>0</v>
      </c>
      <c r="E2315" s="7">
        <v>1</v>
      </c>
      <c r="F2315" s="9" t="s">
        <v>2021</v>
      </c>
      <c r="G2315" s="3" t="e">
        <f t="shared" si="621"/>
        <v>#NAME?</v>
      </c>
      <c r="H2315" s="4" t="str">
        <f t="shared" si="622"/>
        <v>ks</v>
      </c>
      <c r="I2315" s="4" t="str">
        <f t="shared" si="623"/>
        <v>cks</v>
      </c>
      <c r="J2315" s="10">
        <f t="shared" si="624"/>
        <v>2</v>
      </c>
      <c r="K2315" s="1">
        <f t="shared" si="625"/>
        <v>3</v>
      </c>
      <c r="L2315" s="10">
        <f t="shared" si="626"/>
        <v>3</v>
      </c>
      <c r="M2315" s="1" t="str">
        <f t="shared" si="627"/>
        <v>-cks-</v>
      </c>
      <c r="N2315" s="1" t="str">
        <f t="shared" si="628"/>
        <v>[ks]</v>
      </c>
      <c r="O2315" s="3" t="e" cm="1">
        <f t="array" ref="O2315">SUM(_xlfn._xlws.FILTER($G$2:$G$2454,_xlfn.MAP($M$2:$M$2454,_xlfn.LAMBDA(_xlpm.x,_xlpm.x=$M2315))))</f>
        <v>#NAME?</v>
      </c>
      <c r="P2315" s="4" t="e">
        <f t="shared" si="629"/>
        <v>#NAME?</v>
      </c>
      <c r="Q2315" s="6" t="e" cm="1">
        <f t="array" ref="Q2315">SUM(_xlfn._xlws.FILTER($G$2:$G$2454,_xlfn.MAP($N$2:$N$2454,_xlfn.LAMBDA(_xlpm.x,_xlpm.x=$N2315))))</f>
        <v>#NAME?</v>
      </c>
      <c r="R2315" s="4" t="e">
        <f t="shared" si="630"/>
        <v>#NAME?</v>
      </c>
      <c r="S2315" s="4" t="e">
        <f t="shared" si="631"/>
        <v>#NAME?</v>
      </c>
      <c r="T2315" s="4" t="e">
        <f t="shared" si="632"/>
        <v>#NAME?</v>
      </c>
      <c r="U2315" s="4" t="e">
        <f t="shared" si="633"/>
        <v>#NAME?</v>
      </c>
      <c r="V2315" s="2"/>
      <c r="X2315" s="2"/>
      <c r="AC2315" s="2"/>
      <c r="AD2315" s="2"/>
    </row>
    <row r="2316" spans="1:30">
      <c r="A2316" s="1" t="str">
        <f t="shared" si="620"/>
        <v>-coe- : [si]</v>
      </c>
      <c r="B2316" s="1">
        <f t="shared" si="619"/>
        <v>0</v>
      </c>
      <c r="C2316" s="1">
        <f t="shared" si="619"/>
        <v>0</v>
      </c>
      <c r="D2316" s="1">
        <f t="shared" si="619"/>
        <v>0</v>
      </c>
      <c r="E2316" s="7">
        <v>1</v>
      </c>
      <c r="F2316" s="9" t="s">
        <v>2204</v>
      </c>
      <c r="G2316" s="3" t="e">
        <f t="shared" si="621"/>
        <v>#NAME?</v>
      </c>
      <c r="H2316" s="1" t="str">
        <f t="shared" si="622"/>
        <v>si</v>
      </c>
      <c r="I2316" s="1" t="str">
        <f t="shared" si="623"/>
        <v>coe</v>
      </c>
      <c r="J2316" s="10">
        <f t="shared" si="624"/>
        <v>2</v>
      </c>
      <c r="K2316" s="1">
        <f t="shared" si="625"/>
        <v>3</v>
      </c>
      <c r="L2316" s="10">
        <f t="shared" si="626"/>
        <v>3</v>
      </c>
      <c r="M2316" s="1" t="str">
        <f t="shared" si="627"/>
        <v>-coe-</v>
      </c>
      <c r="N2316" s="1" t="str">
        <f t="shared" si="628"/>
        <v>[si]</v>
      </c>
      <c r="O2316" s="3" t="e" cm="1">
        <f t="array" ref="O2316">SUM(_xlfn._xlws.FILTER($G$2:$G$2454,_xlfn.MAP($M$2:$M$2454,_xlfn.LAMBDA(_xlpm.x,_xlpm.x=$M2316))))</f>
        <v>#NAME?</v>
      </c>
      <c r="P2316" s="4" t="e">
        <f t="shared" si="629"/>
        <v>#NAME?</v>
      </c>
      <c r="Q2316" s="6" t="e" cm="1">
        <f t="array" ref="Q2316">SUM(_xlfn._xlws.FILTER($G$2:$G$2454,_xlfn.MAP($N$2:$N$2454,_xlfn.LAMBDA(_xlpm.x,_xlpm.x=$N2316))))</f>
        <v>#NAME?</v>
      </c>
      <c r="R2316" s="4" t="e">
        <f t="shared" si="630"/>
        <v>#NAME?</v>
      </c>
      <c r="S2316" s="4" t="e">
        <f t="shared" si="631"/>
        <v>#NAME?</v>
      </c>
      <c r="T2316" s="4" t="e">
        <f t="shared" si="632"/>
        <v>#NAME?</v>
      </c>
      <c r="U2316" s="4" t="e">
        <f t="shared" si="633"/>
        <v>#NAME?</v>
      </c>
      <c r="V2316" s="2"/>
      <c r="X2316" s="2"/>
      <c r="AC2316" s="2"/>
      <c r="AD2316" s="2"/>
    </row>
    <row r="2317" spans="1:30">
      <c r="A2317" s="1" t="str">
        <f t="shared" si="620"/>
        <v>-cs- : [ks]</v>
      </c>
      <c r="B2317" s="1">
        <f t="shared" si="619"/>
        <v>0</v>
      </c>
      <c r="C2317" s="1">
        <f t="shared" si="619"/>
        <v>0</v>
      </c>
      <c r="D2317" s="1">
        <f t="shared" si="619"/>
        <v>0</v>
      </c>
      <c r="E2317" s="7">
        <v>1</v>
      </c>
      <c r="F2317" s="9" t="s">
        <v>90</v>
      </c>
      <c r="G2317" s="3" t="e">
        <f t="shared" si="621"/>
        <v>#NAME?</v>
      </c>
      <c r="H2317" s="1" t="str">
        <f t="shared" si="622"/>
        <v>ks</v>
      </c>
      <c r="I2317" s="1" t="str">
        <f t="shared" si="623"/>
        <v>cs</v>
      </c>
      <c r="J2317" s="10">
        <f t="shared" si="624"/>
        <v>2</v>
      </c>
      <c r="K2317" s="1">
        <f t="shared" si="625"/>
        <v>2</v>
      </c>
      <c r="L2317" s="10">
        <f t="shared" si="626"/>
        <v>2</v>
      </c>
      <c r="M2317" s="1" t="str">
        <f t="shared" si="627"/>
        <v>-cs-</v>
      </c>
      <c r="N2317" s="1" t="str">
        <f t="shared" si="628"/>
        <v>[ks]</v>
      </c>
      <c r="O2317" s="3" t="e" cm="1">
        <f t="array" ref="O2317">SUM(_xlfn._xlws.FILTER($G$2:$G$2454,_xlfn.MAP($M$2:$M$2454,_xlfn.LAMBDA(_xlpm.x,_xlpm.x=$M2317))))</f>
        <v>#NAME?</v>
      </c>
      <c r="P2317" s="4" t="e">
        <f t="shared" si="629"/>
        <v>#NAME?</v>
      </c>
      <c r="Q2317" s="6" t="e" cm="1">
        <f t="array" ref="Q2317">SUM(_xlfn._xlws.FILTER($G$2:$G$2454,_xlfn.MAP($N$2:$N$2454,_xlfn.LAMBDA(_xlpm.x,_xlpm.x=$N2317))))</f>
        <v>#NAME?</v>
      </c>
      <c r="R2317" s="4" t="e">
        <f t="shared" si="630"/>
        <v>#NAME?</v>
      </c>
      <c r="S2317" s="4" t="e">
        <f t="shared" si="631"/>
        <v>#NAME?</v>
      </c>
      <c r="T2317" s="4" t="e">
        <f t="shared" si="632"/>
        <v>#NAME?</v>
      </c>
      <c r="U2317" s="4" t="e">
        <f t="shared" si="633"/>
        <v>#NAME?</v>
      </c>
      <c r="V2317" s="2"/>
      <c r="X2317" s="2"/>
      <c r="AC2317" s="2"/>
      <c r="AD2317" s="2"/>
    </row>
    <row r="2318" spans="1:30">
      <c r="A2318" s="1" t="str">
        <f t="shared" si="620"/>
        <v>-l's- : [lz]</v>
      </c>
      <c r="B2318" s="1">
        <f t="shared" si="619"/>
        <v>0</v>
      </c>
      <c r="C2318" s="1">
        <f t="shared" si="619"/>
        <v>0</v>
      </c>
      <c r="D2318" s="1">
        <f t="shared" si="619"/>
        <v>0</v>
      </c>
      <c r="E2318" s="7">
        <v>1</v>
      </c>
      <c r="F2318" s="9" t="s">
        <v>2079</v>
      </c>
      <c r="G2318" s="3" t="e">
        <f t="shared" si="621"/>
        <v>#NAME?</v>
      </c>
      <c r="H2318" s="1" t="str">
        <f t="shared" si="622"/>
        <v>lz</v>
      </c>
      <c r="I2318" s="1" t="str">
        <f t="shared" si="623"/>
        <v>l's</v>
      </c>
      <c r="J2318" s="10">
        <f t="shared" si="624"/>
        <v>2</v>
      </c>
      <c r="K2318" s="1">
        <f t="shared" si="625"/>
        <v>3</v>
      </c>
      <c r="L2318" s="10">
        <f t="shared" si="626"/>
        <v>3</v>
      </c>
      <c r="M2318" s="1" t="str">
        <f t="shared" si="627"/>
        <v>-l's-</v>
      </c>
      <c r="N2318" s="1" t="str">
        <f t="shared" si="628"/>
        <v>[lz]</v>
      </c>
      <c r="O2318" s="3" t="e" cm="1">
        <f t="array" ref="O2318">SUM(_xlfn._xlws.FILTER($G$2:$G$2454,_xlfn.MAP($M$2:$M$2454,_xlfn.LAMBDA(_xlpm.x,_xlpm.x=$M2318))))</f>
        <v>#NAME?</v>
      </c>
      <c r="P2318" s="4" t="e">
        <f t="shared" si="629"/>
        <v>#NAME?</v>
      </c>
      <c r="Q2318" s="6" t="e" cm="1">
        <f t="array" ref="Q2318">SUM(_xlfn._xlws.FILTER($G$2:$G$2454,_xlfn.MAP($N$2:$N$2454,_xlfn.LAMBDA(_xlpm.x,_xlpm.x=$N2318))))</f>
        <v>#NAME?</v>
      </c>
      <c r="R2318" s="4" t="e">
        <f t="shared" si="630"/>
        <v>#NAME?</v>
      </c>
      <c r="S2318" s="4" t="e">
        <f t="shared" si="631"/>
        <v>#NAME?</v>
      </c>
      <c r="T2318" s="4" t="e">
        <f t="shared" si="632"/>
        <v>#NAME?</v>
      </c>
      <c r="U2318" s="4" t="e">
        <f t="shared" si="633"/>
        <v>#NAME?</v>
      </c>
      <c r="V2318" s="2"/>
      <c r="X2318" s="2"/>
      <c r="AC2318" s="2"/>
      <c r="AD2318" s="2"/>
    </row>
    <row r="2319" spans="1:30">
      <c r="A2319" s="1" t="str">
        <f t="shared" si="620"/>
        <v>-ll's- : [lz]</v>
      </c>
      <c r="B2319" s="1">
        <f t="shared" si="619"/>
        <v>0</v>
      </c>
      <c r="C2319" s="1">
        <f t="shared" si="619"/>
        <v>0</v>
      </c>
      <c r="D2319" s="1">
        <f t="shared" si="619"/>
        <v>0</v>
      </c>
      <c r="E2319" s="7">
        <v>1</v>
      </c>
      <c r="F2319" s="9" t="s">
        <v>2080</v>
      </c>
      <c r="G2319" s="3" t="e">
        <f t="shared" si="621"/>
        <v>#NAME?</v>
      </c>
      <c r="H2319" s="4" t="str">
        <f t="shared" si="622"/>
        <v>lz</v>
      </c>
      <c r="I2319" s="4" t="str">
        <f t="shared" si="623"/>
        <v>ll's</v>
      </c>
      <c r="J2319" s="10">
        <f t="shared" si="624"/>
        <v>2</v>
      </c>
      <c r="K2319" s="1">
        <f t="shared" si="625"/>
        <v>4</v>
      </c>
      <c r="L2319" s="10">
        <f t="shared" si="626"/>
        <v>4</v>
      </c>
      <c r="M2319" s="1" t="str">
        <f t="shared" si="627"/>
        <v>-ll's-</v>
      </c>
      <c r="N2319" s="1" t="str">
        <f t="shared" si="628"/>
        <v>[lz]</v>
      </c>
      <c r="O2319" s="3" t="e" cm="1">
        <f t="array" ref="O2319">SUM(_xlfn._xlws.FILTER($G$2:$G$2454,_xlfn.MAP($M$2:$M$2454,_xlfn.LAMBDA(_xlpm.x,_xlpm.x=$M2319))))</f>
        <v>#NAME?</v>
      </c>
      <c r="P2319" s="4" t="e">
        <f t="shared" si="629"/>
        <v>#NAME?</v>
      </c>
      <c r="Q2319" s="6" t="e" cm="1">
        <f t="array" ref="Q2319">SUM(_xlfn._xlws.FILTER($G$2:$G$2454,_xlfn.MAP($N$2:$N$2454,_xlfn.LAMBDA(_xlpm.x,_xlpm.x=$N2319))))</f>
        <v>#NAME?</v>
      </c>
      <c r="R2319" s="4" t="e">
        <f t="shared" si="630"/>
        <v>#NAME?</v>
      </c>
      <c r="S2319" s="4" t="e">
        <f t="shared" si="631"/>
        <v>#NAME?</v>
      </c>
      <c r="T2319" s="4" t="e">
        <f t="shared" si="632"/>
        <v>#NAME?</v>
      </c>
      <c r="U2319" s="4" t="e">
        <f t="shared" si="633"/>
        <v>#NAME?</v>
      </c>
      <c r="V2319" s="2"/>
      <c r="X2319" s="2"/>
      <c r="AC2319" s="2"/>
      <c r="AD2319" s="2"/>
    </row>
    <row r="2320" spans="1:30">
      <c r="A2320" s="1" t="str">
        <f t="shared" si="620"/>
        <v>-lle's- : [lz]</v>
      </c>
      <c r="B2320" s="1">
        <f t="shared" si="619"/>
        <v>0</v>
      </c>
      <c r="C2320" s="1">
        <f t="shared" si="619"/>
        <v>0</v>
      </c>
      <c r="D2320" s="1">
        <f t="shared" si="619"/>
        <v>0</v>
      </c>
      <c r="E2320" s="7">
        <v>1</v>
      </c>
      <c r="F2320" s="9" t="s">
        <v>2081</v>
      </c>
      <c r="G2320" s="3" t="e">
        <f t="shared" si="621"/>
        <v>#NAME?</v>
      </c>
      <c r="H2320" s="4" t="str">
        <f t="shared" si="622"/>
        <v>lz</v>
      </c>
      <c r="I2320" s="4" t="str">
        <f t="shared" si="623"/>
        <v>lle's</v>
      </c>
      <c r="J2320" s="10">
        <f t="shared" si="624"/>
        <v>2</v>
      </c>
      <c r="K2320" s="1">
        <f t="shared" si="625"/>
        <v>5</v>
      </c>
      <c r="L2320" s="10">
        <f t="shared" si="626"/>
        <v>5</v>
      </c>
      <c r="M2320" s="1" t="str">
        <f t="shared" si="627"/>
        <v>-lle's-</v>
      </c>
      <c r="N2320" s="1" t="str">
        <f t="shared" si="628"/>
        <v>[lz]</v>
      </c>
      <c r="O2320" s="3" t="e" cm="1">
        <f t="array" ref="O2320">SUM(_xlfn._xlws.FILTER($G$2:$G$2454,_xlfn.MAP($M$2:$M$2454,_xlfn.LAMBDA(_xlpm.x,_xlpm.x=$M2320))))</f>
        <v>#NAME?</v>
      </c>
      <c r="P2320" s="4" t="e">
        <f t="shared" si="629"/>
        <v>#NAME?</v>
      </c>
      <c r="Q2320" s="6" t="e" cm="1">
        <f t="array" ref="Q2320">SUM(_xlfn._xlws.FILTER($G$2:$G$2454,_xlfn.MAP($N$2:$N$2454,_xlfn.LAMBDA(_xlpm.x,_xlpm.x=$N2320))))</f>
        <v>#NAME?</v>
      </c>
      <c r="R2320" s="4" t="e">
        <f t="shared" si="630"/>
        <v>#NAME?</v>
      </c>
      <c r="S2320" s="4" t="e">
        <f t="shared" si="631"/>
        <v>#NAME?</v>
      </c>
      <c r="T2320" s="4" t="e">
        <f t="shared" si="632"/>
        <v>#NAME?</v>
      </c>
      <c r="U2320" s="4" t="e">
        <f t="shared" si="633"/>
        <v>#NAME?</v>
      </c>
      <c r="V2320" s="2"/>
      <c r="X2320" s="2"/>
      <c r="AC2320" s="2"/>
      <c r="AD2320" s="2"/>
    </row>
    <row r="2321" spans="1:30">
      <c r="A2321" s="1" t="str">
        <f t="shared" si="620"/>
        <v>-sei- : [si]</v>
      </c>
      <c r="B2321" s="1">
        <f t="shared" si="619"/>
        <v>0</v>
      </c>
      <c r="C2321" s="1">
        <f t="shared" si="619"/>
        <v>0</v>
      </c>
      <c r="D2321" s="1">
        <f t="shared" si="619"/>
        <v>0</v>
      </c>
      <c r="E2321" s="7">
        <v>1</v>
      </c>
      <c r="F2321" s="9" t="s">
        <v>249</v>
      </c>
      <c r="G2321" s="3" t="e">
        <f t="shared" si="621"/>
        <v>#NAME?</v>
      </c>
      <c r="H2321" s="1" t="str">
        <f t="shared" si="622"/>
        <v>si</v>
      </c>
      <c r="I2321" s="1" t="str">
        <f t="shared" si="623"/>
        <v>sei</v>
      </c>
      <c r="J2321" s="10">
        <f t="shared" si="624"/>
        <v>2</v>
      </c>
      <c r="K2321" s="1">
        <f t="shared" si="625"/>
        <v>3</v>
      </c>
      <c r="L2321" s="10">
        <f t="shared" si="626"/>
        <v>3</v>
      </c>
      <c r="M2321" s="1" t="str">
        <f t="shared" si="627"/>
        <v>-sei-</v>
      </c>
      <c r="N2321" s="1" t="str">
        <f t="shared" si="628"/>
        <v>[si]</v>
      </c>
      <c r="O2321" s="3" t="e" cm="1">
        <f t="array" ref="O2321">SUM(_xlfn._xlws.FILTER($G$2:$G$2454,_xlfn.MAP($M$2:$M$2454,_xlfn.LAMBDA(_xlpm.x,_xlpm.x=$M2321))))</f>
        <v>#NAME?</v>
      </c>
      <c r="P2321" s="4" t="e">
        <f t="shared" si="629"/>
        <v>#NAME?</v>
      </c>
      <c r="Q2321" s="6" t="e" cm="1">
        <f t="array" ref="Q2321">SUM(_xlfn._xlws.FILTER($G$2:$G$2454,_xlfn.MAP($N$2:$N$2454,_xlfn.LAMBDA(_xlpm.x,_xlpm.x=$N2321))))</f>
        <v>#NAME?</v>
      </c>
      <c r="R2321" s="4" t="e">
        <f t="shared" si="630"/>
        <v>#NAME?</v>
      </c>
      <c r="S2321" s="4" t="e">
        <f t="shared" si="631"/>
        <v>#NAME?</v>
      </c>
      <c r="T2321" s="4" t="e">
        <f t="shared" si="632"/>
        <v>#NAME?</v>
      </c>
      <c r="U2321" s="4" t="e">
        <f t="shared" si="633"/>
        <v>#NAME?</v>
      </c>
      <c r="V2321" s="2"/>
      <c r="X2321" s="2"/>
      <c r="AC2321" s="2"/>
      <c r="AD2321" s="2"/>
    </row>
    <row r="2322" spans="1:30">
      <c r="A2322" s="1" t="str">
        <f t="shared" si="620"/>
        <v>-shio- : [ʃə]</v>
      </c>
      <c r="B2322" s="1">
        <f t="shared" ref="B2322:D2341" si="634">_xlfn.LET(_xlpm.d,$F2322,_xlpm.k,_xlfn.CONCAT(LEFT(TRIM(B$1),1),"*"),COUNTIF(_xlpm.d,_xlpm.k))</f>
        <v>0</v>
      </c>
      <c r="C2322" s="1">
        <f t="shared" si="634"/>
        <v>0</v>
      </c>
      <c r="D2322" s="1">
        <f t="shared" si="634"/>
        <v>0</v>
      </c>
      <c r="E2322" s="7">
        <v>5</v>
      </c>
      <c r="F2322" s="9" t="s">
        <v>1489</v>
      </c>
      <c r="G2322" s="3" t="e">
        <f t="shared" si="621"/>
        <v>#NAME?</v>
      </c>
      <c r="H2322" s="4" t="str">
        <f t="shared" si="622"/>
        <v>ʃə</v>
      </c>
      <c r="I2322" s="4" t="str">
        <f t="shared" si="623"/>
        <v>shio</v>
      </c>
      <c r="J2322" s="10">
        <f t="shared" si="624"/>
        <v>2</v>
      </c>
      <c r="K2322" s="1">
        <f t="shared" si="625"/>
        <v>4</v>
      </c>
      <c r="L2322" s="10">
        <f t="shared" si="626"/>
        <v>4</v>
      </c>
      <c r="M2322" s="1" t="str">
        <f t="shared" si="627"/>
        <v>-shio-</v>
      </c>
      <c r="N2322" s="1" t="str">
        <f t="shared" si="628"/>
        <v>[ʃə]</v>
      </c>
      <c r="O2322" s="3" t="e" cm="1">
        <f t="array" ref="O2322">SUM(_xlfn._xlws.FILTER($G$2:$G$2454,_xlfn.MAP($M$2:$M$2454,_xlfn.LAMBDA(_xlpm.x,_xlpm.x=$M2322))))</f>
        <v>#NAME?</v>
      </c>
      <c r="P2322" s="4" t="e">
        <f t="shared" si="629"/>
        <v>#NAME?</v>
      </c>
      <c r="Q2322" s="6" t="e" cm="1">
        <f t="array" ref="Q2322">SUM(_xlfn._xlws.FILTER($G$2:$G$2454,_xlfn.MAP($N$2:$N$2454,_xlfn.LAMBDA(_xlpm.x,_xlpm.x=$N2322))))</f>
        <v>#NAME?</v>
      </c>
      <c r="R2322" s="4" t="e">
        <f t="shared" si="630"/>
        <v>#NAME?</v>
      </c>
      <c r="S2322" s="4" t="e">
        <f t="shared" si="631"/>
        <v>#NAME?</v>
      </c>
      <c r="T2322" s="4" t="e">
        <f t="shared" si="632"/>
        <v>#NAME?</v>
      </c>
      <c r="U2322" s="4" t="e">
        <f t="shared" si="633"/>
        <v>#NAME?</v>
      </c>
      <c r="V2322" s="2"/>
      <c r="X2322" s="2"/>
      <c r="AC2322" s="2"/>
      <c r="AD2322" s="2"/>
    </row>
    <row r="2323" spans="1:30">
      <c r="A2323" s="1" t="str">
        <f t="shared" si="620"/>
        <v>-ctiou- : [kʃə]</v>
      </c>
      <c r="B2323" s="1">
        <f t="shared" si="634"/>
        <v>0</v>
      </c>
      <c r="C2323" s="1">
        <f t="shared" si="634"/>
        <v>0</v>
      </c>
      <c r="D2323" s="1">
        <f t="shared" si="634"/>
        <v>0</v>
      </c>
      <c r="E2323" s="7">
        <v>1</v>
      </c>
      <c r="F2323" s="9" t="s">
        <v>1711</v>
      </c>
      <c r="G2323" s="3" t="e">
        <f t="shared" si="621"/>
        <v>#NAME?</v>
      </c>
      <c r="H2323" s="4" t="str">
        <f t="shared" si="622"/>
        <v>kʃə</v>
      </c>
      <c r="I2323" s="4" t="str">
        <f t="shared" si="623"/>
        <v>ctiou</v>
      </c>
      <c r="J2323" s="10">
        <f t="shared" si="624"/>
        <v>3</v>
      </c>
      <c r="K2323" s="1">
        <f t="shared" si="625"/>
        <v>5</v>
      </c>
      <c r="L2323" s="10">
        <f t="shared" si="626"/>
        <v>5</v>
      </c>
      <c r="M2323" s="1" t="str">
        <f t="shared" si="627"/>
        <v>-ctiou-</v>
      </c>
      <c r="N2323" s="1" t="str">
        <f t="shared" si="628"/>
        <v>[kʃə]</v>
      </c>
      <c r="O2323" s="3" t="e" cm="1">
        <f t="array" ref="O2323">SUM(_xlfn._xlws.FILTER($G$2:$G$2454,_xlfn.MAP($M$2:$M$2454,_xlfn.LAMBDA(_xlpm.x,_xlpm.x=$M2323))))</f>
        <v>#NAME?</v>
      </c>
      <c r="P2323" s="4" t="e">
        <f t="shared" si="629"/>
        <v>#NAME?</v>
      </c>
      <c r="Q2323" s="6" t="e" cm="1">
        <f t="array" ref="Q2323">SUM(_xlfn._xlws.FILTER($G$2:$G$2454,_xlfn.MAP($N$2:$N$2454,_xlfn.LAMBDA(_xlpm.x,_xlpm.x=$N2323))))</f>
        <v>#NAME?</v>
      </c>
      <c r="R2323" s="4" t="e">
        <f t="shared" si="630"/>
        <v>#NAME?</v>
      </c>
      <c r="S2323" s="4" t="e">
        <f t="shared" si="631"/>
        <v>#NAME?</v>
      </c>
      <c r="T2323" s="4" t="e">
        <f t="shared" si="632"/>
        <v>#NAME?</v>
      </c>
      <c r="U2323" s="4" t="e">
        <f t="shared" si="633"/>
        <v>#NAME?</v>
      </c>
      <c r="V2323" s="2"/>
      <c r="X2323" s="2"/>
      <c r="AC2323" s="2"/>
      <c r="AD2323" s="2"/>
    </row>
    <row r="2324" spans="1:30">
      <c r="A2324" s="1" t="str">
        <f t="shared" si="620"/>
        <v>-lai- : [leɪ]</v>
      </c>
      <c r="B2324" s="1">
        <f t="shared" si="634"/>
        <v>0</v>
      </c>
      <c r="C2324" s="1">
        <f t="shared" si="634"/>
        <v>0</v>
      </c>
      <c r="D2324" s="1">
        <f t="shared" si="634"/>
        <v>0</v>
      </c>
      <c r="E2324" s="7">
        <v>1</v>
      </c>
      <c r="F2324" s="9" t="s">
        <v>2061</v>
      </c>
      <c r="G2324" s="3" t="e">
        <f t="shared" si="621"/>
        <v>#NAME?</v>
      </c>
      <c r="H2324" s="4" t="str">
        <f t="shared" si="622"/>
        <v>leɪ</v>
      </c>
      <c r="I2324" s="4" t="str">
        <f t="shared" si="623"/>
        <v>lai</v>
      </c>
      <c r="J2324" s="10">
        <f t="shared" si="624"/>
        <v>3</v>
      </c>
      <c r="K2324" s="1">
        <f t="shared" si="625"/>
        <v>3</v>
      </c>
      <c r="L2324" s="10">
        <f t="shared" si="626"/>
        <v>3</v>
      </c>
      <c r="M2324" s="1" t="str">
        <f t="shared" si="627"/>
        <v>-lai-</v>
      </c>
      <c r="N2324" s="1" t="str">
        <f t="shared" si="628"/>
        <v>[leɪ]</v>
      </c>
      <c r="O2324" s="3" t="e" cm="1">
        <f t="array" ref="O2324">SUM(_xlfn._xlws.FILTER($G$2:$G$2454,_xlfn.MAP($M$2:$M$2454,_xlfn.LAMBDA(_xlpm.x,_xlpm.x=$M2324))))</f>
        <v>#NAME?</v>
      </c>
      <c r="P2324" s="4" t="e">
        <f t="shared" si="629"/>
        <v>#NAME?</v>
      </c>
      <c r="Q2324" s="6" t="e" cm="1">
        <f t="array" ref="Q2324">SUM(_xlfn._xlws.FILTER($G$2:$G$2454,_xlfn.MAP($N$2:$N$2454,_xlfn.LAMBDA(_xlpm.x,_xlpm.x=$N2324))))</f>
        <v>#NAME?</v>
      </c>
      <c r="R2324" s="4" t="e">
        <f t="shared" si="630"/>
        <v>#NAME?</v>
      </c>
      <c r="S2324" s="4" t="e">
        <f t="shared" si="631"/>
        <v>#NAME?</v>
      </c>
      <c r="T2324" s="4" t="e">
        <f t="shared" si="632"/>
        <v>#NAME?</v>
      </c>
      <c r="U2324" s="4" t="e">
        <f t="shared" si="633"/>
        <v>#NAME?</v>
      </c>
      <c r="V2324" s="2"/>
      <c r="X2324" s="2"/>
      <c r="AC2324" s="2"/>
      <c r="AD2324" s="2"/>
    </row>
    <row r="2325" spans="1:30">
      <c r="A2325" s="1" t="str">
        <f t="shared" si="620"/>
        <v>-weh- : [wɛ]</v>
      </c>
      <c r="B2325" s="1">
        <f t="shared" si="634"/>
        <v>0</v>
      </c>
      <c r="C2325" s="1">
        <f t="shared" si="634"/>
        <v>0</v>
      </c>
      <c r="D2325" s="1">
        <f t="shared" si="634"/>
        <v>0</v>
      </c>
      <c r="E2325" s="7">
        <v>1</v>
      </c>
      <c r="F2325" s="9" t="s">
        <v>2462</v>
      </c>
      <c r="G2325" s="3" t="e">
        <f t="shared" si="621"/>
        <v>#NAME?</v>
      </c>
      <c r="H2325" s="4" t="str">
        <f t="shared" si="622"/>
        <v>wɛ</v>
      </c>
      <c r="I2325" s="4" t="str">
        <f t="shared" si="623"/>
        <v>weh</v>
      </c>
      <c r="J2325" s="10">
        <f t="shared" si="624"/>
        <v>2</v>
      </c>
      <c r="K2325" s="1">
        <f t="shared" si="625"/>
        <v>3</v>
      </c>
      <c r="L2325" s="10">
        <f t="shared" si="626"/>
        <v>3</v>
      </c>
      <c r="M2325" s="1" t="str">
        <f t="shared" si="627"/>
        <v>-weh-</v>
      </c>
      <c r="N2325" s="1" t="str">
        <f t="shared" si="628"/>
        <v>[wɛ]</v>
      </c>
      <c r="O2325" s="3" t="e" cm="1">
        <f t="array" ref="O2325">SUM(_xlfn._xlws.FILTER($G$2:$G$2454,_xlfn.MAP($M$2:$M$2454,_xlfn.LAMBDA(_xlpm.x,_xlpm.x=$M2325))))</f>
        <v>#NAME?</v>
      </c>
      <c r="P2325" s="4" t="e">
        <f t="shared" si="629"/>
        <v>#NAME?</v>
      </c>
      <c r="Q2325" s="6" t="e" cm="1">
        <f t="array" ref="Q2325">SUM(_xlfn._xlws.FILTER($G$2:$G$2454,_xlfn.MAP($N$2:$N$2454,_xlfn.LAMBDA(_xlpm.x,_xlpm.x=$N2325))))</f>
        <v>#NAME?</v>
      </c>
      <c r="R2325" s="4" t="e">
        <f t="shared" si="630"/>
        <v>#NAME?</v>
      </c>
      <c r="S2325" s="4" t="e">
        <f t="shared" si="631"/>
        <v>#NAME?</v>
      </c>
      <c r="T2325" s="4" t="e">
        <f t="shared" si="632"/>
        <v>#NAME?</v>
      </c>
      <c r="U2325" s="4" t="e">
        <f t="shared" si="633"/>
        <v>#NAME?</v>
      </c>
      <c r="V2325" s="2"/>
      <c r="X2325" s="2"/>
      <c r="AC2325" s="2"/>
      <c r="AD2325" s="2"/>
    </row>
    <row r="2326" spans="1:30">
      <c r="A2326" s="1" t="str">
        <f t="shared" si="620"/>
        <v>-dea- : [dɪ]</v>
      </c>
      <c r="B2326" s="1">
        <f t="shared" si="634"/>
        <v>0</v>
      </c>
      <c r="C2326" s="1">
        <f t="shared" si="634"/>
        <v>0</v>
      </c>
      <c r="D2326" s="1">
        <f t="shared" si="634"/>
        <v>0</v>
      </c>
      <c r="E2326" s="7">
        <v>1</v>
      </c>
      <c r="F2326" s="9" t="s">
        <v>1869</v>
      </c>
      <c r="G2326" s="3" t="e">
        <f t="shared" si="621"/>
        <v>#NAME?</v>
      </c>
      <c r="H2326" s="4" t="str">
        <f t="shared" si="622"/>
        <v>dɪ</v>
      </c>
      <c r="I2326" s="4" t="str">
        <f t="shared" si="623"/>
        <v>dea</v>
      </c>
      <c r="J2326" s="10">
        <f t="shared" si="624"/>
        <v>2</v>
      </c>
      <c r="K2326" s="1">
        <f t="shared" si="625"/>
        <v>3</v>
      </c>
      <c r="L2326" s="10">
        <f t="shared" si="626"/>
        <v>3</v>
      </c>
      <c r="M2326" s="1" t="str">
        <f t="shared" si="627"/>
        <v>-dea-</v>
      </c>
      <c r="N2326" s="1" t="str">
        <f t="shared" si="628"/>
        <v>[dɪ]</v>
      </c>
      <c r="O2326" s="3" t="e" cm="1">
        <f t="array" ref="O2326">SUM(_xlfn._xlws.FILTER($G$2:$G$2454,_xlfn.MAP($M$2:$M$2454,_xlfn.LAMBDA(_xlpm.x,_xlpm.x=$M2326))))</f>
        <v>#NAME?</v>
      </c>
      <c r="P2326" s="4" t="e">
        <f t="shared" si="629"/>
        <v>#NAME?</v>
      </c>
      <c r="Q2326" s="6" t="e" cm="1">
        <f t="array" ref="Q2326">SUM(_xlfn._xlws.FILTER($G$2:$G$2454,_xlfn.MAP($N$2:$N$2454,_xlfn.LAMBDA(_xlpm.x,_xlpm.x=$N2326))))</f>
        <v>#NAME?</v>
      </c>
      <c r="R2326" s="4" t="e">
        <f t="shared" si="630"/>
        <v>#NAME?</v>
      </c>
      <c r="S2326" s="4" t="e">
        <f t="shared" si="631"/>
        <v>#NAME?</v>
      </c>
      <c r="T2326" s="4" t="e">
        <f t="shared" si="632"/>
        <v>#NAME?</v>
      </c>
      <c r="U2326" s="4" t="e">
        <f t="shared" si="633"/>
        <v>#NAME?</v>
      </c>
      <c r="V2326" s="2"/>
      <c r="X2326" s="2"/>
      <c r="AC2326" s="2"/>
      <c r="AD2326" s="2"/>
    </row>
    <row r="2327" spans="1:30">
      <c r="A2327" s="1" t="str">
        <f t="shared" si="620"/>
        <v>-gned- : [nd]</v>
      </c>
      <c r="B2327" s="1">
        <f t="shared" si="634"/>
        <v>0</v>
      </c>
      <c r="C2327" s="1">
        <f t="shared" si="634"/>
        <v>0</v>
      </c>
      <c r="D2327" s="1">
        <f t="shared" si="634"/>
        <v>1</v>
      </c>
      <c r="E2327" s="7">
        <v>3</v>
      </c>
      <c r="F2327" s="9" t="s">
        <v>172</v>
      </c>
      <c r="G2327" s="3" t="e">
        <f t="shared" si="621"/>
        <v>#NAME?</v>
      </c>
      <c r="H2327" s="4" t="str">
        <f t="shared" si="622"/>
        <v>nd</v>
      </c>
      <c r="I2327" s="4" t="str">
        <f t="shared" si="623"/>
        <v>gned</v>
      </c>
      <c r="J2327" s="10">
        <f t="shared" si="624"/>
        <v>2</v>
      </c>
      <c r="K2327" s="1">
        <f t="shared" si="625"/>
        <v>4</v>
      </c>
      <c r="L2327" s="10">
        <f t="shared" si="626"/>
        <v>4</v>
      </c>
      <c r="M2327" s="1" t="str">
        <f t="shared" si="627"/>
        <v>-gned-</v>
      </c>
      <c r="N2327" s="1" t="str">
        <f t="shared" si="628"/>
        <v>[nd]</v>
      </c>
      <c r="O2327" s="3" t="e" cm="1">
        <f t="array" ref="O2327">SUM(_xlfn._xlws.FILTER($G$2:$G$2454,_xlfn.MAP($M$2:$M$2454,_xlfn.LAMBDA(_xlpm.x,_xlpm.x=$M2327))))</f>
        <v>#NAME?</v>
      </c>
      <c r="P2327" s="4" t="e">
        <f t="shared" si="629"/>
        <v>#NAME?</v>
      </c>
      <c r="Q2327" s="6" t="e" cm="1">
        <f t="array" ref="Q2327">SUM(_xlfn._xlws.FILTER($G$2:$G$2454,_xlfn.MAP($N$2:$N$2454,_xlfn.LAMBDA(_xlpm.x,_xlpm.x=$N2327))))</f>
        <v>#NAME?</v>
      </c>
      <c r="R2327" s="4" t="e">
        <f t="shared" si="630"/>
        <v>#NAME?</v>
      </c>
      <c r="S2327" s="4" t="e">
        <f t="shared" si="631"/>
        <v>#NAME?</v>
      </c>
      <c r="T2327" s="4" t="e">
        <f t="shared" si="632"/>
        <v>#NAME?</v>
      </c>
      <c r="U2327" s="4" t="e">
        <f t="shared" si="633"/>
        <v>#NAME?</v>
      </c>
      <c r="V2327" s="2"/>
      <c r="X2327" s="2"/>
      <c r="AC2327" s="2"/>
      <c r="AD2327" s="2"/>
    </row>
    <row r="2328" spans="1:30">
      <c r="A2328" s="1" t="str">
        <f t="shared" si="620"/>
        <v>-sle- : [lɪ]</v>
      </c>
      <c r="B2328" s="1">
        <f t="shared" si="634"/>
        <v>0</v>
      </c>
      <c r="C2328" s="1">
        <f t="shared" si="634"/>
        <v>0</v>
      </c>
      <c r="D2328" s="1">
        <f t="shared" si="634"/>
        <v>0</v>
      </c>
      <c r="E2328" s="7">
        <v>1</v>
      </c>
      <c r="F2328" s="9" t="s">
        <v>2093</v>
      </c>
      <c r="G2328" s="3" t="e">
        <f t="shared" si="621"/>
        <v>#NAME?</v>
      </c>
      <c r="H2328" s="4" t="str">
        <f t="shared" si="622"/>
        <v>lɪ</v>
      </c>
      <c r="I2328" s="4" t="str">
        <f t="shared" si="623"/>
        <v>sle</v>
      </c>
      <c r="J2328" s="10">
        <f t="shared" si="624"/>
        <v>2</v>
      </c>
      <c r="K2328" s="1">
        <f t="shared" si="625"/>
        <v>3</v>
      </c>
      <c r="L2328" s="10">
        <f t="shared" si="626"/>
        <v>3</v>
      </c>
      <c r="M2328" s="1" t="str">
        <f t="shared" si="627"/>
        <v>-sle-</v>
      </c>
      <c r="N2328" s="1" t="str">
        <f t="shared" si="628"/>
        <v>[lɪ]</v>
      </c>
      <c r="O2328" s="3" t="e" cm="1">
        <f t="array" ref="O2328">SUM(_xlfn._xlws.FILTER($G$2:$G$2454,_xlfn.MAP($M$2:$M$2454,_xlfn.LAMBDA(_xlpm.x,_xlpm.x=$M2328))))</f>
        <v>#NAME?</v>
      </c>
      <c r="P2328" s="4" t="e">
        <f t="shared" si="629"/>
        <v>#NAME?</v>
      </c>
      <c r="Q2328" s="6" t="e" cm="1">
        <f t="array" ref="Q2328">SUM(_xlfn._xlws.FILTER($G$2:$G$2454,_xlfn.MAP($N$2:$N$2454,_xlfn.LAMBDA(_xlpm.x,_xlpm.x=$N2328))))</f>
        <v>#NAME?</v>
      </c>
      <c r="R2328" s="4" t="e">
        <f t="shared" si="630"/>
        <v>#NAME?</v>
      </c>
      <c r="S2328" s="4" t="e">
        <f t="shared" si="631"/>
        <v>#NAME?</v>
      </c>
      <c r="T2328" s="4" t="e">
        <f t="shared" si="632"/>
        <v>#NAME?</v>
      </c>
      <c r="U2328" s="4" t="e">
        <f t="shared" si="633"/>
        <v>#NAME?</v>
      </c>
      <c r="V2328" s="2"/>
      <c r="X2328" s="2"/>
      <c r="AC2328" s="2"/>
      <c r="AD2328" s="2"/>
    </row>
    <row r="2329" spans="1:30">
      <c r="A2329" s="1" t="str">
        <f t="shared" si="620"/>
        <v>-ced- : [st]</v>
      </c>
      <c r="B2329" s="1">
        <f t="shared" si="634"/>
        <v>0</v>
      </c>
      <c r="C2329" s="1">
        <f t="shared" si="634"/>
        <v>0</v>
      </c>
      <c r="D2329" s="1">
        <f t="shared" si="634"/>
        <v>0</v>
      </c>
      <c r="E2329" s="7">
        <v>3</v>
      </c>
      <c r="F2329" s="9" t="s">
        <v>2229</v>
      </c>
      <c r="G2329" s="3" t="e">
        <f t="shared" si="621"/>
        <v>#NAME?</v>
      </c>
      <c r="H2329" s="1" t="str">
        <f t="shared" si="622"/>
        <v>st</v>
      </c>
      <c r="I2329" s="1" t="str">
        <f t="shared" si="623"/>
        <v>ced</v>
      </c>
      <c r="J2329" s="10">
        <f t="shared" si="624"/>
        <v>2</v>
      </c>
      <c r="K2329" s="1">
        <f t="shared" si="625"/>
        <v>3</v>
      </c>
      <c r="L2329" s="10">
        <f t="shared" si="626"/>
        <v>3</v>
      </c>
      <c r="M2329" s="1" t="str">
        <f t="shared" si="627"/>
        <v>-ced-</v>
      </c>
      <c r="N2329" s="1" t="str">
        <f t="shared" si="628"/>
        <v>[st]</v>
      </c>
      <c r="O2329" s="3" t="e" cm="1">
        <f t="array" ref="O2329">SUM(_xlfn._xlws.FILTER($G$2:$G$2454,_xlfn.MAP($M$2:$M$2454,_xlfn.LAMBDA(_xlpm.x,_xlpm.x=$M2329))))</f>
        <v>#NAME?</v>
      </c>
      <c r="P2329" s="4" t="e">
        <f t="shared" si="629"/>
        <v>#NAME?</v>
      </c>
      <c r="Q2329" s="6" t="e" cm="1">
        <f t="array" ref="Q2329">SUM(_xlfn._xlws.FILTER($G$2:$G$2454,_xlfn.MAP($N$2:$N$2454,_xlfn.LAMBDA(_xlpm.x,_xlpm.x=$N2329))))</f>
        <v>#NAME?</v>
      </c>
      <c r="R2329" s="4" t="e">
        <f t="shared" si="630"/>
        <v>#NAME?</v>
      </c>
      <c r="S2329" s="4" t="e">
        <f t="shared" si="631"/>
        <v>#NAME?</v>
      </c>
      <c r="T2329" s="4" t="e">
        <f t="shared" si="632"/>
        <v>#NAME?</v>
      </c>
      <c r="U2329" s="4" t="e">
        <f t="shared" si="633"/>
        <v>#NAME?</v>
      </c>
      <c r="V2329" s="2"/>
      <c r="X2329" s="2"/>
      <c r="AC2329" s="2"/>
      <c r="AD2329" s="2"/>
    </row>
    <row r="2330" spans="1:30">
      <c r="A2330" s="1" t="str">
        <f t="shared" si="620"/>
        <v>-ed- : [d]</v>
      </c>
      <c r="B2330" s="1">
        <f t="shared" si="634"/>
        <v>0</v>
      </c>
      <c r="C2330" s="1">
        <f t="shared" si="634"/>
        <v>0</v>
      </c>
      <c r="D2330" s="1">
        <f t="shared" si="634"/>
        <v>0</v>
      </c>
      <c r="E2330" s="7">
        <v>6</v>
      </c>
      <c r="F2330" s="9" t="s">
        <v>24</v>
      </c>
      <c r="G2330" s="3" t="e">
        <f t="shared" si="621"/>
        <v>#NAME?</v>
      </c>
      <c r="H2330" s="4" t="str">
        <f t="shared" si="622"/>
        <v>d</v>
      </c>
      <c r="I2330" s="4" t="str">
        <f t="shared" si="623"/>
        <v>ed</v>
      </c>
      <c r="J2330" s="10">
        <f t="shared" si="624"/>
        <v>1</v>
      </c>
      <c r="K2330" s="1">
        <f t="shared" si="625"/>
        <v>2</v>
      </c>
      <c r="L2330" s="10">
        <f t="shared" si="626"/>
        <v>2</v>
      </c>
      <c r="M2330" s="1" t="str">
        <f t="shared" si="627"/>
        <v>-ed-</v>
      </c>
      <c r="N2330" s="1" t="str">
        <f t="shared" si="628"/>
        <v>[d]</v>
      </c>
      <c r="O2330" s="3" t="e" cm="1">
        <f t="array" ref="O2330">SUM(_xlfn._xlws.FILTER($G$2:$G$2454,_xlfn.MAP($M$2:$M$2454,_xlfn.LAMBDA(_xlpm.x,_xlpm.x=$M2330))))</f>
        <v>#NAME?</v>
      </c>
      <c r="P2330" s="4" t="e">
        <f t="shared" si="629"/>
        <v>#NAME?</v>
      </c>
      <c r="Q2330" s="6" t="e" cm="1">
        <f t="array" ref="Q2330">SUM(_xlfn._xlws.FILTER($G$2:$G$2454,_xlfn.MAP($N$2:$N$2454,_xlfn.LAMBDA(_xlpm.x,_xlpm.x=$N2330))))</f>
        <v>#NAME?</v>
      </c>
      <c r="R2330" s="4" t="e">
        <f t="shared" si="630"/>
        <v>#NAME?</v>
      </c>
      <c r="S2330" s="4" t="e">
        <f t="shared" si="631"/>
        <v>#NAME?</v>
      </c>
      <c r="T2330" s="4" t="e">
        <f t="shared" si="632"/>
        <v>#NAME?</v>
      </c>
      <c r="U2330" s="4" t="e">
        <f t="shared" si="633"/>
        <v>#NAME?</v>
      </c>
      <c r="V2330" s="2"/>
      <c r="X2330" s="2"/>
      <c r="AC2330" s="2"/>
      <c r="AD2330" s="2"/>
    </row>
    <row r="2331" spans="1:30">
      <c r="A2331" s="1" t="str">
        <f t="shared" si="620"/>
        <v>-rre- : [ə]</v>
      </c>
      <c r="B2331" s="1">
        <f t="shared" si="634"/>
        <v>0</v>
      </c>
      <c r="C2331" s="1">
        <f t="shared" si="634"/>
        <v>0</v>
      </c>
      <c r="D2331" s="1">
        <f t="shared" si="634"/>
        <v>0</v>
      </c>
      <c r="E2331" s="7">
        <v>1</v>
      </c>
      <c r="F2331" s="9" t="s">
        <v>2320</v>
      </c>
      <c r="G2331" s="3" t="e">
        <f t="shared" si="621"/>
        <v>#NAME?</v>
      </c>
      <c r="H2331" s="4" t="str">
        <f t="shared" si="622"/>
        <v>ə</v>
      </c>
      <c r="I2331" s="4" t="str">
        <f t="shared" si="623"/>
        <v>rre</v>
      </c>
      <c r="J2331" s="10">
        <f t="shared" si="624"/>
        <v>1</v>
      </c>
      <c r="K2331" s="1">
        <f t="shared" si="625"/>
        <v>3</v>
      </c>
      <c r="L2331" s="10">
        <f t="shared" si="626"/>
        <v>3</v>
      </c>
      <c r="M2331" s="1" t="str">
        <f t="shared" si="627"/>
        <v>-rre-</v>
      </c>
      <c r="N2331" s="1" t="str">
        <f t="shared" si="628"/>
        <v>[ə]</v>
      </c>
      <c r="O2331" s="3" t="e" cm="1">
        <f t="array" ref="O2331">SUM(_xlfn._xlws.FILTER($G$2:$G$2454,_xlfn.MAP($M$2:$M$2454,_xlfn.LAMBDA(_xlpm.x,_xlpm.x=$M2331))))</f>
        <v>#NAME?</v>
      </c>
      <c r="P2331" s="4" t="e">
        <f t="shared" si="629"/>
        <v>#NAME?</v>
      </c>
      <c r="Q2331" s="6" t="e" cm="1">
        <f t="array" ref="Q2331">SUM(_xlfn._xlws.FILTER($G$2:$G$2454,_xlfn.MAP($N$2:$N$2454,_xlfn.LAMBDA(_xlpm.x,_xlpm.x=$N2331))))</f>
        <v>#NAME?</v>
      </c>
      <c r="R2331" s="4" t="e">
        <f t="shared" si="630"/>
        <v>#NAME?</v>
      </c>
      <c r="S2331" s="4" t="e">
        <f t="shared" si="631"/>
        <v>#NAME?</v>
      </c>
      <c r="T2331" s="4" t="e">
        <f t="shared" si="632"/>
        <v>#NAME?</v>
      </c>
      <c r="U2331" s="4" t="e">
        <f t="shared" si="633"/>
        <v>#NAME?</v>
      </c>
      <c r="V2331" s="2"/>
      <c r="X2331" s="2"/>
      <c r="AC2331" s="2"/>
      <c r="AD2331" s="2"/>
    </row>
    <row r="2332" spans="1:30">
      <c r="A2332" s="1" t="str">
        <f t="shared" si="620"/>
        <v>-rei- : [ɹə]</v>
      </c>
      <c r="B2332" s="1">
        <f t="shared" si="634"/>
        <v>1</v>
      </c>
      <c r="C2332" s="1">
        <f t="shared" si="634"/>
        <v>0</v>
      </c>
      <c r="D2332" s="1">
        <f t="shared" si="634"/>
        <v>0</v>
      </c>
      <c r="E2332" s="7">
        <v>1</v>
      </c>
      <c r="F2332" s="9" t="s">
        <v>1846</v>
      </c>
      <c r="G2332" s="3" t="e">
        <f t="shared" si="621"/>
        <v>#NAME?</v>
      </c>
      <c r="H2332" s="4" t="str">
        <f t="shared" si="622"/>
        <v>ɹə</v>
      </c>
      <c r="I2332" s="4" t="str">
        <f t="shared" si="623"/>
        <v>rei</v>
      </c>
      <c r="J2332" s="10">
        <f t="shared" si="624"/>
        <v>2</v>
      </c>
      <c r="K2332" s="1">
        <f t="shared" si="625"/>
        <v>3</v>
      </c>
      <c r="L2332" s="10">
        <f t="shared" si="626"/>
        <v>3</v>
      </c>
      <c r="M2332" s="1" t="str">
        <f t="shared" si="627"/>
        <v>-rei-</v>
      </c>
      <c r="N2332" s="1" t="str">
        <f t="shared" si="628"/>
        <v>[ɹə]</v>
      </c>
      <c r="O2332" s="3" t="e" cm="1">
        <f t="array" ref="O2332">SUM(_xlfn._xlws.FILTER($G$2:$G$2454,_xlfn.MAP($M$2:$M$2454,_xlfn.LAMBDA(_xlpm.x,_xlpm.x=$M2332))))</f>
        <v>#NAME?</v>
      </c>
      <c r="P2332" s="4" t="e">
        <f t="shared" si="629"/>
        <v>#NAME?</v>
      </c>
      <c r="Q2332" s="6" t="e" cm="1">
        <f t="array" ref="Q2332">SUM(_xlfn._xlws.FILTER($G$2:$G$2454,_xlfn.MAP($N$2:$N$2454,_xlfn.LAMBDA(_xlpm.x,_xlpm.x=$N2332))))</f>
        <v>#NAME?</v>
      </c>
      <c r="R2332" s="4" t="e">
        <f t="shared" si="630"/>
        <v>#NAME?</v>
      </c>
      <c r="S2332" s="4" t="e">
        <f t="shared" si="631"/>
        <v>#NAME?</v>
      </c>
      <c r="T2332" s="4" t="e">
        <f t="shared" si="632"/>
        <v>#NAME?</v>
      </c>
      <c r="U2332" s="4" t="e">
        <f t="shared" si="633"/>
        <v>#NAME?</v>
      </c>
      <c r="V2332" s="2"/>
      <c r="X2332" s="2"/>
      <c r="AC2332" s="2"/>
      <c r="AD2332" s="2"/>
    </row>
    <row r="2333" spans="1:30">
      <c r="A2333" s="1" t="str">
        <f t="shared" si="620"/>
        <v>-kki- : [kɪ]</v>
      </c>
      <c r="B2333" s="1">
        <f t="shared" si="634"/>
        <v>0</v>
      </c>
      <c r="C2333" s="1">
        <f t="shared" si="634"/>
        <v>0</v>
      </c>
      <c r="D2333" s="1">
        <f t="shared" si="634"/>
        <v>0</v>
      </c>
      <c r="E2333" s="7">
        <v>1</v>
      </c>
      <c r="F2333" s="9" t="s">
        <v>2040</v>
      </c>
      <c r="G2333" s="3" t="e">
        <f t="shared" si="621"/>
        <v>#NAME?</v>
      </c>
      <c r="H2333" s="4" t="str">
        <f t="shared" si="622"/>
        <v>kɪ</v>
      </c>
      <c r="I2333" s="4" t="str">
        <f t="shared" si="623"/>
        <v>kki</v>
      </c>
      <c r="J2333" s="10">
        <f t="shared" si="624"/>
        <v>2</v>
      </c>
      <c r="K2333" s="1">
        <f t="shared" si="625"/>
        <v>3</v>
      </c>
      <c r="L2333" s="10">
        <f t="shared" si="626"/>
        <v>3</v>
      </c>
      <c r="M2333" s="1" t="str">
        <f t="shared" si="627"/>
        <v>-kki-</v>
      </c>
      <c r="N2333" s="1" t="str">
        <f t="shared" si="628"/>
        <v>[kɪ]</v>
      </c>
      <c r="O2333" s="3" t="e" cm="1">
        <f t="array" ref="O2333">SUM(_xlfn._xlws.FILTER($G$2:$G$2454,_xlfn.MAP($M$2:$M$2454,_xlfn.LAMBDA(_xlpm.x,_xlpm.x=$M2333))))</f>
        <v>#NAME?</v>
      </c>
      <c r="P2333" s="4" t="e">
        <f t="shared" si="629"/>
        <v>#NAME?</v>
      </c>
      <c r="Q2333" s="6" t="e" cm="1">
        <f t="array" ref="Q2333">SUM(_xlfn._xlws.FILTER($G$2:$G$2454,_xlfn.MAP($N$2:$N$2454,_xlfn.LAMBDA(_xlpm.x,_xlpm.x=$N2333))))</f>
        <v>#NAME?</v>
      </c>
      <c r="R2333" s="4" t="e">
        <f t="shared" si="630"/>
        <v>#NAME?</v>
      </c>
      <c r="S2333" s="4" t="e">
        <f t="shared" si="631"/>
        <v>#NAME?</v>
      </c>
      <c r="T2333" s="4" t="e">
        <f t="shared" si="632"/>
        <v>#NAME?</v>
      </c>
      <c r="U2333" s="4" t="e">
        <f t="shared" si="633"/>
        <v>#NAME?</v>
      </c>
      <c r="V2333" s="2"/>
      <c r="X2333" s="2"/>
      <c r="AC2333" s="2"/>
      <c r="AD2333" s="2"/>
    </row>
    <row r="2334" spans="1:30">
      <c r="A2334" s="1" t="str">
        <f t="shared" si="620"/>
        <v>-ky- : [kɪ]</v>
      </c>
      <c r="B2334" s="1">
        <f t="shared" si="634"/>
        <v>0</v>
      </c>
      <c r="C2334" s="1">
        <f t="shared" si="634"/>
        <v>0</v>
      </c>
      <c r="D2334" s="1">
        <f t="shared" si="634"/>
        <v>0</v>
      </c>
      <c r="E2334" s="7">
        <v>1</v>
      </c>
      <c r="F2334" s="9" t="s">
        <v>2041</v>
      </c>
      <c r="G2334" s="3" t="e">
        <f t="shared" si="621"/>
        <v>#NAME?</v>
      </c>
      <c r="H2334" s="4" t="str">
        <f t="shared" si="622"/>
        <v>kɪ</v>
      </c>
      <c r="I2334" s="4" t="str">
        <f t="shared" si="623"/>
        <v>ky</v>
      </c>
      <c r="J2334" s="10">
        <f t="shared" si="624"/>
        <v>2</v>
      </c>
      <c r="K2334" s="1">
        <f t="shared" si="625"/>
        <v>2</v>
      </c>
      <c r="L2334" s="10">
        <f t="shared" si="626"/>
        <v>2</v>
      </c>
      <c r="M2334" s="1" t="str">
        <f t="shared" si="627"/>
        <v>-ky-</v>
      </c>
      <c r="N2334" s="1" t="str">
        <f t="shared" si="628"/>
        <v>[kɪ]</v>
      </c>
      <c r="O2334" s="3" t="e" cm="1">
        <f t="array" ref="O2334">SUM(_xlfn._xlws.FILTER($G$2:$G$2454,_xlfn.MAP($M$2:$M$2454,_xlfn.LAMBDA(_xlpm.x,_xlpm.x=$M2334))))</f>
        <v>#NAME?</v>
      </c>
      <c r="P2334" s="4" t="e">
        <f t="shared" si="629"/>
        <v>#NAME?</v>
      </c>
      <c r="Q2334" s="6" t="e" cm="1">
        <f t="array" ref="Q2334">SUM(_xlfn._xlws.FILTER($G$2:$G$2454,_xlfn.MAP($N$2:$N$2454,_xlfn.LAMBDA(_xlpm.x,_xlpm.x=$N2334))))</f>
        <v>#NAME?</v>
      </c>
      <c r="R2334" s="4" t="e">
        <f t="shared" si="630"/>
        <v>#NAME?</v>
      </c>
      <c r="S2334" s="4" t="e">
        <f t="shared" si="631"/>
        <v>#NAME?</v>
      </c>
      <c r="T2334" s="4" t="e">
        <f t="shared" si="632"/>
        <v>#NAME?</v>
      </c>
      <c r="U2334" s="4" t="e">
        <f t="shared" si="633"/>
        <v>#NAME?</v>
      </c>
      <c r="V2334" s="2"/>
      <c r="X2334" s="2"/>
      <c r="AC2334" s="2"/>
      <c r="AD2334" s="2"/>
    </row>
    <row r="2335" spans="1:30">
      <c r="A2335" s="1" t="str">
        <f t="shared" si="620"/>
        <v>-oh- : [oʊ]</v>
      </c>
      <c r="B2335" s="1">
        <f t="shared" si="634"/>
        <v>0</v>
      </c>
      <c r="C2335" s="1">
        <f t="shared" si="634"/>
        <v>0</v>
      </c>
      <c r="D2335" s="1">
        <f t="shared" si="634"/>
        <v>0</v>
      </c>
      <c r="E2335" s="7">
        <v>1</v>
      </c>
      <c r="F2335" s="9" t="s">
        <v>1911</v>
      </c>
      <c r="G2335" s="3" t="e">
        <f t="shared" si="621"/>
        <v>#NAME?</v>
      </c>
      <c r="H2335" s="4" t="str">
        <f t="shared" si="622"/>
        <v>oʊ</v>
      </c>
      <c r="I2335" s="4" t="str">
        <f t="shared" si="623"/>
        <v>oh</v>
      </c>
      <c r="J2335" s="10">
        <f t="shared" si="624"/>
        <v>2</v>
      </c>
      <c r="K2335" s="1">
        <f t="shared" si="625"/>
        <v>2</v>
      </c>
      <c r="L2335" s="10">
        <f t="shared" si="626"/>
        <v>2</v>
      </c>
      <c r="M2335" s="1" t="str">
        <f t="shared" si="627"/>
        <v>-oh-</v>
      </c>
      <c r="N2335" s="1" t="str">
        <f t="shared" si="628"/>
        <v>[oʊ]</v>
      </c>
      <c r="O2335" s="3" t="e" cm="1">
        <f t="array" ref="O2335">SUM(_xlfn._xlws.FILTER($G$2:$G$2454,_xlfn.MAP($M$2:$M$2454,_xlfn.LAMBDA(_xlpm.x,_xlpm.x=$M2335))))</f>
        <v>#NAME?</v>
      </c>
      <c r="P2335" s="4" t="e">
        <f t="shared" si="629"/>
        <v>#NAME?</v>
      </c>
      <c r="Q2335" s="6" t="e" cm="1">
        <f t="array" ref="Q2335">SUM(_xlfn._xlws.FILTER($G$2:$G$2454,_xlfn.MAP($N$2:$N$2454,_xlfn.LAMBDA(_xlpm.x,_xlpm.x=$N2335))))</f>
        <v>#NAME?</v>
      </c>
      <c r="R2335" s="4" t="e">
        <f t="shared" si="630"/>
        <v>#NAME?</v>
      </c>
      <c r="S2335" s="4" t="e">
        <f t="shared" si="631"/>
        <v>#NAME?</v>
      </c>
      <c r="T2335" s="4" t="e">
        <f t="shared" si="632"/>
        <v>#NAME?</v>
      </c>
      <c r="U2335" s="4" t="e">
        <f t="shared" si="633"/>
        <v>#NAME?</v>
      </c>
      <c r="V2335" s="2"/>
      <c r="X2335" s="2"/>
      <c r="AC2335" s="2"/>
      <c r="AD2335" s="2"/>
    </row>
    <row r="2336" spans="1:30">
      <c r="A2336" s="1" t="str">
        <f t="shared" si="620"/>
        <v>-owe- : [oʊ]</v>
      </c>
      <c r="B2336" s="1">
        <f t="shared" si="634"/>
        <v>0</v>
      </c>
      <c r="C2336" s="1">
        <f t="shared" si="634"/>
        <v>0</v>
      </c>
      <c r="D2336" s="1">
        <f t="shared" si="634"/>
        <v>0</v>
      </c>
      <c r="E2336" s="7">
        <v>1</v>
      </c>
      <c r="F2336" s="9" t="s">
        <v>1756</v>
      </c>
      <c r="G2336" s="3" t="e">
        <f t="shared" si="621"/>
        <v>#NAME?</v>
      </c>
      <c r="H2336" s="4" t="str">
        <f t="shared" si="622"/>
        <v>oʊ</v>
      </c>
      <c r="I2336" s="4" t="str">
        <f t="shared" si="623"/>
        <v>owe</v>
      </c>
      <c r="J2336" s="10">
        <f t="shared" si="624"/>
        <v>2</v>
      </c>
      <c r="K2336" s="1">
        <f t="shared" si="625"/>
        <v>3</v>
      </c>
      <c r="L2336" s="10">
        <f t="shared" si="626"/>
        <v>3</v>
      </c>
      <c r="M2336" s="1" t="str">
        <f t="shared" si="627"/>
        <v>-owe-</v>
      </c>
      <c r="N2336" s="1" t="str">
        <f t="shared" si="628"/>
        <v>[oʊ]</v>
      </c>
      <c r="O2336" s="3" t="e" cm="1">
        <f t="array" ref="O2336">SUM(_xlfn._xlws.FILTER($G$2:$G$2454,_xlfn.MAP($M$2:$M$2454,_xlfn.LAMBDA(_xlpm.x,_xlpm.x=$M2336))))</f>
        <v>#NAME?</v>
      </c>
      <c r="P2336" s="4" t="e">
        <f t="shared" si="629"/>
        <v>#NAME?</v>
      </c>
      <c r="Q2336" s="6" t="e" cm="1">
        <f t="array" ref="Q2336">SUM(_xlfn._xlws.FILTER($G$2:$G$2454,_xlfn.MAP($N$2:$N$2454,_xlfn.LAMBDA(_xlpm.x,_xlpm.x=$N2336))))</f>
        <v>#NAME?</v>
      </c>
      <c r="R2336" s="4" t="e">
        <f t="shared" si="630"/>
        <v>#NAME?</v>
      </c>
      <c r="S2336" s="4" t="e">
        <f t="shared" si="631"/>
        <v>#NAME?</v>
      </c>
      <c r="T2336" s="4" t="e">
        <f t="shared" si="632"/>
        <v>#NAME?</v>
      </c>
      <c r="U2336" s="4" t="e">
        <f t="shared" si="633"/>
        <v>#NAME?</v>
      </c>
      <c r="V2336" s="2"/>
      <c r="X2336" s="2"/>
      <c r="AC2336" s="2"/>
      <c r="AD2336" s="2"/>
    </row>
    <row r="2337" spans="1:30">
      <c r="A2337" s="1" t="str">
        <f t="shared" si="620"/>
        <v>-ndo- : [ndə]</v>
      </c>
      <c r="B2337" s="1">
        <f t="shared" si="634"/>
        <v>0</v>
      </c>
      <c r="C2337" s="1">
        <f t="shared" si="634"/>
        <v>0</v>
      </c>
      <c r="D2337" s="1">
        <f t="shared" si="634"/>
        <v>1</v>
      </c>
      <c r="E2337" s="7">
        <v>1</v>
      </c>
      <c r="F2337" s="9" t="s">
        <v>1755</v>
      </c>
      <c r="G2337" s="3" t="e">
        <f t="shared" si="621"/>
        <v>#NAME?</v>
      </c>
      <c r="H2337" s="4" t="str">
        <f t="shared" si="622"/>
        <v>ndə</v>
      </c>
      <c r="I2337" s="4" t="str">
        <f t="shared" si="623"/>
        <v>ndo</v>
      </c>
      <c r="J2337" s="10">
        <f t="shared" si="624"/>
        <v>3</v>
      </c>
      <c r="K2337" s="1">
        <f t="shared" si="625"/>
        <v>3</v>
      </c>
      <c r="L2337" s="10">
        <f t="shared" si="626"/>
        <v>3</v>
      </c>
      <c r="M2337" s="1" t="str">
        <f t="shared" si="627"/>
        <v>-ndo-</v>
      </c>
      <c r="N2337" s="1" t="str">
        <f t="shared" si="628"/>
        <v>[ndə]</v>
      </c>
      <c r="O2337" s="3" t="e" cm="1">
        <f t="array" ref="O2337">SUM(_xlfn._xlws.FILTER($G$2:$G$2454,_xlfn.MAP($M$2:$M$2454,_xlfn.LAMBDA(_xlpm.x,_xlpm.x=$M2337))))</f>
        <v>#NAME?</v>
      </c>
      <c r="P2337" s="4" t="e">
        <f t="shared" si="629"/>
        <v>#NAME?</v>
      </c>
      <c r="Q2337" s="6" t="e" cm="1">
        <f t="array" ref="Q2337">SUM(_xlfn._xlws.FILTER($G$2:$G$2454,_xlfn.MAP($N$2:$N$2454,_xlfn.LAMBDA(_xlpm.x,_xlpm.x=$N2337))))</f>
        <v>#NAME?</v>
      </c>
      <c r="R2337" s="4" t="e">
        <f t="shared" si="630"/>
        <v>#NAME?</v>
      </c>
      <c r="S2337" s="4" t="e">
        <f t="shared" si="631"/>
        <v>#NAME?</v>
      </c>
      <c r="T2337" s="4" t="e">
        <f t="shared" si="632"/>
        <v>#NAME?</v>
      </c>
      <c r="U2337" s="4" t="e">
        <f t="shared" si="633"/>
        <v>#NAME?</v>
      </c>
      <c r="V2337" s="2"/>
      <c r="X2337" s="2"/>
      <c r="AC2337" s="2"/>
      <c r="AD2337" s="2"/>
    </row>
    <row r="2338" spans="1:30">
      <c r="A2338" s="1" t="str">
        <f t="shared" si="620"/>
        <v>-vie- : [vɪ]</v>
      </c>
      <c r="B2338" s="1">
        <f t="shared" si="634"/>
        <v>0</v>
      </c>
      <c r="C2338" s="1">
        <f t="shared" si="634"/>
        <v>0</v>
      </c>
      <c r="D2338" s="1">
        <f t="shared" si="634"/>
        <v>0</v>
      </c>
      <c r="E2338" s="7">
        <v>1</v>
      </c>
      <c r="F2338" s="9" t="s">
        <v>1757</v>
      </c>
      <c r="G2338" s="3" t="e">
        <f t="shared" si="621"/>
        <v>#NAME?</v>
      </c>
      <c r="H2338" s="4" t="str">
        <f t="shared" si="622"/>
        <v>vɪ</v>
      </c>
      <c r="I2338" s="4" t="str">
        <f t="shared" si="623"/>
        <v>vie</v>
      </c>
      <c r="J2338" s="10">
        <f t="shared" si="624"/>
        <v>2</v>
      </c>
      <c r="K2338" s="1">
        <f t="shared" si="625"/>
        <v>3</v>
      </c>
      <c r="L2338" s="10">
        <f t="shared" si="626"/>
        <v>3</v>
      </c>
      <c r="M2338" s="1" t="str">
        <f t="shared" si="627"/>
        <v>-vie-</v>
      </c>
      <c r="N2338" s="1" t="str">
        <f t="shared" si="628"/>
        <v>[vɪ]</v>
      </c>
      <c r="O2338" s="3" t="e" cm="1">
        <f t="array" ref="O2338">SUM(_xlfn._xlws.FILTER($G$2:$G$2454,_xlfn.MAP($M$2:$M$2454,_xlfn.LAMBDA(_xlpm.x,_xlpm.x=$M2338))))</f>
        <v>#NAME?</v>
      </c>
      <c r="P2338" s="4" t="e">
        <f t="shared" si="629"/>
        <v>#NAME?</v>
      </c>
      <c r="Q2338" s="6" t="e" cm="1">
        <f t="array" ref="Q2338">SUM(_xlfn._xlws.FILTER($G$2:$G$2454,_xlfn.MAP($N$2:$N$2454,_xlfn.LAMBDA(_xlpm.x,_xlpm.x=$N2338))))</f>
        <v>#NAME?</v>
      </c>
      <c r="R2338" s="4" t="e">
        <f t="shared" si="630"/>
        <v>#NAME?</v>
      </c>
      <c r="S2338" s="4" t="e">
        <f t="shared" si="631"/>
        <v>#NAME?</v>
      </c>
      <c r="T2338" s="4" t="e">
        <f t="shared" si="632"/>
        <v>#NAME?</v>
      </c>
      <c r="U2338" s="4" t="e">
        <f t="shared" si="633"/>
        <v>#NAME?</v>
      </c>
      <c r="V2338" s="2"/>
      <c r="X2338" s="2"/>
      <c r="AC2338" s="2"/>
      <c r="AD2338" s="2"/>
    </row>
    <row r="2339" spans="1:30">
      <c r="A2339" s="1" t="str">
        <f t="shared" si="620"/>
        <v>-llo- : [lə]</v>
      </c>
      <c r="B2339" s="1">
        <f t="shared" si="634"/>
        <v>0</v>
      </c>
      <c r="C2339" s="1">
        <f t="shared" si="634"/>
        <v>0</v>
      </c>
      <c r="D2339" s="1">
        <f t="shared" si="634"/>
        <v>0</v>
      </c>
      <c r="E2339" s="7">
        <v>2</v>
      </c>
      <c r="F2339" s="9" t="s">
        <v>1751</v>
      </c>
      <c r="G2339" s="3" t="e">
        <f t="shared" si="621"/>
        <v>#NAME?</v>
      </c>
      <c r="H2339" s="1" t="str">
        <f t="shared" si="622"/>
        <v>lə</v>
      </c>
      <c r="I2339" s="1" t="str">
        <f t="shared" si="623"/>
        <v>llo</v>
      </c>
      <c r="J2339" s="10">
        <f t="shared" si="624"/>
        <v>2</v>
      </c>
      <c r="K2339" s="1">
        <f t="shared" si="625"/>
        <v>3</v>
      </c>
      <c r="L2339" s="10">
        <f t="shared" si="626"/>
        <v>3</v>
      </c>
      <c r="M2339" s="1" t="str">
        <f t="shared" si="627"/>
        <v>-llo-</v>
      </c>
      <c r="N2339" s="1" t="str">
        <f t="shared" si="628"/>
        <v>[lə]</v>
      </c>
      <c r="O2339" s="3" t="e" cm="1">
        <f t="array" ref="O2339">SUM(_xlfn._xlws.FILTER($G$2:$G$2454,_xlfn.MAP($M$2:$M$2454,_xlfn.LAMBDA(_xlpm.x,_xlpm.x=$M2339))))</f>
        <v>#NAME?</v>
      </c>
      <c r="P2339" s="4" t="e">
        <f t="shared" si="629"/>
        <v>#NAME?</v>
      </c>
      <c r="Q2339" s="6" t="e" cm="1">
        <f t="array" ref="Q2339">SUM(_xlfn._xlws.FILTER($G$2:$G$2454,_xlfn.MAP($N$2:$N$2454,_xlfn.LAMBDA(_xlpm.x,_xlpm.x=$N2339))))</f>
        <v>#NAME?</v>
      </c>
      <c r="R2339" s="4" t="e">
        <f t="shared" si="630"/>
        <v>#NAME?</v>
      </c>
      <c r="S2339" s="4" t="e">
        <f t="shared" si="631"/>
        <v>#NAME?</v>
      </c>
      <c r="T2339" s="4" t="e">
        <f t="shared" si="632"/>
        <v>#NAME?</v>
      </c>
      <c r="U2339" s="4" t="e">
        <f t="shared" si="633"/>
        <v>#NAME?</v>
      </c>
      <c r="V2339" s="2"/>
      <c r="X2339" s="2"/>
      <c r="AC2339" s="2"/>
      <c r="AD2339" s="2"/>
    </row>
    <row r="2340" spans="1:30">
      <c r="A2340" s="1" t="str">
        <f t="shared" si="620"/>
        <v>-ffai- : [fɛ]</v>
      </c>
      <c r="B2340" s="1">
        <f t="shared" si="634"/>
        <v>0</v>
      </c>
      <c r="C2340" s="1">
        <f t="shared" si="634"/>
        <v>0</v>
      </c>
      <c r="D2340" s="1">
        <f t="shared" si="634"/>
        <v>0</v>
      </c>
      <c r="E2340" s="7">
        <v>1</v>
      </c>
      <c r="F2340" s="9" t="s">
        <v>1743</v>
      </c>
      <c r="G2340" s="3" t="e">
        <f t="shared" si="621"/>
        <v>#NAME?</v>
      </c>
      <c r="H2340" s="4" t="str">
        <f t="shared" si="622"/>
        <v>fɛ</v>
      </c>
      <c r="I2340" s="4" t="str">
        <f t="shared" si="623"/>
        <v>ffai</v>
      </c>
      <c r="J2340" s="10">
        <f t="shared" si="624"/>
        <v>2</v>
      </c>
      <c r="K2340" s="1">
        <f t="shared" si="625"/>
        <v>4</v>
      </c>
      <c r="L2340" s="10">
        <f t="shared" si="626"/>
        <v>4</v>
      </c>
      <c r="M2340" s="1" t="str">
        <f t="shared" si="627"/>
        <v>-ffai-</v>
      </c>
      <c r="N2340" s="1" t="str">
        <f t="shared" si="628"/>
        <v>[fɛ]</v>
      </c>
      <c r="O2340" s="3" t="e" cm="1">
        <f t="array" ref="O2340">SUM(_xlfn._xlws.FILTER($G$2:$G$2454,_xlfn.MAP($M$2:$M$2454,_xlfn.LAMBDA(_xlpm.x,_xlpm.x=$M2340))))</f>
        <v>#NAME?</v>
      </c>
      <c r="P2340" s="4" t="e">
        <f t="shared" si="629"/>
        <v>#NAME?</v>
      </c>
      <c r="Q2340" s="6" t="e" cm="1">
        <f t="array" ref="Q2340">SUM(_xlfn._xlws.FILTER($G$2:$G$2454,_xlfn.MAP($N$2:$N$2454,_xlfn.LAMBDA(_xlpm.x,_xlpm.x=$N2340))))</f>
        <v>#NAME?</v>
      </c>
      <c r="R2340" s="4" t="e">
        <f t="shared" si="630"/>
        <v>#NAME?</v>
      </c>
      <c r="S2340" s="4" t="e">
        <f t="shared" si="631"/>
        <v>#NAME?</v>
      </c>
      <c r="T2340" s="4" t="e">
        <f t="shared" si="632"/>
        <v>#NAME?</v>
      </c>
      <c r="U2340" s="4" t="e">
        <f t="shared" si="633"/>
        <v>#NAME?</v>
      </c>
      <c r="V2340" s="2"/>
      <c r="X2340" s="2"/>
      <c r="AC2340" s="2"/>
      <c r="AD2340" s="2"/>
    </row>
    <row r="2341" spans="1:30">
      <c r="A2341" s="1" t="str">
        <f t="shared" si="620"/>
        <v>-nny- : [nɪ]</v>
      </c>
      <c r="B2341" s="1">
        <f t="shared" si="634"/>
        <v>0</v>
      </c>
      <c r="C2341" s="1">
        <f t="shared" si="634"/>
        <v>0</v>
      </c>
      <c r="D2341" s="1">
        <f t="shared" si="634"/>
        <v>1</v>
      </c>
      <c r="E2341" s="7">
        <v>2</v>
      </c>
      <c r="F2341" s="9" t="s">
        <v>1686</v>
      </c>
      <c r="G2341" s="3" t="e">
        <f t="shared" si="621"/>
        <v>#NAME?</v>
      </c>
      <c r="H2341" s="4" t="str">
        <f t="shared" si="622"/>
        <v>nɪ</v>
      </c>
      <c r="I2341" s="4" t="str">
        <f t="shared" si="623"/>
        <v>nny</v>
      </c>
      <c r="J2341" s="10">
        <f t="shared" si="624"/>
        <v>2</v>
      </c>
      <c r="K2341" s="1">
        <f t="shared" si="625"/>
        <v>3</v>
      </c>
      <c r="L2341" s="10">
        <f t="shared" si="626"/>
        <v>3</v>
      </c>
      <c r="M2341" s="1" t="str">
        <f t="shared" si="627"/>
        <v>-nny-</v>
      </c>
      <c r="N2341" s="1" t="str">
        <f t="shared" si="628"/>
        <v>[nɪ]</v>
      </c>
      <c r="O2341" s="3" t="e" cm="1">
        <f t="array" ref="O2341">SUM(_xlfn._xlws.FILTER($G$2:$G$2454,_xlfn.MAP($M$2:$M$2454,_xlfn.LAMBDA(_xlpm.x,_xlpm.x=$M2341))))</f>
        <v>#NAME?</v>
      </c>
      <c r="P2341" s="4" t="e">
        <f t="shared" si="629"/>
        <v>#NAME?</v>
      </c>
      <c r="Q2341" s="6" t="e" cm="1">
        <f t="array" ref="Q2341">SUM(_xlfn._xlws.FILTER($G$2:$G$2454,_xlfn.MAP($N$2:$N$2454,_xlfn.LAMBDA(_xlpm.x,_xlpm.x=$N2341))))</f>
        <v>#NAME?</v>
      </c>
      <c r="R2341" s="4" t="e">
        <f t="shared" si="630"/>
        <v>#NAME?</v>
      </c>
      <c r="S2341" s="4" t="e">
        <f t="shared" si="631"/>
        <v>#NAME?</v>
      </c>
      <c r="T2341" s="4" t="e">
        <f t="shared" si="632"/>
        <v>#NAME?</v>
      </c>
      <c r="U2341" s="4" t="e">
        <f t="shared" si="633"/>
        <v>#NAME?</v>
      </c>
      <c r="V2341" s="2"/>
      <c r="X2341" s="2"/>
      <c r="AC2341" s="2"/>
      <c r="AD2341" s="2"/>
    </row>
    <row r="2342" spans="1:30">
      <c r="A2342" s="1" t="str">
        <f t="shared" si="620"/>
        <v>-phea- : [fɛ]</v>
      </c>
      <c r="B2342" s="1">
        <f t="shared" ref="B2342:D2361" si="635">_xlfn.LET(_xlpm.d,$F2342,_xlpm.k,_xlfn.CONCAT(LEFT(TRIM(B$1),1),"*"),COUNTIF(_xlpm.d,_xlpm.k))</f>
        <v>0</v>
      </c>
      <c r="C2342" s="1">
        <f t="shared" si="635"/>
        <v>0</v>
      </c>
      <c r="D2342" s="1">
        <f t="shared" si="635"/>
        <v>0</v>
      </c>
      <c r="E2342" s="7">
        <v>1</v>
      </c>
      <c r="F2342" s="9" t="s">
        <v>1991</v>
      </c>
      <c r="G2342" s="3" t="e">
        <f t="shared" si="621"/>
        <v>#NAME?</v>
      </c>
      <c r="H2342" s="4" t="str">
        <f t="shared" si="622"/>
        <v>fɛ</v>
      </c>
      <c r="I2342" s="4" t="str">
        <f t="shared" si="623"/>
        <v>phea</v>
      </c>
      <c r="J2342" s="10">
        <f t="shared" si="624"/>
        <v>2</v>
      </c>
      <c r="K2342" s="1">
        <f t="shared" si="625"/>
        <v>4</v>
      </c>
      <c r="L2342" s="10">
        <f t="shared" si="626"/>
        <v>4</v>
      </c>
      <c r="M2342" s="1" t="str">
        <f t="shared" si="627"/>
        <v>-phea-</v>
      </c>
      <c r="N2342" s="1" t="str">
        <f t="shared" si="628"/>
        <v>[fɛ]</v>
      </c>
      <c r="O2342" s="3" t="e" cm="1">
        <f t="array" ref="O2342">SUM(_xlfn._xlws.FILTER($G$2:$G$2454,_xlfn.MAP($M$2:$M$2454,_xlfn.LAMBDA(_xlpm.x,_xlpm.x=$M2342))))</f>
        <v>#NAME?</v>
      </c>
      <c r="P2342" s="4" t="e">
        <f t="shared" si="629"/>
        <v>#NAME?</v>
      </c>
      <c r="Q2342" s="6" t="e" cm="1">
        <f t="array" ref="Q2342">SUM(_xlfn._xlws.FILTER($G$2:$G$2454,_xlfn.MAP($N$2:$N$2454,_xlfn.LAMBDA(_xlpm.x,_xlpm.x=$N2342))))</f>
        <v>#NAME?</v>
      </c>
      <c r="R2342" s="4" t="e">
        <f t="shared" si="630"/>
        <v>#NAME?</v>
      </c>
      <c r="S2342" s="4" t="e">
        <f t="shared" si="631"/>
        <v>#NAME?</v>
      </c>
      <c r="T2342" s="4" t="e">
        <f t="shared" si="632"/>
        <v>#NAME?</v>
      </c>
      <c r="U2342" s="4" t="e">
        <f t="shared" si="633"/>
        <v>#NAME?</v>
      </c>
      <c r="V2342" s="2"/>
      <c r="X2342" s="2"/>
      <c r="AC2342" s="2"/>
      <c r="AD2342" s="2"/>
    </row>
    <row r="2343" spans="1:30">
      <c r="A2343" s="1" t="str">
        <f t="shared" si="620"/>
        <v>-fei- : [fɪ]</v>
      </c>
      <c r="B2343" s="1">
        <f t="shared" si="635"/>
        <v>0</v>
      </c>
      <c r="C2343" s="1">
        <f t="shared" si="635"/>
        <v>0</v>
      </c>
      <c r="D2343" s="1">
        <f t="shared" si="635"/>
        <v>0</v>
      </c>
      <c r="E2343" s="7">
        <v>1</v>
      </c>
      <c r="F2343" s="9" t="s">
        <v>2448</v>
      </c>
      <c r="G2343" s="3" t="e">
        <f t="shared" si="621"/>
        <v>#NAME?</v>
      </c>
      <c r="H2343" s="4" t="str">
        <f t="shared" si="622"/>
        <v>fɪ</v>
      </c>
      <c r="I2343" s="4" t="str">
        <f t="shared" si="623"/>
        <v>fei</v>
      </c>
      <c r="J2343" s="10">
        <f t="shared" si="624"/>
        <v>2</v>
      </c>
      <c r="K2343" s="1">
        <f t="shared" si="625"/>
        <v>3</v>
      </c>
      <c r="L2343" s="10">
        <f t="shared" si="626"/>
        <v>3</v>
      </c>
      <c r="M2343" s="1" t="str">
        <f t="shared" si="627"/>
        <v>-fei-</v>
      </c>
      <c r="N2343" s="1" t="str">
        <f t="shared" si="628"/>
        <v>[fɪ]</v>
      </c>
      <c r="O2343" s="3" t="e" cm="1">
        <f t="array" ref="O2343">SUM(_xlfn._xlws.FILTER($G$2:$G$2454,_xlfn.MAP($M$2:$M$2454,_xlfn.LAMBDA(_xlpm.x,_xlpm.x=$M2343))))</f>
        <v>#NAME?</v>
      </c>
      <c r="P2343" s="4" t="e">
        <f t="shared" si="629"/>
        <v>#NAME?</v>
      </c>
      <c r="Q2343" s="6" t="e" cm="1">
        <f t="array" ref="Q2343">SUM(_xlfn._xlws.FILTER($G$2:$G$2454,_xlfn.MAP($N$2:$N$2454,_xlfn.LAMBDA(_xlpm.x,_xlpm.x=$N2343))))</f>
        <v>#NAME?</v>
      </c>
      <c r="R2343" s="4" t="e">
        <f t="shared" si="630"/>
        <v>#NAME?</v>
      </c>
      <c r="S2343" s="4" t="e">
        <f t="shared" si="631"/>
        <v>#NAME?</v>
      </c>
      <c r="T2343" s="4" t="e">
        <f t="shared" si="632"/>
        <v>#NAME?</v>
      </c>
      <c r="U2343" s="4" t="e">
        <f t="shared" si="633"/>
        <v>#NAME?</v>
      </c>
      <c r="V2343" s="2"/>
      <c r="X2343" s="2"/>
      <c r="AC2343" s="2"/>
      <c r="AD2343" s="2"/>
    </row>
    <row r="2344" spans="1:30">
      <c r="A2344" s="1" t="str">
        <f t="shared" si="620"/>
        <v>-ffee- : [fɪ]</v>
      </c>
      <c r="B2344" s="1">
        <f t="shared" si="635"/>
        <v>0</v>
      </c>
      <c r="C2344" s="1">
        <f t="shared" si="635"/>
        <v>0</v>
      </c>
      <c r="D2344" s="1">
        <f t="shared" si="635"/>
        <v>0</v>
      </c>
      <c r="E2344" s="7">
        <v>1</v>
      </c>
      <c r="F2344" s="9" t="s">
        <v>1749</v>
      </c>
      <c r="G2344" s="3" t="e">
        <f t="shared" si="621"/>
        <v>#NAME?</v>
      </c>
      <c r="H2344" s="4" t="str">
        <f t="shared" si="622"/>
        <v>fɪ</v>
      </c>
      <c r="I2344" s="4" t="str">
        <f t="shared" si="623"/>
        <v>ffee</v>
      </c>
      <c r="J2344" s="10">
        <f t="shared" si="624"/>
        <v>2</v>
      </c>
      <c r="K2344" s="1">
        <f t="shared" si="625"/>
        <v>4</v>
      </c>
      <c r="L2344" s="10">
        <f t="shared" si="626"/>
        <v>4</v>
      </c>
      <c r="M2344" s="1" t="str">
        <f t="shared" si="627"/>
        <v>-ffee-</v>
      </c>
      <c r="N2344" s="1" t="str">
        <f t="shared" si="628"/>
        <v>[fɪ]</v>
      </c>
      <c r="O2344" s="3" t="e" cm="1">
        <f t="array" ref="O2344">SUM(_xlfn._xlws.FILTER($G$2:$G$2454,_xlfn.MAP($M$2:$M$2454,_xlfn.LAMBDA(_xlpm.x,_xlpm.x=$M2344))))</f>
        <v>#NAME?</v>
      </c>
      <c r="P2344" s="4" t="e">
        <f t="shared" si="629"/>
        <v>#NAME?</v>
      </c>
      <c r="Q2344" s="6" t="e" cm="1">
        <f t="array" ref="Q2344">SUM(_xlfn._xlws.FILTER($G$2:$G$2454,_xlfn.MAP($N$2:$N$2454,_xlfn.LAMBDA(_xlpm.x,_xlpm.x=$N2344))))</f>
        <v>#NAME?</v>
      </c>
      <c r="R2344" s="4" t="e">
        <f t="shared" si="630"/>
        <v>#NAME?</v>
      </c>
      <c r="S2344" s="4" t="e">
        <f t="shared" si="631"/>
        <v>#NAME?</v>
      </c>
      <c r="T2344" s="4" t="e">
        <f t="shared" si="632"/>
        <v>#NAME?</v>
      </c>
      <c r="U2344" s="4" t="e">
        <f t="shared" si="633"/>
        <v>#NAME?</v>
      </c>
      <c r="V2344" s="2"/>
      <c r="X2344" s="2"/>
      <c r="AC2344" s="2"/>
      <c r="AD2344" s="2"/>
    </row>
    <row r="2345" spans="1:30">
      <c r="A2345" s="1" t="str">
        <f t="shared" si="620"/>
        <v>-ffy- : [fɪ]</v>
      </c>
      <c r="B2345" s="1">
        <f t="shared" si="635"/>
        <v>0</v>
      </c>
      <c r="C2345" s="1">
        <f t="shared" si="635"/>
        <v>0</v>
      </c>
      <c r="D2345" s="1">
        <f t="shared" si="635"/>
        <v>0</v>
      </c>
      <c r="E2345" s="7">
        <v>1</v>
      </c>
      <c r="F2345" s="9" t="s">
        <v>1988</v>
      </c>
      <c r="G2345" s="3" t="e">
        <f t="shared" si="621"/>
        <v>#NAME?</v>
      </c>
      <c r="H2345" s="4" t="str">
        <f t="shared" si="622"/>
        <v>fɪ</v>
      </c>
      <c r="I2345" s="4" t="str">
        <f t="shared" si="623"/>
        <v>ffy</v>
      </c>
      <c r="J2345" s="10">
        <f t="shared" si="624"/>
        <v>2</v>
      </c>
      <c r="K2345" s="1">
        <f t="shared" si="625"/>
        <v>3</v>
      </c>
      <c r="L2345" s="10">
        <f t="shared" si="626"/>
        <v>3</v>
      </c>
      <c r="M2345" s="1" t="str">
        <f t="shared" si="627"/>
        <v>-ffy-</v>
      </c>
      <c r="N2345" s="1" t="str">
        <f t="shared" si="628"/>
        <v>[fɪ]</v>
      </c>
      <c r="O2345" s="3" t="e" cm="1">
        <f t="array" ref="O2345">SUM(_xlfn._xlws.FILTER($G$2:$G$2454,_xlfn.MAP($M$2:$M$2454,_xlfn.LAMBDA(_xlpm.x,_xlpm.x=$M2345))))</f>
        <v>#NAME?</v>
      </c>
      <c r="P2345" s="4" t="e">
        <f t="shared" si="629"/>
        <v>#NAME?</v>
      </c>
      <c r="Q2345" s="6" t="e" cm="1">
        <f t="array" ref="Q2345">SUM(_xlfn._xlws.FILTER($G$2:$G$2454,_xlfn.MAP($N$2:$N$2454,_xlfn.LAMBDA(_xlpm.x,_xlpm.x=$N2345))))</f>
        <v>#NAME?</v>
      </c>
      <c r="R2345" s="4" t="e">
        <f t="shared" si="630"/>
        <v>#NAME?</v>
      </c>
      <c r="S2345" s="4" t="e">
        <f t="shared" si="631"/>
        <v>#NAME?</v>
      </c>
      <c r="T2345" s="4" t="e">
        <f t="shared" si="632"/>
        <v>#NAME?</v>
      </c>
      <c r="U2345" s="4" t="e">
        <f t="shared" si="633"/>
        <v>#NAME?</v>
      </c>
      <c r="V2345" s="2"/>
      <c r="X2345" s="2"/>
      <c r="AC2345" s="2"/>
      <c r="AD2345" s="2"/>
    </row>
    <row r="2346" spans="1:30">
      <c r="A2346" s="1" t="str">
        <f t="shared" si="620"/>
        <v>-ifi- : [fɪ]</v>
      </c>
      <c r="B2346" s="1">
        <f t="shared" si="635"/>
        <v>0</v>
      </c>
      <c r="C2346" s="1">
        <f t="shared" si="635"/>
        <v>0</v>
      </c>
      <c r="D2346" s="1">
        <f t="shared" si="635"/>
        <v>0</v>
      </c>
      <c r="E2346" s="7">
        <v>1</v>
      </c>
      <c r="F2346" s="9" t="s">
        <v>1760</v>
      </c>
      <c r="G2346" s="3" t="e">
        <f t="shared" si="621"/>
        <v>#NAME?</v>
      </c>
      <c r="H2346" s="4" t="str">
        <f t="shared" si="622"/>
        <v>fɪ</v>
      </c>
      <c r="I2346" s="4" t="str">
        <f t="shared" si="623"/>
        <v>ifi</v>
      </c>
      <c r="J2346" s="10">
        <f t="shared" si="624"/>
        <v>2</v>
      </c>
      <c r="K2346" s="1">
        <f t="shared" si="625"/>
        <v>3</v>
      </c>
      <c r="L2346" s="10">
        <f t="shared" si="626"/>
        <v>3</v>
      </c>
      <c r="M2346" s="1" t="str">
        <f t="shared" si="627"/>
        <v>-ifi-</v>
      </c>
      <c r="N2346" s="1" t="str">
        <f t="shared" si="628"/>
        <v>[fɪ]</v>
      </c>
      <c r="O2346" s="3" t="e" cm="1">
        <f t="array" ref="O2346">SUM(_xlfn._xlws.FILTER($G$2:$G$2454,_xlfn.MAP($M$2:$M$2454,_xlfn.LAMBDA(_xlpm.x,_xlpm.x=$M2346))))</f>
        <v>#NAME?</v>
      </c>
      <c r="P2346" s="4" t="e">
        <f t="shared" si="629"/>
        <v>#NAME?</v>
      </c>
      <c r="Q2346" s="6" t="e" cm="1">
        <f t="array" ref="Q2346">SUM(_xlfn._xlws.FILTER($G$2:$G$2454,_xlfn.MAP($N$2:$N$2454,_xlfn.LAMBDA(_xlpm.x,_xlpm.x=$N2346))))</f>
        <v>#NAME?</v>
      </c>
      <c r="R2346" s="4" t="e">
        <f t="shared" si="630"/>
        <v>#NAME?</v>
      </c>
      <c r="S2346" s="4" t="e">
        <f t="shared" si="631"/>
        <v>#NAME?</v>
      </c>
      <c r="T2346" s="4" t="e">
        <f t="shared" si="632"/>
        <v>#NAME?</v>
      </c>
      <c r="U2346" s="4" t="e">
        <f t="shared" si="633"/>
        <v>#NAME?</v>
      </c>
      <c r="V2346" s="2"/>
      <c r="X2346" s="2"/>
      <c r="AC2346" s="2"/>
      <c r="AD2346" s="2"/>
    </row>
    <row r="2347" spans="1:30">
      <c r="A2347" s="1" t="str">
        <f t="shared" si="620"/>
        <v>-kne- : [nɛ]</v>
      </c>
      <c r="B2347" s="1">
        <f t="shared" si="635"/>
        <v>0</v>
      </c>
      <c r="C2347" s="1">
        <f t="shared" si="635"/>
        <v>0</v>
      </c>
      <c r="D2347" s="1">
        <f t="shared" si="635"/>
        <v>1</v>
      </c>
      <c r="E2347" s="7">
        <v>1</v>
      </c>
      <c r="F2347" s="9" t="s">
        <v>2168</v>
      </c>
      <c r="G2347" s="3" t="e">
        <f t="shared" si="621"/>
        <v>#NAME?</v>
      </c>
      <c r="H2347" s="4" t="str">
        <f t="shared" si="622"/>
        <v>nɛ</v>
      </c>
      <c r="I2347" s="4" t="str">
        <f t="shared" si="623"/>
        <v>kne</v>
      </c>
      <c r="J2347" s="10">
        <f t="shared" si="624"/>
        <v>2</v>
      </c>
      <c r="K2347" s="1">
        <f t="shared" si="625"/>
        <v>3</v>
      </c>
      <c r="L2347" s="10">
        <f t="shared" si="626"/>
        <v>3</v>
      </c>
      <c r="M2347" s="1" t="str">
        <f t="shared" si="627"/>
        <v>-kne-</v>
      </c>
      <c r="N2347" s="1" t="str">
        <f t="shared" si="628"/>
        <v>[nɛ]</v>
      </c>
      <c r="O2347" s="3" t="e" cm="1">
        <f t="array" ref="O2347">SUM(_xlfn._xlws.FILTER($G$2:$G$2454,_xlfn.MAP($M$2:$M$2454,_xlfn.LAMBDA(_xlpm.x,_xlpm.x=$M2347))))</f>
        <v>#NAME?</v>
      </c>
      <c r="P2347" s="4" t="e">
        <f t="shared" si="629"/>
        <v>#NAME?</v>
      </c>
      <c r="Q2347" s="6" t="e" cm="1">
        <f t="array" ref="Q2347">SUM(_xlfn._xlws.FILTER($G$2:$G$2454,_xlfn.MAP($N$2:$N$2454,_xlfn.LAMBDA(_xlpm.x,_xlpm.x=$N2347))))</f>
        <v>#NAME?</v>
      </c>
      <c r="R2347" s="4" t="e">
        <f t="shared" si="630"/>
        <v>#NAME?</v>
      </c>
      <c r="S2347" s="4" t="e">
        <f t="shared" si="631"/>
        <v>#NAME?</v>
      </c>
      <c r="T2347" s="4" t="e">
        <f t="shared" si="632"/>
        <v>#NAME?</v>
      </c>
      <c r="U2347" s="4" t="e">
        <f t="shared" si="633"/>
        <v>#NAME?</v>
      </c>
      <c r="V2347" s="2"/>
      <c r="X2347" s="2"/>
      <c r="AC2347" s="2"/>
      <c r="AD2347" s="2"/>
    </row>
    <row r="2348" spans="1:30">
      <c r="A2348" s="1" t="str">
        <f t="shared" si="620"/>
        <v>-ntre- : [ntə]</v>
      </c>
      <c r="B2348" s="1">
        <f t="shared" si="635"/>
        <v>0</v>
      </c>
      <c r="C2348" s="1">
        <f t="shared" si="635"/>
        <v>0</v>
      </c>
      <c r="D2348" s="1">
        <f t="shared" si="635"/>
        <v>1</v>
      </c>
      <c r="E2348" s="7">
        <v>1</v>
      </c>
      <c r="F2348" s="9" t="s">
        <v>1753</v>
      </c>
      <c r="G2348" s="3" t="e">
        <f t="shared" si="621"/>
        <v>#NAME?</v>
      </c>
      <c r="H2348" s="1" t="str">
        <f t="shared" si="622"/>
        <v>ntə</v>
      </c>
      <c r="I2348" s="1" t="str">
        <f t="shared" si="623"/>
        <v>ntre</v>
      </c>
      <c r="J2348" s="10">
        <f t="shared" si="624"/>
        <v>3</v>
      </c>
      <c r="K2348" s="1">
        <f t="shared" si="625"/>
        <v>4</v>
      </c>
      <c r="L2348" s="10">
        <f t="shared" si="626"/>
        <v>4</v>
      </c>
      <c r="M2348" s="1" t="str">
        <f t="shared" si="627"/>
        <v>-ntre-</v>
      </c>
      <c r="N2348" s="1" t="str">
        <f t="shared" si="628"/>
        <v>[ntə]</v>
      </c>
      <c r="O2348" s="3" t="e" cm="1">
        <f t="array" ref="O2348">SUM(_xlfn._xlws.FILTER($G$2:$G$2454,_xlfn.MAP($M$2:$M$2454,_xlfn.LAMBDA(_xlpm.x,_xlpm.x=$M2348))))</f>
        <v>#NAME?</v>
      </c>
      <c r="P2348" s="4" t="e">
        <f t="shared" si="629"/>
        <v>#NAME?</v>
      </c>
      <c r="Q2348" s="6" t="e" cm="1">
        <f t="array" ref="Q2348">SUM(_xlfn._xlws.FILTER($G$2:$G$2454,_xlfn.MAP($N$2:$N$2454,_xlfn.LAMBDA(_xlpm.x,_xlpm.x=$N2348))))</f>
        <v>#NAME?</v>
      </c>
      <c r="R2348" s="4" t="e">
        <f t="shared" si="630"/>
        <v>#NAME?</v>
      </c>
      <c r="S2348" s="4" t="e">
        <f t="shared" si="631"/>
        <v>#NAME?</v>
      </c>
      <c r="T2348" s="4" t="e">
        <f t="shared" si="632"/>
        <v>#NAME?</v>
      </c>
      <c r="U2348" s="4" t="e">
        <f t="shared" si="633"/>
        <v>#NAME?</v>
      </c>
      <c r="V2348" s="2"/>
      <c r="X2348" s="2"/>
      <c r="AC2348" s="2"/>
      <c r="AD2348" s="2"/>
    </row>
    <row r="2349" spans="1:30">
      <c r="A2349" s="1" t="str">
        <f t="shared" si="620"/>
        <v>-cay- : [keɪ]</v>
      </c>
      <c r="B2349" s="1">
        <f t="shared" si="635"/>
        <v>0</v>
      </c>
      <c r="C2349" s="1">
        <f t="shared" si="635"/>
        <v>0</v>
      </c>
      <c r="D2349" s="1">
        <f t="shared" si="635"/>
        <v>0</v>
      </c>
      <c r="E2349" s="7">
        <v>1</v>
      </c>
      <c r="F2349" s="9" t="s">
        <v>1767</v>
      </c>
      <c r="G2349" s="3" t="e">
        <f t="shared" si="621"/>
        <v>#NAME?</v>
      </c>
      <c r="H2349" s="4" t="str">
        <f t="shared" si="622"/>
        <v>keɪ</v>
      </c>
      <c r="I2349" s="4" t="str">
        <f t="shared" si="623"/>
        <v>cay</v>
      </c>
      <c r="J2349" s="10">
        <f t="shared" si="624"/>
        <v>3</v>
      </c>
      <c r="K2349" s="1">
        <f t="shared" si="625"/>
        <v>3</v>
      </c>
      <c r="L2349" s="10">
        <f t="shared" si="626"/>
        <v>3</v>
      </c>
      <c r="M2349" s="1" t="str">
        <f t="shared" si="627"/>
        <v>-cay-</v>
      </c>
      <c r="N2349" s="1" t="str">
        <f t="shared" si="628"/>
        <v>[keɪ]</v>
      </c>
      <c r="O2349" s="3" t="e" cm="1">
        <f t="array" ref="O2349">SUM(_xlfn._xlws.FILTER($G$2:$G$2454,_xlfn.MAP($M$2:$M$2454,_xlfn.LAMBDA(_xlpm.x,_xlpm.x=$M2349))))</f>
        <v>#NAME?</v>
      </c>
      <c r="P2349" s="4" t="e">
        <f t="shared" si="629"/>
        <v>#NAME?</v>
      </c>
      <c r="Q2349" s="6" t="e" cm="1">
        <f t="array" ref="Q2349">SUM(_xlfn._xlws.FILTER($G$2:$G$2454,_xlfn.MAP($N$2:$N$2454,_xlfn.LAMBDA(_xlpm.x,_xlpm.x=$N2349))))</f>
        <v>#NAME?</v>
      </c>
      <c r="R2349" s="4" t="e">
        <f t="shared" si="630"/>
        <v>#NAME?</v>
      </c>
      <c r="S2349" s="4" t="e">
        <f t="shared" si="631"/>
        <v>#NAME?</v>
      </c>
      <c r="T2349" s="4" t="e">
        <f t="shared" si="632"/>
        <v>#NAME?</v>
      </c>
      <c r="U2349" s="4" t="e">
        <f t="shared" si="633"/>
        <v>#NAME?</v>
      </c>
      <c r="V2349" s="2"/>
      <c r="X2349" s="2"/>
      <c r="AC2349" s="2"/>
      <c r="AD2349" s="2"/>
    </row>
    <row r="2350" spans="1:30">
      <c r="A2350" s="1" t="str">
        <f t="shared" si="620"/>
        <v>-cca- : [keɪ]</v>
      </c>
      <c r="B2350" s="1">
        <f t="shared" si="635"/>
        <v>0</v>
      </c>
      <c r="C2350" s="1">
        <f t="shared" si="635"/>
        <v>0</v>
      </c>
      <c r="D2350" s="1">
        <f t="shared" si="635"/>
        <v>0</v>
      </c>
      <c r="E2350" s="7">
        <v>1</v>
      </c>
      <c r="F2350" s="9" t="s">
        <v>1768</v>
      </c>
      <c r="G2350" s="3" t="e">
        <f t="shared" si="621"/>
        <v>#NAME?</v>
      </c>
      <c r="H2350" s="4" t="str">
        <f t="shared" si="622"/>
        <v>keɪ</v>
      </c>
      <c r="I2350" s="4" t="str">
        <f t="shared" si="623"/>
        <v>cca</v>
      </c>
      <c r="J2350" s="10">
        <f t="shared" si="624"/>
        <v>3</v>
      </c>
      <c r="K2350" s="1">
        <f t="shared" si="625"/>
        <v>3</v>
      </c>
      <c r="L2350" s="10">
        <f t="shared" si="626"/>
        <v>3</v>
      </c>
      <c r="M2350" s="1" t="str">
        <f t="shared" si="627"/>
        <v>-cca-</v>
      </c>
      <c r="N2350" s="1" t="str">
        <f t="shared" si="628"/>
        <v>[keɪ]</v>
      </c>
      <c r="O2350" s="3" t="e" cm="1">
        <f t="array" ref="O2350">SUM(_xlfn._xlws.FILTER($G$2:$G$2454,_xlfn.MAP($M$2:$M$2454,_xlfn.LAMBDA(_xlpm.x,_xlpm.x=$M2350))))</f>
        <v>#NAME?</v>
      </c>
      <c r="P2350" s="4" t="e">
        <f t="shared" si="629"/>
        <v>#NAME?</v>
      </c>
      <c r="Q2350" s="6" t="e" cm="1">
        <f t="array" ref="Q2350">SUM(_xlfn._xlws.FILTER($G$2:$G$2454,_xlfn.MAP($N$2:$N$2454,_xlfn.LAMBDA(_xlpm.x,_xlpm.x=$N2350))))</f>
        <v>#NAME?</v>
      </c>
      <c r="R2350" s="4" t="e">
        <f t="shared" si="630"/>
        <v>#NAME?</v>
      </c>
      <c r="S2350" s="4" t="e">
        <f t="shared" si="631"/>
        <v>#NAME?</v>
      </c>
      <c r="T2350" s="4" t="e">
        <f t="shared" si="632"/>
        <v>#NAME?</v>
      </c>
      <c r="U2350" s="4" t="e">
        <f t="shared" si="633"/>
        <v>#NAME?</v>
      </c>
      <c r="V2350" s="2"/>
      <c r="X2350" s="2"/>
      <c r="AC2350" s="2"/>
      <c r="AD2350" s="2"/>
    </row>
    <row r="2351" spans="1:30">
      <c r="A2351" s="1" t="str">
        <f t="shared" si="620"/>
        <v>-lei- : [laɪ]</v>
      </c>
      <c r="B2351" s="1">
        <f t="shared" si="635"/>
        <v>0</v>
      </c>
      <c r="C2351" s="1">
        <f t="shared" si="635"/>
        <v>0</v>
      </c>
      <c r="D2351" s="1">
        <f t="shared" si="635"/>
        <v>0</v>
      </c>
      <c r="E2351" s="7">
        <v>1</v>
      </c>
      <c r="F2351" s="9" t="s">
        <v>2056</v>
      </c>
      <c r="G2351" s="3" t="e">
        <f t="shared" si="621"/>
        <v>#NAME?</v>
      </c>
      <c r="H2351" s="4" t="str">
        <f t="shared" si="622"/>
        <v>laɪ</v>
      </c>
      <c r="I2351" s="4" t="str">
        <f t="shared" si="623"/>
        <v>lei</v>
      </c>
      <c r="J2351" s="10">
        <f t="shared" si="624"/>
        <v>3</v>
      </c>
      <c r="K2351" s="1">
        <f t="shared" si="625"/>
        <v>3</v>
      </c>
      <c r="L2351" s="10">
        <f t="shared" si="626"/>
        <v>3</v>
      </c>
      <c r="M2351" s="1" t="str">
        <f t="shared" si="627"/>
        <v>-lei-</v>
      </c>
      <c r="N2351" s="1" t="str">
        <f t="shared" si="628"/>
        <v>[laɪ]</v>
      </c>
      <c r="O2351" s="3" t="e" cm="1">
        <f t="array" ref="O2351">SUM(_xlfn._xlws.FILTER($G$2:$G$2454,_xlfn.MAP($M$2:$M$2454,_xlfn.LAMBDA(_xlpm.x,_xlpm.x=$M2351))))</f>
        <v>#NAME?</v>
      </c>
      <c r="P2351" s="4" t="e">
        <f t="shared" si="629"/>
        <v>#NAME?</v>
      </c>
      <c r="Q2351" s="6" t="e" cm="1">
        <f t="array" ref="Q2351">SUM(_xlfn._xlws.FILTER($G$2:$G$2454,_xlfn.MAP($N$2:$N$2454,_xlfn.LAMBDA(_xlpm.x,_xlpm.x=$N2351))))</f>
        <v>#NAME?</v>
      </c>
      <c r="R2351" s="4" t="e">
        <f t="shared" si="630"/>
        <v>#NAME?</v>
      </c>
      <c r="S2351" s="4" t="e">
        <f t="shared" si="631"/>
        <v>#NAME?</v>
      </c>
      <c r="T2351" s="4" t="e">
        <f t="shared" si="632"/>
        <v>#NAME?</v>
      </c>
      <c r="U2351" s="4" t="e">
        <f t="shared" si="633"/>
        <v>#NAME?</v>
      </c>
      <c r="V2351" s="2"/>
      <c r="X2351" s="2"/>
      <c r="AC2351" s="2"/>
      <c r="AD2351" s="2"/>
    </row>
    <row r="2352" spans="1:30">
      <c r="A2352" s="1" t="str">
        <f t="shared" si="620"/>
        <v>-quai- : [keɪ]</v>
      </c>
      <c r="B2352" s="1">
        <f t="shared" si="635"/>
        <v>0</v>
      </c>
      <c r="C2352" s="1">
        <f t="shared" si="635"/>
        <v>0</v>
      </c>
      <c r="D2352" s="1">
        <f t="shared" si="635"/>
        <v>0</v>
      </c>
      <c r="E2352" s="7">
        <v>1</v>
      </c>
      <c r="F2352" s="9" t="s">
        <v>2011</v>
      </c>
      <c r="G2352" s="3" t="e">
        <f t="shared" si="621"/>
        <v>#NAME?</v>
      </c>
      <c r="H2352" s="4" t="str">
        <f t="shared" si="622"/>
        <v>keɪ</v>
      </c>
      <c r="I2352" s="4" t="str">
        <f t="shared" si="623"/>
        <v>quai</v>
      </c>
      <c r="J2352" s="10">
        <f t="shared" si="624"/>
        <v>3</v>
      </c>
      <c r="K2352" s="1">
        <f t="shared" si="625"/>
        <v>4</v>
      </c>
      <c r="L2352" s="10">
        <f t="shared" si="626"/>
        <v>4</v>
      </c>
      <c r="M2352" s="1" t="str">
        <f t="shared" si="627"/>
        <v>-quai-</v>
      </c>
      <c r="N2352" s="1" t="str">
        <f t="shared" si="628"/>
        <v>[keɪ]</v>
      </c>
      <c r="O2352" s="3" t="e" cm="1">
        <f t="array" ref="O2352">SUM(_xlfn._xlws.FILTER($G$2:$G$2454,_xlfn.MAP($M$2:$M$2454,_xlfn.LAMBDA(_xlpm.x,_xlpm.x=$M2352))))</f>
        <v>#NAME?</v>
      </c>
      <c r="P2352" s="4" t="e">
        <f t="shared" si="629"/>
        <v>#NAME?</v>
      </c>
      <c r="Q2352" s="6" t="e" cm="1">
        <f t="array" ref="Q2352">SUM(_xlfn._xlws.FILTER($G$2:$G$2454,_xlfn.MAP($N$2:$N$2454,_xlfn.LAMBDA(_xlpm.x,_xlpm.x=$N2352))))</f>
        <v>#NAME?</v>
      </c>
      <c r="R2352" s="4" t="e">
        <f t="shared" si="630"/>
        <v>#NAME?</v>
      </c>
      <c r="S2352" s="4" t="e">
        <f t="shared" si="631"/>
        <v>#NAME?</v>
      </c>
      <c r="T2352" s="4" t="e">
        <f t="shared" si="632"/>
        <v>#NAME?</v>
      </c>
      <c r="U2352" s="4" t="e">
        <f t="shared" si="633"/>
        <v>#NAME?</v>
      </c>
      <c r="V2352" s="2"/>
      <c r="X2352" s="2"/>
      <c r="AC2352" s="2"/>
      <c r="AD2352" s="2"/>
    </row>
    <row r="2353" spans="1:30">
      <c r="A2353" s="1" t="str">
        <f t="shared" si="620"/>
        <v>-stau- : [stə]</v>
      </c>
      <c r="B2353" s="1">
        <f t="shared" si="635"/>
        <v>0</v>
      </c>
      <c r="C2353" s="1">
        <f t="shared" si="635"/>
        <v>0</v>
      </c>
      <c r="D2353" s="1">
        <f t="shared" si="635"/>
        <v>0</v>
      </c>
      <c r="E2353" s="7">
        <v>1</v>
      </c>
      <c r="F2353" s="9" t="s">
        <v>1752</v>
      </c>
      <c r="G2353" s="3" t="e">
        <f t="shared" si="621"/>
        <v>#NAME?</v>
      </c>
      <c r="H2353" s="4" t="str">
        <f t="shared" si="622"/>
        <v>stə</v>
      </c>
      <c r="I2353" s="4" t="str">
        <f t="shared" si="623"/>
        <v>stau</v>
      </c>
      <c r="J2353" s="10">
        <f t="shared" si="624"/>
        <v>3</v>
      </c>
      <c r="K2353" s="1">
        <f t="shared" si="625"/>
        <v>4</v>
      </c>
      <c r="L2353" s="10">
        <f t="shared" si="626"/>
        <v>4</v>
      </c>
      <c r="M2353" s="1" t="str">
        <f t="shared" si="627"/>
        <v>-stau-</v>
      </c>
      <c r="N2353" s="1" t="str">
        <f t="shared" si="628"/>
        <v>[stə]</v>
      </c>
      <c r="O2353" s="3" t="e" cm="1">
        <f t="array" ref="O2353">SUM(_xlfn._xlws.FILTER($G$2:$G$2454,_xlfn.MAP($M$2:$M$2454,_xlfn.LAMBDA(_xlpm.x,_xlpm.x=$M2353))))</f>
        <v>#NAME?</v>
      </c>
      <c r="P2353" s="4" t="e">
        <f t="shared" si="629"/>
        <v>#NAME?</v>
      </c>
      <c r="Q2353" s="6" t="e" cm="1">
        <f t="array" ref="Q2353">SUM(_xlfn._xlws.FILTER($G$2:$G$2454,_xlfn.MAP($N$2:$N$2454,_xlfn.LAMBDA(_xlpm.x,_xlpm.x=$N2353))))</f>
        <v>#NAME?</v>
      </c>
      <c r="R2353" s="4" t="e">
        <f t="shared" si="630"/>
        <v>#NAME?</v>
      </c>
      <c r="S2353" s="4" t="e">
        <f t="shared" si="631"/>
        <v>#NAME?</v>
      </c>
      <c r="T2353" s="4" t="e">
        <f t="shared" si="632"/>
        <v>#NAME?</v>
      </c>
      <c r="U2353" s="4" t="e">
        <f t="shared" si="633"/>
        <v>#NAME?</v>
      </c>
      <c r="V2353" s="2"/>
      <c r="X2353" s="2"/>
      <c r="AC2353" s="2"/>
      <c r="AD2353" s="2"/>
    </row>
    <row r="2354" spans="1:30">
      <c r="A2354" s="1" t="str">
        <f t="shared" si="620"/>
        <v>-dd- : [d]</v>
      </c>
      <c r="B2354" s="1">
        <f t="shared" si="635"/>
        <v>0</v>
      </c>
      <c r="C2354" s="1">
        <f t="shared" si="635"/>
        <v>0</v>
      </c>
      <c r="D2354" s="1">
        <f t="shared" si="635"/>
        <v>0</v>
      </c>
      <c r="E2354" s="7">
        <v>4</v>
      </c>
      <c r="F2354" s="9" t="s">
        <v>22</v>
      </c>
      <c r="G2354" s="3" t="e">
        <f t="shared" si="621"/>
        <v>#NAME?</v>
      </c>
      <c r="H2354" s="4" t="str">
        <f t="shared" si="622"/>
        <v>d</v>
      </c>
      <c r="I2354" s="4" t="str">
        <f t="shared" si="623"/>
        <v>dd</v>
      </c>
      <c r="J2354" s="10">
        <f t="shared" si="624"/>
        <v>1</v>
      </c>
      <c r="K2354" s="1">
        <f t="shared" si="625"/>
        <v>2</v>
      </c>
      <c r="L2354" s="10">
        <f t="shared" si="626"/>
        <v>2</v>
      </c>
      <c r="M2354" s="1" t="str">
        <f t="shared" si="627"/>
        <v>-dd-</v>
      </c>
      <c r="N2354" s="1" t="str">
        <f t="shared" si="628"/>
        <v>[d]</v>
      </c>
      <c r="O2354" s="3" t="e" cm="1">
        <f t="array" ref="O2354">SUM(_xlfn._xlws.FILTER($G$2:$G$2454,_xlfn.MAP($M$2:$M$2454,_xlfn.LAMBDA(_xlpm.x,_xlpm.x=$M2354))))</f>
        <v>#NAME?</v>
      </c>
      <c r="P2354" s="4" t="e">
        <f t="shared" si="629"/>
        <v>#NAME?</v>
      </c>
      <c r="Q2354" s="6" t="e" cm="1">
        <f t="array" ref="Q2354">SUM(_xlfn._xlws.FILTER($G$2:$G$2454,_xlfn.MAP($N$2:$N$2454,_xlfn.LAMBDA(_xlpm.x,_xlpm.x=$N2354))))</f>
        <v>#NAME?</v>
      </c>
      <c r="R2354" s="4" t="e">
        <f t="shared" si="630"/>
        <v>#NAME?</v>
      </c>
      <c r="S2354" s="4" t="e">
        <f t="shared" si="631"/>
        <v>#NAME?</v>
      </c>
      <c r="T2354" s="4" t="e">
        <f t="shared" si="632"/>
        <v>#NAME?</v>
      </c>
      <c r="U2354" s="4" t="e">
        <f t="shared" si="633"/>
        <v>#NAME?</v>
      </c>
      <c r="V2354" s="2"/>
      <c r="X2354" s="2"/>
      <c r="AC2354" s="2"/>
      <c r="AD2354" s="2"/>
    </row>
    <row r="2355" spans="1:30">
      <c r="A2355" s="1" t="str">
        <f t="shared" si="620"/>
        <v>-ter- : [tə]</v>
      </c>
      <c r="B2355" s="1">
        <f t="shared" si="635"/>
        <v>0</v>
      </c>
      <c r="C2355" s="1">
        <f t="shared" si="635"/>
        <v>0</v>
      </c>
      <c r="D2355" s="1">
        <f t="shared" si="635"/>
        <v>0</v>
      </c>
      <c r="E2355" s="7">
        <v>3</v>
      </c>
      <c r="F2355" s="9" t="s">
        <v>2267</v>
      </c>
      <c r="G2355" s="3" t="e">
        <f t="shared" si="621"/>
        <v>#NAME?</v>
      </c>
      <c r="H2355" s="4" t="str">
        <f t="shared" si="622"/>
        <v>tə</v>
      </c>
      <c r="I2355" s="4" t="str">
        <f t="shared" si="623"/>
        <v>ter</v>
      </c>
      <c r="J2355" s="10">
        <f t="shared" si="624"/>
        <v>2</v>
      </c>
      <c r="K2355" s="1">
        <f t="shared" si="625"/>
        <v>3</v>
      </c>
      <c r="L2355" s="10">
        <f t="shared" si="626"/>
        <v>3</v>
      </c>
      <c r="M2355" s="1" t="str">
        <f t="shared" si="627"/>
        <v>-ter-</v>
      </c>
      <c r="N2355" s="1" t="str">
        <f t="shared" si="628"/>
        <v>[tə]</v>
      </c>
      <c r="O2355" s="3" t="e" cm="1">
        <f t="array" ref="O2355">SUM(_xlfn._xlws.FILTER($G$2:$G$2454,_xlfn.MAP($M$2:$M$2454,_xlfn.LAMBDA(_xlpm.x,_xlpm.x=$M2355))))</f>
        <v>#NAME?</v>
      </c>
      <c r="P2355" s="4" t="e">
        <f t="shared" si="629"/>
        <v>#NAME?</v>
      </c>
      <c r="Q2355" s="6" t="e" cm="1">
        <f t="array" ref="Q2355">SUM(_xlfn._xlws.FILTER($G$2:$G$2454,_xlfn.MAP($N$2:$N$2454,_xlfn.LAMBDA(_xlpm.x,_xlpm.x=$N2355))))</f>
        <v>#NAME?</v>
      </c>
      <c r="R2355" s="4" t="e">
        <f t="shared" si="630"/>
        <v>#NAME?</v>
      </c>
      <c r="S2355" s="4" t="e">
        <f t="shared" si="631"/>
        <v>#NAME?</v>
      </c>
      <c r="T2355" s="4" t="e">
        <f t="shared" si="632"/>
        <v>#NAME?</v>
      </c>
      <c r="U2355" s="4" t="e">
        <f t="shared" si="633"/>
        <v>#NAME?</v>
      </c>
      <c r="V2355" s="2"/>
      <c r="X2355" s="2"/>
      <c r="AC2355" s="2"/>
      <c r="AD2355" s="2"/>
    </row>
    <row r="2356" spans="1:30">
      <c r="A2356" s="1" t="str">
        <f t="shared" si="620"/>
        <v>-tto- : [tə]</v>
      </c>
      <c r="B2356" s="1">
        <f t="shared" si="635"/>
        <v>0</v>
      </c>
      <c r="C2356" s="1">
        <f t="shared" si="635"/>
        <v>0</v>
      </c>
      <c r="D2356" s="1">
        <f t="shared" si="635"/>
        <v>0</v>
      </c>
      <c r="E2356" s="7">
        <v>3</v>
      </c>
      <c r="F2356" s="9" t="s">
        <v>1665</v>
      </c>
      <c r="G2356" s="3" t="e">
        <f t="shared" si="621"/>
        <v>#NAME?</v>
      </c>
      <c r="H2356" s="1" t="str">
        <f t="shared" si="622"/>
        <v>tə</v>
      </c>
      <c r="I2356" s="1" t="str">
        <f t="shared" si="623"/>
        <v>tto</v>
      </c>
      <c r="J2356" s="10">
        <f t="shared" si="624"/>
        <v>2</v>
      </c>
      <c r="K2356" s="1">
        <f t="shared" si="625"/>
        <v>3</v>
      </c>
      <c r="L2356" s="10">
        <f t="shared" si="626"/>
        <v>3</v>
      </c>
      <c r="M2356" s="1" t="str">
        <f t="shared" si="627"/>
        <v>-tto-</v>
      </c>
      <c r="N2356" s="1" t="str">
        <f t="shared" si="628"/>
        <v>[tə]</v>
      </c>
      <c r="O2356" s="3" t="e" cm="1">
        <f t="array" ref="O2356">SUM(_xlfn._xlws.FILTER($G$2:$G$2454,_xlfn.MAP($M$2:$M$2454,_xlfn.LAMBDA(_xlpm.x,_xlpm.x=$M2356))))</f>
        <v>#NAME?</v>
      </c>
      <c r="P2356" s="4" t="e">
        <f t="shared" si="629"/>
        <v>#NAME?</v>
      </c>
      <c r="Q2356" s="6" t="e" cm="1">
        <f t="array" ref="Q2356">SUM(_xlfn._xlws.FILTER($G$2:$G$2454,_xlfn.MAP($N$2:$N$2454,_xlfn.LAMBDA(_xlpm.x,_xlpm.x=$N2356))))</f>
        <v>#NAME?</v>
      </c>
      <c r="R2356" s="4" t="e">
        <f t="shared" si="630"/>
        <v>#NAME?</v>
      </c>
      <c r="S2356" s="4" t="e">
        <f t="shared" si="631"/>
        <v>#NAME?</v>
      </c>
      <c r="T2356" s="4" t="e">
        <f t="shared" si="632"/>
        <v>#NAME?</v>
      </c>
      <c r="U2356" s="4" t="e">
        <f t="shared" si="633"/>
        <v>#NAME?</v>
      </c>
      <c r="V2356" s="2"/>
      <c r="X2356" s="2"/>
      <c r="AC2356" s="2"/>
      <c r="AD2356" s="2"/>
    </row>
    <row r="2357" spans="1:30">
      <c r="A2357" s="1" t="str">
        <f t="shared" si="620"/>
        <v>-pt- : [t]</v>
      </c>
      <c r="B2357" s="1">
        <f t="shared" si="635"/>
        <v>0</v>
      </c>
      <c r="C2357" s="1">
        <f t="shared" si="635"/>
        <v>0</v>
      </c>
      <c r="D2357" s="1">
        <f t="shared" si="635"/>
        <v>0</v>
      </c>
      <c r="E2357" s="7">
        <v>1</v>
      </c>
      <c r="F2357" s="9" t="s">
        <v>285</v>
      </c>
      <c r="G2357" s="3" t="e">
        <f t="shared" si="621"/>
        <v>#NAME?</v>
      </c>
      <c r="H2357" s="4" t="str">
        <f t="shared" si="622"/>
        <v>t</v>
      </c>
      <c r="I2357" s="4" t="str">
        <f t="shared" si="623"/>
        <v>pt</v>
      </c>
      <c r="J2357" s="10">
        <f t="shared" si="624"/>
        <v>1</v>
      </c>
      <c r="K2357" s="1">
        <f t="shared" si="625"/>
        <v>2</v>
      </c>
      <c r="L2357" s="10">
        <f t="shared" si="626"/>
        <v>2</v>
      </c>
      <c r="M2357" s="1" t="str">
        <f t="shared" si="627"/>
        <v>-pt-</v>
      </c>
      <c r="N2357" s="1" t="str">
        <f t="shared" si="628"/>
        <v>[t]</v>
      </c>
      <c r="O2357" s="3" t="e" cm="1">
        <f t="array" ref="O2357">SUM(_xlfn._xlws.FILTER($G$2:$G$2454,_xlfn.MAP($M$2:$M$2454,_xlfn.LAMBDA(_xlpm.x,_xlpm.x=$M2357))))</f>
        <v>#NAME?</v>
      </c>
      <c r="P2357" s="4" t="e">
        <f t="shared" si="629"/>
        <v>#NAME?</v>
      </c>
      <c r="Q2357" s="6" t="e" cm="1">
        <f t="array" ref="Q2357">SUM(_xlfn._xlws.FILTER($G$2:$G$2454,_xlfn.MAP($N$2:$N$2454,_xlfn.LAMBDA(_xlpm.x,_xlpm.x=$N2357))))</f>
        <v>#NAME?</v>
      </c>
      <c r="R2357" s="4" t="e">
        <f t="shared" si="630"/>
        <v>#NAME?</v>
      </c>
      <c r="S2357" s="4" t="e">
        <f t="shared" si="631"/>
        <v>#NAME?</v>
      </c>
      <c r="T2357" s="4" t="e">
        <f t="shared" si="632"/>
        <v>#NAME?</v>
      </c>
      <c r="U2357" s="4" t="e">
        <f t="shared" si="633"/>
        <v>#NAME?</v>
      </c>
      <c r="V2357" s="2"/>
      <c r="X2357" s="2"/>
      <c r="AC2357" s="2"/>
      <c r="AD2357" s="2"/>
    </row>
    <row r="2358" spans="1:30">
      <c r="A2358" s="1" t="str">
        <f t="shared" si="620"/>
        <v>-aw- : [ɔ]</v>
      </c>
      <c r="B2358" s="1">
        <f t="shared" si="635"/>
        <v>0</v>
      </c>
      <c r="C2358" s="1">
        <f t="shared" si="635"/>
        <v>0</v>
      </c>
      <c r="D2358" s="1">
        <f t="shared" si="635"/>
        <v>0</v>
      </c>
      <c r="E2358" s="7">
        <v>1</v>
      </c>
      <c r="F2358" s="9" t="s">
        <v>1798</v>
      </c>
      <c r="G2358" s="3" t="e">
        <f t="shared" si="621"/>
        <v>#NAME?</v>
      </c>
      <c r="H2358" s="4" t="str">
        <f t="shared" si="622"/>
        <v>ɔ</v>
      </c>
      <c r="I2358" s="4" t="str">
        <f t="shared" si="623"/>
        <v>aw</v>
      </c>
      <c r="J2358" s="10">
        <f t="shared" si="624"/>
        <v>1</v>
      </c>
      <c r="K2358" s="1">
        <f t="shared" si="625"/>
        <v>2</v>
      </c>
      <c r="L2358" s="10">
        <f t="shared" si="626"/>
        <v>2</v>
      </c>
      <c r="M2358" s="1" t="str">
        <f t="shared" si="627"/>
        <v>-aw-</v>
      </c>
      <c r="N2358" s="1" t="str">
        <f t="shared" si="628"/>
        <v>[ɔ]</v>
      </c>
      <c r="O2358" s="3" t="e" cm="1">
        <f t="array" ref="O2358">SUM(_xlfn._xlws.FILTER($G$2:$G$2454,_xlfn.MAP($M$2:$M$2454,_xlfn.LAMBDA(_xlpm.x,_xlpm.x=$M2358))))</f>
        <v>#NAME?</v>
      </c>
      <c r="P2358" s="4" t="e">
        <f t="shared" si="629"/>
        <v>#NAME?</v>
      </c>
      <c r="Q2358" s="6" t="e" cm="1">
        <f t="array" ref="Q2358">SUM(_xlfn._xlws.FILTER($G$2:$G$2454,_xlfn.MAP($N$2:$N$2454,_xlfn.LAMBDA(_xlpm.x,_xlpm.x=$N2358))))</f>
        <v>#NAME?</v>
      </c>
      <c r="R2358" s="4" t="e">
        <f t="shared" si="630"/>
        <v>#NAME?</v>
      </c>
      <c r="S2358" s="4" t="e">
        <f t="shared" si="631"/>
        <v>#NAME?</v>
      </c>
      <c r="T2358" s="4" t="e">
        <f t="shared" si="632"/>
        <v>#NAME?</v>
      </c>
      <c r="U2358" s="4" t="e">
        <f t="shared" si="633"/>
        <v>#NAME?</v>
      </c>
      <c r="V2358" s="2"/>
      <c r="X2358" s="2"/>
      <c r="AC2358" s="2"/>
      <c r="AD2358" s="2"/>
    </row>
    <row r="2359" spans="1:30">
      <c r="A2359" s="1" t="str">
        <f t="shared" si="620"/>
        <v>-cea- : [sə]</v>
      </c>
      <c r="B2359" s="1">
        <f t="shared" si="635"/>
        <v>0</v>
      </c>
      <c r="C2359" s="1">
        <f t="shared" si="635"/>
        <v>0</v>
      </c>
      <c r="D2359" s="1">
        <f t="shared" si="635"/>
        <v>0</v>
      </c>
      <c r="E2359" s="7">
        <v>1</v>
      </c>
      <c r="F2359" s="9" t="s">
        <v>2237</v>
      </c>
      <c r="G2359" s="3" t="e">
        <f t="shared" si="621"/>
        <v>#NAME?</v>
      </c>
      <c r="H2359" s="4" t="str">
        <f t="shared" si="622"/>
        <v>sə</v>
      </c>
      <c r="I2359" s="4" t="str">
        <f t="shared" si="623"/>
        <v>cea</v>
      </c>
      <c r="J2359" s="10">
        <f t="shared" si="624"/>
        <v>2</v>
      </c>
      <c r="K2359" s="1">
        <f t="shared" si="625"/>
        <v>3</v>
      </c>
      <c r="L2359" s="10">
        <f t="shared" si="626"/>
        <v>3</v>
      </c>
      <c r="M2359" s="1" t="str">
        <f t="shared" si="627"/>
        <v>-cea-</v>
      </c>
      <c r="N2359" s="1" t="str">
        <f t="shared" si="628"/>
        <v>[sə]</v>
      </c>
      <c r="O2359" s="3" t="e" cm="1">
        <f t="array" ref="O2359">SUM(_xlfn._xlws.FILTER($G$2:$G$2454,_xlfn.MAP($M$2:$M$2454,_xlfn.LAMBDA(_xlpm.x,_xlpm.x=$M2359))))</f>
        <v>#NAME?</v>
      </c>
      <c r="P2359" s="4" t="e">
        <f t="shared" si="629"/>
        <v>#NAME?</v>
      </c>
      <c r="Q2359" s="6" t="e" cm="1">
        <f t="array" ref="Q2359">SUM(_xlfn._xlws.FILTER($G$2:$G$2454,_xlfn.MAP($N$2:$N$2454,_xlfn.LAMBDA(_xlpm.x,_xlpm.x=$N2359))))</f>
        <v>#NAME?</v>
      </c>
      <c r="R2359" s="4" t="e">
        <f t="shared" si="630"/>
        <v>#NAME?</v>
      </c>
      <c r="S2359" s="4" t="e">
        <f t="shared" si="631"/>
        <v>#NAME?</v>
      </c>
      <c r="T2359" s="4" t="e">
        <f t="shared" si="632"/>
        <v>#NAME?</v>
      </c>
      <c r="U2359" s="4" t="e">
        <f t="shared" si="633"/>
        <v>#NAME?</v>
      </c>
      <c r="V2359" s="2"/>
      <c r="X2359" s="2"/>
      <c r="AC2359" s="2"/>
      <c r="AD2359" s="2"/>
    </row>
    <row r="2360" spans="1:30">
      <c r="A2360" s="1" t="str">
        <f t="shared" si="620"/>
        <v>-ssu- : [sə]</v>
      </c>
      <c r="B2360" s="1">
        <f t="shared" si="635"/>
        <v>0</v>
      </c>
      <c r="C2360" s="1">
        <f t="shared" si="635"/>
        <v>0</v>
      </c>
      <c r="D2360" s="1">
        <f t="shared" si="635"/>
        <v>0</v>
      </c>
      <c r="E2360" s="7">
        <v>1</v>
      </c>
      <c r="F2360" s="9" t="s">
        <v>2245</v>
      </c>
      <c r="G2360" s="3" t="e">
        <f t="shared" si="621"/>
        <v>#NAME?</v>
      </c>
      <c r="H2360" s="4" t="str">
        <f t="shared" si="622"/>
        <v>sə</v>
      </c>
      <c r="I2360" s="4" t="str">
        <f t="shared" si="623"/>
        <v>ssu</v>
      </c>
      <c r="J2360" s="10">
        <f t="shared" si="624"/>
        <v>2</v>
      </c>
      <c r="K2360" s="1">
        <f t="shared" si="625"/>
        <v>3</v>
      </c>
      <c r="L2360" s="10">
        <f t="shared" si="626"/>
        <v>3</v>
      </c>
      <c r="M2360" s="1" t="str">
        <f t="shared" si="627"/>
        <v>-ssu-</v>
      </c>
      <c r="N2360" s="1" t="str">
        <f t="shared" si="628"/>
        <v>[sə]</v>
      </c>
      <c r="O2360" s="3" t="e" cm="1">
        <f t="array" ref="O2360">SUM(_xlfn._xlws.FILTER($G$2:$G$2454,_xlfn.MAP($M$2:$M$2454,_xlfn.LAMBDA(_xlpm.x,_xlpm.x=$M2360))))</f>
        <v>#NAME?</v>
      </c>
      <c r="P2360" s="4" t="e">
        <f t="shared" si="629"/>
        <v>#NAME?</v>
      </c>
      <c r="Q2360" s="6" t="e" cm="1">
        <f t="array" ref="Q2360">SUM(_xlfn._xlws.FILTER($G$2:$G$2454,_xlfn.MAP($N$2:$N$2454,_xlfn.LAMBDA(_xlpm.x,_xlpm.x=$N2360))))</f>
        <v>#NAME?</v>
      </c>
      <c r="R2360" s="4" t="e">
        <f t="shared" si="630"/>
        <v>#NAME?</v>
      </c>
      <c r="S2360" s="4" t="e">
        <f t="shared" si="631"/>
        <v>#NAME?</v>
      </c>
      <c r="T2360" s="4" t="e">
        <f t="shared" si="632"/>
        <v>#NAME?</v>
      </c>
      <c r="U2360" s="4" t="e">
        <f t="shared" si="633"/>
        <v>#NAME?</v>
      </c>
      <c r="V2360" s="2"/>
      <c r="X2360" s="2"/>
      <c r="AC2360" s="2"/>
      <c r="AD2360" s="2"/>
    </row>
    <row r="2361" spans="1:30">
      <c r="A2361" s="1" t="str">
        <f t="shared" si="620"/>
        <v>-wri- : [ɹɪ]</v>
      </c>
      <c r="B2361" s="1">
        <f t="shared" si="635"/>
        <v>1</v>
      </c>
      <c r="C2361" s="1">
        <f t="shared" si="635"/>
        <v>0</v>
      </c>
      <c r="D2361" s="1">
        <f t="shared" si="635"/>
        <v>0</v>
      </c>
      <c r="E2361" s="7">
        <v>3</v>
      </c>
      <c r="F2361" s="9" t="s">
        <v>1775</v>
      </c>
      <c r="G2361" s="3" t="e">
        <f t="shared" si="621"/>
        <v>#NAME?</v>
      </c>
      <c r="H2361" s="1" t="str">
        <f t="shared" si="622"/>
        <v>ɹɪ</v>
      </c>
      <c r="I2361" s="1" t="str">
        <f t="shared" si="623"/>
        <v>wri</v>
      </c>
      <c r="J2361" s="10">
        <f t="shared" si="624"/>
        <v>2</v>
      </c>
      <c r="K2361" s="1">
        <f t="shared" si="625"/>
        <v>3</v>
      </c>
      <c r="L2361" s="10">
        <f t="shared" si="626"/>
        <v>3</v>
      </c>
      <c r="M2361" s="1" t="str">
        <f t="shared" si="627"/>
        <v>-wri-</v>
      </c>
      <c r="N2361" s="1" t="str">
        <f t="shared" si="628"/>
        <v>[ɹɪ]</v>
      </c>
      <c r="O2361" s="3" t="e" cm="1">
        <f t="array" ref="O2361">SUM(_xlfn._xlws.FILTER($G$2:$G$2454,_xlfn.MAP($M$2:$M$2454,_xlfn.LAMBDA(_xlpm.x,_xlpm.x=$M2361))))</f>
        <v>#NAME?</v>
      </c>
      <c r="P2361" s="4" t="e">
        <f t="shared" si="629"/>
        <v>#NAME?</v>
      </c>
      <c r="Q2361" s="6" t="e" cm="1">
        <f t="array" ref="Q2361">SUM(_xlfn._xlws.FILTER($G$2:$G$2454,_xlfn.MAP($N$2:$N$2454,_xlfn.LAMBDA(_xlpm.x,_xlpm.x=$N2361))))</f>
        <v>#NAME?</v>
      </c>
      <c r="R2361" s="4" t="e">
        <f t="shared" si="630"/>
        <v>#NAME?</v>
      </c>
      <c r="S2361" s="4" t="e">
        <f t="shared" si="631"/>
        <v>#NAME?</v>
      </c>
      <c r="T2361" s="4" t="e">
        <f t="shared" si="632"/>
        <v>#NAME?</v>
      </c>
      <c r="U2361" s="4" t="e">
        <f t="shared" si="633"/>
        <v>#NAME?</v>
      </c>
      <c r="V2361" s="2"/>
      <c r="X2361" s="2"/>
      <c r="AC2361" s="2"/>
      <c r="AD2361" s="2"/>
    </row>
    <row r="2362" spans="1:30">
      <c r="A2362" s="1" t="str">
        <f t="shared" si="620"/>
        <v>-lley- : [lɪ]</v>
      </c>
      <c r="B2362" s="1">
        <f t="shared" ref="B2362:D2381" si="636">_xlfn.LET(_xlpm.d,$F2362,_xlpm.k,_xlfn.CONCAT(LEFT(TRIM(B$1),1),"*"),COUNTIF(_xlpm.d,_xlpm.k))</f>
        <v>0</v>
      </c>
      <c r="C2362" s="1">
        <f t="shared" si="636"/>
        <v>0</v>
      </c>
      <c r="D2362" s="1">
        <f t="shared" si="636"/>
        <v>0</v>
      </c>
      <c r="E2362" s="7">
        <v>3</v>
      </c>
      <c r="F2362" s="9" t="s">
        <v>1644</v>
      </c>
      <c r="G2362" s="3" t="e">
        <f t="shared" si="621"/>
        <v>#NAME?</v>
      </c>
      <c r="H2362" s="4" t="str">
        <f t="shared" si="622"/>
        <v>lɪ</v>
      </c>
      <c r="I2362" s="4" t="str">
        <f t="shared" si="623"/>
        <v>lley</v>
      </c>
      <c r="J2362" s="10">
        <f t="shared" si="624"/>
        <v>2</v>
      </c>
      <c r="K2362" s="1">
        <f t="shared" si="625"/>
        <v>4</v>
      </c>
      <c r="L2362" s="10">
        <f t="shared" si="626"/>
        <v>4</v>
      </c>
      <c r="M2362" s="1" t="str">
        <f t="shared" si="627"/>
        <v>-lley-</v>
      </c>
      <c r="N2362" s="1" t="str">
        <f t="shared" si="628"/>
        <v>[lɪ]</v>
      </c>
      <c r="O2362" s="3" t="e" cm="1">
        <f t="array" ref="O2362">SUM(_xlfn._xlws.FILTER($G$2:$G$2454,_xlfn.MAP($M$2:$M$2454,_xlfn.LAMBDA(_xlpm.x,_xlpm.x=$M2362))))</f>
        <v>#NAME?</v>
      </c>
      <c r="P2362" s="4" t="e">
        <f t="shared" si="629"/>
        <v>#NAME?</v>
      </c>
      <c r="Q2362" s="6" t="e" cm="1">
        <f t="array" ref="Q2362">SUM(_xlfn._xlws.FILTER($G$2:$G$2454,_xlfn.MAP($N$2:$N$2454,_xlfn.LAMBDA(_xlpm.x,_xlpm.x=$N2362))))</f>
        <v>#NAME?</v>
      </c>
      <c r="R2362" s="4" t="e">
        <f t="shared" si="630"/>
        <v>#NAME?</v>
      </c>
      <c r="S2362" s="4" t="e">
        <f t="shared" si="631"/>
        <v>#NAME?</v>
      </c>
      <c r="T2362" s="4" t="e">
        <f t="shared" si="632"/>
        <v>#NAME?</v>
      </c>
      <c r="U2362" s="4" t="e">
        <f t="shared" si="633"/>
        <v>#NAME?</v>
      </c>
      <c r="V2362" s="2"/>
      <c r="X2362" s="2"/>
      <c r="AC2362" s="2"/>
      <c r="AD2362" s="2"/>
    </row>
    <row r="2363" spans="1:30">
      <c r="A2363" s="1" t="str">
        <f t="shared" si="620"/>
        <v>-dg- : [dʒ]</v>
      </c>
      <c r="B2363" s="1">
        <f t="shared" si="636"/>
        <v>0</v>
      </c>
      <c r="C2363" s="1">
        <f t="shared" si="636"/>
        <v>0</v>
      </c>
      <c r="D2363" s="1">
        <f t="shared" si="636"/>
        <v>0</v>
      </c>
      <c r="E2363" s="7">
        <v>1</v>
      </c>
      <c r="F2363" s="9" t="s">
        <v>1795</v>
      </c>
      <c r="G2363" s="3" t="e">
        <f t="shared" si="621"/>
        <v>#NAME?</v>
      </c>
      <c r="H2363" s="4" t="str">
        <f t="shared" si="622"/>
        <v>dʒ</v>
      </c>
      <c r="I2363" s="4" t="str">
        <f t="shared" si="623"/>
        <v>dg</v>
      </c>
      <c r="J2363" s="10">
        <f t="shared" si="624"/>
        <v>2</v>
      </c>
      <c r="K2363" s="1">
        <f t="shared" si="625"/>
        <v>2</v>
      </c>
      <c r="L2363" s="10">
        <f t="shared" si="626"/>
        <v>2</v>
      </c>
      <c r="M2363" s="1" t="str">
        <f t="shared" si="627"/>
        <v>-dg-</v>
      </c>
      <c r="N2363" s="1" t="str">
        <f t="shared" si="628"/>
        <v>[dʒ]</v>
      </c>
      <c r="O2363" s="3" t="e" cm="1">
        <f t="array" ref="O2363">SUM(_xlfn._xlws.FILTER($G$2:$G$2454,_xlfn.MAP($M$2:$M$2454,_xlfn.LAMBDA(_xlpm.x,_xlpm.x=$M2363))))</f>
        <v>#NAME?</v>
      </c>
      <c r="P2363" s="4" t="e">
        <f t="shared" si="629"/>
        <v>#NAME?</v>
      </c>
      <c r="Q2363" s="6" t="e" cm="1">
        <f t="array" ref="Q2363">SUM(_xlfn._xlws.FILTER($G$2:$G$2454,_xlfn.MAP($N$2:$N$2454,_xlfn.LAMBDA(_xlpm.x,_xlpm.x=$N2363))))</f>
        <v>#NAME?</v>
      </c>
      <c r="R2363" s="4" t="e">
        <f t="shared" si="630"/>
        <v>#NAME?</v>
      </c>
      <c r="S2363" s="4" t="e">
        <f t="shared" si="631"/>
        <v>#NAME?</v>
      </c>
      <c r="T2363" s="4" t="e">
        <f t="shared" si="632"/>
        <v>#NAME?</v>
      </c>
      <c r="U2363" s="4" t="e">
        <f t="shared" si="633"/>
        <v>#NAME?</v>
      </c>
      <c r="V2363" s="2"/>
      <c r="X2363" s="2"/>
      <c r="AC2363" s="2"/>
      <c r="AD2363" s="2"/>
    </row>
    <row r="2364" spans="1:30">
      <c r="A2364" s="1" t="str">
        <f t="shared" si="620"/>
        <v>-ffei- : [fə]</v>
      </c>
      <c r="B2364" s="1">
        <f t="shared" si="636"/>
        <v>0</v>
      </c>
      <c r="C2364" s="1">
        <f t="shared" si="636"/>
        <v>0</v>
      </c>
      <c r="D2364" s="1">
        <f t="shared" si="636"/>
        <v>0</v>
      </c>
      <c r="E2364" s="7">
        <v>1</v>
      </c>
      <c r="F2364" s="9" t="s">
        <v>1987</v>
      </c>
      <c r="G2364" s="3" t="e">
        <f t="shared" si="621"/>
        <v>#NAME?</v>
      </c>
      <c r="H2364" s="4" t="str">
        <f t="shared" si="622"/>
        <v>fə</v>
      </c>
      <c r="I2364" s="4" t="str">
        <f t="shared" si="623"/>
        <v>ffei</v>
      </c>
      <c r="J2364" s="10">
        <f t="shared" si="624"/>
        <v>2</v>
      </c>
      <c r="K2364" s="1">
        <f t="shared" si="625"/>
        <v>4</v>
      </c>
      <c r="L2364" s="10">
        <f t="shared" si="626"/>
        <v>4</v>
      </c>
      <c r="M2364" s="1" t="str">
        <f t="shared" si="627"/>
        <v>-ffei-</v>
      </c>
      <c r="N2364" s="1" t="str">
        <f t="shared" si="628"/>
        <v>[fə]</v>
      </c>
      <c r="O2364" s="3" t="e" cm="1">
        <f t="array" ref="O2364">SUM(_xlfn._xlws.FILTER($G$2:$G$2454,_xlfn.MAP($M$2:$M$2454,_xlfn.LAMBDA(_xlpm.x,_xlpm.x=$M2364))))</f>
        <v>#NAME?</v>
      </c>
      <c r="P2364" s="4" t="e">
        <f t="shared" si="629"/>
        <v>#NAME?</v>
      </c>
      <c r="Q2364" s="6" t="e" cm="1">
        <f t="array" ref="Q2364">SUM(_xlfn._xlws.FILTER($G$2:$G$2454,_xlfn.MAP($N$2:$N$2454,_xlfn.LAMBDA(_xlpm.x,_xlpm.x=$N2364))))</f>
        <v>#NAME?</v>
      </c>
      <c r="R2364" s="4" t="e">
        <f t="shared" si="630"/>
        <v>#NAME?</v>
      </c>
      <c r="S2364" s="4" t="e">
        <f t="shared" si="631"/>
        <v>#NAME?</v>
      </c>
      <c r="T2364" s="4" t="e">
        <f t="shared" si="632"/>
        <v>#NAME?</v>
      </c>
      <c r="U2364" s="4" t="e">
        <f t="shared" si="633"/>
        <v>#NAME?</v>
      </c>
      <c r="V2364" s="2"/>
      <c r="X2364" s="2"/>
      <c r="AC2364" s="2"/>
      <c r="AD2364" s="2"/>
    </row>
    <row r="2365" spans="1:30">
      <c r="A2365" s="1" t="str">
        <f t="shared" si="620"/>
        <v>-ppy- : [pɪ]</v>
      </c>
      <c r="B2365" s="1">
        <f t="shared" si="636"/>
        <v>0</v>
      </c>
      <c r="C2365" s="1">
        <f t="shared" si="636"/>
        <v>0</v>
      </c>
      <c r="D2365" s="1">
        <f t="shared" si="636"/>
        <v>0</v>
      </c>
      <c r="E2365" s="7">
        <v>1</v>
      </c>
      <c r="F2365" s="9" t="s">
        <v>1774</v>
      </c>
      <c r="G2365" s="3" t="e">
        <f t="shared" si="621"/>
        <v>#NAME?</v>
      </c>
      <c r="H2365" s="4" t="str">
        <f t="shared" si="622"/>
        <v>pɪ</v>
      </c>
      <c r="I2365" s="4" t="str">
        <f t="shared" si="623"/>
        <v>ppy</v>
      </c>
      <c r="J2365" s="10">
        <f t="shared" si="624"/>
        <v>2</v>
      </c>
      <c r="K2365" s="1">
        <f t="shared" si="625"/>
        <v>3</v>
      </c>
      <c r="L2365" s="10">
        <f t="shared" si="626"/>
        <v>3</v>
      </c>
      <c r="M2365" s="1" t="str">
        <f t="shared" si="627"/>
        <v>-ppy-</v>
      </c>
      <c r="N2365" s="1" t="str">
        <f t="shared" si="628"/>
        <v>[pɪ]</v>
      </c>
      <c r="O2365" s="3" t="e" cm="1">
        <f t="array" ref="O2365">SUM(_xlfn._xlws.FILTER($G$2:$G$2454,_xlfn.MAP($M$2:$M$2454,_xlfn.LAMBDA(_xlpm.x,_xlpm.x=$M2365))))</f>
        <v>#NAME?</v>
      </c>
      <c r="P2365" s="4" t="e">
        <f t="shared" si="629"/>
        <v>#NAME?</v>
      </c>
      <c r="Q2365" s="6" t="e" cm="1">
        <f t="array" ref="Q2365">SUM(_xlfn._xlws.FILTER($G$2:$G$2454,_xlfn.MAP($N$2:$N$2454,_xlfn.LAMBDA(_xlpm.x,_xlpm.x=$N2365))))</f>
        <v>#NAME?</v>
      </c>
      <c r="R2365" s="4" t="e">
        <f t="shared" si="630"/>
        <v>#NAME?</v>
      </c>
      <c r="S2365" s="4" t="e">
        <f t="shared" si="631"/>
        <v>#NAME?</v>
      </c>
      <c r="T2365" s="4" t="e">
        <f t="shared" si="632"/>
        <v>#NAME?</v>
      </c>
      <c r="U2365" s="4" t="e">
        <f t="shared" si="633"/>
        <v>#NAME?</v>
      </c>
      <c r="V2365" s="2"/>
      <c r="X2365" s="2"/>
      <c r="AC2365" s="2"/>
      <c r="AD2365" s="2"/>
    </row>
    <row r="2366" spans="1:30">
      <c r="A2366" s="1" t="str">
        <f t="shared" si="620"/>
        <v>-mmo- : [mə]</v>
      </c>
      <c r="B2366" s="1">
        <f t="shared" si="636"/>
        <v>0</v>
      </c>
      <c r="C2366" s="1">
        <f t="shared" si="636"/>
        <v>1</v>
      </c>
      <c r="D2366" s="1">
        <f t="shared" si="636"/>
        <v>0</v>
      </c>
      <c r="E2366" s="7">
        <v>1</v>
      </c>
      <c r="F2366" s="9" t="s">
        <v>1839</v>
      </c>
      <c r="G2366" s="3" t="e">
        <f t="shared" si="621"/>
        <v>#NAME?</v>
      </c>
      <c r="H2366" s="4" t="str">
        <f t="shared" si="622"/>
        <v>mə</v>
      </c>
      <c r="I2366" s="4" t="str">
        <f t="shared" si="623"/>
        <v>mmo</v>
      </c>
      <c r="J2366" s="10">
        <f t="shared" si="624"/>
        <v>2</v>
      </c>
      <c r="K2366" s="1">
        <f t="shared" si="625"/>
        <v>3</v>
      </c>
      <c r="L2366" s="10">
        <f t="shared" si="626"/>
        <v>3</v>
      </c>
      <c r="M2366" s="1" t="str">
        <f t="shared" si="627"/>
        <v>-mmo-</v>
      </c>
      <c r="N2366" s="1" t="str">
        <f t="shared" si="628"/>
        <v>[mə]</v>
      </c>
      <c r="O2366" s="3" t="e" cm="1">
        <f t="array" ref="O2366">SUM(_xlfn._xlws.FILTER($G$2:$G$2454,_xlfn.MAP($M$2:$M$2454,_xlfn.LAMBDA(_xlpm.x,_xlpm.x=$M2366))))</f>
        <v>#NAME?</v>
      </c>
      <c r="P2366" s="4" t="e">
        <f t="shared" si="629"/>
        <v>#NAME?</v>
      </c>
      <c r="Q2366" s="6" t="e" cm="1">
        <f t="array" ref="Q2366">SUM(_xlfn._xlws.FILTER($G$2:$G$2454,_xlfn.MAP($N$2:$N$2454,_xlfn.LAMBDA(_xlpm.x,_xlpm.x=$N2366))))</f>
        <v>#NAME?</v>
      </c>
      <c r="R2366" s="4" t="e">
        <f t="shared" si="630"/>
        <v>#NAME?</v>
      </c>
      <c r="S2366" s="4" t="e">
        <f t="shared" si="631"/>
        <v>#NAME?</v>
      </c>
      <c r="T2366" s="4" t="e">
        <f t="shared" si="632"/>
        <v>#NAME?</v>
      </c>
      <c r="U2366" s="4" t="e">
        <f t="shared" si="633"/>
        <v>#NAME?</v>
      </c>
      <c r="V2366" s="2"/>
      <c r="X2366" s="2"/>
      <c r="AC2366" s="2"/>
      <c r="AD2366" s="2"/>
    </row>
    <row r="2367" spans="1:30">
      <c r="A2367" s="1" t="str">
        <f t="shared" si="620"/>
        <v>-rnme- : [mə]</v>
      </c>
      <c r="B2367" s="1">
        <f t="shared" si="636"/>
        <v>0</v>
      </c>
      <c r="C2367" s="1">
        <f t="shared" si="636"/>
        <v>1</v>
      </c>
      <c r="D2367" s="1">
        <f t="shared" si="636"/>
        <v>0</v>
      </c>
      <c r="E2367" s="7">
        <v>1</v>
      </c>
      <c r="F2367" s="9" t="s">
        <v>2130</v>
      </c>
      <c r="G2367" s="3" t="e">
        <f t="shared" si="621"/>
        <v>#NAME?</v>
      </c>
      <c r="H2367" s="4" t="str">
        <f t="shared" si="622"/>
        <v>mə</v>
      </c>
      <c r="I2367" s="4" t="str">
        <f t="shared" si="623"/>
        <v>rnme</v>
      </c>
      <c r="J2367" s="10">
        <f t="shared" si="624"/>
        <v>2</v>
      </c>
      <c r="K2367" s="1">
        <f t="shared" si="625"/>
        <v>4</v>
      </c>
      <c r="L2367" s="10">
        <f t="shared" si="626"/>
        <v>4</v>
      </c>
      <c r="M2367" s="1" t="str">
        <f t="shared" si="627"/>
        <v>-rnme-</v>
      </c>
      <c r="N2367" s="1" t="str">
        <f t="shared" si="628"/>
        <v>[mə]</v>
      </c>
      <c r="O2367" s="3" t="e" cm="1">
        <f t="array" ref="O2367">SUM(_xlfn._xlws.FILTER($G$2:$G$2454,_xlfn.MAP($M$2:$M$2454,_xlfn.LAMBDA(_xlpm.x,_xlpm.x=$M2367))))</f>
        <v>#NAME?</v>
      </c>
      <c r="P2367" s="4" t="e">
        <f t="shared" si="629"/>
        <v>#NAME?</v>
      </c>
      <c r="Q2367" s="6" t="e" cm="1">
        <f t="array" ref="Q2367">SUM(_xlfn._xlws.FILTER($G$2:$G$2454,_xlfn.MAP($N$2:$N$2454,_xlfn.LAMBDA(_xlpm.x,_xlpm.x=$N2367))))</f>
        <v>#NAME?</v>
      </c>
      <c r="R2367" s="4" t="e">
        <f t="shared" si="630"/>
        <v>#NAME?</v>
      </c>
      <c r="S2367" s="4" t="e">
        <f t="shared" si="631"/>
        <v>#NAME?</v>
      </c>
      <c r="T2367" s="4" t="e">
        <f t="shared" si="632"/>
        <v>#NAME?</v>
      </c>
      <c r="U2367" s="4" t="e">
        <f t="shared" si="633"/>
        <v>#NAME?</v>
      </c>
      <c r="V2367" s="2"/>
      <c r="X2367" s="2"/>
      <c r="AC2367" s="2"/>
      <c r="AD2367" s="2"/>
    </row>
    <row r="2368" spans="1:30">
      <c r="A2368" s="1" t="str">
        <f t="shared" si="620"/>
        <v>-cie- : [ʃə]</v>
      </c>
      <c r="B2368" s="1">
        <f t="shared" si="636"/>
        <v>0</v>
      </c>
      <c r="C2368" s="1">
        <f t="shared" si="636"/>
        <v>0</v>
      </c>
      <c r="D2368" s="1">
        <f t="shared" si="636"/>
        <v>0</v>
      </c>
      <c r="E2368" s="7">
        <v>2</v>
      </c>
      <c r="F2368" s="9" t="s">
        <v>1790</v>
      </c>
      <c r="G2368" s="3" t="e">
        <f t="shared" si="621"/>
        <v>#NAME?</v>
      </c>
      <c r="H2368" s="4" t="str">
        <f t="shared" si="622"/>
        <v>ʃə</v>
      </c>
      <c r="I2368" s="4" t="str">
        <f t="shared" si="623"/>
        <v>cie</v>
      </c>
      <c r="J2368" s="10">
        <f t="shared" si="624"/>
        <v>2</v>
      </c>
      <c r="K2368" s="1">
        <f t="shared" si="625"/>
        <v>3</v>
      </c>
      <c r="L2368" s="10">
        <f t="shared" si="626"/>
        <v>3</v>
      </c>
      <c r="M2368" s="1" t="str">
        <f t="shared" si="627"/>
        <v>-cie-</v>
      </c>
      <c r="N2368" s="1" t="str">
        <f t="shared" si="628"/>
        <v>[ʃə]</v>
      </c>
      <c r="O2368" s="3" t="e" cm="1">
        <f t="array" ref="O2368">SUM(_xlfn._xlws.FILTER($G$2:$G$2454,_xlfn.MAP($M$2:$M$2454,_xlfn.LAMBDA(_xlpm.x,_xlpm.x=$M2368))))</f>
        <v>#NAME?</v>
      </c>
      <c r="P2368" s="4" t="e">
        <f t="shared" si="629"/>
        <v>#NAME?</v>
      </c>
      <c r="Q2368" s="6" t="e" cm="1">
        <f t="array" ref="Q2368">SUM(_xlfn._xlws.FILTER($G$2:$G$2454,_xlfn.MAP($N$2:$N$2454,_xlfn.LAMBDA(_xlpm.x,_xlpm.x=$N2368))))</f>
        <v>#NAME?</v>
      </c>
      <c r="R2368" s="4" t="e">
        <f t="shared" si="630"/>
        <v>#NAME?</v>
      </c>
      <c r="S2368" s="4" t="e">
        <f t="shared" si="631"/>
        <v>#NAME?</v>
      </c>
      <c r="T2368" s="4" t="e">
        <f t="shared" si="632"/>
        <v>#NAME?</v>
      </c>
      <c r="U2368" s="4" t="e">
        <f t="shared" si="633"/>
        <v>#NAME?</v>
      </c>
      <c r="V2368" s="2"/>
      <c r="X2368" s="2"/>
      <c r="AC2368" s="2"/>
      <c r="AD2368" s="2"/>
    </row>
    <row r="2369" spans="1:30">
      <c r="A2369" s="1" t="str">
        <f t="shared" si="620"/>
        <v>-ciou- : [ʃə]</v>
      </c>
      <c r="B2369" s="1">
        <f t="shared" si="636"/>
        <v>0</v>
      </c>
      <c r="C2369" s="1">
        <f t="shared" si="636"/>
        <v>0</v>
      </c>
      <c r="D2369" s="1">
        <f t="shared" si="636"/>
        <v>0</v>
      </c>
      <c r="E2369" s="7">
        <v>3</v>
      </c>
      <c r="F2369" s="9" t="s">
        <v>1685</v>
      </c>
      <c r="G2369" s="3" t="e">
        <f t="shared" si="621"/>
        <v>#NAME?</v>
      </c>
      <c r="H2369" s="4" t="str">
        <f t="shared" si="622"/>
        <v>ʃə</v>
      </c>
      <c r="I2369" s="4" t="str">
        <f t="shared" si="623"/>
        <v>ciou</v>
      </c>
      <c r="J2369" s="10">
        <f t="shared" si="624"/>
        <v>2</v>
      </c>
      <c r="K2369" s="1">
        <f t="shared" si="625"/>
        <v>4</v>
      </c>
      <c r="L2369" s="10">
        <f t="shared" si="626"/>
        <v>4</v>
      </c>
      <c r="M2369" s="1" t="str">
        <f t="shared" si="627"/>
        <v>-ciou-</v>
      </c>
      <c r="N2369" s="1" t="str">
        <f t="shared" si="628"/>
        <v>[ʃə]</v>
      </c>
      <c r="O2369" s="3" t="e" cm="1">
        <f t="array" ref="O2369">SUM(_xlfn._xlws.FILTER($G$2:$G$2454,_xlfn.MAP($M$2:$M$2454,_xlfn.LAMBDA(_xlpm.x,_xlpm.x=$M2369))))</f>
        <v>#NAME?</v>
      </c>
      <c r="P2369" s="4" t="e">
        <f t="shared" si="629"/>
        <v>#NAME?</v>
      </c>
      <c r="Q2369" s="6" t="e" cm="1">
        <f t="array" ref="Q2369">SUM(_xlfn._xlws.FILTER($G$2:$G$2454,_xlfn.MAP($N$2:$N$2454,_xlfn.LAMBDA(_xlpm.x,_xlpm.x=$N2369))))</f>
        <v>#NAME?</v>
      </c>
      <c r="R2369" s="4" t="e">
        <f t="shared" si="630"/>
        <v>#NAME?</v>
      </c>
      <c r="S2369" s="4" t="e">
        <f t="shared" si="631"/>
        <v>#NAME?</v>
      </c>
      <c r="T2369" s="4" t="e">
        <f t="shared" si="632"/>
        <v>#NAME?</v>
      </c>
      <c r="U2369" s="4" t="e">
        <f t="shared" si="633"/>
        <v>#NAME?</v>
      </c>
      <c r="V2369" s="2"/>
      <c r="X2369" s="2"/>
      <c r="AC2369" s="2"/>
      <c r="AD2369" s="2"/>
    </row>
    <row r="2370" spans="1:30">
      <c r="A2370" s="1" t="str">
        <f t="shared" ref="A2370:A2433" si="637">_xlfn.LET(_xlpm.sep," : ",CONCATENATE(M2370,_xlpm.sep,N2370))</f>
        <v>-cked- : [kt]</v>
      </c>
      <c r="B2370" s="1">
        <f t="shared" si="636"/>
        <v>0</v>
      </c>
      <c r="C2370" s="1">
        <f t="shared" si="636"/>
        <v>0</v>
      </c>
      <c r="D2370" s="1">
        <f t="shared" si="636"/>
        <v>0</v>
      </c>
      <c r="E2370" s="7">
        <v>1</v>
      </c>
      <c r="F2370" s="9" t="s">
        <v>2029</v>
      </c>
      <c r="G2370" s="3" t="e">
        <f t="shared" ref="G2370:G2433" si="638">E2370/freq.sum.r6e</f>
        <v>#NAME?</v>
      </c>
      <c r="H2370" s="1" t="str">
        <f t="shared" ref="H2370:H2433" si="639">_xlfn.LET(_xlpm.sep,":",_xlpm.w,$F2370,LEFT(_xlpm.w,FIND(_xlpm.sep,_xlpm.w)-1))</f>
        <v>kt</v>
      </c>
      <c r="I2370" s="1" t="str">
        <f t="shared" ref="I2370:I2433" si="640">_xlfn.LET(_xlpm.sep,":",_xlpm.w,$F2370,RIGHT(_xlpm.w,LEN(_xlpm.w)-FIND(_xlpm.sep,_xlpm.w)))</f>
        <v>cked</v>
      </c>
      <c r="J2370" s="10">
        <f t="shared" ref="J2370:J2433" si="641">_xlfn.LET(_xlpm.w,H2370,LEN(_xlpm.w))</f>
        <v>2</v>
      </c>
      <c r="K2370" s="1">
        <f t="shared" ref="K2370:K2433" si="642">_xlfn.LET(_xlpm.w,I2370,LEN(_xlpm.w))</f>
        <v>4</v>
      </c>
      <c r="L2370" s="10">
        <f t="shared" ref="L2370:L2433" si="643">_xlfn.LET(_xlpm.a,J2370,_xlpm.b,K2370,MAX(_xlpm.a,_xlpm.b))</f>
        <v>4</v>
      </c>
      <c r="M2370" s="1" t="str">
        <f t="shared" ref="M2370:M2433" si="644">_xlfn.LET(_xlpm.sep,":",_xlpm.w,$F2370,_xlfn.CONCAT("-",RIGHT(_xlpm.w,LEN(_xlpm.w)-FIND(_xlpm.sep,_xlpm.w)),"-"))</f>
        <v>-cked-</v>
      </c>
      <c r="N2370" s="1" t="str">
        <f t="shared" ref="N2370:N2433" si="645">_xlfn.LET(_xlpm.sep,":",_xlpm.w,$F2370,_xlfn.CONCAT("[",LEFT(_xlpm.w,FIND(_xlpm.sep,_xlpm.w)-1),"]"))</f>
        <v>[kt]</v>
      </c>
      <c r="O2370" s="3" t="e" cm="1">
        <f t="array" ref="O2370">SUM(_xlfn._xlws.FILTER($G$2:$G$2454,_xlfn.MAP($M$2:$M$2454,_xlfn.LAMBDA(_xlpm.x,_xlpm.x=$M2370))))</f>
        <v>#NAME?</v>
      </c>
      <c r="P2370" s="4" t="e">
        <f t="shared" ref="P2370:P2433" si="646">$G2370/O2370</f>
        <v>#NAME?</v>
      </c>
      <c r="Q2370" s="6" t="e" cm="1">
        <f t="array" ref="Q2370">SUM(_xlfn._xlws.FILTER($G$2:$G$2454,_xlfn.MAP($N$2:$N$2454,_xlfn.LAMBDA(_xlpm.x,_xlpm.x=$N2370))))</f>
        <v>#NAME?</v>
      </c>
      <c r="R2370" s="4" t="e">
        <f t="shared" ref="R2370:R2433" si="647">$G2370/Q2370</f>
        <v>#NAME?</v>
      </c>
      <c r="S2370" s="4" t="e">
        <f t="shared" ref="S2370:S2433" si="648">_xlfn.LET(_xlpm.freq,E2370,_xlpm.size,L2370+1,_xlpm.F,T2370,LOG(1+_xlpm.freq)*LOG(1+_xlpm.size)*_xlpm.F)</f>
        <v>#NAME?</v>
      </c>
      <c r="T2370" s="4" t="e">
        <f t="shared" ref="T2370:T2433" si="649">_xlfn.LET(_xlpm.a,R2370,_xlpm.b,P2370,2*_xlpm.a*_xlpm.b/(_xlpm.a+_xlpm.b))</f>
        <v>#NAME?</v>
      </c>
      <c r="U2370" s="4" t="e">
        <f t="shared" ref="U2370:U2433" si="650">_xlfn.LET(_xlpm.p,P2370,_xlpm.q,R2370,LOG(_xlpm.p/_xlpm.q))</f>
        <v>#NAME?</v>
      </c>
      <c r="V2370" s="2"/>
      <c r="X2370" s="2"/>
      <c r="AC2370" s="2"/>
      <c r="AD2370" s="2"/>
    </row>
    <row r="2371" spans="1:30">
      <c r="A2371" s="1" t="str">
        <f t="shared" si="637"/>
        <v>-lked- : [kt]</v>
      </c>
      <c r="B2371" s="1">
        <f t="shared" si="636"/>
        <v>0</v>
      </c>
      <c r="C2371" s="1">
        <f t="shared" si="636"/>
        <v>0</v>
      </c>
      <c r="D2371" s="1">
        <f t="shared" si="636"/>
        <v>0</v>
      </c>
      <c r="E2371" s="7">
        <v>1</v>
      </c>
      <c r="F2371" s="9" t="s">
        <v>101</v>
      </c>
      <c r="G2371" s="3" t="e">
        <f t="shared" si="638"/>
        <v>#NAME?</v>
      </c>
      <c r="H2371" s="4" t="str">
        <f t="shared" si="639"/>
        <v>kt</v>
      </c>
      <c r="I2371" s="4" t="str">
        <f t="shared" si="640"/>
        <v>lked</v>
      </c>
      <c r="J2371" s="10">
        <f t="shared" si="641"/>
        <v>2</v>
      </c>
      <c r="K2371" s="1">
        <f t="shared" si="642"/>
        <v>4</v>
      </c>
      <c r="L2371" s="10">
        <f t="shared" si="643"/>
        <v>4</v>
      </c>
      <c r="M2371" s="1" t="str">
        <f t="shared" si="644"/>
        <v>-lked-</v>
      </c>
      <c r="N2371" s="1" t="str">
        <f t="shared" si="645"/>
        <v>[kt]</v>
      </c>
      <c r="O2371" s="3" t="e" cm="1">
        <f t="array" ref="O2371">SUM(_xlfn._xlws.FILTER($G$2:$G$2454,_xlfn.MAP($M$2:$M$2454,_xlfn.LAMBDA(_xlpm.x,_xlpm.x=$M2371))))</f>
        <v>#NAME?</v>
      </c>
      <c r="P2371" s="4" t="e">
        <f t="shared" si="646"/>
        <v>#NAME?</v>
      </c>
      <c r="Q2371" s="6" t="e" cm="1">
        <f t="array" ref="Q2371">SUM(_xlfn._xlws.FILTER($G$2:$G$2454,_xlfn.MAP($N$2:$N$2454,_xlfn.LAMBDA(_xlpm.x,_xlpm.x=$N2371))))</f>
        <v>#NAME?</v>
      </c>
      <c r="R2371" s="4" t="e">
        <f t="shared" si="647"/>
        <v>#NAME?</v>
      </c>
      <c r="S2371" s="4" t="e">
        <f t="shared" si="648"/>
        <v>#NAME?</v>
      </c>
      <c r="T2371" s="4" t="e">
        <f t="shared" si="649"/>
        <v>#NAME?</v>
      </c>
      <c r="U2371" s="4" t="e">
        <f t="shared" si="650"/>
        <v>#NAME?</v>
      </c>
      <c r="V2371" s="2"/>
      <c r="X2371" s="2"/>
      <c r="AC2371" s="2"/>
      <c r="AD2371" s="2"/>
    </row>
    <row r="2372" spans="1:30">
      <c r="A2372" s="1" t="str">
        <f t="shared" si="637"/>
        <v>-rie- : [ɹɪ]</v>
      </c>
      <c r="B2372" s="1">
        <f t="shared" si="636"/>
        <v>1</v>
      </c>
      <c r="C2372" s="1">
        <f t="shared" si="636"/>
        <v>0</v>
      </c>
      <c r="D2372" s="1">
        <f t="shared" si="636"/>
        <v>0</v>
      </c>
      <c r="E2372" s="7">
        <v>5</v>
      </c>
      <c r="F2372" s="9" t="s">
        <v>1659</v>
      </c>
      <c r="G2372" s="3" t="e">
        <f t="shared" si="638"/>
        <v>#NAME?</v>
      </c>
      <c r="H2372" s="4" t="str">
        <f t="shared" si="639"/>
        <v>ɹɪ</v>
      </c>
      <c r="I2372" s="4" t="str">
        <f t="shared" si="640"/>
        <v>rie</v>
      </c>
      <c r="J2372" s="10">
        <f t="shared" si="641"/>
        <v>2</v>
      </c>
      <c r="K2372" s="1">
        <f t="shared" si="642"/>
        <v>3</v>
      </c>
      <c r="L2372" s="10">
        <f t="shared" si="643"/>
        <v>3</v>
      </c>
      <c r="M2372" s="1" t="str">
        <f t="shared" si="644"/>
        <v>-rie-</v>
      </c>
      <c r="N2372" s="1" t="str">
        <f t="shared" si="645"/>
        <v>[ɹɪ]</v>
      </c>
      <c r="O2372" s="3" t="e" cm="1">
        <f t="array" ref="O2372">SUM(_xlfn._xlws.FILTER($G$2:$G$2454,_xlfn.MAP($M$2:$M$2454,_xlfn.LAMBDA(_xlpm.x,_xlpm.x=$M2372))))</f>
        <v>#NAME?</v>
      </c>
      <c r="P2372" s="4" t="e">
        <f t="shared" si="646"/>
        <v>#NAME?</v>
      </c>
      <c r="Q2372" s="6" t="e" cm="1">
        <f t="array" ref="Q2372">SUM(_xlfn._xlws.FILTER($G$2:$G$2454,_xlfn.MAP($N$2:$N$2454,_xlfn.LAMBDA(_xlpm.x,_xlpm.x=$N2372))))</f>
        <v>#NAME?</v>
      </c>
      <c r="R2372" s="4" t="e">
        <f t="shared" si="647"/>
        <v>#NAME?</v>
      </c>
      <c r="S2372" s="4" t="e">
        <f t="shared" si="648"/>
        <v>#NAME?</v>
      </c>
      <c r="T2372" s="4" t="e">
        <f t="shared" si="649"/>
        <v>#NAME?</v>
      </c>
      <c r="U2372" s="4" t="e">
        <f t="shared" si="650"/>
        <v>#NAME?</v>
      </c>
      <c r="V2372" s="2"/>
      <c r="X2372" s="2"/>
      <c r="AC2372" s="2"/>
      <c r="AD2372" s="2"/>
    </row>
    <row r="2373" spans="1:30">
      <c r="A2373" s="1" t="str">
        <f t="shared" si="637"/>
        <v>-zza- : [zə]</v>
      </c>
      <c r="B2373" s="1">
        <f t="shared" si="636"/>
        <v>0</v>
      </c>
      <c r="C2373" s="1">
        <f t="shared" si="636"/>
        <v>0</v>
      </c>
      <c r="D2373" s="1">
        <f t="shared" si="636"/>
        <v>0</v>
      </c>
      <c r="E2373" s="7">
        <v>1</v>
      </c>
      <c r="F2373" s="9" t="s">
        <v>2308</v>
      </c>
      <c r="G2373" s="3" t="e">
        <f t="shared" si="638"/>
        <v>#NAME?</v>
      </c>
      <c r="H2373" s="4" t="str">
        <f t="shared" si="639"/>
        <v>zə</v>
      </c>
      <c r="I2373" s="4" t="str">
        <f t="shared" si="640"/>
        <v>zza</v>
      </c>
      <c r="J2373" s="10">
        <f t="shared" si="641"/>
        <v>2</v>
      </c>
      <c r="K2373" s="1">
        <f t="shared" si="642"/>
        <v>3</v>
      </c>
      <c r="L2373" s="10">
        <f t="shared" si="643"/>
        <v>3</v>
      </c>
      <c r="M2373" s="1" t="str">
        <f t="shared" si="644"/>
        <v>-zza-</v>
      </c>
      <c r="N2373" s="1" t="str">
        <f t="shared" si="645"/>
        <v>[zə]</v>
      </c>
      <c r="O2373" s="3" t="e" cm="1">
        <f t="array" ref="O2373">SUM(_xlfn._xlws.FILTER($G$2:$G$2454,_xlfn.MAP($M$2:$M$2454,_xlfn.LAMBDA(_xlpm.x,_xlpm.x=$M2373))))</f>
        <v>#NAME?</v>
      </c>
      <c r="P2373" s="4" t="e">
        <f t="shared" si="646"/>
        <v>#NAME?</v>
      </c>
      <c r="Q2373" s="6" t="e" cm="1">
        <f t="array" ref="Q2373">SUM(_xlfn._xlws.FILTER($G$2:$G$2454,_xlfn.MAP($N$2:$N$2454,_xlfn.LAMBDA(_xlpm.x,_xlpm.x=$N2373))))</f>
        <v>#NAME?</v>
      </c>
      <c r="R2373" s="4" t="e">
        <f t="shared" si="647"/>
        <v>#NAME?</v>
      </c>
      <c r="S2373" s="4" t="e">
        <f t="shared" si="648"/>
        <v>#NAME?</v>
      </c>
      <c r="T2373" s="4" t="e">
        <f t="shared" si="649"/>
        <v>#NAME?</v>
      </c>
      <c r="U2373" s="4" t="e">
        <f t="shared" si="650"/>
        <v>#NAME?</v>
      </c>
      <c r="V2373" s="2"/>
      <c r="X2373" s="2"/>
      <c r="AC2373" s="2"/>
      <c r="AD2373" s="2"/>
    </row>
    <row r="2374" spans="1:30">
      <c r="A2374" s="1" t="str">
        <f t="shared" si="637"/>
        <v>-au- : [ə]</v>
      </c>
      <c r="B2374" s="1">
        <f t="shared" si="636"/>
        <v>0</v>
      </c>
      <c r="C2374" s="1">
        <f t="shared" si="636"/>
        <v>0</v>
      </c>
      <c r="D2374" s="1">
        <f t="shared" si="636"/>
        <v>0</v>
      </c>
      <c r="E2374" s="7">
        <v>1</v>
      </c>
      <c r="F2374" s="9" t="s">
        <v>1880</v>
      </c>
      <c r="G2374" s="3" t="e">
        <f t="shared" si="638"/>
        <v>#NAME?</v>
      </c>
      <c r="H2374" s="4" t="str">
        <f t="shared" si="639"/>
        <v>ə</v>
      </c>
      <c r="I2374" s="4" t="str">
        <f t="shared" si="640"/>
        <v>au</v>
      </c>
      <c r="J2374" s="10">
        <f t="shared" si="641"/>
        <v>1</v>
      </c>
      <c r="K2374" s="1">
        <f t="shared" si="642"/>
        <v>2</v>
      </c>
      <c r="L2374" s="10">
        <f t="shared" si="643"/>
        <v>2</v>
      </c>
      <c r="M2374" s="1" t="str">
        <f t="shared" si="644"/>
        <v>-au-</v>
      </c>
      <c r="N2374" s="1" t="str">
        <f t="shared" si="645"/>
        <v>[ə]</v>
      </c>
      <c r="O2374" s="3" t="e" cm="1">
        <f t="array" ref="O2374">SUM(_xlfn._xlws.FILTER($G$2:$G$2454,_xlfn.MAP($M$2:$M$2454,_xlfn.LAMBDA(_xlpm.x,_xlpm.x=$M2374))))</f>
        <v>#NAME?</v>
      </c>
      <c r="P2374" s="4" t="e">
        <f t="shared" si="646"/>
        <v>#NAME?</v>
      </c>
      <c r="Q2374" s="6" t="e" cm="1">
        <f t="array" ref="Q2374">SUM(_xlfn._xlws.FILTER($G$2:$G$2454,_xlfn.MAP($N$2:$N$2454,_xlfn.LAMBDA(_xlpm.x,_xlpm.x=$N2374))))</f>
        <v>#NAME?</v>
      </c>
      <c r="R2374" s="4" t="e">
        <f t="shared" si="647"/>
        <v>#NAME?</v>
      </c>
      <c r="S2374" s="4" t="e">
        <f t="shared" si="648"/>
        <v>#NAME?</v>
      </c>
      <c r="T2374" s="4" t="e">
        <f t="shared" si="649"/>
        <v>#NAME?</v>
      </c>
      <c r="U2374" s="4" t="e">
        <f t="shared" si="650"/>
        <v>#NAME?</v>
      </c>
      <c r="V2374" s="2"/>
      <c r="X2374" s="2"/>
      <c r="AC2374" s="2"/>
      <c r="AD2374" s="2"/>
    </row>
    <row r="2375" spans="1:30">
      <c r="A2375" s="1" t="str">
        <f t="shared" si="637"/>
        <v>-rria- : [ɹə]</v>
      </c>
      <c r="B2375" s="1">
        <f t="shared" si="636"/>
        <v>1</v>
      </c>
      <c r="C2375" s="1">
        <f t="shared" si="636"/>
        <v>0</v>
      </c>
      <c r="D2375" s="1">
        <f t="shared" si="636"/>
        <v>0</v>
      </c>
      <c r="E2375" s="7">
        <v>1</v>
      </c>
      <c r="F2375" s="9" t="s">
        <v>2412</v>
      </c>
      <c r="G2375" s="3" t="e">
        <f t="shared" si="638"/>
        <v>#NAME?</v>
      </c>
      <c r="H2375" s="4" t="str">
        <f t="shared" si="639"/>
        <v>ɹə</v>
      </c>
      <c r="I2375" s="4" t="str">
        <f t="shared" si="640"/>
        <v>rria</v>
      </c>
      <c r="J2375" s="10">
        <f t="shared" si="641"/>
        <v>2</v>
      </c>
      <c r="K2375" s="1">
        <f t="shared" si="642"/>
        <v>4</v>
      </c>
      <c r="L2375" s="10">
        <f t="shared" si="643"/>
        <v>4</v>
      </c>
      <c r="M2375" s="1" t="str">
        <f t="shared" si="644"/>
        <v>-rria-</v>
      </c>
      <c r="N2375" s="1" t="str">
        <f t="shared" si="645"/>
        <v>[ɹə]</v>
      </c>
      <c r="O2375" s="3" t="e" cm="1">
        <f t="array" ref="O2375">SUM(_xlfn._xlws.FILTER($G$2:$G$2454,_xlfn.MAP($M$2:$M$2454,_xlfn.LAMBDA(_xlpm.x,_xlpm.x=$M2375))))</f>
        <v>#NAME?</v>
      </c>
      <c r="P2375" s="4" t="e">
        <f t="shared" si="646"/>
        <v>#NAME?</v>
      </c>
      <c r="Q2375" s="6" t="e" cm="1">
        <f t="array" ref="Q2375">SUM(_xlfn._xlws.FILTER($G$2:$G$2454,_xlfn.MAP($N$2:$N$2454,_xlfn.LAMBDA(_xlpm.x,_xlpm.x=$N2375))))</f>
        <v>#NAME?</v>
      </c>
      <c r="R2375" s="4" t="e">
        <f t="shared" si="647"/>
        <v>#NAME?</v>
      </c>
      <c r="S2375" s="4" t="e">
        <f t="shared" si="648"/>
        <v>#NAME?</v>
      </c>
      <c r="T2375" s="4" t="e">
        <f t="shared" si="649"/>
        <v>#NAME?</v>
      </c>
      <c r="U2375" s="4" t="e">
        <f t="shared" si="650"/>
        <v>#NAME?</v>
      </c>
      <c r="V2375" s="2"/>
      <c r="X2375" s="2"/>
      <c r="AC2375" s="2"/>
      <c r="AD2375" s="2"/>
    </row>
    <row r="2376" spans="1:30">
      <c r="A2376" s="1" t="str">
        <f t="shared" si="637"/>
        <v>-rro- : [ɹə]</v>
      </c>
      <c r="B2376" s="1">
        <f t="shared" si="636"/>
        <v>1</v>
      </c>
      <c r="C2376" s="1">
        <f t="shared" si="636"/>
        <v>0</v>
      </c>
      <c r="D2376" s="1">
        <f t="shared" si="636"/>
        <v>0</v>
      </c>
      <c r="E2376" s="7">
        <v>2</v>
      </c>
      <c r="F2376" s="9" t="s">
        <v>1744</v>
      </c>
      <c r="G2376" s="3" t="e">
        <f t="shared" si="638"/>
        <v>#NAME?</v>
      </c>
      <c r="H2376" s="4" t="str">
        <f t="shared" si="639"/>
        <v>ɹə</v>
      </c>
      <c r="I2376" s="4" t="str">
        <f t="shared" si="640"/>
        <v>rro</v>
      </c>
      <c r="J2376" s="10">
        <f t="shared" si="641"/>
        <v>2</v>
      </c>
      <c r="K2376" s="1">
        <f t="shared" si="642"/>
        <v>3</v>
      </c>
      <c r="L2376" s="10">
        <f t="shared" si="643"/>
        <v>3</v>
      </c>
      <c r="M2376" s="1" t="str">
        <f t="shared" si="644"/>
        <v>-rro-</v>
      </c>
      <c r="N2376" s="1" t="str">
        <f t="shared" si="645"/>
        <v>[ɹə]</v>
      </c>
      <c r="O2376" s="3" t="e" cm="1">
        <f t="array" ref="O2376">SUM(_xlfn._xlws.FILTER($G$2:$G$2454,_xlfn.MAP($M$2:$M$2454,_xlfn.LAMBDA(_xlpm.x,_xlpm.x=$M2376))))</f>
        <v>#NAME?</v>
      </c>
      <c r="P2376" s="4" t="e">
        <f t="shared" si="646"/>
        <v>#NAME?</v>
      </c>
      <c r="Q2376" s="6" t="e" cm="1">
        <f t="array" ref="Q2376">SUM(_xlfn._xlws.FILTER($G$2:$G$2454,_xlfn.MAP($N$2:$N$2454,_xlfn.LAMBDA(_xlpm.x,_xlpm.x=$N2376))))</f>
        <v>#NAME?</v>
      </c>
      <c r="R2376" s="4" t="e">
        <f t="shared" si="647"/>
        <v>#NAME?</v>
      </c>
      <c r="S2376" s="4" t="e">
        <f t="shared" si="648"/>
        <v>#NAME?</v>
      </c>
      <c r="T2376" s="4" t="e">
        <f t="shared" si="649"/>
        <v>#NAME?</v>
      </c>
      <c r="U2376" s="4" t="e">
        <f t="shared" si="650"/>
        <v>#NAME?</v>
      </c>
      <c r="V2376" s="2"/>
      <c r="X2376" s="2"/>
      <c r="AC2376" s="2"/>
      <c r="AD2376" s="2"/>
    </row>
    <row r="2377" spans="1:30">
      <c r="A2377" s="1" t="str">
        <f t="shared" si="637"/>
        <v>-rred- : [ɹd]</v>
      </c>
      <c r="B2377" s="1">
        <f t="shared" si="636"/>
        <v>1</v>
      </c>
      <c r="C2377" s="1">
        <f t="shared" si="636"/>
        <v>0</v>
      </c>
      <c r="D2377" s="1">
        <f t="shared" si="636"/>
        <v>0</v>
      </c>
      <c r="E2377" s="7">
        <v>1</v>
      </c>
      <c r="F2377" s="9" t="s">
        <v>2329</v>
      </c>
      <c r="G2377" s="3" t="e">
        <f t="shared" si="638"/>
        <v>#NAME?</v>
      </c>
      <c r="H2377" s="4" t="str">
        <f t="shared" si="639"/>
        <v>ɹd</v>
      </c>
      <c r="I2377" s="4" t="str">
        <f t="shared" si="640"/>
        <v>rred</v>
      </c>
      <c r="J2377" s="10">
        <f t="shared" si="641"/>
        <v>2</v>
      </c>
      <c r="K2377" s="1">
        <f t="shared" si="642"/>
        <v>4</v>
      </c>
      <c r="L2377" s="10">
        <f t="shared" si="643"/>
        <v>4</v>
      </c>
      <c r="M2377" s="1" t="str">
        <f t="shared" si="644"/>
        <v>-rred-</v>
      </c>
      <c r="N2377" s="1" t="str">
        <f t="shared" si="645"/>
        <v>[ɹd]</v>
      </c>
      <c r="O2377" s="3" t="e" cm="1">
        <f t="array" ref="O2377">SUM(_xlfn._xlws.FILTER($G$2:$G$2454,_xlfn.MAP($M$2:$M$2454,_xlfn.LAMBDA(_xlpm.x,_xlpm.x=$M2377))))</f>
        <v>#NAME?</v>
      </c>
      <c r="P2377" s="4" t="e">
        <f t="shared" si="646"/>
        <v>#NAME?</v>
      </c>
      <c r="Q2377" s="6" t="e" cm="1">
        <f t="array" ref="Q2377">SUM(_xlfn._xlws.FILTER($G$2:$G$2454,_xlfn.MAP($N$2:$N$2454,_xlfn.LAMBDA(_xlpm.x,_xlpm.x=$N2377))))</f>
        <v>#NAME?</v>
      </c>
      <c r="R2377" s="4" t="e">
        <f t="shared" si="647"/>
        <v>#NAME?</v>
      </c>
      <c r="S2377" s="4" t="e">
        <f t="shared" si="648"/>
        <v>#NAME?</v>
      </c>
      <c r="T2377" s="4" t="e">
        <f t="shared" si="649"/>
        <v>#NAME?</v>
      </c>
      <c r="U2377" s="4" t="e">
        <f t="shared" si="650"/>
        <v>#NAME?</v>
      </c>
      <c r="V2377" s="2"/>
      <c r="X2377" s="2"/>
      <c r="AC2377" s="2"/>
      <c r="AD2377" s="2"/>
    </row>
    <row r="2378" spans="1:30">
      <c r="A2378" s="1" t="str">
        <f t="shared" si="637"/>
        <v>-nns- : [nz]</v>
      </c>
      <c r="B2378" s="1">
        <f t="shared" si="636"/>
        <v>0</v>
      </c>
      <c r="C2378" s="1">
        <f t="shared" si="636"/>
        <v>0</v>
      </c>
      <c r="D2378" s="1">
        <f t="shared" si="636"/>
        <v>1</v>
      </c>
      <c r="E2378" s="7">
        <v>1</v>
      </c>
      <c r="F2378" s="9" t="s">
        <v>2165</v>
      </c>
      <c r="G2378" s="3" t="e">
        <f t="shared" si="638"/>
        <v>#NAME?</v>
      </c>
      <c r="H2378" s="4" t="str">
        <f t="shared" si="639"/>
        <v>nz</v>
      </c>
      <c r="I2378" s="4" t="str">
        <f t="shared" si="640"/>
        <v>nns</v>
      </c>
      <c r="J2378" s="10">
        <f t="shared" si="641"/>
        <v>2</v>
      </c>
      <c r="K2378" s="1">
        <f t="shared" si="642"/>
        <v>3</v>
      </c>
      <c r="L2378" s="10">
        <f t="shared" si="643"/>
        <v>3</v>
      </c>
      <c r="M2378" s="1" t="str">
        <f t="shared" si="644"/>
        <v>-nns-</v>
      </c>
      <c r="N2378" s="1" t="str">
        <f t="shared" si="645"/>
        <v>[nz]</v>
      </c>
      <c r="O2378" s="3" t="e" cm="1">
        <f t="array" ref="O2378">SUM(_xlfn._xlws.FILTER($G$2:$G$2454,_xlfn.MAP($M$2:$M$2454,_xlfn.LAMBDA(_xlpm.x,_xlpm.x=$M2378))))</f>
        <v>#NAME?</v>
      </c>
      <c r="P2378" s="4" t="e">
        <f t="shared" si="646"/>
        <v>#NAME?</v>
      </c>
      <c r="Q2378" s="6" t="e" cm="1">
        <f t="array" ref="Q2378">SUM(_xlfn._xlws.FILTER($G$2:$G$2454,_xlfn.MAP($N$2:$N$2454,_xlfn.LAMBDA(_xlpm.x,_xlpm.x=$N2378))))</f>
        <v>#NAME?</v>
      </c>
      <c r="R2378" s="4" t="e">
        <f t="shared" si="647"/>
        <v>#NAME?</v>
      </c>
      <c r="S2378" s="4" t="e">
        <f t="shared" si="648"/>
        <v>#NAME?</v>
      </c>
      <c r="T2378" s="4" t="e">
        <f t="shared" si="649"/>
        <v>#NAME?</v>
      </c>
      <c r="U2378" s="4" t="e">
        <f t="shared" si="650"/>
        <v>#NAME?</v>
      </c>
      <c r="V2378" s="2"/>
      <c r="X2378" s="2"/>
      <c r="AC2378" s="2"/>
      <c r="AD2378" s="2"/>
    </row>
    <row r="2379" spans="1:30">
      <c r="A2379" s="1" t="str">
        <f t="shared" si="637"/>
        <v>-ns'- : [nz]</v>
      </c>
      <c r="B2379" s="1">
        <f t="shared" si="636"/>
        <v>0</v>
      </c>
      <c r="C2379" s="1">
        <f t="shared" si="636"/>
        <v>0</v>
      </c>
      <c r="D2379" s="1">
        <f t="shared" si="636"/>
        <v>1</v>
      </c>
      <c r="E2379" s="7">
        <v>1</v>
      </c>
      <c r="F2379" s="9" t="s">
        <v>2166</v>
      </c>
      <c r="G2379" s="3" t="e">
        <f t="shared" si="638"/>
        <v>#NAME?</v>
      </c>
      <c r="H2379" s="1" t="str">
        <f t="shared" si="639"/>
        <v>nz</v>
      </c>
      <c r="I2379" s="1" t="str">
        <f t="shared" si="640"/>
        <v>ns'</v>
      </c>
      <c r="J2379" s="10">
        <f t="shared" si="641"/>
        <v>2</v>
      </c>
      <c r="K2379" s="1">
        <f t="shared" si="642"/>
        <v>3</v>
      </c>
      <c r="L2379" s="10">
        <f t="shared" si="643"/>
        <v>3</v>
      </c>
      <c r="M2379" s="1" t="str">
        <f t="shared" si="644"/>
        <v>-ns'-</v>
      </c>
      <c r="N2379" s="1" t="str">
        <f t="shared" si="645"/>
        <v>[nz]</v>
      </c>
      <c r="O2379" s="3" t="e" cm="1">
        <f t="array" ref="O2379">SUM(_xlfn._xlws.FILTER($G$2:$G$2454,_xlfn.MAP($M$2:$M$2454,_xlfn.LAMBDA(_xlpm.x,_xlpm.x=$M2379))))</f>
        <v>#NAME?</v>
      </c>
      <c r="P2379" s="4" t="e">
        <f t="shared" si="646"/>
        <v>#NAME?</v>
      </c>
      <c r="Q2379" s="6" t="e" cm="1">
        <f t="array" ref="Q2379">SUM(_xlfn._xlws.FILTER($G$2:$G$2454,_xlfn.MAP($N$2:$N$2454,_xlfn.LAMBDA(_xlpm.x,_xlpm.x=$N2379))))</f>
        <v>#NAME?</v>
      </c>
      <c r="R2379" s="4" t="e">
        <f t="shared" si="647"/>
        <v>#NAME?</v>
      </c>
      <c r="S2379" s="4" t="e">
        <f t="shared" si="648"/>
        <v>#NAME?</v>
      </c>
      <c r="T2379" s="4" t="e">
        <f t="shared" si="649"/>
        <v>#NAME?</v>
      </c>
      <c r="U2379" s="4" t="e">
        <f t="shared" si="650"/>
        <v>#NAME?</v>
      </c>
      <c r="V2379" s="2"/>
      <c r="X2379" s="2"/>
      <c r="AC2379" s="2"/>
      <c r="AD2379" s="2"/>
    </row>
    <row r="2380" spans="1:30">
      <c r="A2380" s="1" t="str">
        <f t="shared" si="637"/>
        <v>-lm- : [m]</v>
      </c>
      <c r="B2380" s="1">
        <f t="shared" si="636"/>
        <v>0</v>
      </c>
      <c r="C2380" s="1">
        <f t="shared" si="636"/>
        <v>1</v>
      </c>
      <c r="D2380" s="1">
        <f t="shared" si="636"/>
        <v>0</v>
      </c>
      <c r="E2380" s="7">
        <v>1</v>
      </c>
      <c r="F2380" s="9" t="s">
        <v>2096</v>
      </c>
      <c r="G2380" s="3" t="e">
        <f t="shared" si="638"/>
        <v>#NAME?</v>
      </c>
      <c r="H2380" s="4" t="str">
        <f t="shared" si="639"/>
        <v>m</v>
      </c>
      <c r="I2380" s="4" t="str">
        <f t="shared" si="640"/>
        <v>lm</v>
      </c>
      <c r="J2380" s="10">
        <f t="shared" si="641"/>
        <v>1</v>
      </c>
      <c r="K2380" s="1">
        <f t="shared" si="642"/>
        <v>2</v>
      </c>
      <c r="L2380" s="10">
        <f t="shared" si="643"/>
        <v>2</v>
      </c>
      <c r="M2380" s="1" t="str">
        <f t="shared" si="644"/>
        <v>-lm-</v>
      </c>
      <c r="N2380" s="1" t="str">
        <f t="shared" si="645"/>
        <v>[m]</v>
      </c>
      <c r="O2380" s="3" t="e" cm="1">
        <f t="array" ref="O2380">SUM(_xlfn._xlws.FILTER($G$2:$G$2454,_xlfn.MAP($M$2:$M$2454,_xlfn.LAMBDA(_xlpm.x,_xlpm.x=$M2380))))</f>
        <v>#NAME?</v>
      </c>
      <c r="P2380" s="4" t="e">
        <f t="shared" si="646"/>
        <v>#NAME?</v>
      </c>
      <c r="Q2380" s="6" t="e" cm="1">
        <f t="array" ref="Q2380">SUM(_xlfn._xlws.FILTER($G$2:$G$2454,_xlfn.MAP($N$2:$N$2454,_xlfn.LAMBDA(_xlpm.x,_xlpm.x=$N2380))))</f>
        <v>#NAME?</v>
      </c>
      <c r="R2380" s="4" t="e">
        <f t="shared" si="647"/>
        <v>#NAME?</v>
      </c>
      <c r="S2380" s="4" t="e">
        <f t="shared" si="648"/>
        <v>#NAME?</v>
      </c>
      <c r="T2380" s="4" t="e">
        <f t="shared" si="649"/>
        <v>#NAME?</v>
      </c>
      <c r="U2380" s="4" t="e">
        <f t="shared" si="650"/>
        <v>#NAME?</v>
      </c>
      <c r="V2380" s="2"/>
      <c r="X2380" s="2"/>
      <c r="AC2380" s="2"/>
      <c r="AD2380" s="2"/>
    </row>
    <row r="2381" spans="1:30">
      <c r="A2381" s="1" t="str">
        <f t="shared" si="637"/>
        <v>-mn- : [m]</v>
      </c>
      <c r="B2381" s="1">
        <f t="shared" si="636"/>
        <v>0</v>
      </c>
      <c r="C2381" s="1">
        <f t="shared" si="636"/>
        <v>1</v>
      </c>
      <c r="D2381" s="1">
        <f t="shared" si="636"/>
        <v>0</v>
      </c>
      <c r="E2381" s="7">
        <v>2</v>
      </c>
      <c r="F2381" s="9" t="s">
        <v>145</v>
      </c>
      <c r="G2381" s="3" t="e">
        <f t="shared" si="638"/>
        <v>#NAME?</v>
      </c>
      <c r="H2381" s="4" t="str">
        <f t="shared" si="639"/>
        <v>m</v>
      </c>
      <c r="I2381" s="4" t="str">
        <f t="shared" si="640"/>
        <v>mn</v>
      </c>
      <c r="J2381" s="10">
        <f t="shared" si="641"/>
        <v>1</v>
      </c>
      <c r="K2381" s="1">
        <f t="shared" si="642"/>
        <v>2</v>
      </c>
      <c r="L2381" s="10">
        <f t="shared" si="643"/>
        <v>2</v>
      </c>
      <c r="M2381" s="1" t="str">
        <f t="shared" si="644"/>
        <v>-mn-</v>
      </c>
      <c r="N2381" s="1" t="str">
        <f t="shared" si="645"/>
        <v>[m]</v>
      </c>
      <c r="O2381" s="3" t="e" cm="1">
        <f t="array" ref="O2381">SUM(_xlfn._xlws.FILTER($G$2:$G$2454,_xlfn.MAP($M$2:$M$2454,_xlfn.LAMBDA(_xlpm.x,_xlpm.x=$M2381))))</f>
        <v>#NAME?</v>
      </c>
      <c r="P2381" s="4" t="e">
        <f t="shared" si="646"/>
        <v>#NAME?</v>
      </c>
      <c r="Q2381" s="6" t="e" cm="1">
        <f t="array" ref="Q2381">SUM(_xlfn._xlws.FILTER($G$2:$G$2454,_xlfn.MAP($N$2:$N$2454,_xlfn.LAMBDA(_xlpm.x,_xlpm.x=$N2381))))</f>
        <v>#NAME?</v>
      </c>
      <c r="R2381" s="4" t="e">
        <f t="shared" si="647"/>
        <v>#NAME?</v>
      </c>
      <c r="S2381" s="4" t="e">
        <f t="shared" si="648"/>
        <v>#NAME?</v>
      </c>
      <c r="T2381" s="4" t="e">
        <f t="shared" si="649"/>
        <v>#NAME?</v>
      </c>
      <c r="U2381" s="4" t="e">
        <f t="shared" si="650"/>
        <v>#NAME?</v>
      </c>
      <c r="V2381" s="2"/>
      <c r="X2381" s="2"/>
      <c r="AC2381" s="2"/>
      <c r="AD2381" s="2"/>
    </row>
    <row r="2382" spans="1:30">
      <c r="A2382" s="1" t="str">
        <f t="shared" si="637"/>
        <v>-tt- : [tə]</v>
      </c>
      <c r="B2382" s="1">
        <f t="shared" ref="B2382:D2401" si="651">_xlfn.LET(_xlpm.d,$F2382,_xlpm.k,_xlfn.CONCAT(LEFT(TRIM(B$1),1),"*"),COUNTIF(_xlpm.d,_xlpm.k))</f>
        <v>0</v>
      </c>
      <c r="C2382" s="1">
        <f t="shared" si="651"/>
        <v>0</v>
      </c>
      <c r="D2382" s="1">
        <f t="shared" si="651"/>
        <v>0</v>
      </c>
      <c r="E2382" s="7">
        <v>1</v>
      </c>
      <c r="F2382" s="9" t="s">
        <v>2271</v>
      </c>
      <c r="G2382" s="3" t="e">
        <f t="shared" si="638"/>
        <v>#NAME?</v>
      </c>
      <c r="H2382" s="1" t="str">
        <f t="shared" si="639"/>
        <v>tə</v>
      </c>
      <c r="I2382" s="1" t="str">
        <f t="shared" si="640"/>
        <v>tt</v>
      </c>
      <c r="J2382" s="10">
        <f t="shared" si="641"/>
        <v>2</v>
      </c>
      <c r="K2382" s="1">
        <f t="shared" si="642"/>
        <v>2</v>
      </c>
      <c r="L2382" s="10">
        <f t="shared" si="643"/>
        <v>2</v>
      </c>
      <c r="M2382" s="1" t="str">
        <f t="shared" si="644"/>
        <v>-tt-</v>
      </c>
      <c r="N2382" s="1" t="str">
        <f t="shared" si="645"/>
        <v>[tə]</v>
      </c>
      <c r="O2382" s="3" t="e" cm="1">
        <f t="array" ref="O2382">SUM(_xlfn._xlws.FILTER($G$2:$G$2454,_xlfn.MAP($M$2:$M$2454,_xlfn.LAMBDA(_xlpm.x,_xlpm.x=$M2382))))</f>
        <v>#NAME?</v>
      </c>
      <c r="P2382" s="4" t="e">
        <f t="shared" si="646"/>
        <v>#NAME?</v>
      </c>
      <c r="Q2382" s="6" t="e" cm="1">
        <f t="array" ref="Q2382">SUM(_xlfn._xlws.FILTER($G$2:$G$2454,_xlfn.MAP($N$2:$N$2454,_xlfn.LAMBDA(_xlpm.x,_xlpm.x=$N2382))))</f>
        <v>#NAME?</v>
      </c>
      <c r="R2382" s="4" t="e">
        <f t="shared" si="647"/>
        <v>#NAME?</v>
      </c>
      <c r="S2382" s="4" t="e">
        <f t="shared" si="648"/>
        <v>#NAME?</v>
      </c>
      <c r="T2382" s="4" t="e">
        <f t="shared" si="649"/>
        <v>#NAME?</v>
      </c>
      <c r="U2382" s="4" t="e">
        <f t="shared" si="650"/>
        <v>#NAME?</v>
      </c>
      <c r="V2382" s="2"/>
      <c r="X2382" s="2"/>
      <c r="AC2382" s="2"/>
      <c r="AD2382" s="2"/>
    </row>
    <row r="2383" spans="1:30">
      <c r="A2383" s="1" t="str">
        <f t="shared" si="637"/>
        <v>-wre- : [ɹɛ]</v>
      </c>
      <c r="B2383" s="1">
        <f t="shared" si="651"/>
        <v>1</v>
      </c>
      <c r="C2383" s="1">
        <f t="shared" si="651"/>
        <v>0</v>
      </c>
      <c r="D2383" s="1">
        <f t="shared" si="651"/>
        <v>0</v>
      </c>
      <c r="E2383" s="7">
        <v>1</v>
      </c>
      <c r="F2383" s="9" t="s">
        <v>1812</v>
      </c>
      <c r="G2383" s="3" t="e">
        <f t="shared" si="638"/>
        <v>#NAME?</v>
      </c>
      <c r="H2383" s="4" t="str">
        <f t="shared" si="639"/>
        <v>ɹɛ</v>
      </c>
      <c r="I2383" s="4" t="str">
        <f t="shared" si="640"/>
        <v>wre</v>
      </c>
      <c r="J2383" s="10">
        <f t="shared" si="641"/>
        <v>2</v>
      </c>
      <c r="K2383" s="1">
        <f t="shared" si="642"/>
        <v>3</v>
      </c>
      <c r="L2383" s="10">
        <f t="shared" si="643"/>
        <v>3</v>
      </c>
      <c r="M2383" s="1" t="str">
        <f t="shared" si="644"/>
        <v>-wre-</v>
      </c>
      <c r="N2383" s="1" t="str">
        <f t="shared" si="645"/>
        <v>[ɹɛ]</v>
      </c>
      <c r="O2383" s="3" t="e" cm="1">
        <f t="array" ref="O2383">SUM(_xlfn._xlws.FILTER($G$2:$G$2454,_xlfn.MAP($M$2:$M$2454,_xlfn.LAMBDA(_xlpm.x,_xlpm.x=$M2383))))</f>
        <v>#NAME?</v>
      </c>
      <c r="P2383" s="4" t="e">
        <f t="shared" si="646"/>
        <v>#NAME?</v>
      </c>
      <c r="Q2383" s="6" t="e" cm="1">
        <f t="array" ref="Q2383">SUM(_xlfn._xlws.FILTER($G$2:$G$2454,_xlfn.MAP($N$2:$N$2454,_xlfn.LAMBDA(_xlpm.x,_xlpm.x=$N2383))))</f>
        <v>#NAME?</v>
      </c>
      <c r="R2383" s="4" t="e">
        <f t="shared" si="647"/>
        <v>#NAME?</v>
      </c>
      <c r="S2383" s="4" t="e">
        <f t="shared" si="648"/>
        <v>#NAME?</v>
      </c>
      <c r="T2383" s="4" t="e">
        <f t="shared" si="649"/>
        <v>#NAME?</v>
      </c>
      <c r="U2383" s="4" t="e">
        <f t="shared" si="650"/>
        <v>#NAME?</v>
      </c>
      <c r="V2383" s="2"/>
      <c r="X2383" s="2"/>
      <c r="AC2383" s="2"/>
      <c r="AD2383" s="2"/>
    </row>
    <row r="2384" spans="1:30">
      <c r="A2384" s="1" t="str">
        <f t="shared" si="637"/>
        <v>-ddi- : [dɪ]</v>
      </c>
      <c r="B2384" s="1">
        <f t="shared" si="651"/>
        <v>0</v>
      </c>
      <c r="C2384" s="1">
        <f t="shared" si="651"/>
        <v>0</v>
      </c>
      <c r="D2384" s="1">
        <f t="shared" si="651"/>
        <v>0</v>
      </c>
      <c r="E2384" s="7">
        <v>3</v>
      </c>
      <c r="F2384" s="9" t="s">
        <v>1732</v>
      </c>
      <c r="G2384" s="3" t="e">
        <f t="shared" si="638"/>
        <v>#NAME?</v>
      </c>
      <c r="H2384" s="4" t="str">
        <f t="shared" si="639"/>
        <v>dɪ</v>
      </c>
      <c r="I2384" s="4" t="str">
        <f t="shared" si="640"/>
        <v>ddi</v>
      </c>
      <c r="J2384" s="10">
        <f t="shared" si="641"/>
        <v>2</v>
      </c>
      <c r="K2384" s="1">
        <f t="shared" si="642"/>
        <v>3</v>
      </c>
      <c r="L2384" s="10">
        <f t="shared" si="643"/>
        <v>3</v>
      </c>
      <c r="M2384" s="1" t="str">
        <f t="shared" si="644"/>
        <v>-ddi-</v>
      </c>
      <c r="N2384" s="1" t="str">
        <f t="shared" si="645"/>
        <v>[dɪ]</v>
      </c>
      <c r="O2384" s="3" t="e" cm="1">
        <f t="array" ref="O2384">SUM(_xlfn._xlws.FILTER($G$2:$G$2454,_xlfn.MAP($M$2:$M$2454,_xlfn.LAMBDA(_xlpm.x,_xlpm.x=$M2384))))</f>
        <v>#NAME?</v>
      </c>
      <c r="P2384" s="4" t="e">
        <f t="shared" si="646"/>
        <v>#NAME?</v>
      </c>
      <c r="Q2384" s="6" t="e" cm="1">
        <f t="array" ref="Q2384">SUM(_xlfn._xlws.FILTER($G$2:$G$2454,_xlfn.MAP($N$2:$N$2454,_xlfn.LAMBDA(_xlpm.x,_xlpm.x=$N2384))))</f>
        <v>#NAME?</v>
      </c>
      <c r="R2384" s="4" t="e">
        <f t="shared" si="647"/>
        <v>#NAME?</v>
      </c>
      <c r="S2384" s="4" t="e">
        <f t="shared" si="648"/>
        <v>#NAME?</v>
      </c>
      <c r="T2384" s="4" t="e">
        <f t="shared" si="649"/>
        <v>#NAME?</v>
      </c>
      <c r="U2384" s="4" t="e">
        <f t="shared" si="650"/>
        <v>#NAME?</v>
      </c>
      <c r="V2384" s="2"/>
      <c r="X2384" s="2"/>
      <c r="AC2384" s="2"/>
      <c r="AD2384" s="2"/>
    </row>
    <row r="2385" spans="1:30">
      <c r="A2385" s="1" t="str">
        <f t="shared" si="637"/>
        <v>-die- : [dɪ]</v>
      </c>
      <c r="B2385" s="1">
        <f t="shared" si="651"/>
        <v>0</v>
      </c>
      <c r="C2385" s="1">
        <f t="shared" si="651"/>
        <v>0</v>
      </c>
      <c r="D2385" s="1">
        <f t="shared" si="651"/>
        <v>0</v>
      </c>
      <c r="E2385" s="7">
        <v>1</v>
      </c>
      <c r="F2385" s="9" t="s">
        <v>1868</v>
      </c>
      <c r="G2385" s="3" t="e">
        <f t="shared" si="638"/>
        <v>#NAME?</v>
      </c>
      <c r="H2385" s="4" t="str">
        <f t="shared" si="639"/>
        <v>dɪ</v>
      </c>
      <c r="I2385" s="4" t="str">
        <f t="shared" si="640"/>
        <v>die</v>
      </c>
      <c r="J2385" s="10">
        <f t="shared" si="641"/>
        <v>2</v>
      </c>
      <c r="K2385" s="1">
        <f t="shared" si="642"/>
        <v>3</v>
      </c>
      <c r="L2385" s="10">
        <f t="shared" si="643"/>
        <v>3</v>
      </c>
      <c r="M2385" s="1" t="str">
        <f t="shared" si="644"/>
        <v>-die-</v>
      </c>
      <c r="N2385" s="1" t="str">
        <f t="shared" si="645"/>
        <v>[dɪ]</v>
      </c>
      <c r="O2385" s="3" t="e" cm="1">
        <f t="array" ref="O2385">SUM(_xlfn._xlws.FILTER($G$2:$G$2454,_xlfn.MAP($M$2:$M$2454,_xlfn.LAMBDA(_xlpm.x,_xlpm.x=$M2385))))</f>
        <v>#NAME?</v>
      </c>
      <c r="P2385" s="4" t="e">
        <f t="shared" si="646"/>
        <v>#NAME?</v>
      </c>
      <c r="Q2385" s="6" t="e" cm="1">
        <f t="array" ref="Q2385">SUM(_xlfn._xlws.FILTER($G$2:$G$2454,_xlfn.MAP($N$2:$N$2454,_xlfn.LAMBDA(_xlpm.x,_xlpm.x=$N2385))))</f>
        <v>#NAME?</v>
      </c>
      <c r="R2385" s="4" t="e">
        <f t="shared" si="647"/>
        <v>#NAME?</v>
      </c>
      <c r="S2385" s="4" t="e">
        <f t="shared" si="648"/>
        <v>#NAME?</v>
      </c>
      <c r="T2385" s="4" t="e">
        <f t="shared" si="649"/>
        <v>#NAME?</v>
      </c>
      <c r="U2385" s="4" t="e">
        <f t="shared" si="650"/>
        <v>#NAME?</v>
      </c>
      <c r="V2385" s="2"/>
      <c r="X2385" s="2"/>
      <c r="AC2385" s="2"/>
      <c r="AD2385" s="2"/>
    </row>
    <row r="2386" spans="1:30">
      <c r="A2386" s="1" t="str">
        <f t="shared" si="637"/>
        <v>-mmee- : [mɪ]</v>
      </c>
      <c r="B2386" s="1">
        <f t="shared" si="651"/>
        <v>0</v>
      </c>
      <c r="C2386" s="1">
        <f t="shared" si="651"/>
        <v>1</v>
      </c>
      <c r="D2386" s="1">
        <f t="shared" si="651"/>
        <v>0</v>
      </c>
      <c r="E2386" s="7">
        <v>1</v>
      </c>
      <c r="F2386" s="9" t="s">
        <v>2126</v>
      </c>
      <c r="G2386" s="3" t="e">
        <f t="shared" si="638"/>
        <v>#NAME?</v>
      </c>
      <c r="H2386" s="4" t="str">
        <f t="shared" si="639"/>
        <v>mɪ</v>
      </c>
      <c r="I2386" s="4" t="str">
        <f t="shared" si="640"/>
        <v>mmee</v>
      </c>
      <c r="J2386" s="10">
        <f t="shared" si="641"/>
        <v>2</v>
      </c>
      <c r="K2386" s="1">
        <f t="shared" si="642"/>
        <v>4</v>
      </c>
      <c r="L2386" s="10">
        <f t="shared" si="643"/>
        <v>4</v>
      </c>
      <c r="M2386" s="1" t="str">
        <f t="shared" si="644"/>
        <v>-mmee-</v>
      </c>
      <c r="N2386" s="1" t="str">
        <f t="shared" si="645"/>
        <v>[mɪ]</v>
      </c>
      <c r="O2386" s="3" t="e" cm="1">
        <f t="array" ref="O2386">SUM(_xlfn._xlws.FILTER($G$2:$G$2454,_xlfn.MAP($M$2:$M$2454,_xlfn.LAMBDA(_xlpm.x,_xlpm.x=$M2386))))</f>
        <v>#NAME?</v>
      </c>
      <c r="P2386" s="4" t="e">
        <f t="shared" si="646"/>
        <v>#NAME?</v>
      </c>
      <c r="Q2386" s="6" t="e" cm="1">
        <f t="array" ref="Q2386">SUM(_xlfn._xlws.FILTER($G$2:$G$2454,_xlfn.MAP($N$2:$N$2454,_xlfn.LAMBDA(_xlpm.x,_xlpm.x=$N2386))))</f>
        <v>#NAME?</v>
      </c>
      <c r="R2386" s="4" t="e">
        <f t="shared" si="647"/>
        <v>#NAME?</v>
      </c>
      <c r="S2386" s="4" t="e">
        <f t="shared" si="648"/>
        <v>#NAME?</v>
      </c>
      <c r="T2386" s="4" t="e">
        <f t="shared" si="649"/>
        <v>#NAME?</v>
      </c>
      <c r="U2386" s="4" t="e">
        <f t="shared" si="650"/>
        <v>#NAME?</v>
      </c>
      <c r="V2386" s="2"/>
      <c r="X2386" s="2"/>
      <c r="AC2386" s="2"/>
      <c r="AD2386" s="2"/>
    </row>
    <row r="2387" spans="1:30">
      <c r="A2387" s="1" t="str">
        <f t="shared" si="637"/>
        <v>-mmie- : [mɪ]</v>
      </c>
      <c r="B2387" s="1">
        <f t="shared" si="651"/>
        <v>0</v>
      </c>
      <c r="C2387" s="1">
        <f t="shared" si="651"/>
        <v>1</v>
      </c>
      <c r="D2387" s="1">
        <f t="shared" si="651"/>
        <v>0</v>
      </c>
      <c r="E2387" s="7">
        <v>1</v>
      </c>
      <c r="F2387" s="9" t="s">
        <v>2127</v>
      </c>
      <c r="G2387" s="3" t="e">
        <f t="shared" si="638"/>
        <v>#NAME?</v>
      </c>
      <c r="H2387" s="4" t="str">
        <f t="shared" si="639"/>
        <v>mɪ</v>
      </c>
      <c r="I2387" s="4" t="str">
        <f t="shared" si="640"/>
        <v>mmie</v>
      </c>
      <c r="J2387" s="10">
        <f t="shared" si="641"/>
        <v>2</v>
      </c>
      <c r="K2387" s="1">
        <f t="shared" si="642"/>
        <v>4</v>
      </c>
      <c r="L2387" s="10">
        <f t="shared" si="643"/>
        <v>4</v>
      </c>
      <c r="M2387" s="1" t="str">
        <f t="shared" si="644"/>
        <v>-mmie-</v>
      </c>
      <c r="N2387" s="1" t="str">
        <f t="shared" si="645"/>
        <v>[mɪ]</v>
      </c>
      <c r="O2387" s="3" t="e" cm="1">
        <f t="array" ref="O2387">SUM(_xlfn._xlws.FILTER($G$2:$G$2454,_xlfn.MAP($M$2:$M$2454,_xlfn.LAMBDA(_xlpm.x,_xlpm.x=$M2387))))</f>
        <v>#NAME?</v>
      </c>
      <c r="P2387" s="4" t="e">
        <f t="shared" si="646"/>
        <v>#NAME?</v>
      </c>
      <c r="Q2387" s="6" t="e" cm="1">
        <f t="array" ref="Q2387">SUM(_xlfn._xlws.FILTER($G$2:$G$2454,_xlfn.MAP($N$2:$N$2454,_xlfn.LAMBDA(_xlpm.x,_xlpm.x=$N2387))))</f>
        <v>#NAME?</v>
      </c>
      <c r="R2387" s="4" t="e">
        <f t="shared" si="647"/>
        <v>#NAME?</v>
      </c>
      <c r="S2387" s="4" t="e">
        <f t="shared" si="648"/>
        <v>#NAME?</v>
      </c>
      <c r="T2387" s="4" t="e">
        <f t="shared" si="649"/>
        <v>#NAME?</v>
      </c>
      <c r="U2387" s="4" t="e">
        <f t="shared" si="650"/>
        <v>#NAME?</v>
      </c>
      <c r="V2387" s="2"/>
      <c r="X2387" s="2"/>
      <c r="AC2387" s="2"/>
      <c r="AD2387" s="2"/>
    </row>
    <row r="2388" spans="1:30">
      <c r="A2388" s="1" t="str">
        <f t="shared" si="637"/>
        <v>-n't- : [nt]</v>
      </c>
      <c r="B2388" s="1">
        <f t="shared" si="651"/>
        <v>0</v>
      </c>
      <c r="C2388" s="1">
        <f t="shared" si="651"/>
        <v>0</v>
      </c>
      <c r="D2388" s="1">
        <f t="shared" si="651"/>
        <v>1</v>
      </c>
      <c r="E2388" s="7">
        <v>2</v>
      </c>
      <c r="F2388" s="9" t="s">
        <v>192</v>
      </c>
      <c r="G2388" s="3" t="e">
        <f t="shared" si="638"/>
        <v>#NAME?</v>
      </c>
      <c r="H2388" s="4" t="str">
        <f t="shared" si="639"/>
        <v>nt</v>
      </c>
      <c r="I2388" s="4" t="str">
        <f t="shared" si="640"/>
        <v>n't</v>
      </c>
      <c r="J2388" s="10">
        <f t="shared" si="641"/>
        <v>2</v>
      </c>
      <c r="K2388" s="1">
        <f t="shared" si="642"/>
        <v>3</v>
      </c>
      <c r="L2388" s="10">
        <f t="shared" si="643"/>
        <v>3</v>
      </c>
      <c r="M2388" s="1" t="str">
        <f t="shared" si="644"/>
        <v>-n't-</v>
      </c>
      <c r="N2388" s="1" t="str">
        <f t="shared" si="645"/>
        <v>[nt]</v>
      </c>
      <c r="O2388" s="3" t="e" cm="1">
        <f t="array" ref="O2388">SUM(_xlfn._xlws.FILTER($G$2:$G$2454,_xlfn.MAP($M$2:$M$2454,_xlfn.LAMBDA(_xlpm.x,_xlpm.x=$M2388))))</f>
        <v>#NAME?</v>
      </c>
      <c r="P2388" s="4" t="e">
        <f t="shared" si="646"/>
        <v>#NAME?</v>
      </c>
      <c r="Q2388" s="6" t="e" cm="1">
        <f t="array" ref="Q2388">SUM(_xlfn._xlws.FILTER($G$2:$G$2454,_xlfn.MAP($N$2:$N$2454,_xlfn.LAMBDA(_xlpm.x,_xlpm.x=$N2388))))</f>
        <v>#NAME?</v>
      </c>
      <c r="R2388" s="4" t="e">
        <f t="shared" si="647"/>
        <v>#NAME?</v>
      </c>
      <c r="S2388" s="4" t="e">
        <f t="shared" si="648"/>
        <v>#NAME?</v>
      </c>
      <c r="T2388" s="4" t="e">
        <f t="shared" si="649"/>
        <v>#NAME?</v>
      </c>
      <c r="U2388" s="4" t="e">
        <f t="shared" si="650"/>
        <v>#NAME?</v>
      </c>
      <c r="V2388" s="2"/>
      <c r="X2388" s="2"/>
      <c r="AC2388" s="2"/>
      <c r="AD2388" s="2"/>
    </row>
    <row r="2389" spans="1:30">
      <c r="A2389" s="1" t="str">
        <f t="shared" si="637"/>
        <v>-re's- : [ɹz]</v>
      </c>
      <c r="B2389" s="1">
        <f t="shared" si="651"/>
        <v>1</v>
      </c>
      <c r="C2389" s="1">
        <f t="shared" si="651"/>
        <v>0</v>
      </c>
      <c r="D2389" s="1">
        <f t="shared" si="651"/>
        <v>0</v>
      </c>
      <c r="E2389" s="7">
        <v>1</v>
      </c>
      <c r="F2389" s="9" t="s">
        <v>2391</v>
      </c>
      <c r="G2389" s="3" t="e">
        <f t="shared" si="638"/>
        <v>#NAME?</v>
      </c>
      <c r="H2389" s="1" t="str">
        <f t="shared" si="639"/>
        <v>ɹz</v>
      </c>
      <c r="I2389" s="1" t="str">
        <f t="shared" si="640"/>
        <v>re's</v>
      </c>
      <c r="J2389" s="10">
        <f t="shared" si="641"/>
        <v>2</v>
      </c>
      <c r="K2389" s="1">
        <f t="shared" si="642"/>
        <v>4</v>
      </c>
      <c r="L2389" s="10">
        <f t="shared" si="643"/>
        <v>4</v>
      </c>
      <c r="M2389" s="1" t="str">
        <f t="shared" si="644"/>
        <v>-re's-</v>
      </c>
      <c r="N2389" s="1" t="str">
        <f t="shared" si="645"/>
        <v>[ɹz]</v>
      </c>
      <c r="O2389" s="3" t="e" cm="1">
        <f t="array" ref="O2389">SUM(_xlfn._xlws.FILTER($G$2:$G$2454,_xlfn.MAP($M$2:$M$2454,_xlfn.LAMBDA(_xlpm.x,_xlpm.x=$M2389))))</f>
        <v>#NAME?</v>
      </c>
      <c r="P2389" s="4" t="e">
        <f t="shared" si="646"/>
        <v>#NAME?</v>
      </c>
      <c r="Q2389" s="6" t="e" cm="1">
        <f t="array" ref="Q2389">SUM(_xlfn._xlws.FILTER($G$2:$G$2454,_xlfn.MAP($N$2:$N$2454,_xlfn.LAMBDA(_xlpm.x,_xlpm.x=$N2389))))</f>
        <v>#NAME?</v>
      </c>
      <c r="R2389" s="4" t="e">
        <f t="shared" si="647"/>
        <v>#NAME?</v>
      </c>
      <c r="S2389" s="4" t="e">
        <f t="shared" si="648"/>
        <v>#NAME?</v>
      </c>
      <c r="T2389" s="4" t="e">
        <f t="shared" si="649"/>
        <v>#NAME?</v>
      </c>
      <c r="U2389" s="4" t="e">
        <f t="shared" si="650"/>
        <v>#NAME?</v>
      </c>
      <c r="V2389" s="2"/>
      <c r="X2389" s="2"/>
      <c r="AC2389" s="2"/>
      <c r="AD2389" s="2"/>
    </row>
    <row r="2390" spans="1:30">
      <c r="A2390" s="1" t="str">
        <f t="shared" si="637"/>
        <v>-rs'- : [ɹz]</v>
      </c>
      <c r="B2390" s="1">
        <f t="shared" si="651"/>
        <v>1</v>
      </c>
      <c r="C2390" s="1">
        <f t="shared" si="651"/>
        <v>0</v>
      </c>
      <c r="D2390" s="1">
        <f t="shared" si="651"/>
        <v>0</v>
      </c>
      <c r="E2390" s="7">
        <v>1</v>
      </c>
      <c r="F2390" s="9" t="s">
        <v>2392</v>
      </c>
      <c r="G2390" s="3" t="e">
        <f t="shared" si="638"/>
        <v>#NAME?</v>
      </c>
      <c r="H2390" s="4" t="str">
        <f t="shared" si="639"/>
        <v>ɹz</v>
      </c>
      <c r="I2390" s="4" t="str">
        <f t="shared" si="640"/>
        <v>rs'</v>
      </c>
      <c r="J2390" s="10">
        <f t="shared" si="641"/>
        <v>2</v>
      </c>
      <c r="K2390" s="1">
        <f t="shared" si="642"/>
        <v>3</v>
      </c>
      <c r="L2390" s="10">
        <f t="shared" si="643"/>
        <v>3</v>
      </c>
      <c r="M2390" s="1" t="str">
        <f t="shared" si="644"/>
        <v>-rs'-</v>
      </c>
      <c r="N2390" s="1" t="str">
        <f t="shared" si="645"/>
        <v>[ɹz]</v>
      </c>
      <c r="O2390" s="3" t="e" cm="1">
        <f t="array" ref="O2390">SUM(_xlfn._xlws.FILTER($G$2:$G$2454,_xlfn.MAP($M$2:$M$2454,_xlfn.LAMBDA(_xlpm.x,_xlpm.x=$M2390))))</f>
        <v>#NAME?</v>
      </c>
      <c r="P2390" s="4" t="e">
        <f t="shared" si="646"/>
        <v>#NAME?</v>
      </c>
      <c r="Q2390" s="6" t="e" cm="1">
        <f t="array" ref="Q2390">SUM(_xlfn._xlws.FILTER($G$2:$G$2454,_xlfn.MAP($N$2:$N$2454,_xlfn.LAMBDA(_xlpm.x,_xlpm.x=$N2390))))</f>
        <v>#NAME?</v>
      </c>
      <c r="R2390" s="4" t="e">
        <f t="shared" si="647"/>
        <v>#NAME?</v>
      </c>
      <c r="S2390" s="4" t="e">
        <f t="shared" si="648"/>
        <v>#NAME?</v>
      </c>
      <c r="T2390" s="4" t="e">
        <f t="shared" si="649"/>
        <v>#NAME?</v>
      </c>
      <c r="U2390" s="4" t="e">
        <f t="shared" si="650"/>
        <v>#NAME?</v>
      </c>
      <c r="V2390" s="2"/>
      <c r="X2390" s="2"/>
      <c r="AC2390" s="2"/>
      <c r="AD2390" s="2"/>
    </row>
    <row r="2391" spans="1:30">
      <c r="A2391" s="1" t="str">
        <f t="shared" si="637"/>
        <v>-'ve- : [v]</v>
      </c>
      <c r="B2391" s="1">
        <f t="shared" si="651"/>
        <v>0</v>
      </c>
      <c r="C2391" s="1">
        <f t="shared" si="651"/>
        <v>0</v>
      </c>
      <c r="D2391" s="1">
        <f t="shared" si="651"/>
        <v>0</v>
      </c>
      <c r="E2391" s="7">
        <v>1</v>
      </c>
      <c r="F2391" s="9" t="s">
        <v>2280</v>
      </c>
      <c r="G2391" s="3" t="e">
        <f t="shared" si="638"/>
        <v>#NAME?</v>
      </c>
      <c r="H2391" s="1" t="str">
        <f t="shared" si="639"/>
        <v>v</v>
      </c>
      <c r="I2391" s="1" t="str">
        <f t="shared" si="640"/>
        <v>'ve</v>
      </c>
      <c r="J2391" s="10">
        <f t="shared" si="641"/>
        <v>1</v>
      </c>
      <c r="K2391" s="1">
        <f t="shared" si="642"/>
        <v>3</v>
      </c>
      <c r="L2391" s="10">
        <f t="shared" si="643"/>
        <v>3</v>
      </c>
      <c r="M2391" s="1" t="str">
        <f t="shared" si="644"/>
        <v>-'ve-</v>
      </c>
      <c r="N2391" s="1" t="str">
        <f t="shared" si="645"/>
        <v>[v]</v>
      </c>
      <c r="O2391" s="3" t="e" cm="1">
        <f t="array" ref="O2391">SUM(_xlfn._xlws.FILTER($G$2:$G$2454,_xlfn.MAP($M$2:$M$2454,_xlfn.LAMBDA(_xlpm.x,_xlpm.x=$M2391))))</f>
        <v>#NAME?</v>
      </c>
      <c r="P2391" s="4" t="e">
        <f t="shared" si="646"/>
        <v>#NAME?</v>
      </c>
      <c r="Q2391" s="6" t="e" cm="1">
        <f t="array" ref="Q2391">SUM(_xlfn._xlws.FILTER($G$2:$G$2454,_xlfn.MAP($N$2:$N$2454,_xlfn.LAMBDA(_xlpm.x,_xlpm.x=$N2391))))</f>
        <v>#NAME?</v>
      </c>
      <c r="R2391" s="4" t="e">
        <f t="shared" si="647"/>
        <v>#NAME?</v>
      </c>
      <c r="S2391" s="4" t="e">
        <f t="shared" si="648"/>
        <v>#NAME?</v>
      </c>
      <c r="T2391" s="4" t="e">
        <f t="shared" si="649"/>
        <v>#NAME?</v>
      </c>
      <c r="U2391" s="4" t="e">
        <f t="shared" si="650"/>
        <v>#NAME?</v>
      </c>
      <c r="V2391" s="2"/>
      <c r="X2391" s="2"/>
      <c r="AC2391" s="2"/>
      <c r="AD2391" s="2"/>
    </row>
    <row r="2392" spans="1:30">
      <c r="A2392" s="1" t="str">
        <f t="shared" si="637"/>
        <v>-v- : [v]</v>
      </c>
      <c r="B2392" s="1">
        <f t="shared" si="651"/>
        <v>0</v>
      </c>
      <c r="C2392" s="1">
        <f t="shared" si="651"/>
        <v>0</v>
      </c>
      <c r="D2392" s="1">
        <f t="shared" si="651"/>
        <v>0</v>
      </c>
      <c r="E2392" s="7">
        <v>1</v>
      </c>
      <c r="F2392" s="9" t="s">
        <v>2281</v>
      </c>
      <c r="G2392" s="3" t="e">
        <f t="shared" si="638"/>
        <v>#NAME?</v>
      </c>
      <c r="H2392" s="4" t="str">
        <f t="shared" si="639"/>
        <v>v</v>
      </c>
      <c r="I2392" s="4" t="str">
        <f t="shared" si="640"/>
        <v>v</v>
      </c>
      <c r="J2392" s="10">
        <f t="shared" si="641"/>
        <v>1</v>
      </c>
      <c r="K2392" s="1">
        <f t="shared" si="642"/>
        <v>1</v>
      </c>
      <c r="L2392" s="10">
        <f t="shared" si="643"/>
        <v>1</v>
      </c>
      <c r="M2392" s="1" t="str">
        <f t="shared" si="644"/>
        <v>-v-</v>
      </c>
      <c r="N2392" s="1" t="str">
        <f t="shared" si="645"/>
        <v>[v]</v>
      </c>
      <c r="O2392" s="3" t="e" cm="1">
        <f t="array" ref="O2392">SUM(_xlfn._xlws.FILTER($G$2:$G$2454,_xlfn.MAP($M$2:$M$2454,_xlfn.LAMBDA(_xlpm.x,_xlpm.x=$M2392))))</f>
        <v>#NAME?</v>
      </c>
      <c r="P2392" s="4" t="e">
        <f t="shared" si="646"/>
        <v>#NAME?</v>
      </c>
      <c r="Q2392" s="6" t="e" cm="1">
        <f t="array" ref="Q2392">SUM(_xlfn._xlws.FILTER($G$2:$G$2454,_xlfn.MAP($N$2:$N$2454,_xlfn.LAMBDA(_xlpm.x,_xlpm.x=$N2392))))</f>
        <v>#NAME?</v>
      </c>
      <c r="R2392" s="4" t="e">
        <f t="shared" si="647"/>
        <v>#NAME?</v>
      </c>
      <c r="S2392" s="4" t="e">
        <f t="shared" si="648"/>
        <v>#NAME?</v>
      </c>
      <c r="T2392" s="4" t="e">
        <f t="shared" si="649"/>
        <v>#NAME?</v>
      </c>
      <c r="U2392" s="4" t="e">
        <f t="shared" si="650"/>
        <v>#NAME?</v>
      </c>
      <c r="V2392" s="2"/>
      <c r="X2392" s="2"/>
      <c r="AC2392" s="2"/>
      <c r="AD2392" s="2"/>
    </row>
    <row r="2393" spans="1:30">
      <c r="A2393" s="1" t="str">
        <f t="shared" si="637"/>
        <v>-cea- : [ʃə]</v>
      </c>
      <c r="B2393" s="1">
        <f t="shared" si="651"/>
        <v>0</v>
      </c>
      <c r="C2393" s="1">
        <f t="shared" si="651"/>
        <v>0</v>
      </c>
      <c r="D2393" s="1">
        <f t="shared" si="651"/>
        <v>0</v>
      </c>
      <c r="E2393" s="7">
        <v>1</v>
      </c>
      <c r="F2393" s="9" t="s">
        <v>1858</v>
      </c>
      <c r="G2393" s="3" t="e">
        <f t="shared" si="638"/>
        <v>#NAME?</v>
      </c>
      <c r="H2393" s="4" t="str">
        <f t="shared" si="639"/>
        <v>ʃə</v>
      </c>
      <c r="I2393" s="4" t="str">
        <f t="shared" si="640"/>
        <v>cea</v>
      </c>
      <c r="J2393" s="10">
        <f t="shared" si="641"/>
        <v>2</v>
      </c>
      <c r="K2393" s="1">
        <f t="shared" si="642"/>
        <v>3</v>
      </c>
      <c r="L2393" s="10">
        <f t="shared" si="643"/>
        <v>3</v>
      </c>
      <c r="M2393" s="1" t="str">
        <f t="shared" si="644"/>
        <v>-cea-</v>
      </c>
      <c r="N2393" s="1" t="str">
        <f t="shared" si="645"/>
        <v>[ʃə]</v>
      </c>
      <c r="O2393" s="3" t="e" cm="1">
        <f t="array" ref="O2393">SUM(_xlfn._xlws.FILTER($G$2:$G$2454,_xlfn.MAP($M$2:$M$2454,_xlfn.LAMBDA(_xlpm.x,_xlpm.x=$M2393))))</f>
        <v>#NAME?</v>
      </c>
      <c r="P2393" s="4" t="e">
        <f t="shared" si="646"/>
        <v>#NAME?</v>
      </c>
      <c r="Q2393" s="6" t="e" cm="1">
        <f t="array" ref="Q2393">SUM(_xlfn._xlws.FILTER($G$2:$G$2454,_xlfn.MAP($N$2:$N$2454,_xlfn.LAMBDA(_xlpm.x,_xlpm.x=$N2393))))</f>
        <v>#NAME?</v>
      </c>
      <c r="R2393" s="4" t="e">
        <f t="shared" si="647"/>
        <v>#NAME?</v>
      </c>
      <c r="S2393" s="4" t="e">
        <f t="shared" si="648"/>
        <v>#NAME?</v>
      </c>
      <c r="T2393" s="4" t="e">
        <f t="shared" si="649"/>
        <v>#NAME?</v>
      </c>
      <c r="U2393" s="4" t="e">
        <f t="shared" si="650"/>
        <v>#NAME?</v>
      </c>
      <c r="V2393" s="2"/>
      <c r="X2393" s="2"/>
      <c r="AC2393" s="2"/>
      <c r="AD2393" s="2"/>
    </row>
    <row r="2394" spans="1:30">
      <c r="A2394" s="1" t="str">
        <f t="shared" si="637"/>
        <v>-ssu- : [ʃə]</v>
      </c>
      <c r="B2394" s="1">
        <f t="shared" si="651"/>
        <v>0</v>
      </c>
      <c r="C2394" s="1">
        <f t="shared" si="651"/>
        <v>0</v>
      </c>
      <c r="D2394" s="1">
        <f t="shared" si="651"/>
        <v>0</v>
      </c>
      <c r="E2394" s="7">
        <v>1</v>
      </c>
      <c r="F2394" s="9" t="s">
        <v>1859</v>
      </c>
      <c r="G2394" s="3" t="e">
        <f t="shared" si="638"/>
        <v>#NAME?</v>
      </c>
      <c r="H2394" s="1" t="str">
        <f t="shared" si="639"/>
        <v>ʃə</v>
      </c>
      <c r="I2394" s="1" t="str">
        <f t="shared" si="640"/>
        <v>ssu</v>
      </c>
      <c r="J2394" s="10">
        <f t="shared" si="641"/>
        <v>2</v>
      </c>
      <c r="K2394" s="1">
        <f t="shared" si="642"/>
        <v>3</v>
      </c>
      <c r="L2394" s="10">
        <f t="shared" si="643"/>
        <v>3</v>
      </c>
      <c r="M2394" s="1" t="str">
        <f t="shared" si="644"/>
        <v>-ssu-</v>
      </c>
      <c r="N2394" s="1" t="str">
        <f t="shared" si="645"/>
        <v>[ʃə]</v>
      </c>
      <c r="O2394" s="3" t="e" cm="1">
        <f t="array" ref="O2394">SUM(_xlfn._xlws.FILTER($G$2:$G$2454,_xlfn.MAP($M$2:$M$2454,_xlfn.LAMBDA(_xlpm.x,_xlpm.x=$M2394))))</f>
        <v>#NAME?</v>
      </c>
      <c r="P2394" s="4" t="e">
        <f t="shared" si="646"/>
        <v>#NAME?</v>
      </c>
      <c r="Q2394" s="6" t="e" cm="1">
        <f t="array" ref="Q2394">SUM(_xlfn._xlws.FILTER($G$2:$G$2454,_xlfn.MAP($N$2:$N$2454,_xlfn.LAMBDA(_xlpm.x,_xlpm.x=$N2394))))</f>
        <v>#NAME?</v>
      </c>
      <c r="R2394" s="4" t="e">
        <f t="shared" si="647"/>
        <v>#NAME?</v>
      </c>
      <c r="S2394" s="4" t="e">
        <f t="shared" si="648"/>
        <v>#NAME?</v>
      </c>
      <c r="T2394" s="4" t="e">
        <f t="shared" si="649"/>
        <v>#NAME?</v>
      </c>
      <c r="U2394" s="4" t="e">
        <f t="shared" si="650"/>
        <v>#NAME?</v>
      </c>
      <c r="V2394" s="2"/>
      <c r="X2394" s="2"/>
      <c r="AC2394" s="2"/>
      <c r="AD2394" s="2"/>
    </row>
    <row r="2395" spans="1:30">
      <c r="A2395" s="1" t="str">
        <f t="shared" si="637"/>
        <v>-tiou- : [ʃə]</v>
      </c>
      <c r="B2395" s="1">
        <f t="shared" si="651"/>
        <v>0</v>
      </c>
      <c r="C2395" s="1">
        <f t="shared" si="651"/>
        <v>0</v>
      </c>
      <c r="D2395" s="1">
        <f t="shared" si="651"/>
        <v>0</v>
      </c>
      <c r="E2395" s="7">
        <v>2</v>
      </c>
      <c r="F2395" s="9" t="s">
        <v>1771</v>
      </c>
      <c r="G2395" s="3" t="e">
        <f t="shared" si="638"/>
        <v>#NAME?</v>
      </c>
      <c r="H2395" s="1" t="str">
        <f t="shared" si="639"/>
        <v>ʃə</v>
      </c>
      <c r="I2395" s="1" t="str">
        <f t="shared" si="640"/>
        <v>tiou</v>
      </c>
      <c r="J2395" s="10">
        <f t="shared" si="641"/>
        <v>2</v>
      </c>
      <c r="K2395" s="1">
        <f t="shared" si="642"/>
        <v>4</v>
      </c>
      <c r="L2395" s="10">
        <f t="shared" si="643"/>
        <v>4</v>
      </c>
      <c r="M2395" s="1" t="str">
        <f t="shared" si="644"/>
        <v>-tiou-</v>
      </c>
      <c r="N2395" s="1" t="str">
        <f t="shared" si="645"/>
        <v>[ʃə]</v>
      </c>
      <c r="O2395" s="3" t="e" cm="1">
        <f t="array" ref="O2395">SUM(_xlfn._xlws.FILTER($G$2:$G$2454,_xlfn.MAP($M$2:$M$2454,_xlfn.LAMBDA(_xlpm.x,_xlpm.x=$M2395))))</f>
        <v>#NAME?</v>
      </c>
      <c r="P2395" s="4" t="e">
        <f t="shared" si="646"/>
        <v>#NAME?</v>
      </c>
      <c r="Q2395" s="6" t="e" cm="1">
        <f t="array" ref="Q2395">SUM(_xlfn._xlws.FILTER($G$2:$G$2454,_xlfn.MAP($N$2:$N$2454,_xlfn.LAMBDA(_xlpm.x,_xlpm.x=$N2395))))</f>
        <v>#NAME?</v>
      </c>
      <c r="R2395" s="4" t="e">
        <f t="shared" si="647"/>
        <v>#NAME?</v>
      </c>
      <c r="S2395" s="4" t="e">
        <f t="shared" si="648"/>
        <v>#NAME?</v>
      </c>
      <c r="T2395" s="4" t="e">
        <f t="shared" si="649"/>
        <v>#NAME?</v>
      </c>
      <c r="U2395" s="4" t="e">
        <f t="shared" si="650"/>
        <v>#NAME?</v>
      </c>
      <c r="V2395" s="2"/>
      <c r="X2395" s="2"/>
      <c r="AC2395" s="2"/>
      <c r="AD2395" s="2"/>
    </row>
    <row r="2396" spans="1:30">
      <c r="A2396" s="1" t="str">
        <f t="shared" si="637"/>
        <v>-nwi- : [nɪ]</v>
      </c>
      <c r="B2396" s="1">
        <f t="shared" si="651"/>
        <v>0</v>
      </c>
      <c r="C2396" s="1">
        <f t="shared" si="651"/>
        <v>0</v>
      </c>
      <c r="D2396" s="1">
        <f t="shared" si="651"/>
        <v>1</v>
      </c>
      <c r="E2396" s="7">
        <v>1</v>
      </c>
      <c r="F2396" s="9" t="s">
        <v>2174</v>
      </c>
      <c r="G2396" s="3" t="e">
        <f t="shared" si="638"/>
        <v>#NAME?</v>
      </c>
      <c r="H2396" s="4" t="str">
        <f t="shared" si="639"/>
        <v>nɪ</v>
      </c>
      <c r="I2396" s="4" t="str">
        <f t="shared" si="640"/>
        <v>nwi</v>
      </c>
      <c r="J2396" s="10">
        <f t="shared" si="641"/>
        <v>2</v>
      </c>
      <c r="K2396" s="1">
        <f t="shared" si="642"/>
        <v>3</v>
      </c>
      <c r="L2396" s="10">
        <f t="shared" si="643"/>
        <v>3</v>
      </c>
      <c r="M2396" s="1" t="str">
        <f t="shared" si="644"/>
        <v>-nwi-</v>
      </c>
      <c r="N2396" s="1" t="str">
        <f t="shared" si="645"/>
        <v>[nɪ]</v>
      </c>
      <c r="O2396" s="3" t="e" cm="1">
        <f t="array" ref="O2396">SUM(_xlfn._xlws.FILTER($G$2:$G$2454,_xlfn.MAP($M$2:$M$2454,_xlfn.LAMBDA(_xlpm.x,_xlpm.x=$M2396))))</f>
        <v>#NAME?</v>
      </c>
      <c r="P2396" s="4" t="e">
        <f t="shared" si="646"/>
        <v>#NAME?</v>
      </c>
      <c r="Q2396" s="6" t="e" cm="1">
        <f t="array" ref="Q2396">SUM(_xlfn._xlws.FILTER($G$2:$G$2454,_xlfn.MAP($N$2:$N$2454,_xlfn.LAMBDA(_xlpm.x,_xlpm.x=$N2396))))</f>
        <v>#NAME?</v>
      </c>
      <c r="R2396" s="4" t="e">
        <f t="shared" si="647"/>
        <v>#NAME?</v>
      </c>
      <c r="S2396" s="4" t="e">
        <f t="shared" si="648"/>
        <v>#NAME?</v>
      </c>
      <c r="T2396" s="4" t="e">
        <f t="shared" si="649"/>
        <v>#NAME?</v>
      </c>
      <c r="U2396" s="4" t="e">
        <f t="shared" si="650"/>
        <v>#NAME?</v>
      </c>
      <c r="V2396" s="2"/>
      <c r="X2396" s="2"/>
      <c r="AC2396" s="2"/>
      <c r="AD2396" s="2"/>
    </row>
    <row r="2397" spans="1:30">
      <c r="A2397" s="1" t="str">
        <f t="shared" si="637"/>
        <v>-cal- : [kɑ]</v>
      </c>
      <c r="B2397" s="1">
        <f t="shared" si="651"/>
        <v>0</v>
      </c>
      <c r="C2397" s="1">
        <f t="shared" si="651"/>
        <v>0</v>
      </c>
      <c r="D2397" s="1">
        <f t="shared" si="651"/>
        <v>0</v>
      </c>
      <c r="E2397" s="7">
        <v>1</v>
      </c>
      <c r="F2397" s="9" t="s">
        <v>2034</v>
      </c>
      <c r="G2397" s="3" t="e">
        <f t="shared" si="638"/>
        <v>#NAME?</v>
      </c>
      <c r="H2397" s="4" t="str">
        <f t="shared" si="639"/>
        <v>kɑ</v>
      </c>
      <c r="I2397" s="4" t="str">
        <f t="shared" si="640"/>
        <v>cal</v>
      </c>
      <c r="J2397" s="10">
        <f t="shared" si="641"/>
        <v>2</v>
      </c>
      <c r="K2397" s="1">
        <f t="shared" si="642"/>
        <v>3</v>
      </c>
      <c r="L2397" s="10">
        <f t="shared" si="643"/>
        <v>3</v>
      </c>
      <c r="M2397" s="1" t="str">
        <f t="shared" si="644"/>
        <v>-cal-</v>
      </c>
      <c r="N2397" s="1" t="str">
        <f t="shared" si="645"/>
        <v>[kɑ]</v>
      </c>
      <c r="O2397" s="3" t="e" cm="1">
        <f t="array" ref="O2397">SUM(_xlfn._xlws.FILTER($G$2:$G$2454,_xlfn.MAP($M$2:$M$2454,_xlfn.LAMBDA(_xlpm.x,_xlpm.x=$M2397))))</f>
        <v>#NAME?</v>
      </c>
      <c r="P2397" s="4" t="e">
        <f t="shared" si="646"/>
        <v>#NAME?</v>
      </c>
      <c r="Q2397" s="6" t="e" cm="1">
        <f t="array" ref="Q2397">SUM(_xlfn._xlws.FILTER($G$2:$G$2454,_xlfn.MAP($N$2:$N$2454,_xlfn.LAMBDA(_xlpm.x,_xlpm.x=$N2397))))</f>
        <v>#NAME?</v>
      </c>
      <c r="R2397" s="4" t="e">
        <f t="shared" si="647"/>
        <v>#NAME?</v>
      </c>
      <c r="S2397" s="4" t="e">
        <f t="shared" si="648"/>
        <v>#NAME?</v>
      </c>
      <c r="T2397" s="4" t="e">
        <f t="shared" si="649"/>
        <v>#NAME?</v>
      </c>
      <c r="U2397" s="4" t="e">
        <f t="shared" si="650"/>
        <v>#NAME?</v>
      </c>
      <c r="V2397" s="2"/>
      <c r="X2397" s="2"/>
      <c r="AC2397" s="2"/>
      <c r="AD2397" s="2"/>
    </row>
    <row r="2398" spans="1:30">
      <c r="A2398" s="1" t="str">
        <f t="shared" si="637"/>
        <v>-sle- : [l]</v>
      </c>
      <c r="B2398" s="1">
        <f t="shared" si="651"/>
        <v>0</v>
      </c>
      <c r="C2398" s="1">
        <f t="shared" si="651"/>
        <v>0</v>
      </c>
      <c r="D2398" s="1">
        <f t="shared" si="651"/>
        <v>0</v>
      </c>
      <c r="E2398" s="7">
        <v>1</v>
      </c>
      <c r="F2398" s="9" t="s">
        <v>2054</v>
      </c>
      <c r="G2398" s="3" t="e">
        <f t="shared" si="638"/>
        <v>#NAME?</v>
      </c>
      <c r="H2398" s="4" t="str">
        <f t="shared" si="639"/>
        <v>l</v>
      </c>
      <c r="I2398" s="4" t="str">
        <f t="shared" si="640"/>
        <v>sle</v>
      </c>
      <c r="J2398" s="10">
        <f t="shared" si="641"/>
        <v>1</v>
      </c>
      <c r="K2398" s="1">
        <f t="shared" si="642"/>
        <v>3</v>
      </c>
      <c r="L2398" s="10">
        <f t="shared" si="643"/>
        <v>3</v>
      </c>
      <c r="M2398" s="1" t="str">
        <f t="shared" si="644"/>
        <v>-sle-</v>
      </c>
      <c r="N2398" s="1" t="str">
        <f t="shared" si="645"/>
        <v>[l]</v>
      </c>
      <c r="O2398" s="3" t="e" cm="1">
        <f t="array" ref="O2398">SUM(_xlfn._xlws.FILTER($G$2:$G$2454,_xlfn.MAP($M$2:$M$2454,_xlfn.LAMBDA(_xlpm.x,_xlpm.x=$M2398))))</f>
        <v>#NAME?</v>
      </c>
      <c r="P2398" s="4" t="e">
        <f t="shared" si="646"/>
        <v>#NAME?</v>
      </c>
      <c r="Q2398" s="6" t="e" cm="1">
        <f t="array" ref="Q2398">SUM(_xlfn._xlws.FILTER($G$2:$G$2454,_xlfn.MAP($N$2:$N$2454,_xlfn.LAMBDA(_xlpm.x,_xlpm.x=$N2398))))</f>
        <v>#NAME?</v>
      </c>
      <c r="R2398" s="4" t="e">
        <f t="shared" si="647"/>
        <v>#NAME?</v>
      </c>
      <c r="S2398" s="4" t="e">
        <f t="shared" si="648"/>
        <v>#NAME?</v>
      </c>
      <c r="T2398" s="4" t="e">
        <f t="shared" si="649"/>
        <v>#NAME?</v>
      </c>
      <c r="U2398" s="4" t="e">
        <f t="shared" si="650"/>
        <v>#NAME?</v>
      </c>
      <c r="V2398" s="2"/>
      <c r="X2398" s="2"/>
      <c r="AC2398" s="2"/>
      <c r="AD2398" s="2"/>
    </row>
    <row r="2399" spans="1:30">
      <c r="A2399" s="1" t="str">
        <f t="shared" si="637"/>
        <v>-nz- : [ns]</v>
      </c>
      <c r="B2399" s="1">
        <f t="shared" si="651"/>
        <v>0</v>
      </c>
      <c r="C2399" s="1">
        <f t="shared" si="651"/>
        <v>0</v>
      </c>
      <c r="D2399" s="1">
        <f t="shared" si="651"/>
        <v>1</v>
      </c>
      <c r="E2399" s="7">
        <v>1</v>
      </c>
      <c r="F2399" s="9" t="s">
        <v>2145</v>
      </c>
      <c r="G2399" s="3" t="e">
        <f t="shared" si="638"/>
        <v>#NAME?</v>
      </c>
      <c r="H2399" s="4" t="str">
        <f t="shared" si="639"/>
        <v>ns</v>
      </c>
      <c r="I2399" s="4" t="str">
        <f t="shared" si="640"/>
        <v>nz</v>
      </c>
      <c r="J2399" s="10">
        <f t="shared" si="641"/>
        <v>2</v>
      </c>
      <c r="K2399" s="1">
        <f t="shared" si="642"/>
        <v>2</v>
      </c>
      <c r="L2399" s="10">
        <f t="shared" si="643"/>
        <v>2</v>
      </c>
      <c r="M2399" s="1" t="str">
        <f t="shared" si="644"/>
        <v>-nz-</v>
      </c>
      <c r="N2399" s="1" t="str">
        <f t="shared" si="645"/>
        <v>[ns]</v>
      </c>
      <c r="O2399" s="3" t="e" cm="1">
        <f t="array" ref="O2399">SUM(_xlfn._xlws.FILTER($G$2:$G$2454,_xlfn.MAP($M$2:$M$2454,_xlfn.LAMBDA(_xlpm.x,_xlpm.x=$M2399))))</f>
        <v>#NAME?</v>
      </c>
      <c r="P2399" s="4" t="e">
        <f t="shared" si="646"/>
        <v>#NAME?</v>
      </c>
      <c r="Q2399" s="6" t="e" cm="1">
        <f t="array" ref="Q2399">SUM(_xlfn._xlws.FILTER($G$2:$G$2454,_xlfn.MAP($N$2:$N$2454,_xlfn.LAMBDA(_xlpm.x,_xlpm.x=$N2399))))</f>
        <v>#NAME?</v>
      </c>
      <c r="R2399" s="4" t="e">
        <f t="shared" si="647"/>
        <v>#NAME?</v>
      </c>
      <c r="S2399" s="4" t="e">
        <f t="shared" si="648"/>
        <v>#NAME?</v>
      </c>
      <c r="T2399" s="4" t="e">
        <f t="shared" si="649"/>
        <v>#NAME?</v>
      </c>
      <c r="U2399" s="4" t="e">
        <f t="shared" si="650"/>
        <v>#NAME?</v>
      </c>
      <c r="V2399" s="2"/>
      <c r="X2399" s="2"/>
      <c r="AC2399" s="2"/>
      <c r="AD2399" s="2"/>
    </row>
    <row r="2400" spans="1:30">
      <c r="A2400" s="1" t="str">
        <f t="shared" si="637"/>
        <v>-ppa- : [pə]</v>
      </c>
      <c r="B2400" s="1">
        <f t="shared" si="651"/>
        <v>0</v>
      </c>
      <c r="C2400" s="1">
        <f t="shared" si="651"/>
        <v>0</v>
      </c>
      <c r="D2400" s="1">
        <f t="shared" si="651"/>
        <v>0</v>
      </c>
      <c r="E2400" s="7">
        <v>1</v>
      </c>
      <c r="F2400" s="9" t="s">
        <v>1830</v>
      </c>
      <c r="G2400" s="3" t="e">
        <f t="shared" si="638"/>
        <v>#NAME?</v>
      </c>
      <c r="H2400" s="1" t="str">
        <f t="shared" si="639"/>
        <v>pə</v>
      </c>
      <c r="I2400" s="1" t="str">
        <f t="shared" si="640"/>
        <v>ppa</v>
      </c>
      <c r="J2400" s="10">
        <f t="shared" si="641"/>
        <v>2</v>
      </c>
      <c r="K2400" s="1">
        <f t="shared" si="642"/>
        <v>3</v>
      </c>
      <c r="L2400" s="10">
        <f t="shared" si="643"/>
        <v>3</v>
      </c>
      <c r="M2400" s="1" t="str">
        <f t="shared" si="644"/>
        <v>-ppa-</v>
      </c>
      <c r="N2400" s="1" t="str">
        <f t="shared" si="645"/>
        <v>[pə]</v>
      </c>
      <c r="O2400" s="3" t="e" cm="1">
        <f t="array" ref="O2400">SUM(_xlfn._xlws.FILTER($G$2:$G$2454,_xlfn.MAP($M$2:$M$2454,_xlfn.LAMBDA(_xlpm.x,_xlpm.x=$M2400))))</f>
        <v>#NAME?</v>
      </c>
      <c r="P2400" s="4" t="e">
        <f t="shared" si="646"/>
        <v>#NAME?</v>
      </c>
      <c r="Q2400" s="6" t="e" cm="1">
        <f t="array" ref="Q2400">SUM(_xlfn._xlws.FILTER($G$2:$G$2454,_xlfn.MAP($N$2:$N$2454,_xlfn.LAMBDA(_xlpm.x,_xlpm.x=$N2400))))</f>
        <v>#NAME?</v>
      </c>
      <c r="R2400" s="4" t="e">
        <f t="shared" si="647"/>
        <v>#NAME?</v>
      </c>
      <c r="S2400" s="4" t="e">
        <f t="shared" si="648"/>
        <v>#NAME?</v>
      </c>
      <c r="T2400" s="4" t="e">
        <f t="shared" si="649"/>
        <v>#NAME?</v>
      </c>
      <c r="U2400" s="4" t="e">
        <f t="shared" si="650"/>
        <v>#NAME?</v>
      </c>
      <c r="V2400" s="2"/>
      <c r="X2400" s="2"/>
      <c r="AC2400" s="2"/>
      <c r="AD2400" s="2"/>
    </row>
    <row r="2401" spans="1:30">
      <c r="A2401" s="1" t="str">
        <f t="shared" si="637"/>
        <v>-ver- : [və]</v>
      </c>
      <c r="B2401" s="1">
        <f t="shared" si="651"/>
        <v>0</v>
      </c>
      <c r="C2401" s="1">
        <f t="shared" si="651"/>
        <v>0</v>
      </c>
      <c r="D2401" s="1">
        <f t="shared" si="651"/>
        <v>0</v>
      </c>
      <c r="E2401" s="7">
        <v>1</v>
      </c>
      <c r="F2401" s="9" t="s">
        <v>2286</v>
      </c>
      <c r="G2401" s="3" t="e">
        <f t="shared" si="638"/>
        <v>#NAME?</v>
      </c>
      <c r="H2401" s="1" t="str">
        <f t="shared" si="639"/>
        <v>və</v>
      </c>
      <c r="I2401" s="1" t="str">
        <f t="shared" si="640"/>
        <v>ver</v>
      </c>
      <c r="J2401" s="10">
        <f t="shared" si="641"/>
        <v>2</v>
      </c>
      <c r="K2401" s="1">
        <f t="shared" si="642"/>
        <v>3</v>
      </c>
      <c r="L2401" s="10">
        <f t="shared" si="643"/>
        <v>3</v>
      </c>
      <c r="M2401" s="1" t="str">
        <f t="shared" si="644"/>
        <v>-ver-</v>
      </c>
      <c r="N2401" s="1" t="str">
        <f t="shared" si="645"/>
        <v>[və]</v>
      </c>
      <c r="O2401" s="3" t="e" cm="1">
        <f t="array" ref="O2401">SUM(_xlfn._xlws.FILTER($G$2:$G$2454,_xlfn.MAP($M$2:$M$2454,_xlfn.LAMBDA(_xlpm.x,_xlpm.x=$M2401))))</f>
        <v>#NAME?</v>
      </c>
      <c r="P2401" s="4" t="e">
        <f t="shared" si="646"/>
        <v>#NAME?</v>
      </c>
      <c r="Q2401" s="6" t="e" cm="1">
        <f t="array" ref="Q2401">SUM(_xlfn._xlws.FILTER($G$2:$G$2454,_xlfn.MAP($N$2:$N$2454,_xlfn.LAMBDA(_xlpm.x,_xlpm.x=$N2401))))</f>
        <v>#NAME?</v>
      </c>
      <c r="R2401" s="4" t="e">
        <f t="shared" si="647"/>
        <v>#NAME?</v>
      </c>
      <c r="S2401" s="4" t="e">
        <f t="shared" si="648"/>
        <v>#NAME?</v>
      </c>
      <c r="T2401" s="4" t="e">
        <f t="shared" si="649"/>
        <v>#NAME?</v>
      </c>
      <c r="U2401" s="4" t="e">
        <f t="shared" si="650"/>
        <v>#NAME?</v>
      </c>
      <c r="V2401" s="2"/>
      <c r="X2401" s="2"/>
      <c r="AC2401" s="2"/>
      <c r="AD2401" s="2"/>
    </row>
    <row r="2402" spans="1:30">
      <c r="A2402" s="1" t="str">
        <f t="shared" si="637"/>
        <v>-vor- : [və]</v>
      </c>
      <c r="B2402" s="1">
        <f t="shared" ref="B2402:D2421" si="652">_xlfn.LET(_xlpm.d,$F2402,_xlpm.k,_xlfn.CONCAT(LEFT(TRIM(B$1),1),"*"),COUNTIF(_xlpm.d,_xlpm.k))</f>
        <v>0</v>
      </c>
      <c r="C2402" s="1">
        <f t="shared" si="652"/>
        <v>0</v>
      </c>
      <c r="D2402" s="1">
        <f t="shared" si="652"/>
        <v>0</v>
      </c>
      <c r="E2402" s="7">
        <v>1</v>
      </c>
      <c r="F2402" s="9" t="s">
        <v>2287</v>
      </c>
      <c r="G2402" s="3" t="e">
        <f t="shared" si="638"/>
        <v>#NAME?</v>
      </c>
      <c r="H2402" s="4" t="str">
        <f t="shared" si="639"/>
        <v>və</v>
      </c>
      <c r="I2402" s="4" t="str">
        <f t="shared" si="640"/>
        <v>vor</v>
      </c>
      <c r="J2402" s="10">
        <f t="shared" si="641"/>
        <v>2</v>
      </c>
      <c r="K2402" s="1">
        <f t="shared" si="642"/>
        <v>3</v>
      </c>
      <c r="L2402" s="10">
        <f t="shared" si="643"/>
        <v>3</v>
      </c>
      <c r="M2402" s="1" t="str">
        <f t="shared" si="644"/>
        <v>-vor-</v>
      </c>
      <c r="N2402" s="1" t="str">
        <f t="shared" si="645"/>
        <v>[və]</v>
      </c>
      <c r="O2402" s="3" t="e" cm="1">
        <f t="array" ref="O2402">SUM(_xlfn._xlws.FILTER($G$2:$G$2454,_xlfn.MAP($M$2:$M$2454,_xlfn.LAMBDA(_xlpm.x,_xlpm.x=$M2402))))</f>
        <v>#NAME?</v>
      </c>
      <c r="P2402" s="4" t="e">
        <f t="shared" si="646"/>
        <v>#NAME?</v>
      </c>
      <c r="Q2402" s="6" t="e" cm="1">
        <f t="array" ref="Q2402">SUM(_xlfn._xlws.FILTER($G$2:$G$2454,_xlfn.MAP($N$2:$N$2454,_xlfn.LAMBDA(_xlpm.x,_xlpm.x=$N2402))))</f>
        <v>#NAME?</v>
      </c>
      <c r="R2402" s="4" t="e">
        <f t="shared" si="647"/>
        <v>#NAME?</v>
      </c>
      <c r="S2402" s="4" t="e">
        <f t="shared" si="648"/>
        <v>#NAME?</v>
      </c>
      <c r="T2402" s="4" t="e">
        <f t="shared" si="649"/>
        <v>#NAME?</v>
      </c>
      <c r="U2402" s="4" t="e">
        <f t="shared" si="650"/>
        <v>#NAME?</v>
      </c>
      <c r="V2402" s="2"/>
      <c r="X2402" s="2"/>
      <c r="AC2402" s="2"/>
      <c r="AD2402" s="2"/>
    </row>
    <row r="2403" spans="1:30">
      <c r="A2403" s="1" t="str">
        <f t="shared" si="637"/>
        <v>-gn- : [n]</v>
      </c>
      <c r="B2403" s="1">
        <f t="shared" si="652"/>
        <v>0</v>
      </c>
      <c r="C2403" s="1">
        <f t="shared" si="652"/>
        <v>0</v>
      </c>
      <c r="D2403" s="1">
        <f t="shared" si="652"/>
        <v>1</v>
      </c>
      <c r="E2403" s="7">
        <v>6</v>
      </c>
      <c r="F2403" s="9" t="s">
        <v>168</v>
      </c>
      <c r="G2403" s="3" t="e">
        <f t="shared" si="638"/>
        <v>#NAME?</v>
      </c>
      <c r="H2403" s="1" t="str">
        <f t="shared" si="639"/>
        <v>n</v>
      </c>
      <c r="I2403" s="1" t="str">
        <f t="shared" si="640"/>
        <v>gn</v>
      </c>
      <c r="J2403" s="10">
        <f t="shared" si="641"/>
        <v>1</v>
      </c>
      <c r="K2403" s="1">
        <f t="shared" si="642"/>
        <v>2</v>
      </c>
      <c r="L2403" s="10">
        <f t="shared" si="643"/>
        <v>2</v>
      </c>
      <c r="M2403" s="1" t="str">
        <f t="shared" si="644"/>
        <v>-gn-</v>
      </c>
      <c r="N2403" s="1" t="str">
        <f t="shared" si="645"/>
        <v>[n]</v>
      </c>
      <c r="O2403" s="3" t="e" cm="1">
        <f t="array" ref="O2403">SUM(_xlfn._xlws.FILTER($G$2:$G$2454,_xlfn.MAP($M$2:$M$2454,_xlfn.LAMBDA(_xlpm.x,_xlpm.x=$M2403))))</f>
        <v>#NAME?</v>
      </c>
      <c r="P2403" s="4" t="e">
        <f t="shared" si="646"/>
        <v>#NAME?</v>
      </c>
      <c r="Q2403" s="6" t="e" cm="1">
        <f t="array" ref="Q2403">SUM(_xlfn._xlws.FILTER($G$2:$G$2454,_xlfn.MAP($N$2:$N$2454,_xlfn.LAMBDA(_xlpm.x,_xlpm.x=$N2403))))</f>
        <v>#NAME?</v>
      </c>
      <c r="R2403" s="4" t="e">
        <f t="shared" si="647"/>
        <v>#NAME?</v>
      </c>
      <c r="S2403" s="4" t="e">
        <f t="shared" si="648"/>
        <v>#NAME?</v>
      </c>
      <c r="T2403" s="4" t="e">
        <f t="shared" si="649"/>
        <v>#NAME?</v>
      </c>
      <c r="U2403" s="4" t="e">
        <f t="shared" si="650"/>
        <v>#NAME?</v>
      </c>
      <c r="V2403" s="2"/>
      <c r="X2403" s="2"/>
      <c r="AC2403" s="2"/>
      <c r="AD2403" s="2"/>
    </row>
    <row r="2404" spans="1:30">
      <c r="A2404" s="1" t="str">
        <f t="shared" si="637"/>
        <v>-pp- : [p]</v>
      </c>
      <c r="B2404" s="1">
        <f t="shared" si="652"/>
        <v>0</v>
      </c>
      <c r="C2404" s="1">
        <f t="shared" si="652"/>
        <v>0</v>
      </c>
      <c r="D2404" s="1">
        <f t="shared" si="652"/>
        <v>0</v>
      </c>
      <c r="E2404" s="7">
        <v>1</v>
      </c>
      <c r="F2404" s="9" t="s">
        <v>2178</v>
      </c>
      <c r="G2404" s="3" t="e">
        <f t="shared" si="638"/>
        <v>#NAME?</v>
      </c>
      <c r="H2404" s="4" t="str">
        <f t="shared" si="639"/>
        <v>p</v>
      </c>
      <c r="I2404" s="4" t="str">
        <f t="shared" si="640"/>
        <v>pp</v>
      </c>
      <c r="J2404" s="10">
        <f t="shared" si="641"/>
        <v>1</v>
      </c>
      <c r="K2404" s="1">
        <f t="shared" si="642"/>
        <v>2</v>
      </c>
      <c r="L2404" s="10">
        <f t="shared" si="643"/>
        <v>2</v>
      </c>
      <c r="M2404" s="1" t="str">
        <f t="shared" si="644"/>
        <v>-pp-</v>
      </c>
      <c r="N2404" s="1" t="str">
        <f t="shared" si="645"/>
        <v>[p]</v>
      </c>
      <c r="O2404" s="3" t="e" cm="1">
        <f t="array" ref="O2404">SUM(_xlfn._xlws.FILTER($G$2:$G$2454,_xlfn.MAP($M$2:$M$2454,_xlfn.LAMBDA(_xlpm.x,_xlpm.x=$M2404))))</f>
        <v>#NAME?</v>
      </c>
      <c r="P2404" s="4" t="e">
        <f t="shared" si="646"/>
        <v>#NAME?</v>
      </c>
      <c r="Q2404" s="6" t="e" cm="1">
        <f t="array" ref="Q2404">SUM(_xlfn._xlws.FILTER($G$2:$G$2454,_xlfn.MAP($N$2:$N$2454,_xlfn.LAMBDA(_xlpm.x,_xlpm.x=$N2404))))</f>
        <v>#NAME?</v>
      </c>
      <c r="R2404" s="4" t="e">
        <f t="shared" si="647"/>
        <v>#NAME?</v>
      </c>
      <c r="S2404" s="4" t="e">
        <f t="shared" si="648"/>
        <v>#NAME?</v>
      </c>
      <c r="T2404" s="4" t="e">
        <f t="shared" si="649"/>
        <v>#NAME?</v>
      </c>
      <c r="U2404" s="4" t="e">
        <f t="shared" si="650"/>
        <v>#NAME?</v>
      </c>
      <c r="V2404" s="2"/>
      <c r="X2404" s="2"/>
      <c r="AC2404" s="2"/>
      <c r="AD2404" s="2"/>
    </row>
    <row r="2405" spans="1:30">
      <c r="A2405" s="1" t="str">
        <f t="shared" si="637"/>
        <v>-sc- : [sə]</v>
      </c>
      <c r="B2405" s="1">
        <f t="shared" si="652"/>
        <v>0</v>
      </c>
      <c r="C2405" s="1">
        <f t="shared" si="652"/>
        <v>0</v>
      </c>
      <c r="D2405" s="1">
        <f t="shared" si="652"/>
        <v>0</v>
      </c>
      <c r="E2405" s="7">
        <v>1</v>
      </c>
      <c r="F2405" s="9" t="s">
        <v>1909</v>
      </c>
      <c r="G2405" s="3" t="e">
        <f t="shared" si="638"/>
        <v>#NAME?</v>
      </c>
      <c r="H2405" s="4" t="str">
        <f t="shared" si="639"/>
        <v>sə</v>
      </c>
      <c r="I2405" s="4" t="str">
        <f t="shared" si="640"/>
        <v>sc</v>
      </c>
      <c r="J2405" s="10">
        <f t="shared" si="641"/>
        <v>2</v>
      </c>
      <c r="K2405" s="1">
        <f t="shared" si="642"/>
        <v>2</v>
      </c>
      <c r="L2405" s="10">
        <f t="shared" si="643"/>
        <v>2</v>
      </c>
      <c r="M2405" s="1" t="str">
        <f t="shared" si="644"/>
        <v>-sc-</v>
      </c>
      <c r="N2405" s="1" t="str">
        <f t="shared" si="645"/>
        <v>[sə]</v>
      </c>
      <c r="O2405" s="3" t="e" cm="1">
        <f t="array" ref="O2405">SUM(_xlfn._xlws.FILTER($G$2:$G$2454,_xlfn.MAP($M$2:$M$2454,_xlfn.LAMBDA(_xlpm.x,_xlpm.x=$M2405))))</f>
        <v>#NAME?</v>
      </c>
      <c r="P2405" s="4" t="e">
        <f t="shared" si="646"/>
        <v>#NAME?</v>
      </c>
      <c r="Q2405" s="6" t="e" cm="1">
        <f t="array" ref="Q2405">SUM(_xlfn._xlws.FILTER($G$2:$G$2454,_xlfn.MAP($N$2:$N$2454,_xlfn.LAMBDA(_xlpm.x,_xlpm.x=$N2405))))</f>
        <v>#NAME?</v>
      </c>
      <c r="R2405" s="4" t="e">
        <f t="shared" si="647"/>
        <v>#NAME?</v>
      </c>
      <c r="S2405" s="4" t="e">
        <f t="shared" si="648"/>
        <v>#NAME?</v>
      </c>
      <c r="T2405" s="4" t="e">
        <f t="shared" si="649"/>
        <v>#NAME?</v>
      </c>
      <c r="U2405" s="4" t="e">
        <f t="shared" si="650"/>
        <v>#NAME?</v>
      </c>
      <c r="V2405" s="2"/>
      <c r="X2405" s="2"/>
      <c r="AC2405" s="2"/>
      <c r="AD2405" s="2"/>
    </row>
    <row r="2406" spans="1:30">
      <c r="A2406" s="1" t="str">
        <f t="shared" si="637"/>
        <v>-rei- : [ɹɪ]</v>
      </c>
      <c r="B2406" s="1">
        <f t="shared" si="652"/>
        <v>1</v>
      </c>
      <c r="C2406" s="1">
        <f t="shared" si="652"/>
        <v>0</v>
      </c>
      <c r="D2406" s="1">
        <f t="shared" si="652"/>
        <v>0</v>
      </c>
      <c r="E2406" s="7">
        <v>2</v>
      </c>
      <c r="F2406" s="9" t="s">
        <v>1835</v>
      </c>
      <c r="G2406" s="3" t="e">
        <f t="shared" si="638"/>
        <v>#NAME?</v>
      </c>
      <c r="H2406" s="4" t="str">
        <f t="shared" si="639"/>
        <v>ɹɪ</v>
      </c>
      <c r="I2406" s="4" t="str">
        <f t="shared" si="640"/>
        <v>rei</v>
      </c>
      <c r="J2406" s="10">
        <f t="shared" si="641"/>
        <v>2</v>
      </c>
      <c r="K2406" s="1">
        <f t="shared" si="642"/>
        <v>3</v>
      </c>
      <c r="L2406" s="10">
        <f t="shared" si="643"/>
        <v>3</v>
      </c>
      <c r="M2406" s="1" t="str">
        <f t="shared" si="644"/>
        <v>-rei-</v>
      </c>
      <c r="N2406" s="1" t="str">
        <f t="shared" si="645"/>
        <v>[ɹɪ]</v>
      </c>
      <c r="O2406" s="3" t="e" cm="1">
        <f t="array" ref="O2406">SUM(_xlfn._xlws.FILTER($G$2:$G$2454,_xlfn.MAP($M$2:$M$2454,_xlfn.LAMBDA(_xlpm.x,_xlpm.x=$M2406))))</f>
        <v>#NAME?</v>
      </c>
      <c r="P2406" s="4" t="e">
        <f t="shared" si="646"/>
        <v>#NAME?</v>
      </c>
      <c r="Q2406" s="6" t="e" cm="1">
        <f t="array" ref="Q2406">SUM(_xlfn._xlws.FILTER($G$2:$G$2454,_xlfn.MAP($N$2:$N$2454,_xlfn.LAMBDA(_xlpm.x,_xlpm.x=$N2406))))</f>
        <v>#NAME?</v>
      </c>
      <c r="R2406" s="4" t="e">
        <f t="shared" si="647"/>
        <v>#NAME?</v>
      </c>
      <c r="S2406" s="4" t="e">
        <f t="shared" si="648"/>
        <v>#NAME?</v>
      </c>
      <c r="T2406" s="4" t="e">
        <f t="shared" si="649"/>
        <v>#NAME?</v>
      </c>
      <c r="U2406" s="4" t="e">
        <f t="shared" si="650"/>
        <v>#NAME?</v>
      </c>
      <c r="V2406" s="2"/>
      <c r="X2406" s="2"/>
      <c r="AC2406" s="2"/>
      <c r="AD2406" s="2"/>
    </row>
    <row r="2407" spans="1:30">
      <c r="A2407" s="1" t="str">
        <f t="shared" si="637"/>
        <v>-nned- : [nd]</v>
      </c>
      <c r="B2407" s="1">
        <f t="shared" si="652"/>
        <v>0</v>
      </c>
      <c r="C2407" s="1">
        <f t="shared" si="652"/>
        <v>0</v>
      </c>
      <c r="D2407" s="1">
        <f t="shared" si="652"/>
        <v>1</v>
      </c>
      <c r="E2407" s="7">
        <v>1</v>
      </c>
      <c r="F2407" s="9" t="s">
        <v>2137</v>
      </c>
      <c r="G2407" s="3" t="e">
        <f t="shared" si="638"/>
        <v>#NAME?</v>
      </c>
      <c r="H2407" s="4" t="str">
        <f t="shared" si="639"/>
        <v>nd</v>
      </c>
      <c r="I2407" s="4" t="str">
        <f t="shared" si="640"/>
        <v>nned</v>
      </c>
      <c r="J2407" s="10">
        <f t="shared" si="641"/>
        <v>2</v>
      </c>
      <c r="K2407" s="1">
        <f t="shared" si="642"/>
        <v>4</v>
      </c>
      <c r="L2407" s="10">
        <f t="shared" si="643"/>
        <v>4</v>
      </c>
      <c r="M2407" s="1" t="str">
        <f t="shared" si="644"/>
        <v>-nned-</v>
      </c>
      <c r="N2407" s="1" t="str">
        <f t="shared" si="645"/>
        <v>[nd]</v>
      </c>
      <c r="O2407" s="3" t="e" cm="1">
        <f t="array" ref="O2407">SUM(_xlfn._xlws.FILTER($G$2:$G$2454,_xlfn.MAP($M$2:$M$2454,_xlfn.LAMBDA(_xlpm.x,_xlpm.x=$M2407))))</f>
        <v>#NAME?</v>
      </c>
      <c r="P2407" s="4" t="e">
        <f t="shared" si="646"/>
        <v>#NAME?</v>
      </c>
      <c r="Q2407" s="6" t="e" cm="1">
        <f t="array" ref="Q2407">SUM(_xlfn._xlws.FILTER($G$2:$G$2454,_xlfn.MAP($N$2:$N$2454,_xlfn.LAMBDA(_xlpm.x,_xlpm.x=$N2407))))</f>
        <v>#NAME?</v>
      </c>
      <c r="R2407" s="4" t="e">
        <f t="shared" si="647"/>
        <v>#NAME?</v>
      </c>
      <c r="S2407" s="4" t="e">
        <f t="shared" si="648"/>
        <v>#NAME?</v>
      </c>
      <c r="T2407" s="4" t="e">
        <f t="shared" si="649"/>
        <v>#NAME?</v>
      </c>
      <c r="U2407" s="4" t="e">
        <f t="shared" si="650"/>
        <v>#NAME?</v>
      </c>
      <c r="V2407" s="2"/>
      <c r="X2407" s="2"/>
      <c r="AC2407" s="2"/>
      <c r="AD2407" s="2"/>
    </row>
    <row r="2408" spans="1:30">
      <c r="A2408" s="1" t="str">
        <f t="shared" si="637"/>
        <v>-amo- : [mə]</v>
      </c>
      <c r="B2408" s="1">
        <f t="shared" si="652"/>
        <v>0</v>
      </c>
      <c r="C2408" s="1">
        <f t="shared" si="652"/>
        <v>1</v>
      </c>
      <c r="D2408" s="1">
        <f t="shared" si="652"/>
        <v>0</v>
      </c>
      <c r="E2408" s="7">
        <v>1</v>
      </c>
      <c r="F2408" s="9" t="s">
        <v>1838</v>
      </c>
      <c r="G2408" s="3" t="e">
        <f t="shared" si="638"/>
        <v>#NAME?</v>
      </c>
      <c r="H2408" s="4" t="str">
        <f t="shared" si="639"/>
        <v>mə</v>
      </c>
      <c r="I2408" s="4" t="str">
        <f t="shared" si="640"/>
        <v>amo</v>
      </c>
      <c r="J2408" s="10">
        <f t="shared" si="641"/>
        <v>2</v>
      </c>
      <c r="K2408" s="1">
        <f t="shared" si="642"/>
        <v>3</v>
      </c>
      <c r="L2408" s="10">
        <f t="shared" si="643"/>
        <v>3</v>
      </c>
      <c r="M2408" s="1" t="str">
        <f t="shared" si="644"/>
        <v>-amo-</v>
      </c>
      <c r="N2408" s="1" t="str">
        <f t="shared" si="645"/>
        <v>[mə]</v>
      </c>
      <c r="O2408" s="3" t="e" cm="1">
        <f t="array" ref="O2408">SUM(_xlfn._xlws.FILTER($G$2:$G$2454,_xlfn.MAP($M$2:$M$2454,_xlfn.LAMBDA(_xlpm.x,_xlpm.x=$M2408))))</f>
        <v>#NAME?</v>
      </c>
      <c r="P2408" s="4" t="e">
        <f t="shared" si="646"/>
        <v>#NAME?</v>
      </c>
      <c r="Q2408" s="6" t="e" cm="1">
        <f t="array" ref="Q2408">SUM(_xlfn._xlws.FILTER($G$2:$G$2454,_xlfn.MAP($N$2:$N$2454,_xlfn.LAMBDA(_xlpm.x,_xlpm.x=$N2408))))</f>
        <v>#NAME?</v>
      </c>
      <c r="R2408" s="4" t="e">
        <f t="shared" si="647"/>
        <v>#NAME?</v>
      </c>
      <c r="S2408" s="4" t="e">
        <f t="shared" si="648"/>
        <v>#NAME?</v>
      </c>
      <c r="T2408" s="4" t="e">
        <f t="shared" si="649"/>
        <v>#NAME?</v>
      </c>
      <c r="U2408" s="4" t="e">
        <f t="shared" si="650"/>
        <v>#NAME?</v>
      </c>
      <c r="V2408" s="2"/>
      <c r="X2408" s="2"/>
      <c r="AC2408" s="2"/>
      <c r="AD2408" s="2"/>
    </row>
    <row r="2409" spans="1:30">
      <c r="A2409" s="1" t="str">
        <f t="shared" si="637"/>
        <v>-ssy- : [sɪ]</v>
      </c>
      <c r="B2409" s="1">
        <f t="shared" si="652"/>
        <v>0</v>
      </c>
      <c r="C2409" s="1">
        <f t="shared" si="652"/>
        <v>0</v>
      </c>
      <c r="D2409" s="1">
        <f t="shared" si="652"/>
        <v>0</v>
      </c>
      <c r="E2409" s="7">
        <v>1</v>
      </c>
      <c r="F2409" s="9" t="s">
        <v>2246</v>
      </c>
      <c r="G2409" s="3" t="e">
        <f t="shared" si="638"/>
        <v>#NAME?</v>
      </c>
      <c r="H2409" s="4" t="str">
        <f t="shared" si="639"/>
        <v>sɪ</v>
      </c>
      <c r="I2409" s="4" t="str">
        <f t="shared" si="640"/>
        <v>ssy</v>
      </c>
      <c r="J2409" s="10">
        <f t="shared" si="641"/>
        <v>2</v>
      </c>
      <c r="K2409" s="1">
        <f t="shared" si="642"/>
        <v>3</v>
      </c>
      <c r="L2409" s="10">
        <f t="shared" si="643"/>
        <v>3</v>
      </c>
      <c r="M2409" s="1" t="str">
        <f t="shared" si="644"/>
        <v>-ssy-</v>
      </c>
      <c r="N2409" s="1" t="str">
        <f t="shared" si="645"/>
        <v>[sɪ]</v>
      </c>
      <c r="O2409" s="3" t="e" cm="1">
        <f t="array" ref="O2409">SUM(_xlfn._xlws.FILTER($G$2:$G$2454,_xlfn.MAP($M$2:$M$2454,_xlfn.LAMBDA(_xlpm.x,_xlpm.x=$M2409))))</f>
        <v>#NAME?</v>
      </c>
      <c r="P2409" s="4" t="e">
        <f t="shared" si="646"/>
        <v>#NAME?</v>
      </c>
      <c r="Q2409" s="6" t="e" cm="1">
        <f t="array" ref="Q2409">SUM(_xlfn._xlws.FILTER($G$2:$G$2454,_xlfn.MAP($N$2:$N$2454,_xlfn.LAMBDA(_xlpm.x,_xlpm.x=$N2409))))</f>
        <v>#NAME?</v>
      </c>
      <c r="R2409" s="4" t="e">
        <f t="shared" si="647"/>
        <v>#NAME?</v>
      </c>
      <c r="S2409" s="4" t="e">
        <f t="shared" si="648"/>
        <v>#NAME?</v>
      </c>
      <c r="T2409" s="4" t="e">
        <f t="shared" si="649"/>
        <v>#NAME?</v>
      </c>
      <c r="U2409" s="4" t="e">
        <f t="shared" si="650"/>
        <v>#NAME?</v>
      </c>
      <c r="V2409" s="2"/>
      <c r="X2409" s="2"/>
      <c r="AC2409" s="2"/>
      <c r="AD2409" s="2"/>
    </row>
    <row r="2410" spans="1:30">
      <c r="A2410" s="1" t="str">
        <f t="shared" si="637"/>
        <v>-ssed- : [st]</v>
      </c>
      <c r="B2410" s="1">
        <f t="shared" si="652"/>
        <v>0</v>
      </c>
      <c r="C2410" s="1">
        <f t="shared" si="652"/>
        <v>0</v>
      </c>
      <c r="D2410" s="1">
        <f t="shared" si="652"/>
        <v>0</v>
      </c>
      <c r="E2410" s="7">
        <v>1</v>
      </c>
      <c r="F2410" s="9" t="s">
        <v>2230</v>
      </c>
      <c r="G2410" s="3" t="e">
        <f t="shared" si="638"/>
        <v>#NAME?</v>
      </c>
      <c r="H2410" s="4" t="str">
        <f t="shared" si="639"/>
        <v>st</v>
      </c>
      <c r="I2410" s="4" t="str">
        <f t="shared" si="640"/>
        <v>ssed</v>
      </c>
      <c r="J2410" s="10">
        <f t="shared" si="641"/>
        <v>2</v>
      </c>
      <c r="K2410" s="1">
        <f t="shared" si="642"/>
        <v>4</v>
      </c>
      <c r="L2410" s="10">
        <f t="shared" si="643"/>
        <v>4</v>
      </c>
      <c r="M2410" s="1" t="str">
        <f t="shared" si="644"/>
        <v>-ssed-</v>
      </c>
      <c r="N2410" s="1" t="str">
        <f t="shared" si="645"/>
        <v>[st]</v>
      </c>
      <c r="O2410" s="3" t="e" cm="1">
        <f t="array" ref="O2410">SUM(_xlfn._xlws.FILTER($G$2:$G$2454,_xlfn.MAP($M$2:$M$2454,_xlfn.LAMBDA(_xlpm.x,_xlpm.x=$M2410))))</f>
        <v>#NAME?</v>
      </c>
      <c r="P2410" s="4" t="e">
        <f t="shared" si="646"/>
        <v>#NAME?</v>
      </c>
      <c r="Q2410" s="6" t="e" cm="1">
        <f t="array" ref="Q2410">SUM(_xlfn._xlws.FILTER($G$2:$G$2454,_xlfn.MAP($N$2:$N$2454,_xlfn.LAMBDA(_xlpm.x,_xlpm.x=$N2410))))</f>
        <v>#NAME?</v>
      </c>
      <c r="R2410" s="4" t="e">
        <f t="shared" si="647"/>
        <v>#NAME?</v>
      </c>
      <c r="S2410" s="4" t="e">
        <f t="shared" si="648"/>
        <v>#NAME?</v>
      </c>
      <c r="T2410" s="4" t="e">
        <f t="shared" si="649"/>
        <v>#NAME?</v>
      </c>
      <c r="U2410" s="4" t="e">
        <f t="shared" si="650"/>
        <v>#NAME?</v>
      </c>
      <c r="V2410" s="2"/>
      <c r="X2410" s="2"/>
      <c r="AC2410" s="2"/>
      <c r="AD2410" s="2"/>
    </row>
    <row r="2411" spans="1:30">
      <c r="A2411" s="1" t="str">
        <f t="shared" si="637"/>
        <v>-- : [ə]</v>
      </c>
      <c r="B2411" s="1">
        <f t="shared" si="652"/>
        <v>0</v>
      </c>
      <c r="C2411" s="1">
        <f t="shared" si="652"/>
        <v>0</v>
      </c>
      <c r="D2411" s="1">
        <f t="shared" si="652"/>
        <v>0</v>
      </c>
      <c r="E2411" s="7">
        <v>3</v>
      </c>
      <c r="F2411" s="9" t="s">
        <v>1863</v>
      </c>
      <c r="G2411" s="3" t="e">
        <f t="shared" si="638"/>
        <v>#NAME?</v>
      </c>
      <c r="H2411" s="1" t="str">
        <f t="shared" si="639"/>
        <v>ə</v>
      </c>
      <c r="I2411" s="1" t="str">
        <f t="shared" si="640"/>
        <v/>
      </c>
      <c r="J2411" s="10">
        <f t="shared" si="641"/>
        <v>1</v>
      </c>
      <c r="K2411" s="1">
        <f t="shared" si="642"/>
        <v>0</v>
      </c>
      <c r="L2411" s="10">
        <f t="shared" si="643"/>
        <v>1</v>
      </c>
      <c r="M2411" s="1" t="str">
        <f t="shared" si="644"/>
        <v>--</v>
      </c>
      <c r="N2411" s="1" t="str">
        <f t="shared" si="645"/>
        <v>[ə]</v>
      </c>
      <c r="O2411" s="3" t="e" cm="1">
        <f t="array" ref="O2411">SUM(_xlfn._xlws.FILTER($G$2:$G$2454,_xlfn.MAP($M$2:$M$2454,_xlfn.LAMBDA(_xlpm.x,_xlpm.x=$M2411))))</f>
        <v>#NAME?</v>
      </c>
      <c r="P2411" s="4" t="e">
        <f t="shared" si="646"/>
        <v>#NAME?</v>
      </c>
      <c r="Q2411" s="6" t="e" cm="1">
        <f t="array" ref="Q2411">SUM(_xlfn._xlws.FILTER($G$2:$G$2454,_xlfn.MAP($N$2:$N$2454,_xlfn.LAMBDA(_xlpm.x,_xlpm.x=$N2411))))</f>
        <v>#NAME?</v>
      </c>
      <c r="R2411" s="4" t="e">
        <f t="shared" si="647"/>
        <v>#NAME?</v>
      </c>
      <c r="S2411" s="4" t="e">
        <f t="shared" si="648"/>
        <v>#NAME?</v>
      </c>
      <c r="T2411" s="4" t="e">
        <f t="shared" si="649"/>
        <v>#NAME?</v>
      </c>
      <c r="U2411" s="4" t="e">
        <f t="shared" si="650"/>
        <v>#NAME?</v>
      </c>
      <c r="V2411" s="2"/>
      <c r="X2411" s="2"/>
      <c r="AC2411" s="2"/>
      <c r="AD2411" s="2"/>
    </row>
    <row r="2412" spans="1:30">
      <c r="A2412" s="1" t="str">
        <f t="shared" si="637"/>
        <v>-yo- : [ə]</v>
      </c>
      <c r="B2412" s="1">
        <f t="shared" si="652"/>
        <v>0</v>
      </c>
      <c r="C2412" s="1">
        <f t="shared" si="652"/>
        <v>0</v>
      </c>
      <c r="D2412" s="1">
        <f t="shared" si="652"/>
        <v>0</v>
      </c>
      <c r="E2412" s="7">
        <v>1</v>
      </c>
      <c r="F2412" s="9" t="s">
        <v>2322</v>
      </c>
      <c r="G2412" s="3" t="e">
        <f t="shared" si="638"/>
        <v>#NAME?</v>
      </c>
      <c r="H2412" s="4" t="str">
        <f t="shared" si="639"/>
        <v>ə</v>
      </c>
      <c r="I2412" s="4" t="str">
        <f t="shared" si="640"/>
        <v>yo</v>
      </c>
      <c r="J2412" s="10">
        <f t="shared" si="641"/>
        <v>1</v>
      </c>
      <c r="K2412" s="1">
        <f t="shared" si="642"/>
        <v>2</v>
      </c>
      <c r="L2412" s="10">
        <f t="shared" si="643"/>
        <v>2</v>
      </c>
      <c r="M2412" s="1" t="str">
        <f t="shared" si="644"/>
        <v>-yo-</v>
      </c>
      <c r="N2412" s="1" t="str">
        <f t="shared" si="645"/>
        <v>[ə]</v>
      </c>
      <c r="O2412" s="3" t="e" cm="1">
        <f t="array" ref="O2412">SUM(_xlfn._xlws.FILTER($G$2:$G$2454,_xlfn.MAP($M$2:$M$2454,_xlfn.LAMBDA(_xlpm.x,_xlpm.x=$M2412))))</f>
        <v>#NAME?</v>
      </c>
      <c r="P2412" s="4" t="e">
        <f t="shared" si="646"/>
        <v>#NAME?</v>
      </c>
      <c r="Q2412" s="6" t="e" cm="1">
        <f t="array" ref="Q2412">SUM(_xlfn._xlws.FILTER($G$2:$G$2454,_xlfn.MAP($N$2:$N$2454,_xlfn.LAMBDA(_xlpm.x,_xlpm.x=$N2412))))</f>
        <v>#NAME?</v>
      </c>
      <c r="R2412" s="4" t="e">
        <f t="shared" si="647"/>
        <v>#NAME?</v>
      </c>
      <c r="S2412" s="4" t="e">
        <f t="shared" si="648"/>
        <v>#NAME?</v>
      </c>
      <c r="T2412" s="4" t="e">
        <f t="shared" si="649"/>
        <v>#NAME?</v>
      </c>
      <c r="U2412" s="4" t="e">
        <f t="shared" si="650"/>
        <v>#NAME?</v>
      </c>
      <c r="V2412" s="2"/>
      <c r="X2412" s="2"/>
      <c r="AC2412" s="2"/>
      <c r="AD2412" s="2"/>
    </row>
    <row r="2413" spans="1:30">
      <c r="A2413" s="1" t="str">
        <f t="shared" si="637"/>
        <v>-rah- : [ɹə]</v>
      </c>
      <c r="B2413" s="1">
        <f t="shared" si="652"/>
        <v>1</v>
      </c>
      <c r="C2413" s="1">
        <f t="shared" si="652"/>
        <v>0</v>
      </c>
      <c r="D2413" s="1">
        <f t="shared" si="652"/>
        <v>0</v>
      </c>
      <c r="E2413" s="7">
        <v>1</v>
      </c>
      <c r="F2413" s="9" t="s">
        <v>2437</v>
      </c>
      <c r="G2413" s="3" t="e">
        <f t="shared" si="638"/>
        <v>#NAME?</v>
      </c>
      <c r="H2413" s="4" t="str">
        <f t="shared" si="639"/>
        <v>ɹə</v>
      </c>
      <c r="I2413" s="4" t="str">
        <f t="shared" si="640"/>
        <v>rah</v>
      </c>
      <c r="J2413" s="10">
        <f t="shared" si="641"/>
        <v>2</v>
      </c>
      <c r="K2413" s="1">
        <f t="shared" si="642"/>
        <v>3</v>
      </c>
      <c r="L2413" s="10">
        <f t="shared" si="643"/>
        <v>3</v>
      </c>
      <c r="M2413" s="1" t="str">
        <f t="shared" si="644"/>
        <v>-rah-</v>
      </c>
      <c r="N2413" s="1" t="str">
        <f t="shared" si="645"/>
        <v>[ɹə]</v>
      </c>
      <c r="O2413" s="3" t="e" cm="1">
        <f t="array" ref="O2413">SUM(_xlfn._xlws.FILTER($G$2:$G$2454,_xlfn.MAP($M$2:$M$2454,_xlfn.LAMBDA(_xlpm.x,_xlpm.x=$M2413))))</f>
        <v>#NAME?</v>
      </c>
      <c r="P2413" s="4" t="e">
        <f t="shared" si="646"/>
        <v>#NAME?</v>
      </c>
      <c r="Q2413" s="6" t="e" cm="1">
        <f t="array" ref="Q2413">SUM(_xlfn._xlws.FILTER($G$2:$G$2454,_xlfn.MAP($N$2:$N$2454,_xlfn.LAMBDA(_xlpm.x,_xlpm.x=$N2413))))</f>
        <v>#NAME?</v>
      </c>
      <c r="R2413" s="4" t="e">
        <f t="shared" si="647"/>
        <v>#NAME?</v>
      </c>
      <c r="S2413" s="4" t="e">
        <f t="shared" si="648"/>
        <v>#NAME?</v>
      </c>
      <c r="T2413" s="4" t="e">
        <f t="shared" si="649"/>
        <v>#NAME?</v>
      </c>
      <c r="U2413" s="4" t="e">
        <f t="shared" si="650"/>
        <v>#NAME?</v>
      </c>
      <c r="V2413" s="2"/>
      <c r="X2413" s="2"/>
      <c r="AC2413" s="2"/>
      <c r="AD2413" s="2"/>
    </row>
    <row r="2414" spans="1:30">
      <c r="A2414" s="1" t="str">
        <f t="shared" si="637"/>
        <v>-bte- : [tɪ]</v>
      </c>
      <c r="B2414" s="1">
        <f t="shared" si="652"/>
        <v>0</v>
      </c>
      <c r="C2414" s="1">
        <f t="shared" si="652"/>
        <v>0</v>
      </c>
      <c r="D2414" s="1">
        <f t="shared" si="652"/>
        <v>0</v>
      </c>
      <c r="E2414" s="7">
        <v>1</v>
      </c>
      <c r="F2414" s="9" t="s">
        <v>2260</v>
      </c>
      <c r="G2414" s="3" t="e">
        <f t="shared" si="638"/>
        <v>#NAME?</v>
      </c>
      <c r="H2414" s="1" t="str">
        <f t="shared" si="639"/>
        <v>tɪ</v>
      </c>
      <c r="I2414" s="1" t="str">
        <f t="shared" si="640"/>
        <v>bte</v>
      </c>
      <c r="J2414" s="10">
        <f t="shared" si="641"/>
        <v>2</v>
      </c>
      <c r="K2414" s="1">
        <f t="shared" si="642"/>
        <v>3</v>
      </c>
      <c r="L2414" s="10">
        <f t="shared" si="643"/>
        <v>3</v>
      </c>
      <c r="M2414" s="1" t="str">
        <f t="shared" si="644"/>
        <v>-bte-</v>
      </c>
      <c r="N2414" s="1" t="str">
        <f t="shared" si="645"/>
        <v>[tɪ]</v>
      </c>
      <c r="O2414" s="3" t="e" cm="1">
        <f t="array" ref="O2414">SUM(_xlfn._xlws.FILTER($G$2:$G$2454,_xlfn.MAP($M$2:$M$2454,_xlfn.LAMBDA(_xlpm.x,_xlpm.x=$M2414))))</f>
        <v>#NAME?</v>
      </c>
      <c r="P2414" s="4" t="e">
        <f t="shared" si="646"/>
        <v>#NAME?</v>
      </c>
      <c r="Q2414" s="6" t="e" cm="1">
        <f t="array" ref="Q2414">SUM(_xlfn._xlws.FILTER($G$2:$G$2454,_xlfn.MAP($N$2:$N$2454,_xlfn.LAMBDA(_xlpm.x,_xlpm.x=$N2414))))</f>
        <v>#NAME?</v>
      </c>
      <c r="R2414" s="4" t="e">
        <f t="shared" si="647"/>
        <v>#NAME?</v>
      </c>
      <c r="S2414" s="4" t="e">
        <f t="shared" si="648"/>
        <v>#NAME?</v>
      </c>
      <c r="T2414" s="4" t="e">
        <f t="shared" si="649"/>
        <v>#NAME?</v>
      </c>
      <c r="U2414" s="4" t="e">
        <f t="shared" si="650"/>
        <v>#NAME?</v>
      </c>
      <c r="V2414" s="2"/>
      <c r="X2414" s="2"/>
      <c r="AC2414" s="2"/>
      <c r="AD2414" s="2"/>
    </row>
    <row r="2415" spans="1:30">
      <c r="A2415" s="1" t="str">
        <f t="shared" si="637"/>
        <v>-chti- : [tɪ]</v>
      </c>
      <c r="B2415" s="1">
        <f t="shared" si="652"/>
        <v>0</v>
      </c>
      <c r="C2415" s="1">
        <f t="shared" si="652"/>
        <v>0</v>
      </c>
      <c r="D2415" s="1">
        <f t="shared" si="652"/>
        <v>0</v>
      </c>
      <c r="E2415" s="7">
        <v>1</v>
      </c>
      <c r="F2415" s="9" t="s">
        <v>2458</v>
      </c>
      <c r="G2415" s="3" t="e">
        <f t="shared" si="638"/>
        <v>#NAME?</v>
      </c>
      <c r="H2415" s="4" t="str">
        <f t="shared" si="639"/>
        <v>tɪ</v>
      </c>
      <c r="I2415" s="4" t="str">
        <f t="shared" si="640"/>
        <v>chti</v>
      </c>
      <c r="J2415" s="10">
        <f t="shared" si="641"/>
        <v>2</v>
      </c>
      <c r="K2415" s="1">
        <f t="shared" si="642"/>
        <v>4</v>
      </c>
      <c r="L2415" s="10">
        <f t="shared" si="643"/>
        <v>4</v>
      </c>
      <c r="M2415" s="1" t="str">
        <f t="shared" si="644"/>
        <v>-chti-</v>
      </c>
      <c r="N2415" s="1" t="str">
        <f t="shared" si="645"/>
        <v>[tɪ]</v>
      </c>
      <c r="O2415" s="3" t="e" cm="1">
        <f t="array" ref="O2415">SUM(_xlfn._xlws.FILTER($G$2:$G$2454,_xlfn.MAP($M$2:$M$2454,_xlfn.LAMBDA(_xlpm.x,_xlpm.x=$M2415))))</f>
        <v>#NAME?</v>
      </c>
      <c r="P2415" s="4" t="e">
        <f t="shared" si="646"/>
        <v>#NAME?</v>
      </c>
      <c r="Q2415" s="6" t="e" cm="1">
        <f t="array" ref="Q2415">SUM(_xlfn._xlws.FILTER($G$2:$G$2454,_xlfn.MAP($N$2:$N$2454,_xlfn.LAMBDA(_xlpm.x,_xlpm.x=$N2415))))</f>
        <v>#NAME?</v>
      </c>
      <c r="R2415" s="4" t="e">
        <f t="shared" si="647"/>
        <v>#NAME?</v>
      </c>
      <c r="S2415" s="4" t="e">
        <f t="shared" si="648"/>
        <v>#NAME?</v>
      </c>
      <c r="T2415" s="4" t="e">
        <f t="shared" si="649"/>
        <v>#NAME?</v>
      </c>
      <c r="U2415" s="4" t="e">
        <f t="shared" si="650"/>
        <v>#NAME?</v>
      </c>
      <c r="V2415" s="2"/>
      <c r="X2415" s="2"/>
      <c r="AC2415" s="2"/>
      <c r="AD2415" s="2"/>
    </row>
    <row r="2416" spans="1:30">
      <c r="A2416" s="1" t="str">
        <f t="shared" si="637"/>
        <v>-tee- : [tɪ]</v>
      </c>
      <c r="B2416" s="1">
        <f t="shared" si="652"/>
        <v>0</v>
      </c>
      <c r="C2416" s="1">
        <f t="shared" si="652"/>
        <v>0</v>
      </c>
      <c r="D2416" s="1">
        <f t="shared" si="652"/>
        <v>0</v>
      </c>
      <c r="E2416" s="7">
        <v>1</v>
      </c>
      <c r="F2416" s="9" t="s">
        <v>2266</v>
      </c>
      <c r="G2416" s="3" t="e">
        <f t="shared" si="638"/>
        <v>#NAME?</v>
      </c>
      <c r="H2416" s="1" t="str">
        <f t="shared" si="639"/>
        <v>tɪ</v>
      </c>
      <c r="I2416" s="1" t="str">
        <f t="shared" si="640"/>
        <v>tee</v>
      </c>
      <c r="J2416" s="10">
        <f t="shared" si="641"/>
        <v>2</v>
      </c>
      <c r="K2416" s="1">
        <f t="shared" si="642"/>
        <v>3</v>
      </c>
      <c r="L2416" s="10">
        <f t="shared" si="643"/>
        <v>3</v>
      </c>
      <c r="M2416" s="1" t="str">
        <f t="shared" si="644"/>
        <v>-tee-</v>
      </c>
      <c r="N2416" s="1" t="str">
        <f t="shared" si="645"/>
        <v>[tɪ]</v>
      </c>
      <c r="O2416" s="3" t="e" cm="1">
        <f t="array" ref="O2416">SUM(_xlfn._xlws.FILTER($G$2:$G$2454,_xlfn.MAP($M$2:$M$2454,_xlfn.LAMBDA(_xlpm.x,_xlpm.x=$M2416))))</f>
        <v>#NAME?</v>
      </c>
      <c r="P2416" s="4" t="e">
        <f t="shared" si="646"/>
        <v>#NAME?</v>
      </c>
      <c r="Q2416" s="6" t="e" cm="1">
        <f t="array" ref="Q2416">SUM(_xlfn._xlws.FILTER($G$2:$G$2454,_xlfn.MAP($N$2:$N$2454,_xlfn.LAMBDA(_xlpm.x,_xlpm.x=$N2416))))</f>
        <v>#NAME?</v>
      </c>
      <c r="R2416" s="4" t="e">
        <f t="shared" si="647"/>
        <v>#NAME?</v>
      </c>
      <c r="S2416" s="4" t="e">
        <f t="shared" si="648"/>
        <v>#NAME?</v>
      </c>
      <c r="T2416" s="4" t="e">
        <f t="shared" si="649"/>
        <v>#NAME?</v>
      </c>
      <c r="U2416" s="4" t="e">
        <f t="shared" si="650"/>
        <v>#NAME?</v>
      </c>
      <c r="V2416" s="2"/>
      <c r="X2416" s="2"/>
      <c r="AC2416" s="2"/>
      <c r="AD2416" s="2"/>
    </row>
    <row r="2417" spans="1:30">
      <c r="A2417" s="1" t="str">
        <f t="shared" si="637"/>
        <v>-ttee- : [tɪ]</v>
      </c>
      <c r="B2417" s="1">
        <f t="shared" si="652"/>
        <v>0</v>
      </c>
      <c r="C2417" s="1">
        <f t="shared" si="652"/>
        <v>0</v>
      </c>
      <c r="D2417" s="1">
        <f t="shared" si="652"/>
        <v>0</v>
      </c>
      <c r="E2417" s="7">
        <v>1</v>
      </c>
      <c r="F2417" s="9" t="s">
        <v>1842</v>
      </c>
      <c r="G2417" s="3" t="e">
        <f t="shared" si="638"/>
        <v>#NAME?</v>
      </c>
      <c r="H2417" s="1" t="str">
        <f t="shared" si="639"/>
        <v>tɪ</v>
      </c>
      <c r="I2417" s="1" t="str">
        <f t="shared" si="640"/>
        <v>ttee</v>
      </c>
      <c r="J2417" s="10">
        <f t="shared" si="641"/>
        <v>2</v>
      </c>
      <c r="K2417" s="1">
        <f t="shared" si="642"/>
        <v>4</v>
      </c>
      <c r="L2417" s="10">
        <f t="shared" si="643"/>
        <v>4</v>
      </c>
      <c r="M2417" s="1" t="str">
        <f t="shared" si="644"/>
        <v>-ttee-</v>
      </c>
      <c r="N2417" s="1" t="str">
        <f t="shared" si="645"/>
        <v>[tɪ]</v>
      </c>
      <c r="O2417" s="3" t="e" cm="1">
        <f t="array" ref="O2417">SUM(_xlfn._xlws.FILTER($G$2:$G$2454,_xlfn.MAP($M$2:$M$2454,_xlfn.LAMBDA(_xlpm.x,_xlpm.x=$M2417))))</f>
        <v>#NAME?</v>
      </c>
      <c r="P2417" s="4" t="e">
        <f t="shared" si="646"/>
        <v>#NAME?</v>
      </c>
      <c r="Q2417" s="6" t="e" cm="1">
        <f t="array" ref="Q2417">SUM(_xlfn._xlws.FILTER($G$2:$G$2454,_xlfn.MAP($N$2:$N$2454,_xlfn.LAMBDA(_xlpm.x,_xlpm.x=$N2417))))</f>
        <v>#NAME?</v>
      </c>
      <c r="R2417" s="4" t="e">
        <f t="shared" si="647"/>
        <v>#NAME?</v>
      </c>
      <c r="S2417" s="4" t="e">
        <f t="shared" si="648"/>
        <v>#NAME?</v>
      </c>
      <c r="T2417" s="4" t="e">
        <f t="shared" si="649"/>
        <v>#NAME?</v>
      </c>
      <c r="U2417" s="4" t="e">
        <f t="shared" si="650"/>
        <v>#NAME?</v>
      </c>
      <c r="V2417" s="2"/>
      <c r="X2417" s="2"/>
      <c r="AC2417" s="2"/>
      <c r="AD2417" s="2"/>
    </row>
    <row r="2418" spans="1:30">
      <c r="A2418" s="1" t="str">
        <f t="shared" si="637"/>
        <v>-tty- : [tɪ]</v>
      </c>
      <c r="B2418" s="1">
        <f t="shared" si="652"/>
        <v>0</v>
      </c>
      <c r="C2418" s="1">
        <f t="shared" si="652"/>
        <v>0</v>
      </c>
      <c r="D2418" s="1">
        <f t="shared" si="652"/>
        <v>0</v>
      </c>
      <c r="E2418" s="7">
        <v>1</v>
      </c>
      <c r="F2418" s="9" t="s">
        <v>1845</v>
      </c>
      <c r="G2418" s="3" t="e">
        <f t="shared" si="638"/>
        <v>#NAME?</v>
      </c>
      <c r="H2418" s="4" t="str">
        <f t="shared" si="639"/>
        <v>tɪ</v>
      </c>
      <c r="I2418" s="4" t="str">
        <f t="shared" si="640"/>
        <v>tty</v>
      </c>
      <c r="J2418" s="10">
        <f t="shared" si="641"/>
        <v>2</v>
      </c>
      <c r="K2418" s="1">
        <f t="shared" si="642"/>
        <v>3</v>
      </c>
      <c r="L2418" s="10">
        <f t="shared" si="643"/>
        <v>3</v>
      </c>
      <c r="M2418" s="1" t="str">
        <f t="shared" si="644"/>
        <v>-tty-</v>
      </c>
      <c r="N2418" s="1" t="str">
        <f t="shared" si="645"/>
        <v>[tɪ]</v>
      </c>
      <c r="O2418" s="3" t="e" cm="1">
        <f t="array" ref="O2418">SUM(_xlfn._xlws.FILTER($G$2:$G$2454,_xlfn.MAP($M$2:$M$2454,_xlfn.LAMBDA(_xlpm.x,_xlpm.x=$M2418))))</f>
        <v>#NAME?</v>
      </c>
      <c r="P2418" s="4" t="e">
        <f t="shared" si="646"/>
        <v>#NAME?</v>
      </c>
      <c r="Q2418" s="6" t="e" cm="1">
        <f t="array" ref="Q2418">SUM(_xlfn._xlws.FILTER($G$2:$G$2454,_xlfn.MAP($N$2:$N$2454,_xlfn.LAMBDA(_xlpm.x,_xlpm.x=$N2418))))</f>
        <v>#NAME?</v>
      </c>
      <c r="R2418" s="4" t="e">
        <f t="shared" si="647"/>
        <v>#NAME?</v>
      </c>
      <c r="S2418" s="4" t="e">
        <f t="shared" si="648"/>
        <v>#NAME?</v>
      </c>
      <c r="T2418" s="4" t="e">
        <f t="shared" si="649"/>
        <v>#NAME?</v>
      </c>
      <c r="U2418" s="4" t="e">
        <f t="shared" si="650"/>
        <v>#NAME?</v>
      </c>
      <c r="V2418" s="2"/>
      <c r="X2418" s="2"/>
      <c r="AC2418" s="2"/>
      <c r="AD2418" s="2"/>
    </row>
    <row r="2419" spans="1:30">
      <c r="A2419" s="1" t="str">
        <f t="shared" si="637"/>
        <v>-- : [ɹ]</v>
      </c>
      <c r="B2419" s="1">
        <f t="shared" si="652"/>
        <v>1</v>
      </c>
      <c r="C2419" s="1">
        <f t="shared" si="652"/>
        <v>0</v>
      </c>
      <c r="D2419" s="1">
        <f t="shared" si="652"/>
        <v>0</v>
      </c>
      <c r="E2419" s="7">
        <v>1</v>
      </c>
      <c r="F2419" s="9" t="s">
        <v>1913</v>
      </c>
      <c r="G2419" s="3" t="e">
        <f t="shared" si="638"/>
        <v>#NAME?</v>
      </c>
      <c r="H2419" s="4" t="str">
        <f t="shared" si="639"/>
        <v>ɹ</v>
      </c>
      <c r="I2419" s="4" t="str">
        <f t="shared" si="640"/>
        <v/>
      </c>
      <c r="J2419" s="10">
        <f t="shared" si="641"/>
        <v>1</v>
      </c>
      <c r="K2419" s="1">
        <f t="shared" si="642"/>
        <v>0</v>
      </c>
      <c r="L2419" s="10">
        <f t="shared" si="643"/>
        <v>1</v>
      </c>
      <c r="M2419" s="1" t="str">
        <f t="shared" si="644"/>
        <v>--</v>
      </c>
      <c r="N2419" s="1" t="str">
        <f t="shared" si="645"/>
        <v>[ɹ]</v>
      </c>
      <c r="O2419" s="3" t="e" cm="1">
        <f t="array" ref="O2419">SUM(_xlfn._xlws.FILTER($G$2:$G$2454,_xlfn.MAP($M$2:$M$2454,_xlfn.LAMBDA(_xlpm.x,_xlpm.x=$M2419))))</f>
        <v>#NAME?</v>
      </c>
      <c r="P2419" s="4" t="e">
        <f t="shared" si="646"/>
        <v>#NAME?</v>
      </c>
      <c r="Q2419" s="6" t="e" cm="1">
        <f t="array" ref="Q2419">SUM(_xlfn._xlws.FILTER($G$2:$G$2454,_xlfn.MAP($N$2:$N$2454,_xlfn.LAMBDA(_xlpm.x,_xlpm.x=$N2419))))</f>
        <v>#NAME?</v>
      </c>
      <c r="R2419" s="4" t="e">
        <f t="shared" si="647"/>
        <v>#NAME?</v>
      </c>
      <c r="S2419" s="4" t="e">
        <f t="shared" si="648"/>
        <v>#NAME?</v>
      </c>
      <c r="T2419" s="4" t="e">
        <f t="shared" si="649"/>
        <v>#NAME?</v>
      </c>
      <c r="U2419" s="4" t="e">
        <f t="shared" si="650"/>
        <v>#NAME?</v>
      </c>
      <c r="V2419" s="2"/>
      <c r="X2419" s="2"/>
      <c r="AC2419" s="2"/>
      <c r="AD2419" s="2"/>
    </row>
    <row r="2420" spans="1:30">
      <c r="A2420" s="1" t="str">
        <f t="shared" si="637"/>
        <v>-ller- : [lə]</v>
      </c>
      <c r="B2420" s="1">
        <f t="shared" si="652"/>
        <v>0</v>
      </c>
      <c r="C2420" s="1">
        <f t="shared" si="652"/>
        <v>0</v>
      </c>
      <c r="D2420" s="1">
        <f t="shared" si="652"/>
        <v>0</v>
      </c>
      <c r="E2420" s="7">
        <v>1</v>
      </c>
      <c r="F2420" s="9" t="s">
        <v>2089</v>
      </c>
      <c r="G2420" s="3" t="e">
        <f t="shared" si="638"/>
        <v>#NAME?</v>
      </c>
      <c r="H2420" s="1" t="str">
        <f t="shared" si="639"/>
        <v>lə</v>
      </c>
      <c r="I2420" s="1" t="str">
        <f t="shared" si="640"/>
        <v>ller</v>
      </c>
      <c r="J2420" s="10">
        <f t="shared" si="641"/>
        <v>2</v>
      </c>
      <c r="K2420" s="1">
        <f t="shared" si="642"/>
        <v>4</v>
      </c>
      <c r="L2420" s="10">
        <f t="shared" si="643"/>
        <v>4</v>
      </c>
      <c r="M2420" s="1" t="str">
        <f t="shared" si="644"/>
        <v>-ller-</v>
      </c>
      <c r="N2420" s="1" t="str">
        <f t="shared" si="645"/>
        <v>[lə]</v>
      </c>
      <c r="O2420" s="3" t="e" cm="1">
        <f t="array" ref="O2420">SUM(_xlfn._xlws.FILTER($G$2:$G$2454,_xlfn.MAP($M$2:$M$2454,_xlfn.LAMBDA(_xlpm.x,_xlpm.x=$M2420))))</f>
        <v>#NAME?</v>
      </c>
      <c r="P2420" s="4" t="e">
        <f t="shared" si="646"/>
        <v>#NAME?</v>
      </c>
      <c r="Q2420" s="6" t="e" cm="1">
        <f t="array" ref="Q2420">SUM(_xlfn._xlws.FILTER($G$2:$G$2454,_xlfn.MAP($N$2:$N$2454,_xlfn.LAMBDA(_xlpm.x,_xlpm.x=$N2420))))</f>
        <v>#NAME?</v>
      </c>
      <c r="R2420" s="4" t="e">
        <f t="shared" si="647"/>
        <v>#NAME?</v>
      </c>
      <c r="S2420" s="4" t="e">
        <f t="shared" si="648"/>
        <v>#NAME?</v>
      </c>
      <c r="T2420" s="4" t="e">
        <f t="shared" si="649"/>
        <v>#NAME?</v>
      </c>
      <c r="U2420" s="4" t="e">
        <f t="shared" si="650"/>
        <v>#NAME?</v>
      </c>
      <c r="V2420" s="2"/>
      <c r="X2420" s="2"/>
      <c r="AC2420" s="2"/>
      <c r="AD2420" s="2"/>
    </row>
    <row r="2421" spans="1:30">
      <c r="A2421" s="1" t="str">
        <f t="shared" si="637"/>
        <v>-gne- : [nə]</v>
      </c>
      <c r="B2421" s="1">
        <f t="shared" si="652"/>
        <v>0</v>
      </c>
      <c r="C2421" s="1">
        <f t="shared" si="652"/>
        <v>0</v>
      </c>
      <c r="D2421" s="1">
        <f t="shared" si="652"/>
        <v>1</v>
      </c>
      <c r="E2421" s="7">
        <v>1</v>
      </c>
      <c r="F2421" s="9" t="s">
        <v>1847</v>
      </c>
      <c r="G2421" s="3" t="e">
        <f t="shared" si="638"/>
        <v>#NAME?</v>
      </c>
      <c r="H2421" s="1" t="str">
        <f t="shared" si="639"/>
        <v>nə</v>
      </c>
      <c r="I2421" s="1" t="str">
        <f t="shared" si="640"/>
        <v>gne</v>
      </c>
      <c r="J2421" s="10">
        <f t="shared" si="641"/>
        <v>2</v>
      </c>
      <c r="K2421" s="1">
        <f t="shared" si="642"/>
        <v>3</v>
      </c>
      <c r="L2421" s="10">
        <f t="shared" si="643"/>
        <v>3</v>
      </c>
      <c r="M2421" s="1" t="str">
        <f t="shared" si="644"/>
        <v>-gne-</v>
      </c>
      <c r="N2421" s="1" t="str">
        <f t="shared" si="645"/>
        <v>[nə]</v>
      </c>
      <c r="O2421" s="3" t="e" cm="1">
        <f t="array" ref="O2421">SUM(_xlfn._xlws.FILTER($G$2:$G$2454,_xlfn.MAP($M$2:$M$2454,_xlfn.LAMBDA(_xlpm.x,_xlpm.x=$M2421))))</f>
        <v>#NAME?</v>
      </c>
      <c r="P2421" s="4" t="e">
        <f t="shared" si="646"/>
        <v>#NAME?</v>
      </c>
      <c r="Q2421" s="6" t="e" cm="1">
        <f t="array" ref="Q2421">SUM(_xlfn._xlws.FILTER($G$2:$G$2454,_xlfn.MAP($N$2:$N$2454,_xlfn.LAMBDA(_xlpm.x,_xlpm.x=$N2421))))</f>
        <v>#NAME?</v>
      </c>
      <c r="R2421" s="4" t="e">
        <f t="shared" si="647"/>
        <v>#NAME?</v>
      </c>
      <c r="S2421" s="4" t="e">
        <f t="shared" si="648"/>
        <v>#NAME?</v>
      </c>
      <c r="T2421" s="4" t="e">
        <f t="shared" si="649"/>
        <v>#NAME?</v>
      </c>
      <c r="U2421" s="4" t="e">
        <f t="shared" si="650"/>
        <v>#NAME?</v>
      </c>
      <c r="V2421" s="2"/>
      <c r="X2421" s="2"/>
      <c r="AC2421" s="2"/>
      <c r="AD2421" s="2"/>
    </row>
    <row r="2422" spans="1:30">
      <c r="A2422" s="1" t="str">
        <f t="shared" si="637"/>
        <v>-nno- : [nə]</v>
      </c>
      <c r="B2422" s="1">
        <f t="shared" ref="B2422:D2441" si="653">_xlfn.LET(_xlpm.d,$F2422,_xlpm.k,_xlfn.CONCAT(LEFT(TRIM(B$1),1),"*"),COUNTIF(_xlpm.d,_xlpm.k))</f>
        <v>0</v>
      </c>
      <c r="C2422" s="1">
        <f t="shared" si="653"/>
        <v>0</v>
      </c>
      <c r="D2422" s="1">
        <f t="shared" si="653"/>
        <v>1</v>
      </c>
      <c r="E2422" s="7">
        <v>1</v>
      </c>
      <c r="F2422" s="9" t="s">
        <v>1848</v>
      </c>
      <c r="G2422" s="3" t="e">
        <f t="shared" si="638"/>
        <v>#NAME?</v>
      </c>
      <c r="H2422" s="4" t="str">
        <f t="shared" si="639"/>
        <v>nə</v>
      </c>
      <c r="I2422" s="4" t="str">
        <f t="shared" si="640"/>
        <v>nno</v>
      </c>
      <c r="J2422" s="10">
        <f t="shared" si="641"/>
        <v>2</v>
      </c>
      <c r="K2422" s="1">
        <f t="shared" si="642"/>
        <v>3</v>
      </c>
      <c r="L2422" s="10">
        <f t="shared" si="643"/>
        <v>3</v>
      </c>
      <c r="M2422" s="1" t="str">
        <f t="shared" si="644"/>
        <v>-nno-</v>
      </c>
      <c r="N2422" s="1" t="str">
        <f t="shared" si="645"/>
        <v>[nə]</v>
      </c>
      <c r="O2422" s="3" t="e" cm="1">
        <f t="array" ref="O2422">SUM(_xlfn._xlws.FILTER($G$2:$G$2454,_xlfn.MAP($M$2:$M$2454,_xlfn.LAMBDA(_xlpm.x,_xlpm.x=$M2422))))</f>
        <v>#NAME?</v>
      </c>
      <c r="P2422" s="4" t="e">
        <f t="shared" si="646"/>
        <v>#NAME?</v>
      </c>
      <c r="Q2422" s="6" t="e" cm="1">
        <f t="array" ref="Q2422">SUM(_xlfn._xlws.FILTER($G$2:$G$2454,_xlfn.MAP($N$2:$N$2454,_xlfn.LAMBDA(_xlpm.x,_xlpm.x=$N2422))))</f>
        <v>#NAME?</v>
      </c>
      <c r="R2422" s="4" t="e">
        <f t="shared" si="647"/>
        <v>#NAME?</v>
      </c>
      <c r="S2422" s="4" t="e">
        <f t="shared" si="648"/>
        <v>#NAME?</v>
      </c>
      <c r="T2422" s="4" t="e">
        <f t="shared" si="649"/>
        <v>#NAME?</v>
      </c>
      <c r="U2422" s="4" t="e">
        <f t="shared" si="650"/>
        <v>#NAME?</v>
      </c>
      <c r="V2422" s="2"/>
      <c r="X2422" s="2"/>
      <c r="AC2422" s="2"/>
      <c r="AD2422" s="2"/>
    </row>
    <row r="2423" spans="1:30">
      <c r="A2423" s="1" t="str">
        <f t="shared" si="637"/>
        <v>-tene- : [nə]</v>
      </c>
      <c r="B2423" s="1">
        <f t="shared" si="653"/>
        <v>0</v>
      </c>
      <c r="C2423" s="1">
        <f t="shared" si="653"/>
        <v>0</v>
      </c>
      <c r="D2423" s="1">
        <f t="shared" si="653"/>
        <v>1</v>
      </c>
      <c r="E2423" s="7">
        <v>1</v>
      </c>
      <c r="F2423" s="9" t="s">
        <v>2175</v>
      </c>
      <c r="G2423" s="3" t="e">
        <f t="shared" si="638"/>
        <v>#NAME?</v>
      </c>
      <c r="H2423" s="1" t="str">
        <f t="shared" si="639"/>
        <v>nə</v>
      </c>
      <c r="I2423" s="1" t="str">
        <f t="shared" si="640"/>
        <v>tene</v>
      </c>
      <c r="J2423" s="10">
        <f t="shared" si="641"/>
        <v>2</v>
      </c>
      <c r="K2423" s="1">
        <f t="shared" si="642"/>
        <v>4</v>
      </c>
      <c r="L2423" s="10">
        <f t="shared" si="643"/>
        <v>4</v>
      </c>
      <c r="M2423" s="1" t="str">
        <f t="shared" si="644"/>
        <v>-tene-</v>
      </c>
      <c r="N2423" s="1" t="str">
        <f t="shared" si="645"/>
        <v>[nə]</v>
      </c>
      <c r="O2423" s="3" t="e" cm="1">
        <f t="array" ref="O2423">SUM(_xlfn._xlws.FILTER($G$2:$G$2454,_xlfn.MAP($M$2:$M$2454,_xlfn.LAMBDA(_xlpm.x,_xlpm.x=$M2423))))</f>
        <v>#NAME?</v>
      </c>
      <c r="P2423" s="4" t="e">
        <f t="shared" si="646"/>
        <v>#NAME?</v>
      </c>
      <c r="Q2423" s="6" t="e" cm="1">
        <f t="array" ref="Q2423">SUM(_xlfn._xlws.FILTER($G$2:$G$2454,_xlfn.MAP($N$2:$N$2454,_xlfn.LAMBDA(_xlpm.x,_xlpm.x=$N2423))))</f>
        <v>#NAME?</v>
      </c>
      <c r="R2423" s="4" t="e">
        <f t="shared" si="647"/>
        <v>#NAME?</v>
      </c>
      <c r="S2423" s="4" t="e">
        <f t="shared" si="648"/>
        <v>#NAME?</v>
      </c>
      <c r="T2423" s="4" t="e">
        <f t="shared" si="649"/>
        <v>#NAME?</v>
      </c>
      <c r="U2423" s="4" t="e">
        <f t="shared" si="650"/>
        <v>#NAME?</v>
      </c>
      <c r="V2423" s="2"/>
      <c r="X2423" s="2"/>
      <c r="AC2423" s="2"/>
      <c r="AD2423" s="2"/>
    </row>
    <row r="2424" spans="1:30">
      <c r="A2424" s="1" t="str">
        <f t="shared" si="637"/>
        <v>-'m- : [m]</v>
      </c>
      <c r="B2424" s="1">
        <f t="shared" si="653"/>
        <v>0</v>
      </c>
      <c r="C2424" s="1">
        <f t="shared" si="653"/>
        <v>1</v>
      </c>
      <c r="D2424" s="1">
        <f t="shared" si="653"/>
        <v>0</v>
      </c>
      <c r="E2424" s="7">
        <v>1</v>
      </c>
      <c r="F2424" s="9" t="s">
        <v>2095</v>
      </c>
      <c r="G2424" s="3" t="e">
        <f t="shared" si="638"/>
        <v>#NAME?</v>
      </c>
      <c r="H2424" s="4" t="str">
        <f t="shared" si="639"/>
        <v>m</v>
      </c>
      <c r="I2424" s="4" t="str">
        <f t="shared" si="640"/>
        <v>'m</v>
      </c>
      <c r="J2424" s="10">
        <f t="shared" si="641"/>
        <v>1</v>
      </c>
      <c r="K2424" s="1">
        <f t="shared" si="642"/>
        <v>2</v>
      </c>
      <c r="L2424" s="10">
        <f t="shared" si="643"/>
        <v>2</v>
      </c>
      <c r="M2424" s="1" t="str">
        <f t="shared" si="644"/>
        <v>-'m-</v>
      </c>
      <c r="N2424" s="1" t="str">
        <f t="shared" si="645"/>
        <v>[m]</v>
      </c>
      <c r="O2424" s="3" t="e" cm="1">
        <f t="array" ref="O2424">SUM(_xlfn._xlws.FILTER($G$2:$G$2454,_xlfn.MAP($M$2:$M$2454,_xlfn.LAMBDA(_xlpm.x,_xlpm.x=$M2424))))</f>
        <v>#NAME?</v>
      </c>
      <c r="P2424" s="4" t="e">
        <f t="shared" si="646"/>
        <v>#NAME?</v>
      </c>
      <c r="Q2424" s="6" t="e" cm="1">
        <f t="array" ref="Q2424">SUM(_xlfn._xlws.FILTER($G$2:$G$2454,_xlfn.MAP($N$2:$N$2454,_xlfn.LAMBDA(_xlpm.x,_xlpm.x=$N2424))))</f>
        <v>#NAME?</v>
      </c>
      <c r="R2424" s="4" t="e">
        <f t="shared" si="647"/>
        <v>#NAME?</v>
      </c>
      <c r="S2424" s="4" t="e">
        <f t="shared" si="648"/>
        <v>#NAME?</v>
      </c>
      <c r="T2424" s="4" t="e">
        <f t="shared" si="649"/>
        <v>#NAME?</v>
      </c>
      <c r="U2424" s="4" t="e">
        <f t="shared" si="650"/>
        <v>#NAME?</v>
      </c>
      <c r="V2424" s="2"/>
      <c r="X2424" s="2"/>
      <c r="AC2424" s="2"/>
      <c r="AD2424" s="2"/>
    </row>
    <row r="2425" spans="1:30">
      <c r="A2425" s="1" t="str">
        <f t="shared" si="637"/>
        <v>-ite- : [tə]</v>
      </c>
      <c r="B2425" s="1">
        <f t="shared" si="653"/>
        <v>0</v>
      </c>
      <c r="C2425" s="1">
        <f t="shared" si="653"/>
        <v>0</v>
      </c>
      <c r="D2425" s="1">
        <f t="shared" si="653"/>
        <v>0</v>
      </c>
      <c r="E2425" s="7">
        <v>1</v>
      </c>
      <c r="F2425" s="9" t="s">
        <v>1851</v>
      </c>
      <c r="G2425" s="3" t="e">
        <f t="shared" si="638"/>
        <v>#NAME?</v>
      </c>
      <c r="H2425" s="1" t="str">
        <f t="shared" si="639"/>
        <v>tə</v>
      </c>
      <c r="I2425" s="1" t="str">
        <f t="shared" si="640"/>
        <v>ite</v>
      </c>
      <c r="J2425" s="10">
        <f t="shared" si="641"/>
        <v>2</v>
      </c>
      <c r="K2425" s="1">
        <f t="shared" si="642"/>
        <v>3</v>
      </c>
      <c r="L2425" s="10">
        <f t="shared" si="643"/>
        <v>3</v>
      </c>
      <c r="M2425" s="1" t="str">
        <f t="shared" si="644"/>
        <v>-ite-</v>
      </c>
      <c r="N2425" s="1" t="str">
        <f t="shared" si="645"/>
        <v>[tə]</v>
      </c>
      <c r="O2425" s="3" t="e" cm="1">
        <f t="array" ref="O2425">SUM(_xlfn._xlws.FILTER($G$2:$G$2454,_xlfn.MAP($M$2:$M$2454,_xlfn.LAMBDA(_xlpm.x,_xlpm.x=$M2425))))</f>
        <v>#NAME?</v>
      </c>
      <c r="P2425" s="4" t="e">
        <f t="shared" si="646"/>
        <v>#NAME?</v>
      </c>
      <c r="Q2425" s="6" t="e" cm="1">
        <f t="array" ref="Q2425">SUM(_xlfn._xlws.FILTER($G$2:$G$2454,_xlfn.MAP($N$2:$N$2454,_xlfn.LAMBDA(_xlpm.x,_xlpm.x=$N2425))))</f>
        <v>#NAME?</v>
      </c>
      <c r="R2425" s="4" t="e">
        <f t="shared" si="647"/>
        <v>#NAME?</v>
      </c>
      <c r="S2425" s="4" t="e">
        <f t="shared" si="648"/>
        <v>#NAME?</v>
      </c>
      <c r="T2425" s="4" t="e">
        <f t="shared" si="649"/>
        <v>#NAME?</v>
      </c>
      <c r="U2425" s="4" t="e">
        <f t="shared" si="650"/>
        <v>#NAME?</v>
      </c>
      <c r="V2425" s="2"/>
      <c r="X2425" s="2"/>
      <c r="AC2425" s="2"/>
      <c r="AD2425" s="2"/>
    </row>
    <row r="2426" spans="1:30">
      <c r="A2426" s="1" t="str">
        <f t="shared" si="637"/>
        <v>-mm- : [m]</v>
      </c>
      <c r="B2426" s="1">
        <f t="shared" si="653"/>
        <v>0</v>
      </c>
      <c r="C2426" s="1">
        <f t="shared" si="653"/>
        <v>1</v>
      </c>
      <c r="D2426" s="1">
        <f t="shared" si="653"/>
        <v>0</v>
      </c>
      <c r="E2426" s="7">
        <v>1</v>
      </c>
      <c r="F2426" s="9" t="s">
        <v>2097</v>
      </c>
      <c r="G2426" s="3" t="e">
        <f t="shared" si="638"/>
        <v>#NAME?</v>
      </c>
      <c r="H2426" s="4" t="str">
        <f t="shared" si="639"/>
        <v>m</v>
      </c>
      <c r="I2426" s="4" t="str">
        <f t="shared" si="640"/>
        <v>mm</v>
      </c>
      <c r="J2426" s="10">
        <f t="shared" si="641"/>
        <v>1</v>
      </c>
      <c r="K2426" s="1">
        <f t="shared" si="642"/>
        <v>2</v>
      </c>
      <c r="L2426" s="10">
        <f t="shared" si="643"/>
        <v>2</v>
      </c>
      <c r="M2426" s="1" t="str">
        <f t="shared" si="644"/>
        <v>-mm-</v>
      </c>
      <c r="N2426" s="1" t="str">
        <f t="shared" si="645"/>
        <v>[m]</v>
      </c>
      <c r="O2426" s="3" t="e" cm="1">
        <f t="array" ref="O2426">SUM(_xlfn._xlws.FILTER($G$2:$G$2454,_xlfn.MAP($M$2:$M$2454,_xlfn.LAMBDA(_xlpm.x,_xlpm.x=$M2426))))</f>
        <v>#NAME?</v>
      </c>
      <c r="P2426" s="4" t="e">
        <f t="shared" si="646"/>
        <v>#NAME?</v>
      </c>
      <c r="Q2426" s="6" t="e" cm="1">
        <f t="array" ref="Q2426">SUM(_xlfn._xlws.FILTER($G$2:$G$2454,_xlfn.MAP($N$2:$N$2454,_xlfn.LAMBDA(_xlpm.x,_xlpm.x=$N2426))))</f>
        <v>#NAME?</v>
      </c>
      <c r="R2426" s="4" t="e">
        <f t="shared" si="647"/>
        <v>#NAME?</v>
      </c>
      <c r="S2426" s="4" t="e">
        <f t="shared" si="648"/>
        <v>#NAME?</v>
      </c>
      <c r="T2426" s="4" t="e">
        <f t="shared" si="649"/>
        <v>#NAME?</v>
      </c>
      <c r="U2426" s="4" t="e">
        <f t="shared" si="650"/>
        <v>#NAME?</v>
      </c>
      <c r="V2426" s="2"/>
      <c r="X2426" s="2"/>
      <c r="AC2426" s="2"/>
      <c r="AD2426" s="2"/>
    </row>
    <row r="2427" spans="1:30">
      <c r="A2427" s="1" t="str">
        <f t="shared" si="637"/>
        <v>-bt- : [t]</v>
      </c>
      <c r="B2427" s="1">
        <f t="shared" si="653"/>
        <v>0</v>
      </c>
      <c r="C2427" s="1">
        <f t="shared" si="653"/>
        <v>0</v>
      </c>
      <c r="D2427" s="1">
        <f t="shared" si="653"/>
        <v>0</v>
      </c>
      <c r="E2427" s="7">
        <v>2</v>
      </c>
      <c r="F2427" s="9" t="s">
        <v>284</v>
      </c>
      <c r="G2427" s="3" t="e">
        <f t="shared" si="638"/>
        <v>#NAME?</v>
      </c>
      <c r="H2427" s="4" t="str">
        <f t="shared" si="639"/>
        <v>t</v>
      </c>
      <c r="I2427" s="4" t="str">
        <f t="shared" si="640"/>
        <v>bt</v>
      </c>
      <c r="J2427" s="10">
        <f t="shared" si="641"/>
        <v>1</v>
      </c>
      <c r="K2427" s="1">
        <f t="shared" si="642"/>
        <v>2</v>
      </c>
      <c r="L2427" s="10">
        <f t="shared" si="643"/>
        <v>2</v>
      </c>
      <c r="M2427" s="1" t="str">
        <f t="shared" si="644"/>
        <v>-bt-</v>
      </c>
      <c r="N2427" s="1" t="str">
        <f t="shared" si="645"/>
        <v>[t]</v>
      </c>
      <c r="O2427" s="3" t="e" cm="1">
        <f t="array" ref="O2427">SUM(_xlfn._xlws.FILTER($G$2:$G$2454,_xlfn.MAP($M$2:$M$2454,_xlfn.LAMBDA(_xlpm.x,_xlpm.x=$M2427))))</f>
        <v>#NAME?</v>
      </c>
      <c r="P2427" s="4" t="e">
        <f t="shared" si="646"/>
        <v>#NAME?</v>
      </c>
      <c r="Q2427" s="6" t="e" cm="1">
        <f t="array" ref="Q2427">SUM(_xlfn._xlws.FILTER($G$2:$G$2454,_xlfn.MAP($N$2:$N$2454,_xlfn.LAMBDA(_xlpm.x,_xlpm.x=$N2427))))</f>
        <v>#NAME?</v>
      </c>
      <c r="R2427" s="4" t="e">
        <f t="shared" si="647"/>
        <v>#NAME?</v>
      </c>
      <c r="S2427" s="4" t="e">
        <f t="shared" si="648"/>
        <v>#NAME?</v>
      </c>
      <c r="T2427" s="4" t="e">
        <f t="shared" si="649"/>
        <v>#NAME?</v>
      </c>
      <c r="U2427" s="4" t="e">
        <f t="shared" si="650"/>
        <v>#NAME?</v>
      </c>
      <c r="V2427" s="2"/>
      <c r="X2427" s="2"/>
      <c r="AC2427" s="2"/>
      <c r="AD2427" s="2"/>
    </row>
    <row r="2428" spans="1:30">
      <c r="A2428" s="1" t="str">
        <f t="shared" si="637"/>
        <v>-tt- : [t]</v>
      </c>
      <c r="B2428" s="1">
        <f t="shared" si="653"/>
        <v>0</v>
      </c>
      <c r="C2428" s="1">
        <f t="shared" si="653"/>
        <v>0</v>
      </c>
      <c r="D2428" s="1">
        <f t="shared" si="653"/>
        <v>0</v>
      </c>
      <c r="E2428" s="7">
        <v>1</v>
      </c>
      <c r="F2428" s="9" t="s">
        <v>2247</v>
      </c>
      <c r="G2428" s="3" t="e">
        <f t="shared" si="638"/>
        <v>#NAME?</v>
      </c>
      <c r="H2428" s="4" t="str">
        <f t="shared" si="639"/>
        <v>t</v>
      </c>
      <c r="I2428" s="4" t="str">
        <f t="shared" si="640"/>
        <v>tt</v>
      </c>
      <c r="J2428" s="10">
        <f t="shared" si="641"/>
        <v>1</v>
      </c>
      <c r="K2428" s="1">
        <f t="shared" si="642"/>
        <v>2</v>
      </c>
      <c r="L2428" s="10">
        <f t="shared" si="643"/>
        <v>2</v>
      </c>
      <c r="M2428" s="1" t="str">
        <f t="shared" si="644"/>
        <v>-tt-</v>
      </c>
      <c r="N2428" s="1" t="str">
        <f t="shared" si="645"/>
        <v>[t]</v>
      </c>
      <c r="O2428" s="3" t="e" cm="1">
        <f t="array" ref="O2428">SUM(_xlfn._xlws.FILTER($G$2:$G$2454,_xlfn.MAP($M$2:$M$2454,_xlfn.LAMBDA(_xlpm.x,_xlpm.x=$M2428))))</f>
        <v>#NAME?</v>
      </c>
      <c r="P2428" s="4" t="e">
        <f t="shared" si="646"/>
        <v>#NAME?</v>
      </c>
      <c r="Q2428" s="6" t="e" cm="1">
        <f t="array" ref="Q2428">SUM(_xlfn._xlws.FILTER($G$2:$G$2454,_xlfn.MAP($N$2:$N$2454,_xlfn.LAMBDA(_xlpm.x,_xlpm.x=$N2428))))</f>
        <v>#NAME?</v>
      </c>
      <c r="R2428" s="4" t="e">
        <f t="shared" si="647"/>
        <v>#NAME?</v>
      </c>
      <c r="S2428" s="4" t="e">
        <f t="shared" si="648"/>
        <v>#NAME?</v>
      </c>
      <c r="T2428" s="4" t="e">
        <f t="shared" si="649"/>
        <v>#NAME?</v>
      </c>
      <c r="U2428" s="4" t="e">
        <f t="shared" si="650"/>
        <v>#NAME?</v>
      </c>
      <c r="V2428" s="2"/>
      <c r="X2428" s="2"/>
      <c r="AC2428" s="2"/>
      <c r="AD2428" s="2"/>
    </row>
    <row r="2429" spans="1:30">
      <c r="A2429" s="1" t="str">
        <f t="shared" si="637"/>
        <v>-ghey- : [ɪ]</v>
      </c>
      <c r="B2429" s="1">
        <f t="shared" si="653"/>
        <v>0</v>
      </c>
      <c r="C2429" s="1">
        <f t="shared" si="653"/>
        <v>0</v>
      </c>
      <c r="D2429" s="1">
        <f t="shared" si="653"/>
        <v>0</v>
      </c>
      <c r="E2429" s="7">
        <v>1</v>
      </c>
      <c r="F2429" s="9" t="s">
        <v>2316</v>
      </c>
      <c r="G2429" s="3" t="e">
        <f t="shared" si="638"/>
        <v>#NAME?</v>
      </c>
      <c r="H2429" s="1" t="str">
        <f t="shared" si="639"/>
        <v>ɪ</v>
      </c>
      <c r="I2429" s="1" t="str">
        <f t="shared" si="640"/>
        <v>ghey</v>
      </c>
      <c r="J2429" s="10">
        <f t="shared" si="641"/>
        <v>1</v>
      </c>
      <c r="K2429" s="1">
        <f t="shared" si="642"/>
        <v>4</v>
      </c>
      <c r="L2429" s="10">
        <f t="shared" si="643"/>
        <v>4</v>
      </c>
      <c r="M2429" s="1" t="str">
        <f t="shared" si="644"/>
        <v>-ghey-</v>
      </c>
      <c r="N2429" s="1" t="str">
        <f t="shared" si="645"/>
        <v>[ɪ]</v>
      </c>
      <c r="O2429" s="3" t="e" cm="1">
        <f t="array" ref="O2429">SUM(_xlfn._xlws.FILTER($G$2:$G$2454,_xlfn.MAP($M$2:$M$2454,_xlfn.LAMBDA(_xlpm.x,_xlpm.x=$M2429))))</f>
        <v>#NAME?</v>
      </c>
      <c r="P2429" s="4" t="e">
        <f t="shared" si="646"/>
        <v>#NAME?</v>
      </c>
      <c r="Q2429" s="6" t="e" cm="1">
        <f t="array" ref="Q2429">SUM(_xlfn._xlws.FILTER($G$2:$G$2454,_xlfn.MAP($N$2:$N$2454,_xlfn.LAMBDA(_xlpm.x,_xlpm.x=$N2429))))</f>
        <v>#NAME?</v>
      </c>
      <c r="R2429" s="4" t="e">
        <f t="shared" si="647"/>
        <v>#NAME?</v>
      </c>
      <c r="S2429" s="4" t="e">
        <f t="shared" si="648"/>
        <v>#NAME?</v>
      </c>
      <c r="T2429" s="4" t="e">
        <f t="shared" si="649"/>
        <v>#NAME?</v>
      </c>
      <c r="U2429" s="4" t="e">
        <f t="shared" si="650"/>
        <v>#NAME?</v>
      </c>
      <c r="V2429" s="2"/>
      <c r="X2429" s="2"/>
      <c r="AC2429" s="2"/>
      <c r="AD2429" s="2"/>
    </row>
    <row r="2430" spans="1:30">
      <c r="A2430" s="1" t="str">
        <f t="shared" si="637"/>
        <v>-ree- : [ɹɪ]</v>
      </c>
      <c r="B2430" s="1">
        <f t="shared" si="653"/>
        <v>1</v>
      </c>
      <c r="C2430" s="1">
        <f t="shared" si="653"/>
        <v>0</v>
      </c>
      <c r="D2430" s="1">
        <f t="shared" si="653"/>
        <v>0</v>
      </c>
      <c r="E2430" s="7">
        <v>2</v>
      </c>
      <c r="F2430" s="9" t="s">
        <v>1834</v>
      </c>
      <c r="G2430" s="3" t="e">
        <f t="shared" si="638"/>
        <v>#NAME?</v>
      </c>
      <c r="H2430" s="1" t="str">
        <f t="shared" si="639"/>
        <v>ɹɪ</v>
      </c>
      <c r="I2430" s="1" t="str">
        <f t="shared" si="640"/>
        <v>ree</v>
      </c>
      <c r="J2430" s="10">
        <f t="shared" si="641"/>
        <v>2</v>
      </c>
      <c r="K2430" s="1">
        <f t="shared" si="642"/>
        <v>3</v>
      </c>
      <c r="L2430" s="10">
        <f t="shared" si="643"/>
        <v>3</v>
      </c>
      <c r="M2430" s="1" t="str">
        <f t="shared" si="644"/>
        <v>-ree-</v>
      </c>
      <c r="N2430" s="1" t="str">
        <f t="shared" si="645"/>
        <v>[ɹɪ]</v>
      </c>
      <c r="O2430" s="3" t="e" cm="1">
        <f t="array" ref="O2430">SUM(_xlfn._xlws.FILTER($G$2:$G$2454,_xlfn.MAP($M$2:$M$2454,_xlfn.LAMBDA(_xlpm.x,_xlpm.x=$M2430))))</f>
        <v>#NAME?</v>
      </c>
      <c r="P2430" s="4" t="e">
        <f t="shared" si="646"/>
        <v>#NAME?</v>
      </c>
      <c r="Q2430" s="6" t="e" cm="1">
        <f t="array" ref="Q2430">SUM(_xlfn._xlws.FILTER($G$2:$G$2454,_xlfn.MAP($N$2:$N$2454,_xlfn.LAMBDA(_xlpm.x,_xlpm.x=$N2430))))</f>
        <v>#NAME?</v>
      </c>
      <c r="R2430" s="4" t="e">
        <f t="shared" si="647"/>
        <v>#NAME?</v>
      </c>
      <c r="S2430" s="4" t="e">
        <f t="shared" si="648"/>
        <v>#NAME?</v>
      </c>
      <c r="T2430" s="4" t="e">
        <f t="shared" si="649"/>
        <v>#NAME?</v>
      </c>
      <c r="U2430" s="4" t="e">
        <f t="shared" si="650"/>
        <v>#NAME?</v>
      </c>
      <c r="V2430" s="2"/>
      <c r="X2430" s="2"/>
      <c r="AC2430" s="2"/>
      <c r="AD2430" s="2"/>
    </row>
    <row r="2431" spans="1:30">
      <c r="A2431" s="1" t="str">
        <f t="shared" si="637"/>
        <v>-rria- : [ɹɪ]</v>
      </c>
      <c r="B2431" s="1">
        <f t="shared" si="653"/>
        <v>1</v>
      </c>
      <c r="C2431" s="1">
        <f t="shared" si="653"/>
        <v>0</v>
      </c>
      <c r="D2431" s="1">
        <f t="shared" si="653"/>
        <v>0</v>
      </c>
      <c r="E2431" s="7">
        <v>1</v>
      </c>
      <c r="F2431" s="9" t="s">
        <v>1873</v>
      </c>
      <c r="G2431" s="3" t="e">
        <f t="shared" si="638"/>
        <v>#NAME?</v>
      </c>
      <c r="H2431" s="4" t="str">
        <f t="shared" si="639"/>
        <v>ɹɪ</v>
      </c>
      <c r="I2431" s="4" t="str">
        <f t="shared" si="640"/>
        <v>rria</v>
      </c>
      <c r="J2431" s="10">
        <f t="shared" si="641"/>
        <v>2</v>
      </c>
      <c r="K2431" s="1">
        <f t="shared" si="642"/>
        <v>4</v>
      </c>
      <c r="L2431" s="10">
        <f t="shared" si="643"/>
        <v>4</v>
      </c>
      <c r="M2431" s="1" t="str">
        <f t="shared" si="644"/>
        <v>-rria-</v>
      </c>
      <c r="N2431" s="1" t="str">
        <f t="shared" si="645"/>
        <v>[ɹɪ]</v>
      </c>
      <c r="O2431" s="3" t="e" cm="1">
        <f t="array" ref="O2431">SUM(_xlfn._xlws.FILTER($G$2:$G$2454,_xlfn.MAP($M$2:$M$2454,_xlfn.LAMBDA(_xlpm.x,_xlpm.x=$M2431))))</f>
        <v>#NAME?</v>
      </c>
      <c r="P2431" s="4" t="e">
        <f t="shared" si="646"/>
        <v>#NAME?</v>
      </c>
      <c r="Q2431" s="6" t="e" cm="1">
        <f t="array" ref="Q2431">SUM(_xlfn._xlws.FILTER($G$2:$G$2454,_xlfn.MAP($N$2:$N$2454,_xlfn.LAMBDA(_xlpm.x,_xlpm.x=$N2431))))</f>
        <v>#NAME?</v>
      </c>
      <c r="R2431" s="4" t="e">
        <f t="shared" si="647"/>
        <v>#NAME?</v>
      </c>
      <c r="S2431" s="4" t="e">
        <f t="shared" si="648"/>
        <v>#NAME?</v>
      </c>
      <c r="T2431" s="4" t="e">
        <f t="shared" si="649"/>
        <v>#NAME?</v>
      </c>
      <c r="U2431" s="4" t="e">
        <f t="shared" si="650"/>
        <v>#NAME?</v>
      </c>
      <c r="V2431" s="2"/>
      <c r="X2431" s="2"/>
      <c r="AC2431" s="2"/>
      <c r="AD2431" s="2"/>
    </row>
    <row r="2432" spans="1:30">
      <c r="A2432" s="1" t="str">
        <f t="shared" si="637"/>
        <v>-ghly- : [lɪ]</v>
      </c>
      <c r="B2432" s="1">
        <f t="shared" si="653"/>
        <v>0</v>
      </c>
      <c r="C2432" s="1">
        <f t="shared" si="653"/>
        <v>0</v>
      </c>
      <c r="D2432" s="1">
        <f t="shared" si="653"/>
        <v>0</v>
      </c>
      <c r="E2432" s="7">
        <v>1</v>
      </c>
      <c r="F2432" s="9" t="s">
        <v>1889</v>
      </c>
      <c r="G2432" s="3" t="e">
        <f t="shared" si="638"/>
        <v>#NAME?</v>
      </c>
      <c r="H2432" s="4" t="str">
        <f t="shared" si="639"/>
        <v>lɪ</v>
      </c>
      <c r="I2432" s="4" t="str">
        <f t="shared" si="640"/>
        <v>ghly</v>
      </c>
      <c r="J2432" s="10">
        <f t="shared" si="641"/>
        <v>2</v>
      </c>
      <c r="K2432" s="1">
        <f t="shared" si="642"/>
        <v>4</v>
      </c>
      <c r="L2432" s="10">
        <f t="shared" si="643"/>
        <v>4</v>
      </c>
      <c r="M2432" s="1" t="str">
        <f t="shared" si="644"/>
        <v>-ghly-</v>
      </c>
      <c r="N2432" s="1" t="str">
        <f t="shared" si="645"/>
        <v>[lɪ]</v>
      </c>
      <c r="O2432" s="3" t="e" cm="1">
        <f t="array" ref="O2432">SUM(_xlfn._xlws.FILTER($G$2:$G$2454,_xlfn.MAP($M$2:$M$2454,_xlfn.LAMBDA(_xlpm.x,_xlpm.x=$M2432))))</f>
        <v>#NAME?</v>
      </c>
      <c r="P2432" s="4" t="e">
        <f t="shared" si="646"/>
        <v>#NAME?</v>
      </c>
      <c r="Q2432" s="6" t="e" cm="1">
        <f t="array" ref="Q2432">SUM(_xlfn._xlws.FILTER($G$2:$G$2454,_xlfn.MAP($N$2:$N$2454,_xlfn.LAMBDA(_xlpm.x,_xlpm.x=$N2432))))</f>
        <v>#NAME?</v>
      </c>
      <c r="R2432" s="4" t="e">
        <f t="shared" si="647"/>
        <v>#NAME?</v>
      </c>
      <c r="S2432" s="4" t="e">
        <f t="shared" si="648"/>
        <v>#NAME?</v>
      </c>
      <c r="T2432" s="4" t="e">
        <f t="shared" si="649"/>
        <v>#NAME?</v>
      </c>
      <c r="U2432" s="4" t="e">
        <f t="shared" si="650"/>
        <v>#NAME?</v>
      </c>
      <c r="V2432" s="2"/>
      <c r="X2432" s="2"/>
      <c r="AC2432" s="2"/>
      <c r="AD2432" s="2"/>
    </row>
    <row r="2433" spans="1:30">
      <c r="A2433" s="1" t="str">
        <f t="shared" si="637"/>
        <v>-ley- : [lɪ]</v>
      </c>
      <c r="B2433" s="1">
        <f t="shared" si="653"/>
        <v>0</v>
      </c>
      <c r="C2433" s="1">
        <f t="shared" si="653"/>
        <v>0</v>
      </c>
      <c r="D2433" s="1">
        <f t="shared" si="653"/>
        <v>0</v>
      </c>
      <c r="E2433" s="7">
        <v>1</v>
      </c>
      <c r="F2433" s="9" t="s">
        <v>2086</v>
      </c>
      <c r="G2433" s="3" t="e">
        <f t="shared" si="638"/>
        <v>#NAME?</v>
      </c>
      <c r="H2433" s="4" t="str">
        <f t="shared" si="639"/>
        <v>lɪ</v>
      </c>
      <c r="I2433" s="4" t="str">
        <f t="shared" si="640"/>
        <v>ley</v>
      </c>
      <c r="J2433" s="10">
        <f t="shared" si="641"/>
        <v>2</v>
      </c>
      <c r="K2433" s="1">
        <f t="shared" si="642"/>
        <v>3</v>
      </c>
      <c r="L2433" s="10">
        <f t="shared" si="643"/>
        <v>3</v>
      </c>
      <c r="M2433" s="1" t="str">
        <f t="shared" si="644"/>
        <v>-ley-</v>
      </c>
      <c r="N2433" s="1" t="str">
        <f t="shared" si="645"/>
        <v>[lɪ]</v>
      </c>
      <c r="O2433" s="3" t="e" cm="1">
        <f t="array" ref="O2433">SUM(_xlfn._xlws.FILTER($G$2:$G$2454,_xlfn.MAP($M$2:$M$2454,_xlfn.LAMBDA(_xlpm.x,_xlpm.x=$M2433))))</f>
        <v>#NAME?</v>
      </c>
      <c r="P2433" s="4" t="e">
        <f t="shared" si="646"/>
        <v>#NAME?</v>
      </c>
      <c r="Q2433" s="6" t="e" cm="1">
        <f t="array" ref="Q2433">SUM(_xlfn._xlws.FILTER($G$2:$G$2454,_xlfn.MAP($N$2:$N$2454,_xlfn.LAMBDA(_xlpm.x,_xlpm.x=$N2433))))</f>
        <v>#NAME?</v>
      </c>
      <c r="R2433" s="4" t="e">
        <f t="shared" si="647"/>
        <v>#NAME?</v>
      </c>
      <c r="S2433" s="4" t="e">
        <f t="shared" si="648"/>
        <v>#NAME?</v>
      </c>
      <c r="T2433" s="4" t="e">
        <f t="shared" si="649"/>
        <v>#NAME?</v>
      </c>
      <c r="U2433" s="4" t="e">
        <f t="shared" si="650"/>
        <v>#NAME?</v>
      </c>
      <c r="V2433" s="2"/>
      <c r="X2433" s="2"/>
      <c r="AC2433" s="2"/>
      <c r="AD2433" s="2"/>
    </row>
    <row r="2434" spans="1:30">
      <c r="A2434" s="1" t="str">
        <f t="shared" ref="A2434:A2454" si="654">_xlfn.LET(_xlpm.sep," : ",CONCATENATE(M2434,_xlpm.sep,N2434))</f>
        <v>-llea- : [lɪ]</v>
      </c>
      <c r="B2434" s="1">
        <f t="shared" si="653"/>
        <v>0</v>
      </c>
      <c r="C2434" s="1">
        <f t="shared" si="653"/>
        <v>0</v>
      </c>
      <c r="D2434" s="1">
        <f t="shared" si="653"/>
        <v>0</v>
      </c>
      <c r="E2434" s="7">
        <v>1</v>
      </c>
      <c r="F2434" s="9" t="s">
        <v>2088</v>
      </c>
      <c r="G2434" s="3" t="e">
        <f t="shared" ref="G2434:G2454" si="655">E2434/freq.sum.r6e</f>
        <v>#NAME?</v>
      </c>
      <c r="H2434" s="4" t="str">
        <f t="shared" ref="H2434:H2454" si="656">_xlfn.LET(_xlpm.sep,":",_xlpm.w,$F2434,LEFT(_xlpm.w,FIND(_xlpm.sep,_xlpm.w)-1))</f>
        <v>lɪ</v>
      </c>
      <c r="I2434" s="4" t="str">
        <f t="shared" ref="I2434:I2454" si="657">_xlfn.LET(_xlpm.sep,":",_xlpm.w,$F2434,RIGHT(_xlpm.w,LEN(_xlpm.w)-FIND(_xlpm.sep,_xlpm.w)))</f>
        <v>llea</v>
      </c>
      <c r="J2434" s="10">
        <f t="shared" ref="J2434:J2454" si="658">_xlfn.LET(_xlpm.w,H2434,LEN(_xlpm.w))</f>
        <v>2</v>
      </c>
      <c r="K2434" s="1">
        <f t="shared" ref="K2434:K2454" si="659">_xlfn.LET(_xlpm.w,I2434,LEN(_xlpm.w))</f>
        <v>4</v>
      </c>
      <c r="L2434" s="10">
        <f t="shared" ref="L2434:L2454" si="660">_xlfn.LET(_xlpm.a,J2434,_xlpm.b,K2434,MAX(_xlpm.a,_xlpm.b))</f>
        <v>4</v>
      </c>
      <c r="M2434" s="1" t="str">
        <f t="shared" ref="M2434:M2454" si="661">_xlfn.LET(_xlpm.sep,":",_xlpm.w,$F2434,_xlfn.CONCAT("-",RIGHT(_xlpm.w,LEN(_xlpm.w)-FIND(_xlpm.sep,_xlpm.w)),"-"))</f>
        <v>-llea-</v>
      </c>
      <c r="N2434" s="1" t="str">
        <f t="shared" ref="N2434:N2454" si="662">_xlfn.LET(_xlpm.sep,":",_xlpm.w,$F2434,_xlfn.CONCAT("[",LEFT(_xlpm.w,FIND(_xlpm.sep,_xlpm.w)-1),"]"))</f>
        <v>[lɪ]</v>
      </c>
      <c r="O2434" s="3" t="e" cm="1">
        <f t="array" ref="O2434">SUM(_xlfn._xlws.FILTER($G$2:$G$2454,_xlfn.MAP($M$2:$M$2454,_xlfn.LAMBDA(_xlpm.x,_xlpm.x=$M2434))))</f>
        <v>#NAME?</v>
      </c>
      <c r="P2434" s="4" t="e">
        <f t="shared" ref="P2434:P2454" si="663">$G2434/O2434</f>
        <v>#NAME?</v>
      </c>
      <c r="Q2434" s="6" t="e" cm="1">
        <f t="array" ref="Q2434">SUM(_xlfn._xlws.FILTER($G$2:$G$2454,_xlfn.MAP($N$2:$N$2454,_xlfn.LAMBDA(_xlpm.x,_xlpm.x=$N2434))))</f>
        <v>#NAME?</v>
      </c>
      <c r="R2434" s="4" t="e">
        <f t="shared" ref="R2434:R2454" si="664">$G2434/Q2434</f>
        <v>#NAME?</v>
      </c>
      <c r="S2434" s="4" t="e">
        <f t="shared" ref="S2434:S2454" si="665">_xlfn.LET(_xlpm.freq,E2434,_xlpm.size,L2434+1,_xlpm.F,T2434,LOG(1+_xlpm.freq)*LOG(1+_xlpm.size)*_xlpm.F)</f>
        <v>#NAME?</v>
      </c>
      <c r="T2434" s="4" t="e">
        <f t="shared" ref="T2434:T2454" si="666">_xlfn.LET(_xlpm.a,R2434,_xlpm.b,P2434,2*_xlpm.a*_xlpm.b/(_xlpm.a+_xlpm.b))</f>
        <v>#NAME?</v>
      </c>
      <c r="U2434" s="4" t="e">
        <f t="shared" ref="U2434:U2454" si="667">_xlfn.LET(_xlpm.p,P2434,_xlpm.q,R2434,LOG(_xlpm.p/_xlpm.q))</f>
        <v>#NAME?</v>
      </c>
      <c r="V2434" s="2"/>
      <c r="X2434" s="2"/>
      <c r="AC2434" s="2"/>
      <c r="AD2434" s="2"/>
    </row>
    <row r="2435" spans="1:30">
      <c r="A2435" s="1" t="str">
        <f t="shared" si="654"/>
        <v>-cka- : [kə]</v>
      </c>
      <c r="B2435" s="1">
        <f t="shared" si="653"/>
        <v>0</v>
      </c>
      <c r="C2435" s="1">
        <f t="shared" si="653"/>
        <v>0</v>
      </c>
      <c r="D2435" s="1">
        <f t="shared" si="653"/>
        <v>0</v>
      </c>
      <c r="E2435" s="7">
        <v>1</v>
      </c>
      <c r="F2435" s="9" t="s">
        <v>1852</v>
      </c>
      <c r="G2435" s="3" t="e">
        <f t="shared" si="655"/>
        <v>#NAME?</v>
      </c>
      <c r="H2435" s="4" t="str">
        <f t="shared" si="656"/>
        <v>kə</v>
      </c>
      <c r="I2435" s="4" t="str">
        <f t="shared" si="657"/>
        <v>cka</v>
      </c>
      <c r="J2435" s="10">
        <f t="shared" si="658"/>
        <v>2</v>
      </c>
      <c r="K2435" s="1">
        <f t="shared" si="659"/>
        <v>3</v>
      </c>
      <c r="L2435" s="10">
        <f t="shared" si="660"/>
        <v>3</v>
      </c>
      <c r="M2435" s="1" t="str">
        <f t="shared" si="661"/>
        <v>-cka-</v>
      </c>
      <c r="N2435" s="1" t="str">
        <f t="shared" si="662"/>
        <v>[kə]</v>
      </c>
      <c r="O2435" s="3" t="e" cm="1">
        <f t="array" ref="O2435">SUM(_xlfn._xlws.FILTER($G$2:$G$2454,_xlfn.MAP($M$2:$M$2454,_xlfn.LAMBDA(_xlpm.x,_xlpm.x=$M2435))))</f>
        <v>#NAME?</v>
      </c>
      <c r="P2435" s="4" t="e">
        <f t="shared" si="663"/>
        <v>#NAME?</v>
      </c>
      <c r="Q2435" s="6" t="e" cm="1">
        <f t="array" ref="Q2435">SUM(_xlfn._xlws.FILTER($G$2:$G$2454,_xlfn.MAP($N$2:$N$2454,_xlfn.LAMBDA(_xlpm.x,_xlpm.x=$N2435))))</f>
        <v>#NAME?</v>
      </c>
      <c r="R2435" s="4" t="e">
        <f t="shared" si="664"/>
        <v>#NAME?</v>
      </c>
      <c r="S2435" s="4" t="e">
        <f t="shared" si="665"/>
        <v>#NAME?</v>
      </c>
      <c r="T2435" s="4" t="e">
        <f t="shared" si="666"/>
        <v>#NAME?</v>
      </c>
      <c r="U2435" s="4" t="e">
        <f t="shared" si="667"/>
        <v>#NAME?</v>
      </c>
      <c r="V2435" s="2"/>
      <c r="X2435" s="2"/>
      <c r="AC2435" s="2"/>
      <c r="AD2435" s="2"/>
    </row>
    <row r="2436" spans="1:30">
      <c r="A2436" s="1" t="str">
        <f t="shared" si="654"/>
        <v>-ndt- : [nt]</v>
      </c>
      <c r="B2436" s="1">
        <f t="shared" si="653"/>
        <v>0</v>
      </c>
      <c r="C2436" s="1">
        <f t="shared" si="653"/>
        <v>0</v>
      </c>
      <c r="D2436" s="1">
        <f t="shared" si="653"/>
        <v>1</v>
      </c>
      <c r="E2436" s="7">
        <v>1</v>
      </c>
      <c r="F2436" s="9" t="s">
        <v>2154</v>
      </c>
      <c r="G2436" s="3" t="e">
        <f t="shared" si="655"/>
        <v>#NAME?</v>
      </c>
      <c r="H2436" s="1" t="str">
        <f t="shared" si="656"/>
        <v>nt</v>
      </c>
      <c r="I2436" s="1" t="str">
        <f t="shared" si="657"/>
        <v>ndt</v>
      </c>
      <c r="J2436" s="10">
        <f t="shared" si="658"/>
        <v>2</v>
      </c>
      <c r="K2436" s="1">
        <f t="shared" si="659"/>
        <v>3</v>
      </c>
      <c r="L2436" s="10">
        <f t="shared" si="660"/>
        <v>3</v>
      </c>
      <c r="M2436" s="1" t="str">
        <f t="shared" si="661"/>
        <v>-ndt-</v>
      </c>
      <c r="N2436" s="1" t="str">
        <f t="shared" si="662"/>
        <v>[nt]</v>
      </c>
      <c r="O2436" s="3" t="e" cm="1">
        <f t="array" ref="O2436">SUM(_xlfn._xlws.FILTER($G$2:$G$2454,_xlfn.MAP($M$2:$M$2454,_xlfn.LAMBDA(_xlpm.x,_xlpm.x=$M2436))))</f>
        <v>#NAME?</v>
      </c>
      <c r="P2436" s="4" t="e">
        <f t="shared" si="663"/>
        <v>#NAME?</v>
      </c>
      <c r="Q2436" s="6" t="e" cm="1">
        <f t="array" ref="Q2436">SUM(_xlfn._xlws.FILTER($G$2:$G$2454,_xlfn.MAP($N$2:$N$2454,_xlfn.LAMBDA(_xlpm.x,_xlpm.x=$N2436))))</f>
        <v>#NAME?</v>
      </c>
      <c r="R2436" s="4" t="e">
        <f t="shared" si="664"/>
        <v>#NAME?</v>
      </c>
      <c r="S2436" s="4" t="e">
        <f t="shared" si="665"/>
        <v>#NAME?</v>
      </c>
      <c r="T2436" s="4" t="e">
        <f t="shared" si="666"/>
        <v>#NAME?</v>
      </c>
      <c r="U2436" s="4" t="e">
        <f t="shared" si="667"/>
        <v>#NAME?</v>
      </c>
      <c r="V2436" s="2"/>
      <c r="X2436" s="2"/>
      <c r="AC2436" s="2"/>
      <c r="AD2436" s="2"/>
    </row>
    <row r="2437" spans="1:30">
      <c r="A2437" s="1" t="str">
        <f t="shared" si="654"/>
        <v>-'re- : [ə]</v>
      </c>
      <c r="B2437" s="1">
        <f t="shared" si="653"/>
        <v>0</v>
      </c>
      <c r="C2437" s="1">
        <f t="shared" si="653"/>
        <v>0</v>
      </c>
      <c r="D2437" s="1">
        <f t="shared" si="653"/>
        <v>0</v>
      </c>
      <c r="E2437" s="7">
        <v>1</v>
      </c>
      <c r="F2437" s="9" t="s">
        <v>2311</v>
      </c>
      <c r="G2437" s="3" t="e">
        <f t="shared" si="655"/>
        <v>#NAME?</v>
      </c>
      <c r="H2437" s="1" t="str">
        <f t="shared" si="656"/>
        <v>ə</v>
      </c>
      <c r="I2437" s="1" t="str">
        <f t="shared" si="657"/>
        <v>'re</v>
      </c>
      <c r="J2437" s="10">
        <f t="shared" si="658"/>
        <v>1</v>
      </c>
      <c r="K2437" s="1">
        <f t="shared" si="659"/>
        <v>3</v>
      </c>
      <c r="L2437" s="10">
        <f t="shared" si="660"/>
        <v>3</v>
      </c>
      <c r="M2437" s="1" t="str">
        <f t="shared" si="661"/>
        <v>-'re-</v>
      </c>
      <c r="N2437" s="1" t="str">
        <f t="shared" si="662"/>
        <v>[ə]</v>
      </c>
      <c r="O2437" s="3" t="e" cm="1">
        <f t="array" ref="O2437">SUM(_xlfn._xlws.FILTER($G$2:$G$2454,_xlfn.MAP($M$2:$M$2454,_xlfn.LAMBDA(_xlpm.x,_xlpm.x=$M2437))))</f>
        <v>#NAME?</v>
      </c>
      <c r="P2437" s="4" t="e">
        <f t="shared" si="663"/>
        <v>#NAME?</v>
      </c>
      <c r="Q2437" s="6" t="e" cm="1">
        <f t="array" ref="Q2437">SUM(_xlfn._xlws.FILTER($G$2:$G$2454,_xlfn.MAP($N$2:$N$2454,_xlfn.LAMBDA(_xlpm.x,_xlpm.x=$N2437))))</f>
        <v>#NAME?</v>
      </c>
      <c r="R2437" s="4" t="e">
        <f t="shared" si="664"/>
        <v>#NAME?</v>
      </c>
      <c r="S2437" s="4" t="e">
        <f t="shared" si="665"/>
        <v>#NAME?</v>
      </c>
      <c r="T2437" s="4" t="e">
        <f t="shared" si="666"/>
        <v>#NAME?</v>
      </c>
      <c r="U2437" s="4" t="e">
        <f t="shared" si="667"/>
        <v>#NAME?</v>
      </c>
      <c r="V2437" s="2"/>
      <c r="X2437" s="2"/>
      <c r="AC2437" s="2"/>
      <c r="AD2437" s="2"/>
    </row>
    <row r="2438" spans="1:30">
      <c r="A2438" s="1" t="str">
        <f t="shared" si="654"/>
        <v>-'re- : [ɹ]</v>
      </c>
      <c r="B2438" s="1">
        <f t="shared" si="653"/>
        <v>1</v>
      </c>
      <c r="C2438" s="1">
        <f t="shared" si="653"/>
        <v>0</v>
      </c>
      <c r="D2438" s="1">
        <f t="shared" si="653"/>
        <v>0</v>
      </c>
      <c r="E2438" s="7">
        <v>2</v>
      </c>
      <c r="F2438" s="9" t="s">
        <v>2312</v>
      </c>
      <c r="G2438" s="3" t="e">
        <f t="shared" si="655"/>
        <v>#NAME?</v>
      </c>
      <c r="H2438" s="1" t="str">
        <f t="shared" si="656"/>
        <v>ɹ</v>
      </c>
      <c r="I2438" s="1" t="str">
        <f t="shared" si="657"/>
        <v>'re</v>
      </c>
      <c r="J2438" s="10">
        <f t="shared" si="658"/>
        <v>1</v>
      </c>
      <c r="K2438" s="1">
        <f t="shared" si="659"/>
        <v>3</v>
      </c>
      <c r="L2438" s="10">
        <f t="shared" si="660"/>
        <v>3</v>
      </c>
      <c r="M2438" s="1" t="str">
        <f t="shared" si="661"/>
        <v>-'re-</v>
      </c>
      <c r="N2438" s="1" t="str">
        <f t="shared" si="662"/>
        <v>[ɹ]</v>
      </c>
      <c r="O2438" s="3" t="e" cm="1">
        <f t="array" ref="O2438">SUM(_xlfn._xlws.FILTER($G$2:$G$2454,_xlfn.MAP($M$2:$M$2454,_xlfn.LAMBDA(_xlpm.x,_xlpm.x=$M2438))))</f>
        <v>#NAME?</v>
      </c>
      <c r="P2438" s="4" t="e">
        <f t="shared" si="663"/>
        <v>#NAME?</v>
      </c>
      <c r="Q2438" s="6" t="e" cm="1">
        <f t="array" ref="Q2438">SUM(_xlfn._xlws.FILTER($G$2:$G$2454,_xlfn.MAP($N$2:$N$2454,_xlfn.LAMBDA(_xlpm.x,_xlpm.x=$N2438))))</f>
        <v>#NAME?</v>
      </c>
      <c r="R2438" s="4" t="e">
        <f t="shared" si="664"/>
        <v>#NAME?</v>
      </c>
      <c r="S2438" s="4" t="e">
        <f t="shared" si="665"/>
        <v>#NAME?</v>
      </c>
      <c r="T2438" s="4" t="e">
        <f t="shared" si="666"/>
        <v>#NAME?</v>
      </c>
      <c r="U2438" s="4" t="e">
        <f t="shared" si="667"/>
        <v>#NAME?</v>
      </c>
      <c r="V2438" s="2"/>
      <c r="X2438" s="2"/>
      <c r="AC2438" s="2"/>
      <c r="AD2438" s="2"/>
    </row>
    <row r="2439" spans="1:30">
      <c r="A2439" s="1" t="str">
        <f t="shared" si="654"/>
        <v>-cio- : [ʃə]</v>
      </c>
      <c r="B2439" s="1">
        <f t="shared" si="653"/>
        <v>0</v>
      </c>
      <c r="C2439" s="1">
        <f t="shared" si="653"/>
        <v>0</v>
      </c>
      <c r="D2439" s="1">
        <f t="shared" si="653"/>
        <v>0</v>
      </c>
      <c r="E2439" s="7">
        <v>1</v>
      </c>
      <c r="F2439" s="9" t="s">
        <v>1857</v>
      </c>
      <c r="G2439" s="3" t="e">
        <f t="shared" si="655"/>
        <v>#NAME?</v>
      </c>
      <c r="H2439" s="4" t="str">
        <f t="shared" si="656"/>
        <v>ʃə</v>
      </c>
      <c r="I2439" s="4" t="str">
        <f t="shared" si="657"/>
        <v>cio</v>
      </c>
      <c r="J2439" s="10">
        <f t="shared" si="658"/>
        <v>2</v>
      </c>
      <c r="K2439" s="1">
        <f t="shared" si="659"/>
        <v>3</v>
      </c>
      <c r="L2439" s="10">
        <f t="shared" si="660"/>
        <v>3</v>
      </c>
      <c r="M2439" s="1" t="str">
        <f t="shared" si="661"/>
        <v>-cio-</v>
      </c>
      <c r="N2439" s="1" t="str">
        <f t="shared" si="662"/>
        <v>[ʃə]</v>
      </c>
      <c r="O2439" s="3" t="e" cm="1">
        <f t="array" ref="O2439">SUM(_xlfn._xlws.FILTER($G$2:$G$2454,_xlfn.MAP($M$2:$M$2454,_xlfn.LAMBDA(_xlpm.x,_xlpm.x=$M2439))))</f>
        <v>#NAME?</v>
      </c>
      <c r="P2439" s="4" t="e">
        <f t="shared" si="663"/>
        <v>#NAME?</v>
      </c>
      <c r="Q2439" s="6" t="e" cm="1">
        <f t="array" ref="Q2439">SUM(_xlfn._xlws.FILTER($G$2:$G$2454,_xlfn.MAP($N$2:$N$2454,_xlfn.LAMBDA(_xlpm.x,_xlpm.x=$N2439))))</f>
        <v>#NAME?</v>
      </c>
      <c r="R2439" s="4" t="e">
        <f t="shared" si="664"/>
        <v>#NAME?</v>
      </c>
      <c r="S2439" s="4" t="e">
        <f t="shared" si="665"/>
        <v>#NAME?</v>
      </c>
      <c r="T2439" s="4" t="e">
        <f t="shared" si="666"/>
        <v>#NAME?</v>
      </c>
      <c r="U2439" s="4" t="e">
        <f t="shared" si="667"/>
        <v>#NAME?</v>
      </c>
      <c r="V2439" s="2"/>
      <c r="X2439" s="2"/>
      <c r="AC2439" s="2"/>
      <c r="AD2439" s="2"/>
    </row>
    <row r="2440" spans="1:30">
      <c r="A2440" s="1" t="str">
        <f t="shared" si="654"/>
        <v>-gh's- : [z]</v>
      </c>
      <c r="B2440" s="1">
        <f t="shared" si="653"/>
        <v>0</v>
      </c>
      <c r="C2440" s="1">
        <f t="shared" si="653"/>
        <v>0</v>
      </c>
      <c r="D2440" s="1">
        <f t="shared" si="653"/>
        <v>0</v>
      </c>
      <c r="E2440" s="7">
        <v>1</v>
      </c>
      <c r="F2440" s="9" t="s">
        <v>2299</v>
      </c>
      <c r="G2440" s="3" t="e">
        <f t="shared" si="655"/>
        <v>#NAME?</v>
      </c>
      <c r="H2440" s="4" t="str">
        <f t="shared" si="656"/>
        <v>z</v>
      </c>
      <c r="I2440" s="4" t="str">
        <f t="shared" si="657"/>
        <v>gh's</v>
      </c>
      <c r="J2440" s="10">
        <f t="shared" si="658"/>
        <v>1</v>
      </c>
      <c r="K2440" s="1">
        <f t="shared" si="659"/>
        <v>4</v>
      </c>
      <c r="L2440" s="10">
        <f t="shared" si="660"/>
        <v>4</v>
      </c>
      <c r="M2440" s="1" t="str">
        <f t="shared" si="661"/>
        <v>-gh's-</v>
      </c>
      <c r="N2440" s="1" t="str">
        <f t="shared" si="662"/>
        <v>[z]</v>
      </c>
      <c r="O2440" s="3" t="e" cm="1">
        <f t="array" ref="O2440">SUM(_xlfn._xlws.FILTER($G$2:$G$2454,_xlfn.MAP($M$2:$M$2454,_xlfn.LAMBDA(_xlpm.x,_xlpm.x=$M2440))))</f>
        <v>#NAME?</v>
      </c>
      <c r="P2440" s="4" t="e">
        <f t="shared" si="663"/>
        <v>#NAME?</v>
      </c>
      <c r="Q2440" s="6" t="e" cm="1">
        <f t="array" ref="Q2440">SUM(_xlfn._xlws.FILTER($G$2:$G$2454,_xlfn.MAP($N$2:$N$2454,_xlfn.LAMBDA(_xlpm.x,_xlpm.x=$N2440))))</f>
        <v>#NAME?</v>
      </c>
      <c r="R2440" s="4" t="e">
        <f t="shared" si="664"/>
        <v>#NAME?</v>
      </c>
      <c r="S2440" s="4" t="e">
        <f t="shared" si="665"/>
        <v>#NAME?</v>
      </c>
      <c r="T2440" s="4" t="e">
        <f t="shared" si="666"/>
        <v>#NAME?</v>
      </c>
      <c r="U2440" s="4" t="e">
        <f t="shared" si="667"/>
        <v>#NAME?</v>
      </c>
      <c r="V2440" s="2"/>
      <c r="X2440" s="2"/>
      <c r="AC2440" s="2"/>
      <c r="AD2440" s="2"/>
    </row>
    <row r="2441" spans="1:30">
      <c r="A2441" s="1" t="str">
        <f t="shared" si="654"/>
        <v>-s'- : [z]</v>
      </c>
      <c r="B2441" s="1">
        <f t="shared" si="653"/>
        <v>0</v>
      </c>
      <c r="C2441" s="1">
        <f t="shared" si="653"/>
        <v>0</v>
      </c>
      <c r="D2441" s="1">
        <f t="shared" si="653"/>
        <v>0</v>
      </c>
      <c r="E2441" s="7">
        <v>1</v>
      </c>
      <c r="F2441" s="9" t="s">
        <v>2300</v>
      </c>
      <c r="G2441" s="3" t="e">
        <f t="shared" si="655"/>
        <v>#NAME?</v>
      </c>
      <c r="H2441" s="1" t="str">
        <f t="shared" si="656"/>
        <v>z</v>
      </c>
      <c r="I2441" s="1" t="str">
        <f t="shared" si="657"/>
        <v>s'</v>
      </c>
      <c r="J2441" s="10">
        <f t="shared" si="658"/>
        <v>1</v>
      </c>
      <c r="K2441" s="1">
        <f t="shared" si="659"/>
        <v>2</v>
      </c>
      <c r="L2441" s="10">
        <f t="shared" si="660"/>
        <v>2</v>
      </c>
      <c r="M2441" s="1" t="str">
        <f t="shared" si="661"/>
        <v>-s'-</v>
      </c>
      <c r="N2441" s="1" t="str">
        <f t="shared" si="662"/>
        <v>[z]</v>
      </c>
      <c r="O2441" s="3" t="e" cm="1">
        <f t="array" ref="O2441">SUM(_xlfn._xlws.FILTER($G$2:$G$2454,_xlfn.MAP($M$2:$M$2454,_xlfn.LAMBDA(_xlpm.x,_xlpm.x=$M2441))))</f>
        <v>#NAME?</v>
      </c>
      <c r="P2441" s="4" t="e">
        <f t="shared" si="663"/>
        <v>#NAME?</v>
      </c>
      <c r="Q2441" s="6" t="e" cm="1">
        <f t="array" ref="Q2441">SUM(_xlfn._xlws.FILTER($G$2:$G$2454,_xlfn.MAP($N$2:$N$2454,_xlfn.LAMBDA(_xlpm.x,_xlpm.x=$N2441))))</f>
        <v>#NAME?</v>
      </c>
      <c r="R2441" s="4" t="e">
        <f t="shared" si="664"/>
        <v>#NAME?</v>
      </c>
      <c r="S2441" s="4" t="e">
        <f t="shared" si="665"/>
        <v>#NAME?</v>
      </c>
      <c r="T2441" s="4" t="e">
        <f t="shared" si="666"/>
        <v>#NAME?</v>
      </c>
      <c r="U2441" s="4" t="e">
        <f t="shared" si="667"/>
        <v>#NAME?</v>
      </c>
      <c r="V2441" s="2"/>
      <c r="X2441" s="2"/>
      <c r="AC2441" s="2"/>
      <c r="AD2441" s="2"/>
    </row>
    <row r="2442" spans="1:30">
      <c r="A2442" s="1" t="str">
        <f t="shared" si="654"/>
        <v>-z- : [z]</v>
      </c>
      <c r="B2442" s="1">
        <f t="shared" ref="B2442:D2454" si="668">_xlfn.LET(_xlpm.d,$F2442,_xlpm.k,_xlfn.CONCAT(LEFT(TRIM(B$1),1),"*"),COUNTIF(_xlpm.d,_xlpm.k))</f>
        <v>0</v>
      </c>
      <c r="C2442" s="1">
        <f t="shared" si="668"/>
        <v>0</v>
      </c>
      <c r="D2442" s="1">
        <f t="shared" si="668"/>
        <v>0</v>
      </c>
      <c r="E2442" s="7">
        <v>1</v>
      </c>
      <c r="F2442" s="9" t="s">
        <v>2301</v>
      </c>
      <c r="G2442" s="3" t="e">
        <f t="shared" si="655"/>
        <v>#NAME?</v>
      </c>
      <c r="H2442" s="4" t="str">
        <f t="shared" si="656"/>
        <v>z</v>
      </c>
      <c r="I2442" s="4" t="str">
        <f t="shared" si="657"/>
        <v>z</v>
      </c>
      <c r="J2442" s="10">
        <f t="shared" si="658"/>
        <v>1</v>
      </c>
      <c r="K2442" s="1">
        <f t="shared" si="659"/>
        <v>1</v>
      </c>
      <c r="L2442" s="10">
        <f t="shared" si="660"/>
        <v>1</v>
      </c>
      <c r="M2442" s="1" t="str">
        <f t="shared" si="661"/>
        <v>-z-</v>
      </c>
      <c r="N2442" s="1" t="str">
        <f t="shared" si="662"/>
        <v>[z]</v>
      </c>
      <c r="O2442" s="3" t="e" cm="1">
        <f t="array" ref="O2442">SUM(_xlfn._xlws.FILTER($G$2:$G$2454,_xlfn.MAP($M$2:$M$2454,_xlfn.LAMBDA(_xlpm.x,_xlpm.x=$M2442))))</f>
        <v>#NAME?</v>
      </c>
      <c r="P2442" s="4" t="e">
        <f t="shared" si="663"/>
        <v>#NAME?</v>
      </c>
      <c r="Q2442" s="6" t="e" cm="1">
        <f t="array" ref="Q2442">SUM(_xlfn._xlws.FILTER($G$2:$G$2454,_xlfn.MAP($N$2:$N$2454,_xlfn.LAMBDA(_xlpm.x,_xlpm.x=$N2442))))</f>
        <v>#NAME?</v>
      </c>
      <c r="R2442" s="4" t="e">
        <f t="shared" si="664"/>
        <v>#NAME?</v>
      </c>
      <c r="S2442" s="4" t="e">
        <f t="shared" si="665"/>
        <v>#NAME?</v>
      </c>
      <c r="T2442" s="4" t="e">
        <f t="shared" si="666"/>
        <v>#NAME?</v>
      </c>
      <c r="U2442" s="4" t="e">
        <f t="shared" si="667"/>
        <v>#NAME?</v>
      </c>
      <c r="V2442" s="2"/>
      <c r="X2442" s="2"/>
      <c r="AC2442" s="2"/>
      <c r="AD2442" s="2"/>
    </row>
    <row r="2443" spans="1:30">
      <c r="A2443" s="1" t="str">
        <f t="shared" si="654"/>
        <v>-ngue- : [ŋ]</v>
      </c>
      <c r="B2443" s="1">
        <f t="shared" si="668"/>
        <v>0</v>
      </c>
      <c r="C2443" s="1">
        <f t="shared" si="668"/>
        <v>0</v>
      </c>
      <c r="D2443" s="1">
        <f t="shared" si="668"/>
        <v>0</v>
      </c>
      <c r="E2443" s="7">
        <v>1</v>
      </c>
      <c r="F2443" s="9" t="s">
        <v>1860</v>
      </c>
      <c r="G2443" s="3" t="e">
        <f t="shared" si="655"/>
        <v>#NAME?</v>
      </c>
      <c r="H2443" s="4" t="str">
        <f t="shared" si="656"/>
        <v>ŋ</v>
      </c>
      <c r="I2443" s="4" t="str">
        <f t="shared" si="657"/>
        <v>ngue</v>
      </c>
      <c r="J2443" s="10">
        <f t="shared" si="658"/>
        <v>1</v>
      </c>
      <c r="K2443" s="1">
        <f t="shared" si="659"/>
        <v>4</v>
      </c>
      <c r="L2443" s="10">
        <f t="shared" si="660"/>
        <v>4</v>
      </c>
      <c r="M2443" s="1" t="str">
        <f t="shared" si="661"/>
        <v>-ngue-</v>
      </c>
      <c r="N2443" s="1" t="str">
        <f t="shared" si="662"/>
        <v>[ŋ]</v>
      </c>
      <c r="O2443" s="3" t="e" cm="1">
        <f t="array" ref="O2443">SUM(_xlfn._xlws.FILTER($G$2:$G$2454,_xlfn.MAP($M$2:$M$2454,_xlfn.LAMBDA(_xlpm.x,_xlpm.x=$M2443))))</f>
        <v>#NAME?</v>
      </c>
      <c r="P2443" s="4" t="e">
        <f t="shared" si="663"/>
        <v>#NAME?</v>
      </c>
      <c r="Q2443" s="6" t="e" cm="1">
        <f t="array" ref="Q2443">SUM(_xlfn._xlws.FILTER($G$2:$G$2454,_xlfn.MAP($N$2:$N$2454,_xlfn.LAMBDA(_xlpm.x,_xlpm.x=$N2443))))</f>
        <v>#NAME?</v>
      </c>
      <c r="R2443" s="4" t="e">
        <f t="shared" si="664"/>
        <v>#NAME?</v>
      </c>
      <c r="S2443" s="4" t="e">
        <f t="shared" si="665"/>
        <v>#NAME?</v>
      </c>
      <c r="T2443" s="4" t="e">
        <f t="shared" si="666"/>
        <v>#NAME?</v>
      </c>
      <c r="U2443" s="4" t="e">
        <f t="shared" si="667"/>
        <v>#NAME?</v>
      </c>
      <c r="V2443" s="2"/>
      <c r="X2443" s="2"/>
      <c r="AC2443" s="2"/>
      <c r="AD2443" s="2"/>
    </row>
    <row r="2444" spans="1:30">
      <c r="A2444" s="1" t="str">
        <f t="shared" si="654"/>
        <v>-dey- : [dɪ]</v>
      </c>
      <c r="B2444" s="1">
        <f t="shared" si="668"/>
        <v>0</v>
      </c>
      <c r="C2444" s="1">
        <f t="shared" si="668"/>
        <v>0</v>
      </c>
      <c r="D2444" s="1">
        <f t="shared" si="668"/>
        <v>0</v>
      </c>
      <c r="E2444" s="7">
        <v>1</v>
      </c>
      <c r="F2444" s="9" t="s">
        <v>1961</v>
      </c>
      <c r="G2444" s="3" t="e">
        <f t="shared" si="655"/>
        <v>#NAME?</v>
      </c>
      <c r="H2444" s="4" t="str">
        <f t="shared" si="656"/>
        <v>dɪ</v>
      </c>
      <c r="I2444" s="4" t="str">
        <f t="shared" si="657"/>
        <v>dey</v>
      </c>
      <c r="J2444" s="10">
        <f t="shared" si="658"/>
        <v>2</v>
      </c>
      <c r="K2444" s="1">
        <f t="shared" si="659"/>
        <v>3</v>
      </c>
      <c r="L2444" s="10">
        <f t="shared" si="660"/>
        <v>3</v>
      </c>
      <c r="M2444" s="1" t="str">
        <f t="shared" si="661"/>
        <v>-dey-</v>
      </c>
      <c r="N2444" s="1" t="str">
        <f t="shared" si="662"/>
        <v>[dɪ]</v>
      </c>
      <c r="O2444" s="3" t="e" cm="1">
        <f t="array" ref="O2444">SUM(_xlfn._xlws.FILTER($G$2:$G$2454,_xlfn.MAP($M$2:$M$2454,_xlfn.LAMBDA(_xlpm.x,_xlpm.x=$M2444))))</f>
        <v>#NAME?</v>
      </c>
      <c r="P2444" s="4" t="e">
        <f t="shared" si="663"/>
        <v>#NAME?</v>
      </c>
      <c r="Q2444" s="6" t="e" cm="1">
        <f t="array" ref="Q2444">SUM(_xlfn._xlws.FILTER($G$2:$G$2454,_xlfn.MAP($N$2:$N$2454,_xlfn.LAMBDA(_xlpm.x,_xlpm.x=$N2444))))</f>
        <v>#NAME?</v>
      </c>
      <c r="R2444" s="4" t="e">
        <f t="shared" si="664"/>
        <v>#NAME?</v>
      </c>
      <c r="S2444" s="4" t="e">
        <f t="shared" si="665"/>
        <v>#NAME?</v>
      </c>
      <c r="T2444" s="4" t="e">
        <f t="shared" si="666"/>
        <v>#NAME?</v>
      </c>
      <c r="U2444" s="4" t="e">
        <f t="shared" si="667"/>
        <v>#NAME?</v>
      </c>
      <c r="V2444" s="2"/>
      <c r="X2444" s="2"/>
      <c r="AC2444" s="2"/>
      <c r="AD2444" s="2"/>
    </row>
    <row r="2445" spans="1:30">
      <c r="A2445" s="1" t="str">
        <f t="shared" si="654"/>
        <v>-ar- : [ə]</v>
      </c>
      <c r="B2445" s="1">
        <f t="shared" si="668"/>
        <v>0</v>
      </c>
      <c r="C2445" s="1">
        <f t="shared" si="668"/>
        <v>0</v>
      </c>
      <c r="D2445" s="1">
        <f t="shared" si="668"/>
        <v>0</v>
      </c>
      <c r="E2445" s="7">
        <v>2</v>
      </c>
      <c r="F2445" s="9" t="s">
        <v>1914</v>
      </c>
      <c r="G2445" s="3" t="e">
        <f t="shared" si="655"/>
        <v>#NAME?</v>
      </c>
      <c r="H2445" s="4" t="str">
        <f t="shared" si="656"/>
        <v>ə</v>
      </c>
      <c r="I2445" s="4" t="str">
        <f t="shared" si="657"/>
        <v>ar</v>
      </c>
      <c r="J2445" s="10">
        <f t="shared" si="658"/>
        <v>1</v>
      </c>
      <c r="K2445" s="1">
        <f t="shared" si="659"/>
        <v>2</v>
      </c>
      <c r="L2445" s="10">
        <f t="shared" si="660"/>
        <v>2</v>
      </c>
      <c r="M2445" s="1" t="str">
        <f t="shared" si="661"/>
        <v>-ar-</v>
      </c>
      <c r="N2445" s="1" t="str">
        <f t="shared" si="662"/>
        <v>[ə]</v>
      </c>
      <c r="O2445" s="3" t="e" cm="1">
        <f t="array" ref="O2445">SUM(_xlfn._xlws.FILTER($G$2:$G$2454,_xlfn.MAP($M$2:$M$2454,_xlfn.LAMBDA(_xlpm.x,_xlpm.x=$M2445))))</f>
        <v>#NAME?</v>
      </c>
      <c r="P2445" s="4" t="e">
        <f t="shared" si="663"/>
        <v>#NAME?</v>
      </c>
      <c r="Q2445" s="6" t="e" cm="1">
        <f t="array" ref="Q2445">SUM(_xlfn._xlws.FILTER($G$2:$G$2454,_xlfn.MAP($N$2:$N$2454,_xlfn.LAMBDA(_xlpm.x,_xlpm.x=$N2445))))</f>
        <v>#NAME?</v>
      </c>
      <c r="R2445" s="4" t="e">
        <f t="shared" si="664"/>
        <v>#NAME?</v>
      </c>
      <c r="S2445" s="4" t="e">
        <f t="shared" si="665"/>
        <v>#NAME?</v>
      </c>
      <c r="T2445" s="4" t="e">
        <f t="shared" si="666"/>
        <v>#NAME?</v>
      </c>
      <c r="U2445" s="4" t="e">
        <f t="shared" si="667"/>
        <v>#NAME?</v>
      </c>
      <c r="V2445" s="2"/>
      <c r="X2445" s="2"/>
      <c r="AC2445" s="2"/>
      <c r="AD2445" s="2"/>
    </row>
    <row r="2446" spans="1:30">
      <c r="A2446" s="1" t="str">
        <f t="shared" si="654"/>
        <v>-er- : [ə]</v>
      </c>
      <c r="B2446" s="1">
        <f t="shared" si="668"/>
        <v>0</v>
      </c>
      <c r="C2446" s="1">
        <f t="shared" si="668"/>
        <v>0</v>
      </c>
      <c r="D2446" s="1">
        <f t="shared" si="668"/>
        <v>0</v>
      </c>
      <c r="E2446" s="7">
        <v>1</v>
      </c>
      <c r="F2446" s="9" t="s">
        <v>1861</v>
      </c>
      <c r="G2446" s="3" t="e">
        <f t="shared" si="655"/>
        <v>#NAME?</v>
      </c>
      <c r="H2446" s="1" t="str">
        <f t="shared" si="656"/>
        <v>ə</v>
      </c>
      <c r="I2446" s="1" t="str">
        <f t="shared" si="657"/>
        <v>er</v>
      </c>
      <c r="J2446" s="10">
        <f t="shared" si="658"/>
        <v>1</v>
      </c>
      <c r="K2446" s="1">
        <f t="shared" si="659"/>
        <v>2</v>
      </c>
      <c r="L2446" s="10">
        <f t="shared" si="660"/>
        <v>2</v>
      </c>
      <c r="M2446" s="1" t="str">
        <f t="shared" si="661"/>
        <v>-er-</v>
      </c>
      <c r="N2446" s="1" t="str">
        <f t="shared" si="662"/>
        <v>[ə]</v>
      </c>
      <c r="O2446" s="3" t="e" cm="1">
        <f t="array" ref="O2446">SUM(_xlfn._xlws.FILTER($G$2:$G$2454,_xlfn.MAP($M$2:$M$2454,_xlfn.LAMBDA(_xlpm.x,_xlpm.x=$M2446))))</f>
        <v>#NAME?</v>
      </c>
      <c r="P2446" s="4" t="e">
        <f t="shared" si="663"/>
        <v>#NAME?</v>
      </c>
      <c r="Q2446" s="6" t="e" cm="1">
        <f t="array" ref="Q2446">SUM(_xlfn._xlws.FILTER($G$2:$G$2454,_xlfn.MAP($N$2:$N$2454,_xlfn.LAMBDA(_xlpm.x,_xlpm.x=$N2446))))</f>
        <v>#NAME?</v>
      </c>
      <c r="R2446" s="4" t="e">
        <f t="shared" si="664"/>
        <v>#NAME?</v>
      </c>
      <c r="S2446" s="4" t="e">
        <f t="shared" si="665"/>
        <v>#NAME?</v>
      </c>
      <c r="T2446" s="4" t="e">
        <f t="shared" si="666"/>
        <v>#NAME?</v>
      </c>
      <c r="U2446" s="4" t="e">
        <f t="shared" si="667"/>
        <v>#NAME?</v>
      </c>
      <c r="V2446" s="2"/>
      <c r="X2446" s="2"/>
      <c r="AC2446" s="2"/>
      <c r="AD2446" s="2"/>
    </row>
    <row r="2447" spans="1:30">
      <c r="A2447" s="1" t="str">
        <f t="shared" si="654"/>
        <v>-ghe- : [ə]</v>
      </c>
      <c r="B2447" s="1">
        <f t="shared" si="668"/>
        <v>0</v>
      </c>
      <c r="C2447" s="1">
        <f t="shared" si="668"/>
        <v>0</v>
      </c>
      <c r="D2447" s="1">
        <f t="shared" si="668"/>
        <v>0</v>
      </c>
      <c r="E2447" s="7">
        <v>1</v>
      </c>
      <c r="F2447" s="9" t="s">
        <v>1901</v>
      </c>
      <c r="G2447" s="3" t="e">
        <f t="shared" si="655"/>
        <v>#NAME?</v>
      </c>
      <c r="H2447" s="1" t="str">
        <f t="shared" si="656"/>
        <v>ə</v>
      </c>
      <c r="I2447" s="1" t="str">
        <f t="shared" si="657"/>
        <v>ghe</v>
      </c>
      <c r="J2447" s="10">
        <f t="shared" si="658"/>
        <v>1</v>
      </c>
      <c r="K2447" s="1">
        <f t="shared" si="659"/>
        <v>3</v>
      </c>
      <c r="L2447" s="10">
        <f t="shared" si="660"/>
        <v>3</v>
      </c>
      <c r="M2447" s="1" t="str">
        <f t="shared" si="661"/>
        <v>-ghe-</v>
      </c>
      <c r="N2447" s="1" t="str">
        <f t="shared" si="662"/>
        <v>[ə]</v>
      </c>
      <c r="O2447" s="3" t="e" cm="1">
        <f t="array" ref="O2447">SUM(_xlfn._xlws.FILTER($G$2:$G$2454,_xlfn.MAP($M$2:$M$2454,_xlfn.LAMBDA(_xlpm.x,_xlpm.x=$M2447))))</f>
        <v>#NAME?</v>
      </c>
      <c r="P2447" s="4" t="e">
        <f t="shared" si="663"/>
        <v>#NAME?</v>
      </c>
      <c r="Q2447" s="6" t="e" cm="1">
        <f t="array" ref="Q2447">SUM(_xlfn._xlws.FILTER($G$2:$G$2454,_xlfn.MAP($N$2:$N$2454,_xlfn.LAMBDA(_xlpm.x,_xlpm.x=$N2447))))</f>
        <v>#NAME?</v>
      </c>
      <c r="R2447" s="4" t="e">
        <f t="shared" si="664"/>
        <v>#NAME?</v>
      </c>
      <c r="S2447" s="4" t="e">
        <f t="shared" si="665"/>
        <v>#NAME?</v>
      </c>
      <c r="T2447" s="4" t="e">
        <f t="shared" si="666"/>
        <v>#NAME?</v>
      </c>
      <c r="U2447" s="4" t="e">
        <f t="shared" si="667"/>
        <v>#NAME?</v>
      </c>
      <c r="V2447" s="2"/>
      <c r="X2447" s="2"/>
      <c r="AC2447" s="2"/>
      <c r="AD2447" s="2"/>
    </row>
    <row r="2448" spans="1:30">
      <c r="A2448" s="1" t="str">
        <f t="shared" si="654"/>
        <v>-er- : [ɹ]</v>
      </c>
      <c r="B2448" s="1">
        <f t="shared" si="668"/>
        <v>1</v>
      </c>
      <c r="C2448" s="1">
        <f t="shared" si="668"/>
        <v>0</v>
      </c>
      <c r="D2448" s="1">
        <f t="shared" si="668"/>
        <v>0</v>
      </c>
      <c r="E2448" s="7">
        <v>1</v>
      </c>
      <c r="F2448" s="9" t="s">
        <v>1879</v>
      </c>
      <c r="G2448" s="3" t="e">
        <f t="shared" si="655"/>
        <v>#NAME?</v>
      </c>
      <c r="H2448" s="1" t="str">
        <f t="shared" si="656"/>
        <v>ɹ</v>
      </c>
      <c r="I2448" s="1" t="str">
        <f t="shared" si="657"/>
        <v>er</v>
      </c>
      <c r="J2448" s="10">
        <f t="shared" si="658"/>
        <v>1</v>
      </c>
      <c r="K2448" s="1">
        <f t="shared" si="659"/>
        <v>2</v>
      </c>
      <c r="L2448" s="10">
        <f t="shared" si="660"/>
        <v>2</v>
      </c>
      <c r="M2448" s="1" t="str">
        <f t="shared" si="661"/>
        <v>-er-</v>
      </c>
      <c r="N2448" s="1" t="str">
        <f t="shared" si="662"/>
        <v>[ɹ]</v>
      </c>
      <c r="O2448" s="3" t="e" cm="1">
        <f t="array" ref="O2448">SUM(_xlfn._xlws.FILTER($G$2:$G$2454,_xlfn.MAP($M$2:$M$2454,_xlfn.LAMBDA(_xlpm.x,_xlpm.x=$M2448))))</f>
        <v>#NAME?</v>
      </c>
      <c r="P2448" s="4" t="e">
        <f t="shared" si="663"/>
        <v>#NAME?</v>
      </c>
      <c r="Q2448" s="6" t="e" cm="1">
        <f t="array" ref="Q2448">SUM(_xlfn._xlws.FILTER($G$2:$G$2454,_xlfn.MAP($N$2:$N$2454,_xlfn.LAMBDA(_xlpm.x,_xlpm.x=$N2448))))</f>
        <v>#NAME?</v>
      </c>
      <c r="R2448" s="4" t="e">
        <f t="shared" si="664"/>
        <v>#NAME?</v>
      </c>
      <c r="S2448" s="4" t="e">
        <f t="shared" si="665"/>
        <v>#NAME?</v>
      </c>
      <c r="T2448" s="4" t="e">
        <f t="shared" si="666"/>
        <v>#NAME?</v>
      </c>
      <c r="U2448" s="4" t="e">
        <f t="shared" si="667"/>
        <v>#NAME?</v>
      </c>
      <c r="V2448" s="2"/>
      <c r="X2448" s="2"/>
      <c r="AC2448" s="2"/>
      <c r="AD2448" s="2"/>
    </row>
    <row r="2449" spans="1:30">
      <c r="A2449" s="1" t="str">
        <f t="shared" si="654"/>
        <v>-yee- : [ɪ]</v>
      </c>
      <c r="B2449" s="1">
        <f t="shared" si="668"/>
        <v>0</v>
      </c>
      <c r="C2449" s="1">
        <f t="shared" si="668"/>
        <v>0</v>
      </c>
      <c r="D2449" s="1">
        <f t="shared" si="668"/>
        <v>0</v>
      </c>
      <c r="E2449" s="7">
        <v>1</v>
      </c>
      <c r="F2449" s="9" t="s">
        <v>1874</v>
      </c>
      <c r="G2449" s="3" t="e">
        <f t="shared" si="655"/>
        <v>#NAME?</v>
      </c>
      <c r="H2449" s="1" t="str">
        <f t="shared" si="656"/>
        <v>ɪ</v>
      </c>
      <c r="I2449" s="1" t="str">
        <f t="shared" si="657"/>
        <v>yee</v>
      </c>
      <c r="J2449" s="10">
        <f t="shared" si="658"/>
        <v>1</v>
      </c>
      <c r="K2449" s="1">
        <f t="shared" si="659"/>
        <v>3</v>
      </c>
      <c r="L2449" s="10">
        <f t="shared" si="660"/>
        <v>3</v>
      </c>
      <c r="M2449" s="1" t="str">
        <f t="shared" si="661"/>
        <v>-yee-</v>
      </c>
      <c r="N2449" s="1" t="str">
        <f t="shared" si="662"/>
        <v>[ɪ]</v>
      </c>
      <c r="O2449" s="3" t="e" cm="1">
        <f t="array" ref="O2449">SUM(_xlfn._xlws.FILTER($G$2:$G$2454,_xlfn.MAP($M$2:$M$2454,_xlfn.LAMBDA(_xlpm.x,_xlpm.x=$M2449))))</f>
        <v>#NAME?</v>
      </c>
      <c r="P2449" s="4" t="e">
        <f t="shared" si="663"/>
        <v>#NAME?</v>
      </c>
      <c r="Q2449" s="6" t="e" cm="1">
        <f t="array" ref="Q2449">SUM(_xlfn._xlws.FILTER($G$2:$G$2454,_xlfn.MAP($N$2:$N$2454,_xlfn.LAMBDA(_xlpm.x,_xlpm.x=$N2449))))</f>
        <v>#NAME?</v>
      </c>
      <c r="R2449" s="4" t="e">
        <f t="shared" si="664"/>
        <v>#NAME?</v>
      </c>
      <c r="S2449" s="4" t="e">
        <f t="shared" si="665"/>
        <v>#NAME?</v>
      </c>
      <c r="T2449" s="4" t="e">
        <f t="shared" si="666"/>
        <v>#NAME?</v>
      </c>
      <c r="U2449" s="4" t="e">
        <f t="shared" si="667"/>
        <v>#NAME?</v>
      </c>
      <c r="V2449" s="2"/>
      <c r="X2449" s="2"/>
      <c r="AC2449" s="2"/>
      <c r="AD2449" s="2"/>
    </row>
    <row r="2450" spans="1:30">
      <c r="A2450" s="1" t="str">
        <f t="shared" si="654"/>
        <v>-rehea- : [ɹɪ]</v>
      </c>
      <c r="B2450" s="1">
        <f t="shared" si="668"/>
        <v>1</v>
      </c>
      <c r="C2450" s="1">
        <f t="shared" si="668"/>
        <v>0</v>
      </c>
      <c r="D2450" s="1">
        <f t="shared" si="668"/>
        <v>0</v>
      </c>
      <c r="E2450" s="7">
        <v>1</v>
      </c>
      <c r="F2450" s="9" t="s">
        <v>1872</v>
      </c>
      <c r="G2450" s="3" t="e">
        <f t="shared" si="655"/>
        <v>#NAME?</v>
      </c>
      <c r="H2450" s="4" t="str">
        <f t="shared" si="656"/>
        <v>ɹɪ</v>
      </c>
      <c r="I2450" s="4" t="str">
        <f t="shared" si="657"/>
        <v>rehea</v>
      </c>
      <c r="J2450" s="10">
        <f t="shared" si="658"/>
        <v>2</v>
      </c>
      <c r="K2450" s="1">
        <f t="shared" si="659"/>
        <v>5</v>
      </c>
      <c r="L2450" s="10">
        <f t="shared" si="660"/>
        <v>5</v>
      </c>
      <c r="M2450" s="1" t="str">
        <f t="shared" si="661"/>
        <v>-rehea-</v>
      </c>
      <c r="N2450" s="1" t="str">
        <f t="shared" si="662"/>
        <v>[ɹɪ]</v>
      </c>
      <c r="O2450" s="3" t="e" cm="1">
        <f t="array" ref="O2450">SUM(_xlfn._xlws.FILTER($G$2:$G$2454,_xlfn.MAP($M$2:$M$2454,_xlfn.LAMBDA(_xlpm.x,_xlpm.x=$M2450))))</f>
        <v>#NAME?</v>
      </c>
      <c r="P2450" s="4" t="e">
        <f t="shared" si="663"/>
        <v>#NAME?</v>
      </c>
      <c r="Q2450" s="6" t="e" cm="1">
        <f t="array" ref="Q2450">SUM(_xlfn._xlws.FILTER($G$2:$G$2454,_xlfn.MAP($N$2:$N$2454,_xlfn.LAMBDA(_xlpm.x,_xlpm.x=$N2450))))</f>
        <v>#NAME?</v>
      </c>
      <c r="R2450" s="4" t="e">
        <f t="shared" si="664"/>
        <v>#NAME?</v>
      </c>
      <c r="S2450" s="4" t="e">
        <f t="shared" si="665"/>
        <v>#NAME?</v>
      </c>
      <c r="T2450" s="4" t="e">
        <f t="shared" si="666"/>
        <v>#NAME?</v>
      </c>
      <c r="U2450" s="4" t="e">
        <f t="shared" si="667"/>
        <v>#NAME?</v>
      </c>
      <c r="V2450" s="2"/>
      <c r="X2450" s="2"/>
      <c r="AC2450" s="2"/>
      <c r="AD2450" s="2"/>
    </row>
    <row r="2451" spans="1:30">
      <c r="A2451" s="1" t="str">
        <f t="shared" si="654"/>
        <v>-rrey- : [ɹɪ]</v>
      </c>
      <c r="B2451" s="1">
        <f t="shared" si="668"/>
        <v>1</v>
      </c>
      <c r="C2451" s="1">
        <f t="shared" si="668"/>
        <v>0</v>
      </c>
      <c r="D2451" s="1">
        <f t="shared" si="668"/>
        <v>0</v>
      </c>
      <c r="E2451" s="7">
        <v>1</v>
      </c>
      <c r="F2451" s="9" t="s">
        <v>2410</v>
      </c>
      <c r="G2451" s="3" t="e">
        <f t="shared" si="655"/>
        <v>#NAME?</v>
      </c>
      <c r="H2451" s="1" t="str">
        <f t="shared" si="656"/>
        <v>ɹɪ</v>
      </c>
      <c r="I2451" s="1" t="str">
        <f t="shared" si="657"/>
        <v>rrey</v>
      </c>
      <c r="J2451" s="10">
        <f t="shared" si="658"/>
        <v>2</v>
      </c>
      <c r="K2451" s="1">
        <f t="shared" si="659"/>
        <v>4</v>
      </c>
      <c r="L2451" s="10">
        <f t="shared" si="660"/>
        <v>4</v>
      </c>
      <c r="M2451" s="1" t="str">
        <f t="shared" si="661"/>
        <v>-rrey-</v>
      </c>
      <c r="N2451" s="1" t="str">
        <f t="shared" si="662"/>
        <v>[ɹɪ]</v>
      </c>
      <c r="O2451" s="3" t="e" cm="1">
        <f t="array" ref="O2451">SUM(_xlfn._xlws.FILTER($G$2:$G$2454,_xlfn.MAP($M$2:$M$2454,_xlfn.LAMBDA(_xlpm.x,_xlpm.x=$M2451))))</f>
        <v>#NAME?</v>
      </c>
      <c r="P2451" s="4" t="e">
        <f t="shared" si="663"/>
        <v>#NAME?</v>
      </c>
      <c r="Q2451" s="6" t="e" cm="1">
        <f t="array" ref="Q2451">SUM(_xlfn._xlws.FILTER($G$2:$G$2454,_xlfn.MAP($N$2:$N$2454,_xlfn.LAMBDA(_xlpm.x,_xlpm.x=$N2451))))</f>
        <v>#NAME?</v>
      </c>
      <c r="R2451" s="4" t="e">
        <f t="shared" si="664"/>
        <v>#NAME?</v>
      </c>
      <c r="S2451" s="4" t="e">
        <f t="shared" si="665"/>
        <v>#NAME?</v>
      </c>
      <c r="T2451" s="4" t="e">
        <f t="shared" si="666"/>
        <v>#NAME?</v>
      </c>
      <c r="U2451" s="4" t="e">
        <f t="shared" si="667"/>
        <v>#NAME?</v>
      </c>
      <c r="V2451" s="2"/>
      <c r="X2451" s="2"/>
      <c r="AC2451" s="2"/>
      <c r="AD2451" s="2"/>
    </row>
    <row r="2452" spans="1:30">
      <c r="A2452" s="1" t="str">
        <f t="shared" si="654"/>
        <v>-'ll- : [l]</v>
      </c>
      <c r="B2452" s="1">
        <f t="shared" si="668"/>
        <v>0</v>
      </c>
      <c r="C2452" s="1">
        <f t="shared" si="668"/>
        <v>0</v>
      </c>
      <c r="D2452" s="1">
        <f t="shared" si="668"/>
        <v>0</v>
      </c>
      <c r="E2452" s="7">
        <v>1</v>
      </c>
      <c r="F2452" s="9" t="s">
        <v>2052</v>
      </c>
      <c r="G2452" s="3" t="e">
        <f t="shared" si="655"/>
        <v>#NAME?</v>
      </c>
      <c r="H2452" s="4" t="str">
        <f t="shared" si="656"/>
        <v>l</v>
      </c>
      <c r="I2452" s="4" t="str">
        <f t="shared" si="657"/>
        <v>'ll</v>
      </c>
      <c r="J2452" s="10">
        <f t="shared" si="658"/>
        <v>1</v>
      </c>
      <c r="K2452" s="1">
        <f t="shared" si="659"/>
        <v>3</v>
      </c>
      <c r="L2452" s="10">
        <f t="shared" si="660"/>
        <v>3</v>
      </c>
      <c r="M2452" s="1" t="str">
        <f t="shared" si="661"/>
        <v>-'ll-</v>
      </c>
      <c r="N2452" s="1" t="str">
        <f t="shared" si="662"/>
        <v>[l]</v>
      </c>
      <c r="O2452" s="3" t="e" cm="1">
        <f t="array" ref="O2452">SUM(_xlfn._xlws.FILTER($G$2:$G$2454,_xlfn.MAP($M$2:$M$2454,_xlfn.LAMBDA(_xlpm.x,_xlpm.x=$M2452))))</f>
        <v>#NAME?</v>
      </c>
      <c r="P2452" s="4" t="e">
        <f t="shared" si="663"/>
        <v>#NAME?</v>
      </c>
      <c r="Q2452" s="6" t="e" cm="1">
        <f t="array" ref="Q2452">SUM(_xlfn._xlws.FILTER($G$2:$G$2454,_xlfn.MAP($N$2:$N$2454,_xlfn.LAMBDA(_xlpm.x,_xlpm.x=$N2452))))</f>
        <v>#NAME?</v>
      </c>
      <c r="R2452" s="4" t="e">
        <f t="shared" si="664"/>
        <v>#NAME?</v>
      </c>
      <c r="S2452" s="4" t="e">
        <f t="shared" si="665"/>
        <v>#NAME?</v>
      </c>
      <c r="T2452" s="4" t="e">
        <f t="shared" si="666"/>
        <v>#NAME?</v>
      </c>
      <c r="U2452" s="4" t="e">
        <f t="shared" si="667"/>
        <v>#NAME?</v>
      </c>
      <c r="V2452" s="2"/>
      <c r="X2452" s="2"/>
      <c r="AC2452" s="2"/>
      <c r="AD2452" s="2"/>
    </row>
    <row r="2453" spans="1:30">
      <c r="A2453" s="1" t="str">
        <f t="shared" si="654"/>
        <v>-gha- : [ə]</v>
      </c>
      <c r="B2453" s="1">
        <f t="shared" si="668"/>
        <v>0</v>
      </c>
      <c r="C2453" s="1">
        <f t="shared" si="668"/>
        <v>0</v>
      </c>
      <c r="D2453" s="1">
        <f t="shared" si="668"/>
        <v>0</v>
      </c>
      <c r="E2453" s="7">
        <v>1</v>
      </c>
      <c r="F2453" s="9" t="s">
        <v>2315</v>
      </c>
      <c r="G2453" s="3" t="e">
        <f t="shared" si="655"/>
        <v>#NAME?</v>
      </c>
      <c r="H2453" s="4" t="str">
        <f t="shared" si="656"/>
        <v>ə</v>
      </c>
      <c r="I2453" s="4" t="str">
        <f t="shared" si="657"/>
        <v>gha</v>
      </c>
      <c r="J2453" s="10">
        <f t="shared" si="658"/>
        <v>1</v>
      </c>
      <c r="K2453" s="1">
        <f t="shared" si="659"/>
        <v>3</v>
      </c>
      <c r="L2453" s="10">
        <f t="shared" si="660"/>
        <v>3</v>
      </c>
      <c r="M2453" s="1" t="str">
        <f t="shared" si="661"/>
        <v>-gha-</v>
      </c>
      <c r="N2453" s="1" t="str">
        <f t="shared" si="662"/>
        <v>[ə]</v>
      </c>
      <c r="O2453" s="3" t="e" cm="1">
        <f t="array" ref="O2453">SUM(_xlfn._xlws.FILTER($G$2:$G$2454,_xlfn.MAP($M$2:$M$2454,_xlfn.LAMBDA(_xlpm.x,_xlpm.x=$M2453))))</f>
        <v>#NAME?</v>
      </c>
      <c r="P2453" s="4" t="e">
        <f t="shared" si="663"/>
        <v>#NAME?</v>
      </c>
      <c r="Q2453" s="6" t="e" cm="1">
        <f t="array" ref="Q2453">SUM(_xlfn._xlws.FILTER($G$2:$G$2454,_xlfn.MAP($N$2:$N$2454,_xlfn.LAMBDA(_xlpm.x,_xlpm.x=$N2453))))</f>
        <v>#NAME?</v>
      </c>
      <c r="R2453" s="4" t="e">
        <f t="shared" si="664"/>
        <v>#NAME?</v>
      </c>
      <c r="S2453" s="4" t="e">
        <f t="shared" si="665"/>
        <v>#NAME?</v>
      </c>
      <c r="T2453" s="4" t="e">
        <f t="shared" si="666"/>
        <v>#NAME?</v>
      </c>
      <c r="U2453" s="4" t="e">
        <f t="shared" si="667"/>
        <v>#NAME?</v>
      </c>
      <c r="V2453" s="2"/>
      <c r="X2453" s="2"/>
      <c r="AC2453" s="2"/>
      <c r="AD2453" s="2"/>
    </row>
    <row r="2454" spans="1:30">
      <c r="A2454" s="1" t="str">
        <f t="shared" si="654"/>
        <v>-nn- : [n]</v>
      </c>
      <c r="B2454" s="1">
        <f t="shared" si="668"/>
        <v>0</v>
      </c>
      <c r="C2454" s="1">
        <f t="shared" si="668"/>
        <v>0</v>
      </c>
      <c r="D2454" s="1">
        <f t="shared" si="668"/>
        <v>1</v>
      </c>
      <c r="E2454" s="7">
        <v>1</v>
      </c>
      <c r="F2454" s="9" t="s">
        <v>171</v>
      </c>
      <c r="G2454" s="3" t="e">
        <f t="shared" si="655"/>
        <v>#NAME?</v>
      </c>
      <c r="H2454" s="4" t="str">
        <f t="shared" si="656"/>
        <v>n</v>
      </c>
      <c r="I2454" s="4" t="str">
        <f t="shared" si="657"/>
        <v>nn</v>
      </c>
      <c r="J2454" s="10">
        <f t="shared" si="658"/>
        <v>1</v>
      </c>
      <c r="K2454" s="1">
        <f t="shared" si="659"/>
        <v>2</v>
      </c>
      <c r="L2454" s="10">
        <f t="shared" si="660"/>
        <v>2</v>
      </c>
      <c r="M2454" s="1" t="str">
        <f t="shared" si="661"/>
        <v>-nn-</v>
      </c>
      <c r="N2454" s="1" t="str">
        <f t="shared" si="662"/>
        <v>[n]</v>
      </c>
      <c r="O2454" s="3" t="e" cm="1">
        <f t="array" ref="O2454">SUM(_xlfn._xlws.FILTER($G$2:$G$2454,_xlfn.MAP($M$2:$M$2454,_xlfn.LAMBDA(_xlpm.x,_xlpm.x=$M2454))))</f>
        <v>#NAME?</v>
      </c>
      <c r="P2454" s="4" t="e">
        <f t="shared" si="663"/>
        <v>#NAME?</v>
      </c>
      <c r="Q2454" s="6" t="e" cm="1">
        <f t="array" ref="Q2454">SUM(_xlfn._xlws.FILTER($G$2:$G$2454,_xlfn.MAP($N$2:$N$2454,_xlfn.LAMBDA(_xlpm.x,_xlpm.x=$N2454))))</f>
        <v>#NAME?</v>
      </c>
      <c r="R2454" s="4" t="e">
        <f t="shared" si="664"/>
        <v>#NAME?</v>
      </c>
      <c r="S2454" s="4" t="e">
        <f t="shared" si="665"/>
        <v>#NAME?</v>
      </c>
      <c r="T2454" s="4" t="e">
        <f t="shared" si="666"/>
        <v>#NAME?</v>
      </c>
      <c r="U2454" s="4" t="e">
        <f t="shared" si="667"/>
        <v>#NAME?</v>
      </c>
      <c r="V2454" s="2"/>
      <c r="X2454" s="2"/>
      <c r="AC2454" s="2"/>
      <c r="AD2454" s="2"/>
    </row>
    <row r="2455" spans="1:30">
      <c r="B2455" s="7"/>
      <c r="C2455" s="5"/>
      <c r="D2455" s="3"/>
      <c r="E2455" s="1"/>
      <c r="F2455" s="1"/>
      <c r="G2455" s="1"/>
      <c r="H2455" s="1"/>
      <c r="I2455" s="1"/>
      <c r="J2455" s="1"/>
      <c r="K2455" s="3"/>
      <c r="L2455" s="3"/>
      <c r="N2455" s="4"/>
      <c r="T2455" s="4"/>
      <c r="U2455" s="6"/>
      <c r="W2455" s="4"/>
      <c r="AA2455" s="4"/>
    </row>
    <row r="2456" spans="1:30">
      <c r="B2456" s="7"/>
      <c r="C2456" s="5"/>
      <c r="D2456" s="3"/>
      <c r="E2456" s="1"/>
      <c r="F2456" s="1"/>
      <c r="G2456" s="1"/>
      <c r="H2456" s="1"/>
      <c r="I2456" s="1"/>
      <c r="J2456" s="1"/>
      <c r="K2456" s="3"/>
      <c r="L2456" s="3"/>
      <c r="N2456" s="4"/>
      <c r="T2456" s="4"/>
      <c r="U2456" s="6"/>
      <c r="W2456" s="4"/>
      <c r="AA2456" s="4"/>
    </row>
    <row r="2457" spans="1:30">
      <c r="B2457" s="8">
        <f>SUM(B2:B2454)</f>
        <v>270</v>
      </c>
      <c r="C2457" s="8">
        <f>SUM(C2:C2454)</f>
        <v>131</v>
      </c>
      <c r="D2457" s="8">
        <f>SUM(D2:D2454)</f>
        <v>238</v>
      </c>
      <c r="E2457" s="8">
        <f>SUM(E2:E2454)</f>
        <v>12624</v>
      </c>
    </row>
  </sheetData>
  <phoneticPr fontId="1"/>
  <conditionalFormatting sqref="B2455:B2456 E2:E2454">
    <cfRule type="colorScale" priority="461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2454">
    <cfRule type="cellIs" dxfId="4" priority="1" operator="equal">
      <formula>1</formula>
    </cfRule>
  </conditionalFormatting>
  <conditionalFormatting sqref="N2455:N2456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R2:R2454">
    <cfRule type="colorScale" priority="67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S2:S2454 P2:P2454 AA2455:AA2456">
    <cfRule type="colorScale" priority="45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455:T2456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T2:U2454">
    <cfRule type="colorScale" priority="67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W2455:W2456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17434-11D9-4B4E-A72A-B073BED7AAAB}">
  <dimension ref="A1:E2454"/>
  <sheetViews>
    <sheetView workbookViewId="0">
      <pane xSplit="4560" ySplit="6440" topLeftCell="A2444" activePane="topRight"/>
      <selection sqref="A1:D2454"/>
      <selection pane="topRight" activeCell="F10" sqref="F10"/>
      <selection pane="bottomLeft" activeCell="A2456" sqref="A2456"/>
      <selection pane="bottomRight" activeCell="A2456" sqref="A2456"/>
    </sheetView>
  </sheetViews>
  <sheetFormatPr baseColWidth="10" defaultRowHeight="23"/>
  <sheetData>
    <row r="1" spans="1:5">
      <c r="A1" s="12" t="s">
        <v>2705</v>
      </c>
      <c r="B1" s="12" t="s">
        <v>5166</v>
      </c>
      <c r="C1" s="12" t="s">
        <v>2706</v>
      </c>
      <c r="D1" s="12" t="s">
        <v>5167</v>
      </c>
      <c r="E1" t="s">
        <v>5099</v>
      </c>
    </row>
    <row r="2" spans="1:5">
      <c r="A2" s="13" t="s">
        <v>2707</v>
      </c>
      <c r="C2" s="13" t="s">
        <v>2550</v>
      </c>
      <c r="D2" s="13"/>
      <c r="E2">
        <v>1</v>
      </c>
    </row>
    <row r="3" spans="1:5">
      <c r="A3" s="14" t="s">
        <v>2708</v>
      </c>
      <c r="C3" s="14" t="s">
        <v>2511</v>
      </c>
      <c r="D3" s="14"/>
      <c r="E3">
        <v>2</v>
      </c>
    </row>
    <row r="4" spans="1:5">
      <c r="A4" s="13" t="s">
        <v>2709</v>
      </c>
      <c r="C4" s="13" t="s">
        <v>2553</v>
      </c>
      <c r="D4" s="13"/>
      <c r="E4">
        <v>3</v>
      </c>
    </row>
    <row r="5" spans="1:5">
      <c r="A5" s="14" t="s">
        <v>2480</v>
      </c>
      <c r="B5" s="15" t="s">
        <v>5120</v>
      </c>
      <c r="C5" s="14" t="s">
        <v>2481</v>
      </c>
      <c r="D5" s="14" t="s">
        <v>5101</v>
      </c>
      <c r="E5">
        <v>4</v>
      </c>
    </row>
    <row r="6" spans="1:5">
      <c r="A6" s="13" t="s">
        <v>2710</v>
      </c>
      <c r="C6" s="13" t="s">
        <v>2601</v>
      </c>
      <c r="D6" s="13"/>
      <c r="E6">
        <v>5</v>
      </c>
    </row>
    <row r="7" spans="1:5">
      <c r="A7" s="14" t="s">
        <v>2711</v>
      </c>
      <c r="B7" s="15" t="s">
        <v>5110</v>
      </c>
      <c r="C7" s="14" t="s">
        <v>2494</v>
      </c>
      <c r="D7" s="14" t="s">
        <v>5102</v>
      </c>
      <c r="E7">
        <v>6</v>
      </c>
    </row>
    <row r="8" spans="1:5">
      <c r="A8" s="13" t="s">
        <v>2712</v>
      </c>
      <c r="C8" s="13" t="s">
        <v>2522</v>
      </c>
      <c r="D8" s="13"/>
      <c r="E8">
        <v>7</v>
      </c>
    </row>
    <row r="9" spans="1:5">
      <c r="A9" s="14" t="s">
        <v>2713</v>
      </c>
      <c r="C9" s="14" t="s">
        <v>2548</v>
      </c>
      <c r="D9" s="14"/>
      <c r="E9">
        <v>8</v>
      </c>
    </row>
    <row r="10" spans="1:5">
      <c r="A10" s="13" t="s">
        <v>2714</v>
      </c>
      <c r="C10" s="13" t="s">
        <v>2691</v>
      </c>
      <c r="D10" s="13"/>
      <c r="E10">
        <v>9</v>
      </c>
    </row>
    <row r="11" spans="1:5">
      <c r="A11" s="14" t="s">
        <v>2480</v>
      </c>
      <c r="B11" t="s">
        <v>5120</v>
      </c>
      <c r="C11" s="14" t="s">
        <v>2482</v>
      </c>
      <c r="D11" s="14" t="s">
        <v>5103</v>
      </c>
      <c r="E11">
        <v>10</v>
      </c>
    </row>
    <row r="12" spans="1:5">
      <c r="A12" s="13" t="s">
        <v>2493</v>
      </c>
      <c r="B12" s="15" t="s">
        <v>5121</v>
      </c>
      <c r="C12" s="13" t="s">
        <v>2485</v>
      </c>
      <c r="D12" s="13" t="s">
        <v>5104</v>
      </c>
      <c r="E12">
        <v>11</v>
      </c>
    </row>
    <row r="13" spans="1:5">
      <c r="A13" s="14" t="s">
        <v>2715</v>
      </c>
      <c r="B13" s="15" t="s">
        <v>5122</v>
      </c>
      <c r="C13" s="14" t="s">
        <v>2716</v>
      </c>
      <c r="D13" s="14" t="s">
        <v>5101</v>
      </c>
      <c r="E13">
        <v>12</v>
      </c>
    </row>
    <row r="14" spans="1:5">
      <c r="A14" s="13" t="s">
        <v>2717</v>
      </c>
      <c r="B14" s="15" t="s">
        <v>5121</v>
      </c>
      <c r="C14" s="13" t="s">
        <v>2718</v>
      </c>
      <c r="D14" s="13" t="s">
        <v>5102</v>
      </c>
      <c r="E14">
        <v>13</v>
      </c>
    </row>
    <row r="15" spans="1:5">
      <c r="A15" s="14" t="s">
        <v>2719</v>
      </c>
      <c r="C15" s="14" t="s">
        <v>2505</v>
      </c>
      <c r="D15" s="14"/>
      <c r="E15">
        <v>14</v>
      </c>
    </row>
    <row r="16" spans="1:5">
      <c r="A16" s="13" t="s">
        <v>2720</v>
      </c>
      <c r="B16" s="15" t="s">
        <v>5110</v>
      </c>
      <c r="C16" s="13" t="s">
        <v>2721</v>
      </c>
      <c r="D16" s="13" t="s">
        <v>5102</v>
      </c>
      <c r="E16">
        <v>15</v>
      </c>
    </row>
    <row r="17" spans="1:5">
      <c r="A17" s="14" t="s">
        <v>2722</v>
      </c>
      <c r="C17" s="14" t="s">
        <v>2528</v>
      </c>
      <c r="D17" s="14"/>
      <c r="E17">
        <v>16</v>
      </c>
    </row>
    <row r="18" spans="1:5">
      <c r="A18" s="13" t="s">
        <v>2723</v>
      </c>
      <c r="C18" s="13" t="s">
        <v>2523</v>
      </c>
      <c r="D18" s="13"/>
      <c r="E18">
        <v>17</v>
      </c>
    </row>
    <row r="19" spans="1:5">
      <c r="A19" s="14" t="s">
        <v>2493</v>
      </c>
      <c r="B19" s="15" t="s">
        <v>5121</v>
      </c>
      <c r="C19" s="14" t="s">
        <v>2494</v>
      </c>
      <c r="D19" s="14" t="s">
        <v>5102</v>
      </c>
      <c r="E19">
        <v>18</v>
      </c>
    </row>
    <row r="20" spans="1:5">
      <c r="A20" s="13" t="s">
        <v>2724</v>
      </c>
      <c r="B20" s="15" t="s">
        <v>5119</v>
      </c>
      <c r="C20" s="13" t="s">
        <v>2725</v>
      </c>
      <c r="D20" s="13" t="s">
        <v>5101</v>
      </c>
      <c r="E20">
        <v>19</v>
      </c>
    </row>
    <row r="21" spans="1:5">
      <c r="A21" s="14" t="s">
        <v>2726</v>
      </c>
      <c r="B21" s="15" t="s">
        <v>5121</v>
      </c>
      <c r="C21" s="14" t="s">
        <v>2721</v>
      </c>
      <c r="D21" s="14" t="s">
        <v>5102</v>
      </c>
      <c r="E21">
        <v>20</v>
      </c>
    </row>
    <row r="22" spans="1:5">
      <c r="A22" s="13" t="s">
        <v>2727</v>
      </c>
      <c r="B22" t="s">
        <v>5121</v>
      </c>
      <c r="C22" s="13" t="s">
        <v>2548</v>
      </c>
      <c r="D22" s="13"/>
      <c r="E22">
        <v>21</v>
      </c>
    </row>
    <row r="23" spans="1:5">
      <c r="A23" s="14" t="s">
        <v>2728</v>
      </c>
      <c r="B23" t="s">
        <v>5121</v>
      </c>
      <c r="C23" s="14" t="s">
        <v>2549</v>
      </c>
      <c r="D23" s="14"/>
      <c r="E23">
        <v>22</v>
      </c>
    </row>
    <row r="24" spans="1:5">
      <c r="A24" s="13" t="s">
        <v>2729</v>
      </c>
      <c r="C24" s="13" t="s">
        <v>2518</v>
      </c>
      <c r="D24" s="13"/>
      <c r="E24">
        <v>23</v>
      </c>
    </row>
    <row r="25" spans="1:5">
      <c r="A25" s="14" t="s">
        <v>2730</v>
      </c>
      <c r="C25" s="14" t="s">
        <v>2555</v>
      </c>
      <c r="D25" s="14"/>
      <c r="E25">
        <v>24</v>
      </c>
    </row>
    <row r="26" spans="1:5">
      <c r="A26" s="13" t="s">
        <v>2731</v>
      </c>
      <c r="B26" t="s">
        <v>5121</v>
      </c>
      <c r="C26" s="13" t="s">
        <v>2506</v>
      </c>
      <c r="D26" s="13"/>
      <c r="E26">
        <v>25</v>
      </c>
    </row>
    <row r="27" spans="1:5">
      <c r="A27" s="14" t="s">
        <v>2732</v>
      </c>
      <c r="B27" s="15" t="s">
        <v>5110</v>
      </c>
      <c r="C27" s="14" t="s">
        <v>2733</v>
      </c>
      <c r="D27" s="14" t="s">
        <v>5102</v>
      </c>
      <c r="E27">
        <v>26</v>
      </c>
    </row>
    <row r="28" spans="1:5">
      <c r="A28" s="13" t="s">
        <v>2719</v>
      </c>
      <c r="C28" s="13" t="s">
        <v>2551</v>
      </c>
      <c r="D28" s="13"/>
      <c r="E28">
        <v>27</v>
      </c>
    </row>
    <row r="29" spans="1:5">
      <c r="A29" s="14" t="s">
        <v>2734</v>
      </c>
      <c r="C29" s="14" t="s">
        <v>2551</v>
      </c>
      <c r="D29" s="14"/>
      <c r="E29">
        <v>28</v>
      </c>
    </row>
    <row r="30" spans="1:5">
      <c r="A30" s="13" t="s">
        <v>2735</v>
      </c>
      <c r="B30" s="15" t="s">
        <v>5110</v>
      </c>
      <c r="C30" s="13" t="s">
        <v>2718</v>
      </c>
      <c r="D30" s="13" t="s">
        <v>5102</v>
      </c>
      <c r="E30">
        <v>29</v>
      </c>
    </row>
    <row r="31" spans="1:5">
      <c r="A31" s="14" t="s">
        <v>2724</v>
      </c>
      <c r="B31" s="15" t="s">
        <v>5119</v>
      </c>
      <c r="C31" s="14" t="s">
        <v>2736</v>
      </c>
      <c r="D31" s="14" t="s">
        <v>5105</v>
      </c>
      <c r="E31">
        <v>30</v>
      </c>
    </row>
    <row r="32" spans="1:5">
      <c r="A32" s="13" t="s">
        <v>2737</v>
      </c>
      <c r="C32" s="13" t="s">
        <v>2553</v>
      </c>
      <c r="D32" s="13"/>
      <c r="E32">
        <v>31</v>
      </c>
    </row>
    <row r="33" spans="1:5">
      <c r="A33" s="14" t="s">
        <v>2738</v>
      </c>
      <c r="B33" t="s">
        <v>5121</v>
      </c>
      <c r="C33" s="14" t="s">
        <v>2550</v>
      </c>
      <c r="D33" s="14"/>
      <c r="E33">
        <v>32</v>
      </c>
    </row>
    <row r="34" spans="1:5">
      <c r="A34" s="13" t="s">
        <v>2739</v>
      </c>
      <c r="C34" s="13" t="s">
        <v>2520</v>
      </c>
      <c r="D34" s="13"/>
      <c r="E34">
        <v>33</v>
      </c>
    </row>
    <row r="35" spans="1:5">
      <c r="A35" s="14" t="s">
        <v>2717</v>
      </c>
      <c r="B35" t="s">
        <v>5121</v>
      </c>
      <c r="C35" s="14" t="s">
        <v>2511</v>
      </c>
      <c r="D35" s="14"/>
      <c r="E35">
        <v>34</v>
      </c>
    </row>
    <row r="36" spans="1:5">
      <c r="A36" s="13" t="s">
        <v>2728</v>
      </c>
      <c r="B36" s="15" t="s">
        <v>5121</v>
      </c>
      <c r="C36" s="13" t="s">
        <v>2740</v>
      </c>
      <c r="D36" s="13" t="s">
        <v>5101</v>
      </c>
      <c r="E36">
        <v>35</v>
      </c>
    </row>
    <row r="37" spans="1:5">
      <c r="A37" s="14" t="s">
        <v>2741</v>
      </c>
      <c r="B37" s="15" t="s">
        <v>5123</v>
      </c>
      <c r="C37" s="14" t="s">
        <v>2718</v>
      </c>
      <c r="D37" s="14" t="s">
        <v>5102</v>
      </c>
      <c r="E37">
        <v>36</v>
      </c>
    </row>
    <row r="38" spans="1:5">
      <c r="A38" s="13" t="s">
        <v>2742</v>
      </c>
      <c r="C38" s="13" t="s">
        <v>2510</v>
      </c>
      <c r="D38" s="13"/>
      <c r="E38">
        <v>37</v>
      </c>
    </row>
    <row r="39" spans="1:5">
      <c r="A39" s="14" t="s">
        <v>2717</v>
      </c>
      <c r="B39" s="15" t="s">
        <v>5121</v>
      </c>
      <c r="C39" s="14" t="s">
        <v>2743</v>
      </c>
      <c r="D39" s="14" t="s">
        <v>5104</v>
      </c>
      <c r="E39">
        <v>38</v>
      </c>
    </row>
    <row r="40" spans="1:5">
      <c r="A40" s="13" t="s">
        <v>2708</v>
      </c>
      <c r="B40" s="15"/>
      <c r="C40" s="13" t="s">
        <v>2481</v>
      </c>
      <c r="D40" s="13" t="s">
        <v>5101</v>
      </c>
      <c r="E40">
        <v>39</v>
      </c>
    </row>
    <row r="41" spans="1:5">
      <c r="A41" s="14" t="s">
        <v>2744</v>
      </c>
      <c r="B41" t="s">
        <v>5121</v>
      </c>
      <c r="C41" s="14" t="s">
        <v>2551</v>
      </c>
      <c r="D41" s="14"/>
      <c r="E41">
        <v>40</v>
      </c>
    </row>
    <row r="42" spans="1:5">
      <c r="A42" s="13" t="s">
        <v>2745</v>
      </c>
      <c r="B42" s="15" t="s">
        <v>5121</v>
      </c>
      <c r="C42" s="13" t="s">
        <v>2746</v>
      </c>
      <c r="D42" s="13" t="s">
        <v>5104</v>
      </c>
      <c r="E42">
        <v>41</v>
      </c>
    </row>
    <row r="43" spans="1:5">
      <c r="A43" s="14" t="s">
        <v>2717</v>
      </c>
      <c r="B43" s="15" t="s">
        <v>5121</v>
      </c>
      <c r="C43" s="14" t="s">
        <v>2481</v>
      </c>
      <c r="D43" s="14" t="s">
        <v>5101</v>
      </c>
      <c r="E43">
        <v>42</v>
      </c>
    </row>
    <row r="44" spans="1:5">
      <c r="A44" s="13" t="s">
        <v>2747</v>
      </c>
      <c r="B44" t="s">
        <v>5121</v>
      </c>
      <c r="C44" s="13" t="s">
        <v>2505</v>
      </c>
      <c r="D44" s="13"/>
      <c r="E44">
        <v>43</v>
      </c>
    </row>
    <row r="45" spans="1:5">
      <c r="A45" s="14" t="s">
        <v>2727</v>
      </c>
      <c r="B45" s="15" t="s">
        <v>5121</v>
      </c>
      <c r="C45" s="14" t="s">
        <v>2748</v>
      </c>
      <c r="D45" s="14" t="s">
        <v>5104</v>
      </c>
      <c r="E45">
        <v>44</v>
      </c>
    </row>
    <row r="46" spans="1:5">
      <c r="A46" s="13" t="s">
        <v>2749</v>
      </c>
      <c r="B46" s="15" t="s">
        <v>5110</v>
      </c>
      <c r="C46" s="13" t="s">
        <v>2750</v>
      </c>
      <c r="D46" s="13" t="s">
        <v>5102</v>
      </c>
      <c r="E46">
        <v>45</v>
      </c>
    </row>
    <row r="47" spans="1:5">
      <c r="A47" s="14" t="s">
        <v>2751</v>
      </c>
      <c r="B47" s="15" t="s">
        <v>5110</v>
      </c>
      <c r="C47" s="14" t="s">
        <v>2752</v>
      </c>
      <c r="D47" s="14" t="s">
        <v>5102</v>
      </c>
      <c r="E47">
        <v>46</v>
      </c>
    </row>
    <row r="48" spans="1:5">
      <c r="A48" s="13" t="s">
        <v>2753</v>
      </c>
      <c r="B48" t="s">
        <v>5120</v>
      </c>
      <c r="C48" s="13" t="s">
        <v>2754</v>
      </c>
      <c r="D48" s="13" t="s">
        <v>5103</v>
      </c>
      <c r="E48">
        <v>47</v>
      </c>
    </row>
    <row r="49" spans="1:5">
      <c r="A49" s="14" t="s">
        <v>2755</v>
      </c>
      <c r="C49" s="14" t="s">
        <v>2524</v>
      </c>
      <c r="D49" s="14"/>
      <c r="E49">
        <v>48</v>
      </c>
    </row>
    <row r="50" spans="1:5">
      <c r="A50" s="13" t="s">
        <v>2756</v>
      </c>
      <c r="C50" s="13" t="s">
        <v>2530</v>
      </c>
      <c r="D50" s="13"/>
      <c r="E50">
        <v>49</v>
      </c>
    </row>
    <row r="51" spans="1:5">
      <c r="A51" s="14" t="s">
        <v>2757</v>
      </c>
      <c r="B51" s="15" t="s">
        <v>5110</v>
      </c>
      <c r="C51" s="14" t="s">
        <v>2758</v>
      </c>
      <c r="D51" s="14" t="s">
        <v>5102</v>
      </c>
      <c r="E51">
        <v>50</v>
      </c>
    </row>
    <row r="52" spans="1:5">
      <c r="A52" s="13" t="s">
        <v>2759</v>
      </c>
      <c r="B52" s="15" t="s">
        <v>5110</v>
      </c>
      <c r="C52" s="13" t="s">
        <v>2760</v>
      </c>
      <c r="D52" s="13" t="s">
        <v>5102</v>
      </c>
      <c r="E52">
        <v>51</v>
      </c>
    </row>
    <row r="53" spans="1:5">
      <c r="A53" s="14" t="s">
        <v>2726</v>
      </c>
      <c r="B53" t="s">
        <v>5121</v>
      </c>
      <c r="C53" s="14" t="s">
        <v>2522</v>
      </c>
      <c r="D53" s="14"/>
      <c r="E53">
        <v>52</v>
      </c>
    </row>
    <row r="54" spans="1:5">
      <c r="A54" s="13" t="s">
        <v>2761</v>
      </c>
      <c r="B54" s="15" t="s">
        <v>5121</v>
      </c>
      <c r="C54" s="13" t="s">
        <v>2762</v>
      </c>
      <c r="D54" s="13" t="s">
        <v>5104</v>
      </c>
      <c r="E54">
        <v>53</v>
      </c>
    </row>
    <row r="55" spans="1:5">
      <c r="A55" s="14" t="s">
        <v>2745</v>
      </c>
      <c r="B55" t="s">
        <v>5121</v>
      </c>
      <c r="C55" s="14" t="s">
        <v>2518</v>
      </c>
      <c r="D55" s="14"/>
      <c r="E55">
        <v>54</v>
      </c>
    </row>
    <row r="56" spans="1:5">
      <c r="A56" s="13" t="s">
        <v>2763</v>
      </c>
      <c r="B56" t="s">
        <v>5121</v>
      </c>
      <c r="C56" s="13" t="s">
        <v>2552</v>
      </c>
      <c r="D56" s="13"/>
      <c r="E56">
        <v>55</v>
      </c>
    </row>
    <row r="57" spans="1:5">
      <c r="A57" s="14" t="s">
        <v>2764</v>
      </c>
      <c r="C57" s="14" t="s">
        <v>2509</v>
      </c>
      <c r="D57" s="14"/>
      <c r="E57">
        <v>56</v>
      </c>
    </row>
    <row r="58" spans="1:5">
      <c r="A58" s="13" t="s">
        <v>2765</v>
      </c>
      <c r="B58" s="15" t="s">
        <v>5120</v>
      </c>
      <c r="C58" s="13" t="s">
        <v>2766</v>
      </c>
      <c r="D58" s="13" t="s">
        <v>5101</v>
      </c>
      <c r="E58">
        <v>57</v>
      </c>
    </row>
    <row r="59" spans="1:5">
      <c r="A59" s="14" t="s">
        <v>2493</v>
      </c>
      <c r="B59" s="15" t="s">
        <v>5121</v>
      </c>
      <c r="C59" s="14" t="s">
        <v>2481</v>
      </c>
      <c r="D59" s="14" t="s">
        <v>5101</v>
      </c>
      <c r="E59">
        <v>58</v>
      </c>
    </row>
    <row r="60" spans="1:5">
      <c r="A60" s="13" t="s">
        <v>2747</v>
      </c>
      <c r="B60" s="15" t="s">
        <v>5121</v>
      </c>
      <c r="C60" s="13" t="s">
        <v>2767</v>
      </c>
      <c r="D60" s="13" t="s">
        <v>5104</v>
      </c>
      <c r="E60">
        <v>59</v>
      </c>
    </row>
    <row r="61" spans="1:5">
      <c r="A61" s="14" t="s">
        <v>2768</v>
      </c>
      <c r="C61" s="14" t="s">
        <v>2611</v>
      </c>
      <c r="D61" s="14"/>
      <c r="E61">
        <v>60</v>
      </c>
    </row>
    <row r="62" spans="1:5">
      <c r="A62" s="13" t="s">
        <v>2769</v>
      </c>
      <c r="B62" s="15" t="s">
        <v>5119</v>
      </c>
      <c r="C62" s="13" t="s">
        <v>2481</v>
      </c>
      <c r="D62" s="13" t="s">
        <v>5101</v>
      </c>
      <c r="E62">
        <v>61</v>
      </c>
    </row>
    <row r="63" spans="1:5">
      <c r="A63" s="14" t="s">
        <v>2761</v>
      </c>
      <c r="B63" t="s">
        <v>5121</v>
      </c>
      <c r="C63" s="14" t="s">
        <v>2553</v>
      </c>
      <c r="D63" s="14"/>
      <c r="E63">
        <v>62</v>
      </c>
    </row>
    <row r="64" spans="1:5">
      <c r="A64" s="13" t="s">
        <v>2770</v>
      </c>
      <c r="B64" s="15" t="s">
        <v>5120</v>
      </c>
      <c r="C64" s="13" t="s">
        <v>2771</v>
      </c>
      <c r="D64" s="13" t="s">
        <v>5101</v>
      </c>
      <c r="E64">
        <v>63</v>
      </c>
    </row>
    <row r="65" spans="1:5">
      <c r="A65" s="14" t="s">
        <v>2727</v>
      </c>
      <c r="B65" s="15" t="s">
        <v>5121</v>
      </c>
      <c r="C65" s="14" t="s">
        <v>2772</v>
      </c>
      <c r="D65" s="14" t="s">
        <v>5101</v>
      </c>
      <c r="E65">
        <v>64</v>
      </c>
    </row>
    <row r="66" spans="1:5">
      <c r="A66" s="13" t="s">
        <v>2773</v>
      </c>
      <c r="B66" t="s">
        <v>5121</v>
      </c>
      <c r="C66" s="13" t="s">
        <v>2554</v>
      </c>
      <c r="D66" s="13"/>
      <c r="E66">
        <v>65</v>
      </c>
    </row>
    <row r="67" spans="1:5">
      <c r="A67" s="14" t="s">
        <v>2738</v>
      </c>
      <c r="B67" s="15" t="s">
        <v>5121</v>
      </c>
      <c r="C67" s="14" t="s">
        <v>2771</v>
      </c>
      <c r="D67" s="14" t="s">
        <v>5101</v>
      </c>
      <c r="E67">
        <v>66</v>
      </c>
    </row>
    <row r="68" spans="1:5">
      <c r="A68" s="13" t="s">
        <v>2774</v>
      </c>
      <c r="C68" s="13" t="s">
        <v>2612</v>
      </c>
      <c r="D68" s="13"/>
      <c r="E68">
        <v>67</v>
      </c>
    </row>
    <row r="69" spans="1:5">
      <c r="A69" s="14" t="s">
        <v>2732</v>
      </c>
      <c r="B69" t="s">
        <v>5110</v>
      </c>
      <c r="C69" s="14" t="s">
        <v>2775</v>
      </c>
      <c r="D69" s="14" t="s">
        <v>5106</v>
      </c>
      <c r="E69">
        <v>68</v>
      </c>
    </row>
    <row r="70" spans="1:5">
      <c r="A70" s="13" t="s">
        <v>2776</v>
      </c>
      <c r="B70" s="15" t="s">
        <v>5119</v>
      </c>
      <c r="C70" s="13" t="s">
        <v>2777</v>
      </c>
      <c r="D70" s="13" t="s">
        <v>5107</v>
      </c>
      <c r="E70">
        <v>69</v>
      </c>
    </row>
    <row r="71" spans="1:5">
      <c r="A71" s="14" t="s">
        <v>2778</v>
      </c>
      <c r="B71" s="15" t="s">
        <v>5123</v>
      </c>
      <c r="C71" s="14" t="s">
        <v>2760</v>
      </c>
      <c r="D71" s="14" t="s">
        <v>5102</v>
      </c>
      <c r="E71">
        <v>70</v>
      </c>
    </row>
    <row r="72" spans="1:5">
      <c r="A72" s="13" t="s">
        <v>2779</v>
      </c>
      <c r="B72" t="s">
        <v>5120</v>
      </c>
      <c r="C72" s="13" t="s">
        <v>2780</v>
      </c>
      <c r="D72" s="13" t="s">
        <v>5103</v>
      </c>
      <c r="E72">
        <v>71</v>
      </c>
    </row>
    <row r="73" spans="1:5">
      <c r="A73" s="14" t="s">
        <v>2779</v>
      </c>
      <c r="B73" t="s">
        <v>5120</v>
      </c>
      <c r="C73" s="14" t="s">
        <v>2781</v>
      </c>
      <c r="D73" s="14" t="s">
        <v>5108</v>
      </c>
      <c r="E73">
        <v>72</v>
      </c>
    </row>
    <row r="74" spans="1:5">
      <c r="A74" s="13" t="s">
        <v>2782</v>
      </c>
      <c r="B74" s="15" t="s">
        <v>5121</v>
      </c>
      <c r="C74" s="13" t="s">
        <v>2783</v>
      </c>
      <c r="D74" s="13" t="s">
        <v>5101</v>
      </c>
      <c r="E74">
        <v>73</v>
      </c>
    </row>
    <row r="75" spans="1:5">
      <c r="A75" s="14" t="s">
        <v>2784</v>
      </c>
      <c r="C75" s="14" t="s">
        <v>2692</v>
      </c>
      <c r="D75" s="14"/>
      <c r="E75">
        <v>74</v>
      </c>
    </row>
    <row r="76" spans="1:5">
      <c r="A76" s="13" t="s">
        <v>2785</v>
      </c>
      <c r="B76" s="15" t="s">
        <v>5121</v>
      </c>
      <c r="C76" s="13" t="s">
        <v>2786</v>
      </c>
      <c r="D76" s="13" t="s">
        <v>5101</v>
      </c>
      <c r="E76">
        <v>75</v>
      </c>
    </row>
    <row r="77" spans="1:5">
      <c r="A77" s="14" t="s">
        <v>2779</v>
      </c>
      <c r="B77" s="15" t="s">
        <v>5120</v>
      </c>
      <c r="C77" s="14" t="s">
        <v>2725</v>
      </c>
      <c r="D77" s="14" t="s">
        <v>5101</v>
      </c>
      <c r="E77">
        <v>76</v>
      </c>
    </row>
    <row r="78" spans="1:5">
      <c r="A78" s="13" t="s">
        <v>2753</v>
      </c>
      <c r="B78" s="15" t="s">
        <v>5120</v>
      </c>
      <c r="C78" s="13" t="s">
        <v>2787</v>
      </c>
      <c r="D78" s="13" t="s">
        <v>5101</v>
      </c>
      <c r="E78">
        <v>77</v>
      </c>
    </row>
    <row r="79" spans="1:5">
      <c r="A79" s="14" t="s">
        <v>2726</v>
      </c>
      <c r="B79" s="15" t="s">
        <v>5121</v>
      </c>
      <c r="C79" s="14" t="s">
        <v>2788</v>
      </c>
      <c r="D79" s="14" t="s">
        <v>5101</v>
      </c>
      <c r="E79">
        <v>78</v>
      </c>
    </row>
    <row r="80" spans="1:5">
      <c r="A80" s="13" t="s">
        <v>2745</v>
      </c>
      <c r="B80" s="15" t="s">
        <v>5121</v>
      </c>
      <c r="C80" s="13" t="s">
        <v>2787</v>
      </c>
      <c r="D80" s="13" t="s">
        <v>5101</v>
      </c>
      <c r="E80">
        <v>79</v>
      </c>
    </row>
    <row r="81" spans="1:5">
      <c r="A81" s="14" t="s">
        <v>2789</v>
      </c>
      <c r="B81" s="15" t="s">
        <v>5110</v>
      </c>
      <c r="C81" s="14" t="s">
        <v>2790</v>
      </c>
      <c r="D81" s="14" t="s">
        <v>5102</v>
      </c>
      <c r="E81">
        <v>80</v>
      </c>
    </row>
    <row r="82" spans="1:5">
      <c r="A82" s="13" t="s">
        <v>2791</v>
      </c>
      <c r="B82" s="15" t="s">
        <v>5122</v>
      </c>
      <c r="C82" s="13" t="s">
        <v>2792</v>
      </c>
      <c r="D82" s="13" t="s">
        <v>5101</v>
      </c>
      <c r="E82">
        <v>81</v>
      </c>
    </row>
    <row r="83" spans="1:5">
      <c r="A83" s="14" t="s">
        <v>2793</v>
      </c>
      <c r="B83" s="15" t="s">
        <v>5110</v>
      </c>
      <c r="C83" s="14" t="s">
        <v>2794</v>
      </c>
      <c r="D83" s="14" t="s">
        <v>5102</v>
      </c>
      <c r="E83">
        <v>82</v>
      </c>
    </row>
    <row r="84" spans="1:5">
      <c r="A84" s="13" t="s">
        <v>2769</v>
      </c>
      <c r="B84" s="15" t="s">
        <v>5119</v>
      </c>
      <c r="C84" s="13" t="s">
        <v>2484</v>
      </c>
      <c r="D84" s="13" t="s">
        <v>5105</v>
      </c>
      <c r="E84">
        <v>83</v>
      </c>
    </row>
    <row r="85" spans="1:5">
      <c r="A85" s="14" t="s">
        <v>2795</v>
      </c>
      <c r="C85" s="14" t="s">
        <v>2548</v>
      </c>
      <c r="D85" s="14"/>
      <c r="E85">
        <v>84</v>
      </c>
    </row>
    <row r="86" spans="1:5">
      <c r="A86" s="13" t="s">
        <v>2796</v>
      </c>
      <c r="B86" t="s">
        <v>5120</v>
      </c>
      <c r="C86" s="13" t="s">
        <v>2797</v>
      </c>
      <c r="D86" s="13" t="s">
        <v>5103</v>
      </c>
      <c r="E86">
        <v>85</v>
      </c>
    </row>
    <row r="87" spans="1:5">
      <c r="A87" s="14" t="s">
        <v>2798</v>
      </c>
      <c r="B87" t="s">
        <v>5120</v>
      </c>
      <c r="C87" s="14" t="s">
        <v>2799</v>
      </c>
      <c r="D87" s="14" t="s">
        <v>5103</v>
      </c>
      <c r="E87">
        <v>86</v>
      </c>
    </row>
    <row r="88" spans="1:5">
      <c r="A88" s="13" t="s">
        <v>2800</v>
      </c>
      <c r="C88" s="13" t="s">
        <v>2520</v>
      </c>
      <c r="D88" s="13"/>
      <c r="E88">
        <v>87</v>
      </c>
    </row>
    <row r="89" spans="1:5">
      <c r="A89" s="14" t="s">
        <v>2801</v>
      </c>
      <c r="B89" s="15" t="s">
        <v>5119</v>
      </c>
      <c r="C89" s="14" t="s">
        <v>2802</v>
      </c>
      <c r="D89" s="14" t="s">
        <v>5101</v>
      </c>
      <c r="E89">
        <v>88</v>
      </c>
    </row>
    <row r="90" spans="1:5">
      <c r="A90" s="13" t="s">
        <v>2803</v>
      </c>
      <c r="B90" s="15" t="s">
        <v>5120</v>
      </c>
      <c r="C90" s="13" t="s">
        <v>2804</v>
      </c>
      <c r="D90" s="13" t="s">
        <v>5101</v>
      </c>
      <c r="E90">
        <v>89</v>
      </c>
    </row>
    <row r="91" spans="1:5">
      <c r="A91" s="14" t="s">
        <v>2803</v>
      </c>
      <c r="B91" t="s">
        <v>5120</v>
      </c>
      <c r="C91" s="14" t="s">
        <v>2805</v>
      </c>
      <c r="D91" s="14" t="s">
        <v>5108</v>
      </c>
      <c r="E91">
        <v>90</v>
      </c>
    </row>
    <row r="92" spans="1:5">
      <c r="A92" s="13" t="s">
        <v>2806</v>
      </c>
      <c r="B92" s="15" t="s">
        <v>5121</v>
      </c>
      <c r="C92" s="13" t="s">
        <v>2807</v>
      </c>
      <c r="D92" s="13" t="s">
        <v>5102</v>
      </c>
      <c r="E92">
        <v>91</v>
      </c>
    </row>
    <row r="93" spans="1:5">
      <c r="A93" s="14" t="s">
        <v>2726</v>
      </c>
      <c r="B93" s="15" t="s">
        <v>5121</v>
      </c>
      <c r="C93" s="14" t="s">
        <v>2808</v>
      </c>
      <c r="D93" s="14" t="s">
        <v>5104</v>
      </c>
      <c r="E93">
        <v>92</v>
      </c>
    </row>
    <row r="94" spans="1:5">
      <c r="A94" s="13" t="s">
        <v>2809</v>
      </c>
      <c r="C94" s="13" t="s">
        <v>2637</v>
      </c>
      <c r="D94" s="13"/>
      <c r="E94">
        <v>93</v>
      </c>
    </row>
    <row r="95" spans="1:5">
      <c r="A95" s="14" t="s">
        <v>2769</v>
      </c>
      <c r="B95" t="s">
        <v>5119</v>
      </c>
      <c r="C95" s="14" t="s">
        <v>2500</v>
      </c>
      <c r="D95" s="14" t="s">
        <v>5109</v>
      </c>
      <c r="E95">
        <v>94</v>
      </c>
    </row>
    <row r="96" spans="1:5">
      <c r="A96" s="13" t="s">
        <v>2480</v>
      </c>
      <c r="B96" t="s">
        <v>5120</v>
      </c>
      <c r="C96" s="13" t="s">
        <v>2483</v>
      </c>
      <c r="D96" s="13" t="s">
        <v>5108</v>
      </c>
      <c r="E96">
        <v>95</v>
      </c>
    </row>
    <row r="97" spans="1:5">
      <c r="A97" s="14" t="s">
        <v>2765</v>
      </c>
      <c r="B97" t="s">
        <v>5120</v>
      </c>
      <c r="C97" s="14" t="s">
        <v>2810</v>
      </c>
      <c r="D97" s="14" t="s">
        <v>5108</v>
      </c>
      <c r="E97">
        <v>96</v>
      </c>
    </row>
    <row r="98" spans="1:5">
      <c r="A98" s="13" t="s">
        <v>2738</v>
      </c>
      <c r="B98" s="15" t="s">
        <v>5121</v>
      </c>
      <c r="C98" s="13" t="s">
        <v>2811</v>
      </c>
      <c r="D98" s="13" t="s">
        <v>5104</v>
      </c>
      <c r="E98">
        <v>97</v>
      </c>
    </row>
    <row r="99" spans="1:5">
      <c r="A99" s="14" t="s">
        <v>2812</v>
      </c>
      <c r="B99" s="15" t="s">
        <v>5121</v>
      </c>
      <c r="C99" s="14" t="s">
        <v>2813</v>
      </c>
      <c r="D99" s="14" t="s">
        <v>5101</v>
      </c>
      <c r="E99">
        <v>98</v>
      </c>
    </row>
    <row r="100" spans="1:5">
      <c r="A100" s="13" t="s">
        <v>2814</v>
      </c>
      <c r="B100" s="15" t="s">
        <v>5119</v>
      </c>
      <c r="C100" s="13" t="s">
        <v>2772</v>
      </c>
      <c r="D100" s="13" t="s">
        <v>5101</v>
      </c>
      <c r="E100">
        <v>99</v>
      </c>
    </row>
    <row r="101" spans="1:5">
      <c r="A101" s="14" t="s">
        <v>2815</v>
      </c>
      <c r="B101" t="s">
        <v>5120</v>
      </c>
      <c r="C101" s="14" t="s">
        <v>2816</v>
      </c>
      <c r="D101" s="14" t="s">
        <v>5103</v>
      </c>
      <c r="E101">
        <v>100</v>
      </c>
    </row>
    <row r="102" spans="1:5">
      <c r="A102" s="13" t="s">
        <v>2817</v>
      </c>
      <c r="C102" s="13" t="s">
        <v>2525</v>
      </c>
      <c r="D102" s="13"/>
      <c r="E102">
        <v>101</v>
      </c>
    </row>
    <row r="103" spans="1:5">
      <c r="A103" s="14" t="s">
        <v>2818</v>
      </c>
      <c r="B103" s="15" t="s">
        <v>5121</v>
      </c>
      <c r="C103" s="14" t="s">
        <v>2819</v>
      </c>
      <c r="D103" s="14" t="s">
        <v>5104</v>
      </c>
      <c r="E103">
        <v>102</v>
      </c>
    </row>
    <row r="104" spans="1:5">
      <c r="A104" s="13" t="s">
        <v>2820</v>
      </c>
      <c r="B104" t="s">
        <v>5121</v>
      </c>
      <c r="C104" s="13" t="s">
        <v>2520</v>
      </c>
      <c r="D104" s="13"/>
      <c r="E104">
        <v>103</v>
      </c>
    </row>
    <row r="105" spans="1:5">
      <c r="A105" s="14" t="s">
        <v>2728</v>
      </c>
      <c r="B105" s="15" t="s">
        <v>5121</v>
      </c>
      <c r="C105" s="14" t="s">
        <v>2821</v>
      </c>
      <c r="D105" s="14" t="s">
        <v>5104</v>
      </c>
      <c r="E105">
        <v>104</v>
      </c>
    </row>
    <row r="106" spans="1:5">
      <c r="A106" s="13" t="s">
        <v>2711</v>
      </c>
      <c r="B106" t="s">
        <v>5110</v>
      </c>
      <c r="C106" s="13" t="s">
        <v>2501</v>
      </c>
      <c r="D106" s="13" t="s">
        <v>5106</v>
      </c>
      <c r="E106">
        <v>105</v>
      </c>
    </row>
    <row r="107" spans="1:5">
      <c r="A107" s="14" t="s">
        <v>2769</v>
      </c>
      <c r="B107" s="15" t="s">
        <v>5119</v>
      </c>
      <c r="C107" s="14" t="s">
        <v>2486</v>
      </c>
      <c r="D107" s="14" t="s">
        <v>5107</v>
      </c>
      <c r="E107">
        <v>106</v>
      </c>
    </row>
    <row r="108" spans="1:5">
      <c r="A108" s="13" t="s">
        <v>2822</v>
      </c>
      <c r="B108" t="s">
        <v>5120</v>
      </c>
      <c r="C108" s="13" t="s">
        <v>2823</v>
      </c>
      <c r="D108" s="13" t="s">
        <v>5108</v>
      </c>
      <c r="E108">
        <v>107</v>
      </c>
    </row>
    <row r="109" spans="1:5">
      <c r="A109" s="14" t="s">
        <v>2806</v>
      </c>
      <c r="B109" s="15" t="s">
        <v>5121</v>
      </c>
      <c r="C109" s="14" t="s">
        <v>2824</v>
      </c>
      <c r="D109" s="14" t="s">
        <v>5104</v>
      </c>
      <c r="E109">
        <v>108</v>
      </c>
    </row>
    <row r="110" spans="1:5">
      <c r="A110" s="13" t="s">
        <v>2717</v>
      </c>
      <c r="B110" t="s">
        <v>5121</v>
      </c>
      <c r="C110" s="13" t="s">
        <v>2825</v>
      </c>
      <c r="D110" s="13" t="s">
        <v>5110</v>
      </c>
      <c r="E110">
        <v>109</v>
      </c>
    </row>
    <row r="111" spans="1:5">
      <c r="A111" s="14" t="s">
        <v>2747</v>
      </c>
      <c r="B111" t="s">
        <v>5121</v>
      </c>
      <c r="C111" s="14" t="s">
        <v>2551</v>
      </c>
      <c r="D111" s="14"/>
      <c r="E111">
        <v>110</v>
      </c>
    </row>
    <row r="112" spans="1:5">
      <c r="A112" s="13" t="s">
        <v>2826</v>
      </c>
      <c r="B112" s="15" t="s">
        <v>5119</v>
      </c>
      <c r="C112" s="13" t="s">
        <v>2827</v>
      </c>
      <c r="D112" s="13" t="s">
        <v>5105</v>
      </c>
      <c r="E112">
        <v>111</v>
      </c>
    </row>
    <row r="113" spans="1:5">
      <c r="A113" s="14" t="s">
        <v>2828</v>
      </c>
      <c r="B113" t="s">
        <v>5111</v>
      </c>
      <c r="C113" s="14" t="s">
        <v>2829</v>
      </c>
      <c r="D113" s="14" t="s">
        <v>5111</v>
      </c>
      <c r="E113">
        <v>112</v>
      </c>
    </row>
    <row r="114" spans="1:5">
      <c r="A114" s="13" t="s">
        <v>2830</v>
      </c>
      <c r="B114" s="15" t="s">
        <v>5121</v>
      </c>
      <c r="C114" s="13" t="s">
        <v>2831</v>
      </c>
      <c r="D114" s="13" t="s">
        <v>5101</v>
      </c>
      <c r="E114">
        <v>113</v>
      </c>
    </row>
    <row r="115" spans="1:5">
      <c r="A115" s="14" t="s">
        <v>2832</v>
      </c>
      <c r="B115" s="15" t="s">
        <v>5110</v>
      </c>
      <c r="C115" s="14" t="s">
        <v>2833</v>
      </c>
      <c r="D115" s="14" t="s">
        <v>5102</v>
      </c>
      <c r="E115">
        <v>114</v>
      </c>
    </row>
    <row r="116" spans="1:5">
      <c r="A116" s="13" t="s">
        <v>2751</v>
      </c>
      <c r="B116" s="15" t="s">
        <v>5110</v>
      </c>
      <c r="C116" s="13" t="s">
        <v>2834</v>
      </c>
      <c r="D116" s="13" t="s">
        <v>5102</v>
      </c>
      <c r="E116">
        <v>115</v>
      </c>
    </row>
    <row r="117" spans="1:5">
      <c r="A117" s="14" t="s">
        <v>2835</v>
      </c>
      <c r="C117" s="14" t="s">
        <v>2520</v>
      </c>
      <c r="D117" s="14"/>
      <c r="E117">
        <v>116</v>
      </c>
    </row>
    <row r="118" spans="1:5">
      <c r="A118" s="13" t="s">
        <v>2836</v>
      </c>
      <c r="B118" s="15" t="s">
        <v>5119</v>
      </c>
      <c r="C118" s="13" t="s">
        <v>2515</v>
      </c>
      <c r="D118" s="13" t="s">
        <v>5112</v>
      </c>
      <c r="E118">
        <v>117</v>
      </c>
    </row>
    <row r="119" spans="1:5">
      <c r="A119" s="14" t="s">
        <v>2837</v>
      </c>
      <c r="B119" s="15" t="s">
        <v>5123</v>
      </c>
      <c r="C119" s="14" t="s">
        <v>2733</v>
      </c>
      <c r="D119" s="14" t="s">
        <v>5102</v>
      </c>
      <c r="E119">
        <v>118</v>
      </c>
    </row>
    <row r="120" spans="1:5">
      <c r="A120" s="13" t="s">
        <v>2770</v>
      </c>
      <c r="B120" t="s">
        <v>5120</v>
      </c>
      <c r="C120" s="13" t="s">
        <v>2838</v>
      </c>
      <c r="D120" s="13" t="s">
        <v>5108</v>
      </c>
      <c r="E120">
        <v>119</v>
      </c>
    </row>
    <row r="121" spans="1:5">
      <c r="A121" s="14" t="s">
        <v>2839</v>
      </c>
      <c r="B121" s="15" t="s">
        <v>5121</v>
      </c>
      <c r="C121" s="14" t="s">
        <v>2840</v>
      </c>
      <c r="D121" s="14" t="s">
        <v>5101</v>
      </c>
      <c r="E121">
        <v>120</v>
      </c>
    </row>
    <row r="122" spans="1:5">
      <c r="A122" s="13" t="s">
        <v>2841</v>
      </c>
      <c r="C122" s="13" t="s">
        <v>2613</v>
      </c>
      <c r="D122" s="13"/>
      <c r="E122">
        <v>121</v>
      </c>
    </row>
    <row r="123" spans="1:5">
      <c r="A123" s="14" t="s">
        <v>2732</v>
      </c>
      <c r="B123" s="15" t="s">
        <v>5110</v>
      </c>
      <c r="C123" s="14" t="s">
        <v>2804</v>
      </c>
      <c r="D123" s="14" t="s">
        <v>5101</v>
      </c>
      <c r="E123">
        <v>122</v>
      </c>
    </row>
    <row r="124" spans="1:5">
      <c r="A124" s="13" t="s">
        <v>2735</v>
      </c>
      <c r="B124" t="s">
        <v>5110</v>
      </c>
      <c r="C124" s="13" t="s">
        <v>2842</v>
      </c>
      <c r="D124" s="13" t="s">
        <v>5106</v>
      </c>
      <c r="E124">
        <v>123</v>
      </c>
    </row>
    <row r="125" spans="1:5">
      <c r="A125" s="14" t="s">
        <v>2724</v>
      </c>
      <c r="B125" s="15" t="s">
        <v>5119</v>
      </c>
      <c r="C125" s="14" t="s">
        <v>2843</v>
      </c>
      <c r="D125" s="14" t="s">
        <v>5113</v>
      </c>
      <c r="E125">
        <v>124</v>
      </c>
    </row>
    <row r="126" spans="1:5">
      <c r="A126" s="13" t="s">
        <v>2801</v>
      </c>
      <c r="B126" s="15" t="s">
        <v>5119</v>
      </c>
      <c r="C126" s="13" t="s">
        <v>2844</v>
      </c>
      <c r="D126" s="13" t="s">
        <v>5105</v>
      </c>
      <c r="E126">
        <v>125</v>
      </c>
    </row>
    <row r="127" spans="1:5">
      <c r="A127" s="14" t="s">
        <v>2828</v>
      </c>
      <c r="B127" s="15" t="s">
        <v>5111</v>
      </c>
      <c r="C127" s="14" t="s">
        <v>2481</v>
      </c>
      <c r="D127" s="14" t="s">
        <v>5101</v>
      </c>
      <c r="E127">
        <v>126</v>
      </c>
    </row>
    <row r="128" spans="1:5">
      <c r="A128" s="13" t="s">
        <v>2480</v>
      </c>
      <c r="B128" s="15" t="s">
        <v>5120</v>
      </c>
      <c r="C128" s="13" t="s">
        <v>2484</v>
      </c>
      <c r="D128" s="13" t="s">
        <v>5105</v>
      </c>
      <c r="E128">
        <v>127</v>
      </c>
    </row>
    <row r="129" spans="1:5">
      <c r="A129" s="14" t="s">
        <v>2845</v>
      </c>
      <c r="B129" t="s">
        <v>5120</v>
      </c>
      <c r="C129" s="14" t="s">
        <v>2846</v>
      </c>
      <c r="D129" s="14" t="s">
        <v>5103</v>
      </c>
      <c r="E129">
        <v>128</v>
      </c>
    </row>
    <row r="130" spans="1:5">
      <c r="A130" s="13" t="s">
        <v>2717</v>
      </c>
      <c r="B130" s="15" t="s">
        <v>5121</v>
      </c>
      <c r="C130" s="13" t="s">
        <v>2766</v>
      </c>
      <c r="D130" s="13" t="s">
        <v>5101</v>
      </c>
      <c r="E130">
        <v>129</v>
      </c>
    </row>
    <row r="131" spans="1:5">
      <c r="A131" s="14" t="s">
        <v>2847</v>
      </c>
      <c r="B131" s="15" t="s">
        <v>5110</v>
      </c>
      <c r="C131" s="14" t="s">
        <v>2752</v>
      </c>
      <c r="D131" s="14" t="s">
        <v>5102</v>
      </c>
      <c r="E131">
        <v>130</v>
      </c>
    </row>
    <row r="132" spans="1:5">
      <c r="A132" s="13" t="s">
        <v>2848</v>
      </c>
      <c r="B132" s="15" t="s">
        <v>5110</v>
      </c>
      <c r="C132" s="13" t="s">
        <v>2849</v>
      </c>
      <c r="D132" s="13" t="s">
        <v>5102</v>
      </c>
      <c r="E132">
        <v>131</v>
      </c>
    </row>
    <row r="133" spans="1:5">
      <c r="A133" s="14" t="s">
        <v>2850</v>
      </c>
      <c r="B133" s="15" t="s">
        <v>5110</v>
      </c>
      <c r="C133" s="14" t="s">
        <v>2851</v>
      </c>
      <c r="D133" s="14" t="s">
        <v>5102</v>
      </c>
      <c r="E133">
        <v>132</v>
      </c>
    </row>
    <row r="134" spans="1:5">
      <c r="A134" s="13" t="s">
        <v>2852</v>
      </c>
      <c r="B134" s="15" t="s">
        <v>5119</v>
      </c>
      <c r="C134" s="13" t="s">
        <v>2804</v>
      </c>
      <c r="D134" s="13" t="s">
        <v>5101</v>
      </c>
      <c r="E134">
        <v>133</v>
      </c>
    </row>
    <row r="135" spans="1:5">
      <c r="A135" s="14" t="s">
        <v>2853</v>
      </c>
      <c r="B135" s="15" t="s">
        <v>5123</v>
      </c>
      <c r="C135" s="14" t="s">
        <v>2733</v>
      </c>
      <c r="D135" s="14" t="s">
        <v>5102</v>
      </c>
      <c r="E135">
        <v>134</v>
      </c>
    </row>
    <row r="136" spans="1:5">
      <c r="A136" s="13" t="s">
        <v>2803</v>
      </c>
      <c r="B136" t="s">
        <v>5120</v>
      </c>
      <c r="C136" s="13" t="s">
        <v>2854</v>
      </c>
      <c r="D136" s="13" t="s">
        <v>5103</v>
      </c>
      <c r="E136">
        <v>135</v>
      </c>
    </row>
    <row r="137" spans="1:5">
      <c r="A137" s="14" t="s">
        <v>2855</v>
      </c>
      <c r="B137" t="s">
        <v>5120</v>
      </c>
      <c r="C137" s="14" t="s">
        <v>2856</v>
      </c>
      <c r="D137" s="14" t="s">
        <v>5103</v>
      </c>
      <c r="E137">
        <v>136</v>
      </c>
    </row>
    <row r="138" spans="1:5">
      <c r="A138" s="13" t="s">
        <v>2857</v>
      </c>
      <c r="B138" s="15" t="s">
        <v>5110</v>
      </c>
      <c r="C138" s="13" t="s">
        <v>2858</v>
      </c>
      <c r="D138" s="13" t="s">
        <v>5102</v>
      </c>
      <c r="E138">
        <v>137</v>
      </c>
    </row>
    <row r="139" spans="1:5">
      <c r="A139" s="14" t="s">
        <v>2751</v>
      </c>
      <c r="B139" t="s">
        <v>5110</v>
      </c>
      <c r="C139" s="14" t="s">
        <v>2859</v>
      </c>
      <c r="D139" s="14" t="s">
        <v>5106</v>
      </c>
      <c r="E139">
        <v>138</v>
      </c>
    </row>
    <row r="140" spans="1:5">
      <c r="A140" s="13" t="s">
        <v>2860</v>
      </c>
      <c r="C140" s="13" t="s">
        <v>2656</v>
      </c>
      <c r="D140" s="13"/>
      <c r="E140">
        <v>139</v>
      </c>
    </row>
    <row r="141" spans="1:5">
      <c r="A141" s="14" t="s">
        <v>2815</v>
      </c>
      <c r="B141" s="15" t="s">
        <v>5120</v>
      </c>
      <c r="C141" s="14" t="s">
        <v>2827</v>
      </c>
      <c r="D141" s="14" t="s">
        <v>5105</v>
      </c>
      <c r="E141">
        <v>140</v>
      </c>
    </row>
    <row r="142" spans="1:5">
      <c r="A142" s="13" t="s">
        <v>2861</v>
      </c>
      <c r="B142" s="15" t="s">
        <v>5120</v>
      </c>
      <c r="C142" s="13" t="s">
        <v>2862</v>
      </c>
      <c r="D142" s="13" t="s">
        <v>5107</v>
      </c>
      <c r="E142">
        <v>141</v>
      </c>
    </row>
    <row r="143" spans="1:5">
      <c r="A143" s="14" t="s">
        <v>2863</v>
      </c>
      <c r="B143" t="s">
        <v>5120</v>
      </c>
      <c r="C143" s="14" t="s">
        <v>2864</v>
      </c>
      <c r="D143" s="14" t="s">
        <v>5103</v>
      </c>
      <c r="E143">
        <v>142</v>
      </c>
    </row>
    <row r="144" spans="1:5">
      <c r="A144" s="13" t="s">
        <v>2744</v>
      </c>
      <c r="B144" s="15" t="s">
        <v>5121</v>
      </c>
      <c r="C144" s="13" t="s">
        <v>2767</v>
      </c>
      <c r="D144" s="13" t="s">
        <v>5104</v>
      </c>
      <c r="E144">
        <v>143</v>
      </c>
    </row>
    <row r="145" spans="1:5">
      <c r="A145" s="14" t="s">
        <v>2865</v>
      </c>
      <c r="C145" s="14" t="s">
        <v>2569</v>
      </c>
      <c r="D145" s="14"/>
      <c r="E145">
        <v>144</v>
      </c>
    </row>
    <row r="146" spans="1:5">
      <c r="A146" s="13" t="s">
        <v>2866</v>
      </c>
      <c r="C146" s="13" t="s">
        <v>2634</v>
      </c>
      <c r="D146" s="13"/>
      <c r="E146">
        <v>145</v>
      </c>
    </row>
    <row r="147" spans="1:5">
      <c r="A147" s="14" t="s">
        <v>2826</v>
      </c>
      <c r="B147" s="15" t="s">
        <v>5119</v>
      </c>
      <c r="C147" s="14" t="s">
        <v>2783</v>
      </c>
      <c r="D147" s="14" t="s">
        <v>5101</v>
      </c>
      <c r="E147">
        <v>146</v>
      </c>
    </row>
    <row r="148" spans="1:5">
      <c r="A148" s="13" t="s">
        <v>2867</v>
      </c>
      <c r="B148" s="15" t="s">
        <v>5122</v>
      </c>
      <c r="C148" s="13" t="s">
        <v>2716</v>
      </c>
      <c r="D148" s="13" t="s">
        <v>5101</v>
      </c>
      <c r="E148">
        <v>147</v>
      </c>
    </row>
    <row r="149" spans="1:5">
      <c r="A149" s="14" t="s">
        <v>2868</v>
      </c>
      <c r="B149" s="15" t="s">
        <v>5111</v>
      </c>
      <c r="C149" s="14" t="s">
        <v>2843</v>
      </c>
      <c r="D149" s="14" t="s">
        <v>5113</v>
      </c>
      <c r="E149">
        <v>148</v>
      </c>
    </row>
    <row r="150" spans="1:5">
      <c r="A150" s="13" t="s">
        <v>2869</v>
      </c>
      <c r="B150" s="15" t="s">
        <v>5111</v>
      </c>
      <c r="C150" s="13" t="s">
        <v>2870</v>
      </c>
      <c r="D150" s="13" t="s">
        <v>5101</v>
      </c>
      <c r="E150">
        <v>149</v>
      </c>
    </row>
    <row r="151" spans="1:5">
      <c r="A151" s="14" t="s">
        <v>2871</v>
      </c>
      <c r="B151" t="s">
        <v>5120</v>
      </c>
      <c r="C151" s="14" t="s">
        <v>2872</v>
      </c>
      <c r="D151" s="14" t="s">
        <v>5103</v>
      </c>
      <c r="E151">
        <v>150</v>
      </c>
    </row>
    <row r="152" spans="1:5">
      <c r="A152" s="13" t="s">
        <v>2782</v>
      </c>
      <c r="B152" t="s">
        <v>5121</v>
      </c>
      <c r="C152" s="13" t="s">
        <v>2555</v>
      </c>
      <c r="D152" s="13"/>
      <c r="E152">
        <v>151</v>
      </c>
    </row>
    <row r="153" spans="1:5">
      <c r="A153" s="14" t="s">
        <v>2873</v>
      </c>
      <c r="B153" s="15" t="s">
        <v>5110</v>
      </c>
      <c r="C153" s="14" t="s">
        <v>2807</v>
      </c>
      <c r="D153" s="14" t="s">
        <v>5102</v>
      </c>
      <c r="E153">
        <v>152</v>
      </c>
    </row>
    <row r="154" spans="1:5">
      <c r="A154" s="13" t="s">
        <v>2874</v>
      </c>
      <c r="C154" s="13" t="s">
        <v>2598</v>
      </c>
      <c r="D154" s="13"/>
      <c r="E154">
        <v>153</v>
      </c>
    </row>
    <row r="155" spans="1:5">
      <c r="A155" s="14" t="s">
        <v>2875</v>
      </c>
      <c r="C155" s="14" t="s">
        <v>2632</v>
      </c>
      <c r="D155" s="14"/>
      <c r="E155">
        <v>154</v>
      </c>
    </row>
    <row r="156" spans="1:5">
      <c r="A156" s="13" t="s">
        <v>2828</v>
      </c>
      <c r="B156" s="15" t="s">
        <v>5111</v>
      </c>
      <c r="C156" s="13" t="s">
        <v>2490</v>
      </c>
      <c r="D156" s="13" t="s">
        <v>5113</v>
      </c>
      <c r="E156">
        <v>155</v>
      </c>
    </row>
    <row r="157" spans="1:5">
      <c r="A157" s="14" t="s">
        <v>2876</v>
      </c>
      <c r="B157" s="15" t="s">
        <v>5111</v>
      </c>
      <c r="C157" s="14" t="s">
        <v>2877</v>
      </c>
      <c r="D157" s="14" t="s">
        <v>5113</v>
      </c>
      <c r="E157">
        <v>156</v>
      </c>
    </row>
    <row r="158" spans="1:5">
      <c r="A158" s="13" t="s">
        <v>2878</v>
      </c>
      <c r="C158" s="13" t="s">
        <v>2585</v>
      </c>
      <c r="D158" s="13"/>
      <c r="E158">
        <v>157</v>
      </c>
    </row>
    <row r="159" spans="1:5">
      <c r="A159" s="14" t="s">
        <v>2770</v>
      </c>
      <c r="B159" t="s">
        <v>5120</v>
      </c>
      <c r="C159" s="14" t="s">
        <v>2879</v>
      </c>
      <c r="D159" s="14" t="s">
        <v>5103</v>
      </c>
      <c r="E159">
        <v>158</v>
      </c>
    </row>
    <row r="160" spans="1:5">
      <c r="A160" s="13" t="s">
        <v>2880</v>
      </c>
      <c r="B160" s="15" t="s">
        <v>5124</v>
      </c>
      <c r="C160" s="13" t="s">
        <v>2881</v>
      </c>
      <c r="D160" s="13" t="s">
        <v>5104</v>
      </c>
      <c r="E160">
        <v>159</v>
      </c>
    </row>
    <row r="161" spans="1:5">
      <c r="A161" s="14" t="s">
        <v>2761</v>
      </c>
      <c r="B161" s="15" t="s">
        <v>5121</v>
      </c>
      <c r="C161" s="14" t="s">
        <v>2804</v>
      </c>
      <c r="D161" s="14" t="s">
        <v>5101</v>
      </c>
      <c r="E161">
        <v>160</v>
      </c>
    </row>
    <row r="162" spans="1:5">
      <c r="A162" s="13" t="s">
        <v>2749</v>
      </c>
      <c r="B162" s="15" t="s">
        <v>5110</v>
      </c>
      <c r="C162" s="13" t="s">
        <v>2787</v>
      </c>
      <c r="D162" s="13" t="s">
        <v>5101</v>
      </c>
      <c r="E162">
        <v>161</v>
      </c>
    </row>
    <row r="163" spans="1:5">
      <c r="A163" s="14" t="s">
        <v>2882</v>
      </c>
      <c r="B163" s="15" t="s">
        <v>5110</v>
      </c>
      <c r="C163" s="14" t="s">
        <v>2883</v>
      </c>
      <c r="D163" s="14" t="s">
        <v>5102</v>
      </c>
      <c r="E163">
        <v>162</v>
      </c>
    </row>
    <row r="164" spans="1:5">
      <c r="A164" s="13" t="s">
        <v>2884</v>
      </c>
      <c r="B164" s="15" t="s">
        <v>5110</v>
      </c>
      <c r="C164" s="13" t="s">
        <v>2885</v>
      </c>
      <c r="D164" s="13" t="s">
        <v>5102</v>
      </c>
      <c r="E164">
        <v>163</v>
      </c>
    </row>
    <row r="165" spans="1:5">
      <c r="A165" s="14" t="s">
        <v>2759</v>
      </c>
      <c r="B165" t="s">
        <v>5110</v>
      </c>
      <c r="C165" s="14" t="s">
        <v>2886</v>
      </c>
      <c r="D165" s="14" t="s">
        <v>5106</v>
      </c>
      <c r="E165">
        <v>164</v>
      </c>
    </row>
    <row r="166" spans="1:5">
      <c r="A166" s="13" t="s">
        <v>2857</v>
      </c>
      <c r="B166" t="s">
        <v>5110</v>
      </c>
      <c r="C166" s="13" t="s">
        <v>2887</v>
      </c>
      <c r="D166" s="13" t="s">
        <v>5106</v>
      </c>
      <c r="E166">
        <v>165</v>
      </c>
    </row>
    <row r="167" spans="1:5">
      <c r="A167" s="14" t="s">
        <v>2888</v>
      </c>
      <c r="B167" t="s">
        <v>5119</v>
      </c>
      <c r="C167" s="14" t="s">
        <v>2889</v>
      </c>
      <c r="D167" s="14" t="s">
        <v>5109</v>
      </c>
      <c r="E167">
        <v>166</v>
      </c>
    </row>
    <row r="168" spans="1:5">
      <c r="A168" s="13" t="s">
        <v>2890</v>
      </c>
      <c r="B168" s="15" t="s">
        <v>5111</v>
      </c>
      <c r="C168" s="13" t="s">
        <v>2891</v>
      </c>
      <c r="D168" s="13" t="s">
        <v>5113</v>
      </c>
      <c r="E168">
        <v>167</v>
      </c>
    </row>
    <row r="169" spans="1:5">
      <c r="A169" s="14" t="s">
        <v>2892</v>
      </c>
      <c r="B169" t="s">
        <v>5100</v>
      </c>
      <c r="C169" s="14" t="s">
        <v>2504</v>
      </c>
      <c r="D169" s="14" t="s">
        <v>5114</v>
      </c>
      <c r="E169">
        <v>168</v>
      </c>
    </row>
    <row r="170" spans="1:5">
      <c r="A170" s="13" t="s">
        <v>2869</v>
      </c>
      <c r="B170" s="15" t="s">
        <v>5111</v>
      </c>
      <c r="C170" s="13" t="s">
        <v>2893</v>
      </c>
      <c r="D170" s="13" t="s">
        <v>5113</v>
      </c>
      <c r="E170">
        <v>169</v>
      </c>
    </row>
    <row r="171" spans="1:5">
      <c r="A171" s="14" t="s">
        <v>2894</v>
      </c>
      <c r="B171" s="15" t="s">
        <v>5111</v>
      </c>
      <c r="C171" s="14" t="s">
        <v>2895</v>
      </c>
      <c r="D171" s="14" t="s">
        <v>5101</v>
      </c>
      <c r="E171">
        <v>170</v>
      </c>
    </row>
    <row r="172" spans="1:5">
      <c r="A172" s="13" t="s">
        <v>2896</v>
      </c>
      <c r="B172" s="15" t="s">
        <v>5120</v>
      </c>
      <c r="C172" s="13" t="s">
        <v>2897</v>
      </c>
      <c r="D172" s="13" t="s">
        <v>5101</v>
      </c>
      <c r="E172">
        <v>171</v>
      </c>
    </row>
    <row r="173" spans="1:5">
      <c r="A173" s="14" t="s">
        <v>2822</v>
      </c>
      <c r="B173" s="15" t="s">
        <v>5120</v>
      </c>
      <c r="C173" s="14" t="s">
        <v>2772</v>
      </c>
      <c r="D173" s="14" t="s">
        <v>5101</v>
      </c>
      <c r="E173">
        <v>172</v>
      </c>
    </row>
    <row r="174" spans="1:5">
      <c r="A174" s="13" t="s">
        <v>2796</v>
      </c>
      <c r="B174" t="s">
        <v>5120</v>
      </c>
      <c r="C174" s="13" t="s">
        <v>2898</v>
      </c>
      <c r="D174" s="13" t="s">
        <v>5108</v>
      </c>
      <c r="E174">
        <v>173</v>
      </c>
    </row>
    <row r="175" spans="1:5">
      <c r="A175" s="14" t="s">
        <v>2899</v>
      </c>
      <c r="B175" s="15" t="s">
        <v>5121</v>
      </c>
      <c r="C175" s="14" t="s">
        <v>2900</v>
      </c>
      <c r="D175" s="14" t="s">
        <v>5104</v>
      </c>
      <c r="E175">
        <v>174</v>
      </c>
    </row>
    <row r="176" spans="1:5">
      <c r="A176" s="13" t="s">
        <v>2901</v>
      </c>
      <c r="B176" s="15" t="s">
        <v>5121</v>
      </c>
      <c r="C176" s="13" t="s">
        <v>2772</v>
      </c>
      <c r="D176" s="13" t="s">
        <v>5101</v>
      </c>
      <c r="E176">
        <v>175</v>
      </c>
    </row>
    <row r="177" spans="1:5">
      <c r="A177" s="14" t="s">
        <v>2757</v>
      </c>
      <c r="B177" s="15" t="s">
        <v>5110</v>
      </c>
      <c r="C177" s="14" t="s">
        <v>2771</v>
      </c>
      <c r="D177" s="14" t="s">
        <v>5101</v>
      </c>
      <c r="E177">
        <v>176</v>
      </c>
    </row>
    <row r="178" spans="1:5">
      <c r="A178" s="13" t="s">
        <v>2720</v>
      </c>
      <c r="B178" t="s">
        <v>5110</v>
      </c>
      <c r="C178" s="13" t="s">
        <v>2902</v>
      </c>
      <c r="D178" s="13" t="s">
        <v>5106</v>
      </c>
      <c r="E178">
        <v>177</v>
      </c>
    </row>
    <row r="179" spans="1:5">
      <c r="A179" s="14" t="s">
        <v>2832</v>
      </c>
      <c r="B179" t="s">
        <v>5110</v>
      </c>
      <c r="C179" s="14" t="s">
        <v>2903</v>
      </c>
      <c r="D179" s="14" t="s">
        <v>5106</v>
      </c>
      <c r="E179">
        <v>178</v>
      </c>
    </row>
    <row r="180" spans="1:5">
      <c r="A180" s="13" t="s">
        <v>2757</v>
      </c>
      <c r="B180" t="s">
        <v>5110</v>
      </c>
      <c r="C180" s="13" t="s">
        <v>2904</v>
      </c>
      <c r="D180" s="13" t="s">
        <v>5106</v>
      </c>
      <c r="E180">
        <v>179</v>
      </c>
    </row>
    <row r="181" spans="1:5">
      <c r="A181" s="14" t="s">
        <v>2905</v>
      </c>
      <c r="B181" s="15" t="s">
        <v>5110</v>
      </c>
      <c r="C181" s="14" t="s">
        <v>2906</v>
      </c>
      <c r="D181" s="14" t="s">
        <v>5102</v>
      </c>
      <c r="E181">
        <v>180</v>
      </c>
    </row>
    <row r="182" spans="1:5">
      <c r="A182" s="13" t="s">
        <v>2907</v>
      </c>
      <c r="C182" s="13" t="s">
        <v>2521</v>
      </c>
      <c r="D182" s="13"/>
      <c r="E182">
        <v>181</v>
      </c>
    </row>
    <row r="183" spans="1:5">
      <c r="A183" s="14" t="s">
        <v>2852</v>
      </c>
      <c r="B183" s="15" t="s">
        <v>5119</v>
      </c>
      <c r="C183" s="14" t="s">
        <v>2908</v>
      </c>
      <c r="D183" s="14" t="s">
        <v>5105</v>
      </c>
      <c r="E183">
        <v>182</v>
      </c>
    </row>
    <row r="184" spans="1:5">
      <c r="A184" s="13" t="s">
        <v>2909</v>
      </c>
      <c r="C184" s="13" t="s">
        <v>2657</v>
      </c>
      <c r="D184" s="13"/>
      <c r="E184">
        <v>183</v>
      </c>
    </row>
    <row r="185" spans="1:5">
      <c r="A185" s="14" t="s">
        <v>2910</v>
      </c>
      <c r="B185" s="15" t="s">
        <v>5123</v>
      </c>
      <c r="C185" s="14" t="s">
        <v>2758</v>
      </c>
      <c r="D185" s="14" t="s">
        <v>5102</v>
      </c>
      <c r="E185">
        <v>184</v>
      </c>
    </row>
    <row r="186" spans="1:5">
      <c r="A186" s="13" t="s">
        <v>2911</v>
      </c>
      <c r="B186" s="15" t="s">
        <v>5123</v>
      </c>
      <c r="C186" s="13" t="s">
        <v>2718</v>
      </c>
      <c r="D186" s="13" t="s">
        <v>5102</v>
      </c>
      <c r="E186">
        <v>185</v>
      </c>
    </row>
    <row r="187" spans="1:5">
      <c r="A187" s="14" t="s">
        <v>2798</v>
      </c>
      <c r="B187" s="15" t="s">
        <v>5120</v>
      </c>
      <c r="C187" s="14" t="s">
        <v>2912</v>
      </c>
      <c r="D187" s="14" t="s">
        <v>5105</v>
      </c>
      <c r="E187">
        <v>186</v>
      </c>
    </row>
    <row r="188" spans="1:5">
      <c r="A188" s="13" t="s">
        <v>2913</v>
      </c>
      <c r="B188" s="15" t="s">
        <v>5121</v>
      </c>
      <c r="C188" s="13" t="s">
        <v>2914</v>
      </c>
      <c r="D188" s="13" t="s">
        <v>5104</v>
      </c>
      <c r="E188">
        <v>187</v>
      </c>
    </row>
    <row r="189" spans="1:5">
      <c r="A189" s="14" t="s">
        <v>2915</v>
      </c>
      <c r="C189" s="14" t="s">
        <v>2565</v>
      </c>
      <c r="D189" s="14"/>
      <c r="E189">
        <v>188</v>
      </c>
    </row>
    <row r="190" spans="1:5">
      <c r="A190" s="13" t="s">
        <v>2916</v>
      </c>
      <c r="C190" s="13" t="s">
        <v>2614</v>
      </c>
      <c r="D190" s="13"/>
      <c r="E190">
        <v>189</v>
      </c>
    </row>
    <row r="191" spans="1:5">
      <c r="A191" s="14" t="s">
        <v>2917</v>
      </c>
      <c r="B191" s="15" t="s">
        <v>5110</v>
      </c>
      <c r="C191" s="14" t="s">
        <v>2918</v>
      </c>
      <c r="D191" s="14" t="s">
        <v>5102</v>
      </c>
      <c r="E191">
        <v>190</v>
      </c>
    </row>
    <row r="192" spans="1:5">
      <c r="A192" s="13" t="s">
        <v>2749</v>
      </c>
      <c r="B192" t="s">
        <v>5110</v>
      </c>
      <c r="C192" s="13" t="s">
        <v>2919</v>
      </c>
      <c r="D192" s="13" t="s">
        <v>5106</v>
      </c>
      <c r="E192">
        <v>191</v>
      </c>
    </row>
    <row r="193" spans="1:5">
      <c r="A193" s="14" t="s">
        <v>2769</v>
      </c>
      <c r="B193" s="15" t="s">
        <v>5119</v>
      </c>
      <c r="C193" s="14" t="s">
        <v>2498</v>
      </c>
      <c r="D193" s="14" t="s">
        <v>5115</v>
      </c>
      <c r="E193">
        <v>192</v>
      </c>
    </row>
    <row r="194" spans="1:5">
      <c r="A194" s="13" t="s">
        <v>2920</v>
      </c>
      <c r="B194" t="s">
        <v>5119</v>
      </c>
      <c r="C194" s="13" t="s">
        <v>2921</v>
      </c>
      <c r="D194" s="13" t="s">
        <v>5109</v>
      </c>
      <c r="E194">
        <v>193</v>
      </c>
    </row>
    <row r="195" spans="1:5">
      <c r="A195" s="14" t="s">
        <v>2922</v>
      </c>
      <c r="B195" s="15" t="s">
        <v>5122</v>
      </c>
      <c r="C195" s="14" t="s">
        <v>2923</v>
      </c>
      <c r="D195" s="14" t="s">
        <v>5101</v>
      </c>
      <c r="E195">
        <v>194</v>
      </c>
    </row>
    <row r="196" spans="1:5">
      <c r="A196" s="13" t="s">
        <v>2845</v>
      </c>
      <c r="B196" s="15" t="s">
        <v>5120</v>
      </c>
      <c r="C196" s="13" t="s">
        <v>2924</v>
      </c>
      <c r="D196" s="13" t="s">
        <v>5105</v>
      </c>
      <c r="E196">
        <v>195</v>
      </c>
    </row>
    <row r="197" spans="1:5">
      <c r="A197" s="14" t="s">
        <v>2861</v>
      </c>
      <c r="B197" s="15" t="s">
        <v>5120</v>
      </c>
      <c r="C197" s="14" t="s">
        <v>2925</v>
      </c>
      <c r="D197" s="14" t="s">
        <v>5105</v>
      </c>
      <c r="E197">
        <v>196</v>
      </c>
    </row>
    <row r="198" spans="1:5">
      <c r="A198" s="13" t="s">
        <v>2815</v>
      </c>
      <c r="B198" t="s">
        <v>5120</v>
      </c>
      <c r="C198" s="13" t="s">
        <v>2926</v>
      </c>
      <c r="D198" s="13" t="s">
        <v>5108</v>
      </c>
      <c r="E198">
        <v>197</v>
      </c>
    </row>
    <row r="199" spans="1:5">
      <c r="A199" s="14" t="s">
        <v>2871</v>
      </c>
      <c r="B199" t="s">
        <v>5120</v>
      </c>
      <c r="C199" s="14" t="s">
        <v>2927</v>
      </c>
      <c r="D199" s="14" t="s">
        <v>5108</v>
      </c>
      <c r="E199">
        <v>198</v>
      </c>
    </row>
    <row r="200" spans="1:5">
      <c r="A200" s="13" t="s">
        <v>2928</v>
      </c>
      <c r="C200" s="13" t="s">
        <v>2517</v>
      </c>
      <c r="D200" s="13"/>
      <c r="E200">
        <v>199</v>
      </c>
    </row>
    <row r="201" spans="1:5">
      <c r="A201" s="14" t="s">
        <v>2929</v>
      </c>
      <c r="B201" s="15" t="s">
        <v>5121</v>
      </c>
      <c r="C201" s="14" t="s">
        <v>2881</v>
      </c>
      <c r="D201" s="14" t="s">
        <v>5104</v>
      </c>
      <c r="E201">
        <v>200</v>
      </c>
    </row>
    <row r="202" spans="1:5">
      <c r="A202" s="13" t="s">
        <v>2782</v>
      </c>
      <c r="B202" s="15" t="s">
        <v>5121</v>
      </c>
      <c r="C202" s="13" t="s">
        <v>2930</v>
      </c>
      <c r="D202" s="13" t="s">
        <v>5104</v>
      </c>
      <c r="E202">
        <v>201</v>
      </c>
    </row>
    <row r="203" spans="1:5">
      <c r="A203" s="14" t="s">
        <v>2747</v>
      </c>
      <c r="B203" s="15" t="s">
        <v>5121</v>
      </c>
      <c r="C203" s="14" t="s">
        <v>2931</v>
      </c>
      <c r="D203" s="14" t="s">
        <v>5101</v>
      </c>
      <c r="E203">
        <v>202</v>
      </c>
    </row>
    <row r="204" spans="1:5">
      <c r="A204" s="13" t="s">
        <v>2932</v>
      </c>
      <c r="B204" t="s">
        <v>5121</v>
      </c>
      <c r="C204" s="13" t="s">
        <v>2506</v>
      </c>
      <c r="D204" s="13"/>
      <c r="E204">
        <v>203</v>
      </c>
    </row>
    <row r="205" spans="1:5">
      <c r="A205" s="14" t="s">
        <v>2913</v>
      </c>
      <c r="B205" s="15" t="s">
        <v>5121</v>
      </c>
      <c r="C205" s="14" t="s">
        <v>2933</v>
      </c>
      <c r="D205" s="14" t="s">
        <v>5102</v>
      </c>
      <c r="E205">
        <v>204</v>
      </c>
    </row>
    <row r="206" spans="1:5">
      <c r="A206" s="13" t="s">
        <v>2934</v>
      </c>
      <c r="B206" s="15" t="s">
        <v>5110</v>
      </c>
      <c r="C206" s="13" t="s">
        <v>2935</v>
      </c>
      <c r="D206" s="13" t="s">
        <v>5102</v>
      </c>
      <c r="E206">
        <v>205</v>
      </c>
    </row>
    <row r="207" spans="1:5">
      <c r="A207" s="14" t="s">
        <v>2789</v>
      </c>
      <c r="B207" t="s">
        <v>5110</v>
      </c>
      <c r="C207" s="14" t="s">
        <v>2936</v>
      </c>
      <c r="D207" s="14" t="s">
        <v>5106</v>
      </c>
      <c r="E207">
        <v>206</v>
      </c>
    </row>
    <row r="208" spans="1:5">
      <c r="A208" s="13" t="s">
        <v>2937</v>
      </c>
      <c r="B208" s="15" t="s">
        <v>5119</v>
      </c>
      <c r="C208" s="13" t="s">
        <v>2938</v>
      </c>
      <c r="D208" s="13" t="s">
        <v>5105</v>
      </c>
      <c r="E208">
        <v>207</v>
      </c>
    </row>
    <row r="209" spans="1:5">
      <c r="A209" s="14" t="s">
        <v>2724</v>
      </c>
      <c r="B209" s="15" t="s">
        <v>5119</v>
      </c>
      <c r="C209" s="14" t="s">
        <v>2939</v>
      </c>
      <c r="D209" s="14" t="s">
        <v>5107</v>
      </c>
      <c r="E209">
        <v>208</v>
      </c>
    </row>
    <row r="210" spans="1:5">
      <c r="A210" s="13" t="s">
        <v>2940</v>
      </c>
      <c r="B210" s="15" t="s">
        <v>5119</v>
      </c>
      <c r="C210" s="13" t="s">
        <v>2941</v>
      </c>
      <c r="D210" s="13" t="s">
        <v>5105</v>
      </c>
      <c r="E210">
        <v>209</v>
      </c>
    </row>
    <row r="211" spans="1:5">
      <c r="A211" s="14" t="s">
        <v>2920</v>
      </c>
      <c r="B211" s="15" t="s">
        <v>5119</v>
      </c>
      <c r="C211" s="14" t="s">
        <v>2891</v>
      </c>
      <c r="D211" s="14" t="s">
        <v>5113</v>
      </c>
      <c r="E211">
        <v>210</v>
      </c>
    </row>
    <row r="212" spans="1:5">
      <c r="A212" s="13" t="s">
        <v>2942</v>
      </c>
      <c r="B212" s="15" t="s">
        <v>5119</v>
      </c>
      <c r="C212" s="13" t="s">
        <v>2943</v>
      </c>
      <c r="D212" s="13" t="s">
        <v>5101</v>
      </c>
      <c r="E212">
        <v>211</v>
      </c>
    </row>
    <row r="213" spans="1:5">
      <c r="A213" s="14" t="s">
        <v>2826</v>
      </c>
      <c r="B213" t="s">
        <v>5119</v>
      </c>
      <c r="C213" s="14" t="s">
        <v>2944</v>
      </c>
      <c r="D213" s="14" t="s">
        <v>5109</v>
      </c>
      <c r="E213">
        <v>212</v>
      </c>
    </row>
    <row r="214" spans="1:5">
      <c r="A214" s="13" t="s">
        <v>2945</v>
      </c>
      <c r="B214" s="15" t="s">
        <v>5111</v>
      </c>
      <c r="C214" s="13" t="s">
        <v>2946</v>
      </c>
      <c r="D214" s="13" t="s">
        <v>5113</v>
      </c>
      <c r="E214">
        <v>213</v>
      </c>
    </row>
    <row r="215" spans="1:5">
      <c r="A215" s="14" t="s">
        <v>2947</v>
      </c>
      <c r="B215" s="15" t="s">
        <v>5111</v>
      </c>
      <c r="C215" s="14" t="s">
        <v>2948</v>
      </c>
      <c r="D215" s="14" t="s">
        <v>5113</v>
      </c>
      <c r="E215">
        <v>214</v>
      </c>
    </row>
    <row r="216" spans="1:5">
      <c r="A216" s="13" t="s">
        <v>2949</v>
      </c>
      <c r="B216" s="15" t="s">
        <v>5111</v>
      </c>
      <c r="C216" s="13" t="s">
        <v>2950</v>
      </c>
      <c r="D216" s="13" t="s">
        <v>5113</v>
      </c>
      <c r="E216">
        <v>215</v>
      </c>
    </row>
    <row r="217" spans="1:5">
      <c r="A217" s="14" t="s">
        <v>2951</v>
      </c>
      <c r="B217" s="15" t="s">
        <v>5123</v>
      </c>
      <c r="C217" s="14" t="s">
        <v>2721</v>
      </c>
      <c r="D217" s="14" t="s">
        <v>5102</v>
      </c>
      <c r="E217">
        <v>216</v>
      </c>
    </row>
    <row r="218" spans="1:5">
      <c r="A218" s="13" t="s">
        <v>2480</v>
      </c>
      <c r="B218" s="15" t="s">
        <v>5120</v>
      </c>
      <c r="C218" s="13" t="s">
        <v>2485</v>
      </c>
      <c r="D218" s="13" t="s">
        <v>5104</v>
      </c>
      <c r="E218">
        <v>217</v>
      </c>
    </row>
    <row r="219" spans="1:5">
      <c r="A219" s="14" t="s">
        <v>2779</v>
      </c>
      <c r="B219" s="15" t="s">
        <v>5120</v>
      </c>
      <c r="C219" s="14" t="s">
        <v>2736</v>
      </c>
      <c r="D219" s="14" t="s">
        <v>5105</v>
      </c>
      <c r="E219">
        <v>218</v>
      </c>
    </row>
    <row r="220" spans="1:5">
      <c r="A220" s="13" t="s">
        <v>2952</v>
      </c>
      <c r="B220" t="s">
        <v>5124</v>
      </c>
      <c r="C220" s="13" t="s">
        <v>2495</v>
      </c>
      <c r="D220" s="13" t="s">
        <v>5110</v>
      </c>
      <c r="E220">
        <v>219</v>
      </c>
    </row>
    <row r="221" spans="1:5">
      <c r="A221" s="14" t="s">
        <v>2953</v>
      </c>
      <c r="B221" s="15" t="s">
        <v>5125</v>
      </c>
      <c r="C221" s="14" t="s">
        <v>2716</v>
      </c>
      <c r="D221" s="14" t="s">
        <v>5101</v>
      </c>
      <c r="E221">
        <v>220</v>
      </c>
    </row>
    <row r="222" spans="1:5">
      <c r="A222" s="13" t="s">
        <v>2845</v>
      </c>
      <c r="B222" t="s">
        <v>5120</v>
      </c>
      <c r="C222" s="13" t="s">
        <v>2954</v>
      </c>
      <c r="D222" s="13" t="s">
        <v>5108</v>
      </c>
      <c r="E222">
        <v>221</v>
      </c>
    </row>
    <row r="223" spans="1:5">
      <c r="A223" s="14" t="s">
        <v>2753</v>
      </c>
      <c r="B223" t="s">
        <v>5120</v>
      </c>
      <c r="C223" s="14" t="s">
        <v>2955</v>
      </c>
      <c r="D223" s="14" t="s">
        <v>5108</v>
      </c>
      <c r="E223">
        <v>222</v>
      </c>
    </row>
    <row r="224" spans="1:5">
      <c r="A224" s="13" t="s">
        <v>2956</v>
      </c>
      <c r="B224" t="s">
        <v>5120</v>
      </c>
      <c r="C224" s="13" t="s">
        <v>2957</v>
      </c>
      <c r="D224" s="13" t="s">
        <v>5103</v>
      </c>
      <c r="E224">
        <v>223</v>
      </c>
    </row>
    <row r="225" spans="1:5">
      <c r="A225" s="14" t="s">
        <v>2958</v>
      </c>
      <c r="B225" t="s">
        <v>5120</v>
      </c>
      <c r="C225" s="14" t="s">
        <v>2959</v>
      </c>
      <c r="D225" s="14" t="s">
        <v>5103</v>
      </c>
      <c r="E225">
        <v>224</v>
      </c>
    </row>
    <row r="226" spans="1:5">
      <c r="A226" s="13" t="s">
        <v>2727</v>
      </c>
      <c r="B226" s="15" t="s">
        <v>5121</v>
      </c>
      <c r="C226" s="13" t="s">
        <v>2760</v>
      </c>
      <c r="D226" s="13" t="s">
        <v>5102</v>
      </c>
      <c r="E226">
        <v>225</v>
      </c>
    </row>
    <row r="227" spans="1:5">
      <c r="A227" s="14" t="s">
        <v>2960</v>
      </c>
      <c r="B227" s="15" t="s">
        <v>5121</v>
      </c>
      <c r="C227" s="14" t="s">
        <v>2491</v>
      </c>
      <c r="D227" s="14" t="s">
        <v>5104</v>
      </c>
      <c r="E227">
        <v>226</v>
      </c>
    </row>
    <row r="228" spans="1:5">
      <c r="A228" s="13" t="s">
        <v>2961</v>
      </c>
      <c r="B228" t="s">
        <v>5121</v>
      </c>
      <c r="C228" s="13" t="s">
        <v>2505</v>
      </c>
      <c r="D228" s="13"/>
      <c r="E228">
        <v>227</v>
      </c>
    </row>
    <row r="229" spans="1:5">
      <c r="A229" s="14" t="s">
        <v>2962</v>
      </c>
      <c r="B229" s="15" t="s">
        <v>5121</v>
      </c>
      <c r="C229" s="14" t="s">
        <v>2963</v>
      </c>
      <c r="D229" s="14" t="s">
        <v>5101</v>
      </c>
      <c r="E229">
        <v>228</v>
      </c>
    </row>
    <row r="230" spans="1:5">
      <c r="A230" s="13" t="s">
        <v>2964</v>
      </c>
      <c r="B230" s="15" t="s">
        <v>5121</v>
      </c>
      <c r="C230" s="13" t="s">
        <v>2783</v>
      </c>
      <c r="D230" s="13" t="s">
        <v>5101</v>
      </c>
      <c r="E230">
        <v>229</v>
      </c>
    </row>
    <row r="231" spans="1:5">
      <c r="A231" s="14" t="s">
        <v>2965</v>
      </c>
      <c r="B231" t="s">
        <v>5121</v>
      </c>
      <c r="C231" s="14" t="s">
        <v>2556</v>
      </c>
      <c r="D231" s="14"/>
      <c r="E231">
        <v>230</v>
      </c>
    </row>
    <row r="232" spans="1:5">
      <c r="A232" s="13" t="s">
        <v>2966</v>
      </c>
      <c r="B232" s="15" t="s">
        <v>5121</v>
      </c>
      <c r="C232" s="13" t="s">
        <v>2491</v>
      </c>
      <c r="D232" s="13" t="s">
        <v>5104</v>
      </c>
      <c r="E232">
        <v>231</v>
      </c>
    </row>
    <row r="233" spans="1:5">
      <c r="A233" s="14" t="s">
        <v>2967</v>
      </c>
      <c r="B233" t="s">
        <v>5126</v>
      </c>
      <c r="C233" s="14" t="s">
        <v>2968</v>
      </c>
      <c r="D233" s="14" t="s">
        <v>5110</v>
      </c>
      <c r="E233">
        <v>232</v>
      </c>
    </row>
    <row r="234" spans="1:5">
      <c r="A234" s="13" t="s">
        <v>2969</v>
      </c>
      <c r="C234" s="13" t="s">
        <v>2606</v>
      </c>
      <c r="D234" s="13"/>
      <c r="E234">
        <v>233</v>
      </c>
    </row>
    <row r="235" spans="1:5">
      <c r="A235" s="14" t="s">
        <v>2970</v>
      </c>
      <c r="B235" s="15" t="s">
        <v>5110</v>
      </c>
      <c r="C235" s="14" t="s">
        <v>2971</v>
      </c>
      <c r="D235" s="14" t="s">
        <v>5102</v>
      </c>
      <c r="E235">
        <v>234</v>
      </c>
    </row>
    <row r="236" spans="1:5">
      <c r="A236" s="13" t="s">
        <v>2852</v>
      </c>
      <c r="B236" s="15" t="s">
        <v>5119</v>
      </c>
      <c r="C236" s="13" t="s">
        <v>2972</v>
      </c>
      <c r="D236" s="13" t="s">
        <v>5107</v>
      </c>
      <c r="E236">
        <v>235</v>
      </c>
    </row>
    <row r="237" spans="1:5">
      <c r="A237" s="14" t="s">
        <v>2920</v>
      </c>
      <c r="B237" s="15" t="s">
        <v>5119</v>
      </c>
      <c r="C237" s="14" t="s">
        <v>2973</v>
      </c>
      <c r="D237" s="14" t="s">
        <v>5107</v>
      </c>
      <c r="E237">
        <v>236</v>
      </c>
    </row>
    <row r="238" spans="1:5">
      <c r="A238" s="13" t="s">
        <v>2920</v>
      </c>
      <c r="B238" s="15" t="s">
        <v>5119</v>
      </c>
      <c r="C238" s="13" t="s">
        <v>2974</v>
      </c>
      <c r="D238" s="13" t="s">
        <v>5105</v>
      </c>
      <c r="E238">
        <v>237</v>
      </c>
    </row>
    <row r="239" spans="1:5">
      <c r="A239" s="14" t="s">
        <v>2769</v>
      </c>
      <c r="B239" s="15" t="s">
        <v>5119</v>
      </c>
      <c r="C239" s="14" t="s">
        <v>2975</v>
      </c>
      <c r="D239" s="14" t="s">
        <v>5113</v>
      </c>
      <c r="E239">
        <v>238</v>
      </c>
    </row>
    <row r="240" spans="1:5">
      <c r="A240" s="13" t="s">
        <v>2976</v>
      </c>
      <c r="B240" s="15" t="s">
        <v>5119</v>
      </c>
      <c r="C240" s="13" t="s">
        <v>2766</v>
      </c>
      <c r="D240" s="13" t="s">
        <v>5101</v>
      </c>
      <c r="E240">
        <v>239</v>
      </c>
    </row>
    <row r="241" spans="1:5">
      <c r="A241" s="14" t="s">
        <v>2977</v>
      </c>
      <c r="B241" t="s">
        <v>5119</v>
      </c>
      <c r="C241" s="14" t="s">
        <v>2978</v>
      </c>
      <c r="D241" s="14" t="s">
        <v>5109</v>
      </c>
      <c r="E241">
        <v>240</v>
      </c>
    </row>
    <row r="242" spans="1:5">
      <c r="A242" s="13" t="s">
        <v>2979</v>
      </c>
      <c r="B242" t="s">
        <v>5121</v>
      </c>
      <c r="C242" s="13" t="s">
        <v>2658</v>
      </c>
      <c r="D242" s="13"/>
      <c r="E242">
        <v>241</v>
      </c>
    </row>
    <row r="243" spans="1:5">
      <c r="A243" s="14" t="s">
        <v>2980</v>
      </c>
      <c r="B243" s="15" t="s">
        <v>5111</v>
      </c>
      <c r="C243" s="14" t="s">
        <v>2981</v>
      </c>
      <c r="D243" s="14" t="s">
        <v>5113</v>
      </c>
      <c r="E243">
        <v>242</v>
      </c>
    </row>
    <row r="244" spans="1:5">
      <c r="A244" s="13" t="s">
        <v>2982</v>
      </c>
      <c r="B244" t="s">
        <v>5127</v>
      </c>
      <c r="C244" s="13" t="s">
        <v>2983</v>
      </c>
      <c r="D244" s="13" t="s">
        <v>5108</v>
      </c>
      <c r="E244">
        <v>243</v>
      </c>
    </row>
    <row r="245" spans="1:5">
      <c r="A245" s="14" t="s">
        <v>2480</v>
      </c>
      <c r="B245" s="15" t="s">
        <v>5120</v>
      </c>
      <c r="C245" s="14" t="s">
        <v>2486</v>
      </c>
      <c r="D245" s="14" t="s">
        <v>5107</v>
      </c>
      <c r="E245">
        <v>244</v>
      </c>
    </row>
    <row r="246" spans="1:5">
      <c r="A246" s="13" t="s">
        <v>2896</v>
      </c>
      <c r="B246" t="s">
        <v>5120</v>
      </c>
      <c r="C246" s="13" t="s">
        <v>2984</v>
      </c>
      <c r="D246" s="13" t="s">
        <v>5103</v>
      </c>
      <c r="E246">
        <v>245</v>
      </c>
    </row>
    <row r="247" spans="1:5">
      <c r="A247" s="14" t="s">
        <v>2871</v>
      </c>
      <c r="B247" s="15" t="s">
        <v>5120</v>
      </c>
      <c r="C247" s="14" t="s">
        <v>2870</v>
      </c>
      <c r="D247" s="14" t="s">
        <v>5101</v>
      </c>
      <c r="E247">
        <v>246</v>
      </c>
    </row>
    <row r="248" spans="1:5">
      <c r="A248" s="13" t="s">
        <v>2985</v>
      </c>
      <c r="B248" t="s">
        <v>5124</v>
      </c>
      <c r="C248" s="13" t="s">
        <v>2986</v>
      </c>
      <c r="D248" s="13" t="s">
        <v>5110</v>
      </c>
      <c r="E248">
        <v>247</v>
      </c>
    </row>
    <row r="249" spans="1:5">
      <c r="A249" s="14" t="s">
        <v>2987</v>
      </c>
      <c r="B249" s="15" t="s">
        <v>5120</v>
      </c>
      <c r="C249" s="14" t="s">
        <v>2804</v>
      </c>
      <c r="D249" s="14" t="s">
        <v>5101</v>
      </c>
      <c r="E249">
        <v>248</v>
      </c>
    </row>
    <row r="250" spans="1:5">
      <c r="A250" s="13" t="s">
        <v>2988</v>
      </c>
      <c r="B250" t="s">
        <v>5120</v>
      </c>
      <c r="C250" s="13" t="s">
        <v>2989</v>
      </c>
      <c r="D250" s="13" t="s">
        <v>5108</v>
      </c>
      <c r="E250">
        <v>249</v>
      </c>
    </row>
    <row r="251" spans="1:5">
      <c r="A251" s="14" t="s">
        <v>2728</v>
      </c>
      <c r="B251" s="15" t="s">
        <v>5121</v>
      </c>
      <c r="C251" s="14" t="s">
        <v>2557</v>
      </c>
      <c r="D251" s="14" t="s">
        <v>5112</v>
      </c>
      <c r="E251">
        <v>250</v>
      </c>
    </row>
    <row r="252" spans="1:5">
      <c r="A252" s="13" t="s">
        <v>2773</v>
      </c>
      <c r="B252" s="15" t="s">
        <v>5121</v>
      </c>
      <c r="C252" s="13" t="s">
        <v>2990</v>
      </c>
      <c r="D252" s="13" t="s">
        <v>5104</v>
      </c>
      <c r="E252">
        <v>251</v>
      </c>
    </row>
    <row r="253" spans="1:5">
      <c r="A253" s="14" t="s">
        <v>2991</v>
      </c>
      <c r="B253" t="s">
        <v>5121</v>
      </c>
      <c r="C253" s="14" t="s">
        <v>2558</v>
      </c>
      <c r="D253" s="14"/>
      <c r="E253">
        <v>252</v>
      </c>
    </row>
    <row r="254" spans="1:5">
      <c r="A254" s="13" t="s">
        <v>2992</v>
      </c>
      <c r="B254" s="15" t="s">
        <v>5110</v>
      </c>
      <c r="C254" s="13" t="s">
        <v>2993</v>
      </c>
      <c r="D254" s="13" t="s">
        <v>5102</v>
      </c>
      <c r="E254">
        <v>253</v>
      </c>
    </row>
    <row r="255" spans="1:5">
      <c r="A255" s="14" t="s">
        <v>2735</v>
      </c>
      <c r="B255" s="15" t="s">
        <v>5110</v>
      </c>
      <c r="C255" s="14" t="s">
        <v>2766</v>
      </c>
      <c r="D255" s="14" t="s">
        <v>5101</v>
      </c>
      <c r="E255">
        <v>254</v>
      </c>
    </row>
    <row r="256" spans="1:5">
      <c r="A256" s="13" t="s">
        <v>2759</v>
      </c>
      <c r="B256" s="15" t="s">
        <v>5110</v>
      </c>
      <c r="C256" s="13" t="s">
        <v>2772</v>
      </c>
      <c r="D256" s="13" t="s">
        <v>5101</v>
      </c>
      <c r="E256">
        <v>255</v>
      </c>
    </row>
    <row r="257" spans="1:5">
      <c r="A257" s="14" t="s">
        <v>2992</v>
      </c>
      <c r="B257" s="15" t="s">
        <v>5110</v>
      </c>
      <c r="C257" s="14" t="s">
        <v>2994</v>
      </c>
      <c r="D257" s="14" t="s">
        <v>5102</v>
      </c>
      <c r="E257">
        <v>256</v>
      </c>
    </row>
    <row r="258" spans="1:5">
      <c r="A258" s="13" t="s">
        <v>2917</v>
      </c>
      <c r="B258" t="s">
        <v>5110</v>
      </c>
      <c r="C258" s="13" t="s">
        <v>2995</v>
      </c>
      <c r="D258" s="13" t="s">
        <v>5106</v>
      </c>
      <c r="E258">
        <v>257</v>
      </c>
    </row>
    <row r="259" spans="1:5">
      <c r="A259" s="14" t="s">
        <v>2996</v>
      </c>
      <c r="B259" s="15" t="s">
        <v>5110</v>
      </c>
      <c r="C259" s="14" t="s">
        <v>2997</v>
      </c>
      <c r="D259" s="14" t="s">
        <v>5102</v>
      </c>
      <c r="E259">
        <v>258</v>
      </c>
    </row>
    <row r="260" spans="1:5">
      <c r="A260" s="13" t="s">
        <v>2998</v>
      </c>
      <c r="B260" s="15" t="s">
        <v>5110</v>
      </c>
      <c r="C260" s="13" t="s">
        <v>2999</v>
      </c>
      <c r="D260" s="13" t="s">
        <v>5102</v>
      </c>
      <c r="E260">
        <v>259</v>
      </c>
    </row>
    <row r="261" spans="1:5">
      <c r="A261" s="14" t="s">
        <v>2888</v>
      </c>
      <c r="B261" s="15" t="s">
        <v>5119</v>
      </c>
      <c r="C261" s="14" t="s">
        <v>2912</v>
      </c>
      <c r="D261" s="14" t="s">
        <v>5105</v>
      </c>
      <c r="E261">
        <v>260</v>
      </c>
    </row>
    <row r="262" spans="1:5">
      <c r="A262" s="13" t="s">
        <v>2976</v>
      </c>
      <c r="B262" s="15" t="s">
        <v>5119</v>
      </c>
      <c r="C262" s="13" t="s">
        <v>3000</v>
      </c>
      <c r="D262" s="13" t="s">
        <v>5105</v>
      </c>
      <c r="E262">
        <v>261</v>
      </c>
    </row>
    <row r="263" spans="1:5">
      <c r="A263" s="14" t="s">
        <v>3001</v>
      </c>
      <c r="B263" s="15" t="s">
        <v>5119</v>
      </c>
      <c r="C263" s="14" t="s">
        <v>2931</v>
      </c>
      <c r="D263" s="14" t="s">
        <v>5101</v>
      </c>
      <c r="E263">
        <v>262</v>
      </c>
    </row>
    <row r="264" spans="1:5">
      <c r="A264" s="13" t="s">
        <v>2852</v>
      </c>
      <c r="B264" t="s">
        <v>5119</v>
      </c>
      <c r="C264" s="13" t="s">
        <v>3002</v>
      </c>
      <c r="D264" s="13" t="s">
        <v>5109</v>
      </c>
      <c r="E264">
        <v>263</v>
      </c>
    </row>
    <row r="265" spans="1:5">
      <c r="A265" s="14" t="s">
        <v>3003</v>
      </c>
      <c r="C265" s="14" t="s">
        <v>2505</v>
      </c>
      <c r="D265" s="14"/>
      <c r="E265">
        <v>264</v>
      </c>
    </row>
    <row r="266" spans="1:5">
      <c r="A266" s="13" t="s">
        <v>3004</v>
      </c>
      <c r="C266" s="13" t="s">
        <v>2658</v>
      </c>
      <c r="D266" s="13"/>
      <c r="E266">
        <v>265</v>
      </c>
    </row>
    <row r="267" spans="1:5">
      <c r="A267" s="14" t="s">
        <v>3005</v>
      </c>
      <c r="B267" s="15" t="s">
        <v>5111</v>
      </c>
      <c r="C267" s="14" t="s">
        <v>3006</v>
      </c>
      <c r="D267" s="14" t="s">
        <v>5101</v>
      </c>
      <c r="E267">
        <v>266</v>
      </c>
    </row>
    <row r="268" spans="1:5">
      <c r="A268" s="13" t="s">
        <v>3007</v>
      </c>
      <c r="B268" s="15" t="s">
        <v>5128</v>
      </c>
      <c r="C268" s="13" t="s">
        <v>3008</v>
      </c>
      <c r="D268" s="13" t="s">
        <v>5115</v>
      </c>
      <c r="E268">
        <v>267</v>
      </c>
    </row>
    <row r="269" spans="1:5">
      <c r="A269" s="14" t="s">
        <v>2480</v>
      </c>
      <c r="B269" s="15" t="s">
        <v>5120</v>
      </c>
      <c r="C269" s="14" t="s">
        <v>2487</v>
      </c>
      <c r="D269" s="14" t="s">
        <v>5101</v>
      </c>
      <c r="E269">
        <v>268</v>
      </c>
    </row>
    <row r="270" spans="1:5">
      <c r="A270" s="13" t="s">
        <v>2753</v>
      </c>
      <c r="B270" s="15" t="s">
        <v>5120</v>
      </c>
      <c r="C270" s="13" t="s">
        <v>2974</v>
      </c>
      <c r="D270" s="13" t="s">
        <v>5105</v>
      </c>
      <c r="E270">
        <v>269</v>
      </c>
    </row>
    <row r="271" spans="1:5">
      <c r="A271" s="14" t="s">
        <v>2765</v>
      </c>
      <c r="B271" t="s">
        <v>5120</v>
      </c>
      <c r="C271" s="14" t="s">
        <v>3009</v>
      </c>
      <c r="D271" s="14" t="s">
        <v>5103</v>
      </c>
      <c r="E271">
        <v>270</v>
      </c>
    </row>
    <row r="272" spans="1:5">
      <c r="A272" s="13" t="s">
        <v>2871</v>
      </c>
      <c r="B272" s="15" t="s">
        <v>5120</v>
      </c>
      <c r="C272" s="13" t="s">
        <v>2931</v>
      </c>
      <c r="D272" s="13" t="s">
        <v>5101</v>
      </c>
      <c r="E272">
        <v>271</v>
      </c>
    </row>
    <row r="273" spans="1:5">
      <c r="A273" s="14" t="s">
        <v>3010</v>
      </c>
      <c r="B273" s="15" t="s">
        <v>5120</v>
      </c>
      <c r="C273" s="14" t="s">
        <v>2740</v>
      </c>
      <c r="D273" s="14" t="s">
        <v>5101</v>
      </c>
      <c r="E273">
        <v>272</v>
      </c>
    </row>
    <row r="274" spans="1:5">
      <c r="A274" s="13" t="s">
        <v>3011</v>
      </c>
      <c r="B274" t="s">
        <v>5120</v>
      </c>
      <c r="C274" s="13" t="s">
        <v>3012</v>
      </c>
      <c r="D274" s="13" t="s">
        <v>5103</v>
      </c>
      <c r="E274">
        <v>273</v>
      </c>
    </row>
    <row r="275" spans="1:5">
      <c r="A275" s="14" t="s">
        <v>2896</v>
      </c>
      <c r="B275" t="s">
        <v>5120</v>
      </c>
      <c r="C275" s="14" t="s">
        <v>3013</v>
      </c>
      <c r="D275" s="14" t="s">
        <v>5108</v>
      </c>
      <c r="E275">
        <v>274</v>
      </c>
    </row>
    <row r="276" spans="1:5">
      <c r="A276" s="13" t="s">
        <v>3014</v>
      </c>
      <c r="B276" s="15" t="s">
        <v>5120</v>
      </c>
      <c r="C276" s="13" t="s">
        <v>2840</v>
      </c>
      <c r="D276" s="13" t="s">
        <v>5101</v>
      </c>
      <c r="E276">
        <v>275</v>
      </c>
    </row>
    <row r="277" spans="1:5">
      <c r="A277" s="14" t="s">
        <v>3015</v>
      </c>
      <c r="B277" s="15" t="s">
        <v>5129</v>
      </c>
      <c r="C277" s="14" t="s">
        <v>3016</v>
      </c>
      <c r="D277" s="14" t="s">
        <v>5105</v>
      </c>
      <c r="E277">
        <v>276</v>
      </c>
    </row>
    <row r="278" spans="1:5">
      <c r="A278" s="13" t="s">
        <v>3017</v>
      </c>
      <c r="B278" s="15" t="s">
        <v>5120</v>
      </c>
      <c r="C278" s="13" t="s">
        <v>3018</v>
      </c>
      <c r="D278" s="13" t="s">
        <v>5101</v>
      </c>
      <c r="E278">
        <v>277</v>
      </c>
    </row>
    <row r="279" spans="1:5">
      <c r="A279" s="14" t="s">
        <v>2958</v>
      </c>
      <c r="B279" t="s">
        <v>5120</v>
      </c>
      <c r="C279" s="14" t="s">
        <v>3019</v>
      </c>
      <c r="D279" s="14" t="s">
        <v>5108</v>
      </c>
      <c r="E279">
        <v>278</v>
      </c>
    </row>
    <row r="280" spans="1:5">
      <c r="A280" s="13" t="s">
        <v>2800</v>
      </c>
      <c r="B280" s="15"/>
      <c r="C280" s="13" t="s">
        <v>2725</v>
      </c>
      <c r="D280" s="13" t="s">
        <v>5101</v>
      </c>
      <c r="E280">
        <v>279</v>
      </c>
    </row>
    <row r="281" spans="1:5">
      <c r="A281" s="14" t="s">
        <v>3020</v>
      </c>
      <c r="B281" t="s">
        <v>5121</v>
      </c>
      <c r="C281" s="14" t="s">
        <v>2523</v>
      </c>
      <c r="D281" s="14"/>
      <c r="E281">
        <v>280</v>
      </c>
    </row>
    <row r="282" spans="1:5">
      <c r="A282" s="13" t="s">
        <v>3021</v>
      </c>
      <c r="B282" t="s">
        <v>5121</v>
      </c>
      <c r="C282" s="13" t="s">
        <v>2524</v>
      </c>
      <c r="D282" s="13"/>
      <c r="E282">
        <v>281</v>
      </c>
    </row>
    <row r="283" spans="1:5">
      <c r="A283" s="14" t="s">
        <v>2744</v>
      </c>
      <c r="B283" s="15" t="s">
        <v>5121</v>
      </c>
      <c r="C283" s="14" t="s">
        <v>2870</v>
      </c>
      <c r="D283" s="14" t="s">
        <v>5101</v>
      </c>
      <c r="E283">
        <v>282</v>
      </c>
    </row>
    <row r="284" spans="1:5">
      <c r="A284" s="13" t="s">
        <v>2727</v>
      </c>
      <c r="B284" s="15" t="s">
        <v>5121</v>
      </c>
      <c r="C284" s="13" t="s">
        <v>2559</v>
      </c>
      <c r="D284" s="13" t="s">
        <v>5112</v>
      </c>
      <c r="E284">
        <v>283</v>
      </c>
    </row>
    <row r="285" spans="1:5">
      <c r="A285" s="14" t="s">
        <v>3022</v>
      </c>
      <c r="B285" s="15" t="s">
        <v>5121</v>
      </c>
      <c r="C285" s="14" t="s">
        <v>3023</v>
      </c>
      <c r="D285" s="14" t="s">
        <v>5101</v>
      </c>
      <c r="E285">
        <v>284</v>
      </c>
    </row>
    <row r="286" spans="1:5">
      <c r="A286" s="13" t="s">
        <v>3024</v>
      </c>
      <c r="B286" t="s">
        <v>5126</v>
      </c>
      <c r="C286" s="13" t="s">
        <v>3025</v>
      </c>
      <c r="D286" s="13" t="s">
        <v>5110</v>
      </c>
      <c r="E286">
        <v>285</v>
      </c>
    </row>
    <row r="287" spans="1:5">
      <c r="A287" s="14" t="s">
        <v>3026</v>
      </c>
      <c r="C287" s="14" t="s">
        <v>2565</v>
      </c>
      <c r="D287" s="14"/>
      <c r="E287">
        <v>286</v>
      </c>
    </row>
    <row r="288" spans="1:5">
      <c r="A288" s="13" t="s">
        <v>3027</v>
      </c>
      <c r="C288" s="13" t="s">
        <v>2615</v>
      </c>
      <c r="D288" s="13"/>
      <c r="E288">
        <v>287</v>
      </c>
    </row>
    <row r="289" spans="1:5">
      <c r="A289" s="14" t="s">
        <v>3028</v>
      </c>
      <c r="C289" s="14" t="s">
        <v>2616</v>
      </c>
      <c r="D289" s="14"/>
      <c r="E289">
        <v>288</v>
      </c>
    </row>
    <row r="290" spans="1:5">
      <c r="A290" s="13" t="s">
        <v>2720</v>
      </c>
      <c r="B290" s="15" t="s">
        <v>5110</v>
      </c>
      <c r="C290" s="13" t="s">
        <v>2788</v>
      </c>
      <c r="D290" s="13" t="s">
        <v>5101</v>
      </c>
      <c r="E290">
        <v>289</v>
      </c>
    </row>
    <row r="291" spans="1:5">
      <c r="A291" s="14" t="s">
        <v>3029</v>
      </c>
      <c r="B291" s="15" t="s">
        <v>5110</v>
      </c>
      <c r="C291" s="14" t="s">
        <v>3030</v>
      </c>
      <c r="D291" s="14" t="s">
        <v>5102</v>
      </c>
      <c r="E291">
        <v>290</v>
      </c>
    </row>
    <row r="292" spans="1:5">
      <c r="A292" s="13" t="s">
        <v>3031</v>
      </c>
      <c r="B292" s="15" t="s">
        <v>5110</v>
      </c>
      <c r="C292" s="13" t="s">
        <v>2733</v>
      </c>
      <c r="D292" s="13" t="s">
        <v>5102</v>
      </c>
      <c r="E292">
        <v>291</v>
      </c>
    </row>
    <row r="293" spans="1:5">
      <c r="A293" s="14" t="s">
        <v>3032</v>
      </c>
      <c r="B293" s="15" t="s">
        <v>5110</v>
      </c>
      <c r="C293" s="14" t="s">
        <v>2933</v>
      </c>
      <c r="D293" s="14" t="s">
        <v>5102</v>
      </c>
      <c r="E293">
        <v>292</v>
      </c>
    </row>
    <row r="294" spans="1:5">
      <c r="A294" s="13" t="s">
        <v>3033</v>
      </c>
      <c r="B294" s="15" t="s">
        <v>5110</v>
      </c>
      <c r="C294" s="13" t="s">
        <v>3023</v>
      </c>
      <c r="D294" s="13" t="s">
        <v>5101</v>
      </c>
      <c r="E294">
        <v>293</v>
      </c>
    </row>
    <row r="295" spans="1:5">
      <c r="A295" s="14" t="s">
        <v>3034</v>
      </c>
      <c r="B295" s="15" t="s">
        <v>5110</v>
      </c>
      <c r="C295" s="14" t="s">
        <v>3035</v>
      </c>
      <c r="D295" s="14" t="s">
        <v>5102</v>
      </c>
      <c r="E295">
        <v>294</v>
      </c>
    </row>
    <row r="296" spans="1:5">
      <c r="A296" s="13" t="s">
        <v>3001</v>
      </c>
      <c r="B296" s="15" t="s">
        <v>5119</v>
      </c>
      <c r="C296" s="13" t="s">
        <v>3036</v>
      </c>
      <c r="D296" s="13" t="s">
        <v>5105</v>
      </c>
      <c r="E296">
        <v>295</v>
      </c>
    </row>
    <row r="297" spans="1:5">
      <c r="A297" s="14" t="s">
        <v>3001</v>
      </c>
      <c r="B297" s="15" t="s">
        <v>5119</v>
      </c>
      <c r="C297" s="14" t="s">
        <v>3037</v>
      </c>
      <c r="D297" s="14" t="s">
        <v>5107</v>
      </c>
      <c r="E297">
        <v>296</v>
      </c>
    </row>
    <row r="298" spans="1:5">
      <c r="A298" s="13" t="s">
        <v>3001</v>
      </c>
      <c r="B298" s="15" t="s">
        <v>5119</v>
      </c>
      <c r="C298" s="13" t="s">
        <v>2893</v>
      </c>
      <c r="D298" s="13" t="s">
        <v>5113</v>
      </c>
      <c r="E298">
        <v>297</v>
      </c>
    </row>
    <row r="299" spans="1:5">
      <c r="A299" s="14" t="s">
        <v>3001</v>
      </c>
      <c r="B299" s="15" t="s">
        <v>5119</v>
      </c>
      <c r="C299" s="14" t="s">
        <v>2870</v>
      </c>
      <c r="D299" s="14" t="s">
        <v>5101</v>
      </c>
      <c r="E299">
        <v>298</v>
      </c>
    </row>
    <row r="300" spans="1:5">
      <c r="A300" s="13" t="s">
        <v>2724</v>
      </c>
      <c r="B300" t="s">
        <v>5119</v>
      </c>
      <c r="C300" s="13" t="s">
        <v>3038</v>
      </c>
      <c r="D300" s="13" t="s">
        <v>5109</v>
      </c>
      <c r="E300">
        <v>299</v>
      </c>
    </row>
    <row r="301" spans="1:5">
      <c r="A301" s="14" t="s">
        <v>3039</v>
      </c>
      <c r="B301" s="15" t="s">
        <v>5119</v>
      </c>
      <c r="C301" s="14" t="s">
        <v>2831</v>
      </c>
      <c r="D301" s="14" t="s">
        <v>5101</v>
      </c>
      <c r="E301">
        <v>300</v>
      </c>
    </row>
    <row r="302" spans="1:5">
      <c r="A302" s="13" t="s">
        <v>3040</v>
      </c>
      <c r="B302" s="15" t="s">
        <v>5122</v>
      </c>
      <c r="C302" s="13" t="s">
        <v>3041</v>
      </c>
      <c r="D302" s="13" t="s">
        <v>5101</v>
      </c>
      <c r="E302">
        <v>301</v>
      </c>
    </row>
    <row r="303" spans="1:5">
      <c r="A303" s="14" t="s">
        <v>3042</v>
      </c>
      <c r="C303" s="14" t="s">
        <v>2595</v>
      </c>
      <c r="D303" s="14"/>
      <c r="E303">
        <v>302</v>
      </c>
    </row>
    <row r="304" spans="1:5">
      <c r="A304" s="13" t="s">
        <v>3043</v>
      </c>
      <c r="C304" s="13" t="s">
        <v>2659</v>
      </c>
      <c r="D304" s="13"/>
      <c r="E304">
        <v>303</v>
      </c>
    </row>
    <row r="305" spans="1:5">
      <c r="A305" s="14" t="s">
        <v>3044</v>
      </c>
      <c r="C305" s="14" t="s">
        <v>2660</v>
      </c>
      <c r="D305" s="14"/>
      <c r="E305">
        <v>304</v>
      </c>
    </row>
    <row r="306" spans="1:5">
      <c r="A306" s="13" t="s">
        <v>3045</v>
      </c>
      <c r="C306" s="13" t="s">
        <v>2661</v>
      </c>
      <c r="D306" s="13"/>
      <c r="E306">
        <v>305</v>
      </c>
    </row>
    <row r="307" spans="1:5">
      <c r="A307" s="14" t="s">
        <v>3005</v>
      </c>
      <c r="B307" s="15" t="s">
        <v>5111</v>
      </c>
      <c r="C307" s="14" t="s">
        <v>3046</v>
      </c>
      <c r="D307" s="14" t="s">
        <v>5113</v>
      </c>
      <c r="E307">
        <v>306</v>
      </c>
    </row>
    <row r="308" spans="1:5">
      <c r="A308" s="13" t="s">
        <v>2894</v>
      </c>
      <c r="B308" s="15" t="s">
        <v>5111</v>
      </c>
      <c r="C308" s="13" t="s">
        <v>2559</v>
      </c>
      <c r="D308" s="13" t="s">
        <v>5112</v>
      </c>
      <c r="E308">
        <v>307</v>
      </c>
    </row>
    <row r="309" spans="1:5">
      <c r="A309" s="14" t="s">
        <v>3047</v>
      </c>
      <c r="B309" s="15" t="s">
        <v>5111</v>
      </c>
      <c r="C309" s="14" t="s">
        <v>3048</v>
      </c>
      <c r="D309" s="14" t="s">
        <v>5113</v>
      </c>
      <c r="E309">
        <v>308</v>
      </c>
    </row>
    <row r="310" spans="1:5">
      <c r="A310" s="13" t="s">
        <v>2890</v>
      </c>
      <c r="B310" t="s">
        <v>5111</v>
      </c>
      <c r="C310" s="13" t="s">
        <v>3049</v>
      </c>
      <c r="D310" s="13" t="s">
        <v>5111</v>
      </c>
      <c r="E310">
        <v>309</v>
      </c>
    </row>
    <row r="311" spans="1:5">
      <c r="A311" s="14" t="s">
        <v>2779</v>
      </c>
      <c r="B311" s="15" t="s">
        <v>5120</v>
      </c>
      <c r="C311" s="14" t="s">
        <v>3050</v>
      </c>
      <c r="D311" s="14" t="s">
        <v>5104</v>
      </c>
      <c r="E311">
        <v>310</v>
      </c>
    </row>
    <row r="312" spans="1:5">
      <c r="A312" s="13" t="s">
        <v>3051</v>
      </c>
      <c r="B312" s="15" t="s">
        <v>5120</v>
      </c>
      <c r="C312" s="13" t="s">
        <v>2788</v>
      </c>
      <c r="D312" s="13" t="s">
        <v>5101</v>
      </c>
      <c r="E312">
        <v>311</v>
      </c>
    </row>
    <row r="313" spans="1:5">
      <c r="A313" s="14" t="s">
        <v>2770</v>
      </c>
      <c r="B313" s="15" t="s">
        <v>5120</v>
      </c>
      <c r="C313" s="14" t="s">
        <v>2811</v>
      </c>
      <c r="D313" s="14" t="s">
        <v>5104</v>
      </c>
      <c r="E313">
        <v>312</v>
      </c>
    </row>
    <row r="314" spans="1:5">
      <c r="A314" s="13" t="s">
        <v>2765</v>
      </c>
      <c r="B314" s="15" t="s">
        <v>5120</v>
      </c>
      <c r="C314" s="13" t="s">
        <v>3000</v>
      </c>
      <c r="D314" s="13" t="s">
        <v>5105</v>
      </c>
      <c r="E314">
        <v>313</v>
      </c>
    </row>
    <row r="315" spans="1:5">
      <c r="A315" s="14" t="s">
        <v>2765</v>
      </c>
      <c r="B315" s="15" t="s">
        <v>5120</v>
      </c>
      <c r="C315" s="14" t="s">
        <v>2718</v>
      </c>
      <c r="D315" s="14" t="s">
        <v>5102</v>
      </c>
      <c r="E315">
        <v>314</v>
      </c>
    </row>
    <row r="316" spans="1:5">
      <c r="A316" s="13" t="s">
        <v>3010</v>
      </c>
      <c r="B316" t="s">
        <v>5120</v>
      </c>
      <c r="C316" s="13" t="s">
        <v>3052</v>
      </c>
      <c r="D316" s="13" t="s">
        <v>5103</v>
      </c>
      <c r="E316">
        <v>315</v>
      </c>
    </row>
    <row r="317" spans="1:5">
      <c r="A317" s="14" t="s">
        <v>3051</v>
      </c>
      <c r="B317" t="s">
        <v>5120</v>
      </c>
      <c r="C317" s="14" t="s">
        <v>2983</v>
      </c>
      <c r="D317" s="14" t="s">
        <v>5108</v>
      </c>
      <c r="E317">
        <v>316</v>
      </c>
    </row>
    <row r="318" spans="1:5">
      <c r="A318" s="13" t="s">
        <v>2798</v>
      </c>
      <c r="B318" t="s">
        <v>5120</v>
      </c>
      <c r="C318" s="13" t="s">
        <v>3053</v>
      </c>
      <c r="D318" s="13" t="s">
        <v>5108</v>
      </c>
      <c r="E318">
        <v>317</v>
      </c>
    </row>
    <row r="319" spans="1:5">
      <c r="A319" s="14" t="s">
        <v>3054</v>
      </c>
      <c r="B319" t="s">
        <v>5124</v>
      </c>
      <c r="C319" s="14" t="s">
        <v>3055</v>
      </c>
      <c r="D319" s="14" t="s">
        <v>5110</v>
      </c>
      <c r="E319">
        <v>318</v>
      </c>
    </row>
    <row r="320" spans="1:5">
      <c r="A320" s="13" t="s">
        <v>3010</v>
      </c>
      <c r="B320" t="s">
        <v>5120</v>
      </c>
      <c r="C320" s="13" t="s">
        <v>3056</v>
      </c>
      <c r="D320" s="13" t="s">
        <v>5108</v>
      </c>
      <c r="E320">
        <v>319</v>
      </c>
    </row>
    <row r="321" spans="1:5">
      <c r="A321" s="14" t="s">
        <v>2863</v>
      </c>
      <c r="B321" t="s">
        <v>5120</v>
      </c>
      <c r="C321" s="14" t="s">
        <v>3057</v>
      </c>
      <c r="D321" s="14" t="s">
        <v>5108</v>
      </c>
      <c r="E321">
        <v>320</v>
      </c>
    </row>
    <row r="322" spans="1:5">
      <c r="A322" s="13" t="s">
        <v>2956</v>
      </c>
      <c r="B322" t="s">
        <v>5120</v>
      </c>
      <c r="C322" s="13" t="s">
        <v>3058</v>
      </c>
      <c r="D322" s="13" t="s">
        <v>5108</v>
      </c>
      <c r="E322">
        <v>321</v>
      </c>
    </row>
    <row r="323" spans="1:5">
      <c r="A323" s="14" t="s">
        <v>2782</v>
      </c>
      <c r="B323" s="15" t="s">
        <v>5121</v>
      </c>
      <c r="C323" s="14" t="s">
        <v>2516</v>
      </c>
      <c r="D323" s="14" t="s">
        <v>5112</v>
      </c>
      <c r="E323">
        <v>322</v>
      </c>
    </row>
    <row r="324" spans="1:5">
      <c r="A324" s="13" t="s">
        <v>3059</v>
      </c>
      <c r="B324" t="s">
        <v>5121</v>
      </c>
      <c r="C324" s="13" t="s">
        <v>2554</v>
      </c>
      <c r="D324" s="13"/>
      <c r="E324">
        <v>323</v>
      </c>
    </row>
    <row r="325" spans="1:5">
      <c r="A325" s="14" t="s">
        <v>3060</v>
      </c>
      <c r="B325" s="15" t="s">
        <v>5121</v>
      </c>
      <c r="C325" s="14" t="s">
        <v>2819</v>
      </c>
      <c r="D325" s="14" t="s">
        <v>5104</v>
      </c>
      <c r="E325">
        <v>324</v>
      </c>
    </row>
    <row r="326" spans="1:5">
      <c r="A326" s="13" t="s">
        <v>2731</v>
      </c>
      <c r="B326" s="15" t="s">
        <v>5121</v>
      </c>
      <c r="C326" s="13" t="s">
        <v>2997</v>
      </c>
      <c r="D326" s="13" t="s">
        <v>5102</v>
      </c>
      <c r="E326">
        <v>325</v>
      </c>
    </row>
    <row r="327" spans="1:5">
      <c r="A327" s="14" t="s">
        <v>2812</v>
      </c>
      <c r="B327" s="15" t="s">
        <v>5121</v>
      </c>
      <c r="C327" s="14" t="s">
        <v>3061</v>
      </c>
      <c r="D327" s="14" t="s">
        <v>5104</v>
      </c>
      <c r="E327">
        <v>326</v>
      </c>
    </row>
    <row r="328" spans="1:5">
      <c r="A328" s="13" t="s">
        <v>3062</v>
      </c>
      <c r="B328" t="s">
        <v>5121</v>
      </c>
      <c r="C328" s="13" t="s">
        <v>2560</v>
      </c>
      <c r="D328" s="13"/>
      <c r="E328">
        <v>327</v>
      </c>
    </row>
    <row r="329" spans="1:5">
      <c r="A329" s="14" t="s">
        <v>3063</v>
      </c>
      <c r="B329" t="s">
        <v>5121</v>
      </c>
      <c r="C329" s="14" t="s">
        <v>2556</v>
      </c>
      <c r="D329" s="14"/>
      <c r="E329">
        <v>328</v>
      </c>
    </row>
    <row r="330" spans="1:5">
      <c r="A330" s="13" t="s">
        <v>3064</v>
      </c>
      <c r="B330" t="s">
        <v>5121</v>
      </c>
      <c r="C330" s="13" t="s">
        <v>2561</v>
      </c>
      <c r="D330" s="13"/>
      <c r="E330">
        <v>329</v>
      </c>
    </row>
    <row r="331" spans="1:5">
      <c r="A331" s="14" t="s">
        <v>2785</v>
      </c>
      <c r="B331" s="15" t="s">
        <v>5121</v>
      </c>
      <c r="C331" s="14" t="s">
        <v>3065</v>
      </c>
      <c r="D331" s="14" t="s">
        <v>5104</v>
      </c>
      <c r="E331">
        <v>330</v>
      </c>
    </row>
    <row r="332" spans="1:5">
      <c r="A332" s="13" t="s">
        <v>3066</v>
      </c>
      <c r="C332" s="13" t="s">
        <v>2613</v>
      </c>
      <c r="D332" s="13"/>
      <c r="E332">
        <v>331</v>
      </c>
    </row>
    <row r="333" spans="1:5">
      <c r="A333" s="14" t="s">
        <v>2847</v>
      </c>
      <c r="B333" t="s">
        <v>5110</v>
      </c>
      <c r="C333" s="14" t="s">
        <v>2859</v>
      </c>
      <c r="D333" s="14" t="s">
        <v>5106</v>
      </c>
      <c r="E333">
        <v>332</v>
      </c>
    </row>
    <row r="334" spans="1:5">
      <c r="A334" s="13" t="s">
        <v>3067</v>
      </c>
      <c r="B334" s="15" t="s">
        <v>5110</v>
      </c>
      <c r="C334" s="13" t="s">
        <v>2750</v>
      </c>
      <c r="D334" s="13" t="s">
        <v>5102</v>
      </c>
      <c r="E334">
        <v>333</v>
      </c>
    </row>
    <row r="335" spans="1:5">
      <c r="A335" s="14" t="s">
        <v>3068</v>
      </c>
      <c r="B335" s="15" t="s">
        <v>5110</v>
      </c>
      <c r="C335" s="14" t="s">
        <v>2718</v>
      </c>
      <c r="D335" s="14" t="s">
        <v>5102</v>
      </c>
      <c r="E335">
        <v>334</v>
      </c>
    </row>
    <row r="336" spans="1:5">
      <c r="A336" s="13" t="s">
        <v>3069</v>
      </c>
      <c r="B336" s="15" t="s">
        <v>5110</v>
      </c>
      <c r="C336" s="13" t="s">
        <v>3070</v>
      </c>
      <c r="D336" s="13" t="s">
        <v>5102</v>
      </c>
      <c r="E336">
        <v>335</v>
      </c>
    </row>
    <row r="337" spans="1:5">
      <c r="A337" s="14" t="s">
        <v>3071</v>
      </c>
      <c r="B337" s="15" t="s">
        <v>5110</v>
      </c>
      <c r="C337" s="14" t="s">
        <v>2870</v>
      </c>
      <c r="D337" s="14" t="s">
        <v>5101</v>
      </c>
      <c r="E337">
        <v>336</v>
      </c>
    </row>
    <row r="338" spans="1:5">
      <c r="A338" s="13" t="s">
        <v>3072</v>
      </c>
      <c r="B338" s="15" t="s">
        <v>5110</v>
      </c>
      <c r="C338" s="13" t="s">
        <v>2858</v>
      </c>
      <c r="D338" s="13" t="s">
        <v>5102</v>
      </c>
      <c r="E338">
        <v>337</v>
      </c>
    </row>
    <row r="339" spans="1:5">
      <c r="A339" s="14" t="s">
        <v>3073</v>
      </c>
      <c r="B339" t="s">
        <v>5121</v>
      </c>
      <c r="C339" s="14" t="s">
        <v>2638</v>
      </c>
      <c r="D339" s="14"/>
      <c r="E339">
        <v>338</v>
      </c>
    </row>
    <row r="340" spans="1:5">
      <c r="A340" s="13" t="s">
        <v>2769</v>
      </c>
      <c r="B340" s="15" t="s">
        <v>5119</v>
      </c>
      <c r="C340" s="13" t="s">
        <v>2490</v>
      </c>
      <c r="D340" s="13" t="s">
        <v>5113</v>
      </c>
      <c r="E340">
        <v>339</v>
      </c>
    </row>
    <row r="341" spans="1:5">
      <c r="A341" s="14" t="s">
        <v>2977</v>
      </c>
      <c r="B341" s="15" t="s">
        <v>5119</v>
      </c>
      <c r="C341" s="14" t="s">
        <v>2771</v>
      </c>
      <c r="D341" s="14" t="s">
        <v>5101</v>
      </c>
      <c r="E341">
        <v>340</v>
      </c>
    </row>
    <row r="342" spans="1:5">
      <c r="A342" s="13" t="s">
        <v>3074</v>
      </c>
      <c r="B342" t="s">
        <v>5119</v>
      </c>
      <c r="C342" s="13" t="s">
        <v>3075</v>
      </c>
      <c r="D342" s="13" t="s">
        <v>5109</v>
      </c>
      <c r="E342">
        <v>341</v>
      </c>
    </row>
    <row r="343" spans="1:5">
      <c r="A343" s="14" t="s">
        <v>3076</v>
      </c>
      <c r="B343" s="15" t="s">
        <v>5130</v>
      </c>
      <c r="C343" s="14" t="s">
        <v>3077</v>
      </c>
      <c r="D343" s="14" t="s">
        <v>5116</v>
      </c>
      <c r="E343">
        <v>342</v>
      </c>
    </row>
    <row r="344" spans="1:5">
      <c r="A344" s="13" t="s">
        <v>3078</v>
      </c>
      <c r="C344" s="13" t="s">
        <v>2662</v>
      </c>
      <c r="D344" s="13"/>
      <c r="E344">
        <v>343</v>
      </c>
    </row>
    <row r="345" spans="1:5">
      <c r="A345" s="14" t="s">
        <v>3079</v>
      </c>
      <c r="C345" s="14" t="s">
        <v>2541</v>
      </c>
      <c r="D345" s="14"/>
      <c r="E345">
        <v>344</v>
      </c>
    </row>
    <row r="346" spans="1:5">
      <c r="A346" s="13" t="s">
        <v>2868</v>
      </c>
      <c r="B346" s="15" t="s">
        <v>5111</v>
      </c>
      <c r="C346" s="13" t="s">
        <v>2577</v>
      </c>
      <c r="D346" s="13" t="s">
        <v>5112</v>
      </c>
      <c r="E346">
        <v>345</v>
      </c>
    </row>
    <row r="347" spans="1:5">
      <c r="A347" s="14" t="s">
        <v>3080</v>
      </c>
      <c r="B347" t="s">
        <v>5111</v>
      </c>
      <c r="C347" s="14" t="s">
        <v>3081</v>
      </c>
      <c r="D347" s="14" t="s">
        <v>5111</v>
      </c>
      <c r="E347">
        <v>346</v>
      </c>
    </row>
    <row r="348" spans="1:5">
      <c r="A348" s="13" t="s">
        <v>2892</v>
      </c>
      <c r="B348" s="15" t="s">
        <v>5100</v>
      </c>
      <c r="C348" s="13" t="s">
        <v>2481</v>
      </c>
      <c r="D348" s="13" t="s">
        <v>5101</v>
      </c>
      <c r="E348">
        <v>347</v>
      </c>
    </row>
    <row r="349" spans="1:5">
      <c r="A349" s="14" t="s">
        <v>2869</v>
      </c>
      <c r="B349" s="15" t="s">
        <v>5111</v>
      </c>
      <c r="C349" s="14" t="s">
        <v>2923</v>
      </c>
      <c r="D349" s="14" t="s">
        <v>5101</v>
      </c>
      <c r="E349">
        <v>348</v>
      </c>
    </row>
    <row r="350" spans="1:5">
      <c r="A350" s="13" t="s">
        <v>3082</v>
      </c>
      <c r="B350" s="15" t="s">
        <v>5123</v>
      </c>
      <c r="C350" s="13" t="s">
        <v>3083</v>
      </c>
      <c r="D350" s="13" t="s">
        <v>5102</v>
      </c>
      <c r="E350">
        <v>349</v>
      </c>
    </row>
    <row r="351" spans="1:5">
      <c r="A351" s="14" t="s">
        <v>3084</v>
      </c>
      <c r="B351" t="s">
        <v>5127</v>
      </c>
      <c r="C351" s="14" t="s">
        <v>3085</v>
      </c>
      <c r="D351" s="14" t="s">
        <v>5108</v>
      </c>
      <c r="E351">
        <v>350</v>
      </c>
    </row>
    <row r="352" spans="1:5">
      <c r="A352" s="13" t="s">
        <v>3086</v>
      </c>
      <c r="B352" t="s">
        <v>5127</v>
      </c>
      <c r="C352" s="13" t="s">
        <v>3058</v>
      </c>
      <c r="D352" s="13" t="s">
        <v>5108</v>
      </c>
      <c r="E352">
        <v>351</v>
      </c>
    </row>
    <row r="353" spans="1:5">
      <c r="A353" s="14" t="s">
        <v>3087</v>
      </c>
      <c r="B353" s="15" t="s">
        <v>5121</v>
      </c>
      <c r="C353" s="14" t="s">
        <v>3088</v>
      </c>
      <c r="D353" s="14" t="s">
        <v>5102</v>
      </c>
      <c r="E353">
        <v>352</v>
      </c>
    </row>
    <row r="354" spans="1:5">
      <c r="A354" s="13" t="s">
        <v>2796</v>
      </c>
      <c r="B354" s="15" t="s">
        <v>5120</v>
      </c>
      <c r="C354" s="13" t="s">
        <v>2938</v>
      </c>
      <c r="D354" s="13" t="s">
        <v>5105</v>
      </c>
      <c r="E354">
        <v>353</v>
      </c>
    </row>
    <row r="355" spans="1:5">
      <c r="A355" s="14" t="s">
        <v>2796</v>
      </c>
      <c r="B355" s="15" t="s">
        <v>5120</v>
      </c>
      <c r="C355" s="14" t="s">
        <v>3089</v>
      </c>
      <c r="D355" s="14" t="s">
        <v>5101</v>
      </c>
      <c r="E355">
        <v>354</v>
      </c>
    </row>
    <row r="356" spans="1:5">
      <c r="A356" s="13" t="s">
        <v>3051</v>
      </c>
      <c r="B356" t="s">
        <v>5120</v>
      </c>
      <c r="C356" s="13" t="s">
        <v>3090</v>
      </c>
      <c r="D356" s="13" t="s">
        <v>5103</v>
      </c>
      <c r="E356">
        <v>355</v>
      </c>
    </row>
    <row r="357" spans="1:5">
      <c r="A357" s="14" t="s">
        <v>2952</v>
      </c>
      <c r="B357" s="15" t="s">
        <v>5124</v>
      </c>
      <c r="C357" s="14" t="s">
        <v>2497</v>
      </c>
      <c r="D357" s="14" t="s">
        <v>5112</v>
      </c>
      <c r="E357">
        <v>356</v>
      </c>
    </row>
    <row r="358" spans="1:5">
      <c r="A358" s="13" t="s">
        <v>2896</v>
      </c>
      <c r="B358" s="15" t="s">
        <v>5120</v>
      </c>
      <c r="C358" s="13" t="s">
        <v>3091</v>
      </c>
      <c r="D358" s="13" t="s">
        <v>5105</v>
      </c>
      <c r="E358">
        <v>357</v>
      </c>
    </row>
    <row r="359" spans="1:5">
      <c r="A359" s="14" t="s">
        <v>2815</v>
      </c>
      <c r="B359" s="15" t="s">
        <v>5120</v>
      </c>
      <c r="C359" s="14" t="s">
        <v>2783</v>
      </c>
      <c r="D359" s="14" t="s">
        <v>5101</v>
      </c>
      <c r="E359">
        <v>358</v>
      </c>
    </row>
    <row r="360" spans="1:5">
      <c r="A360" s="13" t="s">
        <v>2822</v>
      </c>
      <c r="B360" t="s">
        <v>5120</v>
      </c>
      <c r="C360" s="13" t="s">
        <v>3092</v>
      </c>
      <c r="D360" s="13" t="s">
        <v>5103</v>
      </c>
      <c r="E360">
        <v>359</v>
      </c>
    </row>
    <row r="361" spans="1:5">
      <c r="A361" s="14" t="s">
        <v>2861</v>
      </c>
      <c r="B361" s="15" t="s">
        <v>5120</v>
      </c>
      <c r="C361" s="14" t="s">
        <v>2487</v>
      </c>
      <c r="D361" s="14" t="s">
        <v>5101</v>
      </c>
      <c r="E361">
        <v>360</v>
      </c>
    </row>
    <row r="362" spans="1:5">
      <c r="A362" s="13" t="s">
        <v>3093</v>
      </c>
      <c r="B362" t="s">
        <v>5124</v>
      </c>
      <c r="C362" s="13" t="s">
        <v>3094</v>
      </c>
      <c r="D362" s="13" t="s">
        <v>5110</v>
      </c>
      <c r="E362">
        <v>361</v>
      </c>
    </row>
    <row r="363" spans="1:5">
      <c r="A363" s="14" t="s">
        <v>3095</v>
      </c>
      <c r="B363" s="15" t="s">
        <v>5120</v>
      </c>
      <c r="C363" s="14" t="s">
        <v>3096</v>
      </c>
      <c r="D363" s="14" t="s">
        <v>5105</v>
      </c>
      <c r="E363">
        <v>362</v>
      </c>
    </row>
    <row r="364" spans="1:5">
      <c r="A364" s="13" t="s">
        <v>3097</v>
      </c>
      <c r="B364" s="15" t="s">
        <v>5120</v>
      </c>
      <c r="C364" s="13" t="s">
        <v>2813</v>
      </c>
      <c r="D364" s="13" t="s">
        <v>5101</v>
      </c>
      <c r="E364">
        <v>363</v>
      </c>
    </row>
    <row r="365" spans="1:5">
      <c r="A365" s="14" t="s">
        <v>3015</v>
      </c>
      <c r="B365" s="15" t="s">
        <v>5129</v>
      </c>
      <c r="C365" s="14" t="s">
        <v>3098</v>
      </c>
      <c r="D365" s="14" t="s">
        <v>5107</v>
      </c>
      <c r="E365">
        <v>364</v>
      </c>
    </row>
    <row r="366" spans="1:5">
      <c r="A366" s="13" t="s">
        <v>2861</v>
      </c>
      <c r="B366" t="s">
        <v>5120</v>
      </c>
      <c r="C366" s="13" t="s">
        <v>3085</v>
      </c>
      <c r="D366" s="13" t="s">
        <v>5108</v>
      </c>
      <c r="E366">
        <v>365</v>
      </c>
    </row>
    <row r="367" spans="1:5">
      <c r="A367" s="14" t="s">
        <v>3099</v>
      </c>
      <c r="B367" t="s">
        <v>5120</v>
      </c>
      <c r="C367" s="14" t="s">
        <v>3100</v>
      </c>
      <c r="D367" s="14" t="s">
        <v>5103</v>
      </c>
      <c r="E367">
        <v>366</v>
      </c>
    </row>
    <row r="368" spans="1:5">
      <c r="A368" s="13" t="s">
        <v>3101</v>
      </c>
      <c r="B368" s="15" t="s">
        <v>5125</v>
      </c>
      <c r="C368" s="13" t="s">
        <v>3102</v>
      </c>
      <c r="D368" s="13" t="s">
        <v>5101</v>
      </c>
      <c r="E368">
        <v>367</v>
      </c>
    </row>
    <row r="369" spans="1:5">
      <c r="A369" s="14" t="s">
        <v>3103</v>
      </c>
      <c r="C369" s="14" t="s">
        <v>2518</v>
      </c>
      <c r="D369" s="14"/>
      <c r="E369">
        <v>368</v>
      </c>
    </row>
    <row r="370" spans="1:5">
      <c r="A370" s="13" t="s">
        <v>3104</v>
      </c>
      <c r="B370" t="s">
        <v>5121</v>
      </c>
      <c r="C370" s="13" t="s">
        <v>2522</v>
      </c>
      <c r="D370" s="13"/>
      <c r="E370">
        <v>369</v>
      </c>
    </row>
    <row r="371" spans="1:5">
      <c r="A371" s="14" t="s">
        <v>3105</v>
      </c>
      <c r="B371" t="s">
        <v>5121</v>
      </c>
      <c r="C371" s="14" t="s">
        <v>2526</v>
      </c>
      <c r="D371" s="14"/>
      <c r="E371">
        <v>370</v>
      </c>
    </row>
    <row r="372" spans="1:5">
      <c r="A372" s="13" t="s">
        <v>2773</v>
      </c>
      <c r="B372" s="15" t="s">
        <v>5121</v>
      </c>
      <c r="C372" s="13" t="s">
        <v>3106</v>
      </c>
      <c r="D372" s="13" t="s">
        <v>5104</v>
      </c>
      <c r="E372">
        <v>371</v>
      </c>
    </row>
    <row r="373" spans="1:5">
      <c r="A373" s="14" t="s">
        <v>2773</v>
      </c>
      <c r="B373" s="15" t="s">
        <v>5121</v>
      </c>
      <c r="C373" s="14" t="s">
        <v>2897</v>
      </c>
      <c r="D373" s="14" t="s">
        <v>5101</v>
      </c>
      <c r="E373">
        <v>372</v>
      </c>
    </row>
    <row r="374" spans="1:5">
      <c r="A374" s="13" t="s">
        <v>2745</v>
      </c>
      <c r="B374" t="s">
        <v>5121</v>
      </c>
      <c r="C374" s="13" t="s">
        <v>3055</v>
      </c>
      <c r="D374" s="13" t="s">
        <v>5110</v>
      </c>
      <c r="E374">
        <v>373</v>
      </c>
    </row>
    <row r="375" spans="1:5">
      <c r="A375" s="14" t="s">
        <v>2747</v>
      </c>
      <c r="B375" s="15" t="s">
        <v>5121</v>
      </c>
      <c r="C375" s="14" t="s">
        <v>2752</v>
      </c>
      <c r="D375" s="14" t="s">
        <v>5102</v>
      </c>
      <c r="E375">
        <v>374</v>
      </c>
    </row>
    <row r="376" spans="1:5">
      <c r="A376" s="13" t="s">
        <v>3107</v>
      </c>
      <c r="B376" s="15" t="s">
        <v>5121</v>
      </c>
      <c r="C376" s="13" t="s">
        <v>3108</v>
      </c>
      <c r="D376" s="13" t="s">
        <v>5104</v>
      </c>
      <c r="E376">
        <v>375</v>
      </c>
    </row>
    <row r="377" spans="1:5">
      <c r="A377" s="14" t="s">
        <v>3109</v>
      </c>
      <c r="B377" s="15" t="s">
        <v>5121</v>
      </c>
      <c r="C377" s="14" t="s">
        <v>3110</v>
      </c>
      <c r="D377" s="14" t="s">
        <v>5104</v>
      </c>
      <c r="E377">
        <v>376</v>
      </c>
    </row>
    <row r="378" spans="1:5">
      <c r="A378" s="13" t="s">
        <v>3060</v>
      </c>
      <c r="B378" s="15" t="s">
        <v>5121</v>
      </c>
      <c r="C378" s="13" t="s">
        <v>3006</v>
      </c>
      <c r="D378" s="13" t="s">
        <v>5101</v>
      </c>
      <c r="E378">
        <v>377</v>
      </c>
    </row>
    <row r="379" spans="1:5">
      <c r="A379" s="14" t="s">
        <v>3111</v>
      </c>
      <c r="B379" s="15" t="s">
        <v>5121</v>
      </c>
      <c r="C379" s="14" t="s">
        <v>2804</v>
      </c>
      <c r="D379" s="14" t="s">
        <v>5101</v>
      </c>
      <c r="E379">
        <v>378</v>
      </c>
    </row>
    <row r="380" spans="1:5">
      <c r="A380" s="13" t="s">
        <v>3112</v>
      </c>
      <c r="B380" t="s">
        <v>5126</v>
      </c>
      <c r="C380" s="13" t="s">
        <v>3113</v>
      </c>
      <c r="D380" s="13" t="s">
        <v>5110</v>
      </c>
      <c r="E380">
        <v>379</v>
      </c>
    </row>
    <row r="381" spans="1:5">
      <c r="A381" s="14" t="s">
        <v>3114</v>
      </c>
      <c r="B381" s="15" t="s">
        <v>5121</v>
      </c>
      <c r="C381" s="14" t="s">
        <v>3115</v>
      </c>
      <c r="D381" s="14" t="s">
        <v>5104</v>
      </c>
      <c r="E381">
        <v>380</v>
      </c>
    </row>
    <row r="382" spans="1:5">
      <c r="A382" s="13" t="s">
        <v>3116</v>
      </c>
      <c r="B382" s="15" t="s">
        <v>5121</v>
      </c>
      <c r="C382" s="13" t="s">
        <v>2771</v>
      </c>
      <c r="D382" s="13" t="s">
        <v>5101</v>
      </c>
      <c r="E382">
        <v>381</v>
      </c>
    </row>
    <row r="383" spans="1:5">
      <c r="A383" s="14" t="s">
        <v>3117</v>
      </c>
      <c r="B383" s="15" t="s">
        <v>5121</v>
      </c>
      <c r="C383" s="14" t="s">
        <v>3118</v>
      </c>
      <c r="D383" s="14" t="s">
        <v>5104</v>
      </c>
      <c r="E383">
        <v>382</v>
      </c>
    </row>
    <row r="384" spans="1:5">
      <c r="A384" s="13" t="s">
        <v>3119</v>
      </c>
      <c r="B384" s="15" t="s">
        <v>5121</v>
      </c>
      <c r="C384" s="13" t="s">
        <v>3120</v>
      </c>
      <c r="D384" s="13" t="s">
        <v>5101</v>
      </c>
      <c r="E384">
        <v>383</v>
      </c>
    </row>
    <row r="385" spans="1:5">
      <c r="A385" s="14" t="s">
        <v>3121</v>
      </c>
      <c r="B385" s="15" t="s">
        <v>5121</v>
      </c>
      <c r="C385" s="14" t="s">
        <v>3018</v>
      </c>
      <c r="D385" s="14" t="s">
        <v>5101</v>
      </c>
      <c r="E385">
        <v>384</v>
      </c>
    </row>
    <row r="386" spans="1:5">
      <c r="A386" s="13" t="s">
        <v>3122</v>
      </c>
      <c r="B386" s="15" t="s">
        <v>5121</v>
      </c>
      <c r="C386" s="13" t="s">
        <v>2766</v>
      </c>
      <c r="D386" s="13" t="s">
        <v>5101</v>
      </c>
      <c r="E386">
        <v>385</v>
      </c>
    </row>
    <row r="387" spans="1:5">
      <c r="A387" s="14" t="s">
        <v>3123</v>
      </c>
      <c r="B387" s="15" t="s">
        <v>5121</v>
      </c>
      <c r="C387" s="14" t="s">
        <v>3124</v>
      </c>
      <c r="D387" s="14" t="s">
        <v>5104</v>
      </c>
      <c r="E387">
        <v>386</v>
      </c>
    </row>
    <row r="388" spans="1:5">
      <c r="A388" s="13" t="s">
        <v>2901</v>
      </c>
      <c r="B388" s="15" t="s">
        <v>5121</v>
      </c>
      <c r="C388" s="13" t="s">
        <v>2748</v>
      </c>
      <c r="D388" s="13" t="s">
        <v>5104</v>
      </c>
      <c r="E388">
        <v>387</v>
      </c>
    </row>
    <row r="389" spans="1:5">
      <c r="A389" s="14" t="s">
        <v>3125</v>
      </c>
      <c r="B389" t="s">
        <v>5126</v>
      </c>
      <c r="C389" s="14" t="s">
        <v>3126</v>
      </c>
      <c r="D389" s="14" t="s">
        <v>5110</v>
      </c>
      <c r="E389">
        <v>388</v>
      </c>
    </row>
    <row r="390" spans="1:5">
      <c r="A390" s="13" t="s">
        <v>3127</v>
      </c>
      <c r="B390" s="15" t="s">
        <v>5131</v>
      </c>
      <c r="C390" s="13" t="s">
        <v>2485</v>
      </c>
      <c r="D390" s="13" t="s">
        <v>5104</v>
      </c>
      <c r="E390">
        <v>389</v>
      </c>
    </row>
    <row r="391" spans="1:5">
      <c r="A391" s="14" t="s">
        <v>2847</v>
      </c>
      <c r="B391" s="15" t="s">
        <v>5110</v>
      </c>
      <c r="C391" s="14" t="s">
        <v>2870</v>
      </c>
      <c r="D391" s="14" t="s">
        <v>5101</v>
      </c>
      <c r="E391">
        <v>390</v>
      </c>
    </row>
    <row r="392" spans="1:5">
      <c r="A392" s="13" t="s">
        <v>2832</v>
      </c>
      <c r="B392" s="15" t="s">
        <v>5110</v>
      </c>
      <c r="C392" s="13" t="s">
        <v>3006</v>
      </c>
      <c r="D392" s="13" t="s">
        <v>5101</v>
      </c>
      <c r="E392">
        <v>391</v>
      </c>
    </row>
    <row r="393" spans="1:5">
      <c r="A393" s="14" t="s">
        <v>2789</v>
      </c>
      <c r="B393" s="15" t="s">
        <v>5110</v>
      </c>
      <c r="C393" s="14" t="s">
        <v>2740</v>
      </c>
      <c r="D393" s="14" t="s">
        <v>5101</v>
      </c>
      <c r="E393">
        <v>392</v>
      </c>
    </row>
    <row r="394" spans="1:5">
      <c r="A394" s="13" t="s">
        <v>2873</v>
      </c>
      <c r="B394" t="s">
        <v>5110</v>
      </c>
      <c r="C394" s="13" t="s">
        <v>3128</v>
      </c>
      <c r="D394" s="13" t="s">
        <v>5106</v>
      </c>
      <c r="E394">
        <v>393</v>
      </c>
    </row>
    <row r="395" spans="1:5">
      <c r="A395" s="14" t="s">
        <v>3033</v>
      </c>
      <c r="B395" s="15" t="s">
        <v>5110</v>
      </c>
      <c r="C395" s="14" t="s">
        <v>3129</v>
      </c>
      <c r="D395" s="14" t="s">
        <v>5102</v>
      </c>
      <c r="E395">
        <v>394</v>
      </c>
    </row>
    <row r="396" spans="1:5">
      <c r="A396" s="13" t="s">
        <v>2751</v>
      </c>
      <c r="B396" t="s">
        <v>5110</v>
      </c>
      <c r="C396" s="13" t="s">
        <v>3130</v>
      </c>
      <c r="D396" s="13" t="s">
        <v>5106</v>
      </c>
      <c r="E396">
        <v>395</v>
      </c>
    </row>
    <row r="397" spans="1:5">
      <c r="A397" s="14" t="s">
        <v>3131</v>
      </c>
      <c r="B397" s="15" t="s">
        <v>5110</v>
      </c>
      <c r="C397" s="14" t="s">
        <v>3132</v>
      </c>
      <c r="D397" s="14" t="s">
        <v>5102</v>
      </c>
      <c r="E397">
        <v>396</v>
      </c>
    </row>
    <row r="398" spans="1:5">
      <c r="A398" s="13" t="s">
        <v>3133</v>
      </c>
      <c r="B398" t="s">
        <v>5132</v>
      </c>
      <c r="C398" s="13" t="s">
        <v>3134</v>
      </c>
      <c r="D398" s="13" t="s">
        <v>5106</v>
      </c>
      <c r="E398">
        <v>397</v>
      </c>
    </row>
    <row r="399" spans="1:5">
      <c r="A399" s="14" t="s">
        <v>3135</v>
      </c>
      <c r="B399" s="15" t="s">
        <v>5110</v>
      </c>
      <c r="C399" s="14" t="s">
        <v>3136</v>
      </c>
      <c r="D399" s="14" t="s">
        <v>5102</v>
      </c>
      <c r="E399">
        <v>398</v>
      </c>
    </row>
    <row r="400" spans="1:5">
      <c r="A400" s="13" t="s">
        <v>3137</v>
      </c>
      <c r="C400" s="13" t="s">
        <v>2550</v>
      </c>
      <c r="D400" s="13"/>
      <c r="E400">
        <v>399</v>
      </c>
    </row>
    <row r="401" spans="1:5">
      <c r="A401" s="14" t="s">
        <v>3138</v>
      </c>
      <c r="B401" t="s">
        <v>5121</v>
      </c>
      <c r="C401" s="14" t="s">
        <v>2639</v>
      </c>
      <c r="D401" s="14"/>
      <c r="E401">
        <v>400</v>
      </c>
    </row>
    <row r="402" spans="1:5">
      <c r="A402" s="13" t="s">
        <v>2920</v>
      </c>
      <c r="B402" t="s">
        <v>5119</v>
      </c>
      <c r="C402" s="13" t="s">
        <v>3139</v>
      </c>
      <c r="D402" s="13" t="s">
        <v>5111</v>
      </c>
      <c r="E402">
        <v>401</v>
      </c>
    </row>
    <row r="403" spans="1:5">
      <c r="A403" s="14" t="s">
        <v>3140</v>
      </c>
      <c r="B403" s="15" t="s">
        <v>5119</v>
      </c>
      <c r="C403" s="14" t="s">
        <v>2740</v>
      </c>
      <c r="D403" s="14" t="s">
        <v>5101</v>
      </c>
      <c r="E403">
        <v>402</v>
      </c>
    </row>
    <row r="404" spans="1:5">
      <c r="A404" s="13" t="s">
        <v>2937</v>
      </c>
      <c r="B404" t="s">
        <v>5119</v>
      </c>
      <c r="C404" s="13" t="s">
        <v>3141</v>
      </c>
      <c r="D404" s="13" t="s">
        <v>5109</v>
      </c>
      <c r="E404">
        <v>403</v>
      </c>
    </row>
    <row r="405" spans="1:5">
      <c r="A405" s="14" t="s">
        <v>3142</v>
      </c>
      <c r="B405" s="15" t="s">
        <v>5130</v>
      </c>
      <c r="C405" s="14" t="s">
        <v>3143</v>
      </c>
      <c r="D405" s="14" t="s">
        <v>5116</v>
      </c>
      <c r="E405">
        <v>404</v>
      </c>
    </row>
    <row r="406" spans="1:5">
      <c r="A406" s="13" t="s">
        <v>3144</v>
      </c>
      <c r="B406" s="15" t="s">
        <v>5130</v>
      </c>
      <c r="C406" s="13" t="s">
        <v>3145</v>
      </c>
      <c r="D406" s="13" t="s">
        <v>5107</v>
      </c>
      <c r="E406">
        <v>405</v>
      </c>
    </row>
    <row r="407" spans="1:5">
      <c r="A407" s="14" t="s">
        <v>2976</v>
      </c>
      <c r="B407" t="s">
        <v>5119</v>
      </c>
      <c r="C407" s="14" t="s">
        <v>3146</v>
      </c>
      <c r="D407" s="14" t="s">
        <v>5109</v>
      </c>
      <c r="E407">
        <v>406</v>
      </c>
    </row>
    <row r="408" spans="1:5">
      <c r="A408" s="13" t="s">
        <v>3147</v>
      </c>
      <c r="B408" s="15" t="s">
        <v>5119</v>
      </c>
      <c r="C408" s="13" t="s">
        <v>3148</v>
      </c>
      <c r="D408" s="13" t="s">
        <v>5105</v>
      </c>
      <c r="E408">
        <v>407</v>
      </c>
    </row>
    <row r="409" spans="1:5">
      <c r="A409" s="14" t="s">
        <v>3001</v>
      </c>
      <c r="B409" t="s">
        <v>5119</v>
      </c>
      <c r="C409" s="14" t="s">
        <v>3149</v>
      </c>
      <c r="D409" s="14" t="s">
        <v>5109</v>
      </c>
      <c r="E409">
        <v>408</v>
      </c>
    </row>
    <row r="410" spans="1:5">
      <c r="A410" s="13" t="s">
        <v>2814</v>
      </c>
      <c r="B410" t="s">
        <v>5119</v>
      </c>
      <c r="C410" s="13" t="s">
        <v>3150</v>
      </c>
      <c r="D410" s="13" t="s">
        <v>5109</v>
      </c>
      <c r="E410">
        <v>409</v>
      </c>
    </row>
    <row r="411" spans="1:5">
      <c r="A411" s="14" t="s">
        <v>3151</v>
      </c>
      <c r="C411" s="14" t="s">
        <v>2663</v>
      </c>
      <c r="D411" s="14"/>
      <c r="E411">
        <v>410</v>
      </c>
    </row>
    <row r="412" spans="1:5">
      <c r="A412" s="13" t="s">
        <v>3152</v>
      </c>
      <c r="C412" s="13" t="s">
        <v>2664</v>
      </c>
      <c r="D412" s="13"/>
      <c r="E412">
        <v>411</v>
      </c>
    </row>
    <row r="413" spans="1:5">
      <c r="A413" s="14" t="s">
        <v>3153</v>
      </c>
      <c r="B413" t="s">
        <v>5121</v>
      </c>
      <c r="C413" s="14" t="s">
        <v>2664</v>
      </c>
      <c r="D413" s="14"/>
      <c r="E413">
        <v>412</v>
      </c>
    </row>
    <row r="414" spans="1:5">
      <c r="A414" s="13" t="s">
        <v>3154</v>
      </c>
      <c r="C414" s="13" t="s">
        <v>2510</v>
      </c>
      <c r="D414" s="13"/>
      <c r="E414">
        <v>413</v>
      </c>
    </row>
    <row r="415" spans="1:5">
      <c r="A415" s="14" t="s">
        <v>3155</v>
      </c>
      <c r="C415" s="14" t="s">
        <v>2665</v>
      </c>
      <c r="D415" s="14"/>
      <c r="E415">
        <v>414</v>
      </c>
    </row>
    <row r="416" spans="1:5">
      <c r="A416" s="13" t="s">
        <v>2945</v>
      </c>
      <c r="B416" s="15" t="s">
        <v>5111</v>
      </c>
      <c r="C416" s="13" t="s">
        <v>2807</v>
      </c>
      <c r="D416" s="13" t="s">
        <v>5102</v>
      </c>
      <c r="E416">
        <v>415</v>
      </c>
    </row>
    <row r="417" spans="1:5">
      <c r="A417" s="14" t="s">
        <v>2868</v>
      </c>
      <c r="B417" s="15" t="s">
        <v>5111</v>
      </c>
      <c r="C417" s="14" t="s">
        <v>2725</v>
      </c>
      <c r="D417" s="14" t="s">
        <v>5101</v>
      </c>
      <c r="E417">
        <v>416</v>
      </c>
    </row>
    <row r="418" spans="1:5">
      <c r="A418" s="13" t="s">
        <v>2980</v>
      </c>
      <c r="B418" t="s">
        <v>5111</v>
      </c>
      <c r="C418" s="13" t="s">
        <v>3156</v>
      </c>
      <c r="D418" s="13" t="s">
        <v>5111</v>
      </c>
      <c r="E418">
        <v>417</v>
      </c>
    </row>
    <row r="419" spans="1:5">
      <c r="A419" s="14" t="s">
        <v>2949</v>
      </c>
      <c r="B419" t="s">
        <v>5111</v>
      </c>
      <c r="C419" s="14" t="s">
        <v>3157</v>
      </c>
      <c r="D419" s="14" t="s">
        <v>5111</v>
      </c>
      <c r="E419">
        <v>418</v>
      </c>
    </row>
    <row r="420" spans="1:5">
      <c r="A420" s="13" t="s">
        <v>3158</v>
      </c>
      <c r="B420" t="s">
        <v>5100</v>
      </c>
      <c r="C420" s="13" t="s">
        <v>3159</v>
      </c>
      <c r="D420" s="13" t="s">
        <v>5114</v>
      </c>
      <c r="E420">
        <v>419</v>
      </c>
    </row>
    <row r="421" spans="1:5">
      <c r="A421" s="14" t="s">
        <v>3158</v>
      </c>
      <c r="B421" s="15" t="s">
        <v>5100</v>
      </c>
      <c r="C421" s="14" t="s">
        <v>2843</v>
      </c>
      <c r="D421" s="14" t="s">
        <v>5113</v>
      </c>
      <c r="E421">
        <v>420</v>
      </c>
    </row>
    <row r="422" spans="1:5">
      <c r="A422" s="13" t="s">
        <v>3160</v>
      </c>
      <c r="B422" s="15" t="s">
        <v>5111</v>
      </c>
      <c r="C422" s="13" t="s">
        <v>3161</v>
      </c>
      <c r="D422" s="13" t="s">
        <v>5116</v>
      </c>
      <c r="E422">
        <v>421</v>
      </c>
    </row>
    <row r="423" spans="1:5">
      <c r="A423" s="14" t="s">
        <v>3162</v>
      </c>
      <c r="B423" s="15" t="s">
        <v>5100</v>
      </c>
      <c r="C423" s="14" t="s">
        <v>2766</v>
      </c>
      <c r="D423" s="14" t="s">
        <v>5101</v>
      </c>
      <c r="E423">
        <v>422</v>
      </c>
    </row>
    <row r="424" spans="1:5">
      <c r="A424" s="13" t="s">
        <v>3163</v>
      </c>
      <c r="B424" s="15" t="s">
        <v>5123</v>
      </c>
      <c r="C424" s="13" t="s">
        <v>2752</v>
      </c>
      <c r="D424" s="13" t="s">
        <v>5102</v>
      </c>
      <c r="E424">
        <v>423</v>
      </c>
    </row>
    <row r="425" spans="1:5">
      <c r="A425" s="14" t="s">
        <v>2778</v>
      </c>
      <c r="B425" t="s">
        <v>5123</v>
      </c>
      <c r="C425" s="14" t="s">
        <v>3164</v>
      </c>
      <c r="D425" s="14" t="s">
        <v>5110</v>
      </c>
      <c r="E425">
        <v>424</v>
      </c>
    </row>
    <row r="426" spans="1:5">
      <c r="A426" s="13" t="s">
        <v>3165</v>
      </c>
      <c r="B426" t="s">
        <v>5127</v>
      </c>
      <c r="C426" s="13" t="s">
        <v>2926</v>
      </c>
      <c r="D426" s="13" t="s">
        <v>5108</v>
      </c>
      <c r="E426">
        <v>425</v>
      </c>
    </row>
    <row r="427" spans="1:5">
      <c r="A427" s="14" t="s">
        <v>2765</v>
      </c>
      <c r="B427" s="15" t="s">
        <v>5120</v>
      </c>
      <c r="C427" s="14" t="s">
        <v>2743</v>
      </c>
      <c r="D427" s="14" t="s">
        <v>5104</v>
      </c>
      <c r="E427">
        <v>426</v>
      </c>
    </row>
    <row r="428" spans="1:5">
      <c r="A428" s="13" t="s">
        <v>3166</v>
      </c>
      <c r="B428" t="s">
        <v>5120</v>
      </c>
      <c r="C428" s="13" t="s">
        <v>3167</v>
      </c>
      <c r="D428" s="13" t="s">
        <v>5103</v>
      </c>
      <c r="E428">
        <v>427</v>
      </c>
    </row>
    <row r="429" spans="1:5">
      <c r="A429" s="14" t="s">
        <v>3168</v>
      </c>
      <c r="B429" t="s">
        <v>5120</v>
      </c>
      <c r="C429" s="14" t="s">
        <v>3169</v>
      </c>
      <c r="D429" s="14" t="s">
        <v>5103</v>
      </c>
      <c r="E429">
        <v>428</v>
      </c>
    </row>
    <row r="430" spans="1:5">
      <c r="A430" s="13" t="s">
        <v>2863</v>
      </c>
      <c r="B430" s="15" t="s">
        <v>5120</v>
      </c>
      <c r="C430" s="13" t="s">
        <v>3170</v>
      </c>
      <c r="D430" s="13" t="s">
        <v>5101</v>
      </c>
      <c r="E430">
        <v>429</v>
      </c>
    </row>
    <row r="431" spans="1:5">
      <c r="A431" s="14" t="s">
        <v>2880</v>
      </c>
      <c r="B431" t="s">
        <v>5124</v>
      </c>
      <c r="C431" s="14" t="s">
        <v>3171</v>
      </c>
      <c r="D431" s="14" t="s">
        <v>5110</v>
      </c>
      <c r="E431">
        <v>430</v>
      </c>
    </row>
    <row r="432" spans="1:5">
      <c r="A432" s="13" t="s">
        <v>3172</v>
      </c>
      <c r="B432" t="s">
        <v>5120</v>
      </c>
      <c r="C432" s="13" t="s">
        <v>3173</v>
      </c>
      <c r="D432" s="13" t="s">
        <v>5103</v>
      </c>
      <c r="E432">
        <v>431</v>
      </c>
    </row>
    <row r="433" spans="1:5">
      <c r="A433" s="14" t="s">
        <v>3174</v>
      </c>
      <c r="B433" t="s">
        <v>5124</v>
      </c>
      <c r="C433" s="14" t="s">
        <v>3175</v>
      </c>
      <c r="D433" s="14" t="s">
        <v>5110</v>
      </c>
      <c r="E433">
        <v>432</v>
      </c>
    </row>
    <row r="434" spans="1:5">
      <c r="A434" s="13" t="s">
        <v>3176</v>
      </c>
      <c r="B434" t="s">
        <v>5124</v>
      </c>
      <c r="C434" s="13" t="s">
        <v>2825</v>
      </c>
      <c r="D434" s="13" t="s">
        <v>5110</v>
      </c>
      <c r="E434">
        <v>433</v>
      </c>
    </row>
    <row r="435" spans="1:5">
      <c r="A435" s="14" t="s">
        <v>3177</v>
      </c>
      <c r="B435" t="s">
        <v>5124</v>
      </c>
      <c r="C435" s="14" t="s">
        <v>3025</v>
      </c>
      <c r="D435" s="14" t="s">
        <v>5110</v>
      </c>
      <c r="E435">
        <v>434</v>
      </c>
    </row>
    <row r="436" spans="1:5">
      <c r="A436" s="13" t="s">
        <v>2958</v>
      </c>
      <c r="B436" s="15" t="s">
        <v>5120</v>
      </c>
      <c r="C436" s="13" t="s">
        <v>3178</v>
      </c>
      <c r="D436" s="13" t="s">
        <v>5105</v>
      </c>
      <c r="E436">
        <v>435</v>
      </c>
    </row>
    <row r="437" spans="1:5">
      <c r="A437" s="14" t="s">
        <v>2958</v>
      </c>
      <c r="B437" s="15" t="s">
        <v>5120</v>
      </c>
      <c r="C437" s="14" t="s">
        <v>2831</v>
      </c>
      <c r="D437" s="14" t="s">
        <v>5101</v>
      </c>
      <c r="E437">
        <v>436</v>
      </c>
    </row>
    <row r="438" spans="1:5">
      <c r="A438" s="13" t="s">
        <v>3179</v>
      </c>
      <c r="B438" t="s">
        <v>5124</v>
      </c>
      <c r="C438" s="13" t="s">
        <v>3164</v>
      </c>
      <c r="D438" s="13" t="s">
        <v>5110</v>
      </c>
      <c r="E438">
        <v>437</v>
      </c>
    </row>
    <row r="439" spans="1:5">
      <c r="A439" s="14" t="s">
        <v>3180</v>
      </c>
      <c r="B439" s="15" t="s">
        <v>5124</v>
      </c>
      <c r="C439" s="14" t="s">
        <v>3181</v>
      </c>
      <c r="D439" s="14" t="s">
        <v>5104</v>
      </c>
      <c r="E439">
        <v>438</v>
      </c>
    </row>
    <row r="440" spans="1:5">
      <c r="A440" s="13" t="s">
        <v>3095</v>
      </c>
      <c r="B440" t="s">
        <v>5120</v>
      </c>
      <c r="C440" s="13" t="s">
        <v>3182</v>
      </c>
      <c r="D440" s="13" t="s">
        <v>5108</v>
      </c>
      <c r="E440">
        <v>439</v>
      </c>
    </row>
    <row r="441" spans="1:5">
      <c r="A441" s="14" t="s">
        <v>3183</v>
      </c>
      <c r="B441" t="s">
        <v>5121</v>
      </c>
      <c r="C441" s="14" t="s">
        <v>2527</v>
      </c>
      <c r="D441" s="14"/>
      <c r="E441">
        <v>440</v>
      </c>
    </row>
    <row r="442" spans="1:5">
      <c r="A442" s="13" t="s">
        <v>3183</v>
      </c>
      <c r="B442" t="s">
        <v>5121</v>
      </c>
      <c r="C442" s="13" t="s">
        <v>2528</v>
      </c>
      <c r="D442" s="13"/>
      <c r="E442">
        <v>441</v>
      </c>
    </row>
    <row r="443" spans="1:5">
      <c r="A443" s="14" t="s">
        <v>3184</v>
      </c>
      <c r="B443" t="s">
        <v>5121</v>
      </c>
      <c r="C443" s="14" t="s">
        <v>2529</v>
      </c>
      <c r="D443" s="14"/>
      <c r="E443">
        <v>442</v>
      </c>
    </row>
    <row r="444" spans="1:5">
      <c r="A444" s="13" t="s">
        <v>3185</v>
      </c>
      <c r="B444" t="s">
        <v>5121</v>
      </c>
      <c r="C444" s="13" t="s">
        <v>2527</v>
      </c>
      <c r="D444" s="13"/>
      <c r="E444">
        <v>443</v>
      </c>
    </row>
    <row r="445" spans="1:5">
      <c r="A445" s="14" t="s">
        <v>2493</v>
      </c>
      <c r="B445" t="s">
        <v>5121</v>
      </c>
      <c r="C445" s="14" t="s">
        <v>2495</v>
      </c>
      <c r="D445" s="14" t="s">
        <v>5110</v>
      </c>
      <c r="E445">
        <v>444</v>
      </c>
    </row>
    <row r="446" spans="1:5">
      <c r="A446" s="13" t="s">
        <v>2747</v>
      </c>
      <c r="B446" s="15" t="s">
        <v>5121</v>
      </c>
      <c r="C446" s="13" t="s">
        <v>2870</v>
      </c>
      <c r="D446" s="13" t="s">
        <v>5101</v>
      </c>
      <c r="E446">
        <v>445</v>
      </c>
    </row>
    <row r="447" spans="1:5">
      <c r="A447" s="14" t="s">
        <v>3186</v>
      </c>
      <c r="B447" s="15" t="s">
        <v>5133</v>
      </c>
      <c r="C447" s="14" t="s">
        <v>3187</v>
      </c>
      <c r="D447" s="14" t="s">
        <v>5104</v>
      </c>
      <c r="E447">
        <v>446</v>
      </c>
    </row>
    <row r="448" spans="1:5">
      <c r="A448" s="13" t="s">
        <v>3188</v>
      </c>
      <c r="B448" s="15" t="s">
        <v>5121</v>
      </c>
      <c r="C448" s="13" t="s">
        <v>3050</v>
      </c>
      <c r="D448" s="13" t="s">
        <v>5104</v>
      </c>
      <c r="E448">
        <v>447</v>
      </c>
    </row>
    <row r="449" spans="1:5">
      <c r="A449" s="14" t="s">
        <v>3189</v>
      </c>
      <c r="B449" s="15" t="s">
        <v>5121</v>
      </c>
      <c r="C449" s="14" t="s">
        <v>3190</v>
      </c>
      <c r="D449" s="14" t="s">
        <v>5102</v>
      </c>
      <c r="E449">
        <v>448</v>
      </c>
    </row>
    <row r="450" spans="1:5">
      <c r="A450" s="13" t="s">
        <v>3191</v>
      </c>
      <c r="B450" t="s">
        <v>5126</v>
      </c>
      <c r="C450" s="13" t="s">
        <v>3192</v>
      </c>
      <c r="D450" s="13" t="s">
        <v>5110</v>
      </c>
      <c r="E450">
        <v>449</v>
      </c>
    </row>
    <row r="451" spans="1:5">
      <c r="A451" s="14" t="s">
        <v>3193</v>
      </c>
      <c r="B451" t="s">
        <v>5126</v>
      </c>
      <c r="C451" s="14" t="s">
        <v>3194</v>
      </c>
      <c r="D451" s="14" t="s">
        <v>5110</v>
      </c>
      <c r="E451">
        <v>450</v>
      </c>
    </row>
    <row r="452" spans="1:5">
      <c r="A452" s="13" t="s">
        <v>2773</v>
      </c>
      <c r="B452" s="15" t="s">
        <v>5121</v>
      </c>
      <c r="C452" s="13" t="s">
        <v>3195</v>
      </c>
      <c r="D452" s="13" t="s">
        <v>5101</v>
      </c>
      <c r="E452">
        <v>451</v>
      </c>
    </row>
    <row r="453" spans="1:5">
      <c r="A453" s="14" t="s">
        <v>3196</v>
      </c>
      <c r="B453" t="s">
        <v>5126</v>
      </c>
      <c r="C453" s="14" t="s">
        <v>3197</v>
      </c>
      <c r="D453" s="14" t="s">
        <v>5110</v>
      </c>
      <c r="E453">
        <v>452</v>
      </c>
    </row>
    <row r="454" spans="1:5">
      <c r="A454" s="13" t="s">
        <v>3198</v>
      </c>
      <c r="B454" t="s">
        <v>5121</v>
      </c>
      <c r="C454" s="13" t="s">
        <v>2562</v>
      </c>
      <c r="D454" s="13"/>
      <c r="E454">
        <v>453</v>
      </c>
    </row>
    <row r="455" spans="1:5">
      <c r="A455" s="14" t="s">
        <v>3199</v>
      </c>
      <c r="B455" s="15" t="s">
        <v>5134</v>
      </c>
      <c r="C455" s="14" t="s">
        <v>2718</v>
      </c>
      <c r="D455" s="14" t="s">
        <v>5102</v>
      </c>
      <c r="E455">
        <v>454</v>
      </c>
    </row>
    <row r="456" spans="1:5">
      <c r="A456" s="13" t="s">
        <v>3200</v>
      </c>
      <c r="B456" s="15" t="s">
        <v>5121</v>
      </c>
      <c r="C456" s="13" t="s">
        <v>2767</v>
      </c>
      <c r="D456" s="13" t="s">
        <v>5104</v>
      </c>
      <c r="E456">
        <v>455</v>
      </c>
    </row>
    <row r="457" spans="1:5">
      <c r="A457" s="14" t="s">
        <v>2830</v>
      </c>
      <c r="B457" t="s">
        <v>5121</v>
      </c>
      <c r="C457" s="14" t="s">
        <v>2528</v>
      </c>
      <c r="D457" s="14"/>
      <c r="E457">
        <v>456</v>
      </c>
    </row>
    <row r="458" spans="1:5">
      <c r="A458" s="13" t="s">
        <v>3201</v>
      </c>
      <c r="B458" s="15" t="s">
        <v>5121</v>
      </c>
      <c r="C458" s="13" t="s">
        <v>3202</v>
      </c>
      <c r="D458" s="13" t="s">
        <v>5104</v>
      </c>
      <c r="E458">
        <v>457</v>
      </c>
    </row>
    <row r="459" spans="1:5">
      <c r="A459" s="14" t="s">
        <v>2991</v>
      </c>
      <c r="B459" s="15" t="s">
        <v>5121</v>
      </c>
      <c r="C459" s="14" t="s">
        <v>3203</v>
      </c>
      <c r="D459" s="14" t="s">
        <v>5101</v>
      </c>
      <c r="E459">
        <v>458</v>
      </c>
    </row>
    <row r="460" spans="1:5">
      <c r="A460" s="13" t="s">
        <v>3204</v>
      </c>
      <c r="B460" t="s">
        <v>5121</v>
      </c>
      <c r="C460" s="13" t="s">
        <v>2563</v>
      </c>
      <c r="D460" s="13"/>
      <c r="E460">
        <v>459</v>
      </c>
    </row>
    <row r="461" spans="1:5">
      <c r="A461" s="14" t="s">
        <v>3205</v>
      </c>
      <c r="B461" s="15" t="s">
        <v>5121</v>
      </c>
      <c r="C461" s="14" t="s">
        <v>3206</v>
      </c>
      <c r="D461" s="14" t="s">
        <v>5104</v>
      </c>
      <c r="E461">
        <v>460</v>
      </c>
    </row>
    <row r="462" spans="1:5">
      <c r="A462" s="13" t="s">
        <v>2916</v>
      </c>
      <c r="C462" s="13" t="s">
        <v>2565</v>
      </c>
      <c r="D462" s="13"/>
      <c r="E462">
        <v>461</v>
      </c>
    </row>
    <row r="463" spans="1:5">
      <c r="A463" s="14" t="s">
        <v>3207</v>
      </c>
      <c r="C463" s="14" t="s">
        <v>2617</v>
      </c>
      <c r="D463" s="14"/>
      <c r="E463">
        <v>462</v>
      </c>
    </row>
    <row r="464" spans="1:5">
      <c r="A464" s="13" t="s">
        <v>2992</v>
      </c>
      <c r="B464" s="15" t="s">
        <v>5110</v>
      </c>
      <c r="C464" s="13" t="s">
        <v>2625</v>
      </c>
      <c r="D464" s="13" t="s">
        <v>5112</v>
      </c>
      <c r="E464">
        <v>463</v>
      </c>
    </row>
    <row r="465" spans="1:5">
      <c r="A465" s="14" t="s">
        <v>2793</v>
      </c>
      <c r="B465" s="15" t="s">
        <v>5110</v>
      </c>
      <c r="C465" s="14" t="s">
        <v>2783</v>
      </c>
      <c r="D465" s="14" t="s">
        <v>5101</v>
      </c>
      <c r="E465">
        <v>464</v>
      </c>
    </row>
    <row r="466" spans="1:5">
      <c r="A466" s="13" t="s">
        <v>2751</v>
      </c>
      <c r="B466" s="15" t="s">
        <v>5110</v>
      </c>
      <c r="C466" s="13" t="s">
        <v>2931</v>
      </c>
      <c r="D466" s="13" t="s">
        <v>5101</v>
      </c>
      <c r="E466">
        <v>465</v>
      </c>
    </row>
    <row r="467" spans="1:5">
      <c r="A467" s="14" t="s">
        <v>3208</v>
      </c>
      <c r="B467" s="15" t="s">
        <v>5110</v>
      </c>
      <c r="C467" s="14" t="s">
        <v>2834</v>
      </c>
      <c r="D467" s="14" t="s">
        <v>5102</v>
      </c>
      <c r="E467">
        <v>466</v>
      </c>
    </row>
    <row r="468" spans="1:5">
      <c r="A468" s="13" t="s">
        <v>3209</v>
      </c>
      <c r="B468" s="15" t="s">
        <v>5110</v>
      </c>
      <c r="C468" s="13" t="s">
        <v>3210</v>
      </c>
      <c r="D468" s="13" t="s">
        <v>5102</v>
      </c>
      <c r="E468">
        <v>467</v>
      </c>
    </row>
    <row r="469" spans="1:5">
      <c r="A469" s="14" t="s">
        <v>3211</v>
      </c>
      <c r="B469" t="s">
        <v>5135</v>
      </c>
      <c r="C469" s="14" t="s">
        <v>3025</v>
      </c>
      <c r="D469" s="14" t="s">
        <v>5110</v>
      </c>
      <c r="E469">
        <v>468</v>
      </c>
    </row>
    <row r="470" spans="1:5">
      <c r="A470" s="13" t="s">
        <v>3212</v>
      </c>
      <c r="B470" s="15" t="s">
        <v>5110</v>
      </c>
      <c r="C470" s="13" t="s">
        <v>3190</v>
      </c>
      <c r="D470" s="13" t="s">
        <v>5102</v>
      </c>
      <c r="E470">
        <v>469</v>
      </c>
    </row>
    <row r="471" spans="1:5">
      <c r="A471" s="14" t="s">
        <v>3213</v>
      </c>
      <c r="B471" t="s">
        <v>5131</v>
      </c>
      <c r="C471" s="14" t="s">
        <v>2954</v>
      </c>
      <c r="D471" s="14" t="s">
        <v>5108</v>
      </c>
      <c r="E471">
        <v>470</v>
      </c>
    </row>
    <row r="472" spans="1:5">
      <c r="A472" s="13" t="s">
        <v>3214</v>
      </c>
      <c r="B472" s="15" t="s">
        <v>5110</v>
      </c>
      <c r="C472" s="13" t="s">
        <v>2833</v>
      </c>
      <c r="D472" s="13" t="s">
        <v>5102</v>
      </c>
      <c r="E472">
        <v>471</v>
      </c>
    </row>
    <row r="473" spans="1:5">
      <c r="A473" s="14" t="s">
        <v>3214</v>
      </c>
      <c r="B473" s="15" t="s">
        <v>5110</v>
      </c>
      <c r="C473" s="14" t="s">
        <v>3006</v>
      </c>
      <c r="D473" s="14" t="s">
        <v>5101</v>
      </c>
      <c r="E473">
        <v>472</v>
      </c>
    </row>
    <row r="474" spans="1:5">
      <c r="A474" s="13" t="s">
        <v>2992</v>
      </c>
      <c r="B474" s="15" t="s">
        <v>5110</v>
      </c>
      <c r="C474" s="13" t="s">
        <v>3195</v>
      </c>
      <c r="D474" s="13" t="s">
        <v>5101</v>
      </c>
      <c r="E474">
        <v>473</v>
      </c>
    </row>
    <row r="475" spans="1:5">
      <c r="A475" s="14" t="s">
        <v>3215</v>
      </c>
      <c r="B475" t="s">
        <v>5131</v>
      </c>
      <c r="C475" s="14" t="s">
        <v>2955</v>
      </c>
      <c r="D475" s="14" t="s">
        <v>5108</v>
      </c>
      <c r="E475">
        <v>474</v>
      </c>
    </row>
    <row r="476" spans="1:5">
      <c r="A476" s="13" t="s">
        <v>3216</v>
      </c>
      <c r="B476" t="s">
        <v>5131</v>
      </c>
      <c r="C476" s="13" t="s">
        <v>2926</v>
      </c>
      <c r="D476" s="13" t="s">
        <v>5108</v>
      </c>
      <c r="E476">
        <v>475</v>
      </c>
    </row>
    <row r="477" spans="1:5">
      <c r="A477" s="14" t="s">
        <v>2793</v>
      </c>
      <c r="B477" t="s">
        <v>5110</v>
      </c>
      <c r="C477" s="14" t="s">
        <v>3217</v>
      </c>
      <c r="D477" s="14" t="s">
        <v>5106</v>
      </c>
      <c r="E477">
        <v>476</v>
      </c>
    </row>
    <row r="478" spans="1:5">
      <c r="A478" s="13" t="s">
        <v>3218</v>
      </c>
      <c r="B478" s="15" t="s">
        <v>5136</v>
      </c>
      <c r="C478" s="13" t="s">
        <v>3219</v>
      </c>
      <c r="D478" s="13" t="s">
        <v>5117</v>
      </c>
      <c r="E478">
        <v>477</v>
      </c>
    </row>
    <row r="479" spans="1:5">
      <c r="A479" s="14" t="s">
        <v>3133</v>
      </c>
      <c r="B479" s="15" t="s">
        <v>5132</v>
      </c>
      <c r="C479" s="14" t="s">
        <v>3220</v>
      </c>
      <c r="D479" s="14" t="s">
        <v>5102</v>
      </c>
      <c r="E479">
        <v>478</v>
      </c>
    </row>
    <row r="480" spans="1:5">
      <c r="A480" s="13" t="s">
        <v>3221</v>
      </c>
      <c r="B480" t="s">
        <v>5131</v>
      </c>
      <c r="C480" s="13" t="s">
        <v>2810</v>
      </c>
      <c r="D480" s="13" t="s">
        <v>5108</v>
      </c>
      <c r="E480">
        <v>479</v>
      </c>
    </row>
    <row r="481" spans="1:5">
      <c r="A481" s="14" t="s">
        <v>3222</v>
      </c>
      <c r="B481" t="s">
        <v>5110</v>
      </c>
      <c r="C481" s="14" t="s">
        <v>2859</v>
      </c>
      <c r="D481" s="14" t="s">
        <v>5106</v>
      </c>
      <c r="E481">
        <v>480</v>
      </c>
    </row>
    <row r="482" spans="1:5">
      <c r="A482" s="13" t="s">
        <v>3223</v>
      </c>
      <c r="B482" t="s">
        <v>5131</v>
      </c>
      <c r="C482" s="13" t="s">
        <v>2823</v>
      </c>
      <c r="D482" s="13" t="s">
        <v>5108</v>
      </c>
      <c r="E482">
        <v>481</v>
      </c>
    </row>
    <row r="483" spans="1:5">
      <c r="A483" s="14" t="s">
        <v>3224</v>
      </c>
      <c r="B483" s="15" t="s">
        <v>5110</v>
      </c>
      <c r="C483" s="14" t="s">
        <v>2760</v>
      </c>
      <c r="D483" s="14" t="s">
        <v>5102</v>
      </c>
      <c r="E483">
        <v>482</v>
      </c>
    </row>
    <row r="484" spans="1:5">
      <c r="A484" s="13" t="s">
        <v>3072</v>
      </c>
      <c r="B484" t="s">
        <v>5110</v>
      </c>
      <c r="C484" s="13" t="s">
        <v>2887</v>
      </c>
      <c r="D484" s="13" t="s">
        <v>5106</v>
      </c>
      <c r="E484">
        <v>483</v>
      </c>
    </row>
    <row r="485" spans="1:5">
      <c r="A485" s="14" t="s">
        <v>3209</v>
      </c>
      <c r="B485" t="s">
        <v>5110</v>
      </c>
      <c r="C485" s="14" t="s">
        <v>3225</v>
      </c>
      <c r="D485" s="14" t="s">
        <v>5106</v>
      </c>
      <c r="E485">
        <v>484</v>
      </c>
    </row>
    <row r="486" spans="1:5">
      <c r="A486" s="13" t="s">
        <v>3032</v>
      </c>
      <c r="B486" t="s">
        <v>5110</v>
      </c>
      <c r="C486" s="13" t="s">
        <v>3226</v>
      </c>
      <c r="D486" s="13" t="s">
        <v>5106</v>
      </c>
      <c r="E486">
        <v>485</v>
      </c>
    </row>
    <row r="487" spans="1:5">
      <c r="A487" s="14" t="s">
        <v>3227</v>
      </c>
      <c r="B487" t="s">
        <v>5131</v>
      </c>
      <c r="C487" s="14" t="s">
        <v>3228</v>
      </c>
      <c r="D487" s="14" t="s">
        <v>5108</v>
      </c>
      <c r="E487">
        <v>486</v>
      </c>
    </row>
    <row r="488" spans="1:5">
      <c r="A488" s="13" t="s">
        <v>2729</v>
      </c>
      <c r="B488" s="15"/>
      <c r="C488" s="13" t="s">
        <v>2787</v>
      </c>
      <c r="D488" s="13" t="s">
        <v>5101</v>
      </c>
      <c r="E488">
        <v>487</v>
      </c>
    </row>
    <row r="489" spans="1:5">
      <c r="A489" s="14" t="s">
        <v>2940</v>
      </c>
      <c r="B489" s="15" t="s">
        <v>5119</v>
      </c>
      <c r="C489" s="14" t="s">
        <v>3145</v>
      </c>
      <c r="D489" s="14" t="s">
        <v>5107</v>
      </c>
      <c r="E489">
        <v>488</v>
      </c>
    </row>
    <row r="490" spans="1:5">
      <c r="A490" s="13" t="s">
        <v>2940</v>
      </c>
      <c r="B490" t="s">
        <v>5119</v>
      </c>
      <c r="C490" s="13" t="s">
        <v>3156</v>
      </c>
      <c r="D490" s="13" t="s">
        <v>5111</v>
      </c>
      <c r="E490">
        <v>489</v>
      </c>
    </row>
    <row r="491" spans="1:5">
      <c r="A491" s="14" t="s">
        <v>2977</v>
      </c>
      <c r="B491" s="15" t="s">
        <v>5119</v>
      </c>
      <c r="C491" s="14" t="s">
        <v>3229</v>
      </c>
      <c r="D491" s="14" t="s">
        <v>5107</v>
      </c>
      <c r="E491">
        <v>490</v>
      </c>
    </row>
    <row r="492" spans="1:5">
      <c r="A492" s="13" t="s">
        <v>2826</v>
      </c>
      <c r="B492" s="15" t="s">
        <v>5119</v>
      </c>
      <c r="C492" s="13" t="s">
        <v>3230</v>
      </c>
      <c r="D492" s="13" t="s">
        <v>5107</v>
      </c>
      <c r="E492">
        <v>491</v>
      </c>
    </row>
    <row r="493" spans="1:5">
      <c r="A493" s="14" t="s">
        <v>2724</v>
      </c>
      <c r="B493" s="15" t="s">
        <v>5119</v>
      </c>
      <c r="C493" s="14" t="s">
        <v>3231</v>
      </c>
      <c r="D493" s="14" t="s">
        <v>5115</v>
      </c>
      <c r="E493">
        <v>492</v>
      </c>
    </row>
    <row r="494" spans="1:5">
      <c r="A494" s="13" t="s">
        <v>3232</v>
      </c>
      <c r="B494" s="15" t="s">
        <v>5130</v>
      </c>
      <c r="C494" s="13" t="s">
        <v>3233</v>
      </c>
      <c r="D494" s="13" t="s">
        <v>5116</v>
      </c>
      <c r="E494">
        <v>493</v>
      </c>
    </row>
    <row r="495" spans="1:5">
      <c r="A495" s="14" t="s">
        <v>2976</v>
      </c>
      <c r="B495" s="15" t="s">
        <v>5119</v>
      </c>
      <c r="C495" s="14" t="s">
        <v>3234</v>
      </c>
      <c r="D495" s="14" t="s">
        <v>5115</v>
      </c>
      <c r="E495">
        <v>494</v>
      </c>
    </row>
    <row r="496" spans="1:5">
      <c r="A496" s="13" t="s">
        <v>3235</v>
      </c>
      <c r="B496" s="15" t="s">
        <v>5119</v>
      </c>
      <c r="C496" s="13" t="s">
        <v>3236</v>
      </c>
      <c r="D496" s="13" t="s">
        <v>5101</v>
      </c>
      <c r="E496">
        <v>495</v>
      </c>
    </row>
    <row r="497" spans="1:5">
      <c r="A497" s="14" t="s">
        <v>3147</v>
      </c>
      <c r="B497" s="15" t="s">
        <v>5119</v>
      </c>
      <c r="C497" s="14" t="s">
        <v>3237</v>
      </c>
      <c r="D497" s="14" t="s">
        <v>5107</v>
      </c>
      <c r="E497">
        <v>496</v>
      </c>
    </row>
    <row r="498" spans="1:5">
      <c r="A498" s="13" t="s">
        <v>3238</v>
      </c>
      <c r="B498" s="15" t="s">
        <v>5119</v>
      </c>
      <c r="C498" s="13" t="s">
        <v>2870</v>
      </c>
      <c r="D498" s="13" t="s">
        <v>5101</v>
      </c>
      <c r="E498">
        <v>497</v>
      </c>
    </row>
    <row r="499" spans="1:5">
      <c r="A499" s="14" t="s">
        <v>3039</v>
      </c>
      <c r="B499" s="15" t="s">
        <v>5119</v>
      </c>
      <c r="C499" s="14" t="s">
        <v>3239</v>
      </c>
      <c r="D499" s="14" t="s">
        <v>5107</v>
      </c>
      <c r="E499">
        <v>498</v>
      </c>
    </row>
    <row r="500" spans="1:5">
      <c r="A500" s="13" t="s">
        <v>3039</v>
      </c>
      <c r="B500" s="15" t="s">
        <v>5119</v>
      </c>
      <c r="C500" s="13" t="s">
        <v>3178</v>
      </c>
      <c r="D500" s="13" t="s">
        <v>5105</v>
      </c>
      <c r="E500">
        <v>499</v>
      </c>
    </row>
    <row r="501" spans="1:5">
      <c r="A501" s="14" t="s">
        <v>3240</v>
      </c>
      <c r="B501" s="15" t="s">
        <v>5122</v>
      </c>
      <c r="C501" s="14" t="s">
        <v>2716</v>
      </c>
      <c r="D501" s="14" t="s">
        <v>5101</v>
      </c>
      <c r="E501">
        <v>500</v>
      </c>
    </row>
    <row r="502" spans="1:5">
      <c r="A502" s="13" t="s">
        <v>2719</v>
      </c>
      <c r="C502" s="13" t="s">
        <v>2510</v>
      </c>
      <c r="D502" s="13"/>
      <c r="E502">
        <v>501</v>
      </c>
    </row>
    <row r="503" spans="1:5">
      <c r="A503" s="14" t="s">
        <v>3241</v>
      </c>
      <c r="B503" t="s">
        <v>5121</v>
      </c>
      <c r="C503" s="14" t="s">
        <v>2663</v>
      </c>
      <c r="D503" s="14"/>
      <c r="E503">
        <v>502</v>
      </c>
    </row>
    <row r="504" spans="1:5">
      <c r="A504" s="13" t="s">
        <v>3242</v>
      </c>
      <c r="B504" t="s">
        <v>5121</v>
      </c>
      <c r="C504" s="13" t="s">
        <v>2509</v>
      </c>
      <c r="D504" s="13"/>
      <c r="E504">
        <v>503</v>
      </c>
    </row>
    <row r="505" spans="1:5">
      <c r="A505" s="14" t="s">
        <v>3243</v>
      </c>
      <c r="C505" s="14" t="s">
        <v>2666</v>
      </c>
      <c r="D505" s="14"/>
      <c r="E505">
        <v>504</v>
      </c>
    </row>
    <row r="506" spans="1:5">
      <c r="A506" s="13" t="s">
        <v>3244</v>
      </c>
      <c r="B506" t="s">
        <v>5121</v>
      </c>
      <c r="C506" s="13" t="s">
        <v>2667</v>
      </c>
      <c r="D506" s="13"/>
      <c r="E506">
        <v>505</v>
      </c>
    </row>
    <row r="507" spans="1:5">
      <c r="A507" s="14" t="s">
        <v>3245</v>
      </c>
      <c r="C507" s="14" t="s">
        <v>2537</v>
      </c>
      <c r="D507" s="14"/>
      <c r="E507">
        <v>506</v>
      </c>
    </row>
    <row r="508" spans="1:5">
      <c r="A508" s="13" t="s">
        <v>3005</v>
      </c>
      <c r="B508" s="15" t="s">
        <v>5111</v>
      </c>
      <c r="C508" s="13" t="s">
        <v>2567</v>
      </c>
      <c r="D508" s="13" t="s">
        <v>5112</v>
      </c>
      <c r="E508">
        <v>507</v>
      </c>
    </row>
    <row r="509" spans="1:5">
      <c r="A509" s="14" t="s">
        <v>3080</v>
      </c>
      <c r="B509" s="15" t="s">
        <v>5111</v>
      </c>
      <c r="C509" s="14" t="s">
        <v>3246</v>
      </c>
      <c r="D509" s="14" t="s">
        <v>5113</v>
      </c>
      <c r="E509">
        <v>508</v>
      </c>
    </row>
    <row r="510" spans="1:5">
      <c r="A510" s="13" t="s">
        <v>3247</v>
      </c>
      <c r="B510" s="15" t="s">
        <v>5111</v>
      </c>
      <c r="C510" s="13" t="s">
        <v>3248</v>
      </c>
      <c r="D510" s="13" t="s">
        <v>5113</v>
      </c>
      <c r="E510">
        <v>509</v>
      </c>
    </row>
    <row r="511" spans="1:5">
      <c r="A511" s="14" t="s">
        <v>2869</v>
      </c>
      <c r="B511" s="15" t="s">
        <v>5111</v>
      </c>
      <c r="C511" s="14" t="s">
        <v>2514</v>
      </c>
      <c r="D511" s="14" t="s">
        <v>5112</v>
      </c>
      <c r="E511">
        <v>510</v>
      </c>
    </row>
    <row r="512" spans="1:5">
      <c r="A512" s="13" t="s">
        <v>2868</v>
      </c>
      <c r="B512" s="15" t="s">
        <v>5111</v>
      </c>
      <c r="C512" s="13" t="s">
        <v>3249</v>
      </c>
      <c r="D512" s="13" t="s">
        <v>5116</v>
      </c>
      <c r="E512">
        <v>511</v>
      </c>
    </row>
    <row r="513" spans="1:5">
      <c r="A513" s="14" t="s">
        <v>2868</v>
      </c>
      <c r="B513" s="15" t="s">
        <v>5111</v>
      </c>
      <c r="C513" s="14" t="s">
        <v>3250</v>
      </c>
      <c r="D513" s="14" t="s">
        <v>5101</v>
      </c>
      <c r="E513">
        <v>512</v>
      </c>
    </row>
    <row r="514" spans="1:5">
      <c r="A514" s="13" t="s">
        <v>2876</v>
      </c>
      <c r="B514" t="s">
        <v>5111</v>
      </c>
      <c r="C514" s="13" t="s">
        <v>3251</v>
      </c>
      <c r="D514" s="13" t="s">
        <v>5111</v>
      </c>
      <c r="E514">
        <v>513</v>
      </c>
    </row>
    <row r="515" spans="1:5">
      <c r="A515" s="14" t="s">
        <v>3252</v>
      </c>
      <c r="B515" t="s">
        <v>5100</v>
      </c>
      <c r="C515" s="14" t="s">
        <v>3253</v>
      </c>
      <c r="D515" s="14" t="s">
        <v>5114</v>
      </c>
      <c r="E515">
        <v>514</v>
      </c>
    </row>
    <row r="516" spans="1:5">
      <c r="A516" s="13" t="s">
        <v>3247</v>
      </c>
      <c r="B516" t="s">
        <v>5111</v>
      </c>
      <c r="C516" s="13" t="s">
        <v>3254</v>
      </c>
      <c r="D516" s="13" t="s">
        <v>5111</v>
      </c>
      <c r="E516">
        <v>515</v>
      </c>
    </row>
    <row r="517" spans="1:5">
      <c r="A517" s="14" t="s">
        <v>2947</v>
      </c>
      <c r="B517" s="15" t="s">
        <v>5111</v>
      </c>
      <c r="C517" s="14" t="s">
        <v>3255</v>
      </c>
      <c r="D517" s="14" t="s">
        <v>5101</v>
      </c>
      <c r="E517">
        <v>516</v>
      </c>
    </row>
    <row r="518" spans="1:5">
      <c r="A518" s="13" t="s">
        <v>3256</v>
      </c>
      <c r="B518" t="s">
        <v>5111</v>
      </c>
      <c r="C518" s="13" t="s">
        <v>3257</v>
      </c>
      <c r="D518" s="13" t="s">
        <v>5111</v>
      </c>
      <c r="E518">
        <v>517</v>
      </c>
    </row>
    <row r="519" spans="1:5">
      <c r="A519" s="14" t="s">
        <v>3258</v>
      </c>
      <c r="B519" s="15" t="s">
        <v>5111</v>
      </c>
      <c r="C519" s="14" t="s">
        <v>3259</v>
      </c>
      <c r="D519" s="14" t="s">
        <v>5101</v>
      </c>
      <c r="E519">
        <v>518</v>
      </c>
    </row>
    <row r="520" spans="1:5">
      <c r="A520" s="13" t="s">
        <v>3260</v>
      </c>
      <c r="B520" t="s">
        <v>5111</v>
      </c>
      <c r="C520" s="13" t="s">
        <v>3261</v>
      </c>
      <c r="D520" s="13" t="s">
        <v>5111</v>
      </c>
      <c r="E520">
        <v>519</v>
      </c>
    </row>
    <row r="521" spans="1:5">
      <c r="A521" s="14" t="s">
        <v>3262</v>
      </c>
      <c r="B521" t="s">
        <v>5100</v>
      </c>
      <c r="C521" s="14" t="s">
        <v>3263</v>
      </c>
      <c r="D521" s="14" t="s">
        <v>5114</v>
      </c>
      <c r="E521">
        <v>520</v>
      </c>
    </row>
    <row r="522" spans="1:5">
      <c r="A522" s="13" t="s">
        <v>3264</v>
      </c>
      <c r="B522" t="s">
        <v>5128</v>
      </c>
      <c r="C522" s="13" t="s">
        <v>2500</v>
      </c>
      <c r="D522" s="13" t="s">
        <v>5109</v>
      </c>
      <c r="E522">
        <v>521</v>
      </c>
    </row>
    <row r="523" spans="1:5">
      <c r="A523" s="14" t="s">
        <v>3265</v>
      </c>
      <c r="B523" t="s">
        <v>5128</v>
      </c>
      <c r="C523" s="14" t="s">
        <v>3266</v>
      </c>
      <c r="D523" s="14" t="s">
        <v>5114</v>
      </c>
      <c r="E523">
        <v>522</v>
      </c>
    </row>
    <row r="524" spans="1:5">
      <c r="A524" s="13" t="s">
        <v>3267</v>
      </c>
      <c r="B524" t="s">
        <v>5128</v>
      </c>
      <c r="C524" s="13" t="s">
        <v>3268</v>
      </c>
      <c r="D524" s="13" t="s">
        <v>5109</v>
      </c>
      <c r="E524">
        <v>523</v>
      </c>
    </row>
    <row r="525" spans="1:5">
      <c r="A525" s="14" t="s">
        <v>3269</v>
      </c>
      <c r="B525" s="15" t="s">
        <v>5123</v>
      </c>
      <c r="C525" s="14" t="s">
        <v>2752</v>
      </c>
      <c r="D525" s="14" t="s">
        <v>5102</v>
      </c>
      <c r="E525">
        <v>524</v>
      </c>
    </row>
    <row r="526" spans="1:5">
      <c r="A526" s="13" t="s">
        <v>3270</v>
      </c>
      <c r="B526" t="s">
        <v>5123</v>
      </c>
      <c r="C526" s="13" t="s">
        <v>2903</v>
      </c>
      <c r="D526" s="13" t="s">
        <v>5106</v>
      </c>
      <c r="E526">
        <v>525</v>
      </c>
    </row>
    <row r="527" spans="1:5">
      <c r="A527" s="14" t="s">
        <v>3271</v>
      </c>
      <c r="B527" s="15" t="s">
        <v>5123</v>
      </c>
      <c r="C527" s="14" t="s">
        <v>3272</v>
      </c>
      <c r="D527" s="14" t="s">
        <v>5102</v>
      </c>
      <c r="E527">
        <v>526</v>
      </c>
    </row>
    <row r="528" spans="1:5">
      <c r="A528" s="13" t="s">
        <v>3273</v>
      </c>
      <c r="B528" s="15" t="s">
        <v>5123</v>
      </c>
      <c r="C528" s="13" t="s">
        <v>2997</v>
      </c>
      <c r="D528" s="13" t="s">
        <v>5102</v>
      </c>
      <c r="E528">
        <v>527</v>
      </c>
    </row>
    <row r="529" spans="1:5">
      <c r="A529" s="14" t="s">
        <v>3051</v>
      </c>
      <c r="B529" s="15" t="s">
        <v>5120</v>
      </c>
      <c r="C529" s="14" t="s">
        <v>2941</v>
      </c>
      <c r="D529" s="14" t="s">
        <v>5105</v>
      </c>
      <c r="E529">
        <v>528</v>
      </c>
    </row>
    <row r="530" spans="1:5">
      <c r="A530" s="13" t="s">
        <v>2815</v>
      </c>
      <c r="B530" s="15" t="s">
        <v>5120</v>
      </c>
      <c r="C530" s="13" t="s">
        <v>2930</v>
      </c>
      <c r="D530" s="13" t="s">
        <v>5104</v>
      </c>
      <c r="E530">
        <v>529</v>
      </c>
    </row>
    <row r="531" spans="1:5">
      <c r="A531" s="14" t="s">
        <v>2822</v>
      </c>
      <c r="B531" s="15" t="s">
        <v>5120</v>
      </c>
      <c r="C531" s="14" t="s">
        <v>3274</v>
      </c>
      <c r="D531" s="14" t="s">
        <v>5107</v>
      </c>
      <c r="E531">
        <v>530</v>
      </c>
    </row>
    <row r="532" spans="1:5">
      <c r="A532" s="13" t="s">
        <v>3275</v>
      </c>
      <c r="B532" s="15" t="s">
        <v>5137</v>
      </c>
      <c r="C532" s="13" t="s">
        <v>3276</v>
      </c>
      <c r="D532" s="13" t="s">
        <v>5105</v>
      </c>
      <c r="E532">
        <v>531</v>
      </c>
    </row>
    <row r="533" spans="1:5">
      <c r="A533" s="14" t="s">
        <v>3095</v>
      </c>
      <c r="B533" t="s">
        <v>5120</v>
      </c>
      <c r="C533" s="14" t="s">
        <v>3277</v>
      </c>
      <c r="D533" s="14" t="s">
        <v>5103</v>
      </c>
      <c r="E533">
        <v>532</v>
      </c>
    </row>
    <row r="534" spans="1:5">
      <c r="A534" s="13" t="s">
        <v>3278</v>
      </c>
      <c r="B534" t="s">
        <v>5120</v>
      </c>
      <c r="C534" s="13" t="s">
        <v>3279</v>
      </c>
      <c r="D534" s="13" t="s">
        <v>5103</v>
      </c>
      <c r="E534">
        <v>533</v>
      </c>
    </row>
    <row r="535" spans="1:5">
      <c r="A535" s="14" t="s">
        <v>3280</v>
      </c>
      <c r="B535" s="15" t="s">
        <v>5124</v>
      </c>
      <c r="C535" s="14" t="s">
        <v>2808</v>
      </c>
      <c r="D535" s="14" t="s">
        <v>5104</v>
      </c>
      <c r="E535">
        <v>534</v>
      </c>
    </row>
    <row r="536" spans="1:5">
      <c r="A536" s="13" t="s">
        <v>3281</v>
      </c>
      <c r="B536" t="s">
        <v>5124</v>
      </c>
      <c r="C536" s="13" t="s">
        <v>3194</v>
      </c>
      <c r="D536" s="13" t="s">
        <v>5110</v>
      </c>
      <c r="E536">
        <v>535</v>
      </c>
    </row>
    <row r="537" spans="1:5">
      <c r="A537" s="14" t="s">
        <v>3282</v>
      </c>
      <c r="B537" t="s">
        <v>5120</v>
      </c>
      <c r="C537" s="14" t="s">
        <v>3283</v>
      </c>
      <c r="D537" s="14" t="s">
        <v>5103</v>
      </c>
      <c r="E537">
        <v>536</v>
      </c>
    </row>
    <row r="538" spans="1:5">
      <c r="A538" s="13" t="s">
        <v>2985</v>
      </c>
      <c r="B538" s="15" t="s">
        <v>5124</v>
      </c>
      <c r="C538" s="13" t="s">
        <v>2512</v>
      </c>
      <c r="D538" s="13" t="s">
        <v>5112</v>
      </c>
      <c r="E538">
        <v>537</v>
      </c>
    </row>
    <row r="539" spans="1:5">
      <c r="A539" s="14" t="s">
        <v>3284</v>
      </c>
      <c r="B539" t="s">
        <v>5138</v>
      </c>
      <c r="C539" s="14" t="s">
        <v>3002</v>
      </c>
      <c r="D539" s="14" t="s">
        <v>5109</v>
      </c>
      <c r="E539">
        <v>538</v>
      </c>
    </row>
    <row r="540" spans="1:5">
      <c r="A540" s="13" t="s">
        <v>3172</v>
      </c>
      <c r="B540" s="15" t="s">
        <v>5120</v>
      </c>
      <c r="C540" s="13" t="s">
        <v>3285</v>
      </c>
      <c r="D540" s="13" t="s">
        <v>5101</v>
      </c>
      <c r="E540">
        <v>539</v>
      </c>
    </row>
    <row r="541" spans="1:5">
      <c r="A541" s="14" t="s">
        <v>3286</v>
      </c>
      <c r="B541" t="s">
        <v>5120</v>
      </c>
      <c r="C541" s="14" t="s">
        <v>3287</v>
      </c>
      <c r="D541" s="14" t="s">
        <v>5103</v>
      </c>
      <c r="E541">
        <v>540</v>
      </c>
    </row>
    <row r="542" spans="1:5">
      <c r="A542" s="13" t="s">
        <v>2988</v>
      </c>
      <c r="B542" t="s">
        <v>5120</v>
      </c>
      <c r="C542" s="13" t="s">
        <v>3288</v>
      </c>
      <c r="D542" s="13" t="s">
        <v>5103</v>
      </c>
      <c r="E542">
        <v>541</v>
      </c>
    </row>
    <row r="543" spans="1:5">
      <c r="A543" s="14" t="s">
        <v>3289</v>
      </c>
      <c r="B543" s="15" t="s">
        <v>5120</v>
      </c>
      <c r="C543" s="14" t="s">
        <v>2772</v>
      </c>
      <c r="D543" s="14" t="s">
        <v>5101</v>
      </c>
      <c r="E543">
        <v>542</v>
      </c>
    </row>
    <row r="544" spans="1:5">
      <c r="A544" s="13" t="s">
        <v>3290</v>
      </c>
      <c r="B544" t="s">
        <v>5124</v>
      </c>
      <c r="C544" s="13" t="s">
        <v>3126</v>
      </c>
      <c r="D544" s="13" t="s">
        <v>5110</v>
      </c>
      <c r="E544">
        <v>543</v>
      </c>
    </row>
    <row r="545" spans="1:5">
      <c r="A545" s="14" t="s">
        <v>3290</v>
      </c>
      <c r="B545" s="15" t="s">
        <v>5124</v>
      </c>
      <c r="C545" s="14" t="s">
        <v>2491</v>
      </c>
      <c r="D545" s="14" t="s">
        <v>5104</v>
      </c>
      <c r="E545">
        <v>544</v>
      </c>
    </row>
    <row r="546" spans="1:5">
      <c r="A546" s="13" t="s">
        <v>3282</v>
      </c>
      <c r="B546" t="s">
        <v>5120</v>
      </c>
      <c r="C546" s="13" t="s">
        <v>3291</v>
      </c>
      <c r="D546" s="13" t="s">
        <v>5108</v>
      </c>
      <c r="E546">
        <v>545</v>
      </c>
    </row>
    <row r="547" spans="1:5">
      <c r="A547" s="14" t="s">
        <v>3292</v>
      </c>
      <c r="B547" t="s">
        <v>5120</v>
      </c>
      <c r="C547" s="14" t="s">
        <v>2856</v>
      </c>
      <c r="D547" s="14" t="s">
        <v>5103</v>
      </c>
      <c r="E547">
        <v>546</v>
      </c>
    </row>
    <row r="548" spans="1:5">
      <c r="A548" s="13" t="s">
        <v>3293</v>
      </c>
      <c r="B548" s="15" t="s">
        <v>5124</v>
      </c>
      <c r="C548" s="13" t="s">
        <v>3294</v>
      </c>
      <c r="D548" s="13" t="s">
        <v>5104</v>
      </c>
      <c r="E548">
        <v>547</v>
      </c>
    </row>
    <row r="549" spans="1:5">
      <c r="A549" s="14" t="s">
        <v>3295</v>
      </c>
      <c r="C549" s="14" t="s">
        <v>2522</v>
      </c>
      <c r="D549" s="14"/>
      <c r="E549">
        <v>548</v>
      </c>
    </row>
    <row r="550" spans="1:5">
      <c r="A550" s="13" t="s">
        <v>3296</v>
      </c>
      <c r="B550" t="s">
        <v>5121</v>
      </c>
      <c r="C550" s="13" t="s">
        <v>2530</v>
      </c>
      <c r="D550" s="13"/>
      <c r="E550">
        <v>549</v>
      </c>
    </row>
    <row r="551" spans="1:5">
      <c r="A551" s="14" t="s">
        <v>2806</v>
      </c>
      <c r="B551" s="15" t="s">
        <v>5121</v>
      </c>
      <c r="C551" s="14" t="s">
        <v>2564</v>
      </c>
      <c r="D551" s="14" t="s">
        <v>5112</v>
      </c>
      <c r="E551">
        <v>550</v>
      </c>
    </row>
    <row r="552" spans="1:5">
      <c r="A552" s="13" t="s">
        <v>2806</v>
      </c>
      <c r="B552" t="s">
        <v>5121</v>
      </c>
      <c r="C552" s="13" t="s">
        <v>3094</v>
      </c>
      <c r="D552" s="13" t="s">
        <v>5110</v>
      </c>
      <c r="E552">
        <v>551</v>
      </c>
    </row>
    <row r="553" spans="1:5">
      <c r="A553" s="14" t="s">
        <v>2806</v>
      </c>
      <c r="B553" t="s">
        <v>5121</v>
      </c>
      <c r="C553" s="14" t="s">
        <v>2517</v>
      </c>
      <c r="D553" s="14"/>
      <c r="E553">
        <v>552</v>
      </c>
    </row>
    <row r="554" spans="1:5">
      <c r="A554" s="13" t="s">
        <v>2806</v>
      </c>
      <c r="B554" s="15" t="s">
        <v>5121</v>
      </c>
      <c r="C554" s="13" t="s">
        <v>3089</v>
      </c>
      <c r="D554" s="13" t="s">
        <v>5101</v>
      </c>
      <c r="E554">
        <v>553</v>
      </c>
    </row>
    <row r="555" spans="1:5">
      <c r="A555" s="14" t="s">
        <v>2493</v>
      </c>
      <c r="B555" s="15" t="s">
        <v>5121</v>
      </c>
      <c r="C555" s="14" t="s">
        <v>2487</v>
      </c>
      <c r="D555" s="14" t="s">
        <v>5101</v>
      </c>
      <c r="E555">
        <v>554</v>
      </c>
    </row>
    <row r="556" spans="1:5">
      <c r="A556" s="13" t="s">
        <v>2818</v>
      </c>
      <c r="B556" t="s">
        <v>5121</v>
      </c>
      <c r="C556" s="13" t="s">
        <v>2565</v>
      </c>
      <c r="D556" s="13"/>
      <c r="E556">
        <v>555</v>
      </c>
    </row>
    <row r="557" spans="1:5">
      <c r="A557" s="14" t="s">
        <v>2738</v>
      </c>
      <c r="B557" s="15" t="s">
        <v>5121</v>
      </c>
      <c r="C557" s="14" t="s">
        <v>2758</v>
      </c>
      <c r="D557" s="14" t="s">
        <v>5102</v>
      </c>
      <c r="E557">
        <v>556</v>
      </c>
    </row>
    <row r="558" spans="1:5">
      <c r="A558" s="13" t="s">
        <v>2747</v>
      </c>
      <c r="B558" s="15" t="s">
        <v>5121</v>
      </c>
      <c r="C558" s="13" t="s">
        <v>2514</v>
      </c>
      <c r="D558" s="13" t="s">
        <v>5112</v>
      </c>
      <c r="E558">
        <v>557</v>
      </c>
    </row>
    <row r="559" spans="1:5">
      <c r="A559" s="14" t="s">
        <v>2960</v>
      </c>
      <c r="B559" s="15" t="s">
        <v>5121</v>
      </c>
      <c r="C559" s="14" t="s">
        <v>2487</v>
      </c>
      <c r="D559" s="14" t="s">
        <v>5101</v>
      </c>
      <c r="E559">
        <v>558</v>
      </c>
    </row>
    <row r="560" spans="1:5">
      <c r="A560" s="13" t="s">
        <v>3297</v>
      </c>
      <c r="B560" s="15" t="s">
        <v>5121</v>
      </c>
      <c r="C560" s="13" t="s">
        <v>2788</v>
      </c>
      <c r="D560" s="13" t="s">
        <v>5101</v>
      </c>
      <c r="E560">
        <v>559</v>
      </c>
    </row>
    <row r="561" spans="1:5">
      <c r="A561" s="14" t="s">
        <v>3298</v>
      </c>
      <c r="B561" s="15" t="s">
        <v>5121</v>
      </c>
      <c r="C561" s="14" t="s">
        <v>3299</v>
      </c>
      <c r="D561" s="14" t="s">
        <v>5101</v>
      </c>
      <c r="E561">
        <v>560</v>
      </c>
    </row>
    <row r="562" spans="1:5">
      <c r="A562" s="13" t="s">
        <v>3300</v>
      </c>
      <c r="B562" s="15" t="s">
        <v>5121</v>
      </c>
      <c r="C562" s="13" t="s">
        <v>2990</v>
      </c>
      <c r="D562" s="13" t="s">
        <v>5104</v>
      </c>
      <c r="E562">
        <v>561</v>
      </c>
    </row>
    <row r="563" spans="1:5">
      <c r="A563" s="14" t="s">
        <v>3301</v>
      </c>
      <c r="B563" t="s">
        <v>5134</v>
      </c>
      <c r="C563" s="14" t="s">
        <v>2986</v>
      </c>
      <c r="D563" s="14" t="s">
        <v>5110</v>
      </c>
      <c r="E563">
        <v>562</v>
      </c>
    </row>
    <row r="564" spans="1:5">
      <c r="A564" s="13" t="s">
        <v>3111</v>
      </c>
      <c r="B564" s="15" t="s">
        <v>5121</v>
      </c>
      <c r="C564" s="13" t="s">
        <v>2762</v>
      </c>
      <c r="D564" s="13" t="s">
        <v>5104</v>
      </c>
      <c r="E564">
        <v>563</v>
      </c>
    </row>
    <row r="565" spans="1:5">
      <c r="A565" s="14" t="s">
        <v>3302</v>
      </c>
      <c r="B565" s="15" t="s">
        <v>5121</v>
      </c>
      <c r="C565" s="14" t="s">
        <v>2746</v>
      </c>
      <c r="D565" s="14" t="s">
        <v>5104</v>
      </c>
      <c r="E565">
        <v>564</v>
      </c>
    </row>
    <row r="566" spans="1:5">
      <c r="A566" s="13" t="s">
        <v>3302</v>
      </c>
      <c r="B566" s="15" t="s">
        <v>5121</v>
      </c>
      <c r="C566" s="13" t="s">
        <v>2787</v>
      </c>
      <c r="D566" s="13" t="s">
        <v>5101</v>
      </c>
      <c r="E566">
        <v>565</v>
      </c>
    </row>
    <row r="567" spans="1:5">
      <c r="A567" s="14" t="s">
        <v>2991</v>
      </c>
      <c r="B567" s="15" t="s">
        <v>5121</v>
      </c>
      <c r="C567" s="14" t="s">
        <v>3303</v>
      </c>
      <c r="D567" s="14" t="s">
        <v>5101</v>
      </c>
      <c r="E567">
        <v>566</v>
      </c>
    </row>
    <row r="568" spans="1:5">
      <c r="A568" s="13" t="s">
        <v>3116</v>
      </c>
      <c r="B568" s="15" t="s">
        <v>5121</v>
      </c>
      <c r="C568" s="13" t="s">
        <v>2811</v>
      </c>
      <c r="D568" s="13" t="s">
        <v>5104</v>
      </c>
      <c r="E568">
        <v>567</v>
      </c>
    </row>
    <row r="569" spans="1:5">
      <c r="A569" s="14" t="s">
        <v>2812</v>
      </c>
      <c r="B569" s="15" t="s">
        <v>5121</v>
      </c>
      <c r="C569" s="14" t="s">
        <v>2971</v>
      </c>
      <c r="D569" s="14" t="s">
        <v>5102</v>
      </c>
      <c r="E569">
        <v>568</v>
      </c>
    </row>
    <row r="570" spans="1:5">
      <c r="A570" s="13" t="s">
        <v>2913</v>
      </c>
      <c r="B570" s="15" t="s">
        <v>5121</v>
      </c>
      <c r="C570" s="13" t="s">
        <v>2802</v>
      </c>
      <c r="D570" s="13" t="s">
        <v>5101</v>
      </c>
      <c r="E570">
        <v>569</v>
      </c>
    </row>
    <row r="571" spans="1:5">
      <c r="A571" s="14" t="s">
        <v>3122</v>
      </c>
      <c r="B571" s="15" t="s">
        <v>5121</v>
      </c>
      <c r="C571" s="14" t="s">
        <v>2743</v>
      </c>
      <c r="D571" s="14" t="s">
        <v>5104</v>
      </c>
      <c r="E571">
        <v>570</v>
      </c>
    </row>
    <row r="572" spans="1:5">
      <c r="A572" s="13" t="s">
        <v>3304</v>
      </c>
      <c r="B572" s="15" t="s">
        <v>5121</v>
      </c>
      <c r="C572" s="13" t="s">
        <v>2767</v>
      </c>
      <c r="D572" s="13" t="s">
        <v>5104</v>
      </c>
      <c r="E572">
        <v>571</v>
      </c>
    </row>
    <row r="573" spans="1:5">
      <c r="A573" s="14" t="s">
        <v>3200</v>
      </c>
      <c r="B573" s="15" t="s">
        <v>5121</v>
      </c>
      <c r="C573" s="14" t="s">
        <v>2870</v>
      </c>
      <c r="D573" s="14" t="s">
        <v>5101</v>
      </c>
      <c r="E573">
        <v>572</v>
      </c>
    </row>
    <row r="574" spans="1:5">
      <c r="A574" s="13" t="s">
        <v>3305</v>
      </c>
      <c r="B574" s="15" t="s">
        <v>5134</v>
      </c>
      <c r="C574" s="13" t="s">
        <v>2760</v>
      </c>
      <c r="D574" s="13" t="s">
        <v>5102</v>
      </c>
      <c r="E574">
        <v>573</v>
      </c>
    </row>
    <row r="575" spans="1:5">
      <c r="A575" s="14" t="s">
        <v>3306</v>
      </c>
      <c r="B575" s="15" t="s">
        <v>5121</v>
      </c>
      <c r="C575" s="14" t="s">
        <v>3108</v>
      </c>
      <c r="D575" s="14" t="s">
        <v>5104</v>
      </c>
      <c r="E575">
        <v>574</v>
      </c>
    </row>
    <row r="576" spans="1:5">
      <c r="A576" s="13" t="s">
        <v>3307</v>
      </c>
      <c r="B576" t="s">
        <v>5126</v>
      </c>
      <c r="C576" s="13" t="s">
        <v>3308</v>
      </c>
      <c r="D576" s="13" t="s">
        <v>5110</v>
      </c>
      <c r="E576">
        <v>575</v>
      </c>
    </row>
    <row r="577" spans="1:5">
      <c r="A577" s="14" t="s">
        <v>3309</v>
      </c>
      <c r="B577" s="15" t="s">
        <v>5134</v>
      </c>
      <c r="C577" s="14" t="s">
        <v>3310</v>
      </c>
      <c r="D577" s="14" t="s">
        <v>5104</v>
      </c>
      <c r="E577">
        <v>576</v>
      </c>
    </row>
    <row r="578" spans="1:5">
      <c r="A578" s="13" t="s">
        <v>3311</v>
      </c>
      <c r="B578" t="s">
        <v>5121</v>
      </c>
      <c r="C578" s="13" t="s">
        <v>2566</v>
      </c>
      <c r="D578" s="13"/>
      <c r="E578">
        <v>577</v>
      </c>
    </row>
    <row r="579" spans="1:5">
      <c r="A579" s="14" t="s">
        <v>3312</v>
      </c>
      <c r="B579" s="15" t="s">
        <v>5121</v>
      </c>
      <c r="C579" s="14" t="s">
        <v>3313</v>
      </c>
      <c r="D579" s="14" t="s">
        <v>5104</v>
      </c>
      <c r="E579">
        <v>578</v>
      </c>
    </row>
    <row r="580" spans="1:5">
      <c r="A580" s="13" t="s">
        <v>2873</v>
      </c>
      <c r="B580" s="15" t="s">
        <v>5110</v>
      </c>
      <c r="C580" s="13" t="s">
        <v>2564</v>
      </c>
      <c r="D580" s="13" t="s">
        <v>5112</v>
      </c>
      <c r="E580">
        <v>579</v>
      </c>
    </row>
    <row r="581" spans="1:5">
      <c r="A581" s="14" t="s">
        <v>2732</v>
      </c>
      <c r="B581" t="s">
        <v>5110</v>
      </c>
      <c r="C581" s="14" t="s">
        <v>2986</v>
      </c>
      <c r="D581" s="14" t="s">
        <v>5110</v>
      </c>
      <c r="E581">
        <v>580</v>
      </c>
    </row>
    <row r="582" spans="1:5">
      <c r="A582" s="13" t="s">
        <v>2735</v>
      </c>
      <c r="B582" t="s">
        <v>5110</v>
      </c>
      <c r="C582" s="13" t="s">
        <v>2825</v>
      </c>
      <c r="D582" s="13" t="s">
        <v>5110</v>
      </c>
      <c r="E582">
        <v>581</v>
      </c>
    </row>
    <row r="583" spans="1:5">
      <c r="A583" s="14" t="s">
        <v>3314</v>
      </c>
      <c r="B583" s="15" t="s">
        <v>5110</v>
      </c>
      <c r="C583" s="14" t="s">
        <v>3315</v>
      </c>
      <c r="D583" s="14" t="s">
        <v>5102</v>
      </c>
      <c r="E583">
        <v>582</v>
      </c>
    </row>
    <row r="584" spans="1:5">
      <c r="A584" s="13" t="s">
        <v>3316</v>
      </c>
      <c r="B584" s="15" t="s">
        <v>5131</v>
      </c>
      <c r="C584" s="13" t="s">
        <v>2881</v>
      </c>
      <c r="D584" s="13" t="s">
        <v>5104</v>
      </c>
      <c r="E584">
        <v>583</v>
      </c>
    </row>
    <row r="585" spans="1:5">
      <c r="A585" s="14" t="s">
        <v>3317</v>
      </c>
      <c r="B585" t="s">
        <v>5135</v>
      </c>
      <c r="C585" s="14" t="s">
        <v>2995</v>
      </c>
      <c r="D585" s="14" t="s">
        <v>5106</v>
      </c>
      <c r="E585">
        <v>584</v>
      </c>
    </row>
    <row r="586" spans="1:5">
      <c r="A586" s="13" t="s">
        <v>2848</v>
      </c>
      <c r="B586" t="s">
        <v>5110</v>
      </c>
      <c r="C586" s="13" t="s">
        <v>3318</v>
      </c>
      <c r="D586" s="13" t="s">
        <v>5106</v>
      </c>
      <c r="E586">
        <v>585</v>
      </c>
    </row>
    <row r="587" spans="1:5">
      <c r="A587" s="14" t="s">
        <v>3319</v>
      </c>
      <c r="B587" s="15" t="s">
        <v>5110</v>
      </c>
      <c r="C587" s="14" t="s">
        <v>3320</v>
      </c>
      <c r="D587" s="14" t="s">
        <v>5101</v>
      </c>
      <c r="E587">
        <v>586</v>
      </c>
    </row>
    <row r="588" spans="1:5">
      <c r="A588" s="13" t="s">
        <v>3319</v>
      </c>
      <c r="B588" s="15" t="s">
        <v>5110</v>
      </c>
      <c r="C588" s="13" t="s">
        <v>3272</v>
      </c>
      <c r="D588" s="13" t="s">
        <v>5102</v>
      </c>
      <c r="E588">
        <v>587</v>
      </c>
    </row>
    <row r="589" spans="1:5">
      <c r="A589" s="14" t="s">
        <v>3321</v>
      </c>
      <c r="B589" s="15" t="s">
        <v>5110</v>
      </c>
      <c r="C589" s="14" t="s">
        <v>3322</v>
      </c>
      <c r="D589" s="14" t="s">
        <v>5101</v>
      </c>
      <c r="E589">
        <v>588</v>
      </c>
    </row>
    <row r="590" spans="1:5">
      <c r="A590" s="13" t="s">
        <v>3321</v>
      </c>
      <c r="B590" s="15" t="s">
        <v>5110</v>
      </c>
      <c r="C590" s="13" t="s">
        <v>2997</v>
      </c>
      <c r="D590" s="13" t="s">
        <v>5102</v>
      </c>
      <c r="E590">
        <v>589</v>
      </c>
    </row>
    <row r="591" spans="1:5">
      <c r="A591" s="14" t="s">
        <v>3323</v>
      </c>
      <c r="B591" s="15" t="s">
        <v>5110</v>
      </c>
      <c r="C591" s="14" t="s">
        <v>3324</v>
      </c>
      <c r="D591" s="14" t="s">
        <v>5101</v>
      </c>
      <c r="E591">
        <v>590</v>
      </c>
    </row>
    <row r="592" spans="1:5">
      <c r="A592" s="13" t="s">
        <v>3325</v>
      </c>
      <c r="B592" s="15" t="s">
        <v>5110</v>
      </c>
      <c r="C592" s="13" t="s">
        <v>2758</v>
      </c>
      <c r="D592" s="13" t="s">
        <v>5102</v>
      </c>
      <c r="E592">
        <v>591</v>
      </c>
    </row>
    <row r="593" spans="1:5">
      <c r="A593" s="14" t="s">
        <v>2970</v>
      </c>
      <c r="B593" s="15" t="s">
        <v>5110</v>
      </c>
      <c r="C593" s="14" t="s">
        <v>2813</v>
      </c>
      <c r="D593" s="14" t="s">
        <v>5101</v>
      </c>
      <c r="E593">
        <v>592</v>
      </c>
    </row>
    <row r="594" spans="1:5">
      <c r="A594" s="13" t="s">
        <v>3326</v>
      </c>
      <c r="B594" s="15" t="s">
        <v>5110</v>
      </c>
      <c r="C594" s="13" t="s">
        <v>2794</v>
      </c>
      <c r="D594" s="13" t="s">
        <v>5102</v>
      </c>
      <c r="E594">
        <v>593</v>
      </c>
    </row>
    <row r="595" spans="1:5">
      <c r="A595" s="14" t="s">
        <v>3327</v>
      </c>
      <c r="B595" s="15" t="s">
        <v>5110</v>
      </c>
      <c r="C595" s="14" t="s">
        <v>3083</v>
      </c>
      <c r="D595" s="14" t="s">
        <v>5102</v>
      </c>
      <c r="E595">
        <v>594</v>
      </c>
    </row>
    <row r="596" spans="1:5">
      <c r="A596" s="13" t="s">
        <v>3328</v>
      </c>
      <c r="B596" s="15" t="s">
        <v>5110</v>
      </c>
      <c r="C596" s="13" t="s">
        <v>3018</v>
      </c>
      <c r="D596" s="13" t="s">
        <v>5101</v>
      </c>
      <c r="E596">
        <v>595</v>
      </c>
    </row>
    <row r="597" spans="1:5">
      <c r="A597" s="14" t="s">
        <v>3071</v>
      </c>
      <c r="B597" s="15" t="s">
        <v>5110</v>
      </c>
      <c r="C597" s="14" t="s">
        <v>2752</v>
      </c>
      <c r="D597" s="14" t="s">
        <v>5102</v>
      </c>
      <c r="E597">
        <v>596</v>
      </c>
    </row>
    <row r="598" spans="1:5">
      <c r="A598" s="13" t="s">
        <v>2884</v>
      </c>
      <c r="B598" s="15" t="s">
        <v>5110</v>
      </c>
      <c r="C598" s="13" t="s">
        <v>3329</v>
      </c>
      <c r="D598" s="13" t="s">
        <v>5102</v>
      </c>
      <c r="E598">
        <v>597</v>
      </c>
    </row>
    <row r="599" spans="1:5">
      <c r="A599" s="14" t="s">
        <v>2884</v>
      </c>
      <c r="B599" s="15" t="s">
        <v>5110</v>
      </c>
      <c r="C599" s="14" t="s">
        <v>2626</v>
      </c>
      <c r="D599" s="14" t="s">
        <v>5112</v>
      </c>
      <c r="E599">
        <v>598</v>
      </c>
    </row>
    <row r="600" spans="1:5">
      <c r="A600" s="13" t="s">
        <v>3330</v>
      </c>
      <c r="B600" t="s">
        <v>5131</v>
      </c>
      <c r="C600" s="13" t="s">
        <v>3085</v>
      </c>
      <c r="D600" s="13" t="s">
        <v>5108</v>
      </c>
      <c r="E600">
        <v>599</v>
      </c>
    </row>
    <row r="601" spans="1:5">
      <c r="A601" s="14" t="s">
        <v>3314</v>
      </c>
      <c r="B601" t="s">
        <v>5110</v>
      </c>
      <c r="C601" s="14" t="s">
        <v>3331</v>
      </c>
      <c r="D601" s="14" t="s">
        <v>5106</v>
      </c>
      <c r="E601">
        <v>600</v>
      </c>
    </row>
    <row r="602" spans="1:5">
      <c r="A602" s="13" t="s">
        <v>3332</v>
      </c>
      <c r="B602" t="s">
        <v>5110</v>
      </c>
      <c r="C602" s="13" t="s">
        <v>3333</v>
      </c>
      <c r="D602" s="13" t="s">
        <v>5106</v>
      </c>
      <c r="E602">
        <v>601</v>
      </c>
    </row>
    <row r="603" spans="1:5">
      <c r="A603" s="14" t="s">
        <v>3135</v>
      </c>
      <c r="B603" t="s">
        <v>5110</v>
      </c>
      <c r="C603" s="14" t="s">
        <v>3334</v>
      </c>
      <c r="D603" s="14" t="s">
        <v>5106</v>
      </c>
      <c r="E603">
        <v>602</v>
      </c>
    </row>
    <row r="604" spans="1:5">
      <c r="A604" s="13" t="s">
        <v>3335</v>
      </c>
      <c r="C604" s="13" t="s">
        <v>2630</v>
      </c>
      <c r="D604" s="13"/>
      <c r="E604">
        <v>603</v>
      </c>
    </row>
    <row r="605" spans="1:5">
      <c r="A605" s="14" t="s">
        <v>3336</v>
      </c>
      <c r="C605" s="14" t="s">
        <v>2631</v>
      </c>
      <c r="D605" s="14"/>
      <c r="E605">
        <v>604</v>
      </c>
    </row>
    <row r="606" spans="1:5">
      <c r="A606" s="13" t="s">
        <v>3337</v>
      </c>
      <c r="B606" t="s">
        <v>5121</v>
      </c>
      <c r="C606" s="13" t="s">
        <v>2639</v>
      </c>
      <c r="D606" s="13"/>
      <c r="E606">
        <v>605</v>
      </c>
    </row>
    <row r="607" spans="1:5">
      <c r="A607" s="14" t="s">
        <v>2937</v>
      </c>
      <c r="B607" s="15" t="s">
        <v>5119</v>
      </c>
      <c r="C607" s="14" t="s">
        <v>3089</v>
      </c>
      <c r="D607" s="14" t="s">
        <v>5101</v>
      </c>
      <c r="E607">
        <v>606</v>
      </c>
    </row>
    <row r="608" spans="1:5">
      <c r="A608" s="13" t="s">
        <v>2776</v>
      </c>
      <c r="B608" s="15" t="s">
        <v>5119</v>
      </c>
      <c r="C608" s="13" t="s">
        <v>2924</v>
      </c>
      <c r="D608" s="13" t="s">
        <v>5105</v>
      </c>
      <c r="E608">
        <v>607</v>
      </c>
    </row>
    <row r="609" spans="1:5">
      <c r="A609" s="14" t="s">
        <v>3074</v>
      </c>
      <c r="B609" s="15" t="s">
        <v>5119</v>
      </c>
      <c r="C609" s="14" t="s">
        <v>3338</v>
      </c>
      <c r="D609" s="14" t="s">
        <v>5113</v>
      </c>
      <c r="E609">
        <v>608</v>
      </c>
    </row>
    <row r="610" spans="1:5">
      <c r="A610" s="13" t="s">
        <v>2888</v>
      </c>
      <c r="B610" s="15" t="s">
        <v>5119</v>
      </c>
      <c r="C610" s="13" t="s">
        <v>3339</v>
      </c>
      <c r="D610" s="13" t="s">
        <v>5107</v>
      </c>
      <c r="E610">
        <v>609</v>
      </c>
    </row>
    <row r="611" spans="1:5">
      <c r="A611" s="14" t="s">
        <v>2888</v>
      </c>
      <c r="B611" s="15" t="s">
        <v>5119</v>
      </c>
      <c r="C611" s="14" t="s">
        <v>2484</v>
      </c>
      <c r="D611" s="14" t="s">
        <v>5105</v>
      </c>
      <c r="E611">
        <v>610</v>
      </c>
    </row>
    <row r="612" spans="1:5">
      <c r="A612" s="13" t="s">
        <v>2920</v>
      </c>
      <c r="B612" s="15" t="s">
        <v>5119</v>
      </c>
      <c r="C612" s="13" t="s">
        <v>2787</v>
      </c>
      <c r="D612" s="13" t="s">
        <v>5101</v>
      </c>
      <c r="E612">
        <v>611</v>
      </c>
    </row>
    <row r="613" spans="1:5">
      <c r="A613" s="14" t="s">
        <v>2977</v>
      </c>
      <c r="B613" s="15" t="s">
        <v>5119</v>
      </c>
      <c r="C613" s="14" t="s">
        <v>3340</v>
      </c>
      <c r="D613" s="14" t="s">
        <v>5105</v>
      </c>
      <c r="E613">
        <v>612</v>
      </c>
    </row>
    <row r="614" spans="1:5">
      <c r="A614" s="13" t="s">
        <v>2814</v>
      </c>
      <c r="B614" s="15" t="s">
        <v>5119</v>
      </c>
      <c r="C614" s="13" t="s">
        <v>3341</v>
      </c>
      <c r="D614" s="13" t="s">
        <v>5105</v>
      </c>
      <c r="E614">
        <v>613</v>
      </c>
    </row>
    <row r="615" spans="1:5">
      <c r="A615" s="14" t="s">
        <v>3140</v>
      </c>
      <c r="B615" s="15" t="s">
        <v>5119</v>
      </c>
      <c r="C615" s="14" t="s">
        <v>3342</v>
      </c>
      <c r="D615" s="14" t="s">
        <v>5105</v>
      </c>
      <c r="E615">
        <v>614</v>
      </c>
    </row>
    <row r="616" spans="1:5">
      <c r="A616" s="13" t="s">
        <v>2836</v>
      </c>
      <c r="B616" s="15" t="s">
        <v>5119</v>
      </c>
      <c r="C616" s="13" t="s">
        <v>3077</v>
      </c>
      <c r="D616" s="13" t="s">
        <v>5116</v>
      </c>
      <c r="E616">
        <v>615</v>
      </c>
    </row>
    <row r="617" spans="1:5">
      <c r="A617" s="14" t="s">
        <v>3343</v>
      </c>
      <c r="B617" s="15" t="s">
        <v>5119</v>
      </c>
      <c r="C617" s="14" t="s">
        <v>2939</v>
      </c>
      <c r="D617" s="14" t="s">
        <v>5107</v>
      </c>
      <c r="E617">
        <v>616</v>
      </c>
    </row>
    <row r="618" spans="1:5">
      <c r="A618" s="13" t="s">
        <v>2776</v>
      </c>
      <c r="B618" t="s">
        <v>5119</v>
      </c>
      <c r="C618" s="13" t="s">
        <v>3344</v>
      </c>
      <c r="D618" s="13" t="s">
        <v>5109</v>
      </c>
      <c r="E618">
        <v>617</v>
      </c>
    </row>
    <row r="619" spans="1:5">
      <c r="A619" s="14" t="s">
        <v>3345</v>
      </c>
      <c r="B619" s="15" t="s">
        <v>5130</v>
      </c>
      <c r="C619" s="14" t="s">
        <v>3346</v>
      </c>
      <c r="D619" s="14" t="s">
        <v>5116</v>
      </c>
      <c r="E619">
        <v>618</v>
      </c>
    </row>
    <row r="620" spans="1:5">
      <c r="A620" s="13" t="s">
        <v>3347</v>
      </c>
      <c r="B620" s="15" t="s">
        <v>5130</v>
      </c>
      <c r="C620" s="13" t="s">
        <v>3348</v>
      </c>
      <c r="D620" s="13" t="s">
        <v>5116</v>
      </c>
      <c r="E620">
        <v>619</v>
      </c>
    </row>
    <row r="621" spans="1:5">
      <c r="A621" s="14" t="s">
        <v>3349</v>
      </c>
      <c r="B621" s="15" t="s">
        <v>5119</v>
      </c>
      <c r="C621" s="14" t="s">
        <v>3350</v>
      </c>
      <c r="D621" s="14" t="s">
        <v>5105</v>
      </c>
      <c r="E621">
        <v>620</v>
      </c>
    </row>
    <row r="622" spans="1:5">
      <c r="A622" s="13" t="s">
        <v>3351</v>
      </c>
      <c r="B622" s="15" t="s">
        <v>5130</v>
      </c>
      <c r="C622" s="13" t="s">
        <v>3352</v>
      </c>
      <c r="D622" s="13" t="s">
        <v>5116</v>
      </c>
      <c r="E622">
        <v>621</v>
      </c>
    </row>
    <row r="623" spans="1:5">
      <c r="A623" s="14" t="s">
        <v>3353</v>
      </c>
      <c r="B623" s="15" t="s">
        <v>5122</v>
      </c>
      <c r="C623" s="14" t="s">
        <v>3354</v>
      </c>
      <c r="D623" s="14" t="s">
        <v>5101</v>
      </c>
      <c r="E623">
        <v>622</v>
      </c>
    </row>
    <row r="624" spans="1:5">
      <c r="A624" s="13" t="s">
        <v>2977</v>
      </c>
      <c r="B624" s="15" t="s">
        <v>5119</v>
      </c>
      <c r="C624" s="13" t="s">
        <v>3355</v>
      </c>
      <c r="D624" s="13" t="s">
        <v>5115</v>
      </c>
      <c r="E624">
        <v>623</v>
      </c>
    </row>
    <row r="625" spans="1:5">
      <c r="A625" s="14" t="s">
        <v>3356</v>
      </c>
      <c r="B625" t="s">
        <v>5119</v>
      </c>
      <c r="C625" s="14" t="s">
        <v>3344</v>
      </c>
      <c r="D625" s="14" t="s">
        <v>5109</v>
      </c>
      <c r="E625">
        <v>624</v>
      </c>
    </row>
    <row r="626" spans="1:5">
      <c r="A626" s="13" t="s">
        <v>3357</v>
      </c>
      <c r="B626" t="s">
        <v>5119</v>
      </c>
      <c r="C626" s="13" t="s">
        <v>2944</v>
      </c>
      <c r="D626" s="13" t="s">
        <v>5109</v>
      </c>
      <c r="E626">
        <v>625</v>
      </c>
    </row>
    <row r="627" spans="1:5">
      <c r="A627" s="14" t="s">
        <v>3358</v>
      </c>
      <c r="B627" s="15" t="s">
        <v>5119</v>
      </c>
      <c r="C627" s="14" t="s">
        <v>3359</v>
      </c>
      <c r="D627" s="14" t="s">
        <v>5107</v>
      </c>
      <c r="E627">
        <v>626</v>
      </c>
    </row>
    <row r="628" spans="1:5">
      <c r="A628" s="13" t="s">
        <v>3360</v>
      </c>
      <c r="B628" t="s">
        <v>5130</v>
      </c>
      <c r="C628" s="13" t="s">
        <v>3157</v>
      </c>
      <c r="D628" s="13" t="s">
        <v>5111</v>
      </c>
      <c r="E628">
        <v>627</v>
      </c>
    </row>
    <row r="629" spans="1:5">
      <c r="A629" s="14" t="s">
        <v>3361</v>
      </c>
      <c r="B629" s="15" t="s">
        <v>5119</v>
      </c>
      <c r="C629" s="14" t="s">
        <v>3362</v>
      </c>
      <c r="D629" s="14" t="s">
        <v>5113</v>
      </c>
      <c r="E629">
        <v>628</v>
      </c>
    </row>
    <row r="630" spans="1:5">
      <c r="A630" s="13" t="s">
        <v>3238</v>
      </c>
      <c r="B630" t="s">
        <v>5119</v>
      </c>
      <c r="C630" s="13" t="s">
        <v>3149</v>
      </c>
      <c r="D630" s="13" t="s">
        <v>5109</v>
      </c>
      <c r="E630">
        <v>629</v>
      </c>
    </row>
    <row r="631" spans="1:5">
      <c r="A631" s="14" t="s">
        <v>3363</v>
      </c>
      <c r="B631" t="s">
        <v>5130</v>
      </c>
      <c r="C631" s="14" t="s">
        <v>3364</v>
      </c>
      <c r="D631" s="14" t="s">
        <v>5111</v>
      </c>
      <c r="E631">
        <v>630</v>
      </c>
    </row>
    <row r="632" spans="1:5">
      <c r="A632" s="13" t="s">
        <v>3365</v>
      </c>
      <c r="B632" t="s">
        <v>5119</v>
      </c>
      <c r="C632" s="13" t="s">
        <v>3366</v>
      </c>
      <c r="D632" s="13" t="s">
        <v>5111</v>
      </c>
      <c r="E632">
        <v>631</v>
      </c>
    </row>
    <row r="633" spans="1:5">
      <c r="A633" s="14" t="s">
        <v>3367</v>
      </c>
      <c r="B633" t="s">
        <v>5119</v>
      </c>
      <c r="C633" s="14" t="s">
        <v>3368</v>
      </c>
      <c r="D633" s="14" t="s">
        <v>5109</v>
      </c>
      <c r="E633">
        <v>632</v>
      </c>
    </row>
    <row r="634" spans="1:5">
      <c r="A634" s="13" t="s">
        <v>3369</v>
      </c>
      <c r="B634" s="15" t="s">
        <v>5122</v>
      </c>
      <c r="C634" s="13" t="s">
        <v>3102</v>
      </c>
      <c r="D634" s="13" t="s">
        <v>5101</v>
      </c>
      <c r="E634">
        <v>633</v>
      </c>
    </row>
    <row r="635" spans="1:5">
      <c r="A635" s="14" t="s">
        <v>2801</v>
      </c>
      <c r="B635" t="s">
        <v>5119</v>
      </c>
      <c r="C635" s="14" t="s">
        <v>3370</v>
      </c>
      <c r="D635" s="14" t="s">
        <v>5109</v>
      </c>
      <c r="E635">
        <v>634</v>
      </c>
    </row>
    <row r="636" spans="1:5">
      <c r="A636" s="13" t="s">
        <v>3371</v>
      </c>
      <c r="C636" s="13" t="s">
        <v>2668</v>
      </c>
      <c r="D636" s="13"/>
      <c r="E636">
        <v>635</v>
      </c>
    </row>
    <row r="637" spans="1:5">
      <c r="A637" s="14" t="s">
        <v>2719</v>
      </c>
      <c r="B637" s="15"/>
      <c r="C637" s="14" t="s">
        <v>2931</v>
      </c>
      <c r="D637" s="14" t="s">
        <v>5101</v>
      </c>
      <c r="E637">
        <v>636</v>
      </c>
    </row>
    <row r="638" spans="1:5">
      <c r="A638" s="13" t="s">
        <v>3372</v>
      </c>
      <c r="B638" t="s">
        <v>5121</v>
      </c>
      <c r="C638" s="13" t="s">
        <v>2510</v>
      </c>
      <c r="D638" s="13"/>
      <c r="E638">
        <v>637</v>
      </c>
    </row>
    <row r="639" spans="1:5">
      <c r="A639" s="14" t="s">
        <v>3373</v>
      </c>
      <c r="B639" t="s">
        <v>5121</v>
      </c>
      <c r="C639" s="14" t="s">
        <v>2509</v>
      </c>
      <c r="D639" s="14"/>
      <c r="E639">
        <v>638</v>
      </c>
    </row>
    <row r="640" spans="1:5">
      <c r="A640" s="13" t="s">
        <v>3374</v>
      </c>
      <c r="C640" s="13" t="s">
        <v>2693</v>
      </c>
      <c r="D640" s="13"/>
      <c r="E640">
        <v>639</v>
      </c>
    </row>
    <row r="641" spans="1:5">
      <c r="A641" s="14" t="s">
        <v>2492</v>
      </c>
      <c r="B641" s="15" t="s">
        <v>5139</v>
      </c>
      <c r="C641" s="14" t="s">
        <v>2486</v>
      </c>
      <c r="D641" s="14" t="s">
        <v>5107</v>
      </c>
      <c r="E641">
        <v>640</v>
      </c>
    </row>
    <row r="642" spans="1:5">
      <c r="A642" s="13" t="s">
        <v>2945</v>
      </c>
      <c r="B642" s="15" t="s">
        <v>5111</v>
      </c>
      <c r="C642" s="13" t="s">
        <v>3143</v>
      </c>
      <c r="D642" s="13" t="s">
        <v>5116</v>
      </c>
      <c r="E642">
        <v>641</v>
      </c>
    </row>
    <row r="643" spans="1:5">
      <c r="A643" s="14" t="s">
        <v>3247</v>
      </c>
      <c r="B643" s="15" t="s">
        <v>5111</v>
      </c>
      <c r="C643" s="14" t="s">
        <v>2771</v>
      </c>
      <c r="D643" s="14" t="s">
        <v>5101</v>
      </c>
      <c r="E643">
        <v>642</v>
      </c>
    </row>
    <row r="644" spans="1:5">
      <c r="A644" s="13" t="s">
        <v>3375</v>
      </c>
      <c r="B644" s="15" t="s">
        <v>5139</v>
      </c>
      <c r="C644" s="13" t="s">
        <v>2939</v>
      </c>
      <c r="D644" s="13" t="s">
        <v>5107</v>
      </c>
      <c r="E644">
        <v>643</v>
      </c>
    </row>
    <row r="645" spans="1:5">
      <c r="A645" s="14" t="s">
        <v>3376</v>
      </c>
      <c r="B645" s="15" t="s">
        <v>5111</v>
      </c>
      <c r="C645" s="14" t="s">
        <v>3377</v>
      </c>
      <c r="D645" s="14" t="s">
        <v>5113</v>
      </c>
      <c r="E645">
        <v>644</v>
      </c>
    </row>
    <row r="646" spans="1:5">
      <c r="A646" s="13" t="s">
        <v>3378</v>
      </c>
      <c r="B646" s="15" t="s">
        <v>5111</v>
      </c>
      <c r="C646" s="13" t="s">
        <v>3379</v>
      </c>
      <c r="D646" s="13" t="s">
        <v>5113</v>
      </c>
      <c r="E646">
        <v>645</v>
      </c>
    </row>
    <row r="647" spans="1:5">
      <c r="A647" s="14" t="s">
        <v>2980</v>
      </c>
      <c r="B647" s="15" t="s">
        <v>5111</v>
      </c>
      <c r="C647" s="14" t="s">
        <v>3195</v>
      </c>
      <c r="D647" s="14" t="s">
        <v>5101</v>
      </c>
      <c r="E647">
        <v>646</v>
      </c>
    </row>
    <row r="648" spans="1:5">
      <c r="A648" s="13" t="s">
        <v>3005</v>
      </c>
      <c r="B648" t="s">
        <v>5111</v>
      </c>
      <c r="C648" s="13" t="s">
        <v>3380</v>
      </c>
      <c r="D648" s="13" t="s">
        <v>5111</v>
      </c>
      <c r="E648">
        <v>647</v>
      </c>
    </row>
    <row r="649" spans="1:5">
      <c r="A649" s="14" t="s">
        <v>3047</v>
      </c>
      <c r="B649" t="s">
        <v>5111</v>
      </c>
      <c r="C649" s="14" t="s">
        <v>3381</v>
      </c>
      <c r="D649" s="14" t="s">
        <v>5111</v>
      </c>
      <c r="E649">
        <v>648</v>
      </c>
    </row>
    <row r="650" spans="1:5">
      <c r="A650" s="13" t="s">
        <v>3256</v>
      </c>
      <c r="B650" s="15" t="s">
        <v>5111</v>
      </c>
      <c r="C650" s="13" t="s">
        <v>3382</v>
      </c>
      <c r="D650" s="13" t="s">
        <v>5113</v>
      </c>
      <c r="E650">
        <v>649</v>
      </c>
    </row>
    <row r="651" spans="1:5">
      <c r="A651" s="14" t="s">
        <v>3383</v>
      </c>
      <c r="B651" s="15" t="s">
        <v>5140</v>
      </c>
      <c r="C651" s="14" t="s">
        <v>3384</v>
      </c>
      <c r="D651" s="14" t="s">
        <v>5116</v>
      </c>
      <c r="E651">
        <v>650</v>
      </c>
    </row>
    <row r="652" spans="1:5">
      <c r="A652" s="13" t="s">
        <v>3385</v>
      </c>
      <c r="B652" s="15" t="s">
        <v>5111</v>
      </c>
      <c r="C652" s="13" t="s">
        <v>3386</v>
      </c>
      <c r="D652" s="13" t="s">
        <v>5113</v>
      </c>
      <c r="E652">
        <v>651</v>
      </c>
    </row>
    <row r="653" spans="1:5">
      <c r="A653" s="14" t="s">
        <v>3387</v>
      </c>
      <c r="B653" t="s">
        <v>5141</v>
      </c>
      <c r="C653" s="14" t="s">
        <v>3388</v>
      </c>
      <c r="D653" s="14" t="s">
        <v>5111</v>
      </c>
      <c r="E653">
        <v>652</v>
      </c>
    </row>
    <row r="654" spans="1:5">
      <c r="A654" s="13" t="s">
        <v>3389</v>
      </c>
      <c r="B654" t="s">
        <v>5128</v>
      </c>
      <c r="C654" s="13" t="s">
        <v>3390</v>
      </c>
      <c r="D654" s="13" t="s">
        <v>5114</v>
      </c>
      <c r="E654">
        <v>653</v>
      </c>
    </row>
    <row r="655" spans="1:5">
      <c r="A655" s="14" t="s">
        <v>3391</v>
      </c>
      <c r="B655" t="s">
        <v>5128</v>
      </c>
      <c r="C655" s="14" t="s">
        <v>2978</v>
      </c>
      <c r="D655" s="14" t="s">
        <v>5109</v>
      </c>
      <c r="E655">
        <v>654</v>
      </c>
    </row>
    <row r="656" spans="1:5">
      <c r="A656" s="13" t="s">
        <v>3007</v>
      </c>
      <c r="B656" t="s">
        <v>5128</v>
      </c>
      <c r="C656" s="13" t="s">
        <v>3392</v>
      </c>
      <c r="D656" s="13" t="s">
        <v>5114</v>
      </c>
      <c r="E656">
        <v>655</v>
      </c>
    </row>
    <row r="657" spans="1:5">
      <c r="A657" s="14" t="s">
        <v>3393</v>
      </c>
      <c r="B657" s="15" t="s">
        <v>5123</v>
      </c>
      <c r="C657" s="14" t="s">
        <v>2750</v>
      </c>
      <c r="D657" s="14" t="s">
        <v>5102</v>
      </c>
      <c r="E657">
        <v>656</v>
      </c>
    </row>
    <row r="658" spans="1:5">
      <c r="A658" s="13" t="s">
        <v>2741</v>
      </c>
      <c r="B658" t="s">
        <v>5123</v>
      </c>
      <c r="C658" s="13" t="s">
        <v>2825</v>
      </c>
      <c r="D658" s="13" t="s">
        <v>5110</v>
      </c>
      <c r="E658">
        <v>657</v>
      </c>
    </row>
    <row r="659" spans="1:5">
      <c r="A659" s="14" t="s">
        <v>3394</v>
      </c>
      <c r="B659" s="15" t="s">
        <v>5123</v>
      </c>
      <c r="C659" s="14" t="s">
        <v>2994</v>
      </c>
      <c r="D659" s="14" t="s">
        <v>5102</v>
      </c>
      <c r="E659">
        <v>658</v>
      </c>
    </row>
    <row r="660" spans="1:5">
      <c r="A660" s="13" t="s">
        <v>3395</v>
      </c>
      <c r="B660" s="15" t="s">
        <v>5123</v>
      </c>
      <c r="C660" s="13" t="s">
        <v>3396</v>
      </c>
      <c r="D660" s="13" t="s">
        <v>5102</v>
      </c>
      <c r="E660">
        <v>659</v>
      </c>
    </row>
    <row r="661" spans="1:5">
      <c r="A661" s="14" t="s">
        <v>3397</v>
      </c>
      <c r="B661" s="15" t="s">
        <v>5123</v>
      </c>
      <c r="C661" s="14" t="s">
        <v>2971</v>
      </c>
      <c r="D661" s="14" t="s">
        <v>5102</v>
      </c>
      <c r="E661">
        <v>660</v>
      </c>
    </row>
    <row r="662" spans="1:5">
      <c r="A662" s="13" t="s">
        <v>3398</v>
      </c>
      <c r="B662" s="15" t="s">
        <v>5123</v>
      </c>
      <c r="C662" s="13" t="s">
        <v>2833</v>
      </c>
      <c r="D662" s="13" t="s">
        <v>5102</v>
      </c>
      <c r="E662">
        <v>661</v>
      </c>
    </row>
    <row r="663" spans="1:5">
      <c r="A663" s="14" t="s">
        <v>3399</v>
      </c>
      <c r="B663" s="15" t="s">
        <v>5123</v>
      </c>
      <c r="C663" s="14" t="s">
        <v>3129</v>
      </c>
      <c r="D663" s="14" t="s">
        <v>5102</v>
      </c>
      <c r="E663">
        <v>662</v>
      </c>
    </row>
    <row r="664" spans="1:5">
      <c r="A664" s="13" t="s">
        <v>3400</v>
      </c>
      <c r="B664" s="15" t="s">
        <v>5123</v>
      </c>
      <c r="C664" s="13" t="s">
        <v>2851</v>
      </c>
      <c r="D664" s="13" t="s">
        <v>5102</v>
      </c>
      <c r="E664">
        <v>663</v>
      </c>
    </row>
    <row r="665" spans="1:5">
      <c r="A665" s="14" t="s">
        <v>3401</v>
      </c>
      <c r="B665" s="15"/>
      <c r="C665" s="14" t="s">
        <v>2481</v>
      </c>
      <c r="D665" s="14" t="s">
        <v>5101</v>
      </c>
      <c r="E665">
        <v>664</v>
      </c>
    </row>
    <row r="666" spans="1:5">
      <c r="A666" s="13" t="s">
        <v>2796</v>
      </c>
      <c r="B666" s="15" t="s">
        <v>5120</v>
      </c>
      <c r="C666" s="13" t="s">
        <v>3402</v>
      </c>
      <c r="D666" s="13" t="s">
        <v>5107</v>
      </c>
      <c r="E666">
        <v>665</v>
      </c>
    </row>
    <row r="667" spans="1:5">
      <c r="A667" s="14" t="s">
        <v>2798</v>
      </c>
      <c r="B667" s="15" t="s">
        <v>5120</v>
      </c>
      <c r="C667" s="14" t="s">
        <v>3403</v>
      </c>
      <c r="D667" s="14" t="s">
        <v>5101</v>
      </c>
      <c r="E667">
        <v>666</v>
      </c>
    </row>
    <row r="668" spans="1:5">
      <c r="A668" s="13" t="s">
        <v>2803</v>
      </c>
      <c r="B668" s="15" t="s">
        <v>5120</v>
      </c>
      <c r="C668" s="13" t="s">
        <v>2908</v>
      </c>
      <c r="D668" s="13" t="s">
        <v>5105</v>
      </c>
      <c r="E668">
        <v>667</v>
      </c>
    </row>
    <row r="669" spans="1:5">
      <c r="A669" s="14" t="s">
        <v>2753</v>
      </c>
      <c r="B669" s="15" t="s">
        <v>5120</v>
      </c>
      <c r="C669" s="14" t="s">
        <v>2746</v>
      </c>
      <c r="D669" s="14" t="s">
        <v>5104</v>
      </c>
      <c r="E669">
        <v>668</v>
      </c>
    </row>
    <row r="670" spans="1:5">
      <c r="A670" s="13" t="s">
        <v>3010</v>
      </c>
      <c r="B670" s="15" t="s">
        <v>5120</v>
      </c>
      <c r="C670" s="13" t="s">
        <v>2821</v>
      </c>
      <c r="D670" s="13" t="s">
        <v>5104</v>
      </c>
      <c r="E670">
        <v>669</v>
      </c>
    </row>
    <row r="671" spans="1:5">
      <c r="A671" s="14" t="s">
        <v>3404</v>
      </c>
      <c r="B671" t="s">
        <v>5120</v>
      </c>
      <c r="C671" s="14" t="s">
        <v>3405</v>
      </c>
      <c r="D671" s="14" t="s">
        <v>5103</v>
      </c>
      <c r="E671">
        <v>670</v>
      </c>
    </row>
    <row r="672" spans="1:5">
      <c r="A672" s="13" t="s">
        <v>3406</v>
      </c>
      <c r="B672" t="s">
        <v>5138</v>
      </c>
      <c r="C672" s="13" t="s">
        <v>3038</v>
      </c>
      <c r="D672" s="13" t="s">
        <v>5109</v>
      </c>
      <c r="E672">
        <v>671</v>
      </c>
    </row>
    <row r="673" spans="1:5">
      <c r="A673" s="14" t="s">
        <v>3407</v>
      </c>
      <c r="B673" t="s">
        <v>5120</v>
      </c>
      <c r="C673" s="14" t="s">
        <v>3408</v>
      </c>
      <c r="D673" s="14" t="s">
        <v>5103</v>
      </c>
      <c r="E673">
        <v>672</v>
      </c>
    </row>
    <row r="674" spans="1:5">
      <c r="A674" s="13" t="s">
        <v>3409</v>
      </c>
      <c r="B674" t="s">
        <v>5120</v>
      </c>
      <c r="C674" s="13" t="s">
        <v>3410</v>
      </c>
      <c r="D674" s="13" t="s">
        <v>5103</v>
      </c>
      <c r="E674">
        <v>673</v>
      </c>
    </row>
    <row r="675" spans="1:5">
      <c r="A675" s="14" t="s">
        <v>3411</v>
      </c>
      <c r="B675" s="15" t="s">
        <v>5125</v>
      </c>
      <c r="C675" s="14" t="s">
        <v>3412</v>
      </c>
      <c r="D675" s="14" t="s">
        <v>5101</v>
      </c>
      <c r="E675">
        <v>674</v>
      </c>
    </row>
    <row r="676" spans="1:5">
      <c r="A676" s="13" t="s">
        <v>3413</v>
      </c>
      <c r="B676" t="s">
        <v>5124</v>
      </c>
      <c r="C676" s="13" t="s">
        <v>3113</v>
      </c>
      <c r="D676" s="13" t="s">
        <v>5110</v>
      </c>
      <c r="E676">
        <v>675</v>
      </c>
    </row>
    <row r="677" spans="1:5">
      <c r="A677" s="14" t="s">
        <v>3414</v>
      </c>
      <c r="B677" s="15" t="s">
        <v>5120</v>
      </c>
      <c r="C677" s="14" t="s">
        <v>3415</v>
      </c>
      <c r="D677" s="14" t="s">
        <v>5101</v>
      </c>
      <c r="E677">
        <v>676</v>
      </c>
    </row>
    <row r="678" spans="1:5">
      <c r="A678" s="13" t="s">
        <v>3416</v>
      </c>
      <c r="B678" s="15" t="s">
        <v>5120</v>
      </c>
      <c r="C678" s="13" t="s">
        <v>3417</v>
      </c>
      <c r="D678" s="13" t="s">
        <v>5101</v>
      </c>
      <c r="E678">
        <v>677</v>
      </c>
    </row>
    <row r="679" spans="1:5">
      <c r="A679" s="14" t="s">
        <v>3418</v>
      </c>
      <c r="B679" t="s">
        <v>5138</v>
      </c>
      <c r="C679" s="14" t="s">
        <v>3146</v>
      </c>
      <c r="D679" s="14" t="s">
        <v>5109</v>
      </c>
      <c r="E679">
        <v>678</v>
      </c>
    </row>
    <row r="680" spans="1:5">
      <c r="A680" s="13" t="s">
        <v>3419</v>
      </c>
      <c r="B680" s="15" t="s">
        <v>5120</v>
      </c>
      <c r="C680" s="13" t="s">
        <v>2766</v>
      </c>
      <c r="D680" s="13" t="s">
        <v>5101</v>
      </c>
      <c r="E680">
        <v>679</v>
      </c>
    </row>
    <row r="681" spans="1:5">
      <c r="A681" s="14" t="s">
        <v>3420</v>
      </c>
      <c r="B681" s="15" t="s">
        <v>5120</v>
      </c>
      <c r="C681" s="14" t="s">
        <v>3236</v>
      </c>
      <c r="D681" s="14" t="s">
        <v>5101</v>
      </c>
      <c r="E681">
        <v>680</v>
      </c>
    </row>
    <row r="682" spans="1:5">
      <c r="A682" s="13" t="s">
        <v>3421</v>
      </c>
      <c r="B682" s="15" t="s">
        <v>5120</v>
      </c>
      <c r="C682" s="13" t="s">
        <v>3023</v>
      </c>
      <c r="D682" s="13" t="s">
        <v>5101</v>
      </c>
      <c r="E682">
        <v>681</v>
      </c>
    </row>
    <row r="683" spans="1:5">
      <c r="A683" s="14" t="s">
        <v>3422</v>
      </c>
      <c r="B683" s="15" t="s">
        <v>5120</v>
      </c>
      <c r="C683" s="14" t="s">
        <v>3423</v>
      </c>
      <c r="D683" s="14" t="s">
        <v>5101</v>
      </c>
      <c r="E683">
        <v>682</v>
      </c>
    </row>
    <row r="684" spans="1:5">
      <c r="A684" s="13" t="s">
        <v>3424</v>
      </c>
      <c r="B684" t="s">
        <v>5120</v>
      </c>
      <c r="C684" s="13" t="s">
        <v>3425</v>
      </c>
      <c r="D684" s="13" t="s">
        <v>5103</v>
      </c>
      <c r="E684">
        <v>683</v>
      </c>
    </row>
    <row r="685" spans="1:5">
      <c r="A685" s="14" t="s">
        <v>2988</v>
      </c>
      <c r="B685" s="15" t="s">
        <v>5120</v>
      </c>
      <c r="C685" s="14" t="s">
        <v>3148</v>
      </c>
      <c r="D685" s="14" t="s">
        <v>5105</v>
      </c>
      <c r="E685">
        <v>684</v>
      </c>
    </row>
    <row r="686" spans="1:5">
      <c r="A686" s="13" t="s">
        <v>3426</v>
      </c>
      <c r="B686" s="15" t="s">
        <v>5120</v>
      </c>
      <c r="C686" s="13" t="s">
        <v>2804</v>
      </c>
      <c r="D686" s="13" t="s">
        <v>5101</v>
      </c>
      <c r="E686">
        <v>685</v>
      </c>
    </row>
    <row r="687" spans="1:5">
      <c r="A687" s="14" t="s">
        <v>3427</v>
      </c>
      <c r="B687" t="s">
        <v>5120</v>
      </c>
      <c r="C687" s="14" t="s">
        <v>3428</v>
      </c>
      <c r="D687" s="14" t="s">
        <v>5103</v>
      </c>
      <c r="E687">
        <v>686</v>
      </c>
    </row>
    <row r="688" spans="1:5">
      <c r="A688" s="13" t="s">
        <v>3427</v>
      </c>
      <c r="B688" t="s">
        <v>5120</v>
      </c>
      <c r="C688" s="13" t="s">
        <v>3429</v>
      </c>
      <c r="D688" s="13" t="s">
        <v>5103</v>
      </c>
      <c r="E688">
        <v>687</v>
      </c>
    </row>
    <row r="689" spans="1:5">
      <c r="A689" s="14" t="s">
        <v>3166</v>
      </c>
      <c r="B689" t="s">
        <v>5120</v>
      </c>
      <c r="C689" s="14" t="s">
        <v>3430</v>
      </c>
      <c r="D689" s="14" t="s">
        <v>5108</v>
      </c>
      <c r="E689">
        <v>688</v>
      </c>
    </row>
    <row r="690" spans="1:5">
      <c r="A690" s="13" t="s">
        <v>3431</v>
      </c>
      <c r="B690" s="15" t="s">
        <v>5138</v>
      </c>
      <c r="C690" s="13" t="s">
        <v>3432</v>
      </c>
      <c r="D690" s="13" t="s">
        <v>5107</v>
      </c>
      <c r="E690">
        <v>689</v>
      </c>
    </row>
    <row r="691" spans="1:5">
      <c r="A691" s="14" t="s">
        <v>3433</v>
      </c>
      <c r="B691" t="s">
        <v>5124</v>
      </c>
      <c r="C691" s="14" t="s">
        <v>3434</v>
      </c>
      <c r="D691" s="14" t="s">
        <v>5110</v>
      </c>
      <c r="E691">
        <v>690</v>
      </c>
    </row>
    <row r="692" spans="1:5">
      <c r="A692" s="13" t="s">
        <v>3017</v>
      </c>
      <c r="B692" t="s">
        <v>5120</v>
      </c>
      <c r="C692" s="13" t="s">
        <v>3435</v>
      </c>
      <c r="D692" s="13" t="s">
        <v>5108</v>
      </c>
      <c r="E692">
        <v>691</v>
      </c>
    </row>
    <row r="693" spans="1:5">
      <c r="A693" s="14" t="s">
        <v>3436</v>
      </c>
      <c r="B693" t="s">
        <v>5120</v>
      </c>
      <c r="C693" s="14" t="s">
        <v>3437</v>
      </c>
      <c r="D693" s="14" t="s">
        <v>5108</v>
      </c>
      <c r="E693">
        <v>692</v>
      </c>
    </row>
    <row r="694" spans="1:5">
      <c r="A694" s="13" t="s">
        <v>3438</v>
      </c>
      <c r="B694" t="s">
        <v>5120</v>
      </c>
      <c r="C694" s="13" t="s">
        <v>3439</v>
      </c>
      <c r="D694" s="13" t="s">
        <v>5108</v>
      </c>
      <c r="E694">
        <v>693</v>
      </c>
    </row>
    <row r="695" spans="1:5">
      <c r="A695" s="14" t="s">
        <v>3440</v>
      </c>
      <c r="B695" t="s">
        <v>5124</v>
      </c>
      <c r="C695" s="14" t="s">
        <v>3441</v>
      </c>
      <c r="D695" s="14" t="s">
        <v>5110</v>
      </c>
      <c r="E695">
        <v>694</v>
      </c>
    </row>
    <row r="696" spans="1:5">
      <c r="A696" s="13" t="s">
        <v>3442</v>
      </c>
      <c r="B696" t="s">
        <v>5120</v>
      </c>
      <c r="C696" s="13" t="s">
        <v>3443</v>
      </c>
      <c r="D696" s="13" t="s">
        <v>5103</v>
      </c>
      <c r="E696">
        <v>695</v>
      </c>
    </row>
    <row r="697" spans="1:5">
      <c r="A697" s="14" t="s">
        <v>3444</v>
      </c>
      <c r="B697" t="s">
        <v>5120</v>
      </c>
      <c r="C697" s="14" t="s">
        <v>3445</v>
      </c>
      <c r="D697" s="14" t="s">
        <v>5108</v>
      </c>
      <c r="E697">
        <v>696</v>
      </c>
    </row>
    <row r="698" spans="1:5">
      <c r="A698" s="13" t="s">
        <v>3442</v>
      </c>
      <c r="B698" t="s">
        <v>5120</v>
      </c>
      <c r="C698" s="13" t="s">
        <v>3446</v>
      </c>
      <c r="D698" s="13" t="s">
        <v>5108</v>
      </c>
      <c r="E698">
        <v>697</v>
      </c>
    </row>
    <row r="699" spans="1:5">
      <c r="A699" s="14" t="s">
        <v>3447</v>
      </c>
      <c r="C699" s="14" t="s">
        <v>2519</v>
      </c>
      <c r="D699" s="14"/>
      <c r="E699">
        <v>698</v>
      </c>
    </row>
    <row r="700" spans="1:5">
      <c r="A700" s="13" t="s">
        <v>2712</v>
      </c>
      <c r="C700" s="13" t="s">
        <v>2524</v>
      </c>
      <c r="D700" s="13"/>
      <c r="E700">
        <v>699</v>
      </c>
    </row>
    <row r="701" spans="1:5">
      <c r="A701" s="14" t="s">
        <v>2817</v>
      </c>
      <c r="C701" s="14" t="s">
        <v>2522</v>
      </c>
      <c r="D701" s="14"/>
      <c r="E701">
        <v>700</v>
      </c>
    </row>
    <row r="702" spans="1:5">
      <c r="A702" s="13" t="s">
        <v>3448</v>
      </c>
      <c r="B702" t="s">
        <v>5121</v>
      </c>
      <c r="C702" s="13" t="s">
        <v>2528</v>
      </c>
      <c r="D702" s="13"/>
      <c r="E702">
        <v>701</v>
      </c>
    </row>
    <row r="703" spans="1:5">
      <c r="A703" s="14" t="s">
        <v>3449</v>
      </c>
      <c r="B703" t="s">
        <v>5121</v>
      </c>
      <c r="C703" s="14" t="s">
        <v>2531</v>
      </c>
      <c r="D703" s="14"/>
      <c r="E703">
        <v>702</v>
      </c>
    </row>
    <row r="704" spans="1:5">
      <c r="A704" s="13" t="s">
        <v>3450</v>
      </c>
      <c r="B704" t="s">
        <v>5121</v>
      </c>
      <c r="C704" s="13" t="s">
        <v>2523</v>
      </c>
      <c r="D704" s="13"/>
      <c r="E704">
        <v>703</v>
      </c>
    </row>
    <row r="705" spans="1:5">
      <c r="A705" s="14" t="s">
        <v>3451</v>
      </c>
      <c r="B705" t="s">
        <v>5121</v>
      </c>
      <c r="C705" s="14" t="s">
        <v>2525</v>
      </c>
      <c r="D705" s="14"/>
      <c r="E705">
        <v>704</v>
      </c>
    </row>
    <row r="706" spans="1:5">
      <c r="A706" s="13" t="s">
        <v>2744</v>
      </c>
      <c r="B706" s="15" t="s">
        <v>5121</v>
      </c>
      <c r="C706" s="13" t="s">
        <v>2514</v>
      </c>
      <c r="D706" s="13" t="s">
        <v>5112</v>
      </c>
      <c r="E706">
        <v>705</v>
      </c>
    </row>
    <row r="707" spans="1:5">
      <c r="A707" s="14" t="s">
        <v>2726</v>
      </c>
      <c r="B707" t="s">
        <v>5121</v>
      </c>
      <c r="C707" s="14" t="s">
        <v>3192</v>
      </c>
      <c r="D707" s="14" t="s">
        <v>5110</v>
      </c>
      <c r="E707">
        <v>706</v>
      </c>
    </row>
    <row r="708" spans="1:5">
      <c r="A708" s="13" t="s">
        <v>2493</v>
      </c>
      <c r="B708" s="15" t="s">
        <v>5121</v>
      </c>
      <c r="C708" s="13" t="s">
        <v>2489</v>
      </c>
      <c r="D708" s="13" t="s">
        <v>5101</v>
      </c>
      <c r="E708">
        <v>707</v>
      </c>
    </row>
    <row r="709" spans="1:5">
      <c r="A709" s="14" t="s">
        <v>2818</v>
      </c>
      <c r="B709" s="15" t="s">
        <v>5121</v>
      </c>
      <c r="C709" s="14" t="s">
        <v>2567</v>
      </c>
      <c r="D709" s="14" t="s">
        <v>5112</v>
      </c>
      <c r="E709">
        <v>708</v>
      </c>
    </row>
    <row r="710" spans="1:5">
      <c r="A710" s="13" t="s">
        <v>2818</v>
      </c>
      <c r="B710" t="s">
        <v>5121</v>
      </c>
      <c r="C710" s="13" t="s">
        <v>3194</v>
      </c>
      <c r="D710" s="13" t="s">
        <v>5110</v>
      </c>
      <c r="E710">
        <v>709</v>
      </c>
    </row>
    <row r="711" spans="1:5">
      <c r="A711" s="14" t="s">
        <v>2818</v>
      </c>
      <c r="B711" s="15" t="s">
        <v>5121</v>
      </c>
      <c r="C711" s="14" t="s">
        <v>3006</v>
      </c>
      <c r="D711" s="14" t="s">
        <v>5101</v>
      </c>
      <c r="E711">
        <v>710</v>
      </c>
    </row>
    <row r="712" spans="1:5">
      <c r="A712" s="13" t="s">
        <v>2929</v>
      </c>
      <c r="B712" s="15" t="s">
        <v>5121</v>
      </c>
      <c r="C712" s="13" t="s">
        <v>3403</v>
      </c>
      <c r="D712" s="13" t="s">
        <v>5101</v>
      </c>
      <c r="E712">
        <v>711</v>
      </c>
    </row>
    <row r="713" spans="1:5">
      <c r="A713" s="14" t="s">
        <v>2929</v>
      </c>
      <c r="B713" t="s">
        <v>5121</v>
      </c>
      <c r="C713" s="14" t="s">
        <v>3171</v>
      </c>
      <c r="D713" s="14" t="s">
        <v>5110</v>
      </c>
      <c r="E713">
        <v>712</v>
      </c>
    </row>
    <row r="714" spans="1:5">
      <c r="A714" s="13" t="s">
        <v>2820</v>
      </c>
      <c r="B714" s="15" t="s">
        <v>5121</v>
      </c>
      <c r="C714" s="13" t="s">
        <v>2725</v>
      </c>
      <c r="D714" s="13" t="s">
        <v>5101</v>
      </c>
      <c r="E714">
        <v>713</v>
      </c>
    </row>
    <row r="715" spans="1:5">
      <c r="A715" s="14" t="s">
        <v>2745</v>
      </c>
      <c r="B715" s="15" t="s">
        <v>5121</v>
      </c>
      <c r="C715" s="14" t="s">
        <v>2750</v>
      </c>
      <c r="D715" s="14" t="s">
        <v>5102</v>
      </c>
      <c r="E715">
        <v>714</v>
      </c>
    </row>
    <row r="716" spans="1:5">
      <c r="A716" s="13" t="s">
        <v>2747</v>
      </c>
      <c r="B716" s="15" t="s">
        <v>5121</v>
      </c>
      <c r="C716" s="13" t="s">
        <v>2568</v>
      </c>
      <c r="D716" s="13" t="s">
        <v>5112</v>
      </c>
      <c r="E716">
        <v>715</v>
      </c>
    </row>
    <row r="717" spans="1:5">
      <c r="A717" s="14" t="s">
        <v>2747</v>
      </c>
      <c r="B717" s="15" t="s">
        <v>5121</v>
      </c>
      <c r="C717" s="14" t="s">
        <v>3452</v>
      </c>
      <c r="D717" s="14" t="s">
        <v>5104</v>
      </c>
      <c r="E717">
        <v>716</v>
      </c>
    </row>
    <row r="718" spans="1:5">
      <c r="A718" s="13" t="s">
        <v>2763</v>
      </c>
      <c r="B718" s="15" t="s">
        <v>5121</v>
      </c>
      <c r="C718" s="13" t="s">
        <v>3453</v>
      </c>
      <c r="D718" s="13" t="s">
        <v>5101</v>
      </c>
      <c r="E718">
        <v>717</v>
      </c>
    </row>
    <row r="719" spans="1:5">
      <c r="A719" s="14" t="s">
        <v>3109</v>
      </c>
      <c r="B719" s="15" t="s">
        <v>5121</v>
      </c>
      <c r="C719" s="14" t="s">
        <v>2895</v>
      </c>
      <c r="D719" s="14" t="s">
        <v>5101</v>
      </c>
      <c r="E719">
        <v>718</v>
      </c>
    </row>
    <row r="720" spans="1:5">
      <c r="A720" s="13" t="s">
        <v>3189</v>
      </c>
      <c r="B720" s="15" t="s">
        <v>5121</v>
      </c>
      <c r="C720" s="13" t="s">
        <v>3454</v>
      </c>
      <c r="D720" s="13" t="s">
        <v>5101</v>
      </c>
      <c r="E720">
        <v>719</v>
      </c>
    </row>
    <row r="721" spans="1:5">
      <c r="A721" s="14" t="s">
        <v>3455</v>
      </c>
      <c r="B721" s="15" t="s">
        <v>5121</v>
      </c>
      <c r="C721" s="14" t="s">
        <v>2943</v>
      </c>
      <c r="D721" s="14" t="s">
        <v>5101</v>
      </c>
      <c r="E721">
        <v>720</v>
      </c>
    </row>
    <row r="722" spans="1:5">
      <c r="A722" s="13" t="s">
        <v>3456</v>
      </c>
      <c r="B722" s="15" t="s">
        <v>5121</v>
      </c>
      <c r="C722" s="13" t="s">
        <v>3457</v>
      </c>
      <c r="D722" s="13" t="s">
        <v>5101</v>
      </c>
      <c r="E722">
        <v>721</v>
      </c>
    </row>
    <row r="723" spans="1:5">
      <c r="A723" s="14" t="s">
        <v>3458</v>
      </c>
      <c r="B723" t="s">
        <v>5142</v>
      </c>
      <c r="C723" s="14" t="s">
        <v>2501</v>
      </c>
      <c r="D723" s="14" t="s">
        <v>5106</v>
      </c>
      <c r="E723">
        <v>722</v>
      </c>
    </row>
    <row r="724" spans="1:5">
      <c r="A724" s="13" t="s">
        <v>3459</v>
      </c>
      <c r="B724" s="15" t="s">
        <v>5121</v>
      </c>
      <c r="C724" s="13" t="s">
        <v>3460</v>
      </c>
      <c r="D724" s="13" t="s">
        <v>5104</v>
      </c>
      <c r="E724">
        <v>723</v>
      </c>
    </row>
    <row r="725" spans="1:5">
      <c r="A725" s="14" t="s">
        <v>3461</v>
      </c>
      <c r="B725" s="15" t="s">
        <v>5121</v>
      </c>
      <c r="C725" s="14" t="s">
        <v>3310</v>
      </c>
      <c r="D725" s="14" t="s">
        <v>5104</v>
      </c>
      <c r="E725">
        <v>724</v>
      </c>
    </row>
    <row r="726" spans="1:5">
      <c r="A726" s="13" t="s">
        <v>2773</v>
      </c>
      <c r="B726" t="s">
        <v>5121</v>
      </c>
      <c r="C726" s="13" t="s">
        <v>3462</v>
      </c>
      <c r="D726" s="13" t="s">
        <v>5110</v>
      </c>
      <c r="E726">
        <v>725</v>
      </c>
    </row>
    <row r="727" spans="1:5">
      <c r="A727" s="14" t="s">
        <v>3463</v>
      </c>
      <c r="B727" s="15" t="s">
        <v>5121</v>
      </c>
      <c r="C727" s="14" t="s">
        <v>3464</v>
      </c>
      <c r="D727" s="14" t="s">
        <v>5104</v>
      </c>
      <c r="E727">
        <v>726</v>
      </c>
    </row>
    <row r="728" spans="1:5">
      <c r="A728" s="13" t="s">
        <v>3465</v>
      </c>
      <c r="B728" t="s">
        <v>5143</v>
      </c>
      <c r="C728" s="13" t="s">
        <v>2569</v>
      </c>
      <c r="D728" s="13"/>
      <c r="E728">
        <v>727</v>
      </c>
    </row>
    <row r="729" spans="1:5">
      <c r="A729" s="14" t="s">
        <v>3466</v>
      </c>
      <c r="B729" s="15" t="s">
        <v>5121</v>
      </c>
      <c r="C729" s="14" t="s">
        <v>3467</v>
      </c>
      <c r="D729" s="14" t="s">
        <v>5101</v>
      </c>
      <c r="E729">
        <v>728</v>
      </c>
    </row>
    <row r="730" spans="1:5">
      <c r="A730" s="13" t="s">
        <v>3468</v>
      </c>
      <c r="B730" t="s">
        <v>5121</v>
      </c>
      <c r="C730" s="13" t="s">
        <v>2570</v>
      </c>
      <c r="D730" s="13"/>
      <c r="E730">
        <v>729</v>
      </c>
    </row>
    <row r="731" spans="1:5">
      <c r="A731" s="14" t="s">
        <v>3469</v>
      </c>
      <c r="B731" s="15" t="s">
        <v>5121</v>
      </c>
      <c r="C731" s="14" t="s">
        <v>3285</v>
      </c>
      <c r="D731" s="14" t="s">
        <v>5101</v>
      </c>
      <c r="E731">
        <v>730</v>
      </c>
    </row>
    <row r="732" spans="1:5">
      <c r="A732" s="13" t="s">
        <v>2932</v>
      </c>
      <c r="B732" s="15" t="s">
        <v>5121</v>
      </c>
      <c r="C732" s="13" t="s">
        <v>3470</v>
      </c>
      <c r="D732" s="13" t="s">
        <v>5104</v>
      </c>
      <c r="E732">
        <v>731</v>
      </c>
    </row>
    <row r="733" spans="1:5">
      <c r="A733" s="14" t="s">
        <v>2812</v>
      </c>
      <c r="B733" s="15" t="s">
        <v>5121</v>
      </c>
      <c r="C733" s="14" t="s">
        <v>2771</v>
      </c>
      <c r="D733" s="14" t="s">
        <v>5101</v>
      </c>
      <c r="E733">
        <v>732</v>
      </c>
    </row>
    <row r="734" spans="1:5">
      <c r="A734" s="13" t="s">
        <v>3471</v>
      </c>
      <c r="B734" s="15" t="s">
        <v>5143</v>
      </c>
      <c r="C734" s="13" t="s">
        <v>3472</v>
      </c>
      <c r="D734" s="13" t="s">
        <v>5104</v>
      </c>
      <c r="E734">
        <v>733</v>
      </c>
    </row>
    <row r="735" spans="1:5">
      <c r="A735" s="14" t="s">
        <v>3473</v>
      </c>
      <c r="B735" s="15" t="s">
        <v>5121</v>
      </c>
      <c r="C735" s="14" t="s">
        <v>3474</v>
      </c>
      <c r="D735" s="14" t="s">
        <v>5101</v>
      </c>
      <c r="E735">
        <v>734</v>
      </c>
    </row>
    <row r="736" spans="1:5">
      <c r="A736" s="13" t="s">
        <v>3200</v>
      </c>
      <c r="B736" s="15" t="s">
        <v>5121</v>
      </c>
      <c r="C736" s="13" t="s">
        <v>3452</v>
      </c>
      <c r="D736" s="13" t="s">
        <v>5104</v>
      </c>
      <c r="E736">
        <v>735</v>
      </c>
    </row>
    <row r="737" spans="1:5">
      <c r="A737" s="14" t="s">
        <v>2830</v>
      </c>
      <c r="B737" s="15" t="s">
        <v>5121</v>
      </c>
      <c r="C737" s="14" t="s">
        <v>3475</v>
      </c>
      <c r="D737" s="14" t="s">
        <v>5104</v>
      </c>
      <c r="E737">
        <v>736</v>
      </c>
    </row>
    <row r="738" spans="1:5">
      <c r="A738" s="13" t="s">
        <v>2830</v>
      </c>
      <c r="B738" s="15" t="s">
        <v>5121</v>
      </c>
      <c r="C738" s="13" t="s">
        <v>2851</v>
      </c>
      <c r="D738" s="13" t="s">
        <v>5102</v>
      </c>
      <c r="E738">
        <v>737</v>
      </c>
    </row>
    <row r="739" spans="1:5">
      <c r="A739" s="14" t="s">
        <v>2785</v>
      </c>
      <c r="B739" t="s">
        <v>5121</v>
      </c>
      <c r="C739" s="14" t="s">
        <v>2571</v>
      </c>
      <c r="D739" s="14"/>
      <c r="E739">
        <v>738</v>
      </c>
    </row>
    <row r="740" spans="1:5">
      <c r="A740" s="13" t="s">
        <v>3305</v>
      </c>
      <c r="B740" s="15" t="s">
        <v>5134</v>
      </c>
      <c r="C740" s="13" t="s">
        <v>2716</v>
      </c>
      <c r="D740" s="13" t="s">
        <v>5101</v>
      </c>
      <c r="E740">
        <v>739</v>
      </c>
    </row>
    <row r="741" spans="1:5">
      <c r="A741" s="14" t="s">
        <v>3476</v>
      </c>
      <c r="B741" t="s">
        <v>5121</v>
      </c>
      <c r="C741" s="14" t="s">
        <v>2563</v>
      </c>
      <c r="D741" s="14"/>
      <c r="E741">
        <v>740</v>
      </c>
    </row>
    <row r="742" spans="1:5">
      <c r="A742" s="13" t="s">
        <v>2966</v>
      </c>
      <c r="B742" s="15" t="s">
        <v>5121</v>
      </c>
      <c r="C742" s="13" t="s">
        <v>3477</v>
      </c>
      <c r="D742" s="13" t="s">
        <v>5104</v>
      </c>
      <c r="E742">
        <v>741</v>
      </c>
    </row>
    <row r="743" spans="1:5">
      <c r="A743" s="14" t="s">
        <v>3478</v>
      </c>
      <c r="B743" t="s">
        <v>5121</v>
      </c>
      <c r="C743" s="14" t="s">
        <v>2572</v>
      </c>
      <c r="D743" s="14"/>
      <c r="E743">
        <v>742</v>
      </c>
    </row>
    <row r="744" spans="1:5">
      <c r="A744" s="13" t="s">
        <v>3479</v>
      </c>
      <c r="B744" s="15" t="s">
        <v>5121</v>
      </c>
      <c r="C744" s="13" t="s">
        <v>3480</v>
      </c>
      <c r="D744" s="13" t="s">
        <v>5101</v>
      </c>
      <c r="E744">
        <v>743</v>
      </c>
    </row>
    <row r="745" spans="1:5">
      <c r="A745" s="14" t="s">
        <v>3481</v>
      </c>
      <c r="B745" s="15" t="s">
        <v>5121</v>
      </c>
      <c r="C745" s="14" t="s">
        <v>2772</v>
      </c>
      <c r="D745" s="14" t="s">
        <v>5101</v>
      </c>
      <c r="E745">
        <v>744</v>
      </c>
    </row>
    <row r="746" spans="1:5">
      <c r="A746" s="13" t="s">
        <v>3482</v>
      </c>
      <c r="B746" t="s">
        <v>5121</v>
      </c>
      <c r="C746" s="13" t="s">
        <v>2573</v>
      </c>
      <c r="D746" s="13"/>
      <c r="E746">
        <v>745</v>
      </c>
    </row>
    <row r="747" spans="1:5">
      <c r="A747" s="14" t="s">
        <v>3311</v>
      </c>
      <c r="B747" t="s">
        <v>5121</v>
      </c>
      <c r="C747" s="14" t="s">
        <v>3483</v>
      </c>
      <c r="D747" s="14" t="s">
        <v>5110</v>
      </c>
      <c r="E747">
        <v>746</v>
      </c>
    </row>
    <row r="748" spans="1:5">
      <c r="A748" s="13" t="s">
        <v>3484</v>
      </c>
      <c r="B748" s="15" t="s">
        <v>5121</v>
      </c>
      <c r="C748" s="13" t="s">
        <v>3485</v>
      </c>
      <c r="D748" s="13" t="s">
        <v>5104</v>
      </c>
      <c r="E748">
        <v>747</v>
      </c>
    </row>
    <row r="749" spans="1:5">
      <c r="A749" s="14" t="s">
        <v>3486</v>
      </c>
      <c r="B749" t="s">
        <v>5121</v>
      </c>
      <c r="C749" s="14" t="s">
        <v>2574</v>
      </c>
      <c r="D749" s="14"/>
      <c r="E749">
        <v>748</v>
      </c>
    </row>
    <row r="750" spans="1:5">
      <c r="A750" s="13" t="s">
        <v>3487</v>
      </c>
      <c r="B750" s="15" t="s">
        <v>5121</v>
      </c>
      <c r="C750" s="13" t="s">
        <v>3488</v>
      </c>
      <c r="D750" s="13" t="s">
        <v>5104</v>
      </c>
      <c r="E750">
        <v>749</v>
      </c>
    </row>
    <row r="751" spans="1:5">
      <c r="A751" s="14" t="s">
        <v>3489</v>
      </c>
      <c r="B751" t="s">
        <v>5126</v>
      </c>
      <c r="C751" s="14" t="s">
        <v>3490</v>
      </c>
      <c r="D751" s="14" t="s">
        <v>5110</v>
      </c>
      <c r="E751">
        <v>750</v>
      </c>
    </row>
    <row r="752" spans="1:5">
      <c r="A752" s="13" t="s">
        <v>3491</v>
      </c>
      <c r="B752" t="s">
        <v>5126</v>
      </c>
      <c r="C752" s="13" t="s">
        <v>3492</v>
      </c>
      <c r="D752" s="13" t="s">
        <v>5110</v>
      </c>
      <c r="E752">
        <v>751</v>
      </c>
    </row>
    <row r="753" spans="1:5">
      <c r="A753" s="14" t="s">
        <v>3493</v>
      </c>
      <c r="B753" s="15" t="s">
        <v>5121</v>
      </c>
      <c r="C753" s="14" t="s">
        <v>3494</v>
      </c>
      <c r="D753" s="14" t="s">
        <v>5104</v>
      </c>
      <c r="E753">
        <v>752</v>
      </c>
    </row>
    <row r="754" spans="1:5">
      <c r="A754" s="13" t="s">
        <v>3495</v>
      </c>
      <c r="B754" t="s">
        <v>5126</v>
      </c>
      <c r="C754" s="13" t="s">
        <v>3496</v>
      </c>
      <c r="D754" s="13" t="s">
        <v>5110</v>
      </c>
      <c r="E754">
        <v>753</v>
      </c>
    </row>
    <row r="755" spans="1:5">
      <c r="A755" s="14" t="s">
        <v>3497</v>
      </c>
      <c r="C755" s="14" t="s">
        <v>2618</v>
      </c>
      <c r="D755" s="14"/>
      <c r="E755">
        <v>754</v>
      </c>
    </row>
    <row r="756" spans="1:5">
      <c r="A756" s="13" t="s">
        <v>3498</v>
      </c>
      <c r="C756" s="13" t="s">
        <v>2619</v>
      </c>
      <c r="D756" s="13"/>
      <c r="E756">
        <v>755</v>
      </c>
    </row>
    <row r="757" spans="1:5">
      <c r="A757" s="14" t="s">
        <v>3499</v>
      </c>
      <c r="B757" s="15" t="s">
        <v>5132</v>
      </c>
      <c r="C757" s="14" t="s">
        <v>2807</v>
      </c>
      <c r="D757" s="14" t="s">
        <v>5102</v>
      </c>
      <c r="E757">
        <v>756</v>
      </c>
    </row>
    <row r="758" spans="1:5">
      <c r="A758" s="13" t="s">
        <v>3500</v>
      </c>
      <c r="B758" s="15" t="s">
        <v>5110</v>
      </c>
      <c r="C758" s="13" t="s">
        <v>2849</v>
      </c>
      <c r="D758" s="13" t="s">
        <v>5102</v>
      </c>
      <c r="E758">
        <v>757</v>
      </c>
    </row>
    <row r="759" spans="1:5">
      <c r="A759" s="14" t="s">
        <v>3501</v>
      </c>
      <c r="B759" s="15" t="s">
        <v>5110</v>
      </c>
      <c r="C759" s="14" t="s">
        <v>2721</v>
      </c>
      <c r="D759" s="14" t="s">
        <v>5102</v>
      </c>
      <c r="E759">
        <v>758</v>
      </c>
    </row>
    <row r="760" spans="1:5">
      <c r="A760" s="13" t="s">
        <v>3502</v>
      </c>
      <c r="B760" s="15" t="s">
        <v>5110</v>
      </c>
      <c r="C760" s="13" t="s">
        <v>3503</v>
      </c>
      <c r="D760" s="13" t="s">
        <v>5102</v>
      </c>
      <c r="E760">
        <v>759</v>
      </c>
    </row>
    <row r="761" spans="1:5">
      <c r="A761" s="14" t="s">
        <v>2934</v>
      </c>
      <c r="B761" s="15" t="s">
        <v>5110</v>
      </c>
      <c r="C761" s="14" t="s">
        <v>2840</v>
      </c>
      <c r="D761" s="14" t="s">
        <v>5101</v>
      </c>
      <c r="E761">
        <v>760</v>
      </c>
    </row>
    <row r="762" spans="1:5">
      <c r="A762" s="13" t="s">
        <v>3504</v>
      </c>
      <c r="B762" t="s">
        <v>5135</v>
      </c>
      <c r="C762" s="13" t="s">
        <v>2838</v>
      </c>
      <c r="D762" s="13" t="s">
        <v>5108</v>
      </c>
      <c r="E762">
        <v>761</v>
      </c>
    </row>
    <row r="763" spans="1:5">
      <c r="A763" s="14" t="s">
        <v>3505</v>
      </c>
      <c r="B763" s="15" t="s">
        <v>5110</v>
      </c>
      <c r="C763" s="14" t="s">
        <v>3506</v>
      </c>
      <c r="D763" s="14" t="s">
        <v>5102</v>
      </c>
      <c r="E763">
        <v>762</v>
      </c>
    </row>
    <row r="764" spans="1:5">
      <c r="A764" s="13" t="s">
        <v>3507</v>
      </c>
      <c r="B764" s="15" t="s">
        <v>5110</v>
      </c>
      <c r="C764" s="13" t="s">
        <v>3120</v>
      </c>
      <c r="D764" s="13" t="s">
        <v>5101</v>
      </c>
      <c r="E764">
        <v>763</v>
      </c>
    </row>
    <row r="765" spans="1:5">
      <c r="A765" s="14" t="s">
        <v>3328</v>
      </c>
      <c r="B765" s="15" t="s">
        <v>5110</v>
      </c>
      <c r="C765" s="14" t="s">
        <v>3508</v>
      </c>
      <c r="D765" s="14" t="s">
        <v>5102</v>
      </c>
      <c r="E765">
        <v>764</v>
      </c>
    </row>
    <row r="766" spans="1:5">
      <c r="A766" s="13" t="s">
        <v>3509</v>
      </c>
      <c r="B766" s="15" t="s">
        <v>5136</v>
      </c>
      <c r="C766" s="13" t="s">
        <v>3510</v>
      </c>
      <c r="D766" s="13" t="s">
        <v>5117</v>
      </c>
      <c r="E766">
        <v>765</v>
      </c>
    </row>
    <row r="767" spans="1:5">
      <c r="A767" s="14" t="s">
        <v>3511</v>
      </c>
      <c r="B767" t="s">
        <v>5135</v>
      </c>
      <c r="C767" s="14" t="s">
        <v>3085</v>
      </c>
      <c r="D767" s="14" t="s">
        <v>5108</v>
      </c>
      <c r="E767">
        <v>766</v>
      </c>
    </row>
    <row r="768" spans="1:5">
      <c r="A768" s="13" t="s">
        <v>3512</v>
      </c>
      <c r="B768" t="s">
        <v>5110</v>
      </c>
      <c r="C768" s="13" t="s">
        <v>2842</v>
      </c>
      <c r="D768" s="13" t="s">
        <v>5106</v>
      </c>
      <c r="E768">
        <v>767</v>
      </c>
    </row>
    <row r="769" spans="1:5">
      <c r="A769" s="14" t="s">
        <v>3512</v>
      </c>
      <c r="B769" s="15" t="s">
        <v>5110</v>
      </c>
      <c r="C769" s="14" t="s">
        <v>2718</v>
      </c>
      <c r="D769" s="14" t="s">
        <v>5102</v>
      </c>
      <c r="E769">
        <v>768</v>
      </c>
    </row>
    <row r="770" spans="1:5">
      <c r="A770" s="13" t="s">
        <v>3513</v>
      </c>
      <c r="B770" s="15" t="s">
        <v>5110</v>
      </c>
      <c r="C770" s="13" t="s">
        <v>3514</v>
      </c>
      <c r="D770" s="13" t="s">
        <v>5102</v>
      </c>
      <c r="E770">
        <v>769</v>
      </c>
    </row>
    <row r="771" spans="1:5">
      <c r="A771" s="14" t="s">
        <v>3515</v>
      </c>
      <c r="B771" s="15" t="s">
        <v>5131</v>
      </c>
      <c r="C771" s="14" t="s">
        <v>3110</v>
      </c>
      <c r="D771" s="14" t="s">
        <v>5104</v>
      </c>
      <c r="E771">
        <v>770</v>
      </c>
    </row>
    <row r="772" spans="1:5">
      <c r="A772" s="13" t="s">
        <v>3516</v>
      </c>
      <c r="B772" s="15" t="s">
        <v>5110</v>
      </c>
      <c r="C772" s="13" t="s">
        <v>3190</v>
      </c>
      <c r="D772" s="13" t="s">
        <v>5102</v>
      </c>
      <c r="E772">
        <v>771</v>
      </c>
    </row>
    <row r="773" spans="1:5">
      <c r="A773" s="14" t="s">
        <v>3517</v>
      </c>
      <c r="B773" t="s">
        <v>5110</v>
      </c>
      <c r="C773" s="14" t="s">
        <v>3518</v>
      </c>
      <c r="D773" s="14" t="s">
        <v>5106</v>
      </c>
      <c r="E773">
        <v>772</v>
      </c>
    </row>
    <row r="774" spans="1:5">
      <c r="A774" s="13" t="s">
        <v>3519</v>
      </c>
      <c r="B774" s="15" t="s">
        <v>5110</v>
      </c>
      <c r="C774" s="13" t="s">
        <v>3520</v>
      </c>
      <c r="D774" s="13" t="s">
        <v>5102</v>
      </c>
      <c r="E774">
        <v>773</v>
      </c>
    </row>
    <row r="775" spans="1:5">
      <c r="A775" s="14" t="s">
        <v>3521</v>
      </c>
      <c r="B775" t="s">
        <v>5110</v>
      </c>
      <c r="C775" s="14" t="s">
        <v>3522</v>
      </c>
      <c r="D775" s="14" t="s">
        <v>5106</v>
      </c>
      <c r="E775">
        <v>774</v>
      </c>
    </row>
    <row r="776" spans="1:5">
      <c r="A776" s="13" t="s">
        <v>3523</v>
      </c>
      <c r="B776" s="15" t="s">
        <v>5136</v>
      </c>
      <c r="C776" s="13" t="s">
        <v>3524</v>
      </c>
      <c r="D776" s="13" t="s">
        <v>5117</v>
      </c>
      <c r="E776">
        <v>775</v>
      </c>
    </row>
    <row r="777" spans="1:5">
      <c r="A777" s="14" t="s">
        <v>3525</v>
      </c>
      <c r="B777" s="15" t="s">
        <v>5110</v>
      </c>
      <c r="C777" s="14" t="s">
        <v>3526</v>
      </c>
      <c r="D777" s="14" t="s">
        <v>5101</v>
      </c>
      <c r="E777">
        <v>776</v>
      </c>
    </row>
    <row r="778" spans="1:5">
      <c r="A778" s="13" t="s">
        <v>3527</v>
      </c>
      <c r="B778" s="15" t="s">
        <v>5132</v>
      </c>
      <c r="C778" s="13" t="s">
        <v>3528</v>
      </c>
      <c r="D778" s="13" t="s">
        <v>5102</v>
      </c>
      <c r="E778">
        <v>777</v>
      </c>
    </row>
    <row r="779" spans="1:5">
      <c r="A779" s="14" t="s">
        <v>3529</v>
      </c>
      <c r="B779" t="s">
        <v>5110</v>
      </c>
      <c r="C779" s="14" t="s">
        <v>3530</v>
      </c>
      <c r="D779" s="14" t="s">
        <v>5106</v>
      </c>
      <c r="E779">
        <v>778</v>
      </c>
    </row>
    <row r="780" spans="1:5">
      <c r="A780" s="13" t="s">
        <v>3531</v>
      </c>
      <c r="B780" s="15" t="s">
        <v>5136</v>
      </c>
      <c r="C780" s="13" t="s">
        <v>3219</v>
      </c>
      <c r="D780" s="13" t="s">
        <v>5117</v>
      </c>
      <c r="E780">
        <v>779</v>
      </c>
    </row>
    <row r="781" spans="1:5">
      <c r="A781" s="14" t="s">
        <v>3532</v>
      </c>
      <c r="B781" t="s">
        <v>5131</v>
      </c>
      <c r="C781" s="14" t="s">
        <v>3533</v>
      </c>
      <c r="D781" s="14" t="s">
        <v>5108</v>
      </c>
      <c r="E781">
        <v>780</v>
      </c>
    </row>
    <row r="782" spans="1:5">
      <c r="A782" s="13" t="s">
        <v>3532</v>
      </c>
      <c r="B782" s="15" t="s">
        <v>5131</v>
      </c>
      <c r="C782" s="13" t="s">
        <v>3023</v>
      </c>
      <c r="D782" s="13" t="s">
        <v>5101</v>
      </c>
      <c r="E782">
        <v>781</v>
      </c>
    </row>
    <row r="783" spans="1:5">
      <c r="A783" s="14" t="s">
        <v>3534</v>
      </c>
      <c r="B783" s="15" t="s">
        <v>5110</v>
      </c>
      <c r="C783" s="14" t="s">
        <v>3535</v>
      </c>
      <c r="D783" s="14" t="s">
        <v>5102</v>
      </c>
      <c r="E783">
        <v>782</v>
      </c>
    </row>
    <row r="784" spans="1:5">
      <c r="A784" s="13" t="s">
        <v>3034</v>
      </c>
      <c r="B784" t="s">
        <v>5110</v>
      </c>
      <c r="C784" s="13" t="s">
        <v>3536</v>
      </c>
      <c r="D784" s="13" t="s">
        <v>5106</v>
      </c>
      <c r="E784">
        <v>783</v>
      </c>
    </row>
    <row r="785" spans="1:5">
      <c r="A785" s="14" t="s">
        <v>3537</v>
      </c>
      <c r="B785" t="s">
        <v>5110</v>
      </c>
      <c r="C785" s="14" t="s">
        <v>3538</v>
      </c>
      <c r="D785" s="14" t="s">
        <v>5106</v>
      </c>
      <c r="E785">
        <v>784</v>
      </c>
    </row>
    <row r="786" spans="1:5">
      <c r="A786" s="13" t="s">
        <v>3072</v>
      </c>
      <c r="B786" t="s">
        <v>5110</v>
      </c>
      <c r="C786" s="13" t="s">
        <v>3539</v>
      </c>
      <c r="D786" s="13" t="s">
        <v>5106</v>
      </c>
      <c r="E786">
        <v>785</v>
      </c>
    </row>
    <row r="787" spans="1:5">
      <c r="A787" s="14" t="s">
        <v>3540</v>
      </c>
      <c r="B787" t="s">
        <v>5110</v>
      </c>
      <c r="C787" s="14" t="s">
        <v>3541</v>
      </c>
      <c r="D787" s="14" t="s">
        <v>5106</v>
      </c>
      <c r="E787">
        <v>786</v>
      </c>
    </row>
    <row r="788" spans="1:5">
      <c r="A788" s="13" t="s">
        <v>3542</v>
      </c>
      <c r="B788" t="s">
        <v>5131</v>
      </c>
      <c r="C788" s="13" t="s">
        <v>3446</v>
      </c>
      <c r="D788" s="13" t="s">
        <v>5108</v>
      </c>
      <c r="E788">
        <v>787</v>
      </c>
    </row>
    <row r="789" spans="1:5">
      <c r="A789" s="14" t="s">
        <v>3543</v>
      </c>
      <c r="C789" s="14" t="s">
        <v>2520</v>
      </c>
      <c r="D789" s="14"/>
      <c r="E789">
        <v>788</v>
      </c>
    </row>
    <row r="790" spans="1:5">
      <c r="A790" s="13" t="s">
        <v>3544</v>
      </c>
      <c r="C790" s="13" t="s">
        <v>2635</v>
      </c>
      <c r="D790" s="13"/>
      <c r="E790">
        <v>789</v>
      </c>
    </row>
    <row r="791" spans="1:5">
      <c r="A791" s="14" t="s">
        <v>3545</v>
      </c>
      <c r="B791" t="s">
        <v>5121</v>
      </c>
      <c r="C791" s="14" t="s">
        <v>2640</v>
      </c>
      <c r="D791" s="14"/>
      <c r="E791">
        <v>790</v>
      </c>
    </row>
    <row r="792" spans="1:5">
      <c r="A792" s="13" t="s">
        <v>3546</v>
      </c>
      <c r="B792" t="s">
        <v>5121</v>
      </c>
      <c r="C792" s="13" t="s">
        <v>2639</v>
      </c>
      <c r="D792" s="13"/>
      <c r="E792">
        <v>791</v>
      </c>
    </row>
    <row r="793" spans="1:5">
      <c r="A793" s="14" t="s">
        <v>3547</v>
      </c>
      <c r="B793" t="s">
        <v>5121</v>
      </c>
      <c r="C793" s="14" t="s">
        <v>2641</v>
      </c>
      <c r="D793" s="14"/>
      <c r="E793">
        <v>792</v>
      </c>
    </row>
    <row r="794" spans="1:5">
      <c r="A794" s="13" t="s">
        <v>2937</v>
      </c>
      <c r="B794" s="15" t="s">
        <v>5119</v>
      </c>
      <c r="C794" s="13" t="s">
        <v>3402</v>
      </c>
      <c r="D794" s="13" t="s">
        <v>5107</v>
      </c>
      <c r="E794">
        <v>793</v>
      </c>
    </row>
    <row r="795" spans="1:5">
      <c r="A795" s="14" t="s">
        <v>2852</v>
      </c>
      <c r="B795" s="15" t="s">
        <v>5119</v>
      </c>
      <c r="C795" s="14" t="s">
        <v>3246</v>
      </c>
      <c r="D795" s="14" t="s">
        <v>5113</v>
      </c>
      <c r="E795">
        <v>794</v>
      </c>
    </row>
    <row r="796" spans="1:5">
      <c r="A796" s="13" t="s">
        <v>2977</v>
      </c>
      <c r="B796" s="15" t="s">
        <v>5119</v>
      </c>
      <c r="C796" s="13" t="s">
        <v>3248</v>
      </c>
      <c r="D796" s="13" t="s">
        <v>5113</v>
      </c>
      <c r="E796">
        <v>795</v>
      </c>
    </row>
    <row r="797" spans="1:5">
      <c r="A797" s="14" t="s">
        <v>2814</v>
      </c>
      <c r="B797" s="15" t="s">
        <v>5119</v>
      </c>
      <c r="C797" s="14" t="s">
        <v>3274</v>
      </c>
      <c r="D797" s="14" t="s">
        <v>5107</v>
      </c>
      <c r="E797">
        <v>796</v>
      </c>
    </row>
    <row r="798" spans="1:5">
      <c r="A798" s="13" t="s">
        <v>2836</v>
      </c>
      <c r="B798" s="15" t="s">
        <v>5119</v>
      </c>
      <c r="C798" s="13" t="s">
        <v>2975</v>
      </c>
      <c r="D798" s="13" t="s">
        <v>5113</v>
      </c>
      <c r="E798">
        <v>797</v>
      </c>
    </row>
    <row r="799" spans="1:5">
      <c r="A799" s="14" t="s">
        <v>3548</v>
      </c>
      <c r="B799" s="15" t="s">
        <v>5119</v>
      </c>
      <c r="C799" s="14" t="s">
        <v>2931</v>
      </c>
      <c r="D799" s="14" t="s">
        <v>5101</v>
      </c>
      <c r="E799">
        <v>798</v>
      </c>
    </row>
    <row r="800" spans="1:5">
      <c r="A800" s="13" t="s">
        <v>3549</v>
      </c>
      <c r="B800" s="15" t="s">
        <v>5119</v>
      </c>
      <c r="C800" s="13" t="s">
        <v>3550</v>
      </c>
      <c r="D800" s="13" t="s">
        <v>5107</v>
      </c>
      <c r="E800">
        <v>799</v>
      </c>
    </row>
    <row r="801" spans="1:5">
      <c r="A801" s="14" t="s">
        <v>2940</v>
      </c>
      <c r="B801" t="s">
        <v>5119</v>
      </c>
      <c r="C801" s="14" t="s">
        <v>3551</v>
      </c>
      <c r="D801" s="14" t="s">
        <v>5109</v>
      </c>
      <c r="E801">
        <v>800</v>
      </c>
    </row>
    <row r="802" spans="1:5">
      <c r="A802" s="13" t="s">
        <v>3345</v>
      </c>
      <c r="B802" t="s">
        <v>5130</v>
      </c>
      <c r="C802" s="13" t="s">
        <v>3552</v>
      </c>
      <c r="D802" s="13" t="s">
        <v>5111</v>
      </c>
      <c r="E802">
        <v>801</v>
      </c>
    </row>
    <row r="803" spans="1:5">
      <c r="A803" s="14" t="s">
        <v>2852</v>
      </c>
      <c r="B803" s="15" t="s">
        <v>5119</v>
      </c>
      <c r="C803" s="14" t="s">
        <v>3008</v>
      </c>
      <c r="D803" s="14" t="s">
        <v>5115</v>
      </c>
      <c r="E803">
        <v>802</v>
      </c>
    </row>
    <row r="804" spans="1:5">
      <c r="A804" s="13" t="s">
        <v>3553</v>
      </c>
      <c r="B804" s="15" t="s">
        <v>5119</v>
      </c>
      <c r="C804" s="13" t="s">
        <v>3554</v>
      </c>
      <c r="D804" s="13" t="s">
        <v>5101</v>
      </c>
      <c r="E804">
        <v>803</v>
      </c>
    </row>
    <row r="805" spans="1:5">
      <c r="A805" s="14" t="s">
        <v>3555</v>
      </c>
      <c r="B805" s="15" t="s">
        <v>5119</v>
      </c>
      <c r="C805" s="14" t="s">
        <v>3556</v>
      </c>
      <c r="D805" s="14" t="s">
        <v>5107</v>
      </c>
      <c r="E805">
        <v>804</v>
      </c>
    </row>
    <row r="806" spans="1:5">
      <c r="A806" s="13" t="s">
        <v>3357</v>
      </c>
      <c r="B806" s="15" t="s">
        <v>5119</v>
      </c>
      <c r="C806" s="13" t="s">
        <v>2783</v>
      </c>
      <c r="D806" s="13" t="s">
        <v>5101</v>
      </c>
      <c r="E806">
        <v>805</v>
      </c>
    </row>
    <row r="807" spans="1:5">
      <c r="A807" s="14" t="s">
        <v>3557</v>
      </c>
      <c r="B807" s="15" t="s">
        <v>5119</v>
      </c>
      <c r="C807" s="14" t="s">
        <v>3558</v>
      </c>
      <c r="D807" s="14" t="s">
        <v>5105</v>
      </c>
      <c r="E807">
        <v>806</v>
      </c>
    </row>
    <row r="808" spans="1:5">
      <c r="A808" s="13" t="s">
        <v>3559</v>
      </c>
      <c r="B808" s="15" t="s">
        <v>5119</v>
      </c>
      <c r="C808" s="13" t="s">
        <v>3560</v>
      </c>
      <c r="D808" s="13" t="s">
        <v>5107</v>
      </c>
      <c r="E808">
        <v>807</v>
      </c>
    </row>
    <row r="809" spans="1:5">
      <c r="A809" s="14" t="s">
        <v>3561</v>
      </c>
      <c r="B809" s="15" t="s">
        <v>5119</v>
      </c>
      <c r="C809" s="14" t="s">
        <v>2772</v>
      </c>
      <c r="D809" s="14" t="s">
        <v>5101</v>
      </c>
      <c r="E809">
        <v>808</v>
      </c>
    </row>
    <row r="810" spans="1:5">
      <c r="A810" s="13" t="s">
        <v>3140</v>
      </c>
      <c r="B810" t="s">
        <v>5119</v>
      </c>
      <c r="C810" s="13" t="s">
        <v>3562</v>
      </c>
      <c r="D810" s="13" t="s">
        <v>5109</v>
      </c>
      <c r="E810">
        <v>809</v>
      </c>
    </row>
    <row r="811" spans="1:5">
      <c r="A811" s="14" t="s">
        <v>3563</v>
      </c>
      <c r="B811" t="s">
        <v>5119</v>
      </c>
      <c r="C811" s="14" t="s">
        <v>3564</v>
      </c>
      <c r="D811" s="14" t="s">
        <v>5109</v>
      </c>
      <c r="E811">
        <v>810</v>
      </c>
    </row>
    <row r="812" spans="1:5">
      <c r="A812" s="13" t="s">
        <v>3565</v>
      </c>
      <c r="B812" s="15" t="s">
        <v>5119</v>
      </c>
      <c r="C812" s="13" t="s">
        <v>3089</v>
      </c>
      <c r="D812" s="13" t="s">
        <v>5101</v>
      </c>
      <c r="E812">
        <v>811</v>
      </c>
    </row>
    <row r="813" spans="1:5">
      <c r="A813" s="14" t="s">
        <v>3566</v>
      </c>
      <c r="B813" t="s">
        <v>5119</v>
      </c>
      <c r="C813" s="14" t="s">
        <v>3567</v>
      </c>
      <c r="D813" s="14" t="s">
        <v>5109</v>
      </c>
      <c r="E813">
        <v>812</v>
      </c>
    </row>
    <row r="814" spans="1:5">
      <c r="A814" s="13" t="s">
        <v>3568</v>
      </c>
      <c r="B814" t="s">
        <v>5119</v>
      </c>
      <c r="C814" s="13" t="s">
        <v>3569</v>
      </c>
      <c r="D814" s="13" t="s">
        <v>5111</v>
      </c>
      <c r="E814">
        <v>813</v>
      </c>
    </row>
    <row r="815" spans="1:5">
      <c r="A815" s="14" t="s">
        <v>3361</v>
      </c>
      <c r="B815" t="s">
        <v>5119</v>
      </c>
      <c r="C815" s="14" t="s">
        <v>3570</v>
      </c>
      <c r="D815" s="14" t="s">
        <v>5109</v>
      </c>
      <c r="E815">
        <v>814</v>
      </c>
    </row>
    <row r="816" spans="1:5">
      <c r="A816" s="13" t="s">
        <v>3571</v>
      </c>
      <c r="B816" s="15" t="s">
        <v>5122</v>
      </c>
      <c r="C816" s="13" t="s">
        <v>3572</v>
      </c>
      <c r="D816" s="13" t="s">
        <v>5101</v>
      </c>
      <c r="E816">
        <v>815</v>
      </c>
    </row>
    <row r="817" spans="1:5">
      <c r="A817" s="14" t="s">
        <v>2708</v>
      </c>
      <c r="B817" s="15"/>
      <c r="C817" s="14" t="s">
        <v>2487</v>
      </c>
      <c r="D817" s="14" t="s">
        <v>5101</v>
      </c>
      <c r="E817">
        <v>816</v>
      </c>
    </row>
    <row r="818" spans="1:5">
      <c r="A818" s="13" t="s">
        <v>3573</v>
      </c>
      <c r="B818" s="15" t="s">
        <v>5121</v>
      </c>
      <c r="C818" s="13" t="s">
        <v>2772</v>
      </c>
      <c r="D818" s="13" t="s">
        <v>5101</v>
      </c>
      <c r="E818">
        <v>817</v>
      </c>
    </row>
    <row r="819" spans="1:5">
      <c r="A819" s="14" t="s">
        <v>3574</v>
      </c>
      <c r="C819" s="14" t="s">
        <v>2585</v>
      </c>
      <c r="D819" s="14"/>
      <c r="E819">
        <v>818</v>
      </c>
    </row>
    <row r="820" spans="1:5">
      <c r="A820" s="13" t="s">
        <v>3575</v>
      </c>
      <c r="B820" t="s">
        <v>5121</v>
      </c>
      <c r="C820" s="13" t="s">
        <v>2585</v>
      </c>
      <c r="D820" s="13"/>
      <c r="E820">
        <v>819</v>
      </c>
    </row>
    <row r="821" spans="1:5">
      <c r="A821" s="14" t="s">
        <v>3576</v>
      </c>
      <c r="B821" t="s">
        <v>5121</v>
      </c>
      <c r="C821" s="14" t="s">
        <v>2656</v>
      </c>
      <c r="D821" s="14"/>
      <c r="E821">
        <v>820</v>
      </c>
    </row>
    <row r="822" spans="1:5">
      <c r="A822" s="13" t="s">
        <v>3577</v>
      </c>
      <c r="C822" s="13" t="s">
        <v>2656</v>
      </c>
      <c r="D822" s="13"/>
      <c r="E822">
        <v>821</v>
      </c>
    </row>
    <row r="823" spans="1:5">
      <c r="A823" s="14" t="s">
        <v>3578</v>
      </c>
      <c r="C823" s="14" t="s">
        <v>2509</v>
      </c>
      <c r="D823" s="14"/>
      <c r="E823">
        <v>822</v>
      </c>
    </row>
    <row r="824" spans="1:5">
      <c r="A824" s="13" t="s">
        <v>3579</v>
      </c>
      <c r="B824" t="s">
        <v>5121</v>
      </c>
      <c r="C824" s="13" t="s">
        <v>2669</v>
      </c>
      <c r="D824" s="13"/>
      <c r="E824">
        <v>823</v>
      </c>
    </row>
    <row r="825" spans="1:5">
      <c r="A825" s="14" t="s">
        <v>3580</v>
      </c>
      <c r="C825" s="14" t="s">
        <v>2694</v>
      </c>
      <c r="D825" s="14"/>
      <c r="E825">
        <v>824</v>
      </c>
    </row>
    <row r="826" spans="1:5">
      <c r="A826" s="13" t="s">
        <v>2828</v>
      </c>
      <c r="B826" s="15" t="s">
        <v>5111</v>
      </c>
      <c r="C826" s="13" t="s">
        <v>2497</v>
      </c>
      <c r="D826" s="13" t="s">
        <v>5112</v>
      </c>
      <c r="E826">
        <v>825</v>
      </c>
    </row>
    <row r="827" spans="1:5">
      <c r="A827" s="14" t="s">
        <v>2945</v>
      </c>
      <c r="B827" s="15" t="s">
        <v>5111</v>
      </c>
      <c r="C827" s="14" t="s">
        <v>2564</v>
      </c>
      <c r="D827" s="14" t="s">
        <v>5112</v>
      </c>
      <c r="E827">
        <v>826</v>
      </c>
    </row>
    <row r="828" spans="1:5">
      <c r="A828" s="13" t="s">
        <v>3005</v>
      </c>
      <c r="B828" s="15" t="s">
        <v>5111</v>
      </c>
      <c r="C828" s="13" t="s">
        <v>3346</v>
      </c>
      <c r="D828" s="13" t="s">
        <v>5116</v>
      </c>
      <c r="E828">
        <v>827</v>
      </c>
    </row>
    <row r="829" spans="1:5">
      <c r="A829" s="14" t="s">
        <v>2876</v>
      </c>
      <c r="B829" s="15" t="s">
        <v>5111</v>
      </c>
      <c r="C829" s="14" t="s">
        <v>2513</v>
      </c>
      <c r="D829" s="14" t="s">
        <v>5112</v>
      </c>
      <c r="E829">
        <v>828</v>
      </c>
    </row>
    <row r="830" spans="1:5">
      <c r="A830" s="13" t="s">
        <v>2947</v>
      </c>
      <c r="B830" s="15" t="s">
        <v>5111</v>
      </c>
      <c r="C830" s="13" t="s">
        <v>3581</v>
      </c>
      <c r="D830" s="13" t="s">
        <v>5116</v>
      </c>
      <c r="E830">
        <v>829</v>
      </c>
    </row>
    <row r="831" spans="1:5">
      <c r="A831" s="14" t="s">
        <v>2947</v>
      </c>
      <c r="B831" s="15" t="s">
        <v>5111</v>
      </c>
      <c r="C831" s="14" t="s">
        <v>2516</v>
      </c>
      <c r="D831" s="14" t="s">
        <v>5112</v>
      </c>
      <c r="E831">
        <v>830</v>
      </c>
    </row>
    <row r="832" spans="1:5">
      <c r="A832" s="13" t="s">
        <v>2869</v>
      </c>
      <c r="B832" s="15" t="s">
        <v>5111</v>
      </c>
      <c r="C832" s="13" t="s">
        <v>3582</v>
      </c>
      <c r="D832" s="13" t="s">
        <v>5113</v>
      </c>
      <c r="E832">
        <v>831</v>
      </c>
    </row>
    <row r="833" spans="1:5">
      <c r="A833" s="14" t="s">
        <v>2894</v>
      </c>
      <c r="B833" t="s">
        <v>5111</v>
      </c>
      <c r="C833" s="14" t="s">
        <v>3364</v>
      </c>
      <c r="D833" s="14" t="s">
        <v>5111</v>
      </c>
      <c r="E833">
        <v>832</v>
      </c>
    </row>
    <row r="834" spans="1:5">
      <c r="A834" s="13" t="s">
        <v>2894</v>
      </c>
      <c r="B834" s="15" t="s">
        <v>5111</v>
      </c>
      <c r="C834" s="13" t="s">
        <v>2772</v>
      </c>
      <c r="D834" s="13" t="s">
        <v>5101</v>
      </c>
      <c r="E834">
        <v>833</v>
      </c>
    </row>
    <row r="835" spans="1:5">
      <c r="A835" s="14" t="s">
        <v>3583</v>
      </c>
      <c r="B835" t="s">
        <v>5100</v>
      </c>
      <c r="C835" s="14" t="s">
        <v>3584</v>
      </c>
      <c r="D835" s="14" t="s">
        <v>5114</v>
      </c>
      <c r="E835">
        <v>834</v>
      </c>
    </row>
    <row r="836" spans="1:5">
      <c r="A836" s="13" t="s">
        <v>2868</v>
      </c>
      <c r="B836" t="s">
        <v>5111</v>
      </c>
      <c r="C836" s="13" t="s">
        <v>3585</v>
      </c>
      <c r="D836" s="13" t="s">
        <v>5111</v>
      </c>
      <c r="E836">
        <v>835</v>
      </c>
    </row>
    <row r="837" spans="1:5">
      <c r="A837" s="14" t="s">
        <v>3586</v>
      </c>
      <c r="B837" t="s">
        <v>5100</v>
      </c>
      <c r="C837" s="14" t="s">
        <v>3587</v>
      </c>
      <c r="D837" s="14" t="s">
        <v>5114</v>
      </c>
      <c r="E837">
        <v>836</v>
      </c>
    </row>
    <row r="838" spans="1:5">
      <c r="A838" s="13" t="s">
        <v>3588</v>
      </c>
      <c r="B838" t="s">
        <v>5100</v>
      </c>
      <c r="C838" s="13" t="s">
        <v>2504</v>
      </c>
      <c r="D838" s="13" t="s">
        <v>5114</v>
      </c>
      <c r="E838">
        <v>837</v>
      </c>
    </row>
    <row r="839" spans="1:5">
      <c r="A839" s="14" t="s">
        <v>3589</v>
      </c>
      <c r="B839" s="15" t="s">
        <v>5100</v>
      </c>
      <c r="C839" s="14" t="s">
        <v>2804</v>
      </c>
      <c r="D839" s="14" t="s">
        <v>5101</v>
      </c>
      <c r="E839">
        <v>838</v>
      </c>
    </row>
    <row r="840" spans="1:5">
      <c r="A840" s="13" t="s">
        <v>3590</v>
      </c>
      <c r="B840" t="s">
        <v>5111</v>
      </c>
      <c r="C840" s="13" t="s">
        <v>3049</v>
      </c>
      <c r="D840" s="13" t="s">
        <v>5111</v>
      </c>
      <c r="E840">
        <v>839</v>
      </c>
    </row>
    <row r="841" spans="1:5">
      <c r="A841" s="14" t="s">
        <v>2947</v>
      </c>
      <c r="B841" t="s">
        <v>5111</v>
      </c>
      <c r="C841" s="14" t="s">
        <v>3591</v>
      </c>
      <c r="D841" s="14" t="s">
        <v>5111</v>
      </c>
      <c r="E841">
        <v>840</v>
      </c>
    </row>
    <row r="842" spans="1:5">
      <c r="A842" s="13" t="s">
        <v>3162</v>
      </c>
      <c r="B842" t="s">
        <v>5100</v>
      </c>
      <c r="C842" s="13" t="s">
        <v>3592</v>
      </c>
      <c r="D842" s="13" t="s">
        <v>5114</v>
      </c>
      <c r="E842">
        <v>841</v>
      </c>
    </row>
    <row r="843" spans="1:5">
      <c r="A843" s="14" t="s">
        <v>3593</v>
      </c>
      <c r="B843" s="15" t="s">
        <v>5139</v>
      </c>
      <c r="C843" s="14" t="s">
        <v>3037</v>
      </c>
      <c r="D843" s="14" t="s">
        <v>5107</v>
      </c>
      <c r="E843">
        <v>842</v>
      </c>
    </row>
    <row r="844" spans="1:5">
      <c r="A844" s="13" t="s">
        <v>3594</v>
      </c>
      <c r="B844" s="15" t="s">
        <v>5111</v>
      </c>
      <c r="C844" s="13" t="s">
        <v>3362</v>
      </c>
      <c r="D844" s="13" t="s">
        <v>5113</v>
      </c>
      <c r="E844">
        <v>843</v>
      </c>
    </row>
    <row r="845" spans="1:5">
      <c r="A845" s="14" t="s">
        <v>3595</v>
      </c>
      <c r="B845" s="15" t="s">
        <v>5111</v>
      </c>
      <c r="C845" s="14" t="s">
        <v>3596</v>
      </c>
      <c r="D845" s="14" t="s">
        <v>5113</v>
      </c>
      <c r="E845">
        <v>844</v>
      </c>
    </row>
    <row r="846" spans="1:5">
      <c r="A846" s="13" t="s">
        <v>3597</v>
      </c>
      <c r="B846" t="s">
        <v>5100</v>
      </c>
      <c r="C846" s="13" t="s">
        <v>3598</v>
      </c>
      <c r="D846" s="13" t="s">
        <v>5114</v>
      </c>
      <c r="E846">
        <v>845</v>
      </c>
    </row>
    <row r="847" spans="1:5">
      <c r="A847" s="14" t="s">
        <v>3597</v>
      </c>
      <c r="B847" s="15" t="s">
        <v>5100</v>
      </c>
      <c r="C847" s="14" t="s">
        <v>3037</v>
      </c>
      <c r="D847" s="14" t="s">
        <v>5107</v>
      </c>
      <c r="E847">
        <v>846</v>
      </c>
    </row>
    <row r="848" spans="1:5">
      <c r="A848" s="13" t="s">
        <v>3599</v>
      </c>
      <c r="B848" s="15" t="s">
        <v>5100</v>
      </c>
      <c r="C848" s="13" t="s">
        <v>3600</v>
      </c>
      <c r="D848" s="13" t="s">
        <v>5113</v>
      </c>
      <c r="E848">
        <v>847</v>
      </c>
    </row>
    <row r="849" spans="1:5">
      <c r="A849" s="14" t="s">
        <v>3601</v>
      </c>
      <c r="B849" s="15" t="s">
        <v>5111</v>
      </c>
      <c r="C849" s="14" t="s">
        <v>3602</v>
      </c>
      <c r="D849" s="14" t="s">
        <v>5113</v>
      </c>
      <c r="E849">
        <v>848</v>
      </c>
    </row>
    <row r="850" spans="1:5">
      <c r="A850" s="13" t="s">
        <v>3603</v>
      </c>
      <c r="B850" s="15" t="s">
        <v>5144</v>
      </c>
      <c r="C850" s="13" t="s">
        <v>2716</v>
      </c>
      <c r="D850" s="13" t="s">
        <v>5101</v>
      </c>
      <c r="E850">
        <v>849</v>
      </c>
    </row>
    <row r="851" spans="1:5">
      <c r="A851" s="14" t="s">
        <v>3604</v>
      </c>
      <c r="B851" t="s">
        <v>5100</v>
      </c>
      <c r="C851" s="14" t="s">
        <v>3605</v>
      </c>
      <c r="D851" s="14" t="s">
        <v>5114</v>
      </c>
      <c r="E851">
        <v>850</v>
      </c>
    </row>
    <row r="852" spans="1:5">
      <c r="A852" s="13" t="s">
        <v>3604</v>
      </c>
      <c r="B852" t="s">
        <v>5100</v>
      </c>
      <c r="C852" s="13" t="s">
        <v>3606</v>
      </c>
      <c r="D852" s="13" t="s">
        <v>5111</v>
      </c>
      <c r="E852">
        <v>851</v>
      </c>
    </row>
    <row r="853" spans="1:5">
      <c r="A853" s="14" t="s">
        <v>3607</v>
      </c>
      <c r="B853" s="15" t="s">
        <v>5111</v>
      </c>
      <c r="C853" s="14" t="s">
        <v>3608</v>
      </c>
      <c r="D853" s="14" t="s">
        <v>5101</v>
      </c>
      <c r="E853">
        <v>852</v>
      </c>
    </row>
    <row r="854" spans="1:5">
      <c r="A854" s="13" t="s">
        <v>3609</v>
      </c>
      <c r="B854" t="s">
        <v>5111</v>
      </c>
      <c r="C854" s="13" t="s">
        <v>3610</v>
      </c>
      <c r="D854" s="13" t="s">
        <v>5111</v>
      </c>
      <c r="E854">
        <v>853</v>
      </c>
    </row>
    <row r="855" spans="1:5">
      <c r="A855" s="14" t="s">
        <v>3611</v>
      </c>
      <c r="B855" s="15" t="s">
        <v>5111</v>
      </c>
      <c r="C855" s="14" t="s">
        <v>3612</v>
      </c>
      <c r="D855" s="14" t="s">
        <v>5101</v>
      </c>
      <c r="E855">
        <v>854</v>
      </c>
    </row>
    <row r="856" spans="1:5">
      <c r="A856" s="13" t="s">
        <v>3613</v>
      </c>
      <c r="B856" s="15" t="s">
        <v>5111</v>
      </c>
      <c r="C856" s="13" t="s">
        <v>3614</v>
      </c>
      <c r="D856" s="13" t="s">
        <v>5113</v>
      </c>
      <c r="E856">
        <v>855</v>
      </c>
    </row>
    <row r="857" spans="1:5">
      <c r="A857" s="14" t="s">
        <v>3615</v>
      </c>
      <c r="B857" t="s">
        <v>5100</v>
      </c>
      <c r="C857" s="14" t="s">
        <v>3616</v>
      </c>
      <c r="D857" s="14" t="s">
        <v>5111</v>
      </c>
      <c r="E857">
        <v>856</v>
      </c>
    </row>
    <row r="858" spans="1:5">
      <c r="A858" s="13" t="s">
        <v>3617</v>
      </c>
      <c r="B858" t="s">
        <v>5128</v>
      </c>
      <c r="C858" s="13" t="s">
        <v>3587</v>
      </c>
      <c r="D858" s="13" t="s">
        <v>5114</v>
      </c>
      <c r="E858">
        <v>857</v>
      </c>
    </row>
    <row r="859" spans="1:5">
      <c r="A859" s="14" t="s">
        <v>3618</v>
      </c>
      <c r="B859" t="s">
        <v>5141</v>
      </c>
      <c r="C859" s="14" t="s">
        <v>3381</v>
      </c>
      <c r="D859" s="14" t="s">
        <v>5111</v>
      </c>
      <c r="E859">
        <v>858</v>
      </c>
    </row>
    <row r="860" spans="1:5">
      <c r="A860" s="13" t="s">
        <v>3619</v>
      </c>
      <c r="B860" s="15" t="s">
        <v>5145</v>
      </c>
      <c r="C860" s="13" t="s">
        <v>3620</v>
      </c>
      <c r="D860" s="13" t="s">
        <v>5107</v>
      </c>
      <c r="E860">
        <v>859</v>
      </c>
    </row>
    <row r="861" spans="1:5">
      <c r="A861" s="14" t="s">
        <v>3621</v>
      </c>
      <c r="B861" t="s">
        <v>5128</v>
      </c>
      <c r="C861" s="14" t="s">
        <v>3622</v>
      </c>
      <c r="D861" s="14" t="s">
        <v>5109</v>
      </c>
      <c r="E861">
        <v>860</v>
      </c>
    </row>
    <row r="862" spans="1:5">
      <c r="A862" s="13" t="s">
        <v>3623</v>
      </c>
      <c r="B862" s="15" t="s">
        <v>5128</v>
      </c>
      <c r="C862" s="13" t="s">
        <v>3234</v>
      </c>
      <c r="D862" s="13" t="s">
        <v>5115</v>
      </c>
      <c r="E862">
        <v>861</v>
      </c>
    </row>
    <row r="863" spans="1:5">
      <c r="A863" s="14" t="s">
        <v>3624</v>
      </c>
      <c r="B863" t="s">
        <v>5146</v>
      </c>
      <c r="C863" s="14" t="s">
        <v>3625</v>
      </c>
      <c r="D863" s="14" t="s">
        <v>5111</v>
      </c>
      <c r="E863">
        <v>862</v>
      </c>
    </row>
    <row r="864" spans="1:5">
      <c r="A864" s="13" t="s">
        <v>3626</v>
      </c>
      <c r="B864" s="15" t="s">
        <v>5123</v>
      </c>
      <c r="C864" s="13" t="s">
        <v>2807</v>
      </c>
      <c r="D864" s="13" t="s">
        <v>5102</v>
      </c>
      <c r="E864">
        <v>863</v>
      </c>
    </row>
    <row r="865" spans="1:5">
      <c r="A865" s="14" t="s">
        <v>3627</v>
      </c>
      <c r="B865" s="15" t="s">
        <v>5123</v>
      </c>
      <c r="C865" s="14" t="s">
        <v>2794</v>
      </c>
      <c r="D865" s="14" t="s">
        <v>5102</v>
      </c>
      <c r="E865">
        <v>864</v>
      </c>
    </row>
    <row r="866" spans="1:5">
      <c r="A866" s="13" t="s">
        <v>3628</v>
      </c>
      <c r="B866" s="15" t="s">
        <v>5123</v>
      </c>
      <c r="C866" s="13" t="s">
        <v>3030</v>
      </c>
      <c r="D866" s="13" t="s">
        <v>5102</v>
      </c>
      <c r="E866">
        <v>865</v>
      </c>
    </row>
    <row r="867" spans="1:5">
      <c r="A867" s="14" t="s">
        <v>3629</v>
      </c>
      <c r="B867" s="15" t="s">
        <v>5123</v>
      </c>
      <c r="C867" s="14" t="s">
        <v>2849</v>
      </c>
      <c r="D867" s="14" t="s">
        <v>5102</v>
      </c>
      <c r="E867">
        <v>866</v>
      </c>
    </row>
    <row r="868" spans="1:5">
      <c r="A868" s="13" t="s">
        <v>3630</v>
      </c>
      <c r="B868" t="s">
        <v>5123</v>
      </c>
      <c r="C868" s="13" t="s">
        <v>2995</v>
      </c>
      <c r="D868" s="13" t="s">
        <v>5106</v>
      </c>
      <c r="E868">
        <v>867</v>
      </c>
    </row>
    <row r="869" spans="1:5">
      <c r="A869" s="14" t="s">
        <v>3631</v>
      </c>
      <c r="B869" t="s">
        <v>5127</v>
      </c>
      <c r="C869" s="14" t="s">
        <v>2781</v>
      </c>
      <c r="D869" s="14" t="s">
        <v>5108</v>
      </c>
      <c r="E869">
        <v>868</v>
      </c>
    </row>
    <row r="870" spans="1:5">
      <c r="A870" s="13" t="s">
        <v>3632</v>
      </c>
      <c r="B870" t="s">
        <v>5127</v>
      </c>
      <c r="C870" s="13" t="s">
        <v>2805</v>
      </c>
      <c r="D870" s="13" t="s">
        <v>5108</v>
      </c>
      <c r="E870">
        <v>869</v>
      </c>
    </row>
    <row r="871" spans="1:5">
      <c r="A871" s="14" t="s">
        <v>2837</v>
      </c>
      <c r="B871" t="s">
        <v>5123</v>
      </c>
      <c r="C871" s="14" t="s">
        <v>2775</v>
      </c>
      <c r="D871" s="14" t="s">
        <v>5106</v>
      </c>
      <c r="E871">
        <v>870</v>
      </c>
    </row>
    <row r="872" spans="1:5">
      <c r="A872" s="13" t="s">
        <v>3633</v>
      </c>
      <c r="B872" s="15" t="s">
        <v>5147</v>
      </c>
      <c r="C872" s="13" t="s">
        <v>2758</v>
      </c>
      <c r="D872" s="13" t="s">
        <v>5102</v>
      </c>
      <c r="E872">
        <v>871</v>
      </c>
    </row>
    <row r="873" spans="1:5">
      <c r="A873" s="14" t="s">
        <v>3634</v>
      </c>
      <c r="B873" t="s">
        <v>5123</v>
      </c>
      <c r="C873" s="14" t="s">
        <v>2859</v>
      </c>
      <c r="D873" s="14" t="s">
        <v>5106</v>
      </c>
      <c r="E873">
        <v>872</v>
      </c>
    </row>
    <row r="874" spans="1:5">
      <c r="A874" s="13" t="s">
        <v>3635</v>
      </c>
      <c r="B874" s="15" t="s">
        <v>5148</v>
      </c>
      <c r="C874" s="13" t="s">
        <v>3636</v>
      </c>
      <c r="D874" s="13" t="s">
        <v>5117</v>
      </c>
      <c r="E874">
        <v>873</v>
      </c>
    </row>
    <row r="875" spans="1:5">
      <c r="A875" s="14" t="s">
        <v>3637</v>
      </c>
      <c r="B875" s="15" t="s">
        <v>5147</v>
      </c>
      <c r="C875" s="14" t="s">
        <v>2733</v>
      </c>
      <c r="D875" s="14" t="s">
        <v>5102</v>
      </c>
      <c r="E875">
        <v>874</v>
      </c>
    </row>
    <row r="876" spans="1:5">
      <c r="A876" s="13" t="s">
        <v>3638</v>
      </c>
      <c r="B876" s="15" t="s">
        <v>5123</v>
      </c>
      <c r="C876" s="13" t="s">
        <v>3136</v>
      </c>
      <c r="D876" s="13" t="s">
        <v>5102</v>
      </c>
      <c r="E876">
        <v>875</v>
      </c>
    </row>
    <row r="877" spans="1:5">
      <c r="A877" s="14" t="s">
        <v>3639</v>
      </c>
      <c r="B877" t="s">
        <v>5147</v>
      </c>
      <c r="C877" s="14" t="s">
        <v>3640</v>
      </c>
      <c r="D877" s="14" t="s">
        <v>5108</v>
      </c>
      <c r="E877">
        <v>876</v>
      </c>
    </row>
    <row r="878" spans="1:5">
      <c r="A878" s="13" t="s">
        <v>3641</v>
      </c>
      <c r="B878" s="15" t="s">
        <v>5148</v>
      </c>
      <c r="C878" s="13" t="s">
        <v>3642</v>
      </c>
      <c r="D878" s="13" t="s">
        <v>5117</v>
      </c>
      <c r="E878">
        <v>877</v>
      </c>
    </row>
    <row r="879" spans="1:5">
      <c r="A879" s="14" t="s">
        <v>2480</v>
      </c>
      <c r="B879" s="15" t="s">
        <v>5120</v>
      </c>
      <c r="C879" s="14" t="s">
        <v>2488</v>
      </c>
      <c r="D879" s="14" t="s">
        <v>5118</v>
      </c>
      <c r="E879">
        <v>878</v>
      </c>
    </row>
    <row r="880" spans="1:5">
      <c r="A880" s="13" t="s">
        <v>2480</v>
      </c>
      <c r="B880" s="15" t="s">
        <v>5120</v>
      </c>
      <c r="C880" s="13" t="s">
        <v>2489</v>
      </c>
      <c r="D880" s="13" t="s">
        <v>5101</v>
      </c>
      <c r="E880">
        <v>879</v>
      </c>
    </row>
    <row r="881" spans="1:5">
      <c r="A881" s="14" t="s">
        <v>2779</v>
      </c>
      <c r="B881" s="15" t="s">
        <v>5120</v>
      </c>
      <c r="C881" s="14" t="s">
        <v>2939</v>
      </c>
      <c r="D881" s="14" t="s">
        <v>5107</v>
      </c>
      <c r="E881">
        <v>880</v>
      </c>
    </row>
    <row r="882" spans="1:5">
      <c r="A882" s="13" t="s">
        <v>3051</v>
      </c>
      <c r="B882" s="15" t="s">
        <v>5120</v>
      </c>
      <c r="C882" s="13" t="s">
        <v>2808</v>
      </c>
      <c r="D882" s="13" t="s">
        <v>5104</v>
      </c>
      <c r="E882">
        <v>881</v>
      </c>
    </row>
    <row r="883" spans="1:5">
      <c r="A883" s="14" t="s">
        <v>3051</v>
      </c>
      <c r="B883" s="15" t="s">
        <v>5120</v>
      </c>
      <c r="C883" s="14" t="s">
        <v>2721</v>
      </c>
      <c r="D883" s="14" t="s">
        <v>5102</v>
      </c>
      <c r="E883">
        <v>882</v>
      </c>
    </row>
    <row r="884" spans="1:5">
      <c r="A884" s="13" t="s">
        <v>2845</v>
      </c>
      <c r="B884" s="15" t="s">
        <v>5120</v>
      </c>
      <c r="C884" s="13" t="s">
        <v>2777</v>
      </c>
      <c r="D884" s="13" t="s">
        <v>5107</v>
      </c>
      <c r="E884">
        <v>883</v>
      </c>
    </row>
    <row r="885" spans="1:5">
      <c r="A885" s="14" t="s">
        <v>2845</v>
      </c>
      <c r="B885" s="15" t="s">
        <v>5120</v>
      </c>
      <c r="C885" s="14" t="s">
        <v>3006</v>
      </c>
      <c r="D885" s="14" t="s">
        <v>5101</v>
      </c>
      <c r="E885">
        <v>884</v>
      </c>
    </row>
    <row r="886" spans="1:5">
      <c r="A886" s="13" t="s">
        <v>2896</v>
      </c>
      <c r="B886" s="15" t="s">
        <v>5120</v>
      </c>
      <c r="C886" s="13" t="s">
        <v>3643</v>
      </c>
      <c r="D886" s="13" t="s">
        <v>5105</v>
      </c>
      <c r="E886">
        <v>885</v>
      </c>
    </row>
    <row r="887" spans="1:5">
      <c r="A887" s="14" t="s">
        <v>3644</v>
      </c>
      <c r="B887" t="s">
        <v>5120</v>
      </c>
      <c r="C887" s="14" t="s">
        <v>2780</v>
      </c>
      <c r="D887" s="14" t="s">
        <v>5103</v>
      </c>
      <c r="E887">
        <v>886</v>
      </c>
    </row>
    <row r="888" spans="1:5">
      <c r="A888" s="13" t="s">
        <v>2770</v>
      </c>
      <c r="B888" s="15" t="s">
        <v>5120</v>
      </c>
      <c r="C888" s="13" t="s">
        <v>3340</v>
      </c>
      <c r="D888" s="13" t="s">
        <v>5105</v>
      </c>
      <c r="E888">
        <v>887</v>
      </c>
    </row>
    <row r="889" spans="1:5">
      <c r="A889" s="14" t="s">
        <v>2822</v>
      </c>
      <c r="B889" s="15" t="s">
        <v>5120</v>
      </c>
      <c r="C889" s="14" t="s">
        <v>2748</v>
      </c>
      <c r="D889" s="14" t="s">
        <v>5104</v>
      </c>
      <c r="E889">
        <v>888</v>
      </c>
    </row>
    <row r="890" spans="1:5">
      <c r="A890" s="13" t="s">
        <v>3645</v>
      </c>
      <c r="B890" s="15" t="s">
        <v>5120</v>
      </c>
      <c r="C890" s="13" t="s">
        <v>2931</v>
      </c>
      <c r="D890" s="13" t="s">
        <v>5101</v>
      </c>
      <c r="E890">
        <v>889</v>
      </c>
    </row>
    <row r="891" spans="1:5">
      <c r="A891" s="14" t="s">
        <v>3093</v>
      </c>
      <c r="B891" s="15" t="s">
        <v>5124</v>
      </c>
      <c r="C891" s="14" t="s">
        <v>2824</v>
      </c>
      <c r="D891" s="14" t="s">
        <v>5104</v>
      </c>
      <c r="E891">
        <v>890</v>
      </c>
    </row>
    <row r="892" spans="1:5">
      <c r="A892" s="13" t="s">
        <v>3646</v>
      </c>
      <c r="B892" s="15" t="s">
        <v>5138</v>
      </c>
      <c r="C892" s="13" t="s">
        <v>3402</v>
      </c>
      <c r="D892" s="13" t="s">
        <v>5107</v>
      </c>
      <c r="E892">
        <v>891</v>
      </c>
    </row>
    <row r="893" spans="1:5">
      <c r="A893" s="14" t="s">
        <v>3646</v>
      </c>
      <c r="B893" t="s">
        <v>5138</v>
      </c>
      <c r="C893" s="14" t="s">
        <v>3141</v>
      </c>
      <c r="D893" s="14" t="s">
        <v>5109</v>
      </c>
      <c r="E893">
        <v>892</v>
      </c>
    </row>
    <row r="894" spans="1:5">
      <c r="A894" s="13" t="s">
        <v>3166</v>
      </c>
      <c r="B894" s="15" t="s">
        <v>5120</v>
      </c>
      <c r="C894" s="13" t="s">
        <v>3181</v>
      </c>
      <c r="D894" s="13" t="s">
        <v>5104</v>
      </c>
      <c r="E894">
        <v>893</v>
      </c>
    </row>
    <row r="895" spans="1:5">
      <c r="A895" s="14" t="s">
        <v>3095</v>
      </c>
      <c r="B895" s="15" t="s">
        <v>5120</v>
      </c>
      <c r="C895" s="14" t="s">
        <v>3148</v>
      </c>
      <c r="D895" s="14" t="s">
        <v>5105</v>
      </c>
      <c r="E895">
        <v>894</v>
      </c>
    </row>
    <row r="896" spans="1:5">
      <c r="A896" s="13" t="s">
        <v>3095</v>
      </c>
      <c r="B896" t="s">
        <v>5120</v>
      </c>
      <c r="C896" s="13" t="s">
        <v>2780</v>
      </c>
      <c r="D896" s="13" t="s">
        <v>5103</v>
      </c>
      <c r="E896">
        <v>895</v>
      </c>
    </row>
    <row r="897" spans="1:5">
      <c r="A897" s="14" t="s">
        <v>3095</v>
      </c>
      <c r="B897" s="15" t="s">
        <v>5120</v>
      </c>
      <c r="C897" s="14" t="s">
        <v>2725</v>
      </c>
      <c r="D897" s="14" t="s">
        <v>5101</v>
      </c>
      <c r="E897">
        <v>896</v>
      </c>
    </row>
    <row r="898" spans="1:5">
      <c r="A898" s="13" t="s">
        <v>3647</v>
      </c>
      <c r="B898" s="15" t="s">
        <v>5120</v>
      </c>
      <c r="C898" s="13" t="s">
        <v>3648</v>
      </c>
      <c r="D898" s="13" t="s">
        <v>5101</v>
      </c>
      <c r="E898">
        <v>897</v>
      </c>
    </row>
    <row r="899" spans="1:5">
      <c r="A899" s="14" t="s">
        <v>3649</v>
      </c>
      <c r="B899" s="15" t="s">
        <v>5120</v>
      </c>
      <c r="C899" s="14" t="s">
        <v>3650</v>
      </c>
      <c r="D899" s="14" t="s">
        <v>5101</v>
      </c>
      <c r="E899">
        <v>898</v>
      </c>
    </row>
    <row r="900" spans="1:5">
      <c r="A900" s="13" t="s">
        <v>3651</v>
      </c>
      <c r="B900" t="s">
        <v>5138</v>
      </c>
      <c r="C900" s="13" t="s">
        <v>3075</v>
      </c>
      <c r="D900" s="13" t="s">
        <v>5109</v>
      </c>
      <c r="E900">
        <v>899</v>
      </c>
    </row>
    <row r="901" spans="1:5">
      <c r="A901" s="14" t="s">
        <v>2880</v>
      </c>
      <c r="B901" s="15" t="s">
        <v>5124</v>
      </c>
      <c r="C901" s="14" t="s">
        <v>2513</v>
      </c>
      <c r="D901" s="14" t="s">
        <v>5112</v>
      </c>
      <c r="E901">
        <v>900</v>
      </c>
    </row>
    <row r="902" spans="1:5">
      <c r="A902" s="13" t="s">
        <v>3652</v>
      </c>
      <c r="B902" t="s">
        <v>5120</v>
      </c>
      <c r="C902" s="13" t="s">
        <v>3653</v>
      </c>
      <c r="D902" s="13" t="s">
        <v>5103</v>
      </c>
      <c r="E902">
        <v>901</v>
      </c>
    </row>
    <row r="903" spans="1:5">
      <c r="A903" s="14" t="s">
        <v>3654</v>
      </c>
      <c r="B903" s="15" t="s">
        <v>5124</v>
      </c>
      <c r="C903" s="14" t="s">
        <v>2990</v>
      </c>
      <c r="D903" s="14" t="s">
        <v>5104</v>
      </c>
      <c r="E903">
        <v>902</v>
      </c>
    </row>
    <row r="904" spans="1:5">
      <c r="A904" s="13" t="s">
        <v>2985</v>
      </c>
      <c r="B904" s="15" t="s">
        <v>5124</v>
      </c>
      <c r="C904" s="13" t="s">
        <v>2762</v>
      </c>
      <c r="D904" s="13" t="s">
        <v>5104</v>
      </c>
      <c r="E904">
        <v>903</v>
      </c>
    </row>
    <row r="905" spans="1:5">
      <c r="A905" s="14" t="s">
        <v>3655</v>
      </c>
      <c r="B905" t="s">
        <v>5120</v>
      </c>
      <c r="C905" s="14" t="s">
        <v>2754</v>
      </c>
      <c r="D905" s="14" t="s">
        <v>5103</v>
      </c>
      <c r="E905">
        <v>904</v>
      </c>
    </row>
    <row r="906" spans="1:5">
      <c r="A906" s="13" t="s">
        <v>3655</v>
      </c>
      <c r="B906" s="15" t="s">
        <v>5120</v>
      </c>
      <c r="C906" s="13" t="s">
        <v>2787</v>
      </c>
      <c r="D906" s="13" t="s">
        <v>5101</v>
      </c>
      <c r="E906">
        <v>905</v>
      </c>
    </row>
    <row r="907" spans="1:5">
      <c r="A907" s="14" t="s">
        <v>3172</v>
      </c>
      <c r="B907" s="15" t="s">
        <v>5120</v>
      </c>
      <c r="C907" s="14" t="s">
        <v>3656</v>
      </c>
      <c r="D907" s="14" t="s">
        <v>5104</v>
      </c>
      <c r="E907">
        <v>906</v>
      </c>
    </row>
    <row r="908" spans="1:5">
      <c r="A908" s="13" t="s">
        <v>3097</v>
      </c>
      <c r="B908" t="s">
        <v>5120</v>
      </c>
      <c r="C908" s="13" t="s">
        <v>3657</v>
      </c>
      <c r="D908" s="13" t="s">
        <v>5103</v>
      </c>
      <c r="E908">
        <v>907</v>
      </c>
    </row>
    <row r="909" spans="1:5">
      <c r="A909" s="14" t="s">
        <v>3097</v>
      </c>
      <c r="B909" s="15" t="s">
        <v>5120</v>
      </c>
      <c r="C909" s="14" t="s">
        <v>3061</v>
      </c>
      <c r="D909" s="14" t="s">
        <v>5104</v>
      </c>
      <c r="E909">
        <v>908</v>
      </c>
    </row>
    <row r="910" spans="1:5">
      <c r="A910" s="13" t="s">
        <v>3097</v>
      </c>
      <c r="B910" s="15" t="s">
        <v>5120</v>
      </c>
      <c r="C910" s="13" t="s">
        <v>2971</v>
      </c>
      <c r="D910" s="13" t="s">
        <v>5102</v>
      </c>
      <c r="E910">
        <v>909</v>
      </c>
    </row>
    <row r="911" spans="1:5">
      <c r="A911" s="14" t="s">
        <v>3658</v>
      </c>
      <c r="B911" s="15" t="s">
        <v>5120</v>
      </c>
      <c r="C911" s="14" t="s">
        <v>3006</v>
      </c>
      <c r="D911" s="14" t="s">
        <v>5101</v>
      </c>
      <c r="E911">
        <v>910</v>
      </c>
    </row>
    <row r="912" spans="1:5">
      <c r="A912" s="13" t="s">
        <v>3659</v>
      </c>
      <c r="B912" t="s">
        <v>5120</v>
      </c>
      <c r="C912" s="13" t="s">
        <v>3660</v>
      </c>
      <c r="D912" s="13" t="s">
        <v>5103</v>
      </c>
      <c r="E912">
        <v>911</v>
      </c>
    </row>
    <row r="913" spans="1:5">
      <c r="A913" s="14" t="s">
        <v>3661</v>
      </c>
      <c r="B913" s="15" t="s">
        <v>5120</v>
      </c>
      <c r="C913" s="14" t="s">
        <v>3120</v>
      </c>
      <c r="D913" s="14" t="s">
        <v>5101</v>
      </c>
      <c r="E913">
        <v>912</v>
      </c>
    </row>
    <row r="914" spans="1:5">
      <c r="A914" s="13" t="s">
        <v>3176</v>
      </c>
      <c r="B914" s="15" t="s">
        <v>5124</v>
      </c>
      <c r="C914" s="13" t="s">
        <v>2743</v>
      </c>
      <c r="D914" s="13" t="s">
        <v>5104</v>
      </c>
      <c r="E914">
        <v>913</v>
      </c>
    </row>
    <row r="915" spans="1:5">
      <c r="A915" s="14" t="s">
        <v>3416</v>
      </c>
      <c r="B915" t="s">
        <v>5120</v>
      </c>
      <c r="C915" s="14" t="s">
        <v>3662</v>
      </c>
      <c r="D915" s="14" t="s">
        <v>5103</v>
      </c>
      <c r="E915">
        <v>914</v>
      </c>
    </row>
    <row r="916" spans="1:5">
      <c r="A916" s="13" t="s">
        <v>3419</v>
      </c>
      <c r="B916" t="s">
        <v>5120</v>
      </c>
      <c r="C916" s="13" t="s">
        <v>2810</v>
      </c>
      <c r="D916" s="13" t="s">
        <v>5108</v>
      </c>
      <c r="E916">
        <v>915</v>
      </c>
    </row>
    <row r="917" spans="1:5">
      <c r="A917" s="14" t="s">
        <v>3436</v>
      </c>
      <c r="B917" t="s">
        <v>5120</v>
      </c>
      <c r="C917" s="14" t="s">
        <v>3663</v>
      </c>
      <c r="D917" s="14" t="s">
        <v>5103</v>
      </c>
      <c r="E917">
        <v>916</v>
      </c>
    </row>
    <row r="918" spans="1:5">
      <c r="A918" s="13" t="s">
        <v>3436</v>
      </c>
      <c r="B918" s="15" t="s">
        <v>5120</v>
      </c>
      <c r="C918" s="13" t="s">
        <v>3664</v>
      </c>
      <c r="D918" s="13" t="s">
        <v>5104</v>
      </c>
      <c r="E918">
        <v>917</v>
      </c>
    </row>
    <row r="919" spans="1:5">
      <c r="A919" s="14" t="s">
        <v>3177</v>
      </c>
      <c r="B919" s="15" t="s">
        <v>5124</v>
      </c>
      <c r="C919" s="14" t="s">
        <v>2514</v>
      </c>
      <c r="D919" s="14" t="s">
        <v>5112</v>
      </c>
      <c r="E919">
        <v>918</v>
      </c>
    </row>
    <row r="920" spans="1:5">
      <c r="A920" s="13" t="s">
        <v>3426</v>
      </c>
      <c r="B920" t="s">
        <v>5120</v>
      </c>
      <c r="C920" s="13" t="s">
        <v>3665</v>
      </c>
      <c r="D920" s="13" t="s">
        <v>5103</v>
      </c>
      <c r="E920">
        <v>919</v>
      </c>
    </row>
    <row r="921" spans="1:5">
      <c r="A921" s="14" t="s">
        <v>3666</v>
      </c>
      <c r="B921" t="s">
        <v>5120</v>
      </c>
      <c r="C921" s="14" t="s">
        <v>2872</v>
      </c>
      <c r="D921" s="14" t="s">
        <v>5103</v>
      </c>
      <c r="E921">
        <v>920</v>
      </c>
    </row>
    <row r="922" spans="1:5">
      <c r="A922" s="13" t="s">
        <v>3666</v>
      </c>
      <c r="B922" s="15" t="s">
        <v>5120</v>
      </c>
      <c r="C922" s="13" t="s">
        <v>2767</v>
      </c>
      <c r="D922" s="13" t="s">
        <v>5104</v>
      </c>
      <c r="E922">
        <v>921</v>
      </c>
    </row>
    <row r="923" spans="1:5">
      <c r="A923" s="14" t="s">
        <v>3667</v>
      </c>
      <c r="B923" s="15" t="s">
        <v>5120</v>
      </c>
      <c r="C923" s="14" t="s">
        <v>3668</v>
      </c>
      <c r="D923" s="14" t="s">
        <v>5107</v>
      </c>
      <c r="E923">
        <v>922</v>
      </c>
    </row>
    <row r="924" spans="1:5">
      <c r="A924" s="13" t="s">
        <v>3427</v>
      </c>
      <c r="B924" s="15" t="s">
        <v>5120</v>
      </c>
      <c r="C924" s="13" t="s">
        <v>3669</v>
      </c>
      <c r="D924" s="13" t="s">
        <v>5101</v>
      </c>
      <c r="E924">
        <v>923</v>
      </c>
    </row>
    <row r="925" spans="1:5">
      <c r="A925" s="14" t="s">
        <v>2855</v>
      </c>
      <c r="B925" s="15" t="s">
        <v>5120</v>
      </c>
      <c r="C925" s="14" t="s">
        <v>3670</v>
      </c>
      <c r="D925" s="14" t="s">
        <v>5101</v>
      </c>
      <c r="E925">
        <v>924</v>
      </c>
    </row>
    <row r="926" spans="1:5">
      <c r="A926" s="13" t="s">
        <v>3671</v>
      </c>
      <c r="B926" s="15" t="s">
        <v>5120</v>
      </c>
      <c r="C926" s="13" t="s">
        <v>3672</v>
      </c>
      <c r="D926" s="13" t="s">
        <v>5113</v>
      </c>
      <c r="E926">
        <v>925</v>
      </c>
    </row>
    <row r="927" spans="1:5">
      <c r="A927" s="14" t="s">
        <v>3671</v>
      </c>
      <c r="B927" s="15" t="s">
        <v>5120</v>
      </c>
      <c r="C927" s="14" t="s">
        <v>2975</v>
      </c>
      <c r="D927" s="14" t="s">
        <v>5113</v>
      </c>
      <c r="E927">
        <v>926</v>
      </c>
    </row>
    <row r="928" spans="1:5">
      <c r="A928" s="13" t="s">
        <v>3645</v>
      </c>
      <c r="B928" t="s">
        <v>5120</v>
      </c>
      <c r="C928" s="13" t="s">
        <v>3673</v>
      </c>
      <c r="D928" s="13" t="s">
        <v>5108</v>
      </c>
      <c r="E928">
        <v>927</v>
      </c>
    </row>
    <row r="929" spans="1:5">
      <c r="A929" s="14" t="s">
        <v>3404</v>
      </c>
      <c r="B929" t="s">
        <v>5120</v>
      </c>
      <c r="C929" s="14" t="s">
        <v>3674</v>
      </c>
      <c r="D929" s="14" t="s">
        <v>5108</v>
      </c>
      <c r="E929">
        <v>928</v>
      </c>
    </row>
    <row r="930" spans="1:5">
      <c r="A930" s="13" t="s">
        <v>3180</v>
      </c>
      <c r="B930" t="s">
        <v>5124</v>
      </c>
      <c r="C930" s="13" t="s">
        <v>3430</v>
      </c>
      <c r="D930" s="13" t="s">
        <v>5108</v>
      </c>
      <c r="E930">
        <v>929</v>
      </c>
    </row>
    <row r="931" spans="1:5">
      <c r="A931" s="14" t="s">
        <v>3675</v>
      </c>
      <c r="B931" t="s">
        <v>5124</v>
      </c>
      <c r="C931" s="14" t="s">
        <v>3676</v>
      </c>
      <c r="D931" s="14" t="s">
        <v>5110</v>
      </c>
      <c r="E931">
        <v>930</v>
      </c>
    </row>
    <row r="932" spans="1:5">
      <c r="A932" s="13" t="s">
        <v>3168</v>
      </c>
      <c r="B932" t="s">
        <v>5120</v>
      </c>
      <c r="C932" s="13" t="s">
        <v>3677</v>
      </c>
      <c r="D932" s="13" t="s">
        <v>5108</v>
      </c>
      <c r="E932">
        <v>931</v>
      </c>
    </row>
    <row r="933" spans="1:5">
      <c r="A933" s="14" t="s">
        <v>3678</v>
      </c>
      <c r="B933" s="15" t="s">
        <v>5121</v>
      </c>
      <c r="C933" s="14" t="s">
        <v>3648</v>
      </c>
      <c r="D933" s="14" t="s">
        <v>5101</v>
      </c>
      <c r="E933">
        <v>932</v>
      </c>
    </row>
    <row r="934" spans="1:5">
      <c r="A934" s="13" t="s">
        <v>3011</v>
      </c>
      <c r="B934" t="s">
        <v>5120</v>
      </c>
      <c r="C934" s="13" t="s">
        <v>3679</v>
      </c>
      <c r="D934" s="13" t="s">
        <v>5108</v>
      </c>
      <c r="E934">
        <v>933</v>
      </c>
    </row>
    <row r="935" spans="1:5">
      <c r="A935" s="14" t="s">
        <v>3680</v>
      </c>
      <c r="B935" t="s">
        <v>5124</v>
      </c>
      <c r="C935" s="14" t="s">
        <v>3057</v>
      </c>
      <c r="D935" s="14" t="s">
        <v>5108</v>
      </c>
      <c r="E935">
        <v>934</v>
      </c>
    </row>
    <row r="936" spans="1:5">
      <c r="A936" s="13" t="s">
        <v>3652</v>
      </c>
      <c r="B936" t="s">
        <v>5120</v>
      </c>
      <c r="C936" s="13" t="s">
        <v>3681</v>
      </c>
      <c r="D936" s="13" t="s">
        <v>5108</v>
      </c>
      <c r="E936">
        <v>935</v>
      </c>
    </row>
    <row r="937" spans="1:5">
      <c r="A937" s="14" t="s">
        <v>3682</v>
      </c>
      <c r="B937" s="15" t="s">
        <v>5120</v>
      </c>
      <c r="C937" s="14" t="s">
        <v>3683</v>
      </c>
      <c r="D937" s="14" t="s">
        <v>5101</v>
      </c>
      <c r="E937">
        <v>936</v>
      </c>
    </row>
    <row r="938" spans="1:5">
      <c r="A938" s="13" t="s">
        <v>3014</v>
      </c>
      <c r="B938" t="s">
        <v>5120</v>
      </c>
      <c r="C938" s="13" t="s">
        <v>3684</v>
      </c>
      <c r="D938" s="13" t="s">
        <v>5108</v>
      </c>
      <c r="E938">
        <v>937</v>
      </c>
    </row>
    <row r="939" spans="1:5">
      <c r="A939" s="14" t="s">
        <v>3685</v>
      </c>
      <c r="B939" t="s">
        <v>5120</v>
      </c>
      <c r="C939" s="14" t="s">
        <v>3686</v>
      </c>
      <c r="D939" s="14" t="s">
        <v>5103</v>
      </c>
      <c r="E939">
        <v>938</v>
      </c>
    </row>
    <row r="940" spans="1:5">
      <c r="A940" s="13" t="s">
        <v>3687</v>
      </c>
      <c r="B940" t="s">
        <v>5120</v>
      </c>
      <c r="C940" s="13" t="s">
        <v>3688</v>
      </c>
      <c r="D940" s="13" t="s">
        <v>5103</v>
      </c>
      <c r="E940">
        <v>939</v>
      </c>
    </row>
    <row r="941" spans="1:5">
      <c r="A941" s="14" t="s">
        <v>3687</v>
      </c>
      <c r="B941" s="15" t="s">
        <v>5120</v>
      </c>
      <c r="C941" s="14" t="s">
        <v>3689</v>
      </c>
      <c r="D941" s="14" t="s">
        <v>5101</v>
      </c>
      <c r="E941">
        <v>940</v>
      </c>
    </row>
    <row r="942" spans="1:5">
      <c r="A942" s="13" t="s">
        <v>3690</v>
      </c>
      <c r="B942" t="s">
        <v>5124</v>
      </c>
      <c r="C942" s="13" t="s">
        <v>3691</v>
      </c>
      <c r="D942" s="13" t="s">
        <v>5110</v>
      </c>
      <c r="E942">
        <v>941</v>
      </c>
    </row>
    <row r="943" spans="1:5">
      <c r="A943" s="14" t="s">
        <v>3690</v>
      </c>
      <c r="B943" s="15" t="s">
        <v>5124</v>
      </c>
      <c r="C943" s="14" t="s">
        <v>3692</v>
      </c>
      <c r="D943" s="14" t="s">
        <v>5104</v>
      </c>
      <c r="E943">
        <v>942</v>
      </c>
    </row>
    <row r="944" spans="1:5">
      <c r="A944" s="13" t="s">
        <v>3693</v>
      </c>
      <c r="B944" s="15" t="s">
        <v>5124</v>
      </c>
      <c r="C944" s="13" t="s">
        <v>2794</v>
      </c>
      <c r="D944" s="13" t="s">
        <v>5102</v>
      </c>
      <c r="E944">
        <v>943</v>
      </c>
    </row>
    <row r="945" spans="1:5">
      <c r="A945" s="14" t="s">
        <v>3015</v>
      </c>
      <c r="B945" t="s">
        <v>5129</v>
      </c>
      <c r="C945" s="14" t="s">
        <v>3694</v>
      </c>
      <c r="D945" s="14" t="s">
        <v>5108</v>
      </c>
      <c r="E945">
        <v>944</v>
      </c>
    </row>
    <row r="946" spans="1:5">
      <c r="A946" s="13" t="s">
        <v>3695</v>
      </c>
      <c r="B946" s="15" t="s">
        <v>5120</v>
      </c>
      <c r="C946" s="13" t="s">
        <v>3696</v>
      </c>
      <c r="D946" s="13" t="s">
        <v>5101</v>
      </c>
      <c r="E946">
        <v>945</v>
      </c>
    </row>
    <row r="947" spans="1:5">
      <c r="A947" s="14" t="s">
        <v>3697</v>
      </c>
      <c r="B947" t="s">
        <v>5120</v>
      </c>
      <c r="C947" s="14" t="s">
        <v>3698</v>
      </c>
      <c r="D947" s="14" t="s">
        <v>5103</v>
      </c>
      <c r="E947">
        <v>946</v>
      </c>
    </row>
    <row r="948" spans="1:5">
      <c r="A948" s="13" t="s">
        <v>3426</v>
      </c>
      <c r="B948" t="s">
        <v>5120</v>
      </c>
      <c r="C948" s="13" t="s">
        <v>3699</v>
      </c>
      <c r="D948" s="13" t="s">
        <v>5108</v>
      </c>
      <c r="E948">
        <v>947</v>
      </c>
    </row>
    <row r="949" spans="1:5">
      <c r="A949" s="14" t="s">
        <v>3700</v>
      </c>
      <c r="B949" t="s">
        <v>5124</v>
      </c>
      <c r="C949" s="14" t="s">
        <v>3492</v>
      </c>
      <c r="D949" s="14" t="s">
        <v>5110</v>
      </c>
      <c r="E949">
        <v>948</v>
      </c>
    </row>
    <row r="950" spans="1:5">
      <c r="A950" s="13" t="s">
        <v>3701</v>
      </c>
      <c r="B950" s="15" t="s">
        <v>5124</v>
      </c>
      <c r="C950" s="13" t="s">
        <v>3702</v>
      </c>
      <c r="D950" s="13" t="s">
        <v>5104</v>
      </c>
      <c r="E950">
        <v>949</v>
      </c>
    </row>
    <row r="951" spans="1:5">
      <c r="A951" s="14" t="s">
        <v>2855</v>
      </c>
      <c r="B951" t="s">
        <v>5120</v>
      </c>
      <c r="C951" s="14" t="s">
        <v>3228</v>
      </c>
      <c r="D951" s="14" t="s">
        <v>5108</v>
      </c>
      <c r="E951">
        <v>950</v>
      </c>
    </row>
    <row r="952" spans="1:5">
      <c r="A952" s="13" t="s">
        <v>3703</v>
      </c>
      <c r="B952" s="15" t="s">
        <v>5124</v>
      </c>
      <c r="C952" s="13" t="s">
        <v>3704</v>
      </c>
      <c r="D952" s="13" t="s">
        <v>5104</v>
      </c>
      <c r="E952">
        <v>951</v>
      </c>
    </row>
    <row r="953" spans="1:5">
      <c r="A953" s="14" t="s">
        <v>3703</v>
      </c>
      <c r="B953" t="s">
        <v>5124</v>
      </c>
      <c r="C953" s="14" t="s">
        <v>3705</v>
      </c>
      <c r="D953" s="14" t="s">
        <v>5110</v>
      </c>
      <c r="E953">
        <v>952</v>
      </c>
    </row>
    <row r="954" spans="1:5">
      <c r="A954" s="13" t="s">
        <v>3706</v>
      </c>
      <c r="B954" t="s">
        <v>5120</v>
      </c>
      <c r="C954" s="13" t="s">
        <v>3707</v>
      </c>
      <c r="D954" s="13" t="s">
        <v>5108</v>
      </c>
      <c r="E954">
        <v>953</v>
      </c>
    </row>
    <row r="955" spans="1:5">
      <c r="A955" s="14" t="s">
        <v>3708</v>
      </c>
      <c r="B955" s="15" t="s">
        <v>5121</v>
      </c>
      <c r="C955" s="14" t="s">
        <v>3709</v>
      </c>
      <c r="D955" s="14" t="s">
        <v>5101</v>
      </c>
      <c r="E955">
        <v>954</v>
      </c>
    </row>
    <row r="956" spans="1:5">
      <c r="A956" s="13" t="s">
        <v>3710</v>
      </c>
      <c r="B956" t="s">
        <v>5124</v>
      </c>
      <c r="C956" s="13" t="s">
        <v>3711</v>
      </c>
      <c r="D956" s="13" t="s">
        <v>5110</v>
      </c>
      <c r="E956">
        <v>955</v>
      </c>
    </row>
    <row r="957" spans="1:5">
      <c r="A957" s="14" t="s">
        <v>3444</v>
      </c>
      <c r="B957" t="s">
        <v>5120</v>
      </c>
      <c r="C957" s="14" t="s">
        <v>3712</v>
      </c>
      <c r="D957" s="14" t="s">
        <v>5108</v>
      </c>
      <c r="E957">
        <v>956</v>
      </c>
    </row>
    <row r="958" spans="1:5">
      <c r="A958" s="13" t="s">
        <v>3713</v>
      </c>
      <c r="B958" t="s">
        <v>5129</v>
      </c>
      <c r="C958" s="13" t="s">
        <v>3714</v>
      </c>
      <c r="D958" s="13" t="s">
        <v>5108</v>
      </c>
      <c r="E958">
        <v>957</v>
      </c>
    </row>
    <row r="959" spans="1:5">
      <c r="A959" s="14" t="s">
        <v>3715</v>
      </c>
      <c r="B959" s="15" t="s">
        <v>5124</v>
      </c>
      <c r="C959" s="14" t="s">
        <v>3716</v>
      </c>
      <c r="D959" s="14" t="s">
        <v>5104</v>
      </c>
      <c r="E959">
        <v>958</v>
      </c>
    </row>
    <row r="960" spans="1:5">
      <c r="A960" s="13" t="s">
        <v>3717</v>
      </c>
      <c r="B960" s="15" t="s">
        <v>5120</v>
      </c>
      <c r="C960" s="13" t="s">
        <v>3718</v>
      </c>
      <c r="D960" s="13" t="s">
        <v>5101</v>
      </c>
      <c r="E960">
        <v>959</v>
      </c>
    </row>
    <row r="961" spans="1:5">
      <c r="A961" s="14" t="s">
        <v>3719</v>
      </c>
      <c r="B961" t="s">
        <v>5121</v>
      </c>
      <c r="C961" s="14" t="s">
        <v>2532</v>
      </c>
      <c r="D961" s="14"/>
      <c r="E961">
        <v>960</v>
      </c>
    </row>
    <row r="962" spans="1:5">
      <c r="A962" s="13" t="s">
        <v>3720</v>
      </c>
      <c r="B962" t="s">
        <v>5121</v>
      </c>
      <c r="C962" s="13" t="s">
        <v>2533</v>
      </c>
      <c r="D962" s="13"/>
      <c r="E962">
        <v>961</v>
      </c>
    </row>
    <row r="963" spans="1:5">
      <c r="A963" s="14" t="s">
        <v>3721</v>
      </c>
      <c r="B963" t="s">
        <v>5121</v>
      </c>
      <c r="C963" s="14" t="s">
        <v>2534</v>
      </c>
      <c r="D963" s="14"/>
      <c r="E963">
        <v>962</v>
      </c>
    </row>
    <row r="964" spans="1:5">
      <c r="A964" s="13" t="s">
        <v>2744</v>
      </c>
      <c r="B964" s="15" t="s">
        <v>5121</v>
      </c>
      <c r="C964" s="13" t="s">
        <v>2752</v>
      </c>
      <c r="D964" s="13" t="s">
        <v>5102</v>
      </c>
      <c r="E964">
        <v>963</v>
      </c>
    </row>
    <row r="965" spans="1:5">
      <c r="A965" s="14" t="s">
        <v>2726</v>
      </c>
      <c r="B965" s="15" t="s">
        <v>5121</v>
      </c>
      <c r="C965" s="14" t="s">
        <v>2575</v>
      </c>
      <c r="D965" s="14" t="s">
        <v>5112</v>
      </c>
      <c r="E965">
        <v>964</v>
      </c>
    </row>
    <row r="966" spans="1:5">
      <c r="A966" s="13" t="s">
        <v>2773</v>
      </c>
      <c r="B966" t="s">
        <v>5121</v>
      </c>
      <c r="C966" s="13" t="s">
        <v>2576</v>
      </c>
      <c r="D966" s="13"/>
      <c r="E966">
        <v>965</v>
      </c>
    </row>
    <row r="967" spans="1:5">
      <c r="A967" s="14" t="s">
        <v>2820</v>
      </c>
      <c r="B967" s="15" t="s">
        <v>5121</v>
      </c>
      <c r="C967" s="14" t="s">
        <v>2577</v>
      </c>
      <c r="D967" s="14" t="s">
        <v>5112</v>
      </c>
      <c r="E967">
        <v>966</v>
      </c>
    </row>
    <row r="968" spans="1:5">
      <c r="A968" s="13" t="s">
        <v>2820</v>
      </c>
      <c r="B968" s="15" t="s">
        <v>5121</v>
      </c>
      <c r="C968" s="13" t="s">
        <v>3050</v>
      </c>
      <c r="D968" s="13" t="s">
        <v>5104</v>
      </c>
      <c r="E968">
        <v>967</v>
      </c>
    </row>
    <row r="969" spans="1:5">
      <c r="A969" s="14" t="s">
        <v>2745</v>
      </c>
      <c r="B969" s="15" t="s">
        <v>5121</v>
      </c>
      <c r="C969" s="14" t="s">
        <v>2578</v>
      </c>
      <c r="D969" s="14" t="s">
        <v>5112</v>
      </c>
      <c r="E969">
        <v>968</v>
      </c>
    </row>
    <row r="970" spans="1:5">
      <c r="A970" s="13" t="s">
        <v>2738</v>
      </c>
      <c r="B970" s="15" t="s">
        <v>5121</v>
      </c>
      <c r="C970" s="13" t="s">
        <v>2579</v>
      </c>
      <c r="D970" s="13" t="s">
        <v>5112</v>
      </c>
      <c r="E970">
        <v>969</v>
      </c>
    </row>
    <row r="971" spans="1:5">
      <c r="A971" s="14" t="s">
        <v>2747</v>
      </c>
      <c r="B971" t="s">
        <v>5121</v>
      </c>
      <c r="C971" s="14" t="s">
        <v>3025</v>
      </c>
      <c r="D971" s="14" t="s">
        <v>5110</v>
      </c>
      <c r="E971">
        <v>970</v>
      </c>
    </row>
    <row r="972" spans="1:5">
      <c r="A972" s="13" t="s">
        <v>2747</v>
      </c>
      <c r="B972" s="15" t="s">
        <v>5121</v>
      </c>
      <c r="C972" s="13" t="s">
        <v>2834</v>
      </c>
      <c r="D972" s="13" t="s">
        <v>5102</v>
      </c>
      <c r="E972">
        <v>971</v>
      </c>
    </row>
    <row r="973" spans="1:5">
      <c r="A973" s="14" t="s">
        <v>2728</v>
      </c>
      <c r="B973" s="15" t="s">
        <v>5121</v>
      </c>
      <c r="C973" s="14" t="s">
        <v>2790</v>
      </c>
      <c r="D973" s="14" t="s">
        <v>5102</v>
      </c>
      <c r="E973">
        <v>972</v>
      </c>
    </row>
    <row r="974" spans="1:5">
      <c r="A974" s="13" t="s">
        <v>3186</v>
      </c>
      <c r="B974" s="15" t="s">
        <v>5133</v>
      </c>
      <c r="C974" s="13" t="s">
        <v>3722</v>
      </c>
      <c r="D974" s="13" t="s">
        <v>5102</v>
      </c>
      <c r="E974">
        <v>973</v>
      </c>
    </row>
    <row r="975" spans="1:5">
      <c r="A975" s="14" t="s">
        <v>2961</v>
      </c>
      <c r="B975" s="15" t="s">
        <v>5121</v>
      </c>
      <c r="C975" s="14" t="s">
        <v>2834</v>
      </c>
      <c r="D975" s="14" t="s">
        <v>5102</v>
      </c>
      <c r="E975">
        <v>974</v>
      </c>
    </row>
    <row r="976" spans="1:5">
      <c r="A976" s="13" t="s">
        <v>2961</v>
      </c>
      <c r="B976" s="15" t="s">
        <v>5121</v>
      </c>
      <c r="C976" s="13" t="s">
        <v>2931</v>
      </c>
      <c r="D976" s="13" t="s">
        <v>5101</v>
      </c>
      <c r="E976">
        <v>975</v>
      </c>
    </row>
    <row r="977" spans="1:5">
      <c r="A977" s="14" t="s">
        <v>3723</v>
      </c>
      <c r="B977" t="s">
        <v>5121</v>
      </c>
      <c r="C977" s="14" t="s">
        <v>2511</v>
      </c>
      <c r="D977" s="14"/>
      <c r="E977">
        <v>976</v>
      </c>
    </row>
    <row r="978" spans="1:5">
      <c r="A978" s="13" t="s">
        <v>3724</v>
      </c>
      <c r="B978" s="15" t="s">
        <v>5121</v>
      </c>
      <c r="C978" s="13" t="s">
        <v>3089</v>
      </c>
      <c r="D978" s="13" t="s">
        <v>5101</v>
      </c>
      <c r="E978">
        <v>977</v>
      </c>
    </row>
    <row r="979" spans="1:5">
      <c r="A979" s="14" t="s">
        <v>3725</v>
      </c>
      <c r="B979" t="s">
        <v>5126</v>
      </c>
      <c r="C979" s="14" t="s">
        <v>3094</v>
      </c>
      <c r="D979" s="14" t="s">
        <v>5110</v>
      </c>
      <c r="E979">
        <v>978</v>
      </c>
    </row>
    <row r="980" spans="1:5">
      <c r="A980" s="13" t="s">
        <v>3725</v>
      </c>
      <c r="B980" s="15" t="s">
        <v>5126</v>
      </c>
      <c r="C980" s="13" t="s">
        <v>2807</v>
      </c>
      <c r="D980" s="13" t="s">
        <v>5102</v>
      </c>
      <c r="E980">
        <v>979</v>
      </c>
    </row>
    <row r="981" spans="1:5">
      <c r="A981" s="14" t="s">
        <v>3726</v>
      </c>
      <c r="B981" s="15" t="s">
        <v>5121</v>
      </c>
      <c r="C981" s="14" t="s">
        <v>3727</v>
      </c>
      <c r="D981" s="14" t="s">
        <v>5101</v>
      </c>
      <c r="E981">
        <v>980</v>
      </c>
    </row>
    <row r="982" spans="1:5">
      <c r="A982" s="13" t="s">
        <v>3109</v>
      </c>
      <c r="B982" s="15" t="s">
        <v>5121</v>
      </c>
      <c r="C982" s="13" t="s">
        <v>3050</v>
      </c>
      <c r="D982" s="13" t="s">
        <v>5104</v>
      </c>
      <c r="E982">
        <v>981</v>
      </c>
    </row>
    <row r="983" spans="1:5">
      <c r="A983" s="14" t="s">
        <v>3109</v>
      </c>
      <c r="B983" t="s">
        <v>5121</v>
      </c>
      <c r="C983" s="14" t="s">
        <v>2520</v>
      </c>
      <c r="D983" s="14"/>
      <c r="E983">
        <v>982</v>
      </c>
    </row>
    <row r="984" spans="1:5">
      <c r="A984" s="13" t="s">
        <v>3728</v>
      </c>
      <c r="B984" s="15" t="s">
        <v>5134</v>
      </c>
      <c r="C984" s="13" t="s">
        <v>2716</v>
      </c>
      <c r="D984" s="13" t="s">
        <v>5101</v>
      </c>
      <c r="E984">
        <v>983</v>
      </c>
    </row>
    <row r="985" spans="1:5">
      <c r="A985" s="14" t="s">
        <v>3188</v>
      </c>
      <c r="B985" s="15" t="s">
        <v>5121</v>
      </c>
      <c r="C985" s="14" t="s">
        <v>2849</v>
      </c>
      <c r="D985" s="14" t="s">
        <v>5102</v>
      </c>
      <c r="E985">
        <v>984</v>
      </c>
    </row>
    <row r="986" spans="1:5">
      <c r="A986" s="13" t="s">
        <v>3188</v>
      </c>
      <c r="B986" s="15" t="s">
        <v>5121</v>
      </c>
      <c r="C986" s="13" t="s">
        <v>2725</v>
      </c>
      <c r="D986" s="13" t="s">
        <v>5101</v>
      </c>
      <c r="E986">
        <v>985</v>
      </c>
    </row>
    <row r="987" spans="1:5">
      <c r="A987" s="14" t="s">
        <v>3455</v>
      </c>
      <c r="B987" s="15" t="s">
        <v>5121</v>
      </c>
      <c r="C987" s="14" t="s">
        <v>2883</v>
      </c>
      <c r="D987" s="14" t="s">
        <v>5102</v>
      </c>
      <c r="E987">
        <v>986</v>
      </c>
    </row>
    <row r="988" spans="1:5">
      <c r="A988" s="13" t="s">
        <v>3297</v>
      </c>
      <c r="B988" s="15" t="s">
        <v>5121</v>
      </c>
      <c r="C988" s="13" t="s">
        <v>2721</v>
      </c>
      <c r="D988" s="13" t="s">
        <v>5102</v>
      </c>
      <c r="E988">
        <v>987</v>
      </c>
    </row>
    <row r="989" spans="1:5">
      <c r="A989" s="14" t="s">
        <v>3191</v>
      </c>
      <c r="B989" s="15" t="s">
        <v>5126</v>
      </c>
      <c r="C989" s="14" t="s">
        <v>2721</v>
      </c>
      <c r="D989" s="14" t="s">
        <v>5102</v>
      </c>
      <c r="E989">
        <v>988</v>
      </c>
    </row>
    <row r="990" spans="1:5">
      <c r="A990" s="13" t="s">
        <v>3729</v>
      </c>
      <c r="B990" t="s">
        <v>5134</v>
      </c>
      <c r="C990" s="13" t="s">
        <v>2902</v>
      </c>
      <c r="D990" s="13" t="s">
        <v>5106</v>
      </c>
      <c r="E990">
        <v>989</v>
      </c>
    </row>
    <row r="991" spans="1:5">
      <c r="A991" s="14" t="s">
        <v>3730</v>
      </c>
      <c r="B991" t="s">
        <v>5121</v>
      </c>
      <c r="C991" s="14" t="s">
        <v>2572</v>
      </c>
      <c r="D991" s="14"/>
      <c r="E991">
        <v>990</v>
      </c>
    </row>
    <row r="992" spans="1:5">
      <c r="A992" s="13" t="s">
        <v>3731</v>
      </c>
      <c r="B992" s="15" t="s">
        <v>5149</v>
      </c>
      <c r="C992" s="13" t="s">
        <v>2981</v>
      </c>
      <c r="D992" s="13" t="s">
        <v>5113</v>
      </c>
      <c r="E992">
        <v>991</v>
      </c>
    </row>
    <row r="993" spans="1:5">
      <c r="A993" s="14" t="s">
        <v>3732</v>
      </c>
      <c r="B993" t="s">
        <v>5134</v>
      </c>
      <c r="C993" s="14" t="s">
        <v>3194</v>
      </c>
      <c r="D993" s="14" t="s">
        <v>5110</v>
      </c>
      <c r="E993">
        <v>992</v>
      </c>
    </row>
    <row r="994" spans="1:5">
      <c r="A994" s="13" t="s">
        <v>3732</v>
      </c>
      <c r="B994" t="s">
        <v>5134</v>
      </c>
      <c r="C994" s="13" t="s">
        <v>2903</v>
      </c>
      <c r="D994" s="13" t="s">
        <v>5106</v>
      </c>
      <c r="E994">
        <v>993</v>
      </c>
    </row>
    <row r="995" spans="1:5">
      <c r="A995" s="14" t="s">
        <v>3461</v>
      </c>
      <c r="B995" t="s">
        <v>5121</v>
      </c>
      <c r="C995" s="14" t="s">
        <v>3308</v>
      </c>
      <c r="D995" s="14" t="s">
        <v>5110</v>
      </c>
      <c r="E995">
        <v>994</v>
      </c>
    </row>
    <row r="996" spans="1:5">
      <c r="A996" s="13" t="s">
        <v>2773</v>
      </c>
      <c r="B996" s="15" t="s">
        <v>5121</v>
      </c>
      <c r="C996" s="13" t="s">
        <v>2994</v>
      </c>
      <c r="D996" s="13" t="s">
        <v>5102</v>
      </c>
      <c r="E996">
        <v>995</v>
      </c>
    </row>
    <row r="997" spans="1:5">
      <c r="A997" s="14" t="s">
        <v>3733</v>
      </c>
      <c r="B997" s="15" t="s">
        <v>5121</v>
      </c>
      <c r="C997" s="14" t="s">
        <v>2990</v>
      </c>
      <c r="D997" s="14" t="s">
        <v>5104</v>
      </c>
      <c r="E997">
        <v>996</v>
      </c>
    </row>
    <row r="998" spans="1:5">
      <c r="A998" s="13" t="s">
        <v>3734</v>
      </c>
      <c r="B998" s="15" t="s">
        <v>5121</v>
      </c>
      <c r="C998" s="13" t="s">
        <v>3735</v>
      </c>
      <c r="D998" s="13" t="s">
        <v>5104</v>
      </c>
      <c r="E998">
        <v>997</v>
      </c>
    </row>
    <row r="999" spans="1:5">
      <c r="A999" s="14" t="s">
        <v>3465</v>
      </c>
      <c r="B999" s="15" t="s">
        <v>5143</v>
      </c>
      <c r="C999" s="14" t="s">
        <v>3106</v>
      </c>
      <c r="D999" s="14" t="s">
        <v>5104</v>
      </c>
      <c r="E999">
        <v>998</v>
      </c>
    </row>
    <row r="1000" spans="1:5">
      <c r="A1000" s="13" t="s">
        <v>3736</v>
      </c>
      <c r="B1000" t="s">
        <v>5126</v>
      </c>
      <c r="C1000" s="13" t="s">
        <v>2986</v>
      </c>
      <c r="D1000" s="13" t="s">
        <v>5110</v>
      </c>
      <c r="E1000">
        <v>999</v>
      </c>
    </row>
    <row r="1001" spans="1:5">
      <c r="A1001" s="14" t="s">
        <v>3111</v>
      </c>
      <c r="B1001" t="s">
        <v>5121</v>
      </c>
      <c r="C1001" s="14" t="s">
        <v>2553</v>
      </c>
      <c r="D1001" s="14"/>
      <c r="E1001">
        <v>1000</v>
      </c>
    </row>
    <row r="1002" spans="1:5">
      <c r="A1002" s="13" t="s">
        <v>3737</v>
      </c>
      <c r="B1002" s="15" t="s">
        <v>5121</v>
      </c>
      <c r="C1002" s="13" t="s">
        <v>3320</v>
      </c>
      <c r="D1002" s="13" t="s">
        <v>5101</v>
      </c>
      <c r="E1002">
        <v>1001</v>
      </c>
    </row>
    <row r="1003" spans="1:5">
      <c r="A1003" s="14" t="s">
        <v>3738</v>
      </c>
      <c r="B1003" t="s">
        <v>5121</v>
      </c>
      <c r="C1003" s="14" t="s">
        <v>2580</v>
      </c>
      <c r="D1003" s="14"/>
      <c r="E1003">
        <v>1002</v>
      </c>
    </row>
    <row r="1004" spans="1:5">
      <c r="A1004" s="13" t="s">
        <v>3739</v>
      </c>
      <c r="B1004" t="s">
        <v>5126</v>
      </c>
      <c r="C1004" s="13" t="s">
        <v>3055</v>
      </c>
      <c r="D1004" s="13" t="s">
        <v>5110</v>
      </c>
      <c r="E1004">
        <v>1003</v>
      </c>
    </row>
    <row r="1005" spans="1:5">
      <c r="A1005" s="14" t="s">
        <v>3469</v>
      </c>
      <c r="B1005" t="s">
        <v>5121</v>
      </c>
      <c r="C1005" s="14" t="s">
        <v>3740</v>
      </c>
      <c r="D1005" s="14" t="s">
        <v>5110</v>
      </c>
      <c r="E1005">
        <v>1004</v>
      </c>
    </row>
    <row r="1006" spans="1:5">
      <c r="A1006" s="13" t="s">
        <v>3741</v>
      </c>
      <c r="B1006" s="15" t="s">
        <v>5121</v>
      </c>
      <c r="C1006" s="13" t="s">
        <v>3742</v>
      </c>
      <c r="D1006" s="13" t="s">
        <v>5104</v>
      </c>
      <c r="E1006">
        <v>1005</v>
      </c>
    </row>
    <row r="1007" spans="1:5">
      <c r="A1007" s="14" t="s">
        <v>2731</v>
      </c>
      <c r="B1007" s="15" t="s">
        <v>5121</v>
      </c>
      <c r="C1007" s="14" t="s">
        <v>2581</v>
      </c>
      <c r="D1007" s="14" t="s">
        <v>5112</v>
      </c>
      <c r="E1007">
        <v>1006</v>
      </c>
    </row>
    <row r="1008" spans="1:5">
      <c r="A1008" s="13" t="s">
        <v>2731</v>
      </c>
      <c r="B1008" s="15" t="s">
        <v>5121</v>
      </c>
      <c r="C1008" s="13" t="s">
        <v>3470</v>
      </c>
      <c r="D1008" s="13" t="s">
        <v>5104</v>
      </c>
      <c r="E1008">
        <v>1007</v>
      </c>
    </row>
    <row r="1009" spans="1:5">
      <c r="A1009" s="14" t="s">
        <v>2731</v>
      </c>
      <c r="B1009" s="15" t="s">
        <v>5121</v>
      </c>
      <c r="C1009" s="14" t="s">
        <v>3322</v>
      </c>
      <c r="D1009" s="14" t="s">
        <v>5101</v>
      </c>
      <c r="E1009">
        <v>1008</v>
      </c>
    </row>
    <row r="1010" spans="1:5">
      <c r="A1010" s="13" t="s">
        <v>3114</v>
      </c>
      <c r="B1010" s="15" t="s">
        <v>5121</v>
      </c>
      <c r="C1010" s="13" t="s">
        <v>3324</v>
      </c>
      <c r="D1010" s="13" t="s">
        <v>5101</v>
      </c>
      <c r="E1010">
        <v>1009</v>
      </c>
    </row>
    <row r="1011" spans="1:5">
      <c r="A1011" s="14" t="s">
        <v>3743</v>
      </c>
      <c r="B1011" t="s">
        <v>5134</v>
      </c>
      <c r="C1011" s="14" t="s">
        <v>3113</v>
      </c>
      <c r="D1011" s="14" t="s">
        <v>5110</v>
      </c>
      <c r="E1011">
        <v>1010</v>
      </c>
    </row>
    <row r="1012" spans="1:5">
      <c r="A1012" s="13" t="s">
        <v>3117</v>
      </c>
      <c r="B1012" s="15" t="s">
        <v>5121</v>
      </c>
      <c r="C1012" s="13" t="s">
        <v>3744</v>
      </c>
      <c r="D1012" s="13" t="s">
        <v>5101</v>
      </c>
      <c r="E1012">
        <v>1011</v>
      </c>
    </row>
    <row r="1013" spans="1:5">
      <c r="A1013" s="14" t="s">
        <v>3117</v>
      </c>
      <c r="B1013" t="s">
        <v>5121</v>
      </c>
      <c r="C1013" s="14" t="s">
        <v>3745</v>
      </c>
      <c r="D1013" s="14" t="s">
        <v>5110</v>
      </c>
      <c r="E1013">
        <v>1012</v>
      </c>
    </row>
    <row r="1014" spans="1:5">
      <c r="A1014" s="13" t="s">
        <v>3746</v>
      </c>
      <c r="B1014" s="15" t="s">
        <v>5121</v>
      </c>
      <c r="C1014" s="13" t="s">
        <v>2567</v>
      </c>
      <c r="D1014" s="13" t="s">
        <v>5112</v>
      </c>
      <c r="E1014">
        <v>1013</v>
      </c>
    </row>
    <row r="1015" spans="1:5">
      <c r="A1015" s="14" t="s">
        <v>3747</v>
      </c>
      <c r="B1015" t="s">
        <v>5134</v>
      </c>
      <c r="C1015" s="14" t="s">
        <v>3175</v>
      </c>
      <c r="D1015" s="14" t="s">
        <v>5110</v>
      </c>
      <c r="E1015">
        <v>1014</v>
      </c>
    </row>
    <row r="1016" spans="1:5">
      <c r="A1016" s="13" t="s">
        <v>3748</v>
      </c>
      <c r="B1016" s="15" t="s">
        <v>5121</v>
      </c>
      <c r="C1016" s="13" t="s">
        <v>3749</v>
      </c>
      <c r="D1016" s="13" t="s">
        <v>5101</v>
      </c>
      <c r="E1016">
        <v>1015</v>
      </c>
    </row>
    <row r="1017" spans="1:5">
      <c r="A1017" s="14" t="s">
        <v>2964</v>
      </c>
      <c r="B1017" s="15" t="s">
        <v>5121</v>
      </c>
      <c r="C1017" s="14" t="s">
        <v>2794</v>
      </c>
      <c r="D1017" s="14" t="s">
        <v>5102</v>
      </c>
      <c r="E1017">
        <v>1016</v>
      </c>
    </row>
    <row r="1018" spans="1:5">
      <c r="A1018" s="13" t="s">
        <v>3471</v>
      </c>
      <c r="B1018" s="15" t="s">
        <v>5143</v>
      </c>
      <c r="C1018" s="13" t="s">
        <v>3750</v>
      </c>
      <c r="D1018" s="13" t="s">
        <v>5101</v>
      </c>
      <c r="E1018">
        <v>1017</v>
      </c>
    </row>
    <row r="1019" spans="1:5">
      <c r="A1019" s="14" t="s">
        <v>3471</v>
      </c>
      <c r="B1019" t="s">
        <v>5143</v>
      </c>
      <c r="C1019" s="14" t="s">
        <v>2520</v>
      </c>
      <c r="D1019" s="14"/>
      <c r="E1019">
        <v>1018</v>
      </c>
    </row>
    <row r="1020" spans="1:5">
      <c r="A1020" s="13" t="s">
        <v>3751</v>
      </c>
      <c r="B1020" s="15" t="s">
        <v>5126</v>
      </c>
      <c r="C1020" s="13" t="s">
        <v>2718</v>
      </c>
      <c r="D1020" s="13" t="s">
        <v>5102</v>
      </c>
      <c r="E1020">
        <v>1019</v>
      </c>
    </row>
    <row r="1021" spans="1:5">
      <c r="A1021" s="14" t="s">
        <v>3752</v>
      </c>
      <c r="B1021" s="15" t="s">
        <v>5121</v>
      </c>
      <c r="C1021" s="14" t="s">
        <v>3753</v>
      </c>
      <c r="D1021" s="14" t="s">
        <v>5104</v>
      </c>
      <c r="E1021">
        <v>1020</v>
      </c>
    </row>
    <row r="1022" spans="1:5">
      <c r="A1022" s="13" t="s">
        <v>3752</v>
      </c>
      <c r="B1022" s="15" t="s">
        <v>5121</v>
      </c>
      <c r="C1022" s="13" t="s">
        <v>3754</v>
      </c>
      <c r="D1022" s="13" t="s">
        <v>5102</v>
      </c>
      <c r="E1022">
        <v>1021</v>
      </c>
    </row>
    <row r="1023" spans="1:5">
      <c r="A1023" s="14" t="s">
        <v>3755</v>
      </c>
      <c r="B1023" s="15" t="s">
        <v>5121</v>
      </c>
      <c r="C1023" s="14" t="s">
        <v>3756</v>
      </c>
      <c r="D1023" s="14" t="s">
        <v>5104</v>
      </c>
      <c r="E1023">
        <v>1022</v>
      </c>
    </row>
    <row r="1024" spans="1:5">
      <c r="A1024" s="13" t="s">
        <v>3755</v>
      </c>
      <c r="B1024" s="15" t="s">
        <v>5121</v>
      </c>
      <c r="C1024" s="13" t="s">
        <v>3417</v>
      </c>
      <c r="D1024" s="13" t="s">
        <v>5101</v>
      </c>
      <c r="E1024">
        <v>1023</v>
      </c>
    </row>
    <row r="1025" spans="1:5">
      <c r="A1025" s="14" t="s">
        <v>3757</v>
      </c>
      <c r="B1025" s="15" t="s">
        <v>5121</v>
      </c>
      <c r="C1025" s="14" t="s">
        <v>3758</v>
      </c>
      <c r="D1025" s="14" t="s">
        <v>5101</v>
      </c>
      <c r="E1025">
        <v>1024</v>
      </c>
    </row>
    <row r="1026" spans="1:5">
      <c r="A1026" s="13" t="s">
        <v>2965</v>
      </c>
      <c r="B1026" s="15" t="s">
        <v>5121</v>
      </c>
      <c r="C1026" s="13" t="s">
        <v>3759</v>
      </c>
      <c r="D1026" s="13" t="s">
        <v>5104</v>
      </c>
      <c r="E1026">
        <v>1025</v>
      </c>
    </row>
    <row r="1027" spans="1:5">
      <c r="A1027" s="14" t="s">
        <v>3304</v>
      </c>
      <c r="B1027" t="s">
        <v>5121</v>
      </c>
      <c r="C1027" s="14" t="s">
        <v>3025</v>
      </c>
      <c r="D1027" s="14" t="s">
        <v>5110</v>
      </c>
      <c r="E1027">
        <v>1026</v>
      </c>
    </row>
    <row r="1028" spans="1:5">
      <c r="A1028" s="13" t="s">
        <v>3123</v>
      </c>
      <c r="B1028" s="15" t="s">
        <v>5121</v>
      </c>
      <c r="C1028" s="13" t="s">
        <v>2716</v>
      </c>
      <c r="D1028" s="13" t="s">
        <v>5101</v>
      </c>
      <c r="E1028">
        <v>1027</v>
      </c>
    </row>
    <row r="1029" spans="1:5">
      <c r="A1029" s="14" t="s">
        <v>3760</v>
      </c>
      <c r="B1029" s="15" t="s">
        <v>5121</v>
      </c>
      <c r="C1029" s="14" t="s">
        <v>3761</v>
      </c>
      <c r="D1029" s="14" t="s">
        <v>5101</v>
      </c>
      <c r="E1029">
        <v>1028</v>
      </c>
    </row>
    <row r="1030" spans="1:5">
      <c r="A1030" s="13" t="s">
        <v>2899</v>
      </c>
      <c r="B1030" s="15" t="s">
        <v>5121</v>
      </c>
      <c r="C1030" s="13" t="s">
        <v>3762</v>
      </c>
      <c r="D1030" s="13" t="s">
        <v>5101</v>
      </c>
      <c r="E1030">
        <v>1029</v>
      </c>
    </row>
    <row r="1031" spans="1:5">
      <c r="A1031" s="14" t="s">
        <v>3200</v>
      </c>
      <c r="B1031" s="15" t="s">
        <v>5121</v>
      </c>
      <c r="C1031" s="14" t="s">
        <v>2752</v>
      </c>
      <c r="D1031" s="14" t="s">
        <v>5102</v>
      </c>
      <c r="E1031">
        <v>1030</v>
      </c>
    </row>
    <row r="1032" spans="1:5">
      <c r="A1032" s="13" t="s">
        <v>2785</v>
      </c>
      <c r="B1032" s="15" t="s">
        <v>5121</v>
      </c>
      <c r="C1032" s="13" t="s">
        <v>2885</v>
      </c>
      <c r="D1032" s="13" t="s">
        <v>5102</v>
      </c>
      <c r="E1032">
        <v>1031</v>
      </c>
    </row>
    <row r="1033" spans="1:5">
      <c r="A1033" s="14" t="s">
        <v>2901</v>
      </c>
      <c r="B1033" s="15" t="s">
        <v>5121</v>
      </c>
      <c r="C1033" s="14" t="s">
        <v>2760</v>
      </c>
      <c r="D1033" s="14" t="s">
        <v>5102</v>
      </c>
      <c r="E1033">
        <v>1032</v>
      </c>
    </row>
    <row r="1034" spans="1:5">
      <c r="A1034" s="13" t="s">
        <v>2901</v>
      </c>
      <c r="B1034" t="s">
        <v>5121</v>
      </c>
      <c r="C1034" s="13" t="s">
        <v>2548</v>
      </c>
      <c r="D1034" s="13"/>
      <c r="E1034">
        <v>1033</v>
      </c>
    </row>
    <row r="1035" spans="1:5">
      <c r="A1035" s="14" t="s">
        <v>3763</v>
      </c>
      <c r="B1035" s="15" t="s">
        <v>5121</v>
      </c>
      <c r="C1035" s="14" t="s">
        <v>3764</v>
      </c>
      <c r="D1035" s="14" t="s">
        <v>5104</v>
      </c>
      <c r="E1035">
        <v>1034</v>
      </c>
    </row>
    <row r="1036" spans="1:5">
      <c r="A1036" s="13" t="s">
        <v>3306</v>
      </c>
      <c r="B1036" s="15" t="s">
        <v>5121</v>
      </c>
      <c r="C1036" s="13" t="s">
        <v>3765</v>
      </c>
      <c r="D1036" s="13" t="s">
        <v>5101</v>
      </c>
      <c r="E1036">
        <v>1035</v>
      </c>
    </row>
    <row r="1037" spans="1:5">
      <c r="A1037" s="14" t="s">
        <v>3766</v>
      </c>
      <c r="B1037" s="15" t="s">
        <v>5121</v>
      </c>
      <c r="C1037" s="14" t="s">
        <v>3765</v>
      </c>
      <c r="D1037" s="14" t="s">
        <v>5101</v>
      </c>
      <c r="E1037">
        <v>1036</v>
      </c>
    </row>
    <row r="1038" spans="1:5">
      <c r="A1038" s="13" t="s">
        <v>3767</v>
      </c>
      <c r="B1038" t="s">
        <v>5126</v>
      </c>
      <c r="C1038" s="13" t="s">
        <v>3676</v>
      </c>
      <c r="D1038" s="13" t="s">
        <v>5110</v>
      </c>
      <c r="E1038">
        <v>1037</v>
      </c>
    </row>
    <row r="1039" spans="1:5">
      <c r="A1039" s="14" t="s">
        <v>3767</v>
      </c>
      <c r="B1039" s="15" t="s">
        <v>5126</v>
      </c>
      <c r="C1039" s="14" t="s">
        <v>3315</v>
      </c>
      <c r="D1039" s="14" t="s">
        <v>5102</v>
      </c>
      <c r="E1039">
        <v>1038</v>
      </c>
    </row>
    <row r="1040" spans="1:5">
      <c r="A1040" s="13" t="s">
        <v>3768</v>
      </c>
      <c r="B1040" t="s">
        <v>5134</v>
      </c>
      <c r="C1040" s="13" t="s">
        <v>3676</v>
      </c>
      <c r="D1040" s="13" t="s">
        <v>5110</v>
      </c>
      <c r="E1040">
        <v>1039</v>
      </c>
    </row>
    <row r="1041" spans="1:5">
      <c r="A1041" s="14" t="s">
        <v>3769</v>
      </c>
      <c r="B1041" s="15" t="s">
        <v>5121</v>
      </c>
      <c r="C1041" s="14" t="s">
        <v>3770</v>
      </c>
      <c r="D1041" s="14" t="s">
        <v>5104</v>
      </c>
      <c r="E1041">
        <v>1040</v>
      </c>
    </row>
    <row r="1042" spans="1:5">
      <c r="A1042" s="13" t="s">
        <v>3771</v>
      </c>
      <c r="B1042" t="s">
        <v>5134</v>
      </c>
      <c r="C1042" s="13" t="s">
        <v>2968</v>
      </c>
      <c r="D1042" s="13" t="s">
        <v>5110</v>
      </c>
      <c r="E1042">
        <v>1041</v>
      </c>
    </row>
    <row r="1043" spans="1:5">
      <c r="A1043" s="14" t="s">
        <v>3772</v>
      </c>
      <c r="B1043" t="s">
        <v>5126</v>
      </c>
      <c r="C1043" s="14" t="s">
        <v>3113</v>
      </c>
      <c r="D1043" s="14" t="s">
        <v>5110</v>
      </c>
      <c r="E1043">
        <v>1042</v>
      </c>
    </row>
    <row r="1044" spans="1:5">
      <c r="A1044" s="13" t="s">
        <v>3773</v>
      </c>
      <c r="B1044" s="15" t="s">
        <v>5121</v>
      </c>
      <c r="C1044" s="13" t="s">
        <v>3774</v>
      </c>
      <c r="D1044" s="13" t="s">
        <v>5104</v>
      </c>
      <c r="E1044">
        <v>1043</v>
      </c>
    </row>
    <row r="1045" spans="1:5">
      <c r="A1045" s="14" t="s">
        <v>3775</v>
      </c>
      <c r="B1045" t="s">
        <v>5121</v>
      </c>
      <c r="C1045" s="14" t="s">
        <v>2582</v>
      </c>
      <c r="D1045" s="14"/>
      <c r="E1045">
        <v>1044</v>
      </c>
    </row>
    <row r="1046" spans="1:5">
      <c r="A1046" s="13" t="s">
        <v>3776</v>
      </c>
      <c r="B1046" s="15" t="s">
        <v>5143</v>
      </c>
      <c r="C1046" s="13" t="s">
        <v>3777</v>
      </c>
      <c r="D1046" s="13" t="s">
        <v>5101</v>
      </c>
      <c r="E1046">
        <v>1045</v>
      </c>
    </row>
    <row r="1047" spans="1:5">
      <c r="A1047" s="14" t="s">
        <v>3778</v>
      </c>
      <c r="B1047" t="s">
        <v>5121</v>
      </c>
      <c r="C1047" s="14" t="s">
        <v>2583</v>
      </c>
      <c r="D1047" s="14"/>
      <c r="E1047">
        <v>1046</v>
      </c>
    </row>
    <row r="1048" spans="1:5">
      <c r="A1048" s="13" t="s">
        <v>3779</v>
      </c>
      <c r="B1048" t="s">
        <v>5143</v>
      </c>
      <c r="C1048" s="13" t="s">
        <v>3780</v>
      </c>
      <c r="D1048" s="13" t="s">
        <v>5111</v>
      </c>
      <c r="E1048">
        <v>1047</v>
      </c>
    </row>
    <row r="1049" spans="1:5">
      <c r="A1049" s="14" t="s">
        <v>3781</v>
      </c>
      <c r="B1049" s="15" t="s">
        <v>5121</v>
      </c>
      <c r="C1049" s="14" t="s">
        <v>3782</v>
      </c>
      <c r="D1049" s="14" t="s">
        <v>5101</v>
      </c>
      <c r="E1049">
        <v>1048</v>
      </c>
    </row>
    <row r="1050" spans="1:5">
      <c r="A1050" s="13" t="s">
        <v>3783</v>
      </c>
      <c r="B1050" s="15" t="s">
        <v>5121</v>
      </c>
      <c r="C1050" s="13" t="s">
        <v>3784</v>
      </c>
      <c r="D1050" s="13" t="s">
        <v>5101</v>
      </c>
      <c r="E1050">
        <v>1049</v>
      </c>
    </row>
    <row r="1051" spans="1:5">
      <c r="A1051" s="14" t="s">
        <v>3785</v>
      </c>
      <c r="B1051" t="s">
        <v>5126</v>
      </c>
      <c r="C1051" s="14" t="s">
        <v>3786</v>
      </c>
      <c r="D1051" s="14" t="s">
        <v>5110</v>
      </c>
      <c r="E1051">
        <v>1050</v>
      </c>
    </row>
    <row r="1052" spans="1:5">
      <c r="A1052" s="13" t="s">
        <v>3787</v>
      </c>
      <c r="B1052" t="s">
        <v>5126</v>
      </c>
      <c r="C1052" s="13" t="s">
        <v>3441</v>
      </c>
      <c r="D1052" s="13" t="s">
        <v>5110</v>
      </c>
      <c r="E1052">
        <v>1051</v>
      </c>
    </row>
    <row r="1053" spans="1:5">
      <c r="A1053" s="14" t="s">
        <v>3788</v>
      </c>
      <c r="B1053" t="s">
        <v>5143</v>
      </c>
      <c r="C1053" s="14" t="s">
        <v>3789</v>
      </c>
      <c r="D1053" s="14" t="s">
        <v>5111</v>
      </c>
      <c r="E1053">
        <v>1052</v>
      </c>
    </row>
    <row r="1054" spans="1:5">
      <c r="A1054" s="13" t="s">
        <v>3790</v>
      </c>
      <c r="B1054" t="s">
        <v>5121</v>
      </c>
      <c r="C1054" s="13" t="s">
        <v>2584</v>
      </c>
      <c r="D1054" s="13"/>
      <c r="E1054">
        <v>1053</v>
      </c>
    </row>
    <row r="1055" spans="1:5">
      <c r="A1055" s="14" t="s">
        <v>3791</v>
      </c>
      <c r="B1055" t="s">
        <v>5134</v>
      </c>
      <c r="C1055" s="14" t="s">
        <v>3792</v>
      </c>
      <c r="D1055" s="14" t="s">
        <v>5110</v>
      </c>
      <c r="E1055">
        <v>1054</v>
      </c>
    </row>
    <row r="1056" spans="1:5">
      <c r="A1056" s="13" t="s">
        <v>3793</v>
      </c>
      <c r="B1056" t="s">
        <v>5126</v>
      </c>
      <c r="C1056" s="13" t="s">
        <v>3705</v>
      </c>
      <c r="D1056" s="13" t="s">
        <v>5110</v>
      </c>
      <c r="E1056">
        <v>1055</v>
      </c>
    </row>
    <row r="1057" spans="1:5">
      <c r="A1057" s="14" t="s">
        <v>3794</v>
      </c>
      <c r="B1057" t="s">
        <v>5134</v>
      </c>
      <c r="C1057" s="14" t="s">
        <v>3705</v>
      </c>
      <c r="D1057" s="14" t="s">
        <v>5110</v>
      </c>
      <c r="E1057">
        <v>1056</v>
      </c>
    </row>
    <row r="1058" spans="1:5">
      <c r="A1058" s="13" t="s">
        <v>3795</v>
      </c>
      <c r="B1058" s="15" t="s">
        <v>5121</v>
      </c>
      <c r="C1058" s="13" t="s">
        <v>3796</v>
      </c>
      <c r="D1058" s="13" t="s">
        <v>5101</v>
      </c>
      <c r="E1058">
        <v>1057</v>
      </c>
    </row>
    <row r="1059" spans="1:5">
      <c r="A1059" s="14" t="s">
        <v>3205</v>
      </c>
      <c r="B1059" s="15" t="s">
        <v>5121</v>
      </c>
      <c r="C1059" s="14" t="s">
        <v>3797</v>
      </c>
      <c r="D1059" s="14" t="s">
        <v>5102</v>
      </c>
      <c r="E1059">
        <v>1058</v>
      </c>
    </row>
    <row r="1060" spans="1:5">
      <c r="A1060" s="13" t="s">
        <v>3798</v>
      </c>
      <c r="B1060" s="15" t="s">
        <v>5121</v>
      </c>
      <c r="C1060" s="13" t="s">
        <v>3799</v>
      </c>
      <c r="D1060" s="13" t="s">
        <v>5101</v>
      </c>
      <c r="E1060">
        <v>1059</v>
      </c>
    </row>
    <row r="1061" spans="1:5">
      <c r="A1061" s="14" t="s">
        <v>3800</v>
      </c>
      <c r="B1061" s="15" t="s">
        <v>5121</v>
      </c>
      <c r="C1061" s="14" t="s">
        <v>3801</v>
      </c>
      <c r="D1061" s="14" t="s">
        <v>5104</v>
      </c>
      <c r="E1061">
        <v>1060</v>
      </c>
    </row>
    <row r="1062" spans="1:5">
      <c r="A1062" s="13" t="s">
        <v>3802</v>
      </c>
      <c r="B1062" t="s">
        <v>5121</v>
      </c>
      <c r="C1062" s="13" t="s">
        <v>3803</v>
      </c>
      <c r="D1062" s="13" t="s">
        <v>5110</v>
      </c>
      <c r="E1062">
        <v>1061</v>
      </c>
    </row>
    <row r="1063" spans="1:5">
      <c r="A1063" s="14" t="s">
        <v>3804</v>
      </c>
      <c r="C1063" s="14" t="s">
        <v>2569</v>
      </c>
      <c r="D1063" s="14"/>
      <c r="E1063">
        <v>1062</v>
      </c>
    </row>
    <row r="1064" spans="1:5">
      <c r="A1064" s="13" t="s">
        <v>2710</v>
      </c>
      <c r="C1064" s="13" t="s">
        <v>2608</v>
      </c>
      <c r="D1064" s="13"/>
      <c r="E1064">
        <v>1063</v>
      </c>
    </row>
    <row r="1065" spans="1:5">
      <c r="A1065" s="14" t="s">
        <v>2841</v>
      </c>
      <c r="C1065" s="14" t="s">
        <v>2520</v>
      </c>
      <c r="D1065" s="14"/>
      <c r="E1065">
        <v>1064</v>
      </c>
    </row>
    <row r="1066" spans="1:5">
      <c r="A1066" s="13" t="s">
        <v>3805</v>
      </c>
      <c r="C1066" s="13" t="s">
        <v>2565</v>
      </c>
      <c r="D1066" s="13"/>
      <c r="E1066">
        <v>1065</v>
      </c>
    </row>
    <row r="1067" spans="1:5">
      <c r="A1067" s="14" t="s">
        <v>2774</v>
      </c>
      <c r="C1067" s="14" t="s">
        <v>2571</v>
      </c>
      <c r="D1067" s="14"/>
      <c r="E1067">
        <v>1066</v>
      </c>
    </row>
    <row r="1068" spans="1:5">
      <c r="A1068" s="13" t="s">
        <v>3806</v>
      </c>
      <c r="C1068" s="13" t="s">
        <v>2620</v>
      </c>
      <c r="D1068" s="13"/>
      <c r="E1068">
        <v>1067</v>
      </c>
    </row>
    <row r="1069" spans="1:5">
      <c r="A1069" s="14" t="s">
        <v>2711</v>
      </c>
      <c r="B1069" s="15" t="s">
        <v>5110</v>
      </c>
      <c r="C1069" s="14" t="s">
        <v>2481</v>
      </c>
      <c r="D1069" s="14" t="s">
        <v>5101</v>
      </c>
      <c r="E1069">
        <v>1068</v>
      </c>
    </row>
    <row r="1070" spans="1:5">
      <c r="A1070" s="13" t="s">
        <v>3127</v>
      </c>
      <c r="B1070" t="s">
        <v>5131</v>
      </c>
      <c r="C1070" s="13" t="s">
        <v>2483</v>
      </c>
      <c r="D1070" s="13" t="s">
        <v>5108</v>
      </c>
      <c r="E1070">
        <v>1069</v>
      </c>
    </row>
    <row r="1071" spans="1:5">
      <c r="A1071" s="14" t="s">
        <v>2847</v>
      </c>
      <c r="B1071" s="15" t="s">
        <v>5110</v>
      </c>
      <c r="C1071" s="14" t="s">
        <v>2514</v>
      </c>
      <c r="D1071" s="14" t="s">
        <v>5112</v>
      </c>
      <c r="E1071">
        <v>1070</v>
      </c>
    </row>
    <row r="1072" spans="1:5">
      <c r="A1072" s="13" t="s">
        <v>2720</v>
      </c>
      <c r="B1072" s="15" t="s">
        <v>5110</v>
      </c>
      <c r="C1072" s="13" t="s">
        <v>2575</v>
      </c>
      <c r="D1072" s="13" t="s">
        <v>5112</v>
      </c>
      <c r="E1072">
        <v>1071</v>
      </c>
    </row>
    <row r="1073" spans="1:5">
      <c r="A1073" s="14" t="s">
        <v>2720</v>
      </c>
      <c r="B1073" t="s">
        <v>5110</v>
      </c>
      <c r="C1073" s="14" t="s">
        <v>3192</v>
      </c>
      <c r="D1073" s="14" t="s">
        <v>5110</v>
      </c>
      <c r="E1073">
        <v>1072</v>
      </c>
    </row>
    <row r="1074" spans="1:5">
      <c r="A1074" s="13" t="s">
        <v>3807</v>
      </c>
      <c r="B1074" t="s">
        <v>5135</v>
      </c>
      <c r="C1074" s="13" t="s">
        <v>2483</v>
      </c>
      <c r="D1074" s="13" t="s">
        <v>5108</v>
      </c>
      <c r="E1074">
        <v>1073</v>
      </c>
    </row>
    <row r="1075" spans="1:5">
      <c r="A1075" s="14" t="s">
        <v>2832</v>
      </c>
      <c r="B1075" s="15" t="s">
        <v>5110</v>
      </c>
      <c r="C1075" s="14" t="s">
        <v>2567</v>
      </c>
      <c r="D1075" s="14" t="s">
        <v>5112</v>
      </c>
      <c r="E1075">
        <v>1074</v>
      </c>
    </row>
    <row r="1076" spans="1:5">
      <c r="A1076" s="13" t="s">
        <v>3208</v>
      </c>
      <c r="B1076" t="s">
        <v>5110</v>
      </c>
      <c r="C1076" s="13" t="s">
        <v>3808</v>
      </c>
      <c r="D1076" s="13" t="s">
        <v>5110</v>
      </c>
      <c r="E1076">
        <v>1075</v>
      </c>
    </row>
    <row r="1077" spans="1:5">
      <c r="A1077" s="14" t="s">
        <v>3809</v>
      </c>
      <c r="B1077" s="15" t="s">
        <v>5110</v>
      </c>
      <c r="C1077" s="14" t="s">
        <v>2807</v>
      </c>
      <c r="D1077" s="14" t="s">
        <v>5102</v>
      </c>
      <c r="E1077">
        <v>1076</v>
      </c>
    </row>
    <row r="1078" spans="1:5">
      <c r="A1078" s="13" t="s">
        <v>3029</v>
      </c>
      <c r="B1078" s="15" t="s">
        <v>5110</v>
      </c>
      <c r="C1078" s="13" t="s">
        <v>3453</v>
      </c>
      <c r="D1078" s="13" t="s">
        <v>5101</v>
      </c>
      <c r="E1078">
        <v>1077</v>
      </c>
    </row>
    <row r="1079" spans="1:5">
      <c r="A1079" s="14" t="s">
        <v>3810</v>
      </c>
      <c r="B1079" s="15" t="s">
        <v>5110</v>
      </c>
      <c r="C1079" s="14" t="s">
        <v>3811</v>
      </c>
      <c r="D1079" s="14" t="s">
        <v>5102</v>
      </c>
      <c r="E1079">
        <v>1078</v>
      </c>
    </row>
    <row r="1080" spans="1:5">
      <c r="A1080" s="13" t="s">
        <v>3314</v>
      </c>
      <c r="B1080" t="s">
        <v>5110</v>
      </c>
      <c r="C1080" s="13" t="s">
        <v>3786</v>
      </c>
      <c r="D1080" s="13" t="s">
        <v>5110</v>
      </c>
      <c r="E1080">
        <v>1079</v>
      </c>
    </row>
    <row r="1081" spans="1:5">
      <c r="A1081" s="14" t="s">
        <v>3517</v>
      </c>
      <c r="B1081" s="15" t="s">
        <v>5110</v>
      </c>
      <c r="C1081" s="14" t="s">
        <v>3812</v>
      </c>
      <c r="D1081" s="14" t="s">
        <v>5102</v>
      </c>
      <c r="E1081">
        <v>1080</v>
      </c>
    </row>
    <row r="1082" spans="1:5">
      <c r="A1082" s="13" t="s">
        <v>3813</v>
      </c>
      <c r="B1082" s="15" t="s">
        <v>5110</v>
      </c>
      <c r="C1082" s="13" t="s">
        <v>2994</v>
      </c>
      <c r="D1082" s="13" t="s">
        <v>5102</v>
      </c>
      <c r="E1082">
        <v>1081</v>
      </c>
    </row>
    <row r="1083" spans="1:5">
      <c r="A1083" s="14" t="s">
        <v>3521</v>
      </c>
      <c r="B1083" s="15" t="s">
        <v>5110</v>
      </c>
      <c r="C1083" s="14" t="s">
        <v>3814</v>
      </c>
      <c r="D1083" s="14" t="s">
        <v>5102</v>
      </c>
      <c r="E1083">
        <v>1082</v>
      </c>
    </row>
    <row r="1084" spans="1:5">
      <c r="A1084" s="13" t="s">
        <v>3213</v>
      </c>
      <c r="B1084" s="15" t="s">
        <v>5131</v>
      </c>
      <c r="C1084" s="13" t="s">
        <v>2819</v>
      </c>
      <c r="D1084" s="13" t="s">
        <v>5104</v>
      </c>
      <c r="E1084">
        <v>1083</v>
      </c>
    </row>
    <row r="1085" spans="1:5">
      <c r="A1085" s="14" t="s">
        <v>3332</v>
      </c>
      <c r="B1085" s="15" t="s">
        <v>5110</v>
      </c>
      <c r="C1085" s="14" t="s">
        <v>3815</v>
      </c>
      <c r="D1085" s="14" t="s">
        <v>5102</v>
      </c>
      <c r="E1085">
        <v>1084</v>
      </c>
    </row>
    <row r="1086" spans="1:5">
      <c r="A1086" s="13" t="s">
        <v>3816</v>
      </c>
      <c r="B1086" s="15" t="s">
        <v>5131</v>
      </c>
      <c r="C1086" s="13" t="s">
        <v>3106</v>
      </c>
      <c r="D1086" s="13" t="s">
        <v>5104</v>
      </c>
      <c r="E1086">
        <v>1085</v>
      </c>
    </row>
    <row r="1087" spans="1:5">
      <c r="A1087" s="14" t="s">
        <v>3817</v>
      </c>
      <c r="B1087" s="15" t="s">
        <v>5110</v>
      </c>
      <c r="C1087" s="14" t="s">
        <v>2993</v>
      </c>
      <c r="D1087" s="14" t="s">
        <v>5102</v>
      </c>
      <c r="E1087">
        <v>1086</v>
      </c>
    </row>
    <row r="1088" spans="1:5">
      <c r="A1088" s="13" t="s">
        <v>3818</v>
      </c>
      <c r="B1088" s="15" t="s">
        <v>5110</v>
      </c>
      <c r="C1088" s="13" t="s">
        <v>3819</v>
      </c>
      <c r="D1088" s="13" t="s">
        <v>5102</v>
      </c>
      <c r="E1088">
        <v>1087</v>
      </c>
    </row>
    <row r="1089" spans="1:5">
      <c r="A1089" s="14" t="s">
        <v>3820</v>
      </c>
      <c r="B1089" t="s">
        <v>5132</v>
      </c>
      <c r="C1089" s="14" t="s">
        <v>3821</v>
      </c>
      <c r="D1089" s="14" t="s">
        <v>5106</v>
      </c>
      <c r="E1089">
        <v>1088</v>
      </c>
    </row>
    <row r="1090" spans="1:5">
      <c r="A1090" s="13" t="s">
        <v>3822</v>
      </c>
      <c r="B1090" s="15" t="s">
        <v>5110</v>
      </c>
      <c r="C1090" s="13" t="s">
        <v>3823</v>
      </c>
      <c r="D1090" s="13" t="s">
        <v>5102</v>
      </c>
      <c r="E1090">
        <v>1089</v>
      </c>
    </row>
    <row r="1091" spans="1:5">
      <c r="A1091" s="14" t="s">
        <v>3824</v>
      </c>
      <c r="B1091" s="15" t="s">
        <v>5110</v>
      </c>
      <c r="C1091" s="14" t="s">
        <v>2849</v>
      </c>
      <c r="D1091" s="14" t="s">
        <v>5102</v>
      </c>
      <c r="E1091">
        <v>1090</v>
      </c>
    </row>
    <row r="1092" spans="1:5">
      <c r="A1092" s="13" t="s">
        <v>3825</v>
      </c>
      <c r="B1092" s="15" t="s">
        <v>5110</v>
      </c>
      <c r="C1092" s="13" t="s">
        <v>3826</v>
      </c>
      <c r="D1092" s="13" t="s">
        <v>5102</v>
      </c>
      <c r="E1092">
        <v>1091</v>
      </c>
    </row>
    <row r="1093" spans="1:5">
      <c r="A1093" s="14" t="s">
        <v>3504</v>
      </c>
      <c r="B1093" t="s">
        <v>5135</v>
      </c>
      <c r="C1093" s="14" t="s">
        <v>3113</v>
      </c>
      <c r="D1093" s="14" t="s">
        <v>5110</v>
      </c>
      <c r="E1093">
        <v>1092</v>
      </c>
    </row>
    <row r="1094" spans="1:5">
      <c r="A1094" s="13" t="s">
        <v>3325</v>
      </c>
      <c r="B1094" s="15" t="s">
        <v>5110</v>
      </c>
      <c r="C1094" s="13" t="s">
        <v>2771</v>
      </c>
      <c r="D1094" s="13" t="s">
        <v>5101</v>
      </c>
      <c r="E1094">
        <v>1093</v>
      </c>
    </row>
    <row r="1095" spans="1:5">
      <c r="A1095" s="14" t="s">
        <v>3216</v>
      </c>
      <c r="B1095" s="15" t="s">
        <v>5131</v>
      </c>
      <c r="C1095" s="14" t="s">
        <v>2930</v>
      </c>
      <c r="D1095" s="14" t="s">
        <v>5104</v>
      </c>
      <c r="E1095">
        <v>1094</v>
      </c>
    </row>
    <row r="1096" spans="1:5">
      <c r="A1096" s="13" t="s">
        <v>3827</v>
      </c>
      <c r="B1096" s="15" t="s">
        <v>5110</v>
      </c>
      <c r="C1096" s="13" t="s">
        <v>3828</v>
      </c>
      <c r="D1096" s="13" t="s">
        <v>5102</v>
      </c>
      <c r="E1096">
        <v>1095</v>
      </c>
    </row>
    <row r="1097" spans="1:5">
      <c r="A1097" s="14" t="s">
        <v>3827</v>
      </c>
      <c r="B1097" s="15" t="s">
        <v>5110</v>
      </c>
      <c r="C1097" s="14" t="s">
        <v>3829</v>
      </c>
      <c r="D1097" s="14" t="s">
        <v>5101</v>
      </c>
      <c r="E1097">
        <v>1096</v>
      </c>
    </row>
    <row r="1098" spans="1:5">
      <c r="A1098" s="13" t="s">
        <v>3830</v>
      </c>
      <c r="B1098" s="15" t="s">
        <v>5110</v>
      </c>
      <c r="C1098" s="13" t="s">
        <v>3831</v>
      </c>
      <c r="D1098" s="13" t="s">
        <v>5102</v>
      </c>
      <c r="E1098">
        <v>1097</v>
      </c>
    </row>
    <row r="1099" spans="1:5">
      <c r="A1099" s="14" t="s">
        <v>3832</v>
      </c>
      <c r="B1099" s="15" t="s">
        <v>5110</v>
      </c>
      <c r="C1099" s="14" t="s">
        <v>3833</v>
      </c>
      <c r="D1099" s="14" t="s">
        <v>5102</v>
      </c>
      <c r="E1099">
        <v>1098</v>
      </c>
    </row>
    <row r="1100" spans="1:5">
      <c r="A1100" s="13" t="s">
        <v>3507</v>
      </c>
      <c r="B1100" s="15" t="s">
        <v>5110</v>
      </c>
      <c r="C1100" s="13" t="s">
        <v>3834</v>
      </c>
      <c r="D1100" s="13" t="s">
        <v>5102</v>
      </c>
      <c r="E1100">
        <v>1099</v>
      </c>
    </row>
    <row r="1101" spans="1:5">
      <c r="A1101" s="14" t="s">
        <v>3835</v>
      </c>
      <c r="B1101" s="15" t="s">
        <v>5135</v>
      </c>
      <c r="C1101" s="14" t="s">
        <v>2718</v>
      </c>
      <c r="D1101" s="14" t="s">
        <v>5102</v>
      </c>
      <c r="E1101">
        <v>1100</v>
      </c>
    </row>
    <row r="1102" spans="1:5">
      <c r="A1102" s="13" t="s">
        <v>3068</v>
      </c>
      <c r="B1102" t="s">
        <v>5110</v>
      </c>
      <c r="C1102" s="13" t="s">
        <v>2842</v>
      </c>
      <c r="D1102" s="13" t="s">
        <v>5106</v>
      </c>
      <c r="E1102">
        <v>1101</v>
      </c>
    </row>
    <row r="1103" spans="1:5">
      <c r="A1103" s="14" t="s">
        <v>3836</v>
      </c>
      <c r="B1103" s="15" t="s">
        <v>5110</v>
      </c>
      <c r="C1103" s="14" t="s">
        <v>3837</v>
      </c>
      <c r="D1103" s="14" t="s">
        <v>5101</v>
      </c>
      <c r="E1103">
        <v>1102</v>
      </c>
    </row>
    <row r="1104" spans="1:5">
      <c r="A1104" s="13" t="s">
        <v>3838</v>
      </c>
      <c r="B1104" t="s">
        <v>5131</v>
      </c>
      <c r="C1104" s="13" t="s">
        <v>2927</v>
      </c>
      <c r="D1104" s="13" t="s">
        <v>5108</v>
      </c>
      <c r="E1104">
        <v>1103</v>
      </c>
    </row>
    <row r="1105" spans="1:5">
      <c r="A1105" s="14" t="s">
        <v>3222</v>
      </c>
      <c r="B1105" s="15" t="s">
        <v>5110</v>
      </c>
      <c r="C1105" s="14" t="s">
        <v>2752</v>
      </c>
      <c r="D1105" s="14" t="s">
        <v>5102</v>
      </c>
      <c r="E1105">
        <v>1104</v>
      </c>
    </row>
    <row r="1106" spans="1:5">
      <c r="A1106" s="13" t="s">
        <v>3839</v>
      </c>
      <c r="B1106" s="15" t="s">
        <v>5110</v>
      </c>
      <c r="C1106" s="13" t="s">
        <v>3840</v>
      </c>
      <c r="D1106" s="13" t="s">
        <v>5102</v>
      </c>
      <c r="E1106">
        <v>1105</v>
      </c>
    </row>
    <row r="1107" spans="1:5">
      <c r="A1107" s="14" t="s">
        <v>2850</v>
      </c>
      <c r="B1107" s="15" t="s">
        <v>5110</v>
      </c>
      <c r="C1107" s="14" t="s">
        <v>2600</v>
      </c>
      <c r="D1107" s="14" t="s">
        <v>5112</v>
      </c>
      <c r="E1107">
        <v>1106</v>
      </c>
    </row>
    <row r="1108" spans="1:5">
      <c r="A1108" s="13" t="s">
        <v>2850</v>
      </c>
      <c r="B1108" s="15" t="s">
        <v>5110</v>
      </c>
      <c r="C1108" s="13" t="s">
        <v>2831</v>
      </c>
      <c r="D1108" s="13" t="s">
        <v>5101</v>
      </c>
      <c r="E1108">
        <v>1107</v>
      </c>
    </row>
    <row r="1109" spans="1:5">
      <c r="A1109" s="14" t="s">
        <v>3841</v>
      </c>
      <c r="B1109" t="s">
        <v>5132</v>
      </c>
      <c r="C1109" s="14" t="s">
        <v>3842</v>
      </c>
      <c r="D1109" s="14" t="s">
        <v>5111</v>
      </c>
      <c r="E1109">
        <v>1108</v>
      </c>
    </row>
    <row r="1110" spans="1:5">
      <c r="A1110" s="13" t="s">
        <v>3843</v>
      </c>
      <c r="B1110" s="15" t="s">
        <v>5110</v>
      </c>
      <c r="C1110" s="13" t="s">
        <v>3844</v>
      </c>
      <c r="D1110" s="13" t="s">
        <v>5102</v>
      </c>
      <c r="E1110">
        <v>1109</v>
      </c>
    </row>
    <row r="1111" spans="1:5">
      <c r="A1111" s="14" t="s">
        <v>3845</v>
      </c>
      <c r="B1111" t="s">
        <v>5131</v>
      </c>
      <c r="C1111" s="14" t="s">
        <v>3056</v>
      </c>
      <c r="D1111" s="14" t="s">
        <v>5108</v>
      </c>
      <c r="E1111">
        <v>1110</v>
      </c>
    </row>
    <row r="1112" spans="1:5">
      <c r="A1112" s="13" t="s">
        <v>3511</v>
      </c>
      <c r="B1112" s="15" t="s">
        <v>5135</v>
      </c>
      <c r="C1112" s="13" t="s">
        <v>2858</v>
      </c>
      <c r="D1112" s="13" t="s">
        <v>5102</v>
      </c>
      <c r="E1112">
        <v>1111</v>
      </c>
    </row>
    <row r="1113" spans="1:5">
      <c r="A1113" s="14" t="s">
        <v>3072</v>
      </c>
      <c r="B1113" s="15" t="s">
        <v>5110</v>
      </c>
      <c r="C1113" s="14" t="s">
        <v>3846</v>
      </c>
      <c r="D1113" s="14" t="s">
        <v>5102</v>
      </c>
      <c r="E1113">
        <v>1112</v>
      </c>
    </row>
    <row r="1114" spans="1:5">
      <c r="A1114" s="13" t="s">
        <v>3513</v>
      </c>
      <c r="B1114" s="15" t="s">
        <v>5110</v>
      </c>
      <c r="C1114" s="13" t="s">
        <v>3847</v>
      </c>
      <c r="D1114" s="13" t="s">
        <v>5102</v>
      </c>
      <c r="E1114">
        <v>1113</v>
      </c>
    </row>
    <row r="1115" spans="1:5">
      <c r="A1115" s="14" t="s">
        <v>3029</v>
      </c>
      <c r="B1115" t="s">
        <v>5110</v>
      </c>
      <c r="C1115" s="14" t="s">
        <v>3848</v>
      </c>
      <c r="D1115" s="14" t="s">
        <v>5106</v>
      </c>
      <c r="E1115">
        <v>1114</v>
      </c>
    </row>
    <row r="1116" spans="1:5">
      <c r="A1116" s="13" t="s">
        <v>3212</v>
      </c>
      <c r="B1116" t="s">
        <v>5110</v>
      </c>
      <c r="C1116" s="13" t="s">
        <v>3849</v>
      </c>
      <c r="D1116" s="13" t="s">
        <v>5106</v>
      </c>
      <c r="E1116">
        <v>1115</v>
      </c>
    </row>
    <row r="1117" spans="1:5">
      <c r="A1117" s="14" t="s">
        <v>3850</v>
      </c>
      <c r="B1117" t="s">
        <v>5110</v>
      </c>
      <c r="C1117" s="14" t="s">
        <v>3851</v>
      </c>
      <c r="D1117" s="14" t="s">
        <v>5106</v>
      </c>
      <c r="E1117">
        <v>1116</v>
      </c>
    </row>
    <row r="1118" spans="1:5">
      <c r="A1118" s="13" t="s">
        <v>3852</v>
      </c>
      <c r="B1118" t="s">
        <v>5131</v>
      </c>
      <c r="C1118" s="13" t="s">
        <v>3291</v>
      </c>
      <c r="D1118" s="13" t="s">
        <v>5108</v>
      </c>
      <c r="E1118">
        <v>1117</v>
      </c>
    </row>
    <row r="1119" spans="1:5">
      <c r="A1119" s="14" t="s">
        <v>3853</v>
      </c>
      <c r="B1119" t="s">
        <v>5132</v>
      </c>
      <c r="C1119" s="14" t="s">
        <v>3854</v>
      </c>
      <c r="D1119" s="14" t="s">
        <v>5111</v>
      </c>
      <c r="E1119">
        <v>1118</v>
      </c>
    </row>
    <row r="1120" spans="1:5">
      <c r="A1120" s="13" t="s">
        <v>3825</v>
      </c>
      <c r="B1120" t="s">
        <v>5110</v>
      </c>
      <c r="C1120" s="13" t="s">
        <v>3855</v>
      </c>
      <c r="D1120" s="13" t="s">
        <v>5106</v>
      </c>
      <c r="E1120">
        <v>1119</v>
      </c>
    </row>
    <row r="1121" spans="1:5">
      <c r="A1121" s="14" t="s">
        <v>3856</v>
      </c>
      <c r="B1121" s="15" t="s">
        <v>5110</v>
      </c>
      <c r="C1121" s="14" t="s">
        <v>3203</v>
      </c>
      <c r="D1121" s="14" t="s">
        <v>5101</v>
      </c>
      <c r="E1121">
        <v>1120</v>
      </c>
    </row>
    <row r="1122" spans="1:5">
      <c r="A1122" s="13" t="s">
        <v>3857</v>
      </c>
      <c r="B1122" t="s">
        <v>5131</v>
      </c>
      <c r="C1122" s="13" t="s">
        <v>3858</v>
      </c>
      <c r="D1122" s="13" t="s">
        <v>5108</v>
      </c>
      <c r="E1122">
        <v>1121</v>
      </c>
    </row>
    <row r="1123" spans="1:5">
      <c r="A1123" s="14" t="s">
        <v>3859</v>
      </c>
      <c r="B1123" s="15" t="s">
        <v>5110</v>
      </c>
      <c r="C1123" s="14" t="s">
        <v>3829</v>
      </c>
      <c r="D1123" s="14" t="s">
        <v>5101</v>
      </c>
      <c r="E1123">
        <v>1122</v>
      </c>
    </row>
    <row r="1124" spans="1:5">
      <c r="A1124" s="13" t="s">
        <v>3839</v>
      </c>
      <c r="B1124" t="s">
        <v>5110</v>
      </c>
      <c r="C1124" s="13" t="s">
        <v>3860</v>
      </c>
      <c r="D1124" s="13" t="s">
        <v>5106</v>
      </c>
      <c r="E1124">
        <v>1123</v>
      </c>
    </row>
    <row r="1125" spans="1:5">
      <c r="A1125" s="14" t="s">
        <v>3069</v>
      </c>
      <c r="B1125" t="s">
        <v>5110</v>
      </c>
      <c r="C1125" s="14" t="s">
        <v>3861</v>
      </c>
      <c r="D1125" s="14" t="s">
        <v>5106</v>
      </c>
      <c r="E1125">
        <v>1124</v>
      </c>
    </row>
    <row r="1126" spans="1:5">
      <c r="A1126" s="13" t="s">
        <v>3862</v>
      </c>
      <c r="B1126" s="15" t="s">
        <v>5110</v>
      </c>
      <c r="C1126" s="13" t="s">
        <v>3863</v>
      </c>
      <c r="D1126" s="13" t="s">
        <v>5102</v>
      </c>
      <c r="E1126">
        <v>1125</v>
      </c>
    </row>
    <row r="1127" spans="1:5">
      <c r="A1127" s="14" t="s">
        <v>3864</v>
      </c>
      <c r="B1127" s="15" t="s">
        <v>5131</v>
      </c>
      <c r="C1127" s="14" t="s">
        <v>3475</v>
      </c>
      <c r="D1127" s="14" t="s">
        <v>5104</v>
      </c>
      <c r="E1127">
        <v>1126</v>
      </c>
    </row>
    <row r="1128" spans="1:5">
      <c r="A1128" s="13" t="s">
        <v>3865</v>
      </c>
      <c r="B1128" s="15" t="s">
        <v>5135</v>
      </c>
      <c r="C1128" s="13" t="s">
        <v>3065</v>
      </c>
      <c r="D1128" s="13" t="s">
        <v>5104</v>
      </c>
      <c r="E1128">
        <v>1127</v>
      </c>
    </row>
    <row r="1129" spans="1:5">
      <c r="A1129" s="14" t="s">
        <v>3866</v>
      </c>
      <c r="B1129" t="s">
        <v>5131</v>
      </c>
      <c r="C1129" s="14" t="s">
        <v>3867</v>
      </c>
      <c r="D1129" s="14" t="s">
        <v>5108</v>
      </c>
      <c r="E1129">
        <v>1128</v>
      </c>
    </row>
    <row r="1130" spans="1:5">
      <c r="A1130" s="13" t="s">
        <v>3868</v>
      </c>
      <c r="B1130" t="s">
        <v>5132</v>
      </c>
      <c r="C1130" s="13" t="s">
        <v>3869</v>
      </c>
      <c r="D1130" s="13" t="s">
        <v>5106</v>
      </c>
      <c r="E1130">
        <v>1129</v>
      </c>
    </row>
    <row r="1131" spans="1:5">
      <c r="A1131" s="14" t="s">
        <v>3534</v>
      </c>
      <c r="B1131" t="s">
        <v>5110</v>
      </c>
      <c r="C1131" s="14" t="s">
        <v>3870</v>
      </c>
      <c r="D1131" s="14" t="s">
        <v>5106</v>
      </c>
      <c r="E1131">
        <v>1130</v>
      </c>
    </row>
    <row r="1132" spans="1:5">
      <c r="A1132" s="13" t="s">
        <v>3871</v>
      </c>
      <c r="B1132" t="s">
        <v>5131</v>
      </c>
      <c r="C1132" s="13" t="s">
        <v>3872</v>
      </c>
      <c r="D1132" s="13" t="s">
        <v>5108</v>
      </c>
      <c r="E1132">
        <v>1131</v>
      </c>
    </row>
    <row r="1133" spans="1:5">
      <c r="A1133" s="14" t="s">
        <v>3543</v>
      </c>
      <c r="C1133" s="14" t="s">
        <v>2593</v>
      </c>
      <c r="D1133" s="14"/>
      <c r="E1133">
        <v>1132</v>
      </c>
    </row>
    <row r="1134" spans="1:5">
      <c r="A1134" s="13" t="s">
        <v>3873</v>
      </c>
      <c r="C1134" s="13" t="s">
        <v>2518</v>
      </c>
      <c r="D1134" s="13"/>
      <c r="E1134">
        <v>1133</v>
      </c>
    </row>
    <row r="1135" spans="1:5">
      <c r="A1135" s="14" t="s">
        <v>3874</v>
      </c>
      <c r="B1135" t="s">
        <v>5121</v>
      </c>
      <c r="C1135" s="14" t="s">
        <v>2641</v>
      </c>
      <c r="D1135" s="14"/>
      <c r="E1135">
        <v>1134</v>
      </c>
    </row>
    <row r="1136" spans="1:5">
      <c r="A1136" s="13" t="s">
        <v>3875</v>
      </c>
      <c r="B1136" t="s">
        <v>5121</v>
      </c>
      <c r="C1136" s="13" t="s">
        <v>2642</v>
      </c>
      <c r="D1136" s="13"/>
      <c r="E1136">
        <v>1135</v>
      </c>
    </row>
    <row r="1137" spans="1:5">
      <c r="A1137" s="14" t="s">
        <v>3876</v>
      </c>
      <c r="B1137" t="s">
        <v>5121</v>
      </c>
      <c r="C1137" s="14" t="s">
        <v>2643</v>
      </c>
      <c r="D1137" s="14"/>
      <c r="E1137">
        <v>1136</v>
      </c>
    </row>
    <row r="1138" spans="1:5">
      <c r="A1138" s="13" t="s">
        <v>3877</v>
      </c>
      <c r="B1138" t="s">
        <v>5121</v>
      </c>
      <c r="C1138" s="13" t="s">
        <v>2644</v>
      </c>
      <c r="D1138" s="13"/>
      <c r="E1138">
        <v>1137</v>
      </c>
    </row>
    <row r="1139" spans="1:5">
      <c r="A1139" s="14" t="s">
        <v>3878</v>
      </c>
      <c r="B1139" t="s">
        <v>5121</v>
      </c>
      <c r="C1139" s="14" t="s">
        <v>2645</v>
      </c>
      <c r="D1139" s="14"/>
      <c r="E1139">
        <v>1138</v>
      </c>
    </row>
    <row r="1140" spans="1:5">
      <c r="A1140" s="13" t="s">
        <v>2940</v>
      </c>
      <c r="B1140" s="15" t="s">
        <v>5119</v>
      </c>
      <c r="C1140" s="13" t="s">
        <v>2981</v>
      </c>
      <c r="D1140" s="13" t="s">
        <v>5113</v>
      </c>
      <c r="E1140">
        <v>1139</v>
      </c>
    </row>
    <row r="1141" spans="1:5">
      <c r="A1141" s="14" t="s">
        <v>2940</v>
      </c>
      <c r="B1141" s="15" t="s">
        <v>5119</v>
      </c>
      <c r="C1141" s="14" t="s">
        <v>2788</v>
      </c>
      <c r="D1141" s="14" t="s">
        <v>5101</v>
      </c>
      <c r="E1141">
        <v>1140</v>
      </c>
    </row>
    <row r="1142" spans="1:5">
      <c r="A1142" s="13" t="s">
        <v>2776</v>
      </c>
      <c r="B1142" s="15" t="s">
        <v>5119</v>
      </c>
      <c r="C1142" s="13" t="s">
        <v>3006</v>
      </c>
      <c r="D1142" s="13" t="s">
        <v>5101</v>
      </c>
      <c r="E1142">
        <v>1141</v>
      </c>
    </row>
    <row r="1143" spans="1:5">
      <c r="A1143" s="14" t="s">
        <v>3074</v>
      </c>
      <c r="B1143" s="15" t="s">
        <v>5119</v>
      </c>
      <c r="C1143" s="14" t="s">
        <v>3091</v>
      </c>
      <c r="D1143" s="14" t="s">
        <v>5105</v>
      </c>
      <c r="E1143">
        <v>1142</v>
      </c>
    </row>
    <row r="1144" spans="1:5">
      <c r="A1144" s="13" t="s">
        <v>2888</v>
      </c>
      <c r="B1144" t="s">
        <v>5119</v>
      </c>
      <c r="C1144" s="13" t="s">
        <v>3879</v>
      </c>
      <c r="D1144" s="13" t="s">
        <v>5119</v>
      </c>
      <c r="E1144">
        <v>1143</v>
      </c>
    </row>
    <row r="1145" spans="1:5">
      <c r="A1145" s="14" t="s">
        <v>2826</v>
      </c>
      <c r="B1145" t="s">
        <v>5119</v>
      </c>
      <c r="C1145" s="14" t="s">
        <v>3880</v>
      </c>
      <c r="D1145" s="14" t="s">
        <v>5120</v>
      </c>
      <c r="E1145">
        <v>1144</v>
      </c>
    </row>
    <row r="1146" spans="1:5">
      <c r="A1146" s="13" t="s">
        <v>2976</v>
      </c>
      <c r="B1146" s="15" t="s">
        <v>5119</v>
      </c>
      <c r="C1146" s="13" t="s">
        <v>3881</v>
      </c>
      <c r="D1146" s="13" t="s">
        <v>5107</v>
      </c>
      <c r="E1146">
        <v>1145</v>
      </c>
    </row>
    <row r="1147" spans="1:5">
      <c r="A1147" s="14" t="s">
        <v>2814</v>
      </c>
      <c r="B1147" s="15" t="s">
        <v>5119</v>
      </c>
      <c r="C1147" s="14" t="s">
        <v>3600</v>
      </c>
      <c r="D1147" s="14" t="s">
        <v>5113</v>
      </c>
      <c r="E1147">
        <v>1146</v>
      </c>
    </row>
    <row r="1148" spans="1:5">
      <c r="A1148" s="13" t="s">
        <v>2836</v>
      </c>
      <c r="B1148" s="15" t="s">
        <v>5119</v>
      </c>
      <c r="C1148" s="13" t="s">
        <v>2862</v>
      </c>
      <c r="D1148" s="13" t="s">
        <v>5107</v>
      </c>
      <c r="E1148">
        <v>1147</v>
      </c>
    </row>
    <row r="1149" spans="1:5">
      <c r="A1149" s="14" t="s">
        <v>3142</v>
      </c>
      <c r="B1149" t="s">
        <v>5130</v>
      </c>
      <c r="C1149" s="14" t="s">
        <v>3882</v>
      </c>
      <c r="D1149" s="14" t="s">
        <v>5111</v>
      </c>
      <c r="E1149">
        <v>1148</v>
      </c>
    </row>
    <row r="1150" spans="1:5">
      <c r="A1150" s="13" t="s">
        <v>3883</v>
      </c>
      <c r="B1150" s="15" t="s">
        <v>5119</v>
      </c>
      <c r="C1150" s="13" t="s">
        <v>3727</v>
      </c>
      <c r="D1150" s="13" t="s">
        <v>5101</v>
      </c>
      <c r="E1150">
        <v>1149</v>
      </c>
    </row>
    <row r="1151" spans="1:5">
      <c r="A1151" s="14" t="s">
        <v>3367</v>
      </c>
      <c r="B1151" s="15" t="s">
        <v>5119</v>
      </c>
      <c r="C1151" s="14" t="s">
        <v>3884</v>
      </c>
      <c r="D1151" s="14" t="s">
        <v>5105</v>
      </c>
      <c r="E1151">
        <v>1150</v>
      </c>
    </row>
    <row r="1152" spans="1:5">
      <c r="A1152" s="13" t="s">
        <v>3885</v>
      </c>
      <c r="B1152" t="s">
        <v>5130</v>
      </c>
      <c r="C1152" s="13" t="s">
        <v>3886</v>
      </c>
      <c r="D1152" s="13" t="s">
        <v>5111</v>
      </c>
      <c r="E1152">
        <v>1151</v>
      </c>
    </row>
    <row r="1153" spans="1:5">
      <c r="A1153" s="14" t="s">
        <v>3885</v>
      </c>
      <c r="B1153" s="15" t="s">
        <v>5130</v>
      </c>
      <c r="C1153" s="14" t="s">
        <v>3887</v>
      </c>
      <c r="D1153" s="14" t="s">
        <v>5116</v>
      </c>
      <c r="E1153">
        <v>1152</v>
      </c>
    </row>
    <row r="1154" spans="1:5">
      <c r="A1154" s="13" t="s">
        <v>3563</v>
      </c>
      <c r="B1154" s="15" t="s">
        <v>5119</v>
      </c>
      <c r="C1154" s="13" t="s">
        <v>3888</v>
      </c>
      <c r="D1154" s="13" t="s">
        <v>5107</v>
      </c>
      <c r="E1154">
        <v>1153</v>
      </c>
    </row>
    <row r="1155" spans="1:5">
      <c r="A1155" s="14" t="s">
        <v>3889</v>
      </c>
      <c r="B1155" t="s">
        <v>5119</v>
      </c>
      <c r="C1155" s="14" t="s">
        <v>3890</v>
      </c>
      <c r="D1155" s="14" t="s">
        <v>5120</v>
      </c>
      <c r="E1155">
        <v>1154</v>
      </c>
    </row>
    <row r="1156" spans="1:5">
      <c r="A1156" s="13" t="s">
        <v>3891</v>
      </c>
      <c r="B1156" s="15" t="s">
        <v>5119</v>
      </c>
      <c r="C1156" s="13" t="s">
        <v>3892</v>
      </c>
      <c r="D1156" s="13" t="s">
        <v>5113</v>
      </c>
      <c r="E1156">
        <v>1155</v>
      </c>
    </row>
    <row r="1157" spans="1:5">
      <c r="A1157" s="14" t="s">
        <v>3893</v>
      </c>
      <c r="B1157" s="15" t="s">
        <v>5122</v>
      </c>
      <c r="C1157" s="14" t="s">
        <v>3195</v>
      </c>
      <c r="D1157" s="14" t="s">
        <v>5101</v>
      </c>
      <c r="E1157">
        <v>1156</v>
      </c>
    </row>
    <row r="1158" spans="1:5">
      <c r="A1158" s="13" t="s">
        <v>3347</v>
      </c>
      <c r="B1158" t="s">
        <v>5130</v>
      </c>
      <c r="C1158" s="13" t="s">
        <v>3894</v>
      </c>
      <c r="D1158" s="13" t="s">
        <v>5111</v>
      </c>
      <c r="E1158">
        <v>1157</v>
      </c>
    </row>
    <row r="1159" spans="1:5">
      <c r="A1159" s="14" t="s">
        <v>3349</v>
      </c>
      <c r="B1159" s="15" t="s">
        <v>5119</v>
      </c>
      <c r="C1159" s="14" t="s">
        <v>3895</v>
      </c>
      <c r="D1159" s="14" t="s">
        <v>5107</v>
      </c>
      <c r="E1159">
        <v>1158</v>
      </c>
    </row>
    <row r="1160" spans="1:5">
      <c r="A1160" s="13" t="s">
        <v>3896</v>
      </c>
      <c r="B1160" s="15" t="s">
        <v>5119</v>
      </c>
      <c r="C1160" s="13" t="s">
        <v>3340</v>
      </c>
      <c r="D1160" s="13" t="s">
        <v>5105</v>
      </c>
      <c r="E1160">
        <v>1159</v>
      </c>
    </row>
    <row r="1161" spans="1:5">
      <c r="A1161" s="14" t="s">
        <v>3897</v>
      </c>
      <c r="B1161" s="15" t="s">
        <v>5119</v>
      </c>
      <c r="C1161" s="14" t="s">
        <v>3898</v>
      </c>
      <c r="D1161" s="14" t="s">
        <v>5101</v>
      </c>
      <c r="E1161">
        <v>1160</v>
      </c>
    </row>
    <row r="1162" spans="1:5">
      <c r="A1162" s="13" t="s">
        <v>3899</v>
      </c>
      <c r="B1162" s="15" t="s">
        <v>5119</v>
      </c>
      <c r="C1162" s="13" t="s">
        <v>2804</v>
      </c>
      <c r="D1162" s="13" t="s">
        <v>5101</v>
      </c>
      <c r="E1162">
        <v>1161</v>
      </c>
    </row>
    <row r="1163" spans="1:5">
      <c r="A1163" s="14" t="s">
        <v>3351</v>
      </c>
      <c r="B1163" t="s">
        <v>5130</v>
      </c>
      <c r="C1163" s="14" t="s">
        <v>3081</v>
      </c>
      <c r="D1163" s="14" t="s">
        <v>5111</v>
      </c>
      <c r="E1163">
        <v>1162</v>
      </c>
    </row>
    <row r="1164" spans="1:5">
      <c r="A1164" s="13" t="s">
        <v>2920</v>
      </c>
      <c r="B1164" s="15" t="s">
        <v>5119</v>
      </c>
      <c r="C1164" s="13" t="s">
        <v>3900</v>
      </c>
      <c r="D1164" s="13" t="s">
        <v>5115</v>
      </c>
      <c r="E1164">
        <v>1163</v>
      </c>
    </row>
    <row r="1165" spans="1:5">
      <c r="A1165" s="14" t="s">
        <v>3901</v>
      </c>
      <c r="B1165" t="s">
        <v>5130</v>
      </c>
      <c r="C1165" s="14" t="s">
        <v>3139</v>
      </c>
      <c r="D1165" s="14" t="s">
        <v>5111</v>
      </c>
      <c r="E1165">
        <v>1164</v>
      </c>
    </row>
    <row r="1166" spans="1:5">
      <c r="A1166" s="13" t="s">
        <v>3902</v>
      </c>
      <c r="B1166" s="15" t="s">
        <v>5119</v>
      </c>
      <c r="C1166" s="13" t="s">
        <v>3903</v>
      </c>
      <c r="D1166" s="13" t="s">
        <v>5107</v>
      </c>
      <c r="E1166">
        <v>1165</v>
      </c>
    </row>
    <row r="1167" spans="1:5">
      <c r="A1167" s="14" t="s">
        <v>3902</v>
      </c>
      <c r="B1167" s="15" t="s">
        <v>5119</v>
      </c>
      <c r="C1167" s="14" t="s">
        <v>3285</v>
      </c>
      <c r="D1167" s="14" t="s">
        <v>5101</v>
      </c>
      <c r="E1167">
        <v>1166</v>
      </c>
    </row>
    <row r="1168" spans="1:5">
      <c r="A1168" s="13" t="s">
        <v>3904</v>
      </c>
      <c r="B1168" t="s">
        <v>5130</v>
      </c>
      <c r="C1168" s="13" t="s">
        <v>3388</v>
      </c>
      <c r="D1168" s="13" t="s">
        <v>5111</v>
      </c>
      <c r="E1168">
        <v>1167</v>
      </c>
    </row>
    <row r="1169" spans="1:5">
      <c r="A1169" s="14" t="s">
        <v>3905</v>
      </c>
      <c r="B1169" t="s">
        <v>5119</v>
      </c>
      <c r="C1169" s="14" t="s">
        <v>3906</v>
      </c>
      <c r="D1169" s="14" t="s">
        <v>5111</v>
      </c>
      <c r="E1169">
        <v>1168</v>
      </c>
    </row>
    <row r="1170" spans="1:5">
      <c r="A1170" s="13" t="s">
        <v>3907</v>
      </c>
      <c r="B1170" s="15" t="s">
        <v>5119</v>
      </c>
      <c r="C1170" s="13" t="s">
        <v>3908</v>
      </c>
      <c r="D1170" s="13" t="s">
        <v>5105</v>
      </c>
      <c r="E1170">
        <v>1169</v>
      </c>
    </row>
    <row r="1171" spans="1:5">
      <c r="A1171" s="14" t="s">
        <v>3909</v>
      </c>
      <c r="B1171" t="s">
        <v>5130</v>
      </c>
      <c r="C1171" s="14" t="s">
        <v>3910</v>
      </c>
      <c r="D1171" s="14" t="s">
        <v>5111</v>
      </c>
      <c r="E1171">
        <v>1170</v>
      </c>
    </row>
    <row r="1172" spans="1:5">
      <c r="A1172" s="13" t="s">
        <v>3911</v>
      </c>
      <c r="B1172" s="15" t="s">
        <v>5119</v>
      </c>
      <c r="C1172" s="13" t="s">
        <v>3912</v>
      </c>
      <c r="D1172" s="13" t="s">
        <v>5101</v>
      </c>
      <c r="E1172">
        <v>1171</v>
      </c>
    </row>
    <row r="1173" spans="1:5">
      <c r="A1173" s="14" t="s">
        <v>3913</v>
      </c>
      <c r="B1173" s="15" t="s">
        <v>5119</v>
      </c>
      <c r="C1173" s="14" t="s">
        <v>3018</v>
      </c>
      <c r="D1173" s="14" t="s">
        <v>5101</v>
      </c>
      <c r="E1173">
        <v>1172</v>
      </c>
    </row>
    <row r="1174" spans="1:5">
      <c r="A1174" s="13" t="s">
        <v>3914</v>
      </c>
      <c r="B1174" s="15" t="s">
        <v>5119</v>
      </c>
      <c r="C1174" s="13" t="s">
        <v>3758</v>
      </c>
      <c r="D1174" s="13" t="s">
        <v>5101</v>
      </c>
      <c r="E1174">
        <v>1173</v>
      </c>
    </row>
    <row r="1175" spans="1:5">
      <c r="A1175" s="14" t="s">
        <v>3915</v>
      </c>
      <c r="B1175" s="15" t="s">
        <v>5119</v>
      </c>
      <c r="C1175" s="14" t="s">
        <v>2766</v>
      </c>
      <c r="D1175" s="14" t="s">
        <v>5101</v>
      </c>
      <c r="E1175">
        <v>1174</v>
      </c>
    </row>
    <row r="1176" spans="1:5">
      <c r="A1176" s="13" t="s">
        <v>3361</v>
      </c>
      <c r="B1176" s="15" t="s">
        <v>5119</v>
      </c>
      <c r="C1176" s="13" t="s">
        <v>3916</v>
      </c>
      <c r="D1176" s="13" t="s">
        <v>5107</v>
      </c>
      <c r="E1176">
        <v>1175</v>
      </c>
    </row>
    <row r="1177" spans="1:5">
      <c r="A1177" s="14" t="s">
        <v>3001</v>
      </c>
      <c r="B1177" s="15" t="s">
        <v>5119</v>
      </c>
      <c r="C1177" s="14" t="s">
        <v>3917</v>
      </c>
      <c r="D1177" s="14" t="s">
        <v>5115</v>
      </c>
      <c r="E1177">
        <v>1176</v>
      </c>
    </row>
    <row r="1178" spans="1:5">
      <c r="A1178" s="13" t="s">
        <v>3559</v>
      </c>
      <c r="B1178" s="15" t="s">
        <v>5119</v>
      </c>
      <c r="C1178" s="13" t="s">
        <v>3669</v>
      </c>
      <c r="D1178" s="13" t="s">
        <v>5101</v>
      </c>
      <c r="E1178">
        <v>1177</v>
      </c>
    </row>
    <row r="1179" spans="1:5">
      <c r="A1179" s="14" t="s">
        <v>3918</v>
      </c>
      <c r="B1179" s="15" t="s">
        <v>5119</v>
      </c>
      <c r="C1179" s="14" t="s">
        <v>3919</v>
      </c>
      <c r="D1179" s="14" t="s">
        <v>5105</v>
      </c>
      <c r="E1179">
        <v>1178</v>
      </c>
    </row>
    <row r="1180" spans="1:5">
      <c r="A1180" s="13" t="s">
        <v>3920</v>
      </c>
      <c r="B1180" t="s">
        <v>5119</v>
      </c>
      <c r="C1180" s="13" t="s">
        <v>3364</v>
      </c>
      <c r="D1180" s="13" t="s">
        <v>5111</v>
      </c>
      <c r="E1180">
        <v>1179</v>
      </c>
    </row>
    <row r="1181" spans="1:5">
      <c r="A1181" s="14" t="s">
        <v>3365</v>
      </c>
      <c r="B1181" t="s">
        <v>5119</v>
      </c>
      <c r="C1181" s="14" t="s">
        <v>2889</v>
      </c>
      <c r="D1181" s="14" t="s">
        <v>5109</v>
      </c>
      <c r="E1181">
        <v>1180</v>
      </c>
    </row>
    <row r="1182" spans="1:5">
      <c r="A1182" s="13" t="s">
        <v>3921</v>
      </c>
      <c r="B1182" s="15" t="s">
        <v>5119</v>
      </c>
      <c r="C1182" s="13" t="s">
        <v>3881</v>
      </c>
      <c r="D1182" s="13" t="s">
        <v>5107</v>
      </c>
      <c r="E1182">
        <v>1181</v>
      </c>
    </row>
    <row r="1183" spans="1:5">
      <c r="A1183" s="14" t="s">
        <v>3922</v>
      </c>
      <c r="B1183" s="15" t="s">
        <v>5119</v>
      </c>
      <c r="C1183" s="14" t="s">
        <v>3923</v>
      </c>
      <c r="D1183" s="14" t="s">
        <v>5105</v>
      </c>
      <c r="E1183">
        <v>1182</v>
      </c>
    </row>
    <row r="1184" spans="1:5">
      <c r="A1184" s="13" t="s">
        <v>3924</v>
      </c>
      <c r="B1184" t="s">
        <v>5130</v>
      </c>
      <c r="C1184" s="13" t="s">
        <v>3925</v>
      </c>
      <c r="D1184" s="13" t="s">
        <v>5111</v>
      </c>
      <c r="E1184">
        <v>1183</v>
      </c>
    </row>
    <row r="1185" spans="1:5">
      <c r="A1185" s="14" t="s">
        <v>3926</v>
      </c>
      <c r="B1185" t="s">
        <v>5119</v>
      </c>
      <c r="C1185" s="14" t="s">
        <v>3927</v>
      </c>
      <c r="D1185" s="14" t="s">
        <v>5109</v>
      </c>
      <c r="E1185">
        <v>1184</v>
      </c>
    </row>
    <row r="1186" spans="1:5">
      <c r="A1186" s="13" t="s">
        <v>3928</v>
      </c>
      <c r="B1186" t="s">
        <v>5119</v>
      </c>
      <c r="C1186" s="13" t="s">
        <v>3929</v>
      </c>
      <c r="D1186" s="13" t="s">
        <v>5111</v>
      </c>
      <c r="E1186">
        <v>1185</v>
      </c>
    </row>
    <row r="1187" spans="1:5">
      <c r="A1187" s="14" t="s">
        <v>3930</v>
      </c>
      <c r="B1187" s="15" t="s">
        <v>5119</v>
      </c>
      <c r="C1187" s="14" t="s">
        <v>3931</v>
      </c>
      <c r="D1187" s="14" t="s">
        <v>5101</v>
      </c>
      <c r="E1187">
        <v>1186</v>
      </c>
    </row>
    <row r="1188" spans="1:5">
      <c r="A1188" s="13" t="s">
        <v>3932</v>
      </c>
      <c r="B1188" s="15" t="s">
        <v>5119</v>
      </c>
      <c r="C1188" s="13" t="s">
        <v>3689</v>
      </c>
      <c r="D1188" s="13" t="s">
        <v>5101</v>
      </c>
      <c r="E1188">
        <v>1187</v>
      </c>
    </row>
    <row r="1189" spans="1:5">
      <c r="A1189" s="14" t="s">
        <v>3911</v>
      </c>
      <c r="B1189" s="15" t="s">
        <v>5119</v>
      </c>
      <c r="C1189" s="14" t="s">
        <v>3933</v>
      </c>
      <c r="D1189" s="14" t="s">
        <v>5115</v>
      </c>
      <c r="E1189">
        <v>1188</v>
      </c>
    </row>
    <row r="1190" spans="1:5">
      <c r="A1190" s="13" t="s">
        <v>3934</v>
      </c>
      <c r="B1190" s="15" t="s">
        <v>5119</v>
      </c>
      <c r="C1190" s="13" t="s">
        <v>3935</v>
      </c>
      <c r="D1190" s="13" t="s">
        <v>5115</v>
      </c>
      <c r="E1190">
        <v>1189</v>
      </c>
    </row>
    <row r="1191" spans="1:5">
      <c r="A1191" s="14" t="s">
        <v>3039</v>
      </c>
      <c r="B1191" t="s">
        <v>5119</v>
      </c>
      <c r="C1191" s="14" t="s">
        <v>3936</v>
      </c>
      <c r="D1191" s="14" t="s">
        <v>5109</v>
      </c>
      <c r="E1191">
        <v>1190</v>
      </c>
    </row>
    <row r="1192" spans="1:5">
      <c r="A1192" s="13" t="s">
        <v>3937</v>
      </c>
      <c r="B1192" t="s">
        <v>5119</v>
      </c>
      <c r="C1192" s="13" t="s">
        <v>3938</v>
      </c>
      <c r="D1192" s="13" t="s">
        <v>5109</v>
      </c>
      <c r="E1192">
        <v>1191</v>
      </c>
    </row>
    <row r="1193" spans="1:5">
      <c r="A1193" s="14" t="s">
        <v>3939</v>
      </c>
      <c r="B1193" s="15" t="s">
        <v>5122</v>
      </c>
      <c r="C1193" s="14" t="s">
        <v>3940</v>
      </c>
      <c r="D1193" s="14" t="s">
        <v>5101</v>
      </c>
      <c r="E1193">
        <v>1192</v>
      </c>
    </row>
    <row r="1194" spans="1:5">
      <c r="A1194" s="13" t="s">
        <v>3932</v>
      </c>
      <c r="B1194" t="s">
        <v>5119</v>
      </c>
      <c r="C1194" s="13" t="s">
        <v>3941</v>
      </c>
      <c r="D1194" s="13" t="s">
        <v>5109</v>
      </c>
      <c r="E1194">
        <v>1193</v>
      </c>
    </row>
    <row r="1195" spans="1:5">
      <c r="A1195" s="14" t="s">
        <v>3942</v>
      </c>
      <c r="B1195" t="s">
        <v>5130</v>
      </c>
      <c r="C1195" s="14" t="s">
        <v>3943</v>
      </c>
      <c r="D1195" s="14" t="s">
        <v>5111</v>
      </c>
      <c r="E1195">
        <v>1194</v>
      </c>
    </row>
    <row r="1196" spans="1:5">
      <c r="A1196" s="13" t="s">
        <v>3944</v>
      </c>
      <c r="B1196" s="15" t="s">
        <v>5120</v>
      </c>
      <c r="C1196" s="13" t="s">
        <v>2481</v>
      </c>
      <c r="D1196" s="13" t="s">
        <v>5101</v>
      </c>
      <c r="E1196">
        <v>1195</v>
      </c>
    </row>
    <row r="1197" spans="1:5">
      <c r="A1197" s="14" t="s">
        <v>3945</v>
      </c>
      <c r="C1197" s="14" t="s">
        <v>2670</v>
      </c>
      <c r="D1197" s="14"/>
      <c r="E1197">
        <v>1196</v>
      </c>
    </row>
    <row r="1198" spans="1:5">
      <c r="A1198" s="13" t="s">
        <v>3946</v>
      </c>
      <c r="C1198" s="13" t="s">
        <v>2663</v>
      </c>
      <c r="D1198" s="13"/>
      <c r="E1198">
        <v>1197</v>
      </c>
    </row>
    <row r="1199" spans="1:5">
      <c r="A1199" s="14" t="s">
        <v>3947</v>
      </c>
      <c r="C1199" s="14" t="s">
        <v>2671</v>
      </c>
      <c r="D1199" s="14"/>
      <c r="E1199">
        <v>1198</v>
      </c>
    </row>
    <row r="1200" spans="1:5">
      <c r="A1200" s="13" t="s">
        <v>3948</v>
      </c>
      <c r="C1200" s="13" t="s">
        <v>2672</v>
      </c>
      <c r="D1200" s="13"/>
      <c r="E1200">
        <v>1199</v>
      </c>
    </row>
    <row r="1201" spans="1:5">
      <c r="A1201" s="14" t="s">
        <v>3949</v>
      </c>
      <c r="C1201" s="14" t="s">
        <v>2658</v>
      </c>
      <c r="D1201" s="14"/>
      <c r="E1201">
        <v>1200</v>
      </c>
    </row>
    <row r="1202" spans="1:5">
      <c r="A1202" s="13" t="s">
        <v>3950</v>
      </c>
      <c r="C1202" s="13" t="s">
        <v>2548</v>
      </c>
      <c r="D1202" s="13"/>
      <c r="E1202">
        <v>1201</v>
      </c>
    </row>
    <row r="1203" spans="1:5">
      <c r="A1203" s="14" t="s">
        <v>3951</v>
      </c>
      <c r="C1203" s="14" t="s">
        <v>2691</v>
      </c>
      <c r="D1203" s="14"/>
      <c r="E1203">
        <v>1202</v>
      </c>
    </row>
    <row r="1204" spans="1:5">
      <c r="A1204" s="13" t="s">
        <v>3952</v>
      </c>
      <c r="C1204" s="13" t="s">
        <v>2695</v>
      </c>
      <c r="D1204" s="13"/>
      <c r="E1204">
        <v>1203</v>
      </c>
    </row>
    <row r="1205" spans="1:5">
      <c r="A1205" s="14" t="s">
        <v>3953</v>
      </c>
      <c r="C1205" s="14" t="s">
        <v>2696</v>
      </c>
      <c r="D1205" s="14"/>
      <c r="E1205">
        <v>1204</v>
      </c>
    </row>
    <row r="1206" spans="1:5">
      <c r="A1206" s="13" t="s">
        <v>2492</v>
      </c>
      <c r="B1206" s="15" t="s">
        <v>5139</v>
      </c>
      <c r="C1206" s="13" t="s">
        <v>2484</v>
      </c>
      <c r="D1206" s="13" t="s">
        <v>5105</v>
      </c>
      <c r="E1206">
        <v>1205</v>
      </c>
    </row>
    <row r="1207" spans="1:5">
      <c r="A1207" s="14" t="s">
        <v>2945</v>
      </c>
      <c r="B1207" s="15" t="s">
        <v>5111</v>
      </c>
      <c r="C1207" s="14" t="s">
        <v>3089</v>
      </c>
      <c r="D1207" s="14" t="s">
        <v>5101</v>
      </c>
      <c r="E1207">
        <v>1206</v>
      </c>
    </row>
    <row r="1208" spans="1:5">
      <c r="A1208" s="13" t="s">
        <v>2945</v>
      </c>
      <c r="B1208" s="15" t="s">
        <v>5111</v>
      </c>
      <c r="C1208" s="13" t="s">
        <v>2824</v>
      </c>
      <c r="D1208" s="13" t="s">
        <v>5104</v>
      </c>
      <c r="E1208">
        <v>1207</v>
      </c>
    </row>
    <row r="1209" spans="1:5">
      <c r="A1209" s="14" t="s">
        <v>2980</v>
      </c>
      <c r="B1209" s="15" t="s">
        <v>5111</v>
      </c>
      <c r="C1209" s="14" t="s">
        <v>2788</v>
      </c>
      <c r="D1209" s="14" t="s">
        <v>5101</v>
      </c>
      <c r="E1209">
        <v>1208</v>
      </c>
    </row>
    <row r="1210" spans="1:5">
      <c r="A1210" s="13" t="s">
        <v>3954</v>
      </c>
      <c r="B1210" s="15" t="s">
        <v>5150</v>
      </c>
      <c r="C1210" s="13" t="s">
        <v>3384</v>
      </c>
      <c r="D1210" s="13" t="s">
        <v>5116</v>
      </c>
      <c r="E1210">
        <v>1209</v>
      </c>
    </row>
    <row r="1211" spans="1:5">
      <c r="A1211" s="14" t="s">
        <v>3955</v>
      </c>
      <c r="B1211" s="15" t="s">
        <v>5111</v>
      </c>
      <c r="C1211" s="14" t="s">
        <v>3338</v>
      </c>
      <c r="D1211" s="14" t="s">
        <v>5113</v>
      </c>
      <c r="E1211">
        <v>1210</v>
      </c>
    </row>
    <row r="1212" spans="1:5">
      <c r="A1212" s="13" t="s">
        <v>3247</v>
      </c>
      <c r="B1212" s="15" t="s">
        <v>5111</v>
      </c>
      <c r="C1212" s="13" t="s">
        <v>2579</v>
      </c>
      <c r="D1212" s="13" t="s">
        <v>5112</v>
      </c>
      <c r="E1212">
        <v>1211</v>
      </c>
    </row>
    <row r="1213" spans="1:5">
      <c r="A1213" s="14" t="s">
        <v>3247</v>
      </c>
      <c r="B1213" t="s">
        <v>5111</v>
      </c>
      <c r="C1213" s="14" t="s">
        <v>3388</v>
      </c>
      <c r="D1213" s="14" t="s">
        <v>5111</v>
      </c>
      <c r="E1213">
        <v>1212</v>
      </c>
    </row>
    <row r="1214" spans="1:5">
      <c r="A1214" s="13" t="s">
        <v>2949</v>
      </c>
      <c r="B1214" s="15" t="s">
        <v>5111</v>
      </c>
      <c r="C1214" s="13" t="s">
        <v>2766</v>
      </c>
      <c r="D1214" s="13" t="s">
        <v>5101</v>
      </c>
      <c r="E1214">
        <v>1213</v>
      </c>
    </row>
    <row r="1215" spans="1:5">
      <c r="A1215" s="14" t="s">
        <v>2869</v>
      </c>
      <c r="B1215" s="15" t="s">
        <v>5111</v>
      </c>
      <c r="C1215" s="14" t="s">
        <v>3956</v>
      </c>
      <c r="D1215" s="14" t="s">
        <v>5116</v>
      </c>
      <c r="E1215">
        <v>1214</v>
      </c>
    </row>
    <row r="1216" spans="1:5">
      <c r="A1216" s="13" t="s">
        <v>2869</v>
      </c>
      <c r="B1216" t="s">
        <v>5111</v>
      </c>
      <c r="C1216" s="13" t="s">
        <v>3842</v>
      </c>
      <c r="D1216" s="13" t="s">
        <v>5111</v>
      </c>
      <c r="E1216">
        <v>1215</v>
      </c>
    </row>
    <row r="1217" spans="1:5">
      <c r="A1217" s="14" t="s">
        <v>3957</v>
      </c>
      <c r="B1217" t="s">
        <v>5111</v>
      </c>
      <c r="C1217" s="14" t="s">
        <v>3958</v>
      </c>
      <c r="D1217" s="14" t="s">
        <v>5111</v>
      </c>
      <c r="E1217">
        <v>1216</v>
      </c>
    </row>
    <row r="1218" spans="1:5">
      <c r="A1218" s="13" t="s">
        <v>3375</v>
      </c>
      <c r="B1218" s="15" t="s">
        <v>5139</v>
      </c>
      <c r="C1218" s="13" t="s">
        <v>2736</v>
      </c>
      <c r="D1218" s="13" t="s">
        <v>5105</v>
      </c>
      <c r="E1218">
        <v>1217</v>
      </c>
    </row>
    <row r="1219" spans="1:5">
      <c r="A1219" s="14" t="s">
        <v>3959</v>
      </c>
      <c r="B1219" s="15" t="s">
        <v>5111</v>
      </c>
      <c r="C1219" s="14" t="s">
        <v>2843</v>
      </c>
      <c r="D1219" s="14" t="s">
        <v>5113</v>
      </c>
      <c r="E1219">
        <v>1218</v>
      </c>
    </row>
    <row r="1220" spans="1:5">
      <c r="A1220" s="13" t="s">
        <v>3158</v>
      </c>
      <c r="B1220" s="15" t="s">
        <v>5100</v>
      </c>
      <c r="C1220" s="13" t="s">
        <v>2939</v>
      </c>
      <c r="D1220" s="13" t="s">
        <v>5107</v>
      </c>
      <c r="E1220">
        <v>1219</v>
      </c>
    </row>
    <row r="1221" spans="1:5">
      <c r="A1221" s="14" t="s">
        <v>3960</v>
      </c>
      <c r="B1221" t="s">
        <v>5111</v>
      </c>
      <c r="C1221" s="14" t="s">
        <v>3961</v>
      </c>
      <c r="D1221" s="14" t="s">
        <v>5111</v>
      </c>
      <c r="E1221">
        <v>1220</v>
      </c>
    </row>
    <row r="1222" spans="1:5">
      <c r="A1222" s="13" t="s">
        <v>3960</v>
      </c>
      <c r="B1222" s="15" t="s">
        <v>5111</v>
      </c>
      <c r="C1222" s="13" t="s">
        <v>3962</v>
      </c>
      <c r="D1222" s="13" t="s">
        <v>5113</v>
      </c>
      <c r="E1222">
        <v>1221</v>
      </c>
    </row>
    <row r="1223" spans="1:5">
      <c r="A1223" s="14" t="s">
        <v>3963</v>
      </c>
      <c r="B1223" s="15" t="s">
        <v>5139</v>
      </c>
      <c r="C1223" s="14" t="s">
        <v>3145</v>
      </c>
      <c r="D1223" s="14" t="s">
        <v>5107</v>
      </c>
      <c r="E1223">
        <v>1222</v>
      </c>
    </row>
    <row r="1224" spans="1:5">
      <c r="A1224" s="13" t="s">
        <v>3586</v>
      </c>
      <c r="B1224" t="s">
        <v>5100</v>
      </c>
      <c r="C1224" s="13" t="s">
        <v>3156</v>
      </c>
      <c r="D1224" s="13" t="s">
        <v>5111</v>
      </c>
      <c r="E1224">
        <v>1223</v>
      </c>
    </row>
    <row r="1225" spans="1:5">
      <c r="A1225" s="14" t="s">
        <v>2980</v>
      </c>
      <c r="B1225" t="s">
        <v>5111</v>
      </c>
      <c r="C1225" s="14" t="s">
        <v>3381</v>
      </c>
      <c r="D1225" s="14" t="s">
        <v>5111</v>
      </c>
      <c r="E1225">
        <v>1224</v>
      </c>
    </row>
    <row r="1226" spans="1:5">
      <c r="A1226" s="13" t="s">
        <v>3964</v>
      </c>
      <c r="B1226" s="15" t="s">
        <v>5139</v>
      </c>
      <c r="C1226" s="13" t="s">
        <v>2777</v>
      </c>
      <c r="D1226" s="13" t="s">
        <v>5107</v>
      </c>
      <c r="E1226">
        <v>1225</v>
      </c>
    </row>
    <row r="1227" spans="1:5">
      <c r="A1227" s="14" t="s">
        <v>3965</v>
      </c>
      <c r="B1227" t="s">
        <v>5100</v>
      </c>
      <c r="C1227" s="14" t="s">
        <v>3966</v>
      </c>
      <c r="D1227" s="14" t="s">
        <v>5114</v>
      </c>
      <c r="E1227">
        <v>1226</v>
      </c>
    </row>
    <row r="1228" spans="1:5">
      <c r="A1228" s="13" t="s">
        <v>3965</v>
      </c>
      <c r="B1228" s="15" t="s">
        <v>5100</v>
      </c>
      <c r="C1228" s="13" t="s">
        <v>2777</v>
      </c>
      <c r="D1228" s="13" t="s">
        <v>5107</v>
      </c>
      <c r="E1228">
        <v>1227</v>
      </c>
    </row>
    <row r="1229" spans="1:5">
      <c r="A1229" s="14" t="s">
        <v>3955</v>
      </c>
      <c r="B1229" t="s">
        <v>5111</v>
      </c>
      <c r="C1229" s="14" t="s">
        <v>3967</v>
      </c>
      <c r="D1229" s="14" t="s">
        <v>5111</v>
      </c>
      <c r="E1229">
        <v>1228</v>
      </c>
    </row>
    <row r="1230" spans="1:5">
      <c r="A1230" s="13" t="s">
        <v>3588</v>
      </c>
      <c r="B1230" t="s">
        <v>5100</v>
      </c>
      <c r="C1230" s="13" t="s">
        <v>3266</v>
      </c>
      <c r="D1230" s="13" t="s">
        <v>5114</v>
      </c>
      <c r="E1230">
        <v>1229</v>
      </c>
    </row>
    <row r="1231" spans="1:5">
      <c r="A1231" s="14" t="s">
        <v>3968</v>
      </c>
      <c r="B1231" s="15" t="s">
        <v>5100</v>
      </c>
      <c r="C1231" s="14" t="s">
        <v>2701</v>
      </c>
      <c r="D1231" s="14" t="s">
        <v>5112</v>
      </c>
      <c r="E1231">
        <v>1230</v>
      </c>
    </row>
    <row r="1232" spans="1:5">
      <c r="A1232" s="13" t="s">
        <v>3969</v>
      </c>
      <c r="B1232" s="15" t="s">
        <v>5139</v>
      </c>
      <c r="C1232" s="13" t="s">
        <v>3246</v>
      </c>
      <c r="D1232" s="13" t="s">
        <v>5113</v>
      </c>
      <c r="E1232">
        <v>1231</v>
      </c>
    </row>
    <row r="1233" spans="1:5">
      <c r="A1233" s="14" t="s">
        <v>3589</v>
      </c>
      <c r="B1233" t="s">
        <v>5100</v>
      </c>
      <c r="C1233" s="14" t="s">
        <v>3392</v>
      </c>
      <c r="D1233" s="14" t="s">
        <v>5114</v>
      </c>
      <c r="E1233">
        <v>1232</v>
      </c>
    </row>
    <row r="1234" spans="1:5">
      <c r="A1234" s="13" t="s">
        <v>3970</v>
      </c>
      <c r="B1234" s="15" t="s">
        <v>5111</v>
      </c>
      <c r="C1234" s="13" t="s">
        <v>3971</v>
      </c>
      <c r="D1234" s="13" t="s">
        <v>5113</v>
      </c>
      <c r="E1234">
        <v>1233</v>
      </c>
    </row>
    <row r="1235" spans="1:5">
      <c r="A1235" s="14" t="s">
        <v>3970</v>
      </c>
      <c r="B1235" s="15" t="s">
        <v>5111</v>
      </c>
      <c r="C1235" s="14" t="s">
        <v>2840</v>
      </c>
      <c r="D1235" s="14" t="s">
        <v>5101</v>
      </c>
      <c r="E1235">
        <v>1234</v>
      </c>
    </row>
    <row r="1236" spans="1:5">
      <c r="A1236" s="13" t="s">
        <v>3972</v>
      </c>
      <c r="B1236" s="15" t="s">
        <v>5150</v>
      </c>
      <c r="C1236" s="13" t="s">
        <v>3973</v>
      </c>
      <c r="D1236" s="13" t="s">
        <v>5116</v>
      </c>
      <c r="E1236">
        <v>1235</v>
      </c>
    </row>
    <row r="1237" spans="1:5">
      <c r="A1237" s="14" t="s">
        <v>3974</v>
      </c>
      <c r="B1237" t="s">
        <v>5100</v>
      </c>
      <c r="C1237" s="14" t="s">
        <v>3975</v>
      </c>
      <c r="D1237" s="14" t="s">
        <v>5114</v>
      </c>
      <c r="E1237">
        <v>1236</v>
      </c>
    </row>
    <row r="1238" spans="1:5">
      <c r="A1238" s="13" t="s">
        <v>3976</v>
      </c>
      <c r="B1238" t="s">
        <v>5100</v>
      </c>
      <c r="C1238" s="13" t="s">
        <v>3977</v>
      </c>
      <c r="D1238" s="13" t="s">
        <v>5114</v>
      </c>
      <c r="E1238">
        <v>1237</v>
      </c>
    </row>
    <row r="1239" spans="1:5">
      <c r="A1239" s="14" t="s">
        <v>2947</v>
      </c>
      <c r="B1239" s="15" t="s">
        <v>5111</v>
      </c>
      <c r="C1239" s="14" t="s">
        <v>3978</v>
      </c>
      <c r="D1239" s="14" t="s">
        <v>5116</v>
      </c>
      <c r="E1239">
        <v>1238</v>
      </c>
    </row>
    <row r="1240" spans="1:5">
      <c r="A1240" s="13" t="s">
        <v>3979</v>
      </c>
      <c r="B1240" s="15" t="s">
        <v>5111</v>
      </c>
      <c r="C1240" s="13" t="s">
        <v>2950</v>
      </c>
      <c r="D1240" s="13" t="s">
        <v>5113</v>
      </c>
      <c r="E1240">
        <v>1239</v>
      </c>
    </row>
    <row r="1241" spans="1:5">
      <c r="A1241" s="14" t="s">
        <v>3980</v>
      </c>
      <c r="B1241" t="s">
        <v>5111</v>
      </c>
      <c r="C1241" s="14" t="s">
        <v>3981</v>
      </c>
      <c r="D1241" s="14" t="s">
        <v>5111</v>
      </c>
      <c r="E1241">
        <v>1240</v>
      </c>
    </row>
    <row r="1242" spans="1:5">
      <c r="A1242" s="13" t="s">
        <v>3982</v>
      </c>
      <c r="B1242" s="15" t="s">
        <v>5111</v>
      </c>
      <c r="C1242" s="13" t="s">
        <v>3983</v>
      </c>
      <c r="D1242" s="13" t="s">
        <v>5113</v>
      </c>
      <c r="E1242">
        <v>1241</v>
      </c>
    </row>
    <row r="1243" spans="1:5">
      <c r="A1243" s="14" t="s">
        <v>3599</v>
      </c>
      <c r="B1243" s="15" t="s">
        <v>5100</v>
      </c>
      <c r="C1243" s="14" t="s">
        <v>3984</v>
      </c>
      <c r="D1243" s="14" t="s">
        <v>5116</v>
      </c>
      <c r="E1243">
        <v>1242</v>
      </c>
    </row>
    <row r="1244" spans="1:5">
      <c r="A1244" s="13" t="s">
        <v>2894</v>
      </c>
      <c r="B1244" s="15" t="s">
        <v>5111</v>
      </c>
      <c r="C1244" s="13" t="s">
        <v>3985</v>
      </c>
      <c r="D1244" s="13" t="s">
        <v>5116</v>
      </c>
      <c r="E1244">
        <v>1243</v>
      </c>
    </row>
    <row r="1245" spans="1:5">
      <c r="A1245" s="14" t="s">
        <v>3986</v>
      </c>
      <c r="B1245" s="15" t="s">
        <v>5111</v>
      </c>
      <c r="C1245" s="14" t="s">
        <v>3987</v>
      </c>
      <c r="D1245" s="14" t="s">
        <v>5116</v>
      </c>
      <c r="E1245">
        <v>1244</v>
      </c>
    </row>
    <row r="1246" spans="1:5">
      <c r="A1246" s="13" t="s">
        <v>3383</v>
      </c>
      <c r="B1246" t="s">
        <v>5140</v>
      </c>
      <c r="C1246" s="13" t="s">
        <v>2829</v>
      </c>
      <c r="D1246" s="13" t="s">
        <v>5111</v>
      </c>
      <c r="E1246">
        <v>1245</v>
      </c>
    </row>
    <row r="1247" spans="1:5">
      <c r="A1247" s="14" t="s">
        <v>3988</v>
      </c>
      <c r="B1247" t="s">
        <v>5151</v>
      </c>
      <c r="C1247" s="14" t="s">
        <v>3989</v>
      </c>
      <c r="D1247" s="14" t="s">
        <v>5111</v>
      </c>
      <c r="E1247">
        <v>1246</v>
      </c>
    </row>
    <row r="1248" spans="1:5">
      <c r="A1248" s="13" t="s">
        <v>3990</v>
      </c>
      <c r="B1248" s="15" t="s">
        <v>5111</v>
      </c>
      <c r="C1248" s="13" t="s">
        <v>3991</v>
      </c>
      <c r="D1248" s="13" t="s">
        <v>5101</v>
      </c>
      <c r="E1248">
        <v>1247</v>
      </c>
    </row>
    <row r="1249" spans="1:5">
      <c r="A1249" s="14" t="s">
        <v>3992</v>
      </c>
      <c r="B1249" s="15" t="s">
        <v>5100</v>
      </c>
      <c r="C1249" s="14" t="s">
        <v>2702</v>
      </c>
      <c r="D1249" s="14" t="s">
        <v>5112</v>
      </c>
      <c r="E1249">
        <v>1248</v>
      </c>
    </row>
    <row r="1250" spans="1:5">
      <c r="A1250" s="13" t="s">
        <v>3993</v>
      </c>
      <c r="B1250" t="s">
        <v>5111</v>
      </c>
      <c r="C1250" s="13" t="s">
        <v>3994</v>
      </c>
      <c r="D1250" s="13" t="s">
        <v>5111</v>
      </c>
      <c r="E1250">
        <v>1249</v>
      </c>
    </row>
    <row r="1251" spans="1:5">
      <c r="A1251" s="14" t="s">
        <v>3995</v>
      </c>
      <c r="B1251" t="s">
        <v>5111</v>
      </c>
      <c r="C1251" s="14" t="s">
        <v>3996</v>
      </c>
      <c r="D1251" s="14" t="s">
        <v>5111</v>
      </c>
      <c r="E1251">
        <v>1250</v>
      </c>
    </row>
    <row r="1252" spans="1:5">
      <c r="A1252" s="13" t="s">
        <v>3997</v>
      </c>
      <c r="B1252" s="15" t="s">
        <v>5100</v>
      </c>
      <c r="C1252" s="13" t="s">
        <v>2628</v>
      </c>
      <c r="D1252" s="13" t="s">
        <v>5112</v>
      </c>
      <c r="E1252">
        <v>1251</v>
      </c>
    </row>
    <row r="1253" spans="1:5">
      <c r="A1253" s="14" t="s">
        <v>3262</v>
      </c>
      <c r="B1253" t="s">
        <v>5100</v>
      </c>
      <c r="C1253" s="14" t="s">
        <v>3998</v>
      </c>
      <c r="D1253" s="14" t="s">
        <v>5109</v>
      </c>
      <c r="E1253">
        <v>1252</v>
      </c>
    </row>
    <row r="1254" spans="1:5">
      <c r="A1254" s="13" t="s">
        <v>3999</v>
      </c>
      <c r="B1254" s="15" t="s">
        <v>5144</v>
      </c>
      <c r="C1254" s="13" t="s">
        <v>2716</v>
      </c>
      <c r="D1254" s="13" t="s">
        <v>5101</v>
      </c>
      <c r="E1254">
        <v>1253</v>
      </c>
    </row>
    <row r="1255" spans="1:5">
      <c r="A1255" s="14" t="s">
        <v>4000</v>
      </c>
      <c r="B1255" s="15" t="s">
        <v>5100</v>
      </c>
      <c r="C1255" s="14" t="s">
        <v>3602</v>
      </c>
      <c r="D1255" s="14" t="s">
        <v>5113</v>
      </c>
      <c r="E1255">
        <v>1254</v>
      </c>
    </row>
    <row r="1256" spans="1:5">
      <c r="A1256" s="13" t="s">
        <v>4001</v>
      </c>
      <c r="B1256" s="15" t="s">
        <v>5139</v>
      </c>
      <c r="C1256" s="13" t="s">
        <v>4002</v>
      </c>
      <c r="D1256" s="13" t="s">
        <v>5107</v>
      </c>
      <c r="E1256">
        <v>1255</v>
      </c>
    </row>
    <row r="1257" spans="1:5">
      <c r="A1257" s="14" t="s">
        <v>4003</v>
      </c>
      <c r="B1257" t="s">
        <v>5128</v>
      </c>
      <c r="C1257" s="14" t="s">
        <v>3584</v>
      </c>
      <c r="D1257" s="14" t="s">
        <v>5114</v>
      </c>
      <c r="E1257">
        <v>1256</v>
      </c>
    </row>
    <row r="1258" spans="1:5">
      <c r="A1258" s="13" t="s">
        <v>3617</v>
      </c>
      <c r="B1258" s="15" t="s">
        <v>5128</v>
      </c>
      <c r="C1258" s="13" t="s">
        <v>4004</v>
      </c>
      <c r="D1258" s="13" t="s">
        <v>5115</v>
      </c>
      <c r="E1258">
        <v>1257</v>
      </c>
    </row>
    <row r="1259" spans="1:5">
      <c r="A1259" s="14" t="s">
        <v>4005</v>
      </c>
      <c r="B1259" s="15" t="s">
        <v>5145</v>
      </c>
      <c r="C1259" s="14" t="s">
        <v>2972</v>
      </c>
      <c r="D1259" s="14" t="s">
        <v>5107</v>
      </c>
      <c r="E1259">
        <v>1258</v>
      </c>
    </row>
    <row r="1260" spans="1:5">
      <c r="A1260" s="13" t="s">
        <v>4006</v>
      </c>
      <c r="B1260" t="s">
        <v>5128</v>
      </c>
      <c r="C1260" s="13" t="s">
        <v>3002</v>
      </c>
      <c r="D1260" s="13" t="s">
        <v>5109</v>
      </c>
      <c r="E1260">
        <v>1259</v>
      </c>
    </row>
    <row r="1261" spans="1:5">
      <c r="A1261" s="14" t="s">
        <v>4007</v>
      </c>
      <c r="B1261" t="s">
        <v>5128</v>
      </c>
      <c r="C1261" s="14" t="s">
        <v>3975</v>
      </c>
      <c r="D1261" s="14" t="s">
        <v>5114</v>
      </c>
      <c r="E1261">
        <v>1260</v>
      </c>
    </row>
    <row r="1262" spans="1:5">
      <c r="A1262" s="13" t="s">
        <v>4008</v>
      </c>
      <c r="B1262" t="s">
        <v>5128</v>
      </c>
      <c r="C1262" s="13" t="s">
        <v>4009</v>
      </c>
      <c r="D1262" s="13" t="s">
        <v>5114</v>
      </c>
      <c r="E1262">
        <v>1261</v>
      </c>
    </row>
    <row r="1263" spans="1:5">
      <c r="A1263" s="14" t="s">
        <v>4010</v>
      </c>
      <c r="B1263" t="s">
        <v>5128</v>
      </c>
      <c r="C1263" s="14" t="s">
        <v>4011</v>
      </c>
      <c r="D1263" s="14" t="s">
        <v>5114</v>
      </c>
      <c r="E1263">
        <v>1262</v>
      </c>
    </row>
    <row r="1264" spans="1:5">
      <c r="A1264" s="13" t="s">
        <v>4012</v>
      </c>
      <c r="B1264" t="s">
        <v>5128</v>
      </c>
      <c r="C1264" s="13" t="s">
        <v>4013</v>
      </c>
      <c r="D1264" s="13" t="s">
        <v>5109</v>
      </c>
      <c r="E1264">
        <v>1263</v>
      </c>
    </row>
    <row r="1265" spans="1:5">
      <c r="A1265" s="14" t="s">
        <v>3623</v>
      </c>
      <c r="B1265" t="s">
        <v>5128</v>
      </c>
      <c r="C1265" s="14" t="s">
        <v>3146</v>
      </c>
      <c r="D1265" s="14" t="s">
        <v>5109</v>
      </c>
      <c r="E1265">
        <v>1264</v>
      </c>
    </row>
    <row r="1266" spans="1:5">
      <c r="A1266" s="13" t="s">
        <v>4014</v>
      </c>
      <c r="B1266" t="s">
        <v>5128</v>
      </c>
      <c r="C1266" s="13" t="s">
        <v>4015</v>
      </c>
      <c r="D1266" s="13" t="s">
        <v>5109</v>
      </c>
      <c r="E1266">
        <v>1265</v>
      </c>
    </row>
    <row r="1267" spans="1:5">
      <c r="A1267" s="14" t="s">
        <v>3163</v>
      </c>
      <c r="B1267" s="15" t="s">
        <v>5123</v>
      </c>
      <c r="C1267" s="14" t="s">
        <v>2834</v>
      </c>
      <c r="D1267" s="14" t="s">
        <v>5102</v>
      </c>
      <c r="E1267">
        <v>1266</v>
      </c>
    </row>
    <row r="1268" spans="1:5">
      <c r="A1268" s="13" t="s">
        <v>4016</v>
      </c>
      <c r="B1268" s="15" t="s">
        <v>5123</v>
      </c>
      <c r="C1268" s="13" t="s">
        <v>2790</v>
      </c>
      <c r="D1268" s="13" t="s">
        <v>5102</v>
      </c>
      <c r="E1268">
        <v>1267</v>
      </c>
    </row>
    <row r="1269" spans="1:5">
      <c r="A1269" s="14" t="s">
        <v>4017</v>
      </c>
      <c r="B1269" s="15" t="s">
        <v>5123</v>
      </c>
      <c r="C1269" s="14" t="s">
        <v>2834</v>
      </c>
      <c r="D1269" s="14" t="s">
        <v>5102</v>
      </c>
      <c r="E1269">
        <v>1268</v>
      </c>
    </row>
    <row r="1270" spans="1:5">
      <c r="A1270" s="13" t="s">
        <v>4018</v>
      </c>
      <c r="B1270" t="s">
        <v>5127</v>
      </c>
      <c r="C1270" s="13" t="s">
        <v>2898</v>
      </c>
      <c r="D1270" s="13" t="s">
        <v>5108</v>
      </c>
      <c r="E1270">
        <v>1269</v>
      </c>
    </row>
    <row r="1271" spans="1:5">
      <c r="A1271" s="14" t="s">
        <v>4019</v>
      </c>
      <c r="B1271" t="s">
        <v>5147</v>
      </c>
      <c r="C1271" s="14" t="s">
        <v>2898</v>
      </c>
      <c r="D1271" s="14" t="s">
        <v>5108</v>
      </c>
      <c r="E1271">
        <v>1270</v>
      </c>
    </row>
    <row r="1272" spans="1:5">
      <c r="A1272" s="13" t="s">
        <v>3269</v>
      </c>
      <c r="B1272" t="s">
        <v>5123</v>
      </c>
      <c r="C1272" s="13" t="s">
        <v>2859</v>
      </c>
      <c r="D1272" s="13" t="s">
        <v>5106</v>
      </c>
      <c r="E1272">
        <v>1271</v>
      </c>
    </row>
    <row r="1273" spans="1:5">
      <c r="A1273" s="14" t="s">
        <v>4020</v>
      </c>
      <c r="B1273" s="15" t="s">
        <v>5123</v>
      </c>
      <c r="C1273" s="14" t="s">
        <v>4021</v>
      </c>
      <c r="D1273" s="14" t="s">
        <v>5102</v>
      </c>
      <c r="E1273">
        <v>1272</v>
      </c>
    </row>
    <row r="1274" spans="1:5">
      <c r="A1274" s="13" t="s">
        <v>4022</v>
      </c>
      <c r="B1274" t="s">
        <v>5152</v>
      </c>
      <c r="C1274" s="13" t="s">
        <v>3821</v>
      </c>
      <c r="D1274" s="13" t="s">
        <v>5106</v>
      </c>
      <c r="E1274">
        <v>1273</v>
      </c>
    </row>
    <row r="1275" spans="1:5">
      <c r="A1275" s="14" t="s">
        <v>4023</v>
      </c>
      <c r="B1275" t="s">
        <v>5127</v>
      </c>
      <c r="C1275" s="14" t="s">
        <v>3053</v>
      </c>
      <c r="D1275" s="14" t="s">
        <v>5108</v>
      </c>
      <c r="E1275">
        <v>1274</v>
      </c>
    </row>
    <row r="1276" spans="1:5">
      <c r="A1276" s="13" t="s">
        <v>4024</v>
      </c>
      <c r="B1276" s="15" t="s">
        <v>5148</v>
      </c>
      <c r="C1276" s="13" t="s">
        <v>4025</v>
      </c>
      <c r="D1276" s="13" t="s">
        <v>5117</v>
      </c>
      <c r="E1276">
        <v>1275</v>
      </c>
    </row>
    <row r="1277" spans="1:5">
      <c r="A1277" s="14" t="s">
        <v>4026</v>
      </c>
      <c r="B1277" t="s">
        <v>5127</v>
      </c>
      <c r="C1277" s="14" t="s">
        <v>2955</v>
      </c>
      <c r="D1277" s="14" t="s">
        <v>5108</v>
      </c>
      <c r="E1277">
        <v>1276</v>
      </c>
    </row>
    <row r="1278" spans="1:5">
      <c r="A1278" s="13" t="s">
        <v>3393</v>
      </c>
      <c r="B1278" t="s">
        <v>5123</v>
      </c>
      <c r="C1278" s="13" t="s">
        <v>2919</v>
      </c>
      <c r="D1278" s="13" t="s">
        <v>5106</v>
      </c>
      <c r="E1278">
        <v>1277</v>
      </c>
    </row>
    <row r="1279" spans="1:5">
      <c r="A1279" s="14" t="s">
        <v>4027</v>
      </c>
      <c r="B1279" s="15" t="s">
        <v>5123</v>
      </c>
      <c r="C1279" s="14" t="s">
        <v>2758</v>
      </c>
      <c r="D1279" s="14" t="s">
        <v>5102</v>
      </c>
      <c r="E1279">
        <v>1278</v>
      </c>
    </row>
    <row r="1280" spans="1:5">
      <c r="A1280" s="13" t="s">
        <v>2910</v>
      </c>
      <c r="B1280" t="s">
        <v>5123</v>
      </c>
      <c r="C1280" s="13" t="s">
        <v>2904</v>
      </c>
      <c r="D1280" s="13" t="s">
        <v>5106</v>
      </c>
      <c r="E1280">
        <v>1279</v>
      </c>
    </row>
    <row r="1281" spans="1:5">
      <c r="A1281" s="14" t="s">
        <v>4028</v>
      </c>
      <c r="B1281" t="s">
        <v>5127</v>
      </c>
      <c r="C1281" s="14" t="s">
        <v>2810</v>
      </c>
      <c r="D1281" s="14" t="s">
        <v>5108</v>
      </c>
      <c r="E1281">
        <v>1280</v>
      </c>
    </row>
    <row r="1282" spans="1:5">
      <c r="A1282" s="13" t="s">
        <v>4029</v>
      </c>
      <c r="B1282" t="s">
        <v>5127</v>
      </c>
      <c r="C1282" s="13" t="s">
        <v>2927</v>
      </c>
      <c r="D1282" s="13" t="s">
        <v>5108</v>
      </c>
      <c r="E1282">
        <v>1281</v>
      </c>
    </row>
    <row r="1283" spans="1:5">
      <c r="A1283" s="14" t="s">
        <v>2778</v>
      </c>
      <c r="B1283" t="s">
        <v>5123</v>
      </c>
      <c r="C1283" s="14" t="s">
        <v>2886</v>
      </c>
      <c r="D1283" s="14" t="s">
        <v>5106</v>
      </c>
      <c r="E1283">
        <v>1282</v>
      </c>
    </row>
    <row r="1284" spans="1:5">
      <c r="A1284" s="13" t="s">
        <v>4030</v>
      </c>
      <c r="B1284" s="15" t="s">
        <v>5123</v>
      </c>
      <c r="C1284" s="13" t="s">
        <v>4031</v>
      </c>
      <c r="D1284" s="13" t="s">
        <v>5102</v>
      </c>
      <c r="E1284">
        <v>1283</v>
      </c>
    </row>
    <row r="1285" spans="1:5">
      <c r="A1285" s="14" t="s">
        <v>4032</v>
      </c>
      <c r="B1285" t="s">
        <v>5123</v>
      </c>
      <c r="C1285" s="14" t="s">
        <v>3522</v>
      </c>
      <c r="D1285" s="14" t="s">
        <v>5106</v>
      </c>
      <c r="E1285">
        <v>1284</v>
      </c>
    </row>
    <row r="1286" spans="1:5">
      <c r="A1286" s="13" t="s">
        <v>4033</v>
      </c>
      <c r="B1286" s="15" t="s">
        <v>5148</v>
      </c>
      <c r="C1286" s="13" t="s">
        <v>3524</v>
      </c>
      <c r="D1286" s="13" t="s">
        <v>5117</v>
      </c>
      <c r="E1286">
        <v>1285</v>
      </c>
    </row>
    <row r="1287" spans="1:5">
      <c r="A1287" s="14" t="s">
        <v>4034</v>
      </c>
      <c r="B1287" s="15" t="s">
        <v>5123</v>
      </c>
      <c r="C1287" s="14" t="s">
        <v>4035</v>
      </c>
      <c r="D1287" s="14" t="s">
        <v>5102</v>
      </c>
      <c r="E1287">
        <v>1286</v>
      </c>
    </row>
    <row r="1288" spans="1:5">
      <c r="A1288" s="13" t="s">
        <v>4036</v>
      </c>
      <c r="B1288" s="15" t="s">
        <v>5147</v>
      </c>
      <c r="C1288" s="13" t="s">
        <v>3506</v>
      </c>
      <c r="D1288" s="13" t="s">
        <v>5102</v>
      </c>
      <c r="E1288">
        <v>1287</v>
      </c>
    </row>
    <row r="1289" spans="1:5">
      <c r="A1289" s="14" t="s">
        <v>4037</v>
      </c>
      <c r="B1289" s="15" t="s">
        <v>5148</v>
      </c>
      <c r="C1289" s="14" t="s">
        <v>4038</v>
      </c>
      <c r="D1289" s="14" t="s">
        <v>5117</v>
      </c>
      <c r="E1289">
        <v>1288</v>
      </c>
    </row>
    <row r="1290" spans="1:5">
      <c r="A1290" s="13" t="s">
        <v>4039</v>
      </c>
      <c r="B1290" s="15" t="s">
        <v>5123</v>
      </c>
      <c r="C1290" s="13" t="s">
        <v>4040</v>
      </c>
      <c r="D1290" s="13" t="s">
        <v>5102</v>
      </c>
      <c r="E1290">
        <v>1289</v>
      </c>
    </row>
    <row r="1291" spans="1:5">
      <c r="A1291" s="14" t="s">
        <v>4041</v>
      </c>
      <c r="B1291" s="15" t="s">
        <v>5123</v>
      </c>
      <c r="C1291" s="14" t="s">
        <v>4042</v>
      </c>
      <c r="D1291" s="14" t="s">
        <v>5102</v>
      </c>
      <c r="E1291">
        <v>1290</v>
      </c>
    </row>
    <row r="1292" spans="1:5">
      <c r="A1292" s="13" t="s">
        <v>4043</v>
      </c>
      <c r="B1292" t="s">
        <v>5123</v>
      </c>
      <c r="C1292" s="13" t="s">
        <v>4044</v>
      </c>
      <c r="D1292" s="13" t="s">
        <v>5106</v>
      </c>
      <c r="E1292">
        <v>1291</v>
      </c>
    </row>
    <row r="1293" spans="1:5">
      <c r="A1293" s="14" t="s">
        <v>4045</v>
      </c>
      <c r="B1293" t="s">
        <v>5123</v>
      </c>
      <c r="C1293" s="14" t="s">
        <v>4044</v>
      </c>
      <c r="D1293" s="14" t="s">
        <v>5106</v>
      </c>
      <c r="E1293">
        <v>1292</v>
      </c>
    </row>
    <row r="1294" spans="1:5">
      <c r="A1294" s="13" t="s">
        <v>4046</v>
      </c>
      <c r="B1294" s="15" t="s">
        <v>5123</v>
      </c>
      <c r="C1294" s="13" t="s">
        <v>4047</v>
      </c>
      <c r="D1294" s="13" t="s">
        <v>5102</v>
      </c>
      <c r="E1294">
        <v>1293</v>
      </c>
    </row>
    <row r="1295" spans="1:5">
      <c r="A1295" s="14" t="s">
        <v>4048</v>
      </c>
      <c r="B1295" s="15" t="s">
        <v>5123</v>
      </c>
      <c r="C1295" s="14" t="s">
        <v>4049</v>
      </c>
      <c r="D1295" s="14" t="s">
        <v>5102</v>
      </c>
      <c r="E1295">
        <v>1294</v>
      </c>
    </row>
    <row r="1296" spans="1:5">
      <c r="A1296" s="13" t="s">
        <v>4050</v>
      </c>
      <c r="B1296" s="15" t="s">
        <v>5147</v>
      </c>
      <c r="C1296" s="13" t="s">
        <v>2999</v>
      </c>
      <c r="D1296" s="13" t="s">
        <v>5102</v>
      </c>
      <c r="E1296">
        <v>1295</v>
      </c>
    </row>
    <row r="1297" spans="1:5">
      <c r="A1297" s="14" t="s">
        <v>4051</v>
      </c>
      <c r="B1297" t="s">
        <v>5123</v>
      </c>
      <c r="C1297" s="14" t="s">
        <v>4052</v>
      </c>
      <c r="D1297" s="14" t="s">
        <v>5106</v>
      </c>
      <c r="E1297">
        <v>1296</v>
      </c>
    </row>
    <row r="1298" spans="1:5">
      <c r="A1298" s="13" t="s">
        <v>4053</v>
      </c>
      <c r="B1298" s="15" t="s">
        <v>5121</v>
      </c>
      <c r="C1298" s="13" t="s">
        <v>4054</v>
      </c>
      <c r="D1298" s="13" t="s">
        <v>5102</v>
      </c>
      <c r="E1298">
        <v>1297</v>
      </c>
    </row>
    <row r="1299" spans="1:5">
      <c r="A1299" s="14" t="s">
        <v>4055</v>
      </c>
      <c r="B1299" t="s">
        <v>5123</v>
      </c>
      <c r="C1299" s="14" t="s">
        <v>3536</v>
      </c>
      <c r="D1299" s="14" t="s">
        <v>5106</v>
      </c>
      <c r="E1299">
        <v>1298</v>
      </c>
    </row>
    <row r="1300" spans="1:5">
      <c r="A1300" s="13" t="s">
        <v>4056</v>
      </c>
      <c r="B1300" s="15" t="s">
        <v>5148</v>
      </c>
      <c r="C1300" s="13" t="s">
        <v>4057</v>
      </c>
      <c r="D1300" s="13" t="s">
        <v>5117</v>
      </c>
      <c r="E1300">
        <v>1299</v>
      </c>
    </row>
    <row r="1301" spans="1:5">
      <c r="A1301" s="14" t="s">
        <v>4058</v>
      </c>
      <c r="B1301" s="15" t="s">
        <v>5119</v>
      </c>
      <c r="C1301" s="14" t="s">
        <v>2498</v>
      </c>
      <c r="D1301" s="14" t="s">
        <v>5115</v>
      </c>
      <c r="E1301">
        <v>1300</v>
      </c>
    </row>
    <row r="1302" spans="1:5">
      <c r="A1302" s="13" t="s">
        <v>4059</v>
      </c>
      <c r="C1302" s="13" t="s">
        <v>2505</v>
      </c>
      <c r="D1302" s="13"/>
      <c r="E1302">
        <v>1301</v>
      </c>
    </row>
    <row r="1303" spans="1:5">
      <c r="A1303" s="14" t="s">
        <v>4060</v>
      </c>
      <c r="B1303" s="15" t="s">
        <v>5123</v>
      </c>
      <c r="C1303" s="14" t="s">
        <v>4061</v>
      </c>
      <c r="D1303" s="14" t="s">
        <v>5116</v>
      </c>
      <c r="E1303">
        <v>1302</v>
      </c>
    </row>
    <row r="1304" spans="1:5">
      <c r="A1304" s="13" t="s">
        <v>4062</v>
      </c>
      <c r="C1304" s="13" t="s">
        <v>2509</v>
      </c>
      <c r="D1304" s="13"/>
      <c r="E1304">
        <v>1303</v>
      </c>
    </row>
    <row r="1305" spans="1:5">
      <c r="A1305" s="14" t="s">
        <v>4063</v>
      </c>
      <c r="C1305" s="14" t="s">
        <v>2510</v>
      </c>
      <c r="D1305" s="14"/>
      <c r="E1305">
        <v>1304</v>
      </c>
    </row>
    <row r="1306" spans="1:5">
      <c r="A1306" s="13" t="s">
        <v>3401</v>
      </c>
      <c r="C1306" s="13" t="s">
        <v>2511</v>
      </c>
      <c r="D1306" s="13"/>
      <c r="E1306">
        <v>1305</v>
      </c>
    </row>
    <row r="1307" spans="1:5">
      <c r="A1307" s="14" t="s">
        <v>2480</v>
      </c>
      <c r="B1307" s="15" t="s">
        <v>5120</v>
      </c>
      <c r="C1307" s="14" t="s">
        <v>2490</v>
      </c>
      <c r="D1307" s="14" t="s">
        <v>5113</v>
      </c>
      <c r="E1307">
        <v>1306</v>
      </c>
    </row>
    <row r="1308" spans="1:5">
      <c r="A1308" s="13" t="s">
        <v>2480</v>
      </c>
      <c r="B1308" s="15" t="s">
        <v>5120</v>
      </c>
      <c r="C1308" s="13" t="s">
        <v>2491</v>
      </c>
      <c r="D1308" s="13" t="s">
        <v>5104</v>
      </c>
      <c r="E1308">
        <v>1307</v>
      </c>
    </row>
    <row r="1309" spans="1:5">
      <c r="A1309" s="14" t="s">
        <v>2796</v>
      </c>
      <c r="B1309" s="15" t="s">
        <v>5120</v>
      </c>
      <c r="C1309" s="14" t="s">
        <v>2824</v>
      </c>
      <c r="D1309" s="14" t="s">
        <v>5104</v>
      </c>
      <c r="E1309">
        <v>1308</v>
      </c>
    </row>
    <row r="1310" spans="1:5">
      <c r="A1310" s="13" t="s">
        <v>2798</v>
      </c>
      <c r="B1310" s="15" t="s">
        <v>5120</v>
      </c>
      <c r="C1310" s="13" t="s">
        <v>3339</v>
      </c>
      <c r="D1310" s="13" t="s">
        <v>5107</v>
      </c>
      <c r="E1310">
        <v>1309</v>
      </c>
    </row>
    <row r="1311" spans="1:5">
      <c r="A1311" s="14" t="s">
        <v>2798</v>
      </c>
      <c r="B1311" s="15" t="s">
        <v>5120</v>
      </c>
      <c r="C1311" s="14" t="s">
        <v>2881</v>
      </c>
      <c r="D1311" s="14" t="s">
        <v>5104</v>
      </c>
      <c r="E1311">
        <v>1310</v>
      </c>
    </row>
    <row r="1312" spans="1:5">
      <c r="A1312" s="13" t="s">
        <v>2803</v>
      </c>
      <c r="B1312" s="15" t="s">
        <v>5120</v>
      </c>
      <c r="C1312" s="13" t="s">
        <v>2512</v>
      </c>
      <c r="D1312" s="13" t="s">
        <v>5112</v>
      </c>
      <c r="E1312">
        <v>1311</v>
      </c>
    </row>
    <row r="1313" spans="1:5">
      <c r="A1313" s="14" t="s">
        <v>4064</v>
      </c>
      <c r="B1313" t="s">
        <v>5138</v>
      </c>
      <c r="C1313" s="14" t="s">
        <v>2500</v>
      </c>
      <c r="D1313" s="14" t="s">
        <v>5109</v>
      </c>
      <c r="E1313">
        <v>1312</v>
      </c>
    </row>
    <row r="1314" spans="1:5">
      <c r="A1314" s="13" t="s">
        <v>4064</v>
      </c>
      <c r="B1314" s="15" t="s">
        <v>5138</v>
      </c>
      <c r="C1314" s="13" t="s">
        <v>2486</v>
      </c>
      <c r="D1314" s="13" t="s">
        <v>5107</v>
      </c>
      <c r="E1314">
        <v>1313</v>
      </c>
    </row>
    <row r="1315" spans="1:5">
      <c r="A1315" s="14" t="s">
        <v>2871</v>
      </c>
      <c r="B1315" s="15" t="s">
        <v>5120</v>
      </c>
      <c r="C1315" s="14" t="s">
        <v>3036</v>
      </c>
      <c r="D1315" s="14" t="s">
        <v>5105</v>
      </c>
      <c r="E1315">
        <v>1314</v>
      </c>
    </row>
    <row r="1316" spans="1:5">
      <c r="A1316" s="13" t="s">
        <v>2871</v>
      </c>
      <c r="B1316" s="15" t="s">
        <v>5120</v>
      </c>
      <c r="C1316" s="13" t="s">
        <v>3037</v>
      </c>
      <c r="D1316" s="13" t="s">
        <v>5107</v>
      </c>
      <c r="E1316">
        <v>1315</v>
      </c>
    </row>
    <row r="1317" spans="1:5">
      <c r="A1317" s="14" t="s">
        <v>2822</v>
      </c>
      <c r="B1317" s="15" t="s">
        <v>5120</v>
      </c>
      <c r="C1317" s="14" t="s">
        <v>3341</v>
      </c>
      <c r="D1317" s="14" t="s">
        <v>5105</v>
      </c>
      <c r="E1317">
        <v>1316</v>
      </c>
    </row>
    <row r="1318" spans="1:5">
      <c r="A1318" s="13" t="s">
        <v>2822</v>
      </c>
      <c r="B1318" s="15" t="s">
        <v>5120</v>
      </c>
      <c r="C1318" s="13" t="s">
        <v>2760</v>
      </c>
      <c r="D1318" s="13" t="s">
        <v>5102</v>
      </c>
      <c r="E1318">
        <v>1317</v>
      </c>
    </row>
    <row r="1319" spans="1:5">
      <c r="A1319" s="14" t="s">
        <v>3010</v>
      </c>
      <c r="B1319" s="15" t="s">
        <v>5120</v>
      </c>
      <c r="C1319" s="14" t="s">
        <v>3342</v>
      </c>
      <c r="D1319" s="14" t="s">
        <v>5105</v>
      </c>
      <c r="E1319">
        <v>1318</v>
      </c>
    </row>
    <row r="1320" spans="1:5">
      <c r="A1320" s="13" t="s">
        <v>2861</v>
      </c>
      <c r="B1320" t="s">
        <v>5120</v>
      </c>
      <c r="C1320" s="13" t="s">
        <v>4065</v>
      </c>
      <c r="D1320" s="13" t="s">
        <v>5103</v>
      </c>
      <c r="E1320">
        <v>1319</v>
      </c>
    </row>
    <row r="1321" spans="1:5">
      <c r="A1321" s="14" t="s">
        <v>2861</v>
      </c>
      <c r="B1321" s="15" t="s">
        <v>5120</v>
      </c>
      <c r="C1321" s="14" t="s">
        <v>2515</v>
      </c>
      <c r="D1321" s="14" t="s">
        <v>5112</v>
      </c>
      <c r="E1321">
        <v>1320</v>
      </c>
    </row>
    <row r="1322" spans="1:5">
      <c r="A1322" s="13" t="s">
        <v>2861</v>
      </c>
      <c r="B1322" s="15" t="s">
        <v>5120</v>
      </c>
      <c r="C1322" s="13" t="s">
        <v>2491</v>
      </c>
      <c r="D1322" s="13" t="s">
        <v>5104</v>
      </c>
      <c r="E1322">
        <v>1321</v>
      </c>
    </row>
    <row r="1323" spans="1:5">
      <c r="A1323" s="14" t="s">
        <v>3645</v>
      </c>
      <c r="B1323" t="s">
        <v>5120</v>
      </c>
      <c r="C1323" s="14" t="s">
        <v>4066</v>
      </c>
      <c r="D1323" s="14" t="s">
        <v>5103</v>
      </c>
      <c r="E1323">
        <v>1322</v>
      </c>
    </row>
    <row r="1324" spans="1:5">
      <c r="A1324" s="13" t="s">
        <v>3645</v>
      </c>
      <c r="B1324" s="15" t="s">
        <v>5120</v>
      </c>
      <c r="C1324" s="13" t="s">
        <v>4067</v>
      </c>
      <c r="D1324" s="13" t="s">
        <v>5105</v>
      </c>
      <c r="E1324">
        <v>1323</v>
      </c>
    </row>
    <row r="1325" spans="1:5">
      <c r="A1325" s="14" t="s">
        <v>3093</v>
      </c>
      <c r="B1325" s="15" t="s">
        <v>5124</v>
      </c>
      <c r="C1325" s="14" t="s">
        <v>2807</v>
      </c>
      <c r="D1325" s="14" t="s">
        <v>5102</v>
      </c>
      <c r="E1325">
        <v>1324</v>
      </c>
    </row>
    <row r="1326" spans="1:5">
      <c r="A1326" s="13" t="s">
        <v>4068</v>
      </c>
      <c r="B1326" t="s">
        <v>5120</v>
      </c>
      <c r="C1326" s="13" t="s">
        <v>2781</v>
      </c>
      <c r="D1326" s="13" t="s">
        <v>5108</v>
      </c>
      <c r="E1326">
        <v>1325</v>
      </c>
    </row>
    <row r="1327" spans="1:5">
      <c r="A1327" s="14" t="s">
        <v>4069</v>
      </c>
      <c r="B1327" s="15" t="s">
        <v>5124</v>
      </c>
      <c r="C1327" s="14" t="s">
        <v>2870</v>
      </c>
      <c r="D1327" s="14" t="s">
        <v>5101</v>
      </c>
      <c r="E1327">
        <v>1326</v>
      </c>
    </row>
    <row r="1328" spans="1:5">
      <c r="A1328" s="13" t="s">
        <v>4069</v>
      </c>
      <c r="B1328" s="15" t="s">
        <v>5124</v>
      </c>
      <c r="C1328" s="13" t="s">
        <v>2716</v>
      </c>
      <c r="D1328" s="13" t="s">
        <v>5101</v>
      </c>
      <c r="E1328">
        <v>1327</v>
      </c>
    </row>
    <row r="1329" spans="1:5">
      <c r="A1329" s="14" t="s">
        <v>3095</v>
      </c>
      <c r="B1329" s="15" t="s">
        <v>5120</v>
      </c>
      <c r="C1329" s="14" t="s">
        <v>3050</v>
      </c>
      <c r="D1329" s="14" t="s">
        <v>5104</v>
      </c>
      <c r="E1329">
        <v>1328</v>
      </c>
    </row>
    <row r="1330" spans="1:5">
      <c r="A1330" s="13" t="s">
        <v>4070</v>
      </c>
      <c r="B1330" s="15" t="s">
        <v>5120</v>
      </c>
      <c r="C1330" s="13" t="s">
        <v>2725</v>
      </c>
      <c r="D1330" s="13" t="s">
        <v>5101</v>
      </c>
      <c r="E1330">
        <v>1329</v>
      </c>
    </row>
    <row r="1331" spans="1:5">
      <c r="A1331" s="14" t="s">
        <v>3278</v>
      </c>
      <c r="B1331" s="15" t="s">
        <v>5120</v>
      </c>
      <c r="C1331" s="14" t="s">
        <v>4071</v>
      </c>
      <c r="D1331" s="14" t="s">
        <v>5101</v>
      </c>
      <c r="E1331">
        <v>1330</v>
      </c>
    </row>
    <row r="1332" spans="1:5">
      <c r="A1332" s="13" t="s">
        <v>3278</v>
      </c>
      <c r="B1332" s="15" t="s">
        <v>5120</v>
      </c>
      <c r="C1332" s="13" t="s">
        <v>4072</v>
      </c>
      <c r="D1332" s="13" t="s">
        <v>5104</v>
      </c>
      <c r="E1332">
        <v>1331</v>
      </c>
    </row>
    <row r="1333" spans="1:5">
      <c r="A1333" s="14" t="s">
        <v>3406</v>
      </c>
      <c r="B1333" s="15" t="s">
        <v>5138</v>
      </c>
      <c r="C1333" s="14" t="s">
        <v>2939</v>
      </c>
      <c r="D1333" s="14" t="s">
        <v>5107</v>
      </c>
      <c r="E1333">
        <v>1332</v>
      </c>
    </row>
    <row r="1334" spans="1:5">
      <c r="A1334" s="13" t="s">
        <v>3168</v>
      </c>
      <c r="B1334" s="15" t="s">
        <v>5120</v>
      </c>
      <c r="C1334" s="13" t="s">
        <v>3888</v>
      </c>
      <c r="D1334" s="13" t="s">
        <v>5107</v>
      </c>
      <c r="E1334">
        <v>1333</v>
      </c>
    </row>
    <row r="1335" spans="1:5">
      <c r="A1335" s="14" t="s">
        <v>3168</v>
      </c>
      <c r="B1335" s="15" t="s">
        <v>5120</v>
      </c>
      <c r="C1335" s="14" t="s">
        <v>3454</v>
      </c>
      <c r="D1335" s="14" t="s">
        <v>5101</v>
      </c>
      <c r="E1335">
        <v>1334</v>
      </c>
    </row>
    <row r="1336" spans="1:5">
      <c r="A1336" s="13" t="s">
        <v>3280</v>
      </c>
      <c r="B1336" t="s">
        <v>5124</v>
      </c>
      <c r="C1336" s="13" t="s">
        <v>3192</v>
      </c>
      <c r="D1336" s="13" t="s">
        <v>5110</v>
      </c>
      <c r="E1336">
        <v>1335</v>
      </c>
    </row>
    <row r="1337" spans="1:5">
      <c r="A1337" s="14" t="s">
        <v>3280</v>
      </c>
      <c r="B1337" s="15" t="s">
        <v>5124</v>
      </c>
      <c r="C1337" s="14" t="s">
        <v>2721</v>
      </c>
      <c r="D1337" s="14" t="s">
        <v>5102</v>
      </c>
      <c r="E1337">
        <v>1336</v>
      </c>
    </row>
    <row r="1338" spans="1:5">
      <c r="A1338" s="13" t="s">
        <v>4073</v>
      </c>
      <c r="B1338" t="s">
        <v>5125</v>
      </c>
      <c r="C1338" s="13" t="s">
        <v>2902</v>
      </c>
      <c r="D1338" s="13" t="s">
        <v>5106</v>
      </c>
      <c r="E1338">
        <v>1337</v>
      </c>
    </row>
    <row r="1339" spans="1:5">
      <c r="A1339" s="14" t="s">
        <v>3647</v>
      </c>
      <c r="B1339" t="s">
        <v>5120</v>
      </c>
      <c r="C1339" s="14" t="s">
        <v>4074</v>
      </c>
      <c r="D1339" s="14" t="s">
        <v>5103</v>
      </c>
      <c r="E1339">
        <v>1338</v>
      </c>
    </row>
    <row r="1340" spans="1:5">
      <c r="A1340" s="13" t="s">
        <v>3281</v>
      </c>
      <c r="B1340" s="15" t="s">
        <v>5124</v>
      </c>
      <c r="C1340" s="13" t="s">
        <v>2819</v>
      </c>
      <c r="D1340" s="13" t="s">
        <v>5104</v>
      </c>
      <c r="E1340">
        <v>1339</v>
      </c>
    </row>
    <row r="1341" spans="1:5">
      <c r="A1341" s="14" t="s">
        <v>3281</v>
      </c>
      <c r="B1341" s="15" t="s">
        <v>5124</v>
      </c>
      <c r="C1341" s="14" t="s">
        <v>2833</v>
      </c>
      <c r="D1341" s="14" t="s">
        <v>5102</v>
      </c>
      <c r="E1341">
        <v>1340</v>
      </c>
    </row>
    <row r="1342" spans="1:5">
      <c r="A1342" s="13" t="s">
        <v>3011</v>
      </c>
      <c r="B1342" s="15" t="s">
        <v>5120</v>
      </c>
      <c r="C1342" s="13" t="s">
        <v>4075</v>
      </c>
      <c r="D1342" s="13" t="s">
        <v>5101</v>
      </c>
      <c r="E1342">
        <v>1341</v>
      </c>
    </row>
    <row r="1343" spans="1:5">
      <c r="A1343" s="14" t="s">
        <v>4076</v>
      </c>
      <c r="B1343" s="15" t="s">
        <v>5120</v>
      </c>
      <c r="C1343" s="14" t="s">
        <v>2993</v>
      </c>
      <c r="D1343" s="14" t="s">
        <v>5102</v>
      </c>
      <c r="E1343">
        <v>1342</v>
      </c>
    </row>
    <row r="1344" spans="1:5">
      <c r="A1344" s="13" t="s">
        <v>4077</v>
      </c>
      <c r="B1344" s="15" t="s">
        <v>5120</v>
      </c>
      <c r="C1344" s="13" t="s">
        <v>2481</v>
      </c>
      <c r="D1344" s="13" t="s">
        <v>5101</v>
      </c>
      <c r="E1344">
        <v>1343</v>
      </c>
    </row>
    <row r="1345" spans="1:5">
      <c r="A1345" s="14" t="s">
        <v>3651</v>
      </c>
      <c r="B1345" s="15" t="s">
        <v>5138</v>
      </c>
      <c r="C1345" s="14" t="s">
        <v>4078</v>
      </c>
      <c r="D1345" s="14" t="s">
        <v>5107</v>
      </c>
      <c r="E1345">
        <v>1344</v>
      </c>
    </row>
    <row r="1346" spans="1:5">
      <c r="A1346" s="13" t="s">
        <v>4079</v>
      </c>
      <c r="B1346" s="15" t="s">
        <v>5129</v>
      </c>
      <c r="C1346" s="13" t="s">
        <v>4080</v>
      </c>
      <c r="D1346" s="13" t="s">
        <v>5101</v>
      </c>
      <c r="E1346">
        <v>1345</v>
      </c>
    </row>
    <row r="1347" spans="1:5">
      <c r="A1347" s="14" t="s">
        <v>4079</v>
      </c>
      <c r="B1347" s="15" t="s">
        <v>5129</v>
      </c>
      <c r="C1347" s="14" t="s">
        <v>3091</v>
      </c>
      <c r="D1347" s="14" t="s">
        <v>5105</v>
      </c>
      <c r="E1347">
        <v>1346</v>
      </c>
    </row>
    <row r="1348" spans="1:5">
      <c r="A1348" s="13" t="s">
        <v>2880</v>
      </c>
      <c r="B1348" s="15" t="s">
        <v>5124</v>
      </c>
      <c r="C1348" s="13" t="s">
        <v>2912</v>
      </c>
      <c r="D1348" s="13" t="s">
        <v>5105</v>
      </c>
      <c r="E1348">
        <v>1347</v>
      </c>
    </row>
    <row r="1349" spans="1:5">
      <c r="A1349" s="14" t="s">
        <v>3652</v>
      </c>
      <c r="B1349" s="15" t="s">
        <v>5120</v>
      </c>
      <c r="C1349" s="14" t="s">
        <v>3195</v>
      </c>
      <c r="D1349" s="14" t="s">
        <v>5101</v>
      </c>
      <c r="E1349">
        <v>1348</v>
      </c>
    </row>
    <row r="1350" spans="1:5">
      <c r="A1350" s="13" t="s">
        <v>4081</v>
      </c>
      <c r="B1350" s="15" t="s">
        <v>5120</v>
      </c>
      <c r="C1350" s="13" t="s">
        <v>4082</v>
      </c>
      <c r="D1350" s="13" t="s">
        <v>5101</v>
      </c>
      <c r="E1350">
        <v>1349</v>
      </c>
    </row>
    <row r="1351" spans="1:5">
      <c r="A1351" s="14" t="s">
        <v>4083</v>
      </c>
      <c r="B1351" s="15" t="s">
        <v>5129</v>
      </c>
      <c r="C1351" s="14" t="s">
        <v>3016</v>
      </c>
      <c r="D1351" s="14" t="s">
        <v>5105</v>
      </c>
      <c r="E1351">
        <v>1350</v>
      </c>
    </row>
    <row r="1352" spans="1:5">
      <c r="A1352" s="13" t="s">
        <v>4084</v>
      </c>
      <c r="B1352" s="15" t="s">
        <v>5120</v>
      </c>
      <c r="C1352" s="13" t="s">
        <v>3750</v>
      </c>
      <c r="D1352" s="13" t="s">
        <v>5101</v>
      </c>
      <c r="E1352">
        <v>1351</v>
      </c>
    </row>
    <row r="1353" spans="1:5">
      <c r="A1353" s="14" t="s">
        <v>2985</v>
      </c>
      <c r="B1353" s="15" t="s">
        <v>5124</v>
      </c>
      <c r="C1353" s="14" t="s">
        <v>2733</v>
      </c>
      <c r="D1353" s="14" t="s">
        <v>5102</v>
      </c>
      <c r="E1353">
        <v>1352</v>
      </c>
    </row>
    <row r="1354" spans="1:5">
      <c r="A1354" s="13" t="s">
        <v>4085</v>
      </c>
      <c r="B1354" s="15" t="s">
        <v>5129</v>
      </c>
      <c r="C1354" s="13" t="s">
        <v>3412</v>
      </c>
      <c r="D1354" s="13" t="s">
        <v>5101</v>
      </c>
      <c r="E1354">
        <v>1353</v>
      </c>
    </row>
    <row r="1355" spans="1:5">
      <c r="A1355" s="14" t="s">
        <v>4086</v>
      </c>
      <c r="B1355" s="15" t="s">
        <v>5120</v>
      </c>
      <c r="C1355" s="14" t="s">
        <v>4087</v>
      </c>
      <c r="D1355" s="14" t="s">
        <v>5101</v>
      </c>
      <c r="E1355">
        <v>1354</v>
      </c>
    </row>
    <row r="1356" spans="1:5">
      <c r="A1356" s="13" t="s">
        <v>4088</v>
      </c>
      <c r="B1356" t="s">
        <v>5120</v>
      </c>
      <c r="C1356" s="13" t="s">
        <v>4089</v>
      </c>
      <c r="D1356" s="13" t="s">
        <v>5103</v>
      </c>
      <c r="E1356">
        <v>1355</v>
      </c>
    </row>
    <row r="1357" spans="1:5">
      <c r="A1357" s="14" t="s">
        <v>4090</v>
      </c>
      <c r="B1357" s="15" t="s">
        <v>5120</v>
      </c>
      <c r="C1357" s="14" t="s">
        <v>4091</v>
      </c>
      <c r="D1357" s="14" t="s">
        <v>5101</v>
      </c>
      <c r="E1357">
        <v>1356</v>
      </c>
    </row>
    <row r="1358" spans="1:5">
      <c r="A1358" s="13" t="s">
        <v>3054</v>
      </c>
      <c r="B1358" s="15" t="s">
        <v>5124</v>
      </c>
      <c r="C1358" s="13" t="s">
        <v>2746</v>
      </c>
      <c r="D1358" s="13" t="s">
        <v>5104</v>
      </c>
      <c r="E1358">
        <v>1357</v>
      </c>
    </row>
    <row r="1359" spans="1:5">
      <c r="A1359" s="14" t="s">
        <v>4092</v>
      </c>
      <c r="B1359" t="s">
        <v>5138</v>
      </c>
      <c r="C1359" s="14" t="s">
        <v>2921</v>
      </c>
      <c r="D1359" s="14" t="s">
        <v>5109</v>
      </c>
      <c r="E1359">
        <v>1358</v>
      </c>
    </row>
    <row r="1360" spans="1:5">
      <c r="A1360" s="13" t="s">
        <v>3413</v>
      </c>
      <c r="B1360" s="15" t="s">
        <v>5124</v>
      </c>
      <c r="C1360" s="13" t="s">
        <v>2758</v>
      </c>
      <c r="D1360" s="13" t="s">
        <v>5102</v>
      </c>
      <c r="E1360">
        <v>1359</v>
      </c>
    </row>
    <row r="1361" spans="1:5">
      <c r="A1361" s="14" t="s">
        <v>4093</v>
      </c>
      <c r="B1361" s="15" t="s">
        <v>5120</v>
      </c>
      <c r="C1361" s="14" t="s">
        <v>3303</v>
      </c>
      <c r="D1361" s="14" t="s">
        <v>5101</v>
      </c>
      <c r="E1361">
        <v>1360</v>
      </c>
    </row>
    <row r="1362" spans="1:5">
      <c r="A1362" s="13" t="s">
        <v>4094</v>
      </c>
      <c r="B1362" s="15" t="s">
        <v>5120</v>
      </c>
      <c r="C1362" s="13" t="s">
        <v>3340</v>
      </c>
      <c r="D1362" s="13" t="s">
        <v>5105</v>
      </c>
      <c r="E1362">
        <v>1361</v>
      </c>
    </row>
    <row r="1363" spans="1:5">
      <c r="A1363" s="14" t="s">
        <v>4095</v>
      </c>
      <c r="B1363" s="15" t="s">
        <v>5120</v>
      </c>
      <c r="C1363" s="14" t="s">
        <v>4096</v>
      </c>
      <c r="D1363" s="14" t="s">
        <v>5101</v>
      </c>
      <c r="E1363">
        <v>1362</v>
      </c>
    </row>
    <row r="1364" spans="1:5">
      <c r="A1364" s="13" t="s">
        <v>3174</v>
      </c>
      <c r="B1364" s="15" t="s">
        <v>5124</v>
      </c>
      <c r="C1364" s="13" t="s">
        <v>2516</v>
      </c>
      <c r="D1364" s="13" t="s">
        <v>5112</v>
      </c>
      <c r="E1364">
        <v>1363</v>
      </c>
    </row>
    <row r="1365" spans="1:5">
      <c r="A1365" s="14" t="s">
        <v>3658</v>
      </c>
      <c r="B1365" t="s">
        <v>5120</v>
      </c>
      <c r="C1365" s="14" t="s">
        <v>4097</v>
      </c>
      <c r="D1365" s="14" t="s">
        <v>5103</v>
      </c>
      <c r="E1365">
        <v>1364</v>
      </c>
    </row>
    <row r="1366" spans="1:5">
      <c r="A1366" s="13" t="s">
        <v>4098</v>
      </c>
      <c r="B1366" s="15" t="s">
        <v>5120</v>
      </c>
      <c r="C1366" s="13" t="s">
        <v>2783</v>
      </c>
      <c r="D1366" s="13" t="s">
        <v>5101</v>
      </c>
      <c r="E1366">
        <v>1365</v>
      </c>
    </row>
    <row r="1367" spans="1:5">
      <c r="A1367" s="14" t="s">
        <v>3286</v>
      </c>
      <c r="B1367" s="15" t="s">
        <v>5120</v>
      </c>
      <c r="C1367" s="14" t="s">
        <v>2844</v>
      </c>
      <c r="D1367" s="14" t="s">
        <v>5105</v>
      </c>
      <c r="E1367">
        <v>1366</v>
      </c>
    </row>
    <row r="1368" spans="1:5">
      <c r="A1368" s="13" t="s">
        <v>4099</v>
      </c>
      <c r="B1368" s="15" t="s">
        <v>5120</v>
      </c>
      <c r="C1368" s="13" t="s">
        <v>4100</v>
      </c>
      <c r="D1368" s="13" t="s">
        <v>5101</v>
      </c>
      <c r="E1368">
        <v>1367</v>
      </c>
    </row>
    <row r="1369" spans="1:5">
      <c r="A1369" s="14" t="s">
        <v>4101</v>
      </c>
      <c r="B1369" s="15" t="s">
        <v>5120</v>
      </c>
      <c r="C1369" s="14" t="s">
        <v>4102</v>
      </c>
      <c r="D1369" s="14" t="s">
        <v>5101</v>
      </c>
      <c r="E1369">
        <v>1368</v>
      </c>
    </row>
    <row r="1370" spans="1:5">
      <c r="A1370" s="13" t="s">
        <v>3414</v>
      </c>
      <c r="B1370" t="s">
        <v>5120</v>
      </c>
      <c r="C1370" s="13" t="s">
        <v>4103</v>
      </c>
      <c r="D1370" s="13" t="s">
        <v>5103</v>
      </c>
      <c r="E1370">
        <v>1369</v>
      </c>
    </row>
    <row r="1371" spans="1:5">
      <c r="A1371" s="14" t="s">
        <v>3414</v>
      </c>
      <c r="B1371" s="15" t="s">
        <v>5120</v>
      </c>
      <c r="C1371" s="14" t="s">
        <v>4104</v>
      </c>
      <c r="D1371" s="14" t="s">
        <v>5105</v>
      </c>
      <c r="E1371">
        <v>1370</v>
      </c>
    </row>
    <row r="1372" spans="1:5">
      <c r="A1372" s="13" t="s">
        <v>4105</v>
      </c>
      <c r="B1372" t="s">
        <v>5120</v>
      </c>
      <c r="C1372" s="13" t="s">
        <v>4106</v>
      </c>
      <c r="D1372" s="13" t="s">
        <v>5103</v>
      </c>
      <c r="E1372">
        <v>1371</v>
      </c>
    </row>
    <row r="1373" spans="1:5">
      <c r="A1373" s="14" t="s">
        <v>4107</v>
      </c>
      <c r="B1373" t="s">
        <v>5120</v>
      </c>
      <c r="C1373" s="14" t="s">
        <v>4108</v>
      </c>
      <c r="D1373" s="14" t="s">
        <v>5103</v>
      </c>
      <c r="E1373">
        <v>1372</v>
      </c>
    </row>
    <row r="1374" spans="1:5">
      <c r="A1374" s="13" t="s">
        <v>3418</v>
      </c>
      <c r="B1374" s="15" t="s">
        <v>5138</v>
      </c>
      <c r="C1374" s="13" t="s">
        <v>3881</v>
      </c>
      <c r="D1374" s="13" t="s">
        <v>5107</v>
      </c>
      <c r="E1374">
        <v>1373</v>
      </c>
    </row>
    <row r="1375" spans="1:5">
      <c r="A1375" s="14" t="s">
        <v>3419</v>
      </c>
      <c r="B1375" s="15" t="s">
        <v>5120</v>
      </c>
      <c r="C1375" s="14" t="s">
        <v>2950</v>
      </c>
      <c r="D1375" s="14" t="s">
        <v>5113</v>
      </c>
      <c r="E1375">
        <v>1374</v>
      </c>
    </row>
    <row r="1376" spans="1:5">
      <c r="A1376" s="13" t="s">
        <v>3420</v>
      </c>
      <c r="B1376" s="15" t="s">
        <v>5120</v>
      </c>
      <c r="C1376" s="13" t="s">
        <v>3759</v>
      </c>
      <c r="D1376" s="13" t="s">
        <v>5104</v>
      </c>
      <c r="E1376">
        <v>1375</v>
      </c>
    </row>
    <row r="1377" spans="1:5">
      <c r="A1377" s="14" t="s">
        <v>4109</v>
      </c>
      <c r="B1377" s="15" t="s">
        <v>5120</v>
      </c>
      <c r="C1377" s="14" t="s">
        <v>4110</v>
      </c>
      <c r="D1377" s="14" t="s">
        <v>5105</v>
      </c>
      <c r="E1377">
        <v>1376</v>
      </c>
    </row>
    <row r="1378" spans="1:5">
      <c r="A1378" s="13" t="s">
        <v>4109</v>
      </c>
      <c r="B1378" s="15" t="s">
        <v>5120</v>
      </c>
      <c r="C1378" s="13" t="s">
        <v>3837</v>
      </c>
      <c r="D1378" s="13" t="s">
        <v>5101</v>
      </c>
      <c r="E1378">
        <v>1377</v>
      </c>
    </row>
    <row r="1379" spans="1:5">
      <c r="A1379" s="14" t="s">
        <v>4111</v>
      </c>
      <c r="B1379" s="15" t="s">
        <v>5153</v>
      </c>
      <c r="C1379" s="14" t="s">
        <v>3036</v>
      </c>
      <c r="D1379" s="14" t="s">
        <v>5105</v>
      </c>
      <c r="E1379">
        <v>1378</v>
      </c>
    </row>
    <row r="1380" spans="1:5">
      <c r="A1380" s="13" t="s">
        <v>4112</v>
      </c>
      <c r="B1380" s="15" t="s">
        <v>5120</v>
      </c>
      <c r="C1380" s="13" t="s">
        <v>4113</v>
      </c>
      <c r="D1380" s="13" t="s">
        <v>5101</v>
      </c>
      <c r="E1380">
        <v>1379</v>
      </c>
    </row>
    <row r="1381" spans="1:5">
      <c r="A1381" s="14" t="s">
        <v>3436</v>
      </c>
      <c r="B1381" s="15" t="s">
        <v>5120</v>
      </c>
      <c r="C1381" s="14" t="s">
        <v>4114</v>
      </c>
      <c r="D1381" s="14" t="s">
        <v>5101</v>
      </c>
      <c r="E1381">
        <v>1380</v>
      </c>
    </row>
    <row r="1382" spans="1:5">
      <c r="A1382" s="13" t="s">
        <v>3177</v>
      </c>
      <c r="B1382" t="s">
        <v>5124</v>
      </c>
      <c r="C1382" s="13" t="s">
        <v>3808</v>
      </c>
      <c r="D1382" s="13" t="s">
        <v>5110</v>
      </c>
      <c r="E1382">
        <v>1381</v>
      </c>
    </row>
    <row r="1383" spans="1:5">
      <c r="A1383" s="14" t="s">
        <v>2988</v>
      </c>
      <c r="B1383" s="15" t="s">
        <v>5120</v>
      </c>
      <c r="C1383" s="14" t="s">
        <v>3124</v>
      </c>
      <c r="D1383" s="14" t="s">
        <v>5104</v>
      </c>
      <c r="E1383">
        <v>1382</v>
      </c>
    </row>
    <row r="1384" spans="1:5">
      <c r="A1384" s="13" t="s">
        <v>3426</v>
      </c>
      <c r="B1384" s="15" t="s">
        <v>5120</v>
      </c>
      <c r="C1384" s="13" t="s">
        <v>4115</v>
      </c>
      <c r="D1384" s="13" t="s">
        <v>5105</v>
      </c>
      <c r="E1384">
        <v>1383</v>
      </c>
    </row>
    <row r="1385" spans="1:5">
      <c r="A1385" s="14" t="s">
        <v>3426</v>
      </c>
      <c r="B1385" s="15" t="s">
        <v>5120</v>
      </c>
      <c r="C1385" s="14" t="s">
        <v>3761</v>
      </c>
      <c r="D1385" s="14" t="s">
        <v>5101</v>
      </c>
      <c r="E1385">
        <v>1384</v>
      </c>
    </row>
    <row r="1386" spans="1:5">
      <c r="A1386" s="13" t="s">
        <v>4116</v>
      </c>
      <c r="B1386" s="15" t="s">
        <v>5120</v>
      </c>
      <c r="C1386" s="13" t="s">
        <v>4117</v>
      </c>
      <c r="D1386" s="13" t="s">
        <v>5105</v>
      </c>
      <c r="E1386">
        <v>1385</v>
      </c>
    </row>
    <row r="1387" spans="1:5">
      <c r="A1387" s="14" t="s">
        <v>4116</v>
      </c>
      <c r="B1387" s="15" t="s">
        <v>5120</v>
      </c>
      <c r="C1387" s="14" t="s">
        <v>4118</v>
      </c>
      <c r="D1387" s="14" t="s">
        <v>5107</v>
      </c>
      <c r="E1387">
        <v>1386</v>
      </c>
    </row>
    <row r="1388" spans="1:5">
      <c r="A1388" s="13" t="s">
        <v>4119</v>
      </c>
      <c r="B1388" s="15" t="s">
        <v>5120</v>
      </c>
      <c r="C1388" s="13" t="s">
        <v>4120</v>
      </c>
      <c r="D1388" s="13" t="s">
        <v>5105</v>
      </c>
      <c r="E1388">
        <v>1387</v>
      </c>
    </row>
    <row r="1389" spans="1:5">
      <c r="A1389" s="14" t="s">
        <v>4121</v>
      </c>
      <c r="B1389" t="s">
        <v>5138</v>
      </c>
      <c r="C1389" s="14" t="s">
        <v>3149</v>
      </c>
      <c r="D1389" s="14" t="s">
        <v>5109</v>
      </c>
      <c r="E1389">
        <v>1388</v>
      </c>
    </row>
    <row r="1390" spans="1:5">
      <c r="A1390" s="13" t="s">
        <v>3438</v>
      </c>
      <c r="B1390" t="s">
        <v>5120</v>
      </c>
      <c r="C1390" s="13" t="s">
        <v>4122</v>
      </c>
      <c r="D1390" s="13" t="s">
        <v>5103</v>
      </c>
      <c r="E1390">
        <v>1389</v>
      </c>
    </row>
    <row r="1391" spans="1:5">
      <c r="A1391" s="14" t="s">
        <v>3438</v>
      </c>
      <c r="B1391" s="15" t="s">
        <v>5120</v>
      </c>
      <c r="C1391" s="14" t="s">
        <v>3558</v>
      </c>
      <c r="D1391" s="14" t="s">
        <v>5105</v>
      </c>
      <c r="E1391">
        <v>1390</v>
      </c>
    </row>
    <row r="1392" spans="1:5">
      <c r="A1392" s="13" t="s">
        <v>3438</v>
      </c>
      <c r="B1392" s="15" t="s">
        <v>5120</v>
      </c>
      <c r="C1392" s="13" t="s">
        <v>2900</v>
      </c>
      <c r="D1392" s="13" t="s">
        <v>5104</v>
      </c>
      <c r="E1392">
        <v>1391</v>
      </c>
    </row>
    <row r="1393" spans="1:5">
      <c r="A1393" s="14" t="s">
        <v>3666</v>
      </c>
      <c r="B1393" s="15" t="s">
        <v>5120</v>
      </c>
      <c r="C1393" s="14" t="s">
        <v>2870</v>
      </c>
      <c r="D1393" s="14" t="s">
        <v>5101</v>
      </c>
      <c r="E1393">
        <v>1392</v>
      </c>
    </row>
    <row r="1394" spans="1:5">
      <c r="A1394" s="13" t="s">
        <v>3666</v>
      </c>
      <c r="B1394" s="15" t="s">
        <v>5120</v>
      </c>
      <c r="C1394" s="13" t="s">
        <v>2752</v>
      </c>
      <c r="D1394" s="13" t="s">
        <v>5102</v>
      </c>
      <c r="E1394">
        <v>1393</v>
      </c>
    </row>
    <row r="1395" spans="1:5">
      <c r="A1395" s="14" t="s">
        <v>2958</v>
      </c>
      <c r="B1395" t="s">
        <v>5120</v>
      </c>
      <c r="C1395" s="14" t="s">
        <v>2823</v>
      </c>
      <c r="D1395" s="14" t="s">
        <v>5108</v>
      </c>
      <c r="E1395">
        <v>1394</v>
      </c>
    </row>
    <row r="1396" spans="1:5">
      <c r="A1396" s="13" t="s">
        <v>3667</v>
      </c>
      <c r="B1396" s="15" t="s">
        <v>5120</v>
      </c>
      <c r="C1396" s="13" t="s">
        <v>4123</v>
      </c>
      <c r="D1396" s="13" t="s">
        <v>5105</v>
      </c>
      <c r="E1396">
        <v>1395</v>
      </c>
    </row>
    <row r="1397" spans="1:5">
      <c r="A1397" s="14" t="s">
        <v>3179</v>
      </c>
      <c r="B1397" s="15" t="s">
        <v>5124</v>
      </c>
      <c r="C1397" s="14" t="s">
        <v>2748</v>
      </c>
      <c r="D1397" s="14" t="s">
        <v>5104</v>
      </c>
      <c r="E1397">
        <v>1396</v>
      </c>
    </row>
    <row r="1398" spans="1:5">
      <c r="A1398" s="13" t="s">
        <v>3179</v>
      </c>
      <c r="B1398" s="15" t="s">
        <v>5124</v>
      </c>
      <c r="C1398" s="13" t="s">
        <v>2772</v>
      </c>
      <c r="D1398" s="13" t="s">
        <v>5101</v>
      </c>
      <c r="E1398">
        <v>1397</v>
      </c>
    </row>
    <row r="1399" spans="1:5">
      <c r="A1399" s="14" t="s">
        <v>3427</v>
      </c>
      <c r="B1399" t="s">
        <v>5120</v>
      </c>
      <c r="C1399" s="14" t="s">
        <v>4124</v>
      </c>
      <c r="D1399" s="14" t="s">
        <v>5108</v>
      </c>
      <c r="E1399">
        <v>1398</v>
      </c>
    </row>
    <row r="1400" spans="1:5">
      <c r="A1400" s="13" t="s">
        <v>3427</v>
      </c>
      <c r="B1400" s="15" t="s">
        <v>5120</v>
      </c>
      <c r="C1400" s="13" t="s">
        <v>3560</v>
      </c>
      <c r="D1400" s="13" t="s">
        <v>5107</v>
      </c>
      <c r="E1400">
        <v>1399</v>
      </c>
    </row>
    <row r="1401" spans="1:5">
      <c r="A1401" s="14" t="s">
        <v>3289</v>
      </c>
      <c r="B1401" t="s">
        <v>5120</v>
      </c>
      <c r="C1401" s="14" t="s">
        <v>3092</v>
      </c>
      <c r="D1401" s="14" t="s">
        <v>5103</v>
      </c>
      <c r="E1401">
        <v>1400</v>
      </c>
    </row>
    <row r="1402" spans="1:5">
      <c r="A1402" s="13" t="s">
        <v>3289</v>
      </c>
      <c r="B1402" s="15" t="s">
        <v>5120</v>
      </c>
      <c r="C1402" s="13" t="s">
        <v>2760</v>
      </c>
      <c r="D1402" s="13" t="s">
        <v>5102</v>
      </c>
      <c r="E1402">
        <v>1401</v>
      </c>
    </row>
    <row r="1403" spans="1:5">
      <c r="A1403" s="14" t="s">
        <v>4125</v>
      </c>
      <c r="B1403" t="s">
        <v>5120</v>
      </c>
      <c r="C1403" s="14" t="s">
        <v>3009</v>
      </c>
      <c r="D1403" s="14" t="s">
        <v>5103</v>
      </c>
      <c r="E1403">
        <v>1402</v>
      </c>
    </row>
    <row r="1404" spans="1:5">
      <c r="A1404" s="13" t="s">
        <v>3099</v>
      </c>
      <c r="B1404" s="15" t="s">
        <v>5120</v>
      </c>
      <c r="C1404" s="13" t="s">
        <v>3765</v>
      </c>
      <c r="D1404" s="13" t="s">
        <v>5101</v>
      </c>
      <c r="E1404">
        <v>1403</v>
      </c>
    </row>
    <row r="1405" spans="1:5">
      <c r="A1405" s="14" t="s">
        <v>4126</v>
      </c>
      <c r="B1405" s="15" t="s">
        <v>5154</v>
      </c>
      <c r="C1405" s="14" t="s">
        <v>3722</v>
      </c>
      <c r="D1405" s="14" t="s">
        <v>5102</v>
      </c>
      <c r="E1405">
        <v>1404</v>
      </c>
    </row>
    <row r="1406" spans="1:5">
      <c r="A1406" s="13" t="s">
        <v>4127</v>
      </c>
      <c r="B1406" s="15" t="s">
        <v>5120</v>
      </c>
      <c r="C1406" s="13" t="s">
        <v>2931</v>
      </c>
      <c r="D1406" s="13" t="s">
        <v>5101</v>
      </c>
      <c r="E1406">
        <v>1405</v>
      </c>
    </row>
    <row r="1407" spans="1:5">
      <c r="A1407" s="14" t="s">
        <v>4128</v>
      </c>
      <c r="B1407" t="s">
        <v>5124</v>
      </c>
      <c r="C1407" s="14" t="s">
        <v>4129</v>
      </c>
      <c r="D1407" s="14" t="s">
        <v>5110</v>
      </c>
      <c r="E1407">
        <v>1406</v>
      </c>
    </row>
    <row r="1408" spans="1:5">
      <c r="A1408" s="13" t="s">
        <v>3180</v>
      </c>
      <c r="B1408" t="s">
        <v>5124</v>
      </c>
      <c r="C1408" s="13" t="s">
        <v>4130</v>
      </c>
      <c r="D1408" s="13" t="s">
        <v>5110</v>
      </c>
      <c r="E1408">
        <v>1407</v>
      </c>
    </row>
    <row r="1409" spans="1:5">
      <c r="A1409" s="14" t="s">
        <v>4131</v>
      </c>
      <c r="B1409" s="15" t="s">
        <v>5120</v>
      </c>
      <c r="C1409" s="14" t="s">
        <v>4132</v>
      </c>
      <c r="D1409" s="14" t="s">
        <v>5101</v>
      </c>
      <c r="E1409">
        <v>1408</v>
      </c>
    </row>
    <row r="1410" spans="1:5">
      <c r="A1410" s="13" t="s">
        <v>4133</v>
      </c>
      <c r="B1410" t="s">
        <v>5124</v>
      </c>
      <c r="C1410" s="13" t="s">
        <v>4134</v>
      </c>
      <c r="D1410" s="13" t="s">
        <v>5110</v>
      </c>
      <c r="E1410">
        <v>1409</v>
      </c>
    </row>
    <row r="1411" spans="1:5">
      <c r="A1411" s="14" t="s">
        <v>4133</v>
      </c>
      <c r="B1411" s="15" t="s">
        <v>5124</v>
      </c>
      <c r="C1411" s="14" t="s">
        <v>3812</v>
      </c>
      <c r="D1411" s="14" t="s">
        <v>5102</v>
      </c>
      <c r="E1411">
        <v>1410</v>
      </c>
    </row>
    <row r="1412" spans="1:5">
      <c r="A1412" s="13" t="s">
        <v>4135</v>
      </c>
      <c r="B1412" s="15" t="s">
        <v>5119</v>
      </c>
      <c r="C1412" s="13" t="s">
        <v>4071</v>
      </c>
      <c r="D1412" s="13" t="s">
        <v>5101</v>
      </c>
      <c r="E1412">
        <v>1411</v>
      </c>
    </row>
    <row r="1413" spans="1:5">
      <c r="A1413" s="14" t="s">
        <v>4135</v>
      </c>
      <c r="B1413" s="15" t="s">
        <v>5119</v>
      </c>
      <c r="C1413" s="14" t="s">
        <v>4072</v>
      </c>
      <c r="D1413" s="14" t="s">
        <v>5104</v>
      </c>
      <c r="E1413">
        <v>1412</v>
      </c>
    </row>
    <row r="1414" spans="1:5">
      <c r="A1414" s="13" t="s">
        <v>4136</v>
      </c>
      <c r="B1414" s="15" t="s">
        <v>5120</v>
      </c>
      <c r="C1414" s="13" t="s">
        <v>4137</v>
      </c>
      <c r="D1414" s="13" t="s">
        <v>5101</v>
      </c>
      <c r="E1414">
        <v>1413</v>
      </c>
    </row>
    <row r="1415" spans="1:5">
      <c r="A1415" s="14" t="s">
        <v>4138</v>
      </c>
      <c r="B1415" s="15" t="s">
        <v>5121</v>
      </c>
      <c r="C1415" s="14" t="s">
        <v>4139</v>
      </c>
      <c r="D1415" s="14" t="s">
        <v>5101</v>
      </c>
      <c r="E1415">
        <v>1414</v>
      </c>
    </row>
    <row r="1416" spans="1:5">
      <c r="A1416" s="13" t="s">
        <v>3647</v>
      </c>
      <c r="B1416" s="15" t="s">
        <v>5120</v>
      </c>
      <c r="C1416" s="13" t="s">
        <v>4140</v>
      </c>
      <c r="D1416" s="13" t="s">
        <v>5118</v>
      </c>
      <c r="E1416">
        <v>1415</v>
      </c>
    </row>
    <row r="1417" spans="1:5">
      <c r="A1417" s="14" t="s">
        <v>4141</v>
      </c>
      <c r="B1417" t="s">
        <v>5124</v>
      </c>
      <c r="C1417" s="14" t="s">
        <v>4142</v>
      </c>
      <c r="D1417" s="14" t="s">
        <v>5110</v>
      </c>
      <c r="E1417">
        <v>1416</v>
      </c>
    </row>
    <row r="1418" spans="1:5">
      <c r="A1418" s="13" t="s">
        <v>4143</v>
      </c>
      <c r="B1418" t="s">
        <v>5138</v>
      </c>
      <c r="C1418" s="13" t="s">
        <v>4013</v>
      </c>
      <c r="D1418" s="13" t="s">
        <v>5109</v>
      </c>
      <c r="E1418">
        <v>1417</v>
      </c>
    </row>
    <row r="1419" spans="1:5">
      <c r="A1419" s="14" t="s">
        <v>4144</v>
      </c>
      <c r="B1419" s="15" t="s">
        <v>5121</v>
      </c>
      <c r="C1419" s="14" t="s">
        <v>4145</v>
      </c>
      <c r="D1419" s="14" t="s">
        <v>5101</v>
      </c>
      <c r="E1419">
        <v>1418</v>
      </c>
    </row>
    <row r="1420" spans="1:5">
      <c r="A1420" s="13" t="s">
        <v>3409</v>
      </c>
      <c r="B1420" t="s">
        <v>5120</v>
      </c>
      <c r="C1420" s="13" t="s">
        <v>4146</v>
      </c>
      <c r="D1420" s="13" t="s">
        <v>5103</v>
      </c>
      <c r="E1420">
        <v>1419</v>
      </c>
    </row>
    <row r="1421" spans="1:5">
      <c r="A1421" s="14" t="s">
        <v>3680</v>
      </c>
      <c r="B1421" t="s">
        <v>5124</v>
      </c>
      <c r="C1421" s="14" t="s">
        <v>2968</v>
      </c>
      <c r="D1421" s="14" t="s">
        <v>5110</v>
      </c>
      <c r="E1421">
        <v>1420</v>
      </c>
    </row>
    <row r="1422" spans="1:5">
      <c r="A1422" s="13" t="s">
        <v>4147</v>
      </c>
      <c r="B1422" s="15" t="s">
        <v>5120</v>
      </c>
      <c r="C1422" s="13" t="s">
        <v>4148</v>
      </c>
      <c r="D1422" s="13" t="s">
        <v>5105</v>
      </c>
      <c r="E1422">
        <v>1421</v>
      </c>
    </row>
    <row r="1423" spans="1:5">
      <c r="A1423" s="14" t="s">
        <v>4149</v>
      </c>
      <c r="B1423" s="15" t="s">
        <v>5124</v>
      </c>
      <c r="C1423" s="14" t="s">
        <v>2733</v>
      </c>
      <c r="D1423" s="14" t="s">
        <v>5102</v>
      </c>
      <c r="E1423">
        <v>1422</v>
      </c>
    </row>
    <row r="1424" spans="1:5">
      <c r="A1424" s="13" t="s">
        <v>4150</v>
      </c>
      <c r="B1424" s="15" t="s">
        <v>5124</v>
      </c>
      <c r="C1424" s="13" t="s">
        <v>4151</v>
      </c>
      <c r="D1424" s="13" t="s">
        <v>5104</v>
      </c>
      <c r="E1424">
        <v>1423</v>
      </c>
    </row>
    <row r="1425" spans="1:5">
      <c r="A1425" s="14" t="s">
        <v>4152</v>
      </c>
      <c r="B1425" t="s">
        <v>5138</v>
      </c>
      <c r="C1425" s="14" t="s">
        <v>4153</v>
      </c>
      <c r="D1425" s="14" t="s">
        <v>5109</v>
      </c>
      <c r="E1425">
        <v>1424</v>
      </c>
    </row>
    <row r="1426" spans="1:5">
      <c r="A1426" s="13" t="s">
        <v>4154</v>
      </c>
      <c r="B1426" t="s">
        <v>5120</v>
      </c>
      <c r="C1426" s="13" t="s">
        <v>4155</v>
      </c>
      <c r="D1426" s="13" t="s">
        <v>5108</v>
      </c>
      <c r="E1426">
        <v>1425</v>
      </c>
    </row>
    <row r="1427" spans="1:5">
      <c r="A1427" s="14" t="s">
        <v>4156</v>
      </c>
      <c r="B1427" s="15" t="s">
        <v>5120</v>
      </c>
      <c r="C1427" s="14" t="s">
        <v>4091</v>
      </c>
      <c r="D1427" s="14" t="s">
        <v>5101</v>
      </c>
      <c r="E1427">
        <v>1426</v>
      </c>
    </row>
    <row r="1428" spans="1:5">
      <c r="A1428" s="13" t="s">
        <v>4157</v>
      </c>
      <c r="B1428" s="15" t="s">
        <v>5125</v>
      </c>
      <c r="C1428" s="13" t="s">
        <v>3102</v>
      </c>
      <c r="D1428" s="13" t="s">
        <v>5101</v>
      </c>
      <c r="E1428">
        <v>1427</v>
      </c>
    </row>
    <row r="1429" spans="1:5">
      <c r="A1429" s="14" t="s">
        <v>4158</v>
      </c>
      <c r="B1429" s="15" t="s">
        <v>5120</v>
      </c>
      <c r="C1429" s="14" t="s">
        <v>4159</v>
      </c>
      <c r="D1429" s="14" t="s">
        <v>5101</v>
      </c>
      <c r="E1429">
        <v>1428</v>
      </c>
    </row>
    <row r="1430" spans="1:5">
      <c r="A1430" s="13" t="s">
        <v>4160</v>
      </c>
      <c r="B1430" s="15" t="s">
        <v>5129</v>
      </c>
      <c r="C1430" s="13" t="s">
        <v>4161</v>
      </c>
      <c r="D1430" s="13" t="s">
        <v>5101</v>
      </c>
      <c r="E1430">
        <v>1429</v>
      </c>
    </row>
    <row r="1431" spans="1:5">
      <c r="A1431" s="14" t="s">
        <v>4162</v>
      </c>
      <c r="B1431" t="s">
        <v>5120</v>
      </c>
      <c r="C1431" s="14" t="s">
        <v>4163</v>
      </c>
      <c r="D1431" s="14" t="s">
        <v>5108</v>
      </c>
      <c r="E1431">
        <v>1430</v>
      </c>
    </row>
    <row r="1432" spans="1:5">
      <c r="A1432" s="13" t="s">
        <v>4164</v>
      </c>
      <c r="B1432" s="15" t="s">
        <v>5120</v>
      </c>
      <c r="C1432" s="13" t="s">
        <v>4165</v>
      </c>
      <c r="D1432" s="13" t="s">
        <v>5104</v>
      </c>
      <c r="E1432">
        <v>1431</v>
      </c>
    </row>
    <row r="1433" spans="1:5">
      <c r="A1433" s="14" t="s">
        <v>4166</v>
      </c>
      <c r="B1433" t="s">
        <v>5120</v>
      </c>
      <c r="C1433" s="14" t="s">
        <v>4167</v>
      </c>
      <c r="D1433" s="14" t="s">
        <v>5103</v>
      </c>
      <c r="E1433">
        <v>1432</v>
      </c>
    </row>
    <row r="1434" spans="1:5">
      <c r="A1434" s="13" t="s">
        <v>4166</v>
      </c>
      <c r="B1434" s="15" t="s">
        <v>5120</v>
      </c>
      <c r="C1434" s="13" t="s">
        <v>4168</v>
      </c>
      <c r="D1434" s="13" t="s">
        <v>5105</v>
      </c>
      <c r="E1434">
        <v>1433</v>
      </c>
    </row>
    <row r="1435" spans="1:5">
      <c r="A1435" s="14" t="s">
        <v>4166</v>
      </c>
      <c r="B1435" s="15" t="s">
        <v>5120</v>
      </c>
      <c r="C1435" s="14" t="s">
        <v>4169</v>
      </c>
      <c r="D1435" s="14" t="s">
        <v>5101</v>
      </c>
      <c r="E1435">
        <v>1434</v>
      </c>
    </row>
    <row r="1436" spans="1:5">
      <c r="A1436" s="13" t="s">
        <v>4170</v>
      </c>
      <c r="B1436" s="15" t="s">
        <v>5138</v>
      </c>
      <c r="C1436" s="13" t="s">
        <v>3089</v>
      </c>
      <c r="D1436" s="13" t="s">
        <v>5101</v>
      </c>
      <c r="E1436">
        <v>1435</v>
      </c>
    </row>
    <row r="1437" spans="1:5">
      <c r="A1437" s="14" t="s">
        <v>4171</v>
      </c>
      <c r="B1437" t="s">
        <v>5120</v>
      </c>
      <c r="C1437" s="14" t="s">
        <v>4172</v>
      </c>
      <c r="D1437" s="14" t="s">
        <v>5108</v>
      </c>
      <c r="E1437">
        <v>1436</v>
      </c>
    </row>
    <row r="1438" spans="1:5">
      <c r="A1438" s="13" t="s">
        <v>4173</v>
      </c>
      <c r="B1438" s="15" t="s">
        <v>5124</v>
      </c>
      <c r="C1438" s="13" t="s">
        <v>2819</v>
      </c>
      <c r="D1438" s="13" t="s">
        <v>5104</v>
      </c>
      <c r="E1438">
        <v>1437</v>
      </c>
    </row>
    <row r="1439" spans="1:5">
      <c r="A1439" s="14" t="s">
        <v>4174</v>
      </c>
      <c r="B1439" t="s">
        <v>5120</v>
      </c>
      <c r="C1439" s="14" t="s">
        <v>3291</v>
      </c>
      <c r="D1439" s="14" t="s">
        <v>5108</v>
      </c>
      <c r="E1439">
        <v>1438</v>
      </c>
    </row>
    <row r="1440" spans="1:5">
      <c r="A1440" s="13" t="s">
        <v>4175</v>
      </c>
      <c r="B1440" t="s">
        <v>5124</v>
      </c>
      <c r="C1440" s="13" t="s">
        <v>4176</v>
      </c>
      <c r="D1440" s="13" t="s">
        <v>5110</v>
      </c>
      <c r="E1440">
        <v>1439</v>
      </c>
    </row>
    <row r="1441" spans="1:5">
      <c r="A1441" s="14" t="s">
        <v>3659</v>
      </c>
      <c r="B1441" t="s">
        <v>5120</v>
      </c>
      <c r="C1441" s="14" t="s">
        <v>4177</v>
      </c>
      <c r="D1441" s="14" t="s">
        <v>5108</v>
      </c>
      <c r="E1441">
        <v>1440</v>
      </c>
    </row>
    <row r="1442" spans="1:5">
      <c r="A1442" s="13" t="s">
        <v>4178</v>
      </c>
      <c r="B1442" s="15" t="s">
        <v>5124</v>
      </c>
      <c r="C1442" s="13" t="s">
        <v>3236</v>
      </c>
      <c r="D1442" s="13" t="s">
        <v>5101</v>
      </c>
      <c r="E1442">
        <v>1441</v>
      </c>
    </row>
    <row r="1443" spans="1:5">
      <c r="A1443" s="14" t="s">
        <v>4179</v>
      </c>
      <c r="B1443" s="15" t="s">
        <v>5125</v>
      </c>
      <c r="C1443" s="14" t="s">
        <v>4180</v>
      </c>
      <c r="D1443" s="14" t="s">
        <v>5101</v>
      </c>
      <c r="E1443">
        <v>1442</v>
      </c>
    </row>
    <row r="1444" spans="1:5">
      <c r="A1444" s="13" t="s">
        <v>4181</v>
      </c>
      <c r="B1444" s="15" t="s">
        <v>5120</v>
      </c>
      <c r="C1444" s="13" t="s">
        <v>4182</v>
      </c>
      <c r="D1444" s="13" t="s">
        <v>5101</v>
      </c>
      <c r="E1444">
        <v>1443</v>
      </c>
    </row>
    <row r="1445" spans="1:5">
      <c r="A1445" s="14" t="s">
        <v>4183</v>
      </c>
      <c r="B1445" s="15" t="s">
        <v>5125</v>
      </c>
      <c r="C1445" s="14" t="s">
        <v>4184</v>
      </c>
      <c r="D1445" s="14" t="s">
        <v>5101</v>
      </c>
      <c r="E1445">
        <v>1444</v>
      </c>
    </row>
    <row r="1446" spans="1:5">
      <c r="A1446" s="13" t="s">
        <v>4185</v>
      </c>
      <c r="B1446" s="15" t="s">
        <v>5125</v>
      </c>
      <c r="C1446" s="13" t="s">
        <v>2766</v>
      </c>
      <c r="D1446" s="13" t="s">
        <v>5101</v>
      </c>
      <c r="E1446">
        <v>1445</v>
      </c>
    </row>
    <row r="1447" spans="1:5">
      <c r="A1447" s="14" t="s">
        <v>4185</v>
      </c>
      <c r="B1447" s="15" t="s">
        <v>5125</v>
      </c>
      <c r="C1447" s="14" t="s">
        <v>2718</v>
      </c>
      <c r="D1447" s="14" t="s">
        <v>5102</v>
      </c>
      <c r="E1447">
        <v>1446</v>
      </c>
    </row>
    <row r="1448" spans="1:5">
      <c r="A1448" s="13" t="s">
        <v>3420</v>
      </c>
      <c r="B1448" t="s">
        <v>5120</v>
      </c>
      <c r="C1448" s="13" t="s">
        <v>4186</v>
      </c>
      <c r="D1448" s="13" t="s">
        <v>5108</v>
      </c>
      <c r="E1448">
        <v>1447</v>
      </c>
    </row>
    <row r="1449" spans="1:5">
      <c r="A1449" s="14" t="s">
        <v>4187</v>
      </c>
      <c r="B1449" s="15" t="s">
        <v>5120</v>
      </c>
      <c r="C1449" s="14" t="s">
        <v>4188</v>
      </c>
      <c r="D1449" s="14" t="s">
        <v>5101</v>
      </c>
      <c r="E1449">
        <v>1448</v>
      </c>
    </row>
    <row r="1450" spans="1:5">
      <c r="A1450" s="13" t="s">
        <v>4189</v>
      </c>
      <c r="B1450" t="s">
        <v>5120</v>
      </c>
      <c r="C1450" s="13" t="s">
        <v>4190</v>
      </c>
      <c r="D1450" s="13" t="s">
        <v>5103</v>
      </c>
      <c r="E1450">
        <v>1449</v>
      </c>
    </row>
    <row r="1451" spans="1:5">
      <c r="A1451" s="14" t="s">
        <v>4191</v>
      </c>
      <c r="B1451" s="15" t="s">
        <v>5120</v>
      </c>
      <c r="C1451" s="14" t="s">
        <v>4192</v>
      </c>
      <c r="D1451" s="14" t="s">
        <v>5101</v>
      </c>
      <c r="E1451">
        <v>1450</v>
      </c>
    </row>
    <row r="1452" spans="1:5">
      <c r="A1452" s="13" t="s">
        <v>4193</v>
      </c>
      <c r="B1452" s="15" t="s">
        <v>5124</v>
      </c>
      <c r="C1452" s="13" t="s">
        <v>4194</v>
      </c>
      <c r="D1452" s="13" t="s">
        <v>5102</v>
      </c>
      <c r="E1452">
        <v>1451</v>
      </c>
    </row>
    <row r="1453" spans="1:5">
      <c r="A1453" s="14" t="s">
        <v>4119</v>
      </c>
      <c r="B1453" t="s">
        <v>5120</v>
      </c>
      <c r="C1453" s="14" t="s">
        <v>4195</v>
      </c>
      <c r="D1453" s="14" t="s">
        <v>5108</v>
      </c>
      <c r="E1453">
        <v>1452</v>
      </c>
    </row>
    <row r="1454" spans="1:5">
      <c r="A1454" s="13" t="s">
        <v>3440</v>
      </c>
      <c r="B1454" s="15" t="s">
        <v>5124</v>
      </c>
      <c r="C1454" s="13" t="s">
        <v>3070</v>
      </c>
      <c r="D1454" s="13" t="s">
        <v>5102</v>
      </c>
      <c r="E1454">
        <v>1453</v>
      </c>
    </row>
    <row r="1455" spans="1:5">
      <c r="A1455" s="14" t="s">
        <v>4196</v>
      </c>
      <c r="B1455" s="15" t="s">
        <v>5129</v>
      </c>
      <c r="C1455" s="14" t="s">
        <v>4197</v>
      </c>
      <c r="D1455" s="14" t="s">
        <v>5105</v>
      </c>
      <c r="E1455">
        <v>1454</v>
      </c>
    </row>
    <row r="1456" spans="1:5">
      <c r="A1456" s="13" t="s">
        <v>4196</v>
      </c>
      <c r="B1456" s="15" t="s">
        <v>5129</v>
      </c>
      <c r="C1456" s="13" t="s">
        <v>4198</v>
      </c>
      <c r="D1456" s="13" t="s">
        <v>5104</v>
      </c>
      <c r="E1456">
        <v>1455</v>
      </c>
    </row>
    <row r="1457" spans="1:5">
      <c r="A1457" s="14" t="s">
        <v>4196</v>
      </c>
      <c r="B1457" s="15" t="s">
        <v>5129</v>
      </c>
      <c r="C1457" s="14" t="s">
        <v>4199</v>
      </c>
      <c r="D1457" s="14" t="s">
        <v>5107</v>
      </c>
      <c r="E1457">
        <v>1456</v>
      </c>
    </row>
    <row r="1458" spans="1:5">
      <c r="A1458" s="13" t="s">
        <v>3700</v>
      </c>
      <c r="B1458" s="15" t="s">
        <v>5124</v>
      </c>
      <c r="C1458" s="13" t="s">
        <v>3475</v>
      </c>
      <c r="D1458" s="13" t="s">
        <v>5104</v>
      </c>
      <c r="E1458">
        <v>1457</v>
      </c>
    </row>
    <row r="1459" spans="1:5">
      <c r="A1459" s="14" t="s">
        <v>4200</v>
      </c>
      <c r="B1459" s="15" t="s">
        <v>5125</v>
      </c>
      <c r="C1459" s="14" t="s">
        <v>3572</v>
      </c>
      <c r="D1459" s="14" t="s">
        <v>5101</v>
      </c>
      <c r="E1459">
        <v>1458</v>
      </c>
    </row>
    <row r="1460" spans="1:5">
      <c r="A1460" s="13" t="s">
        <v>4201</v>
      </c>
      <c r="B1460" s="15" t="s">
        <v>5120</v>
      </c>
      <c r="C1460" s="13" t="s">
        <v>4202</v>
      </c>
      <c r="D1460" s="13" t="s">
        <v>5101</v>
      </c>
      <c r="E1460">
        <v>1459</v>
      </c>
    </row>
    <row r="1461" spans="1:5">
      <c r="A1461" s="14" t="s">
        <v>4203</v>
      </c>
      <c r="B1461" t="s">
        <v>5120</v>
      </c>
      <c r="C1461" s="14" t="s">
        <v>4204</v>
      </c>
      <c r="D1461" s="14" t="s">
        <v>5103</v>
      </c>
      <c r="E1461">
        <v>1460</v>
      </c>
    </row>
    <row r="1462" spans="1:5">
      <c r="A1462" s="13" t="s">
        <v>4205</v>
      </c>
      <c r="B1462" t="s">
        <v>5124</v>
      </c>
      <c r="C1462" s="13" t="s">
        <v>4206</v>
      </c>
      <c r="D1462" s="13" t="s">
        <v>5110</v>
      </c>
      <c r="E1462">
        <v>1461</v>
      </c>
    </row>
    <row r="1463" spans="1:5">
      <c r="A1463" s="14" t="s">
        <v>4207</v>
      </c>
      <c r="B1463" s="15" t="s">
        <v>5121</v>
      </c>
      <c r="C1463" s="14" t="s">
        <v>4208</v>
      </c>
      <c r="D1463" s="14" t="s">
        <v>5101</v>
      </c>
      <c r="E1463">
        <v>1462</v>
      </c>
    </row>
    <row r="1464" spans="1:5">
      <c r="A1464" s="13" t="s">
        <v>4209</v>
      </c>
      <c r="B1464" t="s">
        <v>5124</v>
      </c>
      <c r="C1464" s="13" t="s">
        <v>3126</v>
      </c>
      <c r="D1464" s="13" t="s">
        <v>5110</v>
      </c>
      <c r="E1464">
        <v>1463</v>
      </c>
    </row>
    <row r="1465" spans="1:5">
      <c r="A1465" s="14" t="s">
        <v>3645</v>
      </c>
      <c r="B1465" s="15" t="s">
        <v>5120</v>
      </c>
      <c r="C1465" s="14" t="s">
        <v>4210</v>
      </c>
      <c r="D1465" s="14" t="s">
        <v>5105</v>
      </c>
      <c r="E1465">
        <v>1464</v>
      </c>
    </row>
    <row r="1466" spans="1:5">
      <c r="A1466" s="13" t="s">
        <v>4211</v>
      </c>
      <c r="B1466" t="s">
        <v>5120</v>
      </c>
      <c r="C1466" s="13" t="s">
        <v>4212</v>
      </c>
      <c r="D1466" s="13" t="s">
        <v>5103</v>
      </c>
      <c r="E1466">
        <v>1465</v>
      </c>
    </row>
    <row r="1467" spans="1:5">
      <c r="A1467" s="14" t="s">
        <v>4213</v>
      </c>
      <c r="B1467" s="15" t="s">
        <v>5121</v>
      </c>
      <c r="C1467" s="14" t="s">
        <v>4214</v>
      </c>
      <c r="D1467" s="14" t="s">
        <v>5101</v>
      </c>
      <c r="E1467">
        <v>1466</v>
      </c>
    </row>
    <row r="1468" spans="1:5">
      <c r="A1468" s="13" t="s">
        <v>4215</v>
      </c>
      <c r="B1468" s="15" t="s">
        <v>5124</v>
      </c>
      <c r="C1468" s="13" t="s">
        <v>4216</v>
      </c>
      <c r="D1468" s="13" t="s">
        <v>5104</v>
      </c>
      <c r="E1468">
        <v>1467</v>
      </c>
    </row>
    <row r="1469" spans="1:5">
      <c r="A1469" s="14" t="s">
        <v>2956</v>
      </c>
      <c r="B1469" t="s">
        <v>5120</v>
      </c>
      <c r="C1469" s="14" t="s">
        <v>4217</v>
      </c>
      <c r="D1469" s="14" t="s">
        <v>5108</v>
      </c>
      <c r="E1469">
        <v>1468</v>
      </c>
    </row>
    <row r="1470" spans="1:5">
      <c r="A1470" s="13" t="s">
        <v>4218</v>
      </c>
      <c r="B1470" t="s">
        <v>5138</v>
      </c>
      <c r="C1470" s="13" t="s">
        <v>3370</v>
      </c>
      <c r="D1470" s="13" t="s">
        <v>5109</v>
      </c>
      <c r="E1470">
        <v>1469</v>
      </c>
    </row>
    <row r="1471" spans="1:5">
      <c r="A1471" s="14" t="s">
        <v>4219</v>
      </c>
      <c r="B1471" s="15" t="s">
        <v>5138</v>
      </c>
      <c r="C1471" s="14" t="s">
        <v>4220</v>
      </c>
      <c r="D1471" s="14" t="s">
        <v>5107</v>
      </c>
      <c r="E1471">
        <v>1470</v>
      </c>
    </row>
    <row r="1472" spans="1:5">
      <c r="A1472" s="13" t="s">
        <v>4221</v>
      </c>
      <c r="B1472" s="15" t="s">
        <v>5121</v>
      </c>
      <c r="C1472" s="13" t="s">
        <v>2718</v>
      </c>
      <c r="D1472" s="13" t="s">
        <v>5102</v>
      </c>
      <c r="E1472">
        <v>1471</v>
      </c>
    </row>
    <row r="1473" spans="1:5">
      <c r="A1473" s="14" t="s">
        <v>4189</v>
      </c>
      <c r="B1473" t="s">
        <v>5120</v>
      </c>
      <c r="C1473" s="14" t="s">
        <v>4222</v>
      </c>
      <c r="D1473" s="14" t="s">
        <v>5108</v>
      </c>
      <c r="E1473">
        <v>1472</v>
      </c>
    </row>
    <row r="1474" spans="1:5">
      <c r="A1474" s="13" t="s">
        <v>4223</v>
      </c>
      <c r="B1474" t="s">
        <v>5124</v>
      </c>
      <c r="C1474" s="13" t="s">
        <v>4224</v>
      </c>
      <c r="D1474" s="13" t="s">
        <v>5110</v>
      </c>
      <c r="E1474">
        <v>1473</v>
      </c>
    </row>
    <row r="1475" spans="1:5">
      <c r="A1475" s="14" t="s">
        <v>4225</v>
      </c>
      <c r="B1475" t="s">
        <v>5138</v>
      </c>
      <c r="C1475" s="14" t="s">
        <v>4226</v>
      </c>
      <c r="D1475" s="14" t="s">
        <v>5109</v>
      </c>
      <c r="E1475">
        <v>1474</v>
      </c>
    </row>
    <row r="1476" spans="1:5">
      <c r="A1476" s="13" t="s">
        <v>4227</v>
      </c>
      <c r="B1476" s="15" t="s">
        <v>5122</v>
      </c>
      <c r="C1476" s="13" t="s">
        <v>4192</v>
      </c>
      <c r="D1476" s="13" t="s">
        <v>5101</v>
      </c>
      <c r="E1476">
        <v>1475</v>
      </c>
    </row>
    <row r="1477" spans="1:5">
      <c r="A1477" s="14" t="s">
        <v>4228</v>
      </c>
      <c r="B1477" s="15" t="s">
        <v>5120</v>
      </c>
      <c r="C1477" s="14" t="s">
        <v>4229</v>
      </c>
      <c r="D1477" s="14" t="s">
        <v>5101</v>
      </c>
      <c r="E1477">
        <v>1476</v>
      </c>
    </row>
    <row r="1478" spans="1:5">
      <c r="A1478" s="13" t="s">
        <v>4230</v>
      </c>
      <c r="B1478" t="s">
        <v>5120</v>
      </c>
      <c r="C1478" s="13" t="s">
        <v>4231</v>
      </c>
      <c r="D1478" s="13" t="s">
        <v>5108</v>
      </c>
      <c r="E1478">
        <v>1477</v>
      </c>
    </row>
    <row r="1479" spans="1:5">
      <c r="A1479" s="14" t="s">
        <v>3103</v>
      </c>
      <c r="B1479" s="15"/>
      <c r="C1479" s="14" t="s">
        <v>2963</v>
      </c>
      <c r="D1479" s="14" t="s">
        <v>5101</v>
      </c>
      <c r="E1479">
        <v>1478</v>
      </c>
    </row>
    <row r="1480" spans="1:5">
      <c r="A1480" s="13" t="s">
        <v>4232</v>
      </c>
      <c r="C1480" s="13" t="s">
        <v>2521</v>
      </c>
      <c r="D1480" s="13"/>
      <c r="E1480">
        <v>1479</v>
      </c>
    </row>
    <row r="1481" spans="1:5">
      <c r="A1481" s="14" t="s">
        <v>4233</v>
      </c>
      <c r="B1481" s="15"/>
      <c r="C1481" s="14" t="s">
        <v>2870</v>
      </c>
      <c r="D1481" s="14" t="s">
        <v>5101</v>
      </c>
      <c r="E1481">
        <v>1480</v>
      </c>
    </row>
    <row r="1482" spans="1:5">
      <c r="A1482" s="13" t="s">
        <v>4232</v>
      </c>
      <c r="B1482" s="15"/>
      <c r="C1482" s="13" t="s">
        <v>3777</v>
      </c>
      <c r="D1482" s="13" t="s">
        <v>5101</v>
      </c>
      <c r="E1482">
        <v>1481</v>
      </c>
    </row>
    <row r="1483" spans="1:5">
      <c r="A1483" s="14" t="s">
        <v>4234</v>
      </c>
      <c r="B1483" s="15"/>
      <c r="C1483" s="14" t="s">
        <v>3474</v>
      </c>
      <c r="D1483" s="14" t="s">
        <v>5101</v>
      </c>
      <c r="E1483">
        <v>1482</v>
      </c>
    </row>
    <row r="1484" spans="1:5">
      <c r="A1484" s="13" t="s">
        <v>3295</v>
      </c>
      <c r="B1484" s="15"/>
      <c r="C1484" s="13" t="s">
        <v>2788</v>
      </c>
      <c r="D1484" s="13" t="s">
        <v>5101</v>
      </c>
      <c r="E1484">
        <v>1483</v>
      </c>
    </row>
    <row r="1485" spans="1:5">
      <c r="A1485" s="14" t="s">
        <v>4235</v>
      </c>
      <c r="B1485" t="s">
        <v>5121</v>
      </c>
      <c r="C1485" s="14" t="s">
        <v>2535</v>
      </c>
      <c r="D1485" s="14"/>
      <c r="E1485">
        <v>1484</v>
      </c>
    </row>
    <row r="1486" spans="1:5">
      <c r="A1486" s="13" t="s">
        <v>4236</v>
      </c>
      <c r="B1486" t="s">
        <v>5121</v>
      </c>
      <c r="C1486" s="13" t="s">
        <v>2536</v>
      </c>
      <c r="D1486" s="13"/>
      <c r="E1486">
        <v>1485</v>
      </c>
    </row>
    <row r="1487" spans="1:5">
      <c r="A1487" s="14" t="s">
        <v>4237</v>
      </c>
      <c r="B1487" t="s">
        <v>5121</v>
      </c>
      <c r="C1487" s="14" t="s">
        <v>2537</v>
      </c>
      <c r="D1487" s="14"/>
      <c r="E1487">
        <v>1486</v>
      </c>
    </row>
    <row r="1488" spans="1:5">
      <c r="A1488" s="13" t="s">
        <v>4238</v>
      </c>
      <c r="C1488" s="13" t="s">
        <v>2538</v>
      </c>
      <c r="D1488" s="13"/>
      <c r="E1488">
        <v>1487</v>
      </c>
    </row>
    <row r="1489" spans="1:5">
      <c r="A1489" s="14" t="s">
        <v>3184</v>
      </c>
      <c r="B1489" t="s">
        <v>5121</v>
      </c>
      <c r="C1489" s="14" t="s">
        <v>2539</v>
      </c>
      <c r="D1489" s="14"/>
      <c r="E1489">
        <v>1488</v>
      </c>
    </row>
    <row r="1490" spans="1:5">
      <c r="A1490" s="13" t="s">
        <v>4239</v>
      </c>
      <c r="B1490" t="s">
        <v>5121</v>
      </c>
      <c r="C1490" s="13" t="s">
        <v>2540</v>
      </c>
      <c r="D1490" s="13"/>
      <c r="E1490">
        <v>1489</v>
      </c>
    </row>
    <row r="1491" spans="1:5">
      <c r="A1491" s="14" t="s">
        <v>4240</v>
      </c>
      <c r="B1491" t="s">
        <v>5121</v>
      </c>
      <c r="C1491" s="14" t="s">
        <v>2530</v>
      </c>
      <c r="D1491" s="14"/>
      <c r="E1491">
        <v>1490</v>
      </c>
    </row>
    <row r="1492" spans="1:5">
      <c r="A1492" s="13" t="s">
        <v>4241</v>
      </c>
      <c r="B1492" t="s">
        <v>5121</v>
      </c>
      <c r="C1492" s="13" t="s">
        <v>2541</v>
      </c>
      <c r="D1492" s="13"/>
      <c r="E1492">
        <v>1491</v>
      </c>
    </row>
    <row r="1493" spans="1:5">
      <c r="A1493" s="14" t="s">
        <v>4242</v>
      </c>
      <c r="B1493" t="s">
        <v>5121</v>
      </c>
      <c r="C1493" s="14" t="s">
        <v>2530</v>
      </c>
      <c r="D1493" s="14"/>
      <c r="E1493">
        <v>1492</v>
      </c>
    </row>
    <row r="1494" spans="1:5">
      <c r="A1494" s="13" t="s">
        <v>4243</v>
      </c>
      <c r="B1494" t="s">
        <v>5121</v>
      </c>
      <c r="C1494" s="13" t="s">
        <v>2542</v>
      </c>
      <c r="D1494" s="13"/>
      <c r="E1494">
        <v>1493</v>
      </c>
    </row>
    <row r="1495" spans="1:5">
      <c r="A1495" s="14" t="s">
        <v>4244</v>
      </c>
      <c r="B1495" t="s">
        <v>5121</v>
      </c>
      <c r="C1495" s="14" t="s">
        <v>2543</v>
      </c>
      <c r="D1495" s="14"/>
      <c r="E1495">
        <v>1494</v>
      </c>
    </row>
    <row r="1496" spans="1:5">
      <c r="A1496" s="13" t="s">
        <v>4245</v>
      </c>
      <c r="B1496" t="s">
        <v>5121</v>
      </c>
      <c r="C1496" s="13" t="s">
        <v>2523</v>
      </c>
      <c r="D1496" s="13"/>
      <c r="E1496">
        <v>1495</v>
      </c>
    </row>
    <row r="1497" spans="1:5">
      <c r="A1497" s="14" t="s">
        <v>4246</v>
      </c>
      <c r="B1497" t="s">
        <v>5121</v>
      </c>
      <c r="C1497" s="14" t="s">
        <v>2544</v>
      </c>
      <c r="D1497" s="14"/>
      <c r="E1497">
        <v>1496</v>
      </c>
    </row>
    <row r="1498" spans="1:5">
      <c r="A1498" s="13" t="s">
        <v>4247</v>
      </c>
      <c r="B1498" t="s">
        <v>5121</v>
      </c>
      <c r="C1498" s="13" t="s">
        <v>2545</v>
      </c>
      <c r="D1498" s="13"/>
      <c r="E1498">
        <v>1497</v>
      </c>
    </row>
    <row r="1499" spans="1:5">
      <c r="A1499" s="14" t="s">
        <v>4248</v>
      </c>
      <c r="B1499" t="s">
        <v>5121</v>
      </c>
      <c r="C1499" s="14" t="s">
        <v>2546</v>
      </c>
      <c r="D1499" s="14"/>
      <c r="E1499">
        <v>1498</v>
      </c>
    </row>
    <row r="1500" spans="1:5">
      <c r="A1500" s="13" t="s">
        <v>4249</v>
      </c>
      <c r="B1500" t="s">
        <v>5121</v>
      </c>
      <c r="C1500" s="13" t="s">
        <v>2524</v>
      </c>
      <c r="D1500" s="13"/>
      <c r="E1500">
        <v>1499</v>
      </c>
    </row>
    <row r="1501" spans="1:5">
      <c r="A1501" s="14" t="s">
        <v>4250</v>
      </c>
      <c r="B1501" t="s">
        <v>5121</v>
      </c>
      <c r="C1501" s="14" t="s">
        <v>2528</v>
      </c>
      <c r="D1501" s="14"/>
      <c r="E1501">
        <v>1500</v>
      </c>
    </row>
    <row r="1502" spans="1:5">
      <c r="A1502" s="13" t="s">
        <v>4251</v>
      </c>
      <c r="B1502" t="s">
        <v>5121</v>
      </c>
      <c r="C1502" s="13" t="s">
        <v>2547</v>
      </c>
      <c r="D1502" s="13"/>
      <c r="E1502">
        <v>1501</v>
      </c>
    </row>
    <row r="1503" spans="1:5">
      <c r="A1503" s="14" t="s">
        <v>2493</v>
      </c>
      <c r="B1503" s="15" t="s">
        <v>5121</v>
      </c>
      <c r="C1503" s="14" t="s">
        <v>2497</v>
      </c>
      <c r="D1503" s="14" t="s">
        <v>5112</v>
      </c>
      <c r="E1503">
        <v>1502</v>
      </c>
    </row>
    <row r="1504" spans="1:5">
      <c r="A1504" s="13" t="s">
        <v>2744</v>
      </c>
      <c r="B1504" t="s">
        <v>5121</v>
      </c>
      <c r="C1504" s="13" t="s">
        <v>3025</v>
      </c>
      <c r="D1504" s="13" t="s">
        <v>5110</v>
      </c>
      <c r="E1504">
        <v>1503</v>
      </c>
    </row>
    <row r="1505" spans="1:5">
      <c r="A1505" s="14" t="s">
        <v>2493</v>
      </c>
      <c r="B1505" s="15" t="s">
        <v>5121</v>
      </c>
      <c r="C1505" s="14" t="s">
        <v>2496</v>
      </c>
      <c r="D1505" s="14" t="s">
        <v>5112</v>
      </c>
      <c r="E1505">
        <v>1504</v>
      </c>
    </row>
    <row r="1506" spans="1:5">
      <c r="A1506" s="13" t="s">
        <v>2493</v>
      </c>
      <c r="B1506" s="15" t="s">
        <v>5121</v>
      </c>
      <c r="C1506" s="13" t="s">
        <v>2491</v>
      </c>
      <c r="D1506" s="13" t="s">
        <v>5104</v>
      </c>
      <c r="E1506">
        <v>1505</v>
      </c>
    </row>
    <row r="1507" spans="1:5">
      <c r="A1507" s="14" t="s">
        <v>4252</v>
      </c>
      <c r="B1507" t="s">
        <v>5126</v>
      </c>
      <c r="C1507" s="14" t="s">
        <v>2495</v>
      </c>
      <c r="D1507" s="14" t="s">
        <v>5110</v>
      </c>
      <c r="E1507">
        <v>1506</v>
      </c>
    </row>
    <row r="1508" spans="1:5">
      <c r="A1508" s="13" t="s">
        <v>2773</v>
      </c>
      <c r="B1508" t="s">
        <v>5121</v>
      </c>
      <c r="C1508" s="13" t="s">
        <v>2984</v>
      </c>
      <c r="D1508" s="13" t="s">
        <v>5103</v>
      </c>
      <c r="E1508">
        <v>1507</v>
      </c>
    </row>
    <row r="1509" spans="1:5">
      <c r="A1509" s="14" t="s">
        <v>2929</v>
      </c>
      <c r="B1509" s="15" t="s">
        <v>5121</v>
      </c>
      <c r="C1509" s="14" t="s">
        <v>2513</v>
      </c>
      <c r="D1509" s="14" t="s">
        <v>5112</v>
      </c>
      <c r="E1509">
        <v>1508</v>
      </c>
    </row>
    <row r="1510" spans="1:5">
      <c r="A1510" s="13" t="s">
        <v>2761</v>
      </c>
      <c r="B1510" t="s">
        <v>5121</v>
      </c>
      <c r="C1510" s="13" t="s">
        <v>2986</v>
      </c>
      <c r="D1510" s="13" t="s">
        <v>5110</v>
      </c>
      <c r="E1510">
        <v>1509</v>
      </c>
    </row>
    <row r="1511" spans="1:5">
      <c r="A1511" s="14" t="s">
        <v>2761</v>
      </c>
      <c r="B1511" s="15" t="s">
        <v>5121</v>
      </c>
      <c r="C1511" s="14" t="s">
        <v>2733</v>
      </c>
      <c r="D1511" s="14" t="s">
        <v>5102</v>
      </c>
      <c r="E1511">
        <v>1510</v>
      </c>
    </row>
    <row r="1512" spans="1:5">
      <c r="A1512" s="13" t="s">
        <v>2738</v>
      </c>
      <c r="B1512" t="s">
        <v>5121</v>
      </c>
      <c r="C1512" s="13" t="s">
        <v>3113</v>
      </c>
      <c r="D1512" s="13" t="s">
        <v>5110</v>
      </c>
      <c r="E1512">
        <v>1511</v>
      </c>
    </row>
    <row r="1513" spans="1:5">
      <c r="A1513" s="14" t="s">
        <v>2782</v>
      </c>
      <c r="B1513" t="s">
        <v>5121</v>
      </c>
      <c r="C1513" s="14" t="s">
        <v>3175</v>
      </c>
      <c r="D1513" s="14" t="s">
        <v>5110</v>
      </c>
      <c r="E1513">
        <v>1512</v>
      </c>
    </row>
    <row r="1514" spans="1:5">
      <c r="A1514" s="13" t="s">
        <v>2782</v>
      </c>
      <c r="B1514" s="15" t="s">
        <v>5121</v>
      </c>
      <c r="C1514" s="13" t="s">
        <v>2794</v>
      </c>
      <c r="D1514" s="13" t="s">
        <v>5102</v>
      </c>
      <c r="E1514">
        <v>1513</v>
      </c>
    </row>
    <row r="1515" spans="1:5">
      <c r="A1515" s="14" t="s">
        <v>2728</v>
      </c>
      <c r="B1515" t="s">
        <v>5121</v>
      </c>
      <c r="C1515" s="14" t="s">
        <v>4253</v>
      </c>
      <c r="D1515" s="14" t="s">
        <v>5110</v>
      </c>
      <c r="E1515">
        <v>1514</v>
      </c>
    </row>
    <row r="1516" spans="1:5">
      <c r="A1516" s="13" t="s">
        <v>2960</v>
      </c>
      <c r="B1516" t="s">
        <v>5121</v>
      </c>
      <c r="C1516" s="13" t="s">
        <v>3126</v>
      </c>
      <c r="D1516" s="13" t="s">
        <v>5110</v>
      </c>
      <c r="E1516">
        <v>1515</v>
      </c>
    </row>
    <row r="1517" spans="1:5">
      <c r="A1517" s="14" t="s">
        <v>2960</v>
      </c>
      <c r="B1517" s="15" t="s">
        <v>5121</v>
      </c>
      <c r="C1517" s="14" t="s">
        <v>2515</v>
      </c>
      <c r="D1517" s="14" t="s">
        <v>5112</v>
      </c>
      <c r="E1517">
        <v>1516</v>
      </c>
    </row>
    <row r="1518" spans="1:5">
      <c r="A1518" s="13" t="s">
        <v>2960</v>
      </c>
      <c r="B1518" s="15" t="s">
        <v>5121</v>
      </c>
      <c r="C1518" s="13" t="s">
        <v>2858</v>
      </c>
      <c r="D1518" s="13" t="s">
        <v>5102</v>
      </c>
      <c r="E1518">
        <v>1517</v>
      </c>
    </row>
    <row r="1519" spans="1:5">
      <c r="A1519" s="14" t="s">
        <v>2960</v>
      </c>
      <c r="B1519" s="15" t="s">
        <v>5121</v>
      </c>
      <c r="C1519" s="14" t="s">
        <v>2481</v>
      </c>
      <c r="D1519" s="14" t="s">
        <v>5101</v>
      </c>
      <c r="E1519">
        <v>1518</v>
      </c>
    </row>
    <row r="1520" spans="1:5">
      <c r="A1520" s="13" t="s">
        <v>3766</v>
      </c>
      <c r="B1520" t="s">
        <v>5121</v>
      </c>
      <c r="C1520" s="13" t="s">
        <v>2585</v>
      </c>
      <c r="D1520" s="13"/>
      <c r="E1520">
        <v>1519</v>
      </c>
    </row>
    <row r="1521" spans="1:5">
      <c r="A1521" s="14" t="s">
        <v>3186</v>
      </c>
      <c r="B1521" s="15" t="s">
        <v>5133</v>
      </c>
      <c r="C1521" s="14" t="s">
        <v>2489</v>
      </c>
      <c r="D1521" s="14" t="s">
        <v>5101</v>
      </c>
      <c r="E1521">
        <v>1520</v>
      </c>
    </row>
    <row r="1522" spans="1:5">
      <c r="A1522" s="13" t="s">
        <v>2961</v>
      </c>
      <c r="B1522" t="s">
        <v>5121</v>
      </c>
      <c r="C1522" s="13" t="s">
        <v>3808</v>
      </c>
      <c r="D1522" s="13" t="s">
        <v>5110</v>
      </c>
      <c r="E1522">
        <v>1521</v>
      </c>
    </row>
    <row r="1523" spans="1:5">
      <c r="A1523" s="14" t="s">
        <v>3723</v>
      </c>
      <c r="B1523" s="15" t="s">
        <v>5121</v>
      </c>
      <c r="C1523" s="14" t="s">
        <v>2481</v>
      </c>
      <c r="D1523" s="14" t="s">
        <v>5101</v>
      </c>
      <c r="E1523">
        <v>1522</v>
      </c>
    </row>
    <row r="1524" spans="1:5">
      <c r="A1524" s="13" t="s">
        <v>4254</v>
      </c>
      <c r="B1524" t="s">
        <v>5121</v>
      </c>
      <c r="C1524" s="13" t="s">
        <v>2549</v>
      </c>
      <c r="D1524" s="13"/>
      <c r="E1524">
        <v>1523</v>
      </c>
    </row>
    <row r="1525" spans="1:5">
      <c r="A1525" s="14" t="s">
        <v>2806</v>
      </c>
      <c r="B1525" s="15" t="s">
        <v>5121</v>
      </c>
      <c r="C1525" s="14" t="s">
        <v>4255</v>
      </c>
      <c r="D1525" s="14" t="s">
        <v>5118</v>
      </c>
      <c r="E1525">
        <v>1524</v>
      </c>
    </row>
    <row r="1526" spans="1:5">
      <c r="A1526" s="13" t="s">
        <v>2806</v>
      </c>
      <c r="B1526" t="s">
        <v>5121</v>
      </c>
      <c r="C1526" s="13" t="s">
        <v>2898</v>
      </c>
      <c r="D1526" s="13" t="s">
        <v>5108</v>
      </c>
      <c r="E1526">
        <v>1525</v>
      </c>
    </row>
    <row r="1527" spans="1:5">
      <c r="A1527" s="14" t="s">
        <v>3201</v>
      </c>
      <c r="B1527" s="15" t="s">
        <v>5121</v>
      </c>
      <c r="C1527" s="14" t="s">
        <v>2586</v>
      </c>
      <c r="D1527" s="14" t="s">
        <v>5112</v>
      </c>
      <c r="E1527">
        <v>1526</v>
      </c>
    </row>
    <row r="1528" spans="1:5">
      <c r="A1528" s="13" t="s">
        <v>2763</v>
      </c>
      <c r="B1528" s="15" t="s">
        <v>5121</v>
      </c>
      <c r="C1528" s="13" t="s">
        <v>4256</v>
      </c>
      <c r="D1528" s="13" t="s">
        <v>5104</v>
      </c>
      <c r="E1528">
        <v>1527</v>
      </c>
    </row>
    <row r="1529" spans="1:5">
      <c r="A1529" s="14" t="s">
        <v>4257</v>
      </c>
      <c r="B1529" s="15" t="s">
        <v>5121</v>
      </c>
      <c r="C1529" s="14" t="s">
        <v>4258</v>
      </c>
      <c r="D1529" s="14" t="s">
        <v>5101</v>
      </c>
      <c r="E1529">
        <v>1528</v>
      </c>
    </row>
    <row r="1530" spans="1:5">
      <c r="A1530" s="13" t="s">
        <v>4259</v>
      </c>
      <c r="B1530" s="15" t="s">
        <v>5121</v>
      </c>
      <c r="C1530" s="13" t="s">
        <v>3210</v>
      </c>
      <c r="D1530" s="13" t="s">
        <v>5102</v>
      </c>
      <c r="E1530">
        <v>1529</v>
      </c>
    </row>
    <row r="1531" spans="1:5">
      <c r="A1531" s="14" t="s">
        <v>4259</v>
      </c>
      <c r="B1531" s="15" t="s">
        <v>5121</v>
      </c>
      <c r="C1531" s="14" t="s">
        <v>3181</v>
      </c>
      <c r="D1531" s="14" t="s">
        <v>5104</v>
      </c>
      <c r="E1531">
        <v>1530</v>
      </c>
    </row>
    <row r="1532" spans="1:5">
      <c r="A1532" s="13" t="s">
        <v>3726</v>
      </c>
      <c r="B1532" s="15" t="s">
        <v>5121</v>
      </c>
      <c r="C1532" s="13" t="s">
        <v>2587</v>
      </c>
      <c r="D1532" s="13" t="s">
        <v>5112</v>
      </c>
      <c r="E1532">
        <v>1531</v>
      </c>
    </row>
    <row r="1533" spans="1:5">
      <c r="A1533" s="14" t="s">
        <v>4260</v>
      </c>
      <c r="B1533" s="15" t="s">
        <v>5121</v>
      </c>
      <c r="C1533" s="14" t="s">
        <v>2760</v>
      </c>
      <c r="D1533" s="14" t="s">
        <v>5102</v>
      </c>
      <c r="E1533">
        <v>1532</v>
      </c>
    </row>
    <row r="1534" spans="1:5">
      <c r="A1534" s="13" t="s">
        <v>4261</v>
      </c>
      <c r="B1534" t="s">
        <v>5133</v>
      </c>
      <c r="C1534" s="13" t="s">
        <v>3128</v>
      </c>
      <c r="D1534" s="13" t="s">
        <v>5106</v>
      </c>
      <c r="E1534">
        <v>1533</v>
      </c>
    </row>
    <row r="1535" spans="1:5">
      <c r="A1535" s="14" t="s">
        <v>4262</v>
      </c>
      <c r="B1535" t="s">
        <v>5126</v>
      </c>
      <c r="C1535" s="14" t="s">
        <v>3025</v>
      </c>
      <c r="D1535" s="14" t="s">
        <v>5110</v>
      </c>
      <c r="E1535">
        <v>1534</v>
      </c>
    </row>
    <row r="1536" spans="1:5">
      <c r="A1536" s="13" t="s">
        <v>3109</v>
      </c>
      <c r="B1536" s="15" t="s">
        <v>5121</v>
      </c>
      <c r="C1536" s="13" t="s">
        <v>3315</v>
      </c>
      <c r="D1536" s="13" t="s">
        <v>5102</v>
      </c>
      <c r="E1536">
        <v>1535</v>
      </c>
    </row>
    <row r="1537" spans="1:5">
      <c r="A1537" s="14" t="s">
        <v>3109</v>
      </c>
      <c r="B1537" t="s">
        <v>5121</v>
      </c>
      <c r="C1537" s="14" t="s">
        <v>2989</v>
      </c>
      <c r="D1537" s="14" t="s">
        <v>5108</v>
      </c>
      <c r="E1537">
        <v>1536</v>
      </c>
    </row>
    <row r="1538" spans="1:5">
      <c r="A1538" s="13" t="s">
        <v>3728</v>
      </c>
      <c r="B1538" s="15" t="s">
        <v>5134</v>
      </c>
      <c r="C1538" s="13" t="s">
        <v>2906</v>
      </c>
      <c r="D1538" s="13" t="s">
        <v>5102</v>
      </c>
      <c r="E1538">
        <v>1537</v>
      </c>
    </row>
    <row r="1539" spans="1:5">
      <c r="A1539" s="14" t="s">
        <v>3188</v>
      </c>
      <c r="B1539" t="s">
        <v>5121</v>
      </c>
      <c r="C1539" s="14" t="s">
        <v>2588</v>
      </c>
      <c r="D1539" s="14"/>
      <c r="E1539">
        <v>1538</v>
      </c>
    </row>
    <row r="1540" spans="1:5">
      <c r="A1540" s="13" t="s">
        <v>4263</v>
      </c>
      <c r="B1540" t="s">
        <v>5121</v>
      </c>
      <c r="C1540" s="13" t="s">
        <v>2589</v>
      </c>
      <c r="D1540" s="13"/>
      <c r="E1540">
        <v>1539</v>
      </c>
    </row>
    <row r="1541" spans="1:5">
      <c r="A1541" s="14" t="s">
        <v>4263</v>
      </c>
      <c r="B1541" s="15" t="s">
        <v>5121</v>
      </c>
      <c r="C1541" s="14" t="s">
        <v>2590</v>
      </c>
      <c r="D1541" s="14" t="s">
        <v>5112</v>
      </c>
      <c r="E1541">
        <v>1540</v>
      </c>
    </row>
    <row r="1542" spans="1:5">
      <c r="A1542" s="13" t="s">
        <v>4263</v>
      </c>
      <c r="B1542" s="15" t="s">
        <v>5121</v>
      </c>
      <c r="C1542" s="13" t="s">
        <v>4072</v>
      </c>
      <c r="D1542" s="13" t="s">
        <v>5104</v>
      </c>
      <c r="E1542">
        <v>1541</v>
      </c>
    </row>
    <row r="1543" spans="1:5">
      <c r="A1543" s="14" t="s">
        <v>4264</v>
      </c>
      <c r="B1543" t="s">
        <v>5149</v>
      </c>
      <c r="C1543" s="14" t="s">
        <v>3025</v>
      </c>
      <c r="D1543" s="14" t="s">
        <v>5110</v>
      </c>
      <c r="E1543">
        <v>1542</v>
      </c>
    </row>
    <row r="1544" spans="1:5">
      <c r="A1544" s="13" t="s">
        <v>3189</v>
      </c>
      <c r="B1544" s="15" t="s">
        <v>5121</v>
      </c>
      <c r="C1544" s="13" t="s">
        <v>4265</v>
      </c>
      <c r="D1544" s="13" t="s">
        <v>5104</v>
      </c>
      <c r="E1544">
        <v>1543</v>
      </c>
    </row>
    <row r="1545" spans="1:5">
      <c r="A1545" s="14" t="s">
        <v>3455</v>
      </c>
      <c r="B1545" t="s">
        <v>5121</v>
      </c>
      <c r="C1545" s="14" t="s">
        <v>4266</v>
      </c>
      <c r="D1545" s="14" t="s">
        <v>5110</v>
      </c>
      <c r="E1545">
        <v>1544</v>
      </c>
    </row>
    <row r="1546" spans="1:5">
      <c r="A1546" s="13" t="s">
        <v>3297</v>
      </c>
      <c r="B1546" s="15" t="s">
        <v>5121</v>
      </c>
      <c r="C1546" s="13" t="s">
        <v>2808</v>
      </c>
      <c r="D1546" s="13" t="s">
        <v>5104</v>
      </c>
      <c r="E1546">
        <v>1545</v>
      </c>
    </row>
    <row r="1547" spans="1:5">
      <c r="A1547" s="14" t="s">
        <v>2726</v>
      </c>
      <c r="B1547" t="s">
        <v>5121</v>
      </c>
      <c r="C1547" s="14" t="s">
        <v>2983</v>
      </c>
      <c r="D1547" s="14" t="s">
        <v>5108</v>
      </c>
      <c r="E1547">
        <v>1546</v>
      </c>
    </row>
    <row r="1548" spans="1:5">
      <c r="A1548" s="13" t="s">
        <v>3059</v>
      </c>
      <c r="B1548" s="15" t="s">
        <v>5121</v>
      </c>
      <c r="C1548" s="13" t="s">
        <v>2994</v>
      </c>
      <c r="D1548" s="13" t="s">
        <v>5102</v>
      </c>
      <c r="E1548">
        <v>1547</v>
      </c>
    </row>
    <row r="1549" spans="1:5">
      <c r="A1549" s="14" t="s">
        <v>3729</v>
      </c>
      <c r="B1549" s="15" t="s">
        <v>5134</v>
      </c>
      <c r="C1549" s="14" t="s">
        <v>2721</v>
      </c>
      <c r="D1549" s="14" t="s">
        <v>5102</v>
      </c>
      <c r="E1549">
        <v>1548</v>
      </c>
    </row>
    <row r="1550" spans="1:5">
      <c r="A1550" s="13" t="s">
        <v>4267</v>
      </c>
      <c r="B1550" s="15" t="s">
        <v>5121</v>
      </c>
      <c r="C1550" s="13" t="s">
        <v>2994</v>
      </c>
      <c r="D1550" s="13" t="s">
        <v>5102</v>
      </c>
      <c r="E1550">
        <v>1549</v>
      </c>
    </row>
    <row r="1551" spans="1:5">
      <c r="A1551" s="14" t="s">
        <v>4268</v>
      </c>
      <c r="B1551" s="15" t="s">
        <v>5121</v>
      </c>
      <c r="C1551" s="14" t="s">
        <v>3770</v>
      </c>
      <c r="D1551" s="14" t="s">
        <v>5104</v>
      </c>
      <c r="E1551">
        <v>1550</v>
      </c>
    </row>
    <row r="1552" spans="1:5">
      <c r="A1552" s="13" t="s">
        <v>4269</v>
      </c>
      <c r="B1552" t="s">
        <v>5143</v>
      </c>
      <c r="C1552" s="13" t="s">
        <v>3156</v>
      </c>
      <c r="D1552" s="13" t="s">
        <v>5111</v>
      </c>
      <c r="E1552">
        <v>1551</v>
      </c>
    </row>
    <row r="1553" spans="1:5">
      <c r="A1553" s="14" t="s">
        <v>3456</v>
      </c>
      <c r="B1553" s="15" t="s">
        <v>5121</v>
      </c>
      <c r="C1553" s="14" t="s">
        <v>4270</v>
      </c>
      <c r="D1553" s="14" t="s">
        <v>5104</v>
      </c>
      <c r="E1553">
        <v>1552</v>
      </c>
    </row>
    <row r="1554" spans="1:5">
      <c r="A1554" s="13" t="s">
        <v>3456</v>
      </c>
      <c r="B1554" s="15" t="s">
        <v>5121</v>
      </c>
      <c r="C1554" s="13" t="s">
        <v>2591</v>
      </c>
      <c r="D1554" s="13" t="s">
        <v>5112</v>
      </c>
      <c r="E1554">
        <v>1553</v>
      </c>
    </row>
    <row r="1555" spans="1:5">
      <c r="A1555" s="14" t="s">
        <v>4271</v>
      </c>
      <c r="B1555" s="15" t="s">
        <v>5121</v>
      </c>
      <c r="C1555" s="14" t="s">
        <v>4272</v>
      </c>
      <c r="D1555" s="14" t="s">
        <v>5104</v>
      </c>
      <c r="E1555">
        <v>1554</v>
      </c>
    </row>
    <row r="1556" spans="1:5">
      <c r="A1556" s="13" t="s">
        <v>3060</v>
      </c>
      <c r="B1556" s="15" t="s">
        <v>5121</v>
      </c>
      <c r="C1556" s="13" t="s">
        <v>2567</v>
      </c>
      <c r="D1556" s="13" t="s">
        <v>5112</v>
      </c>
      <c r="E1556">
        <v>1555</v>
      </c>
    </row>
    <row r="1557" spans="1:5">
      <c r="A1557" s="14" t="s">
        <v>3459</v>
      </c>
      <c r="B1557" s="15" t="s">
        <v>5121</v>
      </c>
      <c r="C1557" s="14" t="s">
        <v>4075</v>
      </c>
      <c r="D1557" s="14" t="s">
        <v>5101</v>
      </c>
      <c r="E1557">
        <v>1556</v>
      </c>
    </row>
    <row r="1558" spans="1:5">
      <c r="A1558" s="13" t="s">
        <v>4273</v>
      </c>
      <c r="B1558" t="s">
        <v>5133</v>
      </c>
      <c r="C1558" s="13" t="s">
        <v>2903</v>
      </c>
      <c r="D1558" s="13" t="s">
        <v>5106</v>
      </c>
      <c r="E1558">
        <v>1557</v>
      </c>
    </row>
    <row r="1559" spans="1:5">
      <c r="A1559" s="14" t="s">
        <v>3733</v>
      </c>
      <c r="B1559" s="15" t="s">
        <v>5121</v>
      </c>
      <c r="C1559" s="14" t="s">
        <v>3106</v>
      </c>
      <c r="D1559" s="14" t="s">
        <v>5104</v>
      </c>
      <c r="E1559">
        <v>1558</v>
      </c>
    </row>
    <row r="1560" spans="1:5">
      <c r="A1560" s="13" t="s">
        <v>3733</v>
      </c>
      <c r="B1560" s="15" t="s">
        <v>5121</v>
      </c>
      <c r="C1560" s="13" t="s">
        <v>2897</v>
      </c>
      <c r="D1560" s="13" t="s">
        <v>5101</v>
      </c>
      <c r="E1560">
        <v>1559</v>
      </c>
    </row>
    <row r="1561" spans="1:5">
      <c r="A1561" s="14" t="s">
        <v>4274</v>
      </c>
      <c r="B1561" s="15" t="s">
        <v>5121</v>
      </c>
      <c r="C1561" s="14" t="s">
        <v>2897</v>
      </c>
      <c r="D1561" s="14" t="s">
        <v>5101</v>
      </c>
      <c r="E1561">
        <v>1560</v>
      </c>
    </row>
    <row r="1562" spans="1:5">
      <c r="A1562" s="13" t="s">
        <v>4274</v>
      </c>
      <c r="B1562" s="15" t="s">
        <v>5121</v>
      </c>
      <c r="C1562" s="13" t="s">
        <v>2481</v>
      </c>
      <c r="D1562" s="13" t="s">
        <v>5101</v>
      </c>
      <c r="E1562">
        <v>1561</v>
      </c>
    </row>
    <row r="1563" spans="1:5">
      <c r="A1563" s="14" t="s">
        <v>4275</v>
      </c>
      <c r="B1563" s="15" t="s">
        <v>5134</v>
      </c>
      <c r="C1563" s="14" t="s">
        <v>2994</v>
      </c>
      <c r="D1563" s="14" t="s">
        <v>5102</v>
      </c>
      <c r="E1563">
        <v>1562</v>
      </c>
    </row>
    <row r="1564" spans="1:5">
      <c r="A1564" s="13" t="s">
        <v>3734</v>
      </c>
      <c r="B1564" t="s">
        <v>5121</v>
      </c>
      <c r="C1564" s="13" t="s">
        <v>2592</v>
      </c>
      <c r="D1564" s="13"/>
      <c r="E1564">
        <v>1563</v>
      </c>
    </row>
    <row r="1565" spans="1:5">
      <c r="A1565" s="14" t="s">
        <v>4276</v>
      </c>
      <c r="B1565" s="15" t="s">
        <v>5121</v>
      </c>
      <c r="C1565" s="14" t="s">
        <v>2771</v>
      </c>
      <c r="D1565" s="14" t="s">
        <v>5101</v>
      </c>
      <c r="E1565">
        <v>1564</v>
      </c>
    </row>
    <row r="1566" spans="1:5">
      <c r="A1566" s="13" t="s">
        <v>4277</v>
      </c>
      <c r="B1566" t="s">
        <v>5149</v>
      </c>
      <c r="C1566" s="13" t="s">
        <v>3075</v>
      </c>
      <c r="D1566" s="13" t="s">
        <v>5109</v>
      </c>
      <c r="E1566">
        <v>1565</v>
      </c>
    </row>
    <row r="1567" spans="1:5">
      <c r="A1567" s="14" t="s">
        <v>4278</v>
      </c>
      <c r="B1567" t="s">
        <v>5126</v>
      </c>
      <c r="C1567" s="14" t="s">
        <v>3171</v>
      </c>
      <c r="D1567" s="14" t="s">
        <v>5110</v>
      </c>
      <c r="E1567">
        <v>1566</v>
      </c>
    </row>
    <row r="1568" spans="1:5">
      <c r="A1568" s="13" t="s">
        <v>4279</v>
      </c>
      <c r="B1568" s="15" t="s">
        <v>5110</v>
      </c>
      <c r="C1568" s="13" t="s">
        <v>2772</v>
      </c>
      <c r="D1568" s="13" t="s">
        <v>5101</v>
      </c>
      <c r="E1568">
        <v>1567</v>
      </c>
    </row>
    <row r="1569" spans="1:5">
      <c r="A1569" s="14" t="s">
        <v>3300</v>
      </c>
      <c r="B1569" t="s">
        <v>5121</v>
      </c>
      <c r="C1569" s="14" t="s">
        <v>3462</v>
      </c>
      <c r="D1569" s="14" t="s">
        <v>5110</v>
      </c>
      <c r="E1569">
        <v>1568</v>
      </c>
    </row>
    <row r="1570" spans="1:5">
      <c r="A1570" s="13" t="s">
        <v>4280</v>
      </c>
      <c r="B1570" t="s">
        <v>5126</v>
      </c>
      <c r="C1570" s="13" t="s">
        <v>3462</v>
      </c>
      <c r="D1570" s="13" t="s">
        <v>5110</v>
      </c>
      <c r="E1570">
        <v>1569</v>
      </c>
    </row>
    <row r="1571" spans="1:5">
      <c r="A1571" s="14" t="s">
        <v>4281</v>
      </c>
      <c r="B1571" s="15" t="s">
        <v>5121</v>
      </c>
      <c r="C1571" s="14" t="s">
        <v>2811</v>
      </c>
      <c r="D1571" s="14" t="s">
        <v>5104</v>
      </c>
      <c r="E1571">
        <v>1570</v>
      </c>
    </row>
    <row r="1572" spans="1:5">
      <c r="A1572" s="13" t="s">
        <v>4282</v>
      </c>
      <c r="B1572" s="15" t="s">
        <v>5121</v>
      </c>
      <c r="C1572" s="13" t="s">
        <v>4265</v>
      </c>
      <c r="D1572" s="13" t="s">
        <v>5104</v>
      </c>
      <c r="E1572">
        <v>1571</v>
      </c>
    </row>
    <row r="1573" spans="1:5">
      <c r="A1573" s="14" t="s">
        <v>4283</v>
      </c>
      <c r="B1573" s="15" t="s">
        <v>5121</v>
      </c>
      <c r="C1573" s="14" t="s">
        <v>4284</v>
      </c>
      <c r="D1573" s="14" t="s">
        <v>5101</v>
      </c>
      <c r="E1573">
        <v>1572</v>
      </c>
    </row>
    <row r="1574" spans="1:5">
      <c r="A1574" s="13" t="s">
        <v>3301</v>
      </c>
      <c r="B1574" t="s">
        <v>5134</v>
      </c>
      <c r="C1574" s="13" t="s">
        <v>2775</v>
      </c>
      <c r="D1574" s="13" t="s">
        <v>5106</v>
      </c>
      <c r="E1574">
        <v>1573</v>
      </c>
    </row>
    <row r="1575" spans="1:5">
      <c r="A1575" s="14" t="s">
        <v>3301</v>
      </c>
      <c r="B1575" s="15" t="s">
        <v>5134</v>
      </c>
      <c r="C1575" s="14" t="s">
        <v>2733</v>
      </c>
      <c r="D1575" s="14" t="s">
        <v>5102</v>
      </c>
      <c r="E1575">
        <v>1574</v>
      </c>
    </row>
    <row r="1576" spans="1:5">
      <c r="A1576" s="13" t="s">
        <v>4285</v>
      </c>
      <c r="B1576" s="15" t="s">
        <v>5121</v>
      </c>
      <c r="C1576" s="13" t="s">
        <v>4286</v>
      </c>
      <c r="D1576" s="13" t="s">
        <v>5102</v>
      </c>
      <c r="E1576">
        <v>1575</v>
      </c>
    </row>
    <row r="1577" spans="1:5">
      <c r="A1577" s="14" t="s">
        <v>4285</v>
      </c>
      <c r="B1577" t="s">
        <v>5121</v>
      </c>
      <c r="C1577" s="14" t="s">
        <v>2593</v>
      </c>
      <c r="D1577" s="14"/>
      <c r="E1577">
        <v>1576</v>
      </c>
    </row>
    <row r="1578" spans="1:5">
      <c r="A1578" s="13" t="s">
        <v>3111</v>
      </c>
      <c r="B1578" s="15" t="s">
        <v>5121</v>
      </c>
      <c r="C1578" s="13" t="s">
        <v>2733</v>
      </c>
      <c r="D1578" s="13" t="s">
        <v>5102</v>
      </c>
      <c r="E1578">
        <v>1577</v>
      </c>
    </row>
    <row r="1579" spans="1:5">
      <c r="A1579" s="14" t="s">
        <v>4287</v>
      </c>
      <c r="B1579" s="15" t="s">
        <v>5121</v>
      </c>
      <c r="C1579" s="14" t="s">
        <v>4288</v>
      </c>
      <c r="D1579" s="14" t="s">
        <v>5101</v>
      </c>
      <c r="E1579">
        <v>1578</v>
      </c>
    </row>
    <row r="1580" spans="1:5">
      <c r="A1580" s="13" t="s">
        <v>3737</v>
      </c>
      <c r="B1580" s="15" t="s">
        <v>5121</v>
      </c>
      <c r="C1580" s="13" t="s">
        <v>2594</v>
      </c>
      <c r="D1580" s="13" t="s">
        <v>5112</v>
      </c>
      <c r="E1580">
        <v>1579</v>
      </c>
    </row>
    <row r="1581" spans="1:5">
      <c r="A1581" s="14" t="s">
        <v>4289</v>
      </c>
      <c r="B1581" t="s">
        <v>5143</v>
      </c>
      <c r="C1581" s="14" t="s">
        <v>4290</v>
      </c>
      <c r="D1581" s="14" t="s">
        <v>5111</v>
      </c>
      <c r="E1581">
        <v>1580</v>
      </c>
    </row>
    <row r="1582" spans="1:5">
      <c r="A1582" s="13" t="s">
        <v>3738</v>
      </c>
      <c r="B1582" s="15" t="s">
        <v>5121</v>
      </c>
      <c r="C1582" s="13" t="s">
        <v>4087</v>
      </c>
      <c r="D1582" s="13" t="s">
        <v>5101</v>
      </c>
      <c r="E1582">
        <v>1581</v>
      </c>
    </row>
    <row r="1583" spans="1:5">
      <c r="A1583" s="14" t="s">
        <v>2745</v>
      </c>
      <c r="B1583" t="s">
        <v>5121</v>
      </c>
      <c r="C1583" s="14" t="s">
        <v>2955</v>
      </c>
      <c r="D1583" s="14" t="s">
        <v>5108</v>
      </c>
      <c r="E1583">
        <v>1582</v>
      </c>
    </row>
    <row r="1584" spans="1:5">
      <c r="A1584" s="13" t="s">
        <v>4291</v>
      </c>
      <c r="B1584" t="s">
        <v>5134</v>
      </c>
      <c r="C1584" s="13" t="s">
        <v>3055</v>
      </c>
      <c r="D1584" s="13" t="s">
        <v>5110</v>
      </c>
      <c r="E1584">
        <v>1583</v>
      </c>
    </row>
    <row r="1585" spans="1:5">
      <c r="A1585" s="14" t="s">
        <v>3302</v>
      </c>
      <c r="B1585" s="15" t="s">
        <v>5121</v>
      </c>
      <c r="C1585" s="14" t="s">
        <v>2578</v>
      </c>
      <c r="D1585" s="14" t="s">
        <v>5112</v>
      </c>
      <c r="E1585">
        <v>1584</v>
      </c>
    </row>
    <row r="1586" spans="1:5">
      <c r="A1586" s="13" t="s">
        <v>3302</v>
      </c>
      <c r="B1586" t="s">
        <v>5121</v>
      </c>
      <c r="C1586" s="13" t="s">
        <v>3055</v>
      </c>
      <c r="D1586" s="13" t="s">
        <v>5110</v>
      </c>
      <c r="E1586">
        <v>1585</v>
      </c>
    </row>
    <row r="1587" spans="1:5">
      <c r="A1587" s="14" t="s">
        <v>3302</v>
      </c>
      <c r="B1587" t="s">
        <v>5121</v>
      </c>
      <c r="C1587" s="14" t="s">
        <v>2518</v>
      </c>
      <c r="D1587" s="14"/>
      <c r="E1587">
        <v>1586</v>
      </c>
    </row>
    <row r="1588" spans="1:5">
      <c r="A1588" s="13" t="s">
        <v>3469</v>
      </c>
      <c r="B1588" s="15" t="s">
        <v>5121</v>
      </c>
      <c r="C1588" s="13" t="s">
        <v>3656</v>
      </c>
      <c r="D1588" s="13" t="s">
        <v>5104</v>
      </c>
      <c r="E1588">
        <v>1587</v>
      </c>
    </row>
    <row r="1589" spans="1:5">
      <c r="A1589" s="14" t="s">
        <v>3469</v>
      </c>
      <c r="B1589" t="s">
        <v>5121</v>
      </c>
      <c r="C1589" s="14" t="s">
        <v>2595</v>
      </c>
      <c r="D1589" s="14"/>
      <c r="E1589">
        <v>1588</v>
      </c>
    </row>
    <row r="1590" spans="1:5">
      <c r="A1590" s="13" t="s">
        <v>4292</v>
      </c>
      <c r="B1590" s="15" t="s">
        <v>5121</v>
      </c>
      <c r="C1590" s="13" t="s">
        <v>4293</v>
      </c>
      <c r="D1590" s="13" t="s">
        <v>5101</v>
      </c>
      <c r="E1590">
        <v>1589</v>
      </c>
    </row>
    <row r="1591" spans="1:5">
      <c r="A1591" s="14" t="s">
        <v>4294</v>
      </c>
      <c r="B1591" s="15" t="s">
        <v>5121</v>
      </c>
      <c r="C1591" s="14" t="s">
        <v>4295</v>
      </c>
      <c r="D1591" s="14" t="s">
        <v>5101</v>
      </c>
      <c r="E1591">
        <v>1590</v>
      </c>
    </row>
    <row r="1592" spans="1:5">
      <c r="A1592" s="13" t="s">
        <v>3112</v>
      </c>
      <c r="B1592" s="15" t="s">
        <v>5126</v>
      </c>
      <c r="C1592" s="13" t="s">
        <v>2758</v>
      </c>
      <c r="D1592" s="13" t="s">
        <v>5102</v>
      </c>
      <c r="E1592">
        <v>1591</v>
      </c>
    </row>
    <row r="1593" spans="1:5">
      <c r="A1593" s="14" t="s">
        <v>3114</v>
      </c>
      <c r="B1593" s="15" t="s">
        <v>5121</v>
      </c>
      <c r="C1593" s="14" t="s">
        <v>2596</v>
      </c>
      <c r="D1593" s="14" t="s">
        <v>5112</v>
      </c>
      <c r="E1593">
        <v>1592</v>
      </c>
    </row>
    <row r="1594" spans="1:5">
      <c r="A1594" s="13" t="s">
        <v>2991</v>
      </c>
      <c r="B1594" s="15" t="s">
        <v>5121</v>
      </c>
      <c r="C1594" s="13" t="s">
        <v>4296</v>
      </c>
      <c r="D1594" s="13" t="s">
        <v>5101</v>
      </c>
      <c r="E1594">
        <v>1593</v>
      </c>
    </row>
    <row r="1595" spans="1:5">
      <c r="A1595" s="14" t="s">
        <v>4297</v>
      </c>
      <c r="B1595" s="15" t="s">
        <v>5121</v>
      </c>
      <c r="C1595" s="14" t="s">
        <v>3777</v>
      </c>
      <c r="D1595" s="14" t="s">
        <v>5101</v>
      </c>
      <c r="E1595">
        <v>1594</v>
      </c>
    </row>
    <row r="1596" spans="1:5">
      <c r="A1596" s="13" t="s">
        <v>4298</v>
      </c>
      <c r="B1596" s="15" t="s">
        <v>5121</v>
      </c>
      <c r="C1596" s="13" t="s">
        <v>4299</v>
      </c>
      <c r="D1596" s="13" t="s">
        <v>5104</v>
      </c>
      <c r="E1596">
        <v>1595</v>
      </c>
    </row>
    <row r="1597" spans="1:5">
      <c r="A1597" s="14" t="s">
        <v>4300</v>
      </c>
      <c r="B1597" s="15" t="s">
        <v>5121</v>
      </c>
      <c r="C1597" s="14" t="s">
        <v>4301</v>
      </c>
      <c r="D1597" s="14" t="s">
        <v>5101</v>
      </c>
      <c r="E1597">
        <v>1596</v>
      </c>
    </row>
    <row r="1598" spans="1:5">
      <c r="A1598" s="13" t="s">
        <v>4300</v>
      </c>
      <c r="B1598" s="15" t="s">
        <v>5121</v>
      </c>
      <c r="C1598" s="13" t="s">
        <v>4302</v>
      </c>
      <c r="D1598" s="13" t="s">
        <v>5104</v>
      </c>
      <c r="E1598">
        <v>1597</v>
      </c>
    </row>
    <row r="1599" spans="1:5">
      <c r="A1599" s="14" t="s">
        <v>2932</v>
      </c>
      <c r="B1599" s="15" t="s">
        <v>5121</v>
      </c>
      <c r="C1599" s="14" t="s">
        <v>3322</v>
      </c>
      <c r="D1599" s="14" t="s">
        <v>5101</v>
      </c>
      <c r="E1599">
        <v>1598</v>
      </c>
    </row>
    <row r="1600" spans="1:5">
      <c r="A1600" s="13" t="s">
        <v>2812</v>
      </c>
      <c r="B1600" s="15" t="s">
        <v>5121</v>
      </c>
      <c r="C1600" s="13" t="s">
        <v>2597</v>
      </c>
      <c r="D1600" s="13" t="s">
        <v>5112</v>
      </c>
      <c r="E1600">
        <v>1599</v>
      </c>
    </row>
    <row r="1601" spans="1:5">
      <c r="A1601" s="14" t="s">
        <v>4303</v>
      </c>
      <c r="B1601" t="s">
        <v>5143</v>
      </c>
      <c r="C1601" s="14" t="s">
        <v>3254</v>
      </c>
      <c r="D1601" s="14" t="s">
        <v>5111</v>
      </c>
      <c r="E1601">
        <v>1600</v>
      </c>
    </row>
    <row r="1602" spans="1:5">
      <c r="A1602" s="13" t="s">
        <v>4303</v>
      </c>
      <c r="B1602" t="s">
        <v>5143</v>
      </c>
      <c r="C1602" s="13" t="s">
        <v>3388</v>
      </c>
      <c r="D1602" s="13" t="s">
        <v>5111</v>
      </c>
      <c r="E1602">
        <v>1601</v>
      </c>
    </row>
    <row r="1603" spans="1:5">
      <c r="A1603" s="14" t="s">
        <v>4304</v>
      </c>
      <c r="B1603" t="s">
        <v>5155</v>
      </c>
      <c r="C1603" s="14" t="s">
        <v>2500</v>
      </c>
      <c r="D1603" s="14" t="s">
        <v>5109</v>
      </c>
      <c r="E1603">
        <v>1602</v>
      </c>
    </row>
    <row r="1604" spans="1:5">
      <c r="A1604" s="13" t="s">
        <v>2782</v>
      </c>
      <c r="B1604" t="s">
        <v>5121</v>
      </c>
      <c r="C1604" s="13" t="s">
        <v>4305</v>
      </c>
      <c r="D1604" s="13" t="s">
        <v>5121</v>
      </c>
      <c r="E1604">
        <v>1603</v>
      </c>
    </row>
    <row r="1605" spans="1:5">
      <c r="A1605" s="14" t="s">
        <v>3747</v>
      </c>
      <c r="B1605" t="s">
        <v>5134</v>
      </c>
      <c r="C1605" s="14" t="s">
        <v>3217</v>
      </c>
      <c r="D1605" s="14" t="s">
        <v>5106</v>
      </c>
      <c r="E1605">
        <v>1604</v>
      </c>
    </row>
    <row r="1606" spans="1:5">
      <c r="A1606" s="13" t="s">
        <v>3062</v>
      </c>
      <c r="B1606" s="15" t="s">
        <v>5121</v>
      </c>
      <c r="C1606" s="13" t="s">
        <v>3692</v>
      </c>
      <c r="D1606" s="13" t="s">
        <v>5104</v>
      </c>
      <c r="E1606">
        <v>1605</v>
      </c>
    </row>
    <row r="1607" spans="1:5">
      <c r="A1607" s="14" t="s">
        <v>2913</v>
      </c>
      <c r="B1607" t="s">
        <v>5121</v>
      </c>
      <c r="C1607" s="14" t="s">
        <v>4176</v>
      </c>
      <c r="D1607" s="14" t="s">
        <v>5110</v>
      </c>
      <c r="E1607">
        <v>1606</v>
      </c>
    </row>
    <row r="1608" spans="1:5">
      <c r="A1608" s="13" t="s">
        <v>4306</v>
      </c>
      <c r="B1608" s="15" t="s">
        <v>5121</v>
      </c>
      <c r="C1608" s="13" t="s">
        <v>4307</v>
      </c>
      <c r="D1608" s="13" t="s">
        <v>5104</v>
      </c>
      <c r="E1608">
        <v>1607</v>
      </c>
    </row>
    <row r="1609" spans="1:5">
      <c r="A1609" s="14" t="s">
        <v>3471</v>
      </c>
      <c r="B1609" s="15" t="s">
        <v>5143</v>
      </c>
      <c r="C1609" s="14" t="s">
        <v>3050</v>
      </c>
      <c r="D1609" s="14" t="s">
        <v>5104</v>
      </c>
      <c r="E1609">
        <v>1608</v>
      </c>
    </row>
    <row r="1610" spans="1:5">
      <c r="A1610" s="13" t="s">
        <v>4308</v>
      </c>
      <c r="B1610" s="15" t="s">
        <v>5121</v>
      </c>
      <c r="C1610" s="13" t="s">
        <v>3912</v>
      </c>
      <c r="D1610" s="13" t="s">
        <v>5101</v>
      </c>
      <c r="E1610">
        <v>1609</v>
      </c>
    </row>
    <row r="1611" spans="1:5">
      <c r="A1611" s="14" t="s">
        <v>3063</v>
      </c>
      <c r="B1611" s="15" t="s">
        <v>5121</v>
      </c>
      <c r="C1611" s="14" t="s">
        <v>3759</v>
      </c>
      <c r="D1611" s="14" t="s">
        <v>5104</v>
      </c>
      <c r="E1611">
        <v>1610</v>
      </c>
    </row>
    <row r="1612" spans="1:5">
      <c r="A1612" s="13" t="s">
        <v>3063</v>
      </c>
      <c r="B1612" s="15" t="s">
        <v>5121</v>
      </c>
      <c r="C1612" s="13" t="s">
        <v>3833</v>
      </c>
      <c r="D1612" s="13" t="s">
        <v>5102</v>
      </c>
      <c r="E1612">
        <v>1611</v>
      </c>
    </row>
    <row r="1613" spans="1:5">
      <c r="A1613" s="14" t="s">
        <v>3063</v>
      </c>
      <c r="B1613" s="15" t="s">
        <v>5121</v>
      </c>
      <c r="C1613" s="14" t="s">
        <v>3236</v>
      </c>
      <c r="D1613" s="14" t="s">
        <v>5101</v>
      </c>
      <c r="E1613">
        <v>1612</v>
      </c>
    </row>
    <row r="1614" spans="1:5">
      <c r="A1614" s="13" t="s">
        <v>3119</v>
      </c>
      <c r="B1614" s="15" t="s">
        <v>5121</v>
      </c>
      <c r="C1614" s="13" t="s">
        <v>3834</v>
      </c>
      <c r="D1614" s="13" t="s">
        <v>5102</v>
      </c>
      <c r="E1614">
        <v>1613</v>
      </c>
    </row>
    <row r="1615" spans="1:5">
      <c r="A1615" s="14" t="s">
        <v>3198</v>
      </c>
      <c r="B1615" s="15" t="s">
        <v>5121</v>
      </c>
      <c r="C1615" s="14" t="s">
        <v>4309</v>
      </c>
      <c r="D1615" s="14" t="s">
        <v>5104</v>
      </c>
      <c r="E1615">
        <v>1614</v>
      </c>
    </row>
    <row r="1616" spans="1:5">
      <c r="A1616" s="13" t="s">
        <v>3198</v>
      </c>
      <c r="B1616" s="15" t="s">
        <v>5121</v>
      </c>
      <c r="C1616" s="13" t="s">
        <v>3415</v>
      </c>
      <c r="D1616" s="13" t="s">
        <v>5101</v>
      </c>
      <c r="E1616">
        <v>1615</v>
      </c>
    </row>
    <row r="1617" spans="1:5">
      <c r="A1617" s="14" t="s">
        <v>3473</v>
      </c>
      <c r="B1617" s="15" t="s">
        <v>5121</v>
      </c>
      <c r="C1617" s="14" t="s">
        <v>4310</v>
      </c>
      <c r="D1617" s="14" t="s">
        <v>5104</v>
      </c>
      <c r="E1617">
        <v>1616</v>
      </c>
    </row>
    <row r="1618" spans="1:5">
      <c r="A1618" s="13" t="s">
        <v>3473</v>
      </c>
      <c r="B1618" t="s">
        <v>5121</v>
      </c>
      <c r="C1618" s="13" t="s">
        <v>2598</v>
      </c>
      <c r="D1618" s="13"/>
      <c r="E1618">
        <v>1617</v>
      </c>
    </row>
    <row r="1619" spans="1:5">
      <c r="A1619" s="14" t="s">
        <v>4311</v>
      </c>
      <c r="B1619" s="15" t="s">
        <v>5121</v>
      </c>
      <c r="C1619" s="14" t="s">
        <v>4184</v>
      </c>
      <c r="D1619" s="14" t="s">
        <v>5101</v>
      </c>
      <c r="E1619">
        <v>1618</v>
      </c>
    </row>
    <row r="1620" spans="1:5">
      <c r="A1620" s="13" t="s">
        <v>3755</v>
      </c>
      <c r="B1620" s="15" t="s">
        <v>5121</v>
      </c>
      <c r="C1620" s="13" t="s">
        <v>2599</v>
      </c>
      <c r="D1620" s="13" t="s">
        <v>5112</v>
      </c>
      <c r="E1620">
        <v>1619</v>
      </c>
    </row>
    <row r="1621" spans="1:5">
      <c r="A1621" s="14" t="s">
        <v>3755</v>
      </c>
      <c r="B1621" t="s">
        <v>5121</v>
      </c>
      <c r="C1621" s="14" t="s">
        <v>4312</v>
      </c>
      <c r="D1621" s="14" t="s">
        <v>5110</v>
      </c>
      <c r="E1621">
        <v>1620</v>
      </c>
    </row>
    <row r="1622" spans="1:5">
      <c r="A1622" s="13" t="s">
        <v>3755</v>
      </c>
      <c r="B1622" s="15" t="s">
        <v>5121</v>
      </c>
      <c r="C1622" s="13" t="s">
        <v>2999</v>
      </c>
      <c r="D1622" s="13" t="s">
        <v>5102</v>
      </c>
      <c r="E1622">
        <v>1621</v>
      </c>
    </row>
    <row r="1623" spans="1:5">
      <c r="A1623" s="14" t="s">
        <v>3122</v>
      </c>
      <c r="B1623" s="15" t="s">
        <v>5121</v>
      </c>
      <c r="C1623" s="14" t="s">
        <v>2718</v>
      </c>
      <c r="D1623" s="14" t="s">
        <v>5102</v>
      </c>
      <c r="E1623">
        <v>1622</v>
      </c>
    </row>
    <row r="1624" spans="1:5">
      <c r="A1624" s="13" t="s">
        <v>3122</v>
      </c>
      <c r="B1624" s="15" t="s">
        <v>5121</v>
      </c>
      <c r="C1624" s="13" t="s">
        <v>2481</v>
      </c>
      <c r="D1624" s="13" t="s">
        <v>5101</v>
      </c>
      <c r="E1624">
        <v>1623</v>
      </c>
    </row>
    <row r="1625" spans="1:5">
      <c r="A1625" s="14" t="s">
        <v>2965</v>
      </c>
      <c r="B1625" s="15" t="s">
        <v>5121</v>
      </c>
      <c r="C1625" s="14" t="s">
        <v>3833</v>
      </c>
      <c r="D1625" s="14" t="s">
        <v>5102</v>
      </c>
      <c r="E1625">
        <v>1624</v>
      </c>
    </row>
    <row r="1626" spans="1:5">
      <c r="A1626" s="13" t="s">
        <v>2965</v>
      </c>
      <c r="B1626" s="15" t="s">
        <v>5121</v>
      </c>
      <c r="C1626" s="13" t="s">
        <v>3236</v>
      </c>
      <c r="D1626" s="13" t="s">
        <v>5101</v>
      </c>
      <c r="E1626">
        <v>1625</v>
      </c>
    </row>
    <row r="1627" spans="1:5">
      <c r="A1627" s="14" t="s">
        <v>3064</v>
      </c>
      <c r="B1627" s="15" t="s">
        <v>5121</v>
      </c>
      <c r="C1627" s="14" t="s">
        <v>3837</v>
      </c>
      <c r="D1627" s="14" t="s">
        <v>5101</v>
      </c>
      <c r="E1627">
        <v>1626</v>
      </c>
    </row>
    <row r="1628" spans="1:5">
      <c r="A1628" s="13" t="s">
        <v>3304</v>
      </c>
      <c r="B1628" s="15" t="s">
        <v>5121</v>
      </c>
      <c r="C1628" s="13" t="s">
        <v>2752</v>
      </c>
      <c r="D1628" s="13" t="s">
        <v>5102</v>
      </c>
      <c r="E1628">
        <v>1627</v>
      </c>
    </row>
    <row r="1629" spans="1:5">
      <c r="A1629" s="14" t="s">
        <v>3024</v>
      </c>
      <c r="B1629" t="s">
        <v>5126</v>
      </c>
      <c r="C1629" s="14" t="s">
        <v>4313</v>
      </c>
      <c r="D1629" s="14" t="s">
        <v>5110</v>
      </c>
      <c r="E1629">
        <v>1628</v>
      </c>
    </row>
    <row r="1630" spans="1:5">
      <c r="A1630" s="13" t="s">
        <v>3123</v>
      </c>
      <c r="B1630" t="s">
        <v>5121</v>
      </c>
      <c r="C1630" s="13" t="s">
        <v>3786</v>
      </c>
      <c r="D1630" s="13" t="s">
        <v>5110</v>
      </c>
      <c r="E1630">
        <v>1629</v>
      </c>
    </row>
    <row r="1631" spans="1:5">
      <c r="A1631" s="14" t="s">
        <v>4314</v>
      </c>
      <c r="B1631" s="15" t="s">
        <v>5121</v>
      </c>
      <c r="C1631" s="14" t="s">
        <v>3664</v>
      </c>
      <c r="D1631" s="14" t="s">
        <v>5104</v>
      </c>
      <c r="E1631">
        <v>1630</v>
      </c>
    </row>
    <row r="1632" spans="1:5">
      <c r="A1632" s="13" t="s">
        <v>3760</v>
      </c>
      <c r="B1632" s="15" t="s">
        <v>5121</v>
      </c>
      <c r="C1632" s="13" t="s">
        <v>2733</v>
      </c>
      <c r="D1632" s="13" t="s">
        <v>5102</v>
      </c>
      <c r="E1632">
        <v>1631</v>
      </c>
    </row>
    <row r="1633" spans="1:5">
      <c r="A1633" s="14" t="s">
        <v>3760</v>
      </c>
      <c r="B1633" t="s">
        <v>5121</v>
      </c>
      <c r="C1633" s="14" t="s">
        <v>2553</v>
      </c>
      <c r="D1633" s="14"/>
      <c r="E1633">
        <v>1632</v>
      </c>
    </row>
    <row r="1634" spans="1:5">
      <c r="A1634" s="13" t="s">
        <v>4315</v>
      </c>
      <c r="B1634" s="15" t="s">
        <v>5121</v>
      </c>
      <c r="C1634" s="13" t="s">
        <v>4316</v>
      </c>
      <c r="D1634" s="13" t="s">
        <v>5104</v>
      </c>
      <c r="E1634">
        <v>1633</v>
      </c>
    </row>
    <row r="1635" spans="1:5">
      <c r="A1635" s="14" t="s">
        <v>2899</v>
      </c>
      <c r="B1635" t="s">
        <v>5121</v>
      </c>
      <c r="C1635" s="14" t="s">
        <v>3441</v>
      </c>
      <c r="D1635" s="14" t="s">
        <v>5110</v>
      </c>
      <c r="E1635">
        <v>1634</v>
      </c>
    </row>
    <row r="1636" spans="1:5">
      <c r="A1636" s="13" t="s">
        <v>3200</v>
      </c>
      <c r="B1636" t="s">
        <v>5121</v>
      </c>
      <c r="C1636" s="13" t="s">
        <v>2551</v>
      </c>
      <c r="D1636" s="13"/>
      <c r="E1636">
        <v>1635</v>
      </c>
    </row>
    <row r="1637" spans="1:5">
      <c r="A1637" s="14" t="s">
        <v>2830</v>
      </c>
      <c r="B1637" s="15" t="s">
        <v>5121</v>
      </c>
      <c r="C1637" s="14" t="s">
        <v>2600</v>
      </c>
      <c r="D1637" s="14" t="s">
        <v>5112</v>
      </c>
      <c r="E1637">
        <v>1636</v>
      </c>
    </row>
    <row r="1638" spans="1:5">
      <c r="A1638" s="13" t="s">
        <v>2830</v>
      </c>
      <c r="B1638" t="s">
        <v>5121</v>
      </c>
      <c r="C1638" s="13" t="s">
        <v>3492</v>
      </c>
      <c r="D1638" s="13" t="s">
        <v>5110</v>
      </c>
      <c r="E1638">
        <v>1637</v>
      </c>
    </row>
    <row r="1639" spans="1:5">
      <c r="A1639" s="14" t="s">
        <v>2830</v>
      </c>
      <c r="B1639" s="15" t="s">
        <v>5121</v>
      </c>
      <c r="C1639" s="14" t="s">
        <v>2870</v>
      </c>
      <c r="D1639" s="14" t="s">
        <v>5101</v>
      </c>
      <c r="E1639">
        <v>1638</v>
      </c>
    </row>
    <row r="1640" spans="1:5">
      <c r="A1640" s="13" t="s">
        <v>4317</v>
      </c>
      <c r="B1640" s="15" t="s">
        <v>5121</v>
      </c>
      <c r="C1640" s="13" t="s">
        <v>3702</v>
      </c>
      <c r="D1640" s="13" t="s">
        <v>5104</v>
      </c>
      <c r="E1640">
        <v>1639</v>
      </c>
    </row>
    <row r="1641" spans="1:5">
      <c r="A1641" s="14" t="s">
        <v>4318</v>
      </c>
      <c r="B1641" s="15" t="s">
        <v>5126</v>
      </c>
      <c r="C1641" s="14" t="s">
        <v>2760</v>
      </c>
      <c r="D1641" s="14" t="s">
        <v>5102</v>
      </c>
      <c r="E1641">
        <v>1640</v>
      </c>
    </row>
    <row r="1642" spans="1:5">
      <c r="A1642" s="13" t="s">
        <v>2785</v>
      </c>
      <c r="B1642" t="s">
        <v>5121</v>
      </c>
      <c r="C1642" s="13" t="s">
        <v>4319</v>
      </c>
      <c r="D1642" s="13" t="s">
        <v>5110</v>
      </c>
      <c r="E1642">
        <v>1641</v>
      </c>
    </row>
    <row r="1643" spans="1:5">
      <c r="A1643" s="14" t="s">
        <v>2785</v>
      </c>
      <c r="B1643" s="15" t="s">
        <v>5121</v>
      </c>
      <c r="C1643" s="14" t="s">
        <v>4320</v>
      </c>
      <c r="D1643" s="14" t="s">
        <v>5104</v>
      </c>
      <c r="E1643">
        <v>1642</v>
      </c>
    </row>
    <row r="1644" spans="1:5">
      <c r="A1644" s="13" t="s">
        <v>2785</v>
      </c>
      <c r="B1644" s="15" t="s">
        <v>5121</v>
      </c>
      <c r="C1644" s="13" t="s">
        <v>3782</v>
      </c>
      <c r="D1644" s="13" t="s">
        <v>5101</v>
      </c>
      <c r="E1644">
        <v>1643</v>
      </c>
    </row>
    <row r="1645" spans="1:5">
      <c r="A1645" s="14" t="s">
        <v>2785</v>
      </c>
      <c r="B1645" t="s">
        <v>5121</v>
      </c>
      <c r="C1645" s="14" t="s">
        <v>3792</v>
      </c>
      <c r="D1645" s="14" t="s">
        <v>5110</v>
      </c>
      <c r="E1645">
        <v>1644</v>
      </c>
    </row>
    <row r="1646" spans="1:5">
      <c r="A1646" s="13" t="s">
        <v>3305</v>
      </c>
      <c r="B1646" t="s">
        <v>5134</v>
      </c>
      <c r="C1646" s="13" t="s">
        <v>2886</v>
      </c>
      <c r="D1646" s="13" t="s">
        <v>5106</v>
      </c>
      <c r="E1646">
        <v>1645</v>
      </c>
    </row>
    <row r="1647" spans="1:5">
      <c r="A1647" s="14" t="s">
        <v>3476</v>
      </c>
      <c r="B1647" s="15" t="s">
        <v>5121</v>
      </c>
      <c r="C1647" s="14" t="s">
        <v>4321</v>
      </c>
      <c r="D1647" s="14" t="s">
        <v>5101</v>
      </c>
      <c r="E1647">
        <v>1646</v>
      </c>
    </row>
    <row r="1648" spans="1:5">
      <c r="A1648" s="13" t="s">
        <v>4322</v>
      </c>
      <c r="B1648" s="15" t="s">
        <v>5121</v>
      </c>
      <c r="C1648" s="13" t="s">
        <v>4323</v>
      </c>
      <c r="D1648" s="13" t="s">
        <v>5101</v>
      </c>
      <c r="E1648">
        <v>1647</v>
      </c>
    </row>
    <row r="1649" spans="1:5">
      <c r="A1649" s="14" t="s">
        <v>4324</v>
      </c>
      <c r="B1649" s="15" t="s">
        <v>5121</v>
      </c>
      <c r="C1649" s="14" t="s">
        <v>4325</v>
      </c>
      <c r="D1649" s="14" t="s">
        <v>5101</v>
      </c>
      <c r="E1649">
        <v>1648</v>
      </c>
    </row>
    <row r="1650" spans="1:5">
      <c r="A1650" s="13" t="s">
        <v>4326</v>
      </c>
      <c r="B1650" t="s">
        <v>5149</v>
      </c>
      <c r="C1650" s="13" t="s">
        <v>3150</v>
      </c>
      <c r="D1650" s="13" t="s">
        <v>5109</v>
      </c>
      <c r="E1650">
        <v>1649</v>
      </c>
    </row>
    <row r="1651" spans="1:5">
      <c r="A1651" s="14" t="s">
        <v>4327</v>
      </c>
      <c r="B1651" s="15" t="s">
        <v>5121</v>
      </c>
      <c r="C1651" s="14" t="s">
        <v>3704</v>
      </c>
      <c r="D1651" s="14" t="s">
        <v>5104</v>
      </c>
      <c r="E1651">
        <v>1650</v>
      </c>
    </row>
    <row r="1652" spans="1:5">
      <c r="A1652" s="13" t="s">
        <v>4327</v>
      </c>
      <c r="B1652" s="15" t="s">
        <v>5121</v>
      </c>
      <c r="C1652" s="13" t="s">
        <v>3035</v>
      </c>
      <c r="D1652" s="13" t="s">
        <v>5102</v>
      </c>
      <c r="E1652">
        <v>1651</v>
      </c>
    </row>
    <row r="1653" spans="1:5">
      <c r="A1653" s="14" t="s">
        <v>4328</v>
      </c>
      <c r="B1653" t="s">
        <v>5143</v>
      </c>
      <c r="C1653" s="14" t="s">
        <v>3925</v>
      </c>
      <c r="D1653" s="14" t="s">
        <v>5111</v>
      </c>
      <c r="E1653">
        <v>1652</v>
      </c>
    </row>
    <row r="1654" spans="1:5">
      <c r="A1654" s="13" t="s">
        <v>4329</v>
      </c>
      <c r="B1654" t="s">
        <v>5133</v>
      </c>
      <c r="C1654" s="13" t="s">
        <v>2886</v>
      </c>
      <c r="D1654" s="13" t="s">
        <v>5106</v>
      </c>
      <c r="E1654">
        <v>1653</v>
      </c>
    </row>
    <row r="1655" spans="1:5">
      <c r="A1655" s="14" t="s">
        <v>4330</v>
      </c>
      <c r="B1655" s="15" t="s">
        <v>5134</v>
      </c>
      <c r="C1655" s="14" t="s">
        <v>2790</v>
      </c>
      <c r="D1655" s="14" t="s">
        <v>5102</v>
      </c>
      <c r="E1655">
        <v>1654</v>
      </c>
    </row>
    <row r="1656" spans="1:5">
      <c r="A1656" s="13" t="s">
        <v>4331</v>
      </c>
      <c r="B1656" s="15" t="s">
        <v>5121</v>
      </c>
      <c r="C1656" s="13" t="s">
        <v>2743</v>
      </c>
      <c r="D1656" s="13" t="s">
        <v>5104</v>
      </c>
      <c r="E1656">
        <v>1655</v>
      </c>
    </row>
    <row r="1657" spans="1:5">
      <c r="A1657" s="14" t="s">
        <v>4332</v>
      </c>
      <c r="B1657" s="15" t="s">
        <v>5156</v>
      </c>
      <c r="C1657" s="14" t="s">
        <v>2494</v>
      </c>
      <c r="D1657" s="14" t="s">
        <v>5102</v>
      </c>
      <c r="E1657">
        <v>1656</v>
      </c>
    </row>
    <row r="1658" spans="1:5">
      <c r="A1658" s="13" t="s">
        <v>4333</v>
      </c>
      <c r="B1658" t="s">
        <v>5157</v>
      </c>
      <c r="C1658" s="13" t="s">
        <v>4334</v>
      </c>
      <c r="D1658" s="13" t="s">
        <v>5110</v>
      </c>
      <c r="E1658">
        <v>1657</v>
      </c>
    </row>
    <row r="1659" spans="1:5">
      <c r="A1659" s="14" t="s">
        <v>4335</v>
      </c>
      <c r="B1659" t="s">
        <v>5126</v>
      </c>
      <c r="C1659" s="14" t="s">
        <v>4129</v>
      </c>
      <c r="D1659" s="14" t="s">
        <v>5110</v>
      </c>
      <c r="E1659">
        <v>1658</v>
      </c>
    </row>
    <row r="1660" spans="1:5">
      <c r="A1660" s="13" t="s">
        <v>4336</v>
      </c>
      <c r="B1660" t="s">
        <v>5143</v>
      </c>
      <c r="C1660" s="13" t="s">
        <v>3958</v>
      </c>
      <c r="D1660" s="13" t="s">
        <v>5111</v>
      </c>
      <c r="E1660">
        <v>1659</v>
      </c>
    </row>
    <row r="1661" spans="1:5">
      <c r="A1661" s="14" t="s">
        <v>4337</v>
      </c>
      <c r="B1661" t="s">
        <v>5126</v>
      </c>
      <c r="C1661" s="14" t="s">
        <v>4130</v>
      </c>
      <c r="D1661" s="14" t="s">
        <v>5110</v>
      </c>
      <c r="E1661">
        <v>1660</v>
      </c>
    </row>
    <row r="1662" spans="1:5">
      <c r="A1662" s="13" t="s">
        <v>4338</v>
      </c>
      <c r="B1662" t="s">
        <v>5121</v>
      </c>
      <c r="C1662" s="13" t="s">
        <v>2563</v>
      </c>
      <c r="D1662" s="13"/>
      <c r="E1662">
        <v>1661</v>
      </c>
    </row>
    <row r="1663" spans="1:5">
      <c r="A1663" s="14" t="s">
        <v>4339</v>
      </c>
      <c r="B1663" t="s">
        <v>5126</v>
      </c>
      <c r="C1663" s="14" t="s">
        <v>4340</v>
      </c>
      <c r="D1663" s="14" t="s">
        <v>5110</v>
      </c>
      <c r="E1663">
        <v>1662</v>
      </c>
    </row>
    <row r="1664" spans="1:5">
      <c r="A1664" s="13" t="s">
        <v>4341</v>
      </c>
      <c r="B1664" t="s">
        <v>5126</v>
      </c>
      <c r="C1664" s="13" t="s">
        <v>4342</v>
      </c>
      <c r="D1664" s="13" t="s">
        <v>5110</v>
      </c>
      <c r="E1664">
        <v>1663</v>
      </c>
    </row>
    <row r="1665" spans="1:5">
      <c r="A1665" s="14" t="s">
        <v>4343</v>
      </c>
      <c r="B1665" t="s">
        <v>5126</v>
      </c>
      <c r="C1665" s="14" t="s">
        <v>3434</v>
      </c>
      <c r="D1665" s="14" t="s">
        <v>5110</v>
      </c>
      <c r="E1665">
        <v>1664</v>
      </c>
    </row>
    <row r="1666" spans="1:5">
      <c r="A1666" s="13" t="s">
        <v>4344</v>
      </c>
      <c r="B1666" s="15" t="s">
        <v>5121</v>
      </c>
      <c r="C1666" s="13" t="s">
        <v>4345</v>
      </c>
      <c r="D1666" s="13" t="s">
        <v>5101</v>
      </c>
      <c r="E1666">
        <v>1665</v>
      </c>
    </row>
    <row r="1667" spans="1:5">
      <c r="A1667" s="14" t="s">
        <v>4346</v>
      </c>
      <c r="B1667" t="s">
        <v>5121</v>
      </c>
      <c r="C1667" s="14" t="s">
        <v>2556</v>
      </c>
      <c r="D1667" s="14"/>
      <c r="E1667">
        <v>1666</v>
      </c>
    </row>
    <row r="1668" spans="1:5">
      <c r="A1668" s="13" t="s">
        <v>4347</v>
      </c>
      <c r="B1668" s="15" t="s">
        <v>5126</v>
      </c>
      <c r="C1668" s="13" t="s">
        <v>2833</v>
      </c>
      <c r="D1668" s="13" t="s">
        <v>5102</v>
      </c>
      <c r="E1668">
        <v>1667</v>
      </c>
    </row>
    <row r="1669" spans="1:5">
      <c r="A1669" s="14" t="s">
        <v>4348</v>
      </c>
      <c r="B1669" t="s">
        <v>5126</v>
      </c>
      <c r="C1669" s="14" t="s">
        <v>4349</v>
      </c>
      <c r="D1669" s="14" t="s">
        <v>5110</v>
      </c>
      <c r="E1669">
        <v>1668</v>
      </c>
    </row>
    <row r="1670" spans="1:5">
      <c r="A1670" s="13" t="s">
        <v>4350</v>
      </c>
      <c r="B1670" t="s">
        <v>5121</v>
      </c>
      <c r="C1670" s="13" t="s">
        <v>2592</v>
      </c>
      <c r="D1670" s="13"/>
      <c r="E1670">
        <v>1669</v>
      </c>
    </row>
    <row r="1671" spans="1:5">
      <c r="A1671" s="14" t="s">
        <v>3481</v>
      </c>
      <c r="B1671" s="15" t="s">
        <v>5121</v>
      </c>
      <c r="C1671" s="14" t="s">
        <v>3299</v>
      </c>
      <c r="D1671" s="14" t="s">
        <v>5101</v>
      </c>
      <c r="E1671">
        <v>1670</v>
      </c>
    </row>
    <row r="1672" spans="1:5">
      <c r="A1672" s="13" t="s">
        <v>3481</v>
      </c>
      <c r="B1672" s="15" t="s">
        <v>5121</v>
      </c>
      <c r="C1672" s="13" t="s">
        <v>2760</v>
      </c>
      <c r="D1672" s="13" t="s">
        <v>5102</v>
      </c>
      <c r="E1672">
        <v>1671</v>
      </c>
    </row>
    <row r="1673" spans="1:5">
      <c r="A1673" s="14" t="s">
        <v>4351</v>
      </c>
      <c r="B1673" t="s">
        <v>5143</v>
      </c>
      <c r="C1673" s="14" t="s">
        <v>4352</v>
      </c>
      <c r="D1673" s="14" t="s">
        <v>5111</v>
      </c>
      <c r="E1673">
        <v>1672</v>
      </c>
    </row>
    <row r="1674" spans="1:5">
      <c r="A1674" s="13" t="s">
        <v>4353</v>
      </c>
      <c r="B1674" t="s">
        <v>5126</v>
      </c>
      <c r="C1674" s="13" t="s">
        <v>4354</v>
      </c>
      <c r="D1674" s="13" t="s">
        <v>5110</v>
      </c>
      <c r="E1674">
        <v>1673</v>
      </c>
    </row>
    <row r="1675" spans="1:5">
      <c r="A1675" s="14" t="s">
        <v>2967</v>
      </c>
      <c r="B1675" s="15" t="s">
        <v>5126</v>
      </c>
      <c r="C1675" s="14" t="s">
        <v>3464</v>
      </c>
      <c r="D1675" s="14" t="s">
        <v>5104</v>
      </c>
      <c r="E1675">
        <v>1674</v>
      </c>
    </row>
    <row r="1676" spans="1:5">
      <c r="A1676" s="13" t="s">
        <v>4355</v>
      </c>
      <c r="B1676" t="s">
        <v>5149</v>
      </c>
      <c r="C1676" s="13" t="s">
        <v>3622</v>
      </c>
      <c r="D1676" s="13" t="s">
        <v>5109</v>
      </c>
      <c r="E1676">
        <v>1675</v>
      </c>
    </row>
    <row r="1677" spans="1:5">
      <c r="A1677" s="14" t="s">
        <v>4356</v>
      </c>
      <c r="B1677" t="s">
        <v>5143</v>
      </c>
      <c r="C1677" s="14" t="s">
        <v>3606</v>
      </c>
      <c r="D1677" s="14" t="s">
        <v>5111</v>
      </c>
      <c r="E1677">
        <v>1676</v>
      </c>
    </row>
    <row r="1678" spans="1:5">
      <c r="A1678" s="13" t="s">
        <v>4357</v>
      </c>
      <c r="B1678" s="15" t="s">
        <v>5134</v>
      </c>
      <c r="C1678" s="13" t="s">
        <v>4358</v>
      </c>
      <c r="D1678" s="13" t="s">
        <v>5101</v>
      </c>
      <c r="E1678">
        <v>1677</v>
      </c>
    </row>
    <row r="1679" spans="1:5">
      <c r="A1679" s="14" t="s">
        <v>4359</v>
      </c>
      <c r="B1679" s="15" t="s">
        <v>5121</v>
      </c>
      <c r="C1679" s="14" t="s">
        <v>4360</v>
      </c>
      <c r="D1679" s="14" t="s">
        <v>5104</v>
      </c>
      <c r="E1679">
        <v>1678</v>
      </c>
    </row>
    <row r="1680" spans="1:5">
      <c r="A1680" s="13" t="s">
        <v>4287</v>
      </c>
      <c r="B1680" s="15" t="s">
        <v>5121</v>
      </c>
      <c r="C1680" s="13" t="s">
        <v>4361</v>
      </c>
      <c r="D1680" s="13" t="s">
        <v>5118</v>
      </c>
      <c r="E1680">
        <v>1679</v>
      </c>
    </row>
    <row r="1681" spans="1:5">
      <c r="A1681" s="14" t="s">
        <v>4362</v>
      </c>
      <c r="B1681" s="15" t="s">
        <v>5134</v>
      </c>
      <c r="C1681" s="14" t="s">
        <v>3272</v>
      </c>
      <c r="D1681" s="14" t="s">
        <v>5102</v>
      </c>
      <c r="E1681">
        <v>1680</v>
      </c>
    </row>
    <row r="1682" spans="1:5">
      <c r="A1682" s="13" t="s">
        <v>4363</v>
      </c>
      <c r="B1682" s="15" t="s">
        <v>5121</v>
      </c>
      <c r="C1682" s="13" t="s">
        <v>4364</v>
      </c>
      <c r="D1682" s="13" t="s">
        <v>5104</v>
      </c>
      <c r="E1682">
        <v>1681</v>
      </c>
    </row>
    <row r="1683" spans="1:5">
      <c r="A1683" s="14" t="s">
        <v>4365</v>
      </c>
      <c r="B1683" s="15" t="s">
        <v>5126</v>
      </c>
      <c r="C1683" s="14" t="s">
        <v>2750</v>
      </c>
      <c r="D1683" s="14" t="s">
        <v>5102</v>
      </c>
      <c r="E1683">
        <v>1682</v>
      </c>
    </row>
    <row r="1684" spans="1:5">
      <c r="A1684" s="13" t="s">
        <v>4366</v>
      </c>
      <c r="B1684" s="15" t="s">
        <v>5134</v>
      </c>
      <c r="C1684" s="13" t="s">
        <v>2750</v>
      </c>
      <c r="D1684" s="13" t="s">
        <v>5102</v>
      </c>
      <c r="E1684">
        <v>1683</v>
      </c>
    </row>
    <row r="1685" spans="1:5">
      <c r="A1685" s="14" t="s">
        <v>4367</v>
      </c>
      <c r="B1685" s="15" t="s">
        <v>5121</v>
      </c>
      <c r="C1685" s="14" t="s">
        <v>4368</v>
      </c>
      <c r="D1685" s="14" t="s">
        <v>5104</v>
      </c>
      <c r="E1685">
        <v>1684</v>
      </c>
    </row>
    <row r="1686" spans="1:5">
      <c r="A1686" s="13" t="s">
        <v>3311</v>
      </c>
      <c r="B1686" s="15" t="s">
        <v>5121</v>
      </c>
      <c r="C1686" s="13" t="s">
        <v>4369</v>
      </c>
      <c r="D1686" s="13" t="s">
        <v>5104</v>
      </c>
      <c r="E1686">
        <v>1685</v>
      </c>
    </row>
    <row r="1687" spans="1:5">
      <c r="A1687" s="14" t="s">
        <v>3773</v>
      </c>
      <c r="B1687" s="15" t="s">
        <v>5121</v>
      </c>
      <c r="C1687" s="14" t="s">
        <v>4370</v>
      </c>
      <c r="D1687" s="14" t="s">
        <v>5102</v>
      </c>
      <c r="E1687">
        <v>1686</v>
      </c>
    </row>
    <row r="1688" spans="1:5">
      <c r="A1688" s="13" t="s">
        <v>4371</v>
      </c>
      <c r="B1688" s="15" t="s">
        <v>5134</v>
      </c>
      <c r="C1688" s="13" t="s">
        <v>3612</v>
      </c>
      <c r="D1688" s="13" t="s">
        <v>5101</v>
      </c>
      <c r="E1688">
        <v>1687</v>
      </c>
    </row>
    <row r="1689" spans="1:5">
      <c r="A1689" s="14" t="s">
        <v>4372</v>
      </c>
      <c r="B1689" t="s">
        <v>5126</v>
      </c>
      <c r="C1689" s="14" t="s">
        <v>4373</v>
      </c>
      <c r="D1689" s="14" t="s">
        <v>5110</v>
      </c>
      <c r="E1689">
        <v>1688</v>
      </c>
    </row>
    <row r="1690" spans="1:5">
      <c r="A1690" s="13" t="s">
        <v>4374</v>
      </c>
      <c r="B1690" s="15" t="s">
        <v>5121</v>
      </c>
      <c r="C1690" s="13" t="s">
        <v>3777</v>
      </c>
      <c r="D1690" s="13" t="s">
        <v>5101</v>
      </c>
      <c r="E1690">
        <v>1689</v>
      </c>
    </row>
    <row r="1691" spans="1:5">
      <c r="A1691" s="14" t="s">
        <v>2991</v>
      </c>
      <c r="B1691" s="15" t="s">
        <v>5121</v>
      </c>
      <c r="C1691" s="14" t="s">
        <v>4375</v>
      </c>
      <c r="D1691" s="14" t="s">
        <v>5102</v>
      </c>
      <c r="E1691">
        <v>1690</v>
      </c>
    </row>
    <row r="1692" spans="1:5">
      <c r="A1692" s="13" t="s">
        <v>4376</v>
      </c>
      <c r="B1692" t="s">
        <v>5143</v>
      </c>
      <c r="C1692" s="13" t="s">
        <v>2601</v>
      </c>
      <c r="D1692" s="13"/>
      <c r="E1692">
        <v>1691</v>
      </c>
    </row>
    <row r="1693" spans="1:5">
      <c r="A1693" s="14" t="s">
        <v>4377</v>
      </c>
      <c r="B1693" t="s">
        <v>5121</v>
      </c>
      <c r="C1693" s="14" t="s">
        <v>2602</v>
      </c>
      <c r="D1693" s="14"/>
      <c r="E1693">
        <v>1692</v>
      </c>
    </row>
    <row r="1694" spans="1:5">
      <c r="A1694" s="13" t="s">
        <v>3776</v>
      </c>
      <c r="B1694" s="15" t="s">
        <v>5143</v>
      </c>
      <c r="C1694" s="13" t="s">
        <v>4378</v>
      </c>
      <c r="D1694" s="13" t="s">
        <v>5101</v>
      </c>
      <c r="E1694">
        <v>1693</v>
      </c>
    </row>
    <row r="1695" spans="1:5">
      <c r="A1695" s="14" t="s">
        <v>3776</v>
      </c>
      <c r="B1695" s="15" t="s">
        <v>5143</v>
      </c>
      <c r="C1695" s="14" t="s">
        <v>4379</v>
      </c>
      <c r="D1695" s="14" t="s">
        <v>5104</v>
      </c>
      <c r="E1695">
        <v>1694</v>
      </c>
    </row>
    <row r="1696" spans="1:5">
      <c r="A1696" s="13" t="s">
        <v>4380</v>
      </c>
      <c r="B1696" s="15" t="s">
        <v>5121</v>
      </c>
      <c r="C1696" s="13" t="s">
        <v>3470</v>
      </c>
      <c r="D1696" s="13" t="s">
        <v>5104</v>
      </c>
      <c r="E1696">
        <v>1695</v>
      </c>
    </row>
    <row r="1697" spans="1:5">
      <c r="A1697" s="14" t="s">
        <v>4381</v>
      </c>
      <c r="B1697" s="15" t="s">
        <v>5121</v>
      </c>
      <c r="C1697" s="14" t="s">
        <v>2603</v>
      </c>
      <c r="D1697" s="14" t="s">
        <v>5112</v>
      </c>
      <c r="E1697">
        <v>1696</v>
      </c>
    </row>
    <row r="1698" spans="1:5">
      <c r="A1698" s="13" t="s">
        <v>4382</v>
      </c>
      <c r="B1698" s="15" t="s">
        <v>5121</v>
      </c>
      <c r="C1698" s="13" t="s">
        <v>3322</v>
      </c>
      <c r="D1698" s="13" t="s">
        <v>5101</v>
      </c>
      <c r="E1698">
        <v>1697</v>
      </c>
    </row>
    <row r="1699" spans="1:5">
      <c r="A1699" s="14" t="s">
        <v>2812</v>
      </c>
      <c r="B1699" s="15" t="s">
        <v>5121</v>
      </c>
      <c r="C1699" s="14" t="s">
        <v>4383</v>
      </c>
      <c r="D1699" s="14" t="s">
        <v>5118</v>
      </c>
      <c r="E1699">
        <v>1698</v>
      </c>
    </row>
    <row r="1700" spans="1:5">
      <c r="A1700" s="13" t="s">
        <v>4384</v>
      </c>
      <c r="B1700" s="15" t="s">
        <v>5121</v>
      </c>
      <c r="C1700" s="13" t="s">
        <v>4385</v>
      </c>
      <c r="D1700" s="13" t="s">
        <v>5101</v>
      </c>
      <c r="E1700">
        <v>1699</v>
      </c>
    </row>
    <row r="1701" spans="1:5">
      <c r="A1701" s="14" t="s">
        <v>4386</v>
      </c>
      <c r="B1701" s="15" t="s">
        <v>5121</v>
      </c>
      <c r="C1701" s="14" t="s">
        <v>2813</v>
      </c>
      <c r="D1701" s="14" t="s">
        <v>5101</v>
      </c>
      <c r="E1701">
        <v>1700</v>
      </c>
    </row>
    <row r="1702" spans="1:5">
      <c r="A1702" s="13" t="s">
        <v>4387</v>
      </c>
      <c r="B1702" s="15" t="s">
        <v>5121</v>
      </c>
      <c r="C1702" s="13" t="s">
        <v>3829</v>
      </c>
      <c r="D1702" s="13" t="s">
        <v>5101</v>
      </c>
      <c r="E1702">
        <v>1701</v>
      </c>
    </row>
    <row r="1703" spans="1:5">
      <c r="A1703" s="14" t="s">
        <v>4388</v>
      </c>
      <c r="B1703" s="15" t="s">
        <v>5121</v>
      </c>
      <c r="C1703" s="14" t="s">
        <v>3310</v>
      </c>
      <c r="D1703" s="14" t="s">
        <v>5104</v>
      </c>
      <c r="E1703">
        <v>1702</v>
      </c>
    </row>
    <row r="1704" spans="1:5">
      <c r="A1704" s="13" t="s">
        <v>4389</v>
      </c>
      <c r="B1704" t="s">
        <v>5121</v>
      </c>
      <c r="C1704" s="13" t="s">
        <v>2560</v>
      </c>
      <c r="D1704" s="13"/>
      <c r="E1704">
        <v>1703</v>
      </c>
    </row>
    <row r="1705" spans="1:5">
      <c r="A1705" s="14" t="s">
        <v>4390</v>
      </c>
      <c r="B1705" t="s">
        <v>5134</v>
      </c>
      <c r="C1705" s="14" t="s">
        <v>4176</v>
      </c>
      <c r="D1705" s="14" t="s">
        <v>5110</v>
      </c>
      <c r="E1705">
        <v>1704</v>
      </c>
    </row>
    <row r="1706" spans="1:5">
      <c r="A1706" s="13" t="s">
        <v>4391</v>
      </c>
      <c r="B1706" t="s">
        <v>5158</v>
      </c>
      <c r="C1706" s="13" t="s">
        <v>4392</v>
      </c>
      <c r="D1706" s="13" t="s">
        <v>5110</v>
      </c>
      <c r="E1706">
        <v>1705</v>
      </c>
    </row>
    <row r="1707" spans="1:5">
      <c r="A1707" s="14" t="s">
        <v>4393</v>
      </c>
      <c r="B1707" s="15" t="s">
        <v>5121</v>
      </c>
      <c r="C1707" s="14" t="s">
        <v>4394</v>
      </c>
      <c r="D1707" s="14" t="s">
        <v>5101</v>
      </c>
      <c r="E1707">
        <v>1706</v>
      </c>
    </row>
    <row r="1708" spans="1:5">
      <c r="A1708" s="13" t="s">
        <v>4395</v>
      </c>
      <c r="B1708" s="15" t="s">
        <v>5121</v>
      </c>
      <c r="C1708" s="13" t="s">
        <v>4396</v>
      </c>
      <c r="D1708" s="13" t="s">
        <v>5101</v>
      </c>
      <c r="E1708">
        <v>1707</v>
      </c>
    </row>
    <row r="1709" spans="1:5">
      <c r="A1709" s="14" t="s">
        <v>3198</v>
      </c>
      <c r="B1709" s="15" t="s">
        <v>5121</v>
      </c>
      <c r="C1709" s="14" t="s">
        <v>4397</v>
      </c>
      <c r="D1709" s="14" t="s">
        <v>5101</v>
      </c>
      <c r="E1709">
        <v>1708</v>
      </c>
    </row>
    <row r="1710" spans="1:5">
      <c r="A1710" s="13" t="s">
        <v>3198</v>
      </c>
      <c r="B1710" s="15" t="s">
        <v>5121</v>
      </c>
      <c r="C1710" s="13" t="s">
        <v>4049</v>
      </c>
      <c r="D1710" s="13" t="s">
        <v>5102</v>
      </c>
      <c r="E1710">
        <v>1709</v>
      </c>
    </row>
    <row r="1711" spans="1:5">
      <c r="A1711" s="14" t="s">
        <v>4398</v>
      </c>
      <c r="B1711" s="15" t="s">
        <v>5121</v>
      </c>
      <c r="C1711" s="14" t="s">
        <v>4399</v>
      </c>
      <c r="D1711" s="14" t="s">
        <v>5101</v>
      </c>
      <c r="E1711">
        <v>1710</v>
      </c>
    </row>
    <row r="1712" spans="1:5">
      <c r="A1712" s="13" t="s">
        <v>4400</v>
      </c>
      <c r="B1712" s="15" t="s">
        <v>5121</v>
      </c>
      <c r="C1712" s="13" t="s">
        <v>4401</v>
      </c>
      <c r="D1712" s="13" t="s">
        <v>5104</v>
      </c>
      <c r="E1712">
        <v>1711</v>
      </c>
    </row>
    <row r="1713" spans="1:5">
      <c r="A1713" s="14" t="s">
        <v>4400</v>
      </c>
      <c r="B1713" s="15" t="s">
        <v>5121</v>
      </c>
      <c r="C1713" s="14" t="s">
        <v>2787</v>
      </c>
      <c r="D1713" s="14" t="s">
        <v>5101</v>
      </c>
      <c r="E1713">
        <v>1712</v>
      </c>
    </row>
    <row r="1714" spans="1:5">
      <c r="A1714" s="13" t="s">
        <v>4402</v>
      </c>
      <c r="B1714" t="s">
        <v>5121</v>
      </c>
      <c r="C1714" s="13" t="s">
        <v>2604</v>
      </c>
      <c r="D1714" s="13"/>
      <c r="E1714">
        <v>1713</v>
      </c>
    </row>
    <row r="1715" spans="1:5">
      <c r="A1715" s="14" t="s">
        <v>4403</v>
      </c>
      <c r="B1715" s="15" t="s">
        <v>5121</v>
      </c>
      <c r="C1715" s="14" t="s">
        <v>4404</v>
      </c>
      <c r="D1715" s="14" t="s">
        <v>5101</v>
      </c>
      <c r="E1715">
        <v>1714</v>
      </c>
    </row>
    <row r="1716" spans="1:5">
      <c r="A1716" s="13" t="s">
        <v>4405</v>
      </c>
      <c r="B1716" s="15" t="s">
        <v>5121</v>
      </c>
      <c r="C1716" s="13" t="s">
        <v>4406</v>
      </c>
      <c r="D1716" s="13" t="s">
        <v>5101</v>
      </c>
      <c r="E1716">
        <v>1715</v>
      </c>
    </row>
    <row r="1717" spans="1:5">
      <c r="A1717" s="14" t="s">
        <v>4407</v>
      </c>
      <c r="B1717" t="s">
        <v>5143</v>
      </c>
      <c r="C1717" s="14" t="s">
        <v>4408</v>
      </c>
      <c r="D1717" s="14" t="s">
        <v>5111</v>
      </c>
      <c r="E1717">
        <v>1716</v>
      </c>
    </row>
    <row r="1718" spans="1:5">
      <c r="A1718" s="13" t="s">
        <v>3064</v>
      </c>
      <c r="B1718" t="s">
        <v>5121</v>
      </c>
      <c r="C1718" s="13" t="s">
        <v>4409</v>
      </c>
      <c r="D1718" s="13" t="s">
        <v>5108</v>
      </c>
      <c r="E1718">
        <v>1717</v>
      </c>
    </row>
    <row r="1719" spans="1:5">
      <c r="A1719" s="14" t="s">
        <v>4410</v>
      </c>
      <c r="B1719" s="15" t="s">
        <v>5121</v>
      </c>
      <c r="C1719" s="14" t="s">
        <v>3664</v>
      </c>
      <c r="D1719" s="14" t="s">
        <v>5104</v>
      </c>
      <c r="E1719">
        <v>1718</v>
      </c>
    </row>
    <row r="1720" spans="1:5">
      <c r="A1720" s="13" t="s">
        <v>4411</v>
      </c>
      <c r="B1720" s="15" t="s">
        <v>5121</v>
      </c>
      <c r="C1720" s="13" t="s">
        <v>4412</v>
      </c>
      <c r="D1720" s="13" t="s">
        <v>5102</v>
      </c>
      <c r="E1720">
        <v>1719</v>
      </c>
    </row>
    <row r="1721" spans="1:5">
      <c r="A1721" s="14" t="s">
        <v>4411</v>
      </c>
      <c r="B1721" t="s">
        <v>5121</v>
      </c>
      <c r="C1721" s="14" t="s">
        <v>2584</v>
      </c>
      <c r="D1721" s="14"/>
      <c r="E1721">
        <v>1720</v>
      </c>
    </row>
    <row r="1722" spans="1:5">
      <c r="A1722" s="13" t="s">
        <v>4413</v>
      </c>
      <c r="B1722" t="s">
        <v>5143</v>
      </c>
      <c r="C1722" s="13" t="s">
        <v>4414</v>
      </c>
      <c r="D1722" s="13" t="s">
        <v>5111</v>
      </c>
      <c r="E1722">
        <v>1721</v>
      </c>
    </row>
    <row r="1723" spans="1:5">
      <c r="A1723" s="14" t="s">
        <v>4415</v>
      </c>
      <c r="B1723" s="15" t="s">
        <v>5121</v>
      </c>
      <c r="C1723" s="14" t="s">
        <v>4416</v>
      </c>
      <c r="D1723" s="14" t="s">
        <v>5101</v>
      </c>
      <c r="E1723">
        <v>1722</v>
      </c>
    </row>
    <row r="1724" spans="1:5">
      <c r="A1724" s="13" t="s">
        <v>4417</v>
      </c>
      <c r="B1724" t="s">
        <v>5134</v>
      </c>
      <c r="C1724" s="13" t="s">
        <v>3786</v>
      </c>
      <c r="D1724" s="13" t="s">
        <v>5110</v>
      </c>
      <c r="E1724">
        <v>1723</v>
      </c>
    </row>
    <row r="1725" spans="1:5">
      <c r="A1725" s="14" t="s">
        <v>4418</v>
      </c>
      <c r="B1725" s="15" t="s">
        <v>5121</v>
      </c>
      <c r="C1725" s="14" t="s">
        <v>4419</v>
      </c>
      <c r="D1725" s="14" t="s">
        <v>5101</v>
      </c>
      <c r="E1725">
        <v>1724</v>
      </c>
    </row>
    <row r="1726" spans="1:5">
      <c r="A1726" s="13" t="s">
        <v>4420</v>
      </c>
      <c r="B1726" t="s">
        <v>5149</v>
      </c>
      <c r="C1726" s="13" t="s">
        <v>3789</v>
      </c>
      <c r="D1726" s="13" t="s">
        <v>5111</v>
      </c>
      <c r="E1726">
        <v>1725</v>
      </c>
    </row>
    <row r="1727" spans="1:5">
      <c r="A1727" s="14" t="s">
        <v>4421</v>
      </c>
      <c r="B1727" s="15" t="s">
        <v>5110</v>
      </c>
      <c r="C1727" s="14" t="s">
        <v>4422</v>
      </c>
      <c r="D1727" s="14" t="s">
        <v>5101</v>
      </c>
      <c r="E1727">
        <v>1726</v>
      </c>
    </row>
    <row r="1728" spans="1:5">
      <c r="A1728" s="13" t="s">
        <v>4421</v>
      </c>
      <c r="B1728" s="15" t="s">
        <v>5110</v>
      </c>
      <c r="C1728" s="13" t="s">
        <v>4423</v>
      </c>
      <c r="D1728" s="13" t="s">
        <v>5102</v>
      </c>
      <c r="E1728">
        <v>1727</v>
      </c>
    </row>
    <row r="1729" spans="1:5">
      <c r="A1729" s="14" t="s">
        <v>4424</v>
      </c>
      <c r="B1729" s="15" t="s">
        <v>5121</v>
      </c>
      <c r="C1729" s="14" t="s">
        <v>4425</v>
      </c>
      <c r="D1729" s="14" t="s">
        <v>5102</v>
      </c>
      <c r="E1729">
        <v>1728</v>
      </c>
    </row>
    <row r="1730" spans="1:5">
      <c r="A1730" s="13" t="s">
        <v>4426</v>
      </c>
      <c r="B1730" s="15" t="s">
        <v>5121</v>
      </c>
      <c r="C1730" s="13" t="s">
        <v>4427</v>
      </c>
      <c r="D1730" s="13" t="s">
        <v>5104</v>
      </c>
      <c r="E1730">
        <v>1729</v>
      </c>
    </row>
    <row r="1731" spans="1:5">
      <c r="A1731" s="14" t="s">
        <v>3491</v>
      </c>
      <c r="B1731" s="15" t="s">
        <v>5126</v>
      </c>
      <c r="C1731" s="14" t="s">
        <v>2851</v>
      </c>
      <c r="D1731" s="14" t="s">
        <v>5102</v>
      </c>
      <c r="E1731">
        <v>1730</v>
      </c>
    </row>
    <row r="1732" spans="1:5">
      <c r="A1732" s="13" t="s">
        <v>4428</v>
      </c>
      <c r="B1732" s="15" t="s">
        <v>5121</v>
      </c>
      <c r="C1732" s="13" t="s">
        <v>4429</v>
      </c>
      <c r="D1732" s="13" t="s">
        <v>5101</v>
      </c>
      <c r="E1732">
        <v>1731</v>
      </c>
    </row>
    <row r="1733" spans="1:5">
      <c r="A1733" s="14" t="s">
        <v>4430</v>
      </c>
      <c r="B1733" s="15" t="s">
        <v>5121</v>
      </c>
      <c r="C1733" s="14" t="s">
        <v>4431</v>
      </c>
      <c r="D1733" s="14" t="s">
        <v>5104</v>
      </c>
      <c r="E1733">
        <v>1732</v>
      </c>
    </row>
    <row r="1734" spans="1:5">
      <c r="A1734" s="13" t="s">
        <v>4432</v>
      </c>
      <c r="B1734" s="15" t="s">
        <v>5121</v>
      </c>
      <c r="C1734" s="13" t="s">
        <v>2895</v>
      </c>
      <c r="D1734" s="13" t="s">
        <v>5101</v>
      </c>
      <c r="E1734">
        <v>1733</v>
      </c>
    </row>
    <row r="1735" spans="1:5">
      <c r="A1735" s="14" t="s">
        <v>4433</v>
      </c>
      <c r="B1735" s="15" t="s">
        <v>5121</v>
      </c>
      <c r="C1735" s="14" t="s">
        <v>4323</v>
      </c>
      <c r="D1735" s="14" t="s">
        <v>5101</v>
      </c>
      <c r="E1735">
        <v>1734</v>
      </c>
    </row>
    <row r="1736" spans="1:5">
      <c r="A1736" s="13" t="s">
        <v>4434</v>
      </c>
      <c r="B1736" s="15" t="s">
        <v>5121</v>
      </c>
      <c r="C1736" s="13" t="s">
        <v>2771</v>
      </c>
      <c r="D1736" s="13" t="s">
        <v>5101</v>
      </c>
      <c r="E1736">
        <v>1735</v>
      </c>
    </row>
    <row r="1737" spans="1:5">
      <c r="A1737" s="14" t="s">
        <v>3793</v>
      </c>
      <c r="B1737" t="s">
        <v>5126</v>
      </c>
      <c r="C1737" s="14" t="s">
        <v>2825</v>
      </c>
      <c r="D1737" s="14" t="s">
        <v>5110</v>
      </c>
      <c r="E1737">
        <v>1736</v>
      </c>
    </row>
    <row r="1738" spans="1:5">
      <c r="A1738" s="13" t="s">
        <v>4435</v>
      </c>
      <c r="B1738" t="s">
        <v>5143</v>
      </c>
      <c r="C1738" s="13" t="s">
        <v>4436</v>
      </c>
      <c r="D1738" s="13" t="s">
        <v>5111</v>
      </c>
      <c r="E1738">
        <v>1737</v>
      </c>
    </row>
    <row r="1739" spans="1:5">
      <c r="A1739" s="14" t="s">
        <v>4437</v>
      </c>
      <c r="B1739" s="15" t="s">
        <v>5126</v>
      </c>
      <c r="C1739" s="14" t="s">
        <v>2760</v>
      </c>
      <c r="D1739" s="14" t="s">
        <v>5102</v>
      </c>
      <c r="E1739">
        <v>1738</v>
      </c>
    </row>
    <row r="1740" spans="1:5">
      <c r="A1740" s="13" t="s">
        <v>4438</v>
      </c>
      <c r="B1740" t="s">
        <v>5126</v>
      </c>
      <c r="C1740" s="13" t="s">
        <v>4206</v>
      </c>
      <c r="D1740" s="13" t="s">
        <v>5110</v>
      </c>
      <c r="E1740">
        <v>1739</v>
      </c>
    </row>
    <row r="1741" spans="1:5">
      <c r="A1741" s="14" t="s">
        <v>4439</v>
      </c>
      <c r="B1741" t="s">
        <v>5126</v>
      </c>
      <c r="C1741" s="14" t="s">
        <v>3126</v>
      </c>
      <c r="D1741" s="14" t="s">
        <v>5110</v>
      </c>
      <c r="E1741">
        <v>1740</v>
      </c>
    </row>
    <row r="1742" spans="1:5">
      <c r="A1742" s="13" t="s">
        <v>4440</v>
      </c>
      <c r="B1742" t="s">
        <v>5126</v>
      </c>
      <c r="C1742" s="13" t="s">
        <v>4441</v>
      </c>
      <c r="D1742" s="13" t="s">
        <v>5110</v>
      </c>
      <c r="E1742">
        <v>1741</v>
      </c>
    </row>
    <row r="1743" spans="1:5">
      <c r="A1743" s="14" t="s">
        <v>4442</v>
      </c>
      <c r="B1743" s="15" t="s">
        <v>5134</v>
      </c>
      <c r="C1743" s="14" t="s">
        <v>4443</v>
      </c>
      <c r="D1743" s="14" t="s">
        <v>5102</v>
      </c>
      <c r="E1743">
        <v>1742</v>
      </c>
    </row>
    <row r="1744" spans="1:5">
      <c r="A1744" s="13" t="s">
        <v>4444</v>
      </c>
      <c r="B1744" t="s">
        <v>5121</v>
      </c>
      <c r="C1744" s="13" t="s">
        <v>2605</v>
      </c>
      <c r="D1744" s="13"/>
      <c r="E1744">
        <v>1743</v>
      </c>
    </row>
    <row r="1745" spans="1:5">
      <c r="A1745" s="14" t="s">
        <v>4445</v>
      </c>
      <c r="B1745" s="15" t="s">
        <v>5159</v>
      </c>
      <c r="C1745" s="14" t="s">
        <v>4446</v>
      </c>
      <c r="D1745" s="14" t="s">
        <v>5107</v>
      </c>
      <c r="E1745">
        <v>1744</v>
      </c>
    </row>
    <row r="1746" spans="1:5">
      <c r="A1746" s="13" t="s">
        <v>4447</v>
      </c>
      <c r="B1746" t="s">
        <v>5121</v>
      </c>
      <c r="C1746" s="13" t="s">
        <v>4448</v>
      </c>
      <c r="D1746" s="13" t="s">
        <v>5110</v>
      </c>
      <c r="E1746">
        <v>1745</v>
      </c>
    </row>
    <row r="1747" spans="1:5">
      <c r="A1747" s="14" t="s">
        <v>4449</v>
      </c>
      <c r="B1747" s="15" t="s">
        <v>5134</v>
      </c>
      <c r="C1747" s="14" t="s">
        <v>3102</v>
      </c>
      <c r="D1747" s="14" t="s">
        <v>5101</v>
      </c>
      <c r="E1747">
        <v>1746</v>
      </c>
    </row>
    <row r="1748" spans="1:5">
      <c r="A1748" s="13" t="s">
        <v>4450</v>
      </c>
      <c r="B1748" s="15" t="s">
        <v>5134</v>
      </c>
      <c r="C1748" s="13" t="s">
        <v>4042</v>
      </c>
      <c r="D1748" s="13" t="s">
        <v>5102</v>
      </c>
      <c r="E1748">
        <v>1747</v>
      </c>
    </row>
    <row r="1749" spans="1:5">
      <c r="A1749" s="14" t="s">
        <v>4451</v>
      </c>
      <c r="B1749" s="15" t="s">
        <v>5134</v>
      </c>
      <c r="C1749" s="14" t="s">
        <v>4452</v>
      </c>
      <c r="D1749" s="14" t="s">
        <v>5102</v>
      </c>
      <c r="E1749">
        <v>1748</v>
      </c>
    </row>
    <row r="1750" spans="1:5">
      <c r="A1750" s="13" t="s">
        <v>4453</v>
      </c>
      <c r="B1750" t="s">
        <v>5126</v>
      </c>
      <c r="C1750" s="13" t="s">
        <v>4454</v>
      </c>
      <c r="D1750" s="13" t="s">
        <v>5110</v>
      </c>
      <c r="E1750">
        <v>1749</v>
      </c>
    </row>
    <row r="1751" spans="1:5">
      <c r="A1751" s="14" t="s">
        <v>4455</v>
      </c>
      <c r="B1751" t="s">
        <v>5126</v>
      </c>
      <c r="C1751" s="14" t="s">
        <v>4224</v>
      </c>
      <c r="D1751" s="14" t="s">
        <v>5110</v>
      </c>
      <c r="E1751">
        <v>1750</v>
      </c>
    </row>
    <row r="1752" spans="1:5">
      <c r="A1752" s="13" t="s">
        <v>4456</v>
      </c>
      <c r="B1752" t="s">
        <v>5126</v>
      </c>
      <c r="C1752" s="13" t="s">
        <v>4457</v>
      </c>
      <c r="D1752" s="13" t="s">
        <v>5110</v>
      </c>
      <c r="E1752">
        <v>1751</v>
      </c>
    </row>
    <row r="1753" spans="1:5">
      <c r="A1753" s="14" t="s">
        <v>2915</v>
      </c>
      <c r="C1753" s="14" t="s">
        <v>2549</v>
      </c>
      <c r="D1753" s="14"/>
      <c r="E1753">
        <v>1752</v>
      </c>
    </row>
    <row r="1754" spans="1:5">
      <c r="A1754" s="13" t="s">
        <v>3026</v>
      </c>
      <c r="B1754" s="15"/>
      <c r="C1754" s="13" t="s">
        <v>3006</v>
      </c>
      <c r="D1754" s="13" t="s">
        <v>5101</v>
      </c>
      <c r="E1754">
        <v>1753</v>
      </c>
    </row>
    <row r="1755" spans="1:5">
      <c r="A1755" s="14" t="s">
        <v>2969</v>
      </c>
      <c r="C1755" s="14" t="s">
        <v>2565</v>
      </c>
      <c r="D1755" s="14"/>
      <c r="E1755">
        <v>1754</v>
      </c>
    </row>
    <row r="1756" spans="1:5">
      <c r="A1756" s="13" t="s">
        <v>4458</v>
      </c>
      <c r="C1756" s="13" t="s">
        <v>2607</v>
      </c>
      <c r="D1756" s="13"/>
      <c r="E1756">
        <v>1755</v>
      </c>
    </row>
    <row r="1757" spans="1:5">
      <c r="A1757" s="14" t="s">
        <v>4458</v>
      </c>
      <c r="B1757" s="15"/>
      <c r="C1757" s="14" t="s">
        <v>4102</v>
      </c>
      <c r="D1757" s="14" t="s">
        <v>5101</v>
      </c>
      <c r="E1757">
        <v>1756</v>
      </c>
    </row>
    <row r="1758" spans="1:5">
      <c r="A1758" s="13" t="s">
        <v>4459</v>
      </c>
      <c r="C1758" s="13" t="s">
        <v>2554</v>
      </c>
      <c r="D1758" s="13"/>
      <c r="E1758">
        <v>1757</v>
      </c>
    </row>
    <row r="1759" spans="1:5">
      <c r="A1759" s="14" t="s">
        <v>4460</v>
      </c>
      <c r="C1759" s="14" t="s">
        <v>2609</v>
      </c>
      <c r="D1759" s="14"/>
      <c r="E1759">
        <v>1758</v>
      </c>
    </row>
    <row r="1760" spans="1:5">
      <c r="A1760" s="13" t="s">
        <v>4461</v>
      </c>
      <c r="C1760" s="13" t="s">
        <v>2610</v>
      </c>
      <c r="D1760" s="13"/>
      <c r="E1760">
        <v>1759</v>
      </c>
    </row>
    <row r="1761" spans="1:5">
      <c r="A1761" s="14" t="s">
        <v>4462</v>
      </c>
      <c r="C1761" s="14" t="s">
        <v>2614</v>
      </c>
      <c r="D1761" s="14"/>
      <c r="E1761">
        <v>1760</v>
      </c>
    </row>
    <row r="1762" spans="1:5">
      <c r="A1762" s="13" t="s">
        <v>4463</v>
      </c>
      <c r="B1762" t="s">
        <v>5119</v>
      </c>
      <c r="C1762" s="13" t="s">
        <v>2500</v>
      </c>
      <c r="D1762" s="13" t="s">
        <v>5109</v>
      </c>
      <c r="E1762">
        <v>1761</v>
      </c>
    </row>
    <row r="1763" spans="1:5">
      <c r="A1763" s="14" t="s">
        <v>4464</v>
      </c>
      <c r="B1763" s="15" t="s">
        <v>5111</v>
      </c>
      <c r="C1763" s="14" t="s">
        <v>2490</v>
      </c>
      <c r="D1763" s="14" t="s">
        <v>5113</v>
      </c>
      <c r="E1763">
        <v>1762</v>
      </c>
    </row>
    <row r="1764" spans="1:5">
      <c r="A1764" s="13" t="s">
        <v>4465</v>
      </c>
      <c r="B1764" t="s">
        <v>5119</v>
      </c>
      <c r="C1764" s="13" t="s">
        <v>3038</v>
      </c>
      <c r="D1764" s="13" t="s">
        <v>5109</v>
      </c>
      <c r="E1764">
        <v>1763</v>
      </c>
    </row>
    <row r="1765" spans="1:5">
      <c r="A1765" s="14" t="s">
        <v>4466</v>
      </c>
      <c r="B1765" t="s">
        <v>5120</v>
      </c>
      <c r="C1765" s="14" t="s">
        <v>2846</v>
      </c>
      <c r="D1765" s="14" t="s">
        <v>5103</v>
      </c>
      <c r="E1765">
        <v>1764</v>
      </c>
    </row>
    <row r="1766" spans="1:5">
      <c r="A1766" s="13" t="s">
        <v>4467</v>
      </c>
      <c r="C1766" s="13" t="s">
        <v>2621</v>
      </c>
      <c r="D1766" s="13"/>
      <c r="E1766">
        <v>1765</v>
      </c>
    </row>
    <row r="1767" spans="1:5">
      <c r="A1767" s="14" t="s">
        <v>4468</v>
      </c>
      <c r="B1767" s="15" t="s">
        <v>5119</v>
      </c>
      <c r="C1767" s="14" t="s">
        <v>4078</v>
      </c>
      <c r="D1767" s="14" t="s">
        <v>5107</v>
      </c>
      <c r="E1767">
        <v>1766</v>
      </c>
    </row>
    <row r="1768" spans="1:5">
      <c r="A1768" s="13" t="s">
        <v>4468</v>
      </c>
      <c r="B1768" s="15" t="s">
        <v>5119</v>
      </c>
      <c r="C1768" s="13" t="s">
        <v>3091</v>
      </c>
      <c r="D1768" s="13" t="s">
        <v>5105</v>
      </c>
      <c r="E1768">
        <v>1767</v>
      </c>
    </row>
    <row r="1769" spans="1:5">
      <c r="A1769" s="14" t="s">
        <v>4469</v>
      </c>
      <c r="B1769" s="15" t="s">
        <v>5119</v>
      </c>
      <c r="C1769" s="14" t="s">
        <v>3350</v>
      </c>
      <c r="D1769" s="14" t="s">
        <v>5105</v>
      </c>
      <c r="E1769">
        <v>1768</v>
      </c>
    </row>
    <row r="1770" spans="1:5">
      <c r="A1770" s="13" t="s">
        <v>4470</v>
      </c>
      <c r="B1770" t="s">
        <v>5119</v>
      </c>
      <c r="C1770" s="13" t="s">
        <v>3038</v>
      </c>
      <c r="D1770" s="13" t="s">
        <v>5109</v>
      </c>
      <c r="E1770">
        <v>1769</v>
      </c>
    </row>
    <row r="1771" spans="1:5">
      <c r="A1771" s="14" t="s">
        <v>4471</v>
      </c>
      <c r="C1771" s="14" t="s">
        <v>2622</v>
      </c>
      <c r="D1771" s="14"/>
      <c r="E1771">
        <v>1770</v>
      </c>
    </row>
    <row r="1772" spans="1:5">
      <c r="A1772" s="13" t="s">
        <v>4472</v>
      </c>
      <c r="B1772" s="15" t="s">
        <v>5120</v>
      </c>
      <c r="C1772" s="13" t="s">
        <v>2766</v>
      </c>
      <c r="D1772" s="13" t="s">
        <v>5101</v>
      </c>
      <c r="E1772">
        <v>1771</v>
      </c>
    </row>
    <row r="1773" spans="1:5">
      <c r="A1773" s="14" t="s">
        <v>4473</v>
      </c>
      <c r="B1773" s="15" t="s">
        <v>5121</v>
      </c>
      <c r="C1773" s="14" t="s">
        <v>2491</v>
      </c>
      <c r="D1773" s="14" t="s">
        <v>5104</v>
      </c>
      <c r="E1773">
        <v>1772</v>
      </c>
    </row>
    <row r="1774" spans="1:5">
      <c r="A1774" s="13" t="s">
        <v>4474</v>
      </c>
      <c r="C1774" s="13" t="s">
        <v>2623</v>
      </c>
      <c r="D1774" s="13"/>
      <c r="E1774">
        <v>1773</v>
      </c>
    </row>
    <row r="1775" spans="1:5">
      <c r="A1775" s="14" t="s">
        <v>4475</v>
      </c>
      <c r="C1775" s="14" t="s">
        <v>2624</v>
      </c>
      <c r="D1775" s="14"/>
      <c r="E1775">
        <v>1774</v>
      </c>
    </row>
    <row r="1776" spans="1:5">
      <c r="A1776" s="13" t="s">
        <v>4476</v>
      </c>
      <c r="B1776" s="15" t="s">
        <v>5120</v>
      </c>
      <c r="C1776" s="13" t="s">
        <v>3000</v>
      </c>
      <c r="D1776" s="13" t="s">
        <v>5105</v>
      </c>
      <c r="E1776">
        <v>1775</v>
      </c>
    </row>
    <row r="1777" spans="1:5">
      <c r="A1777" s="14" t="s">
        <v>4477</v>
      </c>
      <c r="B1777" t="s">
        <v>5149</v>
      </c>
      <c r="C1777" s="14" t="s">
        <v>4478</v>
      </c>
      <c r="D1777" s="14" t="s">
        <v>5109</v>
      </c>
      <c r="E1777">
        <v>1776</v>
      </c>
    </row>
    <row r="1778" spans="1:5">
      <c r="A1778" s="13" t="s">
        <v>4479</v>
      </c>
      <c r="B1778" t="s">
        <v>5154</v>
      </c>
      <c r="C1778" s="13" t="s">
        <v>4480</v>
      </c>
      <c r="D1778" s="13" t="s">
        <v>5103</v>
      </c>
      <c r="E1778">
        <v>1777</v>
      </c>
    </row>
    <row r="1779" spans="1:5">
      <c r="A1779" s="14" t="s">
        <v>2873</v>
      </c>
      <c r="B1779" t="s">
        <v>5110</v>
      </c>
      <c r="C1779" s="14" t="s">
        <v>3094</v>
      </c>
      <c r="D1779" s="14" t="s">
        <v>5110</v>
      </c>
      <c r="E1779">
        <v>1778</v>
      </c>
    </row>
    <row r="1780" spans="1:5">
      <c r="A1780" s="13" t="s">
        <v>2873</v>
      </c>
      <c r="B1780" s="15" t="s">
        <v>5110</v>
      </c>
      <c r="C1780" s="13" t="s">
        <v>3089</v>
      </c>
      <c r="D1780" s="13" t="s">
        <v>5101</v>
      </c>
      <c r="E1780">
        <v>1779</v>
      </c>
    </row>
    <row r="1781" spans="1:5">
      <c r="A1781" s="14" t="s">
        <v>2847</v>
      </c>
      <c r="B1781" s="15" t="s">
        <v>5110</v>
      </c>
      <c r="C1781" s="14" t="s">
        <v>2906</v>
      </c>
      <c r="D1781" s="14" t="s">
        <v>5102</v>
      </c>
      <c r="E1781">
        <v>1780</v>
      </c>
    </row>
    <row r="1782" spans="1:5">
      <c r="A1782" s="13" t="s">
        <v>3807</v>
      </c>
      <c r="B1782" t="s">
        <v>5135</v>
      </c>
      <c r="C1782" s="13" t="s">
        <v>2495</v>
      </c>
      <c r="D1782" s="13" t="s">
        <v>5110</v>
      </c>
      <c r="E1782">
        <v>1781</v>
      </c>
    </row>
    <row r="1783" spans="1:5">
      <c r="A1783" s="14" t="s">
        <v>3807</v>
      </c>
      <c r="B1783" t="s">
        <v>5135</v>
      </c>
      <c r="C1783" s="14" t="s">
        <v>2501</v>
      </c>
      <c r="D1783" s="14" t="s">
        <v>5106</v>
      </c>
      <c r="E1783">
        <v>1782</v>
      </c>
    </row>
    <row r="1784" spans="1:5">
      <c r="A1784" s="13" t="s">
        <v>2917</v>
      </c>
      <c r="B1784" t="s">
        <v>5110</v>
      </c>
      <c r="C1784" s="13" t="s">
        <v>3171</v>
      </c>
      <c r="D1784" s="13" t="s">
        <v>5110</v>
      </c>
      <c r="E1784">
        <v>1783</v>
      </c>
    </row>
    <row r="1785" spans="1:5">
      <c r="A1785" s="14" t="s">
        <v>2711</v>
      </c>
      <c r="B1785" s="15" t="s">
        <v>5110</v>
      </c>
      <c r="C1785" s="14" t="s">
        <v>2925</v>
      </c>
      <c r="D1785" s="14" t="s">
        <v>5105</v>
      </c>
      <c r="E1785">
        <v>1784</v>
      </c>
    </row>
    <row r="1786" spans="1:5">
      <c r="A1786" s="13" t="s">
        <v>2848</v>
      </c>
      <c r="B1786" s="15" t="s">
        <v>5110</v>
      </c>
      <c r="C1786" s="13" t="s">
        <v>2725</v>
      </c>
      <c r="D1786" s="13" t="s">
        <v>5101</v>
      </c>
      <c r="E1786">
        <v>1785</v>
      </c>
    </row>
    <row r="1787" spans="1:5">
      <c r="A1787" s="14" t="s">
        <v>2749</v>
      </c>
      <c r="B1787" t="s">
        <v>5110</v>
      </c>
      <c r="C1787" s="14" t="s">
        <v>3055</v>
      </c>
      <c r="D1787" s="14" t="s">
        <v>5110</v>
      </c>
      <c r="E1787">
        <v>1786</v>
      </c>
    </row>
    <row r="1788" spans="1:5">
      <c r="A1788" s="13" t="s">
        <v>2757</v>
      </c>
      <c r="B1788" t="s">
        <v>5110</v>
      </c>
      <c r="C1788" s="13" t="s">
        <v>3113</v>
      </c>
      <c r="D1788" s="13" t="s">
        <v>5110</v>
      </c>
      <c r="E1788">
        <v>1787</v>
      </c>
    </row>
    <row r="1789" spans="1:5">
      <c r="A1789" s="14" t="s">
        <v>4481</v>
      </c>
      <c r="B1789" s="15" t="s">
        <v>5136</v>
      </c>
      <c r="C1789" s="14" t="s">
        <v>2502</v>
      </c>
      <c r="D1789" s="14" t="s">
        <v>5117</v>
      </c>
      <c r="E1789">
        <v>1788</v>
      </c>
    </row>
    <row r="1790" spans="1:5">
      <c r="A1790" s="13" t="s">
        <v>2751</v>
      </c>
      <c r="B1790" s="15" t="s">
        <v>5110</v>
      </c>
      <c r="C1790" s="13" t="s">
        <v>2514</v>
      </c>
      <c r="D1790" s="13" t="s">
        <v>5112</v>
      </c>
      <c r="E1790">
        <v>1789</v>
      </c>
    </row>
    <row r="1791" spans="1:5">
      <c r="A1791" s="14" t="s">
        <v>2751</v>
      </c>
      <c r="B1791" s="15" t="s">
        <v>5110</v>
      </c>
      <c r="C1791" s="14" t="s">
        <v>2870</v>
      </c>
      <c r="D1791" s="14" t="s">
        <v>5101</v>
      </c>
      <c r="E1791">
        <v>1790</v>
      </c>
    </row>
    <row r="1792" spans="1:5">
      <c r="A1792" s="13" t="s">
        <v>2759</v>
      </c>
      <c r="B1792" s="15" t="s">
        <v>5110</v>
      </c>
      <c r="C1792" s="13" t="s">
        <v>2906</v>
      </c>
      <c r="D1792" s="13" t="s">
        <v>5102</v>
      </c>
      <c r="E1792">
        <v>1791</v>
      </c>
    </row>
    <row r="1793" spans="1:5">
      <c r="A1793" s="14" t="s">
        <v>2789</v>
      </c>
      <c r="B1793" t="s">
        <v>5110</v>
      </c>
      <c r="C1793" s="14" t="s">
        <v>4253</v>
      </c>
      <c r="D1793" s="14" t="s">
        <v>5110</v>
      </c>
      <c r="E1793">
        <v>1792</v>
      </c>
    </row>
    <row r="1794" spans="1:5">
      <c r="A1794" s="13" t="s">
        <v>2789</v>
      </c>
      <c r="B1794" s="15" t="s">
        <v>5110</v>
      </c>
      <c r="C1794" s="13" t="s">
        <v>2557</v>
      </c>
      <c r="D1794" s="13" t="s">
        <v>5112</v>
      </c>
      <c r="E1794">
        <v>1793</v>
      </c>
    </row>
    <row r="1795" spans="1:5">
      <c r="A1795" s="14" t="s">
        <v>2857</v>
      </c>
      <c r="B1795" s="15" t="s">
        <v>5110</v>
      </c>
      <c r="C1795" s="14" t="s">
        <v>2790</v>
      </c>
      <c r="D1795" s="14" t="s">
        <v>5102</v>
      </c>
      <c r="E1795">
        <v>1794</v>
      </c>
    </row>
    <row r="1796" spans="1:5">
      <c r="A1796" s="13" t="s">
        <v>3809</v>
      </c>
      <c r="B1796" s="15" t="s">
        <v>5110</v>
      </c>
      <c r="C1796" s="13" t="s">
        <v>3089</v>
      </c>
      <c r="D1796" s="13" t="s">
        <v>5101</v>
      </c>
      <c r="E1796">
        <v>1795</v>
      </c>
    </row>
    <row r="1797" spans="1:5">
      <c r="A1797" s="14" t="s">
        <v>4482</v>
      </c>
      <c r="B1797" t="s">
        <v>5135</v>
      </c>
      <c r="C1797" s="14" t="s">
        <v>3128</v>
      </c>
      <c r="D1797" s="14" t="s">
        <v>5106</v>
      </c>
      <c r="E1797">
        <v>1796</v>
      </c>
    </row>
    <row r="1798" spans="1:5">
      <c r="A1798" s="13" t="s">
        <v>4482</v>
      </c>
      <c r="B1798" t="s">
        <v>5135</v>
      </c>
      <c r="C1798" s="13" t="s">
        <v>2898</v>
      </c>
      <c r="D1798" s="13" t="s">
        <v>5108</v>
      </c>
      <c r="E1798">
        <v>1797</v>
      </c>
    </row>
    <row r="1799" spans="1:5">
      <c r="A1799" s="14" t="s">
        <v>4483</v>
      </c>
      <c r="B1799" s="15" t="s">
        <v>5136</v>
      </c>
      <c r="C1799" s="14" t="s">
        <v>4484</v>
      </c>
      <c r="D1799" s="14" t="s">
        <v>5117</v>
      </c>
      <c r="E1799">
        <v>1798</v>
      </c>
    </row>
    <row r="1800" spans="1:5">
      <c r="A1800" s="13" t="s">
        <v>4485</v>
      </c>
      <c r="B1800" s="15" t="s">
        <v>5110</v>
      </c>
      <c r="C1800" s="13" t="s">
        <v>3765</v>
      </c>
      <c r="D1800" s="13" t="s">
        <v>5101</v>
      </c>
      <c r="E1800">
        <v>1799</v>
      </c>
    </row>
    <row r="1801" spans="1:5">
      <c r="A1801" s="14" t="s">
        <v>3314</v>
      </c>
      <c r="B1801" t="s">
        <v>5110</v>
      </c>
      <c r="C1801" s="14" t="s">
        <v>3318</v>
      </c>
      <c r="D1801" s="14" t="s">
        <v>5106</v>
      </c>
      <c r="E1801">
        <v>1800</v>
      </c>
    </row>
    <row r="1802" spans="1:5">
      <c r="A1802" s="13" t="s">
        <v>3314</v>
      </c>
      <c r="B1802" t="s">
        <v>5110</v>
      </c>
      <c r="C1802" s="13" t="s">
        <v>3197</v>
      </c>
      <c r="D1802" s="13" t="s">
        <v>5110</v>
      </c>
      <c r="E1802">
        <v>1801</v>
      </c>
    </row>
    <row r="1803" spans="1:5">
      <c r="A1803" s="14" t="s">
        <v>3314</v>
      </c>
      <c r="B1803" s="15" t="s">
        <v>5110</v>
      </c>
      <c r="C1803" s="14" t="s">
        <v>2849</v>
      </c>
      <c r="D1803" s="14" t="s">
        <v>5102</v>
      </c>
      <c r="E1803">
        <v>1802</v>
      </c>
    </row>
    <row r="1804" spans="1:5">
      <c r="A1804" s="13" t="s">
        <v>3517</v>
      </c>
      <c r="B1804" t="s">
        <v>5110</v>
      </c>
      <c r="C1804" s="13" t="s">
        <v>4134</v>
      </c>
      <c r="D1804" s="13" t="s">
        <v>5110</v>
      </c>
      <c r="E1804">
        <v>1803</v>
      </c>
    </row>
    <row r="1805" spans="1:5">
      <c r="A1805" s="14" t="s">
        <v>4486</v>
      </c>
      <c r="B1805" s="15" t="s">
        <v>5136</v>
      </c>
      <c r="C1805" s="14" t="s">
        <v>4487</v>
      </c>
      <c r="D1805" s="14" t="s">
        <v>5117</v>
      </c>
      <c r="E1805">
        <v>1804</v>
      </c>
    </row>
    <row r="1806" spans="1:5">
      <c r="A1806" s="13" t="s">
        <v>3212</v>
      </c>
      <c r="B1806" s="15" t="s">
        <v>5110</v>
      </c>
      <c r="C1806" s="13" t="s">
        <v>3454</v>
      </c>
      <c r="D1806" s="13" t="s">
        <v>5101</v>
      </c>
      <c r="E1806">
        <v>1805</v>
      </c>
    </row>
    <row r="1807" spans="1:5">
      <c r="A1807" s="14" t="s">
        <v>4488</v>
      </c>
      <c r="B1807" t="s">
        <v>5131</v>
      </c>
      <c r="C1807" s="14" t="s">
        <v>2983</v>
      </c>
      <c r="D1807" s="14" t="s">
        <v>5108</v>
      </c>
      <c r="E1807">
        <v>1806</v>
      </c>
    </row>
    <row r="1808" spans="1:5">
      <c r="A1808" s="13" t="s">
        <v>3502</v>
      </c>
      <c r="B1808" s="15" t="s">
        <v>5110</v>
      </c>
      <c r="C1808" s="13" t="s">
        <v>4139</v>
      </c>
      <c r="D1808" s="13" t="s">
        <v>5101</v>
      </c>
      <c r="E1808">
        <v>1807</v>
      </c>
    </row>
    <row r="1809" spans="1:5">
      <c r="A1809" s="14" t="s">
        <v>4489</v>
      </c>
      <c r="B1809" s="15" t="s">
        <v>5135</v>
      </c>
      <c r="C1809" s="14" t="s">
        <v>2833</v>
      </c>
      <c r="D1809" s="14" t="s">
        <v>5102</v>
      </c>
      <c r="E1809">
        <v>1808</v>
      </c>
    </row>
    <row r="1810" spans="1:5">
      <c r="A1810" s="13" t="s">
        <v>3816</v>
      </c>
      <c r="B1810" t="s">
        <v>5131</v>
      </c>
      <c r="C1810" s="13" t="s">
        <v>4490</v>
      </c>
      <c r="D1810" s="13" t="s">
        <v>5106</v>
      </c>
      <c r="E1810">
        <v>1809</v>
      </c>
    </row>
    <row r="1811" spans="1:5">
      <c r="A1811" s="14" t="s">
        <v>3816</v>
      </c>
      <c r="B1811" t="s">
        <v>5131</v>
      </c>
      <c r="C1811" s="14" t="s">
        <v>3013</v>
      </c>
      <c r="D1811" s="14" t="s">
        <v>5108</v>
      </c>
      <c r="E1811">
        <v>1810</v>
      </c>
    </row>
    <row r="1812" spans="1:5">
      <c r="A1812" s="13" t="s">
        <v>2992</v>
      </c>
      <c r="B1812" t="s">
        <v>5110</v>
      </c>
      <c r="C1812" s="13" t="s">
        <v>3462</v>
      </c>
      <c r="D1812" s="13" t="s">
        <v>5110</v>
      </c>
      <c r="E1812">
        <v>1811</v>
      </c>
    </row>
    <row r="1813" spans="1:5">
      <c r="A1813" s="14" t="s">
        <v>4491</v>
      </c>
      <c r="B1813" s="15" t="s">
        <v>5110</v>
      </c>
      <c r="C1813" s="14" t="s">
        <v>4492</v>
      </c>
      <c r="D1813" s="14" t="s">
        <v>5102</v>
      </c>
      <c r="E1813">
        <v>1812</v>
      </c>
    </row>
    <row r="1814" spans="1:5">
      <c r="A1814" s="13" t="s">
        <v>3820</v>
      </c>
      <c r="B1814" s="15" t="s">
        <v>5132</v>
      </c>
      <c r="C1814" s="13" t="s">
        <v>2993</v>
      </c>
      <c r="D1814" s="13" t="s">
        <v>5102</v>
      </c>
      <c r="E1814">
        <v>1813</v>
      </c>
    </row>
    <row r="1815" spans="1:5">
      <c r="A1815" s="14" t="s">
        <v>3316</v>
      </c>
      <c r="B1815" t="s">
        <v>5131</v>
      </c>
      <c r="C1815" s="14" t="s">
        <v>2995</v>
      </c>
      <c r="D1815" s="14" t="s">
        <v>5106</v>
      </c>
      <c r="E1815">
        <v>1814</v>
      </c>
    </row>
    <row r="1816" spans="1:5">
      <c r="A1816" s="13" t="s">
        <v>4493</v>
      </c>
      <c r="B1816" s="15" t="s">
        <v>5110</v>
      </c>
      <c r="C1816" s="13" t="s">
        <v>2833</v>
      </c>
      <c r="D1816" s="13" t="s">
        <v>5102</v>
      </c>
      <c r="E1816">
        <v>1815</v>
      </c>
    </row>
    <row r="1817" spans="1:5">
      <c r="A1817" s="14" t="s">
        <v>4494</v>
      </c>
      <c r="B1817" t="s">
        <v>5132</v>
      </c>
      <c r="C1817" s="14" t="s">
        <v>3381</v>
      </c>
      <c r="D1817" s="14" t="s">
        <v>5111</v>
      </c>
      <c r="E1817">
        <v>1816</v>
      </c>
    </row>
    <row r="1818" spans="1:5">
      <c r="A1818" s="13" t="s">
        <v>4495</v>
      </c>
      <c r="B1818" s="15" t="s">
        <v>5110</v>
      </c>
      <c r="C1818" s="13" t="s">
        <v>2849</v>
      </c>
      <c r="D1818" s="13" t="s">
        <v>5102</v>
      </c>
      <c r="E1818">
        <v>1817</v>
      </c>
    </row>
    <row r="1819" spans="1:5">
      <c r="A1819" s="14" t="s">
        <v>4496</v>
      </c>
      <c r="B1819" t="s">
        <v>5110</v>
      </c>
      <c r="C1819" s="14" t="s">
        <v>2904</v>
      </c>
      <c r="D1819" s="14" t="s">
        <v>5106</v>
      </c>
      <c r="E1819">
        <v>1818</v>
      </c>
    </row>
    <row r="1820" spans="1:5">
      <c r="A1820" s="13" t="s">
        <v>4497</v>
      </c>
      <c r="B1820" t="s">
        <v>5110</v>
      </c>
      <c r="C1820" s="13" t="s">
        <v>3434</v>
      </c>
      <c r="D1820" s="13" t="s">
        <v>5110</v>
      </c>
      <c r="E1820">
        <v>1819</v>
      </c>
    </row>
    <row r="1821" spans="1:5">
      <c r="A1821" s="14" t="s">
        <v>4498</v>
      </c>
      <c r="B1821" t="s">
        <v>5131</v>
      </c>
      <c r="C1821" s="14" t="s">
        <v>2805</v>
      </c>
      <c r="D1821" s="14" t="s">
        <v>5108</v>
      </c>
      <c r="E1821">
        <v>1820</v>
      </c>
    </row>
    <row r="1822" spans="1:5">
      <c r="A1822" s="13" t="s">
        <v>4499</v>
      </c>
      <c r="B1822" s="15" t="s">
        <v>5110</v>
      </c>
      <c r="C1822" s="13" t="s">
        <v>4500</v>
      </c>
      <c r="D1822" s="13" t="s">
        <v>5102</v>
      </c>
      <c r="E1822">
        <v>1821</v>
      </c>
    </row>
    <row r="1823" spans="1:5">
      <c r="A1823" s="14" t="s">
        <v>4501</v>
      </c>
      <c r="B1823" t="s">
        <v>5135</v>
      </c>
      <c r="C1823" s="14" t="s">
        <v>2775</v>
      </c>
      <c r="D1823" s="14" t="s">
        <v>5106</v>
      </c>
      <c r="E1823">
        <v>1822</v>
      </c>
    </row>
    <row r="1824" spans="1:5">
      <c r="A1824" s="13" t="s">
        <v>3031</v>
      </c>
      <c r="B1824" s="15" t="s">
        <v>5110</v>
      </c>
      <c r="C1824" s="13" t="s">
        <v>4502</v>
      </c>
      <c r="D1824" s="13" t="s">
        <v>5102</v>
      </c>
      <c r="E1824">
        <v>1823</v>
      </c>
    </row>
    <row r="1825" spans="1:5">
      <c r="A1825" s="14" t="s">
        <v>3215</v>
      </c>
      <c r="B1825" s="15" t="s">
        <v>5131</v>
      </c>
      <c r="C1825" s="14" t="s">
        <v>4503</v>
      </c>
      <c r="D1825" s="14" t="s">
        <v>5118</v>
      </c>
      <c r="E1825">
        <v>1824</v>
      </c>
    </row>
    <row r="1826" spans="1:5">
      <c r="A1826" s="13" t="s">
        <v>3825</v>
      </c>
      <c r="B1826" s="15" t="s">
        <v>5110</v>
      </c>
      <c r="C1826" s="13" t="s">
        <v>2963</v>
      </c>
      <c r="D1826" s="13" t="s">
        <v>5101</v>
      </c>
      <c r="E1826">
        <v>1825</v>
      </c>
    </row>
    <row r="1827" spans="1:5">
      <c r="A1827" s="14" t="s">
        <v>4504</v>
      </c>
      <c r="B1827" t="s">
        <v>5131</v>
      </c>
      <c r="C1827" s="14" t="s">
        <v>2838</v>
      </c>
      <c r="D1827" s="14" t="s">
        <v>5108</v>
      </c>
      <c r="E1827">
        <v>1826</v>
      </c>
    </row>
    <row r="1828" spans="1:5">
      <c r="A1828" s="13" t="s">
        <v>3856</v>
      </c>
      <c r="B1828" s="15" t="s">
        <v>5110</v>
      </c>
      <c r="C1828" s="13" t="s">
        <v>4505</v>
      </c>
      <c r="D1828" s="13" t="s">
        <v>5102</v>
      </c>
      <c r="E1828">
        <v>1827</v>
      </c>
    </row>
    <row r="1829" spans="1:5">
      <c r="A1829" s="14" t="s">
        <v>3325</v>
      </c>
      <c r="B1829" t="s">
        <v>5110</v>
      </c>
      <c r="C1829" s="14" t="s">
        <v>2904</v>
      </c>
      <c r="D1829" s="14" t="s">
        <v>5106</v>
      </c>
      <c r="E1829">
        <v>1828</v>
      </c>
    </row>
    <row r="1830" spans="1:5">
      <c r="A1830" s="13" t="s">
        <v>4506</v>
      </c>
      <c r="B1830" s="15" t="s">
        <v>5136</v>
      </c>
      <c r="C1830" s="13" t="s">
        <v>4038</v>
      </c>
      <c r="D1830" s="13" t="s">
        <v>5117</v>
      </c>
      <c r="E1830">
        <v>1829</v>
      </c>
    </row>
    <row r="1831" spans="1:5">
      <c r="A1831" s="14" t="s">
        <v>2996</v>
      </c>
      <c r="B1831" s="15" t="s">
        <v>5110</v>
      </c>
      <c r="C1831" s="14" t="s">
        <v>3322</v>
      </c>
      <c r="D1831" s="14" t="s">
        <v>5101</v>
      </c>
      <c r="E1831">
        <v>1830</v>
      </c>
    </row>
    <row r="1832" spans="1:5">
      <c r="A1832" s="13" t="s">
        <v>2970</v>
      </c>
      <c r="B1832" t="s">
        <v>5110</v>
      </c>
      <c r="C1832" s="13" t="s">
        <v>4448</v>
      </c>
      <c r="D1832" s="13" t="s">
        <v>5110</v>
      </c>
      <c r="E1832">
        <v>1831</v>
      </c>
    </row>
    <row r="1833" spans="1:5">
      <c r="A1833" s="14" t="s">
        <v>2970</v>
      </c>
      <c r="B1833" s="15" t="s">
        <v>5110</v>
      </c>
      <c r="C1833" s="14" t="s">
        <v>2758</v>
      </c>
      <c r="D1833" s="14" t="s">
        <v>5102</v>
      </c>
      <c r="E1833">
        <v>1832</v>
      </c>
    </row>
    <row r="1834" spans="1:5">
      <c r="A1834" s="13" t="s">
        <v>4507</v>
      </c>
      <c r="B1834" t="s">
        <v>5132</v>
      </c>
      <c r="C1834" s="13" t="s">
        <v>3388</v>
      </c>
      <c r="D1834" s="13" t="s">
        <v>5111</v>
      </c>
      <c r="E1834">
        <v>1833</v>
      </c>
    </row>
    <row r="1835" spans="1:5">
      <c r="A1835" s="14" t="s">
        <v>3529</v>
      </c>
      <c r="B1835" s="15" t="s">
        <v>5110</v>
      </c>
      <c r="C1835" s="14" t="s">
        <v>4508</v>
      </c>
      <c r="D1835" s="14" t="s">
        <v>5102</v>
      </c>
      <c r="E1835">
        <v>1834</v>
      </c>
    </row>
    <row r="1836" spans="1:5">
      <c r="A1836" s="13" t="s">
        <v>4509</v>
      </c>
      <c r="B1836" s="15" t="s">
        <v>5110</v>
      </c>
      <c r="C1836" s="13" t="s">
        <v>2758</v>
      </c>
      <c r="D1836" s="13" t="s">
        <v>5102</v>
      </c>
      <c r="E1836">
        <v>1835</v>
      </c>
    </row>
    <row r="1837" spans="1:5">
      <c r="A1837" s="14" t="s">
        <v>4510</v>
      </c>
      <c r="B1837" s="15" t="s">
        <v>5110</v>
      </c>
      <c r="C1837" s="14" t="s">
        <v>4511</v>
      </c>
      <c r="D1837" s="14" t="s">
        <v>5102</v>
      </c>
      <c r="E1837">
        <v>1836</v>
      </c>
    </row>
    <row r="1838" spans="1:5">
      <c r="A1838" s="13" t="s">
        <v>4512</v>
      </c>
      <c r="B1838" s="15" t="s">
        <v>5135</v>
      </c>
      <c r="C1838" s="13" t="s">
        <v>2516</v>
      </c>
      <c r="D1838" s="13" t="s">
        <v>5112</v>
      </c>
      <c r="E1838">
        <v>1837</v>
      </c>
    </row>
    <row r="1839" spans="1:5">
      <c r="A1839" s="14" t="s">
        <v>4513</v>
      </c>
      <c r="B1839" t="s">
        <v>5110</v>
      </c>
      <c r="C1839" s="14" t="s">
        <v>2903</v>
      </c>
      <c r="D1839" s="14" t="s">
        <v>5106</v>
      </c>
      <c r="E1839">
        <v>1838</v>
      </c>
    </row>
    <row r="1840" spans="1:5">
      <c r="A1840" s="13" t="s">
        <v>4513</v>
      </c>
      <c r="B1840" s="15" t="s">
        <v>5110</v>
      </c>
      <c r="C1840" s="13" t="s">
        <v>2833</v>
      </c>
      <c r="D1840" s="13" t="s">
        <v>5102</v>
      </c>
      <c r="E1840">
        <v>1839</v>
      </c>
    </row>
    <row r="1841" spans="1:5">
      <c r="A1841" s="14" t="s">
        <v>3032</v>
      </c>
      <c r="B1841" s="15" t="s">
        <v>5110</v>
      </c>
      <c r="C1841" s="14" t="s">
        <v>2802</v>
      </c>
      <c r="D1841" s="14" t="s">
        <v>5101</v>
      </c>
      <c r="E1841">
        <v>1840</v>
      </c>
    </row>
    <row r="1842" spans="1:5">
      <c r="A1842" s="13" t="s">
        <v>4514</v>
      </c>
      <c r="B1842" s="15" t="s">
        <v>5110</v>
      </c>
      <c r="C1842" s="13" t="s">
        <v>4515</v>
      </c>
      <c r="D1842" s="13" t="s">
        <v>5102</v>
      </c>
      <c r="E1842">
        <v>1841</v>
      </c>
    </row>
    <row r="1843" spans="1:5">
      <c r="A1843" s="14" t="s">
        <v>3507</v>
      </c>
      <c r="B1843" t="s">
        <v>5110</v>
      </c>
      <c r="C1843" s="14" t="s">
        <v>4516</v>
      </c>
      <c r="D1843" s="14" t="s">
        <v>5110</v>
      </c>
      <c r="E1843">
        <v>1842</v>
      </c>
    </row>
    <row r="1844" spans="1:5">
      <c r="A1844" s="13" t="s">
        <v>3835</v>
      </c>
      <c r="B1844" s="15" t="s">
        <v>5135</v>
      </c>
      <c r="C1844" s="13" t="s">
        <v>2766</v>
      </c>
      <c r="D1844" s="13" t="s">
        <v>5101</v>
      </c>
      <c r="E1844">
        <v>1843</v>
      </c>
    </row>
    <row r="1845" spans="1:5">
      <c r="A1845" s="14" t="s">
        <v>4517</v>
      </c>
      <c r="B1845" s="15" t="s">
        <v>5110</v>
      </c>
      <c r="C1845" s="14" t="s">
        <v>4518</v>
      </c>
      <c r="D1845" s="14" t="s">
        <v>5102</v>
      </c>
      <c r="E1845">
        <v>1844</v>
      </c>
    </row>
    <row r="1846" spans="1:5">
      <c r="A1846" s="13" t="s">
        <v>4519</v>
      </c>
      <c r="B1846" s="15" t="s">
        <v>5110</v>
      </c>
      <c r="C1846" s="13" t="s">
        <v>4520</v>
      </c>
      <c r="D1846" s="13" t="s">
        <v>5102</v>
      </c>
      <c r="E1846">
        <v>1845</v>
      </c>
    </row>
    <row r="1847" spans="1:5">
      <c r="A1847" s="14" t="s">
        <v>4521</v>
      </c>
      <c r="B1847" s="15" t="s">
        <v>5136</v>
      </c>
      <c r="C1847" s="14" t="s">
        <v>3636</v>
      </c>
      <c r="D1847" s="14" t="s">
        <v>5117</v>
      </c>
      <c r="E1847">
        <v>1846</v>
      </c>
    </row>
    <row r="1848" spans="1:5">
      <c r="A1848" s="13" t="s">
        <v>3068</v>
      </c>
      <c r="B1848" s="15" t="s">
        <v>5110</v>
      </c>
      <c r="C1848" s="13" t="s">
        <v>2766</v>
      </c>
      <c r="D1848" s="13" t="s">
        <v>5101</v>
      </c>
      <c r="E1848">
        <v>1847</v>
      </c>
    </row>
    <row r="1849" spans="1:5">
      <c r="A1849" s="14" t="s">
        <v>4522</v>
      </c>
      <c r="B1849" s="15" t="s">
        <v>5110</v>
      </c>
      <c r="C1849" s="14" t="s">
        <v>3236</v>
      </c>
      <c r="D1849" s="14" t="s">
        <v>5101</v>
      </c>
      <c r="E1849">
        <v>1848</v>
      </c>
    </row>
    <row r="1850" spans="1:5">
      <c r="A1850" s="13" t="s">
        <v>3838</v>
      </c>
      <c r="B1850" s="15" t="s">
        <v>5131</v>
      </c>
      <c r="C1850" s="13" t="s">
        <v>2767</v>
      </c>
      <c r="D1850" s="13" t="s">
        <v>5104</v>
      </c>
      <c r="E1850">
        <v>1849</v>
      </c>
    </row>
    <row r="1851" spans="1:5">
      <c r="A1851" s="14" t="s">
        <v>3222</v>
      </c>
      <c r="B1851" s="15" t="s">
        <v>5110</v>
      </c>
      <c r="C1851" s="14" t="s">
        <v>2870</v>
      </c>
      <c r="D1851" s="14" t="s">
        <v>5101</v>
      </c>
      <c r="E1851">
        <v>1850</v>
      </c>
    </row>
    <row r="1852" spans="1:5">
      <c r="A1852" s="13" t="s">
        <v>4523</v>
      </c>
      <c r="B1852" t="s">
        <v>5135</v>
      </c>
      <c r="C1852" s="13" t="s">
        <v>3025</v>
      </c>
      <c r="D1852" s="13" t="s">
        <v>5110</v>
      </c>
      <c r="E1852">
        <v>1851</v>
      </c>
    </row>
    <row r="1853" spans="1:5">
      <c r="A1853" s="14" t="s">
        <v>2905</v>
      </c>
      <c r="B1853" t="s">
        <v>5110</v>
      </c>
      <c r="C1853" s="14" t="s">
        <v>4524</v>
      </c>
      <c r="D1853" s="14" t="s">
        <v>5106</v>
      </c>
      <c r="E1853">
        <v>1852</v>
      </c>
    </row>
    <row r="1854" spans="1:5">
      <c r="A1854" s="13" t="s">
        <v>2905</v>
      </c>
      <c r="B1854" s="15" t="s">
        <v>5110</v>
      </c>
      <c r="C1854" s="13" t="s">
        <v>2627</v>
      </c>
      <c r="D1854" s="13" t="s">
        <v>5112</v>
      </c>
      <c r="E1854">
        <v>1853</v>
      </c>
    </row>
    <row r="1855" spans="1:5">
      <c r="A1855" s="14" t="s">
        <v>3131</v>
      </c>
      <c r="B1855" s="15" t="s">
        <v>5110</v>
      </c>
      <c r="C1855" s="14" t="s">
        <v>2628</v>
      </c>
      <c r="D1855" s="14" t="s">
        <v>5112</v>
      </c>
      <c r="E1855">
        <v>1854</v>
      </c>
    </row>
    <row r="1856" spans="1:5">
      <c r="A1856" s="13" t="s">
        <v>4525</v>
      </c>
      <c r="B1856" s="15" t="s">
        <v>5110</v>
      </c>
      <c r="C1856" s="13" t="s">
        <v>4194</v>
      </c>
      <c r="D1856" s="13" t="s">
        <v>5102</v>
      </c>
      <c r="E1856">
        <v>1855</v>
      </c>
    </row>
    <row r="1857" spans="1:5">
      <c r="A1857" s="14" t="s">
        <v>4526</v>
      </c>
      <c r="B1857" s="15" t="s">
        <v>5110</v>
      </c>
      <c r="C1857" s="14" t="s">
        <v>4527</v>
      </c>
      <c r="D1857" s="14" t="s">
        <v>5102</v>
      </c>
      <c r="E1857">
        <v>1856</v>
      </c>
    </row>
    <row r="1858" spans="1:5">
      <c r="A1858" s="13" t="s">
        <v>4528</v>
      </c>
      <c r="B1858" s="15" t="s">
        <v>5136</v>
      </c>
      <c r="C1858" s="13" t="s">
        <v>4529</v>
      </c>
      <c r="D1858" s="13" t="s">
        <v>5117</v>
      </c>
      <c r="E1858">
        <v>1857</v>
      </c>
    </row>
    <row r="1859" spans="1:5">
      <c r="A1859" s="14" t="s">
        <v>2884</v>
      </c>
      <c r="B1859" t="s">
        <v>5110</v>
      </c>
      <c r="C1859" s="14" t="s">
        <v>3164</v>
      </c>
      <c r="D1859" s="14" t="s">
        <v>5110</v>
      </c>
      <c r="E1859">
        <v>1858</v>
      </c>
    </row>
    <row r="1860" spans="1:5">
      <c r="A1860" s="13" t="s">
        <v>3224</v>
      </c>
      <c r="B1860" t="s">
        <v>5110</v>
      </c>
      <c r="C1860" s="13" t="s">
        <v>3164</v>
      </c>
      <c r="D1860" s="13" t="s">
        <v>5110</v>
      </c>
      <c r="E1860">
        <v>1859</v>
      </c>
    </row>
    <row r="1861" spans="1:5">
      <c r="A1861" s="14" t="s">
        <v>3537</v>
      </c>
      <c r="B1861" s="15" t="s">
        <v>5110</v>
      </c>
      <c r="C1861" s="14" t="s">
        <v>4530</v>
      </c>
      <c r="D1861" s="14" t="s">
        <v>5102</v>
      </c>
      <c r="E1861">
        <v>1860</v>
      </c>
    </row>
    <row r="1862" spans="1:5">
      <c r="A1862" s="13" t="s">
        <v>4531</v>
      </c>
      <c r="B1862" t="s">
        <v>5135</v>
      </c>
      <c r="C1862" s="13" t="s">
        <v>3056</v>
      </c>
      <c r="D1862" s="13" t="s">
        <v>5108</v>
      </c>
      <c r="E1862">
        <v>1861</v>
      </c>
    </row>
    <row r="1863" spans="1:5">
      <c r="A1863" s="14" t="s">
        <v>3509</v>
      </c>
      <c r="B1863" s="15" t="s">
        <v>5136</v>
      </c>
      <c r="C1863" s="14" t="s">
        <v>4532</v>
      </c>
      <c r="D1863" s="14" t="s">
        <v>5101</v>
      </c>
      <c r="E1863">
        <v>1862</v>
      </c>
    </row>
    <row r="1864" spans="1:5">
      <c r="A1864" s="13" t="s">
        <v>3072</v>
      </c>
      <c r="B1864" s="15" t="s">
        <v>5110</v>
      </c>
      <c r="C1864" s="13" t="s">
        <v>2629</v>
      </c>
      <c r="D1864" s="13" t="s">
        <v>5112</v>
      </c>
      <c r="E1864">
        <v>1863</v>
      </c>
    </row>
    <row r="1865" spans="1:5">
      <c r="A1865" s="14" t="s">
        <v>3513</v>
      </c>
      <c r="B1865" s="15" t="s">
        <v>5110</v>
      </c>
      <c r="C1865" s="14" t="s">
        <v>3765</v>
      </c>
      <c r="D1865" s="14" t="s">
        <v>5101</v>
      </c>
      <c r="E1865">
        <v>1864</v>
      </c>
    </row>
    <row r="1866" spans="1:5">
      <c r="A1866" s="13" t="s">
        <v>4533</v>
      </c>
      <c r="B1866" t="s">
        <v>5131</v>
      </c>
      <c r="C1866" s="13" t="s">
        <v>3430</v>
      </c>
      <c r="D1866" s="13" t="s">
        <v>5108</v>
      </c>
      <c r="E1866">
        <v>1865</v>
      </c>
    </row>
    <row r="1867" spans="1:5">
      <c r="A1867" s="14" t="s">
        <v>4534</v>
      </c>
      <c r="B1867" t="s">
        <v>5135</v>
      </c>
      <c r="C1867" s="14" t="s">
        <v>3225</v>
      </c>
      <c r="D1867" s="14" t="s">
        <v>5106</v>
      </c>
      <c r="E1867">
        <v>1866</v>
      </c>
    </row>
    <row r="1868" spans="1:5">
      <c r="A1868" s="13" t="s">
        <v>4535</v>
      </c>
      <c r="B1868" t="s">
        <v>5110</v>
      </c>
      <c r="C1868" s="13" t="s">
        <v>4536</v>
      </c>
      <c r="D1868" s="13" t="s">
        <v>5106</v>
      </c>
      <c r="E1868">
        <v>1867</v>
      </c>
    </row>
    <row r="1869" spans="1:5">
      <c r="A1869" s="14" t="s">
        <v>4537</v>
      </c>
      <c r="B1869" t="s">
        <v>5131</v>
      </c>
      <c r="C1869" s="14" t="s">
        <v>4538</v>
      </c>
      <c r="D1869" s="14" t="s">
        <v>5108</v>
      </c>
      <c r="E1869">
        <v>1868</v>
      </c>
    </row>
    <row r="1870" spans="1:5">
      <c r="A1870" s="13" t="s">
        <v>3515</v>
      </c>
      <c r="B1870" t="s">
        <v>5131</v>
      </c>
      <c r="C1870" s="13" t="s">
        <v>3182</v>
      </c>
      <c r="D1870" s="13" t="s">
        <v>5108</v>
      </c>
      <c r="E1870">
        <v>1869</v>
      </c>
    </row>
    <row r="1871" spans="1:5">
      <c r="A1871" s="14" t="s">
        <v>4539</v>
      </c>
      <c r="B1871" s="15" t="s">
        <v>5136</v>
      </c>
      <c r="C1871" s="14" t="s">
        <v>4540</v>
      </c>
      <c r="D1871" s="14" t="s">
        <v>5117</v>
      </c>
      <c r="E1871">
        <v>1870</v>
      </c>
    </row>
    <row r="1872" spans="1:5">
      <c r="A1872" s="13" t="s">
        <v>3516</v>
      </c>
      <c r="B1872" t="s">
        <v>5110</v>
      </c>
      <c r="C1872" s="13" t="s">
        <v>3849</v>
      </c>
      <c r="D1872" s="13" t="s">
        <v>5106</v>
      </c>
      <c r="E1872">
        <v>1871</v>
      </c>
    </row>
    <row r="1873" spans="1:5">
      <c r="A1873" s="14" t="s">
        <v>4541</v>
      </c>
      <c r="B1873" s="15" t="s">
        <v>5110</v>
      </c>
      <c r="C1873" s="14" t="s">
        <v>2760</v>
      </c>
      <c r="D1873" s="14" t="s">
        <v>5102</v>
      </c>
      <c r="E1873">
        <v>1872</v>
      </c>
    </row>
    <row r="1874" spans="1:5">
      <c r="A1874" s="13" t="s">
        <v>4542</v>
      </c>
      <c r="B1874" t="s">
        <v>5131</v>
      </c>
      <c r="C1874" s="13" t="s">
        <v>4543</v>
      </c>
      <c r="D1874" s="13" t="s">
        <v>5108</v>
      </c>
      <c r="E1874">
        <v>1873</v>
      </c>
    </row>
    <row r="1875" spans="1:5">
      <c r="A1875" s="14" t="s">
        <v>4544</v>
      </c>
      <c r="B1875" t="s">
        <v>5135</v>
      </c>
      <c r="C1875" s="14" t="s">
        <v>4545</v>
      </c>
      <c r="D1875" s="14" t="s">
        <v>5110</v>
      </c>
      <c r="E1875">
        <v>1874</v>
      </c>
    </row>
    <row r="1876" spans="1:5">
      <c r="A1876" s="13" t="s">
        <v>3502</v>
      </c>
      <c r="B1876" t="s">
        <v>5110</v>
      </c>
      <c r="C1876" s="13" t="s">
        <v>4546</v>
      </c>
      <c r="D1876" s="13" t="s">
        <v>5106</v>
      </c>
      <c r="E1876">
        <v>1875</v>
      </c>
    </row>
    <row r="1877" spans="1:5">
      <c r="A1877" s="14" t="s">
        <v>4547</v>
      </c>
      <c r="B1877" s="15" t="s">
        <v>5131</v>
      </c>
      <c r="C1877" s="14" t="s">
        <v>2819</v>
      </c>
      <c r="D1877" s="14" t="s">
        <v>5104</v>
      </c>
      <c r="E1877">
        <v>1876</v>
      </c>
    </row>
    <row r="1878" spans="1:5">
      <c r="A1878" s="13" t="s">
        <v>4548</v>
      </c>
      <c r="B1878" s="15" t="s">
        <v>5135</v>
      </c>
      <c r="C1878" s="13" t="s">
        <v>3006</v>
      </c>
      <c r="D1878" s="13" t="s">
        <v>5101</v>
      </c>
      <c r="E1878">
        <v>1877</v>
      </c>
    </row>
    <row r="1879" spans="1:5">
      <c r="A1879" s="14" t="s">
        <v>4549</v>
      </c>
      <c r="B1879" s="15" t="s">
        <v>5110</v>
      </c>
      <c r="C1879" s="14" t="s">
        <v>3815</v>
      </c>
      <c r="D1879" s="14" t="s">
        <v>5102</v>
      </c>
      <c r="E1879">
        <v>1878</v>
      </c>
    </row>
    <row r="1880" spans="1:5">
      <c r="A1880" s="13" t="s">
        <v>4550</v>
      </c>
      <c r="B1880" t="s">
        <v>5110</v>
      </c>
      <c r="C1880" s="13" t="s">
        <v>4551</v>
      </c>
      <c r="D1880" s="13" t="s">
        <v>5106</v>
      </c>
      <c r="E1880">
        <v>1879</v>
      </c>
    </row>
    <row r="1881" spans="1:5">
      <c r="A1881" s="14" t="s">
        <v>4552</v>
      </c>
      <c r="B1881" t="s">
        <v>5135</v>
      </c>
      <c r="C1881" s="14" t="s">
        <v>3308</v>
      </c>
      <c r="D1881" s="14" t="s">
        <v>5110</v>
      </c>
      <c r="E1881">
        <v>1880</v>
      </c>
    </row>
    <row r="1882" spans="1:5">
      <c r="A1882" s="13" t="s">
        <v>3818</v>
      </c>
      <c r="B1882" t="s">
        <v>5110</v>
      </c>
      <c r="C1882" s="13" t="s">
        <v>4553</v>
      </c>
      <c r="D1882" s="13" t="s">
        <v>5106</v>
      </c>
      <c r="E1882">
        <v>1881</v>
      </c>
    </row>
    <row r="1883" spans="1:5">
      <c r="A1883" s="14" t="s">
        <v>4554</v>
      </c>
      <c r="B1883" t="s">
        <v>5131</v>
      </c>
      <c r="C1883" s="14" t="s">
        <v>3057</v>
      </c>
      <c r="D1883" s="14" t="s">
        <v>5108</v>
      </c>
      <c r="E1883">
        <v>1882</v>
      </c>
    </row>
    <row r="1884" spans="1:5">
      <c r="A1884" s="13" t="s">
        <v>4491</v>
      </c>
      <c r="B1884" t="s">
        <v>5110</v>
      </c>
      <c r="C1884" s="13" t="s">
        <v>4555</v>
      </c>
      <c r="D1884" s="13" t="s">
        <v>5106</v>
      </c>
      <c r="E1884">
        <v>1883</v>
      </c>
    </row>
    <row r="1885" spans="1:5">
      <c r="A1885" s="14" t="s">
        <v>4556</v>
      </c>
      <c r="B1885" s="15" t="s">
        <v>5110</v>
      </c>
      <c r="C1885" s="14" t="s">
        <v>4557</v>
      </c>
      <c r="D1885" s="14" t="s">
        <v>5102</v>
      </c>
      <c r="E1885">
        <v>1884</v>
      </c>
    </row>
    <row r="1886" spans="1:5">
      <c r="A1886" s="13" t="s">
        <v>3319</v>
      </c>
      <c r="B1886" t="s">
        <v>5110</v>
      </c>
      <c r="C1886" s="13" t="s">
        <v>4558</v>
      </c>
      <c r="D1886" s="13" t="s">
        <v>5106</v>
      </c>
      <c r="E1886">
        <v>1885</v>
      </c>
    </row>
    <row r="1887" spans="1:5">
      <c r="A1887" s="14" t="s">
        <v>4559</v>
      </c>
      <c r="B1887" s="15" t="s">
        <v>5110</v>
      </c>
      <c r="C1887" s="14" t="s">
        <v>4560</v>
      </c>
      <c r="D1887" s="14" t="s">
        <v>5102</v>
      </c>
      <c r="E1887">
        <v>1886</v>
      </c>
    </row>
    <row r="1888" spans="1:5">
      <c r="A1888" s="13" t="s">
        <v>4561</v>
      </c>
      <c r="B1888" t="s">
        <v>5121</v>
      </c>
      <c r="C1888" s="13" t="s">
        <v>4562</v>
      </c>
      <c r="D1888" s="13" t="s">
        <v>5106</v>
      </c>
      <c r="E1888">
        <v>1887</v>
      </c>
    </row>
    <row r="1889" spans="1:5">
      <c r="A1889" s="14" t="s">
        <v>4563</v>
      </c>
      <c r="B1889" t="s">
        <v>5131</v>
      </c>
      <c r="C1889" s="14" t="s">
        <v>4564</v>
      </c>
      <c r="D1889" s="14" t="s">
        <v>5108</v>
      </c>
      <c r="E1889">
        <v>1888</v>
      </c>
    </row>
    <row r="1890" spans="1:5">
      <c r="A1890" s="13" t="s">
        <v>4565</v>
      </c>
      <c r="B1890" t="s">
        <v>5110</v>
      </c>
      <c r="C1890" s="13" t="s">
        <v>4566</v>
      </c>
      <c r="D1890" s="13" t="s">
        <v>5106</v>
      </c>
      <c r="E1890">
        <v>1889</v>
      </c>
    </row>
    <row r="1891" spans="1:5">
      <c r="A1891" s="14" t="s">
        <v>3525</v>
      </c>
      <c r="B1891" s="15" t="s">
        <v>5110</v>
      </c>
      <c r="C1891" s="14" t="s">
        <v>4567</v>
      </c>
      <c r="D1891" s="14" t="s">
        <v>5102</v>
      </c>
      <c r="E1891">
        <v>1890</v>
      </c>
    </row>
    <row r="1892" spans="1:5">
      <c r="A1892" s="13" t="s">
        <v>4568</v>
      </c>
      <c r="B1892" s="15" t="s">
        <v>5131</v>
      </c>
      <c r="C1892" s="13" t="s">
        <v>4569</v>
      </c>
      <c r="D1892" s="13" t="s">
        <v>5104</v>
      </c>
      <c r="E1892">
        <v>1891</v>
      </c>
    </row>
    <row r="1893" spans="1:5">
      <c r="A1893" s="14" t="s">
        <v>4570</v>
      </c>
      <c r="B1893" s="15" t="s">
        <v>5110</v>
      </c>
      <c r="C1893" s="14" t="s">
        <v>4571</v>
      </c>
      <c r="D1893" s="14" t="s">
        <v>5102</v>
      </c>
      <c r="E1893">
        <v>1892</v>
      </c>
    </row>
    <row r="1894" spans="1:5">
      <c r="A1894" s="13" t="s">
        <v>3856</v>
      </c>
      <c r="B1894" s="15" t="s">
        <v>5110</v>
      </c>
      <c r="C1894" s="13" t="s">
        <v>4375</v>
      </c>
      <c r="D1894" s="13" t="s">
        <v>5102</v>
      </c>
      <c r="E1894">
        <v>1893</v>
      </c>
    </row>
    <row r="1895" spans="1:5">
      <c r="A1895" s="14" t="s">
        <v>4572</v>
      </c>
      <c r="B1895" s="15" t="s">
        <v>5110</v>
      </c>
      <c r="C1895" s="14" t="s">
        <v>4573</v>
      </c>
      <c r="D1895" s="14" t="s">
        <v>5102</v>
      </c>
      <c r="E1895">
        <v>1894</v>
      </c>
    </row>
    <row r="1896" spans="1:5">
      <c r="A1896" s="13" t="s">
        <v>4574</v>
      </c>
      <c r="B1896" t="s">
        <v>5110</v>
      </c>
      <c r="C1896" s="13" t="s">
        <v>4575</v>
      </c>
      <c r="D1896" s="13" t="s">
        <v>5106</v>
      </c>
      <c r="E1896">
        <v>1895</v>
      </c>
    </row>
    <row r="1897" spans="1:5">
      <c r="A1897" s="14" t="s">
        <v>4576</v>
      </c>
      <c r="B1897" s="15" t="s">
        <v>5110</v>
      </c>
      <c r="C1897" s="14" t="s">
        <v>4577</v>
      </c>
      <c r="D1897" s="14" t="s">
        <v>5102</v>
      </c>
      <c r="E1897">
        <v>1896</v>
      </c>
    </row>
    <row r="1898" spans="1:5">
      <c r="A1898" s="13" t="s">
        <v>2996</v>
      </c>
      <c r="B1898" t="s">
        <v>5110</v>
      </c>
      <c r="C1898" s="13" t="s">
        <v>4578</v>
      </c>
      <c r="D1898" s="13" t="s">
        <v>5106</v>
      </c>
      <c r="E1898">
        <v>1897</v>
      </c>
    </row>
    <row r="1899" spans="1:5">
      <c r="A1899" s="14" t="s">
        <v>3857</v>
      </c>
      <c r="B1899" s="15" t="s">
        <v>5131</v>
      </c>
      <c r="C1899" s="14" t="s">
        <v>3061</v>
      </c>
      <c r="D1899" s="14" t="s">
        <v>5104</v>
      </c>
      <c r="E1899">
        <v>1898</v>
      </c>
    </row>
    <row r="1900" spans="1:5">
      <c r="A1900" s="13" t="s">
        <v>2970</v>
      </c>
      <c r="B1900" t="s">
        <v>5110</v>
      </c>
      <c r="C1900" s="13" t="s">
        <v>4579</v>
      </c>
      <c r="D1900" s="13" t="s">
        <v>5106</v>
      </c>
      <c r="E1900">
        <v>1899</v>
      </c>
    </row>
    <row r="1901" spans="1:5">
      <c r="A1901" s="14" t="s">
        <v>4580</v>
      </c>
      <c r="B1901" t="s">
        <v>5110</v>
      </c>
      <c r="C1901" s="14" t="s">
        <v>4581</v>
      </c>
      <c r="D1901" s="14" t="s">
        <v>5106</v>
      </c>
      <c r="E1901">
        <v>1900</v>
      </c>
    </row>
    <row r="1902" spans="1:5">
      <c r="A1902" s="13" t="s">
        <v>4582</v>
      </c>
      <c r="B1902" s="15" t="s">
        <v>5119</v>
      </c>
      <c r="C1902" s="13" t="s">
        <v>3322</v>
      </c>
      <c r="D1902" s="13" t="s">
        <v>5101</v>
      </c>
      <c r="E1902">
        <v>1901</v>
      </c>
    </row>
    <row r="1903" spans="1:5">
      <c r="A1903" s="14" t="s">
        <v>4583</v>
      </c>
      <c r="B1903" t="s">
        <v>5131</v>
      </c>
      <c r="C1903" s="14" t="s">
        <v>3058</v>
      </c>
      <c r="D1903" s="14" t="s">
        <v>5108</v>
      </c>
      <c r="E1903">
        <v>1902</v>
      </c>
    </row>
    <row r="1904" spans="1:5">
      <c r="A1904" s="13" t="s">
        <v>3859</v>
      </c>
      <c r="B1904" s="15" t="s">
        <v>5110</v>
      </c>
      <c r="C1904" s="13" t="s">
        <v>3828</v>
      </c>
      <c r="D1904" s="13" t="s">
        <v>5102</v>
      </c>
      <c r="E1904">
        <v>1903</v>
      </c>
    </row>
    <row r="1905" spans="1:5">
      <c r="A1905" s="14" t="s">
        <v>4584</v>
      </c>
      <c r="B1905" t="s">
        <v>5131</v>
      </c>
      <c r="C1905" s="14" t="s">
        <v>4585</v>
      </c>
      <c r="D1905" s="14" t="s">
        <v>5108</v>
      </c>
      <c r="E1905">
        <v>1904</v>
      </c>
    </row>
    <row r="1906" spans="1:5">
      <c r="A1906" s="13" t="s">
        <v>4586</v>
      </c>
      <c r="B1906" s="15" t="s">
        <v>5131</v>
      </c>
      <c r="C1906" s="13" t="s">
        <v>4307</v>
      </c>
      <c r="D1906" s="13" t="s">
        <v>5104</v>
      </c>
      <c r="E1906">
        <v>1905</v>
      </c>
    </row>
    <row r="1907" spans="1:5">
      <c r="A1907" s="14" t="s">
        <v>4587</v>
      </c>
      <c r="B1907" t="s">
        <v>5160</v>
      </c>
      <c r="C1907" s="14" t="s">
        <v>2781</v>
      </c>
      <c r="D1907" s="14" t="s">
        <v>5108</v>
      </c>
      <c r="E1907">
        <v>1906</v>
      </c>
    </row>
    <row r="1908" spans="1:5">
      <c r="A1908" s="13" t="s">
        <v>3832</v>
      </c>
      <c r="B1908" t="s">
        <v>5110</v>
      </c>
      <c r="C1908" s="13" t="s">
        <v>4588</v>
      </c>
      <c r="D1908" s="13" t="s">
        <v>5106</v>
      </c>
      <c r="E1908">
        <v>1907</v>
      </c>
    </row>
    <row r="1909" spans="1:5">
      <c r="A1909" s="14" t="s">
        <v>4589</v>
      </c>
      <c r="B1909" s="15" t="s">
        <v>5131</v>
      </c>
      <c r="C1909" s="14" t="s">
        <v>4309</v>
      </c>
      <c r="D1909" s="14" t="s">
        <v>5104</v>
      </c>
      <c r="E1909">
        <v>1908</v>
      </c>
    </row>
    <row r="1910" spans="1:5">
      <c r="A1910" s="13" t="s">
        <v>4517</v>
      </c>
      <c r="B1910" s="15" t="s">
        <v>5110</v>
      </c>
      <c r="C1910" s="13" t="s">
        <v>4397</v>
      </c>
      <c r="D1910" s="13" t="s">
        <v>5101</v>
      </c>
      <c r="E1910">
        <v>1909</v>
      </c>
    </row>
    <row r="1911" spans="1:5">
      <c r="A1911" s="14" t="s">
        <v>4590</v>
      </c>
      <c r="B1911" s="15" t="s">
        <v>5110</v>
      </c>
      <c r="C1911" s="14" t="s">
        <v>4591</v>
      </c>
      <c r="D1911" s="14" t="s">
        <v>5102</v>
      </c>
      <c r="E1911">
        <v>1910</v>
      </c>
    </row>
    <row r="1912" spans="1:5">
      <c r="A1912" s="13" t="s">
        <v>4590</v>
      </c>
      <c r="B1912" s="15" t="s">
        <v>5110</v>
      </c>
      <c r="C1912" s="13" t="s">
        <v>4180</v>
      </c>
      <c r="D1912" s="13" t="s">
        <v>5101</v>
      </c>
      <c r="E1912">
        <v>1911</v>
      </c>
    </row>
    <row r="1913" spans="1:5">
      <c r="A1913" s="14" t="s">
        <v>4592</v>
      </c>
      <c r="B1913" s="15" t="s">
        <v>5110</v>
      </c>
      <c r="C1913" s="14" t="s">
        <v>4593</v>
      </c>
      <c r="D1913" s="14" t="s">
        <v>5102</v>
      </c>
      <c r="E1913">
        <v>1912</v>
      </c>
    </row>
    <row r="1914" spans="1:5">
      <c r="A1914" s="13" t="s">
        <v>3532</v>
      </c>
      <c r="B1914" s="15" t="s">
        <v>5131</v>
      </c>
      <c r="C1914" s="13" t="s">
        <v>4594</v>
      </c>
      <c r="D1914" s="13" t="s">
        <v>5104</v>
      </c>
      <c r="E1914">
        <v>1913</v>
      </c>
    </row>
    <row r="1915" spans="1:5">
      <c r="A1915" s="14" t="s">
        <v>3033</v>
      </c>
      <c r="B1915" t="s">
        <v>5110</v>
      </c>
      <c r="C1915" s="14" t="s">
        <v>4595</v>
      </c>
      <c r="D1915" s="14" t="s">
        <v>5106</v>
      </c>
      <c r="E1915">
        <v>1914</v>
      </c>
    </row>
    <row r="1916" spans="1:5">
      <c r="A1916" s="13" t="s">
        <v>4596</v>
      </c>
      <c r="B1916" s="15" t="s">
        <v>5110</v>
      </c>
      <c r="C1916" s="13" t="s">
        <v>2906</v>
      </c>
      <c r="D1916" s="13" t="s">
        <v>5102</v>
      </c>
      <c r="E1916">
        <v>1915</v>
      </c>
    </row>
    <row r="1917" spans="1:5">
      <c r="A1917" s="14" t="s">
        <v>4597</v>
      </c>
      <c r="B1917" t="s">
        <v>5110</v>
      </c>
      <c r="C1917" s="14" t="s">
        <v>4598</v>
      </c>
      <c r="D1917" s="14" t="s">
        <v>5106</v>
      </c>
      <c r="E1917">
        <v>1916</v>
      </c>
    </row>
    <row r="1918" spans="1:5">
      <c r="A1918" s="13" t="s">
        <v>4525</v>
      </c>
      <c r="B1918" t="s">
        <v>5110</v>
      </c>
      <c r="C1918" s="13" t="s">
        <v>4599</v>
      </c>
      <c r="D1918" s="13" t="s">
        <v>5106</v>
      </c>
      <c r="E1918">
        <v>1917</v>
      </c>
    </row>
    <row r="1919" spans="1:5">
      <c r="A1919" s="14" t="s">
        <v>4526</v>
      </c>
      <c r="B1919" t="s">
        <v>5110</v>
      </c>
      <c r="C1919" s="14" t="s">
        <v>4600</v>
      </c>
      <c r="D1919" s="14" t="s">
        <v>5106</v>
      </c>
      <c r="E1919">
        <v>1918</v>
      </c>
    </row>
    <row r="1920" spans="1:5">
      <c r="A1920" s="13" t="s">
        <v>4601</v>
      </c>
      <c r="B1920" s="15" t="s">
        <v>5131</v>
      </c>
      <c r="C1920" s="13" t="s">
        <v>2900</v>
      </c>
      <c r="D1920" s="13" t="s">
        <v>5104</v>
      </c>
      <c r="E1920">
        <v>1919</v>
      </c>
    </row>
    <row r="1921" spans="1:5">
      <c r="A1921" s="14" t="s">
        <v>4602</v>
      </c>
      <c r="B1921" s="15" t="s">
        <v>5110</v>
      </c>
      <c r="C1921" s="14" t="s">
        <v>4603</v>
      </c>
      <c r="D1921" s="14" t="s">
        <v>5102</v>
      </c>
      <c r="E1921">
        <v>1920</v>
      </c>
    </row>
    <row r="1922" spans="1:5">
      <c r="A1922" s="13" t="s">
        <v>4604</v>
      </c>
      <c r="B1922" s="15" t="s">
        <v>5136</v>
      </c>
      <c r="C1922" s="13" t="s">
        <v>4605</v>
      </c>
      <c r="D1922" s="13" t="s">
        <v>5117</v>
      </c>
      <c r="E1922">
        <v>1921</v>
      </c>
    </row>
    <row r="1923" spans="1:5">
      <c r="A1923" s="14" t="s">
        <v>3864</v>
      </c>
      <c r="B1923" t="s">
        <v>5131</v>
      </c>
      <c r="C1923" s="14" t="s">
        <v>3019</v>
      </c>
      <c r="D1923" s="14" t="s">
        <v>5108</v>
      </c>
      <c r="E1923">
        <v>1922</v>
      </c>
    </row>
    <row r="1924" spans="1:5">
      <c r="A1924" s="13" t="s">
        <v>4606</v>
      </c>
      <c r="B1924" s="15" t="s">
        <v>5110</v>
      </c>
      <c r="C1924" s="13" t="s">
        <v>3315</v>
      </c>
      <c r="D1924" s="13" t="s">
        <v>5102</v>
      </c>
      <c r="E1924">
        <v>1923</v>
      </c>
    </row>
    <row r="1925" spans="1:5">
      <c r="A1925" s="14" t="s">
        <v>4607</v>
      </c>
      <c r="B1925" s="15" t="s">
        <v>5110</v>
      </c>
      <c r="C1925" s="14" t="s">
        <v>4608</v>
      </c>
      <c r="D1925" s="14" t="s">
        <v>5102</v>
      </c>
      <c r="E1925">
        <v>1924</v>
      </c>
    </row>
    <row r="1926" spans="1:5">
      <c r="A1926" s="13" t="s">
        <v>4607</v>
      </c>
      <c r="B1926" t="s">
        <v>5110</v>
      </c>
      <c r="C1926" s="13" t="s">
        <v>4609</v>
      </c>
      <c r="D1926" s="13" t="s">
        <v>5106</v>
      </c>
      <c r="E1926">
        <v>1925</v>
      </c>
    </row>
    <row r="1927" spans="1:5">
      <c r="A1927" s="14" t="s">
        <v>3227</v>
      </c>
      <c r="B1927" s="15" t="s">
        <v>5131</v>
      </c>
      <c r="C1927" s="14" t="s">
        <v>3670</v>
      </c>
      <c r="D1927" s="14" t="s">
        <v>5101</v>
      </c>
      <c r="E1927">
        <v>1926</v>
      </c>
    </row>
    <row r="1928" spans="1:5">
      <c r="A1928" s="13" t="s">
        <v>4610</v>
      </c>
      <c r="B1928" s="15" t="s">
        <v>5110</v>
      </c>
      <c r="C1928" s="13" t="s">
        <v>3035</v>
      </c>
      <c r="D1928" s="13" t="s">
        <v>5102</v>
      </c>
      <c r="E1928">
        <v>1927</v>
      </c>
    </row>
    <row r="1929" spans="1:5">
      <c r="A1929" s="14" t="s">
        <v>4611</v>
      </c>
      <c r="B1929" s="15" t="s">
        <v>5121</v>
      </c>
      <c r="C1929" s="14" t="s">
        <v>4612</v>
      </c>
      <c r="D1929" s="14" t="s">
        <v>5102</v>
      </c>
      <c r="E1929">
        <v>1928</v>
      </c>
    </row>
    <row r="1930" spans="1:5">
      <c r="A1930" s="13" t="s">
        <v>4613</v>
      </c>
      <c r="B1930" s="15" t="s">
        <v>5110</v>
      </c>
      <c r="C1930" s="13" t="s">
        <v>4443</v>
      </c>
      <c r="D1930" s="13" t="s">
        <v>5102</v>
      </c>
      <c r="E1930">
        <v>1929</v>
      </c>
    </row>
    <row r="1931" spans="1:5">
      <c r="A1931" s="14" t="s">
        <v>4614</v>
      </c>
      <c r="B1931" s="15" t="s">
        <v>5110</v>
      </c>
      <c r="C1931" s="14" t="s">
        <v>4615</v>
      </c>
      <c r="D1931" s="14" t="s">
        <v>5102</v>
      </c>
      <c r="E1931">
        <v>1930</v>
      </c>
    </row>
    <row r="1932" spans="1:5">
      <c r="A1932" s="13" t="s">
        <v>4616</v>
      </c>
      <c r="B1932" s="15" t="s">
        <v>5110</v>
      </c>
      <c r="C1932" s="13" t="s">
        <v>4617</v>
      </c>
      <c r="D1932" s="13" t="s">
        <v>5102</v>
      </c>
      <c r="E1932">
        <v>1931</v>
      </c>
    </row>
    <row r="1933" spans="1:5">
      <c r="A1933" s="14" t="s">
        <v>4618</v>
      </c>
      <c r="B1933" s="15" t="s">
        <v>5131</v>
      </c>
      <c r="C1933" s="14" t="s">
        <v>4619</v>
      </c>
      <c r="D1933" s="14" t="s">
        <v>5104</v>
      </c>
      <c r="E1933">
        <v>1932</v>
      </c>
    </row>
    <row r="1934" spans="1:5">
      <c r="A1934" s="13" t="s">
        <v>4620</v>
      </c>
      <c r="B1934" s="15" t="s">
        <v>5110</v>
      </c>
      <c r="C1934" s="13" t="s">
        <v>4621</v>
      </c>
      <c r="D1934" s="13" t="s">
        <v>5102</v>
      </c>
      <c r="E1934">
        <v>1933</v>
      </c>
    </row>
    <row r="1935" spans="1:5">
      <c r="A1935" s="14" t="s">
        <v>4622</v>
      </c>
      <c r="B1935" s="15" t="s">
        <v>5110</v>
      </c>
      <c r="C1935" s="14" t="s">
        <v>4623</v>
      </c>
      <c r="D1935" s="14" t="s">
        <v>5102</v>
      </c>
      <c r="E1935">
        <v>1934</v>
      </c>
    </row>
    <row r="1936" spans="1:5">
      <c r="A1936" s="13" t="s">
        <v>4624</v>
      </c>
      <c r="B1936" t="s">
        <v>5110</v>
      </c>
      <c r="C1936" s="13" t="s">
        <v>4625</v>
      </c>
      <c r="D1936" s="13" t="s">
        <v>5106</v>
      </c>
      <c r="E1936">
        <v>1935</v>
      </c>
    </row>
    <row r="1937" spans="1:5">
      <c r="A1937" s="14" t="s">
        <v>4622</v>
      </c>
      <c r="B1937" t="s">
        <v>5110</v>
      </c>
      <c r="C1937" s="14" t="s">
        <v>4626</v>
      </c>
      <c r="D1937" s="14" t="s">
        <v>5106</v>
      </c>
      <c r="E1937">
        <v>1936</v>
      </c>
    </row>
    <row r="1938" spans="1:5">
      <c r="A1938" s="13" t="s">
        <v>4627</v>
      </c>
      <c r="B1938" t="s">
        <v>5135</v>
      </c>
      <c r="C1938" s="13" t="s">
        <v>4598</v>
      </c>
      <c r="D1938" s="13" t="s">
        <v>5106</v>
      </c>
      <c r="E1938">
        <v>1937</v>
      </c>
    </row>
    <row r="1939" spans="1:5">
      <c r="A1939" s="14" t="s">
        <v>2709</v>
      </c>
      <c r="C1939" s="14" t="s">
        <v>2632</v>
      </c>
      <c r="D1939" s="14"/>
      <c r="E1939">
        <v>1938</v>
      </c>
    </row>
    <row r="1940" spans="1:5">
      <c r="A1940" s="13" t="s">
        <v>2709</v>
      </c>
      <c r="B1940" s="15"/>
      <c r="C1940" s="13" t="s">
        <v>2733</v>
      </c>
      <c r="D1940" s="13" t="s">
        <v>5102</v>
      </c>
      <c r="E1940">
        <v>1939</v>
      </c>
    </row>
    <row r="1941" spans="1:5">
      <c r="A1941" s="14" t="s">
        <v>4628</v>
      </c>
      <c r="C1941" s="14" t="s">
        <v>2553</v>
      </c>
      <c r="D1941" s="14"/>
      <c r="E1941">
        <v>1940</v>
      </c>
    </row>
    <row r="1942" spans="1:5">
      <c r="A1942" s="13" t="s">
        <v>4629</v>
      </c>
      <c r="B1942" s="15" t="s">
        <v>5120</v>
      </c>
      <c r="C1942" s="13" t="s">
        <v>2736</v>
      </c>
      <c r="D1942" s="13" t="s">
        <v>5105</v>
      </c>
      <c r="E1942">
        <v>1941</v>
      </c>
    </row>
    <row r="1943" spans="1:5">
      <c r="A1943" s="14" t="s">
        <v>4630</v>
      </c>
      <c r="B1943" t="s">
        <v>5121</v>
      </c>
      <c r="C1943" s="14" t="s">
        <v>2633</v>
      </c>
      <c r="D1943" s="14"/>
      <c r="E1943">
        <v>1942</v>
      </c>
    </row>
    <row r="1944" spans="1:5">
      <c r="A1944" s="13" t="s">
        <v>4631</v>
      </c>
      <c r="B1944" t="s">
        <v>5121</v>
      </c>
      <c r="C1944" s="13" t="s">
        <v>2584</v>
      </c>
      <c r="D1944" s="13"/>
      <c r="E1944">
        <v>1943</v>
      </c>
    </row>
    <row r="1945" spans="1:5">
      <c r="A1945" s="14" t="s">
        <v>4632</v>
      </c>
      <c r="C1945" s="14" t="s">
        <v>2518</v>
      </c>
      <c r="D1945" s="14"/>
      <c r="E1945">
        <v>1944</v>
      </c>
    </row>
    <row r="1946" spans="1:5">
      <c r="A1946" s="13" t="s">
        <v>4633</v>
      </c>
      <c r="C1946" s="13" t="s">
        <v>2636</v>
      </c>
      <c r="D1946" s="13"/>
      <c r="E1946">
        <v>1945</v>
      </c>
    </row>
    <row r="1947" spans="1:5">
      <c r="A1947" s="14" t="s">
        <v>4633</v>
      </c>
      <c r="C1947" s="14" t="s">
        <v>2518</v>
      </c>
      <c r="D1947" s="14"/>
      <c r="E1947">
        <v>1946</v>
      </c>
    </row>
    <row r="1948" spans="1:5">
      <c r="A1948" s="13" t="s">
        <v>4634</v>
      </c>
      <c r="C1948" s="13" t="s">
        <v>2518</v>
      </c>
      <c r="D1948" s="13"/>
      <c r="E1948">
        <v>1947</v>
      </c>
    </row>
    <row r="1949" spans="1:5">
      <c r="A1949" s="14" t="s">
        <v>2707</v>
      </c>
      <c r="C1949" s="14" t="s">
        <v>2601</v>
      </c>
      <c r="D1949" s="14"/>
      <c r="E1949">
        <v>1948</v>
      </c>
    </row>
    <row r="1950" spans="1:5">
      <c r="A1950" s="13" t="s">
        <v>4635</v>
      </c>
      <c r="C1950" s="13" t="s">
        <v>2550</v>
      </c>
      <c r="D1950" s="13"/>
      <c r="E1950">
        <v>1949</v>
      </c>
    </row>
    <row r="1951" spans="1:5">
      <c r="A1951" s="14" t="s">
        <v>4636</v>
      </c>
      <c r="B1951" t="s">
        <v>5121</v>
      </c>
      <c r="C1951" s="14" t="s">
        <v>2643</v>
      </c>
      <c r="D1951" s="14"/>
      <c r="E1951">
        <v>1950</v>
      </c>
    </row>
    <row r="1952" spans="1:5">
      <c r="A1952" s="13" t="s">
        <v>4637</v>
      </c>
      <c r="B1952" t="s">
        <v>5121</v>
      </c>
      <c r="C1952" s="13" t="s">
        <v>2646</v>
      </c>
      <c r="D1952" s="13"/>
      <c r="E1952">
        <v>1951</v>
      </c>
    </row>
    <row r="1953" spans="1:5">
      <c r="A1953" s="14" t="s">
        <v>4638</v>
      </c>
      <c r="B1953" t="s">
        <v>5121</v>
      </c>
      <c r="C1953" s="14" t="s">
        <v>2645</v>
      </c>
      <c r="D1953" s="14"/>
      <c r="E1953">
        <v>1952</v>
      </c>
    </row>
    <row r="1954" spans="1:5">
      <c r="A1954" s="13" t="s">
        <v>4639</v>
      </c>
      <c r="B1954" t="s">
        <v>5110</v>
      </c>
      <c r="C1954" s="13" t="s">
        <v>2647</v>
      </c>
      <c r="D1954" s="13"/>
      <c r="E1954">
        <v>1953</v>
      </c>
    </row>
    <row r="1955" spans="1:5">
      <c r="A1955" s="14" t="s">
        <v>4640</v>
      </c>
      <c r="B1955" t="s">
        <v>5121</v>
      </c>
      <c r="C1955" s="14" t="s">
        <v>2647</v>
      </c>
      <c r="D1955" s="14"/>
      <c r="E1955">
        <v>1954</v>
      </c>
    </row>
    <row r="1956" spans="1:5">
      <c r="A1956" s="13" t="s">
        <v>4641</v>
      </c>
      <c r="B1956" t="s">
        <v>5119</v>
      </c>
      <c r="C1956" s="13" t="s">
        <v>2647</v>
      </c>
      <c r="D1956" s="13"/>
      <c r="E1956">
        <v>1955</v>
      </c>
    </row>
    <row r="1957" spans="1:5">
      <c r="A1957" s="14" t="s">
        <v>4642</v>
      </c>
      <c r="B1957" t="s">
        <v>5121</v>
      </c>
      <c r="C1957" s="14" t="s">
        <v>2642</v>
      </c>
      <c r="D1957" s="14"/>
      <c r="E1957">
        <v>1956</v>
      </c>
    </row>
    <row r="1958" spans="1:5">
      <c r="A1958" s="13" t="s">
        <v>4643</v>
      </c>
      <c r="B1958" t="s">
        <v>5121</v>
      </c>
      <c r="C1958" s="13" t="s">
        <v>2640</v>
      </c>
      <c r="D1958" s="13"/>
      <c r="E1958">
        <v>1957</v>
      </c>
    </row>
    <row r="1959" spans="1:5">
      <c r="A1959" s="14" t="s">
        <v>4644</v>
      </c>
      <c r="B1959" t="s">
        <v>5121</v>
      </c>
      <c r="C1959" s="14" t="s">
        <v>2648</v>
      </c>
      <c r="D1959" s="14"/>
      <c r="E1959">
        <v>1958</v>
      </c>
    </row>
    <row r="1960" spans="1:5">
      <c r="A1960" s="13" t="s">
        <v>4645</v>
      </c>
      <c r="B1960" t="s">
        <v>5121</v>
      </c>
      <c r="C1960" s="13" t="s">
        <v>2649</v>
      </c>
      <c r="D1960" s="13"/>
      <c r="E1960">
        <v>1959</v>
      </c>
    </row>
    <row r="1961" spans="1:5">
      <c r="A1961" s="14" t="s">
        <v>4646</v>
      </c>
      <c r="B1961" t="s">
        <v>5121</v>
      </c>
      <c r="C1961" s="14" t="s">
        <v>2650</v>
      </c>
      <c r="D1961" s="14"/>
      <c r="E1961">
        <v>1960</v>
      </c>
    </row>
    <row r="1962" spans="1:5">
      <c r="A1962" s="13" t="s">
        <v>4647</v>
      </c>
      <c r="B1962" t="s">
        <v>5121</v>
      </c>
      <c r="C1962" s="13" t="s">
        <v>2645</v>
      </c>
      <c r="D1962" s="13"/>
      <c r="E1962">
        <v>1961</v>
      </c>
    </row>
    <row r="1963" spans="1:5">
      <c r="A1963" s="14" t="s">
        <v>4648</v>
      </c>
      <c r="B1963" t="s">
        <v>5119</v>
      </c>
      <c r="C1963" s="14" t="s">
        <v>2645</v>
      </c>
      <c r="D1963" s="14"/>
      <c r="E1963">
        <v>1962</v>
      </c>
    </row>
    <row r="1964" spans="1:5">
      <c r="A1964" s="13" t="s">
        <v>4649</v>
      </c>
      <c r="B1964" t="s">
        <v>5131</v>
      </c>
      <c r="C1964" s="13" t="s">
        <v>2651</v>
      </c>
      <c r="D1964" s="13"/>
      <c r="E1964">
        <v>1963</v>
      </c>
    </row>
    <row r="1965" spans="1:5">
      <c r="A1965" s="14" t="s">
        <v>4650</v>
      </c>
      <c r="B1965" t="s">
        <v>5121</v>
      </c>
      <c r="C1965" s="14" t="s">
        <v>2652</v>
      </c>
      <c r="D1965" s="14"/>
      <c r="E1965">
        <v>1964</v>
      </c>
    </row>
    <row r="1966" spans="1:5">
      <c r="A1966" s="13" t="s">
        <v>2937</v>
      </c>
      <c r="B1966" s="15" t="s">
        <v>5119</v>
      </c>
      <c r="C1966" s="13" t="s">
        <v>2946</v>
      </c>
      <c r="D1966" s="13" t="s">
        <v>5113</v>
      </c>
      <c r="E1966">
        <v>1965</v>
      </c>
    </row>
    <row r="1967" spans="1:5">
      <c r="A1967" s="14" t="s">
        <v>2724</v>
      </c>
      <c r="B1967" t="s">
        <v>5119</v>
      </c>
      <c r="C1967" s="14" t="s">
        <v>4651</v>
      </c>
      <c r="D1967" s="14" t="s">
        <v>5120</v>
      </c>
      <c r="E1967">
        <v>1966</v>
      </c>
    </row>
    <row r="1968" spans="1:5">
      <c r="A1968" s="13" t="s">
        <v>3074</v>
      </c>
      <c r="B1968" s="15" t="s">
        <v>5119</v>
      </c>
      <c r="C1968" s="13" t="s">
        <v>4652</v>
      </c>
      <c r="D1968" s="13" t="s">
        <v>5107</v>
      </c>
      <c r="E1968">
        <v>1967</v>
      </c>
    </row>
    <row r="1969" spans="1:5">
      <c r="A1969" s="14" t="s">
        <v>3074</v>
      </c>
      <c r="B1969" s="15" t="s">
        <v>5119</v>
      </c>
      <c r="C1969" s="14" t="s">
        <v>4078</v>
      </c>
      <c r="D1969" s="14" t="s">
        <v>5107</v>
      </c>
      <c r="E1969">
        <v>1968</v>
      </c>
    </row>
    <row r="1970" spans="1:5">
      <c r="A1970" s="13" t="s">
        <v>2852</v>
      </c>
      <c r="B1970" t="s">
        <v>5119</v>
      </c>
      <c r="C1970" s="13" t="s">
        <v>3081</v>
      </c>
      <c r="D1970" s="13" t="s">
        <v>5111</v>
      </c>
      <c r="E1970">
        <v>1969</v>
      </c>
    </row>
    <row r="1971" spans="1:5">
      <c r="A1971" s="14" t="s">
        <v>2976</v>
      </c>
      <c r="B1971" s="15" t="s">
        <v>5119</v>
      </c>
      <c r="C1971" s="14" t="s">
        <v>2481</v>
      </c>
      <c r="D1971" s="14" t="s">
        <v>5101</v>
      </c>
      <c r="E1971">
        <v>1970</v>
      </c>
    </row>
    <row r="1972" spans="1:5">
      <c r="A1972" s="13" t="s">
        <v>2814</v>
      </c>
      <c r="B1972" t="s">
        <v>5119</v>
      </c>
      <c r="C1972" s="13" t="s">
        <v>3364</v>
      </c>
      <c r="D1972" s="13" t="s">
        <v>5111</v>
      </c>
      <c r="E1972">
        <v>1971</v>
      </c>
    </row>
    <row r="1973" spans="1:5">
      <c r="A1973" s="14" t="s">
        <v>2836</v>
      </c>
      <c r="B1973" s="15" t="s">
        <v>5119</v>
      </c>
      <c r="C1973" s="14" t="s">
        <v>2925</v>
      </c>
      <c r="D1973" s="14" t="s">
        <v>5105</v>
      </c>
      <c r="E1973">
        <v>1972</v>
      </c>
    </row>
    <row r="1974" spans="1:5">
      <c r="A1974" s="13" t="s">
        <v>2836</v>
      </c>
      <c r="B1974" s="15" t="s">
        <v>5119</v>
      </c>
      <c r="C1974" s="13" t="s">
        <v>2858</v>
      </c>
      <c r="D1974" s="13" t="s">
        <v>5102</v>
      </c>
      <c r="E1974">
        <v>1973</v>
      </c>
    </row>
    <row r="1975" spans="1:5">
      <c r="A1975" s="14" t="s">
        <v>4653</v>
      </c>
      <c r="B1975" s="15" t="s">
        <v>5161</v>
      </c>
      <c r="C1975" s="14" t="s">
        <v>4654</v>
      </c>
      <c r="D1975" s="14" t="s">
        <v>5107</v>
      </c>
      <c r="E1975">
        <v>1974</v>
      </c>
    </row>
    <row r="1976" spans="1:5">
      <c r="A1976" s="13" t="s">
        <v>4653</v>
      </c>
      <c r="B1976" s="15" t="s">
        <v>5161</v>
      </c>
      <c r="C1976" s="13" t="s">
        <v>3276</v>
      </c>
      <c r="D1976" s="13" t="s">
        <v>5105</v>
      </c>
      <c r="E1976">
        <v>1975</v>
      </c>
    </row>
    <row r="1977" spans="1:5">
      <c r="A1977" s="14" t="s">
        <v>4653</v>
      </c>
      <c r="B1977" s="15" t="s">
        <v>5161</v>
      </c>
      <c r="C1977" s="14" t="s">
        <v>2481</v>
      </c>
      <c r="D1977" s="14" t="s">
        <v>5101</v>
      </c>
      <c r="E1977">
        <v>1976</v>
      </c>
    </row>
    <row r="1978" spans="1:5">
      <c r="A1978" s="13" t="s">
        <v>3548</v>
      </c>
      <c r="B1978" s="15" t="s">
        <v>5119</v>
      </c>
      <c r="C1978" s="13" t="s">
        <v>4067</v>
      </c>
      <c r="D1978" s="13" t="s">
        <v>5105</v>
      </c>
      <c r="E1978">
        <v>1977</v>
      </c>
    </row>
    <row r="1979" spans="1:5">
      <c r="A1979" s="14" t="s">
        <v>4655</v>
      </c>
      <c r="B1979" s="15" t="s">
        <v>5120</v>
      </c>
      <c r="C1979" s="14" t="s">
        <v>2787</v>
      </c>
      <c r="D1979" s="14" t="s">
        <v>5101</v>
      </c>
      <c r="E1979">
        <v>1978</v>
      </c>
    </row>
    <row r="1980" spans="1:5">
      <c r="A1980" s="13" t="s">
        <v>4656</v>
      </c>
      <c r="B1980" s="15" t="s">
        <v>5119</v>
      </c>
      <c r="C1980" s="13" t="s">
        <v>3089</v>
      </c>
      <c r="D1980" s="13" t="s">
        <v>5101</v>
      </c>
      <c r="E1980">
        <v>1979</v>
      </c>
    </row>
    <row r="1981" spans="1:5">
      <c r="A1981" s="14" t="s">
        <v>4657</v>
      </c>
      <c r="B1981" s="15" t="s">
        <v>5119</v>
      </c>
      <c r="C1981" s="14" t="s">
        <v>4658</v>
      </c>
      <c r="D1981" s="14" t="s">
        <v>5105</v>
      </c>
      <c r="E1981">
        <v>1980</v>
      </c>
    </row>
    <row r="1982" spans="1:5">
      <c r="A1982" s="13" t="s">
        <v>2937</v>
      </c>
      <c r="B1982" s="15" t="s">
        <v>5119</v>
      </c>
      <c r="C1982" s="13" t="s">
        <v>4659</v>
      </c>
      <c r="D1982" s="13" t="s">
        <v>5115</v>
      </c>
      <c r="E1982">
        <v>1981</v>
      </c>
    </row>
    <row r="1983" spans="1:5">
      <c r="A1983" s="14" t="s">
        <v>4660</v>
      </c>
      <c r="B1983" s="15" t="s">
        <v>5119</v>
      </c>
      <c r="C1983" s="14" t="s">
        <v>4661</v>
      </c>
      <c r="D1983" s="14" t="s">
        <v>5113</v>
      </c>
      <c r="E1983">
        <v>1982</v>
      </c>
    </row>
    <row r="1984" spans="1:5">
      <c r="A1984" s="13" t="s">
        <v>3343</v>
      </c>
      <c r="B1984" t="s">
        <v>5119</v>
      </c>
      <c r="C1984" s="13" t="s">
        <v>3038</v>
      </c>
      <c r="D1984" s="13" t="s">
        <v>5109</v>
      </c>
      <c r="E1984">
        <v>1983</v>
      </c>
    </row>
    <row r="1985" spans="1:5">
      <c r="A1985" s="14" t="s">
        <v>3343</v>
      </c>
      <c r="B1985" s="15" t="s">
        <v>5119</v>
      </c>
      <c r="C1985" s="14" t="s">
        <v>2736</v>
      </c>
      <c r="D1985" s="14" t="s">
        <v>5105</v>
      </c>
      <c r="E1985">
        <v>1984</v>
      </c>
    </row>
    <row r="1986" spans="1:5">
      <c r="A1986" s="13" t="s">
        <v>3549</v>
      </c>
      <c r="B1986" s="15" t="s">
        <v>5119</v>
      </c>
      <c r="C1986" s="13" t="s">
        <v>2939</v>
      </c>
      <c r="D1986" s="13" t="s">
        <v>5107</v>
      </c>
      <c r="E1986">
        <v>1985</v>
      </c>
    </row>
    <row r="1987" spans="1:5">
      <c r="A1987" s="14" t="s">
        <v>4662</v>
      </c>
      <c r="B1987" s="15" t="s">
        <v>5122</v>
      </c>
      <c r="C1987" s="14" t="s">
        <v>2716</v>
      </c>
      <c r="D1987" s="14" t="s">
        <v>5101</v>
      </c>
      <c r="E1987">
        <v>1986</v>
      </c>
    </row>
    <row r="1988" spans="1:5">
      <c r="A1988" s="13" t="s">
        <v>3367</v>
      </c>
      <c r="B1988" s="15" t="s">
        <v>5119</v>
      </c>
      <c r="C1988" s="13" t="s">
        <v>4663</v>
      </c>
      <c r="D1988" s="13" t="s">
        <v>5107</v>
      </c>
      <c r="E1988">
        <v>1987</v>
      </c>
    </row>
    <row r="1989" spans="1:5">
      <c r="A1989" s="14" t="s">
        <v>3563</v>
      </c>
      <c r="B1989" s="15" t="s">
        <v>5119</v>
      </c>
      <c r="C1989" s="14" t="s">
        <v>4664</v>
      </c>
      <c r="D1989" s="14" t="s">
        <v>5105</v>
      </c>
      <c r="E1989">
        <v>1988</v>
      </c>
    </row>
    <row r="1990" spans="1:5">
      <c r="A1990" s="13" t="s">
        <v>3563</v>
      </c>
      <c r="B1990" s="15" t="s">
        <v>5119</v>
      </c>
      <c r="C1990" s="13" t="s">
        <v>3454</v>
      </c>
      <c r="D1990" s="13" t="s">
        <v>5101</v>
      </c>
      <c r="E1990">
        <v>1989</v>
      </c>
    </row>
    <row r="1991" spans="1:5">
      <c r="A1991" s="14" t="s">
        <v>4665</v>
      </c>
      <c r="B1991" s="15" t="s">
        <v>5119</v>
      </c>
      <c r="C1991" s="14" t="s">
        <v>4004</v>
      </c>
      <c r="D1991" s="14" t="s">
        <v>5115</v>
      </c>
      <c r="E1991">
        <v>1990</v>
      </c>
    </row>
    <row r="1992" spans="1:5">
      <c r="A1992" s="13" t="s">
        <v>4666</v>
      </c>
      <c r="B1992" s="15" t="s">
        <v>5119</v>
      </c>
      <c r="C1992" s="13" t="s">
        <v>4667</v>
      </c>
      <c r="D1992" s="13" t="s">
        <v>5105</v>
      </c>
      <c r="E1992">
        <v>1991</v>
      </c>
    </row>
    <row r="1993" spans="1:5">
      <c r="A1993" s="14" t="s">
        <v>3144</v>
      </c>
      <c r="B1993" t="s">
        <v>5130</v>
      </c>
      <c r="C1993" s="14" t="s">
        <v>3156</v>
      </c>
      <c r="D1993" s="14" t="s">
        <v>5111</v>
      </c>
      <c r="E1993">
        <v>1992</v>
      </c>
    </row>
    <row r="1994" spans="1:5">
      <c r="A1994" s="13" t="s">
        <v>4668</v>
      </c>
      <c r="B1994" s="15" t="s">
        <v>5119</v>
      </c>
      <c r="C1994" s="13" t="s">
        <v>4669</v>
      </c>
      <c r="D1994" s="13" t="s">
        <v>5105</v>
      </c>
      <c r="E1994">
        <v>1993</v>
      </c>
    </row>
    <row r="1995" spans="1:5">
      <c r="A1995" s="14" t="s">
        <v>4670</v>
      </c>
      <c r="B1995" s="15" t="s">
        <v>5119</v>
      </c>
      <c r="C1995" s="14" t="s">
        <v>2777</v>
      </c>
      <c r="D1995" s="14" t="s">
        <v>5107</v>
      </c>
      <c r="E1995">
        <v>1994</v>
      </c>
    </row>
    <row r="1996" spans="1:5">
      <c r="A1996" s="13" t="s">
        <v>4670</v>
      </c>
      <c r="B1996" s="15" t="s">
        <v>5119</v>
      </c>
      <c r="C1996" s="13" t="s">
        <v>3006</v>
      </c>
      <c r="D1996" s="13" t="s">
        <v>5101</v>
      </c>
      <c r="E1996">
        <v>1995</v>
      </c>
    </row>
    <row r="1997" spans="1:5">
      <c r="A1997" s="14" t="s">
        <v>4671</v>
      </c>
      <c r="B1997" s="15" t="s">
        <v>5162</v>
      </c>
      <c r="C1997" s="14" t="s">
        <v>3195</v>
      </c>
      <c r="D1997" s="14" t="s">
        <v>5101</v>
      </c>
      <c r="E1997">
        <v>1996</v>
      </c>
    </row>
    <row r="1998" spans="1:5">
      <c r="A1998" s="13" t="s">
        <v>4672</v>
      </c>
      <c r="B1998" s="15" t="s">
        <v>5119</v>
      </c>
      <c r="C1998" s="13" t="s">
        <v>4673</v>
      </c>
      <c r="D1998" s="13" t="s">
        <v>5107</v>
      </c>
      <c r="E1998">
        <v>1997</v>
      </c>
    </row>
    <row r="1999" spans="1:5">
      <c r="A1999" s="14" t="s">
        <v>2888</v>
      </c>
      <c r="B1999" s="15" t="s">
        <v>5119</v>
      </c>
      <c r="C1999" s="14" t="s">
        <v>4674</v>
      </c>
      <c r="D1999" s="14" t="s">
        <v>5115</v>
      </c>
      <c r="E1999">
        <v>1998</v>
      </c>
    </row>
    <row r="2000" spans="1:5">
      <c r="A2000" s="13" t="s">
        <v>3349</v>
      </c>
      <c r="B2000" s="15" t="s">
        <v>5119</v>
      </c>
      <c r="C2000" s="13" t="s">
        <v>3195</v>
      </c>
      <c r="D2000" s="13" t="s">
        <v>5101</v>
      </c>
      <c r="E2000">
        <v>1999</v>
      </c>
    </row>
    <row r="2001" spans="1:5">
      <c r="A2001" s="14" t="s">
        <v>4675</v>
      </c>
      <c r="B2001" s="15" t="s">
        <v>5119</v>
      </c>
      <c r="C2001" s="14" t="s">
        <v>3231</v>
      </c>
      <c r="D2001" s="14" t="s">
        <v>5115</v>
      </c>
      <c r="E2001">
        <v>2000</v>
      </c>
    </row>
    <row r="2002" spans="1:5">
      <c r="A2002" s="13" t="s">
        <v>4676</v>
      </c>
      <c r="B2002" s="15" t="s">
        <v>5119</v>
      </c>
      <c r="C2002" s="13" t="s">
        <v>3467</v>
      </c>
      <c r="D2002" s="13" t="s">
        <v>5101</v>
      </c>
      <c r="E2002">
        <v>2001</v>
      </c>
    </row>
    <row r="2003" spans="1:5">
      <c r="A2003" s="14" t="s">
        <v>3899</v>
      </c>
      <c r="B2003" t="s">
        <v>5119</v>
      </c>
      <c r="C2003" s="14" t="s">
        <v>3002</v>
      </c>
      <c r="D2003" s="14" t="s">
        <v>5109</v>
      </c>
      <c r="E2003">
        <v>2002</v>
      </c>
    </row>
    <row r="2004" spans="1:5">
      <c r="A2004" s="13" t="s">
        <v>4677</v>
      </c>
      <c r="B2004" s="15" t="s">
        <v>5119</v>
      </c>
      <c r="C2004" s="13" t="s">
        <v>4678</v>
      </c>
      <c r="D2004" s="13" t="s">
        <v>5101</v>
      </c>
      <c r="E2004">
        <v>2003</v>
      </c>
    </row>
    <row r="2005" spans="1:5">
      <c r="A2005" s="14" t="s">
        <v>4679</v>
      </c>
      <c r="B2005" s="15" t="s">
        <v>5119</v>
      </c>
      <c r="C2005" s="14" t="s">
        <v>3900</v>
      </c>
      <c r="D2005" s="14" t="s">
        <v>5115</v>
      </c>
      <c r="E2005">
        <v>2004</v>
      </c>
    </row>
    <row r="2006" spans="1:5">
      <c r="A2006" s="13" t="s">
        <v>4679</v>
      </c>
      <c r="B2006" s="15" t="s">
        <v>5119</v>
      </c>
      <c r="C2006" s="13" t="s">
        <v>2787</v>
      </c>
      <c r="D2006" s="13" t="s">
        <v>5101</v>
      </c>
      <c r="E2006">
        <v>2005</v>
      </c>
    </row>
    <row r="2007" spans="1:5">
      <c r="A2007" s="14" t="s">
        <v>3902</v>
      </c>
      <c r="B2007" s="15" t="s">
        <v>5119</v>
      </c>
      <c r="C2007" s="14" t="s">
        <v>4680</v>
      </c>
      <c r="D2007" s="14" t="s">
        <v>5105</v>
      </c>
      <c r="E2007">
        <v>2006</v>
      </c>
    </row>
    <row r="2008" spans="1:5">
      <c r="A2008" s="13" t="s">
        <v>4681</v>
      </c>
      <c r="B2008" s="15" t="s">
        <v>5119</v>
      </c>
      <c r="C2008" s="13" t="s">
        <v>4682</v>
      </c>
      <c r="D2008" s="13" t="s">
        <v>5105</v>
      </c>
      <c r="E2008">
        <v>2007</v>
      </c>
    </row>
    <row r="2009" spans="1:5">
      <c r="A2009" s="14" t="s">
        <v>4683</v>
      </c>
      <c r="B2009" s="15" t="s">
        <v>5119</v>
      </c>
      <c r="C2009" s="14" t="s">
        <v>4684</v>
      </c>
      <c r="D2009" s="14" t="s">
        <v>5105</v>
      </c>
      <c r="E2009">
        <v>2008</v>
      </c>
    </row>
    <row r="2010" spans="1:5">
      <c r="A2010" s="13" t="s">
        <v>4683</v>
      </c>
      <c r="B2010" s="15" t="s">
        <v>5119</v>
      </c>
      <c r="C2010" s="13" t="s">
        <v>4685</v>
      </c>
      <c r="D2010" s="13" t="s">
        <v>5113</v>
      </c>
      <c r="E2010">
        <v>2009</v>
      </c>
    </row>
    <row r="2011" spans="1:5">
      <c r="A2011" s="14" t="s">
        <v>4683</v>
      </c>
      <c r="B2011" s="15" t="s">
        <v>5119</v>
      </c>
      <c r="C2011" s="14" t="s">
        <v>3777</v>
      </c>
      <c r="D2011" s="14" t="s">
        <v>5101</v>
      </c>
      <c r="E2011">
        <v>2010</v>
      </c>
    </row>
    <row r="2012" spans="1:5">
      <c r="A2012" s="13" t="s">
        <v>4686</v>
      </c>
      <c r="B2012" s="15" t="s">
        <v>5119</v>
      </c>
      <c r="C2012" s="13" t="s">
        <v>2840</v>
      </c>
      <c r="D2012" s="13" t="s">
        <v>5101</v>
      </c>
      <c r="E2012">
        <v>2011</v>
      </c>
    </row>
    <row r="2013" spans="1:5">
      <c r="A2013" s="14" t="s">
        <v>3555</v>
      </c>
      <c r="B2013" s="15" t="s">
        <v>5119</v>
      </c>
      <c r="C2013" s="14" t="s">
        <v>3324</v>
      </c>
      <c r="D2013" s="14" t="s">
        <v>5101</v>
      </c>
      <c r="E2013">
        <v>2012</v>
      </c>
    </row>
    <row r="2014" spans="1:5">
      <c r="A2014" s="13" t="s">
        <v>4687</v>
      </c>
      <c r="B2014" s="15" t="s">
        <v>5119</v>
      </c>
      <c r="C2014" s="13" t="s">
        <v>2771</v>
      </c>
      <c r="D2014" s="13" t="s">
        <v>5101</v>
      </c>
      <c r="E2014">
        <v>2013</v>
      </c>
    </row>
    <row r="2015" spans="1:5">
      <c r="A2015" s="14" t="s">
        <v>4688</v>
      </c>
      <c r="B2015" s="15" t="s">
        <v>5119</v>
      </c>
      <c r="C2015" s="14" t="s">
        <v>3322</v>
      </c>
      <c r="D2015" s="14" t="s">
        <v>5101</v>
      </c>
      <c r="E2015">
        <v>2014</v>
      </c>
    </row>
    <row r="2016" spans="1:5">
      <c r="A2016" s="13" t="s">
        <v>3905</v>
      </c>
      <c r="B2016" s="15" t="s">
        <v>5119</v>
      </c>
      <c r="C2016" s="13" t="s">
        <v>4689</v>
      </c>
      <c r="D2016" s="13" t="s">
        <v>5105</v>
      </c>
      <c r="E2016">
        <v>2015</v>
      </c>
    </row>
    <row r="2017" spans="1:5">
      <c r="A2017" s="14" t="s">
        <v>3905</v>
      </c>
      <c r="B2017" s="15" t="s">
        <v>5119</v>
      </c>
      <c r="C2017" s="14" t="s">
        <v>2813</v>
      </c>
      <c r="D2017" s="14" t="s">
        <v>5101</v>
      </c>
      <c r="E2017">
        <v>2016</v>
      </c>
    </row>
    <row r="2018" spans="1:5">
      <c r="A2018" s="13" t="s">
        <v>4690</v>
      </c>
      <c r="B2018" t="s">
        <v>5162</v>
      </c>
      <c r="C2018" s="13" t="s">
        <v>3175</v>
      </c>
      <c r="D2018" s="13" t="s">
        <v>5110</v>
      </c>
      <c r="E2018">
        <v>2017</v>
      </c>
    </row>
    <row r="2019" spans="1:5">
      <c r="A2019" s="14" t="s">
        <v>3356</v>
      </c>
      <c r="B2019" s="15" t="s">
        <v>5119</v>
      </c>
      <c r="C2019" s="14" t="s">
        <v>3006</v>
      </c>
      <c r="D2019" s="14" t="s">
        <v>5101</v>
      </c>
      <c r="E2019">
        <v>2018</v>
      </c>
    </row>
    <row r="2020" spans="1:5">
      <c r="A2020" s="13" t="s">
        <v>2826</v>
      </c>
      <c r="B2020" s="15" t="s">
        <v>5119</v>
      </c>
      <c r="C2020" s="13" t="s">
        <v>4691</v>
      </c>
      <c r="D2020" s="13" t="s">
        <v>5115</v>
      </c>
      <c r="E2020">
        <v>2019</v>
      </c>
    </row>
    <row r="2021" spans="1:5">
      <c r="A2021" s="14" t="s">
        <v>3357</v>
      </c>
      <c r="B2021" s="15" t="s">
        <v>5119</v>
      </c>
      <c r="C2021" s="14" t="s">
        <v>3230</v>
      </c>
      <c r="D2021" s="14" t="s">
        <v>5107</v>
      </c>
      <c r="E2021">
        <v>2020</v>
      </c>
    </row>
    <row r="2022" spans="1:5">
      <c r="A2022" s="13" t="s">
        <v>2801</v>
      </c>
      <c r="B2022" t="s">
        <v>5119</v>
      </c>
      <c r="C2022" s="13" t="s">
        <v>3569</v>
      </c>
      <c r="D2022" s="13" t="s">
        <v>5111</v>
      </c>
      <c r="E2022">
        <v>2021</v>
      </c>
    </row>
    <row r="2023" spans="1:5">
      <c r="A2023" s="14" t="s">
        <v>4692</v>
      </c>
      <c r="B2023" s="15" t="s">
        <v>5119</v>
      </c>
      <c r="C2023" s="14" t="s">
        <v>3120</v>
      </c>
      <c r="D2023" s="14" t="s">
        <v>5101</v>
      </c>
      <c r="E2023">
        <v>2022</v>
      </c>
    </row>
    <row r="2024" spans="1:5">
      <c r="A2024" s="13" t="s">
        <v>4693</v>
      </c>
      <c r="B2024" t="s">
        <v>5162</v>
      </c>
      <c r="C2024" s="13" t="s">
        <v>3146</v>
      </c>
      <c r="D2024" s="13" t="s">
        <v>5109</v>
      </c>
      <c r="E2024">
        <v>2023</v>
      </c>
    </row>
    <row r="2025" spans="1:5">
      <c r="A2025" s="14" t="s">
        <v>4694</v>
      </c>
      <c r="B2025" t="s">
        <v>5119</v>
      </c>
      <c r="C2025" s="14" t="s">
        <v>3146</v>
      </c>
      <c r="D2025" s="14" t="s">
        <v>5109</v>
      </c>
      <c r="E2025">
        <v>2024</v>
      </c>
    </row>
    <row r="2026" spans="1:5">
      <c r="A2026" s="13" t="s">
        <v>4695</v>
      </c>
      <c r="B2026" s="15" t="s">
        <v>5119</v>
      </c>
      <c r="C2026" s="13" t="s">
        <v>4184</v>
      </c>
      <c r="D2026" s="13" t="s">
        <v>5101</v>
      </c>
      <c r="E2026">
        <v>2025</v>
      </c>
    </row>
    <row r="2027" spans="1:5">
      <c r="A2027" s="14" t="s">
        <v>4696</v>
      </c>
      <c r="B2027" s="15" t="s">
        <v>5119</v>
      </c>
      <c r="C2027" s="14" t="s">
        <v>3417</v>
      </c>
      <c r="D2027" s="14" t="s">
        <v>5101</v>
      </c>
      <c r="E2027">
        <v>2026</v>
      </c>
    </row>
    <row r="2028" spans="1:5">
      <c r="A2028" s="13" t="s">
        <v>3235</v>
      </c>
      <c r="B2028" s="15" t="s">
        <v>5119</v>
      </c>
      <c r="C2028" s="13" t="s">
        <v>3833</v>
      </c>
      <c r="D2028" s="13" t="s">
        <v>5102</v>
      </c>
      <c r="E2028">
        <v>2027</v>
      </c>
    </row>
    <row r="2029" spans="1:5">
      <c r="A2029" s="14" t="s">
        <v>4697</v>
      </c>
      <c r="B2029" s="15" t="s">
        <v>5119</v>
      </c>
      <c r="C2029" s="14" t="s">
        <v>4698</v>
      </c>
      <c r="D2029" s="14" t="s">
        <v>5107</v>
      </c>
      <c r="E2029">
        <v>2028</v>
      </c>
    </row>
    <row r="2030" spans="1:5">
      <c r="A2030" s="13" t="s">
        <v>3361</v>
      </c>
      <c r="B2030" s="15" t="s">
        <v>5119</v>
      </c>
      <c r="C2030" s="13" t="s">
        <v>4114</v>
      </c>
      <c r="D2030" s="13" t="s">
        <v>5101</v>
      </c>
      <c r="E2030">
        <v>2029</v>
      </c>
    </row>
    <row r="2031" spans="1:5">
      <c r="A2031" s="14" t="s">
        <v>4699</v>
      </c>
      <c r="B2031" s="15" t="s">
        <v>5119</v>
      </c>
      <c r="C2031" s="14" t="s">
        <v>4700</v>
      </c>
      <c r="D2031" s="14" t="s">
        <v>5101</v>
      </c>
      <c r="E2031">
        <v>2030</v>
      </c>
    </row>
    <row r="2032" spans="1:5">
      <c r="A2032" s="13" t="s">
        <v>4701</v>
      </c>
      <c r="B2032" s="15" t="s">
        <v>5119</v>
      </c>
      <c r="C2032" s="13" t="s">
        <v>4115</v>
      </c>
      <c r="D2032" s="13" t="s">
        <v>5105</v>
      </c>
      <c r="E2032">
        <v>2031</v>
      </c>
    </row>
    <row r="2033" spans="1:5">
      <c r="A2033" s="14" t="s">
        <v>3001</v>
      </c>
      <c r="B2033" s="15" t="s">
        <v>5119</v>
      </c>
      <c r="C2033" s="14" t="s">
        <v>4702</v>
      </c>
      <c r="D2033" s="14" t="s">
        <v>5115</v>
      </c>
      <c r="E2033">
        <v>2032</v>
      </c>
    </row>
    <row r="2034" spans="1:5">
      <c r="A2034" s="13" t="s">
        <v>4703</v>
      </c>
      <c r="B2034" t="s">
        <v>5130</v>
      </c>
      <c r="C2034" s="13" t="s">
        <v>3842</v>
      </c>
      <c r="D2034" s="13" t="s">
        <v>5111</v>
      </c>
      <c r="E2034">
        <v>2033</v>
      </c>
    </row>
    <row r="2035" spans="1:5">
      <c r="A2035" s="14" t="s">
        <v>3557</v>
      </c>
      <c r="B2035" s="15" t="s">
        <v>5119</v>
      </c>
      <c r="C2035" s="14" t="s">
        <v>4704</v>
      </c>
      <c r="D2035" s="14" t="s">
        <v>5107</v>
      </c>
      <c r="E2035">
        <v>2034</v>
      </c>
    </row>
    <row r="2036" spans="1:5">
      <c r="A2036" s="13" t="s">
        <v>3238</v>
      </c>
      <c r="B2036" s="15" t="s">
        <v>5119</v>
      </c>
      <c r="C2036" s="13" t="s">
        <v>2931</v>
      </c>
      <c r="D2036" s="13" t="s">
        <v>5101</v>
      </c>
      <c r="E2036">
        <v>2035</v>
      </c>
    </row>
    <row r="2037" spans="1:5">
      <c r="A2037" s="14" t="s">
        <v>3039</v>
      </c>
      <c r="B2037" s="15" t="s">
        <v>5119</v>
      </c>
      <c r="C2037" s="14" t="s">
        <v>3382</v>
      </c>
      <c r="D2037" s="14" t="s">
        <v>5113</v>
      </c>
      <c r="E2037">
        <v>2036</v>
      </c>
    </row>
    <row r="2038" spans="1:5">
      <c r="A2038" s="13" t="s">
        <v>4705</v>
      </c>
      <c r="B2038" s="15" t="s">
        <v>5119</v>
      </c>
      <c r="C2038" s="13" t="s">
        <v>3037</v>
      </c>
      <c r="D2038" s="13" t="s">
        <v>5107</v>
      </c>
      <c r="E2038">
        <v>2037</v>
      </c>
    </row>
    <row r="2039" spans="1:5">
      <c r="A2039" s="14" t="s">
        <v>3559</v>
      </c>
      <c r="B2039" s="15" t="s">
        <v>5119</v>
      </c>
      <c r="C2039" s="14" t="s">
        <v>4706</v>
      </c>
      <c r="D2039" s="14" t="s">
        <v>5107</v>
      </c>
      <c r="E2039">
        <v>2038</v>
      </c>
    </row>
    <row r="2040" spans="1:5">
      <c r="A2040" s="13" t="s">
        <v>3559</v>
      </c>
      <c r="B2040" t="s">
        <v>5119</v>
      </c>
      <c r="C2040" s="13" t="s">
        <v>3998</v>
      </c>
      <c r="D2040" s="13" t="s">
        <v>5109</v>
      </c>
      <c r="E2040">
        <v>2039</v>
      </c>
    </row>
    <row r="2041" spans="1:5">
      <c r="A2041" s="14" t="s">
        <v>3559</v>
      </c>
      <c r="B2041" s="15" t="s">
        <v>5119</v>
      </c>
      <c r="C2041" s="14" t="s">
        <v>3983</v>
      </c>
      <c r="D2041" s="14" t="s">
        <v>5113</v>
      </c>
      <c r="E2041">
        <v>2040</v>
      </c>
    </row>
    <row r="2042" spans="1:5">
      <c r="A2042" s="13" t="s">
        <v>3559</v>
      </c>
      <c r="B2042" s="15" t="s">
        <v>5119</v>
      </c>
      <c r="C2042" s="13" t="s">
        <v>3274</v>
      </c>
      <c r="D2042" s="13" t="s">
        <v>5107</v>
      </c>
      <c r="E2042">
        <v>2041</v>
      </c>
    </row>
    <row r="2043" spans="1:5">
      <c r="A2043" s="14" t="s">
        <v>2814</v>
      </c>
      <c r="B2043" s="15" t="s">
        <v>5119</v>
      </c>
      <c r="C2043" s="14" t="s">
        <v>4707</v>
      </c>
      <c r="D2043" s="14" t="s">
        <v>5115</v>
      </c>
      <c r="E2043">
        <v>2042</v>
      </c>
    </row>
    <row r="2044" spans="1:5">
      <c r="A2044" s="13" t="s">
        <v>2814</v>
      </c>
      <c r="B2044" t="s">
        <v>5119</v>
      </c>
      <c r="C2044" s="13" t="s">
        <v>3390</v>
      </c>
      <c r="D2044" s="13" t="s">
        <v>5114</v>
      </c>
      <c r="E2044">
        <v>2043</v>
      </c>
    </row>
    <row r="2045" spans="1:5">
      <c r="A2045" s="14" t="s">
        <v>3363</v>
      </c>
      <c r="B2045" s="15" t="s">
        <v>5130</v>
      </c>
      <c r="C2045" s="14" t="s">
        <v>3984</v>
      </c>
      <c r="D2045" s="14" t="s">
        <v>5116</v>
      </c>
      <c r="E2045">
        <v>2044</v>
      </c>
    </row>
    <row r="2046" spans="1:5">
      <c r="A2046" s="13" t="s">
        <v>4708</v>
      </c>
      <c r="B2046" s="15" t="s">
        <v>5122</v>
      </c>
      <c r="C2046" s="13" t="s">
        <v>4709</v>
      </c>
      <c r="D2046" s="13" t="s">
        <v>5101</v>
      </c>
      <c r="E2046">
        <v>2045</v>
      </c>
    </row>
    <row r="2047" spans="1:5">
      <c r="A2047" s="14" t="s">
        <v>3921</v>
      </c>
      <c r="B2047" t="s">
        <v>5119</v>
      </c>
      <c r="C2047" s="14" t="s">
        <v>3146</v>
      </c>
      <c r="D2047" s="14" t="s">
        <v>5109</v>
      </c>
      <c r="E2047">
        <v>2046</v>
      </c>
    </row>
    <row r="2048" spans="1:5">
      <c r="A2048" s="13" t="s">
        <v>4653</v>
      </c>
      <c r="B2048" t="s">
        <v>5161</v>
      </c>
      <c r="C2048" s="13" t="s">
        <v>4710</v>
      </c>
      <c r="D2048" s="13" t="s">
        <v>5109</v>
      </c>
      <c r="E2048">
        <v>2047</v>
      </c>
    </row>
    <row r="2049" spans="1:5">
      <c r="A2049" s="14" t="s">
        <v>3548</v>
      </c>
      <c r="B2049" s="15" t="s">
        <v>5119</v>
      </c>
      <c r="C2049" s="14" t="s">
        <v>4702</v>
      </c>
      <c r="D2049" s="14" t="s">
        <v>5115</v>
      </c>
      <c r="E2049">
        <v>2048</v>
      </c>
    </row>
    <row r="2050" spans="1:5">
      <c r="A2050" s="13" t="s">
        <v>4711</v>
      </c>
      <c r="B2050" s="15" t="s">
        <v>5119</v>
      </c>
      <c r="C2050" s="13" t="s">
        <v>3884</v>
      </c>
      <c r="D2050" s="13" t="s">
        <v>5105</v>
      </c>
      <c r="E2050">
        <v>2049</v>
      </c>
    </row>
    <row r="2051" spans="1:5">
      <c r="A2051" s="14" t="s">
        <v>4712</v>
      </c>
      <c r="B2051" s="15" t="s">
        <v>5130</v>
      </c>
      <c r="C2051" s="14" t="s">
        <v>4713</v>
      </c>
      <c r="D2051" s="14" t="s">
        <v>5113</v>
      </c>
      <c r="E2051">
        <v>2050</v>
      </c>
    </row>
    <row r="2052" spans="1:5">
      <c r="A2052" s="13" t="s">
        <v>3563</v>
      </c>
      <c r="B2052" s="15" t="s">
        <v>5119</v>
      </c>
      <c r="C2052" s="13" t="s">
        <v>4714</v>
      </c>
      <c r="D2052" s="13" t="s">
        <v>5115</v>
      </c>
      <c r="E2052">
        <v>2051</v>
      </c>
    </row>
    <row r="2053" spans="1:5">
      <c r="A2053" s="14" t="s">
        <v>2942</v>
      </c>
      <c r="B2053" t="s">
        <v>5119</v>
      </c>
      <c r="C2053" s="14" t="s">
        <v>4715</v>
      </c>
      <c r="D2053" s="14" t="s">
        <v>5109</v>
      </c>
      <c r="E2053">
        <v>2052</v>
      </c>
    </row>
    <row r="2054" spans="1:5">
      <c r="A2054" s="13" t="s">
        <v>4716</v>
      </c>
      <c r="B2054" s="15" t="s">
        <v>5130</v>
      </c>
      <c r="C2054" s="13" t="s">
        <v>4446</v>
      </c>
      <c r="D2054" s="13" t="s">
        <v>5107</v>
      </c>
      <c r="E2054">
        <v>2053</v>
      </c>
    </row>
    <row r="2055" spans="1:5">
      <c r="A2055" s="14" t="s">
        <v>4716</v>
      </c>
      <c r="B2055" s="15" t="s">
        <v>5130</v>
      </c>
      <c r="C2055" s="14" t="s">
        <v>4717</v>
      </c>
      <c r="D2055" s="14" t="s">
        <v>5113</v>
      </c>
      <c r="E2055">
        <v>2054</v>
      </c>
    </row>
    <row r="2056" spans="1:5">
      <c r="A2056" s="13" t="s">
        <v>4672</v>
      </c>
      <c r="B2056" t="s">
        <v>5119</v>
      </c>
      <c r="C2056" s="13" t="s">
        <v>4718</v>
      </c>
      <c r="D2056" s="13" t="s">
        <v>5109</v>
      </c>
      <c r="E2056">
        <v>2055</v>
      </c>
    </row>
    <row r="2057" spans="1:5">
      <c r="A2057" s="14" t="s">
        <v>3349</v>
      </c>
      <c r="B2057" t="s">
        <v>5119</v>
      </c>
      <c r="C2057" s="14" t="s">
        <v>4719</v>
      </c>
      <c r="D2057" s="14" t="s">
        <v>5109</v>
      </c>
      <c r="E2057">
        <v>2056</v>
      </c>
    </row>
    <row r="2058" spans="1:5">
      <c r="A2058" s="13" t="s">
        <v>4720</v>
      </c>
      <c r="B2058" t="s">
        <v>5119</v>
      </c>
      <c r="C2058" s="13" t="s">
        <v>4721</v>
      </c>
      <c r="D2058" s="13" t="s">
        <v>5109</v>
      </c>
      <c r="E2058">
        <v>2057</v>
      </c>
    </row>
    <row r="2059" spans="1:5">
      <c r="A2059" s="14" t="s">
        <v>4722</v>
      </c>
      <c r="B2059" t="s">
        <v>5119</v>
      </c>
      <c r="C2059" s="14" t="s">
        <v>4723</v>
      </c>
      <c r="D2059" s="14" t="s">
        <v>5109</v>
      </c>
      <c r="E2059">
        <v>2058</v>
      </c>
    </row>
    <row r="2060" spans="1:5">
      <c r="A2060" s="13" t="s">
        <v>4724</v>
      </c>
      <c r="B2060" s="15" t="s">
        <v>5122</v>
      </c>
      <c r="C2060" s="13" t="s">
        <v>3412</v>
      </c>
      <c r="D2060" s="13" t="s">
        <v>5101</v>
      </c>
      <c r="E2060">
        <v>2059</v>
      </c>
    </row>
    <row r="2061" spans="1:5">
      <c r="A2061" s="14" t="s">
        <v>4725</v>
      </c>
      <c r="B2061" t="s">
        <v>5119</v>
      </c>
      <c r="C2061" s="14" t="s">
        <v>4726</v>
      </c>
      <c r="D2061" s="14" t="s">
        <v>5109</v>
      </c>
      <c r="E2061">
        <v>2060</v>
      </c>
    </row>
    <row r="2062" spans="1:5">
      <c r="A2062" s="13" t="s">
        <v>4677</v>
      </c>
      <c r="B2062" s="15" t="s">
        <v>5119</v>
      </c>
      <c r="C2062" s="13" t="s">
        <v>4727</v>
      </c>
      <c r="D2062" s="13" t="s">
        <v>5115</v>
      </c>
      <c r="E2062">
        <v>2061</v>
      </c>
    </row>
    <row r="2063" spans="1:5">
      <c r="A2063" s="14" t="s">
        <v>3902</v>
      </c>
      <c r="B2063" t="s">
        <v>5119</v>
      </c>
      <c r="C2063" s="14" t="s">
        <v>4728</v>
      </c>
      <c r="D2063" s="14" t="s">
        <v>5109</v>
      </c>
      <c r="E2063">
        <v>2062</v>
      </c>
    </row>
    <row r="2064" spans="1:5">
      <c r="A2064" s="13" t="s">
        <v>4729</v>
      </c>
      <c r="B2064" s="15" t="s">
        <v>5119</v>
      </c>
      <c r="C2064" s="13" t="s">
        <v>4730</v>
      </c>
      <c r="D2064" s="13" t="s">
        <v>5101</v>
      </c>
      <c r="E2064">
        <v>2063</v>
      </c>
    </row>
    <row r="2065" spans="1:5">
      <c r="A2065" s="14" t="s">
        <v>4731</v>
      </c>
      <c r="B2065" t="s">
        <v>5119</v>
      </c>
      <c r="C2065" s="14" t="s">
        <v>4732</v>
      </c>
      <c r="D2065" s="14" t="s">
        <v>5109</v>
      </c>
      <c r="E2065">
        <v>2064</v>
      </c>
    </row>
    <row r="2066" spans="1:5">
      <c r="A2066" s="13" t="s">
        <v>4733</v>
      </c>
      <c r="B2066" s="15" t="s">
        <v>5119</v>
      </c>
      <c r="C2066" s="13" t="s">
        <v>4734</v>
      </c>
      <c r="D2066" s="13" t="s">
        <v>5115</v>
      </c>
      <c r="E2066">
        <v>2065</v>
      </c>
    </row>
    <row r="2067" spans="1:5">
      <c r="A2067" s="14" t="s">
        <v>4735</v>
      </c>
      <c r="B2067" s="15" t="s">
        <v>5122</v>
      </c>
      <c r="C2067" s="14" t="s">
        <v>3102</v>
      </c>
      <c r="D2067" s="14" t="s">
        <v>5101</v>
      </c>
      <c r="E2067">
        <v>2066</v>
      </c>
    </row>
    <row r="2068" spans="1:5">
      <c r="A2068" s="13" t="s">
        <v>3369</v>
      </c>
      <c r="B2068" s="15" t="s">
        <v>5122</v>
      </c>
      <c r="C2068" s="13" t="s">
        <v>3612</v>
      </c>
      <c r="D2068" s="13" t="s">
        <v>5101</v>
      </c>
      <c r="E2068">
        <v>2067</v>
      </c>
    </row>
    <row r="2069" spans="1:5">
      <c r="A2069" s="14" t="s">
        <v>4736</v>
      </c>
      <c r="B2069" s="15" t="s">
        <v>5119</v>
      </c>
      <c r="C2069" s="14" t="s">
        <v>4737</v>
      </c>
      <c r="D2069" s="14" t="s">
        <v>5115</v>
      </c>
      <c r="E2069">
        <v>2068</v>
      </c>
    </row>
    <row r="2070" spans="1:5">
      <c r="A2070" s="13" t="s">
        <v>2801</v>
      </c>
      <c r="B2070" s="15" t="s">
        <v>5119</v>
      </c>
      <c r="C2070" s="13" t="s">
        <v>4738</v>
      </c>
      <c r="D2070" s="13" t="s">
        <v>5115</v>
      </c>
      <c r="E2070">
        <v>2069</v>
      </c>
    </row>
    <row r="2071" spans="1:5">
      <c r="A2071" s="14" t="s">
        <v>4739</v>
      </c>
      <c r="B2071" t="s">
        <v>5130</v>
      </c>
      <c r="C2071" s="14" t="s">
        <v>3569</v>
      </c>
      <c r="D2071" s="14" t="s">
        <v>5111</v>
      </c>
      <c r="E2071">
        <v>2070</v>
      </c>
    </row>
    <row r="2072" spans="1:5">
      <c r="A2072" s="13" t="s">
        <v>4740</v>
      </c>
      <c r="B2072" s="15" t="s">
        <v>5121</v>
      </c>
      <c r="C2072" s="13" t="s">
        <v>3359</v>
      </c>
      <c r="D2072" s="13" t="s">
        <v>5107</v>
      </c>
      <c r="E2072">
        <v>2071</v>
      </c>
    </row>
    <row r="2073" spans="1:5">
      <c r="A2073" s="14" t="s">
        <v>4741</v>
      </c>
      <c r="B2073" s="15" t="s">
        <v>5130</v>
      </c>
      <c r="C2073" s="14" t="s">
        <v>4742</v>
      </c>
      <c r="D2073" s="14" t="s">
        <v>5116</v>
      </c>
      <c r="E2073">
        <v>2072</v>
      </c>
    </row>
    <row r="2074" spans="1:5">
      <c r="A2074" s="13" t="s">
        <v>4743</v>
      </c>
      <c r="B2074" s="15" t="s">
        <v>5122</v>
      </c>
      <c r="C2074" s="13" t="s">
        <v>4744</v>
      </c>
      <c r="D2074" s="13" t="s">
        <v>5101</v>
      </c>
      <c r="E2074">
        <v>2073</v>
      </c>
    </row>
    <row r="2075" spans="1:5">
      <c r="A2075" s="14" t="s">
        <v>4745</v>
      </c>
      <c r="B2075" s="15" t="s">
        <v>5119</v>
      </c>
      <c r="C2075" s="14" t="s">
        <v>4746</v>
      </c>
      <c r="D2075" s="14" t="s">
        <v>5105</v>
      </c>
      <c r="E2075">
        <v>2074</v>
      </c>
    </row>
    <row r="2076" spans="1:5">
      <c r="A2076" s="13" t="s">
        <v>3361</v>
      </c>
      <c r="B2076" s="15" t="s">
        <v>5119</v>
      </c>
      <c r="C2076" s="13" t="s">
        <v>4747</v>
      </c>
      <c r="D2076" s="13" t="s">
        <v>5115</v>
      </c>
      <c r="E2076">
        <v>2075</v>
      </c>
    </row>
    <row r="2077" spans="1:5">
      <c r="A2077" s="14" t="s">
        <v>4748</v>
      </c>
      <c r="B2077" t="s">
        <v>5130</v>
      </c>
      <c r="C2077" s="14" t="s">
        <v>3789</v>
      </c>
      <c r="D2077" s="14" t="s">
        <v>5111</v>
      </c>
      <c r="E2077">
        <v>2076</v>
      </c>
    </row>
    <row r="2078" spans="1:5">
      <c r="A2078" s="13" t="s">
        <v>4701</v>
      </c>
      <c r="B2078" t="s">
        <v>5119</v>
      </c>
      <c r="C2078" s="13" t="s">
        <v>4749</v>
      </c>
      <c r="D2078" s="13" t="s">
        <v>5109</v>
      </c>
      <c r="E2078">
        <v>2077</v>
      </c>
    </row>
    <row r="2079" spans="1:5">
      <c r="A2079" s="14" t="s">
        <v>4750</v>
      </c>
      <c r="B2079" t="s">
        <v>5119</v>
      </c>
      <c r="C2079" s="14" t="s">
        <v>4751</v>
      </c>
      <c r="D2079" s="14" t="s">
        <v>5109</v>
      </c>
      <c r="E2079">
        <v>2078</v>
      </c>
    </row>
    <row r="2080" spans="1:5">
      <c r="A2080" s="13" t="s">
        <v>4752</v>
      </c>
      <c r="B2080" t="s">
        <v>5130</v>
      </c>
      <c r="C2080" s="13" t="s">
        <v>4753</v>
      </c>
      <c r="D2080" s="13" t="s">
        <v>5111</v>
      </c>
      <c r="E2080">
        <v>2079</v>
      </c>
    </row>
    <row r="2081" spans="1:5">
      <c r="A2081" s="14" t="s">
        <v>4754</v>
      </c>
      <c r="B2081" t="s">
        <v>5130</v>
      </c>
      <c r="C2081" s="14" t="s">
        <v>4755</v>
      </c>
      <c r="D2081" s="14" t="s">
        <v>5111</v>
      </c>
      <c r="E2081">
        <v>2080</v>
      </c>
    </row>
    <row r="2082" spans="1:5">
      <c r="A2082" s="13" t="s">
        <v>4756</v>
      </c>
      <c r="B2082" s="15" t="s">
        <v>5119</v>
      </c>
      <c r="C2082" s="13" t="s">
        <v>4757</v>
      </c>
      <c r="D2082" s="13" t="s">
        <v>5107</v>
      </c>
      <c r="E2082">
        <v>2081</v>
      </c>
    </row>
    <row r="2083" spans="1:5">
      <c r="A2083" s="14" t="s">
        <v>3918</v>
      </c>
      <c r="B2083" s="15" t="s">
        <v>5119</v>
      </c>
      <c r="C2083" s="14" t="s">
        <v>4758</v>
      </c>
      <c r="D2083" s="14" t="s">
        <v>5115</v>
      </c>
      <c r="E2083">
        <v>2082</v>
      </c>
    </row>
    <row r="2084" spans="1:5">
      <c r="A2084" s="13" t="s">
        <v>4759</v>
      </c>
      <c r="B2084" t="s">
        <v>5119</v>
      </c>
      <c r="C2084" s="13" t="s">
        <v>4760</v>
      </c>
      <c r="D2084" s="13" t="s">
        <v>5109</v>
      </c>
      <c r="E2084">
        <v>2083</v>
      </c>
    </row>
    <row r="2085" spans="1:5">
      <c r="A2085" s="14" t="s">
        <v>4761</v>
      </c>
      <c r="B2085" s="15" t="s">
        <v>5119</v>
      </c>
      <c r="C2085" s="14" t="s">
        <v>3642</v>
      </c>
      <c r="D2085" s="14" t="s">
        <v>5117</v>
      </c>
      <c r="E2085">
        <v>2084</v>
      </c>
    </row>
    <row r="2086" spans="1:5">
      <c r="A2086" s="13" t="s">
        <v>4762</v>
      </c>
      <c r="B2086" s="15" t="s">
        <v>5119</v>
      </c>
      <c r="C2086" s="13" t="s">
        <v>4763</v>
      </c>
      <c r="D2086" s="13" t="s">
        <v>5115</v>
      </c>
      <c r="E2086">
        <v>2085</v>
      </c>
    </row>
    <row r="2087" spans="1:5">
      <c r="A2087" s="14" t="s">
        <v>3939</v>
      </c>
      <c r="B2087" s="15" t="s">
        <v>5122</v>
      </c>
      <c r="C2087" s="14" t="s">
        <v>4764</v>
      </c>
      <c r="D2087" s="14" t="s">
        <v>5113</v>
      </c>
      <c r="E2087">
        <v>2086</v>
      </c>
    </row>
    <row r="2088" spans="1:5">
      <c r="A2088" s="13" t="s">
        <v>3932</v>
      </c>
      <c r="B2088" s="15" t="s">
        <v>5119</v>
      </c>
      <c r="C2088" s="13" t="s">
        <v>4765</v>
      </c>
      <c r="D2088" s="13" t="s">
        <v>5115</v>
      </c>
      <c r="E2088">
        <v>2087</v>
      </c>
    </row>
    <row r="2089" spans="1:5">
      <c r="A2089" s="14" t="s">
        <v>4766</v>
      </c>
      <c r="B2089" s="15" t="s">
        <v>5119</v>
      </c>
      <c r="C2089" s="14" t="s">
        <v>4767</v>
      </c>
      <c r="D2089" s="14" t="s">
        <v>5105</v>
      </c>
      <c r="E2089">
        <v>2088</v>
      </c>
    </row>
    <row r="2090" spans="1:5">
      <c r="A2090" s="13" t="s">
        <v>4756</v>
      </c>
      <c r="B2090" t="s">
        <v>5119</v>
      </c>
      <c r="C2090" s="13" t="s">
        <v>4768</v>
      </c>
      <c r="D2090" s="13" t="s">
        <v>5109</v>
      </c>
      <c r="E2090">
        <v>2089</v>
      </c>
    </row>
    <row r="2091" spans="1:5">
      <c r="A2091" s="14" t="s">
        <v>4769</v>
      </c>
      <c r="B2091" t="s">
        <v>5130</v>
      </c>
      <c r="C2091" s="14" t="s">
        <v>3616</v>
      </c>
      <c r="D2091" s="14" t="s">
        <v>5111</v>
      </c>
      <c r="E2091">
        <v>2090</v>
      </c>
    </row>
    <row r="2092" spans="1:5">
      <c r="A2092" s="13" t="s">
        <v>4770</v>
      </c>
      <c r="B2092" s="15" t="s">
        <v>5119</v>
      </c>
      <c r="C2092" s="13" t="s">
        <v>4771</v>
      </c>
      <c r="D2092" s="13" t="s">
        <v>5107</v>
      </c>
      <c r="E2092">
        <v>2091</v>
      </c>
    </row>
    <row r="2093" spans="1:5">
      <c r="A2093" s="14" t="s">
        <v>4772</v>
      </c>
      <c r="C2093" s="14" t="s">
        <v>2653</v>
      </c>
      <c r="D2093" s="14"/>
      <c r="E2093">
        <v>2092</v>
      </c>
    </row>
    <row r="2094" spans="1:5">
      <c r="A2094" s="13" t="s">
        <v>4773</v>
      </c>
      <c r="C2094" s="13" t="s">
        <v>2555</v>
      </c>
      <c r="D2094" s="13"/>
      <c r="E2094">
        <v>2093</v>
      </c>
    </row>
    <row r="2095" spans="1:5">
      <c r="A2095" s="14" t="s">
        <v>4774</v>
      </c>
      <c r="C2095" s="14" t="s">
        <v>2654</v>
      </c>
      <c r="D2095" s="14"/>
      <c r="E2095">
        <v>2094</v>
      </c>
    </row>
    <row r="2096" spans="1:5">
      <c r="A2096" s="13" t="s">
        <v>4775</v>
      </c>
      <c r="C2096" s="13" t="s">
        <v>2655</v>
      </c>
      <c r="D2096" s="13"/>
      <c r="E2096">
        <v>2095</v>
      </c>
    </row>
    <row r="2097" spans="1:5">
      <c r="A2097" s="14" t="s">
        <v>4775</v>
      </c>
      <c r="B2097" s="15"/>
      <c r="C2097" s="14" t="s">
        <v>3558</v>
      </c>
      <c r="D2097" s="14" t="s">
        <v>5105</v>
      </c>
      <c r="E2097">
        <v>2096</v>
      </c>
    </row>
    <row r="2098" spans="1:5">
      <c r="A2098" s="13" t="s">
        <v>4776</v>
      </c>
      <c r="B2098" s="15" t="s">
        <v>5121</v>
      </c>
      <c r="C2098" s="13" t="s">
        <v>2481</v>
      </c>
      <c r="D2098" s="13" t="s">
        <v>5101</v>
      </c>
      <c r="E2098">
        <v>2097</v>
      </c>
    </row>
    <row r="2099" spans="1:5">
      <c r="A2099" s="14" t="s">
        <v>4776</v>
      </c>
      <c r="B2099" t="s">
        <v>5121</v>
      </c>
      <c r="C2099" s="14" t="s">
        <v>2511</v>
      </c>
      <c r="D2099" s="14"/>
      <c r="E2099">
        <v>2098</v>
      </c>
    </row>
    <row r="2100" spans="1:5">
      <c r="A2100" s="13" t="s">
        <v>4777</v>
      </c>
      <c r="B2100" s="15" t="s">
        <v>5121</v>
      </c>
      <c r="C2100" s="13" t="s">
        <v>2625</v>
      </c>
      <c r="D2100" s="13" t="s">
        <v>5112</v>
      </c>
      <c r="E2100">
        <v>2099</v>
      </c>
    </row>
    <row r="2101" spans="1:5">
      <c r="A2101" s="14" t="s">
        <v>4778</v>
      </c>
      <c r="B2101" s="15" t="s">
        <v>5119</v>
      </c>
      <c r="C2101" s="14" t="s">
        <v>2897</v>
      </c>
      <c r="D2101" s="14" t="s">
        <v>5101</v>
      </c>
      <c r="E2101">
        <v>2100</v>
      </c>
    </row>
    <row r="2102" spans="1:5">
      <c r="A2102" s="13" t="s">
        <v>4779</v>
      </c>
      <c r="B2102" s="15" t="s">
        <v>5111</v>
      </c>
      <c r="C2102" s="13" t="s">
        <v>2513</v>
      </c>
      <c r="D2102" s="13" t="s">
        <v>5112</v>
      </c>
      <c r="E2102">
        <v>2101</v>
      </c>
    </row>
    <row r="2103" spans="1:5">
      <c r="A2103" s="14" t="s">
        <v>4780</v>
      </c>
      <c r="B2103" s="15" t="s">
        <v>5121</v>
      </c>
      <c r="C2103" s="14" t="s">
        <v>2514</v>
      </c>
      <c r="D2103" s="14" t="s">
        <v>5112</v>
      </c>
      <c r="E2103">
        <v>2102</v>
      </c>
    </row>
    <row r="2104" spans="1:5">
      <c r="A2104" s="13" t="s">
        <v>4781</v>
      </c>
      <c r="B2104" s="15" t="s">
        <v>5121</v>
      </c>
      <c r="C2104" s="13" t="s">
        <v>2740</v>
      </c>
      <c r="D2104" s="13" t="s">
        <v>5101</v>
      </c>
      <c r="E2104">
        <v>2103</v>
      </c>
    </row>
    <row r="2105" spans="1:5">
      <c r="A2105" s="14" t="s">
        <v>4782</v>
      </c>
      <c r="B2105" s="15" t="s">
        <v>5119</v>
      </c>
      <c r="C2105" s="14" t="s">
        <v>2740</v>
      </c>
      <c r="D2105" s="14" t="s">
        <v>5101</v>
      </c>
      <c r="E2105">
        <v>2104</v>
      </c>
    </row>
    <row r="2106" spans="1:5">
      <c r="A2106" s="13" t="s">
        <v>4783</v>
      </c>
      <c r="B2106" s="15" t="s">
        <v>5121</v>
      </c>
      <c r="C2106" s="13" t="s">
        <v>2804</v>
      </c>
      <c r="D2106" s="13" t="s">
        <v>5101</v>
      </c>
      <c r="E2106">
        <v>2105</v>
      </c>
    </row>
    <row r="2107" spans="1:5">
      <c r="A2107" s="14" t="s">
        <v>4784</v>
      </c>
      <c r="B2107" s="15" t="s">
        <v>5121</v>
      </c>
      <c r="C2107" s="14" t="s">
        <v>4785</v>
      </c>
      <c r="D2107" s="14" t="s">
        <v>5101</v>
      </c>
      <c r="E2107">
        <v>2106</v>
      </c>
    </row>
    <row r="2108" spans="1:5">
      <c r="A2108" s="13" t="s">
        <v>4786</v>
      </c>
      <c r="B2108" s="15" t="s">
        <v>5110</v>
      </c>
      <c r="C2108" s="13" t="s">
        <v>2600</v>
      </c>
      <c r="D2108" s="13" t="s">
        <v>5112</v>
      </c>
      <c r="E2108">
        <v>2107</v>
      </c>
    </row>
    <row r="2109" spans="1:5">
      <c r="A2109" s="14" t="s">
        <v>4787</v>
      </c>
      <c r="B2109" s="15" t="s">
        <v>5110</v>
      </c>
      <c r="C2109" s="14" t="s">
        <v>2626</v>
      </c>
      <c r="D2109" s="14" t="s">
        <v>5112</v>
      </c>
      <c r="E2109">
        <v>2108</v>
      </c>
    </row>
    <row r="2110" spans="1:5">
      <c r="A2110" s="13" t="s">
        <v>3003</v>
      </c>
      <c r="C2110" s="13" t="s">
        <v>2510</v>
      </c>
      <c r="D2110" s="13"/>
      <c r="E2110">
        <v>2109</v>
      </c>
    </row>
    <row r="2111" spans="1:5">
      <c r="A2111" s="14" t="s">
        <v>4788</v>
      </c>
      <c r="C2111" s="14" t="s">
        <v>2585</v>
      </c>
      <c r="D2111" s="14"/>
      <c r="E2111">
        <v>2110</v>
      </c>
    </row>
    <row r="2112" spans="1:5">
      <c r="A2112" s="13" t="s">
        <v>4789</v>
      </c>
      <c r="C2112" s="13" t="s">
        <v>2673</v>
      </c>
      <c r="D2112" s="13"/>
      <c r="E2112">
        <v>2111</v>
      </c>
    </row>
    <row r="2113" spans="1:5">
      <c r="A2113" s="14" t="s">
        <v>3152</v>
      </c>
      <c r="C2113" s="14" t="s">
        <v>2674</v>
      </c>
      <c r="D2113" s="14"/>
      <c r="E2113">
        <v>2112</v>
      </c>
    </row>
    <row r="2114" spans="1:5">
      <c r="A2114" s="13" t="s">
        <v>2719</v>
      </c>
      <c r="B2114" s="15"/>
      <c r="C2114" s="13" t="s">
        <v>2870</v>
      </c>
      <c r="D2114" s="13" t="s">
        <v>5101</v>
      </c>
      <c r="E2114">
        <v>2113</v>
      </c>
    </row>
    <row r="2115" spans="1:5">
      <c r="A2115" s="14" t="s">
        <v>4790</v>
      </c>
      <c r="B2115" t="s">
        <v>5121</v>
      </c>
      <c r="C2115" s="14" t="s">
        <v>2670</v>
      </c>
      <c r="D2115" s="14"/>
      <c r="E2115">
        <v>2114</v>
      </c>
    </row>
    <row r="2116" spans="1:5">
      <c r="A2116" s="13" t="s">
        <v>4791</v>
      </c>
      <c r="C2116" s="13" t="s">
        <v>2585</v>
      </c>
      <c r="D2116" s="13"/>
      <c r="E2116">
        <v>2115</v>
      </c>
    </row>
    <row r="2117" spans="1:5">
      <c r="A2117" s="14" t="s">
        <v>3043</v>
      </c>
      <c r="C2117" s="14" t="s">
        <v>2585</v>
      </c>
      <c r="D2117" s="14"/>
      <c r="E2117">
        <v>2116</v>
      </c>
    </row>
    <row r="2118" spans="1:5">
      <c r="A2118" s="13" t="s">
        <v>4792</v>
      </c>
      <c r="C2118" s="13" t="s">
        <v>2656</v>
      </c>
      <c r="D2118" s="13"/>
      <c r="E2118">
        <v>2117</v>
      </c>
    </row>
    <row r="2119" spans="1:5">
      <c r="A2119" s="14" t="s">
        <v>4793</v>
      </c>
      <c r="C2119" s="14" t="s">
        <v>2675</v>
      </c>
      <c r="D2119" s="14"/>
      <c r="E2119">
        <v>2118</v>
      </c>
    </row>
    <row r="2120" spans="1:5">
      <c r="A2120" s="13" t="s">
        <v>4794</v>
      </c>
      <c r="C2120" s="13" t="s">
        <v>2676</v>
      </c>
      <c r="D2120" s="13"/>
      <c r="E2120">
        <v>2119</v>
      </c>
    </row>
    <row r="2121" spans="1:5">
      <c r="A2121" s="14" t="s">
        <v>4795</v>
      </c>
      <c r="C2121" s="14" t="s">
        <v>2664</v>
      </c>
      <c r="D2121" s="14"/>
      <c r="E2121">
        <v>2120</v>
      </c>
    </row>
    <row r="2122" spans="1:5">
      <c r="A2122" s="13" t="s">
        <v>3044</v>
      </c>
      <c r="C2122" s="13" t="s">
        <v>2509</v>
      </c>
      <c r="D2122" s="13"/>
      <c r="E2122">
        <v>2121</v>
      </c>
    </row>
    <row r="2123" spans="1:5">
      <c r="A2123" s="14" t="s">
        <v>4796</v>
      </c>
      <c r="C2123" s="14" t="s">
        <v>2677</v>
      </c>
      <c r="D2123" s="14"/>
      <c r="E2123">
        <v>2122</v>
      </c>
    </row>
    <row r="2124" spans="1:5">
      <c r="A2124" s="13" t="s">
        <v>4797</v>
      </c>
      <c r="C2124" s="13" t="s">
        <v>2509</v>
      </c>
      <c r="D2124" s="13"/>
      <c r="E2124">
        <v>2123</v>
      </c>
    </row>
    <row r="2125" spans="1:5">
      <c r="A2125" s="14" t="s">
        <v>4798</v>
      </c>
      <c r="B2125" t="s">
        <v>5121</v>
      </c>
      <c r="C2125" s="14" t="s">
        <v>2668</v>
      </c>
      <c r="D2125" s="14"/>
      <c r="E2125">
        <v>2124</v>
      </c>
    </row>
    <row r="2126" spans="1:5">
      <c r="A2126" s="13" t="s">
        <v>4799</v>
      </c>
      <c r="C2126" s="13" t="s">
        <v>2678</v>
      </c>
      <c r="D2126" s="13"/>
      <c r="E2126">
        <v>2125</v>
      </c>
    </row>
    <row r="2127" spans="1:5">
      <c r="A2127" s="14" t="s">
        <v>4800</v>
      </c>
      <c r="C2127" s="14" t="s">
        <v>2679</v>
      </c>
      <c r="D2127" s="14"/>
      <c r="E2127">
        <v>2126</v>
      </c>
    </row>
    <row r="2128" spans="1:5">
      <c r="A2128" s="13" t="s">
        <v>4801</v>
      </c>
      <c r="C2128" s="13" t="s">
        <v>2680</v>
      </c>
      <c r="D2128" s="13"/>
      <c r="E2128">
        <v>2127</v>
      </c>
    </row>
    <row r="2129" spans="1:5">
      <c r="A2129" s="14" t="s">
        <v>4802</v>
      </c>
      <c r="C2129" s="14" t="s">
        <v>2681</v>
      </c>
      <c r="D2129" s="14"/>
      <c r="E2129">
        <v>2128</v>
      </c>
    </row>
    <row r="2130" spans="1:5">
      <c r="A2130" s="13" t="s">
        <v>4803</v>
      </c>
      <c r="C2130" s="13" t="s">
        <v>2585</v>
      </c>
      <c r="D2130" s="13"/>
      <c r="E2130">
        <v>2129</v>
      </c>
    </row>
    <row r="2131" spans="1:5">
      <c r="A2131" s="14" t="s">
        <v>4804</v>
      </c>
      <c r="C2131" s="14" t="s">
        <v>2682</v>
      </c>
      <c r="D2131" s="14"/>
      <c r="E2131">
        <v>2130</v>
      </c>
    </row>
    <row r="2132" spans="1:5">
      <c r="A2132" s="13" t="s">
        <v>4805</v>
      </c>
      <c r="C2132" s="13" t="s">
        <v>2505</v>
      </c>
      <c r="D2132" s="13"/>
      <c r="E2132">
        <v>2131</v>
      </c>
    </row>
    <row r="2133" spans="1:5">
      <c r="A2133" s="14" t="s">
        <v>4806</v>
      </c>
      <c r="C2133" s="14" t="s">
        <v>2658</v>
      </c>
      <c r="D2133" s="14"/>
      <c r="E2133">
        <v>2132</v>
      </c>
    </row>
    <row r="2134" spans="1:5">
      <c r="A2134" s="13" t="s">
        <v>4807</v>
      </c>
      <c r="B2134" t="s">
        <v>5121</v>
      </c>
      <c r="C2134" s="13" t="s">
        <v>2683</v>
      </c>
      <c r="D2134" s="13"/>
      <c r="E2134">
        <v>2133</v>
      </c>
    </row>
    <row r="2135" spans="1:5">
      <c r="A2135" s="14" t="s">
        <v>4808</v>
      </c>
      <c r="C2135" s="14" t="s">
        <v>2656</v>
      </c>
      <c r="D2135" s="14"/>
      <c r="E2135">
        <v>2134</v>
      </c>
    </row>
    <row r="2136" spans="1:5">
      <c r="A2136" s="13" t="s">
        <v>4809</v>
      </c>
      <c r="C2136" s="13" t="s">
        <v>2662</v>
      </c>
      <c r="D2136" s="13"/>
      <c r="E2136">
        <v>2135</v>
      </c>
    </row>
    <row r="2137" spans="1:5">
      <c r="A2137" s="14" t="s">
        <v>4810</v>
      </c>
      <c r="C2137" s="14" t="s">
        <v>2677</v>
      </c>
      <c r="D2137" s="14"/>
      <c r="E2137">
        <v>2136</v>
      </c>
    </row>
    <row r="2138" spans="1:5">
      <c r="A2138" s="13" t="s">
        <v>4811</v>
      </c>
      <c r="C2138" s="13" t="s">
        <v>2657</v>
      </c>
      <c r="D2138" s="13"/>
      <c r="E2138">
        <v>2137</v>
      </c>
    </row>
    <row r="2139" spans="1:5">
      <c r="A2139" s="14" t="s">
        <v>4812</v>
      </c>
      <c r="C2139" s="14" t="s">
        <v>2684</v>
      </c>
      <c r="D2139" s="14"/>
      <c r="E2139">
        <v>2138</v>
      </c>
    </row>
    <row r="2140" spans="1:5">
      <c r="A2140" s="13" t="s">
        <v>4813</v>
      </c>
      <c r="B2140" t="s">
        <v>5121</v>
      </c>
      <c r="C2140" s="13" t="s">
        <v>2685</v>
      </c>
      <c r="D2140" s="13"/>
      <c r="E2140">
        <v>2139</v>
      </c>
    </row>
    <row r="2141" spans="1:5">
      <c r="A2141" s="14" t="s">
        <v>4814</v>
      </c>
      <c r="B2141" t="s">
        <v>5121</v>
      </c>
      <c r="C2141" s="14" t="s">
        <v>2510</v>
      </c>
      <c r="D2141" s="14"/>
      <c r="E2141">
        <v>2140</v>
      </c>
    </row>
    <row r="2142" spans="1:5">
      <c r="A2142" s="13" t="s">
        <v>4815</v>
      </c>
      <c r="C2142" s="13" t="s">
        <v>2666</v>
      </c>
      <c r="D2142" s="13"/>
      <c r="E2142">
        <v>2141</v>
      </c>
    </row>
    <row r="2143" spans="1:5">
      <c r="A2143" s="14" t="s">
        <v>4816</v>
      </c>
      <c r="B2143" t="s">
        <v>5121</v>
      </c>
      <c r="C2143" s="14" t="s">
        <v>2686</v>
      </c>
      <c r="D2143" s="14"/>
      <c r="E2143">
        <v>2142</v>
      </c>
    </row>
    <row r="2144" spans="1:5">
      <c r="A2144" s="13" t="s">
        <v>4817</v>
      </c>
      <c r="B2144" t="s">
        <v>5121</v>
      </c>
      <c r="C2144" s="13" t="s">
        <v>2658</v>
      </c>
      <c r="D2144" s="13"/>
      <c r="E2144">
        <v>2143</v>
      </c>
    </row>
    <row r="2145" spans="1:5">
      <c r="A2145" s="14" t="s">
        <v>4818</v>
      </c>
      <c r="B2145" t="s">
        <v>5121</v>
      </c>
      <c r="C2145" s="14" t="s">
        <v>2667</v>
      </c>
      <c r="D2145" s="14"/>
      <c r="E2145">
        <v>2144</v>
      </c>
    </row>
    <row r="2146" spans="1:5">
      <c r="A2146" s="13" t="s">
        <v>4819</v>
      </c>
      <c r="B2146" t="s">
        <v>5121</v>
      </c>
      <c r="C2146" s="13" t="s">
        <v>2683</v>
      </c>
      <c r="D2146" s="13"/>
      <c r="E2146">
        <v>2145</v>
      </c>
    </row>
    <row r="2147" spans="1:5">
      <c r="A2147" s="14" t="s">
        <v>4820</v>
      </c>
      <c r="C2147" s="14" t="s">
        <v>2658</v>
      </c>
      <c r="D2147" s="14"/>
      <c r="E2147">
        <v>2146</v>
      </c>
    </row>
    <row r="2148" spans="1:5">
      <c r="A2148" s="13" t="s">
        <v>4821</v>
      </c>
      <c r="B2148" t="s">
        <v>5121</v>
      </c>
      <c r="C2148" s="13" t="s">
        <v>2687</v>
      </c>
      <c r="D2148" s="13"/>
      <c r="E2148">
        <v>2147</v>
      </c>
    </row>
    <row r="2149" spans="1:5">
      <c r="A2149" s="14" t="s">
        <v>4822</v>
      </c>
      <c r="B2149" t="s">
        <v>5121</v>
      </c>
      <c r="C2149" s="14" t="s">
        <v>2656</v>
      </c>
      <c r="D2149" s="14"/>
      <c r="E2149">
        <v>2148</v>
      </c>
    </row>
    <row r="2150" spans="1:5">
      <c r="A2150" s="13" t="s">
        <v>4823</v>
      </c>
      <c r="B2150" t="s">
        <v>5121</v>
      </c>
      <c r="C2150" s="13" t="s">
        <v>2688</v>
      </c>
      <c r="D2150" s="13"/>
      <c r="E2150">
        <v>2149</v>
      </c>
    </row>
    <row r="2151" spans="1:5">
      <c r="A2151" s="14" t="s">
        <v>4824</v>
      </c>
      <c r="B2151" t="s">
        <v>5121</v>
      </c>
      <c r="C2151" s="14" t="s">
        <v>2689</v>
      </c>
      <c r="D2151" s="14"/>
      <c r="E2151">
        <v>2150</v>
      </c>
    </row>
    <row r="2152" spans="1:5">
      <c r="A2152" s="13" t="s">
        <v>4825</v>
      </c>
      <c r="B2152" t="s">
        <v>5121</v>
      </c>
      <c r="C2152" s="13" t="s">
        <v>2690</v>
      </c>
      <c r="D2152" s="13"/>
      <c r="E2152">
        <v>2151</v>
      </c>
    </row>
    <row r="2153" spans="1:5">
      <c r="A2153" s="14" t="s">
        <v>4826</v>
      </c>
      <c r="B2153" t="s">
        <v>5121</v>
      </c>
      <c r="C2153" s="14" t="s">
        <v>2685</v>
      </c>
      <c r="D2153" s="14"/>
      <c r="E2153">
        <v>2152</v>
      </c>
    </row>
    <row r="2154" spans="1:5">
      <c r="A2154" s="13" t="s">
        <v>4827</v>
      </c>
      <c r="B2154" t="s">
        <v>5121</v>
      </c>
      <c r="C2154" s="13" t="s">
        <v>2672</v>
      </c>
      <c r="D2154" s="13"/>
      <c r="E2154">
        <v>2153</v>
      </c>
    </row>
    <row r="2155" spans="1:5">
      <c r="A2155" s="14" t="s">
        <v>2756</v>
      </c>
      <c r="C2155" s="14" t="s">
        <v>2520</v>
      </c>
      <c r="D2155" s="14"/>
      <c r="E2155">
        <v>2154</v>
      </c>
    </row>
    <row r="2156" spans="1:5">
      <c r="A2156" s="13" t="s">
        <v>3245</v>
      </c>
      <c r="C2156" s="13" t="s">
        <v>2548</v>
      </c>
      <c r="D2156" s="13"/>
      <c r="E2156">
        <v>2155</v>
      </c>
    </row>
    <row r="2157" spans="1:5">
      <c r="A2157" s="14" t="s">
        <v>2713</v>
      </c>
      <c r="B2157" s="15"/>
      <c r="C2157" s="14" t="s">
        <v>2772</v>
      </c>
      <c r="D2157" s="14" t="s">
        <v>5101</v>
      </c>
      <c r="E2157">
        <v>2156</v>
      </c>
    </row>
    <row r="2158" spans="1:5">
      <c r="A2158" s="13" t="s">
        <v>4828</v>
      </c>
      <c r="B2158" s="15"/>
      <c r="C2158" s="13" t="s">
        <v>2772</v>
      </c>
      <c r="D2158" s="13" t="s">
        <v>5101</v>
      </c>
      <c r="E2158">
        <v>2157</v>
      </c>
    </row>
    <row r="2159" spans="1:5">
      <c r="A2159" s="14" t="s">
        <v>4828</v>
      </c>
      <c r="C2159" s="14" t="s">
        <v>2548</v>
      </c>
      <c r="D2159" s="14"/>
      <c r="E2159">
        <v>2158</v>
      </c>
    </row>
    <row r="2160" spans="1:5">
      <c r="A2160" s="13" t="s">
        <v>4829</v>
      </c>
      <c r="C2160" s="13" t="s">
        <v>2632</v>
      </c>
      <c r="D2160" s="13"/>
      <c r="E2160">
        <v>2159</v>
      </c>
    </row>
    <row r="2161" spans="1:5">
      <c r="A2161" s="14" t="s">
        <v>4830</v>
      </c>
      <c r="C2161" s="14" t="s">
        <v>2691</v>
      </c>
      <c r="D2161" s="14"/>
      <c r="E2161">
        <v>2160</v>
      </c>
    </row>
    <row r="2162" spans="1:5">
      <c r="A2162" s="13" t="s">
        <v>4831</v>
      </c>
      <c r="C2162" s="13" t="s">
        <v>2697</v>
      </c>
      <c r="D2162" s="13"/>
      <c r="E2162">
        <v>2161</v>
      </c>
    </row>
    <row r="2163" spans="1:5">
      <c r="A2163" s="14" t="s">
        <v>2714</v>
      </c>
      <c r="B2163" s="15"/>
      <c r="C2163" s="14" t="s">
        <v>2971</v>
      </c>
      <c r="D2163" s="14" t="s">
        <v>5102</v>
      </c>
      <c r="E2163">
        <v>2162</v>
      </c>
    </row>
    <row r="2164" spans="1:5">
      <c r="A2164" s="13" t="s">
        <v>4832</v>
      </c>
      <c r="C2164" s="13" t="s">
        <v>2698</v>
      </c>
      <c r="D2164" s="13"/>
      <c r="E2164">
        <v>2163</v>
      </c>
    </row>
    <row r="2165" spans="1:5">
      <c r="A2165" s="14" t="s">
        <v>4833</v>
      </c>
      <c r="C2165" s="14" t="s">
        <v>2699</v>
      </c>
      <c r="D2165" s="14"/>
      <c r="E2165">
        <v>2164</v>
      </c>
    </row>
    <row r="2166" spans="1:5">
      <c r="A2166" s="13" t="s">
        <v>4834</v>
      </c>
      <c r="C2166" s="13" t="s">
        <v>2700</v>
      </c>
      <c r="D2166" s="13"/>
      <c r="E2166">
        <v>2165</v>
      </c>
    </row>
    <row r="2167" spans="1:5">
      <c r="A2167" s="14" t="s">
        <v>2828</v>
      </c>
      <c r="B2167" s="15" t="s">
        <v>5111</v>
      </c>
      <c r="C2167" s="14" t="s">
        <v>2499</v>
      </c>
      <c r="D2167" s="14" t="s">
        <v>5116</v>
      </c>
      <c r="E2167">
        <v>2166</v>
      </c>
    </row>
    <row r="2168" spans="1:5">
      <c r="A2168" s="13" t="s">
        <v>2492</v>
      </c>
      <c r="B2168" t="s">
        <v>5139</v>
      </c>
      <c r="C2168" s="13" t="s">
        <v>2482</v>
      </c>
      <c r="D2168" s="13" t="s">
        <v>5103</v>
      </c>
      <c r="E2168">
        <v>2167</v>
      </c>
    </row>
    <row r="2169" spans="1:5">
      <c r="A2169" s="14" t="s">
        <v>2492</v>
      </c>
      <c r="B2169" s="15" t="s">
        <v>5139</v>
      </c>
      <c r="C2169" s="14" t="s">
        <v>2481</v>
      </c>
      <c r="D2169" s="14" t="s">
        <v>5101</v>
      </c>
      <c r="E2169">
        <v>2168</v>
      </c>
    </row>
    <row r="2170" spans="1:5">
      <c r="A2170" s="13" t="s">
        <v>2868</v>
      </c>
      <c r="B2170" s="15" t="s">
        <v>5111</v>
      </c>
      <c r="C2170" s="13" t="s">
        <v>3887</v>
      </c>
      <c r="D2170" s="13" t="s">
        <v>5116</v>
      </c>
      <c r="E2170">
        <v>2169</v>
      </c>
    </row>
    <row r="2171" spans="1:5">
      <c r="A2171" s="14" t="s">
        <v>2980</v>
      </c>
      <c r="B2171" s="15" t="s">
        <v>5111</v>
      </c>
      <c r="C2171" s="14" t="s">
        <v>4835</v>
      </c>
      <c r="D2171" s="14" t="s">
        <v>5116</v>
      </c>
      <c r="E2171">
        <v>2170</v>
      </c>
    </row>
    <row r="2172" spans="1:5">
      <c r="A2172" s="13" t="s">
        <v>3955</v>
      </c>
      <c r="B2172" s="15" t="s">
        <v>5111</v>
      </c>
      <c r="C2172" s="13" t="s">
        <v>2625</v>
      </c>
      <c r="D2172" s="13" t="s">
        <v>5112</v>
      </c>
      <c r="E2172">
        <v>2171</v>
      </c>
    </row>
    <row r="2173" spans="1:5">
      <c r="A2173" s="14" t="s">
        <v>3955</v>
      </c>
      <c r="B2173" s="15" t="s">
        <v>5111</v>
      </c>
      <c r="C2173" s="14" t="s">
        <v>2897</v>
      </c>
      <c r="D2173" s="14" t="s">
        <v>5101</v>
      </c>
      <c r="E2173">
        <v>2172</v>
      </c>
    </row>
    <row r="2174" spans="1:5">
      <c r="A2174" s="13" t="s">
        <v>2876</v>
      </c>
      <c r="B2174" t="s">
        <v>5111</v>
      </c>
      <c r="C2174" s="13" t="s">
        <v>3366</v>
      </c>
      <c r="D2174" s="13" t="s">
        <v>5111</v>
      </c>
      <c r="E2174">
        <v>2173</v>
      </c>
    </row>
    <row r="2175" spans="1:5">
      <c r="A2175" s="14" t="s">
        <v>2876</v>
      </c>
      <c r="B2175" s="15" t="s">
        <v>5111</v>
      </c>
      <c r="C2175" s="14" t="s">
        <v>3233</v>
      </c>
      <c r="D2175" s="14" t="s">
        <v>5116</v>
      </c>
      <c r="E2175">
        <v>2174</v>
      </c>
    </row>
    <row r="2176" spans="1:5">
      <c r="A2176" s="13" t="s">
        <v>3080</v>
      </c>
      <c r="B2176" s="15" t="s">
        <v>5111</v>
      </c>
      <c r="C2176" s="13" t="s">
        <v>2908</v>
      </c>
      <c r="D2176" s="13" t="s">
        <v>5105</v>
      </c>
      <c r="E2176">
        <v>2175</v>
      </c>
    </row>
    <row r="2177" spans="1:5">
      <c r="A2177" s="14" t="s">
        <v>3080</v>
      </c>
      <c r="B2177" s="15" t="s">
        <v>5111</v>
      </c>
      <c r="C2177" s="14" t="s">
        <v>2804</v>
      </c>
      <c r="D2177" s="14" t="s">
        <v>5101</v>
      </c>
      <c r="E2177">
        <v>2176</v>
      </c>
    </row>
    <row r="2178" spans="1:5">
      <c r="A2178" s="13" t="s">
        <v>2890</v>
      </c>
      <c r="B2178" s="15" t="s">
        <v>5111</v>
      </c>
      <c r="C2178" s="13" t="s">
        <v>4836</v>
      </c>
      <c r="D2178" s="13" t="s">
        <v>5116</v>
      </c>
      <c r="E2178">
        <v>2177</v>
      </c>
    </row>
    <row r="2179" spans="1:5">
      <c r="A2179" s="14" t="s">
        <v>2890</v>
      </c>
      <c r="B2179" s="15" t="s">
        <v>5111</v>
      </c>
      <c r="C2179" s="14" t="s">
        <v>2578</v>
      </c>
      <c r="D2179" s="14" t="s">
        <v>5112</v>
      </c>
      <c r="E2179">
        <v>2178</v>
      </c>
    </row>
    <row r="2180" spans="1:5">
      <c r="A2180" s="13" t="s">
        <v>2890</v>
      </c>
      <c r="B2180" t="s">
        <v>5111</v>
      </c>
      <c r="C2180" s="13" t="s">
        <v>3139</v>
      </c>
      <c r="D2180" s="13" t="s">
        <v>5111</v>
      </c>
      <c r="E2180">
        <v>2179</v>
      </c>
    </row>
    <row r="2181" spans="1:5">
      <c r="A2181" s="14" t="s">
        <v>2892</v>
      </c>
      <c r="B2181" t="s">
        <v>5100</v>
      </c>
      <c r="C2181" s="14" t="s">
        <v>2503</v>
      </c>
      <c r="D2181" s="14" t="s">
        <v>5120</v>
      </c>
      <c r="E2181">
        <v>2180</v>
      </c>
    </row>
    <row r="2182" spans="1:5">
      <c r="A2182" s="13" t="s">
        <v>2892</v>
      </c>
      <c r="B2182" s="15" t="s">
        <v>5100</v>
      </c>
      <c r="C2182" s="13" t="s">
        <v>2486</v>
      </c>
      <c r="D2182" s="13" t="s">
        <v>5107</v>
      </c>
      <c r="E2182">
        <v>2181</v>
      </c>
    </row>
    <row r="2183" spans="1:5">
      <c r="A2183" s="14" t="s">
        <v>2947</v>
      </c>
      <c r="B2183" t="s">
        <v>5111</v>
      </c>
      <c r="C2183" s="14" t="s">
        <v>3910</v>
      </c>
      <c r="D2183" s="14" t="s">
        <v>5111</v>
      </c>
      <c r="E2183">
        <v>2182</v>
      </c>
    </row>
    <row r="2184" spans="1:5">
      <c r="A2184" s="13" t="s">
        <v>2869</v>
      </c>
      <c r="B2184" t="s">
        <v>5111</v>
      </c>
      <c r="C2184" s="13" t="s">
        <v>4837</v>
      </c>
      <c r="D2184" s="13" t="s">
        <v>5111</v>
      </c>
      <c r="E2184">
        <v>2183</v>
      </c>
    </row>
    <row r="2185" spans="1:5">
      <c r="A2185" s="14" t="s">
        <v>2828</v>
      </c>
      <c r="B2185" s="15" t="s">
        <v>5111</v>
      </c>
      <c r="C2185" s="14" t="s">
        <v>2487</v>
      </c>
      <c r="D2185" s="14" t="s">
        <v>5101</v>
      </c>
      <c r="E2185">
        <v>2184</v>
      </c>
    </row>
    <row r="2186" spans="1:5">
      <c r="A2186" s="13" t="s">
        <v>4838</v>
      </c>
      <c r="B2186" s="15" t="s">
        <v>5111</v>
      </c>
      <c r="C2186" s="13" t="s">
        <v>4839</v>
      </c>
      <c r="D2186" s="13" t="s">
        <v>5113</v>
      </c>
      <c r="E2186">
        <v>2185</v>
      </c>
    </row>
    <row r="2187" spans="1:5">
      <c r="A2187" s="14" t="s">
        <v>4840</v>
      </c>
      <c r="B2187" s="15" t="s">
        <v>5150</v>
      </c>
      <c r="C2187" s="14" t="s">
        <v>2564</v>
      </c>
      <c r="D2187" s="14" t="s">
        <v>5112</v>
      </c>
      <c r="E2187">
        <v>2186</v>
      </c>
    </row>
    <row r="2188" spans="1:5">
      <c r="A2188" s="13" t="s">
        <v>4841</v>
      </c>
      <c r="B2188" t="s">
        <v>5111</v>
      </c>
      <c r="C2188" s="13" t="s">
        <v>4842</v>
      </c>
      <c r="D2188" s="13" t="s">
        <v>5111</v>
      </c>
      <c r="E2188">
        <v>2187</v>
      </c>
    </row>
    <row r="2189" spans="1:5">
      <c r="A2189" s="14" t="s">
        <v>4841</v>
      </c>
      <c r="B2189" s="15" t="s">
        <v>5111</v>
      </c>
      <c r="C2189" s="14" t="s">
        <v>4843</v>
      </c>
      <c r="D2189" s="14" t="s">
        <v>5101</v>
      </c>
      <c r="E2189">
        <v>2188</v>
      </c>
    </row>
    <row r="2190" spans="1:5">
      <c r="A2190" s="13" t="s">
        <v>4841</v>
      </c>
      <c r="B2190" s="15" t="s">
        <v>5111</v>
      </c>
      <c r="C2190" s="13" t="s">
        <v>4661</v>
      </c>
      <c r="D2190" s="13" t="s">
        <v>5113</v>
      </c>
      <c r="E2190">
        <v>2189</v>
      </c>
    </row>
    <row r="2191" spans="1:5">
      <c r="A2191" s="14" t="s">
        <v>2945</v>
      </c>
      <c r="B2191" t="s">
        <v>5111</v>
      </c>
      <c r="C2191" s="14" t="s">
        <v>3989</v>
      </c>
      <c r="D2191" s="14" t="s">
        <v>5111</v>
      </c>
      <c r="E2191">
        <v>2190</v>
      </c>
    </row>
    <row r="2192" spans="1:5">
      <c r="A2192" s="13" t="s">
        <v>3959</v>
      </c>
      <c r="B2192" t="s">
        <v>5111</v>
      </c>
      <c r="C2192" s="13" t="s">
        <v>3585</v>
      </c>
      <c r="D2192" s="13" t="s">
        <v>5111</v>
      </c>
      <c r="E2192">
        <v>2191</v>
      </c>
    </row>
    <row r="2193" spans="1:5">
      <c r="A2193" s="14" t="s">
        <v>3959</v>
      </c>
      <c r="B2193" s="15" t="s">
        <v>5111</v>
      </c>
      <c r="C2193" s="14" t="s">
        <v>3250</v>
      </c>
      <c r="D2193" s="14" t="s">
        <v>5101</v>
      </c>
      <c r="E2193">
        <v>2192</v>
      </c>
    </row>
    <row r="2194" spans="1:5">
      <c r="A2194" s="13" t="s">
        <v>3959</v>
      </c>
      <c r="B2194" s="15" t="s">
        <v>5111</v>
      </c>
      <c r="C2194" s="13" t="s">
        <v>2577</v>
      </c>
      <c r="D2194" s="13" t="s">
        <v>5112</v>
      </c>
      <c r="E2194">
        <v>2193</v>
      </c>
    </row>
    <row r="2195" spans="1:5">
      <c r="A2195" s="14" t="s">
        <v>4844</v>
      </c>
      <c r="B2195" s="15" t="s">
        <v>5111</v>
      </c>
      <c r="C2195" s="14" t="s">
        <v>2703</v>
      </c>
      <c r="D2195" s="14" t="s">
        <v>5112</v>
      </c>
      <c r="E2195">
        <v>2194</v>
      </c>
    </row>
    <row r="2196" spans="1:5">
      <c r="A2196" s="13" t="s">
        <v>4844</v>
      </c>
      <c r="B2196" s="15" t="s">
        <v>5111</v>
      </c>
      <c r="C2196" s="13" t="s">
        <v>4845</v>
      </c>
      <c r="D2196" s="13" t="s">
        <v>5113</v>
      </c>
      <c r="E2196">
        <v>2195</v>
      </c>
    </row>
    <row r="2197" spans="1:5">
      <c r="A2197" s="14" t="s">
        <v>3158</v>
      </c>
      <c r="B2197" s="15" t="s">
        <v>5100</v>
      </c>
      <c r="C2197" s="14" t="s">
        <v>3887</v>
      </c>
      <c r="D2197" s="14" t="s">
        <v>5116</v>
      </c>
      <c r="E2197">
        <v>2196</v>
      </c>
    </row>
    <row r="2198" spans="1:5">
      <c r="A2198" s="13" t="s">
        <v>3158</v>
      </c>
      <c r="B2198" s="15" t="s">
        <v>5100</v>
      </c>
      <c r="C2198" s="13" t="s">
        <v>2736</v>
      </c>
      <c r="D2198" s="13" t="s">
        <v>5105</v>
      </c>
      <c r="E2198">
        <v>2197</v>
      </c>
    </row>
    <row r="2199" spans="1:5">
      <c r="A2199" s="14" t="s">
        <v>4846</v>
      </c>
      <c r="B2199" t="s">
        <v>5163</v>
      </c>
      <c r="C2199" s="14" t="s">
        <v>3585</v>
      </c>
      <c r="D2199" s="14" t="s">
        <v>5111</v>
      </c>
      <c r="E2199">
        <v>2198</v>
      </c>
    </row>
    <row r="2200" spans="1:5">
      <c r="A2200" s="13" t="s">
        <v>3586</v>
      </c>
      <c r="B2200" s="15" t="s">
        <v>5100</v>
      </c>
      <c r="C2200" s="13" t="s">
        <v>2981</v>
      </c>
      <c r="D2200" s="13" t="s">
        <v>5113</v>
      </c>
      <c r="E2200">
        <v>2199</v>
      </c>
    </row>
    <row r="2201" spans="1:5">
      <c r="A2201" s="14" t="s">
        <v>2980</v>
      </c>
      <c r="B2201" s="15" t="s">
        <v>5111</v>
      </c>
      <c r="C2201" s="14" t="s">
        <v>4847</v>
      </c>
      <c r="D2201" s="14" t="s">
        <v>5116</v>
      </c>
      <c r="E2201">
        <v>2200</v>
      </c>
    </row>
    <row r="2202" spans="1:5">
      <c r="A2202" s="13" t="s">
        <v>3005</v>
      </c>
      <c r="B2202" s="15" t="s">
        <v>5111</v>
      </c>
      <c r="C2202" s="13" t="s">
        <v>4848</v>
      </c>
      <c r="D2202" s="13" t="s">
        <v>5101</v>
      </c>
      <c r="E2202">
        <v>2201</v>
      </c>
    </row>
    <row r="2203" spans="1:5">
      <c r="A2203" s="14" t="s">
        <v>4849</v>
      </c>
      <c r="B2203" t="s">
        <v>5164</v>
      </c>
      <c r="C2203" s="14" t="s">
        <v>3381</v>
      </c>
      <c r="D2203" s="14" t="s">
        <v>5111</v>
      </c>
      <c r="E2203">
        <v>2202</v>
      </c>
    </row>
    <row r="2204" spans="1:5">
      <c r="A2204" s="13" t="s">
        <v>4850</v>
      </c>
      <c r="B2204" t="s">
        <v>5111</v>
      </c>
      <c r="C2204" s="13" t="s">
        <v>4352</v>
      </c>
      <c r="D2204" s="13" t="s">
        <v>5111</v>
      </c>
      <c r="E2204">
        <v>2203</v>
      </c>
    </row>
    <row r="2205" spans="1:5">
      <c r="A2205" s="14" t="s">
        <v>4851</v>
      </c>
      <c r="B2205" s="15" t="s">
        <v>5111</v>
      </c>
      <c r="C2205" s="14" t="s">
        <v>3650</v>
      </c>
      <c r="D2205" s="14" t="s">
        <v>5101</v>
      </c>
      <c r="E2205">
        <v>2204</v>
      </c>
    </row>
    <row r="2206" spans="1:5">
      <c r="A2206" s="13" t="s">
        <v>4852</v>
      </c>
      <c r="B2206" s="15" t="s">
        <v>5111</v>
      </c>
      <c r="C2206" s="13" t="s">
        <v>4853</v>
      </c>
      <c r="D2206" s="13" t="s">
        <v>5113</v>
      </c>
      <c r="E2206">
        <v>2205</v>
      </c>
    </row>
    <row r="2207" spans="1:5">
      <c r="A2207" s="14" t="s">
        <v>3955</v>
      </c>
      <c r="B2207" s="15" t="s">
        <v>5111</v>
      </c>
      <c r="C2207" s="14" t="s">
        <v>4854</v>
      </c>
      <c r="D2207" s="14" t="s">
        <v>5101</v>
      </c>
      <c r="E2207">
        <v>2206</v>
      </c>
    </row>
    <row r="2208" spans="1:5">
      <c r="A2208" s="13" t="s">
        <v>3955</v>
      </c>
      <c r="B2208" s="15" t="s">
        <v>5111</v>
      </c>
      <c r="C2208" s="13" t="s">
        <v>4855</v>
      </c>
      <c r="D2208" s="13" t="s">
        <v>5116</v>
      </c>
      <c r="E2208">
        <v>2207</v>
      </c>
    </row>
    <row r="2209" spans="1:5">
      <c r="A2209" s="14" t="s">
        <v>4856</v>
      </c>
      <c r="B2209" s="15" t="s">
        <v>5150</v>
      </c>
      <c r="C2209" s="14" t="s">
        <v>2513</v>
      </c>
      <c r="D2209" s="14" t="s">
        <v>5112</v>
      </c>
      <c r="E2209">
        <v>2208</v>
      </c>
    </row>
    <row r="2210" spans="1:5">
      <c r="A2210" s="13" t="s">
        <v>3588</v>
      </c>
      <c r="B2210" t="s">
        <v>5100</v>
      </c>
      <c r="C2210" s="13" t="s">
        <v>2503</v>
      </c>
      <c r="D2210" s="13" t="s">
        <v>5120</v>
      </c>
      <c r="E2210">
        <v>2209</v>
      </c>
    </row>
    <row r="2211" spans="1:5">
      <c r="A2211" s="14" t="s">
        <v>3047</v>
      </c>
      <c r="B2211" s="15" t="s">
        <v>5111</v>
      </c>
      <c r="C2211" s="14" t="s">
        <v>4847</v>
      </c>
      <c r="D2211" s="14" t="s">
        <v>5116</v>
      </c>
      <c r="E2211">
        <v>2210</v>
      </c>
    </row>
    <row r="2212" spans="1:5">
      <c r="A2212" s="13" t="s">
        <v>3969</v>
      </c>
      <c r="B2212" s="15" t="s">
        <v>5139</v>
      </c>
      <c r="C2212" s="13" t="s">
        <v>2972</v>
      </c>
      <c r="D2212" s="13" t="s">
        <v>5107</v>
      </c>
      <c r="E2212">
        <v>2211</v>
      </c>
    </row>
    <row r="2213" spans="1:5">
      <c r="A2213" s="14" t="s">
        <v>4857</v>
      </c>
      <c r="B2213" s="15" t="s">
        <v>5111</v>
      </c>
      <c r="C2213" s="14" t="s">
        <v>4284</v>
      </c>
      <c r="D2213" s="14" t="s">
        <v>5101</v>
      </c>
      <c r="E2213">
        <v>2212</v>
      </c>
    </row>
    <row r="2214" spans="1:5">
      <c r="A2214" s="13" t="s">
        <v>4858</v>
      </c>
      <c r="B2214" t="s">
        <v>5111</v>
      </c>
      <c r="C2214" s="13" t="s">
        <v>3081</v>
      </c>
      <c r="D2214" s="13" t="s">
        <v>5111</v>
      </c>
      <c r="E2214">
        <v>2213</v>
      </c>
    </row>
    <row r="2215" spans="1:5">
      <c r="A2215" s="14" t="s">
        <v>3080</v>
      </c>
      <c r="B2215" t="s">
        <v>5111</v>
      </c>
      <c r="C2215" s="14" t="s">
        <v>4290</v>
      </c>
      <c r="D2215" s="14" t="s">
        <v>5111</v>
      </c>
      <c r="E2215">
        <v>2214</v>
      </c>
    </row>
    <row r="2216" spans="1:5">
      <c r="A2216" s="13" t="s">
        <v>3080</v>
      </c>
      <c r="B2216" s="15" t="s">
        <v>5111</v>
      </c>
      <c r="C2216" s="13" t="s">
        <v>3412</v>
      </c>
      <c r="D2216" s="13" t="s">
        <v>5101</v>
      </c>
      <c r="E2216">
        <v>2215</v>
      </c>
    </row>
    <row r="2217" spans="1:5">
      <c r="A2217" s="14" t="s">
        <v>4859</v>
      </c>
      <c r="B2217" s="15" t="s">
        <v>5139</v>
      </c>
      <c r="C2217" s="14" t="s">
        <v>2973</v>
      </c>
      <c r="D2217" s="14" t="s">
        <v>5107</v>
      </c>
      <c r="E2217">
        <v>2216</v>
      </c>
    </row>
    <row r="2218" spans="1:5">
      <c r="A2218" s="13" t="s">
        <v>4860</v>
      </c>
      <c r="B2218" s="15" t="s">
        <v>5111</v>
      </c>
      <c r="C2218" s="13" t="s">
        <v>4861</v>
      </c>
      <c r="D2218" s="13" t="s">
        <v>5113</v>
      </c>
      <c r="E2218">
        <v>2217</v>
      </c>
    </row>
    <row r="2219" spans="1:5">
      <c r="A2219" s="14" t="s">
        <v>3252</v>
      </c>
      <c r="B2219" s="15" t="s">
        <v>5100</v>
      </c>
      <c r="C2219" s="14" t="s">
        <v>2973</v>
      </c>
      <c r="D2219" s="14" t="s">
        <v>5107</v>
      </c>
      <c r="E2219">
        <v>2218</v>
      </c>
    </row>
    <row r="2220" spans="1:5">
      <c r="A2220" s="13" t="s">
        <v>3252</v>
      </c>
      <c r="B2220" s="15" t="s">
        <v>5100</v>
      </c>
      <c r="C2220" s="13" t="s">
        <v>2787</v>
      </c>
      <c r="D2220" s="13" t="s">
        <v>5101</v>
      </c>
      <c r="E2220">
        <v>2219</v>
      </c>
    </row>
    <row r="2221" spans="1:5">
      <c r="A2221" s="14" t="s">
        <v>3972</v>
      </c>
      <c r="B2221" t="s">
        <v>5150</v>
      </c>
      <c r="C2221" s="14" t="s">
        <v>3388</v>
      </c>
      <c r="D2221" s="14" t="s">
        <v>5111</v>
      </c>
      <c r="E2221">
        <v>2220</v>
      </c>
    </row>
    <row r="2222" spans="1:5">
      <c r="A2222" s="13" t="s">
        <v>4862</v>
      </c>
      <c r="B2222" s="15" t="s">
        <v>5111</v>
      </c>
      <c r="C2222" s="13" t="s">
        <v>3354</v>
      </c>
      <c r="D2222" s="13" t="s">
        <v>5101</v>
      </c>
      <c r="E2222">
        <v>2221</v>
      </c>
    </row>
    <row r="2223" spans="1:5">
      <c r="A2223" s="14" t="s">
        <v>4862</v>
      </c>
      <c r="B2223" t="s">
        <v>5111</v>
      </c>
      <c r="C2223" s="14" t="s">
        <v>3254</v>
      </c>
      <c r="D2223" s="14" t="s">
        <v>5111</v>
      </c>
      <c r="E2223">
        <v>2222</v>
      </c>
    </row>
    <row r="2224" spans="1:5">
      <c r="A2224" s="13" t="s">
        <v>3974</v>
      </c>
      <c r="B2224" s="15" t="s">
        <v>5100</v>
      </c>
      <c r="C2224" s="13" t="s">
        <v>3248</v>
      </c>
      <c r="D2224" s="13" t="s">
        <v>5113</v>
      </c>
      <c r="E2224">
        <v>2223</v>
      </c>
    </row>
    <row r="2225" spans="1:5">
      <c r="A2225" s="14" t="s">
        <v>3974</v>
      </c>
      <c r="B2225" s="15" t="s">
        <v>5100</v>
      </c>
      <c r="C2225" s="14" t="s">
        <v>2771</v>
      </c>
      <c r="D2225" s="14" t="s">
        <v>5101</v>
      </c>
      <c r="E2225">
        <v>2224</v>
      </c>
    </row>
    <row r="2226" spans="1:5">
      <c r="A2226" s="13" t="s">
        <v>3160</v>
      </c>
      <c r="B2226" s="15" t="s">
        <v>5111</v>
      </c>
      <c r="C2226" s="13" t="s">
        <v>4863</v>
      </c>
      <c r="D2226" s="13" t="s">
        <v>5113</v>
      </c>
      <c r="E2226">
        <v>2225</v>
      </c>
    </row>
    <row r="2227" spans="1:5">
      <c r="A2227" s="14" t="s">
        <v>3160</v>
      </c>
      <c r="B2227" s="15" t="s">
        <v>5111</v>
      </c>
      <c r="C2227" s="14" t="s">
        <v>3322</v>
      </c>
      <c r="D2227" s="14" t="s">
        <v>5101</v>
      </c>
      <c r="E2227">
        <v>2226</v>
      </c>
    </row>
    <row r="2228" spans="1:5">
      <c r="A2228" s="13" t="s">
        <v>3247</v>
      </c>
      <c r="B2228" s="15" t="s">
        <v>5111</v>
      </c>
      <c r="C2228" s="13" t="s">
        <v>3354</v>
      </c>
      <c r="D2228" s="13" t="s">
        <v>5101</v>
      </c>
      <c r="E2228">
        <v>2227</v>
      </c>
    </row>
    <row r="2229" spans="1:5">
      <c r="A2229" s="14" t="s">
        <v>4864</v>
      </c>
      <c r="B2229" s="15" t="s">
        <v>5139</v>
      </c>
      <c r="C2229" s="14" t="s">
        <v>3230</v>
      </c>
      <c r="D2229" s="14" t="s">
        <v>5107</v>
      </c>
      <c r="E2229">
        <v>2228</v>
      </c>
    </row>
    <row r="2230" spans="1:5">
      <c r="A2230" s="13" t="s">
        <v>4865</v>
      </c>
      <c r="B2230" s="15" t="s">
        <v>5111</v>
      </c>
      <c r="C2230" s="13" t="s">
        <v>4866</v>
      </c>
      <c r="D2230" s="13" t="s">
        <v>5116</v>
      </c>
      <c r="E2230">
        <v>2229</v>
      </c>
    </row>
    <row r="2231" spans="1:5">
      <c r="A2231" s="14" t="s">
        <v>3976</v>
      </c>
      <c r="B2231" t="s">
        <v>5100</v>
      </c>
      <c r="C2231" s="14" t="s">
        <v>3910</v>
      </c>
      <c r="D2231" s="14" t="s">
        <v>5111</v>
      </c>
      <c r="E2231">
        <v>2230</v>
      </c>
    </row>
    <row r="2232" spans="1:5">
      <c r="A2232" s="13" t="s">
        <v>3976</v>
      </c>
      <c r="B2232" s="15" t="s">
        <v>5100</v>
      </c>
      <c r="C2232" s="13" t="s">
        <v>3230</v>
      </c>
      <c r="D2232" s="13" t="s">
        <v>5107</v>
      </c>
      <c r="E2232">
        <v>2231</v>
      </c>
    </row>
    <row r="2233" spans="1:5">
      <c r="A2233" s="14" t="s">
        <v>4867</v>
      </c>
      <c r="B2233" t="s">
        <v>5111</v>
      </c>
      <c r="C2233" s="14" t="s">
        <v>3569</v>
      </c>
      <c r="D2233" s="14" t="s">
        <v>5111</v>
      </c>
      <c r="E2233">
        <v>2232</v>
      </c>
    </row>
    <row r="2234" spans="1:5">
      <c r="A2234" s="13" t="s">
        <v>4868</v>
      </c>
      <c r="B2234" s="15" t="s">
        <v>5111</v>
      </c>
      <c r="C2234" s="13" t="s">
        <v>4869</v>
      </c>
      <c r="D2234" s="13" t="s">
        <v>5101</v>
      </c>
      <c r="E2234">
        <v>2233</v>
      </c>
    </row>
    <row r="2235" spans="1:5">
      <c r="A2235" s="14" t="s">
        <v>4870</v>
      </c>
      <c r="B2235" s="15" t="s">
        <v>5111</v>
      </c>
      <c r="C2235" s="14" t="s">
        <v>4102</v>
      </c>
      <c r="D2235" s="14" t="s">
        <v>5101</v>
      </c>
      <c r="E2235">
        <v>2234</v>
      </c>
    </row>
    <row r="2236" spans="1:5">
      <c r="A2236" s="13" t="s">
        <v>3162</v>
      </c>
      <c r="B2236" s="15" t="s">
        <v>5100</v>
      </c>
      <c r="C2236" s="13" t="s">
        <v>3234</v>
      </c>
      <c r="D2236" s="13" t="s">
        <v>5115</v>
      </c>
      <c r="E2236">
        <v>2235</v>
      </c>
    </row>
    <row r="2237" spans="1:5">
      <c r="A2237" s="14" t="s">
        <v>3162</v>
      </c>
      <c r="B2237" t="s">
        <v>5100</v>
      </c>
      <c r="C2237" s="14" t="s">
        <v>3157</v>
      </c>
      <c r="D2237" s="14" t="s">
        <v>5111</v>
      </c>
      <c r="E2237">
        <v>2236</v>
      </c>
    </row>
    <row r="2238" spans="1:5">
      <c r="A2238" s="13" t="s">
        <v>3162</v>
      </c>
      <c r="B2238" s="15" t="s">
        <v>5100</v>
      </c>
      <c r="C2238" s="13" t="s">
        <v>2950</v>
      </c>
      <c r="D2238" s="13" t="s">
        <v>5113</v>
      </c>
      <c r="E2238">
        <v>2237</v>
      </c>
    </row>
    <row r="2239" spans="1:5">
      <c r="A2239" s="14" t="s">
        <v>4871</v>
      </c>
      <c r="B2239" s="15" t="s">
        <v>5111</v>
      </c>
      <c r="C2239" s="14" t="s">
        <v>4872</v>
      </c>
      <c r="D2239" s="14" t="s">
        <v>5113</v>
      </c>
      <c r="E2239">
        <v>2238</v>
      </c>
    </row>
    <row r="2240" spans="1:5">
      <c r="A2240" s="13" t="s">
        <v>3595</v>
      </c>
      <c r="B2240" s="15" t="s">
        <v>5111</v>
      </c>
      <c r="C2240" s="13" t="s">
        <v>3956</v>
      </c>
      <c r="D2240" s="13" t="s">
        <v>5116</v>
      </c>
      <c r="E2240">
        <v>2239</v>
      </c>
    </row>
    <row r="2241" spans="1:5">
      <c r="A2241" s="14" t="s">
        <v>4873</v>
      </c>
      <c r="B2241" s="15" t="s">
        <v>5111</v>
      </c>
      <c r="C2241" s="14" t="s">
        <v>3362</v>
      </c>
      <c r="D2241" s="14" t="s">
        <v>5113</v>
      </c>
      <c r="E2241">
        <v>2240</v>
      </c>
    </row>
    <row r="2242" spans="1:5">
      <c r="A2242" s="13" t="s">
        <v>3597</v>
      </c>
      <c r="B2242" t="s">
        <v>5100</v>
      </c>
      <c r="C2242" s="13" t="s">
        <v>4874</v>
      </c>
      <c r="D2242" s="13" t="s">
        <v>5120</v>
      </c>
      <c r="E2242">
        <v>2241</v>
      </c>
    </row>
    <row r="2243" spans="1:5">
      <c r="A2243" s="14" t="s">
        <v>3597</v>
      </c>
      <c r="B2243" t="s">
        <v>5100</v>
      </c>
      <c r="C2243" s="14" t="s">
        <v>3842</v>
      </c>
      <c r="D2243" s="14" t="s">
        <v>5111</v>
      </c>
      <c r="E2243">
        <v>2242</v>
      </c>
    </row>
    <row r="2244" spans="1:5">
      <c r="A2244" s="13" t="s">
        <v>3597</v>
      </c>
      <c r="B2244" t="s">
        <v>5100</v>
      </c>
      <c r="C2244" s="13" t="s">
        <v>3149</v>
      </c>
      <c r="D2244" s="13" t="s">
        <v>5109</v>
      </c>
      <c r="E2244">
        <v>2243</v>
      </c>
    </row>
    <row r="2245" spans="1:5">
      <c r="A2245" s="14" t="s">
        <v>3597</v>
      </c>
      <c r="B2245" s="15" t="s">
        <v>5100</v>
      </c>
      <c r="C2245" s="14" t="s">
        <v>2893</v>
      </c>
      <c r="D2245" s="14" t="s">
        <v>5113</v>
      </c>
      <c r="E2245">
        <v>2244</v>
      </c>
    </row>
    <row r="2246" spans="1:5">
      <c r="A2246" s="13" t="s">
        <v>4875</v>
      </c>
      <c r="B2246" s="15" t="s">
        <v>5111</v>
      </c>
      <c r="C2246" s="13" t="s">
        <v>2870</v>
      </c>
      <c r="D2246" s="13" t="s">
        <v>5101</v>
      </c>
      <c r="E2246">
        <v>2245</v>
      </c>
    </row>
    <row r="2247" spans="1:5">
      <c r="A2247" s="14" t="s">
        <v>4875</v>
      </c>
      <c r="B2247" s="15" t="s">
        <v>5111</v>
      </c>
      <c r="C2247" s="14" t="s">
        <v>2716</v>
      </c>
      <c r="D2247" s="14" t="s">
        <v>5101</v>
      </c>
      <c r="E2247">
        <v>2246</v>
      </c>
    </row>
    <row r="2248" spans="1:5">
      <c r="A2248" s="13" t="s">
        <v>3256</v>
      </c>
      <c r="B2248" s="15" t="s">
        <v>5111</v>
      </c>
      <c r="C2248" s="13" t="s">
        <v>2600</v>
      </c>
      <c r="D2248" s="13" t="s">
        <v>5112</v>
      </c>
      <c r="E2248">
        <v>2247</v>
      </c>
    </row>
    <row r="2249" spans="1:5">
      <c r="A2249" s="14" t="s">
        <v>3982</v>
      </c>
      <c r="B2249" s="15" t="s">
        <v>5111</v>
      </c>
      <c r="C2249" s="14" t="s">
        <v>4876</v>
      </c>
      <c r="D2249" s="14" t="s">
        <v>5113</v>
      </c>
      <c r="E2249">
        <v>2248</v>
      </c>
    </row>
    <row r="2250" spans="1:5">
      <c r="A2250" s="13" t="s">
        <v>3599</v>
      </c>
      <c r="B2250" s="15" t="s">
        <v>5100</v>
      </c>
      <c r="C2250" s="13" t="s">
        <v>2772</v>
      </c>
      <c r="D2250" s="13" t="s">
        <v>5101</v>
      </c>
      <c r="E2250">
        <v>2249</v>
      </c>
    </row>
    <row r="2251" spans="1:5">
      <c r="A2251" s="14" t="s">
        <v>3601</v>
      </c>
      <c r="B2251" t="s">
        <v>5111</v>
      </c>
      <c r="C2251" s="14" t="s">
        <v>4436</v>
      </c>
      <c r="D2251" s="14" t="s">
        <v>5111</v>
      </c>
      <c r="E2251">
        <v>2250</v>
      </c>
    </row>
    <row r="2252" spans="1:5">
      <c r="A2252" s="13" t="s">
        <v>2894</v>
      </c>
      <c r="B2252" t="s">
        <v>5111</v>
      </c>
      <c r="C2252" s="13" t="s">
        <v>3925</v>
      </c>
      <c r="D2252" s="13" t="s">
        <v>5111</v>
      </c>
      <c r="E2252">
        <v>2251</v>
      </c>
    </row>
    <row r="2253" spans="1:5">
      <c r="A2253" s="14" t="s">
        <v>4838</v>
      </c>
      <c r="B2253" s="15" t="s">
        <v>5111</v>
      </c>
      <c r="C2253" s="14" t="s">
        <v>4709</v>
      </c>
      <c r="D2253" s="14" t="s">
        <v>5101</v>
      </c>
      <c r="E2253">
        <v>2252</v>
      </c>
    </row>
    <row r="2254" spans="1:5">
      <c r="A2254" s="13" t="s">
        <v>4877</v>
      </c>
      <c r="B2254" t="s">
        <v>5100</v>
      </c>
      <c r="C2254" s="13" t="s">
        <v>4878</v>
      </c>
      <c r="D2254" s="13" t="s">
        <v>5114</v>
      </c>
      <c r="E2254">
        <v>2253</v>
      </c>
    </row>
    <row r="2255" spans="1:5">
      <c r="A2255" s="14" t="s">
        <v>4877</v>
      </c>
      <c r="B2255" s="15" t="s">
        <v>5100</v>
      </c>
      <c r="C2255" s="14" t="s">
        <v>3077</v>
      </c>
      <c r="D2255" s="14" t="s">
        <v>5116</v>
      </c>
      <c r="E2255">
        <v>2254</v>
      </c>
    </row>
    <row r="2256" spans="1:5">
      <c r="A2256" s="13" t="s">
        <v>3986</v>
      </c>
      <c r="B2256" t="s">
        <v>5111</v>
      </c>
      <c r="C2256" s="13" t="s">
        <v>4879</v>
      </c>
      <c r="D2256" s="13" t="s">
        <v>5111</v>
      </c>
      <c r="E2256">
        <v>2255</v>
      </c>
    </row>
    <row r="2257" spans="1:5">
      <c r="A2257" s="14" t="s">
        <v>3383</v>
      </c>
      <c r="B2257" t="s">
        <v>5140</v>
      </c>
      <c r="C2257" s="14" t="s">
        <v>4880</v>
      </c>
      <c r="D2257" s="14" t="s">
        <v>5111</v>
      </c>
      <c r="E2257">
        <v>2256</v>
      </c>
    </row>
    <row r="2258" spans="1:5">
      <c r="A2258" s="13" t="s">
        <v>3383</v>
      </c>
      <c r="B2258" s="15" t="s">
        <v>5140</v>
      </c>
      <c r="C2258" s="13" t="s">
        <v>4881</v>
      </c>
      <c r="D2258" s="13" t="s">
        <v>5113</v>
      </c>
      <c r="E2258">
        <v>2257</v>
      </c>
    </row>
    <row r="2259" spans="1:5">
      <c r="A2259" s="14" t="s">
        <v>3383</v>
      </c>
      <c r="B2259" t="s">
        <v>5140</v>
      </c>
      <c r="C2259" s="14" t="s">
        <v>4710</v>
      </c>
      <c r="D2259" s="14" t="s">
        <v>5109</v>
      </c>
      <c r="E2259">
        <v>2258</v>
      </c>
    </row>
    <row r="2260" spans="1:5">
      <c r="A2260" s="13" t="s">
        <v>4882</v>
      </c>
      <c r="B2260" s="15" t="s">
        <v>5100</v>
      </c>
      <c r="C2260" s="13" t="s">
        <v>3432</v>
      </c>
      <c r="D2260" s="13" t="s">
        <v>5107</v>
      </c>
      <c r="E2260">
        <v>2259</v>
      </c>
    </row>
    <row r="2261" spans="1:5">
      <c r="A2261" s="14" t="s">
        <v>4883</v>
      </c>
      <c r="B2261" t="s">
        <v>5100</v>
      </c>
      <c r="C2261" s="14" t="s">
        <v>3159</v>
      </c>
      <c r="D2261" s="14" t="s">
        <v>5114</v>
      </c>
      <c r="E2261">
        <v>2260</v>
      </c>
    </row>
    <row r="2262" spans="1:5">
      <c r="A2262" s="13" t="s">
        <v>4884</v>
      </c>
      <c r="B2262" s="15" t="s">
        <v>5121</v>
      </c>
      <c r="C2262" s="13" t="s">
        <v>4885</v>
      </c>
      <c r="D2262" s="13" t="s">
        <v>5101</v>
      </c>
      <c r="E2262">
        <v>2261</v>
      </c>
    </row>
    <row r="2263" spans="1:5">
      <c r="A2263" s="14" t="s">
        <v>4886</v>
      </c>
      <c r="B2263" t="s">
        <v>5100</v>
      </c>
      <c r="C2263" s="14" t="s">
        <v>4887</v>
      </c>
      <c r="D2263" s="14" t="s">
        <v>5114</v>
      </c>
      <c r="E2263">
        <v>2262</v>
      </c>
    </row>
    <row r="2264" spans="1:5">
      <c r="A2264" s="13" t="s">
        <v>4888</v>
      </c>
      <c r="B2264" s="15" t="s">
        <v>5111</v>
      </c>
      <c r="C2264" s="13" t="s">
        <v>4345</v>
      </c>
      <c r="D2264" s="13" t="s">
        <v>5101</v>
      </c>
      <c r="E2264">
        <v>2263</v>
      </c>
    </row>
    <row r="2265" spans="1:5">
      <c r="A2265" s="14" t="s">
        <v>3258</v>
      </c>
      <c r="B2265" t="s">
        <v>5111</v>
      </c>
      <c r="C2265" s="14" t="s">
        <v>4889</v>
      </c>
      <c r="D2265" s="14" t="s">
        <v>5111</v>
      </c>
      <c r="E2265">
        <v>2264</v>
      </c>
    </row>
    <row r="2266" spans="1:5">
      <c r="A2266" s="13" t="s">
        <v>3258</v>
      </c>
      <c r="B2266" s="15" t="s">
        <v>5111</v>
      </c>
      <c r="C2266" s="13" t="s">
        <v>4890</v>
      </c>
      <c r="D2266" s="13" t="s">
        <v>5116</v>
      </c>
      <c r="E2266">
        <v>2265</v>
      </c>
    </row>
    <row r="2267" spans="1:5">
      <c r="A2267" s="14" t="s">
        <v>4891</v>
      </c>
      <c r="B2267" t="s">
        <v>5100</v>
      </c>
      <c r="C2267" s="14" t="s">
        <v>4892</v>
      </c>
      <c r="D2267" s="14" t="s">
        <v>5114</v>
      </c>
      <c r="E2267">
        <v>2266</v>
      </c>
    </row>
    <row r="2268" spans="1:5">
      <c r="A2268" s="13" t="s">
        <v>4891</v>
      </c>
      <c r="B2268" s="15" t="s">
        <v>5100</v>
      </c>
      <c r="C2268" s="13" t="s">
        <v>2704</v>
      </c>
      <c r="D2268" s="13" t="s">
        <v>5112</v>
      </c>
      <c r="E2268">
        <v>2267</v>
      </c>
    </row>
    <row r="2269" spans="1:5">
      <c r="A2269" s="14" t="s">
        <v>4891</v>
      </c>
      <c r="B2269" s="15" t="s">
        <v>5100</v>
      </c>
      <c r="C2269" s="14" t="s">
        <v>4717</v>
      </c>
      <c r="D2269" s="14" t="s">
        <v>5113</v>
      </c>
      <c r="E2269">
        <v>2268</v>
      </c>
    </row>
    <row r="2270" spans="1:5">
      <c r="A2270" s="13" t="s">
        <v>4893</v>
      </c>
      <c r="B2270" s="15" t="s">
        <v>5165</v>
      </c>
      <c r="C2270" s="13" t="s">
        <v>3195</v>
      </c>
      <c r="D2270" s="13" t="s">
        <v>5101</v>
      </c>
      <c r="E2270">
        <v>2269</v>
      </c>
    </row>
    <row r="2271" spans="1:5">
      <c r="A2271" s="14" t="s">
        <v>4894</v>
      </c>
      <c r="B2271" s="15" t="s">
        <v>5144</v>
      </c>
      <c r="C2271" s="14" t="s">
        <v>3195</v>
      </c>
      <c r="D2271" s="14" t="s">
        <v>5101</v>
      </c>
      <c r="E2271">
        <v>2270</v>
      </c>
    </row>
    <row r="2272" spans="1:5">
      <c r="A2272" s="13" t="s">
        <v>3990</v>
      </c>
      <c r="B2272" s="15" t="s">
        <v>5111</v>
      </c>
      <c r="C2272" s="13" t="s">
        <v>4895</v>
      </c>
      <c r="D2272" s="13" t="s">
        <v>5116</v>
      </c>
      <c r="E2272">
        <v>2271</v>
      </c>
    </row>
    <row r="2273" spans="1:5">
      <c r="A2273" s="14" t="s">
        <v>4896</v>
      </c>
      <c r="B2273" s="15" t="s">
        <v>5144</v>
      </c>
      <c r="C2273" s="14" t="s">
        <v>4502</v>
      </c>
      <c r="D2273" s="14" t="s">
        <v>5102</v>
      </c>
      <c r="E2273">
        <v>2272</v>
      </c>
    </row>
    <row r="2274" spans="1:5">
      <c r="A2274" s="13" t="s">
        <v>4897</v>
      </c>
      <c r="B2274" s="15" t="s">
        <v>5111</v>
      </c>
      <c r="C2274" s="13" t="s">
        <v>4898</v>
      </c>
      <c r="D2274" s="13" t="s">
        <v>5101</v>
      </c>
      <c r="E2274">
        <v>2273</v>
      </c>
    </row>
    <row r="2275" spans="1:5">
      <c r="A2275" s="14" t="s">
        <v>4899</v>
      </c>
      <c r="B2275" s="15" t="s">
        <v>5139</v>
      </c>
      <c r="C2275" s="14" t="s">
        <v>4900</v>
      </c>
      <c r="D2275" s="14" t="s">
        <v>5107</v>
      </c>
      <c r="E2275">
        <v>2274</v>
      </c>
    </row>
    <row r="2276" spans="1:5">
      <c r="A2276" s="13" t="s">
        <v>4901</v>
      </c>
      <c r="B2276" t="s">
        <v>5100</v>
      </c>
      <c r="C2276" s="13" t="s">
        <v>4902</v>
      </c>
      <c r="D2276" s="13" t="s">
        <v>5114</v>
      </c>
      <c r="E2276">
        <v>2275</v>
      </c>
    </row>
    <row r="2277" spans="1:5">
      <c r="A2277" s="14" t="s">
        <v>4903</v>
      </c>
      <c r="B2277" t="s">
        <v>5111</v>
      </c>
      <c r="C2277" s="14" t="s">
        <v>4904</v>
      </c>
      <c r="D2277" s="14" t="s">
        <v>5111</v>
      </c>
      <c r="E2277">
        <v>2276</v>
      </c>
    </row>
    <row r="2278" spans="1:5">
      <c r="A2278" s="13" t="s">
        <v>4905</v>
      </c>
      <c r="B2278" s="15" t="s">
        <v>5111</v>
      </c>
      <c r="C2278" s="13" t="s">
        <v>3203</v>
      </c>
      <c r="D2278" s="13" t="s">
        <v>5101</v>
      </c>
      <c r="E2278">
        <v>2277</v>
      </c>
    </row>
    <row r="2279" spans="1:5">
      <c r="A2279" s="14" t="s">
        <v>4906</v>
      </c>
      <c r="B2279" t="s">
        <v>5100</v>
      </c>
      <c r="C2279" s="14" t="s">
        <v>3975</v>
      </c>
      <c r="D2279" s="14" t="s">
        <v>5114</v>
      </c>
      <c r="E2279">
        <v>2278</v>
      </c>
    </row>
    <row r="2280" spans="1:5">
      <c r="A2280" s="13" t="s">
        <v>4907</v>
      </c>
      <c r="B2280" s="15" t="s">
        <v>5121</v>
      </c>
      <c r="C2280" s="13" t="s">
        <v>4908</v>
      </c>
      <c r="D2280" s="13" t="s">
        <v>5101</v>
      </c>
      <c r="E2280">
        <v>2279</v>
      </c>
    </row>
    <row r="2281" spans="1:5">
      <c r="A2281" s="14" t="s">
        <v>4909</v>
      </c>
      <c r="B2281" t="s">
        <v>5100</v>
      </c>
      <c r="C2281" s="14" t="s">
        <v>4910</v>
      </c>
      <c r="D2281" s="14" t="s">
        <v>5114</v>
      </c>
      <c r="E2281">
        <v>2280</v>
      </c>
    </row>
    <row r="2282" spans="1:5">
      <c r="A2282" s="13" t="s">
        <v>4911</v>
      </c>
      <c r="B2282" s="15" t="s">
        <v>5139</v>
      </c>
      <c r="C2282" s="13" t="s">
        <v>4912</v>
      </c>
      <c r="D2282" s="13" t="s">
        <v>5107</v>
      </c>
      <c r="E2282">
        <v>2281</v>
      </c>
    </row>
    <row r="2283" spans="1:5">
      <c r="A2283" s="14" t="s">
        <v>4913</v>
      </c>
      <c r="B2283" t="s">
        <v>5100</v>
      </c>
      <c r="C2283" s="14" t="s">
        <v>4914</v>
      </c>
      <c r="D2283" s="14" t="s">
        <v>5114</v>
      </c>
      <c r="E2283">
        <v>2282</v>
      </c>
    </row>
    <row r="2284" spans="1:5">
      <c r="A2284" s="13" t="s">
        <v>4915</v>
      </c>
      <c r="B2284" s="15" t="s">
        <v>5111</v>
      </c>
      <c r="C2284" s="13" t="s">
        <v>4916</v>
      </c>
      <c r="D2284" s="13" t="s">
        <v>5101</v>
      </c>
      <c r="E2284">
        <v>2283</v>
      </c>
    </row>
    <row r="2285" spans="1:5">
      <c r="A2285" s="14" t="s">
        <v>4917</v>
      </c>
      <c r="B2285" s="15" t="s">
        <v>5111</v>
      </c>
      <c r="C2285" s="14" t="s">
        <v>4918</v>
      </c>
      <c r="D2285" s="14" t="s">
        <v>5116</v>
      </c>
      <c r="E2285">
        <v>2284</v>
      </c>
    </row>
    <row r="2286" spans="1:5">
      <c r="A2286" s="13" t="s">
        <v>4919</v>
      </c>
      <c r="B2286" s="15" t="s">
        <v>5111</v>
      </c>
      <c r="C2286" s="13" t="s">
        <v>4920</v>
      </c>
      <c r="D2286" s="13" t="s">
        <v>5101</v>
      </c>
      <c r="E2286">
        <v>2285</v>
      </c>
    </row>
    <row r="2287" spans="1:5">
      <c r="A2287" s="14" t="s">
        <v>4921</v>
      </c>
      <c r="B2287" s="15" t="s">
        <v>5111</v>
      </c>
      <c r="C2287" s="14" t="s">
        <v>4922</v>
      </c>
      <c r="D2287" s="14" t="s">
        <v>5101</v>
      </c>
      <c r="E2287">
        <v>2286</v>
      </c>
    </row>
    <row r="2288" spans="1:5">
      <c r="A2288" s="13" t="s">
        <v>4923</v>
      </c>
      <c r="B2288" t="s">
        <v>5100</v>
      </c>
      <c r="C2288" s="13" t="s">
        <v>3592</v>
      </c>
      <c r="D2288" s="13" t="s">
        <v>5114</v>
      </c>
      <c r="E2288">
        <v>2287</v>
      </c>
    </row>
    <row r="2289" spans="1:5">
      <c r="A2289" s="14" t="s">
        <v>3980</v>
      </c>
      <c r="B2289" s="15" t="s">
        <v>5111</v>
      </c>
      <c r="C2289" s="14" t="s">
        <v>4924</v>
      </c>
      <c r="D2289" s="14" t="s">
        <v>5116</v>
      </c>
      <c r="E2289">
        <v>2288</v>
      </c>
    </row>
    <row r="2290" spans="1:5">
      <c r="A2290" s="13" t="s">
        <v>3980</v>
      </c>
      <c r="B2290" t="s">
        <v>5111</v>
      </c>
      <c r="C2290" s="13" t="s">
        <v>4408</v>
      </c>
      <c r="D2290" s="13" t="s">
        <v>5111</v>
      </c>
      <c r="E2290">
        <v>2289</v>
      </c>
    </row>
    <row r="2291" spans="1:5">
      <c r="A2291" s="14" t="s">
        <v>3980</v>
      </c>
      <c r="B2291" s="15" t="s">
        <v>5111</v>
      </c>
      <c r="C2291" s="14" t="s">
        <v>3696</v>
      </c>
      <c r="D2291" s="14" t="s">
        <v>5101</v>
      </c>
      <c r="E2291">
        <v>2290</v>
      </c>
    </row>
    <row r="2292" spans="1:5">
      <c r="A2292" s="13" t="s">
        <v>4925</v>
      </c>
      <c r="B2292" s="15" t="s">
        <v>5100</v>
      </c>
      <c r="C2292" s="13" t="s">
        <v>3837</v>
      </c>
      <c r="D2292" s="13" t="s">
        <v>5101</v>
      </c>
      <c r="E2292">
        <v>2291</v>
      </c>
    </row>
    <row r="2293" spans="1:5">
      <c r="A2293" s="14" t="s">
        <v>4926</v>
      </c>
      <c r="B2293" t="s">
        <v>5100</v>
      </c>
      <c r="C2293" s="14" t="s">
        <v>4927</v>
      </c>
      <c r="D2293" s="14" t="s">
        <v>5114</v>
      </c>
      <c r="E2293">
        <v>2292</v>
      </c>
    </row>
    <row r="2294" spans="1:5">
      <c r="A2294" s="13" t="s">
        <v>4926</v>
      </c>
      <c r="B2294" s="15" t="s">
        <v>5100</v>
      </c>
      <c r="C2294" s="13" t="s">
        <v>3956</v>
      </c>
      <c r="D2294" s="13" t="s">
        <v>5116</v>
      </c>
      <c r="E2294">
        <v>2293</v>
      </c>
    </row>
    <row r="2295" spans="1:5">
      <c r="A2295" s="14" t="s">
        <v>4926</v>
      </c>
      <c r="B2295" t="s">
        <v>5100</v>
      </c>
      <c r="C2295" s="14" t="s">
        <v>3268</v>
      </c>
      <c r="D2295" s="14" t="s">
        <v>5109</v>
      </c>
      <c r="E2295">
        <v>2294</v>
      </c>
    </row>
    <row r="2296" spans="1:5">
      <c r="A2296" s="13" t="s">
        <v>4928</v>
      </c>
      <c r="B2296" t="s">
        <v>5150</v>
      </c>
      <c r="C2296" s="13" t="s">
        <v>4929</v>
      </c>
      <c r="D2296" s="13" t="s">
        <v>5111</v>
      </c>
      <c r="E2296">
        <v>2295</v>
      </c>
    </row>
    <row r="2297" spans="1:5">
      <c r="A2297" s="14" t="s">
        <v>4930</v>
      </c>
      <c r="B2297" s="15" t="s">
        <v>5139</v>
      </c>
      <c r="C2297" s="14" t="s">
        <v>4704</v>
      </c>
      <c r="D2297" s="14" t="s">
        <v>5107</v>
      </c>
      <c r="E2297">
        <v>2296</v>
      </c>
    </row>
    <row r="2298" spans="1:5">
      <c r="A2298" s="13" t="s">
        <v>4931</v>
      </c>
      <c r="B2298" t="s">
        <v>5111</v>
      </c>
      <c r="C2298" s="13" t="s">
        <v>4932</v>
      </c>
      <c r="D2298" s="13" t="s">
        <v>5111</v>
      </c>
      <c r="E2298">
        <v>2297</v>
      </c>
    </row>
    <row r="2299" spans="1:5">
      <c r="A2299" s="14" t="s">
        <v>4933</v>
      </c>
      <c r="B2299" s="15" t="s">
        <v>5111</v>
      </c>
      <c r="C2299" s="14" t="s">
        <v>4885</v>
      </c>
      <c r="D2299" s="14" t="s">
        <v>5101</v>
      </c>
      <c r="E2299">
        <v>2298</v>
      </c>
    </row>
    <row r="2300" spans="1:5">
      <c r="A2300" s="13" t="s">
        <v>4934</v>
      </c>
      <c r="B2300" s="15" t="s">
        <v>5139</v>
      </c>
      <c r="C2300" s="13" t="s">
        <v>2831</v>
      </c>
      <c r="D2300" s="13" t="s">
        <v>5101</v>
      </c>
      <c r="E2300">
        <v>2299</v>
      </c>
    </row>
    <row r="2301" spans="1:5">
      <c r="A2301" s="14" t="s">
        <v>4935</v>
      </c>
      <c r="B2301" s="15" t="s">
        <v>5121</v>
      </c>
      <c r="C2301" s="14" t="s">
        <v>4848</v>
      </c>
      <c r="D2301" s="14" t="s">
        <v>5101</v>
      </c>
      <c r="E2301">
        <v>2300</v>
      </c>
    </row>
    <row r="2302" spans="1:5">
      <c r="A2302" s="13" t="s">
        <v>3262</v>
      </c>
      <c r="B2302" s="15" t="s">
        <v>5100</v>
      </c>
      <c r="C2302" s="13" t="s">
        <v>3560</v>
      </c>
      <c r="D2302" s="13" t="s">
        <v>5107</v>
      </c>
      <c r="E2302">
        <v>2301</v>
      </c>
    </row>
    <row r="2303" spans="1:5">
      <c r="A2303" s="14" t="s">
        <v>4000</v>
      </c>
      <c r="B2303" t="s">
        <v>5100</v>
      </c>
      <c r="C2303" s="14" t="s">
        <v>4936</v>
      </c>
      <c r="D2303" s="14" t="s">
        <v>5114</v>
      </c>
      <c r="E2303">
        <v>2302</v>
      </c>
    </row>
    <row r="2304" spans="1:5">
      <c r="A2304" s="13" t="s">
        <v>4937</v>
      </c>
      <c r="B2304" s="15" t="s">
        <v>5144</v>
      </c>
      <c r="C2304" s="13" t="s">
        <v>2792</v>
      </c>
      <c r="D2304" s="13" t="s">
        <v>5101</v>
      </c>
      <c r="E2304">
        <v>2303</v>
      </c>
    </row>
    <row r="2305" spans="1:5">
      <c r="A2305" s="14" t="s">
        <v>4938</v>
      </c>
      <c r="B2305" s="15" t="s">
        <v>5111</v>
      </c>
      <c r="C2305" s="14" t="s">
        <v>4939</v>
      </c>
      <c r="D2305" s="14" t="s">
        <v>5101</v>
      </c>
      <c r="E2305">
        <v>2304</v>
      </c>
    </row>
    <row r="2306" spans="1:5">
      <c r="A2306" s="13" t="s">
        <v>4940</v>
      </c>
      <c r="B2306" t="s">
        <v>5111</v>
      </c>
      <c r="C2306" s="13" t="s">
        <v>4941</v>
      </c>
      <c r="D2306" s="13" t="s">
        <v>5111</v>
      </c>
      <c r="E2306">
        <v>2305</v>
      </c>
    </row>
    <row r="2307" spans="1:5">
      <c r="A2307" s="14" t="s">
        <v>3613</v>
      </c>
      <c r="B2307" s="15" t="s">
        <v>5111</v>
      </c>
      <c r="C2307" s="14" t="s">
        <v>4942</v>
      </c>
      <c r="D2307" s="14" t="s">
        <v>5116</v>
      </c>
      <c r="E2307">
        <v>2306</v>
      </c>
    </row>
    <row r="2308" spans="1:5">
      <c r="A2308" s="13" t="s">
        <v>4943</v>
      </c>
      <c r="B2308" s="15" t="s">
        <v>5144</v>
      </c>
      <c r="C2308" s="13" t="s">
        <v>3940</v>
      </c>
      <c r="D2308" s="13" t="s">
        <v>5101</v>
      </c>
      <c r="E2308">
        <v>2307</v>
      </c>
    </row>
    <row r="2309" spans="1:5">
      <c r="A2309" s="14" t="s">
        <v>4944</v>
      </c>
      <c r="B2309" t="s">
        <v>5100</v>
      </c>
      <c r="C2309" s="14" t="s">
        <v>4945</v>
      </c>
      <c r="D2309" s="14" t="s">
        <v>5114</v>
      </c>
      <c r="E2309">
        <v>2308</v>
      </c>
    </row>
    <row r="2310" spans="1:5">
      <c r="A2310" s="13" t="s">
        <v>4946</v>
      </c>
      <c r="B2310" t="s">
        <v>5111</v>
      </c>
      <c r="C2310" s="13" t="s">
        <v>4947</v>
      </c>
      <c r="D2310" s="13" t="s">
        <v>5111</v>
      </c>
      <c r="E2310">
        <v>2309</v>
      </c>
    </row>
    <row r="2311" spans="1:5">
      <c r="A2311" s="14" t="s">
        <v>4948</v>
      </c>
      <c r="B2311" t="s">
        <v>5111</v>
      </c>
      <c r="C2311" s="14" t="s">
        <v>4949</v>
      </c>
      <c r="D2311" s="14" t="s">
        <v>5111</v>
      </c>
      <c r="E2311">
        <v>2310</v>
      </c>
    </row>
    <row r="2312" spans="1:5">
      <c r="A2312" s="13" t="s">
        <v>4950</v>
      </c>
      <c r="B2312" s="15" t="s">
        <v>5111</v>
      </c>
      <c r="C2312" s="13" t="s">
        <v>4951</v>
      </c>
      <c r="D2312" s="13" t="s">
        <v>5101</v>
      </c>
      <c r="E2312">
        <v>2311</v>
      </c>
    </row>
    <row r="2313" spans="1:5">
      <c r="A2313" s="14" t="s">
        <v>4952</v>
      </c>
      <c r="B2313" s="15" t="s">
        <v>5144</v>
      </c>
      <c r="C2313" s="14" t="s">
        <v>3102</v>
      </c>
      <c r="D2313" s="14" t="s">
        <v>5101</v>
      </c>
      <c r="E2313">
        <v>2312</v>
      </c>
    </row>
    <row r="2314" spans="1:5">
      <c r="A2314" s="13" t="s">
        <v>4953</v>
      </c>
      <c r="C2314" s="13" t="s">
        <v>2549</v>
      </c>
      <c r="D2314" s="13"/>
      <c r="E2314">
        <v>2313</v>
      </c>
    </row>
    <row r="2315" spans="1:5">
      <c r="A2315" s="14" t="s">
        <v>4954</v>
      </c>
      <c r="B2315" s="15" t="s">
        <v>5145</v>
      </c>
      <c r="C2315" s="14" t="s">
        <v>2486</v>
      </c>
      <c r="D2315" s="14" t="s">
        <v>5107</v>
      </c>
      <c r="E2315">
        <v>2314</v>
      </c>
    </row>
    <row r="2316" spans="1:5">
      <c r="A2316" s="13" t="s">
        <v>4955</v>
      </c>
      <c r="B2316" t="s">
        <v>5141</v>
      </c>
      <c r="C2316" s="13" t="s">
        <v>2829</v>
      </c>
      <c r="D2316" s="13" t="s">
        <v>5111</v>
      </c>
      <c r="E2316">
        <v>2315</v>
      </c>
    </row>
    <row r="2317" spans="1:5">
      <c r="A2317" s="14" t="s">
        <v>4003</v>
      </c>
      <c r="B2317" t="s">
        <v>5128</v>
      </c>
      <c r="C2317" s="14" t="s">
        <v>3141</v>
      </c>
      <c r="D2317" s="14" t="s">
        <v>5109</v>
      </c>
      <c r="E2317">
        <v>2316</v>
      </c>
    </row>
    <row r="2318" spans="1:5">
      <c r="A2318" s="13" t="s">
        <v>4956</v>
      </c>
      <c r="B2318" t="s">
        <v>5128</v>
      </c>
      <c r="C2318" s="13" t="s">
        <v>3159</v>
      </c>
      <c r="D2318" s="13" t="s">
        <v>5114</v>
      </c>
      <c r="E2318">
        <v>2317</v>
      </c>
    </row>
    <row r="2319" spans="1:5">
      <c r="A2319" s="14" t="s">
        <v>3617</v>
      </c>
      <c r="B2319" t="s">
        <v>5128</v>
      </c>
      <c r="C2319" s="14" t="s">
        <v>3551</v>
      </c>
      <c r="D2319" s="14" t="s">
        <v>5109</v>
      </c>
      <c r="E2319">
        <v>2318</v>
      </c>
    </row>
    <row r="2320" spans="1:5">
      <c r="A2320" s="13" t="s">
        <v>4957</v>
      </c>
      <c r="B2320" t="s">
        <v>5141</v>
      </c>
      <c r="C2320" s="13" t="s">
        <v>3380</v>
      </c>
      <c r="D2320" s="13" t="s">
        <v>5111</v>
      </c>
      <c r="E2320">
        <v>2319</v>
      </c>
    </row>
    <row r="2321" spans="1:5">
      <c r="A2321" s="14" t="s">
        <v>4958</v>
      </c>
      <c r="B2321" s="15" t="s">
        <v>5145</v>
      </c>
      <c r="C2321" s="14" t="s">
        <v>4078</v>
      </c>
      <c r="D2321" s="14" t="s">
        <v>5107</v>
      </c>
      <c r="E2321">
        <v>2320</v>
      </c>
    </row>
    <row r="2322" spans="1:5">
      <c r="A2322" s="13" t="s">
        <v>4959</v>
      </c>
      <c r="B2322" t="s">
        <v>5128</v>
      </c>
      <c r="C2322" s="13" t="s">
        <v>4960</v>
      </c>
      <c r="D2322" s="13" t="s">
        <v>5114</v>
      </c>
      <c r="E2322">
        <v>2321</v>
      </c>
    </row>
    <row r="2323" spans="1:5">
      <c r="A2323" s="14" t="s">
        <v>4961</v>
      </c>
      <c r="B2323" s="15" t="s">
        <v>5145</v>
      </c>
      <c r="C2323" s="14" t="s">
        <v>3895</v>
      </c>
      <c r="D2323" s="14" t="s">
        <v>5107</v>
      </c>
      <c r="E2323">
        <v>2322</v>
      </c>
    </row>
    <row r="2324" spans="1:5">
      <c r="A2324" s="13" t="s">
        <v>4005</v>
      </c>
      <c r="B2324" t="s">
        <v>5145</v>
      </c>
      <c r="C2324" s="13" t="s">
        <v>3392</v>
      </c>
      <c r="D2324" s="13" t="s">
        <v>5114</v>
      </c>
      <c r="E2324">
        <v>2323</v>
      </c>
    </row>
    <row r="2325" spans="1:5">
      <c r="A2325" s="14" t="s">
        <v>4006</v>
      </c>
      <c r="B2325" t="s">
        <v>5128</v>
      </c>
      <c r="C2325" s="14" t="s">
        <v>4962</v>
      </c>
      <c r="D2325" s="14" t="s">
        <v>5119</v>
      </c>
      <c r="E2325">
        <v>2324</v>
      </c>
    </row>
    <row r="2326" spans="1:5">
      <c r="A2326" s="13" t="s">
        <v>4006</v>
      </c>
      <c r="B2326" s="15" t="s">
        <v>5128</v>
      </c>
      <c r="C2326" s="13" t="s">
        <v>2972</v>
      </c>
      <c r="D2326" s="13" t="s">
        <v>5107</v>
      </c>
      <c r="E2326">
        <v>2325</v>
      </c>
    </row>
    <row r="2327" spans="1:5">
      <c r="A2327" s="14" t="s">
        <v>4963</v>
      </c>
      <c r="B2327" s="15" t="s">
        <v>5145</v>
      </c>
      <c r="C2327" s="14" t="s">
        <v>3230</v>
      </c>
      <c r="D2327" s="14" t="s">
        <v>5107</v>
      </c>
      <c r="E2327">
        <v>2326</v>
      </c>
    </row>
    <row r="2328" spans="1:5">
      <c r="A2328" s="13" t="s">
        <v>4964</v>
      </c>
      <c r="B2328" t="s">
        <v>5128</v>
      </c>
      <c r="C2328" s="13" t="s">
        <v>3880</v>
      </c>
      <c r="D2328" s="13" t="s">
        <v>5120</v>
      </c>
      <c r="E2328">
        <v>2327</v>
      </c>
    </row>
    <row r="2329" spans="1:5">
      <c r="A2329" s="14" t="s">
        <v>4964</v>
      </c>
      <c r="B2329" t="s">
        <v>5128</v>
      </c>
      <c r="C2329" s="14" t="s">
        <v>3977</v>
      </c>
      <c r="D2329" s="14" t="s">
        <v>5114</v>
      </c>
      <c r="E2329">
        <v>2328</v>
      </c>
    </row>
    <row r="2330" spans="1:5">
      <c r="A2330" s="13" t="s">
        <v>4965</v>
      </c>
      <c r="B2330" s="15" t="s">
        <v>5145</v>
      </c>
      <c r="C2330" s="13" t="s">
        <v>3000</v>
      </c>
      <c r="D2330" s="13" t="s">
        <v>5105</v>
      </c>
      <c r="E2330">
        <v>2329</v>
      </c>
    </row>
    <row r="2331" spans="1:5">
      <c r="A2331" s="14" t="s">
        <v>4966</v>
      </c>
      <c r="B2331" t="s">
        <v>5128</v>
      </c>
      <c r="C2331" s="14" t="s">
        <v>3146</v>
      </c>
      <c r="D2331" s="14" t="s">
        <v>5109</v>
      </c>
      <c r="E2331">
        <v>2330</v>
      </c>
    </row>
    <row r="2332" spans="1:5">
      <c r="A2332" s="13" t="s">
        <v>4967</v>
      </c>
      <c r="B2332" s="15" t="s">
        <v>5145</v>
      </c>
      <c r="C2332" s="13" t="s">
        <v>3037</v>
      </c>
      <c r="D2332" s="13" t="s">
        <v>5107</v>
      </c>
      <c r="E2332">
        <v>2331</v>
      </c>
    </row>
    <row r="2333" spans="1:5">
      <c r="A2333" s="14" t="s">
        <v>4968</v>
      </c>
      <c r="B2333" t="s">
        <v>5141</v>
      </c>
      <c r="C2333" s="14" t="s">
        <v>3149</v>
      </c>
      <c r="D2333" s="14" t="s">
        <v>5109</v>
      </c>
      <c r="E2333">
        <v>2332</v>
      </c>
    </row>
    <row r="2334" spans="1:5">
      <c r="A2334" s="13" t="s">
        <v>4969</v>
      </c>
      <c r="B2334" t="s">
        <v>5128</v>
      </c>
      <c r="C2334" s="13" t="s">
        <v>3598</v>
      </c>
      <c r="D2334" s="13" t="s">
        <v>5114</v>
      </c>
      <c r="E2334">
        <v>2333</v>
      </c>
    </row>
    <row r="2335" spans="1:5">
      <c r="A2335" s="14" t="s">
        <v>4970</v>
      </c>
      <c r="B2335" s="15" t="s">
        <v>5145</v>
      </c>
      <c r="C2335" s="14" t="s">
        <v>3274</v>
      </c>
      <c r="D2335" s="14" t="s">
        <v>5107</v>
      </c>
      <c r="E2335">
        <v>2334</v>
      </c>
    </row>
    <row r="2336" spans="1:5">
      <c r="A2336" s="13" t="s">
        <v>3389</v>
      </c>
      <c r="B2336" t="s">
        <v>5128</v>
      </c>
      <c r="C2336" s="13" t="s">
        <v>4971</v>
      </c>
      <c r="D2336" s="13" t="s">
        <v>5120</v>
      </c>
      <c r="E2336">
        <v>2335</v>
      </c>
    </row>
    <row r="2337" spans="1:5">
      <c r="A2337" s="14" t="s">
        <v>4972</v>
      </c>
      <c r="B2337" t="s">
        <v>5128</v>
      </c>
      <c r="C2337" s="14" t="s">
        <v>4973</v>
      </c>
      <c r="D2337" s="14" t="s">
        <v>5114</v>
      </c>
      <c r="E2337">
        <v>2336</v>
      </c>
    </row>
    <row r="2338" spans="1:5">
      <c r="A2338" s="13" t="s">
        <v>4974</v>
      </c>
      <c r="B2338" t="s">
        <v>5128</v>
      </c>
      <c r="C2338" s="13" t="s">
        <v>4975</v>
      </c>
      <c r="D2338" s="13" t="s">
        <v>5109</v>
      </c>
      <c r="E2338">
        <v>2337</v>
      </c>
    </row>
    <row r="2339" spans="1:5">
      <c r="A2339" s="14" t="s">
        <v>4976</v>
      </c>
      <c r="B2339" s="15" t="s">
        <v>5145</v>
      </c>
      <c r="C2339" s="14" t="s">
        <v>3432</v>
      </c>
      <c r="D2339" s="14" t="s">
        <v>5107</v>
      </c>
      <c r="E2339">
        <v>2338</v>
      </c>
    </row>
    <row r="2340" spans="1:5">
      <c r="A2340" s="13" t="s">
        <v>4977</v>
      </c>
      <c r="B2340" t="s">
        <v>5128</v>
      </c>
      <c r="C2340" s="13" t="s">
        <v>3159</v>
      </c>
      <c r="D2340" s="13" t="s">
        <v>5114</v>
      </c>
      <c r="E2340">
        <v>2339</v>
      </c>
    </row>
    <row r="2341" spans="1:5">
      <c r="A2341" s="14" t="s">
        <v>4010</v>
      </c>
      <c r="B2341" t="s">
        <v>5128</v>
      </c>
      <c r="C2341" s="14" t="s">
        <v>3564</v>
      </c>
      <c r="D2341" s="14" t="s">
        <v>5109</v>
      </c>
      <c r="E2341">
        <v>2340</v>
      </c>
    </row>
    <row r="2342" spans="1:5">
      <c r="A2342" s="13" t="s">
        <v>4978</v>
      </c>
      <c r="B2342" t="s">
        <v>5128</v>
      </c>
      <c r="C2342" s="13" t="s">
        <v>4979</v>
      </c>
      <c r="D2342" s="13" t="s">
        <v>5109</v>
      </c>
      <c r="E2342">
        <v>2341</v>
      </c>
    </row>
    <row r="2343" spans="1:5">
      <c r="A2343" s="14" t="s">
        <v>4980</v>
      </c>
      <c r="B2343" t="s">
        <v>5128</v>
      </c>
      <c r="C2343" s="14" t="s">
        <v>4981</v>
      </c>
      <c r="D2343" s="14" t="s">
        <v>5114</v>
      </c>
      <c r="E2343">
        <v>2342</v>
      </c>
    </row>
    <row r="2344" spans="1:5">
      <c r="A2344" s="13" t="s">
        <v>4982</v>
      </c>
      <c r="B2344" t="s">
        <v>5141</v>
      </c>
      <c r="C2344" s="13" t="s">
        <v>3606</v>
      </c>
      <c r="D2344" s="13" t="s">
        <v>5111</v>
      </c>
      <c r="E2344">
        <v>2343</v>
      </c>
    </row>
    <row r="2345" spans="1:5">
      <c r="A2345" s="14" t="s">
        <v>4983</v>
      </c>
      <c r="B2345" t="s">
        <v>5141</v>
      </c>
      <c r="C2345" s="14" t="s">
        <v>3388</v>
      </c>
      <c r="D2345" s="14" t="s">
        <v>5111</v>
      </c>
      <c r="E2345">
        <v>2344</v>
      </c>
    </row>
    <row r="2346" spans="1:5">
      <c r="A2346" s="13" t="s">
        <v>3391</v>
      </c>
      <c r="B2346" s="15" t="s">
        <v>5128</v>
      </c>
      <c r="C2346" s="13" t="s">
        <v>3340</v>
      </c>
      <c r="D2346" s="13" t="s">
        <v>5105</v>
      </c>
      <c r="E2346">
        <v>2345</v>
      </c>
    </row>
    <row r="2347" spans="1:5">
      <c r="A2347" s="14" t="s">
        <v>4984</v>
      </c>
      <c r="B2347" t="s">
        <v>5128</v>
      </c>
      <c r="C2347" s="14" t="s">
        <v>4985</v>
      </c>
      <c r="D2347" s="14" t="s">
        <v>5109</v>
      </c>
      <c r="E2347">
        <v>2346</v>
      </c>
    </row>
    <row r="2348" spans="1:5">
      <c r="A2348" s="13" t="s">
        <v>4986</v>
      </c>
      <c r="B2348" s="15" t="s">
        <v>5128</v>
      </c>
      <c r="C2348" s="13" t="s">
        <v>4987</v>
      </c>
      <c r="D2348" s="13" t="s">
        <v>5115</v>
      </c>
      <c r="E2348">
        <v>2347</v>
      </c>
    </row>
    <row r="2349" spans="1:5">
      <c r="A2349" s="14" t="s">
        <v>4988</v>
      </c>
      <c r="B2349" t="s">
        <v>5141</v>
      </c>
      <c r="C2349" s="14" t="s">
        <v>3380</v>
      </c>
      <c r="D2349" s="14" t="s">
        <v>5111</v>
      </c>
      <c r="E2349">
        <v>2348</v>
      </c>
    </row>
    <row r="2350" spans="1:5">
      <c r="A2350" s="13" t="s">
        <v>4989</v>
      </c>
      <c r="B2350" t="s">
        <v>5128</v>
      </c>
      <c r="C2350" s="13" t="s">
        <v>4910</v>
      </c>
      <c r="D2350" s="13" t="s">
        <v>5114</v>
      </c>
      <c r="E2350">
        <v>2349</v>
      </c>
    </row>
    <row r="2351" spans="1:5">
      <c r="A2351" s="14" t="s">
        <v>4990</v>
      </c>
      <c r="B2351" s="15" t="s">
        <v>5145</v>
      </c>
      <c r="C2351" s="14" t="s">
        <v>3237</v>
      </c>
      <c r="D2351" s="14" t="s">
        <v>5107</v>
      </c>
      <c r="E2351">
        <v>2350</v>
      </c>
    </row>
    <row r="2352" spans="1:5">
      <c r="A2352" s="13" t="s">
        <v>3267</v>
      </c>
      <c r="B2352" t="s">
        <v>5128</v>
      </c>
      <c r="C2352" s="13" t="s">
        <v>4991</v>
      </c>
      <c r="D2352" s="13" t="s">
        <v>5120</v>
      </c>
      <c r="E2352">
        <v>2351</v>
      </c>
    </row>
    <row r="2353" spans="1:5">
      <c r="A2353" s="14" t="s">
        <v>4992</v>
      </c>
      <c r="B2353" s="15" t="s">
        <v>5128</v>
      </c>
      <c r="C2353" s="14" t="s">
        <v>4993</v>
      </c>
      <c r="D2353" s="14" t="s">
        <v>5115</v>
      </c>
      <c r="E2353">
        <v>2352</v>
      </c>
    </row>
    <row r="2354" spans="1:5">
      <c r="A2354" s="13" t="s">
        <v>4992</v>
      </c>
      <c r="B2354" t="s">
        <v>5128</v>
      </c>
      <c r="C2354" s="13" t="s">
        <v>4749</v>
      </c>
      <c r="D2354" s="13" t="s">
        <v>5109</v>
      </c>
      <c r="E2354">
        <v>2353</v>
      </c>
    </row>
    <row r="2355" spans="1:5">
      <c r="A2355" s="14" t="s">
        <v>4994</v>
      </c>
      <c r="B2355" t="s">
        <v>5141</v>
      </c>
      <c r="C2355" s="14" t="s">
        <v>3257</v>
      </c>
      <c r="D2355" s="14" t="s">
        <v>5111</v>
      </c>
      <c r="E2355">
        <v>2354</v>
      </c>
    </row>
    <row r="2356" spans="1:5">
      <c r="A2356" s="13" t="s">
        <v>4995</v>
      </c>
      <c r="B2356" t="s">
        <v>5146</v>
      </c>
      <c r="C2356" s="13" t="s">
        <v>4996</v>
      </c>
      <c r="D2356" s="13" t="s">
        <v>5111</v>
      </c>
      <c r="E2356">
        <v>2355</v>
      </c>
    </row>
    <row r="2357" spans="1:5">
      <c r="A2357" s="14" t="s">
        <v>4997</v>
      </c>
      <c r="B2357" t="s">
        <v>5141</v>
      </c>
      <c r="C2357" s="14" t="s">
        <v>4998</v>
      </c>
      <c r="D2357" s="14" t="s">
        <v>5111</v>
      </c>
      <c r="E2357">
        <v>2356</v>
      </c>
    </row>
    <row r="2358" spans="1:5">
      <c r="A2358" s="13" t="s">
        <v>4999</v>
      </c>
      <c r="B2358" s="15" t="s">
        <v>5145</v>
      </c>
      <c r="C2358" s="13" t="s">
        <v>4757</v>
      </c>
      <c r="D2358" s="13" t="s">
        <v>5107</v>
      </c>
      <c r="E2358">
        <v>2357</v>
      </c>
    </row>
    <row r="2359" spans="1:5">
      <c r="A2359" s="14" t="s">
        <v>5000</v>
      </c>
      <c r="B2359" t="s">
        <v>5128</v>
      </c>
      <c r="C2359" s="14" t="s">
        <v>4226</v>
      </c>
      <c r="D2359" s="14" t="s">
        <v>5109</v>
      </c>
      <c r="E2359">
        <v>2358</v>
      </c>
    </row>
    <row r="2360" spans="1:5">
      <c r="A2360" s="13" t="s">
        <v>5001</v>
      </c>
      <c r="B2360" t="s">
        <v>5128</v>
      </c>
      <c r="C2360" s="13" t="s">
        <v>5002</v>
      </c>
      <c r="D2360" s="13" t="s">
        <v>5109</v>
      </c>
      <c r="E2360">
        <v>2359</v>
      </c>
    </row>
    <row r="2361" spans="1:5">
      <c r="A2361" s="14" t="s">
        <v>2878</v>
      </c>
      <c r="C2361" s="14" t="s">
        <v>2614</v>
      </c>
      <c r="D2361" s="14"/>
      <c r="E2361">
        <v>2360</v>
      </c>
    </row>
    <row r="2362" spans="1:5">
      <c r="A2362" s="13" t="s">
        <v>3626</v>
      </c>
      <c r="B2362" s="15" t="s">
        <v>5123</v>
      </c>
      <c r="C2362" s="13" t="s">
        <v>2564</v>
      </c>
      <c r="D2362" s="13" t="s">
        <v>5112</v>
      </c>
      <c r="E2362">
        <v>2361</v>
      </c>
    </row>
    <row r="2363" spans="1:5">
      <c r="A2363" s="14" t="s">
        <v>2951</v>
      </c>
      <c r="B2363" t="s">
        <v>5123</v>
      </c>
      <c r="C2363" s="14" t="s">
        <v>3192</v>
      </c>
      <c r="D2363" s="14" t="s">
        <v>5110</v>
      </c>
      <c r="E2363">
        <v>2362</v>
      </c>
    </row>
    <row r="2364" spans="1:5">
      <c r="A2364" s="13" t="s">
        <v>5003</v>
      </c>
      <c r="B2364" s="15" t="s">
        <v>5123</v>
      </c>
      <c r="C2364" s="13" t="s">
        <v>2849</v>
      </c>
      <c r="D2364" s="13" t="s">
        <v>5102</v>
      </c>
      <c r="E2364">
        <v>2363</v>
      </c>
    </row>
    <row r="2365" spans="1:5">
      <c r="A2365" s="14" t="s">
        <v>2837</v>
      </c>
      <c r="B2365" t="s">
        <v>5123</v>
      </c>
      <c r="C2365" s="14" t="s">
        <v>2986</v>
      </c>
      <c r="D2365" s="14" t="s">
        <v>5110</v>
      </c>
      <c r="E2365">
        <v>2364</v>
      </c>
    </row>
    <row r="2366" spans="1:5">
      <c r="A2366" s="13" t="s">
        <v>2910</v>
      </c>
      <c r="B2366" t="s">
        <v>5123</v>
      </c>
      <c r="C2366" s="13" t="s">
        <v>3113</v>
      </c>
      <c r="D2366" s="13" t="s">
        <v>5110</v>
      </c>
      <c r="E2366">
        <v>2365</v>
      </c>
    </row>
    <row r="2367" spans="1:5">
      <c r="A2367" s="14" t="s">
        <v>3628</v>
      </c>
      <c r="B2367" t="s">
        <v>5123</v>
      </c>
      <c r="C2367" s="14" t="s">
        <v>4129</v>
      </c>
      <c r="D2367" s="14" t="s">
        <v>5110</v>
      </c>
      <c r="E2367">
        <v>2366</v>
      </c>
    </row>
    <row r="2368" spans="1:5">
      <c r="A2368" s="13" t="s">
        <v>5004</v>
      </c>
      <c r="B2368" s="15" t="s">
        <v>5148</v>
      </c>
      <c r="C2368" s="13" t="s">
        <v>4484</v>
      </c>
      <c r="D2368" s="13" t="s">
        <v>5117</v>
      </c>
      <c r="E2368">
        <v>2367</v>
      </c>
    </row>
    <row r="2369" spans="1:5">
      <c r="A2369" s="14" t="s">
        <v>5005</v>
      </c>
      <c r="B2369" t="s">
        <v>5152</v>
      </c>
      <c r="C2369" s="14" t="s">
        <v>3128</v>
      </c>
      <c r="D2369" s="14" t="s">
        <v>5106</v>
      </c>
      <c r="E2369">
        <v>2368</v>
      </c>
    </row>
    <row r="2370" spans="1:5">
      <c r="A2370" s="13" t="s">
        <v>3626</v>
      </c>
      <c r="B2370" t="s">
        <v>5123</v>
      </c>
      <c r="C2370" s="13" t="s">
        <v>3128</v>
      </c>
      <c r="D2370" s="13" t="s">
        <v>5106</v>
      </c>
      <c r="E2370">
        <v>2369</v>
      </c>
    </row>
    <row r="2371" spans="1:5">
      <c r="A2371" s="14" t="s">
        <v>5006</v>
      </c>
      <c r="B2371" t="s">
        <v>5127</v>
      </c>
      <c r="C2371" s="14" t="s">
        <v>2781</v>
      </c>
      <c r="D2371" s="14" t="s">
        <v>5108</v>
      </c>
      <c r="E2371">
        <v>2370</v>
      </c>
    </row>
    <row r="2372" spans="1:5">
      <c r="A2372" s="13" t="s">
        <v>3629</v>
      </c>
      <c r="B2372" t="s">
        <v>5123</v>
      </c>
      <c r="C2372" s="13" t="s">
        <v>3197</v>
      </c>
      <c r="D2372" s="13" t="s">
        <v>5110</v>
      </c>
      <c r="E2372">
        <v>2371</v>
      </c>
    </row>
    <row r="2373" spans="1:5">
      <c r="A2373" s="14" t="s">
        <v>5007</v>
      </c>
      <c r="B2373" s="15" t="s">
        <v>5147</v>
      </c>
      <c r="C2373" s="14" t="s">
        <v>2721</v>
      </c>
      <c r="D2373" s="14" t="s">
        <v>5102</v>
      </c>
      <c r="E2373">
        <v>2372</v>
      </c>
    </row>
    <row r="2374" spans="1:5">
      <c r="A2374" s="13" t="s">
        <v>2951</v>
      </c>
      <c r="B2374" t="s">
        <v>5123</v>
      </c>
      <c r="C2374" s="13" t="s">
        <v>2902</v>
      </c>
      <c r="D2374" s="13" t="s">
        <v>5106</v>
      </c>
      <c r="E2374">
        <v>2373</v>
      </c>
    </row>
    <row r="2375" spans="1:5">
      <c r="A2375" s="14" t="s">
        <v>5008</v>
      </c>
      <c r="B2375" s="15" t="s">
        <v>5123</v>
      </c>
      <c r="C2375" s="14" t="s">
        <v>2833</v>
      </c>
      <c r="D2375" s="14" t="s">
        <v>5102</v>
      </c>
      <c r="E2375">
        <v>2374</v>
      </c>
    </row>
    <row r="2376" spans="1:5">
      <c r="A2376" s="13" t="s">
        <v>5009</v>
      </c>
      <c r="B2376" s="15" t="s">
        <v>5123</v>
      </c>
      <c r="C2376" s="13" t="s">
        <v>5010</v>
      </c>
      <c r="D2376" s="13" t="s">
        <v>5102</v>
      </c>
      <c r="E2376">
        <v>2375</v>
      </c>
    </row>
    <row r="2377" spans="1:5">
      <c r="A2377" s="14" t="s">
        <v>5011</v>
      </c>
      <c r="B2377" t="s">
        <v>5127</v>
      </c>
      <c r="C2377" s="14" t="s">
        <v>3013</v>
      </c>
      <c r="D2377" s="14" t="s">
        <v>5108</v>
      </c>
      <c r="E2377">
        <v>2376</v>
      </c>
    </row>
    <row r="2378" spans="1:5">
      <c r="A2378" s="13" t="s">
        <v>5012</v>
      </c>
      <c r="B2378" s="15" t="s">
        <v>5123</v>
      </c>
      <c r="C2378" s="13" t="s">
        <v>5013</v>
      </c>
      <c r="D2378" s="13" t="s">
        <v>5102</v>
      </c>
      <c r="E2378">
        <v>2377</v>
      </c>
    </row>
    <row r="2379" spans="1:5">
      <c r="A2379" s="14" t="s">
        <v>3394</v>
      </c>
      <c r="B2379" t="s">
        <v>5123</v>
      </c>
      <c r="C2379" s="14" t="s">
        <v>3462</v>
      </c>
      <c r="D2379" s="14" t="s">
        <v>5110</v>
      </c>
      <c r="E2379">
        <v>2378</v>
      </c>
    </row>
    <row r="2380" spans="1:5">
      <c r="A2380" s="13" t="s">
        <v>5014</v>
      </c>
      <c r="B2380" t="s">
        <v>5147</v>
      </c>
      <c r="C2380" s="13" t="s">
        <v>3197</v>
      </c>
      <c r="D2380" s="13" t="s">
        <v>5110</v>
      </c>
      <c r="E2380">
        <v>2379</v>
      </c>
    </row>
    <row r="2381" spans="1:5">
      <c r="A2381" s="14" t="s">
        <v>5014</v>
      </c>
      <c r="B2381" s="15" t="s">
        <v>5147</v>
      </c>
      <c r="C2381" s="14" t="s">
        <v>2849</v>
      </c>
      <c r="D2381" s="14" t="s">
        <v>5102</v>
      </c>
      <c r="E2381">
        <v>2380</v>
      </c>
    </row>
    <row r="2382" spans="1:5">
      <c r="A2382" s="13" t="s">
        <v>5014</v>
      </c>
      <c r="B2382" t="s">
        <v>5147</v>
      </c>
      <c r="C2382" s="13" t="s">
        <v>2781</v>
      </c>
      <c r="D2382" s="13" t="s">
        <v>5108</v>
      </c>
      <c r="E2382">
        <v>2381</v>
      </c>
    </row>
    <row r="2383" spans="1:5">
      <c r="A2383" s="14" t="s">
        <v>5015</v>
      </c>
      <c r="B2383" s="15" t="s">
        <v>5147</v>
      </c>
      <c r="C2383" s="14" t="s">
        <v>2733</v>
      </c>
      <c r="D2383" s="14" t="s">
        <v>5102</v>
      </c>
      <c r="E2383">
        <v>2382</v>
      </c>
    </row>
    <row r="2384" spans="1:5">
      <c r="A2384" s="13" t="s">
        <v>5016</v>
      </c>
      <c r="B2384" s="15" t="s">
        <v>5123</v>
      </c>
      <c r="C2384" s="13" t="s">
        <v>5017</v>
      </c>
      <c r="D2384" s="13" t="s">
        <v>5102</v>
      </c>
      <c r="E2384">
        <v>2383</v>
      </c>
    </row>
    <row r="2385" spans="1:5">
      <c r="A2385" s="14" t="s">
        <v>4026</v>
      </c>
      <c r="B2385" t="s">
        <v>5127</v>
      </c>
      <c r="C2385" s="14" t="s">
        <v>2919</v>
      </c>
      <c r="D2385" s="14" t="s">
        <v>5106</v>
      </c>
      <c r="E2385">
        <v>2384</v>
      </c>
    </row>
    <row r="2386" spans="1:5">
      <c r="A2386" s="13" t="s">
        <v>5018</v>
      </c>
      <c r="B2386" s="15" t="s">
        <v>5123</v>
      </c>
      <c r="C2386" s="13" t="s">
        <v>5019</v>
      </c>
      <c r="D2386" s="13" t="s">
        <v>5102</v>
      </c>
      <c r="E2386">
        <v>2385</v>
      </c>
    </row>
    <row r="2387" spans="1:5">
      <c r="A2387" s="14" t="s">
        <v>5020</v>
      </c>
      <c r="B2387" s="15" t="s">
        <v>5123</v>
      </c>
      <c r="C2387" s="14" t="s">
        <v>4508</v>
      </c>
      <c r="D2387" s="14" t="s">
        <v>5102</v>
      </c>
      <c r="E2387">
        <v>2386</v>
      </c>
    </row>
    <row r="2388" spans="1:5">
      <c r="A2388" s="13" t="s">
        <v>5021</v>
      </c>
      <c r="B2388" s="15" t="s">
        <v>5123</v>
      </c>
      <c r="C2388" s="13" t="s">
        <v>2794</v>
      </c>
      <c r="D2388" s="13" t="s">
        <v>5102</v>
      </c>
      <c r="E2388">
        <v>2387</v>
      </c>
    </row>
    <row r="2389" spans="1:5">
      <c r="A2389" s="14" t="s">
        <v>5022</v>
      </c>
      <c r="B2389" s="15" t="s">
        <v>5123</v>
      </c>
      <c r="C2389" s="14" t="s">
        <v>3833</v>
      </c>
      <c r="D2389" s="14" t="s">
        <v>5102</v>
      </c>
      <c r="E2389">
        <v>2388</v>
      </c>
    </row>
    <row r="2390" spans="1:5">
      <c r="A2390" s="13" t="s">
        <v>5023</v>
      </c>
      <c r="B2390" s="15" t="s">
        <v>5123</v>
      </c>
      <c r="C2390" s="13" t="s">
        <v>3834</v>
      </c>
      <c r="D2390" s="13" t="s">
        <v>5102</v>
      </c>
      <c r="E2390">
        <v>2389</v>
      </c>
    </row>
    <row r="2391" spans="1:5">
      <c r="A2391" s="14" t="s">
        <v>5024</v>
      </c>
      <c r="B2391" s="15" t="s">
        <v>5123</v>
      </c>
      <c r="C2391" s="14" t="s">
        <v>3508</v>
      </c>
      <c r="D2391" s="14" t="s">
        <v>5102</v>
      </c>
      <c r="E2391">
        <v>2390</v>
      </c>
    </row>
    <row r="2392" spans="1:5">
      <c r="A2392" s="13" t="s">
        <v>3399</v>
      </c>
      <c r="B2392" t="s">
        <v>5123</v>
      </c>
      <c r="C2392" s="13" t="s">
        <v>5025</v>
      </c>
      <c r="D2392" s="13" t="s">
        <v>5110</v>
      </c>
      <c r="E2392">
        <v>2391</v>
      </c>
    </row>
    <row r="2393" spans="1:5">
      <c r="A2393" s="14" t="s">
        <v>4029</v>
      </c>
      <c r="B2393" s="15" t="s">
        <v>5127</v>
      </c>
      <c r="C2393" s="14" t="s">
        <v>2767</v>
      </c>
      <c r="D2393" s="14" t="s">
        <v>5104</v>
      </c>
      <c r="E2393">
        <v>2392</v>
      </c>
    </row>
    <row r="2394" spans="1:5">
      <c r="A2394" s="13" t="s">
        <v>5026</v>
      </c>
      <c r="B2394" s="15" t="s">
        <v>5123</v>
      </c>
      <c r="C2394" s="13" t="s">
        <v>3840</v>
      </c>
      <c r="D2394" s="13" t="s">
        <v>5102</v>
      </c>
      <c r="E2394">
        <v>2393</v>
      </c>
    </row>
    <row r="2395" spans="1:5">
      <c r="A2395" s="14" t="s">
        <v>5027</v>
      </c>
      <c r="B2395" s="15" t="s">
        <v>5123</v>
      </c>
      <c r="C2395" s="14" t="s">
        <v>2752</v>
      </c>
      <c r="D2395" s="14" t="s">
        <v>5102</v>
      </c>
      <c r="E2395">
        <v>2394</v>
      </c>
    </row>
    <row r="2396" spans="1:5">
      <c r="A2396" s="13" t="s">
        <v>3163</v>
      </c>
      <c r="B2396" t="s">
        <v>5123</v>
      </c>
      <c r="C2396" s="13" t="s">
        <v>2859</v>
      </c>
      <c r="D2396" s="13" t="s">
        <v>5106</v>
      </c>
      <c r="E2396">
        <v>2395</v>
      </c>
    </row>
    <row r="2397" spans="1:5">
      <c r="A2397" s="14" t="s">
        <v>5028</v>
      </c>
      <c r="B2397" s="15" t="s">
        <v>5123</v>
      </c>
      <c r="C2397" s="14" t="s">
        <v>2885</v>
      </c>
      <c r="D2397" s="14" t="s">
        <v>5102</v>
      </c>
      <c r="E2397">
        <v>2396</v>
      </c>
    </row>
    <row r="2398" spans="1:5">
      <c r="A2398" s="13" t="s">
        <v>5029</v>
      </c>
      <c r="B2398" s="15" t="s">
        <v>5123</v>
      </c>
      <c r="C2398" s="13" t="s">
        <v>4054</v>
      </c>
      <c r="D2398" s="13" t="s">
        <v>5102</v>
      </c>
      <c r="E2398">
        <v>2397</v>
      </c>
    </row>
    <row r="2399" spans="1:5">
      <c r="A2399" s="14" t="s">
        <v>5030</v>
      </c>
      <c r="B2399" s="15" t="s">
        <v>5148</v>
      </c>
      <c r="C2399" s="14" t="s">
        <v>5031</v>
      </c>
      <c r="D2399" s="14" t="s">
        <v>5117</v>
      </c>
      <c r="E2399">
        <v>2398</v>
      </c>
    </row>
    <row r="2400" spans="1:5">
      <c r="A2400" s="13" t="s">
        <v>4055</v>
      </c>
      <c r="B2400" s="15" t="s">
        <v>5123</v>
      </c>
      <c r="C2400" s="13" t="s">
        <v>3035</v>
      </c>
      <c r="D2400" s="13" t="s">
        <v>5102</v>
      </c>
      <c r="E2400">
        <v>2399</v>
      </c>
    </row>
    <row r="2401" spans="1:5">
      <c r="A2401" s="14" t="s">
        <v>5032</v>
      </c>
      <c r="B2401" s="15" t="s">
        <v>5123</v>
      </c>
      <c r="C2401" s="14" t="s">
        <v>2760</v>
      </c>
      <c r="D2401" s="14" t="s">
        <v>5102</v>
      </c>
      <c r="E2401">
        <v>2400</v>
      </c>
    </row>
    <row r="2402" spans="1:5">
      <c r="A2402" s="13" t="s">
        <v>2778</v>
      </c>
      <c r="B2402" t="s">
        <v>5123</v>
      </c>
      <c r="C2402" s="13" t="s">
        <v>5025</v>
      </c>
      <c r="D2402" s="13" t="s">
        <v>5110</v>
      </c>
      <c r="E2402">
        <v>2401</v>
      </c>
    </row>
    <row r="2403" spans="1:5">
      <c r="A2403" s="14" t="s">
        <v>5033</v>
      </c>
      <c r="B2403" s="15" t="s">
        <v>5148</v>
      </c>
      <c r="C2403" s="14" t="s">
        <v>3510</v>
      </c>
      <c r="D2403" s="14" t="s">
        <v>5117</v>
      </c>
      <c r="E2403">
        <v>2402</v>
      </c>
    </row>
    <row r="2404" spans="1:5">
      <c r="A2404" s="13" t="s">
        <v>5034</v>
      </c>
      <c r="B2404" t="s">
        <v>5123</v>
      </c>
      <c r="C2404" s="13" t="s">
        <v>2887</v>
      </c>
      <c r="D2404" s="13" t="s">
        <v>5106</v>
      </c>
      <c r="E2404">
        <v>2403</v>
      </c>
    </row>
    <row r="2405" spans="1:5">
      <c r="A2405" s="14" t="s">
        <v>5035</v>
      </c>
      <c r="B2405" s="15" t="s">
        <v>5123</v>
      </c>
      <c r="C2405" s="14" t="s">
        <v>3765</v>
      </c>
      <c r="D2405" s="14" t="s">
        <v>5101</v>
      </c>
      <c r="E2405">
        <v>2404</v>
      </c>
    </row>
    <row r="2406" spans="1:5">
      <c r="A2406" s="13" t="s">
        <v>4017</v>
      </c>
      <c r="B2406" t="s">
        <v>5123</v>
      </c>
      <c r="C2406" s="13" t="s">
        <v>3130</v>
      </c>
      <c r="D2406" s="13" t="s">
        <v>5106</v>
      </c>
      <c r="E2406">
        <v>2405</v>
      </c>
    </row>
    <row r="2407" spans="1:5">
      <c r="A2407" s="14" t="s">
        <v>5036</v>
      </c>
      <c r="B2407" s="15" t="s">
        <v>5148</v>
      </c>
      <c r="C2407" s="14" t="s">
        <v>5037</v>
      </c>
      <c r="D2407" s="14" t="s">
        <v>5117</v>
      </c>
      <c r="E2407">
        <v>2406</v>
      </c>
    </row>
    <row r="2408" spans="1:5">
      <c r="A2408" s="13" t="s">
        <v>5038</v>
      </c>
      <c r="B2408" s="15" t="s">
        <v>5148</v>
      </c>
      <c r="C2408" s="13" t="s">
        <v>5039</v>
      </c>
      <c r="D2408" s="13" t="s">
        <v>5117</v>
      </c>
      <c r="E2408">
        <v>2407</v>
      </c>
    </row>
    <row r="2409" spans="1:5">
      <c r="A2409" s="14" t="s">
        <v>5040</v>
      </c>
      <c r="B2409" t="s">
        <v>5147</v>
      </c>
      <c r="C2409" s="14" t="s">
        <v>3197</v>
      </c>
      <c r="D2409" s="14" t="s">
        <v>5110</v>
      </c>
      <c r="E2409">
        <v>2408</v>
      </c>
    </row>
    <row r="2410" spans="1:5">
      <c r="A2410" s="13" t="s">
        <v>5041</v>
      </c>
      <c r="B2410" t="s">
        <v>5127</v>
      </c>
      <c r="C2410" s="13" t="s">
        <v>4543</v>
      </c>
      <c r="D2410" s="13" t="s">
        <v>5108</v>
      </c>
      <c r="E2410">
        <v>2409</v>
      </c>
    </row>
    <row r="2411" spans="1:5">
      <c r="A2411" s="14" t="s">
        <v>5042</v>
      </c>
      <c r="B2411" t="s">
        <v>5123</v>
      </c>
      <c r="C2411" s="14" t="s">
        <v>3849</v>
      </c>
      <c r="D2411" s="14" t="s">
        <v>5106</v>
      </c>
      <c r="E2411">
        <v>2410</v>
      </c>
    </row>
    <row r="2412" spans="1:5">
      <c r="A2412" s="13" t="s">
        <v>5043</v>
      </c>
      <c r="B2412" s="15" t="s">
        <v>5121</v>
      </c>
      <c r="C2412" s="13" t="s">
        <v>5010</v>
      </c>
      <c r="D2412" s="13" t="s">
        <v>5102</v>
      </c>
      <c r="E2412">
        <v>2411</v>
      </c>
    </row>
    <row r="2413" spans="1:5">
      <c r="A2413" s="14" t="s">
        <v>5044</v>
      </c>
      <c r="B2413" s="15" t="s">
        <v>5148</v>
      </c>
      <c r="C2413" s="14" t="s">
        <v>5045</v>
      </c>
      <c r="D2413" s="14" t="s">
        <v>5117</v>
      </c>
      <c r="E2413">
        <v>2412</v>
      </c>
    </row>
    <row r="2414" spans="1:5">
      <c r="A2414" s="13" t="s">
        <v>5046</v>
      </c>
      <c r="B2414" t="s">
        <v>5123</v>
      </c>
      <c r="C2414" s="13" t="s">
        <v>4551</v>
      </c>
      <c r="D2414" s="13" t="s">
        <v>5106</v>
      </c>
      <c r="E2414">
        <v>2413</v>
      </c>
    </row>
    <row r="2415" spans="1:5">
      <c r="A2415" s="14" t="s">
        <v>5047</v>
      </c>
      <c r="B2415" t="s">
        <v>5123</v>
      </c>
      <c r="C2415" s="14" t="s">
        <v>3333</v>
      </c>
      <c r="D2415" s="14" t="s">
        <v>5106</v>
      </c>
      <c r="E2415">
        <v>2414</v>
      </c>
    </row>
    <row r="2416" spans="1:5">
      <c r="A2416" s="13" t="s">
        <v>5048</v>
      </c>
      <c r="B2416" s="15" t="s">
        <v>5147</v>
      </c>
      <c r="C2416" s="13" t="s">
        <v>2993</v>
      </c>
      <c r="D2416" s="13" t="s">
        <v>5102</v>
      </c>
      <c r="E2416">
        <v>2415</v>
      </c>
    </row>
    <row r="2417" spans="1:5">
      <c r="A2417" s="14" t="s">
        <v>5048</v>
      </c>
      <c r="B2417" s="15" t="s">
        <v>5147</v>
      </c>
      <c r="C2417" s="14" t="s">
        <v>2494</v>
      </c>
      <c r="D2417" s="14" t="s">
        <v>5102</v>
      </c>
      <c r="E2417">
        <v>2416</v>
      </c>
    </row>
    <row r="2418" spans="1:5">
      <c r="A2418" s="13" t="s">
        <v>5049</v>
      </c>
      <c r="B2418" s="15" t="s">
        <v>5123</v>
      </c>
      <c r="C2418" s="13" t="s">
        <v>2733</v>
      </c>
      <c r="D2418" s="13" t="s">
        <v>5102</v>
      </c>
      <c r="E2418">
        <v>2417</v>
      </c>
    </row>
    <row r="2419" spans="1:5">
      <c r="A2419" s="14" t="s">
        <v>5050</v>
      </c>
      <c r="B2419" t="s">
        <v>5127</v>
      </c>
      <c r="C2419" s="14" t="s">
        <v>3057</v>
      </c>
      <c r="D2419" s="14" t="s">
        <v>5108</v>
      </c>
      <c r="E2419">
        <v>2418</v>
      </c>
    </row>
    <row r="2420" spans="1:5">
      <c r="A2420" s="13" t="s">
        <v>5051</v>
      </c>
      <c r="B2420" s="15" t="s">
        <v>5121</v>
      </c>
      <c r="C2420" s="13" t="s">
        <v>3812</v>
      </c>
      <c r="D2420" s="13" t="s">
        <v>5102</v>
      </c>
      <c r="E2420">
        <v>2419</v>
      </c>
    </row>
    <row r="2421" spans="1:5">
      <c r="A2421" s="14" t="s">
        <v>5052</v>
      </c>
      <c r="B2421" s="15" t="s">
        <v>5123</v>
      </c>
      <c r="C2421" s="14" t="s">
        <v>5053</v>
      </c>
      <c r="D2421" s="14" t="s">
        <v>5102</v>
      </c>
      <c r="E2421">
        <v>2420</v>
      </c>
    </row>
    <row r="2422" spans="1:5">
      <c r="A2422" s="13" t="s">
        <v>5054</v>
      </c>
      <c r="B2422" t="s">
        <v>5127</v>
      </c>
      <c r="C2422" s="13" t="s">
        <v>5055</v>
      </c>
      <c r="D2422" s="13" t="s">
        <v>5108</v>
      </c>
      <c r="E2422">
        <v>2421</v>
      </c>
    </row>
    <row r="2423" spans="1:5">
      <c r="A2423" s="14" t="s">
        <v>5056</v>
      </c>
      <c r="B2423" s="15" t="s">
        <v>5123</v>
      </c>
      <c r="C2423" s="14" t="s">
        <v>4560</v>
      </c>
      <c r="D2423" s="14" t="s">
        <v>5102</v>
      </c>
      <c r="E2423">
        <v>2422</v>
      </c>
    </row>
    <row r="2424" spans="1:5">
      <c r="A2424" s="13" t="s">
        <v>5057</v>
      </c>
      <c r="B2424" s="15" t="s">
        <v>5148</v>
      </c>
      <c r="C2424" s="13" t="s">
        <v>5058</v>
      </c>
      <c r="D2424" s="13" t="s">
        <v>5117</v>
      </c>
      <c r="E2424">
        <v>2423</v>
      </c>
    </row>
    <row r="2425" spans="1:5">
      <c r="A2425" s="14" t="s">
        <v>5059</v>
      </c>
      <c r="B2425" s="15" t="s">
        <v>5121</v>
      </c>
      <c r="C2425" s="14" t="s">
        <v>5060</v>
      </c>
      <c r="D2425" s="14" t="s">
        <v>5102</v>
      </c>
      <c r="E2425">
        <v>2424</v>
      </c>
    </row>
    <row r="2426" spans="1:5">
      <c r="A2426" s="13" t="s">
        <v>5061</v>
      </c>
      <c r="B2426" s="15" t="s">
        <v>5147</v>
      </c>
      <c r="C2426" s="13" t="s">
        <v>5062</v>
      </c>
      <c r="D2426" s="13" t="s">
        <v>5102</v>
      </c>
      <c r="E2426">
        <v>2425</v>
      </c>
    </row>
    <row r="2427" spans="1:5">
      <c r="A2427" s="14" t="s">
        <v>5063</v>
      </c>
      <c r="B2427" s="15" t="s">
        <v>5123</v>
      </c>
      <c r="C2427" s="14" t="s">
        <v>4567</v>
      </c>
      <c r="D2427" s="14" t="s">
        <v>5102</v>
      </c>
      <c r="E2427">
        <v>2426</v>
      </c>
    </row>
    <row r="2428" spans="1:5">
      <c r="A2428" s="13" t="s">
        <v>5064</v>
      </c>
      <c r="B2428" s="15" t="s">
        <v>5123</v>
      </c>
      <c r="C2428" s="13" t="s">
        <v>5065</v>
      </c>
      <c r="D2428" s="13" t="s">
        <v>5102</v>
      </c>
      <c r="E2428">
        <v>2427</v>
      </c>
    </row>
    <row r="2429" spans="1:5">
      <c r="A2429" s="14" t="s">
        <v>5064</v>
      </c>
      <c r="B2429" s="15" t="s">
        <v>5123</v>
      </c>
      <c r="C2429" s="14" t="s">
        <v>5066</v>
      </c>
      <c r="D2429" s="14" t="s">
        <v>5102</v>
      </c>
      <c r="E2429">
        <v>2428</v>
      </c>
    </row>
    <row r="2430" spans="1:5">
      <c r="A2430" s="13" t="s">
        <v>5067</v>
      </c>
      <c r="B2430" s="15" t="s">
        <v>5123</v>
      </c>
      <c r="C2430" s="13" t="s">
        <v>5068</v>
      </c>
      <c r="D2430" s="13" t="s">
        <v>5102</v>
      </c>
      <c r="E2430">
        <v>2429</v>
      </c>
    </row>
    <row r="2431" spans="1:5">
      <c r="A2431" s="14" t="s">
        <v>5069</v>
      </c>
      <c r="B2431" t="s">
        <v>5121</v>
      </c>
      <c r="C2431" s="14" t="s">
        <v>4448</v>
      </c>
      <c r="D2431" s="14" t="s">
        <v>5110</v>
      </c>
      <c r="E2431">
        <v>2430</v>
      </c>
    </row>
    <row r="2432" spans="1:5">
      <c r="A2432" s="13" t="s">
        <v>5070</v>
      </c>
      <c r="B2432" t="s">
        <v>5127</v>
      </c>
      <c r="C2432" s="13" t="s">
        <v>4585</v>
      </c>
      <c r="D2432" s="13" t="s">
        <v>5108</v>
      </c>
      <c r="E2432">
        <v>2431</v>
      </c>
    </row>
    <row r="2433" spans="1:5">
      <c r="A2433" s="14" t="s">
        <v>5070</v>
      </c>
      <c r="B2433" s="15" t="s">
        <v>5127</v>
      </c>
      <c r="C2433" s="14" t="s">
        <v>2914</v>
      </c>
      <c r="D2433" s="14" t="s">
        <v>5104</v>
      </c>
      <c r="E2433">
        <v>2432</v>
      </c>
    </row>
    <row r="2434" spans="1:5">
      <c r="A2434" s="13" t="s">
        <v>5071</v>
      </c>
      <c r="B2434" t="s">
        <v>5123</v>
      </c>
      <c r="C2434" s="13" t="s">
        <v>3226</v>
      </c>
      <c r="D2434" s="13" t="s">
        <v>5106</v>
      </c>
      <c r="E2434">
        <v>2433</v>
      </c>
    </row>
    <row r="2435" spans="1:5">
      <c r="A2435" s="14" t="s">
        <v>5072</v>
      </c>
      <c r="B2435" s="15" t="s">
        <v>5147</v>
      </c>
      <c r="C2435" s="14" t="s">
        <v>2718</v>
      </c>
      <c r="D2435" s="14" t="s">
        <v>5102</v>
      </c>
      <c r="E2435">
        <v>2434</v>
      </c>
    </row>
    <row r="2436" spans="1:5">
      <c r="A2436" s="13" t="s">
        <v>5073</v>
      </c>
      <c r="B2436" s="15" t="s">
        <v>5123</v>
      </c>
      <c r="C2436" s="13" t="s">
        <v>5074</v>
      </c>
      <c r="D2436" s="13" t="s">
        <v>5102</v>
      </c>
      <c r="E2436">
        <v>2435</v>
      </c>
    </row>
    <row r="2437" spans="1:5">
      <c r="A2437" s="14" t="s">
        <v>5075</v>
      </c>
      <c r="B2437" s="15" t="s">
        <v>5123</v>
      </c>
      <c r="C2437" s="14" t="s">
        <v>5076</v>
      </c>
      <c r="D2437" s="14" t="s">
        <v>5102</v>
      </c>
      <c r="E2437">
        <v>2436</v>
      </c>
    </row>
    <row r="2438" spans="1:5">
      <c r="A2438" s="13" t="s">
        <v>5077</v>
      </c>
      <c r="B2438" t="s">
        <v>5123</v>
      </c>
      <c r="C2438" s="13" t="s">
        <v>5078</v>
      </c>
      <c r="D2438" s="13" t="s">
        <v>5106</v>
      </c>
      <c r="E2438">
        <v>2437</v>
      </c>
    </row>
    <row r="2439" spans="1:5">
      <c r="A2439" s="14" t="s">
        <v>5079</v>
      </c>
      <c r="B2439" s="15" t="s">
        <v>5147</v>
      </c>
      <c r="C2439" s="14" t="s">
        <v>5080</v>
      </c>
      <c r="D2439" s="14" t="s">
        <v>5102</v>
      </c>
      <c r="E2439">
        <v>2438</v>
      </c>
    </row>
    <row r="2440" spans="1:5">
      <c r="A2440" s="13" t="s">
        <v>5081</v>
      </c>
      <c r="B2440" t="s">
        <v>5127</v>
      </c>
      <c r="C2440" s="13" t="s">
        <v>3019</v>
      </c>
      <c r="D2440" s="13" t="s">
        <v>5108</v>
      </c>
      <c r="E2440">
        <v>2439</v>
      </c>
    </row>
    <row r="2441" spans="1:5">
      <c r="A2441" s="14" t="s">
        <v>3400</v>
      </c>
      <c r="B2441" t="s">
        <v>5123</v>
      </c>
      <c r="C2441" s="14" t="s">
        <v>5082</v>
      </c>
      <c r="D2441" s="14" t="s">
        <v>5106</v>
      </c>
      <c r="E2441">
        <v>2440</v>
      </c>
    </row>
    <row r="2442" spans="1:5">
      <c r="A2442" s="13" t="s">
        <v>5083</v>
      </c>
      <c r="B2442" s="15" t="s">
        <v>5123</v>
      </c>
      <c r="C2442" s="13" t="s">
        <v>3315</v>
      </c>
      <c r="D2442" s="13" t="s">
        <v>5102</v>
      </c>
      <c r="E2442">
        <v>2441</v>
      </c>
    </row>
    <row r="2443" spans="1:5">
      <c r="A2443" s="14" t="s">
        <v>5084</v>
      </c>
      <c r="B2443" t="s">
        <v>5127</v>
      </c>
      <c r="C2443" s="14" t="s">
        <v>3228</v>
      </c>
      <c r="D2443" s="14" t="s">
        <v>5108</v>
      </c>
      <c r="E2443">
        <v>2442</v>
      </c>
    </row>
    <row r="2444" spans="1:5">
      <c r="A2444" s="13" t="s">
        <v>5085</v>
      </c>
      <c r="B2444" s="15" t="s">
        <v>5121</v>
      </c>
      <c r="C2444" s="13" t="s">
        <v>5086</v>
      </c>
      <c r="D2444" s="13" t="s">
        <v>5102</v>
      </c>
      <c r="E2444">
        <v>2443</v>
      </c>
    </row>
    <row r="2445" spans="1:5">
      <c r="A2445" s="14" t="s">
        <v>5034</v>
      </c>
      <c r="B2445" t="s">
        <v>5123</v>
      </c>
      <c r="C2445" s="14" t="s">
        <v>3539</v>
      </c>
      <c r="D2445" s="14" t="s">
        <v>5106</v>
      </c>
      <c r="E2445">
        <v>2444</v>
      </c>
    </row>
    <row r="2446" spans="1:5">
      <c r="A2446" s="13" t="s">
        <v>5087</v>
      </c>
      <c r="B2446" s="15" t="s">
        <v>5168</v>
      </c>
      <c r="C2446" s="13" t="s">
        <v>3520</v>
      </c>
      <c r="D2446" s="13" t="s">
        <v>5102</v>
      </c>
      <c r="E2446">
        <v>2445</v>
      </c>
    </row>
    <row r="2447" spans="1:5">
      <c r="A2447" s="14" t="s">
        <v>5088</v>
      </c>
      <c r="B2447" t="s">
        <v>5127</v>
      </c>
      <c r="C2447" s="14" t="s">
        <v>3085</v>
      </c>
      <c r="D2447" s="14" t="s">
        <v>5108</v>
      </c>
      <c r="E2447">
        <v>2446</v>
      </c>
    </row>
    <row r="2448" spans="1:5">
      <c r="A2448" s="13" t="s">
        <v>5089</v>
      </c>
      <c r="B2448" s="15" t="s">
        <v>5147</v>
      </c>
      <c r="C2448" s="13" t="s">
        <v>5090</v>
      </c>
      <c r="D2448" s="13" t="s">
        <v>5102</v>
      </c>
      <c r="E2448">
        <v>2447</v>
      </c>
    </row>
    <row r="2449" spans="1:5">
      <c r="A2449" s="14" t="s">
        <v>5091</v>
      </c>
      <c r="B2449" s="15" t="s">
        <v>5147</v>
      </c>
      <c r="C2449" s="14" t="s">
        <v>4573</v>
      </c>
      <c r="D2449" s="14" t="s">
        <v>5102</v>
      </c>
      <c r="E2449">
        <v>2448</v>
      </c>
    </row>
    <row r="2450" spans="1:5">
      <c r="A2450" s="13" t="s">
        <v>5092</v>
      </c>
      <c r="B2450" t="s">
        <v>5127</v>
      </c>
      <c r="C2450" s="13" t="s">
        <v>5093</v>
      </c>
      <c r="D2450" s="13" t="s">
        <v>5108</v>
      </c>
      <c r="E2450">
        <v>2449</v>
      </c>
    </row>
    <row r="2451" spans="1:5">
      <c r="A2451" s="14" t="s">
        <v>5094</v>
      </c>
      <c r="B2451" s="15" t="s">
        <v>5147</v>
      </c>
      <c r="C2451" s="14" t="s">
        <v>3863</v>
      </c>
      <c r="D2451" s="14" t="s">
        <v>5102</v>
      </c>
      <c r="E2451">
        <v>2450</v>
      </c>
    </row>
    <row r="2452" spans="1:5">
      <c r="A2452" s="13" t="s">
        <v>5095</v>
      </c>
      <c r="B2452" s="15" t="s">
        <v>5148</v>
      </c>
      <c r="C2452" s="13" t="s">
        <v>5096</v>
      </c>
      <c r="D2452" s="13" t="s">
        <v>5117</v>
      </c>
      <c r="E2452">
        <v>2451</v>
      </c>
    </row>
    <row r="2453" spans="1:5">
      <c r="A2453" s="14" t="s">
        <v>5097</v>
      </c>
      <c r="C2453" s="14" t="s">
        <v>2505</v>
      </c>
      <c r="D2453" s="14"/>
      <c r="E2453">
        <v>2452</v>
      </c>
    </row>
    <row r="2454" spans="1:5">
      <c r="A2454" s="13" t="s">
        <v>5098</v>
      </c>
      <c r="C2454" s="13" t="s">
        <v>2506</v>
      </c>
      <c r="D2454" s="13"/>
      <c r="E2454">
        <v>2453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1gram.r6e</vt:lpstr>
      <vt:lpstr>1gram.r6e.check</vt:lpstr>
      <vt:lpstr>1gram.r6e.pairs</vt:lpstr>
      <vt:lpstr>'1gram.r6e'!freq.sum.r6e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2023-09-04T03:05:51Z</dcterms:modified>
  <cp:category/>
</cp:coreProperties>
</file>